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37200" yWindow="25200" windowWidth="22260" windowHeight="12645" tabRatio="846" firstSheet="3" activeTab="13"/>
  </bookViews>
  <sheets>
    <sheet name="AS_ESG" sheetId="15" r:id="rId1"/>
    <sheet name="X25111" sheetId="5" r:id="rId2"/>
    <sheet name="ERV_Issuers" sheetId="3" r:id="rId3"/>
    <sheet name="ERV_Securities" sheetId="4" r:id="rId4"/>
    <sheet name="ERV_Mapping" sheetId="11" r:id="rId5"/>
    <sheet name="JESG_GBIEM" sheetId="10" r:id="rId6"/>
    <sheet name="JESG_CEMBI" sheetId="9" r:id="rId7"/>
    <sheet name="JESG_EMBI" sheetId="8" r:id="rId8"/>
    <sheet name="JPM_Mapping" sheetId="12" r:id="rId9"/>
    <sheet name="PnL_Detail" sheetId="6" r:id="rId10"/>
    <sheet name="ESG_RV" sheetId="1" r:id="rId11"/>
    <sheet name="ESG_RV_Data" sheetId="13" r:id="rId12"/>
    <sheet name="CEMBI_ESG_RV" sheetId="16" r:id="rId13"/>
    <sheet name="EMBI_ESG_RV" sheetId="18" r:id="rId14"/>
  </sheets>
  <definedNames>
    <definedName name="_xlnm._FilterDatabase" localSheetId="0" hidden="1">AS_ESG!$A$1:$R$1</definedName>
    <definedName name="_xlnm._FilterDatabase" localSheetId="12" hidden="1">CEMBI_ESG_RV!$A$1:$M$669</definedName>
    <definedName name="_xlnm._FilterDatabase" localSheetId="13" hidden="1">EMBI_ESG_RV!$A$1:$L$122</definedName>
    <definedName name="_xlnm._FilterDatabase" localSheetId="2" hidden="1">ERV_Issuers!$A$2:$CC$1450</definedName>
    <definedName name="_xlnm._FilterDatabase" localSheetId="3" hidden="1">ERV_Securities!$A$2:$S$4996</definedName>
    <definedName name="_xlnm._FilterDatabase" localSheetId="10" hidden="1">ESG_RV!$A$1:$AA$63</definedName>
    <definedName name="_xlnm._FilterDatabase" localSheetId="6" hidden="1">JESG_CEMBI!$A$1:$AV$1646</definedName>
    <definedName name="_xlnm._FilterDatabase" localSheetId="7" hidden="1">JESG_EMBI!$A$1:$AV$686</definedName>
    <definedName name="_xlnm._FilterDatabase" localSheetId="5" hidden="1">JESG_GBIEM!$A$2:$AT$2</definedName>
    <definedName name="_xlnm._FilterDatabase" localSheetId="9" hidden="1">PnL_Detail!$A$1:$BG$87</definedName>
    <definedName name="_xlnm._FilterDatabase" localSheetId="1" hidden="1">'X25111'!$A$1:$AF$71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46" i="13" l="1"/>
  <c r="H46" i="13"/>
  <c r="G46" i="13"/>
  <c r="F46" i="13"/>
  <c r="N45" i="13"/>
  <c r="H45" i="13"/>
  <c r="G45" i="13"/>
  <c r="F45" i="13"/>
  <c r="N44" i="13"/>
  <c r="H44" i="13"/>
  <c r="G44" i="13"/>
  <c r="F44" i="13"/>
  <c r="N43" i="13"/>
  <c r="H43" i="13"/>
  <c r="G43" i="13"/>
  <c r="F43" i="13"/>
  <c r="N42" i="13"/>
  <c r="H42" i="13"/>
  <c r="G42" i="13"/>
  <c r="F42" i="13"/>
  <c r="N41" i="13"/>
  <c r="H41" i="13"/>
  <c r="G41" i="13"/>
  <c r="F41" i="13"/>
  <c r="N40" i="13"/>
  <c r="H40" i="13"/>
  <c r="G40" i="13"/>
  <c r="F40" i="13"/>
  <c r="N39" i="13"/>
  <c r="H39" i="13"/>
  <c r="G39" i="13"/>
  <c r="F39" i="13"/>
  <c r="N38" i="13"/>
  <c r="H38" i="13"/>
  <c r="G38" i="13"/>
  <c r="F38" i="13"/>
  <c r="N37" i="13"/>
  <c r="M37" i="13"/>
  <c r="L37" i="13"/>
  <c r="K37" i="13"/>
  <c r="J37" i="13"/>
  <c r="I37" i="13"/>
  <c r="H37" i="13"/>
  <c r="G37" i="13"/>
  <c r="F37" i="13"/>
  <c r="N36" i="13"/>
  <c r="H36" i="13"/>
  <c r="G36" i="13"/>
  <c r="F36" i="13"/>
  <c r="N35" i="13"/>
  <c r="H35" i="13"/>
  <c r="G35" i="13"/>
  <c r="F35" i="13"/>
  <c r="J53" i="1" l="1"/>
  <c r="L53" i="1" s="1"/>
  <c r="K53" i="1"/>
  <c r="J54" i="1"/>
  <c r="L54" i="1" s="1"/>
  <c r="R54" i="1" s="1"/>
  <c r="K54" i="1"/>
  <c r="J55" i="1"/>
  <c r="X55" i="1" s="1"/>
  <c r="K55" i="1"/>
  <c r="L55" i="1"/>
  <c r="J56" i="1"/>
  <c r="L56" i="1" s="1"/>
  <c r="K56" i="1"/>
  <c r="J57" i="1"/>
  <c r="L57" i="1" s="1"/>
  <c r="K57" i="1"/>
  <c r="J58" i="1"/>
  <c r="AA58" i="1" s="1"/>
  <c r="K58" i="1"/>
  <c r="L58" i="1"/>
  <c r="R58" i="1" s="1"/>
  <c r="M58" i="1"/>
  <c r="P58" i="1" s="1"/>
  <c r="AA54" i="1" l="1"/>
  <c r="AA53" i="1"/>
  <c r="AA57" i="1"/>
  <c r="Z54" i="1"/>
  <c r="Z53" i="1"/>
  <c r="Z58" i="1"/>
  <c r="Z57" i="1"/>
  <c r="AA55" i="1"/>
  <c r="Y54" i="1"/>
  <c r="Y53" i="1"/>
  <c r="Y58" i="1"/>
  <c r="Y57" i="1"/>
  <c r="Z55" i="1"/>
  <c r="X54" i="1"/>
  <c r="X53" i="1"/>
  <c r="AA56" i="1"/>
  <c r="X58" i="1"/>
  <c r="X57" i="1"/>
  <c r="M55" i="1"/>
  <c r="N55" i="1" s="1"/>
  <c r="M54" i="1"/>
  <c r="P54" i="1" s="1"/>
  <c r="U58" i="1"/>
  <c r="V58" i="1"/>
  <c r="W58" i="1"/>
  <c r="R53" i="1"/>
  <c r="V53" i="1" s="1"/>
  <c r="U54" i="1"/>
  <c r="V54" i="1"/>
  <c r="T54" i="1"/>
  <c r="W54" i="1"/>
  <c r="R57" i="1"/>
  <c r="W57" i="1" s="1"/>
  <c r="R56" i="1"/>
  <c r="S56" i="1" s="1"/>
  <c r="X56" i="1"/>
  <c r="N58" i="1"/>
  <c r="T58" i="1"/>
  <c r="R55" i="1"/>
  <c r="V55" i="1" s="1"/>
  <c r="S58" i="1"/>
  <c r="M57" i="1"/>
  <c r="Y55" i="1"/>
  <c r="S54" i="1"/>
  <c r="M53" i="1"/>
  <c r="O58" i="1"/>
  <c r="Q58" i="1" s="1"/>
  <c r="Z56" i="1"/>
  <c r="M56" i="1"/>
  <c r="Y56" i="1"/>
  <c r="P55" i="1" l="1"/>
  <c r="O55" i="1"/>
  <c r="Q55" i="1" s="1"/>
  <c r="N54" i="1"/>
  <c r="O54" i="1"/>
  <c r="Q54" i="1" s="1"/>
  <c r="T53" i="1"/>
  <c r="V56" i="1"/>
  <c r="S57" i="1"/>
  <c r="U53" i="1"/>
  <c r="P53" i="1"/>
  <c r="N53" i="1"/>
  <c r="O53" i="1"/>
  <c r="Q53" i="1" s="1"/>
  <c r="U55" i="1"/>
  <c r="U56" i="1"/>
  <c r="S53" i="1"/>
  <c r="T56" i="1"/>
  <c r="N56" i="1"/>
  <c r="O56" i="1"/>
  <c r="Q56" i="1" s="1"/>
  <c r="P56" i="1"/>
  <c r="S55" i="1"/>
  <c r="V57" i="1"/>
  <c r="P57" i="1"/>
  <c r="O57" i="1"/>
  <c r="Q57" i="1" s="1"/>
  <c r="N57" i="1"/>
  <c r="W55" i="1"/>
  <c r="U57" i="1"/>
  <c r="T55" i="1"/>
  <c r="W56" i="1"/>
  <c r="T57" i="1"/>
  <c r="W53" i="1"/>
  <c r="K52" i="1"/>
  <c r="J52" i="1"/>
  <c r="Z52" i="1" s="1"/>
  <c r="K51" i="1"/>
  <c r="J51" i="1"/>
  <c r="Z51" i="1" s="1"/>
  <c r="K50" i="1"/>
  <c r="J50" i="1"/>
  <c r="M50" i="1" s="1"/>
  <c r="P50" i="1" s="1"/>
  <c r="K49" i="1"/>
  <c r="J49" i="1"/>
  <c r="M49" i="1" s="1"/>
  <c r="P49" i="1" s="1"/>
  <c r="K48" i="1"/>
  <c r="J48" i="1"/>
  <c r="Z48" i="1" s="1"/>
  <c r="K47" i="1"/>
  <c r="J47" i="1"/>
  <c r="Z47" i="1" s="1"/>
  <c r="K46" i="1"/>
  <c r="J46" i="1"/>
  <c r="M46" i="1" s="1"/>
  <c r="P46" i="1" s="1"/>
  <c r="K45" i="1"/>
  <c r="J45" i="1"/>
  <c r="M45" i="1" s="1"/>
  <c r="P45" i="1" s="1"/>
  <c r="K44" i="1"/>
  <c r="J44" i="1"/>
  <c r="AA44" i="1" s="1"/>
  <c r="K43" i="1"/>
  <c r="J43" i="1"/>
  <c r="Z43" i="1" s="1"/>
  <c r="K42" i="1"/>
  <c r="J42" i="1"/>
  <c r="M42" i="1" s="1"/>
  <c r="O42" i="1" s="1"/>
  <c r="Q42" i="1" s="1"/>
  <c r="K41" i="1"/>
  <c r="J41" i="1"/>
  <c r="Y41" i="1" s="1"/>
  <c r="K40" i="1"/>
  <c r="J40" i="1"/>
  <c r="Z40" i="1" s="1"/>
  <c r="K39" i="1"/>
  <c r="J39" i="1"/>
  <c r="Z39" i="1" s="1"/>
  <c r="K38" i="1"/>
  <c r="J38" i="1"/>
  <c r="X38" i="1" s="1"/>
  <c r="K37" i="1"/>
  <c r="J37" i="1"/>
  <c r="M37" i="1" s="1"/>
  <c r="N37" i="1" s="1"/>
  <c r="K36" i="1"/>
  <c r="J36" i="1"/>
  <c r="X36" i="1" s="1"/>
  <c r="K35" i="1"/>
  <c r="J35" i="1"/>
  <c r="Z35" i="1" s="1"/>
  <c r="K34" i="1"/>
  <c r="J34" i="1"/>
  <c r="M34" i="1" s="1"/>
  <c r="K33" i="1"/>
  <c r="J33" i="1"/>
  <c r="M33" i="1" s="1"/>
  <c r="N33" i="1" s="1"/>
  <c r="K32" i="1"/>
  <c r="J32" i="1"/>
  <c r="X32" i="1" s="1"/>
  <c r="K31" i="1"/>
  <c r="J31" i="1"/>
  <c r="Z31" i="1" s="1"/>
  <c r="K30" i="1"/>
  <c r="J30" i="1"/>
  <c r="M30" i="1" s="1"/>
  <c r="K29" i="1"/>
  <c r="J29" i="1"/>
  <c r="M29" i="1" s="1"/>
  <c r="N29" i="1" s="1"/>
  <c r="K28" i="1"/>
  <c r="J28" i="1"/>
  <c r="X28" i="1" s="1"/>
  <c r="K27" i="1"/>
  <c r="J27" i="1"/>
  <c r="Z27" i="1" s="1"/>
  <c r="K26" i="1"/>
  <c r="J26" i="1"/>
  <c r="M26" i="1" s="1"/>
  <c r="K25" i="1"/>
  <c r="J25" i="1"/>
  <c r="M25" i="1" s="1"/>
  <c r="N25" i="1" s="1"/>
  <c r="K24" i="1"/>
  <c r="J24" i="1"/>
  <c r="X24" i="1" s="1"/>
  <c r="K23" i="1"/>
  <c r="J23" i="1"/>
  <c r="Z23" i="1" s="1"/>
  <c r="K22" i="1"/>
  <c r="J22" i="1"/>
  <c r="Y22" i="1" s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AA28" i="1" l="1"/>
  <c r="AA23" i="1"/>
  <c r="AA37" i="1"/>
  <c r="AA35" i="1"/>
  <c r="AA27" i="1"/>
  <c r="Y29" i="1"/>
  <c r="X31" i="1"/>
  <c r="L36" i="1"/>
  <c r="L28" i="1"/>
  <c r="Z29" i="1"/>
  <c r="AA31" i="1"/>
  <c r="Z36" i="1"/>
  <c r="M28" i="1"/>
  <c r="N28" i="1" s="1"/>
  <c r="AA29" i="1"/>
  <c r="M43" i="1"/>
  <c r="O43" i="1" s="1"/>
  <c r="Q43" i="1" s="1"/>
  <c r="X50" i="1"/>
  <c r="M31" i="1"/>
  <c r="P31" i="1" s="1"/>
  <c r="AA36" i="1"/>
  <c r="L43" i="1"/>
  <c r="L23" i="1"/>
  <c r="Y28" i="1"/>
  <c r="L35" i="1"/>
  <c r="X23" i="1"/>
  <c r="Z28" i="1"/>
  <c r="Y32" i="1"/>
  <c r="X35" i="1"/>
  <c r="X47" i="1"/>
  <c r="Y50" i="1"/>
  <c r="Y33" i="1"/>
  <c r="X43" i="1"/>
  <c r="X46" i="1"/>
  <c r="M48" i="1"/>
  <c r="O48" i="1" s="1"/>
  <c r="Q48" i="1" s="1"/>
  <c r="Z33" i="1"/>
  <c r="M39" i="1"/>
  <c r="P39" i="1" s="1"/>
  <c r="AA43" i="1"/>
  <c r="L27" i="1"/>
  <c r="AA33" i="1"/>
  <c r="Y37" i="1"/>
  <c r="X39" i="1"/>
  <c r="X42" i="1"/>
  <c r="L51" i="1"/>
  <c r="X27" i="1"/>
  <c r="M32" i="1"/>
  <c r="N32" i="1" s="1"/>
  <c r="Z37" i="1"/>
  <c r="AA39" i="1"/>
  <c r="Y42" i="1"/>
  <c r="M47" i="1"/>
  <c r="O47" i="1" s="1"/>
  <c r="Q47" i="1" s="1"/>
  <c r="X49" i="1"/>
  <c r="AA51" i="1"/>
  <c r="R35" i="1"/>
  <c r="V35" i="1" s="1"/>
  <c r="L31" i="1"/>
  <c r="Z32" i="1"/>
  <c r="Y36" i="1"/>
  <c r="AA47" i="1"/>
  <c r="P33" i="1"/>
  <c r="O37" i="1"/>
  <c r="Q37" i="1" s="1"/>
  <c r="N46" i="1"/>
  <c r="N42" i="1"/>
  <c r="O29" i="1"/>
  <c r="Q29" i="1" s="1"/>
  <c r="L24" i="1"/>
  <c r="R24" i="1" s="1"/>
  <c r="S24" i="1" s="1"/>
  <c r="O25" i="1"/>
  <c r="Q25" i="1" s="1"/>
  <c r="M27" i="1"/>
  <c r="P27" i="1" s="1"/>
  <c r="AA32" i="1"/>
  <c r="P42" i="1"/>
  <c r="Y46" i="1"/>
  <c r="Y49" i="1"/>
  <c r="M40" i="1"/>
  <c r="N40" i="1" s="1"/>
  <c r="X45" i="1"/>
  <c r="AA49" i="1"/>
  <c r="AA52" i="1"/>
  <c r="N34" i="13"/>
  <c r="M24" i="1"/>
  <c r="N24" i="1" s="1"/>
  <c r="Y25" i="1"/>
  <c r="R23" i="1"/>
  <c r="T23" i="1" s="1"/>
  <c r="AA25" i="1"/>
  <c r="Y45" i="1"/>
  <c r="M23" i="1"/>
  <c r="P23" i="1" s="1"/>
  <c r="Y24" i="1"/>
  <c r="L32" i="1"/>
  <c r="R32" i="1" s="1"/>
  <c r="W32" i="1" s="1"/>
  <c r="O33" i="1"/>
  <c r="Q33" i="1" s="1"/>
  <c r="M36" i="1"/>
  <c r="N36" i="1" s="1"/>
  <c r="P37" i="1"/>
  <c r="L39" i="1"/>
  <c r="AA45" i="1"/>
  <c r="L47" i="1"/>
  <c r="R47" i="1" s="1"/>
  <c r="T47" i="1" s="1"/>
  <c r="AA48" i="1"/>
  <c r="M51" i="1"/>
  <c r="O51" i="1" s="1"/>
  <c r="Q51" i="1" s="1"/>
  <c r="M44" i="1"/>
  <c r="P44" i="1" s="1"/>
  <c r="N50" i="1"/>
  <c r="Z24" i="1"/>
  <c r="AA24" i="1"/>
  <c r="R31" i="1"/>
  <c r="U31" i="1" s="1"/>
  <c r="M35" i="1"/>
  <c r="P35" i="1" s="1"/>
  <c r="Z44" i="1"/>
  <c r="O50" i="1"/>
  <c r="Q50" i="1" s="1"/>
  <c r="X51" i="1"/>
  <c r="O34" i="1"/>
  <c r="Q34" i="1" s="1"/>
  <c r="N34" i="1"/>
  <c r="P34" i="1"/>
  <c r="O30" i="1"/>
  <c r="Q30" i="1" s="1"/>
  <c r="N30" i="1"/>
  <c r="P30" i="1"/>
  <c r="P26" i="1"/>
  <c r="O26" i="1"/>
  <c r="Q26" i="1" s="1"/>
  <c r="N26" i="1"/>
  <c r="Z22" i="1"/>
  <c r="Z30" i="1"/>
  <c r="Z34" i="1"/>
  <c r="R39" i="1"/>
  <c r="U39" i="1" s="1"/>
  <c r="R36" i="1"/>
  <c r="W36" i="1" s="1"/>
  <c r="M38" i="1"/>
  <c r="Y40" i="1"/>
  <c r="X40" i="1"/>
  <c r="L30" i="1"/>
  <c r="AA30" i="1"/>
  <c r="L38" i="1"/>
  <c r="AA38" i="1"/>
  <c r="X30" i="1"/>
  <c r="O31" i="1"/>
  <c r="Q31" i="1" s="1"/>
  <c r="Y38" i="1"/>
  <c r="X41" i="1"/>
  <c r="L26" i="1"/>
  <c r="F17" i="13" s="1"/>
  <c r="AA26" i="1"/>
  <c r="L34" i="1"/>
  <c r="F20" i="13" s="1"/>
  <c r="AA34" i="1"/>
  <c r="R51" i="1"/>
  <c r="S51" i="1" s="1"/>
  <c r="Y52" i="1"/>
  <c r="X52" i="1"/>
  <c r="L52" i="1"/>
  <c r="F34" i="13" s="1"/>
  <c r="M22" i="1"/>
  <c r="X22" i="1"/>
  <c r="X26" i="1"/>
  <c r="X34" i="1"/>
  <c r="R43" i="1"/>
  <c r="W43" i="1" s="1"/>
  <c r="Y44" i="1"/>
  <c r="X44" i="1"/>
  <c r="L44" i="1"/>
  <c r="O45" i="1"/>
  <c r="Q45" i="1" s="1"/>
  <c r="N45" i="1"/>
  <c r="M52" i="1"/>
  <c r="L25" i="1"/>
  <c r="X25" i="1"/>
  <c r="Y26" i="1"/>
  <c r="L29" i="1"/>
  <c r="X29" i="1"/>
  <c r="Y30" i="1"/>
  <c r="L33" i="1"/>
  <c r="X33" i="1"/>
  <c r="Y34" i="1"/>
  <c r="L37" i="1"/>
  <c r="X37" i="1"/>
  <c r="Z38" i="1"/>
  <c r="L40" i="1"/>
  <c r="AA40" i="1"/>
  <c r="L22" i="1"/>
  <c r="AA22" i="1"/>
  <c r="Z26" i="1"/>
  <c r="M41" i="1"/>
  <c r="L41" i="1"/>
  <c r="F25" i="13" s="1"/>
  <c r="Z41" i="1"/>
  <c r="P25" i="1"/>
  <c r="Z25" i="1"/>
  <c r="P29" i="1"/>
  <c r="AA41" i="1"/>
  <c r="O46" i="1"/>
  <c r="Q46" i="1" s="1"/>
  <c r="Y48" i="1"/>
  <c r="X48" i="1"/>
  <c r="L48" i="1"/>
  <c r="O49" i="1"/>
  <c r="Q49" i="1" s="1"/>
  <c r="N49" i="1"/>
  <c r="Z45" i="1"/>
  <c r="Z49" i="1"/>
  <c r="Z42" i="1"/>
  <c r="L45" i="1"/>
  <c r="Z46" i="1"/>
  <c r="L49" i="1"/>
  <c r="F30" i="13" s="1"/>
  <c r="Z50" i="1"/>
  <c r="Y23" i="1"/>
  <c r="Y27" i="1"/>
  <c r="Y31" i="1"/>
  <c r="Y35" i="1"/>
  <c r="Y39" i="1"/>
  <c r="AA42" i="1"/>
  <c r="Y43" i="1"/>
  <c r="AA46" i="1"/>
  <c r="Y47" i="1"/>
  <c r="AA50" i="1"/>
  <c r="N31" i="13" s="1"/>
  <c r="Y51" i="1"/>
  <c r="L42" i="1"/>
  <c r="L46" i="1"/>
  <c r="L50" i="1"/>
  <c r="F31" i="13" s="1"/>
  <c r="Q1412" i="11"/>
  <c r="R1412" i="11"/>
  <c r="Q1413" i="11"/>
  <c r="R1413" i="11"/>
  <c r="Q1414" i="11"/>
  <c r="R1414" i="11"/>
  <c r="Q1415" i="11"/>
  <c r="R1415" i="11"/>
  <c r="Q1416" i="11"/>
  <c r="R1416" i="11"/>
  <c r="Q1417" i="11"/>
  <c r="R1417" i="11"/>
  <c r="Q1418" i="11"/>
  <c r="R1418" i="11"/>
  <c r="Q1419" i="11"/>
  <c r="R1419" i="11"/>
  <c r="Q1420" i="11"/>
  <c r="R1420" i="11"/>
  <c r="Q1421" i="11"/>
  <c r="R1421" i="11"/>
  <c r="Q1422" i="11"/>
  <c r="R1422" i="11"/>
  <c r="Q1423" i="11"/>
  <c r="R1423" i="11"/>
  <c r="Q1424" i="11"/>
  <c r="R1424" i="11"/>
  <c r="Q1425" i="11"/>
  <c r="R1425" i="11"/>
  <c r="Q1426" i="11"/>
  <c r="R1426" i="11"/>
  <c r="Q1427" i="11"/>
  <c r="R1427" i="11"/>
  <c r="Q1428" i="11"/>
  <c r="R1428" i="11"/>
  <c r="Q1429" i="11"/>
  <c r="R1429" i="11"/>
  <c r="Q1430" i="11"/>
  <c r="R1430" i="11"/>
  <c r="Q1431" i="11"/>
  <c r="R1431" i="11"/>
  <c r="Q1432" i="11"/>
  <c r="R1432" i="11"/>
  <c r="Q1433" i="11"/>
  <c r="R1433" i="11"/>
  <c r="Q1434" i="11"/>
  <c r="R1434" i="11"/>
  <c r="Q1435" i="11"/>
  <c r="R1435" i="11"/>
  <c r="Q1436" i="11"/>
  <c r="R1436" i="11"/>
  <c r="Q1437" i="11"/>
  <c r="R1437" i="11"/>
  <c r="Q1438" i="11"/>
  <c r="R1438" i="11"/>
  <c r="Q1439" i="11"/>
  <c r="R1439" i="11"/>
  <c r="Q1440" i="11"/>
  <c r="R1440" i="11"/>
  <c r="Q1441" i="11"/>
  <c r="R1441" i="11"/>
  <c r="Q1442" i="11"/>
  <c r="R1442" i="11"/>
  <c r="Q1443" i="11"/>
  <c r="R1443" i="11"/>
  <c r="Q1444" i="11"/>
  <c r="R1444" i="11"/>
  <c r="Q1445" i="11"/>
  <c r="R1445" i="11"/>
  <c r="Q1446" i="11"/>
  <c r="R1446" i="11"/>
  <c r="Q1447" i="11"/>
  <c r="R1447" i="11"/>
  <c r="Q1448" i="11"/>
  <c r="R1448" i="11"/>
  <c r="Q1449" i="11"/>
  <c r="R1449" i="11"/>
  <c r="F26" i="13" l="1"/>
  <c r="F16" i="13"/>
  <c r="P28" i="1"/>
  <c r="F24" i="13"/>
  <c r="F29" i="13"/>
  <c r="F28" i="13"/>
  <c r="F23" i="13"/>
  <c r="O28" i="1"/>
  <c r="Q28" i="1" s="1"/>
  <c r="F21" i="13"/>
  <c r="F33" i="13"/>
  <c r="F19" i="13"/>
  <c r="F18" i="13"/>
  <c r="F27" i="13"/>
  <c r="O32" i="1"/>
  <c r="Q32" i="1" s="1"/>
  <c r="P36" i="1"/>
  <c r="O36" i="1"/>
  <c r="Q36" i="1" s="1"/>
  <c r="N31" i="1"/>
  <c r="P43" i="1"/>
  <c r="O40" i="1"/>
  <c r="Q40" i="1" s="1"/>
  <c r="N43" i="1"/>
  <c r="N39" i="1"/>
  <c r="O39" i="1"/>
  <c r="Q39" i="1" s="1"/>
  <c r="P24" i="1"/>
  <c r="F32" i="13"/>
  <c r="N29" i="13"/>
  <c r="F22" i="13"/>
  <c r="N33" i="13"/>
  <c r="N32" i="13"/>
  <c r="N30" i="13"/>
  <c r="P48" i="1"/>
  <c r="F15" i="13"/>
  <c r="P47" i="1"/>
  <c r="P32" i="1"/>
  <c r="R27" i="1"/>
  <c r="U27" i="1" s="1"/>
  <c r="R28" i="1"/>
  <c r="W23" i="1"/>
  <c r="U23" i="1"/>
  <c r="S35" i="1"/>
  <c r="U35" i="1"/>
  <c r="V39" i="1"/>
  <c r="W35" i="1"/>
  <c r="V23" i="1"/>
  <c r="T35" i="1"/>
  <c r="V24" i="1"/>
  <c r="T31" i="1"/>
  <c r="W24" i="1"/>
  <c r="S23" i="1"/>
  <c r="U51" i="1"/>
  <c r="N47" i="1"/>
  <c r="U24" i="1"/>
  <c r="T24" i="1"/>
  <c r="V31" i="1"/>
  <c r="T43" i="1"/>
  <c r="N48" i="1"/>
  <c r="V43" i="1"/>
  <c r="S31" i="1"/>
  <c r="N35" i="1"/>
  <c r="P40" i="1"/>
  <c r="O35" i="1"/>
  <c r="Q35" i="1" s="1"/>
  <c r="N44" i="1"/>
  <c r="O44" i="1"/>
  <c r="Q44" i="1" s="1"/>
  <c r="N27" i="1"/>
  <c r="N23" i="1"/>
  <c r="O27" i="1"/>
  <c r="Q27" i="1" s="1"/>
  <c r="O23" i="1"/>
  <c r="Q23" i="1" s="1"/>
  <c r="P51" i="1"/>
  <c r="U47" i="1"/>
  <c r="O24" i="1"/>
  <c r="Q24" i="1" s="1"/>
  <c r="T51" i="1"/>
  <c r="W51" i="1"/>
  <c r="V51" i="1"/>
  <c r="W31" i="1"/>
  <c r="N51" i="1"/>
  <c r="R25" i="1"/>
  <c r="T25" i="1" s="1"/>
  <c r="P52" i="1"/>
  <c r="O52" i="1"/>
  <c r="Q52" i="1" s="1"/>
  <c r="N52" i="1"/>
  <c r="S43" i="1"/>
  <c r="S32" i="1"/>
  <c r="U32" i="1"/>
  <c r="W39" i="1"/>
  <c r="R52" i="1"/>
  <c r="W52" i="1" s="1"/>
  <c r="R34" i="1"/>
  <c r="T34" i="1" s="1"/>
  <c r="W47" i="1"/>
  <c r="V47" i="1"/>
  <c r="V36" i="1"/>
  <c r="R33" i="1"/>
  <c r="U33" i="1" s="1"/>
  <c r="S39" i="1"/>
  <c r="T32" i="1"/>
  <c r="R41" i="1"/>
  <c r="V41" i="1" s="1"/>
  <c r="R22" i="1"/>
  <c r="W22" i="1" s="1"/>
  <c r="R50" i="1"/>
  <c r="V50" i="1" s="1"/>
  <c r="R40" i="1"/>
  <c r="W40" i="1" s="1"/>
  <c r="R44" i="1"/>
  <c r="T44" i="1" s="1"/>
  <c r="R26" i="1"/>
  <c r="S26" i="1" s="1"/>
  <c r="R38" i="1"/>
  <c r="U38" i="1" s="1"/>
  <c r="R49" i="1"/>
  <c r="W49" i="1" s="1"/>
  <c r="R37" i="1"/>
  <c r="V37" i="1" s="1"/>
  <c r="R45" i="1"/>
  <c r="S45" i="1" s="1"/>
  <c r="O41" i="1"/>
  <c r="Q41" i="1" s="1"/>
  <c r="N41" i="1"/>
  <c r="P41" i="1"/>
  <c r="R46" i="1"/>
  <c r="S46" i="1" s="1"/>
  <c r="S47" i="1"/>
  <c r="T39" i="1"/>
  <c r="R42" i="1"/>
  <c r="S42" i="1" s="1"/>
  <c r="V32" i="1"/>
  <c r="R29" i="1"/>
  <c r="S29" i="1" s="1"/>
  <c r="R30" i="1"/>
  <c r="W30" i="1" s="1"/>
  <c r="O38" i="1"/>
  <c r="Q38" i="1" s="1"/>
  <c r="N38" i="1"/>
  <c r="P38" i="1"/>
  <c r="O22" i="1"/>
  <c r="Q22" i="1" s="1"/>
  <c r="N22" i="1"/>
  <c r="P22" i="1"/>
  <c r="S36" i="1"/>
  <c r="U36" i="1"/>
  <c r="U43" i="1"/>
  <c r="T36" i="1"/>
  <c r="R48" i="1"/>
  <c r="U48" i="1" s="1"/>
  <c r="S28" i="1" l="1"/>
  <c r="T28" i="1"/>
  <c r="W28" i="1"/>
  <c r="U28" i="1"/>
  <c r="V28" i="1"/>
  <c r="T27" i="1"/>
  <c r="W27" i="1"/>
  <c r="S27" i="1"/>
  <c r="V27" i="1"/>
  <c r="W42" i="1"/>
  <c r="V48" i="1"/>
  <c r="W25" i="1"/>
  <c r="S48" i="1"/>
  <c r="W48" i="1"/>
  <c r="V34" i="1"/>
  <c r="T26" i="1"/>
  <c r="T22" i="1"/>
  <c r="V44" i="1"/>
  <c r="W34" i="1"/>
  <c r="U34" i="1"/>
  <c r="S34" i="1"/>
  <c r="V26" i="1"/>
  <c r="S22" i="1"/>
  <c r="W44" i="1"/>
  <c r="U41" i="1"/>
  <c r="U45" i="1"/>
  <c r="S37" i="1"/>
  <c r="S30" i="1"/>
  <c r="V45" i="1"/>
  <c r="W37" i="1"/>
  <c r="U26" i="1"/>
  <c r="T30" i="1"/>
  <c r="S44" i="1"/>
  <c r="U44" i="1"/>
  <c r="T37" i="1"/>
  <c r="V40" i="1"/>
  <c r="U30" i="1"/>
  <c r="U29" i="1"/>
  <c r="T42" i="1"/>
  <c r="T46" i="1"/>
  <c r="T48" i="1"/>
  <c r="V30" i="1"/>
  <c r="V29" i="1"/>
  <c r="U42" i="1"/>
  <c r="U46" i="1"/>
  <c r="T45" i="1"/>
  <c r="S49" i="1"/>
  <c r="W26" i="1"/>
  <c r="W50" i="1"/>
  <c r="U22" i="1"/>
  <c r="W41" i="1"/>
  <c r="V33" i="1"/>
  <c r="S25" i="1"/>
  <c r="S40" i="1"/>
  <c r="S50" i="1"/>
  <c r="T49" i="1"/>
  <c r="V38" i="1"/>
  <c r="T29" i="1"/>
  <c r="V42" i="1"/>
  <c r="V46" i="1"/>
  <c r="W45" i="1"/>
  <c r="U49" i="1"/>
  <c r="W38" i="1"/>
  <c r="U40" i="1"/>
  <c r="T50" i="1"/>
  <c r="S41" i="1"/>
  <c r="S33" i="1"/>
  <c r="S52" i="1"/>
  <c r="U25" i="1"/>
  <c r="W29" i="1"/>
  <c r="W46" i="1"/>
  <c r="V49" i="1"/>
  <c r="S38" i="1"/>
  <c r="T40" i="1"/>
  <c r="U50" i="1"/>
  <c r="T33" i="1"/>
  <c r="U52" i="1"/>
  <c r="V25" i="1"/>
  <c r="T38" i="1"/>
  <c r="T52" i="1"/>
  <c r="U37" i="1"/>
  <c r="V22" i="1"/>
  <c r="T41" i="1"/>
  <c r="W33" i="1"/>
  <c r="V52" i="1"/>
  <c r="M3" i="18" l="1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M102" i="18"/>
  <c r="M103" i="18"/>
  <c r="M104" i="18"/>
  <c r="M105" i="18"/>
  <c r="M106" i="18"/>
  <c r="M107" i="18"/>
  <c r="M108" i="18"/>
  <c r="M109" i="18"/>
  <c r="M110" i="18"/>
  <c r="M111" i="18"/>
  <c r="M112" i="18"/>
  <c r="M113" i="18"/>
  <c r="M114" i="18"/>
  <c r="M115" i="18"/>
  <c r="M116" i="18"/>
  <c r="M117" i="18"/>
  <c r="M118" i="18"/>
  <c r="M119" i="18"/>
  <c r="M120" i="18"/>
  <c r="M121" i="18"/>
  <c r="M2" i="18"/>
  <c r="B664" i="16" l="1"/>
  <c r="C664" i="16"/>
  <c r="D664" i="16"/>
  <c r="E664" i="16"/>
  <c r="F664" i="16"/>
  <c r="M664" i="16"/>
  <c r="B665" i="16"/>
  <c r="C665" i="16"/>
  <c r="D665" i="16"/>
  <c r="E665" i="16"/>
  <c r="F665" i="16"/>
  <c r="M665" i="16"/>
  <c r="B666" i="16"/>
  <c r="C666" i="16"/>
  <c r="D666" i="16"/>
  <c r="E666" i="16"/>
  <c r="F666" i="16"/>
  <c r="M666" i="16"/>
  <c r="B667" i="16"/>
  <c r="C667" i="16"/>
  <c r="D667" i="16"/>
  <c r="E667" i="16"/>
  <c r="F667" i="16"/>
  <c r="M667" i="16"/>
  <c r="B668" i="16"/>
  <c r="C668" i="16"/>
  <c r="D668" i="16"/>
  <c r="E668" i="16"/>
  <c r="F668" i="16"/>
  <c r="M668" i="16"/>
  <c r="B669" i="16"/>
  <c r="C669" i="16"/>
  <c r="D669" i="16"/>
  <c r="E669" i="16"/>
  <c r="F669" i="16"/>
  <c r="M669" i="16"/>
  <c r="B661" i="16" l="1"/>
  <c r="C661" i="16"/>
  <c r="D661" i="16"/>
  <c r="E661" i="16"/>
  <c r="F661" i="16"/>
  <c r="M661" i="16"/>
  <c r="B662" i="16"/>
  <c r="C662" i="16"/>
  <c r="D662" i="16"/>
  <c r="E662" i="16"/>
  <c r="F662" i="16"/>
  <c r="M662" i="16"/>
  <c r="B663" i="16"/>
  <c r="C663" i="16"/>
  <c r="D663" i="16"/>
  <c r="E663" i="16"/>
  <c r="F663" i="16"/>
  <c r="M663" i="16"/>
  <c r="M14" i="16" l="1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3" i="16"/>
  <c r="M4" i="16"/>
  <c r="M5" i="16"/>
  <c r="M6" i="16"/>
  <c r="M7" i="16"/>
  <c r="M8" i="16"/>
  <c r="M9" i="16"/>
  <c r="M10" i="16"/>
  <c r="M11" i="16"/>
  <c r="M12" i="16"/>
  <c r="M13" i="16"/>
  <c r="M2" i="16"/>
  <c r="B645" i="16" l="1"/>
  <c r="C645" i="16"/>
  <c r="D645" i="16"/>
  <c r="E645" i="16"/>
  <c r="F645" i="16"/>
  <c r="B646" i="16"/>
  <c r="C646" i="16"/>
  <c r="D646" i="16"/>
  <c r="E646" i="16"/>
  <c r="F646" i="16"/>
  <c r="B647" i="16"/>
  <c r="C647" i="16"/>
  <c r="D647" i="16"/>
  <c r="E647" i="16"/>
  <c r="F647" i="16"/>
  <c r="B648" i="16"/>
  <c r="C648" i="16"/>
  <c r="D648" i="16"/>
  <c r="E648" i="16"/>
  <c r="F648" i="16"/>
  <c r="B649" i="16"/>
  <c r="C649" i="16"/>
  <c r="D649" i="16"/>
  <c r="E649" i="16"/>
  <c r="F649" i="16"/>
  <c r="B650" i="16"/>
  <c r="C650" i="16"/>
  <c r="D650" i="16"/>
  <c r="E650" i="16"/>
  <c r="F650" i="16"/>
  <c r="B651" i="16"/>
  <c r="C651" i="16"/>
  <c r="D651" i="16"/>
  <c r="E651" i="16"/>
  <c r="F651" i="16"/>
  <c r="B652" i="16"/>
  <c r="C652" i="16"/>
  <c r="D652" i="16"/>
  <c r="E652" i="16"/>
  <c r="F652" i="16"/>
  <c r="B653" i="16"/>
  <c r="C653" i="16"/>
  <c r="D653" i="16"/>
  <c r="E653" i="16"/>
  <c r="F653" i="16"/>
  <c r="B654" i="16"/>
  <c r="C654" i="16"/>
  <c r="D654" i="16"/>
  <c r="E654" i="16"/>
  <c r="F654" i="16"/>
  <c r="B655" i="16"/>
  <c r="C655" i="16"/>
  <c r="D655" i="16"/>
  <c r="E655" i="16"/>
  <c r="F655" i="16"/>
  <c r="B656" i="16"/>
  <c r="C656" i="16"/>
  <c r="D656" i="16"/>
  <c r="E656" i="16"/>
  <c r="F656" i="16"/>
  <c r="B657" i="16"/>
  <c r="C657" i="16"/>
  <c r="D657" i="16"/>
  <c r="E657" i="16"/>
  <c r="F657" i="16"/>
  <c r="B658" i="16"/>
  <c r="C658" i="16"/>
  <c r="D658" i="16"/>
  <c r="E658" i="16"/>
  <c r="F658" i="16"/>
  <c r="B659" i="16"/>
  <c r="C659" i="16"/>
  <c r="D659" i="16"/>
  <c r="E659" i="16"/>
  <c r="F659" i="16"/>
  <c r="B660" i="16"/>
  <c r="C660" i="16"/>
  <c r="D660" i="16"/>
  <c r="E660" i="16"/>
  <c r="F660" i="16"/>
  <c r="B3" i="18" l="1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2" i="18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2" i="16"/>
  <c r="C3" i="18" l="1"/>
  <c r="D3" i="18"/>
  <c r="E3" i="18"/>
  <c r="F3" i="18"/>
  <c r="C4" i="18"/>
  <c r="D4" i="18"/>
  <c r="E4" i="18"/>
  <c r="F4" i="18"/>
  <c r="C5" i="18"/>
  <c r="D5" i="18"/>
  <c r="E5" i="18"/>
  <c r="F5" i="18"/>
  <c r="C6" i="18"/>
  <c r="D6" i="18"/>
  <c r="E6" i="18"/>
  <c r="F6" i="18"/>
  <c r="C7" i="18"/>
  <c r="D7" i="18"/>
  <c r="E7" i="18"/>
  <c r="F7" i="18"/>
  <c r="C8" i="18"/>
  <c r="D8" i="18"/>
  <c r="E8" i="18"/>
  <c r="F8" i="18"/>
  <c r="C9" i="18"/>
  <c r="D9" i="18"/>
  <c r="E9" i="18"/>
  <c r="F9" i="18"/>
  <c r="C10" i="18"/>
  <c r="D10" i="18"/>
  <c r="E10" i="18"/>
  <c r="F10" i="18"/>
  <c r="C11" i="18"/>
  <c r="D11" i="18"/>
  <c r="E11" i="18"/>
  <c r="F11" i="18"/>
  <c r="C12" i="18"/>
  <c r="D12" i="18"/>
  <c r="E12" i="18"/>
  <c r="F12" i="18"/>
  <c r="C13" i="18"/>
  <c r="D13" i="18"/>
  <c r="E13" i="18"/>
  <c r="F13" i="18"/>
  <c r="C14" i="18"/>
  <c r="D14" i="18"/>
  <c r="E14" i="18"/>
  <c r="F14" i="18"/>
  <c r="C15" i="18"/>
  <c r="D15" i="18"/>
  <c r="E15" i="18"/>
  <c r="F15" i="18"/>
  <c r="C16" i="18"/>
  <c r="D16" i="18"/>
  <c r="E16" i="18"/>
  <c r="F16" i="18"/>
  <c r="C17" i="18"/>
  <c r="D17" i="18"/>
  <c r="E17" i="18"/>
  <c r="F17" i="18"/>
  <c r="C18" i="18"/>
  <c r="D18" i="18"/>
  <c r="E18" i="18"/>
  <c r="F18" i="18"/>
  <c r="C19" i="18"/>
  <c r="D19" i="18"/>
  <c r="E19" i="18"/>
  <c r="F19" i="18"/>
  <c r="C20" i="18"/>
  <c r="D20" i="18"/>
  <c r="E20" i="18"/>
  <c r="F20" i="18"/>
  <c r="C21" i="18"/>
  <c r="D21" i="18"/>
  <c r="E21" i="18"/>
  <c r="F21" i="18"/>
  <c r="C22" i="18"/>
  <c r="D22" i="18"/>
  <c r="E22" i="18"/>
  <c r="F22" i="18"/>
  <c r="C23" i="18"/>
  <c r="D23" i="18"/>
  <c r="E23" i="18"/>
  <c r="F23" i="18"/>
  <c r="C24" i="18"/>
  <c r="D24" i="18"/>
  <c r="E24" i="18"/>
  <c r="F24" i="18"/>
  <c r="C25" i="18"/>
  <c r="D25" i="18"/>
  <c r="E25" i="18"/>
  <c r="F25" i="18"/>
  <c r="C26" i="18"/>
  <c r="D26" i="18"/>
  <c r="E26" i="18"/>
  <c r="F26" i="18"/>
  <c r="C27" i="18"/>
  <c r="D27" i="18"/>
  <c r="E27" i="18"/>
  <c r="F27" i="18"/>
  <c r="C28" i="18"/>
  <c r="D28" i="18"/>
  <c r="E28" i="18"/>
  <c r="F28" i="18"/>
  <c r="C29" i="18"/>
  <c r="D29" i="18"/>
  <c r="E29" i="18"/>
  <c r="F29" i="18"/>
  <c r="C30" i="18"/>
  <c r="D30" i="18"/>
  <c r="E30" i="18"/>
  <c r="F30" i="18"/>
  <c r="C31" i="18"/>
  <c r="D31" i="18"/>
  <c r="E31" i="18"/>
  <c r="F31" i="18"/>
  <c r="C32" i="18"/>
  <c r="D32" i="18"/>
  <c r="E32" i="18"/>
  <c r="F32" i="18"/>
  <c r="C33" i="18"/>
  <c r="D33" i="18"/>
  <c r="E33" i="18"/>
  <c r="F33" i="18"/>
  <c r="C34" i="18"/>
  <c r="D34" i="18"/>
  <c r="E34" i="18"/>
  <c r="F34" i="18"/>
  <c r="C35" i="18"/>
  <c r="D35" i="18"/>
  <c r="E35" i="18"/>
  <c r="F35" i="18"/>
  <c r="C36" i="18"/>
  <c r="D36" i="18"/>
  <c r="E36" i="18"/>
  <c r="F36" i="18"/>
  <c r="C37" i="18"/>
  <c r="D37" i="18"/>
  <c r="E37" i="18"/>
  <c r="F37" i="18"/>
  <c r="C38" i="18"/>
  <c r="D38" i="18"/>
  <c r="E38" i="18"/>
  <c r="F38" i="18"/>
  <c r="C39" i="18"/>
  <c r="D39" i="18"/>
  <c r="E39" i="18"/>
  <c r="F39" i="18"/>
  <c r="C40" i="18"/>
  <c r="D40" i="18"/>
  <c r="E40" i="18"/>
  <c r="F40" i="18"/>
  <c r="C41" i="18"/>
  <c r="D41" i="18"/>
  <c r="E41" i="18"/>
  <c r="F41" i="18"/>
  <c r="C42" i="18"/>
  <c r="D42" i="18"/>
  <c r="E42" i="18"/>
  <c r="F42" i="18"/>
  <c r="C43" i="18"/>
  <c r="D43" i="18"/>
  <c r="E43" i="18"/>
  <c r="F43" i="18"/>
  <c r="C44" i="18"/>
  <c r="D44" i="18"/>
  <c r="E44" i="18"/>
  <c r="F44" i="18"/>
  <c r="C45" i="18"/>
  <c r="D45" i="18"/>
  <c r="E45" i="18"/>
  <c r="F45" i="18"/>
  <c r="C46" i="18"/>
  <c r="D46" i="18"/>
  <c r="E46" i="18"/>
  <c r="F46" i="18"/>
  <c r="C47" i="18"/>
  <c r="D47" i="18"/>
  <c r="E47" i="18"/>
  <c r="F47" i="18"/>
  <c r="C48" i="18"/>
  <c r="D48" i="18"/>
  <c r="E48" i="18"/>
  <c r="F48" i="18"/>
  <c r="C49" i="18"/>
  <c r="D49" i="18"/>
  <c r="E49" i="18"/>
  <c r="F49" i="18"/>
  <c r="C50" i="18"/>
  <c r="D50" i="18"/>
  <c r="E50" i="18"/>
  <c r="F50" i="18"/>
  <c r="C51" i="18"/>
  <c r="D51" i="18"/>
  <c r="E51" i="18"/>
  <c r="F51" i="18"/>
  <c r="C52" i="18"/>
  <c r="D52" i="18"/>
  <c r="E52" i="18"/>
  <c r="F52" i="18"/>
  <c r="C53" i="18"/>
  <c r="D53" i="18"/>
  <c r="E53" i="18"/>
  <c r="F53" i="18"/>
  <c r="C54" i="18"/>
  <c r="D54" i="18"/>
  <c r="E54" i="18"/>
  <c r="F54" i="18"/>
  <c r="C55" i="18"/>
  <c r="D55" i="18"/>
  <c r="E55" i="18"/>
  <c r="F55" i="18"/>
  <c r="C56" i="18"/>
  <c r="D56" i="18"/>
  <c r="E56" i="18"/>
  <c r="F56" i="18"/>
  <c r="C57" i="18"/>
  <c r="D57" i="18"/>
  <c r="E57" i="18"/>
  <c r="F57" i="18"/>
  <c r="C58" i="18"/>
  <c r="D58" i="18"/>
  <c r="E58" i="18"/>
  <c r="F58" i="18"/>
  <c r="C59" i="18"/>
  <c r="D59" i="18"/>
  <c r="E59" i="18"/>
  <c r="F59" i="18"/>
  <c r="C60" i="18"/>
  <c r="D60" i="18"/>
  <c r="E60" i="18"/>
  <c r="F60" i="18"/>
  <c r="C61" i="18"/>
  <c r="D61" i="18"/>
  <c r="E61" i="18"/>
  <c r="F61" i="18"/>
  <c r="C62" i="18"/>
  <c r="D62" i="18"/>
  <c r="E62" i="18"/>
  <c r="F62" i="18"/>
  <c r="C63" i="18"/>
  <c r="D63" i="18"/>
  <c r="E63" i="18"/>
  <c r="F63" i="18"/>
  <c r="C64" i="18"/>
  <c r="D64" i="18"/>
  <c r="E64" i="18"/>
  <c r="F64" i="18"/>
  <c r="C65" i="18"/>
  <c r="D65" i="18"/>
  <c r="E65" i="18"/>
  <c r="F65" i="18"/>
  <c r="C66" i="18"/>
  <c r="D66" i="18"/>
  <c r="E66" i="18"/>
  <c r="F66" i="18"/>
  <c r="C67" i="18"/>
  <c r="D67" i="18"/>
  <c r="E67" i="18"/>
  <c r="F67" i="18"/>
  <c r="C68" i="18"/>
  <c r="D68" i="18"/>
  <c r="E68" i="18"/>
  <c r="F68" i="18"/>
  <c r="C69" i="18"/>
  <c r="D69" i="18"/>
  <c r="E69" i="18"/>
  <c r="F69" i="18"/>
  <c r="C70" i="18"/>
  <c r="D70" i="18"/>
  <c r="E70" i="18"/>
  <c r="F70" i="18"/>
  <c r="C71" i="18"/>
  <c r="D71" i="18"/>
  <c r="E71" i="18"/>
  <c r="F71" i="18"/>
  <c r="C72" i="18"/>
  <c r="D72" i="18"/>
  <c r="E72" i="18"/>
  <c r="F72" i="18"/>
  <c r="C73" i="18"/>
  <c r="D73" i="18"/>
  <c r="E73" i="18"/>
  <c r="F73" i="18"/>
  <c r="C74" i="18"/>
  <c r="D74" i="18"/>
  <c r="E74" i="18"/>
  <c r="F74" i="18"/>
  <c r="C75" i="18"/>
  <c r="D75" i="18"/>
  <c r="E75" i="18"/>
  <c r="F75" i="18"/>
  <c r="C76" i="18"/>
  <c r="D76" i="18"/>
  <c r="E76" i="18"/>
  <c r="F76" i="18"/>
  <c r="C77" i="18"/>
  <c r="D77" i="18"/>
  <c r="E77" i="18"/>
  <c r="F77" i="18"/>
  <c r="C78" i="18"/>
  <c r="D78" i="18"/>
  <c r="E78" i="18"/>
  <c r="F78" i="18"/>
  <c r="C79" i="18"/>
  <c r="D79" i="18"/>
  <c r="E79" i="18"/>
  <c r="F79" i="18"/>
  <c r="C80" i="18"/>
  <c r="D80" i="18"/>
  <c r="E80" i="18"/>
  <c r="F80" i="18"/>
  <c r="C81" i="18"/>
  <c r="D81" i="18"/>
  <c r="E81" i="18"/>
  <c r="F81" i="18"/>
  <c r="C82" i="18"/>
  <c r="D82" i="18"/>
  <c r="E82" i="18"/>
  <c r="F82" i="18"/>
  <c r="C83" i="18"/>
  <c r="D83" i="18"/>
  <c r="E83" i="18"/>
  <c r="F83" i="18"/>
  <c r="C84" i="18"/>
  <c r="D84" i="18"/>
  <c r="E84" i="18"/>
  <c r="F84" i="18"/>
  <c r="C85" i="18"/>
  <c r="D85" i="18"/>
  <c r="E85" i="18"/>
  <c r="F85" i="18"/>
  <c r="C86" i="18"/>
  <c r="D86" i="18"/>
  <c r="E86" i="18"/>
  <c r="F86" i="18"/>
  <c r="C87" i="18"/>
  <c r="D87" i="18"/>
  <c r="E87" i="18"/>
  <c r="F87" i="18"/>
  <c r="C88" i="18"/>
  <c r="D88" i="18"/>
  <c r="E88" i="18"/>
  <c r="F88" i="18"/>
  <c r="C89" i="18"/>
  <c r="D89" i="18"/>
  <c r="E89" i="18"/>
  <c r="F89" i="18"/>
  <c r="C90" i="18"/>
  <c r="D90" i="18"/>
  <c r="E90" i="18"/>
  <c r="F90" i="18"/>
  <c r="C91" i="18"/>
  <c r="D91" i="18"/>
  <c r="E91" i="18"/>
  <c r="F91" i="18"/>
  <c r="C92" i="18"/>
  <c r="D92" i="18"/>
  <c r="E92" i="18"/>
  <c r="F92" i="18"/>
  <c r="C93" i="18"/>
  <c r="D93" i="18"/>
  <c r="E93" i="18"/>
  <c r="F93" i="18"/>
  <c r="C94" i="18"/>
  <c r="D94" i="18"/>
  <c r="E94" i="18"/>
  <c r="F94" i="18"/>
  <c r="C95" i="18"/>
  <c r="D95" i="18"/>
  <c r="E95" i="18"/>
  <c r="F95" i="18"/>
  <c r="C96" i="18"/>
  <c r="D96" i="18"/>
  <c r="E96" i="18"/>
  <c r="F96" i="18"/>
  <c r="C97" i="18"/>
  <c r="D97" i="18"/>
  <c r="E97" i="18"/>
  <c r="F97" i="18"/>
  <c r="C98" i="18"/>
  <c r="D98" i="18"/>
  <c r="E98" i="18"/>
  <c r="F98" i="18"/>
  <c r="C99" i="18"/>
  <c r="D99" i="18"/>
  <c r="E99" i="18"/>
  <c r="F99" i="18"/>
  <c r="C100" i="18"/>
  <c r="D100" i="18"/>
  <c r="E100" i="18"/>
  <c r="F100" i="18"/>
  <c r="C101" i="18"/>
  <c r="D101" i="18"/>
  <c r="E101" i="18"/>
  <c r="F101" i="18"/>
  <c r="C102" i="18"/>
  <c r="D102" i="18"/>
  <c r="E102" i="18"/>
  <c r="F102" i="18"/>
  <c r="C103" i="18"/>
  <c r="D103" i="18"/>
  <c r="E103" i="18"/>
  <c r="F103" i="18"/>
  <c r="C104" i="18"/>
  <c r="D104" i="18"/>
  <c r="E104" i="18"/>
  <c r="F104" i="18"/>
  <c r="C105" i="18"/>
  <c r="D105" i="18"/>
  <c r="E105" i="18"/>
  <c r="F105" i="18"/>
  <c r="C106" i="18"/>
  <c r="D106" i="18"/>
  <c r="E106" i="18"/>
  <c r="F106" i="18"/>
  <c r="C107" i="18"/>
  <c r="D107" i="18"/>
  <c r="E107" i="18"/>
  <c r="F107" i="18"/>
  <c r="C108" i="18"/>
  <c r="D108" i="18"/>
  <c r="E108" i="18"/>
  <c r="F108" i="18"/>
  <c r="C109" i="18"/>
  <c r="D109" i="18"/>
  <c r="E109" i="18"/>
  <c r="F109" i="18"/>
  <c r="C110" i="18"/>
  <c r="D110" i="18"/>
  <c r="E110" i="18"/>
  <c r="F110" i="18"/>
  <c r="C111" i="18"/>
  <c r="D111" i="18"/>
  <c r="E111" i="18"/>
  <c r="F111" i="18"/>
  <c r="C112" i="18"/>
  <c r="D112" i="18"/>
  <c r="E112" i="18"/>
  <c r="F112" i="18"/>
  <c r="C113" i="18"/>
  <c r="D113" i="18"/>
  <c r="E113" i="18"/>
  <c r="F113" i="18"/>
  <c r="C114" i="18"/>
  <c r="D114" i="18"/>
  <c r="E114" i="18"/>
  <c r="F114" i="18"/>
  <c r="C115" i="18"/>
  <c r="D115" i="18"/>
  <c r="E115" i="18"/>
  <c r="F115" i="18"/>
  <c r="C116" i="18"/>
  <c r="D116" i="18"/>
  <c r="E116" i="18"/>
  <c r="F116" i="18"/>
  <c r="C117" i="18"/>
  <c r="D117" i="18"/>
  <c r="E117" i="18"/>
  <c r="F117" i="18"/>
  <c r="C118" i="18"/>
  <c r="D118" i="18"/>
  <c r="E118" i="18"/>
  <c r="F118" i="18"/>
  <c r="C119" i="18"/>
  <c r="D119" i="18"/>
  <c r="E119" i="18"/>
  <c r="F119" i="18"/>
  <c r="C120" i="18"/>
  <c r="D120" i="18"/>
  <c r="E120" i="18"/>
  <c r="F120" i="18"/>
  <c r="C121" i="18"/>
  <c r="D121" i="18"/>
  <c r="E121" i="18"/>
  <c r="F121" i="18"/>
  <c r="F2" i="18"/>
  <c r="E2" i="18"/>
  <c r="D2" i="18"/>
  <c r="C2" i="18"/>
  <c r="C3" i="16"/>
  <c r="D3" i="16"/>
  <c r="E3" i="16"/>
  <c r="F3" i="16"/>
  <c r="C4" i="16"/>
  <c r="D4" i="16"/>
  <c r="E4" i="16"/>
  <c r="F4" i="16"/>
  <c r="C5" i="16"/>
  <c r="D5" i="16"/>
  <c r="E5" i="16"/>
  <c r="F5" i="16"/>
  <c r="C6" i="16"/>
  <c r="D6" i="16"/>
  <c r="E6" i="16"/>
  <c r="F6" i="16"/>
  <c r="C7" i="16"/>
  <c r="D7" i="16"/>
  <c r="E7" i="16"/>
  <c r="F7" i="16"/>
  <c r="C8" i="16"/>
  <c r="D8" i="16"/>
  <c r="E8" i="16"/>
  <c r="F8" i="16"/>
  <c r="C9" i="16"/>
  <c r="D9" i="16"/>
  <c r="E9" i="16"/>
  <c r="F9" i="16"/>
  <c r="C10" i="16"/>
  <c r="D10" i="16"/>
  <c r="E10" i="16"/>
  <c r="F10" i="16"/>
  <c r="C11" i="16"/>
  <c r="D11" i="16"/>
  <c r="E11" i="16"/>
  <c r="F11" i="16"/>
  <c r="C12" i="16"/>
  <c r="D12" i="16"/>
  <c r="E12" i="16"/>
  <c r="F12" i="16"/>
  <c r="C13" i="16"/>
  <c r="D13" i="16"/>
  <c r="E13" i="16"/>
  <c r="F13" i="16"/>
  <c r="C14" i="16"/>
  <c r="D14" i="16"/>
  <c r="E14" i="16"/>
  <c r="F14" i="16"/>
  <c r="C15" i="16"/>
  <c r="D15" i="16"/>
  <c r="E15" i="16"/>
  <c r="F15" i="16"/>
  <c r="C16" i="16"/>
  <c r="D16" i="16"/>
  <c r="E16" i="16"/>
  <c r="F16" i="16"/>
  <c r="C17" i="16"/>
  <c r="D17" i="16"/>
  <c r="E17" i="16"/>
  <c r="F17" i="16"/>
  <c r="C18" i="16"/>
  <c r="D18" i="16"/>
  <c r="E18" i="16"/>
  <c r="F18" i="16"/>
  <c r="C19" i="16"/>
  <c r="D19" i="16"/>
  <c r="E19" i="16"/>
  <c r="F19" i="16"/>
  <c r="C20" i="16"/>
  <c r="D20" i="16"/>
  <c r="E20" i="16"/>
  <c r="F20" i="16"/>
  <c r="C21" i="16"/>
  <c r="D21" i="16"/>
  <c r="E21" i="16"/>
  <c r="F21" i="16"/>
  <c r="C22" i="16"/>
  <c r="D22" i="16"/>
  <c r="E22" i="16"/>
  <c r="F22" i="16"/>
  <c r="C23" i="16"/>
  <c r="D23" i="16"/>
  <c r="E23" i="16"/>
  <c r="F23" i="16"/>
  <c r="C24" i="16"/>
  <c r="D24" i="16"/>
  <c r="E24" i="16"/>
  <c r="F24" i="16"/>
  <c r="C25" i="16"/>
  <c r="D25" i="16"/>
  <c r="E25" i="16"/>
  <c r="F25" i="16"/>
  <c r="C26" i="16"/>
  <c r="D26" i="16"/>
  <c r="E26" i="16"/>
  <c r="F26" i="16"/>
  <c r="C27" i="16"/>
  <c r="D27" i="16"/>
  <c r="E27" i="16"/>
  <c r="F27" i="16"/>
  <c r="C28" i="16"/>
  <c r="D28" i="16"/>
  <c r="E28" i="16"/>
  <c r="F28" i="16"/>
  <c r="C29" i="16"/>
  <c r="D29" i="16"/>
  <c r="E29" i="16"/>
  <c r="F29" i="16"/>
  <c r="C30" i="16"/>
  <c r="D30" i="16"/>
  <c r="E30" i="16"/>
  <c r="F30" i="16"/>
  <c r="C31" i="16"/>
  <c r="D31" i="16"/>
  <c r="E31" i="16"/>
  <c r="F31" i="16"/>
  <c r="C32" i="16"/>
  <c r="D32" i="16"/>
  <c r="E32" i="16"/>
  <c r="F32" i="16"/>
  <c r="C33" i="16"/>
  <c r="D33" i="16"/>
  <c r="E33" i="16"/>
  <c r="F33" i="16"/>
  <c r="C34" i="16"/>
  <c r="D34" i="16"/>
  <c r="E34" i="16"/>
  <c r="F34" i="16"/>
  <c r="C35" i="16"/>
  <c r="D35" i="16"/>
  <c r="E35" i="16"/>
  <c r="F35" i="16"/>
  <c r="C36" i="16"/>
  <c r="D36" i="16"/>
  <c r="E36" i="16"/>
  <c r="F36" i="16"/>
  <c r="C37" i="16"/>
  <c r="D37" i="16"/>
  <c r="E37" i="16"/>
  <c r="F37" i="16"/>
  <c r="C38" i="16"/>
  <c r="D38" i="16"/>
  <c r="E38" i="16"/>
  <c r="F38" i="16"/>
  <c r="C39" i="16"/>
  <c r="D39" i="16"/>
  <c r="E39" i="16"/>
  <c r="F39" i="16"/>
  <c r="C40" i="16"/>
  <c r="D40" i="16"/>
  <c r="E40" i="16"/>
  <c r="F40" i="16"/>
  <c r="C41" i="16"/>
  <c r="D41" i="16"/>
  <c r="E41" i="16"/>
  <c r="F41" i="16"/>
  <c r="C42" i="16"/>
  <c r="D42" i="16"/>
  <c r="E42" i="16"/>
  <c r="F42" i="16"/>
  <c r="C43" i="16"/>
  <c r="D43" i="16"/>
  <c r="E43" i="16"/>
  <c r="F43" i="16"/>
  <c r="C44" i="16"/>
  <c r="D44" i="16"/>
  <c r="E44" i="16"/>
  <c r="F44" i="16"/>
  <c r="C45" i="16"/>
  <c r="D45" i="16"/>
  <c r="E45" i="16"/>
  <c r="F45" i="16"/>
  <c r="C46" i="16"/>
  <c r="D46" i="16"/>
  <c r="E46" i="16"/>
  <c r="F46" i="16"/>
  <c r="C47" i="16"/>
  <c r="D47" i="16"/>
  <c r="E47" i="16"/>
  <c r="F47" i="16"/>
  <c r="C48" i="16"/>
  <c r="D48" i="16"/>
  <c r="E48" i="16"/>
  <c r="F48" i="16"/>
  <c r="C49" i="16"/>
  <c r="D49" i="16"/>
  <c r="E49" i="16"/>
  <c r="F49" i="16"/>
  <c r="C50" i="16"/>
  <c r="D50" i="16"/>
  <c r="E50" i="16"/>
  <c r="F50" i="16"/>
  <c r="C51" i="16"/>
  <c r="D51" i="16"/>
  <c r="E51" i="16"/>
  <c r="F51" i="16"/>
  <c r="C52" i="16"/>
  <c r="D52" i="16"/>
  <c r="E52" i="16"/>
  <c r="F52" i="16"/>
  <c r="C53" i="16"/>
  <c r="D53" i="16"/>
  <c r="E53" i="16"/>
  <c r="F53" i="16"/>
  <c r="C54" i="16"/>
  <c r="D54" i="16"/>
  <c r="E54" i="16"/>
  <c r="F54" i="16"/>
  <c r="C55" i="16"/>
  <c r="D55" i="16"/>
  <c r="E55" i="16"/>
  <c r="F55" i="16"/>
  <c r="C56" i="16"/>
  <c r="D56" i="16"/>
  <c r="E56" i="16"/>
  <c r="F56" i="16"/>
  <c r="C57" i="16"/>
  <c r="D57" i="16"/>
  <c r="E57" i="16"/>
  <c r="F57" i="16"/>
  <c r="C58" i="16"/>
  <c r="D58" i="16"/>
  <c r="E58" i="16"/>
  <c r="F58" i="16"/>
  <c r="C59" i="16"/>
  <c r="D59" i="16"/>
  <c r="E59" i="16"/>
  <c r="F59" i="16"/>
  <c r="C60" i="16"/>
  <c r="D60" i="16"/>
  <c r="E60" i="16"/>
  <c r="F60" i="16"/>
  <c r="C61" i="16"/>
  <c r="D61" i="16"/>
  <c r="E61" i="16"/>
  <c r="F61" i="16"/>
  <c r="C62" i="16"/>
  <c r="D62" i="16"/>
  <c r="E62" i="16"/>
  <c r="F62" i="16"/>
  <c r="C63" i="16"/>
  <c r="D63" i="16"/>
  <c r="E63" i="16"/>
  <c r="F63" i="16"/>
  <c r="C64" i="16"/>
  <c r="D64" i="16"/>
  <c r="E64" i="16"/>
  <c r="F64" i="16"/>
  <c r="C65" i="16"/>
  <c r="D65" i="16"/>
  <c r="E65" i="16"/>
  <c r="F65" i="16"/>
  <c r="C66" i="16"/>
  <c r="D66" i="16"/>
  <c r="E66" i="16"/>
  <c r="F66" i="16"/>
  <c r="C67" i="16"/>
  <c r="D67" i="16"/>
  <c r="E67" i="16"/>
  <c r="F67" i="16"/>
  <c r="C68" i="16"/>
  <c r="D68" i="16"/>
  <c r="E68" i="16"/>
  <c r="F68" i="16"/>
  <c r="C69" i="16"/>
  <c r="D69" i="16"/>
  <c r="E69" i="16"/>
  <c r="F69" i="16"/>
  <c r="C70" i="16"/>
  <c r="D70" i="16"/>
  <c r="E70" i="16"/>
  <c r="F70" i="16"/>
  <c r="C71" i="16"/>
  <c r="D71" i="16"/>
  <c r="E71" i="16"/>
  <c r="F71" i="16"/>
  <c r="C72" i="16"/>
  <c r="D72" i="16"/>
  <c r="E72" i="16"/>
  <c r="F72" i="16"/>
  <c r="C73" i="16"/>
  <c r="D73" i="16"/>
  <c r="E73" i="16"/>
  <c r="F73" i="16"/>
  <c r="C74" i="16"/>
  <c r="D74" i="16"/>
  <c r="E74" i="16"/>
  <c r="F74" i="16"/>
  <c r="C75" i="16"/>
  <c r="D75" i="16"/>
  <c r="E75" i="16"/>
  <c r="F75" i="16"/>
  <c r="C76" i="16"/>
  <c r="D76" i="16"/>
  <c r="E76" i="16"/>
  <c r="F76" i="16"/>
  <c r="C77" i="16"/>
  <c r="D77" i="16"/>
  <c r="E77" i="16"/>
  <c r="F77" i="16"/>
  <c r="C78" i="16"/>
  <c r="D78" i="16"/>
  <c r="E78" i="16"/>
  <c r="F78" i="16"/>
  <c r="C79" i="16"/>
  <c r="D79" i="16"/>
  <c r="E79" i="16"/>
  <c r="F79" i="16"/>
  <c r="C80" i="16"/>
  <c r="D80" i="16"/>
  <c r="E80" i="16"/>
  <c r="F80" i="16"/>
  <c r="C81" i="16"/>
  <c r="D81" i="16"/>
  <c r="E81" i="16"/>
  <c r="F81" i="16"/>
  <c r="C82" i="16"/>
  <c r="D82" i="16"/>
  <c r="E82" i="16"/>
  <c r="F82" i="16"/>
  <c r="C83" i="16"/>
  <c r="D83" i="16"/>
  <c r="E83" i="16"/>
  <c r="F83" i="16"/>
  <c r="C84" i="16"/>
  <c r="D84" i="16"/>
  <c r="E84" i="16"/>
  <c r="F84" i="16"/>
  <c r="C85" i="16"/>
  <c r="D85" i="16"/>
  <c r="E85" i="16"/>
  <c r="F85" i="16"/>
  <c r="C86" i="16"/>
  <c r="D86" i="16"/>
  <c r="E86" i="16"/>
  <c r="F86" i="16"/>
  <c r="C87" i="16"/>
  <c r="D87" i="16"/>
  <c r="E87" i="16"/>
  <c r="F87" i="16"/>
  <c r="C88" i="16"/>
  <c r="D88" i="16"/>
  <c r="E88" i="16"/>
  <c r="F88" i="16"/>
  <c r="C89" i="16"/>
  <c r="D89" i="16"/>
  <c r="E89" i="16"/>
  <c r="F89" i="16"/>
  <c r="C90" i="16"/>
  <c r="D90" i="16"/>
  <c r="E90" i="16"/>
  <c r="F90" i="16"/>
  <c r="C91" i="16"/>
  <c r="D91" i="16"/>
  <c r="E91" i="16"/>
  <c r="F91" i="16"/>
  <c r="C92" i="16"/>
  <c r="D92" i="16"/>
  <c r="E92" i="16"/>
  <c r="F92" i="16"/>
  <c r="C93" i="16"/>
  <c r="D93" i="16"/>
  <c r="E93" i="16"/>
  <c r="F93" i="16"/>
  <c r="C94" i="16"/>
  <c r="D94" i="16"/>
  <c r="E94" i="16"/>
  <c r="F94" i="16"/>
  <c r="C95" i="16"/>
  <c r="D95" i="16"/>
  <c r="E95" i="16"/>
  <c r="F95" i="16"/>
  <c r="C96" i="16"/>
  <c r="D96" i="16"/>
  <c r="E96" i="16"/>
  <c r="F96" i="16"/>
  <c r="C97" i="16"/>
  <c r="D97" i="16"/>
  <c r="E97" i="16"/>
  <c r="F97" i="16"/>
  <c r="C98" i="16"/>
  <c r="D98" i="16"/>
  <c r="E98" i="16"/>
  <c r="F98" i="16"/>
  <c r="C99" i="16"/>
  <c r="D99" i="16"/>
  <c r="E99" i="16"/>
  <c r="F99" i="16"/>
  <c r="C100" i="16"/>
  <c r="D100" i="16"/>
  <c r="E100" i="16"/>
  <c r="F100" i="16"/>
  <c r="C101" i="16"/>
  <c r="D101" i="16"/>
  <c r="E101" i="16"/>
  <c r="F101" i="16"/>
  <c r="C102" i="16"/>
  <c r="D102" i="16"/>
  <c r="E102" i="16"/>
  <c r="F102" i="16"/>
  <c r="C103" i="16"/>
  <c r="D103" i="16"/>
  <c r="E103" i="16"/>
  <c r="F103" i="16"/>
  <c r="C104" i="16"/>
  <c r="D104" i="16"/>
  <c r="E104" i="16"/>
  <c r="F104" i="16"/>
  <c r="C105" i="16"/>
  <c r="D105" i="16"/>
  <c r="E105" i="16"/>
  <c r="F105" i="16"/>
  <c r="C106" i="16"/>
  <c r="D106" i="16"/>
  <c r="E106" i="16"/>
  <c r="F106" i="16"/>
  <c r="C107" i="16"/>
  <c r="D107" i="16"/>
  <c r="E107" i="16"/>
  <c r="F107" i="16"/>
  <c r="C108" i="16"/>
  <c r="D108" i="16"/>
  <c r="E108" i="16"/>
  <c r="F108" i="16"/>
  <c r="C109" i="16"/>
  <c r="D109" i="16"/>
  <c r="E109" i="16"/>
  <c r="F109" i="16"/>
  <c r="C110" i="16"/>
  <c r="D110" i="16"/>
  <c r="E110" i="16"/>
  <c r="F110" i="16"/>
  <c r="C111" i="16"/>
  <c r="D111" i="16"/>
  <c r="E111" i="16"/>
  <c r="F111" i="16"/>
  <c r="C112" i="16"/>
  <c r="D112" i="16"/>
  <c r="E112" i="16"/>
  <c r="F112" i="16"/>
  <c r="C113" i="16"/>
  <c r="D113" i="16"/>
  <c r="E113" i="16"/>
  <c r="F113" i="16"/>
  <c r="C114" i="16"/>
  <c r="D114" i="16"/>
  <c r="E114" i="16"/>
  <c r="F114" i="16"/>
  <c r="C115" i="16"/>
  <c r="D115" i="16"/>
  <c r="E115" i="16"/>
  <c r="F115" i="16"/>
  <c r="C116" i="16"/>
  <c r="D116" i="16"/>
  <c r="E116" i="16"/>
  <c r="F116" i="16"/>
  <c r="C117" i="16"/>
  <c r="D117" i="16"/>
  <c r="E117" i="16"/>
  <c r="F117" i="16"/>
  <c r="C118" i="16"/>
  <c r="D118" i="16"/>
  <c r="E118" i="16"/>
  <c r="F118" i="16"/>
  <c r="C119" i="16"/>
  <c r="D119" i="16"/>
  <c r="E119" i="16"/>
  <c r="F119" i="16"/>
  <c r="C120" i="16"/>
  <c r="D120" i="16"/>
  <c r="E120" i="16"/>
  <c r="F120" i="16"/>
  <c r="C121" i="16"/>
  <c r="D121" i="16"/>
  <c r="E121" i="16"/>
  <c r="F121" i="16"/>
  <c r="C122" i="16"/>
  <c r="D122" i="16"/>
  <c r="E122" i="16"/>
  <c r="F122" i="16"/>
  <c r="C123" i="16"/>
  <c r="D123" i="16"/>
  <c r="E123" i="16"/>
  <c r="F123" i="16"/>
  <c r="C124" i="16"/>
  <c r="D124" i="16"/>
  <c r="E124" i="16"/>
  <c r="F124" i="16"/>
  <c r="C125" i="16"/>
  <c r="D125" i="16"/>
  <c r="E125" i="16"/>
  <c r="F125" i="16"/>
  <c r="C126" i="16"/>
  <c r="D126" i="16"/>
  <c r="E126" i="16"/>
  <c r="F126" i="16"/>
  <c r="C127" i="16"/>
  <c r="D127" i="16"/>
  <c r="E127" i="16"/>
  <c r="F127" i="16"/>
  <c r="C128" i="16"/>
  <c r="D128" i="16"/>
  <c r="E128" i="16"/>
  <c r="F128" i="16"/>
  <c r="C129" i="16"/>
  <c r="D129" i="16"/>
  <c r="E129" i="16"/>
  <c r="F129" i="16"/>
  <c r="C130" i="16"/>
  <c r="D130" i="16"/>
  <c r="E130" i="16"/>
  <c r="F130" i="16"/>
  <c r="C131" i="16"/>
  <c r="D131" i="16"/>
  <c r="E131" i="16"/>
  <c r="F131" i="16"/>
  <c r="C132" i="16"/>
  <c r="D132" i="16"/>
  <c r="E132" i="16"/>
  <c r="F132" i="16"/>
  <c r="C133" i="16"/>
  <c r="D133" i="16"/>
  <c r="E133" i="16"/>
  <c r="F133" i="16"/>
  <c r="C134" i="16"/>
  <c r="D134" i="16"/>
  <c r="E134" i="16"/>
  <c r="F134" i="16"/>
  <c r="C135" i="16"/>
  <c r="D135" i="16"/>
  <c r="E135" i="16"/>
  <c r="F135" i="16"/>
  <c r="C136" i="16"/>
  <c r="D136" i="16"/>
  <c r="E136" i="16"/>
  <c r="F136" i="16"/>
  <c r="C137" i="16"/>
  <c r="D137" i="16"/>
  <c r="E137" i="16"/>
  <c r="F137" i="16"/>
  <c r="C138" i="16"/>
  <c r="D138" i="16"/>
  <c r="E138" i="16"/>
  <c r="F138" i="16"/>
  <c r="C139" i="16"/>
  <c r="D139" i="16"/>
  <c r="E139" i="16"/>
  <c r="F139" i="16"/>
  <c r="C140" i="16"/>
  <c r="D140" i="16"/>
  <c r="E140" i="16"/>
  <c r="F140" i="16"/>
  <c r="C141" i="16"/>
  <c r="D141" i="16"/>
  <c r="E141" i="16"/>
  <c r="F141" i="16"/>
  <c r="C142" i="16"/>
  <c r="D142" i="16"/>
  <c r="E142" i="16"/>
  <c r="F142" i="16"/>
  <c r="C143" i="16"/>
  <c r="D143" i="16"/>
  <c r="E143" i="16"/>
  <c r="F143" i="16"/>
  <c r="C144" i="16"/>
  <c r="D144" i="16"/>
  <c r="E144" i="16"/>
  <c r="F144" i="16"/>
  <c r="C145" i="16"/>
  <c r="D145" i="16"/>
  <c r="E145" i="16"/>
  <c r="F145" i="16"/>
  <c r="C146" i="16"/>
  <c r="D146" i="16"/>
  <c r="E146" i="16"/>
  <c r="F146" i="16"/>
  <c r="C147" i="16"/>
  <c r="D147" i="16"/>
  <c r="E147" i="16"/>
  <c r="F147" i="16"/>
  <c r="C148" i="16"/>
  <c r="D148" i="16"/>
  <c r="E148" i="16"/>
  <c r="F148" i="16"/>
  <c r="C149" i="16"/>
  <c r="D149" i="16"/>
  <c r="E149" i="16"/>
  <c r="F149" i="16"/>
  <c r="C150" i="16"/>
  <c r="D150" i="16"/>
  <c r="E150" i="16"/>
  <c r="F150" i="16"/>
  <c r="C151" i="16"/>
  <c r="D151" i="16"/>
  <c r="E151" i="16"/>
  <c r="F151" i="16"/>
  <c r="C152" i="16"/>
  <c r="D152" i="16"/>
  <c r="E152" i="16"/>
  <c r="F152" i="16"/>
  <c r="C153" i="16"/>
  <c r="D153" i="16"/>
  <c r="E153" i="16"/>
  <c r="F153" i="16"/>
  <c r="C154" i="16"/>
  <c r="D154" i="16"/>
  <c r="E154" i="16"/>
  <c r="F154" i="16"/>
  <c r="C155" i="16"/>
  <c r="D155" i="16"/>
  <c r="E155" i="16"/>
  <c r="F155" i="16"/>
  <c r="C156" i="16"/>
  <c r="D156" i="16"/>
  <c r="E156" i="16"/>
  <c r="F156" i="16"/>
  <c r="C157" i="16"/>
  <c r="D157" i="16"/>
  <c r="E157" i="16"/>
  <c r="F157" i="16"/>
  <c r="C158" i="16"/>
  <c r="D158" i="16"/>
  <c r="E158" i="16"/>
  <c r="F158" i="16"/>
  <c r="C159" i="16"/>
  <c r="D159" i="16"/>
  <c r="E159" i="16"/>
  <c r="F159" i="16"/>
  <c r="C160" i="16"/>
  <c r="D160" i="16"/>
  <c r="E160" i="16"/>
  <c r="F160" i="16"/>
  <c r="C161" i="16"/>
  <c r="D161" i="16"/>
  <c r="E161" i="16"/>
  <c r="F161" i="16"/>
  <c r="C162" i="16"/>
  <c r="D162" i="16"/>
  <c r="E162" i="16"/>
  <c r="F162" i="16"/>
  <c r="C163" i="16"/>
  <c r="D163" i="16"/>
  <c r="E163" i="16"/>
  <c r="F163" i="16"/>
  <c r="C164" i="16"/>
  <c r="D164" i="16"/>
  <c r="E164" i="16"/>
  <c r="F164" i="16"/>
  <c r="C165" i="16"/>
  <c r="D165" i="16"/>
  <c r="E165" i="16"/>
  <c r="F165" i="16"/>
  <c r="C166" i="16"/>
  <c r="D166" i="16"/>
  <c r="E166" i="16"/>
  <c r="F166" i="16"/>
  <c r="C167" i="16"/>
  <c r="D167" i="16"/>
  <c r="E167" i="16"/>
  <c r="F167" i="16"/>
  <c r="C168" i="16"/>
  <c r="D168" i="16"/>
  <c r="E168" i="16"/>
  <c r="F168" i="16"/>
  <c r="C169" i="16"/>
  <c r="D169" i="16"/>
  <c r="E169" i="16"/>
  <c r="F169" i="16"/>
  <c r="C170" i="16"/>
  <c r="D170" i="16"/>
  <c r="E170" i="16"/>
  <c r="F170" i="16"/>
  <c r="C171" i="16"/>
  <c r="D171" i="16"/>
  <c r="E171" i="16"/>
  <c r="F171" i="16"/>
  <c r="C172" i="16"/>
  <c r="D172" i="16"/>
  <c r="E172" i="16"/>
  <c r="F172" i="16"/>
  <c r="C173" i="16"/>
  <c r="D173" i="16"/>
  <c r="E173" i="16"/>
  <c r="F173" i="16"/>
  <c r="C174" i="16"/>
  <c r="D174" i="16"/>
  <c r="E174" i="16"/>
  <c r="F174" i="16"/>
  <c r="C175" i="16"/>
  <c r="D175" i="16"/>
  <c r="E175" i="16"/>
  <c r="F175" i="16"/>
  <c r="C176" i="16"/>
  <c r="D176" i="16"/>
  <c r="E176" i="16"/>
  <c r="F176" i="16"/>
  <c r="C177" i="16"/>
  <c r="D177" i="16"/>
  <c r="E177" i="16"/>
  <c r="F177" i="16"/>
  <c r="C178" i="16"/>
  <c r="D178" i="16"/>
  <c r="E178" i="16"/>
  <c r="F178" i="16"/>
  <c r="C179" i="16"/>
  <c r="D179" i="16"/>
  <c r="E179" i="16"/>
  <c r="F179" i="16"/>
  <c r="C180" i="16"/>
  <c r="D180" i="16"/>
  <c r="E180" i="16"/>
  <c r="F180" i="16"/>
  <c r="C181" i="16"/>
  <c r="D181" i="16"/>
  <c r="E181" i="16"/>
  <c r="F181" i="16"/>
  <c r="C182" i="16"/>
  <c r="D182" i="16"/>
  <c r="E182" i="16"/>
  <c r="F182" i="16"/>
  <c r="C183" i="16"/>
  <c r="D183" i="16"/>
  <c r="E183" i="16"/>
  <c r="F183" i="16"/>
  <c r="C184" i="16"/>
  <c r="D184" i="16"/>
  <c r="E184" i="16"/>
  <c r="F184" i="16"/>
  <c r="C185" i="16"/>
  <c r="D185" i="16"/>
  <c r="E185" i="16"/>
  <c r="F185" i="16"/>
  <c r="C186" i="16"/>
  <c r="D186" i="16"/>
  <c r="E186" i="16"/>
  <c r="F186" i="16"/>
  <c r="C187" i="16"/>
  <c r="D187" i="16"/>
  <c r="E187" i="16"/>
  <c r="F187" i="16"/>
  <c r="C188" i="16"/>
  <c r="D188" i="16"/>
  <c r="E188" i="16"/>
  <c r="F188" i="16"/>
  <c r="C189" i="16"/>
  <c r="D189" i="16"/>
  <c r="E189" i="16"/>
  <c r="F189" i="16"/>
  <c r="C190" i="16"/>
  <c r="D190" i="16"/>
  <c r="E190" i="16"/>
  <c r="F190" i="16"/>
  <c r="C191" i="16"/>
  <c r="D191" i="16"/>
  <c r="E191" i="16"/>
  <c r="F191" i="16"/>
  <c r="C192" i="16"/>
  <c r="D192" i="16"/>
  <c r="E192" i="16"/>
  <c r="F192" i="16"/>
  <c r="C193" i="16"/>
  <c r="D193" i="16"/>
  <c r="E193" i="16"/>
  <c r="F193" i="16"/>
  <c r="C194" i="16"/>
  <c r="D194" i="16"/>
  <c r="E194" i="16"/>
  <c r="F194" i="16"/>
  <c r="C195" i="16"/>
  <c r="D195" i="16"/>
  <c r="E195" i="16"/>
  <c r="F195" i="16"/>
  <c r="C196" i="16"/>
  <c r="D196" i="16"/>
  <c r="E196" i="16"/>
  <c r="F196" i="16"/>
  <c r="C197" i="16"/>
  <c r="D197" i="16"/>
  <c r="E197" i="16"/>
  <c r="F197" i="16"/>
  <c r="C198" i="16"/>
  <c r="D198" i="16"/>
  <c r="E198" i="16"/>
  <c r="F198" i="16"/>
  <c r="C199" i="16"/>
  <c r="D199" i="16"/>
  <c r="E199" i="16"/>
  <c r="F199" i="16"/>
  <c r="C200" i="16"/>
  <c r="D200" i="16"/>
  <c r="E200" i="16"/>
  <c r="F200" i="16"/>
  <c r="C201" i="16"/>
  <c r="D201" i="16"/>
  <c r="E201" i="16"/>
  <c r="F201" i="16"/>
  <c r="C202" i="16"/>
  <c r="D202" i="16"/>
  <c r="E202" i="16"/>
  <c r="F202" i="16"/>
  <c r="C203" i="16"/>
  <c r="D203" i="16"/>
  <c r="E203" i="16"/>
  <c r="F203" i="16"/>
  <c r="C204" i="16"/>
  <c r="D204" i="16"/>
  <c r="E204" i="16"/>
  <c r="F204" i="16"/>
  <c r="C205" i="16"/>
  <c r="D205" i="16"/>
  <c r="E205" i="16"/>
  <c r="F205" i="16"/>
  <c r="C206" i="16"/>
  <c r="D206" i="16"/>
  <c r="E206" i="16"/>
  <c r="F206" i="16"/>
  <c r="C207" i="16"/>
  <c r="D207" i="16"/>
  <c r="E207" i="16"/>
  <c r="F207" i="16"/>
  <c r="C208" i="16"/>
  <c r="D208" i="16"/>
  <c r="E208" i="16"/>
  <c r="F208" i="16"/>
  <c r="C209" i="16"/>
  <c r="D209" i="16"/>
  <c r="E209" i="16"/>
  <c r="F209" i="16"/>
  <c r="C210" i="16"/>
  <c r="D210" i="16"/>
  <c r="E210" i="16"/>
  <c r="F210" i="16"/>
  <c r="C211" i="16"/>
  <c r="D211" i="16"/>
  <c r="E211" i="16"/>
  <c r="F211" i="16"/>
  <c r="C212" i="16"/>
  <c r="D212" i="16"/>
  <c r="E212" i="16"/>
  <c r="F212" i="16"/>
  <c r="C213" i="16"/>
  <c r="D213" i="16"/>
  <c r="E213" i="16"/>
  <c r="F213" i="16"/>
  <c r="C214" i="16"/>
  <c r="D214" i="16"/>
  <c r="E214" i="16"/>
  <c r="F214" i="16"/>
  <c r="C215" i="16"/>
  <c r="D215" i="16"/>
  <c r="E215" i="16"/>
  <c r="F215" i="16"/>
  <c r="C216" i="16"/>
  <c r="D216" i="16"/>
  <c r="E216" i="16"/>
  <c r="F216" i="16"/>
  <c r="C217" i="16"/>
  <c r="D217" i="16"/>
  <c r="E217" i="16"/>
  <c r="F217" i="16"/>
  <c r="C218" i="16"/>
  <c r="D218" i="16"/>
  <c r="E218" i="16"/>
  <c r="F218" i="16"/>
  <c r="C219" i="16"/>
  <c r="D219" i="16"/>
  <c r="E219" i="16"/>
  <c r="F219" i="16"/>
  <c r="C220" i="16"/>
  <c r="D220" i="16"/>
  <c r="E220" i="16"/>
  <c r="F220" i="16"/>
  <c r="C221" i="16"/>
  <c r="D221" i="16"/>
  <c r="E221" i="16"/>
  <c r="F221" i="16"/>
  <c r="C222" i="16"/>
  <c r="D222" i="16"/>
  <c r="E222" i="16"/>
  <c r="F222" i="16"/>
  <c r="C223" i="16"/>
  <c r="D223" i="16"/>
  <c r="E223" i="16"/>
  <c r="F223" i="16"/>
  <c r="C224" i="16"/>
  <c r="D224" i="16"/>
  <c r="E224" i="16"/>
  <c r="F224" i="16"/>
  <c r="C225" i="16"/>
  <c r="D225" i="16"/>
  <c r="E225" i="16"/>
  <c r="F225" i="16"/>
  <c r="C226" i="16"/>
  <c r="D226" i="16"/>
  <c r="E226" i="16"/>
  <c r="F226" i="16"/>
  <c r="C227" i="16"/>
  <c r="D227" i="16"/>
  <c r="E227" i="16"/>
  <c r="F227" i="16"/>
  <c r="C228" i="16"/>
  <c r="D228" i="16"/>
  <c r="E228" i="16"/>
  <c r="F228" i="16"/>
  <c r="C229" i="16"/>
  <c r="D229" i="16"/>
  <c r="E229" i="16"/>
  <c r="F229" i="16"/>
  <c r="C230" i="16"/>
  <c r="D230" i="16"/>
  <c r="E230" i="16"/>
  <c r="F230" i="16"/>
  <c r="C231" i="16"/>
  <c r="D231" i="16"/>
  <c r="E231" i="16"/>
  <c r="F231" i="16"/>
  <c r="C232" i="16"/>
  <c r="D232" i="16"/>
  <c r="E232" i="16"/>
  <c r="F232" i="16"/>
  <c r="C233" i="16"/>
  <c r="D233" i="16"/>
  <c r="E233" i="16"/>
  <c r="F233" i="16"/>
  <c r="C234" i="16"/>
  <c r="D234" i="16"/>
  <c r="E234" i="16"/>
  <c r="F234" i="16"/>
  <c r="C235" i="16"/>
  <c r="D235" i="16"/>
  <c r="E235" i="16"/>
  <c r="F235" i="16"/>
  <c r="C236" i="16"/>
  <c r="D236" i="16"/>
  <c r="E236" i="16"/>
  <c r="F236" i="16"/>
  <c r="C237" i="16"/>
  <c r="D237" i="16"/>
  <c r="E237" i="16"/>
  <c r="F237" i="16"/>
  <c r="C238" i="16"/>
  <c r="D238" i="16"/>
  <c r="E238" i="16"/>
  <c r="F238" i="16"/>
  <c r="C239" i="16"/>
  <c r="D239" i="16"/>
  <c r="E239" i="16"/>
  <c r="F239" i="16"/>
  <c r="C240" i="16"/>
  <c r="D240" i="16"/>
  <c r="E240" i="16"/>
  <c r="F240" i="16"/>
  <c r="C241" i="16"/>
  <c r="D241" i="16"/>
  <c r="E241" i="16"/>
  <c r="F241" i="16"/>
  <c r="C242" i="16"/>
  <c r="D242" i="16"/>
  <c r="E242" i="16"/>
  <c r="F242" i="16"/>
  <c r="C243" i="16"/>
  <c r="D243" i="16"/>
  <c r="E243" i="16"/>
  <c r="F243" i="16"/>
  <c r="C244" i="16"/>
  <c r="D244" i="16"/>
  <c r="E244" i="16"/>
  <c r="F244" i="16"/>
  <c r="C245" i="16"/>
  <c r="D245" i="16"/>
  <c r="E245" i="16"/>
  <c r="F245" i="16"/>
  <c r="C246" i="16"/>
  <c r="D246" i="16"/>
  <c r="E246" i="16"/>
  <c r="F246" i="16"/>
  <c r="C247" i="16"/>
  <c r="D247" i="16"/>
  <c r="E247" i="16"/>
  <c r="F247" i="16"/>
  <c r="C248" i="16"/>
  <c r="D248" i="16"/>
  <c r="E248" i="16"/>
  <c r="F248" i="16"/>
  <c r="C249" i="16"/>
  <c r="D249" i="16"/>
  <c r="E249" i="16"/>
  <c r="F249" i="16"/>
  <c r="C250" i="16"/>
  <c r="D250" i="16"/>
  <c r="E250" i="16"/>
  <c r="F250" i="16"/>
  <c r="C251" i="16"/>
  <c r="D251" i="16"/>
  <c r="E251" i="16"/>
  <c r="F251" i="16"/>
  <c r="C252" i="16"/>
  <c r="D252" i="16"/>
  <c r="E252" i="16"/>
  <c r="F252" i="16"/>
  <c r="C253" i="16"/>
  <c r="D253" i="16"/>
  <c r="E253" i="16"/>
  <c r="F253" i="16"/>
  <c r="C254" i="16"/>
  <c r="D254" i="16"/>
  <c r="E254" i="16"/>
  <c r="F254" i="16"/>
  <c r="C255" i="16"/>
  <c r="D255" i="16"/>
  <c r="E255" i="16"/>
  <c r="F255" i="16"/>
  <c r="C256" i="16"/>
  <c r="D256" i="16"/>
  <c r="E256" i="16"/>
  <c r="F256" i="16"/>
  <c r="C257" i="16"/>
  <c r="D257" i="16"/>
  <c r="E257" i="16"/>
  <c r="F257" i="16"/>
  <c r="C258" i="16"/>
  <c r="D258" i="16"/>
  <c r="E258" i="16"/>
  <c r="F258" i="16"/>
  <c r="C259" i="16"/>
  <c r="D259" i="16"/>
  <c r="E259" i="16"/>
  <c r="F259" i="16"/>
  <c r="C260" i="16"/>
  <c r="D260" i="16"/>
  <c r="E260" i="16"/>
  <c r="F260" i="16"/>
  <c r="C261" i="16"/>
  <c r="D261" i="16"/>
  <c r="E261" i="16"/>
  <c r="F261" i="16"/>
  <c r="C262" i="16"/>
  <c r="D262" i="16"/>
  <c r="E262" i="16"/>
  <c r="F262" i="16"/>
  <c r="C263" i="16"/>
  <c r="D263" i="16"/>
  <c r="E263" i="16"/>
  <c r="F263" i="16"/>
  <c r="C264" i="16"/>
  <c r="D264" i="16"/>
  <c r="E264" i="16"/>
  <c r="F264" i="16"/>
  <c r="C265" i="16"/>
  <c r="D265" i="16"/>
  <c r="E265" i="16"/>
  <c r="F265" i="16"/>
  <c r="C266" i="16"/>
  <c r="D266" i="16"/>
  <c r="E266" i="16"/>
  <c r="F266" i="16"/>
  <c r="C267" i="16"/>
  <c r="D267" i="16"/>
  <c r="E267" i="16"/>
  <c r="F267" i="16"/>
  <c r="C268" i="16"/>
  <c r="D268" i="16"/>
  <c r="E268" i="16"/>
  <c r="F268" i="16"/>
  <c r="C269" i="16"/>
  <c r="D269" i="16"/>
  <c r="E269" i="16"/>
  <c r="F269" i="16"/>
  <c r="C270" i="16"/>
  <c r="D270" i="16"/>
  <c r="E270" i="16"/>
  <c r="F270" i="16"/>
  <c r="C271" i="16"/>
  <c r="D271" i="16"/>
  <c r="E271" i="16"/>
  <c r="F271" i="16"/>
  <c r="C272" i="16"/>
  <c r="D272" i="16"/>
  <c r="E272" i="16"/>
  <c r="F272" i="16"/>
  <c r="C273" i="16"/>
  <c r="D273" i="16"/>
  <c r="E273" i="16"/>
  <c r="F273" i="16"/>
  <c r="C274" i="16"/>
  <c r="D274" i="16"/>
  <c r="E274" i="16"/>
  <c r="F274" i="16"/>
  <c r="C275" i="16"/>
  <c r="D275" i="16"/>
  <c r="E275" i="16"/>
  <c r="F275" i="16"/>
  <c r="C276" i="16"/>
  <c r="D276" i="16"/>
  <c r="E276" i="16"/>
  <c r="F276" i="16"/>
  <c r="C277" i="16"/>
  <c r="D277" i="16"/>
  <c r="E277" i="16"/>
  <c r="F277" i="16"/>
  <c r="C278" i="16"/>
  <c r="D278" i="16"/>
  <c r="E278" i="16"/>
  <c r="F278" i="16"/>
  <c r="C279" i="16"/>
  <c r="D279" i="16"/>
  <c r="E279" i="16"/>
  <c r="F279" i="16"/>
  <c r="C280" i="16"/>
  <c r="D280" i="16"/>
  <c r="E280" i="16"/>
  <c r="F280" i="16"/>
  <c r="C281" i="16"/>
  <c r="D281" i="16"/>
  <c r="E281" i="16"/>
  <c r="F281" i="16"/>
  <c r="C282" i="16"/>
  <c r="D282" i="16"/>
  <c r="E282" i="16"/>
  <c r="F282" i="16"/>
  <c r="C283" i="16"/>
  <c r="D283" i="16"/>
  <c r="E283" i="16"/>
  <c r="F283" i="16"/>
  <c r="C284" i="16"/>
  <c r="D284" i="16"/>
  <c r="E284" i="16"/>
  <c r="F284" i="16"/>
  <c r="C285" i="16"/>
  <c r="D285" i="16"/>
  <c r="E285" i="16"/>
  <c r="F285" i="16"/>
  <c r="C286" i="16"/>
  <c r="D286" i="16"/>
  <c r="E286" i="16"/>
  <c r="F286" i="16"/>
  <c r="C287" i="16"/>
  <c r="D287" i="16"/>
  <c r="E287" i="16"/>
  <c r="F287" i="16"/>
  <c r="C288" i="16"/>
  <c r="D288" i="16"/>
  <c r="E288" i="16"/>
  <c r="F288" i="16"/>
  <c r="C289" i="16"/>
  <c r="D289" i="16"/>
  <c r="E289" i="16"/>
  <c r="F289" i="16"/>
  <c r="C290" i="16"/>
  <c r="D290" i="16"/>
  <c r="E290" i="16"/>
  <c r="F290" i="16"/>
  <c r="C291" i="16"/>
  <c r="D291" i="16"/>
  <c r="E291" i="16"/>
  <c r="F291" i="16"/>
  <c r="C292" i="16"/>
  <c r="D292" i="16"/>
  <c r="E292" i="16"/>
  <c r="F292" i="16"/>
  <c r="C293" i="16"/>
  <c r="D293" i="16"/>
  <c r="E293" i="16"/>
  <c r="F293" i="16"/>
  <c r="C294" i="16"/>
  <c r="D294" i="16"/>
  <c r="E294" i="16"/>
  <c r="F294" i="16"/>
  <c r="C295" i="16"/>
  <c r="D295" i="16"/>
  <c r="E295" i="16"/>
  <c r="F295" i="16"/>
  <c r="C296" i="16"/>
  <c r="D296" i="16"/>
  <c r="E296" i="16"/>
  <c r="F296" i="16"/>
  <c r="C297" i="16"/>
  <c r="D297" i="16"/>
  <c r="E297" i="16"/>
  <c r="F297" i="16"/>
  <c r="C298" i="16"/>
  <c r="D298" i="16"/>
  <c r="E298" i="16"/>
  <c r="F298" i="16"/>
  <c r="C299" i="16"/>
  <c r="D299" i="16"/>
  <c r="E299" i="16"/>
  <c r="F299" i="16"/>
  <c r="C300" i="16"/>
  <c r="D300" i="16"/>
  <c r="E300" i="16"/>
  <c r="F300" i="16"/>
  <c r="C301" i="16"/>
  <c r="D301" i="16"/>
  <c r="E301" i="16"/>
  <c r="F301" i="16"/>
  <c r="C302" i="16"/>
  <c r="D302" i="16"/>
  <c r="E302" i="16"/>
  <c r="F302" i="16"/>
  <c r="C303" i="16"/>
  <c r="D303" i="16"/>
  <c r="E303" i="16"/>
  <c r="F303" i="16"/>
  <c r="C304" i="16"/>
  <c r="D304" i="16"/>
  <c r="E304" i="16"/>
  <c r="F304" i="16"/>
  <c r="C305" i="16"/>
  <c r="D305" i="16"/>
  <c r="E305" i="16"/>
  <c r="F305" i="16"/>
  <c r="C306" i="16"/>
  <c r="D306" i="16"/>
  <c r="E306" i="16"/>
  <c r="F306" i="16"/>
  <c r="C307" i="16"/>
  <c r="D307" i="16"/>
  <c r="E307" i="16"/>
  <c r="F307" i="16"/>
  <c r="C308" i="16"/>
  <c r="D308" i="16"/>
  <c r="E308" i="16"/>
  <c r="F308" i="16"/>
  <c r="C309" i="16"/>
  <c r="D309" i="16"/>
  <c r="E309" i="16"/>
  <c r="F309" i="16"/>
  <c r="C310" i="16"/>
  <c r="D310" i="16"/>
  <c r="E310" i="16"/>
  <c r="F310" i="16"/>
  <c r="C311" i="16"/>
  <c r="D311" i="16"/>
  <c r="E311" i="16"/>
  <c r="F311" i="16"/>
  <c r="C312" i="16"/>
  <c r="D312" i="16"/>
  <c r="E312" i="16"/>
  <c r="F312" i="16"/>
  <c r="C313" i="16"/>
  <c r="D313" i="16"/>
  <c r="E313" i="16"/>
  <c r="F313" i="16"/>
  <c r="C314" i="16"/>
  <c r="D314" i="16"/>
  <c r="E314" i="16"/>
  <c r="F314" i="16"/>
  <c r="C315" i="16"/>
  <c r="D315" i="16"/>
  <c r="E315" i="16"/>
  <c r="F315" i="16"/>
  <c r="C316" i="16"/>
  <c r="D316" i="16"/>
  <c r="E316" i="16"/>
  <c r="F316" i="16"/>
  <c r="C317" i="16"/>
  <c r="D317" i="16"/>
  <c r="E317" i="16"/>
  <c r="F317" i="16"/>
  <c r="C318" i="16"/>
  <c r="D318" i="16"/>
  <c r="E318" i="16"/>
  <c r="F318" i="16"/>
  <c r="C319" i="16"/>
  <c r="D319" i="16"/>
  <c r="E319" i="16"/>
  <c r="F319" i="16"/>
  <c r="C320" i="16"/>
  <c r="D320" i="16"/>
  <c r="E320" i="16"/>
  <c r="F320" i="16"/>
  <c r="C321" i="16"/>
  <c r="D321" i="16"/>
  <c r="E321" i="16"/>
  <c r="F321" i="16"/>
  <c r="C322" i="16"/>
  <c r="D322" i="16"/>
  <c r="E322" i="16"/>
  <c r="F322" i="16"/>
  <c r="C323" i="16"/>
  <c r="D323" i="16"/>
  <c r="E323" i="16"/>
  <c r="F323" i="16"/>
  <c r="C324" i="16"/>
  <c r="D324" i="16"/>
  <c r="E324" i="16"/>
  <c r="F324" i="16"/>
  <c r="C325" i="16"/>
  <c r="D325" i="16"/>
  <c r="E325" i="16"/>
  <c r="F325" i="16"/>
  <c r="C326" i="16"/>
  <c r="D326" i="16"/>
  <c r="E326" i="16"/>
  <c r="F326" i="16"/>
  <c r="C327" i="16"/>
  <c r="D327" i="16"/>
  <c r="E327" i="16"/>
  <c r="F327" i="16"/>
  <c r="C328" i="16"/>
  <c r="D328" i="16"/>
  <c r="E328" i="16"/>
  <c r="F328" i="16"/>
  <c r="C329" i="16"/>
  <c r="D329" i="16"/>
  <c r="E329" i="16"/>
  <c r="F329" i="16"/>
  <c r="C330" i="16"/>
  <c r="D330" i="16"/>
  <c r="E330" i="16"/>
  <c r="F330" i="16"/>
  <c r="C331" i="16"/>
  <c r="D331" i="16"/>
  <c r="E331" i="16"/>
  <c r="F331" i="16"/>
  <c r="C332" i="16"/>
  <c r="D332" i="16"/>
  <c r="E332" i="16"/>
  <c r="F332" i="16"/>
  <c r="C333" i="16"/>
  <c r="D333" i="16"/>
  <c r="E333" i="16"/>
  <c r="F333" i="16"/>
  <c r="C334" i="16"/>
  <c r="D334" i="16"/>
  <c r="E334" i="16"/>
  <c r="F334" i="16"/>
  <c r="C335" i="16"/>
  <c r="D335" i="16"/>
  <c r="E335" i="16"/>
  <c r="F335" i="16"/>
  <c r="C336" i="16"/>
  <c r="D336" i="16"/>
  <c r="E336" i="16"/>
  <c r="F336" i="16"/>
  <c r="C337" i="16"/>
  <c r="D337" i="16"/>
  <c r="E337" i="16"/>
  <c r="F337" i="16"/>
  <c r="C338" i="16"/>
  <c r="D338" i="16"/>
  <c r="E338" i="16"/>
  <c r="F338" i="16"/>
  <c r="C339" i="16"/>
  <c r="D339" i="16"/>
  <c r="E339" i="16"/>
  <c r="F339" i="16"/>
  <c r="C340" i="16"/>
  <c r="D340" i="16"/>
  <c r="E340" i="16"/>
  <c r="F340" i="16"/>
  <c r="C341" i="16"/>
  <c r="D341" i="16"/>
  <c r="E341" i="16"/>
  <c r="F341" i="16"/>
  <c r="C342" i="16"/>
  <c r="D342" i="16"/>
  <c r="E342" i="16"/>
  <c r="F342" i="16"/>
  <c r="C343" i="16"/>
  <c r="D343" i="16"/>
  <c r="E343" i="16"/>
  <c r="F343" i="16"/>
  <c r="C344" i="16"/>
  <c r="D344" i="16"/>
  <c r="E344" i="16"/>
  <c r="F344" i="16"/>
  <c r="C345" i="16"/>
  <c r="D345" i="16"/>
  <c r="E345" i="16"/>
  <c r="F345" i="16"/>
  <c r="C346" i="16"/>
  <c r="D346" i="16"/>
  <c r="E346" i="16"/>
  <c r="F346" i="16"/>
  <c r="C347" i="16"/>
  <c r="D347" i="16"/>
  <c r="E347" i="16"/>
  <c r="F347" i="16"/>
  <c r="C348" i="16"/>
  <c r="D348" i="16"/>
  <c r="E348" i="16"/>
  <c r="F348" i="16"/>
  <c r="C349" i="16"/>
  <c r="D349" i="16"/>
  <c r="E349" i="16"/>
  <c r="F349" i="16"/>
  <c r="C350" i="16"/>
  <c r="D350" i="16"/>
  <c r="E350" i="16"/>
  <c r="F350" i="16"/>
  <c r="C351" i="16"/>
  <c r="D351" i="16"/>
  <c r="E351" i="16"/>
  <c r="F351" i="16"/>
  <c r="C352" i="16"/>
  <c r="D352" i="16"/>
  <c r="E352" i="16"/>
  <c r="F352" i="16"/>
  <c r="C353" i="16"/>
  <c r="D353" i="16"/>
  <c r="E353" i="16"/>
  <c r="F353" i="16"/>
  <c r="C354" i="16"/>
  <c r="D354" i="16"/>
  <c r="E354" i="16"/>
  <c r="F354" i="16"/>
  <c r="C355" i="16"/>
  <c r="D355" i="16"/>
  <c r="E355" i="16"/>
  <c r="F355" i="16"/>
  <c r="C356" i="16"/>
  <c r="D356" i="16"/>
  <c r="E356" i="16"/>
  <c r="F356" i="16"/>
  <c r="C357" i="16"/>
  <c r="D357" i="16"/>
  <c r="E357" i="16"/>
  <c r="F357" i="16"/>
  <c r="C358" i="16"/>
  <c r="D358" i="16"/>
  <c r="E358" i="16"/>
  <c r="F358" i="16"/>
  <c r="C359" i="16"/>
  <c r="D359" i="16"/>
  <c r="E359" i="16"/>
  <c r="F359" i="16"/>
  <c r="C360" i="16"/>
  <c r="D360" i="16"/>
  <c r="E360" i="16"/>
  <c r="F360" i="16"/>
  <c r="C361" i="16"/>
  <c r="D361" i="16"/>
  <c r="E361" i="16"/>
  <c r="F361" i="16"/>
  <c r="C362" i="16"/>
  <c r="D362" i="16"/>
  <c r="E362" i="16"/>
  <c r="F362" i="16"/>
  <c r="C363" i="16"/>
  <c r="D363" i="16"/>
  <c r="E363" i="16"/>
  <c r="F363" i="16"/>
  <c r="C364" i="16"/>
  <c r="D364" i="16"/>
  <c r="E364" i="16"/>
  <c r="F364" i="16"/>
  <c r="C365" i="16"/>
  <c r="D365" i="16"/>
  <c r="E365" i="16"/>
  <c r="F365" i="16"/>
  <c r="C366" i="16"/>
  <c r="D366" i="16"/>
  <c r="E366" i="16"/>
  <c r="F366" i="16"/>
  <c r="C367" i="16"/>
  <c r="D367" i="16"/>
  <c r="E367" i="16"/>
  <c r="F367" i="16"/>
  <c r="C368" i="16"/>
  <c r="D368" i="16"/>
  <c r="E368" i="16"/>
  <c r="F368" i="16"/>
  <c r="C369" i="16"/>
  <c r="D369" i="16"/>
  <c r="E369" i="16"/>
  <c r="F369" i="16"/>
  <c r="C370" i="16"/>
  <c r="D370" i="16"/>
  <c r="E370" i="16"/>
  <c r="F370" i="16"/>
  <c r="C371" i="16"/>
  <c r="D371" i="16"/>
  <c r="E371" i="16"/>
  <c r="F371" i="16"/>
  <c r="C372" i="16"/>
  <c r="D372" i="16"/>
  <c r="E372" i="16"/>
  <c r="F372" i="16"/>
  <c r="C373" i="16"/>
  <c r="D373" i="16"/>
  <c r="E373" i="16"/>
  <c r="F373" i="16"/>
  <c r="C374" i="16"/>
  <c r="D374" i="16"/>
  <c r="E374" i="16"/>
  <c r="F374" i="16"/>
  <c r="C375" i="16"/>
  <c r="D375" i="16"/>
  <c r="E375" i="16"/>
  <c r="F375" i="16"/>
  <c r="C376" i="16"/>
  <c r="D376" i="16"/>
  <c r="E376" i="16"/>
  <c r="F376" i="16"/>
  <c r="C377" i="16"/>
  <c r="D377" i="16"/>
  <c r="E377" i="16"/>
  <c r="F377" i="16"/>
  <c r="C378" i="16"/>
  <c r="D378" i="16"/>
  <c r="E378" i="16"/>
  <c r="F378" i="16"/>
  <c r="C379" i="16"/>
  <c r="D379" i="16"/>
  <c r="E379" i="16"/>
  <c r="F379" i="16"/>
  <c r="C380" i="16"/>
  <c r="D380" i="16"/>
  <c r="E380" i="16"/>
  <c r="F380" i="16"/>
  <c r="C381" i="16"/>
  <c r="D381" i="16"/>
  <c r="E381" i="16"/>
  <c r="F381" i="16"/>
  <c r="C382" i="16"/>
  <c r="D382" i="16"/>
  <c r="E382" i="16"/>
  <c r="F382" i="16"/>
  <c r="C383" i="16"/>
  <c r="D383" i="16"/>
  <c r="E383" i="16"/>
  <c r="F383" i="16"/>
  <c r="C384" i="16"/>
  <c r="D384" i="16"/>
  <c r="E384" i="16"/>
  <c r="F384" i="16"/>
  <c r="C385" i="16"/>
  <c r="D385" i="16"/>
  <c r="E385" i="16"/>
  <c r="F385" i="16"/>
  <c r="C386" i="16"/>
  <c r="D386" i="16"/>
  <c r="E386" i="16"/>
  <c r="F386" i="16"/>
  <c r="C387" i="16"/>
  <c r="D387" i="16"/>
  <c r="E387" i="16"/>
  <c r="F387" i="16"/>
  <c r="C388" i="16"/>
  <c r="D388" i="16"/>
  <c r="E388" i="16"/>
  <c r="F388" i="16"/>
  <c r="C389" i="16"/>
  <c r="D389" i="16"/>
  <c r="E389" i="16"/>
  <c r="F389" i="16"/>
  <c r="C390" i="16"/>
  <c r="D390" i="16"/>
  <c r="E390" i="16"/>
  <c r="F390" i="16"/>
  <c r="C391" i="16"/>
  <c r="D391" i="16"/>
  <c r="E391" i="16"/>
  <c r="F391" i="16"/>
  <c r="C392" i="16"/>
  <c r="D392" i="16"/>
  <c r="E392" i="16"/>
  <c r="F392" i="16"/>
  <c r="C393" i="16"/>
  <c r="D393" i="16"/>
  <c r="E393" i="16"/>
  <c r="F393" i="16"/>
  <c r="C394" i="16"/>
  <c r="D394" i="16"/>
  <c r="E394" i="16"/>
  <c r="F394" i="16"/>
  <c r="C395" i="16"/>
  <c r="D395" i="16"/>
  <c r="E395" i="16"/>
  <c r="F395" i="16"/>
  <c r="C396" i="16"/>
  <c r="D396" i="16"/>
  <c r="E396" i="16"/>
  <c r="F396" i="16"/>
  <c r="C397" i="16"/>
  <c r="D397" i="16"/>
  <c r="E397" i="16"/>
  <c r="F397" i="16"/>
  <c r="C398" i="16"/>
  <c r="D398" i="16"/>
  <c r="E398" i="16"/>
  <c r="F398" i="16"/>
  <c r="C399" i="16"/>
  <c r="D399" i="16"/>
  <c r="E399" i="16"/>
  <c r="F399" i="16"/>
  <c r="C400" i="16"/>
  <c r="D400" i="16"/>
  <c r="E400" i="16"/>
  <c r="F400" i="16"/>
  <c r="C401" i="16"/>
  <c r="D401" i="16"/>
  <c r="E401" i="16"/>
  <c r="F401" i="16"/>
  <c r="C402" i="16"/>
  <c r="D402" i="16"/>
  <c r="E402" i="16"/>
  <c r="F402" i="16"/>
  <c r="C403" i="16"/>
  <c r="D403" i="16"/>
  <c r="E403" i="16"/>
  <c r="F403" i="16"/>
  <c r="C404" i="16"/>
  <c r="D404" i="16"/>
  <c r="E404" i="16"/>
  <c r="F404" i="16"/>
  <c r="C405" i="16"/>
  <c r="D405" i="16"/>
  <c r="E405" i="16"/>
  <c r="F405" i="16"/>
  <c r="C406" i="16"/>
  <c r="D406" i="16"/>
  <c r="E406" i="16"/>
  <c r="F406" i="16"/>
  <c r="C407" i="16"/>
  <c r="D407" i="16"/>
  <c r="E407" i="16"/>
  <c r="F407" i="16"/>
  <c r="C408" i="16"/>
  <c r="D408" i="16"/>
  <c r="E408" i="16"/>
  <c r="F408" i="16"/>
  <c r="C409" i="16"/>
  <c r="D409" i="16"/>
  <c r="E409" i="16"/>
  <c r="F409" i="16"/>
  <c r="C410" i="16"/>
  <c r="D410" i="16"/>
  <c r="E410" i="16"/>
  <c r="F410" i="16"/>
  <c r="C411" i="16"/>
  <c r="D411" i="16"/>
  <c r="E411" i="16"/>
  <c r="F411" i="16"/>
  <c r="C412" i="16"/>
  <c r="D412" i="16"/>
  <c r="E412" i="16"/>
  <c r="F412" i="16"/>
  <c r="C413" i="16"/>
  <c r="D413" i="16"/>
  <c r="E413" i="16"/>
  <c r="F413" i="16"/>
  <c r="C414" i="16"/>
  <c r="D414" i="16"/>
  <c r="E414" i="16"/>
  <c r="F414" i="16"/>
  <c r="C415" i="16"/>
  <c r="D415" i="16"/>
  <c r="E415" i="16"/>
  <c r="F415" i="16"/>
  <c r="C416" i="16"/>
  <c r="D416" i="16"/>
  <c r="E416" i="16"/>
  <c r="F416" i="16"/>
  <c r="C417" i="16"/>
  <c r="D417" i="16"/>
  <c r="E417" i="16"/>
  <c r="F417" i="16"/>
  <c r="C418" i="16"/>
  <c r="D418" i="16"/>
  <c r="E418" i="16"/>
  <c r="F418" i="16"/>
  <c r="C419" i="16"/>
  <c r="D419" i="16"/>
  <c r="E419" i="16"/>
  <c r="F419" i="16"/>
  <c r="C420" i="16"/>
  <c r="D420" i="16"/>
  <c r="E420" i="16"/>
  <c r="F420" i="16"/>
  <c r="C421" i="16"/>
  <c r="D421" i="16"/>
  <c r="E421" i="16"/>
  <c r="F421" i="16"/>
  <c r="C422" i="16"/>
  <c r="D422" i="16"/>
  <c r="E422" i="16"/>
  <c r="F422" i="16"/>
  <c r="C423" i="16"/>
  <c r="D423" i="16"/>
  <c r="E423" i="16"/>
  <c r="F423" i="16"/>
  <c r="C424" i="16"/>
  <c r="D424" i="16"/>
  <c r="E424" i="16"/>
  <c r="F424" i="16"/>
  <c r="C425" i="16"/>
  <c r="D425" i="16"/>
  <c r="E425" i="16"/>
  <c r="F425" i="16"/>
  <c r="C426" i="16"/>
  <c r="D426" i="16"/>
  <c r="E426" i="16"/>
  <c r="F426" i="16"/>
  <c r="C427" i="16"/>
  <c r="D427" i="16"/>
  <c r="E427" i="16"/>
  <c r="F427" i="16"/>
  <c r="C428" i="16"/>
  <c r="D428" i="16"/>
  <c r="E428" i="16"/>
  <c r="F428" i="16"/>
  <c r="C429" i="16"/>
  <c r="D429" i="16"/>
  <c r="E429" i="16"/>
  <c r="F429" i="16"/>
  <c r="C430" i="16"/>
  <c r="D430" i="16"/>
  <c r="E430" i="16"/>
  <c r="F430" i="16"/>
  <c r="C431" i="16"/>
  <c r="D431" i="16"/>
  <c r="E431" i="16"/>
  <c r="F431" i="16"/>
  <c r="C432" i="16"/>
  <c r="D432" i="16"/>
  <c r="E432" i="16"/>
  <c r="F432" i="16"/>
  <c r="C433" i="16"/>
  <c r="D433" i="16"/>
  <c r="E433" i="16"/>
  <c r="F433" i="16"/>
  <c r="C434" i="16"/>
  <c r="D434" i="16"/>
  <c r="E434" i="16"/>
  <c r="F434" i="16"/>
  <c r="C435" i="16"/>
  <c r="D435" i="16"/>
  <c r="E435" i="16"/>
  <c r="F435" i="16"/>
  <c r="C436" i="16"/>
  <c r="D436" i="16"/>
  <c r="E436" i="16"/>
  <c r="F436" i="16"/>
  <c r="C437" i="16"/>
  <c r="D437" i="16"/>
  <c r="E437" i="16"/>
  <c r="F437" i="16"/>
  <c r="C438" i="16"/>
  <c r="D438" i="16"/>
  <c r="E438" i="16"/>
  <c r="F438" i="16"/>
  <c r="C439" i="16"/>
  <c r="D439" i="16"/>
  <c r="E439" i="16"/>
  <c r="F439" i="16"/>
  <c r="C440" i="16"/>
  <c r="D440" i="16"/>
  <c r="E440" i="16"/>
  <c r="F440" i="16"/>
  <c r="C441" i="16"/>
  <c r="D441" i="16"/>
  <c r="E441" i="16"/>
  <c r="F441" i="16"/>
  <c r="C442" i="16"/>
  <c r="D442" i="16"/>
  <c r="E442" i="16"/>
  <c r="F442" i="16"/>
  <c r="C443" i="16"/>
  <c r="D443" i="16"/>
  <c r="E443" i="16"/>
  <c r="F443" i="16"/>
  <c r="C444" i="16"/>
  <c r="D444" i="16"/>
  <c r="E444" i="16"/>
  <c r="F444" i="16"/>
  <c r="C445" i="16"/>
  <c r="D445" i="16"/>
  <c r="E445" i="16"/>
  <c r="F445" i="16"/>
  <c r="C446" i="16"/>
  <c r="D446" i="16"/>
  <c r="E446" i="16"/>
  <c r="F446" i="16"/>
  <c r="C447" i="16"/>
  <c r="D447" i="16"/>
  <c r="E447" i="16"/>
  <c r="F447" i="16"/>
  <c r="C448" i="16"/>
  <c r="D448" i="16"/>
  <c r="E448" i="16"/>
  <c r="F448" i="16"/>
  <c r="C449" i="16"/>
  <c r="D449" i="16"/>
  <c r="E449" i="16"/>
  <c r="F449" i="16"/>
  <c r="C450" i="16"/>
  <c r="D450" i="16"/>
  <c r="E450" i="16"/>
  <c r="F450" i="16"/>
  <c r="C451" i="16"/>
  <c r="D451" i="16"/>
  <c r="E451" i="16"/>
  <c r="F451" i="16"/>
  <c r="C452" i="16"/>
  <c r="D452" i="16"/>
  <c r="E452" i="16"/>
  <c r="F452" i="16"/>
  <c r="C453" i="16"/>
  <c r="D453" i="16"/>
  <c r="E453" i="16"/>
  <c r="F453" i="16"/>
  <c r="C454" i="16"/>
  <c r="D454" i="16"/>
  <c r="E454" i="16"/>
  <c r="F454" i="16"/>
  <c r="C455" i="16"/>
  <c r="D455" i="16"/>
  <c r="E455" i="16"/>
  <c r="F455" i="16"/>
  <c r="C456" i="16"/>
  <c r="D456" i="16"/>
  <c r="E456" i="16"/>
  <c r="F456" i="16"/>
  <c r="C457" i="16"/>
  <c r="D457" i="16"/>
  <c r="E457" i="16"/>
  <c r="F457" i="16"/>
  <c r="C458" i="16"/>
  <c r="D458" i="16"/>
  <c r="E458" i="16"/>
  <c r="F458" i="16"/>
  <c r="C459" i="16"/>
  <c r="D459" i="16"/>
  <c r="E459" i="16"/>
  <c r="F459" i="16"/>
  <c r="C460" i="16"/>
  <c r="D460" i="16"/>
  <c r="E460" i="16"/>
  <c r="F460" i="16"/>
  <c r="C461" i="16"/>
  <c r="D461" i="16"/>
  <c r="E461" i="16"/>
  <c r="F461" i="16"/>
  <c r="C462" i="16"/>
  <c r="D462" i="16"/>
  <c r="E462" i="16"/>
  <c r="F462" i="16"/>
  <c r="C463" i="16"/>
  <c r="D463" i="16"/>
  <c r="E463" i="16"/>
  <c r="F463" i="16"/>
  <c r="C464" i="16"/>
  <c r="D464" i="16"/>
  <c r="E464" i="16"/>
  <c r="F464" i="16"/>
  <c r="C465" i="16"/>
  <c r="D465" i="16"/>
  <c r="E465" i="16"/>
  <c r="F465" i="16"/>
  <c r="C466" i="16"/>
  <c r="D466" i="16"/>
  <c r="E466" i="16"/>
  <c r="F466" i="16"/>
  <c r="C467" i="16"/>
  <c r="D467" i="16"/>
  <c r="E467" i="16"/>
  <c r="F467" i="16"/>
  <c r="C468" i="16"/>
  <c r="D468" i="16"/>
  <c r="E468" i="16"/>
  <c r="F468" i="16"/>
  <c r="C469" i="16"/>
  <c r="D469" i="16"/>
  <c r="E469" i="16"/>
  <c r="F469" i="16"/>
  <c r="C470" i="16"/>
  <c r="D470" i="16"/>
  <c r="E470" i="16"/>
  <c r="F470" i="16"/>
  <c r="C471" i="16"/>
  <c r="D471" i="16"/>
  <c r="E471" i="16"/>
  <c r="F471" i="16"/>
  <c r="C472" i="16"/>
  <c r="D472" i="16"/>
  <c r="E472" i="16"/>
  <c r="F472" i="16"/>
  <c r="C473" i="16"/>
  <c r="D473" i="16"/>
  <c r="E473" i="16"/>
  <c r="F473" i="16"/>
  <c r="C474" i="16"/>
  <c r="D474" i="16"/>
  <c r="E474" i="16"/>
  <c r="F474" i="16"/>
  <c r="C475" i="16"/>
  <c r="D475" i="16"/>
  <c r="E475" i="16"/>
  <c r="F475" i="16"/>
  <c r="C476" i="16"/>
  <c r="D476" i="16"/>
  <c r="E476" i="16"/>
  <c r="F476" i="16"/>
  <c r="C477" i="16"/>
  <c r="D477" i="16"/>
  <c r="E477" i="16"/>
  <c r="F477" i="16"/>
  <c r="C478" i="16"/>
  <c r="D478" i="16"/>
  <c r="E478" i="16"/>
  <c r="F478" i="16"/>
  <c r="C479" i="16"/>
  <c r="D479" i="16"/>
  <c r="E479" i="16"/>
  <c r="F479" i="16"/>
  <c r="C480" i="16"/>
  <c r="D480" i="16"/>
  <c r="E480" i="16"/>
  <c r="F480" i="16"/>
  <c r="C481" i="16"/>
  <c r="D481" i="16"/>
  <c r="E481" i="16"/>
  <c r="F481" i="16"/>
  <c r="C482" i="16"/>
  <c r="D482" i="16"/>
  <c r="E482" i="16"/>
  <c r="F482" i="16"/>
  <c r="C483" i="16"/>
  <c r="D483" i="16"/>
  <c r="E483" i="16"/>
  <c r="F483" i="16"/>
  <c r="C484" i="16"/>
  <c r="D484" i="16"/>
  <c r="E484" i="16"/>
  <c r="F484" i="16"/>
  <c r="C485" i="16"/>
  <c r="D485" i="16"/>
  <c r="E485" i="16"/>
  <c r="F485" i="16"/>
  <c r="C486" i="16"/>
  <c r="D486" i="16"/>
  <c r="E486" i="16"/>
  <c r="F486" i="16"/>
  <c r="C487" i="16"/>
  <c r="D487" i="16"/>
  <c r="E487" i="16"/>
  <c r="F487" i="16"/>
  <c r="C488" i="16"/>
  <c r="D488" i="16"/>
  <c r="E488" i="16"/>
  <c r="F488" i="16"/>
  <c r="C489" i="16"/>
  <c r="D489" i="16"/>
  <c r="E489" i="16"/>
  <c r="F489" i="16"/>
  <c r="C490" i="16"/>
  <c r="D490" i="16"/>
  <c r="E490" i="16"/>
  <c r="F490" i="16"/>
  <c r="C491" i="16"/>
  <c r="D491" i="16"/>
  <c r="E491" i="16"/>
  <c r="F491" i="16"/>
  <c r="C492" i="16"/>
  <c r="D492" i="16"/>
  <c r="E492" i="16"/>
  <c r="F492" i="16"/>
  <c r="C493" i="16"/>
  <c r="D493" i="16"/>
  <c r="E493" i="16"/>
  <c r="F493" i="16"/>
  <c r="C494" i="16"/>
  <c r="D494" i="16"/>
  <c r="E494" i="16"/>
  <c r="F494" i="16"/>
  <c r="C495" i="16"/>
  <c r="D495" i="16"/>
  <c r="E495" i="16"/>
  <c r="F495" i="16"/>
  <c r="C496" i="16"/>
  <c r="D496" i="16"/>
  <c r="E496" i="16"/>
  <c r="F496" i="16"/>
  <c r="C497" i="16"/>
  <c r="D497" i="16"/>
  <c r="E497" i="16"/>
  <c r="F497" i="16"/>
  <c r="C498" i="16"/>
  <c r="D498" i="16"/>
  <c r="E498" i="16"/>
  <c r="F498" i="16"/>
  <c r="C499" i="16"/>
  <c r="D499" i="16"/>
  <c r="E499" i="16"/>
  <c r="F499" i="16"/>
  <c r="C500" i="16"/>
  <c r="D500" i="16"/>
  <c r="E500" i="16"/>
  <c r="F500" i="16"/>
  <c r="C501" i="16"/>
  <c r="D501" i="16"/>
  <c r="E501" i="16"/>
  <c r="F501" i="16"/>
  <c r="C502" i="16"/>
  <c r="D502" i="16"/>
  <c r="E502" i="16"/>
  <c r="F502" i="16"/>
  <c r="C503" i="16"/>
  <c r="D503" i="16"/>
  <c r="E503" i="16"/>
  <c r="F503" i="16"/>
  <c r="C504" i="16"/>
  <c r="D504" i="16"/>
  <c r="E504" i="16"/>
  <c r="F504" i="16"/>
  <c r="C505" i="16"/>
  <c r="D505" i="16"/>
  <c r="E505" i="16"/>
  <c r="F505" i="16"/>
  <c r="C506" i="16"/>
  <c r="D506" i="16"/>
  <c r="E506" i="16"/>
  <c r="F506" i="16"/>
  <c r="C507" i="16"/>
  <c r="D507" i="16"/>
  <c r="E507" i="16"/>
  <c r="F507" i="16"/>
  <c r="C508" i="16"/>
  <c r="D508" i="16"/>
  <c r="E508" i="16"/>
  <c r="F508" i="16"/>
  <c r="C509" i="16"/>
  <c r="D509" i="16"/>
  <c r="E509" i="16"/>
  <c r="F509" i="16"/>
  <c r="C510" i="16"/>
  <c r="D510" i="16"/>
  <c r="E510" i="16"/>
  <c r="F510" i="16"/>
  <c r="C511" i="16"/>
  <c r="D511" i="16"/>
  <c r="E511" i="16"/>
  <c r="F511" i="16"/>
  <c r="C512" i="16"/>
  <c r="D512" i="16"/>
  <c r="E512" i="16"/>
  <c r="F512" i="16"/>
  <c r="C513" i="16"/>
  <c r="D513" i="16"/>
  <c r="E513" i="16"/>
  <c r="F513" i="16"/>
  <c r="C514" i="16"/>
  <c r="D514" i="16"/>
  <c r="E514" i="16"/>
  <c r="F514" i="16"/>
  <c r="C515" i="16"/>
  <c r="D515" i="16"/>
  <c r="E515" i="16"/>
  <c r="F515" i="16"/>
  <c r="C516" i="16"/>
  <c r="D516" i="16"/>
  <c r="E516" i="16"/>
  <c r="F516" i="16"/>
  <c r="C517" i="16"/>
  <c r="D517" i="16"/>
  <c r="E517" i="16"/>
  <c r="F517" i="16"/>
  <c r="C518" i="16"/>
  <c r="D518" i="16"/>
  <c r="E518" i="16"/>
  <c r="F518" i="16"/>
  <c r="C519" i="16"/>
  <c r="D519" i="16"/>
  <c r="E519" i="16"/>
  <c r="F519" i="16"/>
  <c r="C520" i="16"/>
  <c r="D520" i="16"/>
  <c r="E520" i="16"/>
  <c r="F520" i="16"/>
  <c r="C521" i="16"/>
  <c r="D521" i="16"/>
  <c r="E521" i="16"/>
  <c r="F521" i="16"/>
  <c r="C522" i="16"/>
  <c r="D522" i="16"/>
  <c r="E522" i="16"/>
  <c r="F522" i="16"/>
  <c r="C523" i="16"/>
  <c r="D523" i="16"/>
  <c r="E523" i="16"/>
  <c r="F523" i="16"/>
  <c r="C524" i="16"/>
  <c r="D524" i="16"/>
  <c r="E524" i="16"/>
  <c r="F524" i="16"/>
  <c r="C525" i="16"/>
  <c r="D525" i="16"/>
  <c r="E525" i="16"/>
  <c r="F525" i="16"/>
  <c r="C526" i="16"/>
  <c r="D526" i="16"/>
  <c r="E526" i="16"/>
  <c r="F526" i="16"/>
  <c r="C527" i="16"/>
  <c r="D527" i="16"/>
  <c r="E527" i="16"/>
  <c r="F527" i="16"/>
  <c r="C528" i="16"/>
  <c r="D528" i="16"/>
  <c r="E528" i="16"/>
  <c r="F528" i="16"/>
  <c r="C529" i="16"/>
  <c r="D529" i="16"/>
  <c r="E529" i="16"/>
  <c r="F529" i="16"/>
  <c r="C530" i="16"/>
  <c r="D530" i="16"/>
  <c r="E530" i="16"/>
  <c r="F530" i="16"/>
  <c r="C531" i="16"/>
  <c r="D531" i="16"/>
  <c r="E531" i="16"/>
  <c r="F531" i="16"/>
  <c r="C532" i="16"/>
  <c r="D532" i="16"/>
  <c r="E532" i="16"/>
  <c r="F532" i="16"/>
  <c r="C533" i="16"/>
  <c r="D533" i="16"/>
  <c r="E533" i="16"/>
  <c r="F533" i="16"/>
  <c r="C534" i="16"/>
  <c r="D534" i="16"/>
  <c r="E534" i="16"/>
  <c r="F534" i="16"/>
  <c r="C535" i="16"/>
  <c r="D535" i="16"/>
  <c r="E535" i="16"/>
  <c r="F535" i="16"/>
  <c r="C536" i="16"/>
  <c r="D536" i="16"/>
  <c r="E536" i="16"/>
  <c r="F536" i="16"/>
  <c r="C537" i="16"/>
  <c r="D537" i="16"/>
  <c r="E537" i="16"/>
  <c r="F537" i="16"/>
  <c r="C538" i="16"/>
  <c r="D538" i="16"/>
  <c r="E538" i="16"/>
  <c r="F538" i="16"/>
  <c r="C539" i="16"/>
  <c r="D539" i="16"/>
  <c r="E539" i="16"/>
  <c r="F539" i="16"/>
  <c r="C540" i="16"/>
  <c r="D540" i="16"/>
  <c r="E540" i="16"/>
  <c r="F540" i="16"/>
  <c r="C541" i="16"/>
  <c r="D541" i="16"/>
  <c r="E541" i="16"/>
  <c r="F541" i="16"/>
  <c r="C542" i="16"/>
  <c r="D542" i="16"/>
  <c r="E542" i="16"/>
  <c r="F542" i="16"/>
  <c r="C543" i="16"/>
  <c r="D543" i="16"/>
  <c r="E543" i="16"/>
  <c r="F543" i="16"/>
  <c r="C544" i="16"/>
  <c r="D544" i="16"/>
  <c r="E544" i="16"/>
  <c r="F544" i="16"/>
  <c r="C545" i="16"/>
  <c r="D545" i="16"/>
  <c r="E545" i="16"/>
  <c r="F545" i="16"/>
  <c r="C546" i="16"/>
  <c r="D546" i="16"/>
  <c r="E546" i="16"/>
  <c r="F546" i="16"/>
  <c r="C547" i="16"/>
  <c r="D547" i="16"/>
  <c r="E547" i="16"/>
  <c r="F547" i="16"/>
  <c r="C548" i="16"/>
  <c r="D548" i="16"/>
  <c r="E548" i="16"/>
  <c r="F548" i="16"/>
  <c r="C549" i="16"/>
  <c r="D549" i="16"/>
  <c r="E549" i="16"/>
  <c r="F549" i="16"/>
  <c r="C550" i="16"/>
  <c r="D550" i="16"/>
  <c r="E550" i="16"/>
  <c r="F550" i="16"/>
  <c r="C551" i="16"/>
  <c r="D551" i="16"/>
  <c r="E551" i="16"/>
  <c r="F551" i="16"/>
  <c r="C552" i="16"/>
  <c r="D552" i="16"/>
  <c r="E552" i="16"/>
  <c r="F552" i="16"/>
  <c r="C553" i="16"/>
  <c r="D553" i="16"/>
  <c r="E553" i="16"/>
  <c r="F553" i="16"/>
  <c r="C554" i="16"/>
  <c r="D554" i="16"/>
  <c r="E554" i="16"/>
  <c r="F554" i="16"/>
  <c r="C555" i="16"/>
  <c r="D555" i="16"/>
  <c r="E555" i="16"/>
  <c r="F555" i="16"/>
  <c r="C556" i="16"/>
  <c r="D556" i="16"/>
  <c r="E556" i="16"/>
  <c r="F556" i="16"/>
  <c r="C557" i="16"/>
  <c r="D557" i="16"/>
  <c r="E557" i="16"/>
  <c r="F557" i="16"/>
  <c r="C558" i="16"/>
  <c r="D558" i="16"/>
  <c r="E558" i="16"/>
  <c r="F558" i="16"/>
  <c r="C559" i="16"/>
  <c r="D559" i="16"/>
  <c r="E559" i="16"/>
  <c r="F559" i="16"/>
  <c r="C560" i="16"/>
  <c r="D560" i="16"/>
  <c r="E560" i="16"/>
  <c r="F560" i="16"/>
  <c r="C561" i="16"/>
  <c r="D561" i="16"/>
  <c r="E561" i="16"/>
  <c r="F561" i="16"/>
  <c r="C562" i="16"/>
  <c r="D562" i="16"/>
  <c r="E562" i="16"/>
  <c r="F562" i="16"/>
  <c r="C563" i="16"/>
  <c r="D563" i="16"/>
  <c r="E563" i="16"/>
  <c r="F563" i="16"/>
  <c r="C564" i="16"/>
  <c r="D564" i="16"/>
  <c r="E564" i="16"/>
  <c r="F564" i="16"/>
  <c r="C565" i="16"/>
  <c r="D565" i="16"/>
  <c r="E565" i="16"/>
  <c r="F565" i="16"/>
  <c r="C566" i="16"/>
  <c r="D566" i="16"/>
  <c r="E566" i="16"/>
  <c r="F566" i="16"/>
  <c r="C567" i="16"/>
  <c r="D567" i="16"/>
  <c r="E567" i="16"/>
  <c r="F567" i="16"/>
  <c r="C568" i="16"/>
  <c r="D568" i="16"/>
  <c r="E568" i="16"/>
  <c r="F568" i="16"/>
  <c r="C569" i="16"/>
  <c r="D569" i="16"/>
  <c r="E569" i="16"/>
  <c r="F569" i="16"/>
  <c r="C570" i="16"/>
  <c r="D570" i="16"/>
  <c r="E570" i="16"/>
  <c r="F570" i="16"/>
  <c r="C571" i="16"/>
  <c r="D571" i="16"/>
  <c r="E571" i="16"/>
  <c r="F571" i="16"/>
  <c r="C572" i="16"/>
  <c r="D572" i="16"/>
  <c r="E572" i="16"/>
  <c r="F572" i="16"/>
  <c r="C573" i="16"/>
  <c r="D573" i="16"/>
  <c r="E573" i="16"/>
  <c r="F573" i="16"/>
  <c r="C574" i="16"/>
  <c r="D574" i="16"/>
  <c r="E574" i="16"/>
  <c r="F574" i="16"/>
  <c r="C575" i="16"/>
  <c r="D575" i="16"/>
  <c r="E575" i="16"/>
  <c r="F575" i="16"/>
  <c r="C576" i="16"/>
  <c r="D576" i="16"/>
  <c r="E576" i="16"/>
  <c r="F576" i="16"/>
  <c r="C577" i="16"/>
  <c r="D577" i="16"/>
  <c r="E577" i="16"/>
  <c r="F577" i="16"/>
  <c r="C578" i="16"/>
  <c r="D578" i="16"/>
  <c r="E578" i="16"/>
  <c r="F578" i="16"/>
  <c r="C579" i="16"/>
  <c r="D579" i="16"/>
  <c r="E579" i="16"/>
  <c r="F579" i="16"/>
  <c r="C580" i="16"/>
  <c r="D580" i="16"/>
  <c r="E580" i="16"/>
  <c r="F580" i="16"/>
  <c r="C581" i="16"/>
  <c r="D581" i="16"/>
  <c r="E581" i="16"/>
  <c r="F581" i="16"/>
  <c r="C582" i="16"/>
  <c r="D582" i="16"/>
  <c r="E582" i="16"/>
  <c r="F582" i="16"/>
  <c r="C583" i="16"/>
  <c r="D583" i="16"/>
  <c r="E583" i="16"/>
  <c r="F583" i="16"/>
  <c r="C584" i="16"/>
  <c r="D584" i="16"/>
  <c r="E584" i="16"/>
  <c r="F584" i="16"/>
  <c r="C585" i="16"/>
  <c r="D585" i="16"/>
  <c r="E585" i="16"/>
  <c r="F585" i="16"/>
  <c r="C586" i="16"/>
  <c r="D586" i="16"/>
  <c r="E586" i="16"/>
  <c r="F586" i="16"/>
  <c r="C587" i="16"/>
  <c r="D587" i="16"/>
  <c r="E587" i="16"/>
  <c r="F587" i="16"/>
  <c r="C588" i="16"/>
  <c r="D588" i="16"/>
  <c r="E588" i="16"/>
  <c r="F588" i="16"/>
  <c r="C589" i="16"/>
  <c r="D589" i="16"/>
  <c r="E589" i="16"/>
  <c r="F589" i="16"/>
  <c r="C590" i="16"/>
  <c r="D590" i="16"/>
  <c r="E590" i="16"/>
  <c r="F590" i="16"/>
  <c r="C591" i="16"/>
  <c r="D591" i="16"/>
  <c r="E591" i="16"/>
  <c r="F591" i="16"/>
  <c r="C592" i="16"/>
  <c r="D592" i="16"/>
  <c r="E592" i="16"/>
  <c r="F592" i="16"/>
  <c r="C593" i="16"/>
  <c r="D593" i="16"/>
  <c r="E593" i="16"/>
  <c r="F593" i="16"/>
  <c r="C594" i="16"/>
  <c r="D594" i="16"/>
  <c r="E594" i="16"/>
  <c r="F594" i="16"/>
  <c r="C595" i="16"/>
  <c r="D595" i="16"/>
  <c r="E595" i="16"/>
  <c r="F595" i="16"/>
  <c r="C596" i="16"/>
  <c r="D596" i="16"/>
  <c r="E596" i="16"/>
  <c r="F596" i="16"/>
  <c r="C597" i="16"/>
  <c r="D597" i="16"/>
  <c r="E597" i="16"/>
  <c r="F597" i="16"/>
  <c r="C598" i="16"/>
  <c r="D598" i="16"/>
  <c r="E598" i="16"/>
  <c r="F598" i="16"/>
  <c r="C599" i="16"/>
  <c r="D599" i="16"/>
  <c r="E599" i="16"/>
  <c r="F599" i="16"/>
  <c r="C600" i="16"/>
  <c r="D600" i="16"/>
  <c r="E600" i="16"/>
  <c r="F600" i="16"/>
  <c r="C601" i="16"/>
  <c r="D601" i="16"/>
  <c r="E601" i="16"/>
  <c r="F601" i="16"/>
  <c r="C602" i="16"/>
  <c r="D602" i="16"/>
  <c r="E602" i="16"/>
  <c r="F602" i="16"/>
  <c r="C603" i="16"/>
  <c r="D603" i="16"/>
  <c r="E603" i="16"/>
  <c r="F603" i="16"/>
  <c r="C604" i="16"/>
  <c r="D604" i="16"/>
  <c r="E604" i="16"/>
  <c r="F604" i="16"/>
  <c r="C605" i="16"/>
  <c r="D605" i="16"/>
  <c r="E605" i="16"/>
  <c r="F605" i="16"/>
  <c r="C606" i="16"/>
  <c r="D606" i="16"/>
  <c r="E606" i="16"/>
  <c r="F606" i="16"/>
  <c r="C607" i="16"/>
  <c r="D607" i="16"/>
  <c r="E607" i="16"/>
  <c r="F607" i="16"/>
  <c r="C608" i="16"/>
  <c r="D608" i="16"/>
  <c r="E608" i="16"/>
  <c r="F608" i="16"/>
  <c r="C609" i="16"/>
  <c r="D609" i="16"/>
  <c r="E609" i="16"/>
  <c r="F609" i="16"/>
  <c r="C610" i="16"/>
  <c r="D610" i="16"/>
  <c r="E610" i="16"/>
  <c r="F610" i="16"/>
  <c r="C611" i="16"/>
  <c r="D611" i="16"/>
  <c r="E611" i="16"/>
  <c r="F611" i="16"/>
  <c r="C612" i="16"/>
  <c r="D612" i="16"/>
  <c r="E612" i="16"/>
  <c r="F612" i="16"/>
  <c r="C613" i="16"/>
  <c r="D613" i="16"/>
  <c r="E613" i="16"/>
  <c r="F613" i="16"/>
  <c r="C614" i="16"/>
  <c r="D614" i="16"/>
  <c r="E614" i="16"/>
  <c r="F614" i="16"/>
  <c r="C615" i="16"/>
  <c r="D615" i="16"/>
  <c r="E615" i="16"/>
  <c r="F615" i="16"/>
  <c r="C616" i="16"/>
  <c r="D616" i="16"/>
  <c r="E616" i="16"/>
  <c r="F616" i="16"/>
  <c r="C617" i="16"/>
  <c r="D617" i="16"/>
  <c r="E617" i="16"/>
  <c r="F617" i="16"/>
  <c r="C618" i="16"/>
  <c r="D618" i="16"/>
  <c r="E618" i="16"/>
  <c r="F618" i="16"/>
  <c r="C619" i="16"/>
  <c r="D619" i="16"/>
  <c r="E619" i="16"/>
  <c r="F619" i="16"/>
  <c r="C620" i="16"/>
  <c r="D620" i="16"/>
  <c r="E620" i="16"/>
  <c r="F620" i="16"/>
  <c r="C621" i="16"/>
  <c r="D621" i="16"/>
  <c r="E621" i="16"/>
  <c r="F621" i="16"/>
  <c r="C622" i="16"/>
  <c r="D622" i="16"/>
  <c r="E622" i="16"/>
  <c r="F622" i="16"/>
  <c r="C623" i="16"/>
  <c r="D623" i="16"/>
  <c r="E623" i="16"/>
  <c r="F623" i="16"/>
  <c r="C624" i="16"/>
  <c r="D624" i="16"/>
  <c r="E624" i="16"/>
  <c r="F624" i="16"/>
  <c r="C625" i="16"/>
  <c r="D625" i="16"/>
  <c r="E625" i="16"/>
  <c r="F625" i="16"/>
  <c r="C626" i="16"/>
  <c r="D626" i="16"/>
  <c r="E626" i="16"/>
  <c r="F626" i="16"/>
  <c r="C627" i="16"/>
  <c r="D627" i="16"/>
  <c r="E627" i="16"/>
  <c r="F627" i="16"/>
  <c r="C628" i="16"/>
  <c r="D628" i="16"/>
  <c r="E628" i="16"/>
  <c r="F628" i="16"/>
  <c r="C629" i="16"/>
  <c r="D629" i="16"/>
  <c r="E629" i="16"/>
  <c r="F629" i="16"/>
  <c r="C630" i="16"/>
  <c r="D630" i="16"/>
  <c r="E630" i="16"/>
  <c r="F630" i="16"/>
  <c r="C631" i="16"/>
  <c r="D631" i="16"/>
  <c r="E631" i="16"/>
  <c r="F631" i="16"/>
  <c r="C632" i="16"/>
  <c r="D632" i="16"/>
  <c r="E632" i="16"/>
  <c r="F632" i="16"/>
  <c r="C633" i="16"/>
  <c r="D633" i="16"/>
  <c r="E633" i="16"/>
  <c r="F633" i="16"/>
  <c r="C634" i="16"/>
  <c r="D634" i="16"/>
  <c r="E634" i="16"/>
  <c r="F634" i="16"/>
  <c r="C635" i="16"/>
  <c r="D635" i="16"/>
  <c r="E635" i="16"/>
  <c r="F635" i="16"/>
  <c r="C636" i="16"/>
  <c r="D636" i="16"/>
  <c r="E636" i="16"/>
  <c r="F636" i="16"/>
  <c r="C637" i="16"/>
  <c r="D637" i="16"/>
  <c r="E637" i="16"/>
  <c r="F637" i="16"/>
  <c r="C638" i="16"/>
  <c r="D638" i="16"/>
  <c r="E638" i="16"/>
  <c r="F638" i="16"/>
  <c r="C639" i="16"/>
  <c r="D639" i="16"/>
  <c r="E639" i="16"/>
  <c r="F639" i="16"/>
  <c r="C640" i="16"/>
  <c r="D640" i="16"/>
  <c r="E640" i="16"/>
  <c r="F640" i="16"/>
  <c r="C641" i="16"/>
  <c r="D641" i="16"/>
  <c r="E641" i="16"/>
  <c r="F641" i="16"/>
  <c r="C642" i="16"/>
  <c r="D642" i="16"/>
  <c r="E642" i="16"/>
  <c r="F642" i="16"/>
  <c r="C643" i="16"/>
  <c r="D643" i="16"/>
  <c r="E643" i="16"/>
  <c r="F643" i="16"/>
  <c r="C644" i="16"/>
  <c r="D644" i="16"/>
  <c r="E644" i="16"/>
  <c r="F644" i="16"/>
  <c r="F2" i="16"/>
  <c r="E2" i="16"/>
  <c r="D2" i="16"/>
  <c r="C2" i="16"/>
  <c r="R3" i="11" l="1"/>
  <c r="R4" i="11"/>
  <c r="R5" i="11"/>
  <c r="R6" i="11"/>
  <c r="R7" i="11"/>
  <c r="R8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R170" i="11"/>
  <c r="R17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199" i="11"/>
  <c r="R200" i="11"/>
  <c r="R201" i="11"/>
  <c r="R202" i="11"/>
  <c r="R203" i="11"/>
  <c r="R204" i="11"/>
  <c r="R205" i="11"/>
  <c r="R206" i="11"/>
  <c r="R207" i="11"/>
  <c r="R208" i="11"/>
  <c r="R209" i="11"/>
  <c r="R210" i="11"/>
  <c r="R211" i="11"/>
  <c r="R212" i="11"/>
  <c r="R213" i="11"/>
  <c r="R214" i="11"/>
  <c r="R215" i="11"/>
  <c r="R216" i="11"/>
  <c r="R217" i="11"/>
  <c r="R218" i="11"/>
  <c r="R219" i="11"/>
  <c r="R220" i="11"/>
  <c r="R221" i="11"/>
  <c r="R222" i="11"/>
  <c r="R223" i="11"/>
  <c r="R224" i="11"/>
  <c r="R225" i="11"/>
  <c r="R226" i="11"/>
  <c r="R227" i="11"/>
  <c r="R228" i="11"/>
  <c r="R229" i="11"/>
  <c r="R230" i="11"/>
  <c r="R231" i="11"/>
  <c r="R232" i="11"/>
  <c r="R233" i="11"/>
  <c r="R234" i="11"/>
  <c r="R235" i="11"/>
  <c r="R236" i="11"/>
  <c r="R237" i="11"/>
  <c r="R238" i="11"/>
  <c r="R239" i="11"/>
  <c r="R240" i="11"/>
  <c r="R241" i="11"/>
  <c r="R242" i="11"/>
  <c r="R243" i="11"/>
  <c r="R244" i="11"/>
  <c r="R245" i="11"/>
  <c r="R246" i="11"/>
  <c r="R247" i="11"/>
  <c r="R248" i="11"/>
  <c r="R249" i="11"/>
  <c r="R250" i="11"/>
  <c r="R251" i="11"/>
  <c r="R252" i="11"/>
  <c r="R253" i="11"/>
  <c r="R254" i="11"/>
  <c r="R255" i="11"/>
  <c r="R256" i="11"/>
  <c r="R257" i="1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79" i="11"/>
  <c r="R280" i="11"/>
  <c r="R281" i="11"/>
  <c r="R282" i="11"/>
  <c r="R283" i="11"/>
  <c r="R284" i="11"/>
  <c r="R285" i="11"/>
  <c r="R286" i="11"/>
  <c r="R287" i="11"/>
  <c r="R288" i="11"/>
  <c r="R289" i="11"/>
  <c r="R290" i="11"/>
  <c r="R291" i="11"/>
  <c r="R292" i="11"/>
  <c r="R293" i="11"/>
  <c r="R294" i="11"/>
  <c r="R295" i="11"/>
  <c r="R296" i="11"/>
  <c r="R297" i="11"/>
  <c r="R298" i="11"/>
  <c r="R299" i="11"/>
  <c r="R300" i="11"/>
  <c r="R301" i="11"/>
  <c r="R302" i="11"/>
  <c r="R303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20" i="11"/>
  <c r="R321" i="11"/>
  <c r="R322" i="11"/>
  <c r="R323" i="11"/>
  <c r="R324" i="11"/>
  <c r="R325" i="11"/>
  <c r="R326" i="11"/>
  <c r="R327" i="11"/>
  <c r="R328" i="11"/>
  <c r="R329" i="11"/>
  <c r="R330" i="11"/>
  <c r="R331" i="11"/>
  <c r="R332" i="11"/>
  <c r="R333" i="11"/>
  <c r="R334" i="11"/>
  <c r="R335" i="11"/>
  <c r="R336" i="11"/>
  <c r="R337" i="11"/>
  <c r="R338" i="11"/>
  <c r="R339" i="11"/>
  <c r="R340" i="11"/>
  <c r="R341" i="11"/>
  <c r="R342" i="11"/>
  <c r="R343" i="11"/>
  <c r="R344" i="11"/>
  <c r="R345" i="11"/>
  <c r="R346" i="11"/>
  <c r="R347" i="11"/>
  <c r="R348" i="11"/>
  <c r="R349" i="11"/>
  <c r="R350" i="11"/>
  <c r="R351" i="11"/>
  <c r="R352" i="11"/>
  <c r="R353" i="11"/>
  <c r="R354" i="11"/>
  <c r="R355" i="11"/>
  <c r="R356" i="11"/>
  <c r="R357" i="11"/>
  <c r="R358" i="11"/>
  <c r="R359" i="11"/>
  <c r="R360" i="11"/>
  <c r="R361" i="11"/>
  <c r="R362" i="11"/>
  <c r="R363" i="11"/>
  <c r="R364" i="11"/>
  <c r="R365" i="11"/>
  <c r="R366" i="11"/>
  <c r="R367" i="11"/>
  <c r="R368" i="11"/>
  <c r="R369" i="11"/>
  <c r="R370" i="11"/>
  <c r="R371" i="11"/>
  <c r="R372" i="11"/>
  <c r="R373" i="11"/>
  <c r="R374" i="11"/>
  <c r="R375" i="11"/>
  <c r="R376" i="11"/>
  <c r="R377" i="11"/>
  <c r="R378" i="11"/>
  <c r="R379" i="11"/>
  <c r="R380" i="11"/>
  <c r="R381" i="11"/>
  <c r="R382" i="11"/>
  <c r="R383" i="11"/>
  <c r="R384" i="11"/>
  <c r="R385" i="11"/>
  <c r="R386" i="11"/>
  <c r="R387" i="11"/>
  <c r="R388" i="11"/>
  <c r="R389" i="11"/>
  <c r="R390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07" i="11"/>
  <c r="R408" i="11"/>
  <c r="R409" i="11"/>
  <c r="R410" i="11"/>
  <c r="R411" i="11"/>
  <c r="R412" i="11"/>
  <c r="R413" i="11"/>
  <c r="R414" i="11"/>
  <c r="R415" i="11"/>
  <c r="R416" i="11"/>
  <c r="R417" i="11"/>
  <c r="R418" i="11"/>
  <c r="R419" i="11"/>
  <c r="R420" i="11"/>
  <c r="R421" i="11"/>
  <c r="R422" i="11"/>
  <c r="R423" i="11"/>
  <c r="R424" i="11"/>
  <c r="R425" i="11"/>
  <c r="R426" i="11"/>
  <c r="R427" i="11"/>
  <c r="R428" i="11"/>
  <c r="R429" i="11"/>
  <c r="R430" i="11"/>
  <c r="R431" i="11"/>
  <c r="R432" i="11"/>
  <c r="R433" i="11"/>
  <c r="R434" i="11"/>
  <c r="R435" i="11"/>
  <c r="R436" i="11"/>
  <c r="R437" i="11"/>
  <c r="R438" i="11"/>
  <c r="R439" i="11"/>
  <c r="R440" i="11"/>
  <c r="R441" i="11"/>
  <c r="R442" i="11"/>
  <c r="R443" i="11"/>
  <c r="R444" i="11"/>
  <c r="R445" i="11"/>
  <c r="R446" i="11"/>
  <c r="R447" i="11"/>
  <c r="R448" i="11"/>
  <c r="R449" i="11"/>
  <c r="R450" i="11"/>
  <c r="R451" i="11"/>
  <c r="R452" i="11"/>
  <c r="R453" i="11"/>
  <c r="R454" i="11"/>
  <c r="R455" i="11"/>
  <c r="R456" i="11"/>
  <c r="R457" i="11"/>
  <c r="R458" i="11"/>
  <c r="R459" i="11"/>
  <c r="R460" i="11"/>
  <c r="R461" i="11"/>
  <c r="R462" i="11"/>
  <c r="R463" i="11"/>
  <c r="R464" i="11"/>
  <c r="R465" i="11"/>
  <c r="R466" i="11"/>
  <c r="R467" i="11"/>
  <c r="R468" i="11"/>
  <c r="R469" i="11"/>
  <c r="R470" i="11"/>
  <c r="R471" i="11"/>
  <c r="R472" i="11"/>
  <c r="R473" i="11"/>
  <c r="R474" i="11"/>
  <c r="R475" i="11"/>
  <c r="R476" i="11"/>
  <c r="R477" i="11"/>
  <c r="R478" i="11"/>
  <c r="R479" i="11"/>
  <c r="R480" i="11"/>
  <c r="R481" i="11"/>
  <c r="R482" i="11"/>
  <c r="R483" i="11"/>
  <c r="R484" i="11"/>
  <c r="R485" i="11"/>
  <c r="R486" i="11"/>
  <c r="R487" i="11"/>
  <c r="R488" i="11"/>
  <c r="R489" i="11"/>
  <c r="R490" i="11"/>
  <c r="R491" i="11"/>
  <c r="R492" i="11"/>
  <c r="R493" i="11"/>
  <c r="R494" i="11"/>
  <c r="R495" i="11"/>
  <c r="R496" i="11"/>
  <c r="R497" i="11"/>
  <c r="R498" i="11"/>
  <c r="R499" i="11"/>
  <c r="R500" i="11"/>
  <c r="R501" i="11"/>
  <c r="R502" i="11"/>
  <c r="R503" i="11"/>
  <c r="R504" i="11"/>
  <c r="R505" i="11"/>
  <c r="R506" i="11"/>
  <c r="R507" i="11"/>
  <c r="R508" i="11"/>
  <c r="R509" i="11"/>
  <c r="R510" i="11"/>
  <c r="R511" i="11"/>
  <c r="R512" i="11"/>
  <c r="R513" i="11"/>
  <c r="R514" i="11"/>
  <c r="R515" i="11"/>
  <c r="R516" i="11"/>
  <c r="R517" i="11"/>
  <c r="R518" i="11"/>
  <c r="R519" i="11"/>
  <c r="R520" i="11"/>
  <c r="R521" i="11"/>
  <c r="R522" i="11"/>
  <c r="R523" i="11"/>
  <c r="R524" i="11"/>
  <c r="R525" i="11"/>
  <c r="R526" i="11"/>
  <c r="R527" i="11"/>
  <c r="R528" i="11"/>
  <c r="R529" i="11"/>
  <c r="R530" i="11"/>
  <c r="R531" i="11"/>
  <c r="R532" i="11"/>
  <c r="R533" i="11"/>
  <c r="R534" i="11"/>
  <c r="R535" i="11"/>
  <c r="R536" i="11"/>
  <c r="R537" i="11"/>
  <c r="R538" i="11"/>
  <c r="R539" i="11"/>
  <c r="R540" i="11"/>
  <c r="R541" i="11"/>
  <c r="R542" i="11"/>
  <c r="R543" i="11"/>
  <c r="R544" i="11"/>
  <c r="R545" i="11"/>
  <c r="R546" i="11"/>
  <c r="R547" i="11"/>
  <c r="R548" i="11"/>
  <c r="R549" i="11"/>
  <c r="R550" i="11"/>
  <c r="R551" i="11"/>
  <c r="R552" i="11"/>
  <c r="R553" i="11"/>
  <c r="R554" i="11"/>
  <c r="R555" i="11"/>
  <c r="R556" i="11"/>
  <c r="R557" i="11"/>
  <c r="R558" i="11"/>
  <c r="R559" i="11"/>
  <c r="R560" i="11"/>
  <c r="R561" i="11"/>
  <c r="R562" i="11"/>
  <c r="R563" i="11"/>
  <c r="R564" i="11"/>
  <c r="R565" i="11"/>
  <c r="R566" i="11"/>
  <c r="R567" i="11"/>
  <c r="R568" i="11"/>
  <c r="R569" i="11"/>
  <c r="R570" i="11"/>
  <c r="R571" i="11"/>
  <c r="R572" i="11"/>
  <c r="R573" i="11"/>
  <c r="R574" i="11"/>
  <c r="R575" i="11"/>
  <c r="R576" i="11"/>
  <c r="R577" i="11"/>
  <c r="R578" i="11"/>
  <c r="R579" i="11"/>
  <c r="R580" i="11"/>
  <c r="R581" i="11"/>
  <c r="R582" i="11"/>
  <c r="R583" i="11"/>
  <c r="R584" i="11"/>
  <c r="R585" i="11"/>
  <c r="R586" i="11"/>
  <c r="R587" i="11"/>
  <c r="R588" i="11"/>
  <c r="R589" i="11"/>
  <c r="R590" i="11"/>
  <c r="R591" i="11"/>
  <c r="R592" i="11"/>
  <c r="R593" i="11"/>
  <c r="R594" i="11"/>
  <c r="R595" i="11"/>
  <c r="R596" i="11"/>
  <c r="R597" i="11"/>
  <c r="R598" i="11"/>
  <c r="R599" i="11"/>
  <c r="R600" i="11"/>
  <c r="R601" i="11"/>
  <c r="R602" i="11"/>
  <c r="R603" i="11"/>
  <c r="R604" i="11"/>
  <c r="R605" i="11"/>
  <c r="R606" i="11"/>
  <c r="R607" i="11"/>
  <c r="R608" i="11"/>
  <c r="R609" i="11"/>
  <c r="R610" i="11"/>
  <c r="R611" i="11"/>
  <c r="R612" i="11"/>
  <c r="R613" i="11"/>
  <c r="R614" i="11"/>
  <c r="R615" i="11"/>
  <c r="R616" i="11"/>
  <c r="R617" i="11"/>
  <c r="R618" i="11"/>
  <c r="R619" i="11"/>
  <c r="R620" i="11"/>
  <c r="R621" i="11"/>
  <c r="R622" i="11"/>
  <c r="R623" i="11"/>
  <c r="R624" i="11"/>
  <c r="R625" i="11"/>
  <c r="R626" i="11"/>
  <c r="R627" i="11"/>
  <c r="R628" i="11"/>
  <c r="R629" i="11"/>
  <c r="R630" i="11"/>
  <c r="R631" i="11"/>
  <c r="R632" i="11"/>
  <c r="R633" i="11"/>
  <c r="R634" i="11"/>
  <c r="R635" i="11"/>
  <c r="R636" i="11"/>
  <c r="R637" i="11"/>
  <c r="R638" i="11"/>
  <c r="R639" i="11"/>
  <c r="R640" i="11"/>
  <c r="R641" i="11"/>
  <c r="R642" i="11"/>
  <c r="R643" i="11"/>
  <c r="R644" i="11"/>
  <c r="R645" i="11"/>
  <c r="R646" i="11"/>
  <c r="R647" i="11"/>
  <c r="R648" i="11"/>
  <c r="R649" i="11"/>
  <c r="R650" i="11"/>
  <c r="R651" i="11"/>
  <c r="R652" i="11"/>
  <c r="R653" i="11"/>
  <c r="R654" i="11"/>
  <c r="R655" i="11"/>
  <c r="R656" i="11"/>
  <c r="R657" i="11"/>
  <c r="R658" i="11"/>
  <c r="R659" i="11"/>
  <c r="R660" i="11"/>
  <c r="R661" i="11"/>
  <c r="R662" i="11"/>
  <c r="R663" i="11"/>
  <c r="R664" i="11"/>
  <c r="R665" i="11"/>
  <c r="R666" i="11"/>
  <c r="R667" i="11"/>
  <c r="R668" i="11"/>
  <c r="R669" i="11"/>
  <c r="R670" i="11"/>
  <c r="R671" i="11"/>
  <c r="R672" i="11"/>
  <c r="R673" i="11"/>
  <c r="R674" i="11"/>
  <c r="R675" i="11"/>
  <c r="R676" i="11"/>
  <c r="R677" i="11"/>
  <c r="R678" i="11"/>
  <c r="R679" i="11"/>
  <c r="R680" i="11"/>
  <c r="R681" i="11"/>
  <c r="R682" i="11"/>
  <c r="R683" i="11"/>
  <c r="R684" i="11"/>
  <c r="R685" i="11"/>
  <c r="R686" i="11"/>
  <c r="R687" i="11"/>
  <c r="R688" i="11"/>
  <c r="R689" i="11"/>
  <c r="R690" i="11"/>
  <c r="R691" i="11"/>
  <c r="R692" i="11"/>
  <c r="R693" i="11"/>
  <c r="R694" i="11"/>
  <c r="R695" i="11"/>
  <c r="R696" i="11"/>
  <c r="R697" i="11"/>
  <c r="R698" i="11"/>
  <c r="R699" i="11"/>
  <c r="R700" i="11"/>
  <c r="R701" i="11"/>
  <c r="R702" i="11"/>
  <c r="R703" i="11"/>
  <c r="R704" i="11"/>
  <c r="R705" i="11"/>
  <c r="R706" i="11"/>
  <c r="R707" i="11"/>
  <c r="R708" i="11"/>
  <c r="R709" i="11"/>
  <c r="R710" i="11"/>
  <c r="R711" i="11"/>
  <c r="R712" i="11"/>
  <c r="R713" i="11"/>
  <c r="R714" i="11"/>
  <c r="R715" i="11"/>
  <c r="R716" i="11"/>
  <c r="R717" i="11"/>
  <c r="R718" i="11"/>
  <c r="R719" i="11"/>
  <c r="R720" i="11"/>
  <c r="R721" i="11"/>
  <c r="R722" i="11"/>
  <c r="R723" i="11"/>
  <c r="R724" i="11"/>
  <c r="R725" i="11"/>
  <c r="R726" i="11"/>
  <c r="R727" i="11"/>
  <c r="R728" i="11"/>
  <c r="R729" i="11"/>
  <c r="R730" i="11"/>
  <c r="R731" i="11"/>
  <c r="R732" i="11"/>
  <c r="R733" i="11"/>
  <c r="R734" i="11"/>
  <c r="R735" i="11"/>
  <c r="R736" i="11"/>
  <c r="R737" i="11"/>
  <c r="R738" i="11"/>
  <c r="R739" i="11"/>
  <c r="R740" i="11"/>
  <c r="R741" i="11"/>
  <c r="R742" i="11"/>
  <c r="R743" i="11"/>
  <c r="R744" i="11"/>
  <c r="R745" i="11"/>
  <c r="R746" i="11"/>
  <c r="R747" i="11"/>
  <c r="R748" i="11"/>
  <c r="R749" i="11"/>
  <c r="R750" i="11"/>
  <c r="R751" i="11"/>
  <c r="R752" i="11"/>
  <c r="R753" i="11"/>
  <c r="R754" i="11"/>
  <c r="R755" i="11"/>
  <c r="R756" i="11"/>
  <c r="R757" i="11"/>
  <c r="R758" i="11"/>
  <c r="R759" i="11"/>
  <c r="R760" i="11"/>
  <c r="R761" i="11"/>
  <c r="R762" i="11"/>
  <c r="R763" i="11"/>
  <c r="R764" i="11"/>
  <c r="R765" i="11"/>
  <c r="R766" i="11"/>
  <c r="R767" i="11"/>
  <c r="R768" i="11"/>
  <c r="R769" i="11"/>
  <c r="R770" i="11"/>
  <c r="R771" i="11"/>
  <c r="R772" i="11"/>
  <c r="R773" i="11"/>
  <c r="R774" i="11"/>
  <c r="R775" i="11"/>
  <c r="R776" i="11"/>
  <c r="R777" i="11"/>
  <c r="R778" i="11"/>
  <c r="R779" i="11"/>
  <c r="R780" i="11"/>
  <c r="R781" i="11"/>
  <c r="R782" i="11"/>
  <c r="R783" i="11"/>
  <c r="R784" i="11"/>
  <c r="R785" i="11"/>
  <c r="R786" i="11"/>
  <c r="R787" i="11"/>
  <c r="R788" i="11"/>
  <c r="R789" i="11"/>
  <c r="R790" i="11"/>
  <c r="R791" i="11"/>
  <c r="R792" i="11"/>
  <c r="R793" i="11"/>
  <c r="R794" i="11"/>
  <c r="R795" i="11"/>
  <c r="R796" i="11"/>
  <c r="R797" i="11"/>
  <c r="R798" i="11"/>
  <c r="R799" i="11"/>
  <c r="R800" i="11"/>
  <c r="R801" i="11"/>
  <c r="R802" i="11"/>
  <c r="R803" i="11"/>
  <c r="R804" i="11"/>
  <c r="R805" i="11"/>
  <c r="R806" i="11"/>
  <c r="R807" i="11"/>
  <c r="R808" i="11"/>
  <c r="R809" i="11"/>
  <c r="R810" i="11"/>
  <c r="R811" i="11"/>
  <c r="R812" i="11"/>
  <c r="R813" i="11"/>
  <c r="R814" i="11"/>
  <c r="R815" i="11"/>
  <c r="R816" i="11"/>
  <c r="R817" i="11"/>
  <c r="R818" i="11"/>
  <c r="R819" i="11"/>
  <c r="R820" i="11"/>
  <c r="R821" i="11"/>
  <c r="R822" i="11"/>
  <c r="R823" i="11"/>
  <c r="R824" i="11"/>
  <c r="R825" i="11"/>
  <c r="R826" i="11"/>
  <c r="R827" i="11"/>
  <c r="R828" i="11"/>
  <c r="R829" i="11"/>
  <c r="R830" i="11"/>
  <c r="R831" i="11"/>
  <c r="R832" i="11"/>
  <c r="R833" i="11"/>
  <c r="R834" i="11"/>
  <c r="R835" i="11"/>
  <c r="R836" i="11"/>
  <c r="R837" i="11"/>
  <c r="R838" i="11"/>
  <c r="R839" i="11"/>
  <c r="R840" i="11"/>
  <c r="R841" i="11"/>
  <c r="R842" i="11"/>
  <c r="R843" i="11"/>
  <c r="R844" i="11"/>
  <c r="R845" i="11"/>
  <c r="R846" i="11"/>
  <c r="R847" i="11"/>
  <c r="R848" i="11"/>
  <c r="R849" i="11"/>
  <c r="R850" i="11"/>
  <c r="R851" i="11"/>
  <c r="R852" i="11"/>
  <c r="R853" i="11"/>
  <c r="R854" i="11"/>
  <c r="R855" i="11"/>
  <c r="R856" i="11"/>
  <c r="R857" i="11"/>
  <c r="R858" i="11"/>
  <c r="R859" i="11"/>
  <c r="R860" i="11"/>
  <c r="R861" i="11"/>
  <c r="R862" i="11"/>
  <c r="R863" i="11"/>
  <c r="R864" i="11"/>
  <c r="R865" i="11"/>
  <c r="R866" i="11"/>
  <c r="R867" i="11"/>
  <c r="R868" i="11"/>
  <c r="R869" i="11"/>
  <c r="R870" i="11"/>
  <c r="R871" i="11"/>
  <c r="R872" i="11"/>
  <c r="R873" i="11"/>
  <c r="R874" i="11"/>
  <c r="R875" i="11"/>
  <c r="R876" i="11"/>
  <c r="R877" i="11"/>
  <c r="R878" i="11"/>
  <c r="R879" i="11"/>
  <c r="R880" i="11"/>
  <c r="R881" i="11"/>
  <c r="R882" i="11"/>
  <c r="R883" i="11"/>
  <c r="R884" i="11"/>
  <c r="R885" i="11"/>
  <c r="R886" i="11"/>
  <c r="R887" i="11"/>
  <c r="R888" i="11"/>
  <c r="R889" i="11"/>
  <c r="R890" i="11"/>
  <c r="R891" i="11"/>
  <c r="R892" i="11"/>
  <c r="R893" i="11"/>
  <c r="R894" i="11"/>
  <c r="R895" i="11"/>
  <c r="R896" i="11"/>
  <c r="R897" i="11"/>
  <c r="R898" i="11"/>
  <c r="R899" i="11"/>
  <c r="R900" i="11"/>
  <c r="R901" i="11"/>
  <c r="R902" i="11"/>
  <c r="R903" i="11"/>
  <c r="R904" i="11"/>
  <c r="R905" i="11"/>
  <c r="R906" i="11"/>
  <c r="R907" i="11"/>
  <c r="R908" i="11"/>
  <c r="R909" i="11"/>
  <c r="R910" i="11"/>
  <c r="R911" i="11"/>
  <c r="R912" i="11"/>
  <c r="R913" i="11"/>
  <c r="R914" i="11"/>
  <c r="R915" i="11"/>
  <c r="R916" i="11"/>
  <c r="R917" i="11"/>
  <c r="R918" i="11"/>
  <c r="R919" i="11"/>
  <c r="R920" i="11"/>
  <c r="R921" i="11"/>
  <c r="R922" i="11"/>
  <c r="R923" i="11"/>
  <c r="R924" i="11"/>
  <c r="R925" i="11"/>
  <c r="R926" i="11"/>
  <c r="R927" i="11"/>
  <c r="R928" i="11"/>
  <c r="R929" i="11"/>
  <c r="R930" i="11"/>
  <c r="R931" i="11"/>
  <c r="R932" i="11"/>
  <c r="R933" i="11"/>
  <c r="R934" i="11"/>
  <c r="R935" i="11"/>
  <c r="R936" i="11"/>
  <c r="R937" i="11"/>
  <c r="R938" i="11"/>
  <c r="R939" i="11"/>
  <c r="R940" i="11"/>
  <c r="R941" i="11"/>
  <c r="R942" i="11"/>
  <c r="R943" i="11"/>
  <c r="R944" i="11"/>
  <c r="R945" i="11"/>
  <c r="R946" i="11"/>
  <c r="R947" i="11"/>
  <c r="R948" i="11"/>
  <c r="R949" i="11"/>
  <c r="R950" i="11"/>
  <c r="R951" i="11"/>
  <c r="R952" i="11"/>
  <c r="R953" i="11"/>
  <c r="R954" i="11"/>
  <c r="R955" i="11"/>
  <c r="R956" i="11"/>
  <c r="R957" i="11"/>
  <c r="R958" i="11"/>
  <c r="R959" i="11"/>
  <c r="R960" i="11"/>
  <c r="R961" i="11"/>
  <c r="R962" i="11"/>
  <c r="R963" i="11"/>
  <c r="R964" i="11"/>
  <c r="R965" i="11"/>
  <c r="R966" i="11"/>
  <c r="R967" i="11"/>
  <c r="R968" i="11"/>
  <c r="R969" i="11"/>
  <c r="R970" i="11"/>
  <c r="R971" i="11"/>
  <c r="R972" i="11"/>
  <c r="R973" i="11"/>
  <c r="R974" i="11"/>
  <c r="R975" i="11"/>
  <c r="R976" i="11"/>
  <c r="R977" i="11"/>
  <c r="R978" i="11"/>
  <c r="R979" i="11"/>
  <c r="R980" i="11"/>
  <c r="R981" i="11"/>
  <c r="R982" i="11"/>
  <c r="R983" i="11"/>
  <c r="R984" i="11"/>
  <c r="R985" i="11"/>
  <c r="R986" i="11"/>
  <c r="R987" i="11"/>
  <c r="R988" i="11"/>
  <c r="R989" i="11"/>
  <c r="R990" i="11"/>
  <c r="R991" i="11"/>
  <c r="R992" i="11"/>
  <c r="R993" i="11"/>
  <c r="R994" i="11"/>
  <c r="R995" i="11"/>
  <c r="R996" i="11"/>
  <c r="R997" i="11"/>
  <c r="R998" i="11"/>
  <c r="R999" i="11"/>
  <c r="R1000" i="11"/>
  <c r="R1001" i="11"/>
  <c r="R1002" i="11"/>
  <c r="R1003" i="11"/>
  <c r="R1004" i="11"/>
  <c r="R1005" i="11"/>
  <c r="R1006" i="11"/>
  <c r="R1007" i="11"/>
  <c r="R1008" i="11"/>
  <c r="R1009" i="11"/>
  <c r="R1010" i="11"/>
  <c r="R1011" i="11"/>
  <c r="R1012" i="11"/>
  <c r="R1013" i="11"/>
  <c r="R1014" i="11"/>
  <c r="R1015" i="11"/>
  <c r="R1016" i="11"/>
  <c r="R1017" i="11"/>
  <c r="R1018" i="11"/>
  <c r="R1019" i="11"/>
  <c r="R1020" i="11"/>
  <c r="R1021" i="11"/>
  <c r="R1022" i="11"/>
  <c r="R1023" i="11"/>
  <c r="R1024" i="11"/>
  <c r="R1025" i="11"/>
  <c r="R1026" i="11"/>
  <c r="R1027" i="11"/>
  <c r="R1028" i="11"/>
  <c r="R1029" i="11"/>
  <c r="R1030" i="11"/>
  <c r="R1031" i="11"/>
  <c r="R1032" i="11"/>
  <c r="R1033" i="11"/>
  <c r="R1034" i="11"/>
  <c r="R1035" i="11"/>
  <c r="R1036" i="11"/>
  <c r="R1037" i="11"/>
  <c r="R1038" i="11"/>
  <c r="R1039" i="11"/>
  <c r="R1040" i="11"/>
  <c r="R1041" i="11"/>
  <c r="R1042" i="11"/>
  <c r="R1043" i="11"/>
  <c r="R1044" i="11"/>
  <c r="R1045" i="11"/>
  <c r="R1046" i="11"/>
  <c r="R1047" i="11"/>
  <c r="R1048" i="11"/>
  <c r="R1049" i="11"/>
  <c r="R1050" i="11"/>
  <c r="R1051" i="11"/>
  <c r="R1052" i="11"/>
  <c r="R1053" i="11"/>
  <c r="R1054" i="11"/>
  <c r="R1055" i="11"/>
  <c r="R1056" i="11"/>
  <c r="R1057" i="11"/>
  <c r="R1058" i="11"/>
  <c r="R1059" i="11"/>
  <c r="R1060" i="11"/>
  <c r="R1061" i="11"/>
  <c r="R1062" i="11"/>
  <c r="R1063" i="11"/>
  <c r="R1064" i="11"/>
  <c r="R1065" i="11"/>
  <c r="R1066" i="11"/>
  <c r="R1067" i="11"/>
  <c r="R1068" i="11"/>
  <c r="R1069" i="11"/>
  <c r="R1070" i="11"/>
  <c r="R1071" i="11"/>
  <c r="R1072" i="11"/>
  <c r="R1073" i="11"/>
  <c r="R1074" i="11"/>
  <c r="R1075" i="11"/>
  <c r="R1076" i="11"/>
  <c r="R1077" i="11"/>
  <c r="R1078" i="11"/>
  <c r="R1079" i="11"/>
  <c r="R1080" i="11"/>
  <c r="R1081" i="11"/>
  <c r="R1082" i="11"/>
  <c r="R1083" i="11"/>
  <c r="R1084" i="11"/>
  <c r="R1085" i="11"/>
  <c r="R1086" i="11"/>
  <c r="R1087" i="11"/>
  <c r="R1088" i="11"/>
  <c r="R1089" i="11"/>
  <c r="R1090" i="11"/>
  <c r="R1091" i="11"/>
  <c r="R1092" i="11"/>
  <c r="R1093" i="11"/>
  <c r="R1094" i="11"/>
  <c r="R1095" i="11"/>
  <c r="R1096" i="11"/>
  <c r="R1097" i="11"/>
  <c r="R1098" i="11"/>
  <c r="R1099" i="11"/>
  <c r="R1100" i="11"/>
  <c r="R1101" i="11"/>
  <c r="R1102" i="11"/>
  <c r="R1103" i="11"/>
  <c r="R1104" i="11"/>
  <c r="R1105" i="11"/>
  <c r="R1106" i="11"/>
  <c r="R1107" i="11"/>
  <c r="R1108" i="11"/>
  <c r="R1109" i="11"/>
  <c r="R1110" i="11"/>
  <c r="R1111" i="11"/>
  <c r="R1112" i="11"/>
  <c r="R1113" i="11"/>
  <c r="R1114" i="11"/>
  <c r="R1115" i="11"/>
  <c r="R1116" i="11"/>
  <c r="R1117" i="11"/>
  <c r="R1118" i="11"/>
  <c r="R1119" i="11"/>
  <c r="R1120" i="11"/>
  <c r="R1121" i="11"/>
  <c r="R1122" i="11"/>
  <c r="R1123" i="11"/>
  <c r="R1124" i="11"/>
  <c r="R1125" i="11"/>
  <c r="R1126" i="11"/>
  <c r="R1127" i="11"/>
  <c r="R1128" i="11"/>
  <c r="R1129" i="11"/>
  <c r="R1130" i="11"/>
  <c r="R1131" i="11"/>
  <c r="R1132" i="11"/>
  <c r="R1133" i="11"/>
  <c r="R1134" i="11"/>
  <c r="R1135" i="11"/>
  <c r="R1136" i="11"/>
  <c r="R1137" i="11"/>
  <c r="R1138" i="11"/>
  <c r="R1139" i="11"/>
  <c r="R1140" i="11"/>
  <c r="R1141" i="11"/>
  <c r="R1142" i="11"/>
  <c r="R1143" i="11"/>
  <c r="R1144" i="11"/>
  <c r="R1145" i="11"/>
  <c r="R1146" i="11"/>
  <c r="R1147" i="11"/>
  <c r="R1148" i="11"/>
  <c r="R1149" i="11"/>
  <c r="R1150" i="11"/>
  <c r="R1151" i="11"/>
  <c r="R1152" i="11"/>
  <c r="R1153" i="11"/>
  <c r="R1154" i="11"/>
  <c r="R1155" i="11"/>
  <c r="R1156" i="11"/>
  <c r="R1157" i="11"/>
  <c r="R1158" i="11"/>
  <c r="R1159" i="11"/>
  <c r="R1160" i="11"/>
  <c r="R1161" i="11"/>
  <c r="R1162" i="11"/>
  <c r="R1163" i="11"/>
  <c r="R1164" i="11"/>
  <c r="R1165" i="11"/>
  <c r="R1166" i="11"/>
  <c r="R1167" i="11"/>
  <c r="R1168" i="11"/>
  <c r="R1169" i="11"/>
  <c r="R1170" i="11"/>
  <c r="R1171" i="11"/>
  <c r="R1172" i="11"/>
  <c r="R1173" i="11"/>
  <c r="R1174" i="11"/>
  <c r="R1175" i="11"/>
  <c r="R1176" i="11"/>
  <c r="R1177" i="11"/>
  <c r="R1178" i="11"/>
  <c r="R1179" i="11"/>
  <c r="R1180" i="11"/>
  <c r="R1181" i="11"/>
  <c r="R1182" i="11"/>
  <c r="R1183" i="11"/>
  <c r="R1184" i="11"/>
  <c r="R1185" i="11"/>
  <c r="R1186" i="11"/>
  <c r="R1187" i="11"/>
  <c r="R1188" i="11"/>
  <c r="R1189" i="11"/>
  <c r="R1190" i="11"/>
  <c r="R1191" i="11"/>
  <c r="R1192" i="11"/>
  <c r="R1193" i="11"/>
  <c r="R1194" i="11"/>
  <c r="R1195" i="11"/>
  <c r="R1196" i="11"/>
  <c r="R1197" i="11"/>
  <c r="R1198" i="11"/>
  <c r="R1199" i="11"/>
  <c r="R1200" i="11"/>
  <c r="R1201" i="11"/>
  <c r="R1202" i="11"/>
  <c r="R1203" i="11"/>
  <c r="R1204" i="11"/>
  <c r="R1205" i="11"/>
  <c r="R1206" i="11"/>
  <c r="R1207" i="11"/>
  <c r="R1208" i="11"/>
  <c r="R1209" i="11"/>
  <c r="R1210" i="11"/>
  <c r="R1211" i="11"/>
  <c r="R1212" i="11"/>
  <c r="R1213" i="11"/>
  <c r="R1214" i="11"/>
  <c r="R1215" i="11"/>
  <c r="R1216" i="11"/>
  <c r="R1217" i="11"/>
  <c r="R1218" i="11"/>
  <c r="R1219" i="11"/>
  <c r="R1220" i="11"/>
  <c r="R1221" i="11"/>
  <c r="R1222" i="11"/>
  <c r="R1223" i="11"/>
  <c r="R1224" i="11"/>
  <c r="R1225" i="11"/>
  <c r="R1226" i="11"/>
  <c r="R1227" i="11"/>
  <c r="R1228" i="11"/>
  <c r="R1229" i="11"/>
  <c r="R1230" i="11"/>
  <c r="R1231" i="11"/>
  <c r="R1232" i="11"/>
  <c r="R1233" i="11"/>
  <c r="R1234" i="11"/>
  <c r="R1235" i="11"/>
  <c r="R1236" i="11"/>
  <c r="R1237" i="11"/>
  <c r="R1238" i="11"/>
  <c r="R1239" i="11"/>
  <c r="R1240" i="11"/>
  <c r="R1241" i="11"/>
  <c r="R1242" i="11"/>
  <c r="R1243" i="11"/>
  <c r="R1244" i="11"/>
  <c r="R1245" i="11"/>
  <c r="R1246" i="11"/>
  <c r="R1247" i="11"/>
  <c r="R1248" i="11"/>
  <c r="R1249" i="11"/>
  <c r="R1250" i="11"/>
  <c r="R1251" i="11"/>
  <c r="R1252" i="11"/>
  <c r="R1253" i="11"/>
  <c r="R1254" i="11"/>
  <c r="R1255" i="11"/>
  <c r="R1256" i="11"/>
  <c r="R1257" i="11"/>
  <c r="R1258" i="11"/>
  <c r="R1259" i="11"/>
  <c r="R1260" i="11"/>
  <c r="R1261" i="11"/>
  <c r="R1262" i="11"/>
  <c r="R1263" i="11"/>
  <c r="R1264" i="11"/>
  <c r="R1265" i="11"/>
  <c r="R1266" i="11"/>
  <c r="R1267" i="11"/>
  <c r="R1268" i="11"/>
  <c r="R1269" i="11"/>
  <c r="R1270" i="11"/>
  <c r="R1271" i="11"/>
  <c r="R1272" i="11"/>
  <c r="R1273" i="11"/>
  <c r="R1274" i="11"/>
  <c r="R1275" i="11"/>
  <c r="R1276" i="11"/>
  <c r="R1277" i="11"/>
  <c r="R1278" i="11"/>
  <c r="R1279" i="11"/>
  <c r="R1280" i="11"/>
  <c r="R1281" i="11"/>
  <c r="R1282" i="11"/>
  <c r="R1283" i="11"/>
  <c r="R1284" i="11"/>
  <c r="R1285" i="11"/>
  <c r="R1286" i="11"/>
  <c r="R1287" i="11"/>
  <c r="R1288" i="11"/>
  <c r="R1289" i="11"/>
  <c r="R1290" i="11"/>
  <c r="R1291" i="11"/>
  <c r="R1292" i="11"/>
  <c r="R1293" i="11"/>
  <c r="R1294" i="11"/>
  <c r="R1295" i="11"/>
  <c r="R1296" i="11"/>
  <c r="R1297" i="11"/>
  <c r="R1298" i="11"/>
  <c r="R1299" i="11"/>
  <c r="R1300" i="11"/>
  <c r="R1301" i="11"/>
  <c r="R1302" i="11"/>
  <c r="R1303" i="11"/>
  <c r="R1304" i="11"/>
  <c r="R1305" i="11"/>
  <c r="R1306" i="11"/>
  <c r="R1307" i="11"/>
  <c r="R1308" i="11"/>
  <c r="R1309" i="11"/>
  <c r="R1310" i="11"/>
  <c r="R1311" i="11"/>
  <c r="R1312" i="11"/>
  <c r="R1313" i="11"/>
  <c r="R1314" i="11"/>
  <c r="R1315" i="11"/>
  <c r="R1316" i="11"/>
  <c r="R1317" i="11"/>
  <c r="R1318" i="11"/>
  <c r="R1319" i="11"/>
  <c r="R1320" i="11"/>
  <c r="R1321" i="11"/>
  <c r="R1322" i="11"/>
  <c r="R1323" i="11"/>
  <c r="R1324" i="11"/>
  <c r="R1325" i="11"/>
  <c r="R1326" i="11"/>
  <c r="R1327" i="11"/>
  <c r="R1328" i="11"/>
  <c r="R1329" i="11"/>
  <c r="R1330" i="11"/>
  <c r="R1331" i="11"/>
  <c r="R1332" i="11"/>
  <c r="R1333" i="11"/>
  <c r="R1334" i="11"/>
  <c r="R1335" i="11"/>
  <c r="R1336" i="11"/>
  <c r="R1337" i="11"/>
  <c r="R1338" i="11"/>
  <c r="R1339" i="11"/>
  <c r="R1340" i="11"/>
  <c r="R1341" i="11"/>
  <c r="R1342" i="11"/>
  <c r="R1343" i="11"/>
  <c r="R1344" i="11"/>
  <c r="R1345" i="11"/>
  <c r="R1346" i="11"/>
  <c r="R1347" i="11"/>
  <c r="R1348" i="11"/>
  <c r="R1349" i="11"/>
  <c r="R1350" i="11"/>
  <c r="R1351" i="11"/>
  <c r="R1352" i="11"/>
  <c r="R1353" i="11"/>
  <c r="R1354" i="11"/>
  <c r="R1355" i="11"/>
  <c r="R1356" i="11"/>
  <c r="R1357" i="11"/>
  <c r="R1358" i="11"/>
  <c r="R1359" i="11"/>
  <c r="R1360" i="11"/>
  <c r="R1361" i="11"/>
  <c r="R1362" i="11"/>
  <c r="R1363" i="11"/>
  <c r="R1364" i="11"/>
  <c r="R1365" i="11"/>
  <c r="R1366" i="11"/>
  <c r="R1367" i="11"/>
  <c r="R1368" i="11"/>
  <c r="R1369" i="11"/>
  <c r="R1370" i="11"/>
  <c r="R1371" i="11"/>
  <c r="R1372" i="11"/>
  <c r="R1373" i="11"/>
  <c r="R1374" i="11"/>
  <c r="R1375" i="11"/>
  <c r="R1376" i="11"/>
  <c r="R1377" i="11"/>
  <c r="R1378" i="11"/>
  <c r="R1379" i="11"/>
  <c r="R1380" i="11"/>
  <c r="R1381" i="11"/>
  <c r="R1382" i="11"/>
  <c r="R1383" i="11"/>
  <c r="R1384" i="11"/>
  <c r="R1385" i="11"/>
  <c r="R1386" i="11"/>
  <c r="R1387" i="11"/>
  <c r="R1388" i="11"/>
  <c r="R1389" i="11"/>
  <c r="R1390" i="11"/>
  <c r="R1391" i="11"/>
  <c r="R1392" i="11"/>
  <c r="R1393" i="11"/>
  <c r="R1394" i="11"/>
  <c r="R1395" i="11"/>
  <c r="R1396" i="11"/>
  <c r="R1397" i="11"/>
  <c r="R1398" i="11"/>
  <c r="R1399" i="11"/>
  <c r="R1400" i="11"/>
  <c r="R1401" i="11"/>
  <c r="R1402" i="11"/>
  <c r="R1403" i="11"/>
  <c r="R1404" i="11"/>
  <c r="R1405" i="11"/>
  <c r="R1406" i="11"/>
  <c r="R1407" i="11"/>
  <c r="R1408" i="11"/>
  <c r="R1409" i="11"/>
  <c r="R1410" i="11"/>
  <c r="R1411" i="11"/>
  <c r="R2" i="11"/>
  <c r="Q1411" i="11"/>
  <c r="Q1410" i="11"/>
  <c r="Q1409" i="11"/>
  <c r="Q1408" i="11"/>
  <c r="Q1407" i="11"/>
  <c r="Q1406" i="11"/>
  <c r="Q1405" i="11"/>
  <c r="Q1404" i="11"/>
  <c r="Q1403" i="11"/>
  <c r="Q1402" i="11"/>
  <c r="Q1401" i="11"/>
  <c r="Q1400" i="11"/>
  <c r="Q1399" i="11"/>
  <c r="Q1398" i="11"/>
  <c r="Q1397" i="11"/>
  <c r="Q1396" i="11"/>
  <c r="Q1395" i="11"/>
  <c r="Q1394" i="11"/>
  <c r="Q1393" i="11"/>
  <c r="Q1392" i="11"/>
  <c r="Q1391" i="11"/>
  <c r="Q1390" i="11"/>
  <c r="Q1389" i="11"/>
  <c r="Q1388" i="11"/>
  <c r="Q1387" i="11"/>
  <c r="Q1386" i="11"/>
  <c r="Q1385" i="11"/>
  <c r="Q1384" i="11"/>
  <c r="Q1383" i="11"/>
  <c r="Q1382" i="11"/>
  <c r="Q1381" i="11"/>
  <c r="Q1380" i="11"/>
  <c r="Q1379" i="11"/>
  <c r="Q1378" i="11"/>
  <c r="Q1377" i="11"/>
  <c r="Q1376" i="11"/>
  <c r="Q1375" i="11"/>
  <c r="Q1374" i="11"/>
  <c r="Q1373" i="11"/>
  <c r="Q1372" i="11"/>
  <c r="Q1371" i="11"/>
  <c r="Q1370" i="11"/>
  <c r="Q1369" i="11"/>
  <c r="Q1368" i="11"/>
  <c r="Q1367" i="11"/>
  <c r="Q1366" i="11"/>
  <c r="Q1365" i="11"/>
  <c r="Q1364" i="11"/>
  <c r="Q1363" i="11"/>
  <c r="Q1362" i="11"/>
  <c r="Q1361" i="11"/>
  <c r="Q1360" i="11"/>
  <c r="Q1359" i="11"/>
  <c r="Q1358" i="11"/>
  <c r="Q1357" i="11"/>
  <c r="Q1356" i="11"/>
  <c r="Q1355" i="11"/>
  <c r="Q1354" i="11"/>
  <c r="Q1353" i="11"/>
  <c r="Q1352" i="11"/>
  <c r="Q1351" i="11"/>
  <c r="Q1350" i="11"/>
  <c r="Q1349" i="11"/>
  <c r="Q1348" i="11"/>
  <c r="Q1347" i="11"/>
  <c r="Q1346" i="11"/>
  <c r="Q1345" i="11"/>
  <c r="Q1344" i="11"/>
  <c r="Q1343" i="11"/>
  <c r="Q1342" i="11"/>
  <c r="Q1341" i="11"/>
  <c r="Q1340" i="11"/>
  <c r="Q1339" i="11"/>
  <c r="Q1338" i="11"/>
  <c r="Q1337" i="11"/>
  <c r="Q1336" i="11"/>
  <c r="Q1335" i="11"/>
  <c r="Q1334" i="11"/>
  <c r="Q1333" i="11"/>
  <c r="Q1332" i="11"/>
  <c r="Q1331" i="11"/>
  <c r="Q1330" i="11"/>
  <c r="Q1329" i="11"/>
  <c r="Q1328" i="11"/>
  <c r="Q1327" i="11"/>
  <c r="Q1326" i="11"/>
  <c r="Q1325" i="11"/>
  <c r="Q1324" i="11"/>
  <c r="Q1323" i="11"/>
  <c r="Q1322" i="11"/>
  <c r="Q1321" i="11"/>
  <c r="Q1320" i="11"/>
  <c r="Q1319" i="11"/>
  <c r="Q1318" i="11"/>
  <c r="Q1317" i="11"/>
  <c r="Q1316" i="11"/>
  <c r="Q1315" i="11"/>
  <c r="Q1314" i="11"/>
  <c r="Q1313" i="11"/>
  <c r="Q1312" i="11"/>
  <c r="Q1311" i="11"/>
  <c r="Q1310" i="11"/>
  <c r="Q1309" i="11"/>
  <c r="Q1308" i="11"/>
  <c r="Q1307" i="11"/>
  <c r="Q1306" i="11"/>
  <c r="Q1305" i="11"/>
  <c r="Q1304" i="11"/>
  <c r="Q1303" i="11"/>
  <c r="Q1302" i="11"/>
  <c r="Q1301" i="11"/>
  <c r="Q1300" i="11"/>
  <c r="Q1299" i="11"/>
  <c r="Q1298" i="11"/>
  <c r="Q1297" i="11"/>
  <c r="Q1296" i="11"/>
  <c r="Q1295" i="11"/>
  <c r="Q1294" i="11"/>
  <c r="Q1293" i="11"/>
  <c r="Q1292" i="11"/>
  <c r="Q1291" i="11"/>
  <c r="Q1290" i="11"/>
  <c r="Q1289" i="11"/>
  <c r="Q1288" i="11"/>
  <c r="Q1287" i="11"/>
  <c r="Q1286" i="11"/>
  <c r="Q1285" i="11"/>
  <c r="Q1284" i="11"/>
  <c r="Q1283" i="11"/>
  <c r="Q1282" i="11"/>
  <c r="Q1281" i="11"/>
  <c r="Q1280" i="11"/>
  <c r="Q1279" i="11"/>
  <c r="Q1278" i="11"/>
  <c r="Q1277" i="11"/>
  <c r="Q1276" i="11"/>
  <c r="Q1275" i="11"/>
  <c r="Q1274" i="11"/>
  <c r="Q1273" i="11"/>
  <c r="Q1272" i="11"/>
  <c r="Q1271" i="11"/>
  <c r="Q1270" i="11"/>
  <c r="Q1269" i="11"/>
  <c r="Q1268" i="11"/>
  <c r="Q1267" i="11"/>
  <c r="Q1266" i="11"/>
  <c r="Q1265" i="11"/>
  <c r="Q1264" i="11"/>
  <c r="Q1263" i="11"/>
  <c r="Q1262" i="11"/>
  <c r="Q1261" i="11"/>
  <c r="Q1260" i="11"/>
  <c r="Q1259" i="11"/>
  <c r="Q1258" i="11"/>
  <c r="Q1257" i="11"/>
  <c r="Q1256" i="11"/>
  <c r="Q1255" i="11"/>
  <c r="Q1254" i="11"/>
  <c r="Q1253" i="11"/>
  <c r="Q1252" i="11"/>
  <c r="Q1251" i="11"/>
  <c r="Q1250" i="11"/>
  <c r="Q1249" i="11"/>
  <c r="Q1248" i="11"/>
  <c r="Q1247" i="11"/>
  <c r="Q1246" i="11"/>
  <c r="Q1245" i="11"/>
  <c r="Q1244" i="11"/>
  <c r="Q1243" i="11"/>
  <c r="Q1242" i="11"/>
  <c r="Q1241" i="11"/>
  <c r="Q1240" i="11"/>
  <c r="Q1239" i="11"/>
  <c r="Q1238" i="11"/>
  <c r="Q1237" i="11"/>
  <c r="Q1236" i="11"/>
  <c r="Q1235" i="11"/>
  <c r="Q1234" i="11"/>
  <c r="Q1233" i="11"/>
  <c r="Q1232" i="11"/>
  <c r="Q1231" i="11"/>
  <c r="Q1230" i="11"/>
  <c r="Q1229" i="11"/>
  <c r="Q1228" i="11"/>
  <c r="Q1227" i="11"/>
  <c r="Q1226" i="11"/>
  <c r="Q1225" i="11"/>
  <c r="Q1224" i="11"/>
  <c r="Q1223" i="11"/>
  <c r="Q1222" i="11"/>
  <c r="Q1221" i="11"/>
  <c r="Q1220" i="11"/>
  <c r="Q1219" i="11"/>
  <c r="Q1218" i="11"/>
  <c r="Q1217" i="11"/>
  <c r="Q1216" i="11"/>
  <c r="Q1215" i="11"/>
  <c r="Q1214" i="11"/>
  <c r="Q1213" i="11"/>
  <c r="Q1212" i="11"/>
  <c r="Q1211" i="11"/>
  <c r="Q1210" i="11"/>
  <c r="Q1209" i="11"/>
  <c r="Q1208" i="11"/>
  <c r="Q1207" i="11"/>
  <c r="Q1206" i="11"/>
  <c r="Q1205" i="11"/>
  <c r="Q1204" i="11"/>
  <c r="Q1203" i="11"/>
  <c r="Q1202" i="11"/>
  <c r="Q1201" i="11"/>
  <c r="Q1200" i="11"/>
  <c r="Q1199" i="11"/>
  <c r="Q1198" i="11"/>
  <c r="Q1197" i="11"/>
  <c r="Q1196" i="11"/>
  <c r="Q1195" i="11"/>
  <c r="Q1194" i="11"/>
  <c r="Q1193" i="11"/>
  <c r="Q1192" i="11"/>
  <c r="Q1191" i="11"/>
  <c r="Q1190" i="11"/>
  <c r="Q1189" i="11"/>
  <c r="Q1188" i="11"/>
  <c r="Q1187" i="11"/>
  <c r="Q1186" i="11"/>
  <c r="Q1185" i="11"/>
  <c r="Q1184" i="11"/>
  <c r="Q1183" i="11"/>
  <c r="Q1182" i="11"/>
  <c r="Q1181" i="11"/>
  <c r="Q1180" i="11"/>
  <c r="Q1179" i="11"/>
  <c r="Q1178" i="11"/>
  <c r="Q1177" i="11"/>
  <c r="Q1176" i="11"/>
  <c r="Q1175" i="11"/>
  <c r="Q1174" i="11"/>
  <c r="Q1173" i="11"/>
  <c r="Q1172" i="11"/>
  <c r="Q1171" i="11"/>
  <c r="Q1170" i="11"/>
  <c r="Q1169" i="11"/>
  <c r="Q1168" i="11"/>
  <c r="Q1167" i="11"/>
  <c r="Q1166" i="11"/>
  <c r="Q1165" i="11"/>
  <c r="Q1164" i="11"/>
  <c r="Q1163" i="11"/>
  <c r="Q1162" i="11"/>
  <c r="Q1161" i="11"/>
  <c r="Q1160" i="11"/>
  <c r="Q1159" i="11"/>
  <c r="Q1158" i="11"/>
  <c r="Q1157" i="11"/>
  <c r="Q1156" i="11"/>
  <c r="Q1155" i="11"/>
  <c r="Q1154" i="11"/>
  <c r="Q1153" i="11"/>
  <c r="Q1152" i="11"/>
  <c r="Q1151" i="11"/>
  <c r="Q1150" i="11"/>
  <c r="Q1149" i="11"/>
  <c r="Q1148" i="11"/>
  <c r="Q1147" i="11"/>
  <c r="Q1146" i="11"/>
  <c r="Q1145" i="11"/>
  <c r="Q1144" i="11"/>
  <c r="Q1143" i="11"/>
  <c r="Q1142" i="11"/>
  <c r="Q1141" i="11"/>
  <c r="Q1140" i="11"/>
  <c r="Q1139" i="11"/>
  <c r="Q1138" i="11"/>
  <c r="Q1137" i="11"/>
  <c r="Q1136" i="11"/>
  <c r="Q1135" i="11"/>
  <c r="Q1134" i="11"/>
  <c r="Q1133" i="11"/>
  <c r="Q1132" i="11"/>
  <c r="Q1131" i="11"/>
  <c r="Q1130" i="11"/>
  <c r="Q1129" i="11"/>
  <c r="Q1128" i="11"/>
  <c r="Q1127" i="11"/>
  <c r="Q1126" i="11"/>
  <c r="Q1125" i="11"/>
  <c r="Q1124" i="11"/>
  <c r="Q1123" i="11"/>
  <c r="Q1122" i="11"/>
  <c r="Q1121" i="11"/>
  <c r="Q1120" i="11"/>
  <c r="Q1119" i="11"/>
  <c r="Q1118" i="11"/>
  <c r="Q1117" i="11"/>
  <c r="Q1116" i="11"/>
  <c r="Q1115" i="11"/>
  <c r="Q1114" i="11"/>
  <c r="Q1113" i="11"/>
  <c r="Q1112" i="11"/>
  <c r="Q1111" i="11"/>
  <c r="Q1110" i="11"/>
  <c r="Q1109" i="11"/>
  <c r="Q1108" i="11"/>
  <c r="Q1107" i="11"/>
  <c r="Q1106" i="11"/>
  <c r="Q1105" i="11"/>
  <c r="Q1104" i="11"/>
  <c r="Q1103" i="11"/>
  <c r="Q1102" i="11"/>
  <c r="Q1101" i="11"/>
  <c r="Q1100" i="11"/>
  <c r="Q1099" i="11"/>
  <c r="Q1098" i="11"/>
  <c r="Q1097" i="11"/>
  <c r="Q1096" i="11"/>
  <c r="Q1095" i="11"/>
  <c r="Q1094" i="11"/>
  <c r="Q1093" i="11"/>
  <c r="Q1092" i="11"/>
  <c r="Q1091" i="11"/>
  <c r="Q1090" i="11"/>
  <c r="Q1089" i="11"/>
  <c r="Q1088" i="11"/>
  <c r="Q1087" i="11"/>
  <c r="Q1086" i="11"/>
  <c r="Q1085" i="11"/>
  <c r="Q1084" i="11"/>
  <c r="Q1083" i="11"/>
  <c r="Q1082" i="11"/>
  <c r="Q1081" i="11"/>
  <c r="Q1080" i="11"/>
  <c r="Q1079" i="11"/>
  <c r="Q1078" i="11"/>
  <c r="Q1077" i="11"/>
  <c r="Q1076" i="11"/>
  <c r="Q1075" i="11"/>
  <c r="Q1074" i="11"/>
  <c r="Q1073" i="11"/>
  <c r="Q1072" i="11"/>
  <c r="Q1071" i="11"/>
  <c r="Q1070" i="11"/>
  <c r="Q1069" i="11"/>
  <c r="Q1068" i="11"/>
  <c r="Q1067" i="11"/>
  <c r="Q1066" i="11"/>
  <c r="Q1065" i="11"/>
  <c r="Q1064" i="11"/>
  <c r="Q1063" i="11"/>
  <c r="Q1062" i="11"/>
  <c r="Q1061" i="11"/>
  <c r="Q1060" i="11"/>
  <c r="Q1059" i="11"/>
  <c r="Q1058" i="11"/>
  <c r="Q1057" i="11"/>
  <c r="Q1056" i="11"/>
  <c r="Q1055" i="11"/>
  <c r="Q1054" i="11"/>
  <c r="Q1053" i="11"/>
  <c r="Q1052" i="11"/>
  <c r="Q1051" i="11"/>
  <c r="Q1050" i="11"/>
  <c r="Q1049" i="11"/>
  <c r="Q1048" i="11"/>
  <c r="Q1047" i="11"/>
  <c r="Q1046" i="11"/>
  <c r="Q1045" i="11"/>
  <c r="Q1044" i="11"/>
  <c r="Q1043" i="11"/>
  <c r="Q1042" i="11"/>
  <c r="Q1041" i="11"/>
  <c r="Q1040" i="11"/>
  <c r="Q1039" i="11"/>
  <c r="Q1038" i="11"/>
  <c r="Q1037" i="11"/>
  <c r="Q1036" i="11"/>
  <c r="Q1035" i="11"/>
  <c r="Q1034" i="11"/>
  <c r="Q1033" i="11"/>
  <c r="Q1032" i="11"/>
  <c r="Q1031" i="11"/>
  <c r="Q1030" i="11"/>
  <c r="Q1029" i="11"/>
  <c r="Q1028" i="11"/>
  <c r="Q1027" i="11"/>
  <c r="Q1026" i="11"/>
  <c r="Q1025" i="11"/>
  <c r="Q1024" i="11"/>
  <c r="Q1023" i="11"/>
  <c r="Q1022" i="11"/>
  <c r="Q1021" i="11"/>
  <c r="Q1020" i="11"/>
  <c r="Q1019" i="11"/>
  <c r="Q1018" i="11"/>
  <c r="Q1017" i="11"/>
  <c r="Q1016" i="11"/>
  <c r="Q1015" i="11"/>
  <c r="Q1014" i="11"/>
  <c r="Q1013" i="11"/>
  <c r="Q1012" i="11"/>
  <c r="Q1011" i="11"/>
  <c r="Q1010" i="11"/>
  <c r="Q1009" i="11"/>
  <c r="Q1008" i="11"/>
  <c r="Q1007" i="11"/>
  <c r="Q1006" i="11"/>
  <c r="Q1005" i="11"/>
  <c r="Q1004" i="11"/>
  <c r="Q1003" i="11"/>
  <c r="Q1002" i="11"/>
  <c r="Q1001" i="11"/>
  <c r="Q1000" i="11"/>
  <c r="Q999" i="11"/>
  <c r="Q998" i="11"/>
  <c r="Q997" i="11"/>
  <c r="Q996" i="11"/>
  <c r="Q995" i="11"/>
  <c r="Q994" i="11"/>
  <c r="Q993" i="11"/>
  <c r="Q992" i="11"/>
  <c r="Q991" i="11"/>
  <c r="Q990" i="11"/>
  <c r="Q989" i="11"/>
  <c r="Q988" i="11"/>
  <c r="Q987" i="11"/>
  <c r="Q986" i="11"/>
  <c r="Q985" i="11"/>
  <c r="Q984" i="11"/>
  <c r="Q983" i="11"/>
  <c r="Q982" i="11"/>
  <c r="Q981" i="11"/>
  <c r="Q980" i="11"/>
  <c r="Q979" i="11"/>
  <c r="Q978" i="11"/>
  <c r="Q977" i="11"/>
  <c r="Q976" i="11"/>
  <c r="Q975" i="11"/>
  <c r="Q974" i="11"/>
  <c r="Q973" i="11"/>
  <c r="Q972" i="11"/>
  <c r="Q971" i="11"/>
  <c r="Q970" i="11"/>
  <c r="Q969" i="11"/>
  <c r="Q968" i="11"/>
  <c r="Q967" i="11"/>
  <c r="Q966" i="11"/>
  <c r="Q965" i="11"/>
  <c r="Q964" i="11"/>
  <c r="Q963" i="11"/>
  <c r="Q962" i="11"/>
  <c r="Q961" i="11"/>
  <c r="Q960" i="11"/>
  <c r="Q959" i="11"/>
  <c r="Q958" i="11"/>
  <c r="Q957" i="11"/>
  <c r="Q956" i="11"/>
  <c r="Q955" i="11"/>
  <c r="Q954" i="11"/>
  <c r="Q953" i="11"/>
  <c r="Q952" i="11"/>
  <c r="Q951" i="11"/>
  <c r="Q950" i="11"/>
  <c r="Q949" i="11"/>
  <c r="Q948" i="11"/>
  <c r="Q947" i="11"/>
  <c r="Q946" i="11"/>
  <c r="Q945" i="11"/>
  <c r="Q944" i="11"/>
  <c r="Q943" i="11"/>
  <c r="Q942" i="11"/>
  <c r="Q941" i="11"/>
  <c r="Q940" i="11"/>
  <c r="Q939" i="11"/>
  <c r="Q938" i="11"/>
  <c r="Q937" i="11"/>
  <c r="Q936" i="11"/>
  <c r="Q935" i="11"/>
  <c r="Q934" i="11"/>
  <c r="Q933" i="11"/>
  <c r="Q932" i="11"/>
  <c r="Q931" i="11"/>
  <c r="Q930" i="11"/>
  <c r="Q929" i="11"/>
  <c r="Q928" i="11"/>
  <c r="Q927" i="11"/>
  <c r="Q926" i="11"/>
  <c r="Q925" i="11"/>
  <c r="Q924" i="11"/>
  <c r="Q923" i="11"/>
  <c r="Q922" i="11"/>
  <c r="Q921" i="11"/>
  <c r="Q920" i="11"/>
  <c r="Q919" i="11"/>
  <c r="Q918" i="11"/>
  <c r="Q917" i="11"/>
  <c r="Q916" i="11"/>
  <c r="Q915" i="11"/>
  <c r="Q914" i="11"/>
  <c r="Q913" i="11"/>
  <c r="Q912" i="11"/>
  <c r="Q911" i="11"/>
  <c r="Q910" i="11"/>
  <c r="Q909" i="11"/>
  <c r="Q908" i="11"/>
  <c r="Q907" i="11"/>
  <c r="Q906" i="11"/>
  <c r="Q905" i="11"/>
  <c r="Q904" i="11"/>
  <c r="Q903" i="11"/>
  <c r="Q902" i="11"/>
  <c r="Q901" i="11"/>
  <c r="Q900" i="11"/>
  <c r="Q899" i="11"/>
  <c r="Q898" i="11"/>
  <c r="Q897" i="11"/>
  <c r="Q896" i="11"/>
  <c r="Q895" i="11"/>
  <c r="Q894" i="11"/>
  <c r="Q893" i="11"/>
  <c r="Q892" i="11"/>
  <c r="Q891" i="11"/>
  <c r="Q890" i="11"/>
  <c r="Q889" i="11"/>
  <c r="Q888" i="11"/>
  <c r="Q887" i="11"/>
  <c r="Q886" i="11"/>
  <c r="Q885" i="11"/>
  <c r="Q884" i="11"/>
  <c r="Q883" i="11"/>
  <c r="Q882" i="11"/>
  <c r="Q881" i="11"/>
  <c r="Q880" i="11"/>
  <c r="Q879" i="11"/>
  <c r="Q878" i="11"/>
  <c r="Q877" i="11"/>
  <c r="Q876" i="11"/>
  <c r="Q875" i="11"/>
  <c r="Q874" i="11"/>
  <c r="Q873" i="11"/>
  <c r="Q872" i="11"/>
  <c r="Q871" i="11"/>
  <c r="Q870" i="11"/>
  <c r="Q869" i="11"/>
  <c r="Q868" i="11"/>
  <c r="Q867" i="11"/>
  <c r="Q866" i="11"/>
  <c r="Q865" i="11"/>
  <c r="Q864" i="11"/>
  <c r="Q863" i="11"/>
  <c r="Q862" i="11"/>
  <c r="Q861" i="11"/>
  <c r="Q860" i="11"/>
  <c r="Q859" i="11"/>
  <c r="Q858" i="11"/>
  <c r="Q857" i="11"/>
  <c r="Q856" i="11"/>
  <c r="Q855" i="11"/>
  <c r="Q854" i="11"/>
  <c r="Q853" i="11"/>
  <c r="Q852" i="11"/>
  <c r="Q851" i="11"/>
  <c r="Q850" i="11"/>
  <c r="Q849" i="11"/>
  <c r="Q848" i="11"/>
  <c r="Q847" i="11"/>
  <c r="Q846" i="11"/>
  <c r="Q845" i="11"/>
  <c r="Q844" i="11"/>
  <c r="Q843" i="11"/>
  <c r="Q842" i="11"/>
  <c r="Q841" i="11"/>
  <c r="Q840" i="11"/>
  <c r="Q839" i="11"/>
  <c r="Q838" i="11"/>
  <c r="Q837" i="11"/>
  <c r="Q836" i="11"/>
  <c r="Q835" i="11"/>
  <c r="Q834" i="11"/>
  <c r="Q833" i="11"/>
  <c r="Q832" i="11"/>
  <c r="Q831" i="11"/>
  <c r="Q830" i="11"/>
  <c r="Q829" i="11"/>
  <c r="Q828" i="11"/>
  <c r="Q827" i="11"/>
  <c r="Q826" i="11"/>
  <c r="Q825" i="11"/>
  <c r="Q824" i="11"/>
  <c r="Q823" i="11"/>
  <c r="Q822" i="11"/>
  <c r="Q821" i="11"/>
  <c r="Q820" i="11"/>
  <c r="Q819" i="11"/>
  <c r="Q818" i="11"/>
  <c r="Q817" i="11"/>
  <c r="Q816" i="11"/>
  <c r="Q815" i="11"/>
  <c r="Q814" i="11"/>
  <c r="Q813" i="11"/>
  <c r="Q812" i="11"/>
  <c r="Q811" i="11"/>
  <c r="Q810" i="11"/>
  <c r="Q809" i="11"/>
  <c r="Q808" i="11"/>
  <c r="Q807" i="11"/>
  <c r="Q806" i="11"/>
  <c r="Q805" i="11"/>
  <c r="Q804" i="11"/>
  <c r="Q803" i="11"/>
  <c r="Q802" i="11"/>
  <c r="Q801" i="11"/>
  <c r="Q800" i="11"/>
  <c r="Q799" i="11"/>
  <c r="Q798" i="11"/>
  <c r="Q797" i="11"/>
  <c r="Q796" i="11"/>
  <c r="Q795" i="11"/>
  <c r="Q794" i="11"/>
  <c r="Q793" i="11"/>
  <c r="Q792" i="11"/>
  <c r="Q791" i="11"/>
  <c r="Q790" i="11"/>
  <c r="Q789" i="11"/>
  <c r="Q788" i="11"/>
  <c r="Q787" i="11"/>
  <c r="Q786" i="11"/>
  <c r="Q785" i="11"/>
  <c r="Q784" i="11"/>
  <c r="Q783" i="11"/>
  <c r="Q782" i="11"/>
  <c r="Q781" i="11"/>
  <c r="Q780" i="11"/>
  <c r="Q779" i="11"/>
  <c r="Q778" i="11"/>
  <c r="Q777" i="11"/>
  <c r="Q776" i="11"/>
  <c r="Q775" i="11"/>
  <c r="Q774" i="11"/>
  <c r="Q773" i="11"/>
  <c r="Q772" i="11"/>
  <c r="Q771" i="11"/>
  <c r="Q770" i="11"/>
  <c r="Q769" i="11"/>
  <c r="Q768" i="11"/>
  <c r="Q767" i="11"/>
  <c r="Q766" i="11"/>
  <c r="Q765" i="11"/>
  <c r="Q764" i="11"/>
  <c r="Q763" i="11"/>
  <c r="Q762" i="11"/>
  <c r="Q761" i="11"/>
  <c r="Q760" i="11"/>
  <c r="Q759" i="11"/>
  <c r="Q758" i="11"/>
  <c r="Q757" i="11"/>
  <c r="Q756" i="11"/>
  <c r="Q755" i="11"/>
  <c r="Q754" i="11"/>
  <c r="Q753" i="11"/>
  <c r="Q752" i="11"/>
  <c r="Q751" i="11"/>
  <c r="Q750" i="11"/>
  <c r="Q749" i="11"/>
  <c r="Q748" i="11"/>
  <c r="Q747" i="11"/>
  <c r="Q746" i="11"/>
  <c r="Q745" i="11"/>
  <c r="Q744" i="11"/>
  <c r="Q743" i="11"/>
  <c r="Q742" i="11"/>
  <c r="Q741" i="11"/>
  <c r="Q740" i="11"/>
  <c r="Q739" i="11"/>
  <c r="Q738" i="11"/>
  <c r="Q737" i="11"/>
  <c r="Q736" i="11"/>
  <c r="Q735" i="11"/>
  <c r="Q734" i="11"/>
  <c r="Q733" i="11"/>
  <c r="Q732" i="11"/>
  <c r="Q731" i="11"/>
  <c r="Q730" i="11"/>
  <c r="Q729" i="11"/>
  <c r="Q728" i="11"/>
  <c r="Q727" i="11"/>
  <c r="Q726" i="11"/>
  <c r="Q725" i="11"/>
  <c r="Q724" i="11"/>
  <c r="Q723" i="11"/>
  <c r="Q722" i="11"/>
  <c r="Q721" i="11"/>
  <c r="Q720" i="11"/>
  <c r="Q719" i="11"/>
  <c r="Q718" i="11"/>
  <c r="Q717" i="11"/>
  <c r="Q716" i="11"/>
  <c r="Q715" i="11"/>
  <c r="Q714" i="11"/>
  <c r="Q713" i="11"/>
  <c r="Q712" i="11"/>
  <c r="Q711" i="11"/>
  <c r="Q710" i="11"/>
  <c r="Q709" i="11"/>
  <c r="Q708" i="11"/>
  <c r="Q707" i="11"/>
  <c r="Q706" i="11"/>
  <c r="Q705" i="11"/>
  <c r="Q704" i="11"/>
  <c r="Q703" i="11"/>
  <c r="Q702" i="11"/>
  <c r="Q701" i="11"/>
  <c r="Q700" i="11"/>
  <c r="Q699" i="11"/>
  <c r="Q698" i="11"/>
  <c r="Q697" i="11"/>
  <c r="Q696" i="11"/>
  <c r="Q695" i="11"/>
  <c r="Q694" i="11"/>
  <c r="Q693" i="11"/>
  <c r="Q692" i="11"/>
  <c r="Q691" i="11"/>
  <c r="Q690" i="11"/>
  <c r="Q689" i="11"/>
  <c r="Q688" i="11"/>
  <c r="Q687" i="11"/>
  <c r="Q686" i="11"/>
  <c r="Q685" i="11"/>
  <c r="Q684" i="11"/>
  <c r="Q683" i="11"/>
  <c r="Q682" i="11"/>
  <c r="Q681" i="11"/>
  <c r="Q680" i="11"/>
  <c r="Q679" i="11"/>
  <c r="Q678" i="11"/>
  <c r="Q677" i="11"/>
  <c r="Q676" i="11"/>
  <c r="Q675" i="11"/>
  <c r="Q674" i="11"/>
  <c r="Q673" i="11"/>
  <c r="Q672" i="11"/>
  <c r="Q671" i="11"/>
  <c r="Q670" i="11"/>
  <c r="Q669" i="11"/>
  <c r="Q668" i="11"/>
  <c r="Q667" i="11"/>
  <c r="Q666" i="11"/>
  <c r="Q665" i="11"/>
  <c r="Q664" i="11"/>
  <c r="Q663" i="11"/>
  <c r="Q662" i="11"/>
  <c r="Q661" i="11"/>
  <c r="Q660" i="11"/>
  <c r="Q659" i="11"/>
  <c r="Q658" i="11"/>
  <c r="Q657" i="11"/>
  <c r="Q656" i="11"/>
  <c r="Q655" i="11"/>
  <c r="Q654" i="11"/>
  <c r="Q653" i="11"/>
  <c r="Q652" i="11"/>
  <c r="Q651" i="11"/>
  <c r="Q650" i="11"/>
  <c r="Q649" i="11"/>
  <c r="Q648" i="11"/>
  <c r="Q647" i="11"/>
  <c r="Q646" i="11"/>
  <c r="Q645" i="11"/>
  <c r="Q644" i="11"/>
  <c r="Q643" i="11"/>
  <c r="Q642" i="11"/>
  <c r="Q641" i="11"/>
  <c r="Q640" i="11"/>
  <c r="Q639" i="11"/>
  <c r="Q638" i="11"/>
  <c r="Q637" i="11"/>
  <c r="Q636" i="11"/>
  <c r="Q635" i="11"/>
  <c r="Q634" i="11"/>
  <c r="Q633" i="11"/>
  <c r="Q632" i="11"/>
  <c r="Q631" i="11"/>
  <c r="Q630" i="11"/>
  <c r="Q629" i="11"/>
  <c r="Q628" i="11"/>
  <c r="Q627" i="11"/>
  <c r="Q626" i="11"/>
  <c r="Q625" i="11"/>
  <c r="Q624" i="11"/>
  <c r="Q623" i="11"/>
  <c r="Q622" i="11"/>
  <c r="Q621" i="11"/>
  <c r="Q620" i="11"/>
  <c r="Q619" i="11"/>
  <c r="Q618" i="11"/>
  <c r="Q617" i="11"/>
  <c r="Q616" i="11"/>
  <c r="Q615" i="11"/>
  <c r="Q614" i="11"/>
  <c r="Q613" i="11"/>
  <c r="Q612" i="11"/>
  <c r="Q611" i="11"/>
  <c r="Q610" i="11"/>
  <c r="Q609" i="11"/>
  <c r="Q608" i="11"/>
  <c r="Q607" i="11"/>
  <c r="Q606" i="11"/>
  <c r="Q605" i="11"/>
  <c r="Q604" i="11"/>
  <c r="Q603" i="11"/>
  <c r="Q602" i="11"/>
  <c r="Q601" i="11"/>
  <c r="Q600" i="11"/>
  <c r="Q599" i="11"/>
  <c r="Q598" i="11"/>
  <c r="Q597" i="11"/>
  <c r="Q596" i="11"/>
  <c r="Q595" i="11"/>
  <c r="Q594" i="11"/>
  <c r="Q593" i="11"/>
  <c r="Q592" i="11"/>
  <c r="Q591" i="11"/>
  <c r="Q590" i="11"/>
  <c r="Q589" i="11"/>
  <c r="Q588" i="11"/>
  <c r="Q587" i="11"/>
  <c r="Q586" i="11"/>
  <c r="Q585" i="11"/>
  <c r="Q584" i="11"/>
  <c r="Q583" i="11"/>
  <c r="Q582" i="11"/>
  <c r="Q581" i="11"/>
  <c r="Q580" i="11"/>
  <c r="Q579" i="11"/>
  <c r="Q578" i="11"/>
  <c r="Q577" i="11"/>
  <c r="Q576" i="11"/>
  <c r="Q575" i="11"/>
  <c r="Q574" i="11"/>
  <c r="Q573" i="11"/>
  <c r="Q572" i="11"/>
  <c r="Q571" i="11"/>
  <c r="Q570" i="11"/>
  <c r="Q569" i="11"/>
  <c r="Q568" i="11"/>
  <c r="Q567" i="11"/>
  <c r="Q566" i="11"/>
  <c r="Q565" i="11"/>
  <c r="Q564" i="11"/>
  <c r="Q563" i="11"/>
  <c r="Q562" i="11"/>
  <c r="Q561" i="11"/>
  <c r="Q560" i="11"/>
  <c r="Q559" i="11"/>
  <c r="Q558" i="11"/>
  <c r="Q557" i="11"/>
  <c r="Q556" i="11"/>
  <c r="Q555" i="11"/>
  <c r="Q554" i="11"/>
  <c r="Q553" i="11"/>
  <c r="Q552" i="11"/>
  <c r="Q551" i="11"/>
  <c r="Q550" i="11"/>
  <c r="Q549" i="11"/>
  <c r="Q548" i="11"/>
  <c r="Q547" i="11"/>
  <c r="Q546" i="11"/>
  <c r="Q545" i="11"/>
  <c r="Q544" i="11"/>
  <c r="Q543" i="11"/>
  <c r="Q542" i="11"/>
  <c r="Q541" i="11"/>
  <c r="Q540" i="11"/>
  <c r="Q539" i="11"/>
  <c r="Q538" i="11"/>
  <c r="Q537" i="11"/>
  <c r="Q536" i="11"/>
  <c r="Q535" i="11"/>
  <c r="Q534" i="11"/>
  <c r="Q533" i="11"/>
  <c r="Q532" i="11"/>
  <c r="Q531" i="11"/>
  <c r="Q530" i="11"/>
  <c r="Q529" i="11"/>
  <c r="Q528" i="11"/>
  <c r="Q527" i="11"/>
  <c r="Q526" i="11"/>
  <c r="Q525" i="11"/>
  <c r="Q524" i="11"/>
  <c r="Q523" i="11"/>
  <c r="Q522" i="11"/>
  <c r="Q521" i="11"/>
  <c r="Q520" i="11"/>
  <c r="Q519" i="11"/>
  <c r="Q518" i="11"/>
  <c r="Q517" i="11"/>
  <c r="Q516" i="11"/>
  <c r="Q515" i="11"/>
  <c r="Q514" i="11"/>
  <c r="Q513" i="11"/>
  <c r="Q512" i="11"/>
  <c r="Q511" i="11"/>
  <c r="Q510" i="11"/>
  <c r="Q509" i="11"/>
  <c r="Q508" i="11"/>
  <c r="Q507" i="11"/>
  <c r="Q506" i="11"/>
  <c r="Q505" i="11"/>
  <c r="Q504" i="11"/>
  <c r="Q503" i="11"/>
  <c r="Q502" i="11"/>
  <c r="Q501" i="11"/>
  <c r="Q500" i="11"/>
  <c r="Q499" i="11"/>
  <c r="Q498" i="11"/>
  <c r="Q497" i="11"/>
  <c r="Q496" i="11"/>
  <c r="Q495" i="11"/>
  <c r="Q494" i="11"/>
  <c r="Q493" i="11"/>
  <c r="Q492" i="11"/>
  <c r="Q491" i="11"/>
  <c r="Q490" i="11"/>
  <c r="Q489" i="11"/>
  <c r="Q488" i="11"/>
  <c r="Q487" i="11"/>
  <c r="Q486" i="11"/>
  <c r="Q485" i="11"/>
  <c r="Q484" i="11"/>
  <c r="Q483" i="11"/>
  <c r="Q482" i="11"/>
  <c r="Q481" i="11"/>
  <c r="Q480" i="11"/>
  <c r="Q479" i="11"/>
  <c r="Q478" i="11"/>
  <c r="Q477" i="11"/>
  <c r="Q476" i="11"/>
  <c r="Q475" i="11"/>
  <c r="Q474" i="11"/>
  <c r="Q473" i="11"/>
  <c r="Q472" i="11"/>
  <c r="Q471" i="11"/>
  <c r="Q470" i="11"/>
  <c r="Q469" i="11"/>
  <c r="Q468" i="11"/>
  <c r="Q467" i="11"/>
  <c r="Q466" i="11"/>
  <c r="Q465" i="11"/>
  <c r="Q464" i="11"/>
  <c r="Q463" i="11"/>
  <c r="Q462" i="11"/>
  <c r="Q461" i="11"/>
  <c r="Q460" i="11"/>
  <c r="Q459" i="11"/>
  <c r="Q458" i="11"/>
  <c r="Q457" i="11"/>
  <c r="Q456" i="11"/>
  <c r="Q455" i="11"/>
  <c r="Q454" i="11"/>
  <c r="Q453" i="11"/>
  <c r="Q452" i="11"/>
  <c r="Q451" i="11"/>
  <c r="Q450" i="11"/>
  <c r="Q449" i="11"/>
  <c r="Q448" i="11"/>
  <c r="Q447" i="11"/>
  <c r="Q446" i="11"/>
  <c r="Q445" i="11"/>
  <c r="Q444" i="11"/>
  <c r="Q443" i="11"/>
  <c r="Q442" i="11"/>
  <c r="Q441" i="11"/>
  <c r="Q440" i="11"/>
  <c r="Q439" i="11"/>
  <c r="Q438" i="11"/>
  <c r="Q437" i="11"/>
  <c r="Q436" i="11"/>
  <c r="Q435" i="11"/>
  <c r="Q434" i="11"/>
  <c r="Q433" i="11"/>
  <c r="Q432" i="11"/>
  <c r="Q431" i="11"/>
  <c r="Q430" i="11"/>
  <c r="Q429" i="11"/>
  <c r="Q428" i="11"/>
  <c r="Q427" i="11"/>
  <c r="Q426" i="11"/>
  <c r="Q425" i="11"/>
  <c r="Q424" i="11"/>
  <c r="Q423" i="11"/>
  <c r="Q422" i="11"/>
  <c r="Q421" i="11"/>
  <c r="Q420" i="11"/>
  <c r="Q419" i="11"/>
  <c r="Q418" i="11"/>
  <c r="Q417" i="11"/>
  <c r="Q416" i="11"/>
  <c r="Q415" i="11"/>
  <c r="Q414" i="11"/>
  <c r="Q413" i="11"/>
  <c r="Q412" i="11"/>
  <c r="Q411" i="11"/>
  <c r="Q410" i="11"/>
  <c r="Q409" i="11"/>
  <c r="Q408" i="11"/>
  <c r="Q407" i="11"/>
  <c r="Q406" i="11"/>
  <c r="Q405" i="11"/>
  <c r="Q404" i="11"/>
  <c r="Q403" i="11"/>
  <c r="Q402" i="11"/>
  <c r="Q401" i="11"/>
  <c r="Q400" i="11"/>
  <c r="Q399" i="11"/>
  <c r="Q398" i="11"/>
  <c r="Q397" i="11"/>
  <c r="Q396" i="11"/>
  <c r="Q395" i="11"/>
  <c r="Q394" i="11"/>
  <c r="Q393" i="11"/>
  <c r="Q392" i="11"/>
  <c r="Q391" i="11"/>
  <c r="Q390" i="11"/>
  <c r="Q389" i="11"/>
  <c r="Q388" i="11"/>
  <c r="Q387" i="11"/>
  <c r="Q386" i="11"/>
  <c r="Q385" i="11"/>
  <c r="Q384" i="11"/>
  <c r="Q383" i="11"/>
  <c r="Q382" i="11"/>
  <c r="Q381" i="11"/>
  <c r="Q380" i="11"/>
  <c r="Q379" i="11"/>
  <c r="Q378" i="11"/>
  <c r="Q377" i="11"/>
  <c r="Q376" i="11"/>
  <c r="Q375" i="11"/>
  <c r="Q374" i="11"/>
  <c r="Q373" i="11"/>
  <c r="Q372" i="11"/>
  <c r="Q371" i="11"/>
  <c r="Q370" i="11"/>
  <c r="Q369" i="11"/>
  <c r="Q368" i="11"/>
  <c r="Q367" i="11"/>
  <c r="Q366" i="11"/>
  <c r="Q365" i="11"/>
  <c r="Q364" i="11"/>
  <c r="Q363" i="11"/>
  <c r="Q362" i="11"/>
  <c r="Q361" i="11"/>
  <c r="Q360" i="11"/>
  <c r="Q359" i="11"/>
  <c r="Q358" i="11"/>
  <c r="Q357" i="11"/>
  <c r="Q356" i="11"/>
  <c r="Q355" i="11"/>
  <c r="Q354" i="11"/>
  <c r="Q353" i="11"/>
  <c r="Q352" i="11"/>
  <c r="Q351" i="11"/>
  <c r="Q350" i="11"/>
  <c r="Q349" i="11"/>
  <c r="Q348" i="11"/>
  <c r="Q347" i="11"/>
  <c r="Q346" i="11"/>
  <c r="Q345" i="11"/>
  <c r="Q344" i="11"/>
  <c r="Q343" i="11"/>
  <c r="Q342" i="11"/>
  <c r="Q341" i="11"/>
  <c r="Q340" i="11"/>
  <c r="Q339" i="11"/>
  <c r="Q338" i="11"/>
  <c r="Q337" i="11"/>
  <c r="Q336" i="11"/>
  <c r="Q335" i="11"/>
  <c r="Q334" i="11"/>
  <c r="Q333" i="11"/>
  <c r="Q332" i="11"/>
  <c r="Q331" i="11"/>
  <c r="Q330" i="11"/>
  <c r="Q329" i="11"/>
  <c r="Q328" i="11"/>
  <c r="Q327" i="11"/>
  <c r="Q326" i="11"/>
  <c r="Q325" i="11"/>
  <c r="Q324" i="11"/>
  <c r="Q323" i="11"/>
  <c r="Q322" i="11"/>
  <c r="Q321" i="11"/>
  <c r="Q320" i="11"/>
  <c r="Q319" i="11"/>
  <c r="Q318" i="11"/>
  <c r="Q317" i="11"/>
  <c r="Q316" i="11"/>
  <c r="Q315" i="11"/>
  <c r="Q314" i="11"/>
  <c r="Q313" i="11"/>
  <c r="Q312" i="11"/>
  <c r="Q311" i="11"/>
  <c r="Q310" i="11"/>
  <c r="Q309" i="11"/>
  <c r="Q308" i="11"/>
  <c r="Q307" i="11"/>
  <c r="Q306" i="11"/>
  <c r="Q305" i="11"/>
  <c r="Q304" i="11"/>
  <c r="Q303" i="11"/>
  <c r="Q302" i="11"/>
  <c r="Q301" i="11"/>
  <c r="Q300" i="11"/>
  <c r="Q299" i="11"/>
  <c r="Q298" i="11"/>
  <c r="Q297" i="11"/>
  <c r="Q296" i="11"/>
  <c r="Q295" i="11"/>
  <c r="Q294" i="11"/>
  <c r="Q293" i="11"/>
  <c r="Q292" i="11"/>
  <c r="Q291" i="11"/>
  <c r="Q290" i="11"/>
  <c r="Q289" i="11"/>
  <c r="Q288" i="11"/>
  <c r="Q287" i="11"/>
  <c r="Q286" i="11"/>
  <c r="Q285" i="11"/>
  <c r="Q284" i="11"/>
  <c r="Q283" i="11"/>
  <c r="Q282" i="11"/>
  <c r="Q281" i="11"/>
  <c r="Q280" i="11"/>
  <c r="Q279" i="11"/>
  <c r="Q278" i="11"/>
  <c r="Q277" i="11"/>
  <c r="Q276" i="11"/>
  <c r="Q275" i="11"/>
  <c r="Q274" i="11"/>
  <c r="Q273" i="11"/>
  <c r="Q272" i="11"/>
  <c r="Q271" i="11"/>
  <c r="Q270" i="11"/>
  <c r="Q269" i="11"/>
  <c r="Q268" i="11"/>
  <c r="Q267" i="11"/>
  <c r="Q266" i="11"/>
  <c r="Q265" i="11"/>
  <c r="Q264" i="11"/>
  <c r="Q263" i="11"/>
  <c r="Q262" i="11"/>
  <c r="Q261" i="11"/>
  <c r="Q260" i="11"/>
  <c r="Q259" i="11"/>
  <c r="Q258" i="11"/>
  <c r="Q257" i="11"/>
  <c r="Q256" i="11"/>
  <c r="Q255" i="11"/>
  <c r="Q254" i="11"/>
  <c r="Q253" i="11"/>
  <c r="Q252" i="11"/>
  <c r="Q251" i="11"/>
  <c r="Q250" i="11"/>
  <c r="Q249" i="11"/>
  <c r="Q248" i="11"/>
  <c r="Q247" i="11"/>
  <c r="Q246" i="11"/>
  <c r="Q245" i="11"/>
  <c r="Q244" i="11"/>
  <c r="Q243" i="11"/>
  <c r="Q242" i="11"/>
  <c r="Q241" i="11"/>
  <c r="Q240" i="11"/>
  <c r="Q239" i="11"/>
  <c r="Q238" i="11"/>
  <c r="Q237" i="11"/>
  <c r="Q236" i="11"/>
  <c r="Q235" i="11"/>
  <c r="Q234" i="11"/>
  <c r="Q233" i="11"/>
  <c r="Q232" i="11"/>
  <c r="Q231" i="11"/>
  <c r="Q230" i="11"/>
  <c r="Q229" i="11"/>
  <c r="Q228" i="11"/>
  <c r="Q227" i="11"/>
  <c r="Q226" i="11"/>
  <c r="Q225" i="11"/>
  <c r="Q224" i="11"/>
  <c r="Q223" i="11"/>
  <c r="Q222" i="11"/>
  <c r="Q221" i="11"/>
  <c r="Q220" i="11"/>
  <c r="Q219" i="11"/>
  <c r="Q218" i="11"/>
  <c r="Q217" i="11"/>
  <c r="Q216" i="11"/>
  <c r="Q215" i="11"/>
  <c r="Q214" i="11"/>
  <c r="Q213" i="11"/>
  <c r="Q212" i="11"/>
  <c r="Q211" i="11"/>
  <c r="Q210" i="11"/>
  <c r="Q209" i="11"/>
  <c r="Q208" i="11"/>
  <c r="Q207" i="11"/>
  <c r="Q206" i="11"/>
  <c r="Q205" i="11"/>
  <c r="Q204" i="11"/>
  <c r="Q203" i="11"/>
  <c r="Q202" i="11"/>
  <c r="Q201" i="11"/>
  <c r="Q200" i="11"/>
  <c r="Q199" i="11"/>
  <c r="Q198" i="11"/>
  <c r="Q197" i="11"/>
  <c r="Q196" i="11"/>
  <c r="Q195" i="11"/>
  <c r="Q194" i="11"/>
  <c r="Q193" i="11"/>
  <c r="Q192" i="11"/>
  <c r="Q191" i="11"/>
  <c r="Q190" i="11"/>
  <c r="Q189" i="11"/>
  <c r="Q188" i="11"/>
  <c r="Q187" i="11"/>
  <c r="Q186" i="11"/>
  <c r="Q185" i="11"/>
  <c r="Q184" i="11"/>
  <c r="Q183" i="11"/>
  <c r="Q182" i="11"/>
  <c r="Q181" i="11"/>
  <c r="Q180" i="11"/>
  <c r="Q179" i="11"/>
  <c r="Q178" i="11"/>
  <c r="Q177" i="11"/>
  <c r="Q176" i="11"/>
  <c r="Q175" i="11"/>
  <c r="Q174" i="11"/>
  <c r="Q173" i="11"/>
  <c r="Q172" i="11"/>
  <c r="Q171" i="11"/>
  <c r="Q170" i="11"/>
  <c r="Q169" i="11"/>
  <c r="Q168" i="11"/>
  <c r="Q167" i="11"/>
  <c r="Q166" i="11"/>
  <c r="Q165" i="11"/>
  <c r="Q164" i="11"/>
  <c r="Q163" i="11"/>
  <c r="Q162" i="11"/>
  <c r="Q161" i="11"/>
  <c r="Q160" i="11"/>
  <c r="Q159" i="11"/>
  <c r="Q158" i="11"/>
  <c r="Q157" i="11"/>
  <c r="Q156" i="11"/>
  <c r="Q155" i="11"/>
  <c r="Q154" i="11"/>
  <c r="Q153" i="11"/>
  <c r="Q152" i="11"/>
  <c r="Q151" i="11"/>
  <c r="Q150" i="11"/>
  <c r="Q149" i="11"/>
  <c r="Q148" i="11"/>
  <c r="Q147" i="11"/>
  <c r="Q146" i="11"/>
  <c r="Q145" i="11"/>
  <c r="Q144" i="11"/>
  <c r="Q143" i="11"/>
  <c r="Q142" i="11"/>
  <c r="Q141" i="11"/>
  <c r="Q140" i="11"/>
  <c r="Q139" i="11"/>
  <c r="Q138" i="11"/>
  <c r="Q137" i="11"/>
  <c r="Q136" i="11"/>
  <c r="Q135" i="11"/>
  <c r="Q134" i="11"/>
  <c r="Q133" i="11"/>
  <c r="Q132" i="11"/>
  <c r="Q131" i="11"/>
  <c r="Q130" i="11"/>
  <c r="Q129" i="11"/>
  <c r="Q128" i="11"/>
  <c r="Q127" i="11"/>
  <c r="Q126" i="11"/>
  <c r="Q125" i="11"/>
  <c r="Q124" i="11"/>
  <c r="Q123" i="11"/>
  <c r="Q122" i="11"/>
  <c r="Q121" i="11"/>
  <c r="Q120" i="11"/>
  <c r="Q119" i="11"/>
  <c r="Q118" i="11"/>
  <c r="Q117" i="11"/>
  <c r="Q116" i="11"/>
  <c r="Q115" i="11"/>
  <c r="Q114" i="11"/>
  <c r="Q113" i="11"/>
  <c r="Q112" i="11"/>
  <c r="Q111" i="11"/>
  <c r="Q110" i="11"/>
  <c r="Q109" i="11"/>
  <c r="Q108" i="11"/>
  <c r="Q107" i="11"/>
  <c r="Q106" i="11"/>
  <c r="Q105" i="11"/>
  <c r="Q104" i="11"/>
  <c r="Q103" i="11"/>
  <c r="Q102" i="11"/>
  <c r="Q101" i="11"/>
  <c r="Q100" i="11"/>
  <c r="Q99" i="11"/>
  <c r="Q98" i="11"/>
  <c r="Q97" i="11"/>
  <c r="Q96" i="11"/>
  <c r="Q95" i="11"/>
  <c r="Q94" i="11"/>
  <c r="Q93" i="11"/>
  <c r="Q92" i="11"/>
  <c r="Q91" i="11"/>
  <c r="Q90" i="11"/>
  <c r="Q89" i="11"/>
  <c r="Q88" i="11"/>
  <c r="Q87" i="11"/>
  <c r="Q86" i="11"/>
  <c r="Q85" i="11"/>
  <c r="Q84" i="11"/>
  <c r="Q83" i="11"/>
  <c r="Q82" i="11"/>
  <c r="Q81" i="11"/>
  <c r="Q80" i="11"/>
  <c r="Q79" i="11"/>
  <c r="Q78" i="11"/>
  <c r="Q77" i="11"/>
  <c r="Q76" i="11"/>
  <c r="Q75" i="11"/>
  <c r="Q74" i="11"/>
  <c r="Q73" i="11"/>
  <c r="Q72" i="11"/>
  <c r="Q71" i="11"/>
  <c r="Q70" i="11"/>
  <c r="Q69" i="11"/>
  <c r="Q68" i="11"/>
  <c r="Q67" i="11"/>
  <c r="Q66" i="11"/>
  <c r="Q65" i="11"/>
  <c r="Q64" i="11"/>
  <c r="Q63" i="11"/>
  <c r="Q62" i="11"/>
  <c r="Q61" i="11"/>
  <c r="Q60" i="11"/>
  <c r="Q59" i="11"/>
  <c r="Q58" i="11"/>
  <c r="Q57" i="11"/>
  <c r="Q56" i="11"/>
  <c r="Q55" i="11"/>
  <c r="Q54" i="11"/>
  <c r="Q53" i="11"/>
  <c r="Q52" i="11"/>
  <c r="Q51" i="11"/>
  <c r="Q50" i="11"/>
  <c r="Q49" i="11"/>
  <c r="Q48" i="11"/>
  <c r="Q47" i="11"/>
  <c r="Q46" i="11"/>
  <c r="Q45" i="11"/>
  <c r="Q44" i="11"/>
  <c r="Q43" i="11"/>
  <c r="Q42" i="11"/>
  <c r="Q41" i="11"/>
  <c r="Q40" i="11"/>
  <c r="Q39" i="11"/>
  <c r="Q38" i="11"/>
  <c r="Q37" i="11"/>
  <c r="Q36" i="11"/>
  <c r="Q35" i="11"/>
  <c r="Q34" i="11"/>
  <c r="Q33" i="11"/>
  <c r="Q32" i="11"/>
  <c r="Q31" i="11"/>
  <c r="Q30" i="11"/>
  <c r="Q29" i="11"/>
  <c r="Q28" i="11"/>
  <c r="Q27" i="11"/>
  <c r="Q26" i="11"/>
  <c r="Q25" i="11"/>
  <c r="Q24" i="11"/>
  <c r="Q23" i="11"/>
  <c r="Q22" i="11"/>
  <c r="Q21" i="11"/>
  <c r="Q20" i="11"/>
  <c r="Q19" i="11"/>
  <c r="Q18" i="11"/>
  <c r="Q17" i="11"/>
  <c r="Q16" i="11"/>
  <c r="Q15" i="11"/>
  <c r="Q14" i="11"/>
  <c r="Q13" i="11"/>
  <c r="Q12" i="11"/>
  <c r="Q11" i="11"/>
  <c r="Q10" i="11"/>
  <c r="Q9" i="11"/>
  <c r="Q8" i="11"/>
  <c r="Q7" i="11"/>
  <c r="Q6" i="11"/>
  <c r="Q5" i="11"/>
  <c r="Q4" i="11"/>
  <c r="Q3" i="11"/>
  <c r="Q2" i="11"/>
  <c r="G665" i="16" l="1"/>
  <c r="H665" i="16" s="1"/>
  <c r="G668" i="16"/>
  <c r="H668" i="16" s="1"/>
  <c r="G667" i="16"/>
  <c r="H667" i="16" s="1"/>
  <c r="G669" i="16"/>
  <c r="H669" i="16" s="1"/>
  <c r="G666" i="16"/>
  <c r="H666" i="16" s="1"/>
  <c r="G664" i="16"/>
  <c r="H664" i="16" s="1"/>
  <c r="G661" i="16"/>
  <c r="H661" i="16" s="1"/>
  <c r="G662" i="16"/>
  <c r="H662" i="16" s="1"/>
  <c r="G663" i="16"/>
  <c r="H663" i="16" s="1"/>
  <c r="G650" i="16"/>
  <c r="H650" i="16" s="1"/>
  <c r="G657" i="16"/>
  <c r="H657" i="16" s="1"/>
  <c r="G658" i="16"/>
  <c r="H658" i="16" s="1"/>
  <c r="G645" i="16"/>
  <c r="H645" i="16" s="1"/>
  <c r="G656" i="16"/>
  <c r="H656" i="16" s="1"/>
  <c r="G651" i="16"/>
  <c r="H651" i="16" s="1"/>
  <c r="G649" i="16"/>
  <c r="H649" i="16" s="1"/>
  <c r="G660" i="16"/>
  <c r="H660" i="16" s="1"/>
  <c r="G648" i="16"/>
  <c r="H648" i="16" s="1"/>
  <c r="G655" i="16"/>
  <c r="H655" i="16" s="1"/>
  <c r="G652" i="16"/>
  <c r="H652" i="16" s="1"/>
  <c r="G653" i="16"/>
  <c r="H653" i="16" s="1"/>
  <c r="G654" i="16"/>
  <c r="H654" i="16" s="1"/>
  <c r="G659" i="16"/>
  <c r="H659" i="16" s="1"/>
  <c r="G647" i="16"/>
  <c r="H647" i="16" s="1"/>
  <c r="G646" i="16"/>
  <c r="H646" i="16" s="1"/>
  <c r="G37" i="18"/>
  <c r="H37" i="18" s="1"/>
  <c r="G636" i="16"/>
  <c r="H636" i="16" s="1"/>
  <c r="G618" i="16"/>
  <c r="H618" i="16" s="1"/>
  <c r="G602" i="16"/>
  <c r="H602" i="16" s="1"/>
  <c r="G586" i="16"/>
  <c r="H586" i="16" s="1"/>
  <c r="G567" i="16"/>
  <c r="H567" i="16" s="1"/>
  <c r="G535" i="16"/>
  <c r="H535" i="16" s="1"/>
  <c r="G502" i="16"/>
  <c r="H502" i="16" s="1"/>
  <c r="G470" i="16"/>
  <c r="H470" i="16" s="1"/>
  <c r="G438" i="16"/>
  <c r="H438" i="16" s="1"/>
  <c r="G403" i="16"/>
  <c r="H403" i="16" s="1"/>
  <c r="G370" i="16"/>
  <c r="H370" i="16" s="1"/>
  <c r="G335" i="16"/>
  <c r="H335" i="16" s="1"/>
  <c r="G301" i="16"/>
  <c r="H301" i="16" s="1"/>
  <c r="G268" i="16"/>
  <c r="H268" i="16" s="1"/>
  <c r="G235" i="16"/>
  <c r="H235" i="16" s="1"/>
  <c r="G200" i="16"/>
  <c r="H200" i="16" s="1"/>
  <c r="G166" i="16"/>
  <c r="H166" i="16" s="1"/>
  <c r="G130" i="16"/>
  <c r="H130" i="16" s="1"/>
  <c r="G96" i="16"/>
  <c r="H96" i="16" s="1"/>
  <c r="G61" i="16"/>
  <c r="H61" i="16" s="1"/>
  <c r="G29" i="16"/>
  <c r="H29" i="16" s="1"/>
  <c r="G111" i="18"/>
  <c r="H111" i="18" s="1"/>
  <c r="G49" i="18"/>
  <c r="H49" i="18" s="1"/>
  <c r="G634" i="16"/>
  <c r="H634" i="16" s="1"/>
  <c r="G616" i="16"/>
  <c r="H616" i="16" s="1"/>
  <c r="G600" i="16"/>
  <c r="H600" i="16" s="1"/>
  <c r="G584" i="16"/>
  <c r="H584" i="16" s="1"/>
  <c r="G564" i="16"/>
  <c r="H564" i="16" s="1"/>
  <c r="G532" i="16"/>
  <c r="H532" i="16" s="1"/>
  <c r="G499" i="16"/>
  <c r="H499" i="16" s="1"/>
  <c r="G467" i="16"/>
  <c r="H467" i="16" s="1"/>
  <c r="G434" i="16"/>
  <c r="H434" i="16" s="1"/>
  <c r="G400" i="16"/>
  <c r="H400" i="16" s="1"/>
  <c r="G367" i="16"/>
  <c r="H367" i="16" s="1"/>
  <c r="G331" i="16"/>
  <c r="H331" i="16" s="1"/>
  <c r="G298" i="16"/>
  <c r="H298" i="16" s="1"/>
  <c r="G265" i="16"/>
  <c r="H265" i="16" s="1"/>
  <c r="G232" i="16"/>
  <c r="H232" i="16" s="1"/>
  <c r="G197" i="16"/>
  <c r="H197" i="16" s="1"/>
  <c r="G163" i="16"/>
  <c r="H163" i="16" s="1"/>
  <c r="G127" i="16"/>
  <c r="H127" i="16" s="1"/>
  <c r="G93" i="16"/>
  <c r="H93" i="16" s="1"/>
  <c r="G58" i="16"/>
  <c r="H58" i="16" s="1"/>
  <c r="G26" i="16"/>
  <c r="H26" i="16" s="1"/>
  <c r="G102" i="18"/>
  <c r="H102" i="18" s="1"/>
  <c r="I102" i="18" s="1"/>
  <c r="G42" i="18"/>
  <c r="H42" i="18" s="1"/>
  <c r="G2" i="16"/>
  <c r="H2" i="16" s="1"/>
  <c r="G629" i="16"/>
  <c r="H629" i="16" s="1"/>
  <c r="G613" i="16"/>
  <c r="H613" i="16" s="1"/>
  <c r="G597" i="16"/>
  <c r="H597" i="16" s="1"/>
  <c r="G581" i="16"/>
  <c r="H581" i="16" s="1"/>
  <c r="G559" i="16"/>
  <c r="H559" i="16" s="1"/>
  <c r="G526" i="16"/>
  <c r="H526" i="16" s="1"/>
  <c r="G494" i="16"/>
  <c r="H494" i="16" s="1"/>
  <c r="G462" i="16"/>
  <c r="H462" i="16" s="1"/>
  <c r="G429" i="16"/>
  <c r="H429" i="16" s="1"/>
  <c r="G395" i="16"/>
  <c r="H395" i="16" s="1"/>
  <c r="G361" i="16"/>
  <c r="H361" i="16" s="1"/>
  <c r="G326" i="16"/>
  <c r="H326" i="16" s="1"/>
  <c r="G293" i="16"/>
  <c r="H293" i="16" s="1"/>
  <c r="G260" i="16"/>
  <c r="H260" i="16" s="1"/>
  <c r="G226" i="16"/>
  <c r="H226" i="16" s="1"/>
  <c r="G191" i="16"/>
  <c r="H191" i="16" s="1"/>
  <c r="G158" i="16"/>
  <c r="H158" i="16" s="1"/>
  <c r="G122" i="16"/>
  <c r="H122" i="16" s="1"/>
  <c r="G88" i="16"/>
  <c r="H88" i="16" s="1"/>
  <c r="G53" i="16"/>
  <c r="H53" i="16" s="1"/>
  <c r="G21" i="16"/>
  <c r="H21" i="16" s="1"/>
  <c r="G94" i="18"/>
  <c r="H94" i="18" s="1"/>
  <c r="J94" i="18" s="1"/>
  <c r="L94" i="18" s="1"/>
  <c r="G3" i="18"/>
  <c r="H3" i="18" s="1"/>
  <c r="I3" i="18" s="1"/>
  <c r="G14" i="18"/>
  <c r="H14" i="18" s="1"/>
  <c r="G30" i="18"/>
  <c r="H30" i="18" s="1"/>
  <c r="G38" i="18"/>
  <c r="H38" i="18" s="1"/>
  <c r="I38" i="18" s="1"/>
  <c r="G50" i="18"/>
  <c r="H50" i="18" s="1"/>
  <c r="I50" i="18" s="1"/>
  <c r="G68" i="18"/>
  <c r="H68" i="18" s="1"/>
  <c r="J68" i="18" s="1"/>
  <c r="L68" i="18" s="1"/>
  <c r="G85" i="18"/>
  <c r="H85" i="18" s="1"/>
  <c r="I85" i="18" s="1"/>
  <c r="G95" i="18"/>
  <c r="H95" i="18" s="1"/>
  <c r="J95" i="18" s="1"/>
  <c r="L95" i="18" s="1"/>
  <c r="G113" i="18"/>
  <c r="H113" i="18" s="1"/>
  <c r="I113" i="18" s="1"/>
  <c r="G6" i="16"/>
  <c r="H6" i="16" s="1"/>
  <c r="G14" i="16"/>
  <c r="H14" i="16" s="1"/>
  <c r="G22" i="16"/>
  <c r="H22" i="16" s="1"/>
  <c r="G30" i="16"/>
  <c r="H30" i="16" s="1"/>
  <c r="G38" i="16"/>
  <c r="H38" i="16" s="1"/>
  <c r="G46" i="16"/>
  <c r="H46" i="16" s="1"/>
  <c r="G54" i="16"/>
  <c r="H54" i="16" s="1"/>
  <c r="G62" i="16"/>
  <c r="H62" i="16" s="1"/>
  <c r="G71" i="16"/>
  <c r="H71" i="16" s="1"/>
  <c r="G81" i="16"/>
  <c r="H81" i="16" s="1"/>
  <c r="G89" i="16"/>
  <c r="H89" i="16" s="1"/>
  <c r="G97" i="16"/>
  <c r="H97" i="16" s="1"/>
  <c r="G106" i="16"/>
  <c r="H106" i="16" s="1"/>
  <c r="G115" i="16"/>
  <c r="H115" i="16" s="1"/>
  <c r="G123" i="16"/>
  <c r="H123" i="16" s="1"/>
  <c r="G131" i="16"/>
  <c r="H131" i="16" s="1"/>
  <c r="G139" i="16"/>
  <c r="H139" i="16" s="1"/>
  <c r="G150" i="16"/>
  <c r="H150" i="16" s="1"/>
  <c r="G159" i="16"/>
  <c r="H159" i="16" s="1"/>
  <c r="G167" i="16"/>
  <c r="H167" i="16" s="1"/>
  <c r="G176" i="16"/>
  <c r="H176" i="16" s="1"/>
  <c r="G184" i="16"/>
  <c r="H184" i="16" s="1"/>
  <c r="G192" i="16"/>
  <c r="H192" i="16" s="1"/>
  <c r="G201" i="16"/>
  <c r="H201" i="16" s="1"/>
  <c r="G209" i="16"/>
  <c r="H209" i="16" s="1"/>
  <c r="G218" i="16"/>
  <c r="H218" i="16" s="1"/>
  <c r="G227" i="16"/>
  <c r="H227" i="16" s="1"/>
  <c r="G236" i="16"/>
  <c r="H236" i="16" s="1"/>
  <c r="G244" i="16"/>
  <c r="H244" i="16" s="1"/>
  <c r="G252" i="16"/>
  <c r="H252" i="16" s="1"/>
  <c r="G261" i="16"/>
  <c r="H261" i="16" s="1"/>
  <c r="G269" i="16"/>
  <c r="H269" i="16" s="1"/>
  <c r="G277" i="16"/>
  <c r="H277" i="16" s="1"/>
  <c r="G286" i="16"/>
  <c r="H286" i="16" s="1"/>
  <c r="G294" i="16"/>
  <c r="H294" i="16" s="1"/>
  <c r="G302" i="16"/>
  <c r="H302" i="16" s="1"/>
  <c r="G310" i="16"/>
  <c r="H310" i="16" s="1"/>
  <c r="G319" i="16"/>
  <c r="H319" i="16" s="1"/>
  <c r="G327" i="16"/>
  <c r="H327" i="16" s="1"/>
  <c r="G336" i="16"/>
  <c r="H336" i="16" s="1"/>
  <c r="G345" i="16"/>
  <c r="H345" i="16" s="1"/>
  <c r="G354" i="16"/>
  <c r="H354" i="16" s="1"/>
  <c r="G362" i="16"/>
  <c r="H362" i="16" s="1"/>
  <c r="G371" i="16"/>
  <c r="H371" i="16" s="1"/>
  <c r="G380" i="16"/>
  <c r="H380" i="16" s="1"/>
  <c r="G388" i="16"/>
  <c r="H388" i="16" s="1"/>
  <c r="G396" i="16"/>
  <c r="H396" i="16" s="1"/>
  <c r="G404" i="16"/>
  <c r="H404" i="16" s="1"/>
  <c r="G412" i="16"/>
  <c r="H412" i="16" s="1"/>
  <c r="G422" i="16"/>
  <c r="H422" i="16" s="1"/>
  <c r="G430" i="16"/>
  <c r="H430" i="16" s="1"/>
  <c r="G439" i="16"/>
  <c r="H439" i="16" s="1"/>
  <c r="G447" i="16"/>
  <c r="H447" i="16" s="1"/>
  <c r="G455" i="16"/>
  <c r="H455" i="16" s="1"/>
  <c r="G463" i="16"/>
  <c r="H463" i="16" s="1"/>
  <c r="G471" i="16"/>
  <c r="H471" i="16" s="1"/>
  <c r="G479" i="16"/>
  <c r="H479" i="16" s="1"/>
  <c r="G487" i="16"/>
  <c r="H487" i="16" s="1"/>
  <c r="G495" i="16"/>
  <c r="H495" i="16" s="1"/>
  <c r="G503" i="16"/>
  <c r="H503" i="16" s="1"/>
  <c r="G511" i="16"/>
  <c r="H511" i="16" s="1"/>
  <c r="G519" i="16"/>
  <c r="H519" i="16" s="1"/>
  <c r="G527" i="16"/>
  <c r="H527" i="16" s="1"/>
  <c r="G536" i="16"/>
  <c r="H536" i="16" s="1"/>
  <c r="G544" i="16"/>
  <c r="H544" i="16" s="1"/>
  <c r="G552" i="16"/>
  <c r="H552" i="16" s="1"/>
  <c r="G560" i="16"/>
  <c r="H560" i="16" s="1"/>
  <c r="G568" i="16"/>
  <c r="H568" i="16" s="1"/>
  <c r="G577" i="16"/>
  <c r="H577" i="16" s="1"/>
  <c r="G585" i="16"/>
  <c r="H585" i="16" s="1"/>
  <c r="G593" i="16"/>
  <c r="H593" i="16" s="1"/>
  <c r="G601" i="16"/>
  <c r="H601" i="16" s="1"/>
  <c r="G609" i="16"/>
  <c r="H609" i="16" s="1"/>
  <c r="G617" i="16"/>
  <c r="H617" i="16" s="1"/>
  <c r="G625" i="16"/>
  <c r="H625" i="16" s="1"/>
  <c r="G635" i="16"/>
  <c r="H635" i="16" s="1"/>
  <c r="G4" i="18"/>
  <c r="H4" i="18" s="1"/>
  <c r="I4" i="18" s="1"/>
  <c r="G20" i="18"/>
  <c r="H20" i="18" s="1"/>
  <c r="J20" i="18" s="1"/>
  <c r="L20" i="18" s="1"/>
  <c r="G31" i="18"/>
  <c r="H31" i="18" s="1"/>
  <c r="K31" i="18" s="1"/>
  <c r="G39" i="18"/>
  <c r="H39" i="18" s="1"/>
  <c r="I39" i="18" s="1"/>
  <c r="G52" i="18"/>
  <c r="H52" i="18" s="1"/>
  <c r="G69" i="18"/>
  <c r="H69" i="18" s="1"/>
  <c r="G86" i="18"/>
  <c r="H86" i="18" s="1"/>
  <c r="J86" i="18" s="1"/>
  <c r="L86" i="18" s="1"/>
  <c r="G97" i="18"/>
  <c r="H97" i="18" s="1"/>
  <c r="I97" i="18" s="1"/>
  <c r="G115" i="18"/>
  <c r="H115" i="18" s="1"/>
  <c r="J115" i="18" s="1"/>
  <c r="L115" i="18" s="1"/>
  <c r="G7" i="16"/>
  <c r="H7" i="16" s="1"/>
  <c r="G15" i="16"/>
  <c r="H15" i="16" s="1"/>
  <c r="G23" i="16"/>
  <c r="H23" i="16" s="1"/>
  <c r="G31" i="16"/>
  <c r="H31" i="16" s="1"/>
  <c r="G39" i="16"/>
  <c r="H39" i="16" s="1"/>
  <c r="G47" i="16"/>
  <c r="H47" i="16" s="1"/>
  <c r="G55" i="16"/>
  <c r="H55" i="16" s="1"/>
  <c r="G63" i="16"/>
  <c r="H63" i="16" s="1"/>
  <c r="G72" i="16"/>
  <c r="H72" i="16" s="1"/>
  <c r="G82" i="16"/>
  <c r="H82" i="16" s="1"/>
  <c r="G90" i="16"/>
  <c r="H90" i="16" s="1"/>
  <c r="G98" i="16"/>
  <c r="H98" i="16" s="1"/>
  <c r="G107" i="16"/>
  <c r="H107" i="16" s="1"/>
  <c r="G116" i="16"/>
  <c r="H116" i="16" s="1"/>
  <c r="G124" i="16"/>
  <c r="H124" i="16" s="1"/>
  <c r="G132" i="16"/>
  <c r="H132" i="16" s="1"/>
  <c r="G141" i="16"/>
  <c r="H141" i="16" s="1"/>
  <c r="G151" i="16"/>
  <c r="H151" i="16" s="1"/>
  <c r="G160" i="16"/>
  <c r="H160" i="16" s="1"/>
  <c r="G168" i="16"/>
  <c r="H168" i="16" s="1"/>
  <c r="G177" i="16"/>
  <c r="H177" i="16" s="1"/>
  <c r="G185" i="16"/>
  <c r="H185" i="16" s="1"/>
  <c r="G193" i="16"/>
  <c r="H193" i="16" s="1"/>
  <c r="G202" i="16"/>
  <c r="H202" i="16" s="1"/>
  <c r="G210" i="16"/>
  <c r="H210" i="16" s="1"/>
  <c r="G219" i="16"/>
  <c r="H219" i="16" s="1"/>
  <c r="G229" i="16"/>
  <c r="H229" i="16" s="1"/>
  <c r="G237" i="16"/>
  <c r="H237" i="16" s="1"/>
  <c r="G245" i="16"/>
  <c r="H245" i="16" s="1"/>
  <c r="G253" i="16"/>
  <c r="H253" i="16" s="1"/>
  <c r="G262" i="16"/>
  <c r="H262" i="16" s="1"/>
  <c r="G270" i="16"/>
  <c r="H270" i="16" s="1"/>
  <c r="G278" i="16"/>
  <c r="H278" i="16" s="1"/>
  <c r="G287" i="16"/>
  <c r="H287" i="16" s="1"/>
  <c r="G295" i="16"/>
  <c r="H295" i="16" s="1"/>
  <c r="G303" i="16"/>
  <c r="H303" i="16" s="1"/>
  <c r="G311" i="16"/>
  <c r="H311" i="16" s="1"/>
  <c r="G320" i="16"/>
  <c r="H320" i="16" s="1"/>
  <c r="G328" i="16"/>
  <c r="H328" i="16" s="1"/>
  <c r="G337" i="16"/>
  <c r="H337" i="16" s="1"/>
  <c r="G346" i="16"/>
  <c r="H346" i="16" s="1"/>
  <c r="G355" i="16"/>
  <c r="H355" i="16" s="1"/>
  <c r="G363" i="16"/>
  <c r="H363" i="16" s="1"/>
  <c r="G372" i="16"/>
  <c r="H372" i="16" s="1"/>
  <c r="G381" i="16"/>
  <c r="H381" i="16" s="1"/>
  <c r="G389" i="16"/>
  <c r="H389" i="16" s="1"/>
  <c r="G397" i="16"/>
  <c r="H397" i="16" s="1"/>
  <c r="G405" i="16"/>
  <c r="H405" i="16" s="1"/>
  <c r="G413" i="16"/>
  <c r="H413" i="16" s="1"/>
  <c r="G423" i="16"/>
  <c r="H423" i="16" s="1"/>
  <c r="G431" i="16"/>
  <c r="H431" i="16" s="1"/>
  <c r="G440" i="16"/>
  <c r="H440" i="16" s="1"/>
  <c r="G448" i="16"/>
  <c r="H448" i="16" s="1"/>
  <c r="G456" i="16"/>
  <c r="H456" i="16" s="1"/>
  <c r="G464" i="16"/>
  <c r="H464" i="16" s="1"/>
  <c r="G472" i="16"/>
  <c r="H472" i="16" s="1"/>
  <c r="G480" i="16"/>
  <c r="H480" i="16" s="1"/>
  <c r="G488" i="16"/>
  <c r="H488" i="16" s="1"/>
  <c r="G496" i="16"/>
  <c r="H496" i="16" s="1"/>
  <c r="G504" i="16"/>
  <c r="H504" i="16" s="1"/>
  <c r="G512" i="16"/>
  <c r="H512" i="16" s="1"/>
  <c r="G520" i="16"/>
  <c r="H520" i="16" s="1"/>
  <c r="G528" i="16"/>
  <c r="H528" i="16" s="1"/>
  <c r="G537" i="16"/>
  <c r="H537" i="16" s="1"/>
  <c r="G545" i="16"/>
  <c r="H545" i="16" s="1"/>
  <c r="G553" i="16"/>
  <c r="H553" i="16" s="1"/>
  <c r="G561" i="16"/>
  <c r="H561" i="16" s="1"/>
  <c r="G5" i="18"/>
  <c r="H5" i="18" s="1"/>
  <c r="J5" i="18" s="1"/>
  <c r="L5" i="18" s="1"/>
  <c r="G21" i="18"/>
  <c r="H21" i="18" s="1"/>
  <c r="J21" i="18" s="1"/>
  <c r="L21" i="18" s="1"/>
  <c r="G32" i="18"/>
  <c r="H32" i="18" s="1"/>
  <c r="J32" i="18" s="1"/>
  <c r="L32" i="18" s="1"/>
  <c r="G40" i="18"/>
  <c r="H40" i="18" s="1"/>
  <c r="K40" i="18" s="1"/>
  <c r="G57" i="18"/>
  <c r="H57" i="18" s="1"/>
  <c r="K57" i="18" s="1"/>
  <c r="G70" i="18"/>
  <c r="H70" i="18" s="1"/>
  <c r="J70" i="18" s="1"/>
  <c r="L70" i="18" s="1"/>
  <c r="G87" i="18"/>
  <c r="H87" i="18" s="1"/>
  <c r="J87" i="18" s="1"/>
  <c r="L87" i="18" s="1"/>
  <c r="G99" i="18"/>
  <c r="H99" i="18" s="1"/>
  <c r="K99" i="18" s="1"/>
  <c r="G116" i="18"/>
  <c r="H116" i="18" s="1"/>
  <c r="J116" i="18" s="1"/>
  <c r="L116" i="18" s="1"/>
  <c r="G8" i="16"/>
  <c r="H8" i="16" s="1"/>
  <c r="G16" i="16"/>
  <c r="H16" i="16" s="1"/>
  <c r="G24" i="16"/>
  <c r="H24" i="16" s="1"/>
  <c r="G32" i="16"/>
  <c r="H32" i="16" s="1"/>
  <c r="G40" i="16"/>
  <c r="H40" i="16" s="1"/>
  <c r="G48" i="16"/>
  <c r="H48" i="16" s="1"/>
  <c r="G56" i="16"/>
  <c r="H56" i="16" s="1"/>
  <c r="G64" i="16"/>
  <c r="H64" i="16" s="1"/>
  <c r="G73" i="16"/>
  <c r="H73" i="16" s="1"/>
  <c r="G83" i="16"/>
  <c r="H83" i="16" s="1"/>
  <c r="G91" i="16"/>
  <c r="H91" i="16" s="1"/>
  <c r="G99" i="16"/>
  <c r="H99" i="16" s="1"/>
  <c r="G108" i="16"/>
  <c r="H108" i="16" s="1"/>
  <c r="G117" i="16"/>
  <c r="H117" i="16" s="1"/>
  <c r="G125" i="16"/>
  <c r="H125" i="16" s="1"/>
  <c r="G133" i="16"/>
  <c r="H133" i="16" s="1"/>
  <c r="G143" i="16"/>
  <c r="H143" i="16" s="1"/>
  <c r="G152" i="16"/>
  <c r="H152" i="16" s="1"/>
  <c r="G161" i="16"/>
  <c r="H161" i="16" s="1"/>
  <c r="G170" i="16"/>
  <c r="H170" i="16" s="1"/>
  <c r="G178" i="16"/>
  <c r="H178" i="16" s="1"/>
  <c r="G186" i="16"/>
  <c r="H186" i="16" s="1"/>
  <c r="G194" i="16"/>
  <c r="H194" i="16" s="1"/>
  <c r="G203" i="16"/>
  <c r="H203" i="16" s="1"/>
  <c r="G212" i="16"/>
  <c r="H212" i="16" s="1"/>
  <c r="G220" i="16"/>
  <c r="H220" i="16" s="1"/>
  <c r="G230" i="16"/>
  <c r="H230" i="16" s="1"/>
  <c r="G238" i="16"/>
  <c r="H238" i="16" s="1"/>
  <c r="G246" i="16"/>
  <c r="H246" i="16" s="1"/>
  <c r="G255" i="16"/>
  <c r="H255" i="16" s="1"/>
  <c r="G263" i="16"/>
  <c r="H263" i="16" s="1"/>
  <c r="G271" i="16"/>
  <c r="H271" i="16" s="1"/>
  <c r="G280" i="16"/>
  <c r="H280" i="16" s="1"/>
  <c r="G288" i="16"/>
  <c r="H288" i="16" s="1"/>
  <c r="G296" i="16"/>
  <c r="H296" i="16" s="1"/>
  <c r="G304" i="16"/>
  <c r="H304" i="16" s="1"/>
  <c r="G312" i="16"/>
  <c r="H312" i="16" s="1"/>
  <c r="G321" i="16"/>
  <c r="H321" i="16" s="1"/>
  <c r="G329" i="16"/>
  <c r="H329" i="16" s="1"/>
  <c r="G339" i="16"/>
  <c r="H339" i="16" s="1"/>
  <c r="G347" i="16"/>
  <c r="H347" i="16" s="1"/>
  <c r="G356" i="16"/>
  <c r="H356" i="16" s="1"/>
  <c r="G365" i="16"/>
  <c r="H365" i="16" s="1"/>
  <c r="G373" i="16"/>
  <c r="H373" i="16" s="1"/>
  <c r="G382" i="16"/>
  <c r="H382" i="16" s="1"/>
  <c r="G390" i="16"/>
  <c r="H390" i="16" s="1"/>
  <c r="G398" i="16"/>
  <c r="H398" i="16" s="1"/>
  <c r="G406" i="16"/>
  <c r="H406" i="16" s="1"/>
  <c r="G414" i="16"/>
  <c r="H414" i="16" s="1"/>
  <c r="G424" i="16"/>
  <c r="H424" i="16" s="1"/>
  <c r="G432" i="16"/>
  <c r="H432" i="16" s="1"/>
  <c r="G441" i="16"/>
  <c r="H441" i="16" s="1"/>
  <c r="G449" i="16"/>
  <c r="H449" i="16" s="1"/>
  <c r="G457" i="16"/>
  <c r="H457" i="16" s="1"/>
  <c r="G465" i="16"/>
  <c r="H465" i="16" s="1"/>
  <c r="G473" i="16"/>
  <c r="H473" i="16" s="1"/>
  <c r="G481" i="16"/>
  <c r="H481" i="16" s="1"/>
  <c r="G489" i="16"/>
  <c r="H489" i="16" s="1"/>
  <c r="G497" i="16"/>
  <c r="H497" i="16" s="1"/>
  <c r="G505" i="16"/>
  <c r="H505" i="16" s="1"/>
  <c r="G513" i="16"/>
  <c r="H513" i="16" s="1"/>
  <c r="G521" i="16"/>
  <c r="H521" i="16" s="1"/>
  <c r="G529" i="16"/>
  <c r="H529" i="16" s="1"/>
  <c r="G538" i="16"/>
  <c r="H538" i="16" s="1"/>
  <c r="G546" i="16"/>
  <c r="H546" i="16" s="1"/>
  <c r="G554" i="16"/>
  <c r="H554" i="16" s="1"/>
  <c r="G562" i="16"/>
  <c r="H562" i="16" s="1"/>
  <c r="G571" i="16"/>
  <c r="H571" i="16" s="1"/>
  <c r="G6" i="18"/>
  <c r="H6" i="18" s="1"/>
  <c r="J6" i="18" s="1"/>
  <c r="L6" i="18" s="1"/>
  <c r="G23" i="18"/>
  <c r="H23" i="18" s="1"/>
  <c r="K23" i="18" s="1"/>
  <c r="G33" i="18"/>
  <c r="H33" i="18" s="1"/>
  <c r="I33" i="18" s="1"/>
  <c r="G41" i="18"/>
  <c r="H41" i="18" s="1"/>
  <c r="K41" i="18" s="1"/>
  <c r="G58" i="18"/>
  <c r="H58" i="18" s="1"/>
  <c r="I58" i="18" s="1"/>
  <c r="G72" i="18"/>
  <c r="H72" i="18" s="1"/>
  <c r="K72" i="18" s="1"/>
  <c r="G90" i="18"/>
  <c r="H90" i="18" s="1"/>
  <c r="K90" i="18" s="1"/>
  <c r="G101" i="18"/>
  <c r="H101" i="18" s="1"/>
  <c r="K101" i="18" s="1"/>
  <c r="G117" i="18"/>
  <c r="H117" i="18" s="1"/>
  <c r="K117" i="18" s="1"/>
  <c r="G9" i="16"/>
  <c r="H9" i="16" s="1"/>
  <c r="G17" i="16"/>
  <c r="H17" i="16" s="1"/>
  <c r="G25" i="16"/>
  <c r="H25" i="16" s="1"/>
  <c r="G33" i="16"/>
  <c r="H33" i="16" s="1"/>
  <c r="G41" i="16"/>
  <c r="H41" i="16" s="1"/>
  <c r="G49" i="16"/>
  <c r="H49" i="16" s="1"/>
  <c r="G57" i="16"/>
  <c r="H57" i="16" s="1"/>
  <c r="G65" i="16"/>
  <c r="H65" i="16" s="1"/>
  <c r="G74" i="16"/>
  <c r="H74" i="16" s="1"/>
  <c r="G84" i="16"/>
  <c r="H84" i="16" s="1"/>
  <c r="G92" i="16"/>
  <c r="H92" i="16" s="1"/>
  <c r="G100" i="16"/>
  <c r="H100" i="16" s="1"/>
  <c r="G109" i="16"/>
  <c r="H109" i="16" s="1"/>
  <c r="G118" i="16"/>
  <c r="H118" i="16" s="1"/>
  <c r="G126" i="16"/>
  <c r="H126" i="16" s="1"/>
  <c r="G134" i="16"/>
  <c r="H134" i="16" s="1"/>
  <c r="G144" i="16"/>
  <c r="H144" i="16" s="1"/>
  <c r="G154" i="16"/>
  <c r="H154" i="16" s="1"/>
  <c r="G162" i="16"/>
  <c r="H162" i="16" s="1"/>
  <c r="G171" i="16"/>
  <c r="H171" i="16" s="1"/>
  <c r="G179" i="16"/>
  <c r="H179" i="16" s="1"/>
  <c r="G187" i="16"/>
  <c r="H187" i="16" s="1"/>
  <c r="G196" i="16"/>
  <c r="H196" i="16" s="1"/>
  <c r="G204" i="16"/>
  <c r="H204" i="16" s="1"/>
  <c r="G213" i="16"/>
  <c r="H213" i="16" s="1"/>
  <c r="G221" i="16"/>
  <c r="H221" i="16" s="1"/>
  <c r="G231" i="16"/>
  <c r="H231" i="16" s="1"/>
  <c r="G239" i="16"/>
  <c r="H239" i="16" s="1"/>
  <c r="G247" i="16"/>
  <c r="H247" i="16" s="1"/>
  <c r="G256" i="16"/>
  <c r="H256" i="16" s="1"/>
  <c r="G264" i="16"/>
  <c r="H264" i="16" s="1"/>
  <c r="G272" i="16"/>
  <c r="H272" i="16" s="1"/>
  <c r="G281" i="16"/>
  <c r="H281" i="16" s="1"/>
  <c r="G289" i="16"/>
  <c r="H289" i="16" s="1"/>
  <c r="G297" i="16"/>
  <c r="H297" i="16" s="1"/>
  <c r="G305" i="16"/>
  <c r="H305" i="16" s="1"/>
  <c r="G313" i="16"/>
  <c r="H313" i="16" s="1"/>
  <c r="G322" i="16"/>
  <c r="H322" i="16" s="1"/>
  <c r="G330" i="16"/>
  <c r="H330" i="16" s="1"/>
  <c r="G340" i="16"/>
  <c r="H340" i="16" s="1"/>
  <c r="G348" i="16"/>
  <c r="H348" i="16" s="1"/>
  <c r="G357" i="16"/>
  <c r="H357" i="16" s="1"/>
  <c r="G366" i="16"/>
  <c r="H366" i="16" s="1"/>
  <c r="G375" i="16"/>
  <c r="H375" i="16" s="1"/>
  <c r="G383" i="16"/>
  <c r="H383" i="16" s="1"/>
  <c r="G391" i="16"/>
  <c r="H391" i="16" s="1"/>
  <c r="G399" i="16"/>
  <c r="H399" i="16" s="1"/>
  <c r="G407" i="16"/>
  <c r="H407" i="16" s="1"/>
  <c r="G415" i="16"/>
  <c r="H415" i="16" s="1"/>
  <c r="G425" i="16"/>
  <c r="H425" i="16" s="1"/>
  <c r="G433" i="16"/>
  <c r="H433" i="16" s="1"/>
  <c r="G442" i="16"/>
  <c r="H442" i="16" s="1"/>
  <c r="G450" i="16"/>
  <c r="H450" i="16" s="1"/>
  <c r="G458" i="16"/>
  <c r="H458" i="16" s="1"/>
  <c r="G466" i="16"/>
  <c r="H466" i="16" s="1"/>
  <c r="G474" i="16"/>
  <c r="H474" i="16" s="1"/>
  <c r="G482" i="16"/>
  <c r="H482" i="16" s="1"/>
  <c r="G490" i="16"/>
  <c r="H490" i="16" s="1"/>
  <c r="G498" i="16"/>
  <c r="H498" i="16" s="1"/>
  <c r="G506" i="16"/>
  <c r="H506" i="16" s="1"/>
  <c r="G514" i="16"/>
  <c r="H514" i="16" s="1"/>
  <c r="G522" i="16"/>
  <c r="H522" i="16" s="1"/>
  <c r="G531" i="16"/>
  <c r="H531" i="16" s="1"/>
  <c r="G539" i="16"/>
  <c r="H539" i="16" s="1"/>
  <c r="G547" i="16"/>
  <c r="H547" i="16" s="1"/>
  <c r="G555" i="16"/>
  <c r="H555" i="16" s="1"/>
  <c r="G563" i="16"/>
  <c r="H563" i="16" s="1"/>
  <c r="G572" i="16"/>
  <c r="H572" i="16" s="1"/>
  <c r="G580" i="16"/>
  <c r="H580" i="16" s="1"/>
  <c r="G588" i="16"/>
  <c r="H588" i="16" s="1"/>
  <c r="G596" i="16"/>
  <c r="H596" i="16" s="1"/>
  <c r="G604" i="16"/>
  <c r="H604" i="16" s="1"/>
  <c r="G612" i="16"/>
  <c r="H612" i="16" s="1"/>
  <c r="G620" i="16"/>
  <c r="H620" i="16" s="1"/>
  <c r="G628" i="16"/>
  <c r="H628" i="16" s="1"/>
  <c r="G638" i="16"/>
  <c r="H638" i="16" s="1"/>
  <c r="G9" i="18"/>
  <c r="H9" i="18" s="1"/>
  <c r="I9" i="18" s="1"/>
  <c r="G25" i="18"/>
  <c r="H25" i="18" s="1"/>
  <c r="J25" i="18" s="1"/>
  <c r="L25" i="18" s="1"/>
  <c r="G35" i="18"/>
  <c r="H35" i="18" s="1"/>
  <c r="J35" i="18" s="1"/>
  <c r="L35" i="18" s="1"/>
  <c r="G44" i="18"/>
  <c r="H44" i="18" s="1"/>
  <c r="J44" i="18" s="1"/>
  <c r="L44" i="18" s="1"/>
  <c r="G60" i="18"/>
  <c r="H60" i="18" s="1"/>
  <c r="K60" i="18" s="1"/>
  <c r="G79" i="18"/>
  <c r="H79" i="18" s="1"/>
  <c r="J79" i="18" s="1"/>
  <c r="L79" i="18" s="1"/>
  <c r="G92" i="18"/>
  <c r="H92" i="18" s="1"/>
  <c r="J92" i="18" s="1"/>
  <c r="L92" i="18" s="1"/>
  <c r="G103" i="18"/>
  <c r="H103" i="18" s="1"/>
  <c r="J103" i="18" s="1"/>
  <c r="L103" i="18" s="1"/>
  <c r="G3" i="16"/>
  <c r="H3" i="16" s="1"/>
  <c r="G11" i="16"/>
  <c r="H11" i="16" s="1"/>
  <c r="G19" i="16"/>
  <c r="H19" i="16" s="1"/>
  <c r="G27" i="16"/>
  <c r="H27" i="16" s="1"/>
  <c r="G35" i="16"/>
  <c r="H35" i="16" s="1"/>
  <c r="G43" i="16"/>
  <c r="H43" i="16" s="1"/>
  <c r="G51" i="16"/>
  <c r="H51" i="16" s="1"/>
  <c r="G59" i="16"/>
  <c r="H59" i="16" s="1"/>
  <c r="G67" i="16"/>
  <c r="H67" i="16" s="1"/>
  <c r="G76" i="16"/>
  <c r="H76" i="16" s="1"/>
  <c r="G86" i="16"/>
  <c r="H86" i="16" s="1"/>
  <c r="G94" i="16"/>
  <c r="H94" i="16" s="1"/>
  <c r="G102" i="16"/>
  <c r="H102" i="16" s="1"/>
  <c r="G111" i="16"/>
  <c r="H111" i="16" s="1"/>
  <c r="G120" i="16"/>
  <c r="H120" i="16" s="1"/>
  <c r="G128" i="16"/>
  <c r="H128" i="16" s="1"/>
  <c r="G136" i="16"/>
  <c r="H136" i="16" s="1"/>
  <c r="G147" i="16"/>
  <c r="H147" i="16" s="1"/>
  <c r="G156" i="16"/>
  <c r="H156" i="16" s="1"/>
  <c r="G164" i="16"/>
  <c r="H164" i="16" s="1"/>
  <c r="G173" i="16"/>
  <c r="H173" i="16" s="1"/>
  <c r="G181" i="16"/>
  <c r="H181" i="16" s="1"/>
  <c r="G189" i="16"/>
  <c r="H189" i="16" s="1"/>
  <c r="G198" i="16"/>
  <c r="H198" i="16" s="1"/>
  <c r="G206" i="16"/>
  <c r="H206" i="16" s="1"/>
  <c r="G215" i="16"/>
  <c r="H215" i="16" s="1"/>
  <c r="G223" i="16"/>
  <c r="H223" i="16" s="1"/>
  <c r="G233" i="16"/>
  <c r="H233" i="16" s="1"/>
  <c r="G241" i="16"/>
  <c r="H241" i="16" s="1"/>
  <c r="G249" i="16"/>
  <c r="H249" i="16" s="1"/>
  <c r="G258" i="16"/>
  <c r="H258" i="16" s="1"/>
  <c r="G266" i="16"/>
  <c r="H266" i="16" s="1"/>
  <c r="G274" i="16"/>
  <c r="H274" i="16" s="1"/>
  <c r="G283" i="16"/>
  <c r="H283" i="16" s="1"/>
  <c r="G291" i="16"/>
  <c r="H291" i="16" s="1"/>
  <c r="G299" i="16"/>
  <c r="H299" i="16" s="1"/>
  <c r="G307" i="16"/>
  <c r="H307" i="16" s="1"/>
  <c r="G315" i="16"/>
  <c r="H315" i="16" s="1"/>
  <c r="G324" i="16"/>
  <c r="H324" i="16" s="1"/>
  <c r="G332" i="16"/>
  <c r="H332" i="16" s="1"/>
  <c r="G342" i="16"/>
  <c r="H342" i="16" s="1"/>
  <c r="G351" i="16"/>
  <c r="H351" i="16" s="1"/>
  <c r="G359" i="16"/>
  <c r="H359" i="16" s="1"/>
  <c r="G368" i="16"/>
  <c r="H368" i="16" s="1"/>
  <c r="G377" i="16"/>
  <c r="H377" i="16" s="1"/>
  <c r="G385" i="16"/>
  <c r="H385" i="16" s="1"/>
  <c r="G393" i="16"/>
  <c r="H393" i="16" s="1"/>
  <c r="G401" i="16"/>
  <c r="H401" i="16" s="1"/>
  <c r="G409" i="16"/>
  <c r="H409" i="16" s="1"/>
  <c r="G418" i="16"/>
  <c r="H418" i="16" s="1"/>
  <c r="G427" i="16"/>
  <c r="H427" i="16" s="1"/>
  <c r="G435" i="16"/>
  <c r="H435" i="16" s="1"/>
  <c r="G444" i="16"/>
  <c r="H444" i="16" s="1"/>
  <c r="G452" i="16"/>
  <c r="H452" i="16" s="1"/>
  <c r="G460" i="16"/>
  <c r="H460" i="16" s="1"/>
  <c r="G468" i="16"/>
  <c r="H468" i="16" s="1"/>
  <c r="G476" i="16"/>
  <c r="H476" i="16" s="1"/>
  <c r="G484" i="16"/>
  <c r="H484" i="16" s="1"/>
  <c r="G492" i="16"/>
  <c r="H492" i="16" s="1"/>
  <c r="G500" i="16"/>
  <c r="H500" i="16" s="1"/>
  <c r="G508" i="16"/>
  <c r="H508" i="16" s="1"/>
  <c r="G516" i="16"/>
  <c r="H516" i="16" s="1"/>
  <c r="G524" i="16"/>
  <c r="H524" i="16" s="1"/>
  <c r="G533" i="16"/>
  <c r="H533" i="16" s="1"/>
  <c r="G541" i="16"/>
  <c r="H541" i="16" s="1"/>
  <c r="G549" i="16"/>
  <c r="H549" i="16" s="1"/>
  <c r="G557" i="16"/>
  <c r="H557" i="16" s="1"/>
  <c r="G565" i="16"/>
  <c r="H565" i="16" s="1"/>
  <c r="G574" i="16"/>
  <c r="H574" i="16" s="1"/>
  <c r="G582" i="16"/>
  <c r="H582" i="16" s="1"/>
  <c r="G590" i="16"/>
  <c r="H590" i="16" s="1"/>
  <c r="G598" i="16"/>
  <c r="H598" i="16" s="1"/>
  <c r="G606" i="16"/>
  <c r="H606" i="16" s="1"/>
  <c r="G614" i="16"/>
  <c r="H614" i="16" s="1"/>
  <c r="G622" i="16"/>
  <c r="H622" i="16" s="1"/>
  <c r="G630" i="16"/>
  <c r="H630" i="16" s="1"/>
  <c r="G640" i="16"/>
  <c r="H640" i="16" s="1"/>
  <c r="G10" i="18"/>
  <c r="H10" i="18" s="1"/>
  <c r="K10" i="18" s="1"/>
  <c r="G27" i="18"/>
  <c r="H27" i="18" s="1"/>
  <c r="J27" i="18" s="1"/>
  <c r="L27" i="18" s="1"/>
  <c r="G36" i="18"/>
  <c r="H36" i="18" s="1"/>
  <c r="J36" i="18" s="1"/>
  <c r="L36" i="18" s="1"/>
  <c r="G46" i="18"/>
  <c r="H46" i="18" s="1"/>
  <c r="J46" i="18" s="1"/>
  <c r="L46" i="18" s="1"/>
  <c r="G61" i="18"/>
  <c r="H61" i="18" s="1"/>
  <c r="I61" i="18" s="1"/>
  <c r="G81" i="18"/>
  <c r="H81" i="18" s="1"/>
  <c r="I81" i="18" s="1"/>
  <c r="G93" i="18"/>
  <c r="H93" i="18" s="1"/>
  <c r="J93" i="18" s="1"/>
  <c r="L93" i="18" s="1"/>
  <c r="G110" i="18"/>
  <c r="H110" i="18" s="1"/>
  <c r="K110" i="18" s="1"/>
  <c r="G4" i="16"/>
  <c r="H4" i="16" s="1"/>
  <c r="G12" i="16"/>
  <c r="H12" i="16" s="1"/>
  <c r="G20" i="16"/>
  <c r="H20" i="16" s="1"/>
  <c r="G28" i="16"/>
  <c r="H28" i="16" s="1"/>
  <c r="G36" i="16"/>
  <c r="H36" i="16" s="1"/>
  <c r="G44" i="16"/>
  <c r="H44" i="16" s="1"/>
  <c r="G52" i="16"/>
  <c r="H52" i="16" s="1"/>
  <c r="G60" i="16"/>
  <c r="H60" i="16" s="1"/>
  <c r="G68" i="16"/>
  <c r="H68" i="16" s="1"/>
  <c r="G79" i="16"/>
  <c r="H79" i="16" s="1"/>
  <c r="G87" i="16"/>
  <c r="H87" i="16" s="1"/>
  <c r="G95" i="16"/>
  <c r="H95" i="16" s="1"/>
  <c r="G104" i="16"/>
  <c r="H104" i="16" s="1"/>
  <c r="G113" i="16"/>
  <c r="H113" i="16" s="1"/>
  <c r="G121" i="16"/>
  <c r="H121" i="16" s="1"/>
  <c r="G129" i="16"/>
  <c r="H129" i="16" s="1"/>
  <c r="G137" i="16"/>
  <c r="H137" i="16" s="1"/>
  <c r="G148" i="16"/>
  <c r="H148" i="16" s="1"/>
  <c r="G157" i="16"/>
  <c r="H157" i="16" s="1"/>
  <c r="G165" i="16"/>
  <c r="H165" i="16" s="1"/>
  <c r="G174" i="16"/>
  <c r="H174" i="16" s="1"/>
  <c r="G182" i="16"/>
  <c r="H182" i="16" s="1"/>
  <c r="G190" i="16"/>
  <c r="H190" i="16" s="1"/>
  <c r="G199" i="16"/>
  <c r="H199" i="16" s="1"/>
  <c r="G207" i="16"/>
  <c r="H207" i="16" s="1"/>
  <c r="G216" i="16"/>
  <c r="H216" i="16" s="1"/>
  <c r="G225" i="16"/>
  <c r="H225" i="16" s="1"/>
  <c r="G234" i="16"/>
  <c r="H234" i="16" s="1"/>
  <c r="G242" i="16"/>
  <c r="H242" i="16" s="1"/>
  <c r="G250" i="16"/>
  <c r="H250" i="16" s="1"/>
  <c r="G259" i="16"/>
  <c r="H259" i="16" s="1"/>
  <c r="G267" i="16"/>
  <c r="H267" i="16" s="1"/>
  <c r="G275" i="16"/>
  <c r="H275" i="16" s="1"/>
  <c r="G284" i="16"/>
  <c r="H284" i="16" s="1"/>
  <c r="G292" i="16"/>
  <c r="H292" i="16" s="1"/>
  <c r="G300" i="16"/>
  <c r="H300" i="16" s="1"/>
  <c r="G308" i="16"/>
  <c r="H308" i="16" s="1"/>
  <c r="G317" i="16"/>
  <c r="H317" i="16" s="1"/>
  <c r="G325" i="16"/>
  <c r="H325" i="16" s="1"/>
  <c r="G333" i="16"/>
  <c r="H333" i="16" s="1"/>
  <c r="G343" i="16"/>
  <c r="H343" i="16" s="1"/>
  <c r="G352" i="16"/>
  <c r="H352" i="16" s="1"/>
  <c r="G360" i="16"/>
  <c r="H360" i="16" s="1"/>
  <c r="G369" i="16"/>
  <c r="H369" i="16" s="1"/>
  <c r="G378" i="16"/>
  <c r="H378" i="16" s="1"/>
  <c r="G386" i="16"/>
  <c r="H386" i="16" s="1"/>
  <c r="G394" i="16"/>
  <c r="H394" i="16" s="1"/>
  <c r="G402" i="16"/>
  <c r="H402" i="16" s="1"/>
  <c r="G410" i="16"/>
  <c r="H410" i="16" s="1"/>
  <c r="G419" i="16"/>
  <c r="H419" i="16" s="1"/>
  <c r="G428" i="16"/>
  <c r="H428" i="16" s="1"/>
  <c r="G436" i="16"/>
  <c r="H436" i="16" s="1"/>
  <c r="G445" i="16"/>
  <c r="H445" i="16" s="1"/>
  <c r="G453" i="16"/>
  <c r="H453" i="16" s="1"/>
  <c r="G461" i="16"/>
  <c r="H461" i="16" s="1"/>
  <c r="G469" i="16"/>
  <c r="H469" i="16" s="1"/>
  <c r="G477" i="16"/>
  <c r="H477" i="16" s="1"/>
  <c r="G485" i="16"/>
  <c r="H485" i="16" s="1"/>
  <c r="G493" i="16"/>
  <c r="H493" i="16" s="1"/>
  <c r="G501" i="16"/>
  <c r="H501" i="16" s="1"/>
  <c r="G509" i="16"/>
  <c r="H509" i="16" s="1"/>
  <c r="G517" i="16"/>
  <c r="H517" i="16" s="1"/>
  <c r="G525" i="16"/>
  <c r="H525" i="16" s="1"/>
  <c r="G534" i="16"/>
  <c r="H534" i="16" s="1"/>
  <c r="G542" i="16"/>
  <c r="H542" i="16" s="1"/>
  <c r="G550" i="16"/>
  <c r="H550" i="16" s="1"/>
  <c r="G558" i="16"/>
  <c r="H558" i="16" s="1"/>
  <c r="G566" i="16"/>
  <c r="H566" i="16" s="1"/>
  <c r="G575" i="16"/>
  <c r="H575" i="16" s="1"/>
  <c r="G583" i="16"/>
  <c r="H583" i="16" s="1"/>
  <c r="G591" i="16"/>
  <c r="H591" i="16" s="1"/>
  <c r="G599" i="16"/>
  <c r="H599" i="16" s="1"/>
  <c r="G607" i="16"/>
  <c r="H607" i="16" s="1"/>
  <c r="G615" i="16"/>
  <c r="H615" i="16" s="1"/>
  <c r="G623" i="16"/>
  <c r="H623" i="16" s="1"/>
  <c r="G631" i="16"/>
  <c r="H631" i="16" s="1"/>
  <c r="G641" i="16"/>
  <c r="H641" i="16" s="1"/>
  <c r="G644" i="16"/>
  <c r="H644" i="16" s="1"/>
  <c r="G627" i="16"/>
  <c r="H627" i="16" s="1"/>
  <c r="G611" i="16"/>
  <c r="H611" i="16" s="1"/>
  <c r="G595" i="16"/>
  <c r="H595" i="16" s="1"/>
  <c r="G579" i="16"/>
  <c r="H579" i="16" s="1"/>
  <c r="G556" i="16"/>
  <c r="H556" i="16" s="1"/>
  <c r="G523" i="16"/>
  <c r="H523" i="16" s="1"/>
  <c r="G491" i="16"/>
  <c r="H491" i="16" s="1"/>
  <c r="G459" i="16"/>
  <c r="H459" i="16" s="1"/>
  <c r="G426" i="16"/>
  <c r="H426" i="16" s="1"/>
  <c r="G392" i="16"/>
  <c r="H392" i="16" s="1"/>
  <c r="G358" i="16"/>
  <c r="H358" i="16" s="1"/>
  <c r="G323" i="16"/>
  <c r="H323" i="16" s="1"/>
  <c r="G290" i="16"/>
  <c r="H290" i="16" s="1"/>
  <c r="G257" i="16"/>
  <c r="H257" i="16" s="1"/>
  <c r="G222" i="16"/>
  <c r="H222" i="16" s="1"/>
  <c r="G188" i="16"/>
  <c r="H188" i="16" s="1"/>
  <c r="G155" i="16"/>
  <c r="H155" i="16" s="1"/>
  <c r="G119" i="16"/>
  <c r="H119" i="16" s="1"/>
  <c r="G85" i="16"/>
  <c r="H85" i="16" s="1"/>
  <c r="G50" i="16"/>
  <c r="H50" i="16" s="1"/>
  <c r="G18" i="16"/>
  <c r="H18" i="16" s="1"/>
  <c r="G91" i="18"/>
  <c r="H91" i="18" s="1"/>
  <c r="K91" i="18" s="1"/>
  <c r="G34" i="18"/>
  <c r="H34" i="18" s="1"/>
  <c r="K34" i="18" s="1"/>
  <c r="G643" i="16"/>
  <c r="H643" i="16" s="1"/>
  <c r="G626" i="16"/>
  <c r="H626" i="16" s="1"/>
  <c r="G610" i="16"/>
  <c r="H610" i="16" s="1"/>
  <c r="G594" i="16"/>
  <c r="H594" i="16" s="1"/>
  <c r="G578" i="16"/>
  <c r="H578" i="16" s="1"/>
  <c r="G551" i="16"/>
  <c r="H551" i="16" s="1"/>
  <c r="G518" i="16"/>
  <c r="H518" i="16" s="1"/>
  <c r="G486" i="16"/>
  <c r="H486" i="16" s="1"/>
  <c r="G454" i="16"/>
  <c r="H454" i="16" s="1"/>
  <c r="G420" i="16"/>
  <c r="H420" i="16" s="1"/>
  <c r="G387" i="16"/>
  <c r="H387" i="16" s="1"/>
  <c r="G353" i="16"/>
  <c r="H353" i="16" s="1"/>
  <c r="G318" i="16"/>
  <c r="H318" i="16" s="1"/>
  <c r="G285" i="16"/>
  <c r="H285" i="16" s="1"/>
  <c r="G251" i="16"/>
  <c r="H251" i="16" s="1"/>
  <c r="G217" i="16"/>
  <c r="H217" i="16" s="1"/>
  <c r="G183" i="16"/>
  <c r="H183" i="16" s="1"/>
  <c r="G149" i="16"/>
  <c r="H149" i="16" s="1"/>
  <c r="G114" i="16"/>
  <c r="H114" i="16" s="1"/>
  <c r="G80" i="16"/>
  <c r="H80" i="16" s="1"/>
  <c r="G45" i="16"/>
  <c r="H45" i="16" s="1"/>
  <c r="G13" i="16"/>
  <c r="H13" i="16" s="1"/>
  <c r="G83" i="18"/>
  <c r="H83" i="18" s="1"/>
  <c r="J83" i="18" s="1"/>
  <c r="L83" i="18" s="1"/>
  <c r="G29" i="18"/>
  <c r="H29" i="18" s="1"/>
  <c r="J29" i="18" s="1"/>
  <c r="L29" i="18" s="1"/>
  <c r="G642" i="16"/>
  <c r="H642" i="16" s="1"/>
  <c r="G624" i="16"/>
  <c r="H624" i="16" s="1"/>
  <c r="G608" i="16"/>
  <c r="H608" i="16" s="1"/>
  <c r="G592" i="16"/>
  <c r="H592" i="16" s="1"/>
  <c r="G576" i="16"/>
  <c r="H576" i="16" s="1"/>
  <c r="G548" i="16"/>
  <c r="H548" i="16" s="1"/>
  <c r="G515" i="16"/>
  <c r="H515" i="16" s="1"/>
  <c r="G483" i="16"/>
  <c r="H483" i="16" s="1"/>
  <c r="G451" i="16"/>
  <c r="H451" i="16" s="1"/>
  <c r="G417" i="16"/>
  <c r="H417" i="16" s="1"/>
  <c r="G384" i="16"/>
  <c r="H384" i="16" s="1"/>
  <c r="G349" i="16"/>
  <c r="H349" i="16" s="1"/>
  <c r="G314" i="16"/>
  <c r="H314" i="16" s="1"/>
  <c r="G282" i="16"/>
  <c r="H282" i="16" s="1"/>
  <c r="G248" i="16"/>
  <c r="H248" i="16" s="1"/>
  <c r="G214" i="16"/>
  <c r="H214" i="16" s="1"/>
  <c r="G180" i="16"/>
  <c r="H180" i="16" s="1"/>
  <c r="G145" i="16"/>
  <c r="H145" i="16" s="1"/>
  <c r="G110" i="16"/>
  <c r="H110" i="16" s="1"/>
  <c r="G75" i="16"/>
  <c r="H75" i="16" s="1"/>
  <c r="G42" i="16"/>
  <c r="H42" i="16" s="1"/>
  <c r="G10" i="16"/>
  <c r="H10" i="16" s="1"/>
  <c r="G77" i="18"/>
  <c r="H77" i="18" s="1"/>
  <c r="I77" i="18" s="1"/>
  <c r="G24" i="18"/>
  <c r="H24" i="18" s="1"/>
  <c r="J24" i="18" s="1"/>
  <c r="L24" i="18" s="1"/>
  <c r="G639" i="16"/>
  <c r="H639" i="16" s="1"/>
  <c r="G621" i="16"/>
  <c r="H621" i="16" s="1"/>
  <c r="G605" i="16"/>
  <c r="H605" i="16" s="1"/>
  <c r="G589" i="16"/>
  <c r="H589" i="16" s="1"/>
  <c r="G573" i="16"/>
  <c r="H573" i="16" s="1"/>
  <c r="G543" i="16"/>
  <c r="H543" i="16" s="1"/>
  <c r="G510" i="16"/>
  <c r="H510" i="16" s="1"/>
  <c r="G478" i="16"/>
  <c r="H478" i="16" s="1"/>
  <c r="G446" i="16"/>
  <c r="H446" i="16" s="1"/>
  <c r="G411" i="16"/>
  <c r="H411" i="16" s="1"/>
  <c r="G379" i="16"/>
  <c r="H379" i="16" s="1"/>
  <c r="G344" i="16"/>
  <c r="H344" i="16" s="1"/>
  <c r="G309" i="16"/>
  <c r="H309" i="16" s="1"/>
  <c r="G276" i="16"/>
  <c r="H276" i="16" s="1"/>
  <c r="G243" i="16"/>
  <c r="H243" i="16" s="1"/>
  <c r="G208" i="16"/>
  <c r="H208" i="16" s="1"/>
  <c r="G175" i="16"/>
  <c r="H175" i="16" s="1"/>
  <c r="G138" i="16"/>
  <c r="H138" i="16" s="1"/>
  <c r="G105" i="16"/>
  <c r="H105" i="16" s="1"/>
  <c r="G69" i="16"/>
  <c r="H69" i="16" s="1"/>
  <c r="G37" i="16"/>
  <c r="H37" i="16" s="1"/>
  <c r="G5" i="16"/>
  <c r="H5" i="16" s="1"/>
  <c r="G65" i="18"/>
  <c r="H65" i="18" s="1"/>
  <c r="J65" i="18" s="1"/>
  <c r="L65" i="18" s="1"/>
  <c r="G11" i="18"/>
  <c r="H11" i="18" s="1"/>
  <c r="I11" i="18" s="1"/>
  <c r="G637" i="16"/>
  <c r="H637" i="16" s="1"/>
  <c r="G619" i="16"/>
  <c r="H619" i="16" s="1"/>
  <c r="G603" i="16"/>
  <c r="H603" i="16" s="1"/>
  <c r="G587" i="16"/>
  <c r="H587" i="16" s="1"/>
  <c r="G570" i="16"/>
  <c r="H570" i="16" s="1"/>
  <c r="G540" i="16"/>
  <c r="H540" i="16" s="1"/>
  <c r="G507" i="16"/>
  <c r="H507" i="16" s="1"/>
  <c r="G475" i="16"/>
  <c r="H475" i="16" s="1"/>
  <c r="G443" i="16"/>
  <c r="H443" i="16" s="1"/>
  <c r="G408" i="16"/>
  <c r="H408" i="16" s="1"/>
  <c r="G376" i="16"/>
  <c r="H376" i="16" s="1"/>
  <c r="G341" i="16"/>
  <c r="H341" i="16" s="1"/>
  <c r="G306" i="16"/>
  <c r="H306" i="16" s="1"/>
  <c r="G273" i="16"/>
  <c r="H273" i="16" s="1"/>
  <c r="G240" i="16"/>
  <c r="H240" i="16" s="1"/>
  <c r="G205" i="16"/>
  <c r="H205" i="16" s="1"/>
  <c r="G172" i="16"/>
  <c r="H172" i="16" s="1"/>
  <c r="G135" i="16"/>
  <c r="H135" i="16" s="1"/>
  <c r="G101" i="16"/>
  <c r="H101" i="16" s="1"/>
  <c r="G66" i="16"/>
  <c r="H66" i="16" s="1"/>
  <c r="G34" i="16"/>
  <c r="H34" i="16" s="1"/>
  <c r="G59" i="18"/>
  <c r="H59" i="18" s="1"/>
  <c r="J59" i="18" s="1"/>
  <c r="L59" i="18" s="1"/>
  <c r="G8" i="18"/>
  <c r="H8" i="18" s="1"/>
  <c r="J8" i="18" s="1"/>
  <c r="L8" i="18" s="1"/>
  <c r="G26" i="18"/>
  <c r="H26" i="18" s="1"/>
  <c r="K26" i="18" s="1"/>
  <c r="G437" i="16"/>
  <c r="H437" i="16" s="1"/>
  <c r="G421" i="16"/>
  <c r="H421" i="16" s="1"/>
  <c r="G77" i="16"/>
  <c r="H77" i="16" s="1"/>
  <c r="G107" i="18"/>
  <c r="H107" i="18" s="1"/>
  <c r="J107" i="18" s="1"/>
  <c r="L107" i="18" s="1"/>
  <c r="G84" i="18"/>
  <c r="H84" i="18" s="1"/>
  <c r="K84" i="18" s="1"/>
  <c r="G76" i="18"/>
  <c r="H76" i="18" s="1"/>
  <c r="I76" i="18" s="1"/>
  <c r="G62" i="18"/>
  <c r="H62" i="18" s="1"/>
  <c r="K62" i="18" s="1"/>
  <c r="G54" i="18"/>
  <c r="H54" i="18" s="1"/>
  <c r="J54" i="18" s="1"/>
  <c r="L54" i="18" s="1"/>
  <c r="G47" i="18"/>
  <c r="H47" i="18" s="1"/>
  <c r="K47" i="18" s="1"/>
  <c r="G18" i="18"/>
  <c r="H18" i="18" s="1"/>
  <c r="K18" i="18" s="1"/>
  <c r="G364" i="16"/>
  <c r="H364" i="16" s="1"/>
  <c r="G316" i="16"/>
  <c r="H316" i="16" s="1"/>
  <c r="G228" i="16"/>
  <c r="H228" i="16" s="1"/>
  <c r="G140" i="16"/>
  <c r="H140" i="16" s="1"/>
  <c r="G114" i="18"/>
  <c r="H114" i="18" s="1"/>
  <c r="I114" i="18" s="1"/>
  <c r="G106" i="18"/>
  <c r="H106" i="18" s="1"/>
  <c r="J106" i="18" s="1"/>
  <c r="L106" i="18" s="1"/>
  <c r="G75" i="18"/>
  <c r="H75" i="18" s="1"/>
  <c r="J75" i="18" s="1"/>
  <c r="L75" i="18" s="1"/>
  <c r="G53" i="18"/>
  <c r="H53" i="18" s="1"/>
  <c r="I53" i="18" s="1"/>
  <c r="G17" i="18"/>
  <c r="H17" i="18" s="1"/>
  <c r="J17" i="18" s="1"/>
  <c r="L17" i="18" s="1"/>
  <c r="G211" i="16"/>
  <c r="H211" i="16" s="1"/>
  <c r="G195" i="16"/>
  <c r="H195" i="16" s="1"/>
  <c r="G121" i="18"/>
  <c r="H121" i="18" s="1"/>
  <c r="I121" i="18" s="1"/>
  <c r="G105" i="18"/>
  <c r="H105" i="18" s="1"/>
  <c r="J105" i="18" s="1"/>
  <c r="L105" i="18" s="1"/>
  <c r="G98" i="18"/>
  <c r="H98" i="18" s="1"/>
  <c r="I98" i="18" s="1"/>
  <c r="G82" i="18"/>
  <c r="H82" i="18" s="1"/>
  <c r="J82" i="18" s="1"/>
  <c r="L82" i="18" s="1"/>
  <c r="G67" i="18"/>
  <c r="H67" i="18" s="1"/>
  <c r="K67" i="18" s="1"/>
  <c r="G45" i="18"/>
  <c r="H45" i="18" s="1"/>
  <c r="I45" i="18" s="1"/>
  <c r="G16" i="18"/>
  <c r="H16" i="18" s="1"/>
  <c r="I16" i="18" s="1"/>
  <c r="G530" i="16"/>
  <c r="H530" i="16" s="1"/>
  <c r="G338" i="16"/>
  <c r="H338" i="16" s="1"/>
  <c r="G146" i="16"/>
  <c r="H146" i="16" s="1"/>
  <c r="G120" i="18"/>
  <c r="H120" i="18" s="1"/>
  <c r="K120" i="18" s="1"/>
  <c r="G112" i="18"/>
  <c r="H112" i="18" s="1"/>
  <c r="K112" i="18" s="1"/>
  <c r="G104" i="18"/>
  <c r="H104" i="18" s="1"/>
  <c r="I104" i="18" s="1"/>
  <c r="G89" i="18"/>
  <c r="H89" i="18" s="1"/>
  <c r="K89" i="18" s="1"/>
  <c r="G74" i="18"/>
  <c r="H74" i="18" s="1"/>
  <c r="K74" i="18" s="1"/>
  <c r="G51" i="18"/>
  <c r="H51" i="18" s="1"/>
  <c r="J51" i="18" s="1"/>
  <c r="L51" i="18" s="1"/>
  <c r="G22" i="18"/>
  <c r="H22" i="18" s="1"/>
  <c r="J22" i="18" s="1"/>
  <c r="L22" i="18" s="1"/>
  <c r="G15" i="18"/>
  <c r="H15" i="18" s="1"/>
  <c r="J15" i="18" s="1"/>
  <c r="L15" i="18" s="1"/>
  <c r="G7" i="18"/>
  <c r="H7" i="18" s="1"/>
  <c r="K7" i="18" s="1"/>
  <c r="G633" i="16"/>
  <c r="H633" i="16" s="1"/>
  <c r="G569" i="16"/>
  <c r="H569" i="16" s="1"/>
  <c r="G169" i="16"/>
  <c r="H169" i="16" s="1"/>
  <c r="G153" i="16"/>
  <c r="H153" i="16" s="1"/>
  <c r="G119" i="18"/>
  <c r="H119" i="18" s="1"/>
  <c r="I119" i="18" s="1"/>
  <c r="G96" i="18"/>
  <c r="H96" i="18" s="1"/>
  <c r="K96" i="18" s="1"/>
  <c r="G88" i="18"/>
  <c r="H88" i="18" s="1"/>
  <c r="I88" i="18" s="1"/>
  <c r="G80" i="18"/>
  <c r="H80" i="18" s="1"/>
  <c r="K80" i="18" s="1"/>
  <c r="G73" i="18"/>
  <c r="H73" i="18" s="1"/>
  <c r="J73" i="18" s="1"/>
  <c r="L73" i="18" s="1"/>
  <c r="G66" i="18"/>
  <c r="H66" i="18" s="1"/>
  <c r="I66" i="18" s="1"/>
  <c r="G43" i="18"/>
  <c r="H43" i="18" s="1"/>
  <c r="J43" i="18" s="1"/>
  <c r="L43" i="18" s="1"/>
  <c r="G632" i="16"/>
  <c r="H632" i="16" s="1"/>
  <c r="G416" i="16"/>
  <c r="H416" i="16" s="1"/>
  <c r="G224" i="16"/>
  <c r="H224" i="16" s="1"/>
  <c r="G112" i="16"/>
  <c r="H112" i="16" s="1"/>
  <c r="G118" i="18"/>
  <c r="H118" i="18" s="1"/>
  <c r="J118" i="18" s="1"/>
  <c r="L118" i="18" s="1"/>
  <c r="G28" i="18"/>
  <c r="H28" i="18" s="1"/>
  <c r="J28" i="18" s="1"/>
  <c r="L28" i="18" s="1"/>
  <c r="G13" i="18"/>
  <c r="H13" i="18" s="1"/>
  <c r="J13" i="18" s="1"/>
  <c r="L13" i="18" s="1"/>
  <c r="G279" i="16"/>
  <c r="H279" i="16" s="1"/>
  <c r="G103" i="16"/>
  <c r="H103" i="16" s="1"/>
  <c r="G2" i="18"/>
  <c r="H2" i="18" s="1"/>
  <c r="I2" i="18" s="1"/>
  <c r="G109" i="18"/>
  <c r="H109" i="18" s="1"/>
  <c r="K109" i="18" s="1"/>
  <c r="G78" i="18"/>
  <c r="H78" i="18" s="1"/>
  <c r="K78" i="18" s="1"/>
  <c r="G71" i="18"/>
  <c r="H71" i="18" s="1"/>
  <c r="J71" i="18" s="1"/>
  <c r="L71" i="18" s="1"/>
  <c r="G64" i="18"/>
  <c r="H64" i="18" s="1"/>
  <c r="J64" i="18" s="1"/>
  <c r="L64" i="18" s="1"/>
  <c r="G56" i="18"/>
  <c r="H56" i="18" s="1"/>
  <c r="K56" i="18" s="1"/>
  <c r="G19" i="18"/>
  <c r="H19" i="18" s="1"/>
  <c r="J19" i="18" s="1"/>
  <c r="L19" i="18" s="1"/>
  <c r="G12" i="18"/>
  <c r="H12" i="18" s="1"/>
  <c r="I12" i="18" s="1"/>
  <c r="G374" i="16"/>
  <c r="H374" i="16" s="1"/>
  <c r="G350" i="16"/>
  <c r="H350" i="16" s="1"/>
  <c r="G334" i="16"/>
  <c r="H334" i="16" s="1"/>
  <c r="G254" i="16"/>
  <c r="H254" i="16" s="1"/>
  <c r="G142" i="16"/>
  <c r="H142" i="16" s="1"/>
  <c r="G78" i="16"/>
  <c r="H78" i="16" s="1"/>
  <c r="G70" i="16"/>
  <c r="H70" i="16" s="1"/>
  <c r="G108" i="18"/>
  <c r="H108" i="18" s="1"/>
  <c r="K108" i="18" s="1"/>
  <c r="G100" i="18"/>
  <c r="H100" i="18" s="1"/>
  <c r="J100" i="18" s="1"/>
  <c r="L100" i="18" s="1"/>
  <c r="G63" i="18"/>
  <c r="H63" i="18" s="1"/>
  <c r="K63" i="18" s="1"/>
  <c r="G55" i="18"/>
  <c r="H55" i="18" s="1"/>
  <c r="J55" i="18" s="1"/>
  <c r="L55" i="18" s="1"/>
  <c r="G48" i="18"/>
  <c r="H48" i="18" s="1"/>
  <c r="K48" i="18" s="1"/>
  <c r="K111" i="18"/>
  <c r="J30" i="18"/>
  <c r="L30" i="18" s="1"/>
  <c r="J14" i="18"/>
  <c r="L14" i="18" s="1"/>
  <c r="K52" i="18"/>
  <c r="J52" i="18"/>
  <c r="L52" i="18" s="1"/>
  <c r="I69" i="18"/>
  <c r="K36" i="18"/>
  <c r="I111" i="18"/>
  <c r="I37" i="18"/>
  <c r="J58" i="18"/>
  <c r="L58" i="18" s="1"/>
  <c r="I42" i="18"/>
  <c r="J42" i="18"/>
  <c r="L42" i="18" s="1"/>
  <c r="K42" i="18"/>
  <c r="I57" i="18"/>
  <c r="J49" i="18"/>
  <c r="L49" i="18" s="1"/>
  <c r="I49" i="18"/>
  <c r="K49" i="18"/>
  <c r="I103" i="18"/>
  <c r="I41" i="18"/>
  <c r="I99" i="18"/>
  <c r="I14" i="18"/>
  <c r="K14" i="18"/>
  <c r="K30" i="18"/>
  <c r="I52" i="18"/>
  <c r="I92" i="18"/>
  <c r="K102" i="18"/>
  <c r="J111" i="18"/>
  <c r="L111" i="18" s="1"/>
  <c r="K116" i="18"/>
  <c r="J37" i="18"/>
  <c r="L37" i="18" s="1"/>
  <c r="J69" i="18"/>
  <c r="L69" i="18" s="1"/>
  <c r="I21" i="18"/>
  <c r="K21" i="18"/>
  <c r="K37" i="18"/>
  <c r="K69" i="18"/>
  <c r="I30" i="18"/>
  <c r="K16" i="18" l="1"/>
  <c r="K107" i="18"/>
  <c r="K27" i="18"/>
  <c r="J81" i="18"/>
  <c r="L81" i="18" s="1"/>
  <c r="J57" i="18"/>
  <c r="L57" i="18" s="1"/>
  <c r="I101" i="18"/>
  <c r="I68" i="18"/>
  <c r="K68" i="18"/>
  <c r="J101" i="18"/>
  <c r="L101" i="18" s="1"/>
  <c r="K4" i="18"/>
  <c r="K35" i="18"/>
  <c r="J4" i="18"/>
  <c r="L4" i="18" s="1"/>
  <c r="J40" i="18"/>
  <c r="L40" i="18" s="1"/>
  <c r="I34" i="18"/>
  <c r="J97" i="18"/>
  <c r="L97" i="18" s="1"/>
  <c r="K39" i="18"/>
  <c r="K33" i="18"/>
  <c r="K113" i="18"/>
  <c r="K79" i="18"/>
  <c r="J39" i="18"/>
  <c r="L39" i="18" s="1"/>
  <c r="J33" i="18"/>
  <c r="L33" i="18" s="1"/>
  <c r="K3" i="18"/>
  <c r="J99" i="18"/>
  <c r="L99" i="18" s="1"/>
  <c r="I79" i="18"/>
  <c r="I10" i="18"/>
  <c r="J3" i="18"/>
  <c r="L3" i="18" s="1"/>
  <c r="K53" i="18"/>
  <c r="J113" i="18"/>
  <c r="L113" i="18" s="1"/>
  <c r="J10" i="18"/>
  <c r="L10" i="18" s="1"/>
  <c r="I67" i="18"/>
  <c r="I115" i="18"/>
  <c r="K115" i="18"/>
  <c r="I35" i="18"/>
  <c r="K81" i="18"/>
  <c r="I667" i="16"/>
  <c r="J667" i="16"/>
  <c r="L667" i="16" s="1"/>
  <c r="K667" i="16"/>
  <c r="J668" i="16"/>
  <c r="L668" i="16" s="1"/>
  <c r="I668" i="16"/>
  <c r="K668" i="16"/>
  <c r="I665" i="16"/>
  <c r="J665" i="16"/>
  <c r="L665" i="16" s="1"/>
  <c r="K665" i="16"/>
  <c r="K669" i="16"/>
  <c r="I669" i="16"/>
  <c r="J669" i="16"/>
  <c r="L669" i="16" s="1"/>
  <c r="J666" i="16"/>
  <c r="L666" i="16" s="1"/>
  <c r="K666" i="16"/>
  <c r="I666" i="16"/>
  <c r="K61" i="18"/>
  <c r="J41" i="18"/>
  <c r="L41" i="18" s="1"/>
  <c r="K97" i="18"/>
  <c r="K92" i="18"/>
  <c r="I40" i="18"/>
  <c r="I5" i="18"/>
  <c r="I27" i="18"/>
  <c r="I24" i="18"/>
  <c r="J11" i="18"/>
  <c r="L11" i="18" s="1"/>
  <c r="I116" i="18"/>
  <c r="J90" i="18"/>
  <c r="L90" i="18" s="1"/>
  <c r="K25" i="18"/>
  <c r="J50" i="18"/>
  <c r="L50" i="18" s="1"/>
  <c r="I90" i="18"/>
  <c r="I25" i="18"/>
  <c r="J61" i="18"/>
  <c r="L61" i="18" s="1"/>
  <c r="I29" i="18"/>
  <c r="K24" i="18"/>
  <c r="K11" i="18"/>
  <c r="K50" i="18"/>
  <c r="K29" i="18"/>
  <c r="K5" i="18"/>
  <c r="J34" i="18"/>
  <c r="L34" i="18" s="1"/>
  <c r="K32" i="18"/>
  <c r="K46" i="18"/>
  <c r="I72" i="18"/>
  <c r="J9" i="18"/>
  <c r="L9" i="18" s="1"/>
  <c r="I86" i="18"/>
  <c r="I107" i="18"/>
  <c r="K38" i="18"/>
  <c r="I8" i="18"/>
  <c r="K9" i="18"/>
  <c r="J38" i="18"/>
  <c r="L38" i="18" s="1"/>
  <c r="I83" i="18"/>
  <c r="K86" i="18"/>
  <c r="I32" i="18"/>
  <c r="J72" i="18"/>
  <c r="L72" i="18" s="1"/>
  <c r="K8" i="18"/>
  <c r="I46" i="18"/>
  <c r="I91" i="18"/>
  <c r="K77" i="18"/>
  <c r="J91" i="18"/>
  <c r="L91" i="18" s="1"/>
  <c r="K83" i="18"/>
  <c r="I36" i="18"/>
  <c r="K103" i="18"/>
  <c r="K58" i="18"/>
  <c r="I20" i="18"/>
  <c r="K20" i="18"/>
  <c r="I6" i="18"/>
  <c r="I84" i="18"/>
  <c r="J84" i="18"/>
  <c r="L84" i="18" s="1"/>
  <c r="K6" i="18"/>
  <c r="K85" i="18"/>
  <c r="J85" i="18"/>
  <c r="L85" i="18" s="1"/>
  <c r="J74" i="18"/>
  <c r="L74" i="18" s="1"/>
  <c r="J661" i="16"/>
  <c r="L661" i="16" s="1"/>
  <c r="K661" i="16"/>
  <c r="I661" i="16"/>
  <c r="J664" i="16"/>
  <c r="L664" i="16" s="1"/>
  <c r="I664" i="16"/>
  <c r="K664" i="16"/>
  <c r="J16" i="18"/>
  <c r="L16" i="18" s="1"/>
  <c r="J662" i="16"/>
  <c r="L662" i="16" s="1"/>
  <c r="K662" i="16"/>
  <c r="I662" i="16"/>
  <c r="I89" i="18"/>
  <c r="I78" i="18"/>
  <c r="I663" i="16"/>
  <c r="J663" i="16"/>
  <c r="L663" i="16" s="1"/>
  <c r="K663" i="16"/>
  <c r="K13" i="18"/>
  <c r="K70" i="18"/>
  <c r="I70" i="18"/>
  <c r="J45" i="18"/>
  <c r="L45" i="18" s="1"/>
  <c r="J117" i="18"/>
  <c r="L117" i="18" s="1"/>
  <c r="I44" i="18"/>
  <c r="I17" i="18"/>
  <c r="I93" i="18"/>
  <c r="I117" i="18"/>
  <c r="K17" i="18"/>
  <c r="K93" i="18"/>
  <c r="K45" i="18"/>
  <c r="K44" i="18"/>
  <c r="I43" i="18"/>
  <c r="I13" i="18"/>
  <c r="J104" i="18"/>
  <c r="L104" i="18" s="1"/>
  <c r="K43" i="18"/>
  <c r="J89" i="18"/>
  <c r="L89" i="18" s="1"/>
  <c r="J67" i="18"/>
  <c r="L67" i="18" s="1"/>
  <c r="J53" i="18"/>
  <c r="L53" i="18" s="1"/>
  <c r="I95" i="18"/>
  <c r="I65" i="18"/>
  <c r="K59" i="18"/>
  <c r="K94" i="18"/>
  <c r="J60" i="18"/>
  <c r="L60" i="18" s="1"/>
  <c r="K106" i="18"/>
  <c r="K95" i="18"/>
  <c r="J102" i="18"/>
  <c r="L102" i="18" s="1"/>
  <c r="K87" i="18"/>
  <c r="J31" i="18"/>
  <c r="L31" i="18" s="1"/>
  <c r="J98" i="18"/>
  <c r="L98" i="18" s="1"/>
  <c r="I47" i="18"/>
  <c r="I110" i="18"/>
  <c r="I94" i="18"/>
  <c r="J114" i="18"/>
  <c r="L114" i="18" s="1"/>
  <c r="J23" i="18"/>
  <c r="L23" i="18" s="1"/>
  <c r="I31" i="18"/>
  <c r="K98" i="18"/>
  <c r="J47" i="18"/>
  <c r="L47" i="18" s="1"/>
  <c r="J110" i="18"/>
  <c r="L110" i="18" s="1"/>
  <c r="I80" i="18"/>
  <c r="I7" i="18"/>
  <c r="I87" i="18"/>
  <c r="J7" i="18"/>
  <c r="L7" i="18" s="1"/>
  <c r="I23" i="18"/>
  <c r="I60" i="18"/>
  <c r="I74" i="18"/>
  <c r="K104" i="18"/>
  <c r="I19" i="18"/>
  <c r="K66" i="18"/>
  <c r="I647" i="16"/>
  <c r="J647" i="16"/>
  <c r="L647" i="16" s="1"/>
  <c r="K647" i="16"/>
  <c r="I649" i="16"/>
  <c r="J649" i="16"/>
  <c r="L649" i="16" s="1"/>
  <c r="K649" i="16"/>
  <c r="I659" i="16"/>
  <c r="J659" i="16"/>
  <c r="L659" i="16" s="1"/>
  <c r="K659" i="16"/>
  <c r="K651" i="16"/>
  <c r="I651" i="16"/>
  <c r="J651" i="16"/>
  <c r="L651" i="16" s="1"/>
  <c r="I654" i="16"/>
  <c r="K654" i="16"/>
  <c r="J654" i="16"/>
  <c r="L654" i="16" s="1"/>
  <c r="I656" i="16"/>
  <c r="K656" i="16"/>
  <c r="J656" i="16"/>
  <c r="L656" i="16" s="1"/>
  <c r="J88" i="18"/>
  <c r="L88" i="18" s="1"/>
  <c r="J653" i="16"/>
  <c r="L653" i="16" s="1"/>
  <c r="I653" i="16"/>
  <c r="K653" i="16"/>
  <c r="J645" i="16"/>
  <c r="L645" i="16" s="1"/>
  <c r="K645" i="16"/>
  <c r="I645" i="16"/>
  <c r="K118" i="18"/>
  <c r="I652" i="16"/>
  <c r="K652" i="16"/>
  <c r="J652" i="16"/>
  <c r="L652" i="16" s="1"/>
  <c r="K658" i="16"/>
  <c r="J658" i="16"/>
  <c r="L658" i="16" s="1"/>
  <c r="I658" i="16"/>
  <c r="I26" i="18"/>
  <c r="I120" i="18"/>
  <c r="K655" i="16"/>
  <c r="J655" i="16"/>
  <c r="L655" i="16" s="1"/>
  <c r="I655" i="16"/>
  <c r="J657" i="16"/>
  <c r="L657" i="16" s="1"/>
  <c r="K657" i="16"/>
  <c r="I657" i="16"/>
  <c r="J80" i="18"/>
  <c r="L80" i="18" s="1"/>
  <c r="J26" i="18"/>
  <c r="L26" i="18" s="1"/>
  <c r="J120" i="18"/>
  <c r="L120" i="18" s="1"/>
  <c r="I106" i="18"/>
  <c r="I646" i="16"/>
  <c r="J646" i="16"/>
  <c r="L646" i="16" s="1"/>
  <c r="K646" i="16"/>
  <c r="I648" i="16"/>
  <c r="K648" i="16"/>
  <c r="J648" i="16"/>
  <c r="L648" i="16" s="1"/>
  <c r="K650" i="16"/>
  <c r="J650" i="16"/>
  <c r="L650" i="16" s="1"/>
  <c r="I650" i="16"/>
  <c r="K660" i="16"/>
  <c r="I660" i="16"/>
  <c r="J660" i="16"/>
  <c r="L660" i="16" s="1"/>
  <c r="J76" i="18"/>
  <c r="L76" i="18" s="1"/>
  <c r="J77" i="18"/>
  <c r="L77" i="18" s="1"/>
  <c r="J66" i="18"/>
  <c r="L66" i="18" s="1"/>
  <c r="I59" i="18"/>
  <c r="K76" i="18"/>
  <c r="K51" i="18"/>
  <c r="J56" i="18"/>
  <c r="L56" i="18" s="1"/>
  <c r="I56" i="18"/>
  <c r="K65" i="18"/>
  <c r="J2" i="18"/>
  <c r="L2" i="18" s="1"/>
  <c r="K19" i="18"/>
  <c r="J119" i="18"/>
  <c r="L119" i="18" s="1"/>
  <c r="I51" i="18"/>
  <c r="K71" i="18"/>
  <c r="K2" i="18"/>
  <c r="J108" i="18"/>
  <c r="L108" i="18" s="1"/>
  <c r="I108" i="18"/>
  <c r="K119" i="18"/>
  <c r="I48" i="18"/>
  <c r="K55" i="18"/>
  <c r="K12" i="18"/>
  <c r="I118" i="18"/>
  <c r="I55" i="18"/>
  <c r="J12" i="18"/>
  <c r="L12" i="18" s="1"/>
  <c r="I71" i="18"/>
  <c r="I62" i="18"/>
  <c r="J62" i="18"/>
  <c r="L62" i="18" s="1"/>
  <c r="I100" i="18"/>
  <c r="K22" i="18"/>
  <c r="J96" i="18"/>
  <c r="L96" i="18" s="1"/>
  <c r="J121" i="18"/>
  <c r="L121" i="18" s="1"/>
  <c r="I96" i="18"/>
  <c r="K75" i="18"/>
  <c r="K73" i="18"/>
  <c r="I18" i="18"/>
  <c r="K82" i="18"/>
  <c r="K28" i="18"/>
  <c r="K64" i="18"/>
  <c r="I73" i="18"/>
  <c r="J18" i="18"/>
  <c r="L18" i="18" s="1"/>
  <c r="I82" i="18"/>
  <c r="J48" i="18"/>
  <c r="L48" i="18" s="1"/>
  <c r="I75" i="18"/>
  <c r="J112" i="18"/>
  <c r="L112" i="18" s="1"/>
  <c r="I112" i="18"/>
  <c r="I28" i="18"/>
  <c r="I64" i="18"/>
  <c r="I109" i="18"/>
  <c r="J109" i="18"/>
  <c r="L109" i="18" s="1"/>
  <c r="I22" i="18"/>
  <c r="K100" i="18"/>
  <c r="I54" i="18"/>
  <c r="K114" i="18"/>
  <c r="K88" i="18"/>
  <c r="J78" i="18"/>
  <c r="L78" i="18" s="1"/>
  <c r="I63" i="18"/>
  <c r="J63" i="18"/>
  <c r="L63" i="18" s="1"/>
  <c r="K54" i="18"/>
  <c r="K105" i="18"/>
  <c r="I15" i="18"/>
  <c r="K15" i="18"/>
  <c r="I105" i="18"/>
  <c r="K121" i="18"/>
  <c r="I219" i="16"/>
  <c r="J219" i="16"/>
  <c r="L219" i="16" s="1"/>
  <c r="K219" i="16"/>
  <c r="I163" i="16"/>
  <c r="J163" i="16"/>
  <c r="L163" i="16" s="1"/>
  <c r="K163" i="16"/>
  <c r="J355" i="16"/>
  <c r="L355" i="16" s="1"/>
  <c r="K355" i="16"/>
  <c r="I355" i="16"/>
  <c r="I547" i="16"/>
  <c r="J547" i="16"/>
  <c r="L547" i="16" s="1"/>
  <c r="K547" i="16"/>
  <c r="I28" i="16"/>
  <c r="J28" i="16"/>
  <c r="L28" i="16" s="1"/>
  <c r="K28" i="16"/>
  <c r="I92" i="16"/>
  <c r="J92" i="16"/>
  <c r="L92" i="16" s="1"/>
  <c r="K92" i="16"/>
  <c r="I284" i="16"/>
  <c r="J284" i="16"/>
  <c r="L284" i="16" s="1"/>
  <c r="K284" i="16"/>
  <c r="I412" i="16"/>
  <c r="J412" i="16"/>
  <c r="L412" i="16" s="1"/>
  <c r="K412" i="16"/>
  <c r="I476" i="16"/>
  <c r="J476" i="16"/>
  <c r="L476" i="16" s="1"/>
  <c r="K476" i="16"/>
  <c r="J540" i="16"/>
  <c r="L540" i="16" s="1"/>
  <c r="K540" i="16"/>
  <c r="I540" i="16"/>
  <c r="J604" i="16"/>
  <c r="L604" i="16" s="1"/>
  <c r="K604" i="16"/>
  <c r="I604" i="16"/>
  <c r="I21" i="16"/>
  <c r="J21" i="16"/>
  <c r="L21" i="16" s="1"/>
  <c r="K21" i="16"/>
  <c r="I85" i="16"/>
  <c r="J85" i="16"/>
  <c r="L85" i="16" s="1"/>
  <c r="K85" i="16"/>
  <c r="J149" i="16"/>
  <c r="L149" i="16" s="1"/>
  <c r="K149" i="16"/>
  <c r="I149" i="16"/>
  <c r="J213" i="16"/>
  <c r="L213" i="16" s="1"/>
  <c r="K213" i="16"/>
  <c r="I213" i="16"/>
  <c r="J277" i="16"/>
  <c r="L277" i="16" s="1"/>
  <c r="K277" i="16"/>
  <c r="I277" i="16"/>
  <c r="K341" i="16"/>
  <c r="I341" i="16"/>
  <c r="J341" i="16"/>
  <c r="L341" i="16" s="1"/>
  <c r="K405" i="16"/>
  <c r="I405" i="16"/>
  <c r="J405" i="16"/>
  <c r="L405" i="16" s="1"/>
  <c r="I469" i="16"/>
  <c r="J469" i="16"/>
  <c r="L469" i="16" s="1"/>
  <c r="K469" i="16"/>
  <c r="K533" i="16"/>
  <c r="I533" i="16"/>
  <c r="J533" i="16"/>
  <c r="L533" i="16" s="1"/>
  <c r="K597" i="16"/>
  <c r="I597" i="16"/>
  <c r="J597" i="16"/>
  <c r="L597" i="16" s="1"/>
  <c r="K14" i="16"/>
  <c r="I14" i="16"/>
  <c r="J14" i="16"/>
  <c r="L14" i="16" s="1"/>
  <c r="I78" i="16"/>
  <c r="J78" i="16"/>
  <c r="L78" i="16" s="1"/>
  <c r="K78" i="16"/>
  <c r="I142" i="16"/>
  <c r="J142" i="16"/>
  <c r="L142" i="16" s="1"/>
  <c r="K142" i="16"/>
  <c r="J206" i="16"/>
  <c r="L206" i="16" s="1"/>
  <c r="K206" i="16"/>
  <c r="I206" i="16"/>
  <c r="I270" i="16"/>
  <c r="J270" i="16"/>
  <c r="L270" i="16" s="1"/>
  <c r="K270" i="16"/>
  <c r="K334" i="16"/>
  <c r="J334" i="16"/>
  <c r="L334" i="16" s="1"/>
  <c r="I334" i="16"/>
  <c r="J398" i="16"/>
  <c r="L398" i="16" s="1"/>
  <c r="K398" i="16"/>
  <c r="I398" i="16"/>
  <c r="I462" i="16"/>
  <c r="J462" i="16"/>
  <c r="L462" i="16" s="1"/>
  <c r="K462" i="16"/>
  <c r="I526" i="16"/>
  <c r="J526" i="16"/>
  <c r="L526" i="16" s="1"/>
  <c r="K526" i="16"/>
  <c r="I590" i="16"/>
  <c r="J590" i="16"/>
  <c r="L590" i="16" s="1"/>
  <c r="K590" i="16"/>
  <c r="I15" i="16"/>
  <c r="J15" i="16"/>
  <c r="L15" i="16" s="1"/>
  <c r="K15" i="16"/>
  <c r="J79" i="16"/>
  <c r="L79" i="16" s="1"/>
  <c r="K79" i="16"/>
  <c r="I79" i="16"/>
  <c r="I143" i="16"/>
  <c r="J143" i="16"/>
  <c r="L143" i="16" s="1"/>
  <c r="K143" i="16"/>
  <c r="I207" i="16"/>
  <c r="J207" i="16"/>
  <c r="L207" i="16" s="1"/>
  <c r="K207" i="16"/>
  <c r="K271" i="16"/>
  <c r="I271" i="16"/>
  <c r="J271" i="16"/>
  <c r="L271" i="16" s="1"/>
  <c r="I335" i="16"/>
  <c r="J335" i="16"/>
  <c r="L335" i="16" s="1"/>
  <c r="K335" i="16"/>
  <c r="I399" i="16"/>
  <c r="J399" i="16"/>
  <c r="L399" i="16" s="1"/>
  <c r="K399" i="16"/>
  <c r="I463" i="16"/>
  <c r="J463" i="16"/>
  <c r="L463" i="16" s="1"/>
  <c r="K463" i="16"/>
  <c r="J527" i="16"/>
  <c r="L527" i="16" s="1"/>
  <c r="K527" i="16"/>
  <c r="I527" i="16"/>
  <c r="J591" i="16"/>
  <c r="L591" i="16" s="1"/>
  <c r="K591" i="16"/>
  <c r="I591" i="16"/>
  <c r="I16" i="16"/>
  <c r="J16" i="16"/>
  <c r="L16" i="16" s="1"/>
  <c r="K16" i="16"/>
  <c r="I80" i="16"/>
  <c r="J80" i="16"/>
  <c r="L80" i="16" s="1"/>
  <c r="K80" i="16"/>
  <c r="J144" i="16"/>
  <c r="L144" i="16" s="1"/>
  <c r="K144" i="16"/>
  <c r="I144" i="16"/>
  <c r="K208" i="16"/>
  <c r="I208" i="16"/>
  <c r="J208" i="16"/>
  <c r="L208" i="16" s="1"/>
  <c r="J272" i="16"/>
  <c r="L272" i="16" s="1"/>
  <c r="K272" i="16"/>
  <c r="I272" i="16"/>
  <c r="I336" i="16"/>
  <c r="J336" i="16"/>
  <c r="L336" i="16" s="1"/>
  <c r="K336" i="16"/>
  <c r="K400" i="16"/>
  <c r="I400" i="16"/>
  <c r="J400" i="16"/>
  <c r="L400" i="16" s="1"/>
  <c r="I464" i="16"/>
  <c r="J464" i="16"/>
  <c r="L464" i="16" s="1"/>
  <c r="K464" i="16"/>
  <c r="J528" i="16"/>
  <c r="L528" i="16" s="1"/>
  <c r="K528" i="16"/>
  <c r="I528" i="16"/>
  <c r="J592" i="16"/>
  <c r="L592" i="16" s="1"/>
  <c r="K592" i="16"/>
  <c r="I592" i="16"/>
  <c r="J17" i="16"/>
  <c r="L17" i="16" s="1"/>
  <c r="K17" i="16"/>
  <c r="I17" i="16"/>
  <c r="K81" i="16"/>
  <c r="I81" i="16"/>
  <c r="J81" i="16"/>
  <c r="L81" i="16" s="1"/>
  <c r="I145" i="16"/>
  <c r="J145" i="16"/>
  <c r="L145" i="16" s="1"/>
  <c r="K145" i="16"/>
  <c r="I209" i="16"/>
  <c r="J209" i="16"/>
  <c r="L209" i="16" s="1"/>
  <c r="K209" i="16"/>
  <c r="I273" i="16"/>
  <c r="J273" i="16"/>
  <c r="L273" i="16" s="1"/>
  <c r="K273" i="16"/>
  <c r="I337" i="16"/>
  <c r="J337" i="16"/>
  <c r="L337" i="16" s="1"/>
  <c r="K337" i="16"/>
  <c r="I401" i="16"/>
  <c r="J401" i="16"/>
  <c r="L401" i="16" s="1"/>
  <c r="K401" i="16"/>
  <c r="K465" i="16"/>
  <c r="I465" i="16"/>
  <c r="J465" i="16"/>
  <c r="L465" i="16" s="1"/>
  <c r="I529" i="16"/>
  <c r="J529" i="16"/>
  <c r="L529" i="16" s="1"/>
  <c r="K529" i="16"/>
  <c r="I593" i="16"/>
  <c r="J593" i="16"/>
  <c r="L593" i="16" s="1"/>
  <c r="K593" i="16"/>
  <c r="I26" i="16"/>
  <c r="J26" i="16"/>
  <c r="L26" i="16" s="1"/>
  <c r="K26" i="16"/>
  <c r="I90" i="16"/>
  <c r="J90" i="16"/>
  <c r="L90" i="16" s="1"/>
  <c r="K90" i="16"/>
  <c r="I162" i="16"/>
  <c r="J162" i="16"/>
  <c r="L162" i="16" s="1"/>
  <c r="K162" i="16"/>
  <c r="K226" i="16"/>
  <c r="I226" i="16"/>
  <c r="J226" i="16"/>
  <c r="L226" i="16" s="1"/>
  <c r="I290" i="16"/>
  <c r="J290" i="16"/>
  <c r="L290" i="16" s="1"/>
  <c r="K290" i="16"/>
  <c r="I354" i="16"/>
  <c r="J354" i="16"/>
  <c r="L354" i="16" s="1"/>
  <c r="K354" i="16"/>
  <c r="J418" i="16"/>
  <c r="L418" i="16" s="1"/>
  <c r="I418" i="16"/>
  <c r="K418" i="16"/>
  <c r="I482" i="16"/>
  <c r="J482" i="16"/>
  <c r="L482" i="16" s="1"/>
  <c r="K482" i="16"/>
  <c r="I546" i="16"/>
  <c r="J546" i="16"/>
  <c r="L546" i="16" s="1"/>
  <c r="K546" i="16"/>
  <c r="I610" i="16"/>
  <c r="J610" i="16"/>
  <c r="L610" i="16" s="1"/>
  <c r="K610" i="16"/>
  <c r="I155" i="16"/>
  <c r="J155" i="16"/>
  <c r="L155" i="16" s="1"/>
  <c r="K155" i="16"/>
  <c r="I35" i="16"/>
  <c r="J35" i="16"/>
  <c r="L35" i="16" s="1"/>
  <c r="K35" i="16"/>
  <c r="I99" i="16"/>
  <c r="J99" i="16"/>
  <c r="L99" i="16" s="1"/>
  <c r="K99" i="16"/>
  <c r="K291" i="16"/>
  <c r="I291" i="16"/>
  <c r="J291" i="16"/>
  <c r="L291" i="16" s="1"/>
  <c r="I419" i="16"/>
  <c r="J419" i="16"/>
  <c r="L419" i="16" s="1"/>
  <c r="K419" i="16"/>
  <c r="I611" i="16"/>
  <c r="J611" i="16"/>
  <c r="L611" i="16" s="1"/>
  <c r="K611" i="16"/>
  <c r="J220" i="16"/>
  <c r="L220" i="16" s="1"/>
  <c r="K220" i="16"/>
  <c r="I220" i="16"/>
  <c r="I107" i="16"/>
  <c r="J107" i="16"/>
  <c r="L107" i="16" s="1"/>
  <c r="K107" i="16"/>
  <c r="K171" i="16"/>
  <c r="I171" i="16"/>
  <c r="J171" i="16"/>
  <c r="L171" i="16" s="1"/>
  <c r="I235" i="16"/>
  <c r="J235" i="16"/>
  <c r="L235" i="16" s="1"/>
  <c r="K235" i="16"/>
  <c r="I299" i="16"/>
  <c r="J299" i="16"/>
  <c r="L299" i="16" s="1"/>
  <c r="K299" i="16"/>
  <c r="J363" i="16"/>
  <c r="L363" i="16" s="1"/>
  <c r="K363" i="16"/>
  <c r="I363" i="16"/>
  <c r="K427" i="16"/>
  <c r="I427" i="16"/>
  <c r="J427" i="16"/>
  <c r="L427" i="16" s="1"/>
  <c r="I491" i="16"/>
  <c r="J491" i="16"/>
  <c r="L491" i="16" s="1"/>
  <c r="K491" i="16"/>
  <c r="I555" i="16"/>
  <c r="J555" i="16"/>
  <c r="L555" i="16" s="1"/>
  <c r="K555" i="16"/>
  <c r="I619" i="16"/>
  <c r="J619" i="16"/>
  <c r="L619" i="16" s="1"/>
  <c r="K619" i="16"/>
  <c r="I36" i="16"/>
  <c r="J36" i="16"/>
  <c r="L36" i="16" s="1"/>
  <c r="K36" i="16"/>
  <c r="I100" i="16"/>
  <c r="J100" i="16"/>
  <c r="L100" i="16" s="1"/>
  <c r="K100" i="16"/>
  <c r="J164" i="16"/>
  <c r="L164" i="16" s="1"/>
  <c r="K164" i="16"/>
  <c r="I164" i="16"/>
  <c r="I228" i="16"/>
  <c r="J228" i="16"/>
  <c r="L228" i="16" s="1"/>
  <c r="K228" i="16"/>
  <c r="J292" i="16"/>
  <c r="L292" i="16" s="1"/>
  <c r="K292" i="16"/>
  <c r="I292" i="16"/>
  <c r="I356" i="16"/>
  <c r="J356" i="16"/>
  <c r="L356" i="16" s="1"/>
  <c r="K356" i="16"/>
  <c r="J420" i="16"/>
  <c r="L420" i="16" s="1"/>
  <c r="I420" i="16"/>
  <c r="K420" i="16"/>
  <c r="K484" i="16"/>
  <c r="I484" i="16"/>
  <c r="J484" i="16"/>
  <c r="L484" i="16" s="1"/>
  <c r="K548" i="16"/>
  <c r="I548" i="16"/>
  <c r="J548" i="16"/>
  <c r="L548" i="16" s="1"/>
  <c r="K612" i="16"/>
  <c r="I612" i="16"/>
  <c r="J612" i="16"/>
  <c r="L612" i="16" s="1"/>
  <c r="J29" i="16"/>
  <c r="L29" i="16" s="1"/>
  <c r="K29" i="16"/>
  <c r="I29" i="16"/>
  <c r="I93" i="16"/>
  <c r="J93" i="16"/>
  <c r="L93" i="16" s="1"/>
  <c r="K93" i="16"/>
  <c r="I157" i="16"/>
  <c r="J157" i="16"/>
  <c r="L157" i="16" s="1"/>
  <c r="K157" i="16"/>
  <c r="K221" i="16"/>
  <c r="I221" i="16"/>
  <c r="J221" i="16"/>
  <c r="L221" i="16" s="1"/>
  <c r="I285" i="16"/>
  <c r="J285" i="16"/>
  <c r="L285" i="16" s="1"/>
  <c r="K285" i="16"/>
  <c r="I349" i="16"/>
  <c r="J349" i="16"/>
  <c r="L349" i="16" s="1"/>
  <c r="K349" i="16"/>
  <c r="I413" i="16"/>
  <c r="K413" i="16"/>
  <c r="J413" i="16"/>
  <c r="L413" i="16" s="1"/>
  <c r="I477" i="16"/>
  <c r="J477" i="16"/>
  <c r="L477" i="16" s="1"/>
  <c r="K477" i="16"/>
  <c r="K541" i="16"/>
  <c r="I541" i="16"/>
  <c r="J541" i="16"/>
  <c r="L541" i="16" s="1"/>
  <c r="K605" i="16"/>
  <c r="I605" i="16"/>
  <c r="J605" i="16"/>
  <c r="L605" i="16" s="1"/>
  <c r="I22" i="16"/>
  <c r="J22" i="16"/>
  <c r="L22" i="16" s="1"/>
  <c r="K22" i="16"/>
  <c r="K86" i="16"/>
  <c r="I86" i="16"/>
  <c r="J86" i="16"/>
  <c r="L86" i="16" s="1"/>
  <c r="I150" i="16"/>
  <c r="J150" i="16"/>
  <c r="L150" i="16" s="1"/>
  <c r="K150" i="16"/>
  <c r="I214" i="16"/>
  <c r="J214" i="16"/>
  <c r="L214" i="16" s="1"/>
  <c r="K214" i="16"/>
  <c r="K278" i="16"/>
  <c r="I278" i="16"/>
  <c r="J278" i="16"/>
  <c r="L278" i="16" s="1"/>
  <c r="I342" i="16"/>
  <c r="J342" i="16"/>
  <c r="L342" i="16" s="1"/>
  <c r="K342" i="16"/>
  <c r="J406" i="16"/>
  <c r="L406" i="16" s="1"/>
  <c r="I406" i="16"/>
  <c r="K406" i="16"/>
  <c r="I470" i="16"/>
  <c r="J470" i="16"/>
  <c r="L470" i="16" s="1"/>
  <c r="K470" i="16"/>
  <c r="I534" i="16"/>
  <c r="J534" i="16"/>
  <c r="L534" i="16" s="1"/>
  <c r="K534" i="16"/>
  <c r="I598" i="16"/>
  <c r="J598" i="16"/>
  <c r="L598" i="16" s="1"/>
  <c r="K598" i="16"/>
  <c r="I23" i="16"/>
  <c r="J23" i="16"/>
  <c r="L23" i="16" s="1"/>
  <c r="K23" i="16"/>
  <c r="I87" i="16"/>
  <c r="J87" i="16"/>
  <c r="L87" i="16" s="1"/>
  <c r="K87" i="16"/>
  <c r="I151" i="16"/>
  <c r="J151" i="16"/>
  <c r="L151" i="16" s="1"/>
  <c r="K151" i="16"/>
  <c r="I215" i="16"/>
  <c r="J215" i="16"/>
  <c r="L215" i="16" s="1"/>
  <c r="K215" i="16"/>
  <c r="I279" i="16"/>
  <c r="J279" i="16"/>
  <c r="L279" i="16" s="1"/>
  <c r="K279" i="16"/>
  <c r="I343" i="16"/>
  <c r="J343" i="16"/>
  <c r="L343" i="16" s="1"/>
  <c r="K343" i="16"/>
  <c r="J407" i="16"/>
  <c r="L407" i="16" s="1"/>
  <c r="K407" i="16"/>
  <c r="I407" i="16"/>
  <c r="I471" i="16"/>
  <c r="J471" i="16"/>
  <c r="L471" i="16" s="1"/>
  <c r="K471" i="16"/>
  <c r="K535" i="16"/>
  <c r="I535" i="16"/>
  <c r="J535" i="16"/>
  <c r="L535" i="16" s="1"/>
  <c r="K599" i="16"/>
  <c r="I599" i="16"/>
  <c r="J599" i="16"/>
  <c r="L599" i="16" s="1"/>
  <c r="K24" i="16"/>
  <c r="I24" i="16"/>
  <c r="J24" i="16"/>
  <c r="L24" i="16" s="1"/>
  <c r="I88" i="16"/>
  <c r="J88" i="16"/>
  <c r="L88" i="16" s="1"/>
  <c r="K88" i="16"/>
  <c r="I152" i="16"/>
  <c r="J152" i="16"/>
  <c r="L152" i="16" s="1"/>
  <c r="K152" i="16"/>
  <c r="I216" i="16"/>
  <c r="J216" i="16"/>
  <c r="L216" i="16" s="1"/>
  <c r="K216" i="16"/>
  <c r="I280" i="16"/>
  <c r="J280" i="16"/>
  <c r="L280" i="16" s="1"/>
  <c r="K280" i="16"/>
  <c r="I344" i="16"/>
  <c r="J344" i="16"/>
  <c r="L344" i="16" s="1"/>
  <c r="K344" i="16"/>
  <c r="J408" i="16"/>
  <c r="L408" i="16" s="1"/>
  <c r="I408" i="16"/>
  <c r="K408" i="16"/>
  <c r="I472" i="16"/>
  <c r="J472" i="16"/>
  <c r="L472" i="16" s="1"/>
  <c r="K472" i="16"/>
  <c r="J536" i="16"/>
  <c r="L536" i="16" s="1"/>
  <c r="K536" i="16"/>
  <c r="I536" i="16"/>
  <c r="J600" i="16"/>
  <c r="L600" i="16" s="1"/>
  <c r="K600" i="16"/>
  <c r="I600" i="16"/>
  <c r="I25" i="16"/>
  <c r="J25" i="16"/>
  <c r="L25" i="16" s="1"/>
  <c r="K25" i="16"/>
  <c r="J89" i="16"/>
  <c r="L89" i="16" s="1"/>
  <c r="K89" i="16"/>
  <c r="I89" i="16"/>
  <c r="I153" i="16"/>
  <c r="J153" i="16"/>
  <c r="L153" i="16" s="1"/>
  <c r="K153" i="16"/>
  <c r="I217" i="16"/>
  <c r="J217" i="16"/>
  <c r="L217" i="16" s="1"/>
  <c r="K217" i="16"/>
  <c r="K281" i="16"/>
  <c r="I281" i="16"/>
  <c r="J281" i="16"/>
  <c r="L281" i="16" s="1"/>
  <c r="I345" i="16"/>
  <c r="J345" i="16"/>
  <c r="L345" i="16" s="1"/>
  <c r="K345" i="16"/>
  <c r="I409" i="16"/>
  <c r="J409" i="16"/>
  <c r="L409" i="16" s="1"/>
  <c r="K409" i="16"/>
  <c r="K473" i="16"/>
  <c r="I473" i="16"/>
  <c r="J473" i="16"/>
  <c r="L473" i="16" s="1"/>
  <c r="I537" i="16"/>
  <c r="J537" i="16"/>
  <c r="L537" i="16" s="1"/>
  <c r="K537" i="16"/>
  <c r="I601" i="16"/>
  <c r="J601" i="16"/>
  <c r="L601" i="16" s="1"/>
  <c r="K601" i="16"/>
  <c r="K34" i="16"/>
  <c r="I34" i="16"/>
  <c r="J34" i="16"/>
  <c r="L34" i="16" s="1"/>
  <c r="I98" i="16"/>
  <c r="J98" i="16"/>
  <c r="L98" i="16" s="1"/>
  <c r="K98" i="16"/>
  <c r="I170" i="16"/>
  <c r="J170" i="16"/>
  <c r="L170" i="16" s="1"/>
  <c r="K170" i="16"/>
  <c r="J234" i="16"/>
  <c r="L234" i="16" s="1"/>
  <c r="K234" i="16"/>
  <c r="I234" i="16"/>
  <c r="I298" i="16"/>
  <c r="J298" i="16"/>
  <c r="L298" i="16" s="1"/>
  <c r="K298" i="16"/>
  <c r="I362" i="16"/>
  <c r="J362" i="16"/>
  <c r="L362" i="16" s="1"/>
  <c r="K362" i="16"/>
  <c r="K426" i="16"/>
  <c r="I426" i="16"/>
  <c r="J426" i="16"/>
  <c r="L426" i="16" s="1"/>
  <c r="I490" i="16"/>
  <c r="J490" i="16"/>
  <c r="L490" i="16" s="1"/>
  <c r="K490" i="16"/>
  <c r="I554" i="16"/>
  <c r="J554" i="16"/>
  <c r="L554" i="16" s="1"/>
  <c r="K554" i="16"/>
  <c r="I618" i="16"/>
  <c r="J618" i="16"/>
  <c r="L618" i="16" s="1"/>
  <c r="K618" i="16"/>
  <c r="J411" i="16"/>
  <c r="L411" i="16" s="1"/>
  <c r="I411" i="16"/>
  <c r="K411" i="16"/>
  <c r="I227" i="16"/>
  <c r="K227" i="16"/>
  <c r="J227" i="16"/>
  <c r="L227" i="16" s="1"/>
  <c r="I483" i="16"/>
  <c r="J483" i="16"/>
  <c r="L483" i="16" s="1"/>
  <c r="K483" i="16"/>
  <c r="I156" i="16"/>
  <c r="J156" i="16"/>
  <c r="L156" i="16" s="1"/>
  <c r="K156" i="16"/>
  <c r="K348" i="16"/>
  <c r="I348" i="16"/>
  <c r="J348" i="16"/>
  <c r="L348" i="16" s="1"/>
  <c r="I43" i="16"/>
  <c r="J43" i="16"/>
  <c r="L43" i="16" s="1"/>
  <c r="K43" i="16"/>
  <c r="I51" i="16"/>
  <c r="J51" i="16"/>
  <c r="L51" i="16" s="1"/>
  <c r="K51" i="16"/>
  <c r="I115" i="16"/>
  <c r="J115" i="16"/>
  <c r="L115" i="16" s="1"/>
  <c r="K115" i="16"/>
  <c r="J179" i="16"/>
  <c r="L179" i="16" s="1"/>
  <c r="K179" i="16"/>
  <c r="I179" i="16"/>
  <c r="K243" i="16"/>
  <c r="I243" i="16"/>
  <c r="J243" i="16"/>
  <c r="L243" i="16" s="1"/>
  <c r="J307" i="16"/>
  <c r="L307" i="16" s="1"/>
  <c r="K307" i="16"/>
  <c r="I307" i="16"/>
  <c r="I371" i="16"/>
  <c r="J371" i="16"/>
  <c r="L371" i="16" s="1"/>
  <c r="K371" i="16"/>
  <c r="J435" i="16"/>
  <c r="L435" i="16" s="1"/>
  <c r="I435" i="16"/>
  <c r="K435" i="16"/>
  <c r="I499" i="16"/>
  <c r="J499" i="16"/>
  <c r="L499" i="16" s="1"/>
  <c r="K499" i="16"/>
  <c r="I563" i="16"/>
  <c r="J563" i="16"/>
  <c r="L563" i="16" s="1"/>
  <c r="K563" i="16"/>
  <c r="I627" i="16"/>
  <c r="J627" i="16"/>
  <c r="L627" i="16" s="1"/>
  <c r="K627" i="16"/>
  <c r="K44" i="16"/>
  <c r="I44" i="16"/>
  <c r="J44" i="16"/>
  <c r="L44" i="16" s="1"/>
  <c r="I108" i="16"/>
  <c r="J108" i="16"/>
  <c r="L108" i="16" s="1"/>
  <c r="K108" i="16"/>
  <c r="I172" i="16"/>
  <c r="J172" i="16"/>
  <c r="L172" i="16" s="1"/>
  <c r="K172" i="16"/>
  <c r="K236" i="16"/>
  <c r="I236" i="16"/>
  <c r="J236" i="16"/>
  <c r="L236" i="16" s="1"/>
  <c r="I300" i="16"/>
  <c r="J300" i="16"/>
  <c r="L300" i="16" s="1"/>
  <c r="K300" i="16"/>
  <c r="I364" i="16"/>
  <c r="J364" i="16"/>
  <c r="L364" i="16" s="1"/>
  <c r="K364" i="16"/>
  <c r="I428" i="16"/>
  <c r="J428" i="16"/>
  <c r="L428" i="16" s="1"/>
  <c r="K428" i="16"/>
  <c r="I492" i="16"/>
  <c r="J492" i="16"/>
  <c r="L492" i="16" s="1"/>
  <c r="K492" i="16"/>
  <c r="I556" i="16"/>
  <c r="J556" i="16"/>
  <c r="L556" i="16" s="1"/>
  <c r="K556" i="16"/>
  <c r="I620" i="16"/>
  <c r="J620" i="16"/>
  <c r="L620" i="16" s="1"/>
  <c r="K620" i="16"/>
  <c r="I37" i="16"/>
  <c r="J37" i="16"/>
  <c r="L37" i="16" s="1"/>
  <c r="K37" i="16"/>
  <c r="K101" i="16"/>
  <c r="I101" i="16"/>
  <c r="J101" i="16"/>
  <c r="L101" i="16" s="1"/>
  <c r="I165" i="16"/>
  <c r="J165" i="16"/>
  <c r="L165" i="16" s="1"/>
  <c r="K165" i="16"/>
  <c r="J229" i="16"/>
  <c r="L229" i="16" s="1"/>
  <c r="K229" i="16"/>
  <c r="I229" i="16"/>
  <c r="I293" i="16"/>
  <c r="J293" i="16"/>
  <c r="L293" i="16" s="1"/>
  <c r="K293" i="16"/>
  <c r="J357" i="16"/>
  <c r="L357" i="16" s="1"/>
  <c r="K357" i="16"/>
  <c r="I357" i="16"/>
  <c r="I421" i="16"/>
  <c r="J421" i="16"/>
  <c r="L421" i="16" s="1"/>
  <c r="K421" i="16"/>
  <c r="K485" i="16"/>
  <c r="I485" i="16"/>
  <c r="J485" i="16"/>
  <c r="L485" i="16" s="1"/>
  <c r="K549" i="16"/>
  <c r="I549" i="16"/>
  <c r="J549" i="16"/>
  <c r="L549" i="16" s="1"/>
  <c r="K613" i="16"/>
  <c r="I613" i="16"/>
  <c r="J613" i="16"/>
  <c r="L613" i="16" s="1"/>
  <c r="I30" i="16"/>
  <c r="J30" i="16"/>
  <c r="L30" i="16" s="1"/>
  <c r="K30" i="16"/>
  <c r="J94" i="16"/>
  <c r="L94" i="16" s="1"/>
  <c r="K94" i="16"/>
  <c r="I94" i="16"/>
  <c r="I158" i="16"/>
  <c r="J158" i="16"/>
  <c r="L158" i="16" s="1"/>
  <c r="K158" i="16"/>
  <c r="I222" i="16"/>
  <c r="J222" i="16"/>
  <c r="L222" i="16" s="1"/>
  <c r="K222" i="16"/>
  <c r="I286" i="16"/>
  <c r="J286" i="16"/>
  <c r="L286" i="16" s="1"/>
  <c r="K286" i="16"/>
  <c r="K350" i="16"/>
  <c r="I350" i="16"/>
  <c r="J350" i="16"/>
  <c r="L350" i="16" s="1"/>
  <c r="I414" i="16"/>
  <c r="J414" i="16"/>
  <c r="L414" i="16" s="1"/>
  <c r="K414" i="16"/>
  <c r="J478" i="16"/>
  <c r="L478" i="16" s="1"/>
  <c r="K478" i="16"/>
  <c r="I478" i="16"/>
  <c r="I542" i="16"/>
  <c r="J542" i="16"/>
  <c r="L542" i="16" s="1"/>
  <c r="K542" i="16"/>
  <c r="I606" i="16"/>
  <c r="J606" i="16"/>
  <c r="L606" i="16" s="1"/>
  <c r="K606" i="16"/>
  <c r="I31" i="16"/>
  <c r="J31" i="16"/>
  <c r="L31" i="16" s="1"/>
  <c r="K31" i="16"/>
  <c r="I95" i="16"/>
  <c r="J95" i="16"/>
  <c r="L95" i="16" s="1"/>
  <c r="K95" i="16"/>
  <c r="J159" i="16"/>
  <c r="L159" i="16" s="1"/>
  <c r="K159" i="16"/>
  <c r="I159" i="16"/>
  <c r="I223" i="16"/>
  <c r="J223" i="16"/>
  <c r="L223" i="16" s="1"/>
  <c r="K223" i="16"/>
  <c r="J287" i="16"/>
  <c r="L287" i="16" s="1"/>
  <c r="K287" i="16"/>
  <c r="I287" i="16"/>
  <c r="J351" i="16"/>
  <c r="L351" i="16" s="1"/>
  <c r="K351" i="16"/>
  <c r="I351" i="16"/>
  <c r="K415" i="16"/>
  <c r="I415" i="16"/>
  <c r="J415" i="16"/>
  <c r="L415" i="16" s="1"/>
  <c r="I479" i="16"/>
  <c r="J479" i="16"/>
  <c r="L479" i="16" s="1"/>
  <c r="K479" i="16"/>
  <c r="I543" i="16"/>
  <c r="J543" i="16"/>
  <c r="L543" i="16" s="1"/>
  <c r="K543" i="16"/>
  <c r="I607" i="16"/>
  <c r="J607" i="16"/>
  <c r="L607" i="16" s="1"/>
  <c r="K607" i="16"/>
  <c r="I32" i="16"/>
  <c r="J32" i="16"/>
  <c r="L32" i="16" s="1"/>
  <c r="K32" i="16"/>
  <c r="K96" i="16"/>
  <c r="I96" i="16"/>
  <c r="J96" i="16"/>
  <c r="L96" i="16" s="1"/>
  <c r="I160" i="16"/>
  <c r="J160" i="16"/>
  <c r="L160" i="16" s="1"/>
  <c r="K160" i="16"/>
  <c r="J224" i="16"/>
  <c r="L224" i="16" s="1"/>
  <c r="K224" i="16"/>
  <c r="I224" i="16"/>
  <c r="K288" i="16"/>
  <c r="I288" i="16"/>
  <c r="J288" i="16"/>
  <c r="L288" i="16" s="1"/>
  <c r="I352" i="16"/>
  <c r="J352" i="16"/>
  <c r="L352" i="16" s="1"/>
  <c r="K352" i="16"/>
  <c r="I416" i="16"/>
  <c r="J416" i="16"/>
  <c r="L416" i="16" s="1"/>
  <c r="K416" i="16"/>
  <c r="K480" i="16"/>
  <c r="J480" i="16"/>
  <c r="L480" i="16" s="1"/>
  <c r="I480" i="16"/>
  <c r="J544" i="16"/>
  <c r="L544" i="16" s="1"/>
  <c r="K544" i="16"/>
  <c r="I544" i="16"/>
  <c r="J608" i="16"/>
  <c r="L608" i="16" s="1"/>
  <c r="K608" i="16"/>
  <c r="I608" i="16"/>
  <c r="I33" i="16"/>
  <c r="J33" i="16"/>
  <c r="L33" i="16" s="1"/>
  <c r="K33" i="16"/>
  <c r="I97" i="16"/>
  <c r="J97" i="16"/>
  <c r="L97" i="16" s="1"/>
  <c r="K97" i="16"/>
  <c r="K161" i="16"/>
  <c r="I161" i="16"/>
  <c r="J161" i="16"/>
  <c r="L161" i="16" s="1"/>
  <c r="I225" i="16"/>
  <c r="J225" i="16"/>
  <c r="L225" i="16" s="1"/>
  <c r="K225" i="16"/>
  <c r="K289" i="16"/>
  <c r="I289" i="16"/>
  <c r="J289" i="16"/>
  <c r="L289" i="16" s="1"/>
  <c r="K353" i="16"/>
  <c r="I353" i="16"/>
  <c r="J353" i="16"/>
  <c r="L353" i="16" s="1"/>
  <c r="I417" i="16"/>
  <c r="J417" i="16"/>
  <c r="L417" i="16" s="1"/>
  <c r="K417" i="16"/>
  <c r="I481" i="16"/>
  <c r="J481" i="16"/>
  <c r="L481" i="16" s="1"/>
  <c r="K481" i="16"/>
  <c r="I545" i="16"/>
  <c r="J545" i="16"/>
  <c r="L545" i="16" s="1"/>
  <c r="K545" i="16"/>
  <c r="I609" i="16"/>
  <c r="J609" i="16"/>
  <c r="L609" i="16" s="1"/>
  <c r="K609" i="16"/>
  <c r="J42" i="16"/>
  <c r="L42" i="16" s="1"/>
  <c r="K42" i="16"/>
  <c r="I42" i="16"/>
  <c r="I106" i="16"/>
  <c r="J106" i="16"/>
  <c r="L106" i="16" s="1"/>
  <c r="K106" i="16"/>
  <c r="I178" i="16"/>
  <c r="J178" i="16"/>
  <c r="L178" i="16" s="1"/>
  <c r="K178" i="16"/>
  <c r="I242" i="16"/>
  <c r="J242" i="16"/>
  <c r="L242" i="16" s="1"/>
  <c r="K242" i="16"/>
  <c r="I306" i="16"/>
  <c r="K306" i="16"/>
  <c r="J306" i="16"/>
  <c r="L306" i="16" s="1"/>
  <c r="J370" i="16"/>
  <c r="L370" i="16" s="1"/>
  <c r="K370" i="16"/>
  <c r="I370" i="16"/>
  <c r="K434" i="16"/>
  <c r="J434" i="16"/>
  <c r="L434" i="16" s="1"/>
  <c r="I434" i="16"/>
  <c r="I498" i="16"/>
  <c r="J498" i="16"/>
  <c r="L498" i="16" s="1"/>
  <c r="K498" i="16"/>
  <c r="I562" i="16"/>
  <c r="J562" i="16"/>
  <c r="L562" i="16" s="1"/>
  <c r="K562" i="16"/>
  <c r="I626" i="16"/>
  <c r="J626" i="16"/>
  <c r="L626" i="16" s="1"/>
  <c r="K626" i="16"/>
  <c r="I27" i="16"/>
  <c r="J27" i="16"/>
  <c r="L27" i="16" s="1"/>
  <c r="K27" i="16"/>
  <c r="K347" i="16"/>
  <c r="I347" i="16"/>
  <c r="J347" i="16"/>
  <c r="L347" i="16" s="1"/>
  <c r="K59" i="16"/>
  <c r="I59" i="16"/>
  <c r="J59" i="16"/>
  <c r="L59" i="16" s="1"/>
  <c r="I123" i="16"/>
  <c r="J123" i="16"/>
  <c r="L123" i="16" s="1"/>
  <c r="K123" i="16"/>
  <c r="I187" i="16"/>
  <c r="J187" i="16"/>
  <c r="L187" i="16" s="1"/>
  <c r="K187" i="16"/>
  <c r="J251" i="16"/>
  <c r="L251" i="16" s="1"/>
  <c r="K251" i="16"/>
  <c r="I251" i="16"/>
  <c r="I315" i="16"/>
  <c r="J315" i="16"/>
  <c r="L315" i="16" s="1"/>
  <c r="K315" i="16"/>
  <c r="K379" i="16"/>
  <c r="I379" i="16"/>
  <c r="J379" i="16"/>
  <c r="L379" i="16" s="1"/>
  <c r="I443" i="16"/>
  <c r="J443" i="16"/>
  <c r="L443" i="16" s="1"/>
  <c r="K443" i="16"/>
  <c r="I507" i="16"/>
  <c r="J507" i="16"/>
  <c r="L507" i="16" s="1"/>
  <c r="K507" i="16"/>
  <c r="I571" i="16"/>
  <c r="J571" i="16"/>
  <c r="L571" i="16" s="1"/>
  <c r="K571" i="16"/>
  <c r="I635" i="16"/>
  <c r="J635" i="16"/>
  <c r="L635" i="16" s="1"/>
  <c r="K635" i="16"/>
  <c r="I52" i="16"/>
  <c r="J52" i="16"/>
  <c r="L52" i="16" s="1"/>
  <c r="K52" i="16"/>
  <c r="K116" i="16"/>
  <c r="I116" i="16"/>
  <c r="J116" i="16"/>
  <c r="L116" i="16" s="1"/>
  <c r="I180" i="16"/>
  <c r="J180" i="16"/>
  <c r="L180" i="16" s="1"/>
  <c r="K180" i="16"/>
  <c r="J244" i="16"/>
  <c r="L244" i="16" s="1"/>
  <c r="K244" i="16"/>
  <c r="I244" i="16"/>
  <c r="K308" i="16"/>
  <c r="J308" i="16"/>
  <c r="L308" i="16" s="1"/>
  <c r="I308" i="16"/>
  <c r="I372" i="16"/>
  <c r="K372" i="16"/>
  <c r="J372" i="16"/>
  <c r="L372" i="16" s="1"/>
  <c r="J436" i="16"/>
  <c r="L436" i="16" s="1"/>
  <c r="K436" i="16"/>
  <c r="I436" i="16"/>
  <c r="I500" i="16"/>
  <c r="J500" i="16"/>
  <c r="L500" i="16" s="1"/>
  <c r="K500" i="16"/>
  <c r="I564" i="16"/>
  <c r="J564" i="16"/>
  <c r="L564" i="16" s="1"/>
  <c r="K564" i="16"/>
  <c r="I628" i="16"/>
  <c r="J628" i="16"/>
  <c r="L628" i="16" s="1"/>
  <c r="K628" i="16"/>
  <c r="I45" i="16"/>
  <c r="J45" i="16"/>
  <c r="L45" i="16" s="1"/>
  <c r="K45" i="16"/>
  <c r="J109" i="16"/>
  <c r="L109" i="16" s="1"/>
  <c r="K109" i="16"/>
  <c r="I109" i="16"/>
  <c r="I173" i="16"/>
  <c r="J173" i="16"/>
  <c r="L173" i="16" s="1"/>
  <c r="K173" i="16"/>
  <c r="I237" i="16"/>
  <c r="J237" i="16"/>
  <c r="L237" i="16" s="1"/>
  <c r="K237" i="16"/>
  <c r="I301" i="16"/>
  <c r="J301" i="16"/>
  <c r="L301" i="16" s="1"/>
  <c r="K301" i="16"/>
  <c r="K365" i="16"/>
  <c r="J365" i="16"/>
  <c r="L365" i="16" s="1"/>
  <c r="I365" i="16"/>
  <c r="K429" i="16"/>
  <c r="I429" i="16"/>
  <c r="J429" i="16"/>
  <c r="L429" i="16" s="1"/>
  <c r="K493" i="16"/>
  <c r="I493" i="16"/>
  <c r="J493" i="16"/>
  <c r="L493" i="16" s="1"/>
  <c r="K557" i="16"/>
  <c r="I557" i="16"/>
  <c r="J557" i="16"/>
  <c r="L557" i="16" s="1"/>
  <c r="K621" i="16"/>
  <c r="I621" i="16"/>
  <c r="J621" i="16"/>
  <c r="L621" i="16" s="1"/>
  <c r="I38" i="16"/>
  <c r="J38" i="16"/>
  <c r="L38" i="16" s="1"/>
  <c r="K38" i="16"/>
  <c r="I102" i="16"/>
  <c r="J102" i="16"/>
  <c r="L102" i="16" s="1"/>
  <c r="K102" i="16"/>
  <c r="I166" i="16"/>
  <c r="J166" i="16"/>
  <c r="L166" i="16" s="1"/>
  <c r="K166" i="16"/>
  <c r="I230" i="16"/>
  <c r="J230" i="16"/>
  <c r="L230" i="16" s="1"/>
  <c r="K230" i="16"/>
  <c r="I294" i="16"/>
  <c r="J294" i="16"/>
  <c r="L294" i="16" s="1"/>
  <c r="K294" i="16"/>
  <c r="J358" i="16"/>
  <c r="L358" i="16" s="1"/>
  <c r="K358" i="16"/>
  <c r="I358" i="16"/>
  <c r="K422" i="16"/>
  <c r="I422" i="16"/>
  <c r="J422" i="16"/>
  <c r="L422" i="16" s="1"/>
  <c r="I486" i="16"/>
  <c r="J486" i="16"/>
  <c r="L486" i="16" s="1"/>
  <c r="K486" i="16"/>
  <c r="I550" i="16"/>
  <c r="J550" i="16"/>
  <c r="L550" i="16" s="1"/>
  <c r="K550" i="16"/>
  <c r="I614" i="16"/>
  <c r="J614" i="16"/>
  <c r="L614" i="16" s="1"/>
  <c r="K614" i="16"/>
  <c r="K39" i="16"/>
  <c r="I39" i="16"/>
  <c r="J39" i="16"/>
  <c r="L39" i="16" s="1"/>
  <c r="I103" i="16"/>
  <c r="J103" i="16"/>
  <c r="L103" i="16" s="1"/>
  <c r="K103" i="16"/>
  <c r="I167" i="16"/>
  <c r="J167" i="16"/>
  <c r="L167" i="16" s="1"/>
  <c r="K167" i="16"/>
  <c r="K231" i="16"/>
  <c r="I231" i="16"/>
  <c r="J231" i="16"/>
  <c r="L231" i="16" s="1"/>
  <c r="I295" i="16"/>
  <c r="J295" i="16"/>
  <c r="L295" i="16" s="1"/>
  <c r="K295" i="16"/>
  <c r="I359" i="16"/>
  <c r="J359" i="16"/>
  <c r="L359" i="16" s="1"/>
  <c r="K359" i="16"/>
  <c r="J423" i="16"/>
  <c r="L423" i="16" s="1"/>
  <c r="K423" i="16"/>
  <c r="I423" i="16"/>
  <c r="I487" i="16"/>
  <c r="J487" i="16"/>
  <c r="L487" i="16" s="1"/>
  <c r="K487" i="16"/>
  <c r="I551" i="16"/>
  <c r="J551" i="16"/>
  <c r="L551" i="16" s="1"/>
  <c r="K551" i="16"/>
  <c r="I615" i="16"/>
  <c r="J615" i="16"/>
  <c r="L615" i="16" s="1"/>
  <c r="K615" i="16"/>
  <c r="I40" i="16"/>
  <c r="J40" i="16"/>
  <c r="L40" i="16" s="1"/>
  <c r="K40" i="16"/>
  <c r="J104" i="16"/>
  <c r="L104" i="16" s="1"/>
  <c r="K104" i="16"/>
  <c r="I104" i="16"/>
  <c r="I168" i="16"/>
  <c r="J168" i="16"/>
  <c r="L168" i="16" s="1"/>
  <c r="K168" i="16"/>
  <c r="I232" i="16"/>
  <c r="J232" i="16"/>
  <c r="L232" i="16" s="1"/>
  <c r="K232" i="16"/>
  <c r="I296" i="16"/>
  <c r="J296" i="16"/>
  <c r="L296" i="16" s="1"/>
  <c r="K296" i="16"/>
  <c r="J360" i="16"/>
  <c r="L360" i="16" s="1"/>
  <c r="K360" i="16"/>
  <c r="I360" i="16"/>
  <c r="I424" i="16"/>
  <c r="J424" i="16"/>
  <c r="L424" i="16" s="1"/>
  <c r="K424" i="16"/>
  <c r="J488" i="16"/>
  <c r="L488" i="16" s="1"/>
  <c r="K488" i="16"/>
  <c r="I488" i="16"/>
  <c r="J552" i="16"/>
  <c r="L552" i="16" s="1"/>
  <c r="K552" i="16"/>
  <c r="I552" i="16"/>
  <c r="J616" i="16"/>
  <c r="L616" i="16" s="1"/>
  <c r="K616" i="16"/>
  <c r="I616" i="16"/>
  <c r="I41" i="16"/>
  <c r="J41" i="16"/>
  <c r="L41" i="16" s="1"/>
  <c r="K41" i="16"/>
  <c r="I105" i="16"/>
  <c r="J105" i="16"/>
  <c r="L105" i="16" s="1"/>
  <c r="K105" i="16"/>
  <c r="J169" i="16"/>
  <c r="L169" i="16" s="1"/>
  <c r="K169" i="16"/>
  <c r="I169" i="16"/>
  <c r="J233" i="16"/>
  <c r="L233" i="16" s="1"/>
  <c r="K233" i="16"/>
  <c r="I233" i="16"/>
  <c r="K297" i="16"/>
  <c r="J297" i="16"/>
  <c r="L297" i="16" s="1"/>
  <c r="I297" i="16"/>
  <c r="I361" i="16"/>
  <c r="J361" i="16"/>
  <c r="L361" i="16" s="1"/>
  <c r="K361" i="16"/>
  <c r="J425" i="16"/>
  <c r="L425" i="16" s="1"/>
  <c r="I425" i="16"/>
  <c r="K425" i="16"/>
  <c r="I489" i="16"/>
  <c r="J489" i="16"/>
  <c r="L489" i="16" s="1"/>
  <c r="K489" i="16"/>
  <c r="I553" i="16"/>
  <c r="J553" i="16"/>
  <c r="L553" i="16" s="1"/>
  <c r="K553" i="16"/>
  <c r="I617" i="16"/>
  <c r="J617" i="16"/>
  <c r="L617" i="16" s="1"/>
  <c r="K617" i="16"/>
  <c r="I50" i="16"/>
  <c r="J50" i="16"/>
  <c r="L50" i="16" s="1"/>
  <c r="K50" i="16"/>
  <c r="I122" i="16"/>
  <c r="J122" i="16"/>
  <c r="L122" i="16" s="1"/>
  <c r="K122" i="16"/>
  <c r="K186" i="16"/>
  <c r="I186" i="16"/>
  <c r="J186" i="16"/>
  <c r="L186" i="16" s="1"/>
  <c r="I250" i="16"/>
  <c r="J250" i="16"/>
  <c r="L250" i="16" s="1"/>
  <c r="K250" i="16"/>
  <c r="J314" i="16"/>
  <c r="L314" i="16" s="1"/>
  <c r="K314" i="16"/>
  <c r="I314" i="16"/>
  <c r="I378" i="16"/>
  <c r="J378" i="16"/>
  <c r="L378" i="16" s="1"/>
  <c r="K378" i="16"/>
  <c r="J442" i="16"/>
  <c r="L442" i="16" s="1"/>
  <c r="I442" i="16"/>
  <c r="K442" i="16"/>
  <c r="I506" i="16"/>
  <c r="J506" i="16"/>
  <c r="L506" i="16" s="1"/>
  <c r="K506" i="16"/>
  <c r="I570" i="16"/>
  <c r="J570" i="16"/>
  <c r="L570" i="16" s="1"/>
  <c r="K570" i="16"/>
  <c r="I634" i="16"/>
  <c r="J634" i="16"/>
  <c r="L634" i="16" s="1"/>
  <c r="K634" i="16"/>
  <c r="I67" i="16"/>
  <c r="J67" i="16"/>
  <c r="L67" i="16" s="1"/>
  <c r="K67" i="16"/>
  <c r="K259" i="16"/>
  <c r="I259" i="16"/>
  <c r="J259" i="16"/>
  <c r="L259" i="16" s="1"/>
  <c r="J323" i="16"/>
  <c r="L323" i="16" s="1"/>
  <c r="K323" i="16"/>
  <c r="I323" i="16"/>
  <c r="J387" i="16"/>
  <c r="L387" i="16" s="1"/>
  <c r="K387" i="16"/>
  <c r="I387" i="16"/>
  <c r="K451" i="16"/>
  <c r="I451" i="16"/>
  <c r="J451" i="16"/>
  <c r="L451" i="16" s="1"/>
  <c r="I515" i="16"/>
  <c r="J515" i="16"/>
  <c r="L515" i="16" s="1"/>
  <c r="K515" i="16"/>
  <c r="I579" i="16"/>
  <c r="J579" i="16"/>
  <c r="L579" i="16" s="1"/>
  <c r="K579" i="16"/>
  <c r="I643" i="16"/>
  <c r="J643" i="16"/>
  <c r="L643" i="16" s="1"/>
  <c r="K643" i="16"/>
  <c r="I60" i="16"/>
  <c r="J60" i="16"/>
  <c r="L60" i="16" s="1"/>
  <c r="K60" i="16"/>
  <c r="K124" i="16"/>
  <c r="I124" i="16"/>
  <c r="J124" i="16"/>
  <c r="L124" i="16" s="1"/>
  <c r="J188" i="16"/>
  <c r="L188" i="16" s="1"/>
  <c r="I188" i="16"/>
  <c r="K188" i="16"/>
  <c r="I252" i="16"/>
  <c r="J252" i="16"/>
  <c r="L252" i="16" s="1"/>
  <c r="K252" i="16"/>
  <c r="I316" i="16"/>
  <c r="J316" i="16"/>
  <c r="L316" i="16" s="1"/>
  <c r="K316" i="16"/>
  <c r="I380" i="16"/>
  <c r="J380" i="16"/>
  <c r="L380" i="16" s="1"/>
  <c r="K380" i="16"/>
  <c r="K444" i="16"/>
  <c r="I444" i="16"/>
  <c r="J444" i="16"/>
  <c r="L444" i="16" s="1"/>
  <c r="I508" i="16"/>
  <c r="J508" i="16"/>
  <c r="L508" i="16" s="1"/>
  <c r="K508" i="16"/>
  <c r="I572" i="16"/>
  <c r="J572" i="16"/>
  <c r="L572" i="16" s="1"/>
  <c r="K572" i="16"/>
  <c r="I636" i="16"/>
  <c r="J636" i="16"/>
  <c r="L636" i="16" s="1"/>
  <c r="K636" i="16"/>
  <c r="I53" i="16"/>
  <c r="J53" i="16"/>
  <c r="L53" i="16" s="1"/>
  <c r="K53" i="16"/>
  <c r="I117" i="16"/>
  <c r="J117" i="16"/>
  <c r="L117" i="16" s="1"/>
  <c r="K117" i="16"/>
  <c r="J181" i="16"/>
  <c r="L181" i="16" s="1"/>
  <c r="I181" i="16"/>
  <c r="K181" i="16"/>
  <c r="I245" i="16"/>
  <c r="J245" i="16"/>
  <c r="L245" i="16" s="1"/>
  <c r="K245" i="16"/>
  <c r="I309" i="16"/>
  <c r="J309" i="16"/>
  <c r="L309" i="16" s="1"/>
  <c r="K309" i="16"/>
  <c r="I373" i="16"/>
  <c r="J373" i="16"/>
  <c r="L373" i="16" s="1"/>
  <c r="K373" i="16"/>
  <c r="J437" i="16"/>
  <c r="L437" i="16" s="1"/>
  <c r="I437" i="16"/>
  <c r="K437" i="16"/>
  <c r="K501" i="16"/>
  <c r="J501" i="16"/>
  <c r="L501" i="16" s="1"/>
  <c r="I501" i="16"/>
  <c r="K565" i="16"/>
  <c r="J565" i="16"/>
  <c r="L565" i="16" s="1"/>
  <c r="I565" i="16"/>
  <c r="K629" i="16"/>
  <c r="J629" i="16"/>
  <c r="L629" i="16" s="1"/>
  <c r="I629" i="16"/>
  <c r="I46" i="16"/>
  <c r="J46" i="16"/>
  <c r="L46" i="16" s="1"/>
  <c r="K46" i="16"/>
  <c r="I110" i="16"/>
  <c r="J110" i="16"/>
  <c r="L110" i="16" s="1"/>
  <c r="K110" i="16"/>
  <c r="J174" i="16"/>
  <c r="L174" i="16" s="1"/>
  <c r="K174" i="16"/>
  <c r="I174" i="16"/>
  <c r="I238" i="16"/>
  <c r="J238" i="16"/>
  <c r="L238" i="16" s="1"/>
  <c r="K238" i="16"/>
  <c r="K302" i="16"/>
  <c r="I302" i="16"/>
  <c r="J302" i="16"/>
  <c r="L302" i="16" s="1"/>
  <c r="I366" i="16"/>
  <c r="J366" i="16"/>
  <c r="L366" i="16" s="1"/>
  <c r="K366" i="16"/>
  <c r="I430" i="16"/>
  <c r="K430" i="16"/>
  <c r="J430" i="16"/>
  <c r="L430" i="16" s="1"/>
  <c r="I494" i="16"/>
  <c r="J494" i="16"/>
  <c r="L494" i="16" s="1"/>
  <c r="K494" i="16"/>
  <c r="I558" i="16"/>
  <c r="J558" i="16"/>
  <c r="L558" i="16" s="1"/>
  <c r="K558" i="16"/>
  <c r="I622" i="16"/>
  <c r="J622" i="16"/>
  <c r="L622" i="16" s="1"/>
  <c r="K622" i="16"/>
  <c r="I47" i="16"/>
  <c r="J47" i="16"/>
  <c r="L47" i="16" s="1"/>
  <c r="K47" i="16"/>
  <c r="K111" i="16"/>
  <c r="I111" i="16"/>
  <c r="J111" i="16"/>
  <c r="L111" i="16" s="1"/>
  <c r="I175" i="16"/>
  <c r="J175" i="16"/>
  <c r="L175" i="16" s="1"/>
  <c r="K175" i="16"/>
  <c r="J239" i="16"/>
  <c r="L239" i="16" s="1"/>
  <c r="K239" i="16"/>
  <c r="I239" i="16"/>
  <c r="I303" i="16"/>
  <c r="K303" i="16"/>
  <c r="J303" i="16"/>
  <c r="L303" i="16" s="1"/>
  <c r="I367" i="16"/>
  <c r="J367" i="16"/>
  <c r="L367" i="16" s="1"/>
  <c r="K367" i="16"/>
  <c r="I431" i="16"/>
  <c r="J431" i="16"/>
  <c r="L431" i="16" s="1"/>
  <c r="K431" i="16"/>
  <c r="I495" i="16"/>
  <c r="J495" i="16"/>
  <c r="L495" i="16" s="1"/>
  <c r="K495" i="16"/>
  <c r="I559" i="16"/>
  <c r="J559" i="16"/>
  <c r="L559" i="16" s="1"/>
  <c r="K559" i="16"/>
  <c r="I623" i="16"/>
  <c r="J623" i="16"/>
  <c r="L623" i="16" s="1"/>
  <c r="K623" i="16"/>
  <c r="I48" i="16"/>
  <c r="J48" i="16"/>
  <c r="L48" i="16" s="1"/>
  <c r="K48" i="16"/>
  <c r="I112" i="16"/>
  <c r="J112" i="16"/>
  <c r="L112" i="16" s="1"/>
  <c r="K112" i="16"/>
  <c r="K176" i="16"/>
  <c r="I176" i="16"/>
  <c r="J176" i="16"/>
  <c r="L176" i="16" s="1"/>
  <c r="I240" i="16"/>
  <c r="J240" i="16"/>
  <c r="L240" i="16" s="1"/>
  <c r="K240" i="16"/>
  <c r="I304" i="16"/>
  <c r="J304" i="16"/>
  <c r="L304" i="16" s="1"/>
  <c r="K304" i="16"/>
  <c r="I368" i="16"/>
  <c r="J368" i="16"/>
  <c r="L368" i="16" s="1"/>
  <c r="K368" i="16"/>
  <c r="J432" i="16"/>
  <c r="L432" i="16" s="1"/>
  <c r="I432" i="16"/>
  <c r="K432" i="16"/>
  <c r="J496" i="16"/>
  <c r="L496" i="16" s="1"/>
  <c r="K496" i="16"/>
  <c r="I496" i="16"/>
  <c r="J560" i="16"/>
  <c r="L560" i="16" s="1"/>
  <c r="K560" i="16"/>
  <c r="I560" i="16"/>
  <c r="J624" i="16"/>
  <c r="L624" i="16" s="1"/>
  <c r="K624" i="16"/>
  <c r="I624" i="16"/>
  <c r="J49" i="16"/>
  <c r="L49" i="16" s="1"/>
  <c r="K49" i="16"/>
  <c r="I49" i="16"/>
  <c r="I113" i="16"/>
  <c r="J113" i="16"/>
  <c r="L113" i="16" s="1"/>
  <c r="K113" i="16"/>
  <c r="I177" i="16"/>
  <c r="J177" i="16"/>
  <c r="L177" i="16" s="1"/>
  <c r="K177" i="16"/>
  <c r="K241" i="16"/>
  <c r="I241" i="16"/>
  <c r="J241" i="16"/>
  <c r="L241" i="16" s="1"/>
  <c r="I305" i="16"/>
  <c r="J305" i="16"/>
  <c r="L305" i="16" s="1"/>
  <c r="K305" i="16"/>
  <c r="I369" i="16"/>
  <c r="J369" i="16"/>
  <c r="L369" i="16" s="1"/>
  <c r="K369" i="16"/>
  <c r="I433" i="16"/>
  <c r="J433" i="16"/>
  <c r="L433" i="16" s="1"/>
  <c r="K433" i="16"/>
  <c r="I497" i="16"/>
  <c r="K497" i="16"/>
  <c r="J497" i="16"/>
  <c r="L497" i="16" s="1"/>
  <c r="I561" i="16"/>
  <c r="K561" i="16"/>
  <c r="J561" i="16"/>
  <c r="L561" i="16" s="1"/>
  <c r="I625" i="16"/>
  <c r="K625" i="16"/>
  <c r="J625" i="16"/>
  <c r="L625" i="16" s="1"/>
  <c r="I58" i="16"/>
  <c r="J58" i="16"/>
  <c r="L58" i="16" s="1"/>
  <c r="K58" i="16"/>
  <c r="I130" i="16"/>
  <c r="J130" i="16"/>
  <c r="L130" i="16" s="1"/>
  <c r="K130" i="16"/>
  <c r="I194" i="16"/>
  <c r="J194" i="16"/>
  <c r="L194" i="16" s="1"/>
  <c r="K194" i="16"/>
  <c r="J258" i="16"/>
  <c r="L258" i="16" s="1"/>
  <c r="K258" i="16"/>
  <c r="I258" i="16"/>
  <c r="I322" i="16"/>
  <c r="J322" i="16"/>
  <c r="L322" i="16" s="1"/>
  <c r="K322" i="16"/>
  <c r="I386" i="16"/>
  <c r="J386" i="16"/>
  <c r="L386" i="16" s="1"/>
  <c r="K386" i="16"/>
  <c r="I450" i="16"/>
  <c r="J450" i="16"/>
  <c r="L450" i="16" s="1"/>
  <c r="K450" i="16"/>
  <c r="J514" i="16"/>
  <c r="L514" i="16" s="1"/>
  <c r="K514" i="16"/>
  <c r="I514" i="16"/>
  <c r="J578" i="16"/>
  <c r="L578" i="16" s="1"/>
  <c r="K578" i="16"/>
  <c r="I578" i="16"/>
  <c r="J642" i="16"/>
  <c r="L642" i="16" s="1"/>
  <c r="K642" i="16"/>
  <c r="I642" i="16"/>
  <c r="I283" i="16"/>
  <c r="J283" i="16"/>
  <c r="L283" i="16" s="1"/>
  <c r="K283" i="16"/>
  <c r="I475" i="16"/>
  <c r="J475" i="16"/>
  <c r="L475" i="16" s="1"/>
  <c r="K475" i="16"/>
  <c r="I195" i="16"/>
  <c r="J195" i="16"/>
  <c r="L195" i="16" s="1"/>
  <c r="K195" i="16"/>
  <c r="I11" i="16"/>
  <c r="J11" i="16"/>
  <c r="L11" i="16" s="1"/>
  <c r="K11" i="16"/>
  <c r="I75" i="16"/>
  <c r="J75" i="16"/>
  <c r="L75" i="16" s="1"/>
  <c r="K75" i="16"/>
  <c r="K139" i="16"/>
  <c r="I139" i="16"/>
  <c r="J139" i="16"/>
  <c r="L139" i="16" s="1"/>
  <c r="K203" i="16"/>
  <c r="I203" i="16"/>
  <c r="J203" i="16"/>
  <c r="L203" i="16" s="1"/>
  <c r="J267" i="16"/>
  <c r="L267" i="16" s="1"/>
  <c r="K267" i="16"/>
  <c r="I267" i="16"/>
  <c r="K331" i="16"/>
  <c r="I331" i="16"/>
  <c r="J331" i="16"/>
  <c r="L331" i="16" s="1"/>
  <c r="I395" i="16"/>
  <c r="J395" i="16"/>
  <c r="L395" i="16" s="1"/>
  <c r="K395" i="16"/>
  <c r="J459" i="16"/>
  <c r="L459" i="16" s="1"/>
  <c r="K459" i="16"/>
  <c r="I459" i="16"/>
  <c r="I523" i="16"/>
  <c r="J523" i="16"/>
  <c r="L523" i="16" s="1"/>
  <c r="K523" i="16"/>
  <c r="I587" i="16"/>
  <c r="J587" i="16"/>
  <c r="L587" i="16" s="1"/>
  <c r="K587" i="16"/>
  <c r="J4" i="16"/>
  <c r="L4" i="16" s="1"/>
  <c r="K4" i="16"/>
  <c r="I4" i="16"/>
  <c r="I68" i="16"/>
  <c r="J68" i="16"/>
  <c r="L68" i="16" s="1"/>
  <c r="K68" i="16"/>
  <c r="I132" i="16"/>
  <c r="J132" i="16"/>
  <c r="L132" i="16" s="1"/>
  <c r="K132" i="16"/>
  <c r="K196" i="16"/>
  <c r="I196" i="16"/>
  <c r="J196" i="16"/>
  <c r="L196" i="16" s="1"/>
  <c r="I260" i="16"/>
  <c r="K260" i="16"/>
  <c r="J260" i="16"/>
  <c r="L260" i="16" s="1"/>
  <c r="K324" i="16"/>
  <c r="I324" i="16"/>
  <c r="J324" i="16"/>
  <c r="L324" i="16" s="1"/>
  <c r="I388" i="16"/>
  <c r="J388" i="16"/>
  <c r="L388" i="16" s="1"/>
  <c r="K388" i="16"/>
  <c r="I452" i="16"/>
  <c r="J452" i="16"/>
  <c r="L452" i="16" s="1"/>
  <c r="K452" i="16"/>
  <c r="I516" i="16"/>
  <c r="J516" i="16"/>
  <c r="L516" i="16" s="1"/>
  <c r="K516" i="16"/>
  <c r="I580" i="16"/>
  <c r="J580" i="16"/>
  <c r="L580" i="16" s="1"/>
  <c r="K580" i="16"/>
  <c r="I644" i="16"/>
  <c r="J644" i="16"/>
  <c r="L644" i="16" s="1"/>
  <c r="K644" i="16"/>
  <c r="I61" i="16"/>
  <c r="J61" i="16"/>
  <c r="L61" i="16" s="1"/>
  <c r="K61" i="16"/>
  <c r="I125" i="16"/>
  <c r="J125" i="16"/>
  <c r="L125" i="16" s="1"/>
  <c r="K125" i="16"/>
  <c r="I189" i="16"/>
  <c r="J189" i="16"/>
  <c r="L189" i="16" s="1"/>
  <c r="K189" i="16"/>
  <c r="I253" i="16"/>
  <c r="J253" i="16"/>
  <c r="L253" i="16" s="1"/>
  <c r="K253" i="16"/>
  <c r="J317" i="16"/>
  <c r="L317" i="16" s="1"/>
  <c r="K317" i="16"/>
  <c r="I317" i="16"/>
  <c r="J381" i="16"/>
  <c r="L381" i="16" s="1"/>
  <c r="K381" i="16"/>
  <c r="I381" i="16"/>
  <c r="J445" i="16"/>
  <c r="L445" i="16" s="1"/>
  <c r="I445" i="16"/>
  <c r="K445" i="16"/>
  <c r="K509" i="16"/>
  <c r="I509" i="16"/>
  <c r="J509" i="16"/>
  <c r="L509" i="16" s="1"/>
  <c r="K573" i="16"/>
  <c r="I573" i="16"/>
  <c r="J573" i="16"/>
  <c r="L573" i="16" s="1"/>
  <c r="K637" i="16"/>
  <c r="I637" i="16"/>
  <c r="J637" i="16"/>
  <c r="L637" i="16" s="1"/>
  <c r="K54" i="16"/>
  <c r="I54" i="16"/>
  <c r="J54" i="16"/>
  <c r="L54" i="16" s="1"/>
  <c r="I118" i="16"/>
  <c r="J118" i="16"/>
  <c r="L118" i="16" s="1"/>
  <c r="K118" i="16"/>
  <c r="I182" i="16"/>
  <c r="J182" i="16"/>
  <c r="L182" i="16" s="1"/>
  <c r="K182" i="16"/>
  <c r="I246" i="16"/>
  <c r="K246" i="16"/>
  <c r="J246" i="16"/>
  <c r="L246" i="16" s="1"/>
  <c r="I310" i="16"/>
  <c r="J310" i="16"/>
  <c r="L310" i="16" s="1"/>
  <c r="K310" i="16"/>
  <c r="I374" i="16"/>
  <c r="J374" i="16"/>
  <c r="L374" i="16" s="1"/>
  <c r="K374" i="16"/>
  <c r="I438" i="16"/>
  <c r="J438" i="16"/>
  <c r="L438" i="16" s="1"/>
  <c r="K438" i="16"/>
  <c r="I502" i="16"/>
  <c r="J502" i="16"/>
  <c r="L502" i="16" s="1"/>
  <c r="K502" i="16"/>
  <c r="I566" i="16"/>
  <c r="J566" i="16"/>
  <c r="L566" i="16" s="1"/>
  <c r="K566" i="16"/>
  <c r="I630" i="16"/>
  <c r="J630" i="16"/>
  <c r="L630" i="16" s="1"/>
  <c r="K630" i="16"/>
  <c r="I55" i="16"/>
  <c r="J55" i="16"/>
  <c r="L55" i="16" s="1"/>
  <c r="K55" i="16"/>
  <c r="J119" i="16"/>
  <c r="L119" i="16" s="1"/>
  <c r="K119" i="16"/>
  <c r="I119" i="16"/>
  <c r="I183" i="16"/>
  <c r="K183" i="16"/>
  <c r="J183" i="16"/>
  <c r="L183" i="16" s="1"/>
  <c r="I247" i="16"/>
  <c r="J247" i="16"/>
  <c r="L247" i="16" s="1"/>
  <c r="K247" i="16"/>
  <c r="I311" i="16"/>
  <c r="J311" i="16"/>
  <c r="L311" i="16" s="1"/>
  <c r="K311" i="16"/>
  <c r="J375" i="16"/>
  <c r="L375" i="16" s="1"/>
  <c r="K375" i="16"/>
  <c r="I375" i="16"/>
  <c r="K439" i="16"/>
  <c r="J439" i="16"/>
  <c r="L439" i="16" s="1"/>
  <c r="I439" i="16"/>
  <c r="I503" i="16"/>
  <c r="J503" i="16"/>
  <c r="L503" i="16" s="1"/>
  <c r="K503" i="16"/>
  <c r="I567" i="16"/>
  <c r="J567" i="16"/>
  <c r="L567" i="16" s="1"/>
  <c r="K567" i="16"/>
  <c r="I631" i="16"/>
  <c r="J631" i="16"/>
  <c r="L631" i="16" s="1"/>
  <c r="K631" i="16"/>
  <c r="I56" i="16"/>
  <c r="J56" i="16"/>
  <c r="L56" i="16" s="1"/>
  <c r="K56" i="16"/>
  <c r="I120" i="16"/>
  <c r="J120" i="16"/>
  <c r="L120" i="16" s="1"/>
  <c r="K120" i="16"/>
  <c r="J184" i="16"/>
  <c r="L184" i="16" s="1"/>
  <c r="K184" i="16"/>
  <c r="I184" i="16"/>
  <c r="J248" i="16"/>
  <c r="L248" i="16" s="1"/>
  <c r="K248" i="16"/>
  <c r="I248" i="16"/>
  <c r="K312" i="16"/>
  <c r="I312" i="16"/>
  <c r="J312" i="16"/>
  <c r="L312" i="16" s="1"/>
  <c r="K376" i="16"/>
  <c r="I376" i="16"/>
  <c r="J376" i="16"/>
  <c r="L376" i="16" s="1"/>
  <c r="J440" i="16"/>
  <c r="L440" i="16" s="1"/>
  <c r="I440" i="16"/>
  <c r="K440" i="16"/>
  <c r="J504" i="16"/>
  <c r="L504" i="16" s="1"/>
  <c r="K504" i="16"/>
  <c r="I504" i="16"/>
  <c r="J568" i="16"/>
  <c r="L568" i="16" s="1"/>
  <c r="K568" i="16"/>
  <c r="I568" i="16"/>
  <c r="J632" i="16"/>
  <c r="L632" i="16" s="1"/>
  <c r="K632" i="16"/>
  <c r="I632" i="16"/>
  <c r="J57" i="16"/>
  <c r="L57" i="16" s="1"/>
  <c r="K57" i="16"/>
  <c r="I57" i="16"/>
  <c r="I121" i="16"/>
  <c r="J121" i="16"/>
  <c r="L121" i="16" s="1"/>
  <c r="K121" i="16"/>
  <c r="I185" i="16"/>
  <c r="J185" i="16"/>
  <c r="L185" i="16" s="1"/>
  <c r="K185" i="16"/>
  <c r="K249" i="16"/>
  <c r="I249" i="16"/>
  <c r="J249" i="16"/>
  <c r="L249" i="16" s="1"/>
  <c r="I313" i="16"/>
  <c r="J313" i="16"/>
  <c r="L313" i="16" s="1"/>
  <c r="K313" i="16"/>
  <c r="I377" i="16"/>
  <c r="J377" i="16"/>
  <c r="L377" i="16" s="1"/>
  <c r="K377" i="16"/>
  <c r="I441" i="16"/>
  <c r="J441" i="16"/>
  <c r="L441" i="16" s="1"/>
  <c r="K441" i="16"/>
  <c r="I505" i="16"/>
  <c r="J505" i="16"/>
  <c r="L505" i="16" s="1"/>
  <c r="K505" i="16"/>
  <c r="I569" i="16"/>
  <c r="J569" i="16"/>
  <c r="L569" i="16" s="1"/>
  <c r="K569" i="16"/>
  <c r="I633" i="16"/>
  <c r="J633" i="16"/>
  <c r="L633" i="16" s="1"/>
  <c r="K633" i="16"/>
  <c r="K66" i="16"/>
  <c r="I66" i="16"/>
  <c r="J66" i="16"/>
  <c r="L66" i="16" s="1"/>
  <c r="I138" i="16"/>
  <c r="J138" i="16"/>
  <c r="L138" i="16" s="1"/>
  <c r="K138" i="16"/>
  <c r="I202" i="16"/>
  <c r="J202" i="16"/>
  <c r="L202" i="16" s="1"/>
  <c r="K202" i="16"/>
  <c r="I266" i="16"/>
  <c r="J266" i="16"/>
  <c r="L266" i="16" s="1"/>
  <c r="K266" i="16"/>
  <c r="I330" i="16"/>
  <c r="J330" i="16"/>
  <c r="L330" i="16" s="1"/>
  <c r="K330" i="16"/>
  <c r="I394" i="16"/>
  <c r="J394" i="16"/>
  <c r="L394" i="16" s="1"/>
  <c r="K394" i="16"/>
  <c r="I458" i="16"/>
  <c r="J458" i="16"/>
  <c r="L458" i="16" s="1"/>
  <c r="K458" i="16"/>
  <c r="K522" i="16"/>
  <c r="I522" i="16"/>
  <c r="J522" i="16"/>
  <c r="L522" i="16" s="1"/>
  <c r="K586" i="16"/>
  <c r="I586" i="16"/>
  <c r="J586" i="16"/>
  <c r="L586" i="16" s="1"/>
  <c r="I114" i="16"/>
  <c r="J114" i="16"/>
  <c r="L114" i="16" s="1"/>
  <c r="K114" i="16"/>
  <c r="I91" i="16"/>
  <c r="J91" i="16"/>
  <c r="L91" i="16" s="1"/>
  <c r="K91" i="16"/>
  <c r="K131" i="16"/>
  <c r="I131" i="16"/>
  <c r="J131" i="16"/>
  <c r="L131" i="16" s="1"/>
  <c r="K19" i="16"/>
  <c r="I19" i="16"/>
  <c r="J19" i="16"/>
  <c r="L19" i="16" s="1"/>
  <c r="I83" i="16"/>
  <c r="J83" i="16"/>
  <c r="L83" i="16" s="1"/>
  <c r="K83" i="16"/>
  <c r="I147" i="16"/>
  <c r="J147" i="16"/>
  <c r="L147" i="16" s="1"/>
  <c r="K147" i="16"/>
  <c r="J211" i="16"/>
  <c r="L211" i="16" s="1"/>
  <c r="K211" i="16"/>
  <c r="I211" i="16"/>
  <c r="I275" i="16"/>
  <c r="J275" i="16"/>
  <c r="L275" i="16" s="1"/>
  <c r="K275" i="16"/>
  <c r="J339" i="16"/>
  <c r="L339" i="16" s="1"/>
  <c r="K339" i="16"/>
  <c r="I339" i="16"/>
  <c r="I403" i="16"/>
  <c r="K403" i="16"/>
  <c r="J403" i="16"/>
  <c r="L403" i="16" s="1"/>
  <c r="I467" i="16"/>
  <c r="J467" i="16"/>
  <c r="L467" i="16" s="1"/>
  <c r="K467" i="16"/>
  <c r="I531" i="16"/>
  <c r="J531" i="16"/>
  <c r="L531" i="16" s="1"/>
  <c r="K531" i="16"/>
  <c r="I595" i="16"/>
  <c r="J595" i="16"/>
  <c r="L595" i="16" s="1"/>
  <c r="K595" i="16"/>
  <c r="I12" i="16"/>
  <c r="J12" i="16"/>
  <c r="L12" i="16" s="1"/>
  <c r="K12" i="16"/>
  <c r="I76" i="16"/>
  <c r="J76" i="16"/>
  <c r="L76" i="16" s="1"/>
  <c r="K76" i="16"/>
  <c r="I140" i="16"/>
  <c r="J140" i="16"/>
  <c r="L140" i="16" s="1"/>
  <c r="K140" i="16"/>
  <c r="I204" i="16"/>
  <c r="J204" i="16"/>
  <c r="L204" i="16" s="1"/>
  <c r="K204" i="16"/>
  <c r="K268" i="16"/>
  <c r="I268" i="16"/>
  <c r="J268" i="16"/>
  <c r="L268" i="16" s="1"/>
  <c r="I332" i="16"/>
  <c r="J332" i="16"/>
  <c r="L332" i="16" s="1"/>
  <c r="K332" i="16"/>
  <c r="I396" i="16"/>
  <c r="J396" i="16"/>
  <c r="L396" i="16" s="1"/>
  <c r="K396" i="16"/>
  <c r="I460" i="16"/>
  <c r="J460" i="16"/>
  <c r="L460" i="16" s="1"/>
  <c r="K460" i="16"/>
  <c r="I524" i="16"/>
  <c r="J524" i="16"/>
  <c r="L524" i="16" s="1"/>
  <c r="K524" i="16"/>
  <c r="I588" i="16"/>
  <c r="J588" i="16"/>
  <c r="L588" i="16" s="1"/>
  <c r="K588" i="16"/>
  <c r="I5" i="16"/>
  <c r="J5" i="16"/>
  <c r="L5" i="16" s="1"/>
  <c r="K5" i="16"/>
  <c r="J69" i="16"/>
  <c r="L69" i="16" s="1"/>
  <c r="K69" i="16"/>
  <c r="I69" i="16"/>
  <c r="I133" i="16"/>
  <c r="J133" i="16"/>
  <c r="L133" i="16" s="1"/>
  <c r="K133" i="16"/>
  <c r="I197" i="16"/>
  <c r="J197" i="16"/>
  <c r="L197" i="16" s="1"/>
  <c r="K197" i="16"/>
  <c r="K261" i="16"/>
  <c r="I261" i="16"/>
  <c r="J261" i="16"/>
  <c r="L261" i="16" s="1"/>
  <c r="I325" i="16"/>
  <c r="J325" i="16"/>
  <c r="L325" i="16" s="1"/>
  <c r="K325" i="16"/>
  <c r="J389" i="16"/>
  <c r="L389" i="16" s="1"/>
  <c r="K389" i="16"/>
  <c r="I389" i="16"/>
  <c r="K453" i="16"/>
  <c r="I453" i="16"/>
  <c r="J453" i="16"/>
  <c r="L453" i="16" s="1"/>
  <c r="K517" i="16"/>
  <c r="I517" i="16"/>
  <c r="J517" i="16"/>
  <c r="L517" i="16" s="1"/>
  <c r="K581" i="16"/>
  <c r="I581" i="16"/>
  <c r="J581" i="16"/>
  <c r="L581" i="16" s="1"/>
  <c r="I2" i="16"/>
  <c r="J2" i="16"/>
  <c r="K2" i="16"/>
  <c r="I62" i="16"/>
  <c r="J62" i="16"/>
  <c r="L62" i="16" s="1"/>
  <c r="K62" i="16"/>
  <c r="I126" i="16"/>
  <c r="J126" i="16"/>
  <c r="L126" i="16" s="1"/>
  <c r="K126" i="16"/>
  <c r="I190" i="16"/>
  <c r="J190" i="16"/>
  <c r="L190" i="16" s="1"/>
  <c r="K190" i="16"/>
  <c r="K254" i="16"/>
  <c r="J254" i="16"/>
  <c r="L254" i="16" s="1"/>
  <c r="I254" i="16"/>
  <c r="K318" i="16"/>
  <c r="I318" i="16"/>
  <c r="J318" i="16"/>
  <c r="L318" i="16" s="1"/>
  <c r="K382" i="16"/>
  <c r="I382" i="16"/>
  <c r="J382" i="16"/>
  <c r="L382" i="16" s="1"/>
  <c r="J446" i="16"/>
  <c r="L446" i="16" s="1"/>
  <c r="K446" i="16"/>
  <c r="I446" i="16"/>
  <c r="I510" i="16"/>
  <c r="J510" i="16"/>
  <c r="L510" i="16" s="1"/>
  <c r="K510" i="16"/>
  <c r="I574" i="16"/>
  <c r="J574" i="16"/>
  <c r="L574" i="16" s="1"/>
  <c r="K574" i="16"/>
  <c r="I638" i="16"/>
  <c r="J638" i="16"/>
  <c r="L638" i="16" s="1"/>
  <c r="K638" i="16"/>
  <c r="I63" i="16"/>
  <c r="J63" i="16"/>
  <c r="L63" i="16" s="1"/>
  <c r="K63" i="16"/>
  <c r="I127" i="16"/>
  <c r="J127" i="16"/>
  <c r="L127" i="16" s="1"/>
  <c r="K127" i="16"/>
  <c r="J191" i="16"/>
  <c r="L191" i="16" s="1"/>
  <c r="K191" i="16"/>
  <c r="I191" i="16"/>
  <c r="I255" i="16"/>
  <c r="J255" i="16"/>
  <c r="L255" i="16" s="1"/>
  <c r="K255" i="16"/>
  <c r="K319" i="16"/>
  <c r="I319" i="16"/>
  <c r="J319" i="16"/>
  <c r="L319" i="16" s="1"/>
  <c r="I383" i="16"/>
  <c r="J383" i="16"/>
  <c r="L383" i="16" s="1"/>
  <c r="K383" i="16"/>
  <c r="J447" i="16"/>
  <c r="L447" i="16" s="1"/>
  <c r="I447" i="16"/>
  <c r="K447" i="16"/>
  <c r="I511" i="16"/>
  <c r="J511" i="16"/>
  <c r="L511" i="16" s="1"/>
  <c r="K511" i="16"/>
  <c r="I575" i="16"/>
  <c r="J575" i="16"/>
  <c r="L575" i="16" s="1"/>
  <c r="K575" i="16"/>
  <c r="I639" i="16"/>
  <c r="J639" i="16"/>
  <c r="L639" i="16" s="1"/>
  <c r="K639" i="16"/>
  <c r="J64" i="16"/>
  <c r="L64" i="16" s="1"/>
  <c r="K64" i="16"/>
  <c r="I64" i="16"/>
  <c r="I128" i="16"/>
  <c r="J128" i="16"/>
  <c r="L128" i="16" s="1"/>
  <c r="K128" i="16"/>
  <c r="I192" i="16"/>
  <c r="J192" i="16"/>
  <c r="L192" i="16" s="1"/>
  <c r="K192" i="16"/>
  <c r="I256" i="16"/>
  <c r="J256" i="16"/>
  <c r="L256" i="16" s="1"/>
  <c r="K256" i="16"/>
  <c r="I320" i="16"/>
  <c r="J320" i="16"/>
  <c r="L320" i="16" s="1"/>
  <c r="K320" i="16"/>
  <c r="I384" i="16"/>
  <c r="J384" i="16"/>
  <c r="L384" i="16" s="1"/>
  <c r="K384" i="16"/>
  <c r="I448" i="16"/>
  <c r="J448" i="16"/>
  <c r="L448" i="16" s="1"/>
  <c r="K448" i="16"/>
  <c r="J512" i="16"/>
  <c r="L512" i="16" s="1"/>
  <c r="K512" i="16"/>
  <c r="I512" i="16"/>
  <c r="J576" i="16"/>
  <c r="L576" i="16" s="1"/>
  <c r="K576" i="16"/>
  <c r="I576" i="16"/>
  <c r="J640" i="16"/>
  <c r="L640" i="16" s="1"/>
  <c r="K640" i="16"/>
  <c r="I640" i="16"/>
  <c r="I65" i="16"/>
  <c r="J65" i="16"/>
  <c r="L65" i="16" s="1"/>
  <c r="K65" i="16"/>
  <c r="I129" i="16"/>
  <c r="J129" i="16"/>
  <c r="L129" i="16" s="1"/>
  <c r="K129" i="16"/>
  <c r="J193" i="16"/>
  <c r="L193" i="16" s="1"/>
  <c r="I193" i="16"/>
  <c r="K193" i="16"/>
  <c r="I257" i="16"/>
  <c r="J257" i="16"/>
  <c r="L257" i="16" s="1"/>
  <c r="K257" i="16"/>
  <c r="J321" i="16"/>
  <c r="L321" i="16" s="1"/>
  <c r="K321" i="16"/>
  <c r="I321" i="16"/>
  <c r="I385" i="16"/>
  <c r="J385" i="16"/>
  <c r="L385" i="16" s="1"/>
  <c r="K385" i="16"/>
  <c r="K449" i="16"/>
  <c r="I449" i="16"/>
  <c r="J449" i="16"/>
  <c r="L449" i="16" s="1"/>
  <c r="I513" i="16"/>
  <c r="J513" i="16"/>
  <c r="L513" i="16" s="1"/>
  <c r="K513" i="16"/>
  <c r="I577" i="16"/>
  <c r="J577" i="16"/>
  <c r="L577" i="16" s="1"/>
  <c r="K577" i="16"/>
  <c r="I641" i="16"/>
  <c r="J641" i="16"/>
  <c r="L641" i="16" s="1"/>
  <c r="K641" i="16"/>
  <c r="K74" i="16"/>
  <c r="I74" i="16"/>
  <c r="J74" i="16"/>
  <c r="L74" i="16" s="1"/>
  <c r="K146" i="16"/>
  <c r="I146" i="16"/>
  <c r="J146" i="16"/>
  <c r="L146" i="16" s="1"/>
  <c r="I210" i="16"/>
  <c r="K210" i="16"/>
  <c r="J210" i="16"/>
  <c r="L210" i="16" s="1"/>
  <c r="K274" i="16"/>
  <c r="I274" i="16"/>
  <c r="J274" i="16"/>
  <c r="L274" i="16" s="1"/>
  <c r="I338" i="16"/>
  <c r="J338" i="16"/>
  <c r="L338" i="16" s="1"/>
  <c r="K338" i="16"/>
  <c r="K402" i="16"/>
  <c r="I402" i="16"/>
  <c r="J402" i="16"/>
  <c r="L402" i="16" s="1"/>
  <c r="J466" i="16"/>
  <c r="L466" i="16" s="1"/>
  <c r="K466" i="16"/>
  <c r="I466" i="16"/>
  <c r="I530" i="16"/>
  <c r="J530" i="16"/>
  <c r="L530" i="16" s="1"/>
  <c r="K530" i="16"/>
  <c r="I594" i="16"/>
  <c r="J594" i="16"/>
  <c r="L594" i="16" s="1"/>
  <c r="K594" i="16"/>
  <c r="I3" i="16"/>
  <c r="J3" i="16"/>
  <c r="L3" i="16" s="1"/>
  <c r="K3" i="16"/>
  <c r="I539" i="16"/>
  <c r="J539" i="16"/>
  <c r="L539" i="16" s="1"/>
  <c r="K539" i="16"/>
  <c r="I603" i="16"/>
  <c r="J603" i="16"/>
  <c r="L603" i="16" s="1"/>
  <c r="K603" i="16"/>
  <c r="I20" i="16"/>
  <c r="J20" i="16"/>
  <c r="L20" i="16" s="1"/>
  <c r="K20" i="16"/>
  <c r="I84" i="16"/>
  <c r="J84" i="16"/>
  <c r="L84" i="16" s="1"/>
  <c r="K84" i="16"/>
  <c r="I148" i="16"/>
  <c r="J148" i="16"/>
  <c r="L148" i="16" s="1"/>
  <c r="K148" i="16"/>
  <c r="I212" i="16"/>
  <c r="K212" i="16"/>
  <c r="J212" i="16"/>
  <c r="L212" i="16" s="1"/>
  <c r="I276" i="16"/>
  <c r="K276" i="16"/>
  <c r="J276" i="16"/>
  <c r="L276" i="16" s="1"/>
  <c r="I340" i="16"/>
  <c r="J340" i="16"/>
  <c r="L340" i="16" s="1"/>
  <c r="K340" i="16"/>
  <c r="I404" i="16"/>
  <c r="J404" i="16"/>
  <c r="L404" i="16" s="1"/>
  <c r="K404" i="16"/>
  <c r="K468" i="16"/>
  <c r="I468" i="16"/>
  <c r="J468" i="16"/>
  <c r="L468" i="16" s="1"/>
  <c r="I532" i="16"/>
  <c r="J532" i="16"/>
  <c r="L532" i="16" s="1"/>
  <c r="K532" i="16"/>
  <c r="I596" i="16"/>
  <c r="J596" i="16"/>
  <c r="L596" i="16" s="1"/>
  <c r="K596" i="16"/>
  <c r="I13" i="16"/>
  <c r="J13" i="16"/>
  <c r="L13" i="16" s="1"/>
  <c r="K13" i="16"/>
  <c r="I77" i="16"/>
  <c r="J77" i="16"/>
  <c r="L77" i="16" s="1"/>
  <c r="K77" i="16"/>
  <c r="I141" i="16"/>
  <c r="J141" i="16"/>
  <c r="L141" i="16" s="1"/>
  <c r="K141" i="16"/>
  <c r="I205" i="16"/>
  <c r="K205" i="16"/>
  <c r="J205" i="16"/>
  <c r="L205" i="16" s="1"/>
  <c r="I269" i="16"/>
  <c r="J269" i="16"/>
  <c r="L269" i="16" s="1"/>
  <c r="K269" i="16"/>
  <c r="I333" i="16"/>
  <c r="J333" i="16"/>
  <c r="L333" i="16" s="1"/>
  <c r="K333" i="16"/>
  <c r="I397" i="16"/>
  <c r="J397" i="16"/>
  <c r="L397" i="16" s="1"/>
  <c r="K397" i="16"/>
  <c r="K461" i="16"/>
  <c r="J461" i="16"/>
  <c r="L461" i="16" s="1"/>
  <c r="I461" i="16"/>
  <c r="K525" i="16"/>
  <c r="I525" i="16"/>
  <c r="J525" i="16"/>
  <c r="L525" i="16" s="1"/>
  <c r="K589" i="16"/>
  <c r="I589" i="16"/>
  <c r="J589" i="16"/>
  <c r="L589" i="16" s="1"/>
  <c r="K6" i="16"/>
  <c r="I6" i="16"/>
  <c r="J6" i="16"/>
  <c r="L6" i="16" s="1"/>
  <c r="I70" i="16"/>
  <c r="J70" i="16"/>
  <c r="L70" i="16" s="1"/>
  <c r="K70" i="16"/>
  <c r="J134" i="16"/>
  <c r="L134" i="16" s="1"/>
  <c r="K134" i="16"/>
  <c r="I134" i="16"/>
  <c r="I198" i="16"/>
  <c r="K198" i="16"/>
  <c r="J198" i="16"/>
  <c r="L198" i="16" s="1"/>
  <c r="J262" i="16"/>
  <c r="L262" i="16" s="1"/>
  <c r="K262" i="16"/>
  <c r="I262" i="16"/>
  <c r="I326" i="16"/>
  <c r="J326" i="16"/>
  <c r="L326" i="16" s="1"/>
  <c r="K326" i="16"/>
  <c r="I390" i="16"/>
  <c r="J390" i="16"/>
  <c r="L390" i="16" s="1"/>
  <c r="K390" i="16"/>
  <c r="I454" i="16"/>
  <c r="J454" i="16"/>
  <c r="L454" i="16" s="1"/>
  <c r="K454" i="16"/>
  <c r="I518" i="16"/>
  <c r="J518" i="16"/>
  <c r="L518" i="16" s="1"/>
  <c r="K518" i="16"/>
  <c r="I582" i="16"/>
  <c r="J582" i="16"/>
  <c r="L582" i="16" s="1"/>
  <c r="K582" i="16"/>
  <c r="I7" i="16"/>
  <c r="J7" i="16"/>
  <c r="L7" i="16" s="1"/>
  <c r="K7" i="16"/>
  <c r="I71" i="16"/>
  <c r="J71" i="16"/>
  <c r="L71" i="16" s="1"/>
  <c r="K71" i="16"/>
  <c r="I135" i="16"/>
  <c r="J135" i="16"/>
  <c r="L135" i="16" s="1"/>
  <c r="K135" i="16"/>
  <c r="I199" i="16"/>
  <c r="J199" i="16"/>
  <c r="L199" i="16" s="1"/>
  <c r="K199" i="16"/>
  <c r="I263" i="16"/>
  <c r="J263" i="16"/>
  <c r="L263" i="16" s="1"/>
  <c r="K263" i="16"/>
  <c r="J327" i="16"/>
  <c r="L327" i="16" s="1"/>
  <c r="K327" i="16"/>
  <c r="I327" i="16"/>
  <c r="K391" i="16"/>
  <c r="I391" i="16"/>
  <c r="J391" i="16"/>
  <c r="L391" i="16" s="1"/>
  <c r="I455" i="16"/>
  <c r="J455" i="16"/>
  <c r="L455" i="16" s="1"/>
  <c r="K455" i="16"/>
  <c r="I519" i="16"/>
  <c r="J519" i="16"/>
  <c r="L519" i="16" s="1"/>
  <c r="K519" i="16"/>
  <c r="I583" i="16"/>
  <c r="J583" i="16"/>
  <c r="L583" i="16" s="1"/>
  <c r="K583" i="16"/>
  <c r="I8" i="16"/>
  <c r="J8" i="16"/>
  <c r="L8" i="16" s="1"/>
  <c r="K8" i="16"/>
  <c r="I72" i="16"/>
  <c r="J72" i="16"/>
  <c r="L72" i="16" s="1"/>
  <c r="K72" i="16"/>
  <c r="I136" i="16"/>
  <c r="J136" i="16"/>
  <c r="L136" i="16" s="1"/>
  <c r="K136" i="16"/>
  <c r="I200" i="16"/>
  <c r="J200" i="16"/>
  <c r="L200" i="16" s="1"/>
  <c r="K200" i="16"/>
  <c r="I264" i="16"/>
  <c r="J264" i="16"/>
  <c r="L264" i="16" s="1"/>
  <c r="K264" i="16"/>
  <c r="K328" i="16"/>
  <c r="I328" i="16"/>
  <c r="J328" i="16"/>
  <c r="L328" i="16" s="1"/>
  <c r="K392" i="16"/>
  <c r="I392" i="16"/>
  <c r="J392" i="16"/>
  <c r="L392" i="16" s="1"/>
  <c r="K456" i="16"/>
  <c r="I456" i="16"/>
  <c r="J456" i="16"/>
  <c r="L456" i="16" s="1"/>
  <c r="J520" i="16"/>
  <c r="L520" i="16" s="1"/>
  <c r="K520" i="16"/>
  <c r="I520" i="16"/>
  <c r="J584" i="16"/>
  <c r="L584" i="16" s="1"/>
  <c r="K584" i="16"/>
  <c r="I584" i="16"/>
  <c r="J9" i="16"/>
  <c r="L9" i="16" s="1"/>
  <c r="K9" i="16"/>
  <c r="I9" i="16"/>
  <c r="I73" i="16"/>
  <c r="J73" i="16"/>
  <c r="L73" i="16" s="1"/>
  <c r="K73" i="16"/>
  <c r="I137" i="16"/>
  <c r="J137" i="16"/>
  <c r="L137" i="16" s="1"/>
  <c r="K137" i="16"/>
  <c r="J201" i="16"/>
  <c r="L201" i="16" s="1"/>
  <c r="K201" i="16"/>
  <c r="I201" i="16"/>
  <c r="I265" i="16"/>
  <c r="J265" i="16"/>
  <c r="L265" i="16" s="1"/>
  <c r="K265" i="16"/>
  <c r="I329" i="16"/>
  <c r="J329" i="16"/>
  <c r="L329" i="16" s="1"/>
  <c r="K329" i="16"/>
  <c r="I393" i="16"/>
  <c r="J393" i="16"/>
  <c r="L393" i="16" s="1"/>
  <c r="K393" i="16"/>
  <c r="I457" i="16"/>
  <c r="J457" i="16"/>
  <c r="L457" i="16" s="1"/>
  <c r="K457" i="16"/>
  <c r="I521" i="16"/>
  <c r="J521" i="16"/>
  <c r="L521" i="16" s="1"/>
  <c r="K521" i="16"/>
  <c r="I585" i="16"/>
  <c r="J585" i="16"/>
  <c r="L585" i="16" s="1"/>
  <c r="K585" i="16"/>
  <c r="I18" i="16"/>
  <c r="J18" i="16"/>
  <c r="L18" i="16" s="1"/>
  <c r="K18" i="16"/>
  <c r="I82" i="16"/>
  <c r="J82" i="16"/>
  <c r="L82" i="16" s="1"/>
  <c r="K82" i="16"/>
  <c r="K154" i="16"/>
  <c r="I154" i="16"/>
  <c r="J154" i="16"/>
  <c r="L154" i="16" s="1"/>
  <c r="I218" i="16"/>
  <c r="J218" i="16"/>
  <c r="L218" i="16" s="1"/>
  <c r="K218" i="16"/>
  <c r="K282" i="16"/>
  <c r="I282" i="16"/>
  <c r="J282" i="16"/>
  <c r="L282" i="16" s="1"/>
  <c r="J346" i="16"/>
  <c r="L346" i="16" s="1"/>
  <c r="K346" i="16"/>
  <c r="I346" i="16"/>
  <c r="K410" i="16"/>
  <c r="J410" i="16"/>
  <c r="L410" i="16" s="1"/>
  <c r="I410" i="16"/>
  <c r="I474" i="16"/>
  <c r="J474" i="16"/>
  <c r="L474" i="16" s="1"/>
  <c r="K474" i="16"/>
  <c r="I538" i="16"/>
  <c r="J538" i="16"/>
  <c r="L538" i="16" s="1"/>
  <c r="K538" i="16"/>
  <c r="I602" i="16"/>
  <c r="J602" i="16"/>
  <c r="L602" i="16" s="1"/>
  <c r="K602" i="16"/>
  <c r="I10" i="16"/>
  <c r="J10" i="16"/>
  <c r="L10" i="16" s="1"/>
  <c r="K10" i="16"/>
  <c r="N28" i="13" l="1"/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L8" i="1" l="1"/>
  <c r="L20" i="1"/>
  <c r="L18" i="1"/>
  <c r="L2" i="1"/>
  <c r="F2" i="13" s="1"/>
  <c r="L17" i="1"/>
  <c r="L9" i="1"/>
  <c r="F7" i="13" s="1"/>
  <c r="L15" i="1"/>
  <c r="L14" i="1"/>
  <c r="L6" i="1"/>
  <c r="L7" i="1"/>
  <c r="L21" i="1"/>
  <c r="L13" i="1"/>
  <c r="L5" i="1"/>
  <c r="F5" i="13" s="1"/>
  <c r="L16" i="1"/>
  <c r="L12" i="1"/>
  <c r="R12" i="1" s="1"/>
  <c r="T12" i="1" s="1"/>
  <c r="L19" i="1"/>
  <c r="L11" i="1"/>
  <c r="L3" i="1"/>
  <c r="F3" i="13" s="1"/>
  <c r="L4" i="1"/>
  <c r="L10" i="1"/>
  <c r="F8" i="13" s="1"/>
  <c r="Y3" i="1"/>
  <c r="Z3" i="1"/>
  <c r="Y6" i="1"/>
  <c r="Z6" i="1"/>
  <c r="Z2" i="1"/>
  <c r="AA2" i="1"/>
  <c r="Y2" i="1"/>
  <c r="Y17" i="1"/>
  <c r="Z17" i="1"/>
  <c r="Y9" i="1"/>
  <c r="Z9" i="1"/>
  <c r="Y11" i="1"/>
  <c r="Z11" i="1"/>
  <c r="Z10" i="1"/>
  <c r="Y10" i="1"/>
  <c r="Y16" i="1"/>
  <c r="Z16" i="1"/>
  <c r="Y8" i="1"/>
  <c r="Z8" i="1"/>
  <c r="Y19" i="1"/>
  <c r="Z19" i="1"/>
  <c r="Z18" i="1"/>
  <c r="Y18" i="1"/>
  <c r="Y15" i="1"/>
  <c r="Z15" i="1"/>
  <c r="Y7" i="1"/>
  <c r="Z7" i="1"/>
  <c r="Y14" i="1"/>
  <c r="Z14" i="1"/>
  <c r="Z21" i="1"/>
  <c r="Y21" i="1"/>
  <c r="Z13" i="1"/>
  <c r="Y13" i="1"/>
  <c r="Z5" i="1"/>
  <c r="Y5" i="1"/>
  <c r="Y20" i="1"/>
  <c r="Z20" i="1"/>
  <c r="Y12" i="1"/>
  <c r="Z12" i="1"/>
  <c r="Y4" i="1"/>
  <c r="Z4" i="1"/>
  <c r="M11" i="1"/>
  <c r="N11" i="1" s="1"/>
  <c r="AA11" i="1"/>
  <c r="N27" i="13"/>
  <c r="M18" i="1"/>
  <c r="P18" i="1" s="1"/>
  <c r="AA18" i="1"/>
  <c r="M9" i="1"/>
  <c r="P9" i="1" s="1"/>
  <c r="AA9" i="1"/>
  <c r="N26" i="13"/>
  <c r="M8" i="1"/>
  <c r="N8" i="1" s="1"/>
  <c r="AA8" i="1"/>
  <c r="M17" i="1"/>
  <c r="O17" i="1" s="1"/>
  <c r="Q17" i="1" s="1"/>
  <c r="AA17" i="1"/>
  <c r="M16" i="1"/>
  <c r="O16" i="1" s="1"/>
  <c r="Q16" i="1" s="1"/>
  <c r="AA16" i="1"/>
  <c r="M15" i="1"/>
  <c r="O15" i="1" s="1"/>
  <c r="Q15" i="1" s="1"/>
  <c r="AA15" i="1"/>
  <c r="M7" i="1"/>
  <c r="N7" i="1" s="1"/>
  <c r="AA7" i="1"/>
  <c r="M21" i="1"/>
  <c r="P21" i="1" s="1"/>
  <c r="AA21" i="1"/>
  <c r="M13" i="1"/>
  <c r="N13" i="1" s="1"/>
  <c r="AA13" i="1"/>
  <c r="M5" i="1"/>
  <c r="O5" i="1" s="1"/>
  <c r="Q5" i="1" s="1"/>
  <c r="AA5" i="1"/>
  <c r="M6" i="1"/>
  <c r="N6" i="1" s="1"/>
  <c r="AA6" i="1"/>
  <c r="M20" i="1"/>
  <c r="N20" i="1" s="1"/>
  <c r="AA20" i="1"/>
  <c r="M12" i="1"/>
  <c r="O12" i="1" s="1"/>
  <c r="Q12" i="1" s="1"/>
  <c r="AA12" i="1"/>
  <c r="M4" i="1"/>
  <c r="N4" i="1" s="1"/>
  <c r="AA4" i="1"/>
  <c r="M14" i="1"/>
  <c r="P14" i="1" s="1"/>
  <c r="AA14" i="1"/>
  <c r="M3" i="1"/>
  <c r="O3" i="1" s="1"/>
  <c r="Q3" i="1" s="1"/>
  <c r="AA3" i="1"/>
  <c r="M19" i="1"/>
  <c r="P19" i="1" s="1"/>
  <c r="AA19" i="1"/>
  <c r="M10" i="1"/>
  <c r="N10" i="1" s="1"/>
  <c r="AA10" i="1"/>
  <c r="M2" i="1"/>
  <c r="R5" i="1"/>
  <c r="S5" i="1" s="1"/>
  <c r="R14" i="1"/>
  <c r="V14" i="1" s="1"/>
  <c r="R20" i="1"/>
  <c r="V20" i="1" s="1"/>
  <c r="R17" i="1"/>
  <c r="S17" i="1" s="1"/>
  <c r="R9" i="1"/>
  <c r="U9" i="1" s="1"/>
  <c r="R7" i="1"/>
  <c r="T7" i="1" s="1"/>
  <c r="R16" i="1"/>
  <c r="V16" i="1" s="1"/>
  <c r="R8" i="1"/>
  <c r="S8" i="1" s="1"/>
  <c r="R18" i="1"/>
  <c r="U18" i="1" s="1"/>
  <c r="R10" i="1"/>
  <c r="S10" i="1" s="1"/>
  <c r="F10" i="13" l="1"/>
  <c r="F11" i="13"/>
  <c r="N2" i="13"/>
  <c r="F4" i="13"/>
  <c r="F6" i="13"/>
  <c r="R15" i="1"/>
  <c r="V15" i="1" s="1"/>
  <c r="F12" i="13"/>
  <c r="G32" i="13"/>
  <c r="H34" i="13"/>
  <c r="H32" i="13"/>
  <c r="G30" i="13"/>
  <c r="G33" i="13"/>
  <c r="H30" i="13"/>
  <c r="H33" i="13"/>
  <c r="G31" i="13"/>
  <c r="G29" i="13"/>
  <c r="H31" i="13"/>
  <c r="H29" i="13"/>
  <c r="G34" i="13"/>
  <c r="R19" i="1"/>
  <c r="T19" i="1" s="1"/>
  <c r="F13" i="13"/>
  <c r="R21" i="1"/>
  <c r="S21" i="1" s="1"/>
  <c r="F14" i="13"/>
  <c r="R11" i="1"/>
  <c r="S11" i="1" s="1"/>
  <c r="F9" i="13"/>
  <c r="R6" i="1"/>
  <c r="T6" i="1" s="1"/>
  <c r="N2" i="1"/>
  <c r="G28" i="13"/>
  <c r="H28" i="13"/>
  <c r="N3" i="13"/>
  <c r="N8" i="13"/>
  <c r="N25" i="13"/>
  <c r="N10" i="13"/>
  <c r="R2" i="1"/>
  <c r="N17" i="13"/>
  <c r="N4" i="13"/>
  <c r="N24" i="13"/>
  <c r="N23" i="13"/>
  <c r="N5" i="13"/>
  <c r="N7" i="13"/>
  <c r="N9" i="13"/>
  <c r="N6" i="13"/>
  <c r="R4" i="1"/>
  <c r="S4" i="1" s="1"/>
  <c r="N21" i="13"/>
  <c r="N20" i="13"/>
  <c r="N19" i="13"/>
  <c r="N12" i="13"/>
  <c r="N22" i="13"/>
  <c r="N11" i="13"/>
  <c r="R3" i="1"/>
  <c r="T3" i="1" s="1"/>
  <c r="N13" i="13"/>
  <c r="N14" i="13"/>
  <c r="N18" i="13"/>
  <c r="N15" i="13"/>
  <c r="R13" i="1"/>
  <c r="W13" i="1" s="1"/>
  <c r="N16" i="13"/>
  <c r="W16" i="1"/>
  <c r="T9" i="1"/>
  <c r="T20" i="1"/>
  <c r="T18" i="1"/>
  <c r="U16" i="1"/>
  <c r="W17" i="1"/>
  <c r="V18" i="1"/>
  <c r="T15" i="1"/>
  <c r="T16" i="1"/>
  <c r="W10" i="1"/>
  <c r="W5" i="1"/>
  <c r="V17" i="1"/>
  <c r="W7" i="1"/>
  <c r="U10" i="1"/>
  <c r="V5" i="1"/>
  <c r="W14" i="1"/>
  <c r="U17" i="1"/>
  <c r="V7" i="1"/>
  <c r="T10" i="1"/>
  <c r="W12" i="1"/>
  <c r="U5" i="1"/>
  <c r="U14" i="1"/>
  <c r="T17" i="1"/>
  <c r="U7" i="1"/>
  <c r="W8" i="1"/>
  <c r="W9" i="1"/>
  <c r="V10" i="1"/>
  <c r="V12" i="1"/>
  <c r="W20" i="1"/>
  <c r="T5" i="1"/>
  <c r="T14" i="1"/>
  <c r="U8" i="1"/>
  <c r="V9" i="1"/>
  <c r="U12" i="1"/>
  <c r="U20" i="1"/>
  <c r="W18" i="1"/>
  <c r="T8" i="1"/>
  <c r="V8" i="1"/>
  <c r="S9" i="1"/>
  <c r="S12" i="1"/>
  <c r="S14" i="1"/>
  <c r="S20" i="1"/>
  <c r="S7" i="1"/>
  <c r="S16" i="1"/>
  <c r="S18" i="1"/>
  <c r="O11" i="1"/>
  <c r="Q11" i="1" s="1"/>
  <c r="P16" i="1"/>
  <c r="O18" i="1"/>
  <c r="Q18" i="1" s="1"/>
  <c r="P5" i="1"/>
  <c r="P17" i="1"/>
  <c r="O4" i="1"/>
  <c r="Q4" i="1" s="1"/>
  <c r="G4" i="13" s="1"/>
  <c r="O9" i="1"/>
  <c r="Q9" i="1" s="1"/>
  <c r="N17" i="1"/>
  <c r="G27" i="13"/>
  <c r="N5" i="1"/>
  <c r="N16" i="1"/>
  <c r="G25" i="13"/>
  <c r="H26" i="13"/>
  <c r="N3" i="1"/>
  <c r="N12" i="1"/>
  <c r="O14" i="1"/>
  <c r="Q14" i="1" s="1"/>
  <c r="P3" i="1"/>
  <c r="P12" i="1"/>
  <c r="O7" i="1"/>
  <c r="Q7" i="1" s="1"/>
  <c r="P6" i="1"/>
  <c r="P2" i="1"/>
  <c r="O20" i="1"/>
  <c r="Q20" i="1" s="1"/>
  <c r="O13" i="1"/>
  <c r="Q13" i="1" s="1"/>
  <c r="P15" i="1"/>
  <c r="P10" i="1"/>
  <c r="O21" i="1"/>
  <c r="Q21" i="1" s="1"/>
  <c r="P8" i="1"/>
  <c r="N9" i="1"/>
  <c r="N18" i="1"/>
  <c r="O19" i="1"/>
  <c r="Q19" i="1" s="1"/>
  <c r="N14" i="1"/>
  <c r="P20" i="1"/>
  <c r="N21" i="1"/>
  <c r="O2" i="1"/>
  <c r="Q2" i="1" s="1"/>
  <c r="G2" i="13" s="1"/>
  <c r="P4" i="1"/>
  <c r="P7" i="1"/>
  <c r="O8" i="1"/>
  <c r="Q8" i="1" s="1"/>
  <c r="G26" i="13"/>
  <c r="N19" i="1"/>
  <c r="O10" i="1"/>
  <c r="Q10" i="1" s="1"/>
  <c r="P11" i="1"/>
  <c r="P13" i="1"/>
  <c r="O6" i="1"/>
  <c r="Q6" i="1" s="1"/>
  <c r="N15" i="1"/>
  <c r="H25" i="13"/>
  <c r="I43" i="13" l="1"/>
  <c r="J42" i="13"/>
  <c r="K41" i="13"/>
  <c r="M39" i="13"/>
  <c r="I35" i="13"/>
  <c r="M46" i="13"/>
  <c r="I42" i="13"/>
  <c r="J41" i="13"/>
  <c r="K40" i="13"/>
  <c r="L39" i="13"/>
  <c r="M38" i="13"/>
  <c r="K43" i="13"/>
  <c r="L46" i="13"/>
  <c r="M45" i="13"/>
  <c r="I41" i="13"/>
  <c r="J40" i="13"/>
  <c r="K39" i="13"/>
  <c r="L38" i="13"/>
  <c r="I45" i="13"/>
  <c r="J36" i="13"/>
  <c r="K46" i="13"/>
  <c r="L45" i="13"/>
  <c r="M44" i="13"/>
  <c r="I40" i="13"/>
  <c r="J39" i="13"/>
  <c r="K38" i="13"/>
  <c r="M36" i="13"/>
  <c r="K36" i="13"/>
  <c r="J44" i="13"/>
  <c r="J46" i="13"/>
  <c r="K45" i="13"/>
  <c r="L44" i="13"/>
  <c r="M43" i="13"/>
  <c r="I39" i="13"/>
  <c r="J38" i="13"/>
  <c r="L36" i="13"/>
  <c r="M35" i="13"/>
  <c r="I38" i="13"/>
  <c r="L35" i="13"/>
  <c r="L42" i="13"/>
  <c r="K35" i="13"/>
  <c r="I46" i="13"/>
  <c r="J45" i="13"/>
  <c r="K44" i="13"/>
  <c r="L43" i="13"/>
  <c r="M42" i="13"/>
  <c r="M41" i="13"/>
  <c r="I44" i="13"/>
  <c r="J43" i="13"/>
  <c r="K42" i="13"/>
  <c r="L41" i="13"/>
  <c r="M40" i="13"/>
  <c r="I36" i="13"/>
  <c r="J35" i="13"/>
  <c r="L40" i="13"/>
  <c r="H4" i="13"/>
  <c r="W11" i="1"/>
  <c r="S15" i="1"/>
  <c r="W15" i="1"/>
  <c r="U11" i="1"/>
  <c r="U15" i="1"/>
  <c r="W21" i="1"/>
  <c r="M14" i="13" s="1"/>
  <c r="T21" i="1"/>
  <c r="J14" i="13" s="1"/>
  <c r="V6" i="1"/>
  <c r="V11" i="1"/>
  <c r="U6" i="1"/>
  <c r="V19" i="1"/>
  <c r="W19" i="1"/>
  <c r="M13" i="13" s="1"/>
  <c r="S19" i="1"/>
  <c r="I13" i="13" s="1"/>
  <c r="U19" i="1"/>
  <c r="K13" i="13" s="1"/>
  <c r="S6" i="1"/>
  <c r="W6" i="1"/>
  <c r="G8" i="13"/>
  <c r="U21" i="1"/>
  <c r="V21" i="1"/>
  <c r="L14" i="13" s="1"/>
  <c r="T11" i="1"/>
  <c r="U2" i="1"/>
  <c r="J33" i="13"/>
  <c r="I33" i="13"/>
  <c r="I29" i="13"/>
  <c r="I30" i="13"/>
  <c r="I31" i="13"/>
  <c r="I32" i="13"/>
  <c r="I34" i="13"/>
  <c r="J29" i="13"/>
  <c r="J30" i="13"/>
  <c r="J31" i="13"/>
  <c r="J32" i="13"/>
  <c r="J34" i="13"/>
  <c r="K29" i="13"/>
  <c r="K30" i="13"/>
  <c r="K31" i="13"/>
  <c r="K32" i="13"/>
  <c r="K33" i="13"/>
  <c r="K34" i="13"/>
  <c r="L29" i="13"/>
  <c r="L30" i="13"/>
  <c r="L31" i="13"/>
  <c r="L32" i="13"/>
  <c r="L33" i="13"/>
  <c r="L34" i="13"/>
  <c r="M29" i="13"/>
  <c r="M30" i="13"/>
  <c r="M31" i="13"/>
  <c r="M32" i="13"/>
  <c r="M33" i="13"/>
  <c r="M34" i="13"/>
  <c r="V2" i="1"/>
  <c r="S2" i="1"/>
  <c r="T2" i="1"/>
  <c r="J2" i="13" s="1"/>
  <c r="G24" i="13"/>
  <c r="W2" i="1"/>
  <c r="L28" i="13"/>
  <c r="I28" i="13"/>
  <c r="K28" i="13"/>
  <c r="M28" i="13"/>
  <c r="J28" i="13"/>
  <c r="G5" i="13"/>
  <c r="H2" i="13"/>
  <c r="J19" i="13"/>
  <c r="I21" i="13"/>
  <c r="L23" i="13"/>
  <c r="M23" i="13"/>
  <c r="G22" i="13"/>
  <c r="H11" i="13"/>
  <c r="G9" i="13"/>
  <c r="H27" i="13"/>
  <c r="G23" i="13"/>
  <c r="M7" i="13"/>
  <c r="H9" i="13"/>
  <c r="G10" i="13"/>
  <c r="G3" i="13"/>
  <c r="L19" i="13"/>
  <c r="K19" i="13"/>
  <c r="G20" i="13"/>
  <c r="I27" i="13"/>
  <c r="L27" i="13"/>
  <c r="H24" i="13"/>
  <c r="K27" i="13"/>
  <c r="M27" i="13"/>
  <c r="J27" i="13"/>
  <c r="V4" i="1"/>
  <c r="H23" i="13"/>
  <c r="G21" i="13"/>
  <c r="H14" i="13"/>
  <c r="W4" i="1"/>
  <c r="G13" i="13"/>
  <c r="H3" i="13"/>
  <c r="H10" i="13"/>
  <c r="H5" i="13"/>
  <c r="J26" i="13"/>
  <c r="M26" i="13"/>
  <c r="L26" i="13"/>
  <c r="K26" i="13"/>
  <c r="I26" i="13"/>
  <c r="J6" i="13"/>
  <c r="L7" i="13"/>
  <c r="I7" i="13"/>
  <c r="V3" i="1"/>
  <c r="I6" i="13"/>
  <c r="S3" i="1"/>
  <c r="U3" i="1"/>
  <c r="K6" i="13"/>
  <c r="T4" i="1"/>
  <c r="J4" i="13" s="1"/>
  <c r="U4" i="1"/>
  <c r="M6" i="13"/>
  <c r="J7" i="13"/>
  <c r="M8" i="13"/>
  <c r="W3" i="1"/>
  <c r="K7" i="13"/>
  <c r="L6" i="13"/>
  <c r="H12" i="13"/>
  <c r="H16" i="13"/>
  <c r="G11" i="13"/>
  <c r="I24" i="13"/>
  <c r="J25" i="13"/>
  <c r="K23" i="13"/>
  <c r="M9" i="13"/>
  <c r="K20" i="13"/>
  <c r="M21" i="13"/>
  <c r="J24" i="13"/>
  <c r="K24" i="13"/>
  <c r="J23" i="13"/>
  <c r="M22" i="13"/>
  <c r="I20" i="13"/>
  <c r="L18" i="13"/>
  <c r="M25" i="13"/>
  <c r="L25" i="13"/>
  <c r="J20" i="13"/>
  <c r="S13" i="1"/>
  <c r="I9" i="13" s="1"/>
  <c r="T13" i="1"/>
  <c r="J9" i="13" s="1"/>
  <c r="M17" i="13"/>
  <c r="J21" i="13"/>
  <c r="K16" i="13"/>
  <c r="I25" i="13"/>
  <c r="K15" i="13"/>
  <c r="M18" i="13"/>
  <c r="L15" i="13"/>
  <c r="M20" i="13"/>
  <c r="K17" i="13"/>
  <c r="J13" i="13"/>
  <c r="L24" i="13"/>
  <c r="I23" i="13"/>
  <c r="K18" i="13"/>
  <c r="L17" i="13"/>
  <c r="M19" i="13"/>
  <c r="K22" i="13"/>
  <c r="J22" i="13"/>
  <c r="M12" i="13"/>
  <c r="I22" i="13"/>
  <c r="J17" i="13"/>
  <c r="I19" i="13"/>
  <c r="L22" i="13"/>
  <c r="L13" i="13"/>
  <c r="M16" i="13"/>
  <c r="M24" i="13"/>
  <c r="K25" i="13"/>
  <c r="M11" i="13"/>
  <c r="M10" i="13"/>
  <c r="H20" i="13"/>
  <c r="M15" i="13"/>
  <c r="L21" i="13"/>
  <c r="U13" i="1"/>
  <c r="K9" i="13" s="1"/>
  <c r="K21" i="13"/>
  <c r="V13" i="1"/>
  <c r="L9" i="13" s="1"/>
  <c r="I14" i="13"/>
  <c r="J16" i="13"/>
  <c r="I16" i="13"/>
  <c r="L16" i="13"/>
  <c r="I17" i="13"/>
  <c r="I18" i="13"/>
  <c r="H18" i="13"/>
  <c r="J15" i="13"/>
  <c r="I15" i="13"/>
  <c r="H19" i="13"/>
  <c r="G16" i="13"/>
  <c r="G18" i="13"/>
  <c r="G19" i="13"/>
  <c r="G15" i="13"/>
  <c r="G7" i="13"/>
  <c r="G6" i="13"/>
  <c r="H15" i="13"/>
  <c r="G14" i="13"/>
  <c r="H8" i="13"/>
  <c r="H22" i="13"/>
  <c r="H13" i="13"/>
  <c r="H17" i="13"/>
  <c r="H6" i="13"/>
  <c r="G17" i="13"/>
  <c r="G12" i="13"/>
  <c r="H21" i="13"/>
  <c r="H7" i="13"/>
  <c r="L2" i="16"/>
  <c r="J12" i="13" l="1"/>
  <c r="K12" i="13"/>
  <c r="I12" i="13"/>
  <c r="L12" i="13"/>
  <c r="J18" i="13"/>
  <c r="M2" i="13"/>
  <c r="K2" i="13"/>
  <c r="I2" i="13"/>
  <c r="L2" i="13"/>
  <c r="M3" i="13"/>
  <c r="K4" i="13"/>
  <c r="K14" i="13"/>
  <c r="L4" i="13"/>
  <c r="I3" i="13"/>
  <c r="I4" i="13"/>
  <c r="M4" i="13"/>
  <c r="L3" i="13"/>
  <c r="L11" i="13"/>
  <c r="I11" i="13"/>
  <c r="K11" i="13"/>
  <c r="J11" i="13"/>
  <c r="I8" i="13"/>
  <c r="L20" i="13"/>
  <c r="J5" i="13"/>
  <c r="K5" i="13"/>
  <c r="J8" i="13"/>
  <c r="K8" i="13"/>
  <c r="L8" i="13"/>
  <c r="L5" i="13"/>
  <c r="M5" i="13"/>
  <c r="I5" i="13"/>
  <c r="J10" i="13"/>
  <c r="L10" i="13"/>
  <c r="I10" i="13"/>
  <c r="K10" i="13"/>
  <c r="J3" i="13"/>
  <c r="K3" i="13"/>
</calcChain>
</file>

<file path=xl/comments1.xml><?xml version="1.0" encoding="utf-8"?>
<comments xmlns="http://schemas.openxmlformats.org/spreadsheetml/2006/main">
  <authors>
    <author>Author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Filter values for EMERGEMKT &amp; Unclassified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Filter for values does not equal 0</t>
        </r>
      </text>
    </comment>
    <comment ref="V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Filter out: CASH, LOCAL CURRENCY, HEDGE, TSY FUTURES OPTIONS, CDX IG, CDX HY, CDX EM</t>
        </r>
      </text>
    </comment>
    <comment ref="AM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Filter for values greater than 0 or smaller than 0</t>
        </r>
      </text>
    </comment>
  </commentList>
</comments>
</file>

<file path=xl/sharedStrings.xml><?xml version="1.0" encoding="utf-8"?>
<sst xmlns="http://schemas.openxmlformats.org/spreadsheetml/2006/main" count="99896" uniqueCount="22570">
  <si>
    <t>ESKOM HOLDINGS USD REG S 6.75 USD 08/06/2023</t>
  </si>
  <si>
    <t>PETROBRAS GLOBAL FINANCE 6.25 USD 03/17/2024</t>
  </si>
  <si>
    <t>OFFICE CHERIFIEN DES PHO 144A W/O RTS 6.875 USD 04/25/2044</t>
  </si>
  <si>
    <t>BRAZIL REP OF USD 5 USD 01/27/2045</t>
  </si>
  <si>
    <t>STATE OIL CO OF THE AZER REG S 6.95 USD 03/18/2030</t>
  </si>
  <si>
    <t>ARCOR SAIC USD REG S 6 USD 07/06/2023</t>
  </si>
  <si>
    <t>KUWAIT PROJECTS USD REG S 4.5 USD 02/23/2027</t>
  </si>
  <si>
    <t>SUZANO AUSTRIA GMBH REG S 7 USD 03/16/2047</t>
  </si>
  <si>
    <t>ACWA POWER MGMT USD 144A W/O RTS 5.95 USD 12/15/2039</t>
  </si>
  <si>
    <t>AXTEL SAB USD REG S 6.375 USD 11/14/2024</t>
  </si>
  <si>
    <t>KENYA REP OF USD REG S 7.25 USD 02/28/2028</t>
  </si>
  <si>
    <t>DAR AL-ARKAN SUKUK CO LT REG S 6.875 USD 03/21/2023</t>
  </si>
  <si>
    <t>OZTEL HLDG SPC USD REG S 5.625 USD 10/24/2023</t>
  </si>
  <si>
    <t>DP WORLD LTD USD REG S 5.625 USD 09/25/2048</t>
  </si>
  <si>
    <t>SASOL FINANCING USA LLC 6.5 USD 09/27/2028</t>
  </si>
  <si>
    <t>KOC HLDG USD 144A W/O RTS 6.5 USD 03/11/2025</t>
  </si>
  <si>
    <t>MILLICOM INTL CELLULAR 144A W/O RTS 6.25 USD 03/25/2029</t>
  </si>
  <si>
    <t>KOSMOS ENERGY LTD 144A W/O RTS 7.125 USD 04/04/2026</t>
  </si>
  <si>
    <t>NBM US HOLDINGS INC 144A W/O RTS 7 USD 05/14/2026</t>
  </si>
  <si>
    <t>NBM US HOLDINGS INC REG S 7 USD 05/14/2026</t>
  </si>
  <si>
    <t>MAF SUKUK LTD REG S 4.638 USD 05/14/2029</t>
  </si>
  <si>
    <t>GOLD FIELDS OROGEN HOLD 144A W/O RTS 6.125 USD 05/15/2029</t>
  </si>
  <si>
    <t>KENYA REP OF USD REG S 8 USD 05/22/2032</t>
  </si>
  <si>
    <t>TRINIDAD PETROLE USD REG S 9.75 USD 06/15/2026</t>
  </si>
  <si>
    <t>UNIFIN FINANCIER USD 144A W/O RTS 8.375 USD 01/27/2028</t>
  </si>
  <si>
    <t>GEMS MENASA KY USD 144A W/O RTS 7.125 USD 07/31/2026</t>
  </si>
  <si>
    <t>IHS NETHERLANDS HOLDCO 144A W/O RTS 8 USD 09/18/2027</t>
  </si>
  <si>
    <t>IHS NETHERLANDS HOLDCO REG S 8 USD 09/18/2027</t>
  </si>
  <si>
    <t>BRF SA USD REG S 4.875 USD 01/24/2030</t>
  </si>
  <si>
    <t>SOUTH AFRICA USD 5.75 USD 09/30/2049</t>
  </si>
  <si>
    <t>BRASKEM IDESA SA USD REG S 7.45 USD 11/15/2029</t>
  </si>
  <si>
    <t>ALTICE FINANCING SA 144A W/O RTS 5 USD 01/15/2028</t>
  </si>
  <si>
    <t>CENTRAIS ELET USD REG S 4.625 USD 02/04/2030</t>
  </si>
  <si>
    <t>VFU FUNDING USD 144A W/O RTS 6.2 USD 02/11/2025</t>
  </si>
  <si>
    <t>BAIDU INC 3.425 USD 04/07/2030</t>
  </si>
  <si>
    <t>CEMEX SAB USD 144A W/O RTS 7.375 USD 06/05/2027</t>
  </si>
  <si>
    <t>HTA GROUP LTD 144A W/O RTS 7 USD 12/18/2025</t>
  </si>
  <si>
    <t>VTR FINANCE BV 144A W/O RTS 6.375 USD 07/15/2028</t>
  </si>
  <si>
    <t>KIMBERLY-CLA MEX USD 144A W/O RTS 2.431 USD 07/01/2031</t>
  </si>
  <si>
    <t>AKBANK USD 144A W/O RTS 6.8 USD 02/06/2026</t>
  </si>
  <si>
    <t>RUMO LUXEMBOURG SARL 144A W/O RTS 5.25 USD 01/10/2028</t>
  </si>
  <si>
    <t>COLOMBIA TELECOM USD 144A W/O RTS 4.95 USD 07/17/2030</t>
  </si>
  <si>
    <t>PROSUS NV 144A W/O RTS 4.027 USD 08/03/2050</t>
  </si>
  <si>
    <t>LEVIATHAN BOND LTD 144A W/O RTS REG S 6.5 USD 06/30/2027</t>
  </si>
  <si>
    <t>AES PANAMA GENER USD 144A W/O RTS 4.375 USD 05/31/2030</t>
  </si>
  <si>
    <t>ANGLO AMERICAN CAPITAL 144A W/O RTS 3.95 USD 09/10/2050</t>
  </si>
  <si>
    <t>SUZANO AUSTRIA GMBH 3.75 USD 01/15/2031</t>
  </si>
  <si>
    <t>EMBRAER NETHERLANDS FINA REG S 6.95 USD 01/17/2028</t>
  </si>
  <si>
    <t>CEMEX SAB USD 144A W/O RTS 5.2 USD 09/17/2030</t>
  </si>
  <si>
    <t>ANGLOGOLD HOLDINGS PLC 3.75 USD 10/01/2030</t>
  </si>
  <si>
    <t>ARAB REP EGYPT USD 144A W/O RTS 5.25 USD 10/06/2025</t>
  </si>
  <si>
    <t>BAIDU INC 2.375 USD 10/09/2030</t>
  </si>
  <si>
    <t>PETROLEOS MEXICA WI USD 7.69 USD 01/23/2050</t>
  </si>
  <si>
    <t>PETROLEOS MEXICA WI USD 5.95 USD 01/28/2031</t>
  </si>
  <si>
    <t>MILLICOM INTL CELLULAR 144A W/O RTS 4.5 USD 04/27/2031</t>
  </si>
  <si>
    <t>KERNEL HOLDING SA 144A W/O RTS 6.75 USD 10/27/2027</t>
  </si>
  <si>
    <t>ULKER BISKUVI USD 144A W/O RTS 6.95 USD 10/30/2025</t>
  </si>
  <si>
    <t>MEITUAN 144A W/O RTS 3.05 USD 10/28/2030</t>
  </si>
  <si>
    <t>PETROLEOS MEXICA WI USD 6.84 USD 01/23/2030</t>
  </si>
  <si>
    <t>PETROLEOS MEXICA USD 6.49 USD 01/23/2027</t>
  </si>
  <si>
    <t>ENA MASTER TRUST USD 144A W/O RTS 4 USD 05/19/2048</t>
  </si>
  <si>
    <t>VEON HOLDINGS BV 144A W/O RTS 3.375 USD 11/25/2027</t>
  </si>
  <si>
    <t>TURKEY REP OF USD 5.95 USD 01/15/2031</t>
  </si>
  <si>
    <t>PROSUS NV 144A W/O RTS 3.832 USD 02/08/2051</t>
  </si>
  <si>
    <t>STUDIO CITY FINANCE LTD 144A W/O RTS 5 USD 01/15/2029</t>
  </si>
  <si>
    <t>KLABIN AUSTRIA GMBH 144A W/O RTS 3.2 USD 01/12/2031</t>
  </si>
  <si>
    <t>CEMEX SAB USD 144A W/O RTS 3.875 USD 07/11/2031</t>
  </si>
  <si>
    <t>ITAU UNIBANCO/KY USD 144A W/O RTS 3.875 USD 04/15/2031</t>
  </si>
  <si>
    <t>KENBOURNE INVEST SA 144A W/O RTS 4.7 USD 01/22/2028</t>
  </si>
  <si>
    <t>UNIFIN FINANCIER USD 144A W/O RTS 9.875 USD 01/28/2029</t>
  </si>
  <si>
    <t>ALPEK SA DE CV USD 144A W/O RTS 3.25 USD 02/25/2031</t>
  </si>
  <si>
    <t>LIQUID TELECOM FINANCE 144A W/O RTS 5.5 USD 09/04/2026</t>
  </si>
  <si>
    <t>ENERGEAN ISRAEL FINANCE 144A W/O RTS REG 5.875 USD 03/30/2031</t>
  </si>
  <si>
    <t>SASOL FINANCING USA LLC 5.5 USD 03/18/2031</t>
  </si>
  <si>
    <t>GHANA REP OF USD 144A W/O RTS 7.75 USD 04/07/2029</t>
  </si>
  <si>
    <t>PERUSAHAAN LISTRIK NEGARA PT 4 USD 06/30/2050</t>
  </si>
  <si>
    <t>PNG GOVT INTL BOND REG S 8.375 USD 10/04/2028</t>
  </si>
  <si>
    <t>GHANA (REPUBLIC OF) 7.875 USD 02/11/2035</t>
  </si>
  <si>
    <t>ALIBABA GROUP HOLDING 3.15 USD 02/09/2051</t>
  </si>
  <si>
    <t>VOLCAN CIA MIN-B USD 144A W/O RTS 4.375 USD 02/11/2026</t>
  </si>
  <si>
    <t>EMBRAER NETHERLANDS BV 5.05 USD 06/15/2025</t>
  </si>
  <si>
    <t>SAUDI ARAB OIL USD 144A W/O RTS 2.25 USD 11/24/2030</t>
  </si>
  <si>
    <t>OZTEL HLDG SPC USD 144A W/O RTS 5.625 USD 10/24/2023</t>
  </si>
  <si>
    <t>COMMONWEALTH OF BAHAMAS 144A W/O RTS 8.95 USD 10/15/2032</t>
  </si>
  <si>
    <t>ABU DHABI GOVT USD 144A W/O RTS 2.7 USD 09/02/2070</t>
  </si>
  <si>
    <t>FEMSA USD 3.5 USD 01/16/2050</t>
  </si>
  <si>
    <t>EL SALVADOR (REPUBLIC OF) 9.5 USD 07/15/2052</t>
  </si>
  <si>
    <t>ANTOFAGASTA PLC 144A W/O RTS 2.375 USD 10/14/2030</t>
  </si>
  <si>
    <t>SANTANDER MEXICO USD 144A W/O RTS 5.375 USD 04/17/2025</t>
  </si>
  <si>
    <t>QATAR STATE OF USD REG S 4.4 USD 04/16/2050</t>
  </si>
  <si>
    <t>SINOPEC GROUP OVERSEAS DEVELOPMENT (2018) LIMITED 3.35 USD 05/13/2050</t>
  </si>
  <si>
    <t>BAHRAIN USD 144A W/O RTS 7.375 USD 05/14/2030</t>
  </si>
  <si>
    <t>FRESNILLO PLC 144A W/O RTS 4.25 USD 10/02/2050</t>
  </si>
  <si>
    <t>GABON REPUBLIC OF USD REG S 6.95 USD 06/16/2025</t>
  </si>
  <si>
    <t>IVORY COAST REGS USD REG S 5.75 USD 12/31/2032</t>
  </si>
  <si>
    <t>OMAN INTRNL BOND USD 144A W/O RTS 7.375 USD 10/28/2032</t>
  </si>
  <si>
    <t>COLOMBIA REP OF USD 4.125 USD 05/15/2051</t>
  </si>
  <si>
    <t>SHELF DRILL HOLD LTD 144A W/O RTS 8.25 USD 02/15/2025</t>
  </si>
  <si>
    <t>VEON HOLDINGS BV 144A W/RTS 4 USD 04/09/2025</t>
  </si>
  <si>
    <t>EGYPT GOVT BOND 5YR EGP 14.605 EGP 09/08/2025</t>
  </si>
  <si>
    <t>DOMINICAN REPUBLIC 5.875 USD 01/30/2060</t>
  </si>
  <si>
    <t>EGYPT (ARAB REPUBLIC OF) 8.875 USD 05/29/2050</t>
  </si>
  <si>
    <t>ARMENIA - REPUBLIC OF REG S 3.95 USD 09/26/2029</t>
  </si>
  <si>
    <t>TENCENT HOLDINGS LTD 144A W/O RTS 3.29 USD 06/03/2060</t>
  </si>
  <si>
    <t>ANGOLA REP OF USD REG S 8.25 USD 05/09/2028</t>
  </si>
  <si>
    <t>ADANI / PRAYATNA / PARAM 144A W/O RTS 6.25 USD 12/10/2024</t>
  </si>
  <si>
    <t>PROSUS NV 144A W/O RTS 3.68 USD 01/21/2030</t>
  </si>
  <si>
    <t>LEVIATHAN BOND LTD 144A W/O RTS REG S 6.125 USD 06/30/2025</t>
  </si>
  <si>
    <t>MERCADOLIBRE INC 2.375 USD 01/14/2026</t>
  </si>
  <si>
    <t>ARAB REP EGYPT USD 144A W/O RTS 5.875 USD 02/16/2031</t>
  </si>
  <si>
    <t>HIKMA FINANCE USA LLC REG S 3.25 USD 07/09/2025</t>
  </si>
  <si>
    <t>DP WORLD CRESCENT LTD 144A W/O RTS 4.848 USD 09/26/2028</t>
  </si>
  <si>
    <t>AMERICA MOVIL SA USD 2.875 USD 05/07/2030</t>
  </si>
  <si>
    <t>ESKOM HOLDINGS USD REG S 6.35 USD 08/10/2028</t>
  </si>
  <si>
    <t>TENCENT HOLDINGS LTD 144A W/O RTS 3.24 USD 06/03/2050</t>
  </si>
  <si>
    <t>OLEODUCTO CENTRA USD 144A W/O RTS 4 USD 07/14/2027</t>
  </si>
  <si>
    <t>MDGH - GMTN BV REG S 3.95 USD 05/21/2050</t>
  </si>
  <si>
    <t>SAUDI ARAB OIL USD 144A W/O RTS 3.25 USD 11/24/2050</t>
  </si>
  <si>
    <t>PETROBRAS GLOBAL FINANCE 5.6 USD 01/03/2031</t>
  </si>
  <si>
    <t>PANAMA USD 2.252 USD 09/29/2032</t>
  </si>
  <si>
    <t>UNIFIN FINANCIER USD REG S 7 USD 01/15/2025</t>
  </si>
  <si>
    <t>DOMINICAN REPUBL USD 144A W/O RTS 4.875 USD 09/23/2032</t>
  </si>
  <si>
    <t>BRF SA USD 144A W/O RTS 5.75 USD 09/21/2050</t>
  </si>
  <si>
    <t>UKRAINE GOVT USD 144A W/O RTS 7.253 USD 03/15/2033</t>
  </si>
  <si>
    <t>OMAN INTRNL BOND USD 144A W/O RTS 6 USD 08/01/2029</t>
  </si>
  <si>
    <t>VALE OVERSEAS LIMITED 3.75 USD 07/08/2030</t>
  </si>
  <si>
    <t>CHILE - REPUBLIC OF 2.45 USD 01/31/2031</t>
  </si>
  <si>
    <t>MEGLOBAL CANADA ULC 144A W/O RTS 5.875 USD 05/18/2030</t>
  </si>
  <si>
    <t>BELARUS REPUBLIC OF USD 144A W/O RTS 6.378 USD 02/24/2031</t>
  </si>
  <si>
    <t>REP OF PAKISTAN USD REG S 6.875 USD 12/05/2027</t>
  </si>
  <si>
    <t>IVORY COAST-PDI USD REG S 6.375 USD 03/03/2028</t>
  </si>
  <si>
    <t>CRV Model Id</t>
  </si>
  <si>
    <t>As Of Date</t>
  </si>
  <si>
    <t>Ticker</t>
  </si>
  <si>
    <t>Display Name</t>
  </si>
  <si>
    <t>Issuer Code</t>
  </si>
  <si>
    <t>Industry</t>
  </si>
  <si>
    <t>LRR</t>
  </si>
  <si>
    <t>Loomis Rating</t>
  </si>
  <si>
    <t>Loomis Rating Value</t>
  </si>
  <si>
    <t>Loomis Risk Rating</t>
  </si>
  <si>
    <t>URV Spread 5yr</t>
  </si>
  <si>
    <t>URV Spread years 5yr</t>
  </si>
  <si>
    <t>Country of Risk</t>
  </si>
  <si>
    <t>Outlook</t>
  </si>
  <si>
    <t>Moody Rating</t>
  </si>
  <si>
    <t>Industry Lvl 3</t>
  </si>
  <si>
    <t>Issuer Name</t>
  </si>
  <si>
    <t>Region of Risk</t>
  </si>
  <si>
    <t>Sovereign Signal</t>
  </si>
  <si>
    <t>Issuer Corr 1</t>
  </si>
  <si>
    <t>Issuer Corr 2</t>
  </si>
  <si>
    <t>Issuer Corr 3</t>
  </si>
  <si>
    <t>Issuer Corr 4</t>
  </si>
  <si>
    <t>Issuer Corr 5</t>
  </si>
  <si>
    <t>Issuer Corr 6</t>
  </si>
  <si>
    <t>Issuer Corr 7</t>
  </si>
  <si>
    <t>Issuer DD Corr 1</t>
  </si>
  <si>
    <t>Issuer DD Corr 2</t>
  </si>
  <si>
    <t>Issuer DD Corr 3</t>
  </si>
  <si>
    <t>Issuer DD Corr 4</t>
  </si>
  <si>
    <t>Issuer DD Corr 5</t>
  </si>
  <si>
    <t>Issuer DD Corr 6</t>
  </si>
  <si>
    <t>Issuer DD Corr 7</t>
  </si>
  <si>
    <t>ERV Issuer Vol</t>
  </si>
  <si>
    <t>Issuer Beta 1</t>
  </si>
  <si>
    <t>Issuer Beta 2</t>
  </si>
  <si>
    <t>Issuer Beta 3</t>
  </si>
  <si>
    <t>Issuer Beta 4</t>
  </si>
  <si>
    <t>Issuer Beta 5</t>
  </si>
  <si>
    <t>Issuer Beta 6</t>
  </si>
  <si>
    <t>Issuer Beta 7</t>
  </si>
  <si>
    <t>Technical 1</t>
  </si>
  <si>
    <t>Technical 2</t>
  </si>
  <si>
    <t>Technical 3</t>
  </si>
  <si>
    <t>ZScore 1yr EM</t>
  </si>
  <si>
    <t>ZScore 6mo EM</t>
  </si>
  <si>
    <t>ZScore 1yr EM &amp; Industry</t>
  </si>
  <si>
    <t>ZScore 6mo EM &amp; Industry</t>
  </si>
  <si>
    <t>ZScore 1yr Region</t>
  </si>
  <si>
    <t>ZScore 6mo Region</t>
  </si>
  <si>
    <t>ZScore 1yr Region &amp; Industry</t>
  </si>
  <si>
    <t>ZScore 6mo Region &amp; Industry</t>
  </si>
  <si>
    <t>ZScore 1yr Country</t>
  </si>
  <si>
    <t>ZScore 6mo Country</t>
  </si>
  <si>
    <t>ZScore 1yr Country &amp; Industry</t>
  </si>
  <si>
    <t>ZScore 6mo Country &amp; Industry</t>
  </si>
  <si>
    <t>ZScore 1yr Average</t>
  </si>
  <si>
    <t>ZScore 6mo Average</t>
  </si>
  <si>
    <t>%RC EM</t>
  </si>
  <si>
    <t>%RC EM &amp; Industry</t>
  </si>
  <si>
    <t>%RC Region</t>
  </si>
  <si>
    <t>%RC Region &amp; Industry</t>
  </si>
  <si>
    <t>%RC Country</t>
  </si>
  <si>
    <t>%RC Country &amp; Industry</t>
  </si>
  <si>
    <t>%RC Average</t>
  </si>
  <si>
    <t>FV EM</t>
  </si>
  <si>
    <t>FV EM &amp; Industry</t>
  </si>
  <si>
    <t>FV Region</t>
  </si>
  <si>
    <t>FV Region &amp; Industry</t>
  </si>
  <si>
    <t>FV Country</t>
  </si>
  <si>
    <t>FV Country &amp; Industry</t>
  </si>
  <si>
    <t>Analyst First Name</t>
  </si>
  <si>
    <t>Analyst Last Name</t>
  </si>
  <si>
    <t>Average Agency Rating Decimal</t>
  </si>
  <si>
    <t>Average Agency Rating</t>
  </si>
  <si>
    <t>ESG</t>
  </si>
  <si>
    <t>Trend</t>
  </si>
  <si>
    <t>XO</t>
  </si>
  <si>
    <t>ADCBUH_2</t>
  </si>
  <si>
    <t>ADCBUH-T2</t>
  </si>
  <si>
    <t>ADCBUH</t>
  </si>
  <si>
    <t>Financial</t>
  </si>
  <si>
    <t>bbb+</t>
  </si>
  <si>
    <t/>
  </si>
  <si>
    <t>AE</t>
  </si>
  <si>
    <t>NEG</t>
  </si>
  <si>
    <t>OWNED_NO_GUARANTEE</t>
  </si>
  <si>
    <t>ADCB Finance Cayman Ltd</t>
  </si>
  <si>
    <t>MEEM</t>
  </si>
  <si>
    <t>NADA</t>
  </si>
  <si>
    <t>OULIDI</t>
  </si>
  <si>
    <t>a-</t>
  </si>
  <si>
    <t>Oil &amp; Gas</t>
  </si>
  <si>
    <t>nr</t>
  </si>
  <si>
    <t>SA</t>
  </si>
  <si>
    <t>b+</t>
  </si>
  <si>
    <t>ADGLXY_1</t>
  </si>
  <si>
    <t>ADGLXY-SEC</t>
  </si>
  <si>
    <t>ADGLXY</t>
  </si>
  <si>
    <t>aa</t>
  </si>
  <si>
    <t>ST</t>
  </si>
  <si>
    <t>Aa2</t>
  </si>
  <si>
    <t>ENERGY</t>
  </si>
  <si>
    <t>Galaxy Pipeline Assets Bidco Ltd</t>
  </si>
  <si>
    <t>ADGREG_0</t>
  </si>
  <si>
    <t>ADGREG</t>
  </si>
  <si>
    <t>Utilities</t>
  </si>
  <si>
    <t>bb</t>
  </si>
  <si>
    <t>IN</t>
  </si>
  <si>
    <t>ELECTRIC</t>
  </si>
  <si>
    <t>Adani Green Energy UP Ltd / Prayatna Developers Pvt Ltd / Parampujya Solar Energ</t>
  </si>
  <si>
    <t>ASEM</t>
  </si>
  <si>
    <t>XINRAN</t>
  </si>
  <si>
    <t>PAN</t>
  </si>
  <si>
    <t>bb+</t>
  </si>
  <si>
    <t>ADIBUH_3</t>
  </si>
  <si>
    <t>ADIBUH</t>
  </si>
  <si>
    <t>B1</t>
  </si>
  <si>
    <t>BANKING</t>
  </si>
  <si>
    <t>ADIB Capital Invest 2 Ltd</t>
  </si>
  <si>
    <t>ADINCO_0</t>
  </si>
  <si>
    <t>ADINCO-1L</t>
  </si>
  <si>
    <t>ADINCO</t>
  </si>
  <si>
    <t>Infrastructure</t>
  </si>
  <si>
    <t>bbb-</t>
  </si>
  <si>
    <t>Baa3</t>
  </si>
  <si>
    <t>TRANSPORTATION</t>
  </si>
  <si>
    <t>Adani International Container Terminal Pvt Ltd</t>
  </si>
  <si>
    <t>JEREMY</t>
  </si>
  <si>
    <t>TENG</t>
  </si>
  <si>
    <t>ADNOUH_0</t>
  </si>
  <si>
    <t>ADNOUH</t>
  </si>
  <si>
    <t>Abu Dhabi Crude Oil Pipeline LLC</t>
  </si>
  <si>
    <t>ADROIJ_2</t>
  </si>
  <si>
    <t>ADROIJ</t>
  </si>
  <si>
    <t>Metals &amp; Mining</t>
  </si>
  <si>
    <t>ID</t>
  </si>
  <si>
    <t>Ba1</t>
  </si>
  <si>
    <t>BASIC_INDUSTRY</t>
  </si>
  <si>
    <t>Adaro Indonesia PT</t>
  </si>
  <si>
    <t>ADSEZ_6</t>
  </si>
  <si>
    <t>ADSEZ</t>
  </si>
  <si>
    <t>Adani Ports &amp; Special Economic Zone Ltd</t>
  </si>
  <si>
    <t>ADTIN_1</t>
  </si>
  <si>
    <t>ADTIN-1L</t>
  </si>
  <si>
    <t>ADTIN</t>
  </si>
  <si>
    <t>Adani Transmission Ltd</t>
  </si>
  <si>
    <t>AEFES_1</t>
  </si>
  <si>
    <t>AEFES</t>
  </si>
  <si>
    <t>Consumer</t>
  </si>
  <si>
    <t>Spec</t>
  </si>
  <si>
    <t>TR</t>
  </si>
  <si>
    <t>B2</t>
  </si>
  <si>
    <t>CONSUMER_NON_CYCLICAL</t>
  </si>
  <si>
    <t>Anadolu Efes Biracilik Ve Malt Sanayii AS</t>
  </si>
  <si>
    <t>EUEM</t>
  </si>
  <si>
    <t>bb-</t>
  </si>
  <si>
    <t>AEGEBZ</t>
  </si>
  <si>
    <t>BR</t>
  </si>
  <si>
    <t>Ba2</t>
  </si>
  <si>
    <t>LAEM</t>
  </si>
  <si>
    <t>AERDOS_1</t>
  </si>
  <si>
    <t>AERDOS</t>
  </si>
  <si>
    <t>DO</t>
  </si>
  <si>
    <t>LC</t>
  </si>
  <si>
    <t>Aeropuertos Dominicanos Siglo XXI SA</t>
  </si>
  <si>
    <t>MEREDITH</t>
  </si>
  <si>
    <t>PALLONE</t>
  </si>
  <si>
    <t>ccc-</t>
  </si>
  <si>
    <t>AR</t>
  </si>
  <si>
    <t>Caa3</t>
  </si>
  <si>
    <t>INDUSTRIAL_OTHER</t>
  </si>
  <si>
    <t>ccc</t>
  </si>
  <si>
    <t>AES_0</t>
  </si>
  <si>
    <t>AES-ARGENTINA</t>
  </si>
  <si>
    <t>AES</t>
  </si>
  <si>
    <t>AES Argentina Generacion SA</t>
  </si>
  <si>
    <t>AES_6</t>
  </si>
  <si>
    <t>AES-ELSALVADOR</t>
  </si>
  <si>
    <t>SV</t>
  </si>
  <si>
    <t>AES El Salvador Trust II</t>
  </si>
  <si>
    <t>b-</t>
  </si>
  <si>
    <t>AES_74</t>
  </si>
  <si>
    <t>AES-PANAMA</t>
  </si>
  <si>
    <t>PA</t>
  </si>
  <si>
    <t>AES Panama Generation Holdings SRL</t>
  </si>
  <si>
    <t>MATT</t>
  </si>
  <si>
    <t>WELCH</t>
  </si>
  <si>
    <t>AESGEN_13</t>
  </si>
  <si>
    <t>AESG-COCHRANE</t>
  </si>
  <si>
    <t>AESGEN</t>
  </si>
  <si>
    <t>CL</t>
  </si>
  <si>
    <t>Empresa Electrica Cochrane SpA</t>
  </si>
  <si>
    <t>AEVPM_0</t>
  </si>
  <si>
    <t>AEVPM</t>
  </si>
  <si>
    <t>Diversified</t>
  </si>
  <si>
    <t>PH</t>
  </si>
  <si>
    <t>AEV International Pte Ltd</t>
  </si>
  <si>
    <t>AFDB_4</t>
  </si>
  <si>
    <t>AFDB</t>
  </si>
  <si>
    <t>Sovereign</t>
  </si>
  <si>
    <t>aaa</t>
  </si>
  <si>
    <t>CI</t>
  </si>
  <si>
    <t>Aaa</t>
  </si>
  <si>
    <t>SUPRANATIONAL</t>
  </si>
  <si>
    <t>African Development Bank</t>
  </si>
  <si>
    <t>AFEM</t>
  </si>
  <si>
    <t>GREGORY</t>
  </si>
  <si>
    <t>HADJIAN</t>
  </si>
  <si>
    <t>AFREXI_0</t>
  </si>
  <si>
    <t>AFREXI</t>
  </si>
  <si>
    <t>EG</t>
  </si>
  <si>
    <t>Baa1</t>
  </si>
  <si>
    <t>African Export-Import Bank/The</t>
  </si>
  <si>
    <t>bbb</t>
  </si>
  <si>
    <t>CCB_18</t>
  </si>
  <si>
    <t>CCB-SPV</t>
  </si>
  <si>
    <t>CCB</t>
  </si>
  <si>
    <t>CN</t>
  </si>
  <si>
    <t>A1</t>
  </si>
  <si>
    <t>State Elite Global Ltd</t>
  </si>
  <si>
    <t>RESEARCH</t>
  </si>
  <si>
    <t>UNASSIGNED</t>
  </si>
  <si>
    <t>a</t>
  </si>
  <si>
    <t>CCB-B3T2</t>
  </si>
  <si>
    <t>China Construction Bank Corp</t>
  </si>
  <si>
    <t>CCBL</t>
  </si>
  <si>
    <t>A2</t>
  </si>
  <si>
    <t>CCBL Cayman 1 Corp Ltd</t>
  </si>
  <si>
    <t>Real Estate</t>
  </si>
  <si>
    <t>HK</t>
  </si>
  <si>
    <t>CONSUMER_CYCLICAL</t>
  </si>
  <si>
    <t>CCOLAT_0</t>
  </si>
  <si>
    <t>CCOLAT</t>
  </si>
  <si>
    <t>Coca-Cola Icecek AS</t>
  </si>
  <si>
    <t>KWG Group Holdings Ltd</t>
  </si>
  <si>
    <t>B3</t>
  </si>
  <si>
    <t>E-House China Enterprise Holdings Ltd</t>
  </si>
  <si>
    <t>Ronshine China Holdings Ltd</t>
  </si>
  <si>
    <t>Zhenro Properties Group Ltd</t>
  </si>
  <si>
    <t>AACTEC_3</t>
  </si>
  <si>
    <t>AACTEC</t>
  </si>
  <si>
    <t>TMT</t>
  </si>
  <si>
    <t>Baa2</t>
  </si>
  <si>
    <t>TECHNOLOGY</t>
  </si>
  <si>
    <t>AAC Technologies Holdings Inc</t>
  </si>
  <si>
    <t>AALLN_0</t>
  </si>
  <si>
    <t>AALLN</t>
  </si>
  <si>
    <t>Core</t>
  </si>
  <si>
    <t>ZA</t>
  </si>
  <si>
    <t>Anglo American Capital PLC</t>
  </si>
  <si>
    <t>SHELLY</t>
  </si>
  <si>
    <t>MCNULTY</t>
  </si>
  <si>
    <t>ABCIHL</t>
  </si>
  <si>
    <t>Inventive Global Investments Ltd</t>
  </si>
  <si>
    <t>AFRFIN_3</t>
  </si>
  <si>
    <t>AFRFIN</t>
  </si>
  <si>
    <t>NG</t>
  </si>
  <si>
    <t>A3</t>
  </si>
  <si>
    <t>Africa Finance Corp</t>
  </si>
  <si>
    <t>AGEASI_0</t>
  </si>
  <si>
    <t>AGEASI</t>
  </si>
  <si>
    <t>INSURANCE</t>
  </si>
  <si>
    <t>FTL Capital Ltd</t>
  </si>
  <si>
    <t>AGILE</t>
  </si>
  <si>
    <t>Ba3</t>
  </si>
  <si>
    <t>Agile Group Holdings Ltd</t>
  </si>
  <si>
    <t>AGILE-SEC</t>
  </si>
  <si>
    <t>ZHI WEI</t>
  </si>
  <si>
    <t>FENG</t>
  </si>
  <si>
    <t>AGRBK</t>
  </si>
  <si>
    <t>a+</t>
  </si>
  <si>
    <t>AGRO</t>
  </si>
  <si>
    <t>Adecoagro SA</t>
  </si>
  <si>
    <t>AGUSAN</t>
  </si>
  <si>
    <t>Ca</t>
  </si>
  <si>
    <t>UTILITY_OTHER</t>
  </si>
  <si>
    <t>Agua y Saneamientos Argentinos SA</t>
  </si>
  <si>
    <t>Quasi_Sov</t>
  </si>
  <si>
    <t>LOCAL_AUTHORITIES</t>
  </si>
  <si>
    <t>AIA_17</t>
  </si>
  <si>
    <t>AIA-SS</t>
  </si>
  <si>
    <t>AIA</t>
  </si>
  <si>
    <t>Opport</t>
  </si>
  <si>
    <t>AIA Group Ltd</t>
  </si>
  <si>
    <t>GREG</t>
  </si>
  <si>
    <t>SCHANTZ</t>
  </si>
  <si>
    <t>AIA_4</t>
  </si>
  <si>
    <t>AICNRA_1</t>
  </si>
  <si>
    <t>AICNRA-SEC</t>
  </si>
  <si>
    <t>AICNRA</t>
  </si>
  <si>
    <t>CO</t>
  </si>
  <si>
    <t>AITOCU_2</t>
  </si>
  <si>
    <t>AITOCU-1L</t>
  </si>
  <si>
    <t>AITOCU</t>
  </si>
  <si>
    <t>Aeropuerto Internacional de Tocumen SA</t>
  </si>
  <si>
    <t>AKBHC_6</t>
  </si>
  <si>
    <t>AKBHC</t>
  </si>
  <si>
    <t>RU</t>
  </si>
  <si>
    <t>b</t>
  </si>
  <si>
    <t>AKBNK_0</t>
  </si>
  <si>
    <t>AKBNK-B3T2</t>
  </si>
  <si>
    <t>AKBNK</t>
  </si>
  <si>
    <t>Caa2</t>
  </si>
  <si>
    <t>Akbank TAS</t>
  </si>
  <si>
    <t>ccc+</t>
  </si>
  <si>
    <t>AKBNK_2</t>
  </si>
  <si>
    <t>ALAHKW</t>
  </si>
  <si>
    <t>KW</t>
  </si>
  <si>
    <t>Al Ahli Bank of Kuwait KSCP</t>
  </si>
  <si>
    <t>ALAHKW_1</t>
  </si>
  <si>
    <t>ALBAAR</t>
  </si>
  <si>
    <t>ALDAR</t>
  </si>
  <si>
    <t>ALFAA_1</t>
  </si>
  <si>
    <t>ALFAA</t>
  </si>
  <si>
    <t>Industrial</t>
  </si>
  <si>
    <t>MX</t>
  </si>
  <si>
    <t>Alfa SAB de CV</t>
  </si>
  <si>
    <t>ALFARU_0</t>
  </si>
  <si>
    <t>ALFARU</t>
  </si>
  <si>
    <t>Alfa Bank AO Via Alfa Bond Issuance PLC</t>
  </si>
  <si>
    <t>ALFARU_8</t>
  </si>
  <si>
    <t>ALHILA</t>
  </si>
  <si>
    <t>AHB Sukuk Co Ltd</t>
  </si>
  <si>
    <t>ALKHAL</t>
  </si>
  <si>
    <t>QA</t>
  </si>
  <si>
    <t>AKCB Finance Ltd</t>
  </si>
  <si>
    <t>ALMARA_0</t>
  </si>
  <si>
    <t>ALMARA</t>
  </si>
  <si>
    <t>Almarai Sukuk Ltd</t>
  </si>
  <si>
    <t>ALPEKA_2</t>
  </si>
  <si>
    <t>ALPEKA</t>
  </si>
  <si>
    <t>Alpek SAB de CV</t>
  </si>
  <si>
    <t>EIBUH</t>
  </si>
  <si>
    <t>EI Sukuk Co Ltd</t>
  </si>
  <si>
    <t>EKT_1</t>
  </si>
  <si>
    <t>EKT-SEC</t>
  </si>
  <si>
    <t>EKT</t>
  </si>
  <si>
    <t>FINANCIAL_OTHER</t>
  </si>
  <si>
    <t>Mexico Remittances Funding Fiduciary Estate Management Sarl</t>
  </si>
  <si>
    <t>ELDCN</t>
  </si>
  <si>
    <t>Eldorado Gold Corp</t>
  </si>
  <si>
    <t>ELEBRA_1</t>
  </si>
  <si>
    <t>ELEBRA</t>
  </si>
  <si>
    <t>Centrais Eletricas Brasileiras SA</t>
  </si>
  <si>
    <t>JOHNNY</t>
  </si>
  <si>
    <t>SZE</t>
  </si>
  <si>
    <t>EL SALVADOR_2</t>
  </si>
  <si>
    <t>EL SALVADOR</t>
  </si>
  <si>
    <t>ELSALV</t>
  </si>
  <si>
    <t>SOVEREIGN</t>
  </si>
  <si>
    <t>El Salvador Government International Bond</t>
  </si>
  <si>
    <t>EMAAR_1</t>
  </si>
  <si>
    <t>EMAAR</t>
  </si>
  <si>
    <t>Emaar Sukuk Ltd</t>
  </si>
  <si>
    <t>EMAARM_1</t>
  </si>
  <si>
    <t>EMAARM</t>
  </si>
  <si>
    <t>REITS</t>
  </si>
  <si>
    <t>EMG SUKUK Ltd</t>
  </si>
  <si>
    <t>EMBRBZ_1</t>
  </si>
  <si>
    <t>EMBRBZ</t>
  </si>
  <si>
    <t>POS#</t>
  </si>
  <si>
    <t>CAPITAL_GOODS</t>
  </si>
  <si>
    <t>Embraer Netherlands Finance BV</t>
  </si>
  <si>
    <t>PAUL</t>
  </si>
  <si>
    <t>HANSON</t>
  </si>
  <si>
    <t>EMDEBK_0</t>
  </si>
  <si>
    <t>EMDEBK</t>
  </si>
  <si>
    <t>Emirates Development Bank PJSC</t>
  </si>
  <si>
    <t>aa-</t>
  </si>
  <si>
    <t>EMTESA_0</t>
  </si>
  <si>
    <t>EMTESA</t>
  </si>
  <si>
    <t>Empresa de Transmision Electrica SA</t>
  </si>
  <si>
    <t>GOVERNMENT_GUARANTEE</t>
  </si>
  <si>
    <t>ENAPAN-SEC</t>
  </si>
  <si>
    <t>ENAPAN</t>
  </si>
  <si>
    <t>ENA Master Trust</t>
  </si>
  <si>
    <t>ENAPCL_1</t>
  </si>
  <si>
    <t>ENAPCL</t>
  </si>
  <si>
    <t>Empresa Nacional del Petroleo</t>
  </si>
  <si>
    <t>ENELCH</t>
  </si>
  <si>
    <t>Enel Chile SA</t>
  </si>
  <si>
    <t>ENELGX_1</t>
  </si>
  <si>
    <t>ENELGX</t>
  </si>
  <si>
    <t>Enel Generacion Chile SA</t>
  </si>
  <si>
    <t>ENOIGA-SEC</t>
  </si>
  <si>
    <t>ENOIGA</t>
  </si>
  <si>
    <t>IL</t>
  </si>
  <si>
    <t>Energean Israel Finance Ltd</t>
  </si>
  <si>
    <t>RYAN</t>
  </si>
  <si>
    <t>MCGRAIL</t>
  </si>
  <si>
    <t>ENRSIS_0</t>
  </si>
  <si>
    <t>ENRSIS</t>
  </si>
  <si>
    <t>Enel Americas SA</t>
  </si>
  <si>
    <t>ENTEL_0</t>
  </si>
  <si>
    <t>ENTEL</t>
  </si>
  <si>
    <t>COMMUNICATIONS</t>
  </si>
  <si>
    <t>Empresa Nacional de Telecomunicaciones SA</t>
  </si>
  <si>
    <t>EQPCKW_0</t>
  </si>
  <si>
    <t>EQPCKW</t>
  </si>
  <si>
    <t>GOVERNMENT_SPONSORED</t>
  </si>
  <si>
    <t>Equate Sukuk Spc Ltd</t>
  </si>
  <si>
    <t>EQPTRC_1</t>
  </si>
  <si>
    <t>EQPTRC</t>
  </si>
  <si>
    <t>ESCWPC_0</t>
  </si>
  <si>
    <t>ESCWPC-SEC</t>
  </si>
  <si>
    <t>ESCWPC</t>
  </si>
  <si>
    <t>Emirates Semb Corp Water &amp; Power Co PJSC</t>
  </si>
  <si>
    <t>ESICSU_0</t>
  </si>
  <si>
    <t>ESICSU</t>
  </si>
  <si>
    <t>Esic Sukuk Ltd</t>
  </si>
  <si>
    <t>ESKOM_19</t>
  </si>
  <si>
    <t>ESKOM-GTD</t>
  </si>
  <si>
    <t>ESKOM</t>
  </si>
  <si>
    <t>Eskom Holdings SOC Ltd</t>
  </si>
  <si>
    <t>ESKOM_3</t>
  </si>
  <si>
    <t>ETHIOPIA</t>
  </si>
  <si>
    <t>ETHOPI</t>
  </si>
  <si>
    <t>ET</t>
  </si>
  <si>
    <t>Ethiopia International Bond</t>
  </si>
  <si>
    <t>ETINL_0</t>
  </si>
  <si>
    <t>ETINL</t>
  </si>
  <si>
    <t>TG</t>
  </si>
  <si>
    <t>Ecobank Transnational Inc</t>
  </si>
  <si>
    <t>ALRSRU_0</t>
  </si>
  <si>
    <t>ALRSRU</t>
  </si>
  <si>
    <t>ALROSA Finance SA</t>
  </si>
  <si>
    <t>ALTICE_14</t>
  </si>
  <si>
    <t>ALTICE-SEC</t>
  </si>
  <si>
    <t>ALTICE</t>
  </si>
  <si>
    <t>Altice Financing SA</t>
  </si>
  <si>
    <t>ZAHIYE</t>
  </si>
  <si>
    <t>YUKSEL</t>
  </si>
  <si>
    <t>AMAGGI_1</t>
  </si>
  <si>
    <t>AMAGGI</t>
  </si>
  <si>
    <t>Amaggi Luxembourg International Sarl</t>
  </si>
  <si>
    <t>AMXLMM</t>
  </si>
  <si>
    <t>America Movil SAB de CV</t>
  </si>
  <si>
    <t>ANDINA_0</t>
  </si>
  <si>
    <t>ANDINA</t>
  </si>
  <si>
    <t>Embotelladora Andina SA</t>
  </si>
  <si>
    <t>ANGOLA</t>
  </si>
  <si>
    <t>ANGOL</t>
  </si>
  <si>
    <t>AO</t>
  </si>
  <si>
    <t>Caa1</t>
  </si>
  <si>
    <t>Angolan Government International Bond</t>
  </si>
  <si>
    <t>ANGSJ_2</t>
  </si>
  <si>
    <t>ANGSJ</t>
  </si>
  <si>
    <t>TZ</t>
  </si>
  <si>
    <t>AngloGold Ashanti Holdings PLC</t>
  </si>
  <si>
    <t>ANTOIL</t>
  </si>
  <si>
    <t>Anton Oilfield Services Group/Hong Kong</t>
  </si>
  <si>
    <t>ANTOLN_24</t>
  </si>
  <si>
    <t>ANTOLN</t>
  </si>
  <si>
    <t>Antofagasta PLC</t>
  </si>
  <si>
    <t>APICOR</t>
  </si>
  <si>
    <t>Arab Petroleum Investments Corp</t>
  </si>
  <si>
    <t>RAMSEY</t>
  </si>
  <si>
    <t>ANDRAWIS</t>
  </si>
  <si>
    <t>APLNIJ</t>
  </si>
  <si>
    <t>POS</t>
  </si>
  <si>
    <t>APL Realty Holdings Pte Ltd</t>
  </si>
  <si>
    <t>ARACEN</t>
  </si>
  <si>
    <t>ARAGVI</t>
  </si>
  <si>
    <t>MD</t>
  </si>
  <si>
    <t>Aragvi Finance International DAC</t>
  </si>
  <si>
    <t>ARAGVI_3</t>
  </si>
  <si>
    <t>ARAGVI-SEC</t>
  </si>
  <si>
    <t>ARAMCO</t>
  </si>
  <si>
    <t>Saudi Arabian Oil Co</t>
  </si>
  <si>
    <t>ARBANK_1</t>
  </si>
  <si>
    <t>ARBANK</t>
  </si>
  <si>
    <t>AM</t>
  </si>
  <si>
    <t>Ardshinbank CJSC Via Dilijan Finance BV</t>
  </si>
  <si>
    <t>ARCO_0</t>
  </si>
  <si>
    <t>ARCO</t>
  </si>
  <si>
    <t>Arcos Dorados Holdings Inc</t>
  </si>
  <si>
    <t>ARCOR_1</t>
  </si>
  <si>
    <t>ARCOR</t>
  </si>
  <si>
    <t>NEG#</t>
  </si>
  <si>
    <t>Arcor SAIC</t>
  </si>
  <si>
    <t>ARENRJ_0</t>
  </si>
  <si>
    <t>ARENRJ</t>
  </si>
  <si>
    <t>Adani Renewable Energy RJ Ltd/Kodangal Solar Parks Pvt Ltd/Wardha Solar Maharash</t>
  </si>
  <si>
    <t>ARGENTINA_5</t>
  </si>
  <si>
    <t>ARGENTINA</t>
  </si>
  <si>
    <t>ARGENT</t>
  </si>
  <si>
    <t>Argentine Republic Government International Bond</t>
  </si>
  <si>
    <t>ARMENIA</t>
  </si>
  <si>
    <t>ARMEN</t>
  </si>
  <si>
    <t>Republic of Armenia International Bond</t>
  </si>
  <si>
    <t>DARCIE</t>
  </si>
  <si>
    <t>SUNNERBERG</t>
  </si>
  <si>
    <t>ASIA_5</t>
  </si>
  <si>
    <t>ASIA</t>
  </si>
  <si>
    <t>Asian Development Bank</t>
  </si>
  <si>
    <t>KAIMIN</t>
  </si>
  <si>
    <t>KHAW</t>
  </si>
  <si>
    <t>ATENTO_1</t>
  </si>
  <si>
    <t>ATENTO-1L</t>
  </si>
  <si>
    <t>ATENTO</t>
  </si>
  <si>
    <t>Atento Luxco 1 SA</t>
  </si>
  <si>
    <t>ATPTOW_0</t>
  </si>
  <si>
    <t>ATPTOW-SEC</t>
  </si>
  <si>
    <t>ATPTOW</t>
  </si>
  <si>
    <t>ATP Tower Holdings LLC / Andean Tower Partners Colombia SAS / Andean Telecom Par</t>
  </si>
  <si>
    <t>BH</t>
  </si>
  <si>
    <t>AUNASA</t>
  </si>
  <si>
    <t>PE</t>
  </si>
  <si>
    <t>Auna SAA</t>
  </si>
  <si>
    <t>AUTOPA_1</t>
  </si>
  <si>
    <t>AUTOPA</t>
  </si>
  <si>
    <t>Transport</t>
  </si>
  <si>
    <t>Autoridad del Canal de Panama</t>
  </si>
  <si>
    <t>AVALCB_1</t>
  </si>
  <si>
    <t>AVALCB</t>
  </si>
  <si>
    <t>Grupo Aval Ltd</t>
  </si>
  <si>
    <t>AVIASG_0</t>
  </si>
  <si>
    <t>AVIASG</t>
  </si>
  <si>
    <t>LT</t>
  </si>
  <si>
    <t>ASG Finance Designated Activity Co</t>
  </si>
  <si>
    <t>AVICCP_0</t>
  </si>
  <si>
    <t>AVICCP</t>
  </si>
  <si>
    <t>FINANCE_COMPANIES</t>
  </si>
  <si>
    <t>Blue Bright Ltd</t>
  </si>
  <si>
    <t>AVIILC</t>
  </si>
  <si>
    <t>Soar Wise Ltd</t>
  </si>
  <si>
    <t>AVTCAP</t>
  </si>
  <si>
    <t>SG</t>
  </si>
  <si>
    <t>Avation Capital SA</t>
  </si>
  <si>
    <t>AXIATA-SPV2</t>
  </si>
  <si>
    <t>AXIATA</t>
  </si>
  <si>
    <t>MY</t>
  </si>
  <si>
    <t>Axiata SPV2 Bhd</t>
  </si>
  <si>
    <t>AXIATA_2</t>
  </si>
  <si>
    <t>AXIATA-SPV5</t>
  </si>
  <si>
    <t>Axiata Spv5 Labuan Ltd</t>
  </si>
  <si>
    <t>AXSBIN_1</t>
  </si>
  <si>
    <t>AXSBIN</t>
  </si>
  <si>
    <t>Axis Bank Ltd/Dubai</t>
  </si>
  <si>
    <t>AXTEL_0</t>
  </si>
  <si>
    <t>AXTEL</t>
  </si>
  <si>
    <t>Axtel SAB de CV</t>
  </si>
  <si>
    <t>AZERBAIJAN_6</t>
  </si>
  <si>
    <t>AZERBAIJAN</t>
  </si>
  <si>
    <t>AZERBJ</t>
  </si>
  <si>
    <t>AZ</t>
  </si>
  <si>
    <t>Republic of Azerbaijan International Bond</t>
  </si>
  <si>
    <t>AZULBZ</t>
  </si>
  <si>
    <t>Azul Investments LLP</t>
  </si>
  <si>
    <t>AZUPOE_4</t>
  </si>
  <si>
    <t>AZUPOE-RG2</t>
  </si>
  <si>
    <t>AZUPOE</t>
  </si>
  <si>
    <t>Azure Power Solar Energy Pvt Ltd</t>
  </si>
  <si>
    <t>BABA_1</t>
  </si>
  <si>
    <t>BABA</t>
  </si>
  <si>
    <t>Alibaba Group Holding Ltd</t>
  </si>
  <si>
    <t>BACOPY_1</t>
  </si>
  <si>
    <t>BACOPY</t>
  </si>
  <si>
    <t>PY</t>
  </si>
  <si>
    <t>Banco Continental SAECA</t>
  </si>
  <si>
    <t>BAHAMAS</t>
  </si>
  <si>
    <t>BAHAMA</t>
  </si>
  <si>
    <t>BS</t>
  </si>
  <si>
    <t>Bahamas Government International Bond</t>
  </si>
  <si>
    <t>BAHRAIN</t>
  </si>
  <si>
    <t>BHRAIN</t>
  </si>
  <si>
    <t>Bahrain Government International Bond</t>
  </si>
  <si>
    <t>BAHRAIN-SKUK</t>
  </si>
  <si>
    <t>CBB International Sukuk Programme Co WLL</t>
  </si>
  <si>
    <t>BAICM_1</t>
  </si>
  <si>
    <t>BAICM</t>
  </si>
  <si>
    <t>Baic Finance Investment Co Ltd</t>
  </si>
  <si>
    <t>BAKIDE_0</t>
  </si>
  <si>
    <t>BAKIDE-SEC</t>
  </si>
  <si>
    <t>BAKIDE</t>
  </si>
  <si>
    <t>Braskem Idesa SAPI</t>
  </si>
  <si>
    <t>BANBOG_2</t>
  </si>
  <si>
    <t>BANBOG-T2</t>
  </si>
  <si>
    <t>BANBOG</t>
  </si>
  <si>
    <t>Banco de Bogota SA</t>
  </si>
  <si>
    <t>BANBOG_5</t>
  </si>
  <si>
    <t>FA</t>
  </si>
  <si>
    <t>BANBRA_11</t>
  </si>
  <si>
    <t>BANBRA-AT1</t>
  </si>
  <si>
    <t>BANBRA</t>
  </si>
  <si>
    <t>Banco do Brasil SA/Cayman</t>
  </si>
  <si>
    <t>BANBRA_6</t>
  </si>
  <si>
    <t>BANBRA_7</t>
  </si>
  <si>
    <t>BANBRA-T2</t>
  </si>
  <si>
    <t>BANCO_1</t>
  </si>
  <si>
    <t>BANCO</t>
  </si>
  <si>
    <t>Banco del Estado de Chile</t>
  </si>
  <si>
    <t>BANCOG_0</t>
  </si>
  <si>
    <t>BANCOG</t>
  </si>
  <si>
    <t>Banco General SA</t>
  </si>
  <si>
    <t>BANGAN_3</t>
  </si>
  <si>
    <t>BANGAN</t>
  </si>
  <si>
    <t>Banco Bilbao Vizcaya Argentaria Colombia SA</t>
  </si>
  <si>
    <t>BANGUA_4</t>
  </si>
  <si>
    <t>BANGUA</t>
  </si>
  <si>
    <t>GT</t>
  </si>
  <si>
    <t>Industrial Senior Trust</t>
  </si>
  <si>
    <t>BANORT_6</t>
  </si>
  <si>
    <t>BANORT-AT1</t>
  </si>
  <si>
    <t>BANORT</t>
  </si>
  <si>
    <t>Banco Mercantil del Norte SA/Grand Cayman</t>
  </si>
  <si>
    <t>BANORT_8</t>
  </si>
  <si>
    <t>BANORT-B3T2</t>
  </si>
  <si>
    <t>BANSAF_5</t>
  </si>
  <si>
    <t>BANSAF</t>
  </si>
  <si>
    <t>Banco Safra SA/Cayman Islands</t>
  </si>
  <si>
    <t>BANVOR_3</t>
  </si>
  <si>
    <t>BANVOR-AT1</t>
  </si>
  <si>
    <t>BANVOR</t>
  </si>
  <si>
    <t>Banco Votorantim SA</t>
  </si>
  <si>
    <t>BANVOR_7</t>
  </si>
  <si>
    <t>BAP_0</t>
  </si>
  <si>
    <t>BAP</t>
  </si>
  <si>
    <t>Credicorp Ltd</t>
  </si>
  <si>
    <t>BARBADOS</t>
  </si>
  <si>
    <t>BARBAD</t>
  </si>
  <si>
    <t>BB</t>
  </si>
  <si>
    <t>Barbados Government International Bond</t>
  </si>
  <si>
    <t>BBK_0</t>
  </si>
  <si>
    <t>BBK</t>
  </si>
  <si>
    <t>BBK BSC</t>
  </si>
  <si>
    <t>BBLTB_1</t>
  </si>
  <si>
    <t>BBLTB-T2</t>
  </si>
  <si>
    <t>BBLTB</t>
  </si>
  <si>
    <t>TH</t>
  </si>
  <si>
    <t>Bangkok Bank PCL/Hong Kong</t>
  </si>
  <si>
    <t>BBLTB_2</t>
  </si>
  <si>
    <t>BBLTB_6</t>
  </si>
  <si>
    <t>BBLTB-B3T2</t>
  </si>
  <si>
    <t>BBLTB_9</t>
  </si>
  <si>
    <t>BBLTB-AT1</t>
  </si>
  <si>
    <t>BBNIIJ_2</t>
  </si>
  <si>
    <t>BBNIIJ-B3T2</t>
  </si>
  <si>
    <t>BBNIIJ</t>
  </si>
  <si>
    <t>Bank Negara Indonesia Persero Tbk PT</t>
  </si>
  <si>
    <t>BBRIIJ</t>
  </si>
  <si>
    <t>Bank Rakyat Indonesia Persero Tbk PT</t>
  </si>
  <si>
    <t>BBTNIJ_0</t>
  </si>
  <si>
    <t>BBTNIJ-B3T2</t>
  </si>
  <si>
    <t>BBTNIJ</t>
  </si>
  <si>
    <t>Bank Tabungan Negara Persero Tbk PT</t>
  </si>
  <si>
    <t>BBVASM</t>
  </si>
  <si>
    <t>BBVA Bancomer SA/Texas</t>
  </si>
  <si>
    <t>BCAPS</t>
  </si>
  <si>
    <t>CAP SA</t>
  </si>
  <si>
    <t>BCDHGR_0</t>
  </si>
  <si>
    <t>d</t>
  </si>
  <si>
    <t>BCHINA</t>
  </si>
  <si>
    <t>Bank of China Ltd/Hong Kong</t>
  </si>
  <si>
    <t>BCHINA_10</t>
  </si>
  <si>
    <t>BCHINA-B3T2</t>
  </si>
  <si>
    <t>Bank of China Ltd</t>
  </si>
  <si>
    <t>BCICI_0</t>
  </si>
  <si>
    <t>BCICI</t>
  </si>
  <si>
    <t>Banco de Credito e Inversiones SA</t>
  </si>
  <si>
    <t>BCLMHK</t>
  </si>
  <si>
    <t>Bocom Leasing Management Hong Kong Co Ltd</t>
  </si>
  <si>
    <t>BCOCPE</t>
  </si>
  <si>
    <t>Banco BBVA Peru SA</t>
  </si>
  <si>
    <t>BCOCPE_6</t>
  </si>
  <si>
    <t>BCOCPE-T2</t>
  </si>
  <si>
    <t>BCOLO_2</t>
  </si>
  <si>
    <t>BCOLO</t>
  </si>
  <si>
    <t>Bancolombia SA</t>
  </si>
  <si>
    <t>BCOLO_3</t>
  </si>
  <si>
    <t>BCOLO-T2</t>
  </si>
  <si>
    <t>BCOLO_5</t>
  </si>
  <si>
    <t>BCOLO-B3T2</t>
  </si>
  <si>
    <t>BCOMFL_0</t>
  </si>
  <si>
    <t>BCOMFL</t>
  </si>
  <si>
    <t>Azure Nova International Finance Ltd</t>
  </si>
  <si>
    <t>BCP_2</t>
  </si>
  <si>
    <t>BCP-T2</t>
  </si>
  <si>
    <t>BCP</t>
  </si>
  <si>
    <t>BCP_6</t>
  </si>
  <si>
    <t>BDOPM_0</t>
  </si>
  <si>
    <t>BDOPM</t>
  </si>
  <si>
    <t>BDO Unibank Inc</t>
  </si>
  <si>
    <t>BEDUUS_1</t>
  </si>
  <si>
    <t>BEEFBZ_1</t>
  </si>
  <si>
    <t>BEEFBZ</t>
  </si>
  <si>
    <t>Minerva Luxembourg SA</t>
  </si>
  <si>
    <t>BEIAIJ_0</t>
  </si>
  <si>
    <t>BEIAIJ</t>
  </si>
  <si>
    <t>Lembaga Pembiayaan Ekspor Indonesia</t>
  </si>
  <si>
    <t>BEICAP</t>
  </si>
  <si>
    <t>Beijing Capital Polaris Investment Co Ltd</t>
  </si>
  <si>
    <t>BEIENT_0</t>
  </si>
  <si>
    <t>BEIENT</t>
  </si>
  <si>
    <t>NATURAL_GAS</t>
  </si>
  <si>
    <t>BEIJHK_0</t>
  </si>
  <si>
    <t>BEIJHK</t>
  </si>
  <si>
    <t>Eastern Creation II Investment Holdings Ltd</t>
  </si>
  <si>
    <t>BEIPRO</t>
  </si>
  <si>
    <t>BPHL Capital Management Ltd</t>
  </si>
  <si>
    <t>BELARUS_0</t>
  </si>
  <si>
    <t>BELARUS</t>
  </si>
  <si>
    <t>BELRUS</t>
  </si>
  <si>
    <t>BY</t>
  </si>
  <si>
    <t>Republic of Belarus International Bond</t>
  </si>
  <si>
    <t>cc</t>
  </si>
  <si>
    <t>BFALA_1</t>
  </si>
  <si>
    <t>BFALA</t>
  </si>
  <si>
    <t>Falabella SA</t>
  </si>
  <si>
    <t>BFFCC_0</t>
  </si>
  <si>
    <t>BFFCC</t>
  </si>
  <si>
    <t>Empresa de los Ferrocarriles del Estado</t>
  </si>
  <si>
    <t>BGBKKK</t>
  </si>
  <si>
    <t>BGBKKK_4</t>
  </si>
  <si>
    <t>BGBKKK-AT1</t>
  </si>
  <si>
    <t>Burgan Bank SAK</t>
  </si>
  <si>
    <t>BGBKKK_9</t>
  </si>
  <si>
    <t>BGBKKK-B3T2</t>
  </si>
  <si>
    <t>BHARTI_0</t>
  </si>
  <si>
    <t>BHARTI</t>
  </si>
  <si>
    <t>BHARTI_4</t>
  </si>
  <si>
    <t>NETWK-i2i-SS</t>
  </si>
  <si>
    <t>Network i2i Ltd</t>
  </si>
  <si>
    <t>BIDU_1</t>
  </si>
  <si>
    <t>BIDU</t>
  </si>
  <si>
    <t>Baidu Inc</t>
  </si>
  <si>
    <t>BIMBOA</t>
  </si>
  <si>
    <t>Grupo Bimbo SAB de CV</t>
  </si>
  <si>
    <t>BINBUR_1</t>
  </si>
  <si>
    <t>BINBUR</t>
  </si>
  <si>
    <t>Banco Inbursa SA Institucion De Banca Multiple Grupo Financiero Inbursa</t>
  </si>
  <si>
    <t>BINHCO_2</t>
  </si>
  <si>
    <t>BINHCO-ZHAO</t>
  </si>
  <si>
    <t>BINHCO</t>
  </si>
  <si>
    <t>Zhaobing Investment BVI Ltd</t>
  </si>
  <si>
    <t>BINTPE_2</t>
  </si>
  <si>
    <t>BINTPE</t>
  </si>
  <si>
    <t>Banco Internacional del Peru SAA Interbank</t>
  </si>
  <si>
    <t>BINTPE_4</t>
  </si>
  <si>
    <t>BINTPE-T2</t>
  </si>
  <si>
    <t>BISTPP_1</t>
  </si>
  <si>
    <t>BISTPP</t>
  </si>
  <si>
    <t>Banistmo SA</t>
  </si>
  <si>
    <t>BJAFHO_0</t>
  </si>
  <si>
    <t>BJAFHO</t>
  </si>
  <si>
    <t>Yan Gang Ltd</t>
  </si>
  <si>
    <t>BJEHF_2</t>
  </si>
  <si>
    <t>BJEHF</t>
  </si>
  <si>
    <t>Beijing Enterprises Water Capital Management Holdings Ltd</t>
  </si>
  <si>
    <t>BJGASG_0</t>
  </si>
  <si>
    <t>BJGASG</t>
  </si>
  <si>
    <t>Beijing Gas Singapore Capital Corp</t>
  </si>
  <si>
    <t>BJSTAT_1</t>
  </si>
  <si>
    <t>BJSTAT</t>
  </si>
  <si>
    <t>Beijing State-Owned Assets Management Hong Kong Co Ltd</t>
  </si>
  <si>
    <t>BKCOML_0</t>
  </si>
  <si>
    <t>BKCOML</t>
  </si>
  <si>
    <t>Azure Orbit IV International Finance Ltd</t>
  </si>
  <si>
    <t>BKDBOM_0</t>
  </si>
  <si>
    <t>BKDBOM</t>
  </si>
  <si>
    <t>OM</t>
  </si>
  <si>
    <t>BKMBOM_0</t>
  </si>
  <si>
    <t>BKMBOM</t>
  </si>
  <si>
    <t>Bank Muscat SAOG</t>
  </si>
  <si>
    <t>BLX</t>
  </si>
  <si>
    <t>Banco Latinoamericano de Comercio Exterior SA</t>
  </si>
  <si>
    <t>EDGARDO</t>
  </si>
  <si>
    <t>STERNBERG</t>
  </si>
  <si>
    <t>BMAAR</t>
  </si>
  <si>
    <t>c</t>
  </si>
  <si>
    <t>BMETR_1</t>
  </si>
  <si>
    <t>BMETR</t>
  </si>
  <si>
    <t>Empresa de Transporte de Pasajeros Metro SA</t>
  </si>
  <si>
    <t>BMRIIJ_3</t>
  </si>
  <si>
    <t>BMRIIJ</t>
  </si>
  <si>
    <t>Bank Mandiri Persero Tbk PT</t>
  </si>
  <si>
    <t>CHEPRU_0</t>
  </si>
  <si>
    <t>CHEVBK</t>
  </si>
  <si>
    <t>China Everbright Bank Co Ltd/Hong Kong</t>
  </si>
  <si>
    <t>CHFOTN_3</t>
  </si>
  <si>
    <t>CHGDNU_2</t>
  </si>
  <si>
    <t>CHGD-URAN</t>
  </si>
  <si>
    <t>CHGDNU</t>
  </si>
  <si>
    <t>CGNPC International Ltd</t>
  </si>
  <si>
    <t>CHGDNU_3</t>
  </si>
  <si>
    <t>CHN-CLEAN</t>
  </si>
  <si>
    <t>China Clean Energy Development Ltd</t>
  </si>
  <si>
    <t>CHGRID</t>
  </si>
  <si>
    <t>CHGTNG_0</t>
  </si>
  <si>
    <t>CCTI 2017 Ltd</t>
  </si>
  <si>
    <t>CHIGRA_0</t>
  </si>
  <si>
    <t>CHILE_4</t>
  </si>
  <si>
    <t>CHILE</t>
  </si>
  <si>
    <t>Chile Government International Bond</t>
  </si>
  <si>
    <t>CHILOV_0</t>
  </si>
  <si>
    <t>CHILOV-SS</t>
  </si>
  <si>
    <t>CHILOV</t>
  </si>
  <si>
    <t>China Life Insurance Overseas Co Ltd/Hong Kong</t>
  </si>
  <si>
    <t>CHINA_6</t>
  </si>
  <si>
    <t>CHINA</t>
  </si>
  <si>
    <t>China Government International Bond</t>
  </si>
  <si>
    <t>CHINAM</t>
  </si>
  <si>
    <t>CHINEV_1</t>
  </si>
  <si>
    <t>CHINEV</t>
  </si>
  <si>
    <t>BROKERAGE_ASSETMANAGERS_EXCHANGES</t>
  </si>
  <si>
    <t>China Everbright Ltd</t>
  </si>
  <si>
    <t>CHINLP</t>
  </si>
  <si>
    <t>CLP Power Hong Kong Financing Ltd</t>
  </si>
  <si>
    <t>CHINLP_4</t>
  </si>
  <si>
    <t>CHINLP-SS</t>
  </si>
  <si>
    <t>CLP Power HK Finance Ltd</t>
  </si>
  <si>
    <t>CHINSC_0</t>
  </si>
  <si>
    <t>CHINSC-1L</t>
  </si>
  <si>
    <t>CHINSC</t>
  </si>
  <si>
    <t>China SCE Group Holdings Ltd</t>
  </si>
  <si>
    <t>CHIOIL_0</t>
  </si>
  <si>
    <t>CHIOIL</t>
  </si>
  <si>
    <t>China Oil &amp; Gas Group Ltd</t>
  </si>
  <si>
    <t>CHIOLI</t>
  </si>
  <si>
    <t>China Overseas Finance Cayman VIII Ltd</t>
  </si>
  <si>
    <t>CHIPEC_0</t>
  </si>
  <si>
    <t>CHIPEC-SEC</t>
  </si>
  <si>
    <t>CHIPEC</t>
  </si>
  <si>
    <t>Chile Electricity PEC SpA</t>
  </si>
  <si>
    <t>CHITRA</t>
  </si>
  <si>
    <t>Sunny Express Enterprises Corp</t>
  </si>
  <si>
    <t>CHIWIN_1</t>
  </si>
  <si>
    <t>CHIWIN</t>
  </si>
  <si>
    <t>182</t>
  </si>
  <si>
    <t>Concord New Energy Group Ltd</t>
  </si>
  <si>
    <t>CHIYBK-AT1</t>
  </si>
  <si>
    <t>2388</t>
  </si>
  <si>
    <t>Chiyu Banking Corp Ltd</t>
  </si>
  <si>
    <t>CHJMAO_0</t>
  </si>
  <si>
    <t>CHJMAO-SS</t>
  </si>
  <si>
    <t>CHJMAO</t>
  </si>
  <si>
    <t>Franshion Brilliant Ltd</t>
  </si>
  <si>
    <t>CHJMAO_1</t>
  </si>
  <si>
    <t>CHLEAS_0</t>
  </si>
  <si>
    <t>CHLEAS</t>
  </si>
  <si>
    <t>TW</t>
  </si>
  <si>
    <t>Chailease International Finance Corp</t>
  </si>
  <si>
    <t>CHMEDA_0</t>
  </si>
  <si>
    <t>CHMEDA</t>
  </si>
  <si>
    <t>China Mengniu Dairy Co Ltd</t>
  </si>
  <si>
    <t>CHMETL</t>
  </si>
  <si>
    <t>MCC Holding Hong Kong Corp Ltd</t>
  </si>
  <si>
    <t>CHMETL_8</t>
  </si>
  <si>
    <t>CHMETL-SS</t>
  </si>
  <si>
    <t>CHMFRU_0</t>
  </si>
  <si>
    <t>CHNAAR</t>
  </si>
  <si>
    <t>CALC Bond 3 Ltd</t>
  </si>
  <si>
    <t>CHOHEC_0</t>
  </si>
  <si>
    <t>CHOHIN_1</t>
  </si>
  <si>
    <t>CHOHIN</t>
  </si>
  <si>
    <t>Chong Hing Bank Ltd</t>
  </si>
  <si>
    <t>CHOHIN_3</t>
  </si>
  <si>
    <t>CHOHIN-AT1</t>
  </si>
  <si>
    <t>CHPWCN</t>
  </si>
  <si>
    <t>Dianjian Haiyu Ltd</t>
  </si>
  <si>
    <t>CHRAIL_1</t>
  </si>
  <si>
    <t>CHRAIL</t>
  </si>
  <si>
    <t>CHSCOI_0</t>
  </si>
  <si>
    <t>CHSCOI</t>
  </si>
  <si>
    <t>China State Construction Finance Cayman II Ltd</t>
  </si>
  <si>
    <t>CHSCOI_6</t>
  </si>
  <si>
    <t>CHSCOI-T2</t>
  </si>
  <si>
    <t>CICCHK</t>
  </si>
  <si>
    <t>CICC Hong Kong Finance 2016 MTN Ltd</t>
  </si>
  <si>
    <t>CIELBZ_1</t>
  </si>
  <si>
    <t>CIELBZ</t>
  </si>
  <si>
    <t>Cielo USA Inc</t>
  </si>
  <si>
    <t>CIFIHG</t>
  </si>
  <si>
    <t>CIFI Holdings Group Co Ltd</t>
  </si>
  <si>
    <t>CIKLIS_0</t>
  </si>
  <si>
    <t>CIKLIS</t>
  </si>
  <si>
    <t>Cikarang Listrindo Tbk PT</t>
  </si>
  <si>
    <t>CIMBMK</t>
  </si>
  <si>
    <t>CIMWLB</t>
  </si>
  <si>
    <t>CMB Wing Lung Bank Ltd</t>
  </si>
  <si>
    <t>CIMWLB_1</t>
  </si>
  <si>
    <t>CIMWLB-JS</t>
  </si>
  <si>
    <t>CINDBK</t>
  </si>
  <si>
    <t>CINDBK_1</t>
  </si>
  <si>
    <t>CINDBK-B3T2</t>
  </si>
  <si>
    <t>China CITIC Bank International Ltd</t>
  </si>
  <si>
    <t>CINDBK_2</t>
  </si>
  <si>
    <t>CINDBK-AT1</t>
  </si>
  <si>
    <t>CINMFI_0</t>
  </si>
  <si>
    <t>CINMFI</t>
  </si>
  <si>
    <t>Ocean Laurel Co Ltd</t>
  </si>
  <si>
    <t>CISIFG</t>
  </si>
  <si>
    <t>China Industrial Securities International Financial Group Ltd</t>
  </si>
  <si>
    <t>CITICS</t>
  </si>
  <si>
    <t>CITIC Securities Finance MTN Co Ltd</t>
  </si>
  <si>
    <t>CITLTD_4</t>
  </si>
  <si>
    <t>CITLTD</t>
  </si>
  <si>
    <t>CITIC Ltd</t>
  </si>
  <si>
    <t>CITNAT_20</t>
  </si>
  <si>
    <t>CITNAT-B3T2</t>
  </si>
  <si>
    <t>CITNAT</t>
  </si>
  <si>
    <t>KR</t>
  </si>
  <si>
    <t>Kookmin Bank</t>
  </si>
  <si>
    <t>CITNAT_23</t>
  </si>
  <si>
    <t>CITNAT-AT1</t>
  </si>
  <si>
    <t>CITNAT_3</t>
  </si>
  <si>
    <t>Aa3</t>
  </si>
  <si>
    <t>CKHH</t>
  </si>
  <si>
    <t>CK Hutchison International 21 Ltd</t>
  </si>
  <si>
    <t>CKHH_12</t>
  </si>
  <si>
    <t>CKINF_6</t>
  </si>
  <si>
    <t>CKINF-SS</t>
  </si>
  <si>
    <t>CKINF</t>
  </si>
  <si>
    <t>CLFCAP</t>
  </si>
  <si>
    <t>Clifford Capital Pte Ltd</t>
  </si>
  <si>
    <t>CLRNPW_1</t>
  </si>
  <si>
    <t>CLRNPW</t>
  </si>
  <si>
    <t>Clean Renewable Power Mauritius Pte Ltd</t>
  </si>
  <si>
    <t>CMHI</t>
  </si>
  <si>
    <t>CMHI-SS</t>
  </si>
  <si>
    <t>144</t>
  </si>
  <si>
    <t>CMHI Finance BVI Co Ltd</t>
  </si>
  <si>
    <t>CMIENE_0</t>
  </si>
  <si>
    <t>CMIENE-SEC</t>
  </si>
  <si>
    <t>CMIENE</t>
  </si>
  <si>
    <t>Investment Energy Resources Ltd</t>
  </si>
  <si>
    <t>CMIGBZ</t>
  </si>
  <si>
    <t>Cemig Geracao e Transmissao SA</t>
  </si>
  <si>
    <t>CMINLE_0</t>
  </si>
  <si>
    <t>CMINLE</t>
  </si>
  <si>
    <t>CMB International Leasing Management Ltd</t>
  </si>
  <si>
    <t>CMPCCI</t>
  </si>
  <si>
    <t>Pulp &amp; Paper</t>
  </si>
  <si>
    <t>Inversiones CMPC SA</t>
  </si>
  <si>
    <t>CNBG_0</t>
  </si>
  <si>
    <t>CNBG</t>
  </si>
  <si>
    <t>Bluestar Finance Holdings Ltd</t>
  </si>
  <si>
    <t>CNECN_2</t>
  </si>
  <si>
    <t>CNECN</t>
  </si>
  <si>
    <t>Canacol Energy Ltd</t>
  </si>
  <si>
    <t>CNOOC</t>
  </si>
  <si>
    <t>CNPCCH</t>
  </si>
  <si>
    <t>CNSHAN_0</t>
  </si>
  <si>
    <t>CNSHAN</t>
  </si>
  <si>
    <t>Coastal Emerald Ltd</t>
  </si>
  <si>
    <t>COFIDE_2</t>
  </si>
  <si>
    <t>COFIDE</t>
  </si>
  <si>
    <t>Corp Financiera de Desarrollo SA</t>
  </si>
  <si>
    <t>COFIDE_3</t>
  </si>
  <si>
    <t>COFIDE-SS</t>
  </si>
  <si>
    <t>COGARD_14</t>
  </si>
  <si>
    <t>COGARD-1L</t>
  </si>
  <si>
    <t>COGARD</t>
  </si>
  <si>
    <t>Country Garden Holdings Co Ltd</t>
  </si>
  <si>
    <t>COGO_0</t>
  </si>
  <si>
    <t>COGO</t>
  </si>
  <si>
    <t>China Overseas Grand Oceans Finance IV Cayman Ltd</t>
  </si>
  <si>
    <t>COLBUN_1</t>
  </si>
  <si>
    <t>COLBUN</t>
  </si>
  <si>
    <t>Colbun SA</t>
  </si>
  <si>
    <t>COLOMBIA_2</t>
  </si>
  <si>
    <t>COLOMBIA</t>
  </si>
  <si>
    <t>COLOM</t>
  </si>
  <si>
    <t>Colombia Government International Bond</t>
  </si>
  <si>
    <t>COMENG-SEC</t>
  </si>
  <si>
    <t>COMENG</t>
  </si>
  <si>
    <t>Cometa Energia SA de CV</t>
  </si>
  <si>
    <t>COMQAT_14</t>
  </si>
  <si>
    <t>COMQAT</t>
  </si>
  <si>
    <t>MS</t>
  </si>
  <si>
    <t>CBQ Finance Ltd</t>
  </si>
  <si>
    <t>GLOBAL BOND TEAM</t>
  </si>
  <si>
    <t>CONAMP_0</t>
  </si>
  <si>
    <t>CONAMP</t>
  </si>
  <si>
    <t>Contemporary Ruiding Development Ltd</t>
  </si>
  <si>
    <t>CONDA_0</t>
  </si>
  <si>
    <t>CONDA</t>
  </si>
  <si>
    <t>Cable Onda SA</t>
  </si>
  <si>
    <t>CONSEN_3</t>
  </si>
  <si>
    <t>CONSEN</t>
  </si>
  <si>
    <t>TT</t>
  </si>
  <si>
    <t>Consolidated Energy Finance SA</t>
  </si>
  <si>
    <t>KEN</t>
  </si>
  <si>
    <t>HEFFNER</t>
  </si>
  <si>
    <t>CONSON</t>
  </si>
  <si>
    <t>Haitian BVI International Investment Development Ltd</t>
  </si>
  <si>
    <t>CONTLE_0</t>
  </si>
  <si>
    <t>CONTLE-SEC</t>
  </si>
  <si>
    <t>CONTLE</t>
  </si>
  <si>
    <t>Continuum Energy Levanter Pte Ltd</t>
  </si>
  <si>
    <t>COSCCH</t>
  </si>
  <si>
    <t>COSCO SHIPPING Ports Finance 2013 Co Ltd</t>
  </si>
  <si>
    <t>COSHOL_0</t>
  </si>
  <si>
    <t>COSHOL</t>
  </si>
  <si>
    <t>COSCO Finance 2011 Ltd</t>
  </si>
  <si>
    <t>COSICE_0</t>
  </si>
  <si>
    <t>COSICE</t>
  </si>
  <si>
    <t>CR</t>
  </si>
  <si>
    <t>Instituto Costarricense de Electricidad</t>
  </si>
  <si>
    <t>COSL_0</t>
  </si>
  <si>
    <t>COSL</t>
  </si>
  <si>
    <t>COSL Singapore Capital Ltd</t>
  </si>
  <si>
    <t>COSTA RICA_1</t>
  </si>
  <si>
    <t>COSTA RICA</t>
  </si>
  <si>
    <t>COSTAR</t>
  </si>
  <si>
    <t>Costa Rica Government International Bond</t>
  </si>
  <si>
    <t>CPDEV</t>
  </si>
  <si>
    <t>Central Plaza Development Ltd</t>
  </si>
  <si>
    <t>CPDEV_4</t>
  </si>
  <si>
    <t>CPDEV-SS</t>
  </si>
  <si>
    <t>CPIPGR_4</t>
  </si>
  <si>
    <t>CZ</t>
  </si>
  <si>
    <t>CPREIT</t>
  </si>
  <si>
    <t>Champion MTN Ltd</t>
  </si>
  <si>
    <t>CQLGST_0</t>
  </si>
  <si>
    <t>CQLGST</t>
  </si>
  <si>
    <t>Chongqing International Logistics Hub Park Construction Co Ltd</t>
  </si>
  <si>
    <t>CQNANA</t>
  </si>
  <si>
    <t>Chongqing Nan'an Urban Construction &amp; Development Group Co Ltd</t>
  </si>
  <si>
    <t>CRBKMO_0</t>
  </si>
  <si>
    <t>CRBKMO</t>
  </si>
  <si>
    <t>Credit Bank of Moscow Via CBOM Finance PLC</t>
  </si>
  <si>
    <t>CRBKMO_5</t>
  </si>
  <si>
    <t>CRBKMO-AT1</t>
  </si>
  <si>
    <t>CRBKMO_9</t>
  </si>
  <si>
    <t>CREAL_1</t>
  </si>
  <si>
    <t>CREAL</t>
  </si>
  <si>
    <t>Credito Real SAB de CV SOFOM ER</t>
  </si>
  <si>
    <t>CREDVA</t>
  </si>
  <si>
    <t>Credivalores-Crediservicios SAS</t>
  </si>
  <si>
    <t>CRHZCH</t>
  </si>
  <si>
    <t>China Resources Land Ltd</t>
  </si>
  <si>
    <t>CRHZCH_6</t>
  </si>
  <si>
    <t>CRHZCH-SS</t>
  </si>
  <si>
    <t>CROATIA_1</t>
  </si>
  <si>
    <t>CROATIA</t>
  </si>
  <si>
    <t>CROATI</t>
  </si>
  <si>
    <t>HR</t>
  </si>
  <si>
    <t>Croatia Government International Bond</t>
  </si>
  <si>
    <t>CSANBZ_0</t>
  </si>
  <si>
    <t>CSANBZ</t>
  </si>
  <si>
    <t>Cosan Luxembourg SA</t>
  </si>
  <si>
    <t>CSCHCN_1</t>
  </si>
  <si>
    <t>CSCHCN</t>
  </si>
  <si>
    <t>China South City Holdings Ltd</t>
  </si>
  <si>
    <t>CSFCO_0</t>
  </si>
  <si>
    <t>CSFCO</t>
  </si>
  <si>
    <t>CSCIF Asia Ltd</t>
  </si>
  <si>
    <t>CSNABZ_8</t>
  </si>
  <si>
    <t>CSNABZ</t>
  </si>
  <si>
    <t>CSOLNO_3</t>
  </si>
  <si>
    <t>CSOLNO</t>
  </si>
  <si>
    <t>Camposol SA</t>
  </si>
  <si>
    <t>CSPLIN</t>
  </si>
  <si>
    <t>Changsha Pilot Investment Holdings Group Co Ltd</t>
  </si>
  <si>
    <t>CSSSHI</t>
  </si>
  <si>
    <t>CSSC Capital 2015 Ltd</t>
  </si>
  <si>
    <t>CTCACI_0</t>
  </si>
  <si>
    <t>CTCACI</t>
  </si>
  <si>
    <t>ST#</t>
  </si>
  <si>
    <t>Telefonica Chile SA</t>
  </si>
  <si>
    <t>CWCLN</t>
  </si>
  <si>
    <t>C&amp;W Senior Financing DAC</t>
  </si>
  <si>
    <t>CWCLN_19</t>
  </si>
  <si>
    <t>CWC-SBL-SEC</t>
  </si>
  <si>
    <t>Sable International Finance Ltd</t>
  </si>
  <si>
    <t>CYDSA_0</t>
  </si>
  <si>
    <t>CYDSA</t>
  </si>
  <si>
    <t>Cydsa SAB de CV</t>
  </si>
  <si>
    <t>CZONCC_0</t>
  </si>
  <si>
    <t>CZONCC</t>
  </si>
  <si>
    <t>Enrong International Hongkong Ltd</t>
  </si>
  <si>
    <t>DAEGUB_0</t>
  </si>
  <si>
    <t>DAEGUB</t>
  </si>
  <si>
    <t>Daegu Bank Ltd/The</t>
  </si>
  <si>
    <t>DAEHIM</t>
  </si>
  <si>
    <t>DAEHIM_6</t>
  </si>
  <si>
    <t>DAEHIM-1L</t>
  </si>
  <si>
    <t>Clark Equipment Co</t>
  </si>
  <si>
    <t>JAMAL</t>
  </si>
  <si>
    <t>PULLEY</t>
  </si>
  <si>
    <t>DAESEC_0</t>
  </si>
  <si>
    <t>DAESEC</t>
  </si>
  <si>
    <t>Mirae Asset Securities Co Ltd</t>
  </si>
  <si>
    <t>DAHSIN_0</t>
  </si>
  <si>
    <t>DAHSIN-B3T2</t>
  </si>
  <si>
    <t>Dah Sing Bank Ltd</t>
  </si>
  <si>
    <t>DALWAN_0</t>
  </si>
  <si>
    <t>DALWAN</t>
  </si>
  <si>
    <t>DALWAN_8</t>
  </si>
  <si>
    <t>DALWAN-H</t>
  </si>
  <si>
    <t>Wanda Group Overseas Ltd</t>
  </si>
  <si>
    <t>DAMACR</t>
  </si>
  <si>
    <t>Alpha Star Holding III Ltd</t>
  </si>
  <si>
    <t>DARALA_8</t>
  </si>
  <si>
    <t>DARALA</t>
  </si>
  <si>
    <t>Dar Al-Arkan Sukuk Co Ltd</t>
  </si>
  <si>
    <t>DAVIVI_1</t>
  </si>
  <si>
    <t>DAVIVI</t>
  </si>
  <si>
    <t>Banco Davivienda SA</t>
  </si>
  <si>
    <t>DAVIVI_3</t>
  </si>
  <si>
    <t>DAVIVI-AT1</t>
  </si>
  <si>
    <t>DAYCOV</t>
  </si>
  <si>
    <t>Banco Daycoval SA</t>
  </si>
  <si>
    <t>DBBYRB_0</t>
  </si>
  <si>
    <t>DBBYRB</t>
  </si>
  <si>
    <t>DBMMN</t>
  </si>
  <si>
    <t>MN</t>
  </si>
  <si>
    <t>Development Bank of Mongolia LLC</t>
  </si>
  <si>
    <t>DBSSP_0</t>
  </si>
  <si>
    <t>DBSSP-AT1</t>
  </si>
  <si>
    <t>DBSSP</t>
  </si>
  <si>
    <t>DBS Group Holdings Ltd</t>
  </si>
  <si>
    <t>DBSSP_11</t>
  </si>
  <si>
    <t>DBSSP_20</t>
  </si>
  <si>
    <t>DBSSP-B3T2</t>
  </si>
  <si>
    <t>DEVPHI_0</t>
  </si>
  <si>
    <t>DEVPHI</t>
  </si>
  <si>
    <t>Development Bank of the Philippines</t>
  </si>
  <si>
    <t>DEXICN_0</t>
  </si>
  <si>
    <t>DFINVH</t>
  </si>
  <si>
    <t>DHBKQD_1</t>
  </si>
  <si>
    <t>DHBKQD</t>
  </si>
  <si>
    <t>Doha Finance Ltd</t>
  </si>
  <si>
    <t>DIALIN-1L</t>
  </si>
  <si>
    <t>DIALIN</t>
  </si>
  <si>
    <t>Delhi International Airport Ltd</t>
  </si>
  <si>
    <t>DIBUH</t>
  </si>
  <si>
    <t>DIB Sukuk Ltd</t>
  </si>
  <si>
    <t>DIBUH-AT1</t>
  </si>
  <si>
    <t>DIB Tier 1 Sukuk 4 Ltd</t>
  </si>
  <si>
    <t>DIFCAE_0</t>
  </si>
  <si>
    <t>DIFCAE</t>
  </si>
  <si>
    <t>DIFC Sukuk Ltd</t>
  </si>
  <si>
    <t>DLDETA_0</t>
  </si>
  <si>
    <t>DLDETA</t>
  </si>
  <si>
    <t>Dalian Deta Holding Co Ltd</t>
  </si>
  <si>
    <t>DLLTD_25</t>
  </si>
  <si>
    <t>DLLTD-GRP.5-1L</t>
  </si>
  <si>
    <t>DLLTD</t>
  </si>
  <si>
    <t>JM</t>
  </si>
  <si>
    <t>Digicel Group Holdings Ltd</t>
  </si>
  <si>
    <t>DLLTD_26</t>
  </si>
  <si>
    <t>DLLTD-GRP.5</t>
  </si>
  <si>
    <t>DLLTD_9</t>
  </si>
  <si>
    <t>DLLTD-DL</t>
  </si>
  <si>
    <t>Digicel Ltd</t>
  </si>
  <si>
    <t>IQ</t>
  </si>
  <si>
    <t>DOCUFO_0</t>
  </si>
  <si>
    <t>DOCUFO</t>
  </si>
  <si>
    <t>Mexarrend SAPI de CV</t>
  </si>
  <si>
    <t>DOIDIJ_4</t>
  </si>
  <si>
    <t>DOIDIJ-1L</t>
  </si>
  <si>
    <t>DOIDIJ</t>
  </si>
  <si>
    <t>Bukit Makmur Mandiri Utama PT</t>
  </si>
  <si>
    <t>DOMINICAN REPUBLIC_1</t>
  </si>
  <si>
    <t>DOMREP</t>
  </si>
  <si>
    <t>Dominican Republic International Bond</t>
  </si>
  <si>
    <t>DPWDU</t>
  </si>
  <si>
    <t>DP World Crescent Ltd</t>
  </si>
  <si>
    <t>DPWDU_11</t>
  </si>
  <si>
    <t>DPWDU-JS</t>
  </si>
  <si>
    <t>DP World Salaam</t>
  </si>
  <si>
    <t>DUBAEE_0</t>
  </si>
  <si>
    <t>DUBAEE</t>
  </si>
  <si>
    <t>DAE Funding LLC</t>
  </si>
  <si>
    <t>DXSECU</t>
  </si>
  <si>
    <t>Dongxing Voyage Co Ltd</t>
  </si>
  <si>
    <t>EAGRUY-1L</t>
  </si>
  <si>
    <t>EAGRUY</t>
  </si>
  <si>
    <t>Eagle Intermediate Global Holding BV/Ruyi US Finance LLC</t>
  </si>
  <si>
    <t>EBIUH_2</t>
  </si>
  <si>
    <t>EBIUH</t>
  </si>
  <si>
    <t>Emirates NBD Bank PJSC</t>
  </si>
  <si>
    <t>EBIUH_3</t>
  </si>
  <si>
    <t>EBIUH-AT1</t>
  </si>
  <si>
    <t>ECLCI_1</t>
  </si>
  <si>
    <t>ECLCI</t>
  </si>
  <si>
    <t>Engie Energia Chile SA</t>
  </si>
  <si>
    <t>ECOPET_1</t>
  </si>
  <si>
    <t>ECOPET</t>
  </si>
  <si>
    <t>Ecopetrol SA</t>
  </si>
  <si>
    <t>ECOTRA_0</t>
  </si>
  <si>
    <t>ECOTRA</t>
  </si>
  <si>
    <t>EBN Finance Co BV</t>
  </si>
  <si>
    <t>ECUADOR_2</t>
  </si>
  <si>
    <t>ECUADOR</t>
  </si>
  <si>
    <t>ECUA</t>
  </si>
  <si>
    <t>EC</t>
  </si>
  <si>
    <t>Ecuador Government International Bond</t>
  </si>
  <si>
    <t>EDU_5</t>
  </si>
  <si>
    <t>EEPPME</t>
  </si>
  <si>
    <t>Empresas Publicas de Medellin ESP</t>
  </si>
  <si>
    <t>EGUATE_0</t>
  </si>
  <si>
    <t>EGUATE</t>
  </si>
  <si>
    <t>Energuate Trust</t>
  </si>
  <si>
    <t>EGYPT_1</t>
  </si>
  <si>
    <t>EGYPT</t>
  </si>
  <si>
    <t>Egypt Government International Bond</t>
  </si>
  <si>
    <t>EHICAR_1</t>
  </si>
  <si>
    <t>EHICAR</t>
  </si>
  <si>
    <t>eHi Car Services Ltd</t>
  </si>
  <si>
    <t>EHOUSE</t>
  </si>
  <si>
    <t>EIBKOR</t>
  </si>
  <si>
    <t>Export-Import Bank of Korea</t>
  </si>
  <si>
    <t>EIBMAL_0</t>
  </si>
  <si>
    <t>ETISLT_1</t>
  </si>
  <si>
    <t>ETISLT</t>
  </si>
  <si>
    <t>Emirates Telecommunications Group Co PJSC</t>
  </si>
  <si>
    <t>EUCHEM</t>
  </si>
  <si>
    <t>EUROTG_0</t>
  </si>
  <si>
    <t>EVERRE_0</t>
  </si>
  <si>
    <t>EVERRE</t>
  </si>
  <si>
    <t>China Evergrande Group</t>
  </si>
  <si>
    <t>EVRAZ</t>
  </si>
  <si>
    <t>Evraz PLC</t>
  </si>
  <si>
    <t>EXCRTU_1</t>
  </si>
  <si>
    <t>EXCRTU</t>
  </si>
  <si>
    <t>Turkiye Ihracat Kredi Bankasi AS</t>
  </si>
  <si>
    <t>EXIMBK</t>
  </si>
  <si>
    <t>Export-Import Bank of India</t>
  </si>
  <si>
    <t>EXIMCH</t>
  </si>
  <si>
    <t>Export-Import Bank of China/The</t>
  </si>
  <si>
    <t>ABENGO_1</t>
  </si>
  <si>
    <t>ABENGO-1L</t>
  </si>
  <si>
    <t>ABENGO</t>
  </si>
  <si>
    <t>ABY Transmision Sur SA</t>
  </si>
  <si>
    <t>ABGSJ-B3T2</t>
  </si>
  <si>
    <t>ABGSJ</t>
  </si>
  <si>
    <t>Absa Group Ltd</t>
  </si>
  <si>
    <t>ABQKQD_0</t>
  </si>
  <si>
    <t>ABQKQD</t>
  </si>
  <si>
    <t>ABQ Finance Ltd</t>
  </si>
  <si>
    <t>ABQKQD_3</t>
  </si>
  <si>
    <t>Ahli Bank QSC</t>
  </si>
  <si>
    <t>ABU DHABI</t>
  </si>
  <si>
    <t>ADGB</t>
  </si>
  <si>
    <t>Abu Dhabi Government International Bond</t>
  </si>
  <si>
    <t>UY</t>
  </si>
  <si>
    <t>ACIRC_0</t>
  </si>
  <si>
    <t>ACIRC</t>
  </si>
  <si>
    <t>Amber Circle Funding Ltd</t>
  </si>
  <si>
    <t>ACKAF_0</t>
  </si>
  <si>
    <t>ACKAF</t>
  </si>
  <si>
    <t>Arcelik AS</t>
  </si>
  <si>
    <t>ACNRGY_0</t>
  </si>
  <si>
    <t>ACNRGY</t>
  </si>
  <si>
    <t>AC Energy Finance International Ltd</t>
  </si>
  <si>
    <t>ACPM</t>
  </si>
  <si>
    <t>ADANEM_0</t>
  </si>
  <si>
    <t>ADANEM</t>
  </si>
  <si>
    <t>Adani Electricity Mumbai Ltd</t>
  </si>
  <si>
    <t>EXIMTH</t>
  </si>
  <si>
    <t>Export Import Bank of Thailand</t>
  </si>
  <si>
    <t>FABUH</t>
  </si>
  <si>
    <t>First Abu Dhabi Bank PJSC</t>
  </si>
  <si>
    <t>FABUH-AT1</t>
  </si>
  <si>
    <t>FAEACO</t>
  </si>
  <si>
    <t>FEC Finance Ltd</t>
  </si>
  <si>
    <t>FBNNL_4</t>
  </si>
  <si>
    <t>FBNNL</t>
  </si>
  <si>
    <t>First Bank of Nigeria Ltd Via FBN Finance Co BV</t>
  </si>
  <si>
    <t>FCFIN_3</t>
  </si>
  <si>
    <t>FCFIN</t>
  </si>
  <si>
    <t>Fibabanka AS</t>
  </si>
  <si>
    <t>FCFIN-T2</t>
  </si>
  <si>
    <t>FDCPM</t>
  </si>
  <si>
    <t>FECCN_2</t>
  </si>
  <si>
    <t>FECCN</t>
  </si>
  <si>
    <t>Frontera Energy Corp</t>
  </si>
  <si>
    <t>FEMSA_1</t>
  </si>
  <si>
    <t>FEMSA</t>
  </si>
  <si>
    <t>Fomento Economico Mexicano SAB de CV</t>
  </si>
  <si>
    <t>FENIPE_1</t>
  </si>
  <si>
    <t>FENIPE</t>
  </si>
  <si>
    <t>Fenix Power Peru SA</t>
  </si>
  <si>
    <t>FERMCA_0</t>
  </si>
  <si>
    <t>FERMCA-1L</t>
  </si>
  <si>
    <t>FERMCA</t>
  </si>
  <si>
    <t>Fermaca Enterprises S de RL de CV</t>
  </si>
  <si>
    <t>Fibria Overseas Finance Ltd</t>
  </si>
  <si>
    <t>FIDBAN_0</t>
  </si>
  <si>
    <t>FIDBAN</t>
  </si>
  <si>
    <t>Fidelity Bank PLC</t>
  </si>
  <si>
    <t>FIRPAC</t>
  </si>
  <si>
    <t>FPC Resources Ltd</t>
  </si>
  <si>
    <t>FLEX_1</t>
  </si>
  <si>
    <t>FLEX</t>
  </si>
  <si>
    <t>Flex Ltd</t>
  </si>
  <si>
    <t>ALFRED</t>
  </si>
  <si>
    <t>BONFANTINI</t>
  </si>
  <si>
    <t>FMCN_1</t>
  </si>
  <si>
    <t>FMCN</t>
  </si>
  <si>
    <t>ZM</t>
  </si>
  <si>
    <t>First Quantum Minerals Ltd</t>
  </si>
  <si>
    <t>HKTGHD</t>
  </si>
  <si>
    <t>PCGI Intermediate Holdings II Ltd</t>
  </si>
  <si>
    <t>PCORPM_1</t>
  </si>
  <si>
    <t>PCORPM</t>
  </si>
  <si>
    <t>Petron Corp</t>
  </si>
  <si>
    <t>PCPDC</t>
  </si>
  <si>
    <t>PCPD Capital Ltd</t>
  </si>
  <si>
    <t>PDLLN_5</t>
  </si>
  <si>
    <t>PDLLN</t>
  </si>
  <si>
    <t>Petra Diamonds US Treasury PLC</t>
  </si>
  <si>
    <t>PDSOAM_0</t>
  </si>
  <si>
    <t>PDSOAM</t>
  </si>
  <si>
    <t>Pingdu State-owned Asset Management Co Ltd</t>
  </si>
  <si>
    <t>PDVSA_2</t>
  </si>
  <si>
    <t>PDVSA</t>
  </si>
  <si>
    <t>VE</t>
  </si>
  <si>
    <t>Petroleos de Venezuela SA</t>
  </si>
  <si>
    <t>RLCONS</t>
  </si>
  <si>
    <t>RLCONS_8</t>
  </si>
  <si>
    <t>RLCONS-SS</t>
  </si>
  <si>
    <t>CRCC Chengan Ltd</t>
  </si>
  <si>
    <t>ROADKG</t>
  </si>
  <si>
    <t>ROMANIA_4</t>
  </si>
  <si>
    <t>ROMANIA</t>
  </si>
  <si>
    <t>ROMANI</t>
  </si>
  <si>
    <t>RO</t>
  </si>
  <si>
    <t>Romanian Government International Bond</t>
  </si>
  <si>
    <t>RONXIN-1L</t>
  </si>
  <si>
    <t>RONXIN</t>
  </si>
  <si>
    <t>RPCUH_1</t>
  </si>
  <si>
    <t>RPCUH-SEC</t>
  </si>
  <si>
    <t>RPCUH</t>
  </si>
  <si>
    <t>Ruwais Power Co PJSC</t>
  </si>
  <si>
    <t>RPVIN_0</t>
  </si>
  <si>
    <t>RPVIN-RG2</t>
  </si>
  <si>
    <t>RPVIN</t>
  </si>
  <si>
    <t>ReNew Power Synthetic</t>
  </si>
  <si>
    <t>RPVIN_1</t>
  </si>
  <si>
    <t>ReNew Power Pvt Ltd</t>
  </si>
  <si>
    <t>RPVIN_3</t>
  </si>
  <si>
    <t>RPVIN-1L</t>
  </si>
  <si>
    <t>RPVIN_5</t>
  </si>
  <si>
    <t>RPVIN-SEC-RG4</t>
  </si>
  <si>
    <t>ReNew Wind Energy AP2 / ReNew Power Pvt Ltd other 9 Subsidiaries</t>
  </si>
  <si>
    <t>RSHB_3</t>
  </si>
  <si>
    <t>RSMACA_0</t>
  </si>
  <si>
    <t>RSMACA</t>
  </si>
  <si>
    <t>Hong Kong Red Star Macalline Universal Home Furnishings Ltd</t>
  </si>
  <si>
    <t>RUALRU</t>
  </si>
  <si>
    <t>Rusal Capital DAC</t>
  </si>
  <si>
    <t>RURAIL_1</t>
  </si>
  <si>
    <t>RUSSIA_1</t>
  </si>
  <si>
    <t>RUSSIA</t>
  </si>
  <si>
    <t>Russian Foreign Bond - Eurobond</t>
  </si>
  <si>
    <t>RUTAPY_0</t>
  </si>
  <si>
    <t>RUTAPY-1L</t>
  </si>
  <si>
    <t>RUTAPY</t>
  </si>
  <si>
    <t>Rutas 2 and 7 Finance Ltd</t>
  </si>
  <si>
    <t>SABIC_1</t>
  </si>
  <si>
    <t>SABIC</t>
  </si>
  <si>
    <t>SAFTRA_3</t>
  </si>
  <si>
    <t>SAFTRA</t>
  </si>
  <si>
    <t>Transnet SOC Ltd</t>
  </si>
  <si>
    <t>SAKAEI_0</t>
  </si>
  <si>
    <t>SAKAEI</t>
  </si>
  <si>
    <t>Saka Energi Indonesia PT</t>
  </si>
  <si>
    <t>SAMBA_0</t>
  </si>
  <si>
    <t>SAMBA</t>
  </si>
  <si>
    <t>Samba Funding Ltd</t>
  </si>
  <si>
    <t>SAMTOT_0</t>
  </si>
  <si>
    <t>SAMTOT</t>
  </si>
  <si>
    <t>Hanwha Total Petrochemical Co Ltd</t>
  </si>
  <si>
    <t>SANLTD_10</t>
  </si>
  <si>
    <t>SANLTD</t>
  </si>
  <si>
    <t>MO</t>
  </si>
  <si>
    <t>Sands China Ltd</t>
  </si>
  <si>
    <t>JOANNE</t>
  </si>
  <si>
    <t>MCINTOSH</t>
  </si>
  <si>
    <t>SAPSJ_1</t>
  </si>
  <si>
    <t>SAPSJ</t>
  </si>
  <si>
    <t>Sappi Papier Holding GmbH</t>
  </si>
  <si>
    <t>SARACA_1</t>
  </si>
  <si>
    <t>SARACA-SEC</t>
  </si>
  <si>
    <t>SARACA</t>
  </si>
  <si>
    <t>SSG Resources Ltd</t>
  </si>
  <si>
    <t>SASOL</t>
  </si>
  <si>
    <t>Sasol Financing USA LLC</t>
  </si>
  <si>
    <t>BRYCE</t>
  </si>
  <si>
    <t>STOCKS</t>
  </si>
  <si>
    <t>SAUDIARABIA</t>
  </si>
  <si>
    <t>KSA</t>
  </si>
  <si>
    <t>Saudi Government International Bond</t>
  </si>
  <si>
    <t>SAWSST</t>
  </si>
  <si>
    <t>SSMS Plantation Holdings Pte Ltd</t>
  </si>
  <si>
    <t>SBERRU_6</t>
  </si>
  <si>
    <t>SBIIN</t>
  </si>
  <si>
    <t>SBIIN_5</t>
  </si>
  <si>
    <t>State Bank of India/London</t>
  </si>
  <si>
    <t>SBKSJ_0</t>
  </si>
  <si>
    <t>SBKSJ-B3T2</t>
  </si>
  <si>
    <t>SBKSJ</t>
  </si>
  <si>
    <t>Standard Bank Group Ltd</t>
  </si>
  <si>
    <t>SCBTB_1</t>
  </si>
  <si>
    <t>SCBTB</t>
  </si>
  <si>
    <t>Siam Commercial Bank PCL/Cayman Islands</t>
  </si>
  <si>
    <t>SCCO_0</t>
  </si>
  <si>
    <t>SCCO</t>
  </si>
  <si>
    <t>Southern Copper Corp</t>
  </si>
  <si>
    <t>SCCOMX_0</t>
  </si>
  <si>
    <t>SCCOMX</t>
  </si>
  <si>
    <t>Minera Mexico SA de CV</t>
  </si>
  <si>
    <t>SCFRU_1</t>
  </si>
  <si>
    <t>SCFRU</t>
  </si>
  <si>
    <t>SCF Capital Designated Activity Co</t>
  </si>
  <si>
    <t>SCRAII_0</t>
  </si>
  <si>
    <t>SDBC</t>
  </si>
  <si>
    <t>China Development Bank</t>
  </si>
  <si>
    <t>SDEXPR</t>
  </si>
  <si>
    <t>Shandong Hi-Speed Group Hong Kong Co Ltd</t>
  </si>
  <si>
    <t>SDIC_1</t>
  </si>
  <si>
    <t>SDIC</t>
  </si>
  <si>
    <t>Rongshi International Finance Ltd</t>
  </si>
  <si>
    <t>SDOCIN_0</t>
  </si>
  <si>
    <t>SDOCIN</t>
  </si>
  <si>
    <t>Sdoe Development I Co Ltd</t>
  </si>
  <si>
    <t>SEAHDL</t>
  </si>
  <si>
    <t>251</t>
  </si>
  <si>
    <t>Rosy Delta Investments Ltd</t>
  </si>
  <si>
    <t>SECBPM_0</t>
  </si>
  <si>
    <t>SECBPM</t>
  </si>
  <si>
    <t>Security Bank Corp</t>
  </si>
  <si>
    <t>SECGRP</t>
  </si>
  <si>
    <t>Shanghai Electric Group Global Investment Ltd</t>
  </si>
  <si>
    <t>SECO</t>
  </si>
  <si>
    <t>Saudi Electricity Global Sukuk Co 2</t>
  </si>
  <si>
    <t>SENEGAL</t>
  </si>
  <si>
    <t>SENEGL</t>
  </si>
  <si>
    <t>SN</t>
  </si>
  <si>
    <t>Senegal Government International Bond</t>
  </si>
  <si>
    <t>SEPLLN</t>
  </si>
  <si>
    <t>SERBIA_1</t>
  </si>
  <si>
    <t>SERBIA</t>
  </si>
  <si>
    <t>RS</t>
  </si>
  <si>
    <t>Serbia International Bond</t>
  </si>
  <si>
    <t>SGCAZE_1</t>
  </si>
  <si>
    <t>SGCAZE</t>
  </si>
  <si>
    <t>Southern Gas Corridor CJSC</t>
  </si>
  <si>
    <t>SGLSJ</t>
  </si>
  <si>
    <t>Stillwater Mining Co</t>
  </si>
  <si>
    <t>SHANPU</t>
  </si>
  <si>
    <t>SHARAO</t>
  </si>
  <si>
    <t>Shangrao City Construction Investment Development Group Co Ltd</t>
  </si>
  <si>
    <t>SHARJAH-SKUK</t>
  </si>
  <si>
    <t>SHARSK</t>
  </si>
  <si>
    <t>Sharjah Sukuk Program Ltd</t>
  </si>
  <si>
    <t>SHCMBK_0</t>
  </si>
  <si>
    <t>SHCMBK-B3T2</t>
  </si>
  <si>
    <t>SHCMBK</t>
  </si>
  <si>
    <t>Shanghai Commercial Bank Ltd</t>
  </si>
  <si>
    <t>SHCONS_0</t>
  </si>
  <si>
    <t>SHCONS</t>
  </si>
  <si>
    <t>Yongda Investment Ltd</t>
  </si>
  <si>
    <t>SHDCOM</t>
  </si>
  <si>
    <t>Fuyuan Worldwide Ltd</t>
  </si>
  <si>
    <t>SHDOIS</t>
  </si>
  <si>
    <t>Shandong Iron And Steel Xinheng International Co Ltd</t>
  </si>
  <si>
    <t>SHENGY_0</t>
  </si>
  <si>
    <t>SHENGY</t>
  </si>
  <si>
    <t>China Shenhua Overseas Capital Co Ltd</t>
  </si>
  <si>
    <t>SHEZHO_0</t>
  </si>
  <si>
    <t>SHEZHO</t>
  </si>
  <si>
    <t>Shengzhou Investment Holding Co Ltd</t>
  </si>
  <si>
    <t>SHGANG_0</t>
  </si>
  <si>
    <t>SHGANG</t>
  </si>
  <si>
    <t>SHGUOH_0</t>
  </si>
  <si>
    <t>SHGUOH</t>
  </si>
  <si>
    <t>SHIMAO_0</t>
  </si>
  <si>
    <t>SHIMAO</t>
  </si>
  <si>
    <t>Shimao Group Holdings Ltd</t>
  </si>
  <si>
    <t>SHINCA_0</t>
  </si>
  <si>
    <t>SHINCA</t>
  </si>
  <si>
    <t>Shinhan Card Co Ltd</t>
  </si>
  <si>
    <t>SHINFN_2</t>
  </si>
  <si>
    <t>SHINFN-AT1</t>
  </si>
  <si>
    <t>SHINFN</t>
  </si>
  <si>
    <t>Shinhan Financial Group Co Ltd</t>
  </si>
  <si>
    <t>SHINFN_4</t>
  </si>
  <si>
    <t>SHINFN-B3T2</t>
  </si>
  <si>
    <t>SHINFN_6</t>
  </si>
  <si>
    <t>SHLFDI</t>
  </si>
  <si>
    <t>Shelf Drilling Holdings Ltd</t>
  </si>
  <si>
    <t>SHLFDI_5</t>
  </si>
  <si>
    <t>SHLFDI-1L</t>
  </si>
  <si>
    <t>SHNHAN_5</t>
  </si>
  <si>
    <t>SHNHAN</t>
  </si>
  <si>
    <t>Shinhan Bank Co Ltd</t>
  </si>
  <si>
    <t>SHNHAN-SS</t>
  </si>
  <si>
    <t>SHPORT_1</t>
  </si>
  <si>
    <t>SHPORT</t>
  </si>
  <si>
    <t>Shanghai Port Group BVI Development Co Ltd</t>
  </si>
  <si>
    <t>SHRIHG</t>
  </si>
  <si>
    <t>Shangrao Investment Holdings International Co Ltd</t>
  </si>
  <si>
    <t>SHTFIN_0</t>
  </si>
  <si>
    <t>SHTFIN</t>
  </si>
  <si>
    <t>Shriram Transport Finance Co Ltd</t>
  </si>
  <si>
    <t>SHUGRP</t>
  </si>
  <si>
    <t>Shuifa International Holdings BVI Co Ltd</t>
  </si>
  <si>
    <t>SHUION</t>
  </si>
  <si>
    <t>Shui On Development Holding Ltd</t>
  </si>
  <si>
    <t>SIASP_1</t>
  </si>
  <si>
    <t>SIASP</t>
  </si>
  <si>
    <t>Singapore Airlines Ltd</t>
  </si>
  <si>
    <t>SIB_1</t>
  </si>
  <si>
    <t>SIB</t>
  </si>
  <si>
    <t>SIB Sukuk Co III Ltd</t>
  </si>
  <si>
    <t>SIBNEF_1</t>
  </si>
  <si>
    <t>SIBNEF</t>
  </si>
  <si>
    <t>Gazprom Neft OAO Via GPN Capital SA</t>
  </si>
  <si>
    <t>SIBUR</t>
  </si>
  <si>
    <t>Sibur Securities DAC</t>
  </si>
  <si>
    <t>SIDEVE_0</t>
  </si>
  <si>
    <t>SIGMA_1</t>
  </si>
  <si>
    <t>SIGMA</t>
  </si>
  <si>
    <t>SILNET_0</t>
  </si>
  <si>
    <t>SILNET</t>
  </si>
  <si>
    <t>GE</t>
  </si>
  <si>
    <t>Silknet JSC</t>
  </si>
  <si>
    <t>SIMHBZ</t>
  </si>
  <si>
    <t>Simpar Europe SA</t>
  </si>
  <si>
    <t>SININT_0</t>
  </si>
  <si>
    <t>SINOCE_1</t>
  </si>
  <si>
    <t>SINOCE</t>
  </si>
  <si>
    <t>Sino-Ocean Land Treasure IV Ltd</t>
  </si>
  <si>
    <t>SINOCE_3</t>
  </si>
  <si>
    <t>SINOCH_1</t>
  </si>
  <si>
    <t>SINOCH</t>
  </si>
  <si>
    <t>Sinochem Offshore Capital Co Ltd</t>
  </si>
  <si>
    <t>SINOPE</t>
  </si>
  <si>
    <t>Sinopec Group Overseas Development 2018 Ltd</t>
  </si>
  <si>
    <t>SISETI_0</t>
  </si>
  <si>
    <t>SISETI</t>
  </si>
  <si>
    <t>Turkiye Sise ve Cam Fabrikalari AS</t>
  </si>
  <si>
    <t>SJMHOL</t>
  </si>
  <si>
    <t>Champion Path Holdings Ltd</t>
  </si>
  <si>
    <t>SKENER</t>
  </si>
  <si>
    <t>SK Battery America Inc</t>
  </si>
  <si>
    <t>SKM_4</t>
  </si>
  <si>
    <t>SKM</t>
  </si>
  <si>
    <t>SK Telecom Co Ltd</t>
  </si>
  <si>
    <t>SKYFAM</t>
  </si>
  <si>
    <t>SLOVAKIA_2</t>
  </si>
  <si>
    <t>SLSCCI_0</t>
  </si>
  <si>
    <t>FORCAY_0</t>
  </si>
  <si>
    <t>FORCAY</t>
  </si>
  <si>
    <t>Formosa Group Cayman Ltd</t>
  </si>
  <si>
    <t>FOSUNI_1</t>
  </si>
  <si>
    <t>FOSUNI</t>
  </si>
  <si>
    <t>Fortune Star BVI Ltd</t>
  </si>
  <si>
    <t>FRESHK</t>
  </si>
  <si>
    <t>Far East Horizon Ltd</t>
  </si>
  <si>
    <t>FRESHK_5</t>
  </si>
  <si>
    <t>FRESHK-SS</t>
  </si>
  <si>
    <t>King Talent Management Ltd</t>
  </si>
  <si>
    <t>FRESLN_0</t>
  </si>
  <si>
    <t>FRESLN</t>
  </si>
  <si>
    <t>Fresnillo PLC</t>
  </si>
  <si>
    <t>FRETAI_0</t>
  </si>
  <si>
    <t>FRETAI-1L</t>
  </si>
  <si>
    <t>FRETAI</t>
  </si>
  <si>
    <t>Future Retail Ltd</t>
  </si>
  <si>
    <t>FSBIOE_2</t>
  </si>
  <si>
    <t>FSBIOE-SEC</t>
  </si>
  <si>
    <t>FSBIOE</t>
  </si>
  <si>
    <t>FS Luxembourg Sarl</t>
  </si>
  <si>
    <t>FSRSJ_4</t>
  </si>
  <si>
    <t>FSRSJ-B3T2</t>
  </si>
  <si>
    <t>FSRSJ</t>
  </si>
  <si>
    <t>FirstRand Bank Ltd</t>
  </si>
  <si>
    <t>FTHDGR-SEC</t>
  </si>
  <si>
    <t>FTLNHD</t>
  </si>
  <si>
    <t>New Metro Global Ltd</t>
  </si>
  <si>
    <t>FUJAIR_0</t>
  </si>
  <si>
    <t>FUJAIR-AT1</t>
  </si>
  <si>
    <t>FUJAIR</t>
  </si>
  <si>
    <t>National Bank of Fujairah PJSC</t>
  </si>
  <si>
    <t>FUNOTR_3</t>
  </si>
  <si>
    <t>FUNOTR</t>
  </si>
  <si>
    <t>Trust Fibra Uno</t>
  </si>
  <si>
    <t>FUTLAN-SEC</t>
  </si>
  <si>
    <t>FUTLAN</t>
  </si>
  <si>
    <t>Seazen Group Ltd</t>
  </si>
  <si>
    <t>FWDGRP_0</t>
  </si>
  <si>
    <t>FWDGRP-SS</t>
  </si>
  <si>
    <t>FWDGRP</t>
  </si>
  <si>
    <t>FWD Group Ltd</t>
  </si>
  <si>
    <t>FWDINS_0</t>
  </si>
  <si>
    <t>FWDINS</t>
  </si>
  <si>
    <t>FWD Ltd</t>
  </si>
  <si>
    <t>FWDINS_1</t>
  </si>
  <si>
    <t>FWDINS-SS</t>
  </si>
  <si>
    <t>GABON</t>
  </si>
  <si>
    <t>GA</t>
  </si>
  <si>
    <t>Gabon Government International Bond</t>
  </si>
  <si>
    <t>GARAN_4</t>
  </si>
  <si>
    <t>GARAN</t>
  </si>
  <si>
    <t>Turkiye Garanti Bankasi AS</t>
  </si>
  <si>
    <t>GARAN_8</t>
  </si>
  <si>
    <t>GAZPRU_3</t>
  </si>
  <si>
    <t>GAZPRU</t>
  </si>
  <si>
    <t>Gazprom PJSC Via Gaz Capital SA</t>
  </si>
  <si>
    <t>GAZPRU_50</t>
  </si>
  <si>
    <t>GDHJIN_0</t>
  </si>
  <si>
    <t>GDHJIN</t>
  </si>
  <si>
    <t>Hengjian International Investment Ltd</t>
  </si>
  <si>
    <t>GDYUDE_0</t>
  </si>
  <si>
    <t>GDYUDE</t>
  </si>
  <si>
    <t>UHI Capital Ltd</t>
  </si>
  <si>
    <t>GEBCB_1</t>
  </si>
  <si>
    <t>GEBCB</t>
  </si>
  <si>
    <t>Grupo Energia Bogota SA ESP</t>
  </si>
  <si>
    <t>GEBGG</t>
  </si>
  <si>
    <t>Bank of Georgia JSC</t>
  </si>
  <si>
    <t>GEELSW</t>
  </si>
  <si>
    <t>GEELZ</t>
  </si>
  <si>
    <t>Geely Finance Hong Kong Ltd</t>
  </si>
  <si>
    <t>GEELY</t>
  </si>
  <si>
    <t>Geely Automobile Holdings Ltd</t>
  </si>
  <si>
    <t>GEELZ_4</t>
  </si>
  <si>
    <t>GEELZ-LEVC</t>
  </si>
  <si>
    <t>Levc Finance Ltd</t>
  </si>
  <si>
    <t>GEMDAL</t>
  </si>
  <si>
    <t>Gemdale Ever Prosperity Investment Ltd</t>
  </si>
  <si>
    <t>GENHLD_0</t>
  </si>
  <si>
    <t>GENHLD</t>
  </si>
  <si>
    <t>Senaat Sukuk Ltd</t>
  </si>
  <si>
    <t>GENLLN</t>
  </si>
  <si>
    <t>Genel Energy Finance 4 PLC</t>
  </si>
  <si>
    <t>GENMMK_0</t>
  </si>
  <si>
    <t>GENMMK</t>
  </si>
  <si>
    <t>Genm Capital Labuan Ltd</t>
  </si>
  <si>
    <t>GENTMK_1</t>
  </si>
  <si>
    <t>GENTMK</t>
  </si>
  <si>
    <t>Gohl Capital Ltd</t>
  </si>
  <si>
    <t>GEOCAP</t>
  </si>
  <si>
    <t>Georgia Capital JSC</t>
  </si>
  <si>
    <t>GEOPAR_0</t>
  </si>
  <si>
    <t>GEOPAR</t>
  </si>
  <si>
    <t>Geopark Ltd</t>
  </si>
  <si>
    <t>GEOPRO_1</t>
  </si>
  <si>
    <t>GEOPRO</t>
  </si>
  <si>
    <t>Karlou BV</t>
  </si>
  <si>
    <t>GEORGIA</t>
  </si>
  <si>
    <t>GEORG</t>
  </si>
  <si>
    <t>Georgia Government International Bond</t>
  </si>
  <si>
    <t>GERGHK_0</t>
  </si>
  <si>
    <t>GERGHK</t>
  </si>
  <si>
    <t>Golden Eagle Retail Group Ltd</t>
  </si>
  <si>
    <t>GEZHOU_0</t>
  </si>
  <si>
    <t>GEZHOU-SS</t>
  </si>
  <si>
    <t>China Gezhouba Group Overseas Investment Co Ltd</t>
  </si>
  <si>
    <t>GFHSUK_0</t>
  </si>
  <si>
    <t>GFHSUK</t>
  </si>
  <si>
    <t>GFH Sukuk Ltd</t>
  </si>
  <si>
    <t>GFISJ_0</t>
  </si>
  <si>
    <t>GFISJ</t>
  </si>
  <si>
    <t>Gold Fields Orogen Holdings BVI Ltd</t>
  </si>
  <si>
    <t>GFMEGA_0</t>
  </si>
  <si>
    <t>GFMEGA</t>
  </si>
  <si>
    <t>Operadora de Servicios Mega SA de CV Sofom ER</t>
  </si>
  <si>
    <t>GGBRBZ</t>
  </si>
  <si>
    <t>Gerdau Trade Inc</t>
  </si>
  <si>
    <t>GHANA_2</t>
  </si>
  <si>
    <t>GHANA</t>
  </si>
  <si>
    <t>GH</t>
  </si>
  <si>
    <t>Ghana Government International Bond</t>
  </si>
  <si>
    <t>GLBACO_3</t>
  </si>
  <si>
    <t>GLBACO</t>
  </si>
  <si>
    <t>Global Bank Corp</t>
  </si>
  <si>
    <t>GLBL</t>
  </si>
  <si>
    <t>GLOPAR_2</t>
  </si>
  <si>
    <t>GLOPAR</t>
  </si>
  <si>
    <t>Globo Comunicacao e Participacoes SA</t>
  </si>
  <si>
    <t>GLOPM</t>
  </si>
  <si>
    <t>Globe Telecom Inc</t>
  </si>
  <si>
    <t>GLPCHI_0</t>
  </si>
  <si>
    <t>GLPCHI</t>
  </si>
  <si>
    <t>GLP China Holdings Ltd</t>
  </si>
  <si>
    <t>GLPRLI_0</t>
  </si>
  <si>
    <t>GLPRLI</t>
  </si>
  <si>
    <t>Global Ports Finance PLC</t>
  </si>
  <si>
    <t>GLPSP_1</t>
  </si>
  <si>
    <t>GLPSP</t>
  </si>
  <si>
    <t>GLP Pte Ltd</t>
  </si>
  <si>
    <t>GMEXIB_1</t>
  </si>
  <si>
    <t>GMEXIB-1L</t>
  </si>
  <si>
    <t>GMEXIB</t>
  </si>
  <si>
    <t>Mexico Generadora de Energia S de rl</t>
  </si>
  <si>
    <t>GMKNRM_3</t>
  </si>
  <si>
    <t>GMKNRM</t>
  </si>
  <si>
    <t>MMC Norilsk Nickel OJSC Via MMC Finance DAC</t>
  </si>
  <si>
    <t>GMRLIN_0</t>
  </si>
  <si>
    <t>GMRLIN-1L</t>
  </si>
  <si>
    <t>GMRLIN</t>
  </si>
  <si>
    <t>GMR Hyderabad International Airport Ltd</t>
  </si>
  <si>
    <t>GMSEDA_1</t>
  </si>
  <si>
    <t>GMSEDA-SEC</t>
  </si>
  <si>
    <t>GMSEDA</t>
  </si>
  <si>
    <t>GEMS MENASA Cayman Ltd / GEMS Education Delaware LLC</t>
  </si>
  <si>
    <t>GNBSUD_2</t>
  </si>
  <si>
    <t>GNBSUD</t>
  </si>
  <si>
    <t>Banco GNB Sudameris SA</t>
  </si>
  <si>
    <t>GNFPSO_0</t>
  </si>
  <si>
    <t>GNFPSO-SEC</t>
  </si>
  <si>
    <t>GNFPSO</t>
  </si>
  <si>
    <t>Guara Norte Sarl</t>
  </si>
  <si>
    <t>GNLQCI_0</t>
  </si>
  <si>
    <t>GNLQCI</t>
  </si>
  <si>
    <t>GNL Quintero SA</t>
  </si>
  <si>
    <t>GOLLBZ_2</t>
  </si>
  <si>
    <t>GOLLBZ</t>
  </si>
  <si>
    <t>Gol Finance SA</t>
  </si>
  <si>
    <t>GOOMAN_0</t>
  </si>
  <si>
    <t>GOOMAN</t>
  </si>
  <si>
    <t>Goodman HK Finance</t>
  </si>
  <si>
    <t>GRNCH_0</t>
  </si>
  <si>
    <t>GRNCH</t>
  </si>
  <si>
    <t>Greentown China Holdings Ltd</t>
  </si>
  <si>
    <t>GRNKEN_0</t>
  </si>
  <si>
    <t>GRNKEN-RG1</t>
  </si>
  <si>
    <t>GRNKEN</t>
  </si>
  <si>
    <t>Greenko Dutch BV</t>
  </si>
  <si>
    <t>GRNKEN_4</t>
  </si>
  <si>
    <t>GRNKEN-RG3</t>
  </si>
  <si>
    <t>Greenko Solar Mauritius Ltd</t>
  </si>
  <si>
    <t>GRNKEN_8</t>
  </si>
  <si>
    <t>GRNKEN-HC</t>
  </si>
  <si>
    <t>Greenko Mauritius Ltd</t>
  </si>
  <si>
    <t>GRNLGR</t>
  </si>
  <si>
    <t>Greenland Global Investment Ltd</t>
  </si>
  <si>
    <t>GRTSJ_1</t>
  </si>
  <si>
    <t>GRTSJ</t>
  </si>
  <si>
    <t>Growthpoint Properties International Pty Ltd</t>
  </si>
  <si>
    <t>GRUMAB_1</t>
  </si>
  <si>
    <t>GRUMAB</t>
  </si>
  <si>
    <t>Gruma SAB de CV</t>
  </si>
  <si>
    <t>GRUPOS_0</t>
  </si>
  <si>
    <t>GRUPOS</t>
  </si>
  <si>
    <t>Grupo de Inversiones Suramericana SA</t>
  </si>
  <si>
    <t>GRWALL_10</t>
  </si>
  <si>
    <t>GRWALL-IV</t>
  </si>
  <si>
    <t>China Great Wall International Holdings IV Ltd</t>
  </si>
  <si>
    <t>GRWALL_9</t>
  </si>
  <si>
    <t>GRWALL-V</t>
  </si>
  <si>
    <t>GRWALL</t>
  </si>
  <si>
    <t>China Great Wall International Holdings V Ltd</t>
  </si>
  <si>
    <t>GRWALL-III</t>
  </si>
  <si>
    <t>China Great Wall International Holdings III Ltd</t>
  </si>
  <si>
    <t>GSCCOR_1</t>
  </si>
  <si>
    <t>GSCCOR</t>
  </si>
  <si>
    <t>GS Caltex Corp</t>
  </si>
  <si>
    <t>GSHIAV_1</t>
  </si>
  <si>
    <t>GSHIAV</t>
  </si>
  <si>
    <t>Gansu Provincial Highway Aviation Tourism Investment Group Co Ltd</t>
  </si>
  <si>
    <t>GTE</t>
  </si>
  <si>
    <t>Gran Tierra Energy International Holdings Ltd</t>
  </si>
  <si>
    <t>GTJA_0</t>
  </si>
  <si>
    <t>GTJA</t>
  </si>
  <si>
    <t>Guotai Junan Holdings Ltd</t>
  </si>
  <si>
    <t>GTLKOA</t>
  </si>
  <si>
    <t>GUAMET</t>
  </si>
  <si>
    <t>Guangzhou Metro Investment Finance BVI Ltd</t>
  </si>
  <si>
    <t>GUATEMALA_2</t>
  </si>
  <si>
    <t>GUATEMALA</t>
  </si>
  <si>
    <t>GUATEM</t>
  </si>
  <si>
    <t>Guatemala Government Bond</t>
  </si>
  <si>
    <t>GULINT_0</t>
  </si>
  <si>
    <t>GULINT</t>
  </si>
  <si>
    <t>Gulf International Bank BSC</t>
  </si>
  <si>
    <t>GUOCAP_0</t>
  </si>
  <si>
    <t>GUOCAP</t>
  </si>
  <si>
    <t>Guojing Capital BVI Ltd</t>
  </si>
  <si>
    <t>GUOTJU</t>
  </si>
  <si>
    <t>Guotai Junan International Holdings Ltd</t>
  </si>
  <si>
    <t>BNALCR</t>
  </si>
  <si>
    <t>Banco Nacional de Costa Rica</t>
  </si>
  <si>
    <t>BNCE</t>
  </si>
  <si>
    <t>Banco Nacional de Comercio Exterior SNC/Cayman Islands</t>
  </si>
  <si>
    <t>BNDES</t>
  </si>
  <si>
    <t>Banco Nacional de Desenvolvimento Economico e Social</t>
  </si>
  <si>
    <t>BNKEA_3</t>
  </si>
  <si>
    <t>BNKEA-B3T2</t>
  </si>
  <si>
    <t>BNKEA</t>
  </si>
  <si>
    <t>Bank of East Asia Ltd/The</t>
  </si>
  <si>
    <t>BNKEA_7</t>
  </si>
  <si>
    <t>BNKEA-AT1</t>
  </si>
  <si>
    <t>BNSCN_0</t>
  </si>
  <si>
    <t>BNSCN-SS</t>
  </si>
  <si>
    <t>BNSCN</t>
  </si>
  <si>
    <t>Scotiabank Peru SAA</t>
  </si>
  <si>
    <t>BOAD_0</t>
  </si>
  <si>
    <t>BOAD</t>
  </si>
  <si>
    <t>Banque Ouest Africaine de Developpement</t>
  </si>
  <si>
    <t>BOBIN_4</t>
  </si>
  <si>
    <t>BOBIN</t>
  </si>
  <si>
    <t>Bank of Baroda/London</t>
  </si>
  <si>
    <t>BOCAVI</t>
  </si>
  <si>
    <t>BOC Aviation Ltd</t>
  </si>
  <si>
    <t>JAMES</t>
  </si>
  <si>
    <t>BARR</t>
  </si>
  <si>
    <t>BOCHKL_2</t>
  </si>
  <si>
    <t>BOCHKL-AT1</t>
  </si>
  <si>
    <t>BOCHKL</t>
  </si>
  <si>
    <t>Bank of China Hong Kong Ltd</t>
  </si>
  <si>
    <t>BOCOHK_0</t>
  </si>
  <si>
    <t>BOCOHK-AT1</t>
  </si>
  <si>
    <t>BOCOHK</t>
  </si>
  <si>
    <t>Bank of Communications Hong Kong Ltd</t>
  </si>
  <si>
    <t>BOCOM</t>
  </si>
  <si>
    <t>BOCOM_22</t>
  </si>
  <si>
    <t>BOCOM-AT1</t>
  </si>
  <si>
    <t>Bank of Communications Co Ltd</t>
  </si>
  <si>
    <t>BOLIVIA_1</t>
  </si>
  <si>
    <t>BOLIVIA</t>
  </si>
  <si>
    <t>BOLIVI</t>
  </si>
  <si>
    <t>BO</t>
  </si>
  <si>
    <t>Bolivian Government International Bond</t>
  </si>
  <si>
    <t>BORFIN_0</t>
  </si>
  <si>
    <t>BOSBVI_0</t>
  </si>
  <si>
    <t>BOSBVI</t>
  </si>
  <si>
    <t>BOSCI BVI Ltd</t>
  </si>
  <si>
    <t>BOSUH_0</t>
  </si>
  <si>
    <t>BOSUH</t>
  </si>
  <si>
    <t>BOS Funding Ltd</t>
  </si>
  <si>
    <t>BOUSUK_1</t>
  </si>
  <si>
    <t>BOUSUK</t>
  </si>
  <si>
    <t>Boubyan Sukuk Ltd</t>
  </si>
  <si>
    <t>BPCLIN</t>
  </si>
  <si>
    <t>BPIPM_0</t>
  </si>
  <si>
    <t>BPIPM</t>
  </si>
  <si>
    <t>Bank of the Philippine Islands</t>
  </si>
  <si>
    <t>BRADES</t>
  </si>
  <si>
    <t>Banco Bradesco SA/Cayman Islands</t>
  </si>
  <si>
    <t>BRADES_13</t>
  </si>
  <si>
    <t>BRASKM_0</t>
  </si>
  <si>
    <t>BRASKM</t>
  </si>
  <si>
    <t>Braskem Netherlands Finance BV</t>
  </si>
  <si>
    <t>BRASKM_9</t>
  </si>
  <si>
    <t>BRASKM-SS</t>
  </si>
  <si>
    <t>BRAZIL_5</t>
  </si>
  <si>
    <t>BRAZIL</t>
  </si>
  <si>
    <t>Brazilian Government International Bond</t>
  </si>
  <si>
    <t>BRFSBZ_3</t>
  </si>
  <si>
    <t>BRFSBZ</t>
  </si>
  <si>
    <t>BRF SA</t>
  </si>
  <si>
    <t>BRSRBZ_1</t>
  </si>
  <si>
    <t>BRSRBZ-B3T2</t>
  </si>
  <si>
    <t>BRSRBZ</t>
  </si>
  <si>
    <t>Banco do Estado do Rio Grande do Sul SA</t>
  </si>
  <si>
    <t>BSDEIJ</t>
  </si>
  <si>
    <t>Global Prime Capital Pte Ltd</t>
  </si>
  <si>
    <t>BSMXB</t>
  </si>
  <si>
    <t>Banco Santander Mexico SA Institucion de Banca Multiple Grupo Financiero Santand</t>
  </si>
  <si>
    <t>BSMXB_0</t>
  </si>
  <si>
    <t>BSMXB-B3T2</t>
  </si>
  <si>
    <t>BTGPBZ_1</t>
  </si>
  <si>
    <t>BTGPBZ</t>
  </si>
  <si>
    <t>Banco BTG Pactual SA/Cayman Islands</t>
  </si>
  <si>
    <t>BTGPBZ_13</t>
  </si>
  <si>
    <t>BTGPBZ-B3T2</t>
  </si>
  <si>
    <t>BTGPBZ_3</t>
  </si>
  <si>
    <t>BTGPBZ-T2</t>
  </si>
  <si>
    <t>BTOWBZ_0</t>
  </si>
  <si>
    <t>BTOWBZ</t>
  </si>
  <si>
    <t>B2W Digital Lux Sarl</t>
  </si>
  <si>
    <t>BTSDF_0</t>
  </si>
  <si>
    <t>BTSDF-2L</t>
  </si>
  <si>
    <t>BTSDF</t>
  </si>
  <si>
    <t>Health &amp; Happiness H&amp;H International Holdings Ltd</t>
  </si>
  <si>
    <t>BUEAIR</t>
  </si>
  <si>
    <t>Ciudad Autonoma De Buenos Aires/Government Bonds</t>
  </si>
  <si>
    <t>BUMIIJ_3</t>
  </si>
  <si>
    <t>BUMIIJ-1L</t>
  </si>
  <si>
    <t>BUMIIJ</t>
  </si>
  <si>
    <t>Eterna Capital Pte Ltd</t>
  </si>
  <si>
    <t>CABEI_9</t>
  </si>
  <si>
    <t>CABEI</t>
  </si>
  <si>
    <t>HN</t>
  </si>
  <si>
    <t>Central American Bank for Economic Integration</t>
  </si>
  <si>
    <t>CAF_7</t>
  </si>
  <si>
    <t>CAF</t>
  </si>
  <si>
    <t>Corp Andina de Fomento</t>
  </si>
  <si>
    <t>CAIXBR_1</t>
  </si>
  <si>
    <t>CAIXBR</t>
  </si>
  <si>
    <t>Caixa Economica Federal</t>
  </si>
  <si>
    <t>CALLAO_0</t>
  </si>
  <si>
    <t>CALLAO</t>
  </si>
  <si>
    <t>Gas Natural de Lima y Callao SA</t>
  </si>
  <si>
    <t>CAMEBO_0</t>
  </si>
  <si>
    <t>CAMEBO</t>
  </si>
  <si>
    <t>CAMEROON</t>
  </si>
  <si>
    <t>REPCAM</t>
  </si>
  <si>
    <t>CM</t>
  </si>
  <si>
    <t>Republic of Cameroon International Bond</t>
  </si>
  <si>
    <t>CANPCK_0</t>
  </si>
  <si>
    <t>CANPK</t>
  </si>
  <si>
    <t>CANPCK</t>
  </si>
  <si>
    <t>PL</t>
  </si>
  <si>
    <t>CAPG-1L</t>
  </si>
  <si>
    <t>CAPITA</t>
  </si>
  <si>
    <t>CMT MTN Pte Ltd</t>
  </si>
  <si>
    <t>CAPLSP_0</t>
  </si>
  <si>
    <t>CAPXAR_1</t>
  </si>
  <si>
    <t>CAPXAR</t>
  </si>
  <si>
    <t>Capex SA</t>
  </si>
  <si>
    <t>CARINC_0</t>
  </si>
  <si>
    <t>CARINC</t>
  </si>
  <si>
    <t>CAR Inc</t>
  </si>
  <si>
    <t>CASHLD_0</t>
  </si>
  <si>
    <t>CASHLD-SS</t>
  </si>
  <si>
    <t>CASHLD</t>
  </si>
  <si>
    <t>CAS Capital No 1 Ltd</t>
  </si>
  <si>
    <t>CASPEA_0</t>
  </si>
  <si>
    <t>CASPEA</t>
  </si>
  <si>
    <t>Castle Peak Power Finance Co Ltd</t>
  </si>
  <si>
    <t>CATIC</t>
  </si>
  <si>
    <t>AVIC International Finance &amp; Investment Ltd</t>
  </si>
  <si>
    <t>CBDUH_1</t>
  </si>
  <si>
    <t>CBDUH-AT1</t>
  </si>
  <si>
    <t>CBDUH</t>
  </si>
  <si>
    <t>Commercial Bank of Dubai PSC</t>
  </si>
  <si>
    <t>CBKIN_1</t>
  </si>
  <si>
    <t>CBKIN</t>
  </si>
  <si>
    <t>Canara Bank/London</t>
  </si>
  <si>
    <t>CBQKQD_0</t>
  </si>
  <si>
    <t>CBQKQD</t>
  </si>
  <si>
    <t>Commercial Bank PSQC/The</t>
  </si>
  <si>
    <t>CCAMCL</t>
  </si>
  <si>
    <t>China Construction Bank Corp/Hong Kong</t>
  </si>
  <si>
    <t>CCUDIH_0</t>
  </si>
  <si>
    <t>CDBALF</t>
  </si>
  <si>
    <t>CDBL Funding 1</t>
  </si>
  <si>
    <t>CDBFLC_0</t>
  </si>
  <si>
    <t>CDBFLC-T2</t>
  </si>
  <si>
    <t>CDBFLC</t>
  </si>
  <si>
    <t>China Development Bank Financial Leasing Co Ltd</t>
  </si>
  <si>
    <t>CDBLFD_0</t>
  </si>
  <si>
    <t>CDBLFD</t>
  </si>
  <si>
    <t>CDBL Funding 2</t>
  </si>
  <si>
    <t>CDCOMM_0</t>
  </si>
  <si>
    <t>CDCOMM</t>
  </si>
  <si>
    <t>Chengdu Communications Investment Group Co Ltd</t>
  </si>
  <si>
    <t>CDEL_0</t>
  </si>
  <si>
    <t>CDEL</t>
  </si>
  <si>
    <t>Corp Nacional del Cobre de Chile</t>
  </si>
  <si>
    <t>CDHIIN_0</t>
  </si>
  <si>
    <t>CDNFNA_0</t>
  </si>
  <si>
    <t>CDNFNA</t>
  </si>
  <si>
    <t>Chengdu Tianfu New Area Investment Group Co Ltd</t>
  </si>
  <si>
    <t>CELARA_2</t>
  </si>
  <si>
    <t>CELARA</t>
  </si>
  <si>
    <t>Celulosa Arauco y Constitucion SA</t>
  </si>
  <si>
    <t>CELEO_1</t>
  </si>
  <si>
    <t>CELEO-1L</t>
  </si>
  <si>
    <t>CELEO</t>
  </si>
  <si>
    <t>Celeo Redes Operacion Chile SA</t>
  </si>
  <si>
    <t>CEMEX_3</t>
  </si>
  <si>
    <t>CEMEX-1L</t>
  </si>
  <si>
    <t>CEMEX</t>
  </si>
  <si>
    <t>Cemex SAB de CV</t>
  </si>
  <si>
    <t>CENCHI-1L</t>
  </si>
  <si>
    <t>CENCHI</t>
  </si>
  <si>
    <t>Central China Real Estate Ltd</t>
  </si>
  <si>
    <t>CENSUD_0</t>
  </si>
  <si>
    <t>CENSUD</t>
  </si>
  <si>
    <t>Cencosud SA</t>
  </si>
  <si>
    <t>CEZCP_0</t>
  </si>
  <si>
    <t>CEZCP</t>
  </si>
  <si>
    <t>CEZ AS</t>
  </si>
  <si>
    <t>SPYROS</t>
  </si>
  <si>
    <t>KATSAROS</t>
  </si>
  <si>
    <t>CFELEC</t>
  </si>
  <si>
    <t>Comision Federal de Electricidad</t>
  </si>
  <si>
    <t>CGEOLN_0</t>
  </si>
  <si>
    <t>CGEOLN</t>
  </si>
  <si>
    <t>Georgia Global Utilities JSC</t>
  </si>
  <si>
    <t>CGGCN_1</t>
  </si>
  <si>
    <t>CGGCN</t>
  </si>
  <si>
    <t>Skyland Mining BVI Ltd</t>
  </si>
  <si>
    <t>CHAECO_0</t>
  </si>
  <si>
    <t>CHALUM</t>
  </si>
  <si>
    <t>Chinalco Capital Holdings Ltd</t>
  </si>
  <si>
    <t>CHALUM_4</t>
  </si>
  <si>
    <t>CHALIECO</t>
  </si>
  <si>
    <t>Chalieco Hong Kong Corp Ltd</t>
  </si>
  <si>
    <t>CHCOMU_5</t>
  </si>
  <si>
    <t>CHCOMU-SS</t>
  </si>
  <si>
    <t>CHCOMU</t>
  </si>
  <si>
    <t>CCCI Treasure Ltd</t>
  </si>
  <si>
    <t>CHCONS_1</t>
  </si>
  <si>
    <t>CHCONS</t>
  </si>
  <si>
    <t>CSCEC Finance Cayman II Ltd</t>
  </si>
  <si>
    <t>INDKOR_11</t>
  </si>
  <si>
    <t>INDKOR-JS</t>
  </si>
  <si>
    <t>INDKOR</t>
  </si>
  <si>
    <t>Industrial Bank of Korea</t>
  </si>
  <si>
    <t>INDONESIA_4</t>
  </si>
  <si>
    <t>INDONESIA</t>
  </si>
  <si>
    <t>INDON</t>
  </si>
  <si>
    <t>Indonesia Government International Bond</t>
  </si>
  <si>
    <t>INDTLL_0</t>
  </si>
  <si>
    <t>INDTLL-SEC</t>
  </si>
  <si>
    <t>INDTLL</t>
  </si>
  <si>
    <t>India Toll Roads</t>
  </si>
  <si>
    <t>INDUBK_0</t>
  </si>
  <si>
    <t>INDUBK</t>
  </si>
  <si>
    <t>Industrial Bank Co Ltd/Hong Kong</t>
  </si>
  <si>
    <t>INDYIJ_8</t>
  </si>
  <si>
    <t>INDYIJ-1L</t>
  </si>
  <si>
    <t>INDYIJ</t>
  </si>
  <si>
    <t>INGPHL_0</t>
  </si>
  <si>
    <t>INGPHL-SEC</t>
  </si>
  <si>
    <t>INGPHL</t>
  </si>
  <si>
    <t>India Green Power Holdings</t>
  </si>
  <si>
    <t>INGREN_0</t>
  </si>
  <si>
    <t>INGREN-SEC</t>
  </si>
  <si>
    <t>INGREN</t>
  </si>
  <si>
    <t>India Green Energy Holdings</t>
  </si>
  <si>
    <t>INKENE_0</t>
  </si>
  <si>
    <t>INKENE</t>
  </si>
  <si>
    <t>Inkia Energy Ltd</t>
  </si>
  <si>
    <t>INRCIN_0</t>
  </si>
  <si>
    <t>INRCIN</t>
  </si>
  <si>
    <t>Indian Railway Finance Corp Ltd</t>
  </si>
  <si>
    <t>INRCON_1</t>
  </si>
  <si>
    <t>INRCON-1L</t>
  </si>
  <si>
    <t>INRCON</t>
  </si>
  <si>
    <t>InRetail Consumer</t>
  </si>
  <si>
    <t>INRSHM</t>
  </si>
  <si>
    <t>INTLWT_1</t>
  </si>
  <si>
    <t>INTLWT-SEC</t>
  </si>
  <si>
    <t>INTLWT</t>
  </si>
  <si>
    <t>Acwa Power Management And Investments One Ltd</t>
  </si>
  <si>
    <t>INVCOR</t>
  </si>
  <si>
    <t>ICD Funding Ltd</t>
  </si>
  <si>
    <t>IOCLIN_0</t>
  </si>
  <si>
    <t>IOCLIN</t>
  </si>
  <si>
    <t>Indian Oil Corp Ltd</t>
  </si>
  <si>
    <t>IOIMK_0</t>
  </si>
  <si>
    <t>IOIMK</t>
  </si>
  <si>
    <t>IOI Investment L Bhd</t>
  </si>
  <si>
    <t>IRAQ</t>
  </si>
  <si>
    <t>Iraq International Bond</t>
  </si>
  <si>
    <t>IRCPAR_0</t>
  </si>
  <si>
    <t>IRCPAR</t>
  </si>
  <si>
    <t>IRSA Propiedades Comerciales SA</t>
  </si>
  <si>
    <t>ISCTR_1</t>
  </si>
  <si>
    <t>ISCTR-B3T2</t>
  </si>
  <si>
    <t>ISCTR</t>
  </si>
  <si>
    <t>Turkiye Is Bankasi AS</t>
  </si>
  <si>
    <t>ISCTR_3</t>
  </si>
  <si>
    <t>ISCTR-T2</t>
  </si>
  <si>
    <t>ISCTR_4</t>
  </si>
  <si>
    <t>ISHKIV_0</t>
  </si>
  <si>
    <t>ISHKIV</t>
  </si>
  <si>
    <t>IS Hong Kong Investment Ltd</t>
  </si>
  <si>
    <t>ISRAEL_8</t>
  </si>
  <si>
    <t>ISRAEL</t>
  </si>
  <si>
    <t>Israel Government International Bond</t>
  </si>
  <si>
    <t>ISRELE_2</t>
  </si>
  <si>
    <t>ISRELE-SEC</t>
  </si>
  <si>
    <t>ISRELE</t>
  </si>
  <si>
    <t>Israel Electric Corp Ltd</t>
  </si>
  <si>
    <t>ITAU</t>
  </si>
  <si>
    <t>Itau Unibanco Holding SA/Cayman Island</t>
  </si>
  <si>
    <t>ITAU_13</t>
  </si>
  <si>
    <t>ITAU-AT1</t>
  </si>
  <si>
    <t>ITAU-B3T2</t>
  </si>
  <si>
    <t>ITAU-T2</t>
  </si>
  <si>
    <t>IVLTB</t>
  </si>
  <si>
    <t>Indorama Ventures Global Services Ltd</t>
  </si>
  <si>
    <t>IVORY COAST_1</t>
  </si>
  <si>
    <t>IVORYCOAST</t>
  </si>
  <si>
    <t>IVYCST</t>
  </si>
  <si>
    <t>Ivory Coast Government International Bond</t>
  </si>
  <si>
    <t>JAMAICA_2</t>
  </si>
  <si>
    <t>JAMAICA</t>
  </si>
  <si>
    <t>JAMAN</t>
  </si>
  <si>
    <t>Jamaica Government International Bond</t>
  </si>
  <si>
    <t>JBSSBZ</t>
  </si>
  <si>
    <t>JBSSBZ_7</t>
  </si>
  <si>
    <t>JBS-USA</t>
  </si>
  <si>
    <t>JBS USA LUX SA / JBS USA Food Co / JBS USA Finance Inc</t>
  </si>
  <si>
    <t>JBYCMX_0</t>
  </si>
  <si>
    <t>JBYCMX</t>
  </si>
  <si>
    <t>Becle SAB de CV</t>
  </si>
  <si>
    <t>JD_0</t>
  </si>
  <si>
    <t>JD</t>
  </si>
  <si>
    <t>JD.com Inc</t>
  </si>
  <si>
    <t>JFCPM_0</t>
  </si>
  <si>
    <t>JFCPM</t>
  </si>
  <si>
    <t>Jollibee Worldwide Pte Ltd</t>
  </si>
  <si>
    <t>JGSPM_0</t>
  </si>
  <si>
    <t>JGSPM</t>
  </si>
  <si>
    <t>JGSH Philippines Ltd</t>
  </si>
  <si>
    <t>JIANYI_0</t>
  </si>
  <si>
    <t>JIANYI</t>
  </si>
  <si>
    <t>JIC Zhixin Ltd</t>
  </si>
  <si>
    <t>SMCGL</t>
  </si>
  <si>
    <t>SMC Global Power Holdings Corp</t>
  </si>
  <si>
    <t>SMCPM</t>
  </si>
  <si>
    <t>San Miguel Corp</t>
  </si>
  <si>
    <t>SMIND_1</t>
  </si>
  <si>
    <t>SMIND</t>
  </si>
  <si>
    <t>Korea SMEs and Startups Agency</t>
  </si>
  <si>
    <t>SMIPET</t>
  </si>
  <si>
    <t>SMIZCH</t>
  </si>
  <si>
    <t>Semiconductor Manufacturing International Corp</t>
  </si>
  <si>
    <t>SMPM_0</t>
  </si>
  <si>
    <t>SMPM</t>
  </si>
  <si>
    <t>SM Investments Corp</t>
  </si>
  <si>
    <t>SNDINT_1</t>
  </si>
  <si>
    <t>SNDINT</t>
  </si>
  <si>
    <t>SND International Bvi Co Ltd</t>
  </si>
  <si>
    <t>SOIAZ_0</t>
  </si>
  <si>
    <t>SOIAZ</t>
  </si>
  <si>
    <t>State Oil Co of the Azerbaijan Republic</t>
  </si>
  <si>
    <t>SOPOWZ</t>
  </si>
  <si>
    <t>SOUTH AFRICA_4</t>
  </si>
  <si>
    <t>SOUTHAFRICA</t>
  </si>
  <si>
    <t>SOAF</t>
  </si>
  <si>
    <t>Republic of South Africa Government International Bond</t>
  </si>
  <si>
    <t>SOUTH KOREA_14</t>
  </si>
  <si>
    <t>SOUTHKOREA</t>
  </si>
  <si>
    <t>KOREA</t>
  </si>
  <si>
    <t>Korea International Bond</t>
  </si>
  <si>
    <t>SOVCOM_5</t>
  </si>
  <si>
    <t>SPICLE_0</t>
  </si>
  <si>
    <t>SPICLE</t>
  </si>
  <si>
    <t>SPIC Luxembourg Latin America Renewable Energy Investment Co Sarl</t>
  </si>
  <si>
    <t>SPSP</t>
  </si>
  <si>
    <t>SP PowerAssets Ltd</t>
  </si>
  <si>
    <t>SQM_3</t>
  </si>
  <si>
    <t>SQM</t>
  </si>
  <si>
    <t>Sociedad Quimica y Minera de Chile SA</t>
  </si>
  <si>
    <t>SRAILT</t>
  </si>
  <si>
    <t>LK</t>
  </si>
  <si>
    <t>SriLankan Airlines Ltd</t>
  </si>
  <si>
    <t>SRI LANKA_3</t>
  </si>
  <si>
    <t>SRILAN</t>
  </si>
  <si>
    <t>Sri Lanka Government International Bond</t>
  </si>
  <si>
    <t>SRILIJ_1</t>
  </si>
  <si>
    <t>SRIL</t>
  </si>
  <si>
    <t>SRIRJK</t>
  </si>
  <si>
    <t>Golden Legacy Pte Ltd</t>
  </si>
  <si>
    <t>STAREN_3</t>
  </si>
  <si>
    <t>STAREN-1L</t>
  </si>
  <si>
    <t>STAREN</t>
  </si>
  <si>
    <t>Star Energy Geothermal Wayang Windu Ltd</t>
  </si>
  <si>
    <t>STCAB</t>
  </si>
  <si>
    <t>Saudi Telecom Co</t>
  </si>
  <si>
    <t>STCITY</t>
  </si>
  <si>
    <t>Studio City Finance Ltd</t>
  </si>
  <si>
    <t>STENGE_0</t>
  </si>
  <si>
    <t>STENGE-1L</t>
  </si>
  <si>
    <t>STENGE</t>
  </si>
  <si>
    <t>Star Energy Geothermal Darajat II / Star Energy Geothermal Salak</t>
  </si>
  <si>
    <t>STESP</t>
  </si>
  <si>
    <t>ST Engineering RHQ Ltd</t>
  </si>
  <si>
    <t>STSP_0</t>
  </si>
  <si>
    <t>STSP</t>
  </si>
  <si>
    <t>SingTel Group Treasury Pte Ltd</t>
  </si>
  <si>
    <t>SUAMSA_1</t>
  </si>
  <si>
    <t>SUAMSA</t>
  </si>
  <si>
    <t>SURA Asset Management SA</t>
  </si>
  <si>
    <t>SUHYUP_0</t>
  </si>
  <si>
    <t>SUHYUP</t>
  </si>
  <si>
    <t>Suhyup Bank</t>
  </si>
  <si>
    <t>SUNAC_0</t>
  </si>
  <si>
    <t>SUNAC-SEC</t>
  </si>
  <si>
    <t>SUNAC</t>
  </si>
  <si>
    <t>Sunac China Holdings Ltd</t>
  </si>
  <si>
    <t>SUNHKC</t>
  </si>
  <si>
    <t>Sun Hung Kai &amp; Co BVI Ltd</t>
  </si>
  <si>
    <t>SUNHUN_1</t>
  </si>
  <si>
    <t>SUNHUN</t>
  </si>
  <si>
    <t>Sun Hung Kai Properties Capital Market Ltd</t>
  </si>
  <si>
    <t>SUNOTG</t>
  </si>
  <si>
    <t>Sunny Optical Technology Group Co Ltd</t>
  </si>
  <si>
    <t>SUNSHG</t>
  </si>
  <si>
    <t>Sunshine Life Insurance Corp Ltd</t>
  </si>
  <si>
    <t>SUNSHI_0</t>
  </si>
  <si>
    <t>SURINAME</t>
  </si>
  <si>
    <t>SURINM</t>
  </si>
  <si>
    <t>SR</t>
  </si>
  <si>
    <t>Suriname Government International Bond</t>
  </si>
  <si>
    <t>SUZANO_0</t>
  </si>
  <si>
    <t>SUZANO</t>
  </si>
  <si>
    <t>Suzano Austria GmbH</t>
  </si>
  <si>
    <t>SWIPRO_0</t>
  </si>
  <si>
    <t>SWIPRO</t>
  </si>
  <si>
    <t>Swire Properties MTN Financing Ltd</t>
  </si>
  <si>
    <t>SWIRE_1</t>
  </si>
  <si>
    <t>SWIRE</t>
  </si>
  <si>
    <t>Swire Pacific MTN Financing Ltd</t>
  </si>
  <si>
    <t>SXUCI_0</t>
  </si>
  <si>
    <t>SYSTIO_0</t>
  </si>
  <si>
    <t>SYSTIO</t>
  </si>
  <si>
    <t>Shaoxing Shangyu State-owned Capital Investment Operation Co Ltd</t>
  </si>
  <si>
    <t>SZIHL_1</t>
  </si>
  <si>
    <t>SZIHL</t>
  </si>
  <si>
    <t>Shenzhen International Holdings Ltd</t>
  </si>
  <si>
    <t>SZIHOG_0</t>
  </si>
  <si>
    <t>SZIHOG</t>
  </si>
  <si>
    <t>SIHC International Capital Ltd</t>
  </si>
  <si>
    <t>TABRED_0</t>
  </si>
  <si>
    <t>TABRED</t>
  </si>
  <si>
    <t>TAISEM</t>
  </si>
  <si>
    <t>TSMC Global Ltd</t>
  </si>
  <si>
    <t>TAJIKISTAN</t>
  </si>
  <si>
    <t>TAJIKI</t>
  </si>
  <si>
    <t>TJ</t>
  </si>
  <si>
    <t>Republic of Tajikistan International Bond</t>
  </si>
  <si>
    <t>TAQAUH_5</t>
  </si>
  <si>
    <t>TAQAUH</t>
  </si>
  <si>
    <t>Abu Dhabi National Energy Co PJSC</t>
  </si>
  <si>
    <t>TATAIN</t>
  </si>
  <si>
    <t>ABJA Investment Co Pte Ltd</t>
  </si>
  <si>
    <t>TBCBGE_0</t>
  </si>
  <si>
    <t>TBCBGE</t>
  </si>
  <si>
    <t>TBC Bank JSC</t>
  </si>
  <si>
    <t>TBIGIJ_1</t>
  </si>
  <si>
    <t>TBIGIJ</t>
  </si>
  <si>
    <t>Tower Bersama Infrastructure Tbk PT</t>
  </si>
  <si>
    <t>TCDPSA_0</t>
  </si>
  <si>
    <t>TCDPSA</t>
  </si>
  <si>
    <t>Telefonica Celular del Paraguay SA</t>
  </si>
  <si>
    <t>TCELLT_1</t>
  </si>
  <si>
    <t>TCELLT</t>
  </si>
  <si>
    <t>Turkcell Iletisim Hizmetleri AS</t>
  </si>
  <si>
    <t>TCLTEC_0</t>
  </si>
  <si>
    <t>TCLTEC</t>
  </si>
  <si>
    <t>TCL Technology Investments Ltd</t>
  </si>
  <si>
    <t>TCMSTT_0</t>
  </si>
  <si>
    <t>TCMSTT-SEC</t>
  </si>
  <si>
    <t>TCMSTT</t>
  </si>
  <si>
    <t>Telecommunications Services of Trinidad &amp; Tobago Ltd</t>
  </si>
  <si>
    <t>TCZIRA_0</t>
  </si>
  <si>
    <t>TCZIRA</t>
  </si>
  <si>
    <t>TC Ziraat Bankasi AS</t>
  </si>
  <si>
    <t>TECOAR</t>
  </si>
  <si>
    <t>Telecom Argentina SA</t>
  </si>
  <si>
    <t>TECPET</t>
  </si>
  <si>
    <t>TELEFO_9</t>
  </si>
  <si>
    <t>COLOM-TEL</t>
  </si>
  <si>
    <t>TELEFO</t>
  </si>
  <si>
    <t>Colombia Telecomunicaciones SA ESP</t>
  </si>
  <si>
    <t>TELMAL_0</t>
  </si>
  <si>
    <t>TELMAL</t>
  </si>
  <si>
    <t>Telekom Malaysia Bhd</t>
  </si>
  <si>
    <t>TELPM_4</t>
  </si>
  <si>
    <t>TELPM</t>
  </si>
  <si>
    <t>PLDT Inc</t>
  </si>
  <si>
    <t>TELVIS_3</t>
  </si>
  <si>
    <t>TELVIS</t>
  </si>
  <si>
    <t>Grupo Televisa SAB</t>
  </si>
  <si>
    <t>TEMASE</t>
  </si>
  <si>
    <t>Temasek Financial I Ltd</t>
  </si>
  <si>
    <t>TENCNT_2</t>
  </si>
  <si>
    <t>TENCNT</t>
  </si>
  <si>
    <t>Tencent Holdings Ltd</t>
  </si>
  <si>
    <t>TENGIZ_0</t>
  </si>
  <si>
    <t>TENGIZ-SEC</t>
  </si>
  <si>
    <t>TENGIZ</t>
  </si>
  <si>
    <t>KZ</t>
  </si>
  <si>
    <t>Tengizchevroil Finance Co International Ltd</t>
  </si>
  <si>
    <t>TERMOC_0</t>
  </si>
  <si>
    <t>TERMOC</t>
  </si>
  <si>
    <t>Termocandelaria Power Ltd</t>
  </si>
  <si>
    <t>TERRAF</t>
  </si>
  <si>
    <t>Cibanco SA Ibm / PLA Administradora Industrial S de RL de CV</t>
  </si>
  <si>
    <t>TEVA_14</t>
  </si>
  <si>
    <t>TEVA</t>
  </si>
  <si>
    <t>Teva Pharmaceutical Finance Netherlands III BV</t>
  </si>
  <si>
    <t>KEVIN</t>
  </si>
  <si>
    <t>TRACY</t>
  </si>
  <si>
    <t>TGPERU_0</t>
  </si>
  <si>
    <t>TGPERU</t>
  </si>
  <si>
    <t>Transportadora de Gas del Peru SA</t>
  </si>
  <si>
    <t>TIANHL_0</t>
  </si>
  <si>
    <t>TIANHL</t>
  </si>
  <si>
    <t>Scenery Journey Ltd</t>
  </si>
  <si>
    <t>TIEMOD_0</t>
  </si>
  <si>
    <t>TIEMOD-SEC</t>
  </si>
  <si>
    <t>TIEMOD</t>
  </si>
  <si>
    <t>FEL Energy VI Sarl</t>
  </si>
  <si>
    <t>TIGO_2</t>
  </si>
  <si>
    <t>TIGO</t>
  </si>
  <si>
    <t>Millicom International Cellular SA</t>
  </si>
  <si>
    <t>TINGYI</t>
  </si>
  <si>
    <t>Tingyi Cayman Islands Holding Corp</t>
  </si>
  <si>
    <t>TLINVT</t>
  </si>
  <si>
    <t>Yinchuan Tonglian Capital Investment Operation Co Ltd</t>
  </si>
  <si>
    <t>TLWLN_0</t>
  </si>
  <si>
    <t>TLWLN</t>
  </si>
  <si>
    <t>Tullow Oil PLC</t>
  </si>
  <si>
    <t>TMBTB</t>
  </si>
  <si>
    <t>TMBThanachart Bank PCL</t>
  </si>
  <si>
    <t>TMBTB_1</t>
  </si>
  <si>
    <t>TMBTB-AT1</t>
  </si>
  <si>
    <t>TME_5</t>
  </si>
  <si>
    <t>TME</t>
  </si>
  <si>
    <t>Tencent Music Entertainment Group</t>
  </si>
  <si>
    <t>TNBMK</t>
  </si>
  <si>
    <t>TNB Global Ventures Capital Bhd</t>
  </si>
  <si>
    <t>TNEMAK_1</t>
  </si>
  <si>
    <t>TNEMAK</t>
  </si>
  <si>
    <t>Nemak SAB de CV</t>
  </si>
  <si>
    <t>TOPTB</t>
  </si>
  <si>
    <t>Thaioil Treasury Center Co Ltd</t>
  </si>
  <si>
    <t>TOTALP</t>
  </si>
  <si>
    <t>Total Play Telecomunicaciones SA de CV</t>
  </si>
  <si>
    <t>TPHL-1L</t>
  </si>
  <si>
    <t>TPHL</t>
  </si>
  <si>
    <t>Times China Holdings Ltd</t>
  </si>
  <si>
    <t>TPHLTT_0</t>
  </si>
  <si>
    <t>TPHLTT-1L</t>
  </si>
  <si>
    <t>TPHLTT</t>
  </si>
  <si>
    <t>Trinidad Petroleum Holdings Ltd</t>
  </si>
  <si>
    <t>TQLTHI_0</t>
  </si>
  <si>
    <t>TQLTHI</t>
  </si>
  <si>
    <t>Tianqi Finco Co Ltd</t>
  </si>
  <si>
    <t>TRAGAS_1</t>
  </si>
  <si>
    <t>TRAGAS</t>
  </si>
  <si>
    <t>Transportadora de Gas del Sur SA</t>
  </si>
  <si>
    <t>TRAGSA_0</t>
  </si>
  <si>
    <t>TRAGSA</t>
  </si>
  <si>
    <t>Transportadora de Gas Internacional SA ESP</t>
  </si>
  <si>
    <t>TRANSM_0</t>
  </si>
  <si>
    <t>TRANSM</t>
  </si>
  <si>
    <t>Consorcio Transmantaro SA</t>
  </si>
  <si>
    <t>TRINIDAD</t>
  </si>
  <si>
    <t>TRITOB</t>
  </si>
  <si>
    <t>Trinidad &amp; Tobago Government International Bond</t>
  </si>
  <si>
    <t>CHDUIN_0</t>
  </si>
  <si>
    <t>CHDUIN</t>
  </si>
  <si>
    <t>Chengdu Jiaozi Financial Holding Group Co Ltd</t>
  </si>
  <si>
    <t>CHDXCH_1</t>
  </si>
  <si>
    <t>CHDXCH</t>
  </si>
  <si>
    <t>Xingcheng Bvi Ltd</t>
  </si>
  <si>
    <t>GWFOOD</t>
  </si>
  <si>
    <t>Wens Foodstuffs Group Co Ltd</t>
  </si>
  <si>
    <t>GXCMIN</t>
  </si>
  <si>
    <t>Guangxi Communications Investment Group Co Ltd</t>
  </si>
  <si>
    <t>GXFING_0</t>
  </si>
  <si>
    <t>GXFING</t>
  </si>
  <si>
    <t>Guangxi Financial Investment Group Co Ltd</t>
  </si>
  <si>
    <t>GZDZCD_0</t>
  </si>
  <si>
    <t>GZDZCD</t>
  </si>
  <si>
    <t>SCI HK Development Ltd</t>
  </si>
  <si>
    <t>GZFYRE_0</t>
  </si>
  <si>
    <t>GZFYRE</t>
  </si>
  <si>
    <t>Guangzhou Fineland Real Estate Development Co Ltd</t>
  </si>
  <si>
    <t>GZGETH_0</t>
  </si>
  <si>
    <t>GZGETH</t>
  </si>
  <si>
    <t>GZINFU</t>
  </si>
  <si>
    <t>Vertex Capital Investment Ltd</t>
  </si>
  <si>
    <t>GZRFPR-SEC</t>
  </si>
  <si>
    <t>GZRFPR</t>
  </si>
  <si>
    <t>Easy Tactic Ltd</t>
  </si>
  <si>
    <t>HACOMM</t>
  </si>
  <si>
    <t>HAIDIL_0</t>
  </si>
  <si>
    <t>HAIDIL</t>
  </si>
  <si>
    <t>Haidilao International Holding Ltd</t>
  </si>
  <si>
    <t>HAIERG_0</t>
  </si>
  <si>
    <t>HAIERG</t>
  </si>
  <si>
    <t>Well Hope Development Ltd</t>
  </si>
  <si>
    <t>HAISEC_1</t>
  </si>
  <si>
    <t>HAISEC-H</t>
  </si>
  <si>
    <t>HAISEC</t>
  </si>
  <si>
    <t>Haitong International Finance Holdings 2015 Ltd</t>
  </si>
  <si>
    <t>HAKAIJ_1</t>
  </si>
  <si>
    <t>HAKAIJ</t>
  </si>
  <si>
    <t>Hutama Karya Persero PT</t>
  </si>
  <si>
    <t>HANKTI_0</t>
  </si>
  <si>
    <t>HANKTI</t>
  </si>
  <si>
    <t>Hankook Tire &amp; Technology Co Ltd</t>
  </si>
  <si>
    <t>HANMIL_0</t>
  </si>
  <si>
    <t>HANMIL</t>
  </si>
  <si>
    <t>KB Capital Co Ltd</t>
  </si>
  <si>
    <t>HAOHUA_1</t>
  </si>
  <si>
    <t>HAOHUA-CNAC</t>
  </si>
  <si>
    <t>HAOHUA</t>
  </si>
  <si>
    <t>CNAC HK Finbridge Co Ltd</t>
  </si>
  <si>
    <t>HAOHUA_6</t>
  </si>
  <si>
    <t>HATELE_0</t>
  </si>
  <si>
    <t>HATELE</t>
  </si>
  <si>
    <t>SK Broadband Co Ltd</t>
  </si>
  <si>
    <t>HBSPIN_0</t>
  </si>
  <si>
    <t>HBSPIN</t>
  </si>
  <si>
    <t>JSW Hydro Energy Ltd</t>
  </si>
  <si>
    <t>HCDNDA</t>
  </si>
  <si>
    <t>HCLTIN</t>
  </si>
  <si>
    <t>HCL America Inc</t>
  </si>
  <si>
    <t>HEFIND</t>
  </si>
  <si>
    <t>Xianjin Industry Investment Co Ltd</t>
  </si>
  <si>
    <t>HENANG_0</t>
  </si>
  <si>
    <t>HENANG</t>
  </si>
  <si>
    <t>Henan Water Conservancy Investment Group Co Ltd</t>
  </si>
  <si>
    <t>HENLND</t>
  </si>
  <si>
    <t>Henderson Land MTN Ltd</t>
  </si>
  <si>
    <t>HEROAS_0</t>
  </si>
  <si>
    <t>HEROAS</t>
  </si>
  <si>
    <t>Hero Asia Investment Ltd</t>
  </si>
  <si>
    <t>KOF_0</t>
  </si>
  <si>
    <t>KOF</t>
  </si>
  <si>
    <t>Coca-Cola Femsa SAB de CV</t>
  </si>
  <si>
    <t>KOHNPW_2</t>
  </si>
  <si>
    <t>KOHNPW</t>
  </si>
  <si>
    <t>Korea Hydro &amp; Nuclear Power Co Ltd</t>
  </si>
  <si>
    <t>KOLAHO</t>
  </si>
  <si>
    <t>Korea Land &amp; Housing Corp</t>
  </si>
  <si>
    <t>KOMIPW_2</t>
  </si>
  <si>
    <t>KOMIPW</t>
  </si>
  <si>
    <t>Korea Midland Power Co Ltd</t>
  </si>
  <si>
    <t>KOREAN</t>
  </si>
  <si>
    <t>Korean Air Lines Co Ltd</t>
  </si>
  <si>
    <t>KOREAT_5</t>
  </si>
  <si>
    <t>KOREAT</t>
  </si>
  <si>
    <t>KT Corp</t>
  </si>
  <si>
    <t>KORELE_1</t>
  </si>
  <si>
    <t>KORELE</t>
  </si>
  <si>
    <t>Korea Electric Power Corp</t>
  </si>
  <si>
    <t>KORESC_1</t>
  </si>
  <si>
    <t>KORESC</t>
  </si>
  <si>
    <t>KORGAS_3</t>
  </si>
  <si>
    <t>KORGAS</t>
  </si>
  <si>
    <t>Korea Gas Corp</t>
  </si>
  <si>
    <t>KOROIL</t>
  </si>
  <si>
    <t>Korea National Oil Corp</t>
  </si>
  <si>
    <t>KORWAT_0</t>
  </si>
  <si>
    <t>KORWAT</t>
  </si>
  <si>
    <t>Korea Water Resources Corp</t>
  </si>
  <si>
    <t>KOS_1</t>
  </si>
  <si>
    <t>KOS</t>
  </si>
  <si>
    <t>Kosmos Energy Ltd</t>
  </si>
  <si>
    <t>KOSEPW</t>
  </si>
  <si>
    <t>Korea South-East Power Co Ltd</t>
  </si>
  <si>
    <t>KOSOPW</t>
  </si>
  <si>
    <t>Korea Southern Power Co Ltd</t>
  </si>
  <si>
    <t>KOWEPW</t>
  </si>
  <si>
    <t>Korea Western Power Co Ltd</t>
  </si>
  <si>
    <t>KTBTB_14</t>
  </si>
  <si>
    <t>KTBTB-JS</t>
  </si>
  <si>
    <t>KTBTB</t>
  </si>
  <si>
    <t>Krung Thai Bank PCL/Cayman Islands</t>
  </si>
  <si>
    <t>KTZKZ</t>
  </si>
  <si>
    <t>Kazakhstan Temir Zholy Finance BV</t>
  </si>
  <si>
    <t>KUNLEG_1</t>
  </si>
  <si>
    <t>KUNLEG</t>
  </si>
  <si>
    <t>Kunlun Energy Co Ltd</t>
  </si>
  <si>
    <t>KUOBMM_0</t>
  </si>
  <si>
    <t>KUOBMM</t>
  </si>
  <si>
    <t>Grupo KUO SAB De CV</t>
  </si>
  <si>
    <t>KUWAIT</t>
  </si>
  <si>
    <t>KUWIB</t>
  </si>
  <si>
    <t>Kuwait International Government Bond</t>
  </si>
  <si>
    <t>KWGPRO-SEC</t>
  </si>
  <si>
    <t>KWGPRO</t>
  </si>
  <si>
    <t>KWIPKK_0</t>
  </si>
  <si>
    <t>KWIPKK</t>
  </si>
  <si>
    <t>Kuwait Projects Co SPC Ltd</t>
  </si>
  <si>
    <t>KYOBOL_1</t>
  </si>
  <si>
    <t>KYOBOL</t>
  </si>
  <si>
    <t>KZOKZ_3</t>
  </si>
  <si>
    <t>KZOKZ</t>
  </si>
  <si>
    <t>KazMunayGas National Co JSC</t>
  </si>
  <si>
    <t>KZTGKZ_2</t>
  </si>
  <si>
    <t>KZTGKZ</t>
  </si>
  <si>
    <t>KazTransGas JSC</t>
  </si>
  <si>
    <t>JSM Global Sarl</t>
  </si>
  <si>
    <t>LASUDE_0</t>
  </si>
  <si>
    <t>LATAIR_3</t>
  </si>
  <si>
    <t>LA151A</t>
  </si>
  <si>
    <t>LATAIR</t>
  </si>
  <si>
    <t>Latam Airlines 2015-1 Pass Through Trust A</t>
  </si>
  <si>
    <t>LEBANON</t>
  </si>
  <si>
    <t>LEBAN</t>
  </si>
  <si>
    <t>LB</t>
  </si>
  <si>
    <t>Lebanon Government International Bond</t>
  </si>
  <si>
    <t>LEEMAN</t>
  </si>
  <si>
    <t>Lee &amp; Man Paper Manufacturing Ltd</t>
  </si>
  <si>
    <t>LENOVO</t>
  </si>
  <si>
    <t>Lenovo Group Ltd</t>
  </si>
  <si>
    <t>LGCHM_1</t>
  </si>
  <si>
    <t>LGCHM</t>
  </si>
  <si>
    <t>LG Chem Ltd</t>
  </si>
  <si>
    <t>LIANYU_1</t>
  </si>
  <si>
    <t>LIANYU</t>
  </si>
  <si>
    <t>Shanhai Hong Kong International Investments Ltd</t>
  </si>
  <si>
    <t>LIFUNG_0</t>
  </si>
  <si>
    <t>LIFUNG</t>
  </si>
  <si>
    <t>Li &amp; Fung Ltd</t>
  </si>
  <si>
    <t>LIGTBZ</t>
  </si>
  <si>
    <t>LIHHK</t>
  </si>
  <si>
    <t>LIMAMT_0</t>
  </si>
  <si>
    <t>LIMAMT-1L</t>
  </si>
  <si>
    <t>LIMAMT</t>
  </si>
  <si>
    <t>Lima Metro Line 2 Finance Ltd</t>
  </si>
  <si>
    <t>LINREI_0</t>
  </si>
  <si>
    <t>LINREI</t>
  </si>
  <si>
    <t>Link Finance Cayman 2009 Ltd/The</t>
  </si>
  <si>
    <t>LIQTEL_0</t>
  </si>
  <si>
    <t>LIQTEL-1L</t>
  </si>
  <si>
    <t>LIQTEL</t>
  </si>
  <si>
    <t>Liquid Telecommunications Financing Plc</t>
  </si>
  <si>
    <t>LITHUANIA</t>
  </si>
  <si>
    <t>LIVEPL_0</t>
  </si>
  <si>
    <t>LIVEPL</t>
  </si>
  <si>
    <t>El Puerto de Liverpool SAB de CV</t>
  </si>
  <si>
    <t>LLPLCA_0</t>
  </si>
  <si>
    <t>LLPLCA-1L</t>
  </si>
  <si>
    <t>LLPLCA</t>
  </si>
  <si>
    <t>LLPL Capital Pte Ltd</t>
  </si>
  <si>
    <t>LMRTSP_0</t>
  </si>
  <si>
    <t>LMRTSP</t>
  </si>
  <si>
    <t>D5IU</t>
  </si>
  <si>
    <t>LMIRT Capital Pte Ltd</t>
  </si>
  <si>
    <t>LNGFOR</t>
  </si>
  <si>
    <t>Longfor Group Holdings Ltd</t>
  </si>
  <si>
    <t>LODHA_1</t>
  </si>
  <si>
    <t>LOGPH</t>
  </si>
  <si>
    <t>Logan Group Co Ltd</t>
  </si>
  <si>
    <t>LPKRIJ_0</t>
  </si>
  <si>
    <t>LPKRIJ</t>
  </si>
  <si>
    <t>Theta Capital Pte Ltd</t>
  </si>
  <si>
    <t>LSEAGN</t>
  </si>
  <si>
    <t>LSHSID_0</t>
  </si>
  <si>
    <t>LUKOIL_0</t>
  </si>
  <si>
    <t>LUKOIL</t>
  </si>
  <si>
    <t>LUMIIT_1</t>
  </si>
  <si>
    <t>LUMIIT-B3T2</t>
  </si>
  <si>
    <t>LUMIIT</t>
  </si>
  <si>
    <t>Bank Leumi Le-Israel BM</t>
  </si>
  <si>
    <t>LVGEM</t>
  </si>
  <si>
    <t>Gemstones International Ltd</t>
  </si>
  <si>
    <t>LVIATH_0</t>
  </si>
  <si>
    <t>LVIATH-SEC</t>
  </si>
  <si>
    <t>LVIATH</t>
  </si>
  <si>
    <t>Leviathan Bond Ltd</t>
  </si>
  <si>
    <t>LYURBN_0</t>
  </si>
  <si>
    <t>LYURBN</t>
  </si>
  <si>
    <t>YI Bright International Ltd</t>
  </si>
  <si>
    <t>LZDCID_0</t>
  </si>
  <si>
    <t>LZINVE_0</t>
  </si>
  <si>
    <t>LZINVE</t>
  </si>
  <si>
    <t>Lanzhou City Development Investment Co Ltd</t>
  </si>
  <si>
    <t>MAALRA_0</t>
  </si>
  <si>
    <t>MAALRA</t>
  </si>
  <si>
    <t>MAR Sukuk Ltd</t>
  </si>
  <si>
    <t>MABEMX_0</t>
  </si>
  <si>
    <t>MABEMX</t>
  </si>
  <si>
    <t>Controladora Mabe SA de CV</t>
  </si>
  <si>
    <t>MAFUAE</t>
  </si>
  <si>
    <t>MAF Sukuk Ltd</t>
  </si>
  <si>
    <t>MAFUAE_2</t>
  </si>
  <si>
    <t>MAFU-JS</t>
  </si>
  <si>
    <t>MAF Global Securities Ltd</t>
  </si>
  <si>
    <t>MAGNRM_3</t>
  </si>
  <si>
    <t>MAGNRM</t>
  </si>
  <si>
    <t>MMK International Capital DAC</t>
  </si>
  <si>
    <t>MALAYSIA</t>
  </si>
  <si>
    <t>MALAYS</t>
  </si>
  <si>
    <t>MASQUH_1</t>
  </si>
  <si>
    <t>MASQUH</t>
  </si>
  <si>
    <t>Mashreqbank PSC</t>
  </si>
  <si>
    <t>MAYMK</t>
  </si>
  <si>
    <t>MAZOON</t>
  </si>
  <si>
    <t>Mazoon Assets Co SAOC</t>
  </si>
  <si>
    <t>MBTPM_1</t>
  </si>
  <si>
    <t>MBTPM</t>
  </si>
  <si>
    <t>Metropolitan Bank &amp; Trust Co</t>
  </si>
  <si>
    <t>MEDCIJ-1L</t>
  </si>
  <si>
    <t>MEDCIJ</t>
  </si>
  <si>
    <t>MEGPM</t>
  </si>
  <si>
    <t>Megaworld Corp</t>
  </si>
  <si>
    <t>MEITUA_1</t>
  </si>
  <si>
    <t>MEITUA</t>
  </si>
  <si>
    <t>Meituan</t>
  </si>
  <si>
    <t>MELI_12</t>
  </si>
  <si>
    <t>MELI</t>
  </si>
  <si>
    <t>MercadoLibre Inc</t>
  </si>
  <si>
    <t>MERSEC_0</t>
  </si>
  <si>
    <t>MERSEC</t>
  </si>
  <si>
    <t>China Merchants Securities Co Ltd</t>
  </si>
  <si>
    <t>MERSIN_0</t>
  </si>
  <si>
    <t>MERSIN</t>
  </si>
  <si>
    <t>Mersin Uluslararasi Liman Isletmeciligi AS</t>
  </si>
  <si>
    <t>METINR_1</t>
  </si>
  <si>
    <t>METINR</t>
  </si>
  <si>
    <t>METINV_3</t>
  </si>
  <si>
    <t>METINV</t>
  </si>
  <si>
    <t>UA</t>
  </si>
  <si>
    <t>Metinvest BV</t>
  </si>
  <si>
    <t>METLSA</t>
  </si>
  <si>
    <t>MEXCAT_0</t>
  </si>
  <si>
    <t>MEXCAT-SEC</t>
  </si>
  <si>
    <t>MEXCAT</t>
  </si>
  <si>
    <t>Mexico City Airport Trust</t>
  </si>
  <si>
    <t>MEXICO_5</t>
  </si>
  <si>
    <t>MEXICO</t>
  </si>
  <si>
    <t>MEX</t>
  </si>
  <si>
    <t>Mexico Government International Bond</t>
  </si>
  <si>
    <t>MGFLIN_0</t>
  </si>
  <si>
    <t>MGFLIN-SEC</t>
  </si>
  <si>
    <t>MGFLIN</t>
  </si>
  <si>
    <t>Manappuram Finance Ltd</t>
  </si>
  <si>
    <t>MGMCHI_4</t>
  </si>
  <si>
    <t>MGMCHI</t>
  </si>
  <si>
    <t>MGM China Holdings Ltd</t>
  </si>
  <si>
    <t>MGMTGE_0</t>
  </si>
  <si>
    <t>MGMTGE</t>
  </si>
  <si>
    <t>Mongolian Mortgage Corp Hfc LLC</t>
  </si>
  <si>
    <t>MHPSA_0</t>
  </si>
  <si>
    <t>MHPSA</t>
  </si>
  <si>
    <t>MHP Lux SA</t>
  </si>
  <si>
    <t>MIANYA_0</t>
  </si>
  <si>
    <t>MIANYA</t>
  </si>
  <si>
    <t>Mianyang Investment Holding Group Co Ltd</t>
  </si>
  <si>
    <t>MILPOC</t>
  </si>
  <si>
    <t>MINASG_2</t>
  </si>
  <si>
    <t>MINAS-SEC</t>
  </si>
  <si>
    <t>MINASG</t>
  </si>
  <si>
    <t>Brazil Minas SPE via State of Minas Gerais</t>
  </si>
  <si>
    <t>MINCAP_1</t>
  </si>
  <si>
    <t>MINCAP-SEC</t>
  </si>
  <si>
    <t>MINCAP</t>
  </si>
  <si>
    <t>Minejesa Capital BV</t>
  </si>
  <si>
    <t>MINMET</t>
  </si>
  <si>
    <t>Minmetals Bounteous Finance BVI Ltd</t>
  </si>
  <si>
    <t>MINSUR_0</t>
  </si>
  <si>
    <t>MINSUR</t>
  </si>
  <si>
    <t>Minsur SA</t>
  </si>
  <si>
    <t>MIVIVI_1</t>
  </si>
  <si>
    <t>MIVIVI</t>
  </si>
  <si>
    <t>Fondo MIVIVIENDA SA</t>
  </si>
  <si>
    <t>MOBTEL_0</t>
  </si>
  <si>
    <t>MONDFI_0</t>
  </si>
  <si>
    <t>MONDFI-1L</t>
  </si>
  <si>
    <t>MONDFI</t>
  </si>
  <si>
    <t>VN</t>
  </si>
  <si>
    <t>Mong Duong Finance Holdings BV</t>
  </si>
  <si>
    <t>MONGOLIA_4</t>
  </si>
  <si>
    <t>MONGOLIA</t>
  </si>
  <si>
    <t>MONGOL</t>
  </si>
  <si>
    <t>Mongolia Government International Bond</t>
  </si>
  <si>
    <t>MONMIN_4</t>
  </si>
  <si>
    <t>MONMIN</t>
  </si>
  <si>
    <t>Mongolian Mining Corp/Energy Resources LLC</t>
  </si>
  <si>
    <t>MOROCCO_4</t>
  </si>
  <si>
    <t>MOROCCO</t>
  </si>
  <si>
    <t>MOROC</t>
  </si>
  <si>
    <t>MA</t>
  </si>
  <si>
    <t>Morocco Government International Bond</t>
  </si>
  <si>
    <t>MOVIBZ_0</t>
  </si>
  <si>
    <t>MOVIBZ</t>
  </si>
  <si>
    <t>Movida Europe SA</t>
  </si>
  <si>
    <t>MOZAM</t>
  </si>
  <si>
    <t>MZ</t>
  </si>
  <si>
    <t>Mozambique International Bond</t>
  </si>
  <si>
    <t>MPEL_1</t>
  </si>
  <si>
    <t>MPEL</t>
  </si>
  <si>
    <t>Melco Resorts Finance Ltd</t>
  </si>
  <si>
    <t>MRFGBZ_1</t>
  </si>
  <si>
    <t>MRFGBZ</t>
  </si>
  <si>
    <t>MARB BondCo PLC</t>
  </si>
  <si>
    <t>MRFGBZ_4</t>
  </si>
  <si>
    <t>MRF-NBM</t>
  </si>
  <si>
    <t>NBM US Holdings Inc</t>
  </si>
  <si>
    <t>MSFLCZ_0</t>
  </si>
  <si>
    <t>MSFLCZ</t>
  </si>
  <si>
    <t>Minsheng Hong Kong International Leasing Ltd Via Landmark Funding 2020 Ltd</t>
  </si>
  <si>
    <t>MSUNRG_1</t>
  </si>
  <si>
    <t>MSUNRG-1L</t>
  </si>
  <si>
    <t>MSUNRG</t>
  </si>
  <si>
    <t>MSU Energy SA / UGEN SA / UENSA SA</t>
  </si>
  <si>
    <t>MTNSJ</t>
  </si>
  <si>
    <t>MTN Mauritius Investments Ltd</t>
  </si>
  <si>
    <t>MTRC_1</t>
  </si>
  <si>
    <t>MTRC</t>
  </si>
  <si>
    <t>66</t>
  </si>
  <si>
    <t>MUBAUH</t>
  </si>
  <si>
    <t>MULT_1</t>
  </si>
  <si>
    <t>MULT</t>
  </si>
  <si>
    <t>Multibank Inc</t>
  </si>
  <si>
    <t>MUMTAK_0</t>
  </si>
  <si>
    <t>MUMTAK</t>
  </si>
  <si>
    <t>Mumtalakat Sukuk Holding Co</t>
  </si>
  <si>
    <t>MUTHIN-1L</t>
  </si>
  <si>
    <t>MUTHIN</t>
  </si>
  <si>
    <t>Muthoot Finance Ltd</t>
  </si>
  <si>
    <t>MWCPM_0</t>
  </si>
  <si>
    <t>MWCPM</t>
  </si>
  <si>
    <t>Manila Water Co Inc</t>
  </si>
  <si>
    <t>MZRHIT_1</t>
  </si>
  <si>
    <t>MZRHIT-B3T2</t>
  </si>
  <si>
    <t>MZRHIT</t>
  </si>
  <si>
    <t>Mizrahi Tefahot Bank Ltd</t>
  </si>
  <si>
    <t>NACF_2</t>
  </si>
  <si>
    <t>NACF</t>
  </si>
  <si>
    <t>NongHyup Bank</t>
  </si>
  <si>
    <t>NAGACL_1</t>
  </si>
  <si>
    <t>NAGACL</t>
  </si>
  <si>
    <t>KH</t>
  </si>
  <si>
    <t>NagaCorp Ltd</t>
  </si>
  <si>
    <t>NAMIBIA</t>
  </si>
  <si>
    <t>REPNAM</t>
  </si>
  <si>
    <t>NA</t>
  </si>
  <si>
    <t>Namibia International Bonds</t>
  </si>
  <si>
    <t>NANFUN_1</t>
  </si>
  <si>
    <t>NANFUN</t>
  </si>
  <si>
    <t>Nan Fung Treasury Ltd</t>
  </si>
  <si>
    <t>NANYAN_0</t>
  </si>
  <si>
    <t>NANYAN</t>
  </si>
  <si>
    <t>Nanyang Commercial Bank Ltd</t>
  </si>
  <si>
    <t>NANYAN_1</t>
  </si>
  <si>
    <t>NANYAN-B3T2</t>
  </si>
  <si>
    <t>NATURA_1</t>
  </si>
  <si>
    <t>NATURA</t>
  </si>
  <si>
    <t>Natura Cosmeticos SA</t>
  </si>
  <si>
    <t>NBOBOM_0</t>
  </si>
  <si>
    <t>NBOBOM</t>
  </si>
  <si>
    <t>National Bank of Oman SAOG</t>
  </si>
  <si>
    <t>NEUQUE_4</t>
  </si>
  <si>
    <t>NEUQUE</t>
  </si>
  <si>
    <t>Provincia de Neuquen Argentina</t>
  </si>
  <si>
    <t>NEWWOR</t>
  </si>
  <si>
    <t>New World China Land Ltd</t>
  </si>
  <si>
    <t>NEXA</t>
  </si>
  <si>
    <t>Nexa Resources SA</t>
  </si>
  <si>
    <t>NHNCOR_1</t>
  </si>
  <si>
    <t>NHNCOR</t>
  </si>
  <si>
    <t>NAVER Corp</t>
  </si>
  <si>
    <t>NIGERIA_4</t>
  </si>
  <si>
    <t>NIGERIA</t>
  </si>
  <si>
    <t>NGERIA</t>
  </si>
  <si>
    <t>Nigeria Government International Bond</t>
  </si>
  <si>
    <t>NJYZSO_0</t>
  </si>
  <si>
    <t>NJYZSO</t>
  </si>
  <si>
    <t>NLMKRU_1</t>
  </si>
  <si>
    <t>NLMKRU</t>
  </si>
  <si>
    <t>Novolipetsk Steel Via Steel Funding DAC</t>
  </si>
  <si>
    <t>NM_6</t>
  </si>
  <si>
    <t>NM-SEC</t>
  </si>
  <si>
    <t>NM</t>
  </si>
  <si>
    <t>Navios South American Logistics Inc / Navios Logistics Finance US Inc</t>
  </si>
  <si>
    <t>NORDLI</t>
  </si>
  <si>
    <t>Celtic Resources Holdings DAC</t>
  </si>
  <si>
    <t>NROCC</t>
  </si>
  <si>
    <t>NTBKKK_0</t>
  </si>
  <si>
    <t>NTBKKK-AT1</t>
  </si>
  <si>
    <t>NTBKKK</t>
  </si>
  <si>
    <t>NTBKKK_1</t>
  </si>
  <si>
    <t>NBK SPC Ltd</t>
  </si>
  <si>
    <t>NTBKKK-B3T2</t>
  </si>
  <si>
    <t>Nbk Tier 2 Ltd</t>
  </si>
  <si>
    <t>NTPCIN_0</t>
  </si>
  <si>
    <t>NTPCIN</t>
  </si>
  <si>
    <t>NTPC Ltd</t>
  </si>
  <si>
    <t>NVTKRM_1</t>
  </si>
  <si>
    <t>NVTKRM</t>
  </si>
  <si>
    <t>Novatek OAO Via Novatek Finance DAC</t>
  </si>
  <si>
    <t>NWDEVL</t>
  </si>
  <si>
    <t>NWD Finance BVI Ltd</t>
  </si>
  <si>
    <t>NWSZF</t>
  </si>
  <si>
    <t>Celestial Dynasty Ltd</t>
  </si>
  <si>
    <t>OCBCSP_6</t>
  </si>
  <si>
    <t>OCBCSP-B3T2</t>
  </si>
  <si>
    <t>OCBCSP</t>
  </si>
  <si>
    <t>Oversea-Chinese Banking Corp Ltd</t>
  </si>
  <si>
    <t>OCENSA_1</t>
  </si>
  <si>
    <t>OCENSA</t>
  </si>
  <si>
    <t>Oleoducto Central SA</t>
  </si>
  <si>
    <t>OCPMR_0</t>
  </si>
  <si>
    <t>OCPMR</t>
  </si>
  <si>
    <t>OCP SA</t>
  </si>
  <si>
    <t>OCTOWN</t>
  </si>
  <si>
    <t>Overseas Chinese Town Asia Holdings Ltd</t>
  </si>
  <si>
    <t>ODEABK_0</t>
  </si>
  <si>
    <t>ODEABK</t>
  </si>
  <si>
    <t>ODEBRE-1L</t>
  </si>
  <si>
    <t>ODEBRE</t>
  </si>
  <si>
    <t>Odebrecht Offshore Drilling Finance Ltd</t>
  </si>
  <si>
    <t>OECENG_0</t>
  </si>
  <si>
    <t>OECENG</t>
  </si>
  <si>
    <t>OEC Finance Ltd</t>
  </si>
  <si>
    <t>OGIMK_3</t>
  </si>
  <si>
    <t>OGIMK</t>
  </si>
  <si>
    <t>1MDB Global Investments Ltd</t>
  </si>
  <si>
    <t>OIBRBZ</t>
  </si>
  <si>
    <t>OILGAS</t>
  </si>
  <si>
    <t>Oil and Gas Holding Co BSCC/The</t>
  </si>
  <si>
    <t>OINLIN_0</t>
  </si>
  <si>
    <t>OINLIN</t>
  </si>
  <si>
    <t>Oil India Ltd</t>
  </si>
  <si>
    <t>OLAMSP</t>
  </si>
  <si>
    <t>Olam International Ltd</t>
  </si>
  <si>
    <t>OMAN</t>
  </si>
  <si>
    <t>Oman Government International Bond</t>
  </si>
  <si>
    <t>OMGRID_4</t>
  </si>
  <si>
    <t>OMGRID</t>
  </si>
  <si>
    <t>ONGCIN_0</t>
  </si>
  <si>
    <t>ONGCIN</t>
  </si>
  <si>
    <t>ONGC Videsh Ltd</t>
  </si>
  <si>
    <t>ORAZEN</t>
  </si>
  <si>
    <t>Orazul Energy Egenor SCA</t>
  </si>
  <si>
    <t>ORBIA</t>
  </si>
  <si>
    <t>Orbia Advance Corp SAB de CV</t>
  </si>
  <si>
    <t>ORIEAS</t>
  </si>
  <si>
    <t>Joy Treasure Assets Holdings Inc</t>
  </si>
  <si>
    <t>ORIFLM-1L</t>
  </si>
  <si>
    <t>ORIFLM</t>
  </si>
  <si>
    <t>Oriflame Investment Holding PLC</t>
  </si>
  <si>
    <t>ORSECH_0</t>
  </si>
  <si>
    <t>ORSECH</t>
  </si>
  <si>
    <t>OTELOM_0</t>
  </si>
  <si>
    <t>OTELOM</t>
  </si>
  <si>
    <t>Oztel Holdings SPC Ltd</t>
  </si>
  <si>
    <t>PAKISTAN</t>
  </si>
  <si>
    <t>PKSTAN</t>
  </si>
  <si>
    <t>PK</t>
  </si>
  <si>
    <t>Pakistan Government International Bond</t>
  </si>
  <si>
    <t>PAMPAR</t>
  </si>
  <si>
    <t>LC#</t>
  </si>
  <si>
    <t>Pampa Energia SA</t>
  </si>
  <si>
    <t>PANAMA</t>
  </si>
  <si>
    <t>Panama Government International Bond</t>
  </si>
  <si>
    <t>PANAME_1</t>
  </si>
  <si>
    <t>PANAME-1L</t>
  </si>
  <si>
    <t>Pan American Energy LLC/Argentina</t>
  </si>
  <si>
    <t>PARAGUAY_4</t>
  </si>
  <si>
    <t>PARAGUAY</t>
  </si>
  <si>
    <t>PARGUY</t>
  </si>
  <si>
    <t>Paraguay Government International Bond</t>
  </si>
  <si>
    <t>PARCRT_0</t>
  </si>
  <si>
    <t>PARCRT</t>
  </si>
  <si>
    <t>Bioceanico Sovereign Certificate Ltd</t>
  </si>
  <si>
    <t>PARKPT_0</t>
  </si>
  <si>
    <t>PARKPT</t>
  </si>
  <si>
    <t>Parkway Pantai Ltd</t>
  </si>
  <si>
    <t>TRNGEN_1</t>
  </si>
  <si>
    <t>TRNGEN</t>
  </si>
  <si>
    <t>Trinidad Generation UnLtd</t>
  </si>
  <si>
    <t>TRUBRU</t>
  </si>
  <si>
    <t>TSELEC_1</t>
  </si>
  <si>
    <t>TSELEC</t>
  </si>
  <si>
    <t>Transelec SA</t>
  </si>
  <si>
    <t>TSINGH</t>
  </si>
  <si>
    <t>TSKBTI_0</t>
  </si>
  <si>
    <t>TSKBTI</t>
  </si>
  <si>
    <t>Turkiye Sinai Kalkinma Bankasi AS</t>
  </si>
  <si>
    <t>TSSTEE</t>
  </si>
  <si>
    <t>HBIS Group Hong Kong Co Ltd</t>
  </si>
  <si>
    <t>TTMTIN_25</t>
  </si>
  <si>
    <t>TTMTIN-H</t>
  </si>
  <si>
    <t>TTMTIN</t>
  </si>
  <si>
    <t>TML Holdings Pte Ltd</t>
  </si>
  <si>
    <t>TTMTIN_8</t>
  </si>
  <si>
    <t>Tata Motors Ltd</t>
  </si>
  <si>
    <t>TUNISIA_5</t>
  </si>
  <si>
    <t>TN</t>
  </si>
  <si>
    <t>TUPRST_1</t>
  </si>
  <si>
    <t>TUPRST</t>
  </si>
  <si>
    <t>Turkiye Petrol Rafinerileri AS</t>
  </si>
  <si>
    <t>TUPY_0</t>
  </si>
  <si>
    <t>TUPY</t>
  </si>
  <si>
    <t>Tupy Overseas SA</t>
  </si>
  <si>
    <t>TURKEY_8</t>
  </si>
  <si>
    <t>TURKEY</t>
  </si>
  <si>
    <t>Turkey Government International Bond</t>
  </si>
  <si>
    <t>TURKTI_0</t>
  </si>
  <si>
    <t>TURKTI</t>
  </si>
  <si>
    <t>Turk Telekomunikasyon AS</t>
  </si>
  <si>
    <t>TYANLI_0</t>
  </si>
  <si>
    <t>TYANLI-SS</t>
  </si>
  <si>
    <t>TYANLI</t>
  </si>
  <si>
    <t>Tongyang Life Insurance Co Ltd</t>
  </si>
  <si>
    <t>TYLCDI_1</t>
  </si>
  <si>
    <t>TYLCDI</t>
  </si>
  <si>
    <t>Taiyuan Longcheng Development Investment Group Co Ltd</t>
  </si>
  <si>
    <t>TZCONS_0</t>
  </si>
  <si>
    <t>TZCONS</t>
  </si>
  <si>
    <t>Taizhou Urban Construction and Investment Development Group Co Ltd</t>
  </si>
  <si>
    <t>UBANL_0</t>
  </si>
  <si>
    <t>UBANL</t>
  </si>
  <si>
    <t>United Bank for Africa PLC</t>
  </si>
  <si>
    <t>UBPPM_0</t>
  </si>
  <si>
    <t>UBPPM</t>
  </si>
  <si>
    <t>Union Bank of the Philippines</t>
  </si>
  <si>
    <t>UGPABZ_1</t>
  </si>
  <si>
    <t>UGPABZ</t>
  </si>
  <si>
    <t>Ultrapar International SA</t>
  </si>
  <si>
    <t>BRSVDR_1</t>
  </si>
  <si>
    <t>BRSVDR-T2</t>
  </si>
  <si>
    <t>BRSVDR</t>
  </si>
  <si>
    <t>Banco de Reservas de la Republica Dominicana</t>
  </si>
  <si>
    <t>BSANCI</t>
  </si>
  <si>
    <t>Banco Santander Chile</t>
  </si>
  <si>
    <t>PEAKRN_0</t>
  </si>
  <si>
    <t>PEAKRN-SS</t>
  </si>
  <si>
    <t>PEAKRN</t>
  </si>
  <si>
    <t>Peak RE Bvi Holding Ltd</t>
  </si>
  <si>
    <t>PEMEX</t>
  </si>
  <si>
    <t>Petroleos Mexicanos</t>
  </si>
  <si>
    <t>PENOMX_0</t>
  </si>
  <si>
    <t>PENOMX</t>
  </si>
  <si>
    <t>Industrias Penoles SAB de CV</t>
  </si>
  <si>
    <t>PERLNG_2</t>
  </si>
  <si>
    <t>PERLNG</t>
  </si>
  <si>
    <t>Peru LNG Srl</t>
  </si>
  <si>
    <t>PERTIJ_1</t>
  </si>
  <si>
    <t>PERTIJ</t>
  </si>
  <si>
    <t>Pertamina Persero PT</t>
  </si>
  <si>
    <t>PERU_2</t>
  </si>
  <si>
    <t>PERU</t>
  </si>
  <si>
    <t>Peruvian Government International Bond</t>
  </si>
  <si>
    <t>PETBRA_3</t>
  </si>
  <si>
    <t>PETBRA</t>
  </si>
  <si>
    <t>Petrobras Global Finance BV</t>
  </si>
  <si>
    <t>PETKM_0</t>
  </si>
  <si>
    <t>PETKM</t>
  </si>
  <si>
    <t>Petkim Petrokimya Holding AS</t>
  </si>
  <si>
    <t>PETMK_3</t>
  </si>
  <si>
    <t>PETMK</t>
  </si>
  <si>
    <t>Petronas Capital Ltd</t>
  </si>
  <si>
    <t>PETRPE_3</t>
  </si>
  <si>
    <t>PETRPE</t>
  </si>
  <si>
    <t>Petroleos del Peru SA</t>
  </si>
  <si>
    <t>PGASIJ_0</t>
  </si>
  <si>
    <t>PGASIJ</t>
  </si>
  <si>
    <t>Perusahaan Gas Negara Tbk PT</t>
  </si>
  <si>
    <t>PGILLN</t>
  </si>
  <si>
    <t>Polyus Finance PLC</t>
  </si>
  <si>
    <t>PHILIPPINES</t>
  </si>
  <si>
    <t>PHILIP</t>
  </si>
  <si>
    <t>Philippine Government International Bond</t>
  </si>
  <si>
    <t>PHORRU_0</t>
  </si>
  <si>
    <t>PHORRU</t>
  </si>
  <si>
    <t>Phosagro OAO Via Phosagro Bond Funding DAC</t>
  </si>
  <si>
    <t>PINGIN_2</t>
  </si>
  <si>
    <t>PINGIN</t>
  </si>
  <si>
    <t>Vigorous Champion International Ltd</t>
  </si>
  <si>
    <t>PINGRE</t>
  </si>
  <si>
    <t>PKOBP_4</t>
  </si>
  <si>
    <t>PKOBP</t>
  </si>
  <si>
    <t>Powszechna Kasa Oszczednosci Bank Polski SA Via PKO Finance AB</t>
  </si>
  <si>
    <t>PLBIII_0</t>
  </si>
  <si>
    <t>PLBIII</t>
  </si>
  <si>
    <t>Pelabuhan Indonesia III Persero PT</t>
  </si>
  <si>
    <t>PLBIIJ_1</t>
  </si>
  <si>
    <t>PLBIIJ</t>
  </si>
  <si>
    <t>Pelabuhan Indonesia II PT</t>
  </si>
  <si>
    <t>PLNIJ_0</t>
  </si>
  <si>
    <t>PLNIJ</t>
  </si>
  <si>
    <t>Perusahaan Perseroan Persero PT Perusahaan Listrik Negara</t>
  </si>
  <si>
    <t>PNBPM_0</t>
  </si>
  <si>
    <t>PNBPM</t>
  </si>
  <si>
    <t>Philippine National Bank</t>
  </si>
  <si>
    <t>PNGIB</t>
  </si>
  <si>
    <t>PG</t>
  </si>
  <si>
    <t>Papua New Guinea Government International Bond</t>
  </si>
  <si>
    <t>PNSTTA_2</t>
  </si>
  <si>
    <t>PNSTTA-1L</t>
  </si>
  <si>
    <t>PNSTTA</t>
  </si>
  <si>
    <t>Poinsettia Finance Ltd</t>
  </si>
  <si>
    <t>POGLN_1</t>
  </si>
  <si>
    <t>POHANG_1</t>
  </si>
  <si>
    <t>POHANG</t>
  </si>
  <si>
    <t>POLAND_3</t>
  </si>
  <si>
    <t>POLAND</t>
  </si>
  <si>
    <t>Republic of Poland Government International Bond</t>
  </si>
  <si>
    <t>POLHON</t>
  </si>
  <si>
    <t>Ease Trade Global Ltd</t>
  </si>
  <si>
    <t>POLYRE</t>
  </si>
  <si>
    <t>POWFIN_0</t>
  </si>
  <si>
    <t>POWFIN</t>
  </si>
  <si>
    <t>Power Finance Corp Ltd</t>
  </si>
  <si>
    <t>POWINV_0</t>
  </si>
  <si>
    <t>POWINV</t>
  </si>
  <si>
    <t>SPIC 2016 US dollar Bond Co Ltd</t>
  </si>
  <si>
    <t>PROMIG_0</t>
  </si>
  <si>
    <t>PROMIG</t>
  </si>
  <si>
    <t>Promigas SA ESP / Gases del Pacifico SAC</t>
  </si>
  <si>
    <t>PROVSF</t>
  </si>
  <si>
    <t>PRUPAR_0</t>
  </si>
  <si>
    <t>PRUPAR-SEC</t>
  </si>
  <si>
    <t>PRUPAR</t>
  </si>
  <si>
    <t>Prumo Participacoes e Investimentos S/A</t>
  </si>
  <si>
    <t>PRXNA_0</t>
  </si>
  <si>
    <t>PRXNA</t>
  </si>
  <si>
    <t>Prosus NV</t>
  </si>
  <si>
    <t>PSALM_2</t>
  </si>
  <si>
    <t>PSALM</t>
  </si>
  <si>
    <t>Power Sector Assets &amp; Liabilities Management Corp</t>
  </si>
  <si>
    <t>PSASP_0</t>
  </si>
  <si>
    <t>PSASP</t>
  </si>
  <si>
    <t>aa+</t>
  </si>
  <si>
    <t>Aa1</t>
  </si>
  <si>
    <t>PSA Treasury Pte Ltd</t>
  </si>
  <si>
    <t>PTTEPT_0</t>
  </si>
  <si>
    <t>PTTEPT</t>
  </si>
  <si>
    <t>PTTEP Treasury Center Co Ltd</t>
  </si>
  <si>
    <t>PTTGC_0</t>
  </si>
  <si>
    <t>PTTGC</t>
  </si>
  <si>
    <t>GC Treasury Center Co Ltd</t>
  </si>
  <si>
    <t>PTTTB_0</t>
  </si>
  <si>
    <t>PTTTB</t>
  </si>
  <si>
    <t>PTT Treasury Center Co Ltd</t>
  </si>
  <si>
    <t>PUKOUE_0</t>
  </si>
  <si>
    <t>PUKOUE</t>
  </si>
  <si>
    <t>Boxinyuan International Co Ltd</t>
  </si>
  <si>
    <t>PUMAFN_9</t>
  </si>
  <si>
    <t>PUMAFN</t>
  </si>
  <si>
    <t>Puma International Financing SA</t>
  </si>
  <si>
    <t>PUSAN_7</t>
  </si>
  <si>
    <t>PUSAN-SS</t>
  </si>
  <si>
    <t>PUSAN</t>
  </si>
  <si>
    <t>Busan Bank Co Ltd</t>
  </si>
  <si>
    <t>PWGRIN_0</t>
  </si>
  <si>
    <t>PWGRIN</t>
  </si>
  <si>
    <t>Power Grid Corp of India Ltd</t>
  </si>
  <si>
    <t>PWONIJ_1</t>
  </si>
  <si>
    <t>PWONIJ</t>
  </si>
  <si>
    <t>Pakuwon Jati Tbk PT</t>
  </si>
  <si>
    <t>PWRLNG</t>
  </si>
  <si>
    <t>Powerlong Real Estate Holdings Ltd</t>
  </si>
  <si>
    <t>PWRLNG-1L</t>
  </si>
  <si>
    <t>QATAR</t>
  </si>
  <si>
    <t>Qatar Government International Bond</t>
  </si>
  <si>
    <t>QATIQD_0</t>
  </si>
  <si>
    <t>QATIQD-SS</t>
  </si>
  <si>
    <t>QATIQD</t>
  </si>
  <si>
    <t>Qatar Reinsurance Co Ltd</t>
  </si>
  <si>
    <t>QDHTCO</t>
  </si>
  <si>
    <t>Huatong International Investment Holdings Co Ltd</t>
  </si>
  <si>
    <t>QDWCDG_0</t>
  </si>
  <si>
    <t>QDWCDG</t>
  </si>
  <si>
    <t>XI HAI AN 2019 Ltd</t>
  </si>
  <si>
    <t>QGTS_0</t>
  </si>
  <si>
    <t>QGTS-1L</t>
  </si>
  <si>
    <t>QGTS</t>
  </si>
  <si>
    <t>Nakilat Inc</t>
  </si>
  <si>
    <t>QIBKQD_3</t>
  </si>
  <si>
    <t>QIBKQD</t>
  </si>
  <si>
    <t>QIB Sukuk Ltd</t>
  </si>
  <si>
    <t>QNBFB</t>
  </si>
  <si>
    <t>QNB Finansbank AS</t>
  </si>
  <si>
    <t>QNBK_1</t>
  </si>
  <si>
    <t>QNBK</t>
  </si>
  <si>
    <t>QNB Finance Ltd</t>
  </si>
  <si>
    <t>QTELQD_1</t>
  </si>
  <si>
    <t>QTELQD</t>
  </si>
  <si>
    <t>Ooredoo International Finance Ltd</t>
  </si>
  <si>
    <t>QUIPOR_1</t>
  </si>
  <si>
    <t>QUIPOR-1L</t>
  </si>
  <si>
    <t>QUIPOR</t>
  </si>
  <si>
    <t>International Airport Finance SA</t>
  </si>
  <si>
    <t>RAILBZ_1</t>
  </si>
  <si>
    <t>RAILBZ</t>
  </si>
  <si>
    <t>Rumo Luxembourg Sarl</t>
  </si>
  <si>
    <t>RAILUA_4</t>
  </si>
  <si>
    <t>RAILUA</t>
  </si>
  <si>
    <t>Ukraine Railways Via Rail Capital Markets PLC</t>
  </si>
  <si>
    <t>RAIZBZ_1</t>
  </si>
  <si>
    <t>RAIZBZ</t>
  </si>
  <si>
    <t>Raizen Fuels Finance SA</t>
  </si>
  <si>
    <t>RAKBNK</t>
  </si>
  <si>
    <t>Rakfunding Cayman Ltd</t>
  </si>
  <si>
    <t>RASGAS</t>
  </si>
  <si>
    <t>Ras Laffan Liquefied Natural Gas Co Ltd 3</t>
  </si>
  <si>
    <t>RATCH_0</t>
  </si>
  <si>
    <t>RATCH</t>
  </si>
  <si>
    <t>RH International Singapore Corp Pte Ltd</t>
  </si>
  <si>
    <t>RCBPM_1</t>
  </si>
  <si>
    <t>RCBPM</t>
  </si>
  <si>
    <t>Rizal Commercial Banking Corp</t>
  </si>
  <si>
    <t>RCBPM_5</t>
  </si>
  <si>
    <t>RCBPM-AT1</t>
  </si>
  <si>
    <t>RDEDOR_0</t>
  </si>
  <si>
    <t>RDEDOR</t>
  </si>
  <si>
    <t>Rede D'or Finance Sarl</t>
  </si>
  <si>
    <t>RECLIN</t>
  </si>
  <si>
    <t>REC Ltd</t>
  </si>
  <si>
    <t>REDPRO_4</t>
  </si>
  <si>
    <t>REDPRO-SEC</t>
  </si>
  <si>
    <t>Redco Properties Group Ltd</t>
  </si>
  <si>
    <t>REDSUN_1</t>
  </si>
  <si>
    <t>REDSUN</t>
  </si>
  <si>
    <t>Redsun Properties Group Ltd</t>
  </si>
  <si>
    <t>REITDU_0</t>
  </si>
  <si>
    <t>REITDU</t>
  </si>
  <si>
    <t>Emirates Reit Sukuk Ltd</t>
  </si>
  <si>
    <t>RGETDC_0</t>
  </si>
  <si>
    <t>RGETDC</t>
  </si>
  <si>
    <t>Rugao Economic &amp; Trade Development Co</t>
  </si>
  <si>
    <t>RGYAST_0</t>
  </si>
  <si>
    <t>RGYAST</t>
  </si>
  <si>
    <t>Roenesans Gayrimenkul Yatirim AS</t>
  </si>
  <si>
    <t>RHBCMK_0</t>
  </si>
  <si>
    <t>RHBCMK</t>
  </si>
  <si>
    <t>RHB Bank Bhd</t>
  </si>
  <si>
    <t>RIBL_0</t>
  </si>
  <si>
    <t>RIBL-B3T2</t>
  </si>
  <si>
    <t>RIBL</t>
  </si>
  <si>
    <t>RILIN_1</t>
  </si>
  <si>
    <t>RILIN</t>
  </si>
  <si>
    <t>Reliance Industries Ltd</t>
  </si>
  <si>
    <t>RIOOIL-SEC</t>
  </si>
  <si>
    <t>RIOOIL</t>
  </si>
  <si>
    <t>UKRAINE</t>
  </si>
  <si>
    <t>UKRAIN</t>
  </si>
  <si>
    <t>Ukraine Government International Bond</t>
  </si>
  <si>
    <t>ULKER_1</t>
  </si>
  <si>
    <t>ULKER</t>
  </si>
  <si>
    <t>Ulker Biskuvi Sanayi AS</t>
  </si>
  <si>
    <t>UMQHTH</t>
  </si>
  <si>
    <t>Urumqi Gaoxin Investment and Development Group Co Ltd</t>
  </si>
  <si>
    <t>UNICMR</t>
  </si>
  <si>
    <t>Grupo Unicomer Co Ltd</t>
  </si>
  <si>
    <t>UNIFIN_0</t>
  </si>
  <si>
    <t>UNIFIN</t>
  </si>
  <si>
    <t>Unifin Financiera SAB de CV</t>
  </si>
  <si>
    <t>DAVID</t>
  </si>
  <si>
    <t>LAPIERRE</t>
  </si>
  <si>
    <t>UNIGEL</t>
  </si>
  <si>
    <t>Unigel Luxembourg SA</t>
  </si>
  <si>
    <t>UNITED ARAB EMIRATES_1</t>
  </si>
  <si>
    <t>RAKS</t>
  </si>
  <si>
    <t>RAK Capital</t>
  </si>
  <si>
    <t>UNITED ARAB EMIRATES_2</t>
  </si>
  <si>
    <t>DUBAI-DOF-SUKUK</t>
  </si>
  <si>
    <t>DUGB</t>
  </si>
  <si>
    <t>Dubai DOF Sukuk Ltd</t>
  </si>
  <si>
    <t>UNITED ARAB EMIRATES_56</t>
  </si>
  <si>
    <t>DUBAI</t>
  </si>
  <si>
    <t>Emirate of Dubai Government International Bonds</t>
  </si>
  <si>
    <t>UNITYL_0</t>
  </si>
  <si>
    <t>UNITYL</t>
  </si>
  <si>
    <t>Unity 1 Sukuk Ltd</t>
  </si>
  <si>
    <t>UOBSP_1</t>
  </si>
  <si>
    <t>UOBSP</t>
  </si>
  <si>
    <t>United Overseas Bank Ltd</t>
  </si>
  <si>
    <t>UOBSP_17</t>
  </si>
  <si>
    <t>UOBSP-AT1</t>
  </si>
  <si>
    <t>UOBSP_8</t>
  </si>
  <si>
    <t>UOBSP-B3T2</t>
  </si>
  <si>
    <t>UPLLIN_2</t>
  </si>
  <si>
    <t>UPLLIN</t>
  </si>
  <si>
    <t>UPL Corp Ltd</t>
  </si>
  <si>
    <t>UPLLIN_5</t>
  </si>
  <si>
    <t>UPLLIN-SS</t>
  </si>
  <si>
    <t>URKARM</t>
  </si>
  <si>
    <t>Uralkali OJSC Via Uralkali Finance DAC</t>
  </si>
  <si>
    <t>URUGUAY_0</t>
  </si>
  <si>
    <t>URUGUAY</t>
  </si>
  <si>
    <t>URUGUA</t>
  </si>
  <si>
    <t>Uruguay Government International Bond</t>
  </si>
  <si>
    <t>USIM_6</t>
  </si>
  <si>
    <t>USIM</t>
  </si>
  <si>
    <t>Usiminas International Sarl</t>
  </si>
  <si>
    <t>UTCMIN_0</t>
  </si>
  <si>
    <t>UTCMIN</t>
  </si>
  <si>
    <t>UltraTech Cement Ltd</t>
  </si>
  <si>
    <t>VAKBN_1</t>
  </si>
  <si>
    <t>VAKBN-T2</t>
  </si>
  <si>
    <t>VAKBN</t>
  </si>
  <si>
    <t>Turkiye Vakiflar Bankasi TAO</t>
  </si>
  <si>
    <t>VAKBN_2</t>
  </si>
  <si>
    <t>VAKBN_4</t>
  </si>
  <si>
    <t>VAKBN-B3T2</t>
  </si>
  <si>
    <t>VALEBZ_1</t>
  </si>
  <si>
    <t>VALEBZ</t>
  </si>
  <si>
    <t>Vale Overseas Ltd</t>
  </si>
  <si>
    <t>VEBBNK_1</t>
  </si>
  <si>
    <t>VEBBNK</t>
  </si>
  <si>
    <t>Vnesheconombank Via VEB Finance PLC</t>
  </si>
  <si>
    <t>VEDLN</t>
  </si>
  <si>
    <t>WUXIMU_0</t>
  </si>
  <si>
    <t>WUXIMU</t>
  </si>
  <si>
    <t>Xihui Haiwai I Investment Holdings Co Ltd</t>
  </si>
  <si>
    <t>WUXIND_0</t>
  </si>
  <si>
    <t>WUXIND</t>
  </si>
  <si>
    <t>SI FA Investment Ltd</t>
  </si>
  <si>
    <t>WYNMAC</t>
  </si>
  <si>
    <t>Wynn Macau Ltd</t>
  </si>
  <si>
    <t>XANCON_0</t>
  </si>
  <si>
    <t>XAQJCL</t>
  </si>
  <si>
    <t>Xi'an Qujiang Culture Holding Co Ltd</t>
  </si>
  <si>
    <t>XIAOMI_0</t>
  </si>
  <si>
    <t>XIAOMI</t>
  </si>
  <si>
    <t>Xiaomi Best Time International Ltd</t>
  </si>
  <si>
    <t>XIN_4</t>
  </si>
  <si>
    <t>XINAOG_0</t>
  </si>
  <si>
    <t>XINAOG</t>
  </si>
  <si>
    <t>ENN Energy Holdings Ltd</t>
  </si>
  <si>
    <t>XINHUZ_1</t>
  </si>
  <si>
    <t>XZETDZ</t>
  </si>
  <si>
    <t>Jinshine International Co Ltd</t>
  </si>
  <si>
    <t>YANGOG_0</t>
  </si>
  <si>
    <t>YANGZH_0</t>
  </si>
  <si>
    <t>YANTZE_1</t>
  </si>
  <si>
    <t>YANTZE</t>
  </si>
  <si>
    <t>Three Gorges Finance I Cayman Islands Ltd</t>
  </si>
  <si>
    <t>YARNO_2</t>
  </si>
  <si>
    <t>YARNO</t>
  </si>
  <si>
    <t>Yara International ASA</t>
  </si>
  <si>
    <t>YESIN_0</t>
  </si>
  <si>
    <t>YESIN</t>
  </si>
  <si>
    <t>Yes Bank Ifsc Banking Unit Branch</t>
  </si>
  <si>
    <t>YGCZCH</t>
  </si>
  <si>
    <t>Yankuang Group Cayman Ltd</t>
  </si>
  <si>
    <t>YKBNK_19</t>
  </si>
  <si>
    <t>YKBNK-AT1</t>
  </si>
  <si>
    <t>YKBNK</t>
  </si>
  <si>
    <t>Yapi ve Kredi Bankasi AS</t>
  </si>
  <si>
    <t>YKBNK_4</t>
  </si>
  <si>
    <t>YKBNK-T2</t>
  </si>
  <si>
    <t>YKBNK_6</t>
  </si>
  <si>
    <t>YKBNK_8</t>
  </si>
  <si>
    <t>YKBNK-B3T2</t>
  </si>
  <si>
    <t>YLLGSP_0</t>
  </si>
  <si>
    <t>YLLGSP-1L</t>
  </si>
  <si>
    <t>YLLGSP</t>
  </si>
  <si>
    <t>Yanlord Land HK Co Ltd</t>
  </si>
  <si>
    <t>YNCING_0</t>
  </si>
  <si>
    <t>YNCING</t>
  </si>
  <si>
    <t>Yun-Top International Investment Co BVI Ltd</t>
  </si>
  <si>
    <t>YPFDAR</t>
  </si>
  <si>
    <t>YPF SA</t>
  </si>
  <si>
    <t>YPFLUZ_0</t>
  </si>
  <si>
    <t>YPFLUZ</t>
  </si>
  <si>
    <t>YPF Energia Electrica SA</t>
  </si>
  <si>
    <t>YUEXIU_0</t>
  </si>
  <si>
    <t>YUEXIU</t>
  </si>
  <si>
    <t>Westwood Group Holdings Ltd</t>
  </si>
  <si>
    <t>YUNAEN</t>
  </si>
  <si>
    <t>Yunnan Energy Investment Overseas Finance Co Ltd</t>
  </si>
  <si>
    <t>YUNDHL_0</t>
  </si>
  <si>
    <t>YUNDHL</t>
  </si>
  <si>
    <t>Yunda Holding Investment Ltd</t>
  </si>
  <si>
    <t>YUZHOU</t>
  </si>
  <si>
    <t>Yuzhou Group Holdings Co Ltd</t>
  </si>
  <si>
    <t>YUZHOU_12</t>
  </si>
  <si>
    <t>YUZHOU-1L</t>
  </si>
  <si>
    <t>YWSOAO_0</t>
  </si>
  <si>
    <t>YWSOAO</t>
  </si>
  <si>
    <t>Chouzhou International Investment Ltd</t>
  </si>
  <si>
    <t>YXREIT</t>
  </si>
  <si>
    <t>Yuexiu REIT MTN Co Ltd</t>
  </si>
  <si>
    <t>YZCOAL_1</t>
  </si>
  <si>
    <t>YZCOAL</t>
  </si>
  <si>
    <t>Yancoal International Resources Development Co Ltd</t>
  </si>
  <si>
    <t>YZHINV_0</t>
  </si>
  <si>
    <t>YZHINV</t>
  </si>
  <si>
    <t>Yangzhou Urban Construction State-owned Asset Holding Group Co Ltd</t>
  </si>
  <si>
    <t>ZAMBIA_6</t>
  </si>
  <si>
    <t>ZAMBIA</t>
  </si>
  <si>
    <t>ZAMBIN</t>
  </si>
  <si>
    <t>Zambia Government International Bond</t>
  </si>
  <si>
    <t>ZGCINT_0</t>
  </si>
  <si>
    <t>ZGCINT</t>
  </si>
  <si>
    <t>ZGC International Investment Ltd</t>
  </si>
  <si>
    <t>ZHANLO_0</t>
  </si>
  <si>
    <t>ZHANLO</t>
  </si>
  <si>
    <t>Fujian Zhanglong Group Co Ltd</t>
  </si>
  <si>
    <t>ZHAPIE_0</t>
  </si>
  <si>
    <t>ZHAPIE</t>
  </si>
  <si>
    <t>Zhangzhou Jiulongjiang Group Co Ltd</t>
  </si>
  <si>
    <t>ZHEBAR_0</t>
  </si>
  <si>
    <t>ZHEBAR</t>
  </si>
  <si>
    <t>Zhejiang Baron BVI Co Ltd</t>
  </si>
  <si>
    <t>ZHESHG_0</t>
  </si>
  <si>
    <t>ZHESHG</t>
  </si>
  <si>
    <t>China Zheshang Bank Co Ltd/Hong Kong</t>
  </si>
  <si>
    <t>ZHHFGR</t>
  </si>
  <si>
    <t>ZHHFGR-2020</t>
  </si>
  <si>
    <t>Huafa 2020 I Co Ltd</t>
  </si>
  <si>
    <t>ZHHFGR_3</t>
  </si>
  <si>
    <t>ZHHFGR-2019</t>
  </si>
  <si>
    <t>Huafa 2019 I Co Ltd</t>
  </si>
  <si>
    <t>ZHJSEA_0</t>
  </si>
  <si>
    <t>ZHJSEA</t>
  </si>
  <si>
    <t>Zhejiang Seaport International Co Ltd</t>
  </si>
  <si>
    <t>ZHONAN_0</t>
  </si>
  <si>
    <t>ZHONAN</t>
  </si>
  <si>
    <t>ZhongAn Online P&amp;C Insurance Co Ltd</t>
  </si>
  <si>
    <t>ZHOSHK_1</t>
  </si>
  <si>
    <t>ZHOSHK</t>
  </si>
  <si>
    <t>Zhongsheng Group Holdings Ltd</t>
  </si>
  <si>
    <t>ZHPRHK</t>
  </si>
  <si>
    <t>ZHUDHQ</t>
  </si>
  <si>
    <t>Zhuhai Da Heng Qin Group Co Ltd</t>
  </si>
  <si>
    <t>ZHZHCC</t>
  </si>
  <si>
    <t>Zhengzhou Urban Construction Investment Group Co Ltd</t>
  </si>
  <si>
    <t>ZJCOMG</t>
  </si>
  <si>
    <t>Zhenjiang Transportation Industry Group Co Ltd</t>
  </si>
  <si>
    <t>ZZTRAN_0</t>
  </si>
  <si>
    <t>ZZREAL_0</t>
  </si>
  <si>
    <t>ZZREAL</t>
  </si>
  <si>
    <t>Zhengzhou Real Estate Group Co Ltd</t>
  </si>
  <si>
    <t>ZZMTRG_0</t>
  </si>
  <si>
    <t>ZZCITY_0</t>
  </si>
  <si>
    <t>ZZAIRI_0</t>
  </si>
  <si>
    <t>ZZAIRI</t>
  </si>
  <si>
    <t>Zhengzhou Airport Economy Zone Xinggang Investment Group Co Ltd</t>
  </si>
  <si>
    <t>ZYAMCL_0</t>
  </si>
  <si>
    <t>ZYAMCL</t>
  </si>
  <si>
    <t>Zhongyuan Asset Management Co Ltd</t>
  </si>
  <si>
    <t>ZTSECB</t>
  </si>
  <si>
    <t>Zhongtai International Finance BVI Co Ltd</t>
  </si>
  <si>
    <t>ZOOMLI_0</t>
  </si>
  <si>
    <t>ZOOMLI</t>
  </si>
  <si>
    <t>Zoomlion HK SPV Co Ltd</t>
  </si>
  <si>
    <t>XIANGY_0</t>
  </si>
  <si>
    <t>XIANGY</t>
  </si>
  <si>
    <t>Hongkong Xiangyu Investment Co Ltd</t>
  </si>
  <si>
    <t>HFIGCZ_0</t>
  </si>
  <si>
    <t>HFIGCZ</t>
  </si>
  <si>
    <t>HFI International Hong Kong Ltd</t>
  </si>
  <si>
    <t>HIDRVS_0</t>
  </si>
  <si>
    <t>HIDRVS</t>
  </si>
  <si>
    <t>Hidrovias International Finance SARL</t>
  </si>
  <si>
    <t>HIKLN</t>
  </si>
  <si>
    <t>JO</t>
  </si>
  <si>
    <t>Hikma Finance USA LLC</t>
  </si>
  <si>
    <t>Hilong Holding Ltd</t>
  </si>
  <si>
    <t>HKAA_1</t>
  </si>
  <si>
    <t>HKAA</t>
  </si>
  <si>
    <t>Airport Authority</t>
  </si>
  <si>
    <t>HKCGAS</t>
  </si>
  <si>
    <t>Towngas Finance Ltd</t>
  </si>
  <si>
    <t>HKE_0</t>
  </si>
  <si>
    <t>HKE</t>
  </si>
  <si>
    <t>Hongkong Electric Finance Ltd</t>
  </si>
  <si>
    <t>HKHKD_0</t>
  </si>
  <si>
    <t>HKHKD</t>
  </si>
  <si>
    <t>315</t>
  </si>
  <si>
    <t>SmarTone Finance Ltd</t>
  </si>
  <si>
    <t>HKIQCL</t>
  </si>
  <si>
    <t>Hongkong International Qingdao Co Ltd</t>
  </si>
  <si>
    <t>HKLSP_0</t>
  </si>
  <si>
    <t>HKLSP</t>
  </si>
  <si>
    <t>Hongkong Land Finance Cayman Islands Co Ltd/The</t>
  </si>
  <si>
    <t>HLINSU_1</t>
  </si>
  <si>
    <t>HLINSU-SS</t>
  </si>
  <si>
    <t>HLINSU</t>
  </si>
  <si>
    <t>Hanwha Life Insurance Co Ltd</t>
  </si>
  <si>
    <t>HLSTWR</t>
  </si>
  <si>
    <t>CD</t>
  </si>
  <si>
    <t>HTA Group Ltd/Mauritius</t>
  </si>
  <si>
    <t>HMELIN_0</t>
  </si>
  <si>
    <t>HMELIN</t>
  </si>
  <si>
    <t>HPCL-Mittal Energy Ltd</t>
  </si>
  <si>
    <t>HNFARM_0</t>
  </si>
  <si>
    <t>HNFARM</t>
  </si>
  <si>
    <t>Hainan State Farms International HK Co Ltd</t>
  </si>
  <si>
    <t>HNINTL_4</t>
  </si>
  <si>
    <t>HNINTL</t>
  </si>
  <si>
    <t>Sinosing Services Pte Ltd</t>
  </si>
  <si>
    <t>HNTOIL</t>
  </si>
  <si>
    <t>Hunt Oil Co of Peru LLC Sucursal Del Peru</t>
  </si>
  <si>
    <t>HNYUZI_0</t>
  </si>
  <si>
    <t>HNYUZI</t>
  </si>
  <si>
    <t>HONDURAS_0</t>
  </si>
  <si>
    <t>HONDURAS</t>
  </si>
  <si>
    <t>HONDUR</t>
  </si>
  <si>
    <t>Honduras Government International Bond</t>
  </si>
  <si>
    <t>HONGKONG</t>
  </si>
  <si>
    <t>HKINTL</t>
  </si>
  <si>
    <t>Hong Kong Government International Bond</t>
  </si>
  <si>
    <t>HONGQI</t>
  </si>
  <si>
    <t>China Hongqiao Group Ltd</t>
  </si>
  <si>
    <t>HONGSL</t>
  </si>
  <si>
    <t>HONHAI_0</t>
  </si>
  <si>
    <t>HONHAI</t>
  </si>
  <si>
    <t>Foxconn Far East Ltd</t>
  </si>
  <si>
    <t>HONHUA</t>
  </si>
  <si>
    <t>HPCLIN_1</t>
  </si>
  <si>
    <t>PCLIN</t>
  </si>
  <si>
    <t>HPCLIN</t>
  </si>
  <si>
    <t>Hindustan Petroleum Corp Ltd</t>
  </si>
  <si>
    <t>HPDLF_1</t>
  </si>
  <si>
    <t>HPDLF</t>
  </si>
  <si>
    <t>Hopson Development Holdings Ltd</t>
  </si>
  <si>
    <t>HPHTSP</t>
  </si>
  <si>
    <t>HRELEC_0</t>
  </si>
  <si>
    <t>HRELEC</t>
  </si>
  <si>
    <t>Hrvatska Elektroprivreda</t>
  </si>
  <si>
    <t>HRINTH</t>
  </si>
  <si>
    <t>Huarong Finance 2019 Co Ltd</t>
  </si>
  <si>
    <t>HTISEC_2</t>
  </si>
  <si>
    <t>HTISEC</t>
  </si>
  <si>
    <t>Haitong International Securities Group Ltd</t>
  </si>
  <si>
    <t>HTSC_3</t>
  </si>
  <si>
    <t>HTSC-HC</t>
  </si>
  <si>
    <t>HTSC</t>
  </si>
  <si>
    <t>Pioneer Reward Ltd</t>
  </si>
  <si>
    <t>HUADIA_4</t>
  </si>
  <si>
    <t>HUADIA</t>
  </si>
  <si>
    <t>China Huadian Overseas Development 2018 Ltd</t>
  </si>
  <si>
    <t>HUANEN</t>
  </si>
  <si>
    <t>China Huaneng Group Hong Kong Treasury Management Holding Ltd</t>
  </si>
  <si>
    <t>HUAWEI_0</t>
  </si>
  <si>
    <t>HUAWEI</t>
  </si>
  <si>
    <t>HUAYI</t>
  </si>
  <si>
    <t>Huayi Finance I Ltd</t>
  </si>
  <si>
    <t>HUKLFI_0</t>
  </si>
  <si>
    <t>HUKLFI-SS</t>
  </si>
  <si>
    <t>HUKLFI</t>
  </si>
  <si>
    <t>Heungkuk Life Insurance Co Ltd</t>
  </si>
  <si>
    <t>HUNGARY_2</t>
  </si>
  <si>
    <t>HUNGARY</t>
  </si>
  <si>
    <t>REPHUN</t>
  </si>
  <si>
    <t>HU</t>
  </si>
  <si>
    <t>Hungary Government International Bond</t>
  </si>
  <si>
    <t>HUXJDP_0</t>
  </si>
  <si>
    <t>HWEUHC_0</t>
  </si>
  <si>
    <t>HWEUHC</t>
  </si>
  <si>
    <t>Hanwha Energy USA Holdings Corp</t>
  </si>
  <si>
    <t>HXCEME_2</t>
  </si>
  <si>
    <t>HXCEME</t>
  </si>
  <si>
    <t>Huaxin Cement International Finance Co Ltd</t>
  </si>
  <si>
    <t>HYNMTR</t>
  </si>
  <si>
    <t>Hyundai Capital America</t>
  </si>
  <si>
    <t>HYSAN_1</t>
  </si>
  <si>
    <t>HYSAN</t>
  </si>
  <si>
    <t>Hysan MTN Ltd</t>
  </si>
  <si>
    <t>HYSAN_3</t>
  </si>
  <si>
    <t>HYSAN-SS</t>
  </si>
  <si>
    <t>Elect Global Investments Ltd</t>
  </si>
  <si>
    <t>HYUCAP_4</t>
  </si>
  <si>
    <t>HYUCAP</t>
  </si>
  <si>
    <t>Hyundai Capital Services Inc</t>
  </si>
  <si>
    <t>HYUELE_3</t>
  </si>
  <si>
    <t>HYUELE</t>
  </si>
  <si>
    <t>SK Hynix Inc</t>
  </si>
  <si>
    <t>HZCONI_0</t>
  </si>
  <si>
    <t>HZCONI</t>
  </si>
  <si>
    <t>HZQTND_0</t>
  </si>
  <si>
    <t>HZQTND</t>
  </si>
  <si>
    <t>Hangzhou Qiantang New District Construction Investment Group Co Ltd</t>
  </si>
  <si>
    <t>IBAZAZ_0</t>
  </si>
  <si>
    <t>IBAZAZ</t>
  </si>
  <si>
    <t>International Bank of Azerbaijan OJSC</t>
  </si>
  <si>
    <t>ICBCAS</t>
  </si>
  <si>
    <t>Industrial &amp; Commercial Bank of China Ltd/Hong Kong</t>
  </si>
  <si>
    <t>ICBCAS_15</t>
  </si>
  <si>
    <t>ICBCAS-B3T2</t>
  </si>
  <si>
    <t>Industrial &amp; Commercial Bank of China Ltd</t>
  </si>
  <si>
    <t>ICBCAS_8</t>
  </si>
  <si>
    <t>ICBCAS-T2</t>
  </si>
  <si>
    <t>Industrial &amp; Commercial Bank of China Macau Ltd</t>
  </si>
  <si>
    <t>ICBCIH_1</t>
  </si>
  <si>
    <t>ICBCIH</t>
  </si>
  <si>
    <t>Horse Gallop Finance Ltd</t>
  </si>
  <si>
    <t>ICBCIL-1L</t>
  </si>
  <si>
    <t>Whitedove Funding 2014</t>
  </si>
  <si>
    <t>ICBCIL_2</t>
  </si>
  <si>
    <t>ICBCIL</t>
  </si>
  <si>
    <t>ICBCIL Finance Co Ltd</t>
  </si>
  <si>
    <t>ICICI</t>
  </si>
  <si>
    <t>ICICI Bank Ltd/Dubai</t>
  </si>
  <si>
    <t>ICLIT_1</t>
  </si>
  <si>
    <t>ICLIT</t>
  </si>
  <si>
    <t>ICL Group Ltd</t>
  </si>
  <si>
    <t>ICTPM_0</t>
  </si>
  <si>
    <t>ICTPM</t>
  </si>
  <si>
    <t>IDASAL_0</t>
  </si>
  <si>
    <t>IDASAL</t>
  </si>
  <si>
    <t>Indonesia Asahan Aluminium Persero PT</t>
  </si>
  <si>
    <t>IENOVA_0</t>
  </si>
  <si>
    <t>IENOVA</t>
  </si>
  <si>
    <t>Infraestructura Energetica Nova SAB de CV</t>
  </si>
  <si>
    <t>IFCDCN_2</t>
  </si>
  <si>
    <t>IFCDNC</t>
  </si>
  <si>
    <t>IFCDCN</t>
  </si>
  <si>
    <t>IFC Development Corporate Treasury Ltd</t>
  </si>
  <si>
    <t>IFHBH_1</t>
  </si>
  <si>
    <t>IFHBH</t>
  </si>
  <si>
    <t>Intercorp Peru Ltd</t>
  </si>
  <si>
    <t>IFSPE_1</t>
  </si>
  <si>
    <t>IFSPE</t>
  </si>
  <si>
    <t>Intercorp Financial Services Inc</t>
  </si>
  <si>
    <t>IHSHLD</t>
  </si>
  <si>
    <t>IIFOIN_0</t>
  </si>
  <si>
    <t>IIFOIN-SEC</t>
  </si>
  <si>
    <t>IIFOIN</t>
  </si>
  <si>
    <t>IIFL Finance Ltd</t>
  </si>
  <si>
    <t>IMHRUS</t>
  </si>
  <si>
    <t>IMYLIG_1</t>
  </si>
  <si>
    <t>IMYLIG</t>
  </si>
  <si>
    <t>Yili Holding Investment Ltd</t>
  </si>
  <si>
    <t>INCMBZ_1</t>
  </si>
  <si>
    <t>INCMBZ</t>
  </si>
  <si>
    <t>InterCement Financial Operations BV</t>
  </si>
  <si>
    <t>JIAYUA_2</t>
  </si>
  <si>
    <t>JIAYUA-1L</t>
  </si>
  <si>
    <t>JIAYUA</t>
  </si>
  <si>
    <t>Jiayuan International Group Ltd</t>
  </si>
  <si>
    <t>JINCHU_0</t>
  </si>
  <si>
    <t>JINCHU</t>
  </si>
  <si>
    <t>Jinchuan Golden Ocean Capital Ltd</t>
  </si>
  <si>
    <t>JINGRU-1L</t>
  </si>
  <si>
    <t>JMHLDS_0</t>
  </si>
  <si>
    <t>JMHLDS</t>
  </si>
  <si>
    <t>JMH Co Ltd</t>
  </si>
  <si>
    <t>JMUDIV</t>
  </si>
  <si>
    <t>JNCHED</t>
  </si>
  <si>
    <t>JNHITE</t>
  </si>
  <si>
    <t>Jinan Hi-tech Holding Group Co Ltd</t>
  </si>
  <si>
    <t>JNHUIG_0</t>
  </si>
  <si>
    <t>JOHNEL_0</t>
  </si>
  <si>
    <t>JOHNEL</t>
  </si>
  <si>
    <t>Johnson Electric Holdings Ltd</t>
  </si>
  <si>
    <t>JORDAN_2</t>
  </si>
  <si>
    <t>JORDAN</t>
  </si>
  <si>
    <t>Jordan Government International Bond</t>
  </si>
  <si>
    <t>JPFAIJ_2</t>
  </si>
  <si>
    <t>JPFAIJ</t>
  </si>
  <si>
    <t>Japfa Comfeed Indonesia Tbk PT</t>
  </si>
  <si>
    <t>JSTLIN_0</t>
  </si>
  <si>
    <t>JSTLIN</t>
  </si>
  <si>
    <t>JSW Steel Ltd</t>
  </si>
  <si>
    <t>JXCCMZ_0</t>
  </si>
  <si>
    <t>JXCCMZ</t>
  </si>
  <si>
    <t>Jiaxing City Investment &amp; Development Group Co Ltd</t>
  </si>
  <si>
    <t>JXWCIG_0</t>
  </si>
  <si>
    <t>JXWCIG</t>
  </si>
  <si>
    <t>Jiangxi Provincial Water Conservancy Investment Group China Ltd</t>
  </si>
  <si>
    <t>KAISAG</t>
  </si>
  <si>
    <t>Kaisa Group Holdings Ltd</t>
  </si>
  <si>
    <t>KAISAG_1</t>
  </si>
  <si>
    <t>KAISAG-SEC</t>
  </si>
  <si>
    <t>KALLPA</t>
  </si>
  <si>
    <t>Kallpa Generacion SA</t>
  </si>
  <si>
    <t>KAZAKHSTAN</t>
  </si>
  <si>
    <t>KAZAKS</t>
  </si>
  <si>
    <t>Kazakhstan Government International Bond</t>
  </si>
  <si>
    <t>KBANK_0</t>
  </si>
  <si>
    <t>KBANK</t>
  </si>
  <si>
    <t>Kasikornbank PCL/Hong Kong</t>
  </si>
  <si>
    <t>KBANK_3</t>
  </si>
  <si>
    <t>KBANK-B3T2</t>
  </si>
  <si>
    <t>KBANK_4</t>
  </si>
  <si>
    <t>KBANK-AT1</t>
  </si>
  <si>
    <t>KCHOL_0</t>
  </si>
  <si>
    <t>KCHOL</t>
  </si>
  <si>
    <t>KOC Holding AS</t>
  </si>
  <si>
    <t>KCMA_4</t>
  </si>
  <si>
    <t>KCMA</t>
  </si>
  <si>
    <t>Kimberly-Clark de Mexico SAB de CV</t>
  </si>
  <si>
    <t>KDB</t>
  </si>
  <si>
    <t>Korea Development Bank/The</t>
  </si>
  <si>
    <t>KEBHNB</t>
  </si>
  <si>
    <t>Hana Bank</t>
  </si>
  <si>
    <t>KEBHNB_9</t>
  </si>
  <si>
    <t>KEBHNB-B3T2</t>
  </si>
  <si>
    <t>KEBHNB-T2</t>
  </si>
  <si>
    <t>086790</t>
  </si>
  <si>
    <t>KENYA_4</t>
  </si>
  <si>
    <t>KENYA</t>
  </si>
  <si>
    <t>KENINT</t>
  </si>
  <si>
    <t>KE</t>
  </si>
  <si>
    <t>KERPW_0</t>
  </si>
  <si>
    <t>KERPW</t>
  </si>
  <si>
    <t>Kernel Holding SA</t>
  </si>
  <si>
    <t>KHLIIN-SS</t>
  </si>
  <si>
    <t>KDB Life Insurance Co Ltd</t>
  </si>
  <si>
    <t>KIAMTR_2</t>
  </si>
  <si>
    <t>KIAMTR</t>
  </si>
  <si>
    <t>Kia Corp</t>
  </si>
  <si>
    <t>KIBKK_0</t>
  </si>
  <si>
    <t>KIBKK-SS</t>
  </si>
  <si>
    <t>KIBKK</t>
  </si>
  <si>
    <t>KIB Sukuk Ltd</t>
  </si>
  <si>
    <t>KIJAIJ_1</t>
  </si>
  <si>
    <t>KIJAIJ</t>
  </si>
  <si>
    <t>Jababeka International BV</t>
  </si>
  <si>
    <t>KIONET_1</t>
  </si>
  <si>
    <t>KIONET</t>
  </si>
  <si>
    <t>Sixsigma Networks Mexico SA de CV</t>
  </si>
  <si>
    <t>KLAB</t>
  </si>
  <si>
    <t>Klabin Austria GmbH</t>
  </si>
  <si>
    <t>KMCMIN_0</t>
  </si>
  <si>
    <t>KMCONS_0</t>
  </si>
  <si>
    <t>KMCONS</t>
  </si>
  <si>
    <t>Kunming Municipal Urban Construction Investment &amp; Development Co Ltd</t>
  </si>
  <si>
    <t>KMRLGP</t>
  </si>
  <si>
    <t>Kunming Rail Transit Group Co Ltd</t>
  </si>
  <si>
    <t>KNMIDI_0</t>
  </si>
  <si>
    <t>KNMIDI</t>
  </si>
  <si>
    <t>Hong Kong JY Flower Ltd</t>
  </si>
  <si>
    <t>KOEWPW_1</t>
  </si>
  <si>
    <t>KOEWPW</t>
  </si>
  <si>
    <t>Korea East-West Power Co Ltd</t>
  </si>
  <si>
    <t>NAFTO_1</t>
  </si>
  <si>
    <t>NAFTO</t>
  </si>
  <si>
    <t>NAK Naftogaz Ukraine via Kondor Finance PLC</t>
  </si>
  <si>
    <t>LAIFNG_1</t>
  </si>
  <si>
    <t>LAIFNG</t>
  </si>
  <si>
    <t>Lai Fung Bonds 2018 Ltd</t>
  </si>
  <si>
    <t>VENAEN</t>
  </si>
  <si>
    <t>Vena Energy Capital Pte Ltd</t>
  </si>
  <si>
    <t>VENEZUELA_2</t>
  </si>
  <si>
    <t>VENEZUELA</t>
  </si>
  <si>
    <t>VENZ</t>
  </si>
  <si>
    <t>C</t>
  </si>
  <si>
    <t>Venezuela Government International Bond</t>
  </si>
  <si>
    <t>VEON</t>
  </si>
  <si>
    <t>VIP</t>
  </si>
  <si>
    <t>VEON Holdings BV</t>
  </si>
  <si>
    <t>VEYONG</t>
  </si>
  <si>
    <t>ENN Clean Energy International Investment Ltd</t>
  </si>
  <si>
    <t>VIETNAM_1</t>
  </si>
  <si>
    <t>VIETNAM</t>
  </si>
  <si>
    <t>VIETNM</t>
  </si>
  <si>
    <t>Vietnam Government International Bond</t>
  </si>
  <si>
    <t>VIPRJS_0</t>
  </si>
  <si>
    <t>VIVENE</t>
  </si>
  <si>
    <t>Vivo Energy Investments BV</t>
  </si>
  <si>
    <t>VLLPM</t>
  </si>
  <si>
    <t>VLL International Inc</t>
  </si>
  <si>
    <t>VNKRLE</t>
  </si>
  <si>
    <t>Vanke Real Estate Hong Kong Co Ltd</t>
  </si>
  <si>
    <t>VODUKR</t>
  </si>
  <si>
    <t>VF Ukraine PAT via VFU Funding PLC</t>
  </si>
  <si>
    <t>VOLCAN_0</t>
  </si>
  <si>
    <t>VOLCAN</t>
  </si>
  <si>
    <t>Volcan Cia Minera SAA</t>
  </si>
  <si>
    <t>VOTORA_18</t>
  </si>
  <si>
    <t>VOTOCIM</t>
  </si>
  <si>
    <t>VOTORA</t>
  </si>
  <si>
    <t>St Marys Cement Inc Canada</t>
  </si>
  <si>
    <t>VTB-T2</t>
  </si>
  <si>
    <t>VTRCOM-SEC</t>
  </si>
  <si>
    <t>VTRCOM</t>
  </si>
  <si>
    <t>VTR Comunicaciones SpA</t>
  </si>
  <si>
    <t>VTRFIN_0</t>
  </si>
  <si>
    <t>VTRFIN</t>
  </si>
  <si>
    <t>VTR Finance NV</t>
  </si>
  <si>
    <t>WARBAB_0</t>
  </si>
  <si>
    <t>WARBAB</t>
  </si>
  <si>
    <t>Warba Sukuk Ltd</t>
  </si>
  <si>
    <t>WB_25</t>
  </si>
  <si>
    <t>WB</t>
  </si>
  <si>
    <t>Weibo Corp</t>
  </si>
  <si>
    <t>WEICHA</t>
  </si>
  <si>
    <t>WHEELK</t>
  </si>
  <si>
    <t>Wheelock MTN BVI Ltd</t>
  </si>
  <si>
    <t>WHGBIO_0</t>
  </si>
  <si>
    <t>WHGBIO</t>
  </si>
  <si>
    <t>Hubei Science &amp; Technology Investment Group Hong Kong Co Ltd</t>
  </si>
  <si>
    <t>WHMTR_0</t>
  </si>
  <si>
    <t>WHMTR</t>
  </si>
  <si>
    <t>Wuhan Metro Group Co Ltd</t>
  </si>
  <si>
    <t>WHSTAS</t>
  </si>
  <si>
    <t>Wuhan Trading Group Co Ltd</t>
  </si>
  <si>
    <t>WOMCHI_0</t>
  </si>
  <si>
    <t>WOMCHI</t>
  </si>
  <si>
    <t>Kenbourne Invest SA</t>
  </si>
  <si>
    <t>WOORI</t>
  </si>
  <si>
    <t>WOORIB</t>
  </si>
  <si>
    <t>Woori Bank</t>
  </si>
  <si>
    <t>WOORIB_15</t>
  </si>
  <si>
    <t>WOORI-B3T2</t>
  </si>
  <si>
    <t>WOORIB_7</t>
  </si>
  <si>
    <t>WOORI-AT1</t>
  </si>
  <si>
    <t>WREICL_1</t>
  </si>
  <si>
    <t>WREICL</t>
  </si>
  <si>
    <t>Wharf REIC Finance BVI Ltd</t>
  </si>
  <si>
    <t>IHFLIN_0</t>
  </si>
  <si>
    <t>IHFLIN</t>
  </si>
  <si>
    <t>Indiabulls Housing Finance Ltd</t>
  </si>
  <si>
    <t>SHJGOV_0</t>
  </si>
  <si>
    <t>SHJGOV</t>
  </si>
  <si>
    <t>Finance Department Government of Sharjah</t>
  </si>
  <si>
    <t>QIIKQD_1</t>
  </si>
  <si>
    <t>QIIKQD</t>
  </si>
  <si>
    <t>QIIB Senior Sukuk Ltd</t>
  </si>
  <si>
    <t>DBKAZ_0</t>
  </si>
  <si>
    <t>DBKAZ</t>
  </si>
  <si>
    <t>Development Bank of Kazakhstan JSC</t>
  </si>
  <si>
    <t>CTIH</t>
  </si>
  <si>
    <t>China Taiping Capital Ltd</t>
  </si>
  <si>
    <t>COFCHK_0</t>
  </si>
  <si>
    <t>COFCHK</t>
  </si>
  <si>
    <t>Blossom Joy Ltd</t>
  </si>
  <si>
    <t>CNSHAN_1</t>
  </si>
  <si>
    <t>CNSHAN-HYB</t>
  </si>
  <si>
    <t>CJIANT_0</t>
  </si>
  <si>
    <t>CJIANT</t>
  </si>
  <si>
    <t>Xingsheng BVI Co Ltd</t>
  </si>
  <si>
    <t>CITPAK_0</t>
  </si>
  <si>
    <t>CITPAK</t>
  </si>
  <si>
    <t>CITIC Telecom International Finance Ltd</t>
  </si>
  <si>
    <t>BIMBOA_5</t>
  </si>
  <si>
    <t>BIMBOA-JS</t>
  </si>
  <si>
    <t>BANGUA_5</t>
  </si>
  <si>
    <t>BANGUA-B3T2</t>
  </si>
  <si>
    <t>Banco Industrial SA/Guatemala</t>
  </si>
  <si>
    <t>ARNBAB_1</t>
  </si>
  <si>
    <t>ARNBAB-T2</t>
  </si>
  <si>
    <t>ARNBAB</t>
  </si>
  <si>
    <t>Arab National Bank</t>
  </si>
  <si>
    <t>RepSecId</t>
  </si>
  <si>
    <t>Cusip</t>
  </si>
  <si>
    <t>Amt Out</t>
  </si>
  <si>
    <t>Yrs Avg Life</t>
  </si>
  <si>
    <t>OASD</t>
  </si>
  <si>
    <t>Security Name</t>
  </si>
  <si>
    <t>ISIN</t>
  </si>
  <si>
    <t>Yield to Worst</t>
  </si>
  <si>
    <t>Loomis Owned</t>
  </si>
  <si>
    <t>Price</t>
  </si>
  <si>
    <t>OAS</t>
  </si>
  <si>
    <t>Country</t>
  </si>
  <si>
    <t>Region</t>
  </si>
  <si>
    <t>Coupon Type</t>
  </si>
  <si>
    <t>FV Issue Spread</t>
  </si>
  <si>
    <t>XS1819680528</t>
  </si>
  <si>
    <t>FIXED</t>
  </si>
  <si>
    <t>XS2083302500</t>
  </si>
  <si>
    <t>BANCO VOTORANTIM USD REG S 4.5 USD 09/24/2024</t>
  </si>
  <si>
    <t>XS2055749720</t>
  </si>
  <si>
    <t>USP3143NAZ70</t>
  </si>
  <si>
    <t>CHINA SCE GRP HLDGS LTD REG S 6 USD 02/04/2026</t>
  </si>
  <si>
    <t>XS2286966093</t>
  </si>
  <si>
    <t>344419AC</t>
  </si>
  <si>
    <t>US344419AC03</t>
  </si>
  <si>
    <t>USG2440JAG07</t>
  </si>
  <si>
    <t>KERNEL HOLDING SA REG S 6.75 USD 10/27/2027</t>
  </si>
  <si>
    <t>XS2244927823</t>
  </si>
  <si>
    <t>LONGFOR PROPERTIES REG S 4.5 USD 01/16/2028</t>
  </si>
  <si>
    <t>XS1743535491</t>
  </si>
  <si>
    <t>698299AV</t>
  </si>
  <si>
    <t>PANAMA USD 7.125 USD 01/29/2026</t>
  </si>
  <si>
    <t>US698299AV61</t>
  </si>
  <si>
    <t>PANAMA 3.75 04/17/2026 3.75 USD 04/17/2026</t>
  </si>
  <si>
    <t>USP90603AN40</t>
  </si>
  <si>
    <t>QATAR STATE OF USD REG S 3.4 USD 04/16/2025</t>
  </si>
  <si>
    <t>XS2155352151</t>
  </si>
  <si>
    <t>SINGAPORE AIR EMTN USD REG S 3 USD 07/20/2026</t>
  </si>
  <si>
    <t>XS2284332769</t>
  </si>
  <si>
    <t>ZHENRO PROPERTIES GROUP REG S 6.7 USD 08/04/2026</t>
  </si>
  <si>
    <t>XS2293750670</t>
  </si>
  <si>
    <t>29135LAN</t>
  </si>
  <si>
    <t>US29135LAN01</t>
  </si>
  <si>
    <t>XS2225210330</t>
  </si>
  <si>
    <t>03938HAA</t>
  </si>
  <si>
    <t>ARCELIK AS 144A W/O RTS 5 USD 04/03/2023</t>
  </si>
  <si>
    <t>US03938HAA14</t>
  </si>
  <si>
    <t>ARCELIK AS REG S 5 USD 04/03/2023</t>
  </si>
  <si>
    <t>XS0910932788</t>
  </si>
  <si>
    <t>00654GAA</t>
  </si>
  <si>
    <t>ADANI ELECTRICITY MUMBAI 144A W/O RTS 3.949 USD 02/12/2030</t>
  </si>
  <si>
    <t>US00654GAA13</t>
  </si>
  <si>
    <t>XS2109438205</t>
  </si>
  <si>
    <t>XS0707820659</t>
  </si>
  <si>
    <t>DEFAULTED</t>
  </si>
  <si>
    <t>UNION NATIONAL B EMTN USD REG S 4 USD 03/13/2023</t>
  </si>
  <si>
    <t>XS1789460216</t>
  </si>
  <si>
    <t>00653MAA</t>
  </si>
  <si>
    <t>ADCB FINANCE CAYMAN LTD 144A W/O RTS 4 USD 03/29/2023</t>
  </si>
  <si>
    <t>US00653MAA99</t>
  </si>
  <si>
    <t>XS1586230051</t>
  </si>
  <si>
    <t>ADCB FINANCE CAYMAN LTD REG S 4 USD 03/29/2023</t>
  </si>
  <si>
    <t>XS1800010693</t>
  </si>
  <si>
    <t>ADCB FINANCE CAYMAN LTD REG S 4.5 USD 03/06/2023</t>
  </si>
  <si>
    <t>XS0897453493</t>
  </si>
  <si>
    <t>36321PAA</t>
  </si>
  <si>
    <t>US36321PAA84</t>
  </si>
  <si>
    <t>XS2249740601</t>
  </si>
  <si>
    <t>36321PAD</t>
  </si>
  <si>
    <t>US36321PAD24</t>
  </si>
  <si>
    <t>GALAXY PIPELINE ASSETS REG S 2.16 USD 03/31/2034</t>
  </si>
  <si>
    <t>XS2300185613</t>
  </si>
  <si>
    <t>36321PAB</t>
  </si>
  <si>
    <t>US36321PAB67</t>
  </si>
  <si>
    <t>XS2249741245</t>
  </si>
  <si>
    <t>36321PAE</t>
  </si>
  <si>
    <t>GALAXY PIPELINE ASSETS 144A W/O RTS 2.94 USD 09/30/2040</t>
  </si>
  <si>
    <t>US36321PAE07</t>
  </si>
  <si>
    <t>GALAXY PIPELINE ASSETS USD REG S 2.94 USD 09/30/2040</t>
  </si>
  <si>
    <t>XS2300197030</t>
  </si>
  <si>
    <t>36321PAC</t>
  </si>
  <si>
    <t>US36321PAC41</t>
  </si>
  <si>
    <t>XS2249741674</t>
  </si>
  <si>
    <t>00654AAA</t>
  </si>
  <si>
    <t>US00654AAA43</t>
  </si>
  <si>
    <t>ADANI / PRAYATNA / PARAM REG S 6.25 USD 12/10/2024</t>
  </si>
  <si>
    <t>XS1854172043</t>
  </si>
  <si>
    <t>00654UAA</t>
  </si>
  <si>
    <t>ADANI INTERNATIONAL CONT 144A W/O RTS 3 USD 02/16/2031</t>
  </si>
  <si>
    <t>US00654UAA07</t>
  </si>
  <si>
    <t>ADANI INTERNATIONAL CONT REG S 3 USD 02/16/2031</t>
  </si>
  <si>
    <t>XS2267100514</t>
  </si>
  <si>
    <t>00401MAA</t>
  </si>
  <si>
    <t>ABU DHABI CRUDE USD 144A W/O RTS 3.65 USD 11/02/2029</t>
  </si>
  <si>
    <t>US00401MAA45</t>
  </si>
  <si>
    <t>ABU DHABI CRUDE USD REG S 3.65 USD 11/02/2029</t>
  </si>
  <si>
    <t>XS1709529520</t>
  </si>
  <si>
    <t>00401MAB</t>
  </si>
  <si>
    <t>ABU DHABI CRUDE USD 144A W/O RTS 4.6 USD 11/02/2047</t>
  </si>
  <si>
    <t>US00401MAB28</t>
  </si>
  <si>
    <t>ABU DHABI CRUDE USD REG S 4.6 USD 11/02/2047</t>
  </si>
  <si>
    <t>XS1709535097</t>
  </si>
  <si>
    <t>69368KAB</t>
  </si>
  <si>
    <t>PT ADARO INDONES USD 144A W/O RTS 4.25 USD 10/31/2024</t>
  </si>
  <si>
    <t>US69368KAB26</t>
  </si>
  <si>
    <t>PT ADARO INDONES USD REG S 4.25 USD 10/31/2024</t>
  </si>
  <si>
    <t>USY70902AB04</t>
  </si>
  <si>
    <t>00652MAF</t>
  </si>
  <si>
    <t>ADANI PORTS AND SPECIAL 144A W/O RTS 3.375 USD 07/24/2024</t>
  </si>
  <si>
    <t>US00652MAF95</t>
  </si>
  <si>
    <t>USY00130RW92</t>
  </si>
  <si>
    <t>00652MAG</t>
  </si>
  <si>
    <t>ADANI PORTS AND SPECIAL 144A W/O RTS 4.2 USD 08/04/2027</t>
  </si>
  <si>
    <t>US00652MAG78</t>
  </si>
  <si>
    <t>ADANI PORTS AND SPECIAL REG S 4.2 USD 08/04/2027</t>
  </si>
  <si>
    <t>USY00130VS35</t>
  </si>
  <si>
    <t>00652MAD</t>
  </si>
  <si>
    <t>US00652MAD48</t>
  </si>
  <si>
    <t>XS1636266832</t>
  </si>
  <si>
    <t>00652MAE</t>
  </si>
  <si>
    <t>ADANI PORTS &amp; SPECIAL ECONOMIC ZONE 4.375 USD 07/03/2029</t>
  </si>
  <si>
    <t>US00652MAE21</t>
  </si>
  <si>
    <t>ADANI PORTS SPECIAL REG S 4.375 07/03/29 4.375 USD 07/03/2029</t>
  </si>
  <si>
    <t>USY00130RP42</t>
  </si>
  <si>
    <t>00652MAH</t>
  </si>
  <si>
    <t>ADANI PORTS AND SPECIAL 144A W/O RTS 3.1 USD 02/02/2031</t>
  </si>
  <si>
    <t>US00652MAH51</t>
  </si>
  <si>
    <t>ADANI PORTS AND SPECIAL REG S 3.1 USD 02/02/2031</t>
  </si>
  <si>
    <t>USY00130XS17</t>
  </si>
  <si>
    <t>00652XAA</t>
  </si>
  <si>
    <t>ADANI TRANSMISSION LTD 144A W/O RTS 4 USD 08/03/2026</t>
  </si>
  <si>
    <t>US00652XAA63</t>
  </si>
  <si>
    <t>ADANI TRANSMISSIONS LTD REG S 4 USD 08/03/2026</t>
  </si>
  <si>
    <t>XS1391575161</t>
  </si>
  <si>
    <t>00652XAB</t>
  </si>
  <si>
    <t>ADANI TRANSMISSION LTD 144A W/O RTS 4.25 USD 05/21/2036</t>
  </si>
  <si>
    <t>US00652XAB47</t>
  </si>
  <si>
    <t>ADANI TRANSMISSION LTD REG S 4.25 USD 05/21/2036</t>
  </si>
  <si>
    <t>XS2080214864</t>
  </si>
  <si>
    <t>ANADOLU EFES USD REG S 3.375 USD 11/01/2022</t>
  </si>
  <si>
    <t>XS0848940523</t>
  </si>
  <si>
    <t>AEROPUERTOS DOMI USD REG S 6.75 USD 03/30/2029</t>
  </si>
  <si>
    <t>USP0100VAB91</t>
  </si>
  <si>
    <t>29244UAF</t>
  </si>
  <si>
    <t>US29244UAF57</t>
  </si>
  <si>
    <t>USP3711HAF66</t>
  </si>
  <si>
    <t>XS1819680288</t>
  </si>
  <si>
    <t>ABU DHABI GOVT USD REG S 2.5 USD 09/30/2029</t>
  </si>
  <si>
    <t>XS2057865979</t>
  </si>
  <si>
    <t>29135LAH</t>
  </si>
  <si>
    <t>ABU DHABI GOVT USD 144A W/O RTS 3.125 USD 04/16/2030</t>
  </si>
  <si>
    <t>US29135LAH33</t>
  </si>
  <si>
    <t>035198AD</t>
  </si>
  <si>
    <t>ANGOLA (REPUBLIC OF) 8 USD 11/26/2029</t>
  </si>
  <si>
    <t>US035198AD29</t>
  </si>
  <si>
    <t>XS2125308168</t>
  </si>
  <si>
    <t>29135LAM</t>
  </si>
  <si>
    <t>ABU DHABI GOVT USD 144A W/O RTS 1.7 USD 03/02/2031</t>
  </si>
  <si>
    <t>US29135LAM28</t>
  </si>
  <si>
    <t>ABU DHABI GOVT USD REG S 1.7 USD 03/02/2031</t>
  </si>
  <si>
    <t>XS2225210413</t>
  </si>
  <si>
    <t>29135LAB</t>
  </si>
  <si>
    <t>ABU DHABI GOVT USD 144A W/O RTS 4.125 USD 10/11/2047</t>
  </si>
  <si>
    <t>US29135LAB62</t>
  </si>
  <si>
    <t>XS1696899035</t>
  </si>
  <si>
    <t>29135LAF</t>
  </si>
  <si>
    <t>ABU DHABI GOVT USD 144A W/O RTS 3.125 USD 09/30/2049</t>
  </si>
  <si>
    <t>US29135LAF76</t>
  </si>
  <si>
    <t>XS2057866191</t>
  </si>
  <si>
    <t>XS2083302419</t>
  </si>
  <si>
    <t>29135LAJ</t>
  </si>
  <si>
    <t>ABU DHABI GOVT USD 144A W/O RTS 3.875 USD 04/16/2050</t>
  </si>
  <si>
    <t>US29135LAJ98</t>
  </si>
  <si>
    <t>XS2125308242</t>
  </si>
  <si>
    <t>034863AG</t>
  </si>
  <si>
    <t>ANGLO AMERICAN CAPITAL 144A W/O RTS 4.125 USD 09/27/2022</t>
  </si>
  <si>
    <t>US034863AG56</t>
  </si>
  <si>
    <t>034863AS</t>
  </si>
  <si>
    <t>ANGLO AMERICAN CAPITAL 144A W/O RTS 3.625 USD 09/11/2024</t>
  </si>
  <si>
    <t>US034863AS94</t>
  </si>
  <si>
    <t>034863AP</t>
  </si>
  <si>
    <t>ANGLO AMERICAN PLC 144A W/O RTS 4.875 USD 05/14/2025</t>
  </si>
  <si>
    <t>US034863AP55</t>
  </si>
  <si>
    <t>034863AR</t>
  </si>
  <si>
    <t>ANGLO AMERICAN CAPITAL 144A W/O RTS 4.75 USD 04/10/2027</t>
  </si>
  <si>
    <t>US034863AR12</t>
  </si>
  <si>
    <t>034863AT</t>
  </si>
  <si>
    <t>ANGLO AMERICAN CAPITAL 144A W/O RTS 4 USD 09/11/2027</t>
  </si>
  <si>
    <t>US034863AT77</t>
  </si>
  <si>
    <t>034863AU</t>
  </si>
  <si>
    <t>ANGLO AMERICAN CAPITAL 144A W/O RTS 4.5 USD 03/15/2028</t>
  </si>
  <si>
    <t>US034863AU41</t>
  </si>
  <si>
    <t>ANGLO AMERICAN CAPITAL REG S 4.5 USD 03/15/2028</t>
  </si>
  <si>
    <t>USG0446NAP99</t>
  </si>
  <si>
    <t>034863AZ</t>
  </si>
  <si>
    <t>ANGLO AMERICAN CAPITAL 144A W/O RTS 2.25 USD 03/17/2028</t>
  </si>
  <si>
    <t>US034863AZ38</t>
  </si>
  <si>
    <t>ANGLO AMERICAN CAPITAL REG S 2.25 USD 03/17/2028</t>
  </si>
  <si>
    <t>USG0446NAU84</t>
  </si>
  <si>
    <t>034863AW</t>
  </si>
  <si>
    <t>ANGLO AMERICAN CAPITAL 144A W/O RTS 5.625 USD 04/01/2030</t>
  </si>
  <si>
    <t>US034863AW07</t>
  </si>
  <si>
    <t>ANGLO AMERICAN CAPITAL REG S 5.625 USD 04/01/2030</t>
  </si>
  <si>
    <t>USG0446NAR55</t>
  </si>
  <si>
    <t>034863AX</t>
  </si>
  <si>
    <t>ANGLO AMERICAN CAPITAL 144A W/O RTS 2.625 USD 09/10/2030</t>
  </si>
  <si>
    <t>US034863AX89</t>
  </si>
  <si>
    <t>034863BA</t>
  </si>
  <si>
    <t>ANGLO AMERICAN CAPITAL 144A W/O RTS 2.875 USD 03/17/2031</t>
  </si>
  <si>
    <t>US034863BA77</t>
  </si>
  <si>
    <t>ANGLO AMERICAN CAPITAL REG S 2.875 USD 03/17/2031</t>
  </si>
  <si>
    <t>USG0446NAV67</t>
  </si>
  <si>
    <t>034863AY</t>
  </si>
  <si>
    <t>US034863AY62</t>
  </si>
  <si>
    <t>29135LAC</t>
  </si>
  <si>
    <t>ABU DHABI GOVT USD 144A W/O RTS 2.5 USD 10/11/2022</t>
  </si>
  <si>
    <t>US29135LAC46</t>
  </si>
  <si>
    <t>16969084</t>
  </si>
  <si>
    <t>XS1696908471</t>
  </si>
  <si>
    <t>29135LAL</t>
  </si>
  <si>
    <t>US29135LAL45</t>
  </si>
  <si>
    <t>ABU DHABI GOVT USD REG S .75 USD 09/02/2023</t>
  </si>
  <si>
    <t>XS2225210256</t>
  </si>
  <si>
    <t>29135LAD</t>
  </si>
  <si>
    <t>US29135LAD29</t>
  </si>
  <si>
    <t>XS2057865896</t>
  </si>
  <si>
    <t>29135LAG</t>
  </si>
  <si>
    <t>ABU DHABI GOVT USD 144A W/O RTS 2.5 USD 04/16/2025</t>
  </si>
  <si>
    <t>US29135LAG59</t>
  </si>
  <si>
    <t>ABU DHABI GOVT USD REG S 2.5 USD 04/16/2025</t>
  </si>
  <si>
    <t>XS2125308085</t>
  </si>
  <si>
    <t>ABU DHABI GOVT USD REG S 3.125 USD 05/03/2026</t>
  </si>
  <si>
    <t>XS1402929746</t>
  </si>
  <si>
    <t>29135LAA</t>
  </si>
  <si>
    <t>US29135LAA89</t>
  </si>
  <si>
    <t>ABU DHABI GOVT USD REG S 3.125 USD 10/11/2027</t>
  </si>
  <si>
    <t>XS1696892295</t>
  </si>
  <si>
    <t>29135LAE</t>
  </si>
  <si>
    <t>ABU DHABI GOVT USD 144A W/O RTS 2.5 USD 09/30/2029</t>
  </si>
  <si>
    <t>US29135LAE02</t>
  </si>
  <si>
    <t>29246XAB</t>
  </si>
  <si>
    <t>US29246XAB64</t>
  </si>
  <si>
    <t>EMPRESA ELECTRICA COCHRA REG S 5.5 USD 05/14/2027</t>
  </si>
  <si>
    <t>USP3713CAB48</t>
  </si>
  <si>
    <t>SINGLE</t>
  </si>
  <si>
    <t>00109AAB</t>
  </si>
  <si>
    <t>US00109AAB35</t>
  </si>
  <si>
    <t>AES PANAMA GENER USD REG S 4.375 USD 05/31/2030</t>
  </si>
  <si>
    <t>USP0608AAB28</t>
  </si>
  <si>
    <t>00828ECW</t>
  </si>
  <si>
    <t>US00828ECW75</t>
  </si>
  <si>
    <t>008281BC</t>
  </si>
  <si>
    <t>US008281BC08</t>
  </si>
  <si>
    <t>AFDB 7.375 04/06/2023 7.375 USD 04/06/2023</t>
  </si>
  <si>
    <t>XS0043037505</t>
  </si>
  <si>
    <t>00828EDC</t>
  </si>
  <si>
    <t>US00828EDC03</t>
  </si>
  <si>
    <t>00828EEE</t>
  </si>
  <si>
    <t>US00828EEE59</t>
  </si>
  <si>
    <t>XS1892247963</t>
  </si>
  <si>
    <t>AFRICAN EXPORT-IMPORT BA REG S 4.125 USD 06/20/2024</t>
  </si>
  <si>
    <t>XS1633896813</t>
  </si>
  <si>
    <t>AFRICAN EXPORT-IMPORT BA REG S 2.634 USD 05/17/2026</t>
  </si>
  <si>
    <t>XS2343006958</t>
  </si>
  <si>
    <t>00831TAA</t>
  </si>
  <si>
    <t>AFRICAN EXPORT-IMPORT BA 144A W/O RTS 3.994 USD 09/21/2029</t>
  </si>
  <si>
    <t>US00831TAA97</t>
  </si>
  <si>
    <t>AFRICAN EXPORT-IMPORT BA REG S 3.994 USD 09/21/2029</t>
  </si>
  <si>
    <t>XS2053566068</t>
  </si>
  <si>
    <t>00830YAB</t>
  </si>
  <si>
    <t>AFRICA FINANCE CORP 144A W/O RTS 3.875 USD 04/13/2024</t>
  </si>
  <si>
    <t>US00830YAB74</t>
  </si>
  <si>
    <t>AFRICA FINANCE CORP REG S 3.875 USD 04/13/2024</t>
  </si>
  <si>
    <t>XS1598047550</t>
  </si>
  <si>
    <t>AFRICA FINANCE CORP REG S 3.125 USD 06/16/2025</t>
  </si>
  <si>
    <t>XS2189425122</t>
  </si>
  <si>
    <t>00830YAC</t>
  </si>
  <si>
    <t>AFRICA FINANCE CORP 144A W/O RTS 4.375 USD 04/17/2026</t>
  </si>
  <si>
    <t>US00830YAC57</t>
  </si>
  <si>
    <t>XS1983289791</t>
  </si>
  <si>
    <t>NG AFRICA FINANCE CORP 2 7/8% DUE 28 2.875  04/28/2028</t>
  </si>
  <si>
    <t>XS2337067792</t>
  </si>
  <si>
    <t>00830YAD</t>
  </si>
  <si>
    <t>AFRICA FINANCE CORP 144A W/O RTS 2.875 USD 04/28/2028</t>
  </si>
  <si>
    <t>US00830YAD31</t>
  </si>
  <si>
    <t>AFRICA FINANCE CORP REG S 3.75 USD 10/30/2029</t>
  </si>
  <si>
    <t>XS2072933778</t>
  </si>
  <si>
    <t>AGILE GROUP HOLDINGS LTD REG S 5.75 USD 01/02/2025</t>
  </si>
  <si>
    <t>XS2194361494</t>
  </si>
  <si>
    <t>AGILE GROUP HOLDINGS LTD REG S 6.05 USD 10/13/2025</t>
  </si>
  <si>
    <t>XS2243343204</t>
  </si>
  <si>
    <t>AGRICULTURAL BK CHINA/HK REG S 1 USD 10/22/2023</t>
  </si>
  <si>
    <t>XS2243171233</t>
  </si>
  <si>
    <t>AGRICULTURAL BK CHINA/NY REG S .85 USD 01/19/2024</t>
  </si>
  <si>
    <t>XS2279820125</t>
  </si>
  <si>
    <t>AGRICULTURAL BK CHINA/SG REG S .75 USD 03/02/2024</t>
  </si>
  <si>
    <t>XS2305450574</t>
  </si>
  <si>
    <t>AGRICULTURAL BK CHINA/HK REG S 1.2 USD 10/22/2025</t>
  </si>
  <si>
    <t>XS2243171746</t>
  </si>
  <si>
    <t>AGRICULTURAL BK CHINA/NY REG S 1.25 USD 01/19/2026</t>
  </si>
  <si>
    <t>XS2281989785</t>
  </si>
  <si>
    <t>AGRICULTURAL BK CHINA/SG REG S 1.25 USD 03/02/2026</t>
  </si>
  <si>
    <t>XS2305450657</t>
  </si>
  <si>
    <t>00131LAK</t>
  </si>
  <si>
    <t>AIA 3.2 09/16/40 3.2 USD 09/16/2040</t>
  </si>
  <si>
    <t>US00131LAK17</t>
  </si>
  <si>
    <t>00131MAK</t>
  </si>
  <si>
    <t>AIA GROUP LTD REG S 3.2 USD 09/16/2040</t>
  </si>
  <si>
    <t>US00131MAK99</t>
  </si>
  <si>
    <t>AIA GROUP LTD REG S 3.125 USD 03/13/2023</t>
  </si>
  <si>
    <t>HK0000142494</t>
  </si>
  <si>
    <t>00131LAB</t>
  </si>
  <si>
    <t>AIA GROUP LTD 144A W/O RTS 3.2 USD 03/11/2025</t>
  </si>
  <si>
    <t>US00131LAB18</t>
  </si>
  <si>
    <t>00131MAB</t>
  </si>
  <si>
    <t>AIA GROUP LTD REG S 3.2 USD 03/11/2025</t>
  </si>
  <si>
    <t>US00131MAB90</t>
  </si>
  <si>
    <t>00131LAF</t>
  </si>
  <si>
    <t>AIA GROUP LTD 144A W/O RTS 3.9 USD 04/06/2028</t>
  </si>
  <si>
    <t>US00131LAF22</t>
  </si>
  <si>
    <t>00131MAF</t>
  </si>
  <si>
    <t>AIA GROUP LTD REG S 3.9 USD 04/06/2028</t>
  </si>
  <si>
    <t>US00131MAF05</t>
  </si>
  <si>
    <t>00131LAH</t>
  </si>
  <si>
    <t>US00131LAH87</t>
  </si>
  <si>
    <t>00131MAH</t>
  </si>
  <si>
    <t>AIA GROUP LTD REG S 3.6 USD 04/09/2029</t>
  </si>
  <si>
    <t>US00131MAH60</t>
  </si>
  <si>
    <t>00131MAJ</t>
  </si>
  <si>
    <t>HK AIA GROUP LTD 3 3/8% DUE 30 - ASIA 3.375 USD 04/07/2030</t>
  </si>
  <si>
    <t>US00131MAJ27</t>
  </si>
  <si>
    <t>00131LAJ</t>
  </si>
  <si>
    <t>US00131LAJ44</t>
  </si>
  <si>
    <t>00131M2B</t>
  </si>
  <si>
    <t>HK AIA GROUP LTD 4 7/8% DUE 44 - ASIA 4.875 USD 03/11/2044</t>
  </si>
  <si>
    <t>US00131M2B87</t>
  </si>
  <si>
    <t>00131L2B</t>
  </si>
  <si>
    <t>US00131L2B06</t>
  </si>
  <si>
    <t>00131LAE</t>
  </si>
  <si>
    <t>AIA 4.5 03/16/2046 4.5 USD 03/16/2046</t>
  </si>
  <si>
    <t>US00131LAE56</t>
  </si>
  <si>
    <t>00131MAE</t>
  </si>
  <si>
    <t>AIA GROUP LTD REG S 4.5 USD 03/16/2046</t>
  </si>
  <si>
    <t>US00131MAE30</t>
  </si>
  <si>
    <t>VARIABLE</t>
  </si>
  <si>
    <t>00972BAC</t>
  </si>
  <si>
    <t>AKBANK USD 144A W/O RTS 6.797 USD 04/27/2028</t>
  </si>
  <si>
    <t>US00972BAC37</t>
  </si>
  <si>
    <t>AKBANK USD REG S 6.797 USD 04/27/2028</t>
  </si>
  <si>
    <t>XS1772360803</t>
  </si>
  <si>
    <t>00971YAD</t>
  </si>
  <si>
    <t>AKBANK USD 144A W/O RTS 5 USD 10/24/2022</t>
  </si>
  <si>
    <t>US00971YAD22</t>
  </si>
  <si>
    <t>AKBANK USD REG S 5 USD 10/24/2022</t>
  </si>
  <si>
    <t>USM0375YAK49</t>
  </si>
  <si>
    <t>00971YAF</t>
  </si>
  <si>
    <t>AKBANK USD 144A W/O RTS 5.125 USD 03/31/2025</t>
  </si>
  <si>
    <t>US00971YAF79</t>
  </si>
  <si>
    <t>AKBANK USD REG S 5.125 USD 03/31/2025</t>
  </si>
  <si>
    <t>XS1210422074</t>
  </si>
  <si>
    <t>00971YAG</t>
  </si>
  <si>
    <t>US00971YAG52</t>
  </si>
  <si>
    <t>00971YAH</t>
  </si>
  <si>
    <t>AKBANK USD REG S 6.8 USD 02/06/2026</t>
  </si>
  <si>
    <t>XS2131335270</t>
  </si>
  <si>
    <t>ALDAR SUKUK LTD REG S 4.75 USD 09/29/2025</t>
  </si>
  <si>
    <t>XS1887479902</t>
  </si>
  <si>
    <t>ALDAR SUKUK NO 2 LTD REG S 3.875 USD 10/22/2029</t>
  </si>
  <si>
    <t>XS2068063465</t>
  </si>
  <si>
    <t>015398AB</t>
  </si>
  <si>
    <t>ALFA S.A. USD 144A W/O RTS 5.25 USD 03/25/2024</t>
  </si>
  <si>
    <t>US015398AB62</t>
  </si>
  <si>
    <t>ALFA S.A. USD REG S 5.25 USD 03/25/2024</t>
  </si>
  <si>
    <t>USP0156PAB50</t>
  </si>
  <si>
    <t>015398AC</t>
  </si>
  <si>
    <t>ALFA S.A. USD 144A W/O RTS 6.875 USD 03/25/2044</t>
  </si>
  <si>
    <t>US015398AC46</t>
  </si>
  <si>
    <t>ALFA S.A. USD REG S 6.875 USD 03/25/2044</t>
  </si>
  <si>
    <t>USP0156PAC34</t>
  </si>
  <si>
    <t>ALMARAI CO USD REG S 4.311 USD 03/05/2024</t>
  </si>
  <si>
    <t>XS1957412981</t>
  </si>
  <si>
    <t>020564AB</t>
  </si>
  <si>
    <t>ALPEK SA DE CV USD 144A W/O RTS 5.375 USD 08/08/2023</t>
  </si>
  <si>
    <t>US020564AB60</t>
  </si>
  <si>
    <t>USP01703AB65</t>
  </si>
  <si>
    <t>020564AD</t>
  </si>
  <si>
    <t>ALPEK SA DE CV USD 144A W/O RTS 4.25 USD 09/18/2029</t>
  </si>
  <si>
    <t>US020564AD27</t>
  </si>
  <si>
    <t>ALPEK SA DE CV USD REG S 4.25 USD 09/18/2029</t>
  </si>
  <si>
    <t>USP01703AC49</t>
  </si>
  <si>
    <t>020564AE</t>
  </si>
  <si>
    <t>US020564AE00</t>
  </si>
  <si>
    <t>ALPEK SA DE CV USD REG S 3.25 USD 02/25/2031</t>
  </si>
  <si>
    <t>USP01703AD22</t>
  </si>
  <si>
    <t>USL0178WAH53</t>
  </si>
  <si>
    <t>02154CAF</t>
  </si>
  <si>
    <t>US02154CAF05</t>
  </si>
  <si>
    <t>02265WAA</t>
  </si>
  <si>
    <t>AMAGGI LUX INTL SARL 144A W/O RTS 5.25 USD 01/28/2028</t>
  </si>
  <si>
    <t>US02265WAA36</t>
  </si>
  <si>
    <t>USL0183BAA90</t>
  </si>
  <si>
    <t>02364WBH</t>
  </si>
  <si>
    <t>AMERICA MOVIL SA USD 3.625 USD 04/22/2029</t>
  </si>
  <si>
    <t>US02364WBH79</t>
  </si>
  <si>
    <t>02364WBJ</t>
  </si>
  <si>
    <t>US02364WBJ36</t>
  </si>
  <si>
    <t>02364WAJ</t>
  </si>
  <si>
    <t>US02364WAJ45</t>
  </si>
  <si>
    <t>02364WAP</t>
  </si>
  <si>
    <t>AMERICA MOVIL SA USD 6.125 USD 11/15/2037</t>
  </si>
  <si>
    <t>US02364WAP05</t>
  </si>
  <si>
    <t>02364WAW</t>
  </si>
  <si>
    <t>AMERICA MOVIL SA USD 6.125 USD 03/30/2040</t>
  </si>
  <si>
    <t>US02364WAW55</t>
  </si>
  <si>
    <t>02364WBE</t>
  </si>
  <si>
    <t>AMERICA MOVIL SA USD 4.375 USD 07/16/2042</t>
  </si>
  <si>
    <t>US02364WBE49</t>
  </si>
  <si>
    <t>02364WBG</t>
  </si>
  <si>
    <t>AMERICA MOVIL SA USD 4.375 USD 04/22/2049</t>
  </si>
  <si>
    <t>US02364WBG96</t>
  </si>
  <si>
    <t>29081PAE</t>
  </si>
  <si>
    <t>EMBOTELLADORA ANDINA SA 144A W/O RTS 5 USD 10/01/2023</t>
  </si>
  <si>
    <t>US29081PAE51</t>
  </si>
  <si>
    <t>EMBOTELLADORA ANDINA SA REG S 5 USD 10/01/2023</t>
  </si>
  <si>
    <t>USP3697UAD02</t>
  </si>
  <si>
    <t>USP3697UAE84</t>
  </si>
  <si>
    <t>035198AA</t>
  </si>
  <si>
    <t>ANGOLA USD 144A W/O RTS 9.5 USD 11/12/2025</t>
  </si>
  <si>
    <t>US035198AA89</t>
  </si>
  <si>
    <t>XS1318576086</t>
  </si>
  <si>
    <t>035198AB</t>
  </si>
  <si>
    <t>ANGOLA (REPUBLIC OF) 8.25 USD 05/09/2028</t>
  </si>
  <si>
    <t>US035198AB62</t>
  </si>
  <si>
    <t>03512TAE</t>
  </si>
  <si>
    <t>US03512TAE10</t>
  </si>
  <si>
    <t>03512TAB</t>
  </si>
  <si>
    <t>US03512TAB70</t>
  </si>
  <si>
    <t>ANTON OILFIELD SERV GRP/ REG S 7.5 USD 12/02/2022</t>
  </si>
  <si>
    <t>XS2082380515</t>
  </si>
  <si>
    <t>03718NAA</t>
  </si>
  <si>
    <t>US03718NAA46</t>
  </si>
  <si>
    <t>USG0398NZ620</t>
  </si>
  <si>
    <t>03845EAA</t>
  </si>
  <si>
    <t>ARAB PETROLEUM INVESTMENT CORP 4.125 USD 09/18/2023</t>
  </si>
  <si>
    <t>US03845EAA01</t>
  </si>
  <si>
    <t>APICOR 4.125 09/18/2023 4.125 USD 09/18/2023</t>
  </si>
  <si>
    <t>XS1877841400</t>
  </si>
  <si>
    <t>ARAB PETROLEUM INVST REG S 1.46 USD 06/30/2025</t>
  </si>
  <si>
    <t>XS2166383799</t>
  </si>
  <si>
    <t>ARAB PETROLEUM INVST REG S 1.26 USD 02/10/2026</t>
  </si>
  <si>
    <t>XS2294493544</t>
  </si>
  <si>
    <t>APL REALTY HLDG USD REG S 5.95 USD 06/02/2024</t>
  </si>
  <si>
    <t>XS1617833584</t>
  </si>
  <si>
    <t>03847PAA</t>
  </si>
  <si>
    <t>ARABIAN CENTRES SUKUK 144A W/O RTS 5.375 USD 11/26/2024</t>
  </si>
  <si>
    <t>US03847PAA30</t>
  </si>
  <si>
    <t>ARABIAN CENTRES SUKUK REG S 5.375 USD 11/26/2024</t>
  </si>
  <si>
    <t>XS2076168348</t>
  </si>
  <si>
    <t>XS2311313378</t>
  </si>
  <si>
    <t>80414L2G</t>
  </si>
  <si>
    <t>SAUDI ARAB OIL USD 144A W/O RTS 1.25 USD 11/24/2023</t>
  </si>
  <si>
    <t>US80414L2G95</t>
  </si>
  <si>
    <t>SAUDI ARAB OIL USD REG S 1.25 USD 11/24/2023</t>
  </si>
  <si>
    <t>XS2262852705</t>
  </si>
  <si>
    <t>80414L2C</t>
  </si>
  <si>
    <t>SAUDI ARAB OIL USD 144A W/O RTS 2.875 USD 04/16/2024</t>
  </si>
  <si>
    <t>US80414L2C81</t>
  </si>
  <si>
    <t>SAUDI ARAB OIL USD REG S 2.875 USD 04/16/2024</t>
  </si>
  <si>
    <t>XS1982112812</t>
  </si>
  <si>
    <t>80414L2H</t>
  </si>
  <si>
    <t>SAUDI ARAB OIL USD 144A W/O RTS 1.625 USD 11/24/2025</t>
  </si>
  <si>
    <t>US80414L2H78</t>
  </si>
  <si>
    <t>XS2262853000</t>
  </si>
  <si>
    <t>80414L2D</t>
  </si>
  <si>
    <t>US80414L2D64</t>
  </si>
  <si>
    <t>SAUDI ARAB OIL USD REG S 3.5 USD 04/16/2029</t>
  </si>
  <si>
    <t>XS1982113208</t>
  </si>
  <si>
    <t>80414L2K</t>
  </si>
  <si>
    <t>US80414L2K08</t>
  </si>
  <si>
    <t>SAUDI ARAB OIL USD REG S 2.25 USD 11/24/2030</t>
  </si>
  <si>
    <t>XS2262853265</t>
  </si>
  <si>
    <t>80414L2E</t>
  </si>
  <si>
    <t>SAUDI ARAB OIL USD 144A W/O RTS 4.25 USD 04/16/2039</t>
  </si>
  <si>
    <t>US80414L2E48</t>
  </si>
  <si>
    <t>SAUDI ARAB OIL USD REG S 4.25 USD 04/16/2039</t>
  </si>
  <si>
    <t>XS1982113463</t>
  </si>
  <si>
    <t>80414L2F</t>
  </si>
  <si>
    <t>SAUDI ARAB OIL USD 144A W/O RTS 4.375 USD 04/16/2049</t>
  </si>
  <si>
    <t>US80414L2F13</t>
  </si>
  <si>
    <t>SAUDI ARAB OIL USD REG S 4.375 USD 04/16/2049</t>
  </si>
  <si>
    <t>XS1982116136</t>
  </si>
  <si>
    <t>80414L2L</t>
  </si>
  <si>
    <t>US80414L2L80</t>
  </si>
  <si>
    <t>SAUDI ARAB OIL USD REG S 3.25 USD 11/24/2050</t>
  </si>
  <si>
    <t>XS2262853349</t>
  </si>
  <si>
    <t>80414L2M</t>
  </si>
  <si>
    <t>SAUDI ARAB OIL USD 144A W/O RTS 3.5 USD 11/24/2070</t>
  </si>
  <si>
    <t>US80414L2M63</t>
  </si>
  <si>
    <t>XS2262853422</t>
  </si>
  <si>
    <t>03965PAC</t>
  </si>
  <si>
    <t>US03965PAC59</t>
  </si>
  <si>
    <t>USP04559AL70</t>
  </si>
  <si>
    <t>03965UAC</t>
  </si>
  <si>
    <t>ARCOS DORADOS HOLDINGS I 144A W/O RTS 5.875 USD 04/04/2027</t>
  </si>
  <si>
    <t>US03965UAC45</t>
  </si>
  <si>
    <t>USG0457FAC17</t>
  </si>
  <si>
    <t>03965UAB</t>
  </si>
  <si>
    <t>ARCOS DORADOS 6.625 USD 09/27/2023</t>
  </si>
  <si>
    <t>US03965UAB61</t>
  </si>
  <si>
    <t>ARCOS DORADOS HOLDINGS I REG S 6.625 USD 09/27/2023</t>
  </si>
  <si>
    <t>USG0457FAD99</t>
  </si>
  <si>
    <t>00654CAA</t>
  </si>
  <si>
    <t>US00654CAA09</t>
  </si>
  <si>
    <t>ADANIREN KODSOPAR WARSOM REG S 4.625 USD 10/15/2039</t>
  </si>
  <si>
    <t>XS2057842176</t>
  </si>
  <si>
    <t>040114HX</t>
  </si>
  <si>
    <t>US040114HX11</t>
  </si>
  <si>
    <t>040114HS</t>
  </si>
  <si>
    <t>US040114HS26</t>
  </si>
  <si>
    <t>STEP CPN</t>
  </si>
  <si>
    <t>040114GL</t>
  </si>
  <si>
    <t>ARGENT-$DIS NY USD 8.28 USD 12/31/2033</t>
  </si>
  <si>
    <t>US040114GL81</t>
  </si>
  <si>
    <t>PARTIALPIK</t>
  </si>
  <si>
    <t>040114GK</t>
  </si>
  <si>
    <t>ARGENT 3.75 12/31/2038 3.75 USD 12/31/2038</t>
  </si>
  <si>
    <t>US040114GK09</t>
  </si>
  <si>
    <t>FLAT TRADING</t>
  </si>
  <si>
    <t>040114HU</t>
  </si>
  <si>
    <t>US040114HU71</t>
  </si>
  <si>
    <t>040114HT</t>
  </si>
  <si>
    <t>US040114HT09</t>
  </si>
  <si>
    <t>040114HV</t>
  </si>
  <si>
    <t>US040114HV54</t>
  </si>
  <si>
    <t>040114HW</t>
  </si>
  <si>
    <t>US040114HW38</t>
  </si>
  <si>
    <t>XS1207654853</t>
  </si>
  <si>
    <t>XS2010043904</t>
  </si>
  <si>
    <t>XS2010028939</t>
  </si>
  <si>
    <t>045167EB</t>
  </si>
  <si>
    <t>ASIA 1.875 08/10/2022 1.875 USD 08/10/2022</t>
  </si>
  <si>
    <t>US045167EB56</t>
  </si>
  <si>
    <t>045167ES</t>
  </si>
  <si>
    <t>US045167ES81</t>
  </si>
  <si>
    <t>045167EH</t>
  </si>
  <si>
    <t>US045167EH27</t>
  </si>
  <si>
    <t>045167EV</t>
  </si>
  <si>
    <t>US045167EV11</t>
  </si>
  <si>
    <t>045167EX</t>
  </si>
  <si>
    <t>US045167EX76</t>
  </si>
  <si>
    <t>045167EL</t>
  </si>
  <si>
    <t>US045167EL39</t>
  </si>
  <si>
    <t>045167EQ</t>
  </si>
  <si>
    <t>US045167EQ26</t>
  </si>
  <si>
    <t>045167CW</t>
  </si>
  <si>
    <t>US045167CW12</t>
  </si>
  <si>
    <t>045167CY</t>
  </si>
  <si>
    <t>ASIA 2.125 03/19/2025 2.125 USD 03/19/2025</t>
  </si>
  <si>
    <t>US045167CY77</t>
  </si>
  <si>
    <t>045167EU</t>
  </si>
  <si>
    <t>US045167EU38</t>
  </si>
  <si>
    <t>045167EW</t>
  </si>
  <si>
    <t>US045167EW93</t>
  </si>
  <si>
    <t>045167EZ</t>
  </si>
  <si>
    <t>US045167EZ25</t>
  </si>
  <si>
    <t>045167FC</t>
  </si>
  <si>
    <t>US045167FC21</t>
  </si>
  <si>
    <t>045167DN</t>
  </si>
  <si>
    <t>US045167DN04</t>
  </si>
  <si>
    <t>045167DR</t>
  </si>
  <si>
    <t>ASIA 1.75 08/14/2026 1.75 USD 08/14/2026</t>
  </si>
  <si>
    <t>US045167DR18</t>
  </si>
  <si>
    <t>045167DU</t>
  </si>
  <si>
    <t>US045167DU47</t>
  </si>
  <si>
    <t>045167EC</t>
  </si>
  <si>
    <t>ASIA 2.375 08/10/2027 2.375 USD 08/10/2027</t>
  </si>
  <si>
    <t>US045167EC30</t>
  </si>
  <si>
    <t>045167AU</t>
  </si>
  <si>
    <t>ASIA 6.22 08/15/27 6.22 USD 08/15/2027</t>
  </si>
  <si>
    <t>US045167AU73</t>
  </si>
  <si>
    <t>045167EE</t>
  </si>
  <si>
    <t>US045167EE95</t>
  </si>
  <si>
    <t>045167EG</t>
  </si>
  <si>
    <t>US045167EG44</t>
  </si>
  <si>
    <t>045167AW</t>
  </si>
  <si>
    <t>ASIA 5.82 06/16/28 5.82 USD 06/16/2028</t>
  </si>
  <si>
    <t>US045167AW30</t>
  </si>
  <si>
    <t>045167EJ</t>
  </si>
  <si>
    <t>ASIA 3.125 09/26/2028 3.125 USD 09/26/2028</t>
  </si>
  <si>
    <t>US045167EJ82</t>
  </si>
  <si>
    <t>045167AZ</t>
  </si>
  <si>
    <t>ASIA 6.375 10/01/2028 6.375 USD 10/01/2028</t>
  </si>
  <si>
    <t>US045167AZ60</t>
  </si>
  <si>
    <t>045167EP</t>
  </si>
  <si>
    <t>US045167EP43</t>
  </si>
  <si>
    <t>045167ER</t>
  </si>
  <si>
    <t>US045167ER09</t>
  </si>
  <si>
    <t>045167EY</t>
  </si>
  <si>
    <t>US045167EY59</t>
  </si>
  <si>
    <t>045167FB</t>
  </si>
  <si>
    <t>US045167FB48</t>
  </si>
  <si>
    <t>04684LAC</t>
  </si>
  <si>
    <t>ATENTO LUXCO 1 SA 144A W/O RTS 8 USD 02/10/2026</t>
  </si>
  <si>
    <t>US04684LAC28</t>
  </si>
  <si>
    <t>ATENTO LUXCO 1 SA REG S 8 USD 02/10/2026</t>
  </si>
  <si>
    <t>USL0427PAD89</t>
  </si>
  <si>
    <t>00216DAA</t>
  </si>
  <si>
    <t>ATP TOW / AND TELECOM 144A W/O RTS 4.05 USD 04/27/2026</t>
  </si>
  <si>
    <t>US00216DAA90</t>
  </si>
  <si>
    <t>ATP TOW / AND TELECOM REG S 4.05 USD 04/27/2026</t>
  </si>
  <si>
    <t>USP1000PAA32</t>
  </si>
  <si>
    <t>05151VAA</t>
  </si>
  <si>
    <t>AUNA SA USD 144A W/O RTS 6.5 USD 11/20/2025</t>
  </si>
  <si>
    <t>US05151VAA52</t>
  </si>
  <si>
    <t>PE AUNA SA 6 1/2% DUE 25 6.5  11/20/2025</t>
  </si>
  <si>
    <t>USP0592VAA63</t>
  </si>
  <si>
    <t>05330GAA</t>
  </si>
  <si>
    <t>US05330GAA22</t>
  </si>
  <si>
    <t>AUTORIDAD CANAL USD REG S 4.95 USD 07/29/2035</t>
  </si>
  <si>
    <t>USP06077AA22</t>
  </si>
  <si>
    <t>GRUPO AVAL LTD REG S 4.75 USD 09/26/2022</t>
  </si>
  <si>
    <t>USG42045AB32</t>
  </si>
  <si>
    <t>USG42045AC15</t>
  </si>
  <si>
    <t>AXIATA SPV2 EMTN USD REG S 4.357 USD 03/24/2026</t>
  </si>
  <si>
    <t>XS1382802095</t>
  </si>
  <si>
    <t>AXIATA SPV2 EMTN USD REG S 2.163 USD 08/19/2030</t>
  </si>
  <si>
    <t>XS2216900105</t>
  </si>
  <si>
    <t>05463CAE</t>
  </si>
  <si>
    <t>AXIS BANK/DUBAI 144A W/O RTS 3 USD 08/08/2022</t>
  </si>
  <si>
    <t>US05463CAE21</t>
  </si>
  <si>
    <t>XS1659030305</t>
  </si>
  <si>
    <t>05462GAJ</t>
  </si>
  <si>
    <t>AXTEL SAB USD 144A W/O RTS 6.375 USD 11/14/2024</t>
  </si>
  <si>
    <t>US05462GAJ31</t>
  </si>
  <si>
    <t>USP0606PAC97</t>
  </si>
  <si>
    <t>05477LAA</t>
  </si>
  <si>
    <t>AZERBAIJAN (REPUBLIC OF) 4.75 USD 03/18/2024</t>
  </si>
  <si>
    <t>US05477LAA44</t>
  </si>
  <si>
    <t>AZERBAIJAN - REPUBLIC OF REG S 4.75 USD 03/18/2024</t>
  </si>
  <si>
    <t>XS1044540547</t>
  </si>
  <si>
    <t>XS1678623734</t>
  </si>
  <si>
    <t>05502TAA</t>
  </si>
  <si>
    <t>AZR PWR SLR ENG USD 144A W/O RTS 5.65 USD 12/24/2024</t>
  </si>
  <si>
    <t>US05502TAA60</t>
  </si>
  <si>
    <t>AZR PWR SLR ENG USD REG S 5.65 USD 12/24/2024</t>
  </si>
  <si>
    <t>USV04008AA29</t>
  </si>
  <si>
    <t>01609WAS</t>
  </si>
  <si>
    <t>ALIBABA GROUP HOLDING 2.8 USD 06/06/2023</t>
  </si>
  <si>
    <t>US01609WAS17</t>
  </si>
  <si>
    <t>01609WAQ</t>
  </si>
  <si>
    <t>US01609WAQ50</t>
  </si>
  <si>
    <t>01609WAT</t>
  </si>
  <si>
    <t>ALIBABA GROUP HOLDING 3.4 USD 12/06/2027</t>
  </si>
  <si>
    <t>US01609WAT99</t>
  </si>
  <si>
    <t>01609WAX</t>
  </si>
  <si>
    <t>ALIBABA GROUP HOLDING 2.125 USD 02/09/2031</t>
  </si>
  <si>
    <t>US01609WAX02</t>
  </si>
  <si>
    <t>US01609WAR34</t>
  </si>
  <si>
    <t>01609WAU</t>
  </si>
  <si>
    <t>US01609WAU62</t>
  </si>
  <si>
    <t>01609WAY</t>
  </si>
  <si>
    <t>US01609WAY84</t>
  </si>
  <si>
    <t>01609WAV</t>
  </si>
  <si>
    <t>US01609WAV46</t>
  </si>
  <si>
    <t>01609WAZ</t>
  </si>
  <si>
    <t>US01609WAZ59</t>
  </si>
  <si>
    <t>01609WAW</t>
  </si>
  <si>
    <t>US01609WAW29</t>
  </si>
  <si>
    <t>01609WBA</t>
  </si>
  <si>
    <t>ALIBABA GROUP HOLDING 3.25 USD 02/09/2061</t>
  </si>
  <si>
    <t>US01609WBA99</t>
  </si>
  <si>
    <t>056732AJ</t>
  </si>
  <si>
    <t>COMMONWEALTH OF BAHAMAS 144A W/O RTS 6 USD 11/21/2028</t>
  </si>
  <si>
    <t>US056732AJ97</t>
  </si>
  <si>
    <t>COMMONWEALTH OF BAHAMAS REG S 6 USD 11/21/2028</t>
  </si>
  <si>
    <t>USP06518AG23</t>
  </si>
  <si>
    <t>056732AG</t>
  </si>
  <si>
    <t>BAHAMAS (COMMONWEALTH OF) 6.95 USD 11/20/2029</t>
  </si>
  <si>
    <t>US056732AG58</t>
  </si>
  <si>
    <t>056732AL</t>
  </si>
  <si>
    <t>US056732AL44</t>
  </si>
  <si>
    <t>USP06518AH06</t>
  </si>
  <si>
    <t>XS0956406135</t>
  </si>
  <si>
    <t>XS1324931895</t>
  </si>
  <si>
    <t>XS2290956924</t>
  </si>
  <si>
    <t>05674RAG</t>
  </si>
  <si>
    <t>BAHRAIN USD 144A W/O RTS 7 USD 10/12/2028</t>
  </si>
  <si>
    <t>US05674RAG92</t>
  </si>
  <si>
    <t>XS1405766541</t>
  </si>
  <si>
    <t>XS1675862012</t>
  </si>
  <si>
    <t>05675M2C</t>
  </si>
  <si>
    <t>US05675M2C79</t>
  </si>
  <si>
    <t>XS2172965282</t>
  </si>
  <si>
    <t>XS2058948451</t>
  </si>
  <si>
    <t>05675M2D</t>
  </si>
  <si>
    <t>US05675M2D52</t>
  </si>
  <si>
    <t>XS2226916216</t>
  </si>
  <si>
    <t>05675M2G</t>
  </si>
  <si>
    <t>US05675M2G83</t>
  </si>
  <si>
    <t>XS2290957146</t>
  </si>
  <si>
    <t>XS1110833123</t>
  </si>
  <si>
    <t>05674RAK</t>
  </si>
  <si>
    <t>BAHRAIN (KINGDOM OF) 7.5 USD 09/20/2047</t>
  </si>
  <si>
    <t>US05674RAK05</t>
  </si>
  <si>
    <t>XS1675862103</t>
  </si>
  <si>
    <t>XS2290957732</t>
  </si>
  <si>
    <t>USP1850NAA92</t>
  </si>
  <si>
    <t>059514AB</t>
  </si>
  <si>
    <t>BANCO DE BOGOTA USD 144A W/O RTS 5.375 USD 02/19/2023</t>
  </si>
  <si>
    <t>US059514AB51</t>
  </si>
  <si>
    <t>BANCO DE BOGOTA USD REG S 5.375 USD 02/19/2023</t>
  </si>
  <si>
    <t>USP09252AC47</t>
  </si>
  <si>
    <t>059514AC</t>
  </si>
  <si>
    <t>BANCO DE BOGOTA USD 144A W/O RTS 6.25 USD 05/12/2026</t>
  </si>
  <si>
    <t>US059514AC35</t>
  </si>
  <si>
    <t>USP09252AK62</t>
  </si>
  <si>
    <t>059514AE</t>
  </si>
  <si>
    <t>BANCO DE BOGOTA USD 144A W/O RTS 4.375 USD 08/03/2027</t>
  </si>
  <si>
    <t>US059514AE90</t>
  </si>
  <si>
    <t>USP09252AM29</t>
  </si>
  <si>
    <t>05958AAG</t>
  </si>
  <si>
    <t>US05958AAG31</t>
  </si>
  <si>
    <t>USP3772WAC66</t>
  </si>
  <si>
    <t>USG07402DP58</t>
  </si>
  <si>
    <t>05958AAK</t>
  </si>
  <si>
    <t>US05958AAK43</t>
  </si>
  <si>
    <t>05958AAL</t>
  </si>
  <si>
    <t>US05958AAL26</t>
  </si>
  <si>
    <t>USP3772WAF97</t>
  </si>
  <si>
    <t>05958AAJ</t>
  </si>
  <si>
    <t>BANCO BRASL (CI) USD 3.875 USD 10/10/2022</t>
  </si>
  <si>
    <t>US05958AAJ79</t>
  </si>
  <si>
    <t>05959LAG</t>
  </si>
  <si>
    <t>BANCO BRASL (CI) USD 144A W/O RTS 4.875 USD 04/19/2023</t>
  </si>
  <si>
    <t>US05959LAG86</t>
  </si>
  <si>
    <t>BANCO BRASL (CI) USD REG S 4.875 USD 04/19/2023</t>
  </si>
  <si>
    <t>USP3772WAJ10</t>
  </si>
  <si>
    <t>059578AE</t>
  </si>
  <si>
    <t>BANCO BRASL (CI) USD 144A W/O RTS 4.75 USD 03/20/2024</t>
  </si>
  <si>
    <t>US059578AE44</t>
  </si>
  <si>
    <t>USP1R027AA25</t>
  </si>
  <si>
    <t>05959LAF</t>
  </si>
  <si>
    <t>BANCO BRASL (CI) USD 144A W/O RTS 4.625 USD 01/15/2025</t>
  </si>
  <si>
    <t>US05959LAF04</t>
  </si>
  <si>
    <t>BANCO BRASL (CI) USD REG S 4.625 USD 01/15/2025</t>
  </si>
  <si>
    <t>USP3772WAH53</t>
  </si>
  <si>
    <t>05958AAH</t>
  </si>
  <si>
    <t>BANCO BRASL (CI) USD 144A W/O RTS 5.875 USD 01/19/2023</t>
  </si>
  <si>
    <t>US05958AAH14</t>
  </si>
  <si>
    <t>BANCO DO BRASIL LT2 REG S 5.875 USD 01/19/2023</t>
  </si>
  <si>
    <t>USP3772WAE23</t>
  </si>
  <si>
    <t>059597AE</t>
  </si>
  <si>
    <t>BANCO GENERAL USD 144A W/O RTS 4.125 USD 08/07/2027</t>
  </si>
  <si>
    <t>US059597AE41</t>
  </si>
  <si>
    <t>BANCO GENERAL USD REG S 4.125 USD 08/07/2027</t>
  </si>
  <si>
    <t>USP12651AB49</t>
  </si>
  <si>
    <t>05965MAG</t>
  </si>
  <si>
    <t>BANCO DEL ESTADO -CHILE 144A W/O RTS 2.704 USD 01/09/2025</t>
  </si>
  <si>
    <t>US05965MAG87</t>
  </si>
  <si>
    <t>05968AAG</t>
  </si>
  <si>
    <t>BANCO DEL ESTADO -CHILE REG S 2.704 USD 01/09/2025</t>
  </si>
  <si>
    <t>US05968AAG13</t>
  </si>
  <si>
    <t>USP14008AD19</t>
  </si>
  <si>
    <t>05962GAH</t>
  </si>
  <si>
    <t>US05962GAH20</t>
  </si>
  <si>
    <t>USP1400MAA64</t>
  </si>
  <si>
    <t>USP14008AE91</t>
  </si>
  <si>
    <t>05962GAJ</t>
  </si>
  <si>
    <t>US05962GAJ85</t>
  </si>
  <si>
    <t>USP1400MAB48</t>
  </si>
  <si>
    <t>05971PAB</t>
  </si>
  <si>
    <t>US05971PAB40</t>
  </si>
  <si>
    <t>USP1400MAC21</t>
  </si>
  <si>
    <t>BANCO MERCANTIL USD REG S 5.75 USD 10/04/2031</t>
  </si>
  <si>
    <t>USP14008AC36</t>
  </si>
  <si>
    <t>05964SAR</t>
  </si>
  <si>
    <t>BANCO SAFRA SA C USD 144A W/O RTS 4.125 USD 02/08/2023</t>
  </si>
  <si>
    <t>US05964SAR22</t>
  </si>
  <si>
    <t>05964TAQ</t>
  </si>
  <si>
    <t>US05964TAQ22</t>
  </si>
  <si>
    <t>05967CAE</t>
  </si>
  <si>
    <t>BANCO VOTORANTIM USD 144A W/O RTS 4.5 USD 09/24/2024</t>
  </si>
  <si>
    <t>US05967CAE30</t>
  </si>
  <si>
    <t>05967CAF</t>
  </si>
  <si>
    <t>BANCO VOTORANTIM USD 144A W/O RTS 4.375 USD 07/29/2025</t>
  </si>
  <si>
    <t>US05967CAF05</t>
  </si>
  <si>
    <t>XS2210789934</t>
  </si>
  <si>
    <t>22530EAA</t>
  </si>
  <si>
    <t>CREDICORP LTD 144A W/O RTS 2.75 USD 06/17/2025</t>
  </si>
  <si>
    <t>US22530EAA01</t>
  </si>
  <si>
    <t>CREDICORP LTD REG S 2.75 USD 06/17/2025</t>
  </si>
  <si>
    <t>USG2519YAA67</t>
  </si>
  <si>
    <t>USP48864AQ80</t>
  </si>
  <si>
    <t>059895AN</t>
  </si>
  <si>
    <t>BANGKOK BANK/HK USD 144A W/O RTS 3.875 USD 09/27/2022</t>
  </si>
  <si>
    <t>US059895AN23</t>
  </si>
  <si>
    <t>USY0606WBU37</t>
  </si>
  <si>
    <t>059895AQ</t>
  </si>
  <si>
    <t>BANGKOK BANK/HK USD 144A W/O RTS 5 USD 10/03/2023</t>
  </si>
  <si>
    <t>US059895AQ53</t>
  </si>
  <si>
    <t>BANGKOK BANK/HK USD REG S 5 USD 10/03/2023</t>
  </si>
  <si>
    <t>USY06072AC92</t>
  </si>
  <si>
    <t>059895AR</t>
  </si>
  <si>
    <t>BANGKOK BANK/HK USD 144A W/O RTS 4.05 USD 03/19/2024</t>
  </si>
  <si>
    <t>US059895AR37</t>
  </si>
  <si>
    <t>BANGKOK BANK/HK USD REG S 4.05 USD 03/19/2024</t>
  </si>
  <si>
    <t>USY0606WBY58</t>
  </si>
  <si>
    <t>059895AS</t>
  </si>
  <si>
    <t>BANGKOK BANK PUBLIC COMPANY LIMITED (HONG KONG BRANCH) 4.45 USD 09/19/2028</t>
  </si>
  <si>
    <t>US059895AS10</t>
  </si>
  <si>
    <t>BANGKOK BANK/HK USD REG S 4.45 USD 09/19/2028</t>
  </si>
  <si>
    <t>USY0606WBZ24</t>
  </si>
  <si>
    <t>BANGKOK BANK/HK USD REG S 3.733 USD 09/25/2034</t>
  </si>
  <si>
    <t>USY0606WCA63</t>
  </si>
  <si>
    <t>059895AT</t>
  </si>
  <si>
    <t>BANGKOK BANK/HK USD 144A W/O RTS 3.733 USD 09/25/2034</t>
  </si>
  <si>
    <t>US059895AT92</t>
  </si>
  <si>
    <t>USY06072AD75</t>
  </si>
  <si>
    <t>BANK RAKYAT INDO USD REG S 4.625 USD 07/20/2023</t>
  </si>
  <si>
    <t>XS1852235586</t>
  </si>
  <si>
    <t>BANK RAKYAT INDO USD REG S 3.95 USD 03/28/2024</t>
  </si>
  <si>
    <t>XS1963534968</t>
  </si>
  <si>
    <t>BBVA BANCOMER SA USD REG S 6.75 USD 09/30/2022</t>
  </si>
  <si>
    <t>USP16259AH99</t>
  </si>
  <si>
    <t>05533UAD</t>
  </si>
  <si>
    <t>BBVA BANCOMER SA USD 144A W/O RTS 4.375 USD 04/10/2024</t>
  </si>
  <si>
    <t>US05533UAD00</t>
  </si>
  <si>
    <t>BBVA BANCOMER SA USD REG S 4.375 USD 04/10/2024</t>
  </si>
  <si>
    <t>USP16259AK29</t>
  </si>
  <si>
    <t>05533UAH</t>
  </si>
  <si>
    <t>BBVA BANCOMER SA USD 144A W/O RTS 1.875 USD 09/18/2025</t>
  </si>
  <si>
    <t>US05533UAH14</t>
  </si>
  <si>
    <t>BBVA BANCOMER SA USD REG S 1.875 USD 09/18/2025</t>
  </si>
  <si>
    <t>USP16259AJ55</t>
  </si>
  <si>
    <t>USP16259AM84</t>
  </si>
  <si>
    <t>05533UAF</t>
  </si>
  <si>
    <t>BBVA BANCOMER SA USD 144A W/O RTS 5.125 USD 01/18/2033</t>
  </si>
  <si>
    <t>US05533UAF57</t>
  </si>
  <si>
    <t>BBVA BANCOMER SA USD REG S 5.875 USD 09/13/2034</t>
  </si>
  <si>
    <t>USP16259AN67</t>
  </si>
  <si>
    <t>BANK OF CHINA/PARIS REG S .95 USD 09/21/2023</t>
  </si>
  <si>
    <t>XS2231589784</t>
  </si>
  <si>
    <t>BANK OF CHINA/HONG KONG REG S .875 USD 01/14/2024</t>
  </si>
  <si>
    <t>XS2279870575</t>
  </si>
  <si>
    <t>BANK OF CHINA/HONG KONG REG S .75 USD 02/04/2024</t>
  </si>
  <si>
    <t>CND100042M14</t>
  </si>
  <si>
    <t>BANK OF CHINA/HONG KONG REG S 3.125 USD 04/17/2024</t>
  </si>
  <si>
    <t>XS1979516306</t>
  </si>
  <si>
    <t>68G8JHXX</t>
  </si>
  <si>
    <t>BANK OF CHINA/SINGAPORE REG S .8 USD 04/28/2024</t>
  </si>
  <si>
    <t>XS2333562713</t>
  </si>
  <si>
    <t>AMIPEACE LTD REG S 2.5 USD 12/05/2024</t>
  </si>
  <si>
    <t>XS2083188701</t>
  </si>
  <si>
    <t>BANK OF CHINA/HONG KONG REG S 2.375 USD 01/16/2025</t>
  </si>
  <si>
    <t>XS2100404800</t>
  </si>
  <si>
    <t>BANK OF CHINA/HONG KONG REG S 1.25 USD 06/24/2025</t>
  </si>
  <si>
    <t>XS2190999834</t>
  </si>
  <si>
    <t>BANK OF CHINA/HONG KONG REG S 3.875 USD 06/30/2025</t>
  </si>
  <si>
    <t>XS1252209249</t>
  </si>
  <si>
    <t>AMIPEACE LTD REG S 1.5 USD 10/22/2025</t>
  </si>
  <si>
    <t>XS2243917908</t>
  </si>
  <si>
    <t>XS2334572562</t>
  </si>
  <si>
    <t>XS1599276109</t>
  </si>
  <si>
    <t>XS1785829760</t>
  </si>
  <si>
    <t>XS1979516488</t>
  </si>
  <si>
    <t>XS2243948457</t>
  </si>
  <si>
    <t>061202AA</t>
  </si>
  <si>
    <t>BANK OF CHINA 144A W/O RTS 5 USD 11/13/2024</t>
  </si>
  <si>
    <t>US061202AA55</t>
  </si>
  <si>
    <t>06120TAA</t>
  </si>
  <si>
    <t>BANK OF CHINA REG S 5 USD 11/13/2024</t>
  </si>
  <si>
    <t>US06120TAA60</t>
  </si>
  <si>
    <t>05956NAE</t>
  </si>
  <si>
    <t>BANCO DE CRED E INVER 144A W/O RTS 4 USD 02/11/2023</t>
  </si>
  <si>
    <t>US05956NAE22</t>
  </si>
  <si>
    <t>BANCO DE CRED E INVER REG S 4 USD 02/11/2023</t>
  </si>
  <si>
    <t>USP32133CG63</t>
  </si>
  <si>
    <t>05890MAA</t>
  </si>
  <si>
    <t>BANCO DE CREDITO E INVERSIONES MIAMI BRANCH 3.5 USD 10/12/2027</t>
  </si>
  <si>
    <t>US05890MAA18</t>
  </si>
  <si>
    <t>05890PZA</t>
  </si>
  <si>
    <t>BANC CREDITO INVERSIONES REG S 3.5 USD 10/12/2027</t>
  </si>
  <si>
    <t>US05890PZA73</t>
  </si>
  <si>
    <t>05537GAA</t>
  </si>
  <si>
    <t>BBVA BANCO CONT USD 144A W/O RTS 5 USD 08/26/2022</t>
  </si>
  <si>
    <t>US05537GAA31</t>
  </si>
  <si>
    <t>BBVA BANCO CONT USD REG S 5 USD 08/26/2022</t>
  </si>
  <si>
    <t>USP16260AA28</t>
  </si>
  <si>
    <t>BBVA BANCO CONT USD REG S 5.25 USD 09/22/2029</t>
  </si>
  <si>
    <t>USP16236AG98</t>
  </si>
  <si>
    <t>05537GAD</t>
  </si>
  <si>
    <t>BBVA BANCO CONT USD 144A W/O RTS 5.25 USD 09/22/2029</t>
  </si>
  <si>
    <t>US05537GAD79</t>
  </si>
  <si>
    <t>05968LAM</t>
  </si>
  <si>
    <t>BANCOLOMBIA USD 3 USD 01/29/2025</t>
  </si>
  <si>
    <t>US05968LAM46</t>
  </si>
  <si>
    <t>05968LAH</t>
  </si>
  <si>
    <t>BANCOLOMBIA USD 5.125 USD 09/11/2022</t>
  </si>
  <si>
    <t>US05968LAH50</t>
  </si>
  <si>
    <t>05968LAK</t>
  </si>
  <si>
    <t>BANCOLOMBIA USD 4.875 USD 10/18/2027</t>
  </si>
  <si>
    <t>US05968LAK89</t>
  </si>
  <si>
    <t>05968LAL</t>
  </si>
  <si>
    <t>US05968LAL62</t>
  </si>
  <si>
    <t>05971V2C</t>
  </si>
  <si>
    <t>BANCO DE CREDITO USD REG S 3.125 USD 07/01/2030</t>
  </si>
  <si>
    <t>US05971V2C81</t>
  </si>
  <si>
    <t>05971V2D</t>
  </si>
  <si>
    <t>US05971V2D64</t>
  </si>
  <si>
    <t>05990GAA</t>
  </si>
  <si>
    <t>BANCO DE CREDITO USD 144A W/O RTS 4.25 USD 04/01/2023</t>
  </si>
  <si>
    <t>US05990GAA31</t>
  </si>
  <si>
    <t>USP0956JCG87</t>
  </si>
  <si>
    <t>05971U2A</t>
  </si>
  <si>
    <t>BANCO DE CREDITO USD 144A W/O RTS 2.7 USD 01/11/2025</t>
  </si>
  <si>
    <t>US05971U2A44</t>
  </si>
  <si>
    <t>05971V2A</t>
  </si>
  <si>
    <t>BANCO DE CREDITO USD REG S 2.7 USD 01/11/2025</t>
  </si>
  <si>
    <t>US05971V2A26</t>
  </si>
  <si>
    <t>BDO UNIBANK INC EMTN USD REG S 2.95 USD 03/06/2023</t>
  </si>
  <si>
    <t>XS1673684509</t>
  </si>
  <si>
    <t>BDO UNIBANK INC EMTN USD REG S 2.125 USD 01/13/2026</t>
  </si>
  <si>
    <t>XS2199575569</t>
  </si>
  <si>
    <t>USL6401PAH66</t>
  </si>
  <si>
    <t>MINERVA LUXEMBOURG SA REG S 4.375 USD 03/18/2031</t>
  </si>
  <si>
    <t>USL6401PAJ23</t>
  </si>
  <si>
    <t>XS2120091991</t>
  </si>
  <si>
    <t>XS1634369224</t>
  </si>
  <si>
    <t>XS1760804184</t>
  </si>
  <si>
    <t>07737JAD</t>
  </si>
  <si>
    <t>US07737JAD54</t>
  </si>
  <si>
    <t>XS2120882183</t>
  </si>
  <si>
    <t>78386FAC</t>
  </si>
  <si>
    <t>SACI FALABELLA 144A W/O RTS 4.375 USD 01/27/2025</t>
  </si>
  <si>
    <t>US78386FAC05</t>
  </si>
  <si>
    <t>SACI FALABELLA REG S 4.375 USD 01/27/2025</t>
  </si>
  <si>
    <t>USP82290AG51</t>
  </si>
  <si>
    <t>SACI FALABELLA REG S 3.75 USD 10/30/2027</t>
  </si>
  <si>
    <t>USP82290AR17</t>
  </si>
  <si>
    <t>292487AA</t>
  </si>
  <si>
    <t>EMPRESA DE LOS FERROCARR 144A W/O RTS 3.068 USD 08/18/2050</t>
  </si>
  <si>
    <t>US292487AA37</t>
  </si>
  <si>
    <t>USP3742RAW09</t>
  </si>
  <si>
    <t>BURGAN BANK USD REG S 2.75 USD 12/15/2031</t>
  </si>
  <si>
    <t>XS2265369491</t>
  </si>
  <si>
    <t>08861JAB</t>
  </si>
  <si>
    <t>BHARTI AIRTEL INTERNATIO 144A W/O RTS 5.35 USD 05/20/2024</t>
  </si>
  <si>
    <t>US08861JAB52</t>
  </si>
  <si>
    <t>BHARTI AIRTEL INTERNATIO REG S 5.35 USD 05/20/2024</t>
  </si>
  <si>
    <t>USN1384FAB15</t>
  </si>
  <si>
    <t>08860HAA</t>
  </si>
  <si>
    <t>BHARTI AIRTEL LTD 144A W/O RTS 4.375 USD 06/10/2025</t>
  </si>
  <si>
    <t>US08860HAA23</t>
  </si>
  <si>
    <t>BHARTI AIRTEL LTD REG S 4.375 USD 06/10/2025</t>
  </si>
  <si>
    <t>USY0889VAA80</t>
  </si>
  <si>
    <t>08860HAC</t>
  </si>
  <si>
    <t>BHARTI AIRTEL LTD USD 144A W/O RTS 3.25 USD 06/03/2031</t>
  </si>
  <si>
    <t>US08860HAC88</t>
  </si>
  <si>
    <t>BHARTI AIRTEL LTD REG S 3.25 USD 06/03/2031</t>
  </si>
  <si>
    <t>USY0889VAC47</t>
  </si>
  <si>
    <t>USV6703DAA29</t>
  </si>
  <si>
    <t>64132NAC</t>
  </si>
  <si>
    <t>US64132NAC02</t>
  </si>
  <si>
    <t>USV6703DAC84</t>
  </si>
  <si>
    <t>056752AB</t>
  </si>
  <si>
    <t>BAIDU INC 3.5 USD 11/28/2022</t>
  </si>
  <si>
    <t>US056752AB41</t>
  </si>
  <si>
    <t>056752AK</t>
  </si>
  <si>
    <t>BAIDU INC 3.875 USD 09/29/2023</t>
  </si>
  <si>
    <t>US056752AK40</t>
  </si>
  <si>
    <t>056752AM</t>
  </si>
  <si>
    <t>BAIDU INC 4.375 USD 05/14/2024</t>
  </si>
  <si>
    <t>US056752AM06</t>
  </si>
  <si>
    <t>056752AQ</t>
  </si>
  <si>
    <t>BAIDU INC 3.075 USD 04/07/2025</t>
  </si>
  <si>
    <t>US056752AQ10</t>
  </si>
  <si>
    <t>056752AG</t>
  </si>
  <si>
    <t>BAIDU INC 4.125 USD 06/30/2025</t>
  </si>
  <si>
    <t>US056752AG38</t>
  </si>
  <si>
    <t>056752AS</t>
  </si>
  <si>
    <t>BAIDU INC 1.72 USD 04/09/2026</t>
  </si>
  <si>
    <t>US056752AS75</t>
  </si>
  <si>
    <t>056752AJ</t>
  </si>
  <si>
    <t>US056752AJ76</t>
  </si>
  <si>
    <t>056752AL</t>
  </si>
  <si>
    <t>BAIDU INC 4.375 USD 03/29/2028</t>
  </si>
  <si>
    <t>US056752AL23</t>
  </si>
  <si>
    <t>056752AN</t>
  </si>
  <si>
    <t>US056752AN88</t>
  </si>
  <si>
    <t>056752AR</t>
  </si>
  <si>
    <t>US056752AR92</t>
  </si>
  <si>
    <t>056752AT</t>
  </si>
  <si>
    <t>US056752AT58</t>
  </si>
  <si>
    <t>40052VAC</t>
  </si>
  <si>
    <t>GRUPO BIMBO SAB USD 144A W/O RTS 3.875 USD 06/27/2024</t>
  </si>
  <si>
    <t>US40052VAC81</t>
  </si>
  <si>
    <t>GRUPO BIMBO SAB USD REG S 3.875 USD 06/27/2024</t>
  </si>
  <si>
    <t>USP4949BAJ37</t>
  </si>
  <si>
    <t>40052VAD</t>
  </si>
  <si>
    <t>GRUPO BIMBO SAB USD 144A W/O RTS 4.875 USD 06/27/2044</t>
  </si>
  <si>
    <t>US40052VAD64</t>
  </si>
  <si>
    <t>USP4949BAK00</t>
  </si>
  <si>
    <t>40052VAE</t>
  </si>
  <si>
    <t>GRUPO BIMBO S.A.B DE C.V. 4.7 USD 11/10/2047</t>
  </si>
  <si>
    <t>US40052VAE48</t>
  </si>
  <si>
    <t>GRUPO BIMBO SAB USD REG S 4.7 USD 11/10/2047</t>
  </si>
  <si>
    <t>USP4R52QAC92</t>
  </si>
  <si>
    <t>40052VAG</t>
  </si>
  <si>
    <t>GRUPO BIMBO S.A.B DE C.V. 4 USD 09/06/2049</t>
  </si>
  <si>
    <t>US40052VAG95</t>
  </si>
  <si>
    <t>GRUPO BIMBO SAB USD REG S 4 USD 09/06/2049</t>
  </si>
  <si>
    <t>USP4949BAP96</t>
  </si>
  <si>
    <t>05969LAA</t>
  </si>
  <si>
    <t>BANCO INBURSA SA USD 144A W/O RTS 4.125 USD 06/06/2024</t>
  </si>
  <si>
    <t>US05969LAA98</t>
  </si>
  <si>
    <t>BANCO INBURSA SA USD REG S 4.125 USD 06/06/2024</t>
  </si>
  <si>
    <t>USP13296AL53</t>
  </si>
  <si>
    <t>05969LAB</t>
  </si>
  <si>
    <t>BANCO INBURSA SA USD 144A W/O RTS 4.375 USD 04/11/2027</t>
  </si>
  <si>
    <t>US05969LAB71</t>
  </si>
  <si>
    <t>BANCO INBURSA SA USD REG S 4.375 USD 04/11/2027</t>
  </si>
  <si>
    <t>USP13296AM37</t>
  </si>
  <si>
    <t>05968DAB</t>
  </si>
  <si>
    <t>BANCO INTER PERU USD 144A W/O RTS 3.375 USD 01/18/2023</t>
  </si>
  <si>
    <t>US05968DAB64</t>
  </si>
  <si>
    <t>BANCO INTER PERU USD REG S 3.375 USD 01/18/2023</t>
  </si>
  <si>
    <t>USP13435AB16</t>
  </si>
  <si>
    <t>05968DAC</t>
  </si>
  <si>
    <t>BANCO INTER PERU USD 144A W/O RTS 3.25 USD 10/04/2026</t>
  </si>
  <si>
    <t>US05968DAC48</t>
  </si>
  <si>
    <t>USP13435AC98</t>
  </si>
  <si>
    <t>BANCO INTER PERU USD REG S 6.625 USD 03/19/2029</t>
  </si>
  <si>
    <t>USP13435AA33</t>
  </si>
  <si>
    <t>05968DAA</t>
  </si>
  <si>
    <t>BANCO INTER PERU USD 144A W/O RTS 6.625 USD 03/19/2029</t>
  </si>
  <si>
    <t>US05968DAA81</t>
  </si>
  <si>
    <t>PE BANCO INTERNAC DEL PERU 4% DUE 30 4  07/08/2030</t>
  </si>
  <si>
    <t>USP13435AD71</t>
  </si>
  <si>
    <t>USP15383AC95</t>
  </si>
  <si>
    <t>BANISTMO SA USD REG S 4.25 USD 07/31/2027</t>
  </si>
  <si>
    <t>USP15383CD50</t>
  </si>
  <si>
    <t>BEIJING GAS SG CAPITAL REG S 2.75 USD 05/31/2022</t>
  </si>
  <si>
    <t>XS1612471117</t>
  </si>
  <si>
    <t>BANCO LATINOAMER USD REG S 2.375 USD 09/14/2025</t>
  </si>
  <si>
    <t>USP1393HAC27</t>
  </si>
  <si>
    <t>05968CAC</t>
  </si>
  <si>
    <t>BANCO LATINOAMER USD 144A W/O RTS 2.375 USD 09/14/2025</t>
  </si>
  <si>
    <t>US05968CAC64</t>
  </si>
  <si>
    <t>USP37466AR35</t>
  </si>
  <si>
    <t>EMPRESA DE TRANSPORTE ME REG S 5 USD 01/25/2047</t>
  </si>
  <si>
    <t>USP37466AP78</t>
  </si>
  <si>
    <t>29246QAE</t>
  </si>
  <si>
    <t>EMPRESA DE TRANSPORTE ME 144A W/O RTS 4.7 USD 05/07/2050</t>
  </si>
  <si>
    <t>US29246QAE52</t>
  </si>
  <si>
    <t>USP37466AS18</t>
  </si>
  <si>
    <t>BANK MANDIRI PT EMTN USD REG S 3.75 USD 04/11/2024</t>
  </si>
  <si>
    <t>XS1978319108</t>
  </si>
  <si>
    <t>BANK MANDIRI PT EMTN USD REG S 4.75 USD 05/13/2025</t>
  </si>
  <si>
    <t>XS2169280919</t>
  </si>
  <si>
    <t>63SFJMXX</t>
  </si>
  <si>
    <t>XS2314639761</t>
  </si>
  <si>
    <t>059613AB</t>
  </si>
  <si>
    <t>BANCO NAL CR USD 144A W/O RTS 6.25 USD 11/01/2023</t>
  </si>
  <si>
    <t>US059613AB51</t>
  </si>
  <si>
    <t>05970AAA</t>
  </si>
  <si>
    <t>BANCO NACIONAL C USD 144A W/O RTS 4.375 USD 10/14/2025</t>
  </si>
  <si>
    <t>US05970AAA07</t>
  </si>
  <si>
    <t>BANCO NAC DE COM USD REG S 4.375 USD 10/14/2025</t>
  </si>
  <si>
    <t>USP14517AA73</t>
  </si>
  <si>
    <t>06675QAB</t>
  </si>
  <si>
    <t>BOAD 5 07/27/27 5 USD 07/27/2027</t>
  </si>
  <si>
    <t>US06675QAB95</t>
  </si>
  <si>
    <t>BANQUE OUEST AFRICAINE D REG S 5 USD 07/27/2027</t>
  </si>
  <si>
    <t>XS1650033571</t>
  </si>
  <si>
    <t>06675QAC</t>
  </si>
  <si>
    <t>BOAD 4.7 10/22/31 4.7 USD 10/22/2031</t>
  </si>
  <si>
    <t>US06675QAC78</t>
  </si>
  <si>
    <t>BANQUE OUEST AFRICAINE D REG S 4.7 USD 10/22/2031</t>
  </si>
  <si>
    <t>XS2063540038</t>
  </si>
  <si>
    <t>09681LAD</t>
  </si>
  <si>
    <t>BOC AVIATION USD 144A W/O RTS 2.75 USD 09/18/2022</t>
  </si>
  <si>
    <t>US09681LAD29</t>
  </si>
  <si>
    <t>09681MAD</t>
  </si>
  <si>
    <t>BOC AVIATION USD REG S 2.75 USD 09/18/2022</t>
  </si>
  <si>
    <t>US09681MAD02</t>
  </si>
  <si>
    <t>BOC AVIATION USD REG S 3.5 USD 01/31/2023</t>
  </si>
  <si>
    <t>XS1760335502</t>
  </si>
  <si>
    <t>BOC AVIATION EMTN USD REG S 4.375 USD 05/02/2023</t>
  </si>
  <si>
    <t>XS0925008533</t>
  </si>
  <si>
    <t>BOC AVIATION GMTN USD REG S 2.75 USD 12/02/2023</t>
  </si>
  <si>
    <t>XS2180908001</t>
  </si>
  <si>
    <t>BOC AVIATION GMTN USD REG S 4 USD 01/25/2024</t>
  </si>
  <si>
    <t>XS1938443329</t>
  </si>
  <si>
    <t>66980P2A</t>
  </si>
  <si>
    <t>BOC AVIATION USA CORP 144A W/O RTS 1.625 USD 04/29/2024</t>
  </si>
  <si>
    <t>US66980P2A66</t>
  </si>
  <si>
    <t>66980Q2A</t>
  </si>
  <si>
    <t>SG BOC AVIATION 1 5/8% DUE 24 - ASIA 1.625 USD 04/29/2024</t>
  </si>
  <si>
    <t>US66980Q2A49</t>
  </si>
  <si>
    <t>09681LAJ</t>
  </si>
  <si>
    <t>BOC AVIATION USD 144A W/O RTS 3.5 USD 10/10/2024</t>
  </si>
  <si>
    <t>US09681LAJ98</t>
  </si>
  <si>
    <t>09681MAJ</t>
  </si>
  <si>
    <t>US09681MAJ71</t>
  </si>
  <si>
    <t>BOC AVIATION GMTN USD REG S 2.625 USD 01/17/2025</t>
  </si>
  <si>
    <t>XS2104016105</t>
  </si>
  <si>
    <t>09681LAL</t>
  </si>
  <si>
    <t>BOC AVIATION USD 144A W/O RTS 3.25 USD 04/29/2025</t>
  </si>
  <si>
    <t>US09681LAL45</t>
  </si>
  <si>
    <t>09681MAM</t>
  </si>
  <si>
    <t>BOC AVIATION USD REG S 3.25 USD 04/29/2025</t>
  </si>
  <si>
    <t>US09681MAM01</t>
  </si>
  <si>
    <t>BOC AVIATION GMTN USD REG S 1.75 USD 01/21/2026</t>
  </si>
  <si>
    <t>XS2289104577</t>
  </si>
  <si>
    <t>09681LAB</t>
  </si>
  <si>
    <t>BOC AVIATION USD 144A W/O RTS 3.875 USD 04/27/2026</t>
  </si>
  <si>
    <t>US09681LAB62</t>
  </si>
  <si>
    <t>09681MAB</t>
  </si>
  <si>
    <t>US09681MAB46</t>
  </si>
  <si>
    <t>09681LAE</t>
  </si>
  <si>
    <t>US09681LAE02</t>
  </si>
  <si>
    <t>09681MAE</t>
  </si>
  <si>
    <t>BOC AVIATION USD REG S 3.5 USD 09/18/2027</t>
  </si>
  <si>
    <t>US09681MAE84</t>
  </si>
  <si>
    <t>09681LAK</t>
  </si>
  <si>
    <t>BOC AVIATION USD 144A W/O RTS 3 USD 09/11/2029</t>
  </si>
  <si>
    <t>US09681LAK61</t>
  </si>
  <si>
    <t>09681MAK</t>
  </si>
  <si>
    <t>BOC AVIATION USD REG S 3 USD 09/11/2029</t>
  </si>
  <si>
    <t>US09681MAK45</t>
  </si>
  <si>
    <t>09681MAS</t>
  </si>
  <si>
    <t>US09681MAS70</t>
  </si>
  <si>
    <t>06428JAA</t>
  </si>
  <si>
    <t>US06428JAA79</t>
  </si>
  <si>
    <t>06428YAA</t>
  </si>
  <si>
    <t>HK BANK OF CHINA 5.9% DUE 23 PERP - ASIA 5.9 USD 12/31/2049</t>
  </si>
  <si>
    <t>US06428YAA47</t>
  </si>
  <si>
    <t>BOLIVIA GOVERNMENT REG S 5.95 USD 08/22/2023</t>
  </si>
  <si>
    <t>USP37878AB43</t>
  </si>
  <si>
    <t>29731QAC</t>
  </si>
  <si>
    <t>PLURINATIONAL STATE OF BOLIVIA 4.5 USD 03/20/2028</t>
  </si>
  <si>
    <t>US29731QAC15</t>
  </si>
  <si>
    <t>USP37878AC26</t>
  </si>
  <si>
    <t>BHARAT PETROLEUM CORP LT REG S 4.625 USD 10/25/2022</t>
  </si>
  <si>
    <t>XS0848436365</t>
  </si>
  <si>
    <t>BHARAT PETROLEUM CORP REG S 4 USD 05/08/2025</t>
  </si>
  <si>
    <t>XS1227064430</t>
  </si>
  <si>
    <t>XS1548865911</t>
  </si>
  <si>
    <t>05947KAY</t>
  </si>
  <si>
    <t>BANCO BRADES CI USD 144A W/O RTS 2.85 USD 01/27/2023</t>
  </si>
  <si>
    <t>US05947KAY64</t>
  </si>
  <si>
    <t>05947LAY</t>
  </si>
  <si>
    <t>BANCO BRADES CI USD REG S 2.85 USD 01/27/2023</t>
  </si>
  <si>
    <t>US05947LAY48</t>
  </si>
  <si>
    <t>05947KAZ</t>
  </si>
  <si>
    <t>BANCO BRADES CI USD 144A W/O RTS 3.2 USD 01/27/2025</t>
  </si>
  <si>
    <t>US05947KAZ30</t>
  </si>
  <si>
    <t>05947LAZ</t>
  </si>
  <si>
    <t>BANCO BRADES CI USD REG S 3.2 USD 01/27/2025</t>
  </si>
  <si>
    <t>US05947LAZ13</t>
  </si>
  <si>
    <t>10553YAF</t>
  </si>
  <si>
    <t>BRASKEM FINANCE LTD 6.45 USD 02/03/2024</t>
  </si>
  <si>
    <t>US10553YAF25</t>
  </si>
  <si>
    <t>10554TAB</t>
  </si>
  <si>
    <t>BRASKEM NETHERLANDS 144A W/O RTS 4.5 USD 01/10/2028</t>
  </si>
  <si>
    <t>US10554TAB17</t>
  </si>
  <si>
    <t>BRASKEM NETHERLANDS REG S 4.5 USD 01/10/2028</t>
  </si>
  <si>
    <t>USN15516AB83</t>
  </si>
  <si>
    <t>10554TAD</t>
  </si>
  <si>
    <t>BRASKEM NETHERLANDS 144A W/O RTS 4.5 USD 01/31/2030</t>
  </si>
  <si>
    <t>US10554TAD72</t>
  </si>
  <si>
    <t>BRASKEM NETHERLANDS REG S 4.5 USD 01/31/2030</t>
  </si>
  <si>
    <t>USN15516AD40</t>
  </si>
  <si>
    <t>10554CAA</t>
  </si>
  <si>
    <t>BRASKEM FINANCE LTD 144A W/O RTS 7.125 USD 07/22/2041</t>
  </si>
  <si>
    <t>US10554CAA09</t>
  </si>
  <si>
    <t>BRASKEM FINANCE LTD REG S 7.125 USD 07/22/2041</t>
  </si>
  <si>
    <t>USU1065PAA94</t>
  </si>
  <si>
    <t>10554TAE</t>
  </si>
  <si>
    <t>BRASKEM NETHERLANDS 144A W/O RTS 5.875 USD 01/31/2050</t>
  </si>
  <si>
    <t>US10554TAE55</t>
  </si>
  <si>
    <t>BRASKEM NETHERLANDS REG S 5.875 USD 01/31/2050</t>
  </si>
  <si>
    <t>USN15516AE23</t>
  </si>
  <si>
    <t>105756BU</t>
  </si>
  <si>
    <t>US105756BU30</t>
  </si>
  <si>
    <t>US105756AR10</t>
  </si>
  <si>
    <t>105756BV</t>
  </si>
  <si>
    <t>BRAZIL REP OF USD 4.25 USD 01/07/2025</t>
  </si>
  <si>
    <t>US105756BV13</t>
  </si>
  <si>
    <t>105756BF</t>
  </si>
  <si>
    <t>US105756BF62</t>
  </si>
  <si>
    <t>105756CD</t>
  </si>
  <si>
    <t>US105756CD06</t>
  </si>
  <si>
    <t>105756BX</t>
  </si>
  <si>
    <t>US105756BX78</t>
  </si>
  <si>
    <t>105756AE</t>
  </si>
  <si>
    <t>BRAZIL-GLOBAL BD USD 10.125 USD 05/15/2027</t>
  </si>
  <si>
    <t>US105756AE07</t>
  </si>
  <si>
    <t>105756BZ</t>
  </si>
  <si>
    <t>BRAZIL REP OF USD 4.625 USD 01/13/2028</t>
  </si>
  <si>
    <t>US105756BZ27</t>
  </si>
  <si>
    <t>105756CA</t>
  </si>
  <si>
    <t>BRAZIL REP OF USD 4.5 USD 05/30/2029</t>
  </si>
  <si>
    <t>US105756CA66</t>
  </si>
  <si>
    <t>105756CC</t>
  </si>
  <si>
    <t>US105756CC23</t>
  </si>
  <si>
    <t>105756BB</t>
  </si>
  <si>
    <t>BRAZIL REP OF USD 8.25 USD 01/20/2034</t>
  </si>
  <si>
    <t>US105756BB58</t>
  </si>
  <si>
    <t>105756BK</t>
  </si>
  <si>
    <t>BRAZIL REP OF USD 7.125 USD 01/20/2037</t>
  </si>
  <si>
    <t>US105756BK57</t>
  </si>
  <si>
    <t>105756BR</t>
  </si>
  <si>
    <t>US105756BR01</t>
  </si>
  <si>
    <t>105756BW</t>
  </si>
  <si>
    <t>US105756BW95</t>
  </si>
  <si>
    <t>105756BY</t>
  </si>
  <si>
    <t>US105756BY51</t>
  </si>
  <si>
    <t>105756CB</t>
  </si>
  <si>
    <t>US105756CB40</t>
  </si>
  <si>
    <t>10552TAF</t>
  </si>
  <si>
    <t>BRF SA USD 144A W/O RTS 4.75 USD 05/22/2024</t>
  </si>
  <si>
    <t>US10552TAF49</t>
  </si>
  <si>
    <t>BR BRF 4.35% DUE 26 4.35  09/29/2026</t>
  </si>
  <si>
    <t>USA08163AA41</t>
  </si>
  <si>
    <t>05583BAA</t>
  </si>
  <si>
    <t>BRF GMBH 144A W/O RTS 4.35 USD 09/29/2026</t>
  </si>
  <si>
    <t>US05583BAA70</t>
  </si>
  <si>
    <t>10552TAG</t>
  </si>
  <si>
    <t>US10552TAG22</t>
  </si>
  <si>
    <t>USP1905CJX94</t>
  </si>
  <si>
    <t>10552TAH</t>
  </si>
  <si>
    <t>US10552TAH05</t>
  </si>
  <si>
    <t>USP1905CAJ91</t>
  </si>
  <si>
    <t>USP12445AC98</t>
  </si>
  <si>
    <t>05967BAB</t>
  </si>
  <si>
    <t>BANCO SANTANDER CHILE 144A W/O RTS 3.875 USD 09/20/2022</t>
  </si>
  <si>
    <t>US05967BAB18</t>
  </si>
  <si>
    <t>05967FAB</t>
  </si>
  <si>
    <t>BANCO SANTANDER CHILE REG S 3.875 USD 09/20/2022</t>
  </si>
  <si>
    <t>US05967FAB22</t>
  </si>
  <si>
    <t>05970FAC</t>
  </si>
  <si>
    <t>BANCO SANTANDER CHILE 144A W/O RTS 2.7 USD 01/10/2025</t>
  </si>
  <si>
    <t>US05970FAC59</t>
  </si>
  <si>
    <t>05971WAC</t>
  </si>
  <si>
    <t>BANCO SANTANDER CHILE REG S 2.7 USD 01/10/2025</t>
  </si>
  <si>
    <t>US05971WAC73</t>
  </si>
  <si>
    <t>05969BAA</t>
  </si>
  <si>
    <t>BANCO SANTANDER USD 144A W/O RTS 4.125 USD 11/09/2022</t>
  </si>
  <si>
    <t>US05969BAA17</t>
  </si>
  <si>
    <t>BANCO SANTANDER USD REG S 4.125 USD 11/09/2022</t>
  </si>
  <si>
    <t>USP1507SAC19</t>
  </si>
  <si>
    <t>05969BAD</t>
  </si>
  <si>
    <t>US05969BAD55</t>
  </si>
  <si>
    <t>SANTANDER MEXICO USD REG S 5.375 USD 04/17/2025</t>
  </si>
  <si>
    <t>USP1507SAH06</t>
  </si>
  <si>
    <t>SANTANDER MEXICO USD REG S 5.95 USD 10/01/2028</t>
  </si>
  <si>
    <t>USP1507SAG23</t>
  </si>
  <si>
    <t>05969BAC</t>
  </si>
  <si>
    <t>SANTANDER MEXICO USD 144A W/O RTS 5.95 USD 10/01/2028</t>
  </si>
  <si>
    <t>US05969BAC72</t>
  </si>
  <si>
    <t>05971AAD</t>
  </si>
  <si>
    <t>BANCO BTG PAC USD 144A W/O RTS 5.5 USD 01/31/2023</t>
  </si>
  <si>
    <t>US05971AAD37</t>
  </si>
  <si>
    <t>05971BAD</t>
  </si>
  <si>
    <t>US05971BAD10</t>
  </si>
  <si>
    <t>05971AAE</t>
  </si>
  <si>
    <t>BANCO PACTUAL/KY USD 144A W/O RTS 4.5 USD 01/10/2025</t>
  </si>
  <si>
    <t>US05971AAE10</t>
  </si>
  <si>
    <t>05971BAE</t>
  </si>
  <si>
    <t>US05971BAE92</t>
  </si>
  <si>
    <t>05971AAG</t>
  </si>
  <si>
    <t>BANCO PACTUAL/KY USD 144A W/O RTS 2.75 USD 01/11/2026</t>
  </si>
  <si>
    <t>US05971AAG67</t>
  </si>
  <si>
    <t>05971BAG</t>
  </si>
  <si>
    <t>US05971BAG41</t>
  </si>
  <si>
    <t>05609AAA</t>
  </si>
  <si>
    <t>B2W DIGITAL LUX SARL 144A W/O RTS 4.375 USD 12/20/2030</t>
  </si>
  <si>
    <t>US05609AAA97</t>
  </si>
  <si>
    <t>USL0527QAA15</t>
  </si>
  <si>
    <t>CITY OF BUENOS USD REG S 7.5 USD 06/01/2027</t>
  </si>
  <si>
    <t>XS1422866456</t>
  </si>
  <si>
    <t>219868BZ</t>
  </si>
  <si>
    <t>CORP ANDINA DE FOMENTO 2.75 USD 01/06/2023</t>
  </si>
  <si>
    <t>US219868BZ88</t>
  </si>
  <si>
    <t>219868CC</t>
  </si>
  <si>
    <t>CORP ANDINA DE FOMENTO 2.375 USD 05/12/2023</t>
  </si>
  <si>
    <t>US219868CC84</t>
  </si>
  <si>
    <t>219868CA</t>
  </si>
  <si>
    <t>CAF 3.75 11/23/2023 3.75 USD 11/23/2023</t>
  </si>
  <si>
    <t>US219868CA29</t>
  </si>
  <si>
    <t>219868CD</t>
  </si>
  <si>
    <t>CAF 1.625 09/23/2025 1.625 USD 09/23/2025</t>
  </si>
  <si>
    <t>US219868CD67</t>
  </si>
  <si>
    <t>36728KAA</t>
  </si>
  <si>
    <t>CALIDDA 144A W/O RTS 4.375 USD 04/01/2023</t>
  </si>
  <si>
    <t>US36728KAA88</t>
  </si>
  <si>
    <t>CALIDDA REG S 4.375 USD 04/01/2023</t>
  </si>
  <si>
    <t>USP47113AA63</t>
  </si>
  <si>
    <t>133653AA</t>
  </si>
  <si>
    <t>REPUBLIC OF CAMEROON INT 144A W/O RTS 9.5 USD 11/19/2025</t>
  </si>
  <si>
    <t>US133653AA31</t>
  </si>
  <si>
    <t>13805AAA</t>
  </si>
  <si>
    <t>CANPACK EASTERN USD 144A W/O RTS 3.125 USD 11/01/2025</t>
  </si>
  <si>
    <t>US13805AAA51</t>
  </si>
  <si>
    <t>PL CANPACK SA 3 1/8% DUE 25 3.125  11/01/2025</t>
  </si>
  <si>
    <t>USX0971WAA63</t>
  </si>
  <si>
    <t>CAR INC REG S 8.875 USD 05/10/2022</t>
  </si>
  <si>
    <t>XS1991398352</t>
  </si>
  <si>
    <t>CASTLE PEAK PWR FIN CO REG S 3.25 USD 07/25/2027</t>
  </si>
  <si>
    <t>XS1648263926</t>
  </si>
  <si>
    <t>CASTLE PEAK PWR FIN CO REG S 2.2 USD 06/22/2030</t>
  </si>
  <si>
    <t>XS2190958301</t>
  </si>
  <si>
    <t>CASTLE PEAK PWR FIN CO REG S 2.125 USD 03/03/2031</t>
  </si>
  <si>
    <t>XS2307742267</t>
  </si>
  <si>
    <t>CHINA CINDA FINANCE 2017 REG S 3.875 USD 02/08/2023</t>
  </si>
  <si>
    <t>XS1757392201</t>
  </si>
  <si>
    <t>CHINA CINDA 2020 I MNGMN REG S 2 USD 03/18/2023</t>
  </si>
  <si>
    <t>XS2133246244</t>
  </si>
  <si>
    <t>CHINA CINDA 2020 I MNGMN REG S 1.25 USD 01/20/2024</t>
  </si>
  <si>
    <t>XS2281791082</t>
  </si>
  <si>
    <t>CN CINDA FIN 4% DUE 24 - ASIA 4 USD 02/21/2024</t>
  </si>
  <si>
    <t>XS1948752743</t>
  </si>
  <si>
    <t>CHINA CINDA FINANCE 2017 REG S 4.1 USD 03/09/2024</t>
  </si>
  <si>
    <t>XS1573134951</t>
  </si>
  <si>
    <t>169388AC</t>
  </si>
  <si>
    <t>CHINA CINDA FINANCE 144A W/O RTS 5.625 USD 05/14/2024</t>
  </si>
  <si>
    <t>US169388AC92</t>
  </si>
  <si>
    <t>USG2117CAC67</t>
  </si>
  <si>
    <t>CHINA CINDA FINANCE 2017 REG S 4.375 USD 02/08/2025</t>
  </si>
  <si>
    <t>XS1757392466</t>
  </si>
  <si>
    <t>CHINA CINDA 2020 I MNGMN REG S 2.5 USD 03/18/2025</t>
  </si>
  <si>
    <t>XS2133246673</t>
  </si>
  <si>
    <t>16891VAB</t>
  </si>
  <si>
    <t>CHINA CINDA FINANCE 2015 144A W/O RTS 4.25 USD 04/23/2025</t>
  </si>
  <si>
    <t>US16891VAB53</t>
  </si>
  <si>
    <t>USG21184AB52</t>
  </si>
  <si>
    <t>CHINA CINDA 2020 I MNGMN REG S 1.875 USD 01/20/2026</t>
  </si>
  <si>
    <t>XS2281795075</t>
  </si>
  <si>
    <t>XS2133246590</t>
  </si>
  <si>
    <t>XS1573135099</t>
  </si>
  <si>
    <t>CHINA CINDA 2020 I MNGMN REG S 2.5 USD 01/20/2028</t>
  </si>
  <si>
    <t>XS2281797790</t>
  </si>
  <si>
    <t>XS1757392540</t>
  </si>
  <si>
    <t>XS1948752826</t>
  </si>
  <si>
    <t>XS2133246327</t>
  </si>
  <si>
    <t>XS2281799572</t>
  </si>
  <si>
    <t>CN CINDA FIN 5% DUE 48 - ASIA 5 USD 02/08/2048</t>
  </si>
  <si>
    <t>XS1757392896</t>
  </si>
  <si>
    <t>CHINA CONSTRUCT BANK/HK REG S 3 USD 12/04/2022</t>
  </si>
  <si>
    <t>XS1727497049</t>
  </si>
  <si>
    <t>CHINA CONSTRUCT BANK/HK REG S 1 USD 08/04/2023</t>
  </si>
  <si>
    <t>XS2208843503</t>
  </si>
  <si>
    <t>66YYYMXX</t>
  </si>
  <si>
    <t>XS2331713011</t>
  </si>
  <si>
    <t>CHINA CONSTRUCT BANK/HK REG S 1.25 USD 08/04/2025</t>
  </si>
  <si>
    <t>XS2208844493</t>
  </si>
  <si>
    <t>66YYZHXX</t>
  </si>
  <si>
    <t>XS2331713102</t>
  </si>
  <si>
    <t>CHINA CONSTRUCTION BANK REG S 4.25 USD 02/27/2029</t>
  </si>
  <si>
    <t>XS1936784161</t>
  </si>
  <si>
    <t>XS2140531950</t>
  </si>
  <si>
    <t>191229AB</t>
  </si>
  <si>
    <t>COCA-COLA ICECEK USD 144A W/O RTS 4.215 USD 09/19/2024</t>
  </si>
  <si>
    <t>US191229AB90</t>
  </si>
  <si>
    <t>COCA-COLA ICECEK USD REG S 4.215 USD 09/19/2024</t>
  </si>
  <si>
    <t>XS1577950402</t>
  </si>
  <si>
    <t>21987BAV</t>
  </si>
  <si>
    <t>CODELCO INC 144A W/O RTS 4.5 USD 09/16/2025</t>
  </si>
  <si>
    <t>US21987BAV09</t>
  </si>
  <si>
    <t>USP3143NAW40</t>
  </si>
  <si>
    <t>21987BAW</t>
  </si>
  <si>
    <t>CODELCO INC 144A W/O RTS 3.625 USD 08/01/2027</t>
  </si>
  <si>
    <t>US21987BAW81</t>
  </si>
  <si>
    <t>CODELCO INC REG S 3.625 USD 08/01/2027</t>
  </si>
  <si>
    <t>USP3143NAY06</t>
  </si>
  <si>
    <t>21987BAZ</t>
  </si>
  <si>
    <t>CODELCO INC 144A W/O RTS 3 USD 09/30/2029</t>
  </si>
  <si>
    <t>US21987BAZ13</t>
  </si>
  <si>
    <t>USP3143NBE33</t>
  </si>
  <si>
    <t>USP3143NBH63</t>
  </si>
  <si>
    <t>21987BBC</t>
  </si>
  <si>
    <t>CODELCO INC 144A W/O RTS 3.75 USD 01/15/2031</t>
  </si>
  <si>
    <t>US21987BBC19</t>
  </si>
  <si>
    <t>CODELCO INC REG S 3.75 USD 01/15/2031</t>
  </si>
  <si>
    <t>USP3143NBK92</t>
  </si>
  <si>
    <t>CL CODELCO 5 5/8% DUE 35 5.625  09/21/2035</t>
  </si>
  <si>
    <t>USP3143NAG99</t>
  </si>
  <si>
    <t>21987B9F</t>
  </si>
  <si>
    <t>CL CODELCO 6.15% DUE 36 6.15  10/24/2036</t>
  </si>
  <si>
    <t>USP3143NAH72</t>
  </si>
  <si>
    <t>21987BAL</t>
  </si>
  <si>
    <t>CDEL 6.15 10/24/36 6.15 USD 10/24/2036</t>
  </si>
  <si>
    <t>US21987BAL27</t>
  </si>
  <si>
    <t>21987BAR</t>
  </si>
  <si>
    <t>CODELCO INC 144A W/O RTS 4.25 USD 07/17/2042</t>
  </si>
  <si>
    <t>US21987BAR96</t>
  </si>
  <si>
    <t>CL CODELCO 4 1/4% DUE 42 4.25  07/17/2042</t>
  </si>
  <si>
    <t>USP3143NAQ71</t>
  </si>
  <si>
    <t>21987BAT</t>
  </si>
  <si>
    <t>CORPORACION NACIONAL DEL COBRE DE CHILE 5.625 USD 10/18/2043</t>
  </si>
  <si>
    <t>US21987BAT52</t>
  </si>
  <si>
    <t>USP3143NAS38</t>
  </si>
  <si>
    <t>21987BAU</t>
  </si>
  <si>
    <t>CODELCO INC 144A W/O RTS 4.875 USD 11/04/2044</t>
  </si>
  <si>
    <t>US21987BAU26</t>
  </si>
  <si>
    <t>USP3143NAU83</t>
  </si>
  <si>
    <t>21987BAX</t>
  </si>
  <si>
    <t>CODELCO INC 144A W/O RTS 4.5 USD 08/01/2047</t>
  </si>
  <si>
    <t>US21987BAX64</t>
  </si>
  <si>
    <t>21987BAY</t>
  </si>
  <si>
    <t>CORPORACION NACIONAL DEL COBRE DE CHILE 4.375 USD 02/05/2049</t>
  </si>
  <si>
    <t>US21987BAY48</t>
  </si>
  <si>
    <t>USP3143NBB93</t>
  </si>
  <si>
    <t>21987BBA</t>
  </si>
  <si>
    <t>CODELCO INC 144A W/O RTS 3.7 USD 01/30/2050</t>
  </si>
  <si>
    <t>US21987BBA52</t>
  </si>
  <si>
    <t>USP3143NBF08</t>
  </si>
  <si>
    <t>21987BBD</t>
  </si>
  <si>
    <t>CODELCO INC 144A W/O RTS 3.15 USD 01/15/2051</t>
  </si>
  <si>
    <t>US21987BBD91</t>
  </si>
  <si>
    <t>USP3143NBM58</t>
  </si>
  <si>
    <t>US151191AZ66</t>
  </si>
  <si>
    <t>151191BB</t>
  </si>
  <si>
    <t>US151191BB89</t>
  </si>
  <si>
    <t>CELULOSA ARAUCO CONSTITU REG S 4.25 USD 04/30/2029</t>
  </si>
  <si>
    <t>USP2195VAP06</t>
  </si>
  <si>
    <t>151191BJ</t>
  </si>
  <si>
    <t>CELULOSA ARAUCO CONSTITU 144A 4.2 USD 01/29/2030</t>
  </si>
  <si>
    <t>US151191BJ16</t>
  </si>
  <si>
    <t>CELULOSA ARAUCO CONSTITU REG S 4.2 USD 01/29/2030</t>
  </si>
  <si>
    <t>USP2195VAR61</t>
  </si>
  <si>
    <t>151191BD</t>
  </si>
  <si>
    <t>CELULOSA ARAUCO CONSTITU 5.5 USD 11/02/2047</t>
  </si>
  <si>
    <t>US151191BD46</t>
  </si>
  <si>
    <t>USP2195VAQ88</t>
  </si>
  <si>
    <t>USP2195VAS45</t>
  </si>
  <si>
    <t>151290BW</t>
  </si>
  <si>
    <t>US151290BW27</t>
  </si>
  <si>
    <t>USP2253TJP59</t>
  </si>
  <si>
    <t>151290BV</t>
  </si>
  <si>
    <t>CEMEX SAB USD 144A W/O RTS 5.45 USD 11/19/2029</t>
  </si>
  <si>
    <t>US151290BV44</t>
  </si>
  <si>
    <t>CEMEX SAB USD REG S 5.45 USD 11/19/2029</t>
  </si>
  <si>
    <t>USP2253TJN02</t>
  </si>
  <si>
    <t>151290BX</t>
  </si>
  <si>
    <t>US151290BX00</t>
  </si>
  <si>
    <t>CEMEX SAB USD REG S 5.2 USD 09/17/2030</t>
  </si>
  <si>
    <t>USP2253TJQ33</t>
  </si>
  <si>
    <t>151290BZ</t>
  </si>
  <si>
    <t>US151290BZ57</t>
  </si>
  <si>
    <t>CEMEX SAB USD REG S 3.875 USD 07/11/2031</t>
  </si>
  <si>
    <t>USP2253TJR16</t>
  </si>
  <si>
    <t>CENTRAL CHN REAL ESTATE REG S 7.25 USD 04/24/2023</t>
  </si>
  <si>
    <t>XS1984473071</t>
  </si>
  <si>
    <t>CENTRAL CHN REAL ESTATE REG S 7.65 USD 08/27/2023</t>
  </si>
  <si>
    <t>XS2189387520</t>
  </si>
  <si>
    <t>XS2262030369</t>
  </si>
  <si>
    <t>XS2102302200</t>
  </si>
  <si>
    <t>CENTRAL CHN REAL ESTATE REG S 7.25 USD 08/13/2024</t>
  </si>
  <si>
    <t>XS2215180550</t>
  </si>
  <si>
    <t>CENTRAL CHN REAL ESTATE REG S 7.5 USD 07/14/2025</t>
  </si>
  <si>
    <t>XS2282587414</t>
  </si>
  <si>
    <t>15132HAF</t>
  </si>
  <si>
    <t>CENCOSUD SA 144A W/O RTS 5.15 USD 02/12/2025</t>
  </si>
  <si>
    <t>US15132HAF82</t>
  </si>
  <si>
    <t>CENCOSUD SA REG S 5.15 USD 02/12/2025</t>
  </si>
  <si>
    <t>USP2205JAK62</t>
  </si>
  <si>
    <t>15132HAH</t>
  </si>
  <si>
    <t>US15132HAH49</t>
  </si>
  <si>
    <t>CENCOSUD SA REG S 4.375 USD 07/17/2027</t>
  </si>
  <si>
    <t>USP2205JAQ33</t>
  </si>
  <si>
    <t>15132HAG</t>
  </si>
  <si>
    <t>CENCOSUD SA 144A W/O RTS 6.625 USD 02/12/2045</t>
  </si>
  <si>
    <t>US15132HAG65</t>
  </si>
  <si>
    <t>USP2205JAL46</t>
  </si>
  <si>
    <t>CZ CEZ 5 5/8% DUE 42 5.625  04/03/2042</t>
  </si>
  <si>
    <t>XS0764314695</t>
  </si>
  <si>
    <t>157214AB</t>
  </si>
  <si>
    <t>CEZ AS 144A W/O RTS 5.625 USD 04/03/2042</t>
  </si>
  <si>
    <t>US157214AB31</t>
  </si>
  <si>
    <t>200447AD</t>
  </si>
  <si>
    <t>COM FED ELECTRIC USD 144A W/O RTS 4.875 USD 01/15/2024</t>
  </si>
  <si>
    <t>US200447AD28</t>
  </si>
  <si>
    <t>USP30179AM09</t>
  </si>
  <si>
    <t>COMISION FEDERAL USD REG S 4.75 USD 02/23/2027</t>
  </si>
  <si>
    <t>USP29595AB42</t>
  </si>
  <si>
    <t>USP29595AD08</t>
  </si>
  <si>
    <t>XS2030333038</t>
  </si>
  <si>
    <t>200447AC</t>
  </si>
  <si>
    <t>COMISION FEDERAL DE ELECTRICIDAD 5.75 USD 02/14/2042</t>
  </si>
  <si>
    <t>US200447AC45</t>
  </si>
  <si>
    <t>USP30179AK43</t>
  </si>
  <si>
    <t>USP30179AR95</t>
  </si>
  <si>
    <t>USP29595AE80</t>
  </si>
  <si>
    <t>373196AA</t>
  </si>
  <si>
    <t>GEORGIA GLOBAL USD 144A W/O RTS 7.75 USD 07/30/2025</t>
  </si>
  <si>
    <t>US373196AA29</t>
  </si>
  <si>
    <t>GEORGIA GLOBAL USD REG S 7.75 USD 07/30/2025</t>
  </si>
  <si>
    <t>XS2208644059</t>
  </si>
  <si>
    <t>XS2079799024</t>
  </si>
  <si>
    <t>CGNPC INTERNATIONAL LTD REG S 3.125 USD 12/11/2022</t>
  </si>
  <si>
    <t>XS1725552928</t>
  </si>
  <si>
    <t>CGNPC INTERNATIONAL LTD REG S 3.875 USD 09/11/2023</t>
  </si>
  <si>
    <t>XS1867406024</t>
  </si>
  <si>
    <t>CGNPC INTERNATIONAL LTD REG S 2.75 USD 07/02/2024</t>
  </si>
  <si>
    <t>XS2014454933</t>
  </si>
  <si>
    <t>CGNPC INTERNATIONAL LTD REG S 4 USD 05/19/2025</t>
  </si>
  <si>
    <t>XS1227947097</t>
  </si>
  <si>
    <t>XS1733841735</t>
  </si>
  <si>
    <t>168863BN</t>
  </si>
  <si>
    <t>CHILE - REPUBLIC OF 2.25 USD 10/30/2022</t>
  </si>
  <si>
    <t>US168863BN78</t>
  </si>
  <si>
    <t>168863BW</t>
  </si>
  <si>
    <t>CHILE - REPUBLIC OF 3.125 USD 03/27/2025</t>
  </si>
  <si>
    <t>US168863BW77</t>
  </si>
  <si>
    <t>168863CA</t>
  </si>
  <si>
    <t>US168863CA49</t>
  </si>
  <si>
    <t>168863CF</t>
  </si>
  <si>
    <t>CHILE - REPUBLIC OF 3.24 USD 02/06/2028</t>
  </si>
  <si>
    <t>US168863CF36</t>
  </si>
  <si>
    <t>168863DP</t>
  </si>
  <si>
    <t>US168863DP09</t>
  </si>
  <si>
    <t>168863DN</t>
  </si>
  <si>
    <t>CHILE - REPUBLIC OF 2.55 USD 01/27/2032</t>
  </si>
  <si>
    <t>US168863DN50</t>
  </si>
  <si>
    <t>168863DS</t>
  </si>
  <si>
    <t>CHILE - REPUBLIC OF 3.1 USD 05/07/2041</t>
  </si>
  <si>
    <t>US168863DS48</t>
  </si>
  <si>
    <t>168863BP</t>
  </si>
  <si>
    <t>CHILE - REP OF USD 3.625 USD 10/30/2042</t>
  </si>
  <si>
    <t>US168863BP27</t>
  </si>
  <si>
    <t>168863CE</t>
  </si>
  <si>
    <t>CHILE - REPUBLIC OF 3.86 USD 06/21/2047</t>
  </si>
  <si>
    <t>US168863CE60</t>
  </si>
  <si>
    <t>168863DL</t>
  </si>
  <si>
    <t>US168863DL94</t>
  </si>
  <si>
    <t>66FCNPXX</t>
  </si>
  <si>
    <t>XS2327851874</t>
  </si>
  <si>
    <t>168863DQ</t>
  </si>
  <si>
    <t>REPUBLIC OF CHILE USD 3.1 USD 01/22/2061</t>
  </si>
  <si>
    <t>US168863DQ81</t>
  </si>
  <si>
    <t>XS1706605109</t>
  </si>
  <si>
    <t>XS2084424063</t>
  </si>
  <si>
    <t>XS1891571348</t>
  </si>
  <si>
    <t>USY15025AA02</t>
  </si>
  <si>
    <t>CHINA GOVT INTL BOND REG S 1.95 USD 12/03/2024</t>
  </si>
  <si>
    <t>XS2084424493</t>
  </si>
  <si>
    <t>USY15025AB84</t>
  </si>
  <si>
    <t>XS1706605281</t>
  </si>
  <si>
    <t>XS1891574441</t>
  </si>
  <si>
    <t>XS2084425110</t>
  </si>
  <si>
    <t>USY15025AC67</t>
  </si>
  <si>
    <t>XS2084425623</t>
  </si>
  <si>
    <t>XS1891577030</t>
  </si>
  <si>
    <t>USY15025AD41</t>
  </si>
  <si>
    <t>CHINA SCE GRP HLDGS LTD REG S 7.25 USD 04/19/2023</t>
  </si>
  <si>
    <t>XS2016010881</t>
  </si>
  <si>
    <t>CHINA SCE GRP HLDGS LTD REG S 7.375 USD 04/09/2024</t>
  </si>
  <si>
    <t>XS1974405893</t>
  </si>
  <si>
    <t>CHINA SCE GRP HLDGS LTD REG S 5.95 USD 09/29/2024</t>
  </si>
  <si>
    <t>XS2316077572</t>
  </si>
  <si>
    <t>CHINA SCE GRP HLDGS LTD REG S 7 USD 05/02/2025</t>
  </si>
  <si>
    <t>XS2227351900</t>
  </si>
  <si>
    <t>CHINA OVERSEAS FIN KY V REG S 3.95 USD 11/15/2022</t>
  </si>
  <si>
    <t>XS0852986156</t>
  </si>
  <si>
    <t>CHINA OVERSEAS FIN REG S 4.25 USD 04/26/2023</t>
  </si>
  <si>
    <t>XS1811821054</t>
  </si>
  <si>
    <t>CHINA OVERSEA FIN KY III REG S 5.375 USD 10/29/2023</t>
  </si>
  <si>
    <t>XS0972980097</t>
  </si>
  <si>
    <t>CHINA OVERSEAS FIN. VI REG S 5.95 USD 05/08/2024</t>
  </si>
  <si>
    <t>XS1063561499</t>
  </si>
  <si>
    <t>CN OVERSEAS FIN KY VIII REG S 2.375 USD 03/02/2025</t>
  </si>
  <si>
    <t>XS2125599626</t>
  </si>
  <si>
    <t>XS1811821211</t>
  </si>
  <si>
    <t>XS2026426085</t>
  </si>
  <si>
    <t>XS2056378347</t>
  </si>
  <si>
    <t>XS2125601547</t>
  </si>
  <si>
    <t>XS1075180379</t>
  </si>
  <si>
    <t>CN CHINA OVERSEAS 3 1/8% DUE 35 - ASIA 3.125 USD 03/02/2035</t>
  </si>
  <si>
    <t>XS2125715800</t>
  </si>
  <si>
    <t>XS0852986313</t>
  </si>
  <si>
    <t>XS0985567881</t>
  </si>
  <si>
    <t>CONCORD NEW ENERGY GRP REG S 10.75 USD 09/24/2023</t>
  </si>
  <si>
    <t>XS2192432271</t>
  </si>
  <si>
    <t>CHINA MENGNIU DAIRY REG S 4.25 USD 08/07/2023</t>
  </si>
  <si>
    <t>XS1859213289</t>
  </si>
  <si>
    <t>CHINA MENGNIU DAIRY REG S 3 USD 07/18/2024</t>
  </si>
  <si>
    <t>XS2025437406</t>
  </si>
  <si>
    <t>CHINA MENGNIU DAIRY REG S 1.875 USD 06/17/2025</t>
  </si>
  <si>
    <t>XS2186093766</t>
  </si>
  <si>
    <t>XS2186093923</t>
  </si>
  <si>
    <t>CIFI HOLDINGS GROUP REG S 5.5 USD 01/23/2023</t>
  </si>
  <si>
    <t>XS1750975200</t>
  </si>
  <si>
    <t>CIFI HOLDINGS GROUP REG S 6.55 USD 03/28/2024</t>
  </si>
  <si>
    <t>XS1969792800</t>
  </si>
  <si>
    <t>CIFI HOLDINGS GROUP REG S 6.45 USD 11/07/2024</t>
  </si>
  <si>
    <t>XS2075784103</t>
  </si>
  <si>
    <t>CIFI HOLDINGS GROUP REG S 6 USD 07/16/2025</t>
  </si>
  <si>
    <t>XS2099272846</t>
  </si>
  <si>
    <t>CIFI HOLDINGS GROUP REG S 5.95 USD 10/20/2025</t>
  </si>
  <si>
    <t>XS2205316941</t>
  </si>
  <si>
    <t>CIFI HOLDINGS GROUP REG S 5.25 USD 05/13/2026</t>
  </si>
  <si>
    <t>XS2251822727</t>
  </si>
  <si>
    <t>XS2280431763</t>
  </si>
  <si>
    <t>LISTRINDO CAPITAL BV REG S 4.95 USD 09/14/2026</t>
  </si>
  <si>
    <t>USN5276YAD87</t>
  </si>
  <si>
    <t>075879XB</t>
  </si>
  <si>
    <t>CITIC LTD 6.8 USD 01/17/2023</t>
  </si>
  <si>
    <t>XS0836465608</t>
  </si>
  <si>
    <t>CITIC REG S 3.5 USD 07/11/2023</t>
  </si>
  <si>
    <t>XS1743727056</t>
  </si>
  <si>
    <t>CITIC REG S 2.45 USD 02/25/2025</t>
  </si>
  <si>
    <t>XS2109790183</t>
  </si>
  <si>
    <t>CITIC LTD REG S 3.7 USD 06/14/2026</t>
  </si>
  <si>
    <t>XS1431266920</t>
  </si>
  <si>
    <t>XS1570263563</t>
  </si>
  <si>
    <t>XS1743727130</t>
  </si>
  <si>
    <t>XS2109790001</t>
  </si>
  <si>
    <t>50050GAK</t>
  </si>
  <si>
    <t>KOOKMIN BANK USD 144A W/O RTS 2.875 USD 03/25/2023</t>
  </si>
  <si>
    <t>US50050GAK40</t>
  </si>
  <si>
    <t>50050HAK</t>
  </si>
  <si>
    <t>US50050HAK23</t>
  </si>
  <si>
    <t>50050GAM</t>
  </si>
  <si>
    <t>KOOKMIN BANK USD 144A W/O RTS 1.75 USD 05/04/2025</t>
  </si>
  <si>
    <t>US50050GAM06</t>
  </si>
  <si>
    <t>50050HAM</t>
  </si>
  <si>
    <t>US50050HAM88</t>
  </si>
  <si>
    <t>50050GAP</t>
  </si>
  <si>
    <t>KOOKMIN BANK USD 144A W/O RTS 1.375 USD 05/06/2026</t>
  </si>
  <si>
    <t>US50050GAP37</t>
  </si>
  <si>
    <t>50050HAP</t>
  </si>
  <si>
    <t>KOOKMIN BANK USD REG S 1.375 USD 05/06/2026</t>
  </si>
  <si>
    <t>US50050HAP10</t>
  </si>
  <si>
    <t>HK HUTCHISON 3 1/4% DUE 22 - ASIA 3.25 USD 11/08/2022</t>
  </si>
  <si>
    <t>USG4690AAB38</t>
  </si>
  <si>
    <t>44842CAB</t>
  </si>
  <si>
    <t>HUTCH WHAMPOA INT 12 II 144A W/O RTS 3.25 USD 11/08/2022</t>
  </si>
  <si>
    <t>US44842CAB90</t>
  </si>
  <si>
    <t>12563XAB</t>
  </si>
  <si>
    <t>US12563XAB73</t>
  </si>
  <si>
    <t>HK HUTCHISON 2 3/4% DUE 23 - ASIA 2.75 USD 03/29/2023</t>
  </si>
  <si>
    <t>USG2178XAB85</t>
  </si>
  <si>
    <t>12564CAA</t>
  </si>
  <si>
    <t>CK HUTCHISON INTL 19 LTD 144A W/O RTS 3.25 USD 04/11/2024</t>
  </si>
  <si>
    <t>US12564CAA45</t>
  </si>
  <si>
    <t>CK HUTCHISON INTL 19 LTD REG S 3.25 USD 04/11/2024</t>
  </si>
  <si>
    <t>USG2179DAA30</t>
  </si>
  <si>
    <t>HK HUTCHISON 3 5/8% DUE 24 - ASIA 3.625 USD 10/31/2024</t>
  </si>
  <si>
    <t>USG46747AB00</t>
  </si>
  <si>
    <t>44841DAB</t>
  </si>
  <si>
    <t>HUTCHISON WHAMPOA FIN 144A W/O RTS 3.625 USD 10/31/2024</t>
  </si>
  <si>
    <t>US44841DAB82</t>
  </si>
  <si>
    <t>12565WAA</t>
  </si>
  <si>
    <t>CK HUTCHISON INTNTL 21 144A W/O RTS 1.5 USD 04/15/2026</t>
  </si>
  <si>
    <t>US12565WAA99</t>
  </si>
  <si>
    <t>CK HUTCHISON INTNTL 21 REG S 1.5 USD 04/15/2026</t>
  </si>
  <si>
    <t>USG2182GAA16</t>
  </si>
  <si>
    <t>12563TAB</t>
  </si>
  <si>
    <t>CK HUTCHISON INTL 16 LTD 144A W/O RTS 2.75 USD 10/03/2026</t>
  </si>
  <si>
    <t>US12563TAB61</t>
  </si>
  <si>
    <t>USG2176WAB21</t>
  </si>
  <si>
    <t>USG2177UAB55</t>
  </si>
  <si>
    <t>12563UAB</t>
  </si>
  <si>
    <t>CK HUTCHISON INTL 17 LTD 144A W/O RTS 3.5 USD 04/05/2027</t>
  </si>
  <si>
    <t>US12563UAB35</t>
  </si>
  <si>
    <t>448414AE</t>
  </si>
  <si>
    <t>CKHH 7.5 08/01/2027 7.5 USD 08/01/2027</t>
  </si>
  <si>
    <t>US448414AE21</t>
  </si>
  <si>
    <t>USG46715AC56</t>
  </si>
  <si>
    <t>HK HUTCHISON 3 1/4% DUE 27 - ASIA 3.25 USD 09/29/2027</t>
  </si>
  <si>
    <t>USG2178XAC68</t>
  </si>
  <si>
    <t>12563XAC</t>
  </si>
  <si>
    <t>CK HUTCHISON INTL 17 LTD 144A W/O RTS 3.25 USD 09/29/2027</t>
  </si>
  <si>
    <t>US12563XAC56</t>
  </si>
  <si>
    <t>12564CAB</t>
  </si>
  <si>
    <t>CK HUTCHISON INTL 19 LTD 144A W/O RTS 3.625 USD 04/11/2029</t>
  </si>
  <si>
    <t>US12564CAB28</t>
  </si>
  <si>
    <t>CK HUTCHISON INTL 19 LTD REG S 3.625 USD 04/11/2029</t>
  </si>
  <si>
    <t>USG2179DAB13</t>
  </si>
  <si>
    <t>12563DAA</t>
  </si>
  <si>
    <t>CK HUTCHISON INTL 19 II 144A W/O RTS 2.75 USD 09/06/2029</t>
  </si>
  <si>
    <t>US12563DAA37</t>
  </si>
  <si>
    <t>CK HUTCHISON INTL 19 II REG S 2.75 USD 09/06/2029</t>
  </si>
  <si>
    <t>USG2176DAA66</t>
  </si>
  <si>
    <t>CK HUTCHISON INTL 20 LTD REG S 2.5 USD 05/08/2030</t>
  </si>
  <si>
    <t>USG2181LAA10</t>
  </si>
  <si>
    <t>12564HAA</t>
  </si>
  <si>
    <t>CK HUTCHISON INTL 20 LTD 144A W/O RTS 2.5 USD 05/08/2030</t>
  </si>
  <si>
    <t>US12564HAA32</t>
  </si>
  <si>
    <t>12565WAB</t>
  </si>
  <si>
    <t>CK HUTCHISON INTNTL 21 144A W/O RTS 2.5 USD 04/15/2031</t>
  </si>
  <si>
    <t>US12565WAB72</t>
  </si>
  <si>
    <t>CK HUTCHISON INTNTL 21 REG S 2.5 USD 04/15/2031</t>
  </si>
  <si>
    <t>USG2182GAB98</t>
  </si>
  <si>
    <t>HK HUTCHISON 7.45% DUE 33 - ASIA 7.45 USD 11/24/2033</t>
  </si>
  <si>
    <t>USG4672CAC94</t>
  </si>
  <si>
    <t>44841SAC</t>
  </si>
  <si>
    <t>US44841SAC35</t>
  </si>
  <si>
    <t>HK HUTCHISON 3 1/8% DUE 41 - ASIA 3.125 USD 04/15/2041</t>
  </si>
  <si>
    <t>USG2182GAC71</t>
  </si>
  <si>
    <t>12565WAC</t>
  </si>
  <si>
    <t>CK HUTCHISON INTNTL 21 144A W/O RTS 3.125 USD 04/15/2041</t>
  </si>
  <si>
    <t>US12565WAC55</t>
  </si>
  <si>
    <t>12563DAB</t>
  </si>
  <si>
    <t>CK HUTCHISON INTL 19 II 144A W/O RTS 3.375 USD 09/06/2049</t>
  </si>
  <si>
    <t>US12563DAB10</t>
  </si>
  <si>
    <t>CK HUTCHISON INTL 19 II REG S 3.375 USD 09/06/2049</t>
  </si>
  <si>
    <t>USG2176DAB40</t>
  </si>
  <si>
    <t>HK HUTCHISON 3 3/8% DUE 50 - ASIA 3.375 USD 05/08/2050</t>
  </si>
  <si>
    <t>USG2181LAB92</t>
  </si>
  <si>
    <t>18684LAA</t>
  </si>
  <si>
    <t>CLIFFTON LTD USD 144A W/O RTS 6.25 USD 10/25/2025</t>
  </si>
  <si>
    <t>US18684LAA61</t>
  </si>
  <si>
    <t>CLIFFTON LTD USD REG S 6.25 USD 10/25/2025</t>
  </si>
  <si>
    <t>USV2335LAA99</t>
  </si>
  <si>
    <t>18452NAB</t>
  </si>
  <si>
    <t>CLEAN RENEWABLE USD 144A W/O RTS 4.25 USD 03/25/2027</t>
  </si>
  <si>
    <t>US18452NAB01</t>
  </si>
  <si>
    <t>CLEAN RENEWABLE USD REG S 4.25 USD 03/25/2027</t>
  </si>
  <si>
    <t>USV2352NAB11</t>
  </si>
  <si>
    <t>46143NAB</t>
  </si>
  <si>
    <t>GLOBELEQ MESOAMERICA 144A W/O RTS 6.25 USD 04/26/2029</t>
  </si>
  <si>
    <t>US46143NAB64</t>
  </si>
  <si>
    <t>GLOBELEQ MESOAMERICA REG S 6.25 USD 04/26/2029</t>
  </si>
  <si>
    <t>USG4923NAB40</t>
  </si>
  <si>
    <t>46128MAF</t>
  </si>
  <si>
    <t>INVERSIONES CMPC SA 144A W/O RTS 4.375 USD 05/15/2023</t>
  </si>
  <si>
    <t>US46128MAF86</t>
  </si>
  <si>
    <t>USP58072AG71</t>
  </si>
  <si>
    <t>46128MAG</t>
  </si>
  <si>
    <t>INVERSIONES CMPC SA 144A W/O RTS 4.75 USD 09/15/2024</t>
  </si>
  <si>
    <t>US46128MAG69</t>
  </si>
  <si>
    <t>USP58072AK83</t>
  </si>
  <si>
    <t>USP58072AL66</t>
  </si>
  <si>
    <t>USP58072AS10</t>
  </si>
  <si>
    <t>46128MAQ</t>
  </si>
  <si>
    <t>INVERSIONES CMPC SA 144A W/O RTS 3 USD 04/06/2031</t>
  </si>
  <si>
    <t>US46128MAQ42</t>
  </si>
  <si>
    <t>INVERSIONES CMPC SA REG S 3 USD 04/06/2031</t>
  </si>
  <si>
    <t>USP58072AT92</t>
  </si>
  <si>
    <t>BLUESTAR FIN HOLDINGS REG S 3.375 USD 07/16/2024</t>
  </si>
  <si>
    <t>XS2018600168</t>
  </si>
  <si>
    <t>12634MAD</t>
  </si>
  <si>
    <t>CNOOC FINANCE 2015 US 3.75 USD 05/02/2023</t>
  </si>
  <si>
    <t>US12634MAD20</t>
  </si>
  <si>
    <t>12625GAC</t>
  </si>
  <si>
    <t>CNOOC FINANCE 2013 LTD 3 USD 05/09/2023</t>
  </si>
  <si>
    <t>US12625GAC87</t>
  </si>
  <si>
    <t>12626HAA</t>
  </si>
  <si>
    <t>CNOOC CURTIS FUNDING NO1 144A W/O RTS 4.5 USD 10/03/2023</t>
  </si>
  <si>
    <t>US12626HAA95</t>
  </si>
  <si>
    <t>USQ25738AA54</t>
  </si>
  <si>
    <t>12591DAC</t>
  </si>
  <si>
    <t>CNOOC FINANCE 2014 ULC 4.25 USD 04/30/2024</t>
  </si>
  <si>
    <t>US12591DAC56</t>
  </si>
  <si>
    <t>12634MAB</t>
  </si>
  <si>
    <t>CNOOC FINANCE 2015 US 3.5 USD 05/05/2025</t>
  </si>
  <si>
    <t>US12634MAB63</t>
  </si>
  <si>
    <t>136420AF</t>
  </si>
  <si>
    <t>CN NEXEN 7.4% DUE 28 - ASIA 7.4 USD 05/01/2028</t>
  </si>
  <si>
    <t>US136420AF31</t>
  </si>
  <si>
    <t>12634MAE</t>
  </si>
  <si>
    <t>US12634MAE03</t>
  </si>
  <si>
    <t>12625GAF</t>
  </si>
  <si>
    <t>CNOOC FINANCE 2013 LTD 2.875 USD 09/30/2029</t>
  </si>
  <si>
    <t>US12625GAF19</t>
  </si>
  <si>
    <t>65334HAA</t>
  </si>
  <si>
    <t>US65334HAA05</t>
  </si>
  <si>
    <t>CN CNOOC FIN 5 1/2% DUE 33 - ASIA 5.5 USD 05/21/2033</t>
  </si>
  <si>
    <t>USG21886AB53</t>
  </si>
  <si>
    <t>65334HAE</t>
  </si>
  <si>
    <t>US65334HAE27</t>
  </si>
  <si>
    <t>65334HAG</t>
  </si>
  <si>
    <t>US65334HAG74</t>
  </si>
  <si>
    <t>65334HAJ</t>
  </si>
  <si>
    <t>NEXEN INC 7.5 USD 07/30/2039</t>
  </si>
  <si>
    <t>US65334HAJ14</t>
  </si>
  <si>
    <t>CN CNOOC FIN 5 3/4% DUE 41 - ASIA 5.75 USD 01/26/2041</t>
  </si>
  <si>
    <t>USG2353WAB75</t>
  </si>
  <si>
    <t>12621VAB</t>
  </si>
  <si>
    <t>US12621VAB18</t>
  </si>
  <si>
    <t>12623UAB</t>
  </si>
  <si>
    <t>CNOOC FINANCE 2012 LTD 144A W/O RTS 5 USD 05/02/2042</t>
  </si>
  <si>
    <t>US12623UAB17</t>
  </si>
  <si>
    <t>CN CNOOC FIN 5% DUE 42 - ASIA 5 USD 05/02/2042</t>
  </si>
  <si>
    <t>USG23530AB75</t>
  </si>
  <si>
    <t>12625GAD</t>
  </si>
  <si>
    <t>US12625GAD60</t>
  </si>
  <si>
    <t>12591DAD</t>
  </si>
  <si>
    <t>US12591DAD30</t>
  </si>
  <si>
    <t>12634GAC</t>
  </si>
  <si>
    <t>US12634GAC78</t>
  </si>
  <si>
    <t>12625GAG</t>
  </si>
  <si>
    <t>US12625GAG91</t>
  </si>
  <si>
    <t>12623TAE</t>
  </si>
  <si>
    <t>CNPC GENERAL CAPITAL 144A W/O RTS 3.4 USD 04/16/2023</t>
  </si>
  <si>
    <t>US12623TAE82</t>
  </si>
  <si>
    <t>USG22004AE89</t>
  </si>
  <si>
    <t>CNPC GLOBAL CAPITAL REG S 1.125 USD 06/23/2023</t>
  </si>
  <si>
    <t>XS2179917229</t>
  </si>
  <si>
    <t>CNPC GLOBAL CAPITAL REG S 1.35 USD 06/23/2025</t>
  </si>
  <si>
    <t>XS2179917906</t>
  </si>
  <si>
    <t>XS2179918037</t>
  </si>
  <si>
    <t>CN CNPC OVERSEAS CAPITAL 5.95% DUE 41 - ASIA 5.95 USD 04/28/2041</t>
  </si>
  <si>
    <t>USG21895AC44</t>
  </si>
  <si>
    <t>21987DAD</t>
  </si>
  <si>
    <t>CORPORACION FINANCIERA DE DESARROLLO S.A. -COFIDE 4.75 USD 07/15/2025</t>
  </si>
  <si>
    <t>US21987DAD66</t>
  </si>
  <si>
    <t>CORP FINANCIERA USD REG S 4.75 USD 07/15/2025</t>
  </si>
  <si>
    <t>USP3R94GAK53</t>
  </si>
  <si>
    <t>21987DAE</t>
  </si>
  <si>
    <t>COFIDE USD 144A W/O RTS 2.4 USD 09/28/2027</t>
  </si>
  <si>
    <t>US21987DAE40</t>
  </si>
  <si>
    <t>COFIDE USD REG S 2.4 USD 09/28/2027</t>
  </si>
  <si>
    <t>USP3R94GAY57</t>
  </si>
  <si>
    <t>COUNTRY GARDEN HLDGS REG S 5.125 USD 01/17/2025</t>
  </si>
  <si>
    <t>XS1750118462</t>
  </si>
  <si>
    <t>COUNTRY GARDEN HLDGS REG S 4.75 USD 01/17/2023</t>
  </si>
  <si>
    <t>XS1751178499</t>
  </si>
  <si>
    <t>COUNTRY GARDEN HLDGS REG S 6.5 USD 04/08/2024</t>
  </si>
  <si>
    <t>XS1974522853</t>
  </si>
  <si>
    <t>COUNTRY GARDEN HLDGS REG S 7.25 USD 04/08/2026</t>
  </si>
  <si>
    <t>XS1974522937</t>
  </si>
  <si>
    <t>COUNTRY GARDEN HLDGS REG S 5.4 USD 05/27/2025</t>
  </si>
  <si>
    <t>XS2178949561</t>
  </si>
  <si>
    <t>COUNTRY GARDEN HLDGS REG S 6.15 USD 09/17/2025</t>
  </si>
  <si>
    <t>XS2051371222</t>
  </si>
  <si>
    <t>COUNTRY GARDEN HLDGS REG S 5.125 USD 01/14/2027</t>
  </si>
  <si>
    <t>XS2100725949</t>
  </si>
  <si>
    <t>COUNTRY GARDEN HLDGS REG S 5.625 USD 01/14/2030</t>
  </si>
  <si>
    <t>XS2100726160</t>
  </si>
  <si>
    <t>COUNTRY GARDEN HLDGS REG S 3.125 USD 10/22/2025</t>
  </si>
  <si>
    <t>XS2240971742</t>
  </si>
  <si>
    <t>COUNTRY GARDEN HLDGS REG S 4.2 USD 02/06/2026</t>
  </si>
  <si>
    <t>XS2210960022</t>
  </si>
  <si>
    <t>COUNTRY GARDEN HLDGS REG S 2.7 USD 07/12/2026</t>
  </si>
  <si>
    <t>XS2280833133</t>
  </si>
  <si>
    <t>XS2210960378</t>
  </si>
  <si>
    <t>COUNTRY GARDEN HLDGS REG S 5.625 USD 12/15/2026</t>
  </si>
  <si>
    <t>XS1512953040</t>
  </si>
  <si>
    <t>XS2240971825</t>
  </si>
  <si>
    <t>XS2280833307</t>
  </si>
  <si>
    <t>192714AC</t>
  </si>
  <si>
    <t>COLBUN SA 144A W/O RTS 3.95 USD 10/11/2027</t>
  </si>
  <si>
    <t>US192714AC73</t>
  </si>
  <si>
    <t>COLBUN SA REG S 3.95 USD 10/11/2027</t>
  </si>
  <si>
    <t>USP2867KAG15</t>
  </si>
  <si>
    <t>192714AD</t>
  </si>
  <si>
    <t>COLBUN SA 144A W/O RTS 3.15 USD 03/06/2030</t>
  </si>
  <si>
    <t>US192714AD56</t>
  </si>
  <si>
    <t>USP2867KAK27</t>
  </si>
  <si>
    <t>COLOMBIA REP OF USD 2.625 USD 03/15/2023</t>
  </si>
  <si>
    <t>USP3772NHK11</t>
  </si>
  <si>
    <t>195325BQ</t>
  </si>
  <si>
    <t>COLOMBIA REP OF USD 4 USD 02/26/2024</t>
  </si>
  <si>
    <t>US195325BQ70</t>
  </si>
  <si>
    <t>195325BD</t>
  </si>
  <si>
    <t>US195325BD67</t>
  </si>
  <si>
    <t>195325CX</t>
  </si>
  <si>
    <t>COLOMBIA REP OF USD 4.5 USD 01/28/2026</t>
  </si>
  <si>
    <t>US195325CX13</t>
  </si>
  <si>
    <t>195325DL</t>
  </si>
  <si>
    <t>COLOMBIA REP OF USD 3.875 USD 04/25/2027</t>
  </si>
  <si>
    <t>US195325DL65</t>
  </si>
  <si>
    <t>195325DP</t>
  </si>
  <si>
    <t>COLOMBIA REP OF USD 4.5 USD 03/15/2029</t>
  </si>
  <si>
    <t>US195325DP79</t>
  </si>
  <si>
    <t>195325DR</t>
  </si>
  <si>
    <t>US195325DR36</t>
  </si>
  <si>
    <t>195325DS</t>
  </si>
  <si>
    <t>COLOMBIA REP OF USD 3.125 USD 04/15/2031</t>
  </si>
  <si>
    <t>US195325DS19</t>
  </si>
  <si>
    <t>195325DZ</t>
  </si>
  <si>
    <t>US195325DZ51</t>
  </si>
  <si>
    <t>195325BB</t>
  </si>
  <si>
    <t>US195325BB02</t>
  </si>
  <si>
    <t>195325BK</t>
  </si>
  <si>
    <t>US195325BK01</t>
  </si>
  <si>
    <t>195325BM</t>
  </si>
  <si>
    <t>US195325BM66</t>
  </si>
  <si>
    <t>195325EA</t>
  </si>
  <si>
    <t>US195325EA91</t>
  </si>
  <si>
    <t>195325BR</t>
  </si>
  <si>
    <t>COLOMBIA REP OF USD 5.625 USD 02/26/2044</t>
  </si>
  <si>
    <t>US195325BR53</t>
  </si>
  <si>
    <t>195325CU</t>
  </si>
  <si>
    <t>US195325CU73</t>
  </si>
  <si>
    <t>195325DQ</t>
  </si>
  <si>
    <t>US195325DQ52</t>
  </si>
  <si>
    <t>195325DT</t>
  </si>
  <si>
    <t>US195325DT91</t>
  </si>
  <si>
    <t>195325DX</t>
  </si>
  <si>
    <t>US195325DX04</t>
  </si>
  <si>
    <t>20039FAA</t>
  </si>
  <si>
    <t>COMETA ENERGIA USD 144A W/O RTS 6.375 USD 04/24/2035</t>
  </si>
  <si>
    <t>US20039FAA75</t>
  </si>
  <si>
    <t>USP29853AA99</t>
  </si>
  <si>
    <t>CONTEMPRY RUIDNG DEVELOP REG S 1.875 USD 09/17/2025</t>
  </si>
  <si>
    <t>XS2229418145</t>
  </si>
  <si>
    <t>XS2211037184</t>
  </si>
  <si>
    <t>12686LAA</t>
  </si>
  <si>
    <t>CABLE ONDA SA USD 144A W/OUT RTS 4.5 USD 01/30/2030</t>
  </si>
  <si>
    <t>US12686LAA70</t>
  </si>
  <si>
    <t>CABLE ONDA SA USD REG S 4.5 USD 01/30/2030</t>
  </si>
  <si>
    <t>USP1926LAA37</t>
  </si>
  <si>
    <t>20914UAE</t>
  </si>
  <si>
    <t>CONSOLIDATED ENERGY FIN 144A W/O RTS 6.5 USD 05/15/2026</t>
  </si>
  <si>
    <t>US20914UAE64</t>
  </si>
  <si>
    <t>CONSOLIDATED ENERGY FIN REG S 6.5 USD 05/15/2026</t>
  </si>
  <si>
    <t>USL1957QAE00</t>
  </si>
  <si>
    <t>CONT ENERGY LEV USD REG S 4.5 USD 02/09/2027</t>
  </si>
  <si>
    <t>USY1753QAB87</t>
  </si>
  <si>
    <t>USP56226AQ94</t>
  </si>
  <si>
    <t>USP3699PGB78</t>
  </si>
  <si>
    <t>221597BS</t>
  </si>
  <si>
    <t>COSTA RICA (REPUBLIC OF) 4.375 USD 04/30/2025</t>
  </si>
  <si>
    <t>US221597BS57</t>
  </si>
  <si>
    <t>COSTA RICA GOVT USD REG S 4.375 USD 04/30/2025</t>
  </si>
  <si>
    <t>USP3699PGE18</t>
  </si>
  <si>
    <t>USP3699PGK77</t>
  </si>
  <si>
    <t>USP3699PGF82</t>
  </si>
  <si>
    <t>221602AC</t>
  </si>
  <si>
    <t>COSTA RICA (REPUBLIC OF) 7 USD 04/04/2044</t>
  </si>
  <si>
    <t>US221602AC91</t>
  </si>
  <si>
    <t>USP3699PGH49</t>
  </si>
  <si>
    <t>USP3699PGJ05</t>
  </si>
  <si>
    <t>XS2079176306</t>
  </si>
  <si>
    <t>226775AF</t>
  </si>
  <si>
    <t>US226775AF15</t>
  </si>
  <si>
    <t>XS0908769887</t>
  </si>
  <si>
    <t>226775AG</t>
  </si>
  <si>
    <t>CROATIA 144A W/O RTS 6 USD 01/26/2024</t>
  </si>
  <si>
    <t>US226775AG97</t>
  </si>
  <si>
    <t>CROATIA REG S 6 USD 01/26/2024</t>
  </si>
  <si>
    <t>XS0997000251</t>
  </si>
  <si>
    <t>USL20041AD89</t>
  </si>
  <si>
    <t>22113AAB</t>
  </si>
  <si>
    <t>COSAN LTD 144A W/O RTS 5.5 USD 09/20/2029</t>
  </si>
  <si>
    <t>US22113AAB17</t>
  </si>
  <si>
    <t>USG25343AB36</t>
  </si>
  <si>
    <t>12642KAB</t>
  </si>
  <si>
    <t>US12642KAB08</t>
  </si>
  <si>
    <t>USG2583XAB76</t>
  </si>
  <si>
    <t>87936UAA</t>
  </si>
  <si>
    <t>TELEFONICA CHILE SA 144A W/O RTS 3.875 USD 10/12/2022</t>
  </si>
  <si>
    <t>US87936UAA79</t>
  </si>
  <si>
    <t>TELEFONICA CHILE SA REG S 3.875 USD 10/12/2022</t>
  </si>
  <si>
    <t>USP9047EAA66</t>
  </si>
  <si>
    <t>PA CABLE &amp; WIRELESS 6 7/8% DUE 27 6.875  09/15/2027</t>
  </si>
  <si>
    <t>USG3165UAA90</t>
  </si>
  <si>
    <t>12674TAA</t>
  </si>
  <si>
    <t>C&amp;W SR FINANCING DESIGNA 144A W/O RTS 6.875 USD 09/15/2027</t>
  </si>
  <si>
    <t>US12674TAA43</t>
  </si>
  <si>
    <t>PA CABLE &amp; WIRELESS COMM 5 3/4% DUE 27 5.75  09/07/2027</t>
  </si>
  <si>
    <t>USG77636AC57</t>
  </si>
  <si>
    <t>785712AG</t>
  </si>
  <si>
    <t>SABLE INTL FINANCE LTD 144A W/O RTS 5.75 USD 09/07/2027</t>
  </si>
  <si>
    <t>US785712AG56</t>
  </si>
  <si>
    <t>KR DOOSAN BOBCAT INC 5 7/8% DUE 25 - ASIA 5.875 USD 06/01/2025</t>
  </si>
  <si>
    <t>USU1793TAA08</t>
  </si>
  <si>
    <t>181396AE</t>
  </si>
  <si>
    <t>CLARK EQUIPMENT CO 144A W/O RTS 5.875 USD 06/01/2025</t>
  </si>
  <si>
    <t>US181396AE20</t>
  </si>
  <si>
    <t>WANDA PROPERTIES OVERSEA REG S 7.25 USD 04/28/2022</t>
  </si>
  <si>
    <t>XS2334068645</t>
  </si>
  <si>
    <t>WANDA PROPERTIES OVERSEA REG S 6.95 USD 12/05/2022</t>
  </si>
  <si>
    <t>XS2078814147</t>
  </si>
  <si>
    <t>WANDA PROPERTIES OVERSEA REG S 6.875 USD 07/23/2023</t>
  </si>
  <si>
    <t>XS2100658066</t>
  </si>
  <si>
    <t>WANDA PROPERTIES INTL REG S 7.25 USD 01/29/2024</t>
  </si>
  <si>
    <t>XS1023280271</t>
  </si>
  <si>
    <t>WANDA GROUP OVERSEAS REG S 8.875 USD 03/21/2023</t>
  </si>
  <si>
    <t>XS2127824592</t>
  </si>
  <si>
    <t>ALPHA STAR HOLDING V REG S 6.625 USD 04/18/2023</t>
  </si>
  <si>
    <t>XS1807408486</t>
  </si>
  <si>
    <t>XS1794398831</t>
  </si>
  <si>
    <t>DAR AL-ARKAN SUKUK CO LT REG S 6.75 USD 02/15/2025</t>
  </si>
  <si>
    <t>XS2066049219</t>
  </si>
  <si>
    <t>XS2124942595</t>
  </si>
  <si>
    <t>USP0R11WAG52</t>
  </si>
  <si>
    <t>BANCO DAYCOVAL EMTN USD REG S 4.25 USD 12/13/2024</t>
  </si>
  <si>
    <t>XS2092941330</t>
  </si>
  <si>
    <t>DEVT BK OF MONGO USD REG S 7.25 USD 10/23/2023</t>
  </si>
  <si>
    <t>USY2056PAA40</t>
  </si>
  <si>
    <t>XS2122408854</t>
  </si>
  <si>
    <t>24023MAA</t>
  </si>
  <si>
    <t>DBS GROUP HLDGS USD 144A W/O RTS 4.52 USD 12/11/2028</t>
  </si>
  <si>
    <t>US24023MAA27</t>
  </si>
  <si>
    <t>24023NAA</t>
  </si>
  <si>
    <t>DBS GROUP HLDGS USD REG S 4.52 USD 12/11/2028</t>
  </si>
  <si>
    <t>US24023NAA00</t>
  </si>
  <si>
    <t>DBS GROUP HLDGS GMTN USD REG S 1.822 USD 03/10/2031</t>
  </si>
  <si>
    <t>XS2310058891</t>
  </si>
  <si>
    <t>246725AB</t>
  </si>
  <si>
    <t>DELHI INTL AIRPORT 144A W/O RTS 6.125 USD 10/31/2026</t>
  </si>
  <si>
    <t>US246725AB18</t>
  </si>
  <si>
    <t>USY2R27RAB56</t>
  </si>
  <si>
    <t>246724AA</t>
  </si>
  <si>
    <t>DELHI INTERNATIONAL AIRPORT PRIVATE LTD. 6.45 USD 06/04/2029</t>
  </si>
  <si>
    <t>US246724AA69</t>
  </si>
  <si>
    <t>USY2R40TAB40</t>
  </si>
  <si>
    <t>DUBAI ISLAMIC BK USD REG S 3.625 USD 02/06/2023</t>
  </si>
  <si>
    <t>XS1757821761</t>
  </si>
  <si>
    <t>NOOR SUKUK CO LTD REG S 4.471 USD 04/24/2023</t>
  </si>
  <si>
    <t>XS1803114831</t>
  </si>
  <si>
    <t>DIB SUKUK LTD REG S 2.95 USD 02/20/2025</t>
  </si>
  <si>
    <t>XS2078677213</t>
  </si>
  <si>
    <t>DIB SUKUK LTD REG S 2.95 USD 01/16/2026</t>
  </si>
  <si>
    <t>XS2124965299</t>
  </si>
  <si>
    <t>XS1935140068</t>
  </si>
  <si>
    <t>XS2258453443</t>
  </si>
  <si>
    <t>25381YAB</t>
  </si>
  <si>
    <t>DIGICEL GROUP 0.5 LTD 144A W/O RTS 8 USD 04/01/2025</t>
  </si>
  <si>
    <t>US25381YAB74</t>
  </si>
  <si>
    <t>JM DIGICEL GROUP 8% DUE 25 5  04/01/2025</t>
  </si>
  <si>
    <t>USG2761YAB95</t>
  </si>
  <si>
    <t>25381XAB</t>
  </si>
  <si>
    <t>DIGICEL INTL FIN USD 144A W/O RTS 13 USD 12/31/2025</t>
  </si>
  <si>
    <t>US25381XAB91</t>
  </si>
  <si>
    <t>74445NAB</t>
  </si>
  <si>
    <t>BUKIT MAKMUR MAN USD 144A W/O RTS 7.75 USD 02/10/2026</t>
  </si>
  <si>
    <t>US74445NAB38</t>
  </si>
  <si>
    <t>USY71300AB67</t>
  </si>
  <si>
    <t>USP3579EBD87</t>
  </si>
  <si>
    <t>25714PCV</t>
  </si>
  <si>
    <t>DOMINICAN REPUBLIC 5.5 USD 01/27/2025</t>
  </si>
  <si>
    <t>US25714PCV85</t>
  </si>
  <si>
    <t>25714PDJ</t>
  </si>
  <si>
    <t>DOMINICAN REPUBLIC 6.875 USD 01/29/2026</t>
  </si>
  <si>
    <t>US25714PDJ49</t>
  </si>
  <si>
    <t>USP3579EBK21</t>
  </si>
  <si>
    <t>25714PAJ</t>
  </si>
  <si>
    <t>DOMINICAN REPUBL USD 144A W/O RTS 8.625 USD 04/20/2027</t>
  </si>
  <si>
    <t>US25714PAJ75</t>
  </si>
  <si>
    <t>25714PDT</t>
  </si>
  <si>
    <t>DOMINICAN REPUBL USD 144A W/O RTS 5.95 USD 01/25/2027</t>
  </si>
  <si>
    <t>US25714PDT21</t>
  </si>
  <si>
    <t>DOMINICAN REPUBL USD REG S 5.95 USD 01/25/2027</t>
  </si>
  <si>
    <t>USP3579EBV85</t>
  </si>
  <si>
    <t>25714PDZ</t>
  </si>
  <si>
    <t>DOMINICAN REPUBL USD 144A W/O RTS 6 USD 07/19/2028</t>
  </si>
  <si>
    <t>US25714PDZ80</t>
  </si>
  <si>
    <t>USP3579ECB13</t>
  </si>
  <si>
    <t>25714PED</t>
  </si>
  <si>
    <t>DOMINICAN REPUBL USD 144A W/O RTS 4.5 USD 01/30/2030</t>
  </si>
  <si>
    <t>US25714PED69</t>
  </si>
  <si>
    <t>USP3579ECF27</t>
  </si>
  <si>
    <t>25714PEF</t>
  </si>
  <si>
    <t>US25714PEF18</t>
  </si>
  <si>
    <t>DOMINICAN REPUBL USD REG S 4.875 USD 09/23/2032</t>
  </si>
  <si>
    <t>USP3579ECH82</t>
  </si>
  <si>
    <t>25714PEG</t>
  </si>
  <si>
    <t>DOMINICAN REPUBL USD 144A W/O RTS 5.3 USD 01/21/2041</t>
  </si>
  <si>
    <t>US25714PEG90</t>
  </si>
  <si>
    <t>USP3579ECJ49</t>
  </si>
  <si>
    <t>USP3579EAY34</t>
  </si>
  <si>
    <t>USP3579EBE60</t>
  </si>
  <si>
    <t>25714PDW</t>
  </si>
  <si>
    <t>DOMINICAN REPUBLIC 6.5 USD 02/15/2048</t>
  </si>
  <si>
    <t>US25714PDW59</t>
  </si>
  <si>
    <t>USP3579EBY25</t>
  </si>
  <si>
    <t>25714PEB</t>
  </si>
  <si>
    <t>DOMINICAN REPUBLIC 6.4 USD 06/05/2049</t>
  </si>
  <si>
    <t>US25714PEB04</t>
  </si>
  <si>
    <t>USP3579ECE51</t>
  </si>
  <si>
    <t>25714PEE</t>
  </si>
  <si>
    <t>US25714PEE43</t>
  </si>
  <si>
    <t>USP3579ECG00</t>
  </si>
  <si>
    <t>26139PAA</t>
  </si>
  <si>
    <t>DP WORLD CRESCENT LTD 144A W/O RTS 3.908 USD 05/31/2023</t>
  </si>
  <si>
    <t>US26139PAA12</t>
  </si>
  <si>
    <t>DP WORLD CRESCENT LTD REG S 3.908 USD 05/31/2023</t>
  </si>
  <si>
    <t>XS1419869968</t>
  </si>
  <si>
    <t>26139PAB</t>
  </si>
  <si>
    <t>US26139PAB94</t>
  </si>
  <si>
    <t>DP WORLD CRESCENT LTD REG S 4.848 USD 09/26/2028</t>
  </si>
  <si>
    <t>XS1883963990</t>
  </si>
  <si>
    <t>DP WORLD CRESCENT LTD REG S 3.875 USD 07/18/2029</t>
  </si>
  <si>
    <t>XS2026710553</t>
  </si>
  <si>
    <t>26139PAC</t>
  </si>
  <si>
    <t>DP WORLD CRESCENT LTD 3.749 USD 01/30/2030</t>
  </si>
  <si>
    <t>US26139PAC77</t>
  </si>
  <si>
    <t>DP WORLD CRESCENT LTD REG S 3.7495 USD 01/30/2030</t>
  </si>
  <si>
    <t>XS2056707420</t>
  </si>
  <si>
    <t>23330JAA</t>
  </si>
  <si>
    <t>DP WORLD 144A W/O RTS 6.85 USD 07/02/2037</t>
  </si>
  <si>
    <t>US23330JAA97</t>
  </si>
  <si>
    <t>DP WORLD REG S 6.85 USD 07/02/2037</t>
  </si>
  <si>
    <t>XS0308427581</t>
  </si>
  <si>
    <t>23330JAB</t>
  </si>
  <si>
    <t>DP WORLD LTD USD 144A W/O RTS 5.625 USD 09/25/2048</t>
  </si>
  <si>
    <t>US23330JAB70</t>
  </si>
  <si>
    <t>XS1883879006</t>
  </si>
  <si>
    <t>23330JAC</t>
  </si>
  <si>
    <t>US23330JAC53</t>
  </si>
  <si>
    <t>DP WORLD PLC USD REG S 4.7 USD 09/30/2049</t>
  </si>
  <si>
    <t>XS2056719359</t>
  </si>
  <si>
    <t>XS2158697255</t>
  </si>
  <si>
    <t>EMIRATES NBD USD REG S 3.25 USD 11/14/2022</t>
  </si>
  <si>
    <t>XS1716831570</t>
  </si>
  <si>
    <t>EMIRATES NBD EMTN USD REG S 2.625 USD 02/18/2025</t>
  </si>
  <si>
    <t>XS2119472178</t>
  </si>
  <si>
    <t>EMIRATES NBD USD REG S 1.638 USD 01/13/2026</t>
  </si>
  <si>
    <t>XS2280635256</t>
  </si>
  <si>
    <t>EMIRATES NBD BANK PJSC 3.75 USD 03/05/2040</t>
  </si>
  <si>
    <t>XS2122894772</t>
  </si>
  <si>
    <t>XS1964681610</t>
  </si>
  <si>
    <t>XS2134363170</t>
  </si>
  <si>
    <t>268270AD</t>
  </si>
  <si>
    <t>ENGIE ENERGIA CHILE SA 144A W/O RTS 4.5 USD 01/29/2025</t>
  </si>
  <si>
    <t>US268270AD76</t>
  </si>
  <si>
    <t>ENGIE ENERGIA CHILE SA REG S 4.5 USD 01/29/2025</t>
  </si>
  <si>
    <t>USP36020AB42</t>
  </si>
  <si>
    <t>29287TAA</t>
  </si>
  <si>
    <t>US29287TAA79</t>
  </si>
  <si>
    <t>ENGIE ENERGIA CHILE SA REG S 3.4 USD 01/28/2030</t>
  </si>
  <si>
    <t>USP3762TAA99</t>
  </si>
  <si>
    <t>279158AC</t>
  </si>
  <si>
    <t>ECOPETROL SA USD 5.875 USD 09/18/2023</t>
  </si>
  <si>
    <t>US279158AC30</t>
  </si>
  <si>
    <t>279158AK</t>
  </si>
  <si>
    <t>ECOPETROL SA USD 4.125 USD 01/16/2025</t>
  </si>
  <si>
    <t>US279158AK55</t>
  </si>
  <si>
    <t>279158AL</t>
  </si>
  <si>
    <t>ECOPETROL SA USD 5.375 USD 06/26/2026</t>
  </si>
  <si>
    <t>US279158AL39</t>
  </si>
  <si>
    <t>279158AN</t>
  </si>
  <si>
    <t>ECOPETROL SA USD 6.875 USD 04/29/2030</t>
  </si>
  <si>
    <t>US279158AN94</t>
  </si>
  <si>
    <t>279158AE</t>
  </si>
  <si>
    <t>US279158AE95</t>
  </si>
  <si>
    <t>279158AJ</t>
  </si>
  <si>
    <t>ECOPETROL SA USD 5.875 USD 05/28/2045</t>
  </si>
  <si>
    <t>US279158AJ82</t>
  </si>
  <si>
    <t>XS2214237807</t>
  </si>
  <si>
    <t>XS2214239506</t>
  </si>
  <si>
    <t>ZERO COUPON</t>
  </si>
  <si>
    <t>XS2214238441</t>
  </si>
  <si>
    <t>XS2214239175</t>
  </si>
  <si>
    <t>29246BAE</t>
  </si>
  <si>
    <t>EE. PP. MEDELLIN USD 144A W/O RTS 4.25 USD 07/18/2029</t>
  </si>
  <si>
    <t>US29246BAE83</t>
  </si>
  <si>
    <t>USP9379RBA43</t>
  </si>
  <si>
    <t>29246BAF</t>
  </si>
  <si>
    <t>US29246BAF58</t>
  </si>
  <si>
    <t>ENERGUATE TRUST REG S 5.875 USD 05/03/2027</t>
  </si>
  <si>
    <t>USG3040LAA01</t>
  </si>
  <si>
    <t>XS1775617209</t>
  </si>
  <si>
    <t>XS2079842485</t>
  </si>
  <si>
    <t>03846JW6</t>
  </si>
  <si>
    <t>EGYPT (ARAB REPUBLIC OF) 6.2 USD 03/01/2024</t>
  </si>
  <si>
    <t>US03846JW636</t>
  </si>
  <si>
    <t>XS1953055875</t>
  </si>
  <si>
    <t>03846JX4</t>
  </si>
  <si>
    <t>EGYPT (ARAB REPUBLIC OF) 5.75 USD 05/29/2024</t>
  </si>
  <si>
    <t>US03846JX477</t>
  </si>
  <si>
    <t>ARAB REP EGYPT USD REG S 5.75 USD 05/29/2024</t>
  </si>
  <si>
    <t>XS2176895469</t>
  </si>
  <si>
    <t>XS1245432742</t>
  </si>
  <si>
    <t>038461AS</t>
  </si>
  <si>
    <t>US038461AS83</t>
  </si>
  <si>
    <t>ARAB REP EGYPT USD REG S 5.25 USD 10/06/2025</t>
  </si>
  <si>
    <t>XS2241075014</t>
  </si>
  <si>
    <t>XS2297220423</t>
  </si>
  <si>
    <t>038461AL</t>
  </si>
  <si>
    <t>EGYPT (ARAB REPUBLIC OF) 7.5 USD 01/31/2027</t>
  </si>
  <si>
    <t>US038461AL31</t>
  </si>
  <si>
    <t>XS1558078736</t>
  </si>
  <si>
    <t>03846JW4</t>
  </si>
  <si>
    <t>EGYPT (ARAB REPUBLIC OF) 6.588 USD 02/21/2028</t>
  </si>
  <si>
    <t>US03846JW487</t>
  </si>
  <si>
    <t>XS1775618439</t>
  </si>
  <si>
    <t>03846JW7</t>
  </si>
  <si>
    <t>US03846JW719</t>
  </si>
  <si>
    <t>XS1953057061</t>
  </si>
  <si>
    <t>03846JAB</t>
  </si>
  <si>
    <t>US03846JAB61</t>
  </si>
  <si>
    <t>XS2297226545</t>
  </si>
  <si>
    <t>03846JX2</t>
  </si>
  <si>
    <t>ARAB REP EGYPT USD 144A W/O RTS 7.0529 USD 01/15/2032</t>
  </si>
  <si>
    <t>US03846JX212</t>
  </si>
  <si>
    <t>XS2079842642</t>
  </si>
  <si>
    <t>03846JX5</t>
  </si>
  <si>
    <t>ARAB REP EGYPT USD 144A W/O RTS 7.625 USD 05/29/2032</t>
  </si>
  <si>
    <t>US03846JX543</t>
  </si>
  <si>
    <t>ARAB REP EGYPT USD REG S 7.625 USD 05/29/2032</t>
  </si>
  <si>
    <t>XS2176897754</t>
  </si>
  <si>
    <t>XS0505478684</t>
  </si>
  <si>
    <t>XS1558078496</t>
  </si>
  <si>
    <t>03846JW5</t>
  </si>
  <si>
    <t>EGYPT (ARAB REPUBLIC OF) 7.903 USD 02/21/2048</t>
  </si>
  <si>
    <t>US03846JW552</t>
  </si>
  <si>
    <t>XS1775617464</t>
  </si>
  <si>
    <t>03846JW8</t>
  </si>
  <si>
    <t>EGYPT (ARAB REPUBLIC OF) 8.7 USD 03/01/2049</t>
  </si>
  <si>
    <t>US03846JW891</t>
  </si>
  <si>
    <t>XS1953057491</t>
  </si>
  <si>
    <t>03846JX6</t>
  </si>
  <si>
    <t>US03846JX626</t>
  </si>
  <si>
    <t>XS2176899701</t>
  </si>
  <si>
    <t>XS2079846635</t>
  </si>
  <si>
    <t>XS2297221405</t>
  </si>
  <si>
    <t>EHI CAR SERVICES LTD REG S 7.75 USD 11/14/2024</t>
  </si>
  <si>
    <t>XS2335327388</t>
  </si>
  <si>
    <t>302154CQ</t>
  </si>
  <si>
    <t>EXPORT IMPORT  BK KOREA USD 3 USD 11/01/2022</t>
  </si>
  <si>
    <t>US302154CQ02</t>
  </si>
  <si>
    <t>302154CW</t>
  </si>
  <si>
    <t>US302154CW79</t>
  </si>
  <si>
    <t>302154BK</t>
  </si>
  <si>
    <t>EXP-IMP BK KOREA USD 4 USD 01/14/2024</t>
  </si>
  <si>
    <t>US302154BK41</t>
  </si>
  <si>
    <t>302154DE</t>
  </si>
  <si>
    <t>US302154DE62</t>
  </si>
  <si>
    <t>302154CY</t>
  </si>
  <si>
    <t>US302154CY36</t>
  </si>
  <si>
    <t>302154BT</t>
  </si>
  <si>
    <t>US302154BT59</t>
  </si>
  <si>
    <t>302154DB</t>
  </si>
  <si>
    <t>US302154DB24</t>
  </si>
  <si>
    <t>302154DC</t>
  </si>
  <si>
    <t>US302154DC07</t>
  </si>
  <si>
    <t>302154BY</t>
  </si>
  <si>
    <t>US302154BY45</t>
  </si>
  <si>
    <t>302154DF</t>
  </si>
  <si>
    <t>US302154DF38</t>
  </si>
  <si>
    <t>XS2323054283</t>
  </si>
  <si>
    <t>302154CC</t>
  </si>
  <si>
    <t>US302154CC16</t>
  </si>
  <si>
    <t>302154BN</t>
  </si>
  <si>
    <t>US302154BN89</t>
  </si>
  <si>
    <t>302154CG</t>
  </si>
  <si>
    <t>US302154CG20</t>
  </si>
  <si>
    <t>302154DD</t>
  </si>
  <si>
    <t>US302154DD89</t>
  </si>
  <si>
    <t>302154DG</t>
  </si>
  <si>
    <t>US302154DG11</t>
  </si>
  <si>
    <t>EI SUKUK CO LTD REG S 1.827 USD 09/23/2025</t>
  </si>
  <si>
    <t>XS2230859469</t>
  </si>
  <si>
    <t>USP01012AJ55</t>
  </si>
  <si>
    <t>EL SALVADOR - REPUBLIC OF REG S 5.875 USD 01/30/2025</t>
  </si>
  <si>
    <t>USP01012AS54</t>
  </si>
  <si>
    <t>283875AS</t>
  </si>
  <si>
    <t>EL SALVADOR (REPUBLIC OF) 6.375 USD 01/18/2027</t>
  </si>
  <si>
    <t>US283875AS10</t>
  </si>
  <si>
    <t>USP01012AT38</t>
  </si>
  <si>
    <t>USP01012BX31</t>
  </si>
  <si>
    <t>XS0146173371</t>
  </si>
  <si>
    <t>USP01012AN67</t>
  </si>
  <si>
    <t>USP01012AR71</t>
  </si>
  <si>
    <t>283875BZ</t>
  </si>
  <si>
    <t>EL SALVADOR (REPUBLIC OF) 7.125 USD 01/20/2050</t>
  </si>
  <si>
    <t>US283875BZ44</t>
  </si>
  <si>
    <t>USP01012CA29</t>
  </si>
  <si>
    <t>283875CB</t>
  </si>
  <si>
    <t>US283875CB66</t>
  </si>
  <si>
    <t>USP01012CC84</t>
  </si>
  <si>
    <t>15236FAA</t>
  </si>
  <si>
    <t>CENTRAIS ELET USD 144A W/O RTS 3.625 USD 02/04/2025</t>
  </si>
  <si>
    <t>US15236FAA84</t>
  </si>
  <si>
    <t>CENTRAIS ELET USD REG S 3.625 USD 02/04/2025</t>
  </si>
  <si>
    <t>USP22835AA30</t>
  </si>
  <si>
    <t>15236FAB</t>
  </si>
  <si>
    <t>CENTRAIS ELET USD 144A W/O RTS 4.625 USD 02/04/2030</t>
  </si>
  <si>
    <t>US15236FAB67</t>
  </si>
  <si>
    <t>USP22835AB13</t>
  </si>
  <si>
    <t>EMG SUKUK LTD REG S 4.564 USD 06/18/2024</t>
  </si>
  <si>
    <t>XS1075401726</t>
  </si>
  <si>
    <t>EMAAR SUKUK LTD REG S 3.635 USD 09/15/2026</t>
  </si>
  <si>
    <t>XS1488480333</t>
  </si>
  <si>
    <t>EMAAR SUKUK LTD REG S 3.875 USD 09/17/2029</t>
  </si>
  <si>
    <t>XS2052469165</t>
  </si>
  <si>
    <t>29081YAD</t>
  </si>
  <si>
    <t>EMBRAER OVERSEAS LTD 144A W/RTS 5.696 USD 09/16/2023</t>
  </si>
  <si>
    <t>US29081YAD85</t>
  </si>
  <si>
    <t>29082HAA</t>
  </si>
  <si>
    <t>US29082HAA05</t>
  </si>
  <si>
    <t>29082HAB</t>
  </si>
  <si>
    <t>EMBRAER NETHERLANDS FINA 5.4 USD 02/01/2027</t>
  </si>
  <si>
    <t>US29082HAB87</t>
  </si>
  <si>
    <t>29082HAC</t>
  </si>
  <si>
    <t>US29082HAC60</t>
  </si>
  <si>
    <t>USN29505AA70</t>
  </si>
  <si>
    <t>29249BAA</t>
  </si>
  <si>
    <t>US29249BAA35</t>
  </si>
  <si>
    <t>ENAPAN 4 05/19/48 4 USD 05/19/2048</t>
  </si>
  <si>
    <t>USP3717BAA46</t>
  </si>
  <si>
    <t>29245JAH</t>
  </si>
  <si>
    <t>EMPRESA NACIONAL DEL PET 144A W/O RTS 4.375 USD 10/30/2024</t>
  </si>
  <si>
    <t>US29245JAH59</t>
  </si>
  <si>
    <t>USP37110AJ50</t>
  </si>
  <si>
    <t>29245JAJ</t>
  </si>
  <si>
    <t>EMPRESA NACIONAL DEL PET 144A W/O RTS 3.75 USD 08/05/2026</t>
  </si>
  <si>
    <t>US29245JAJ16</t>
  </si>
  <si>
    <t>USP37110AK24</t>
  </si>
  <si>
    <t>USP37110AN62</t>
  </si>
  <si>
    <t>29245JAK</t>
  </si>
  <si>
    <t>EMPRESA NACIONAL DEL PET 144A W/O RTS 4.5 USD 09/14/2047</t>
  </si>
  <si>
    <t>US29245JAK88</t>
  </si>
  <si>
    <t>USP37110AM89</t>
  </si>
  <si>
    <t>29278DAA</t>
  </si>
  <si>
    <t>ENEL CHILE SA 4.875 USD 06/12/2028</t>
  </si>
  <si>
    <t>US29278DAA37</t>
  </si>
  <si>
    <t>29246RAA</t>
  </si>
  <si>
    <t>ENEL GENERACION CHILE SA 4.25 USD 04/15/2024</t>
  </si>
  <si>
    <t>US29246RAA14</t>
  </si>
  <si>
    <t>ENERGEAN ISRAEL FINANCE 144A W/O RTS REG 4.5 USD 03/30/2024</t>
  </si>
  <si>
    <t>IL0011736571</t>
  </si>
  <si>
    <t>ENERGEAN ISRAEL FINANCE 144A W/O RTS REG 4.875 USD 03/30/2026</t>
  </si>
  <si>
    <t>IL0011736654</t>
  </si>
  <si>
    <t>ENERGEAN ISRAEL FINANCE 144A W/O RTS REG 5.375 USD 03/30/2028</t>
  </si>
  <si>
    <t>IL0011736738</t>
  </si>
  <si>
    <t>IL0011736811</t>
  </si>
  <si>
    <t>29274FAF</t>
  </si>
  <si>
    <t>ENERSIS AMERICAS SA 4 USD 10/25/2026</t>
  </si>
  <si>
    <t>US29274FAF18</t>
  </si>
  <si>
    <t>USP37115AE50</t>
  </si>
  <si>
    <t>29245VAB</t>
  </si>
  <si>
    <t>ENTEL CHILE SA 144A W/O RTS 4.75 USD 08/01/2026</t>
  </si>
  <si>
    <t>US29245VAB18</t>
  </si>
  <si>
    <t>USP37115AF26</t>
  </si>
  <si>
    <t>58518N2B</t>
  </si>
  <si>
    <t>MEGLOBAL CANADA ULC 144A W/O RTS 5 USD 05/18/2025</t>
  </si>
  <si>
    <t>US58518N2B76</t>
  </si>
  <si>
    <t>MEGLOBAL CANADA ULC REG S 5 USD 05/18/2025</t>
  </si>
  <si>
    <t>XS2150023906</t>
  </si>
  <si>
    <t>29441WAC</t>
  </si>
  <si>
    <t>US29441WAC91</t>
  </si>
  <si>
    <t>EQUATE PETROCHEMICAL BV REG S 4.25 USD 11/03/2026</t>
  </si>
  <si>
    <t>XS1513739760</t>
  </si>
  <si>
    <t>XS2337430461</t>
  </si>
  <si>
    <t>58518N2A</t>
  </si>
  <si>
    <t>US58518N2A93</t>
  </si>
  <si>
    <t>MEGLOBAL CANADA ULC REG S 5.875 USD 05/18/2030</t>
  </si>
  <si>
    <t>XS2150023575</t>
  </si>
  <si>
    <t>29135EAA</t>
  </si>
  <si>
    <t>EMIRATES SEMBCOR USD 144A W/O RTS 4.45 USD 08/01/2035</t>
  </si>
  <si>
    <t>US29135EAA47</t>
  </si>
  <si>
    <t>EMIRATES SEMBCOR USD REG S 4.45 USD 08/01/2035</t>
  </si>
  <si>
    <t>XS1720052254</t>
  </si>
  <si>
    <t>XS1864523300</t>
  </si>
  <si>
    <t>29646AAA</t>
  </si>
  <si>
    <t>ESKOM HOLDINGS SOC LIMITED 6.75 USD 08/06/2023</t>
  </si>
  <si>
    <t>US29646AAA43</t>
  </si>
  <si>
    <t>XS0958072240</t>
  </si>
  <si>
    <t>29646AAB</t>
  </si>
  <si>
    <t>ESKOM HOLDINGS SOC LIMITED 7.125 USD 02/11/2025</t>
  </si>
  <si>
    <t>US29646AAB26</t>
  </si>
  <si>
    <t>XS1187065443</t>
  </si>
  <si>
    <t>XS1864522757</t>
  </si>
  <si>
    <t>27889PAA</t>
  </si>
  <si>
    <t>ECOBANK TRANSNATIONAL 144A W/O RTS 9.5 USD 04/18/2024</t>
  </si>
  <si>
    <t>US27889PAA12</t>
  </si>
  <si>
    <t>ECOBANK TRANSNATIONAL REG S 9.5 USD 04/18/2024</t>
  </si>
  <si>
    <t>XS1826862556</t>
  </si>
  <si>
    <t>EMIRATES TELECOM GMTN USD REG S 3.5 USD 06/18/2024</t>
  </si>
  <si>
    <t>XS1077883012</t>
  </si>
  <si>
    <t>XS1982037779</t>
  </si>
  <si>
    <t>XS2106834372</t>
  </si>
  <si>
    <t>30050AAG</t>
  </si>
  <si>
    <t>EVRAZ GROUP SA 144A W/O RTS 5.375 USD 03/20/2023</t>
  </si>
  <si>
    <t>US30050AAG85</t>
  </si>
  <si>
    <t>XS1684378208</t>
  </si>
  <si>
    <t>XS1496463297</t>
  </si>
  <si>
    <t>TURK EXIMBANK USD REG S 8.25 USD 01/24/2024</t>
  </si>
  <si>
    <t>XS1917720911</t>
  </si>
  <si>
    <t>90015LAD</t>
  </si>
  <si>
    <t>EXPORT CREDIT BANK OF TURKEY INC. 6.125 USD 05/03/2024</t>
  </si>
  <si>
    <t>US90015LAD91</t>
  </si>
  <si>
    <t>XS1814962582</t>
  </si>
  <si>
    <t>EXPORT-IMPORT BK INDIA REG S 4 USD 01/14/2023</t>
  </si>
  <si>
    <t>XS0872917660</t>
  </si>
  <si>
    <t>XS1960399530</t>
  </si>
  <si>
    <t>30216KAA</t>
  </si>
  <si>
    <t>US30216KAA07</t>
  </si>
  <si>
    <t>30216KAC</t>
  </si>
  <si>
    <t>US30216KAC62</t>
  </si>
  <si>
    <t>30216JAE</t>
  </si>
  <si>
    <t>US30216JAE55</t>
  </si>
  <si>
    <t>30216KAE</t>
  </si>
  <si>
    <t>US30216KAE29</t>
  </si>
  <si>
    <t>30216JAF</t>
  </si>
  <si>
    <t>EXPORT-IMPORT BK INDIA 144A W/O RTS 2.25 USD 01/13/2031</t>
  </si>
  <si>
    <t>US30216JAF21</t>
  </si>
  <si>
    <t>30216KAF</t>
  </si>
  <si>
    <t>EXPORT-IMPORT BK INDIA REG S 2.25 USD 01/13/2031</t>
  </si>
  <si>
    <t>US30216KAF93</t>
  </si>
  <si>
    <t>XS1717768219</t>
  </si>
  <si>
    <t>EXPORT-IMPORT BANK CHINA REG S 3.625 USD 07/31/2024</t>
  </si>
  <si>
    <t>USY23862AF56</t>
  </si>
  <si>
    <t>002364AB</t>
  </si>
  <si>
    <t>EXPORT-IMPORT BANK CHINA 144A W/O RTS 3.8 USD 09/16/2025</t>
  </si>
  <si>
    <t>US002364AB37</t>
  </si>
  <si>
    <t>XS1291170360</t>
  </si>
  <si>
    <t>XS1395523779</t>
  </si>
  <si>
    <t>XS1575045338</t>
  </si>
  <si>
    <t>XS1717770975</t>
  </si>
  <si>
    <t>XS1717764143</t>
  </si>
  <si>
    <t>FAB SUKUK CO LTD REG S 3.625 USD 03/05/2023</t>
  </si>
  <si>
    <t>XS1772752710</t>
  </si>
  <si>
    <t>FAB SUKUK CO LTD REG S 3.875 USD 01/22/2024</t>
  </si>
  <si>
    <t>XS1938532857</t>
  </si>
  <si>
    <t>FAB SUKUK COMPANY LTD REG S 2.5 USD 01/21/2025</t>
  </si>
  <si>
    <t>XS2106056067</t>
  </si>
  <si>
    <t>FAB SUKUK COMPANY LTD REG S 1.411 USD 01/14/2026</t>
  </si>
  <si>
    <t>XS2282234090</t>
  </si>
  <si>
    <t>XS2236340951</t>
  </si>
  <si>
    <t>302406AC</t>
  </si>
  <si>
    <t>FIRST BNK NIGERIA (FBN F 144A W/O RTS 8.625 USD 10/27/2025</t>
  </si>
  <si>
    <t>US302406AC71</t>
  </si>
  <si>
    <t>FIRST BNK NIGERIA (FBN F REG S 8.625 USD 10/27/2025</t>
  </si>
  <si>
    <t>XS2243733685</t>
  </si>
  <si>
    <t>344419AA</t>
  </si>
  <si>
    <t>FEMSA USD 2.875 USD 05/10/2023</t>
  </si>
  <si>
    <t>US344419AA47</t>
  </si>
  <si>
    <t>344419AB</t>
  </si>
  <si>
    <t>FEMSA USD 4.375 USD 05/10/2043</t>
  </si>
  <si>
    <t>US344419AB20</t>
  </si>
  <si>
    <t>31503AAA</t>
  </si>
  <si>
    <t>FERMACA ENTERPRISES S RL 144A W/O RTS 6.375 USD 03/30/2038</t>
  </si>
  <si>
    <t>US31503AAA25</t>
  </si>
  <si>
    <t>USP39198AA76</t>
  </si>
  <si>
    <t>31572UAG</t>
  </si>
  <si>
    <t>FIBRIA OVERSEAS FINANCE 4 USD 01/14/2025</t>
  </si>
  <si>
    <t>US31572UAG13</t>
  </si>
  <si>
    <t>31572UAF</t>
  </si>
  <si>
    <t>US31572UAF30</t>
  </si>
  <si>
    <t>US33938EAS63</t>
  </si>
  <si>
    <t>33938EAU</t>
  </si>
  <si>
    <t>FLEXTRONICS INTL USD 4.75 USD 06/15/2025</t>
  </si>
  <si>
    <t>US33938EAU10</t>
  </si>
  <si>
    <t>33938XAC</t>
  </si>
  <si>
    <t>FLEX LTD USD 3.75 USD 02/01/2026</t>
  </si>
  <si>
    <t>US33938XAC92</t>
  </si>
  <si>
    <t>33938XAA</t>
  </si>
  <si>
    <t>FLEX LTD USD 4.875 USD 06/15/2029</t>
  </si>
  <si>
    <t>US33938XAA37</t>
  </si>
  <si>
    <t>33938XAB</t>
  </si>
  <si>
    <t>FLEX LTD USD 4.875 USD 05/12/2030</t>
  </si>
  <si>
    <t>US33938XAB10</t>
  </si>
  <si>
    <t>335934AT</t>
  </si>
  <si>
    <t>FIRST QUANTUM MINERALS L 144A W/O RTS 6.875 USD 10/15/2027</t>
  </si>
  <si>
    <t>US335934AT24</t>
  </si>
  <si>
    <t>FIRST QUANTUM MINERALS L REG S 6.875 USD 10/15/2027</t>
  </si>
  <si>
    <t>USC3535CAM04</t>
  </si>
  <si>
    <t>335934AR</t>
  </si>
  <si>
    <t>FIRST QUANTUM MINERALS L 144A W/O RTS 6.875 USD 03/01/2026</t>
  </si>
  <si>
    <t>US335934AR67</t>
  </si>
  <si>
    <t>358070AA</t>
  </si>
  <si>
    <t>FRESNILLO PLC 144A W/O RTS 5.5 USD 11/13/2023</t>
  </si>
  <si>
    <t>US358070AA88</t>
  </si>
  <si>
    <t>USG371E2AA61</t>
  </si>
  <si>
    <t>358070AB</t>
  </si>
  <si>
    <t>US358070AB61</t>
  </si>
  <si>
    <t>FRESNILLO PLC REG S 4.25 USD 10/02/2050</t>
  </si>
  <si>
    <t>USG371E72B25</t>
  </si>
  <si>
    <t>FIRSTRAND BK LTD _ USD REG S 6.25 USD 04/23/2028</t>
  </si>
  <si>
    <t>XS1810806395</t>
  </si>
  <si>
    <t>NEW METRO GLOBAL LTD REG S 6.8 USD 08/05/2023</t>
  </si>
  <si>
    <t>XS2102867483</t>
  </si>
  <si>
    <t>NEW METRO GLOBAL LTD REG S 4.8 USD 12/15/2024</t>
  </si>
  <si>
    <t>XS2270462794</t>
  </si>
  <si>
    <t>NEW METRO GLOBAL LTD REG S 4.5 USD 05/02/2026</t>
  </si>
  <si>
    <t>XS2290806285</t>
  </si>
  <si>
    <t>XS1245960684</t>
  </si>
  <si>
    <t>XS2113615228</t>
  </si>
  <si>
    <t>USM8931TAF68</t>
  </si>
  <si>
    <t>90014QAB</t>
  </si>
  <si>
    <t>GARANTI BANKASI USD 144A W/O RTS 5.875 USD 03/16/2023</t>
  </si>
  <si>
    <t>US90014QAB32</t>
  </si>
  <si>
    <t>XS1576037284</t>
  </si>
  <si>
    <t>XS1617531063</t>
  </si>
  <si>
    <t>368266AH</t>
  </si>
  <si>
    <t>GAZ CAPITAL SA (GAZPROM) 144A W/O RTS 7.288 USD 08/16/2037</t>
  </si>
  <si>
    <t>US368266AH50</t>
  </si>
  <si>
    <t>40053XAA</t>
  </si>
  <si>
    <t>GRUPO ENERGIA B USD 144A W/O RTS 4.875 USD 05/15/2030</t>
  </si>
  <si>
    <t>US40053XAA72</t>
  </si>
  <si>
    <t>GRUPO ENERGIA B USD REG S 4.875 USD 05/15/2030</t>
  </si>
  <si>
    <t>USP4R53VAA13</t>
  </si>
  <si>
    <t>BANK OF GEORGIA USD REG S 6 USD 07/26/2023</t>
  </si>
  <si>
    <t>XS1405775880</t>
  </si>
  <si>
    <t>GEELY AUTOMOBILE REG S 3.625 USD 01/25/2023</t>
  </si>
  <si>
    <t>XS1755436190</t>
  </si>
  <si>
    <t>LEVC FINANCE LTD REG S 1.375 USD 03/25/2024</t>
  </si>
  <si>
    <t>XS2295883206</t>
  </si>
  <si>
    <t>SENAAT SUKUK LIMITED REG S 4.76 USD 12/05/2025</t>
  </si>
  <si>
    <t>XS1917569243</t>
  </si>
  <si>
    <t>37231BAA</t>
  </si>
  <si>
    <t>GENM CAPITAL USD 144A W/O RTS 3.882 USD 04/19/2031</t>
  </si>
  <si>
    <t>US37231BAA61</t>
  </si>
  <si>
    <t>GENM CAPITAL USD REG S 3.882 USD 04/19/2031</t>
  </si>
  <si>
    <t>USY2700RAA06</t>
  </si>
  <si>
    <t>GOHL CAPITAL LTD REG S 4.25 USD 01/24/2027</t>
  </si>
  <si>
    <t>XS1551355149</t>
  </si>
  <si>
    <t>37255BAA</t>
  </si>
  <si>
    <t>GEOPARK LTD 144A W/O RTS 6.5 USD 09/21/2024</t>
  </si>
  <si>
    <t>US37255BAA70</t>
  </si>
  <si>
    <t>GEOPARK LTD REG S 6.5 USD 09/21/2024</t>
  </si>
  <si>
    <t>USG38327AA30</t>
  </si>
  <si>
    <t>37255BAB</t>
  </si>
  <si>
    <t>GEOPARK LTD 144A W/O RTS 5.5 USD 01/17/2027</t>
  </si>
  <si>
    <t>US37255BAB53</t>
  </si>
  <si>
    <t>GEOPARK LTD REG S 5.5 USD 01/17/2027</t>
  </si>
  <si>
    <t>USG38327AB13</t>
  </si>
  <si>
    <t>37311PAB</t>
  </si>
  <si>
    <t>GEORGIA (ACTING THROUGH THE MINISTRY OF FINANCE OF GEORGIA) 2.75 USD 04/22/2026</t>
  </si>
  <si>
    <t>US37311PAB67</t>
  </si>
  <si>
    <t>GEORGIA REP OF USD REG S 2.75 USD 04/22/2026</t>
  </si>
  <si>
    <t>XS2334109423</t>
  </si>
  <si>
    <t>38100RAA</t>
  </si>
  <si>
    <t>GOLDEN EAGLE RETAIL GROU 144A W/O RTS 4.625 USD 05/21/2023</t>
  </si>
  <si>
    <t>US38100RAA77</t>
  </si>
  <si>
    <t>GOLDEN EAGLE RETAIL GROU REG S 4.625 USD 05/21/2023</t>
  </si>
  <si>
    <t>USG3958RAB53</t>
  </si>
  <si>
    <t>38060AAB</t>
  </si>
  <si>
    <t>GOLD FIELDS OROGEN HOLD 144A W/O RTS 5.125 USD 05/15/2024</t>
  </si>
  <si>
    <t>US38060AAB08</t>
  </si>
  <si>
    <t>GOLD FIELDS OROGEN HOLD REG S 5.125 USD 05/15/2024</t>
  </si>
  <si>
    <t>XS1993827135</t>
  </si>
  <si>
    <t>38060AAC</t>
  </si>
  <si>
    <t>US38060AAC80</t>
  </si>
  <si>
    <t>GOLD FIELDS OROGEN HOLD REG S 6.125 USD 05/15/2029</t>
  </si>
  <si>
    <t>XS1993965950</t>
  </si>
  <si>
    <t>37373WAB</t>
  </si>
  <si>
    <t>GERDAU TRADE INC 144A W/O RTS 4.75 USD 04/15/2023</t>
  </si>
  <si>
    <t>US37373WAB63</t>
  </si>
  <si>
    <t>36249SAA</t>
  </si>
  <si>
    <t>GTL TRADE FINANCE INC 144A W/O RTS 5.893 USD 04/29/2024</t>
  </si>
  <si>
    <t>US36249SAA15</t>
  </si>
  <si>
    <t>37373WAD</t>
  </si>
  <si>
    <t>GERDAU TRADE INC 144A W/O RTS 4.875 USD 10/24/2027</t>
  </si>
  <si>
    <t>US37373WAD20</t>
  </si>
  <si>
    <t>USG3925DAD24</t>
  </si>
  <si>
    <t>GUSAP III LP REG S 4.25 USD 01/21/2030</t>
  </si>
  <si>
    <t>USU4034GAA14</t>
  </si>
  <si>
    <t>374422AC</t>
  </si>
  <si>
    <t>GHANA REP OF USD 144A W/O RTS 8.125 USD 01/18/2026</t>
  </si>
  <si>
    <t>US374422AC70</t>
  </si>
  <si>
    <t>XS1108847531</t>
  </si>
  <si>
    <t>XS2325742166</t>
  </si>
  <si>
    <t>37443GAG</t>
  </si>
  <si>
    <t>GHANA (REPUBLIC OF) 6.375 USD 02/11/2027</t>
  </si>
  <si>
    <t>US37443GAG64</t>
  </si>
  <si>
    <t>XS2115122538</t>
  </si>
  <si>
    <t>37443GAA</t>
  </si>
  <si>
    <t>GHANA (REPUBLIC OF) 7.875 USD 03/26/2027</t>
  </si>
  <si>
    <t>US37443GAA94</t>
  </si>
  <si>
    <t>XS1968714110</t>
  </si>
  <si>
    <t>37443GAL</t>
  </si>
  <si>
    <t>US37443GAL59</t>
  </si>
  <si>
    <t>XS2325748106</t>
  </si>
  <si>
    <t>XS1821416234</t>
  </si>
  <si>
    <t>XS1297557412</t>
  </si>
  <si>
    <t>XS1968714540</t>
  </si>
  <si>
    <t>GHANA REP OF USD REG S 8.625 USD 04/07/2034</t>
  </si>
  <si>
    <t>XS2325747397</t>
  </si>
  <si>
    <t>37443GAH</t>
  </si>
  <si>
    <t>US37443GAH48</t>
  </si>
  <si>
    <t>XS2115141751</t>
  </si>
  <si>
    <t>XS2325747637</t>
  </si>
  <si>
    <t>374422AH</t>
  </si>
  <si>
    <t>GHANA (REPUBLIC OF) 8.627 USD 06/16/2049</t>
  </si>
  <si>
    <t>US374422AH67</t>
  </si>
  <si>
    <t>XS1821416408</t>
  </si>
  <si>
    <t>XS1968714623</t>
  </si>
  <si>
    <t>37443GAJ</t>
  </si>
  <si>
    <t>GHANA (REPUBLIC OF) 8.75 USD 03/11/2061</t>
  </si>
  <si>
    <t>US37443GAJ04</t>
  </si>
  <si>
    <t>XS2115147287</t>
  </si>
  <si>
    <t>PA GLOBAL BANK 5 1/4% DUE 29 5.25  04/16/2029</t>
  </si>
  <si>
    <t>USP47718AE43</t>
  </si>
  <si>
    <t>37954JAC</t>
  </si>
  <si>
    <t>GLOBAL BANK CORP USD 144A W/O RTS 5.25 USD 04/16/2029</t>
  </si>
  <si>
    <t>US37954JAC09</t>
  </si>
  <si>
    <t>PH GLOBE TELECOM INC 2 1/2% DUE 30 - ASIA 2.5 USD 07/23/2030</t>
  </si>
  <si>
    <t>XS2207510319</t>
  </si>
  <si>
    <t>GLOBE TELECOM USD REG S 3 USD 07/23/2035</t>
  </si>
  <si>
    <t>XS2207510582</t>
  </si>
  <si>
    <t>GLP CHINA HOLDINGS LTD REG S 4.974 USD 02/26/2024</t>
  </si>
  <si>
    <t>XS1941781749</t>
  </si>
  <si>
    <t>65OWPYXX</t>
  </si>
  <si>
    <t>GLP CHINA HOLDINGS LTD REG S 2.95 USD 03/29/2026</t>
  </si>
  <si>
    <t>XS2314779427</t>
  </si>
  <si>
    <t>37955KAC</t>
  </si>
  <si>
    <t>GLOBAL PORTS FINANCE 144A W/O RTS 6.5 USD 09/22/2023</t>
  </si>
  <si>
    <t>US37955KAC62</t>
  </si>
  <si>
    <t>GLOB LOGST PROP USD REG S 3.875 USD 06/04/2025</t>
  </si>
  <si>
    <t>XS1242348164</t>
  </si>
  <si>
    <t>36256WAB</t>
  </si>
  <si>
    <t>GMR HYDERABAD INTERNATIO 144A W/O RTS 5.375 USD 04/10/2024</t>
  </si>
  <si>
    <t>US36256WAB00</t>
  </si>
  <si>
    <t>GMR HYDERABAD INTERNATIO REG S 5.375 USD 04/10/2024</t>
  </si>
  <si>
    <t>USY3004WAB82</t>
  </si>
  <si>
    <t>36256WAC</t>
  </si>
  <si>
    <t>GMR HYDERABAD INTERNATIO 144A W/O RTS 4.75 USD 02/02/2026</t>
  </si>
  <si>
    <t>US36256WAC82</t>
  </si>
  <si>
    <t>GMR HYDERABAD INTERNATIO REG S 4.75 USD 02/02/2026</t>
  </si>
  <si>
    <t>USY3004WAC65</t>
  </si>
  <si>
    <t>36256WAA</t>
  </si>
  <si>
    <t>GMR HYDERABAD INTERNATIO 144A W/O RTS 4.25 USD 10/27/2027</t>
  </si>
  <si>
    <t>US36256WAA27</t>
  </si>
  <si>
    <t>GMR HYDERABAD INTERNATIO REG S 4.25 USD 10/27/2027</t>
  </si>
  <si>
    <t>USY3004WAA00</t>
  </si>
  <si>
    <t>36166LAA</t>
  </si>
  <si>
    <t>US36166LAA52</t>
  </si>
  <si>
    <t>USG3800LAA01</t>
  </si>
  <si>
    <t>36190CAA</t>
  </si>
  <si>
    <t>GNL QUINTERO SA 144A W/O RTS 4.634 USD 07/31/2029</t>
  </si>
  <si>
    <t>US36190CAA53</t>
  </si>
  <si>
    <t>USP4909LAA81</t>
  </si>
  <si>
    <t>GOODMAN HK FINANCE REG S 4.375 USD 06/19/2024</t>
  </si>
  <si>
    <t>XS1078750004</t>
  </si>
  <si>
    <t>XS2198897121</t>
  </si>
  <si>
    <t>GREENTOWN CHINA HLDGS REG S 4.7 USD 04/29/2025</t>
  </si>
  <si>
    <t>XS2247552446</t>
  </si>
  <si>
    <t>GREENTOWN CHINA HLDGS REG S 5.65 USD 07/13/2025</t>
  </si>
  <si>
    <t>XS2193529562</t>
  </si>
  <si>
    <t>USN3700LAD75</t>
  </si>
  <si>
    <t>39530LAD</t>
  </si>
  <si>
    <t>GREENKO DUTCH BV 144A W/O RTS 3.85 USD 03/29/2026</t>
  </si>
  <si>
    <t>US39530LAD29</t>
  </si>
  <si>
    <t>39530VAB</t>
  </si>
  <si>
    <t>GREENKO SOLAR USD 144A W/O RTS 5.95 USD 07/29/2026</t>
  </si>
  <si>
    <t>US39530VAB45</t>
  </si>
  <si>
    <t>GREENKO SOLAR USD REG S 5.95 USD 07/29/2026</t>
  </si>
  <si>
    <t>USV3855GAB69</t>
  </si>
  <si>
    <t>GREENKO MAURI USD REG S 6.25 USD 02/21/2023</t>
  </si>
  <si>
    <t>USV3855LAA71</t>
  </si>
  <si>
    <t>GREENLAND GLB INVST REG S 5.6 USD 11/13/2022</t>
  </si>
  <si>
    <t>XS2076775233</t>
  </si>
  <si>
    <t>GREENLAND GLB INVST REG S 5.9 USD 02/12/2023</t>
  </si>
  <si>
    <t>XS1760383577</t>
  </si>
  <si>
    <t>GREENLAND GLB INVST REG S 6.125 USD 04/22/2023</t>
  </si>
  <si>
    <t>XS2207192191</t>
  </si>
  <si>
    <t>GREENLAND GLB INVST REG S 6.75 USD 09/26/2023</t>
  </si>
  <si>
    <t>XS2055399054</t>
  </si>
  <si>
    <t>GREENLAND GLB INVST REG S 6.75 USD 03/03/2024</t>
  </si>
  <si>
    <t>XS2108075784</t>
  </si>
  <si>
    <t>GREENLAND GLB INVST REG S 5.875 USD 07/03/2024</t>
  </si>
  <si>
    <t>XS1081321595</t>
  </si>
  <si>
    <t>GREENLAND GLB INVST REG S 7.25 USD 01/22/2025</t>
  </si>
  <si>
    <t>XS2207192605</t>
  </si>
  <si>
    <t>40009VAA</t>
  </si>
  <si>
    <t>GROWTHPOINT USD 144A W/O RTS 5.872 USD 05/02/2023</t>
  </si>
  <si>
    <t>US40009VAA61</t>
  </si>
  <si>
    <t>ZA GROWTHPOINT PROPERTIES 5.872% DUE 23 5.872  05/02/2023</t>
  </si>
  <si>
    <t>XS1734198051</t>
  </si>
  <si>
    <t>400131AG</t>
  </si>
  <si>
    <t>GRUMA SAB DE CV USD 144A W/O RTS 4.875 USD 12/01/2024</t>
  </si>
  <si>
    <t>US400131AG30</t>
  </si>
  <si>
    <t>GRUMA SAB DE CV USD REG S 4.875 USD 12/01/2024</t>
  </si>
  <si>
    <t>USP4948KAD74</t>
  </si>
  <si>
    <t>40052XAB</t>
  </si>
  <si>
    <t>GRUPOSURA FINANCE 144A W/O RTS 5.5 USD 04/29/2026</t>
  </si>
  <si>
    <t>US40052XAB64</t>
  </si>
  <si>
    <t>GRUPOSURA FINANCE REG S 5.5 USD 04/29/2026</t>
  </si>
  <si>
    <t>USG42036AB25</t>
  </si>
  <si>
    <t>36294BAH</t>
  </si>
  <si>
    <t>GS CALTEX CORP USD 144A W/O RTS 3.875 USD 06/27/2023</t>
  </si>
  <si>
    <t>US36294BAH78</t>
  </si>
  <si>
    <t>USY29011CK05</t>
  </si>
  <si>
    <t>36294BAJ</t>
  </si>
  <si>
    <t>GS CALTEX CORP USD 144A W/O RTS 3 USD 06/04/2024</t>
  </si>
  <si>
    <t>US36294BAJ35</t>
  </si>
  <si>
    <t>USY29011CM60</t>
  </si>
  <si>
    <t>GS CALTEX CORP USD REG S 1.625 USD 07/27/2025</t>
  </si>
  <si>
    <t>XS2207544722</t>
  </si>
  <si>
    <t>USP5015VAF33</t>
  </si>
  <si>
    <t>USP5015VAG16</t>
  </si>
  <si>
    <t>GUATEMALA - REPUBLIC OF REG S 4.875 USD 02/13/2028</t>
  </si>
  <si>
    <t>USP5015VAE67</t>
  </si>
  <si>
    <t>USP5015VAH98</t>
  </si>
  <si>
    <t>401494AS</t>
  </si>
  <si>
    <t>GUATEMALA (REPUBLIC OF) 5.375 USD 04/24/2032</t>
  </si>
  <si>
    <t>US401494AS84</t>
  </si>
  <si>
    <t>USP5015VAK28</t>
  </si>
  <si>
    <t>USP5015VAJ54</t>
  </si>
  <si>
    <t>EASY TACTIC LTD REG S 8.125 USD 02/27/2023</t>
  </si>
  <si>
    <t>XS1956133893</t>
  </si>
  <si>
    <t>EASY TACTIC LTD REG S 11.75 USD 08/02/2023</t>
  </si>
  <si>
    <t>XS2293918285</t>
  </si>
  <si>
    <t>XS1956169657</t>
  </si>
  <si>
    <t>EASY TACTIC LTD REG S 8.625 USD 03/05/2024</t>
  </si>
  <si>
    <t>XS2125172085</t>
  </si>
  <si>
    <t>EASY TACTIC LTD REG S 8.125 USD 07/11/2024</t>
  </si>
  <si>
    <t>XS2025848297</t>
  </si>
  <si>
    <t>XS2307743075</t>
  </si>
  <si>
    <t>XS1788513494</t>
  </si>
  <si>
    <t>CNAC HK FINBRIDGE CO LTD REG S 3.375 USD 06/19/2024</t>
  </si>
  <si>
    <t>XS2011969651</t>
  </si>
  <si>
    <t>CNAC HK FINBRIDGE CO LTD REG S 4.875 USD 03/14/2025</t>
  </si>
  <si>
    <t>XS1788514039</t>
  </si>
  <si>
    <t>CNAC HK FINBRIDGE CO LTD REG S 2 USD 09/22/2025</t>
  </si>
  <si>
    <t>XS2226808082</t>
  </si>
  <si>
    <t>XS1644429935</t>
  </si>
  <si>
    <t>XS1788513734</t>
  </si>
  <si>
    <t>XS2011969735</t>
  </si>
  <si>
    <t>XS2226808165</t>
  </si>
  <si>
    <t>CN CHINA NATL CHEM CORP 4 3/4% DUE 49 - ASIA 4.75 USD 06/19/2049</t>
  </si>
  <si>
    <t>XS2011969818</t>
  </si>
  <si>
    <t>CN CHINA NATL CHEM CORP 3.7% DUE 50 - ASIA 3.7 USD 09/22/2050</t>
  </si>
  <si>
    <t>XS2226808249</t>
  </si>
  <si>
    <t>SK BROADBAND CO USD REG S 3.875 USD 08/13/2023</t>
  </si>
  <si>
    <t>XS1859394642</t>
  </si>
  <si>
    <t>46653YAA</t>
  </si>
  <si>
    <t>JSW HYDRO ENERGY LTD 144A W/O RTS 4.125 USD 05/18/2031</t>
  </si>
  <si>
    <t>US46653YAA64</t>
  </si>
  <si>
    <t>USY4S71YAA27</t>
  </si>
  <si>
    <t>40480HAA</t>
  </si>
  <si>
    <t>HCL AMERICA INC 144A W/O RTS 1.375 USD 03/10/2026</t>
  </si>
  <si>
    <t>US40480HAA59</t>
  </si>
  <si>
    <t>HCL AMERICA INC REG S 1.375 USD 03/10/2026</t>
  </si>
  <si>
    <t>USU2479QAA59</t>
  </si>
  <si>
    <t>HERO ASIA INVESTMENT LTD REG S 1.5 USD 11/18/2023</t>
  </si>
  <si>
    <t>XS2224727417</t>
  </si>
  <si>
    <t>42953LAA</t>
  </si>
  <si>
    <t>HIDROVIAS INT FIN SARL 144A W/O RTS 5.95 USD 01/24/2025</t>
  </si>
  <si>
    <t>US42953LAA08</t>
  </si>
  <si>
    <t>HIDROVIAS INT FIN SARL REG S 4.95 USD 02/08/2031</t>
  </si>
  <si>
    <t>USL48008AB91</t>
  </si>
  <si>
    <t>XS2196334838</t>
  </si>
  <si>
    <t>XS1933097633</t>
  </si>
  <si>
    <t>HONGKONG ELECTRIC FIN REG S 2.875 USD 05/03/2026</t>
  </si>
  <si>
    <t>XS1401202517</t>
  </si>
  <si>
    <t>XS2181902789</t>
  </si>
  <si>
    <t>XS2219618548</t>
  </si>
  <si>
    <t>40435WAB</t>
  </si>
  <si>
    <t>US40435WAB63</t>
  </si>
  <si>
    <t>HTA GROUP LTD REG S 7 USD 12/18/2025</t>
  </si>
  <si>
    <t>XS2189784957</t>
  </si>
  <si>
    <t>HPCL-MITTAL ENERGY LTD REG S 5.45 USD 10/22/2026</t>
  </si>
  <si>
    <t>XS2052949968</t>
  </si>
  <si>
    <t>XS1599758940</t>
  </si>
  <si>
    <t>CHINA HONGQIAO GROUP LTD REG S 7.125 USD 07/22/2022</t>
  </si>
  <si>
    <t>XS2024786035</t>
  </si>
  <si>
    <t>CHINA HONGQIAO GROUP LTD REG S 7.375 USD 05/02/2023</t>
  </si>
  <si>
    <t>XS2055625839</t>
  </si>
  <si>
    <t>HPHT FINANCE 17 LTD REG S 2.75 USD 09/11/2022</t>
  </si>
  <si>
    <t>XS1679508504</t>
  </si>
  <si>
    <t>HPHT FINANCE 19 LTD REG S 2.875 USD 11/05/2024</t>
  </si>
  <si>
    <t>XS2075956594</t>
  </si>
  <si>
    <t>HPHT FINANCE 21 REG S 2 USD 03/19/2026</t>
  </si>
  <si>
    <t>XS2318334120</t>
  </si>
  <si>
    <t>443293AB</t>
  </si>
  <si>
    <t>HRVATSKA ELEKTROPRIVREDA 144A W/O RTS 5.875 USD 10/23/2022</t>
  </si>
  <si>
    <t>US443293AB13</t>
  </si>
  <si>
    <t>XS1309493630</t>
  </si>
  <si>
    <t>HUARONG FINANCE 2019 REG S 2.5 USD 02/24/2023</t>
  </si>
  <si>
    <t>XS2122990570</t>
  </si>
  <si>
    <t>HUARONG FINANCE 2019 REG S 2.125 USD 09/30/2023</t>
  </si>
  <si>
    <t>XS2235973786</t>
  </si>
  <si>
    <t>HUARONG FINANCE 2019 REG S 3.75 USD 05/29/2024</t>
  </si>
  <si>
    <t>XS2001732101</t>
  </si>
  <si>
    <t>HUARONG FINANCE 2019 REG S 3.25 USD 11/13/2024</t>
  </si>
  <si>
    <t>XS2076078513</t>
  </si>
  <si>
    <t>HUARONG FINANCE II REG S 5.5 USD 01/16/2025</t>
  </si>
  <si>
    <t>XS1165659514</t>
  </si>
  <si>
    <t>HUARONG FINANCE II REG S 5 USD 11/19/2025</t>
  </si>
  <si>
    <t>XS1317967492</t>
  </si>
  <si>
    <t>HUARONG FINANCE II REG S 4.625 USD 06/03/2026</t>
  </si>
  <si>
    <t>XS1422790615</t>
  </si>
  <si>
    <t>XS1515240015</t>
  </si>
  <si>
    <t>XS1596795358</t>
  </si>
  <si>
    <t>XS1711550373</t>
  </si>
  <si>
    <t>XS2001732283</t>
  </si>
  <si>
    <t>XS2076078786</t>
  </si>
  <si>
    <t>XS2122990810</t>
  </si>
  <si>
    <t>XS2235973869</t>
  </si>
  <si>
    <t>CN CHINA HUARONG AM 5 1/2% DUE 47 - ASIA 5.5 USD 04/27/2047</t>
  </si>
  <si>
    <t>XS1603397487</t>
  </si>
  <si>
    <t>XS1711992716</t>
  </si>
  <si>
    <t>PROVEN HONOUR CAP REG S 4.125 USD 05/19/2025</t>
  </si>
  <si>
    <t>XS1233275194</t>
  </si>
  <si>
    <t>445545AH</t>
  </si>
  <si>
    <t>US445545AH91</t>
  </si>
  <si>
    <t>445545AJ</t>
  </si>
  <si>
    <t>US445545AJ57</t>
  </si>
  <si>
    <t>445545AL</t>
  </si>
  <si>
    <t>HUNGARY USD 5.375 USD 03/25/2024</t>
  </si>
  <si>
    <t>US445545AL04</t>
  </si>
  <si>
    <t>445545AF</t>
  </si>
  <si>
    <t>US445545AF36</t>
  </si>
  <si>
    <t>44891AAR</t>
  </si>
  <si>
    <t>HYNDAI CAPITAL AMERICA 3.25 USD 09/20/2022</t>
  </si>
  <si>
    <t>US44891AAR86</t>
  </si>
  <si>
    <t>44891ABC</t>
  </si>
  <si>
    <t>HYUNDAI CAPITAL AMERICA 144A W/O RTS 2.85 USD 11/01/2022</t>
  </si>
  <si>
    <t>US44891ABC09</t>
  </si>
  <si>
    <t>44891ABQ</t>
  </si>
  <si>
    <t>HYUNDAI CAPITAL AMERICA 144A W/O RTS 1.15 USD 11/10/2022</t>
  </si>
  <si>
    <t>US44891ABQ94</t>
  </si>
  <si>
    <t>44891ABE</t>
  </si>
  <si>
    <t>HYUNDAI CAPITAL AMERICA 144A W/O RTS 2.375 USD 02/10/2023</t>
  </si>
  <si>
    <t>US44891ABE64</t>
  </si>
  <si>
    <t>44891ABU</t>
  </si>
  <si>
    <t>HYNMTR 0.8 04/03/23 .8 USD 04/03/2023</t>
  </si>
  <si>
    <t>US44891ABU07</t>
  </si>
  <si>
    <t>44891ABJ</t>
  </si>
  <si>
    <t>HYNMTR 5.75 04/06/2023 5.75 USD 04/06/2023</t>
  </si>
  <si>
    <t>US44891ABJ51</t>
  </si>
  <si>
    <t>44891AAW</t>
  </si>
  <si>
    <t>HYNDAI CAPITAL AMERICA 4.125 USD 06/08/2023</t>
  </si>
  <si>
    <t>US44891AAW71</t>
  </si>
  <si>
    <t>44891ABM</t>
  </si>
  <si>
    <t>US44891ABM80</t>
  </si>
  <si>
    <t>44891ABR</t>
  </si>
  <si>
    <t>US44891ABR77</t>
  </si>
  <si>
    <t>44891AAZ</t>
  </si>
  <si>
    <t>HYNDAI CAPITAL AMERICA 4.3 USD 02/01/2024</t>
  </si>
  <si>
    <t>US44891AAZ03</t>
  </si>
  <si>
    <t>44891ABB</t>
  </si>
  <si>
    <t>US44891ABB26</t>
  </si>
  <si>
    <t>44891ABF</t>
  </si>
  <si>
    <t>HYUNDAI CAPITAL AMERICA 144A W/O RTS 2.65 USD 02/10/2025</t>
  </si>
  <si>
    <t>US44891ABF30</t>
  </si>
  <si>
    <t>44891CBF</t>
  </si>
  <si>
    <t>HYUNDAI CAPITAL AMERICA REG S 2.65 USD 02/10/2025</t>
  </si>
  <si>
    <t>US44891CBF95</t>
  </si>
  <si>
    <t>44891ABK</t>
  </si>
  <si>
    <t>HYUNDAI CAPITAL AMERICA 144A W/O RTS 5.875 USD 04/07/2025</t>
  </si>
  <si>
    <t>US44891ABK25</t>
  </si>
  <si>
    <t>44891ABN</t>
  </si>
  <si>
    <t>US44891ABN63</t>
  </si>
  <si>
    <t>44891ABS</t>
  </si>
  <si>
    <t>HYUNDAI CAPITAL AMERICA 144A W/O RTS 1.3 USD 01/08/2026</t>
  </si>
  <si>
    <t>US44891ABS50</t>
  </si>
  <si>
    <t>44891ABD</t>
  </si>
  <si>
    <t>HYUNDAI CAPITAL AMERICA 144A W/O RTS 3.5 USD 11/02/2026</t>
  </si>
  <si>
    <t>US44891ABD81</t>
  </si>
  <si>
    <t>44891AAK</t>
  </si>
  <si>
    <t>HYUNDAI CAPITAL AMERICA 144A W/O RTS 2.75 USD 09/27/2026</t>
  </si>
  <si>
    <t>US44891AAK34</t>
  </si>
  <si>
    <t>44891CAK</t>
  </si>
  <si>
    <t>HYUNDAI CAPITAL AMERICA REG S 2.75 USD 09/27/2026</t>
  </si>
  <si>
    <t>US44891CAK99</t>
  </si>
  <si>
    <t>44891ABG</t>
  </si>
  <si>
    <t>HYUNDAI CAPITAL AMERICA 144A W/O RTS 3 USD 02/10/2027</t>
  </si>
  <si>
    <t>US44891ABG13</t>
  </si>
  <si>
    <t>44891ABP</t>
  </si>
  <si>
    <t>HYUNDAI CAPITAL AMERICA 144A W/O RTS 2.375 USD 10/15/2027</t>
  </si>
  <si>
    <t>US44891ABP12</t>
  </si>
  <si>
    <t>44891CBP</t>
  </si>
  <si>
    <t>HYUNDAI CAPITAL AMERICA REG S 2.375 USD 10/15/2027</t>
  </si>
  <si>
    <t>US44891CBP77</t>
  </si>
  <si>
    <t>44891ABT</t>
  </si>
  <si>
    <t>US44891ABT34</t>
  </si>
  <si>
    <t>44891ABL</t>
  </si>
  <si>
    <t>HYUNDAI CAPITAL AMERICA 144A W/O RTS 6.375 USD 04/08/2030</t>
  </si>
  <si>
    <t>US44891ABL08</t>
  </si>
  <si>
    <t>44920UAK</t>
  </si>
  <si>
    <t>HYUNDAI CAPITAL USD 144A W/O RTS 3 USD 08/29/2022</t>
  </si>
  <si>
    <t>US44920UAK43</t>
  </si>
  <si>
    <t>USY3815NAY77</t>
  </si>
  <si>
    <t>44920UAM</t>
  </si>
  <si>
    <t>HYUNDAI CAPITAL USD 144A W/O RTS 3.75 USD 03/05/2023</t>
  </si>
  <si>
    <t>US44920UAM09</t>
  </si>
  <si>
    <t>HYUNDAI CAPITAL USD REG S 3.75 USD 03/05/2023</t>
  </si>
  <si>
    <t>USY3815NBA82</t>
  </si>
  <si>
    <t>44920UAP</t>
  </si>
  <si>
    <t>HYUNDAI CAPITAL USD 144A W/O RTS 1.25 USD 02/08/2026</t>
  </si>
  <si>
    <t>US44920UAP30</t>
  </si>
  <si>
    <t>USY3815NBC49</t>
  </si>
  <si>
    <t>HYUNDAI CAPITAL REGS USD REG S 3.625 USD 08/29/2027</t>
  </si>
  <si>
    <t>USY3815NAZ43</t>
  </si>
  <si>
    <t>78392BAA</t>
  </si>
  <si>
    <t>SK HYNIX INC USD 144A 1 USD 01/19/2024</t>
  </si>
  <si>
    <t>US78392BAA52</t>
  </si>
  <si>
    <t>SK HYNIX INC USD REG S 1 USD 01/19/2024</t>
  </si>
  <si>
    <t>USY8085FAZ37</t>
  </si>
  <si>
    <t>SK HYNIX INC USD REG S 3 USD 09/17/2024</t>
  </si>
  <si>
    <t>XS2045892085</t>
  </si>
  <si>
    <t>78392BAB</t>
  </si>
  <si>
    <t>SK HYNIX INC USD 144A W/O RTS 1.5 USD 01/19/2026</t>
  </si>
  <si>
    <t>US78392BAB36</t>
  </si>
  <si>
    <t>SK HYNIX INC USD REG S 1.5 USD 01/19/2026</t>
  </si>
  <si>
    <t>USY8085FBA76</t>
  </si>
  <si>
    <t>78392BAC</t>
  </si>
  <si>
    <t>SK HYNIX INC USD 144A W/O RTS 2.375 USD 01/19/2031</t>
  </si>
  <si>
    <t>US78392BAC19</t>
  </si>
  <si>
    <t>SK HYNIX INC USD REG S 2.375 USD 01/19/2031</t>
  </si>
  <si>
    <t>USY8085FBD16</t>
  </si>
  <si>
    <t>IND &amp; COMM BK CHINA/HK REG S 2.25 USD 09/16/2022</t>
  </si>
  <si>
    <t>XS2052134652</t>
  </si>
  <si>
    <t>IND &amp; COMM BK CHINA/LUX REG S 2.875 USD 10/12/2022</t>
  </si>
  <si>
    <t>XS1691909177</t>
  </si>
  <si>
    <t>45580KAJ</t>
  </si>
  <si>
    <t>IND &amp; COMM BK CHINA/NY 2.957 USD 11/08/2022</t>
  </si>
  <si>
    <t>US45580KAJ79</t>
  </si>
  <si>
    <t>IND &amp; COMM BK CHINA/HK REG S 1 USD 07/20/2023</t>
  </si>
  <si>
    <t>XS2201843740</t>
  </si>
  <si>
    <t>IND &amp; COMM BK CHINA/SG REG S 1 USD 09/09/2023</t>
  </si>
  <si>
    <t>XS2225790588</t>
  </si>
  <si>
    <t>IND &amp; COMM BK CHINA/HK REG S 1.2 USD 07/20/2025</t>
  </si>
  <si>
    <t>XS2201858938</t>
  </si>
  <si>
    <t>IND &amp; COMM BK CHINA/SG REG S 1.2 USD 09/09/2025</t>
  </si>
  <si>
    <t>XS2225790315</t>
  </si>
  <si>
    <t>45580KAK</t>
  </si>
  <si>
    <t>IND &amp; COMM BK CHINA/NY 3.538 USD 11/08/2027</t>
  </si>
  <si>
    <t>US45580KAK43</t>
  </si>
  <si>
    <t>455881AD</t>
  </si>
  <si>
    <t>IND &amp; COMM BK OF CHINA 144A W/O RTS 4.875 USD 09/21/2025</t>
  </si>
  <si>
    <t>US455881AD47</t>
  </si>
  <si>
    <t>USY39656AC06</t>
  </si>
  <si>
    <t>ICBCIL FINANCE CO LTD REG S 3.125 USD 11/15/2022</t>
  </si>
  <si>
    <t>XS1716970345</t>
  </si>
  <si>
    <t>ICBCIL FINANCE CO LTD REG S 3.75 USD 03/05/2024</t>
  </si>
  <si>
    <t>XS1958533553</t>
  </si>
  <si>
    <t>XS2057900552</t>
  </si>
  <si>
    <t>FLOATING</t>
  </si>
  <si>
    <t>ICBCIL FINANCE CO LTD REG S 1.75 USD 08/25/2025</t>
  </si>
  <si>
    <t>XS2218691256</t>
  </si>
  <si>
    <t>44931DAH</t>
  </si>
  <si>
    <t>ICBCIL FINANCE CO LTD 144A W/O RTS 3.625 USD 05/19/2026</t>
  </si>
  <si>
    <t>US44931DAH61</t>
  </si>
  <si>
    <t>USY3R559AL64</t>
  </si>
  <si>
    <t>XS1716970261</t>
  </si>
  <si>
    <t>ICICI BANK LTD/DUBAI REG S 3.25 USD 09/09/2022</t>
  </si>
  <si>
    <t>XS1576750951</t>
  </si>
  <si>
    <t>45112EAG</t>
  </si>
  <si>
    <t>ICICI BANK LTD/DUBAI 144A W/O RTS 4 USD 03/18/2026</t>
  </si>
  <si>
    <t>US45112EAG44</t>
  </si>
  <si>
    <t>45112FAJ</t>
  </si>
  <si>
    <t>US45112FAJ57</t>
  </si>
  <si>
    <t>45112FAM</t>
  </si>
  <si>
    <t>ICICI BANK LTD/DUBAI REG S 3.8 USD 12/14/2027</t>
  </si>
  <si>
    <t>US45112FAM86</t>
  </si>
  <si>
    <t>00281033</t>
  </si>
  <si>
    <t>ISRAEL CHEMICALS LIMITED 144A W/O RTS RE 6.375 USD 05/31/2038</t>
  </si>
  <si>
    <t>IL0028103310</t>
  </si>
  <si>
    <t>74445PAB</t>
  </si>
  <si>
    <t>INDONESIA ASAHAN USD 144A W/O RTS 5.71 USD 11/15/2023</t>
  </si>
  <si>
    <t>US74445PAB85</t>
  </si>
  <si>
    <t>USY7140WAB47</t>
  </si>
  <si>
    <t>74445PAE</t>
  </si>
  <si>
    <t>INDONESIA ASAHAN ALUMINI USD 144A W/O RT 4.75 USD 05/15/2025</t>
  </si>
  <si>
    <t>US74445PAE25</t>
  </si>
  <si>
    <t>INDONESIA ASAHAN USD REG S 4.75 USD 05/15/2025</t>
  </si>
  <si>
    <t>USY7140WAE85</t>
  </si>
  <si>
    <t>74445PAC</t>
  </si>
  <si>
    <t>INDONESIA ASAHAN USD 144A W/O RTS 6.53 USD 11/15/2028</t>
  </si>
  <si>
    <t>US74445PAC68</t>
  </si>
  <si>
    <t>INDONESIA ASAHAN USD REG S 6.53 USD 11/15/2028</t>
  </si>
  <si>
    <t>USY7140WAC20</t>
  </si>
  <si>
    <t>74445PAF</t>
  </si>
  <si>
    <t>US74445PAF99</t>
  </si>
  <si>
    <t>USY7140WAF50</t>
  </si>
  <si>
    <t>74445PAD</t>
  </si>
  <si>
    <t>INDONESIA ASAHAN USD 144A W/O RTS 6.757 USD 11/15/2048</t>
  </si>
  <si>
    <t>US74445PAD42</t>
  </si>
  <si>
    <t>USY7140WAD03</t>
  </si>
  <si>
    <t>74445PAG</t>
  </si>
  <si>
    <t>INDONESIA ASAHAN USD 144A W/O RTS 5.8 USD 05/15/2050</t>
  </si>
  <si>
    <t>US74445PAG72</t>
  </si>
  <si>
    <t>USY7140WAG34</t>
  </si>
  <si>
    <t>MX INFRAESTRUCTURA ENERGETICA 3 3/4% DUE 28 3.75  01/14/2028</t>
  </si>
  <si>
    <t>USP56145AA66</t>
  </si>
  <si>
    <t>456829AA</t>
  </si>
  <si>
    <t>IENOVA 3.75 01/14/2028 3.75 USD 01/14/2028</t>
  </si>
  <si>
    <t>US456829AA84</t>
  </si>
  <si>
    <t>456829AB</t>
  </si>
  <si>
    <t>INFRAESTRUCTURA USD 144A W/O RTS 4.875 USD 01/14/2048</t>
  </si>
  <si>
    <t>US456829AB67</t>
  </si>
  <si>
    <t>USP56145AB40</t>
  </si>
  <si>
    <t>USP56145AC23</t>
  </si>
  <si>
    <t>44963LAC</t>
  </si>
  <si>
    <t>US44963LAC00</t>
  </si>
  <si>
    <t>XS2051106073</t>
  </si>
  <si>
    <t>YILI HOLDING INVESTMENT REG S 1.625 USD 11/19/2025</t>
  </si>
  <si>
    <t>XS2231799243</t>
  </si>
  <si>
    <t>17186LAA</t>
  </si>
  <si>
    <t>US17186LAA17</t>
  </si>
  <si>
    <t>CIMPOR FINANCIAL OPERTNS REG S 5.75 USD 07/17/2024</t>
  </si>
  <si>
    <t>USN20137AD23</t>
  </si>
  <si>
    <t>71567RAA</t>
  </si>
  <si>
    <t>US71567RAA41</t>
  </si>
  <si>
    <t>455780CC</t>
  </si>
  <si>
    <t>US455780CC89</t>
  </si>
  <si>
    <t>71567RAJ</t>
  </si>
  <si>
    <t>US71567RAJ59</t>
  </si>
  <si>
    <t>USY20721BD05</t>
  </si>
  <si>
    <t>USY20721BH19</t>
  </si>
  <si>
    <t>455780BQ</t>
  </si>
  <si>
    <t>INDONESIA (REP) USD 144A W/O RTS 5.875 USD 01/15/2024</t>
  </si>
  <si>
    <t>US455780BQ84</t>
  </si>
  <si>
    <t>USY20721BJ74</t>
  </si>
  <si>
    <t>US71567RAL06</t>
  </si>
  <si>
    <t>71567PAC</t>
  </si>
  <si>
    <t>US71567PAC41</t>
  </si>
  <si>
    <t>71567RAC</t>
  </si>
  <si>
    <t>US71567RAC07</t>
  </si>
  <si>
    <t>455780BT</t>
  </si>
  <si>
    <t>INDONESIA (REP) USD 144A W/O RTS 4.125 USD 01/15/2025</t>
  </si>
  <si>
    <t>US455780BT24</t>
  </si>
  <si>
    <t>INDONESIA (REP) USD REG S 4.125 USD 01/15/2025</t>
  </si>
  <si>
    <t>USY20721BG36</t>
  </si>
  <si>
    <t>71567RAD</t>
  </si>
  <si>
    <t>US71567RAD89</t>
  </si>
  <si>
    <t>71567RAN</t>
  </si>
  <si>
    <t>US71567RAN61</t>
  </si>
  <si>
    <t>455780BV</t>
  </si>
  <si>
    <t>INDONESIA USD 144A W/O RTS 4.75 USD 01/08/2026</t>
  </si>
  <si>
    <t>US455780BV79</t>
  </si>
  <si>
    <t>INDONESIA (REP) USD REG S 4.75 USD 01/08/2026</t>
  </si>
  <si>
    <t>USY20721BN86</t>
  </si>
  <si>
    <t>71567PAF</t>
  </si>
  <si>
    <t>SBSN INDO III USD 144A W/O RTS 4.55 USD 03/29/2026</t>
  </si>
  <si>
    <t>US71567PAF71</t>
  </si>
  <si>
    <t>71567RAF</t>
  </si>
  <si>
    <t>US71567RAF38</t>
  </si>
  <si>
    <t>455780BX</t>
  </si>
  <si>
    <t>US455780BX36</t>
  </si>
  <si>
    <t>USY20721BQ18</t>
  </si>
  <si>
    <t>71567RAH</t>
  </si>
  <si>
    <t>US71567RAH93</t>
  </si>
  <si>
    <t>455780CA</t>
  </si>
  <si>
    <t>US455780CA24</t>
  </si>
  <si>
    <t>INDONESIA (REP) USD REG S 3.85 USD 07/18/2027</t>
  </si>
  <si>
    <t>USY20721BT56</t>
  </si>
  <si>
    <t>455780CD</t>
  </si>
  <si>
    <t>US455780CD62</t>
  </si>
  <si>
    <t>71567PAK</t>
  </si>
  <si>
    <t>US71567PAK66</t>
  </si>
  <si>
    <t>71567RAK</t>
  </si>
  <si>
    <t>US71567RAK23</t>
  </si>
  <si>
    <t>455780CF</t>
  </si>
  <si>
    <t>US455780CF11</t>
  </si>
  <si>
    <t>455780CH</t>
  </si>
  <si>
    <t>US455780CH76</t>
  </si>
  <si>
    <t>71567RAM</t>
  </si>
  <si>
    <t>US71567RAM88</t>
  </si>
  <si>
    <t>455780CK</t>
  </si>
  <si>
    <t>INDONESIA (REP) USD 3.4 USD 09/18/2029</t>
  </si>
  <si>
    <t>US455780CK06</t>
  </si>
  <si>
    <t>455780CQ</t>
  </si>
  <si>
    <t>INDONESIA (REP) USD 2.85 USD 02/14/2030</t>
  </si>
  <si>
    <t>US455780CQ75</t>
  </si>
  <si>
    <t>71567RAP</t>
  </si>
  <si>
    <t>US71567RAP10</t>
  </si>
  <si>
    <t>455780CS</t>
  </si>
  <si>
    <t>US455780CS32</t>
  </si>
  <si>
    <t>455780CV</t>
  </si>
  <si>
    <t>US455780CV60</t>
  </si>
  <si>
    <t>455780AT</t>
  </si>
  <si>
    <t>US455780AT33</t>
  </si>
  <si>
    <t>USY20721AE96</t>
  </si>
  <si>
    <t>USY20721AJ83</t>
  </si>
  <si>
    <t>USY20721AL30</t>
  </si>
  <si>
    <t>455780BJ</t>
  </si>
  <si>
    <t>INDONESIA REPUBLIC OF 144A USD W/O RTS 5.25 USD 01/17/2042</t>
  </si>
  <si>
    <t>US455780BJ42</t>
  </si>
  <si>
    <t>USY20721BB49</t>
  </si>
  <si>
    <t>USY20721BE87</t>
  </si>
  <si>
    <t>455780BR</t>
  </si>
  <si>
    <t>US455780BR67</t>
  </si>
  <si>
    <t>USY20721BK48</t>
  </si>
  <si>
    <t>455780BU</t>
  </si>
  <si>
    <t>US455780BU96</t>
  </si>
  <si>
    <t>INDONESIA (REP) USD REG S 5.125 USD 01/15/2045</t>
  </si>
  <si>
    <t>USY20721BM04</t>
  </si>
  <si>
    <t>455780BW</t>
  </si>
  <si>
    <t>US455780BW52</t>
  </si>
  <si>
    <t>USY20721BP35</t>
  </si>
  <si>
    <t>455780BY</t>
  </si>
  <si>
    <t>US455780BY19</t>
  </si>
  <si>
    <t>USY20721BR90</t>
  </si>
  <si>
    <t>USY20721BU20</t>
  </si>
  <si>
    <t>455780CE</t>
  </si>
  <si>
    <t>US455780CE46</t>
  </si>
  <si>
    <t>455780CJ</t>
  </si>
  <si>
    <t>INDONESIA (REP) USD 5.35 USD 02/11/2049</t>
  </si>
  <si>
    <t>US455780CJ33</t>
  </si>
  <si>
    <t>455780CN</t>
  </si>
  <si>
    <t>US455780CN45</t>
  </si>
  <si>
    <t>455780CR</t>
  </si>
  <si>
    <t>US455780CR58</t>
  </si>
  <si>
    <t>71567RAQ</t>
  </si>
  <si>
    <t>US71567RAQ92</t>
  </si>
  <si>
    <t>455780CT</t>
  </si>
  <si>
    <t>US455780CT15</t>
  </si>
  <si>
    <t>455780CW</t>
  </si>
  <si>
    <t>US455780CW44</t>
  </si>
  <si>
    <t>455780CU</t>
  </si>
  <si>
    <t>US455780CU87</t>
  </si>
  <si>
    <t>455780CX</t>
  </si>
  <si>
    <t>US455780CX27</t>
  </si>
  <si>
    <t>45569GAA</t>
  </si>
  <si>
    <t>INDIKA ENERGY IV USD 144A W/O RTS 8.25 USD 10/22/2025</t>
  </si>
  <si>
    <t>US45569GAA04</t>
  </si>
  <si>
    <t>USY39690AA30</t>
  </si>
  <si>
    <t>45569FAA</t>
  </si>
  <si>
    <t>INDIKA ENRGY CAP USD 144A W/O RTS 5.875 USD 11/09/2024</t>
  </si>
  <si>
    <t>US45569FAA21</t>
  </si>
  <si>
    <t>INDIKA ENRGY CAP USD REG S 5.875 USD 11/09/2024</t>
  </si>
  <si>
    <t>USY39694AA51</t>
  </si>
  <si>
    <t>INKIA ENERGY LTD REG S 5.875 USD 11/09/2027</t>
  </si>
  <si>
    <t>USG4808VAC49</t>
  </si>
  <si>
    <t>XS1969727491</t>
  </si>
  <si>
    <t>XS1733877762</t>
  </si>
  <si>
    <t>45434L2A</t>
  </si>
  <si>
    <t>US45434L2A10</t>
  </si>
  <si>
    <t>45434M2A</t>
  </si>
  <si>
    <t>INDIAN RAILWAY FINANCE REG S 3.249 USD 02/13/2030</t>
  </si>
  <si>
    <t>US45434M2A91</t>
  </si>
  <si>
    <t>45434L2C</t>
  </si>
  <si>
    <t>INDIAN RAILWAY FINANCE 144A W/O RTS 2.8 USD 02/10/2031</t>
  </si>
  <si>
    <t>US45434L2C75</t>
  </si>
  <si>
    <t>45434M2C</t>
  </si>
  <si>
    <t>US45434M2C57</t>
  </si>
  <si>
    <t>45434M2B</t>
  </si>
  <si>
    <t>US45434M2B74</t>
  </si>
  <si>
    <t>INRETAIL CONSUME USD REG S 3.25 USD 03/22/2028</t>
  </si>
  <si>
    <t>USP56236AB16</t>
  </si>
  <si>
    <t>INRETAIL SHOP USD REG S 5.75 USD 04/03/2028</t>
  </si>
  <si>
    <t>USP56243AD31</t>
  </si>
  <si>
    <t>005117AA</t>
  </si>
  <si>
    <t>US005117AA49</t>
  </si>
  <si>
    <t>ACWA POWER MGMT USD REG S 5.95 USD 12/15/2039</t>
  </si>
  <si>
    <t>USM00020AA12</t>
  </si>
  <si>
    <t>INDIAN OIL CORP LTD REG S 5.75 USD 08/01/2023</t>
  </si>
  <si>
    <t>XS0955024236</t>
  </si>
  <si>
    <t>INDIAN OIL CORP LTD REG S 4.75 USD 01/16/2024</t>
  </si>
  <si>
    <t>XS1936310371</t>
  </si>
  <si>
    <t>462652AE</t>
  </si>
  <si>
    <t>IRAQ - REPUBLIC OF 144A W/O RTS 6.752 USD 03/09/2023</t>
  </si>
  <si>
    <t>US462652AE80</t>
  </si>
  <si>
    <t>XS1662407862</t>
  </si>
  <si>
    <t>XS0240295575</t>
  </si>
  <si>
    <t>90016BAF</t>
  </si>
  <si>
    <t>IS BANKASI USD 144A W/O RTS 7 USD 06/29/2028</t>
  </si>
  <si>
    <t>US90016BAF58</t>
  </si>
  <si>
    <t>IS BANKASI USD REG S 7 USD 06/29/2028</t>
  </si>
  <si>
    <t>XS1623796072</t>
  </si>
  <si>
    <t>TR ISBANK 7.85% DUE 23 7.85  12/10/2023</t>
  </si>
  <si>
    <t>XS1003016018</t>
  </si>
  <si>
    <t>900151AF</t>
  </si>
  <si>
    <t>US900151AF84</t>
  </si>
  <si>
    <t>XS2106022754</t>
  </si>
  <si>
    <t>ISBANK USD REG S 6 USD 10/24/2022</t>
  </si>
  <si>
    <t>XS0847042024</t>
  </si>
  <si>
    <t>90016BAE</t>
  </si>
  <si>
    <t>IS BANKASI USD 144A W/O RTS 6.125 USD 04/25/2024</t>
  </si>
  <si>
    <t>US90016BAE83</t>
  </si>
  <si>
    <t>IS BANKASI USD REG S 6.125 USD 04/25/2024</t>
  </si>
  <si>
    <t>XS1578203462</t>
  </si>
  <si>
    <t>US4651387M19</t>
  </si>
  <si>
    <t>46513CXR</t>
  </si>
  <si>
    <t>STATE OF ISRAEL 2.875 USD 03/16/2026</t>
  </si>
  <si>
    <t>US46513CXR23</t>
  </si>
  <si>
    <t>46513YJH</t>
  </si>
  <si>
    <t>STATE OF ISRAEL 3.25 USD 01/17/2028</t>
  </si>
  <si>
    <t>US46513YJH27</t>
  </si>
  <si>
    <t>465138ZR</t>
  </si>
  <si>
    <t>ISRAEL ST 7.25 USD 12/15/2028</t>
  </si>
  <si>
    <t>US465138ZR91</t>
  </si>
  <si>
    <t>46513JXM</t>
  </si>
  <si>
    <t>STATE OF ISRAEL 2.5 USD 01/15/2030</t>
  </si>
  <si>
    <t>US46513JXM88</t>
  </si>
  <si>
    <t>46513JB3</t>
  </si>
  <si>
    <t>STATE OF ISRAEL 2.75 USD 07/03/2030</t>
  </si>
  <si>
    <t>US46513JB346</t>
  </si>
  <si>
    <t>4651387N</t>
  </si>
  <si>
    <t>US4651387N91</t>
  </si>
  <si>
    <t>46513YJJ</t>
  </si>
  <si>
    <t>US46513YJJ82</t>
  </si>
  <si>
    <t>46513JXN</t>
  </si>
  <si>
    <t>STATE OF ISRAEL 3.375 USD 01/15/2050</t>
  </si>
  <si>
    <t>US46513JXN61</t>
  </si>
  <si>
    <t>46513JB4</t>
  </si>
  <si>
    <t>STATE OF ISRAEL 3.875 USD 07/03/2050</t>
  </si>
  <si>
    <t>US46513JB429</t>
  </si>
  <si>
    <t>ISRAEL 3.8 05/13/60 3.8 USD 05/13/2060</t>
  </si>
  <si>
    <t>XS2167193015</t>
  </si>
  <si>
    <t>46513JB5</t>
  </si>
  <si>
    <t>US46513JB593</t>
  </si>
  <si>
    <t>46507MAE</t>
  </si>
  <si>
    <t>ISRAEL ELECTRIC CORP LTD 144A W/O RTS 6.875 USD 06/21/2023</t>
  </si>
  <si>
    <t>US46507MAE21</t>
  </si>
  <si>
    <t>46507NAE</t>
  </si>
  <si>
    <t>ISRAEL ELECTRIC CORP LTD REG S 6.875 USD 06/21/2023</t>
  </si>
  <si>
    <t>US46507NAE04</t>
  </si>
  <si>
    <t>465077AK</t>
  </si>
  <si>
    <t>ISRAEL ELECTRIC CORP LTD 144A W/O RTS RE 5 USD 11/12/2024</t>
  </si>
  <si>
    <t>IL0060001943</t>
  </si>
  <si>
    <t>46507WAB</t>
  </si>
  <si>
    <t>US46507WAB63</t>
  </si>
  <si>
    <t>465077AL</t>
  </si>
  <si>
    <t>ISRAEL ELECTRIC CORP LTD 144A W/O RTS RE 4.25 USD 08/14/2028</t>
  </si>
  <si>
    <t>IL0060002446</t>
  </si>
  <si>
    <t>46556JAA</t>
  </si>
  <si>
    <t>ITAU UNIBANCO/KY USD 144A W/O RTS 2.9 USD 01/24/2023</t>
  </si>
  <si>
    <t>US46556JAA79</t>
  </si>
  <si>
    <t>46556KAA</t>
  </si>
  <si>
    <t>ITAU UNIBANCO/KY USD REG S 2.9 USD 01/24/2023</t>
  </si>
  <si>
    <t>US46556KAA43</t>
  </si>
  <si>
    <t>46556JAB</t>
  </si>
  <si>
    <t>ITAU UNIBANCO/KY USD 144A W/O RTS 3.25 USD 01/24/2025</t>
  </si>
  <si>
    <t>US46556JAB52</t>
  </si>
  <si>
    <t>46556KAB</t>
  </si>
  <si>
    <t>ITAU UNIBANCO/KY USD REG S 3.25 USD 01/24/2025</t>
  </si>
  <si>
    <t>US46556KAB26</t>
  </si>
  <si>
    <t>46556MAM</t>
  </si>
  <si>
    <t>US46556MAM47</t>
  </si>
  <si>
    <t>46556LAM</t>
  </si>
  <si>
    <t>ITAU UNIBANCO/KY USD 144A W/O RTS 4.5 USD 11/21/2029</t>
  </si>
  <si>
    <t>US46556LAM63</t>
  </si>
  <si>
    <t>46556M2A</t>
  </si>
  <si>
    <t>ITAU UNIBANCO/KY USD REG S 3.875 USD 04/15/2031</t>
  </si>
  <si>
    <t>US46556M2A90</t>
  </si>
  <si>
    <t>46556L2A</t>
  </si>
  <si>
    <t>US46556L2A19</t>
  </si>
  <si>
    <t>46556MAH</t>
  </si>
  <si>
    <t>ITAU UNIBANCO/KY USD REG S 5.5 USD 08/06/2022</t>
  </si>
  <si>
    <t>US46556MAH51</t>
  </si>
  <si>
    <t>46556LAJ</t>
  </si>
  <si>
    <t>ITAU UNIBANCO LT2 144A WO RTS 5.125 USD 05/13/2023</t>
  </si>
  <si>
    <t>US46556LAJ35</t>
  </si>
  <si>
    <t>46556MAJ</t>
  </si>
  <si>
    <t>ITAU UNIBANCO LT2 REG S 5.125 USD 05/13/2023</t>
  </si>
  <si>
    <t>US46556MAJ18</t>
  </si>
  <si>
    <t>USP5R6DPAA84</t>
  </si>
  <si>
    <t>46556UAB</t>
  </si>
  <si>
    <t>US46556UAB08</t>
  </si>
  <si>
    <t>USP5R6DPAB67</t>
  </si>
  <si>
    <t>USP59699AB77</t>
  </si>
  <si>
    <t>46556UAC</t>
  </si>
  <si>
    <t>US46556UAC80</t>
  </si>
  <si>
    <t>465562AA</t>
  </si>
  <si>
    <t>US465562AA45</t>
  </si>
  <si>
    <t>221625AM</t>
  </si>
  <si>
    <t>US221625AM84</t>
  </si>
  <si>
    <t>XS1196517434</t>
  </si>
  <si>
    <t>XS0496488395</t>
  </si>
  <si>
    <t>221625AK</t>
  </si>
  <si>
    <t>XS0496608984</t>
  </si>
  <si>
    <t>IVORY COAST-PDI USD REG S 6.125 USD 06/15/2033</t>
  </si>
  <si>
    <t>XS1631415400</t>
  </si>
  <si>
    <t>470160CA</t>
  </si>
  <si>
    <t>US470160CA80</t>
  </si>
  <si>
    <t>470160AV</t>
  </si>
  <si>
    <t>US470160AV46</t>
  </si>
  <si>
    <t>470160CB</t>
  </si>
  <si>
    <t>US470160CB63</t>
  </si>
  <si>
    <t>472141AA</t>
  </si>
  <si>
    <t>JBS USA LUX/JBS USA FIN 144A W/O RTS 6.75 USD 02/15/2028</t>
  </si>
  <si>
    <t>US472141AA82</t>
  </si>
  <si>
    <t>USL56590AA73</t>
  </si>
  <si>
    <t>46590XAA</t>
  </si>
  <si>
    <t>JBS USA/FOOD/FINANCE 144A W/O RTS 6.5 USD 04/15/2029</t>
  </si>
  <si>
    <t>US46590XAA46</t>
  </si>
  <si>
    <t>46590XAB</t>
  </si>
  <si>
    <t>JBS USA/FOOD/FINANCE 144A W/O RTS 5.5 USD 01/15/2030</t>
  </si>
  <si>
    <t>US46590XAB29</t>
  </si>
  <si>
    <t>JBS USA/FOOD/FINANCE REG S 5.5 USD 01/15/2030</t>
  </si>
  <si>
    <t>USL56608AE95</t>
  </si>
  <si>
    <t>46590XAC</t>
  </si>
  <si>
    <t>JBS USA/FOOD/FINANCE 144A W/O RTS 3.75 USD 12/01/2031</t>
  </si>
  <si>
    <t>US46590XAC02</t>
  </si>
  <si>
    <t>JBS USA/FOOD/FINANCE REG S 3.75 USD 12/01/2031</t>
  </si>
  <si>
    <t>USL56608AF60</t>
  </si>
  <si>
    <t>47215TAA</t>
  </si>
  <si>
    <t>JB Y CO SA DE CV USD 144A W/O RTS 3.75 USD 05/13/2025</t>
  </si>
  <si>
    <t>US47215TAA60</t>
  </si>
  <si>
    <t>47215PAC</t>
  </si>
  <si>
    <t>JD.COM INC 3.875 USD 04/29/2026</t>
  </si>
  <si>
    <t>US47215PAC05</t>
  </si>
  <si>
    <t>47215PAE</t>
  </si>
  <si>
    <t>JD.COM INC 3.375 USD 01/14/2030</t>
  </si>
  <si>
    <t>US47215PAE60</t>
  </si>
  <si>
    <t>47215PAF</t>
  </si>
  <si>
    <t>US47215PAF36</t>
  </si>
  <si>
    <t>JOLLIBEE WORLDWI USD REG S 4.125 USD 01/24/2026</t>
  </si>
  <si>
    <t>XS2191510713</t>
  </si>
  <si>
    <t>PH JOLLIBEE FOODS CORP 4 3/4% DUE 30 - ASIA 4.75 USD 06/24/2030</t>
  </si>
  <si>
    <t>XS2194913443</t>
  </si>
  <si>
    <t>KINGDOM OF JORDAN REG S 4.95 USD 07/07/2025</t>
  </si>
  <si>
    <t>XS2199321113</t>
  </si>
  <si>
    <t>418097AG</t>
  </si>
  <si>
    <t>US418097AG67</t>
  </si>
  <si>
    <t>XS1117279882</t>
  </si>
  <si>
    <t>418097AH</t>
  </si>
  <si>
    <t>US418097AH41</t>
  </si>
  <si>
    <t>XS1405770220</t>
  </si>
  <si>
    <t>418097AL</t>
  </si>
  <si>
    <t>US418097AL52</t>
  </si>
  <si>
    <t>XS2199272662</t>
  </si>
  <si>
    <t>418097AJ</t>
  </si>
  <si>
    <t>US418097AJ07</t>
  </si>
  <si>
    <t>XS1577950311</t>
  </si>
  <si>
    <t>64YPFSXX</t>
  </si>
  <si>
    <t>JAPFA COMFEED USD REG S 5.375 USD 03/23/2026</t>
  </si>
  <si>
    <t>XS2313088739</t>
  </si>
  <si>
    <t>JSW STEEL LTD REG S 5.95 USD 04/18/2024</t>
  </si>
  <si>
    <t>XS1981202861</t>
  </si>
  <si>
    <t>JSW STEEL LTD REG S 5.375 USD 04/04/2025</t>
  </si>
  <si>
    <t>XS2049728004</t>
  </si>
  <si>
    <t>PERIAMA HOLDINGS LLC/DE REG S 5.95 USD 04/19/2026</t>
  </si>
  <si>
    <t>XS2224065289</t>
  </si>
  <si>
    <t>XS2078247983</t>
  </si>
  <si>
    <t>XS2030334192</t>
  </si>
  <si>
    <t>48344FAA</t>
  </si>
  <si>
    <t>KALLPA GEN USD 144A W/O RTS 4.875 USD 05/24/2026</t>
  </si>
  <si>
    <t>US48344FAA84</t>
  </si>
  <si>
    <t>KALLPA GEN USD REG S 4.875 USD 05/24/2026</t>
  </si>
  <si>
    <t>USP6040KAB37</t>
  </si>
  <si>
    <t>KALLPA GENERACION SA 4.125 USD 08/16/2027</t>
  </si>
  <si>
    <t>USP2400PAA77</t>
  </si>
  <si>
    <t>XS1120709669</t>
  </si>
  <si>
    <t>KAZAKHSTAN USD REG S 5.125 USD 07/21/2025</t>
  </si>
  <si>
    <t>XS1263054519</t>
  </si>
  <si>
    <t>XS1120709826</t>
  </si>
  <si>
    <t>KAZAKHSTAN USD REG S 6.5 USD 07/21/2045</t>
  </si>
  <si>
    <t>XS1263139856</t>
  </si>
  <si>
    <t>KASIKORNBANK PCL EMTN USD REG S 3.256 USD 07/12/2023</t>
  </si>
  <si>
    <t>XS1717207960</t>
  </si>
  <si>
    <t>KASIKORNBANK PCL EMTN USD REG S 3.343 USD 10/02/2031</t>
  </si>
  <si>
    <t>XS2056558088</t>
  </si>
  <si>
    <t>49989AAB</t>
  </si>
  <si>
    <t>KOC HLDG USD 144A W/O RTS 5.25 USD 03/15/2023</t>
  </si>
  <si>
    <t>US49989AAB52</t>
  </si>
  <si>
    <t>KOC HLDG USD REG S 5.25 USD 03/15/2023</t>
  </si>
  <si>
    <t>XS1379145656</t>
  </si>
  <si>
    <t>49989AAC</t>
  </si>
  <si>
    <t>US49989AAC36</t>
  </si>
  <si>
    <t>KOC HLDG USD REG S 6.5 USD 03/11/2025</t>
  </si>
  <si>
    <t>XS1961766596</t>
  </si>
  <si>
    <t>494386AB</t>
  </si>
  <si>
    <t>KIMBERLY-CLA MEX USD 144A W/O RTS 3.8 USD 04/08/2024</t>
  </si>
  <si>
    <t>US494386AB14</t>
  </si>
  <si>
    <t>494386AC</t>
  </si>
  <si>
    <t>KIMBERLY-CLA MEX USD 144A W/O RTS 3.25 USD 03/12/2025</t>
  </si>
  <si>
    <t>US494386AC96</t>
  </si>
  <si>
    <t>494386AD</t>
  </si>
  <si>
    <t>US494386AD79</t>
  </si>
  <si>
    <t>KIMBERLY-CLA MEX USD REG S 2.431 USD 07/01/2031</t>
  </si>
  <si>
    <t>USP60694AF68</t>
  </si>
  <si>
    <t>500630BX</t>
  </si>
  <si>
    <t>US500630BX56</t>
  </si>
  <si>
    <t>500630CU</t>
  </si>
  <si>
    <t>US500630CU09</t>
  </si>
  <si>
    <t>500630CS</t>
  </si>
  <si>
    <t>US500630CS52</t>
  </si>
  <si>
    <t>500630DD</t>
  </si>
  <si>
    <t>US500630DD74</t>
  </si>
  <si>
    <t>500630CC</t>
  </si>
  <si>
    <t>US500630CC01</t>
  </si>
  <si>
    <t>500630CW</t>
  </si>
  <si>
    <t>US500630CW64</t>
  </si>
  <si>
    <t>500630DJ</t>
  </si>
  <si>
    <t>US500630DJ45</t>
  </si>
  <si>
    <t>500630DF</t>
  </si>
  <si>
    <t>US500630DF23</t>
  </si>
  <si>
    <t>500630CY</t>
  </si>
  <si>
    <t>US500630CY21</t>
  </si>
  <si>
    <t>500630DB</t>
  </si>
  <si>
    <t>US500630DB19</t>
  </si>
  <si>
    <t>XS2181972568</t>
  </si>
  <si>
    <t>500630CG</t>
  </si>
  <si>
    <t>US500630CG15</t>
  </si>
  <si>
    <t>500630CJ</t>
  </si>
  <si>
    <t>KOREA DEV BANK USD 3 USD 01/13/2026</t>
  </si>
  <si>
    <t>US500630CJ53</t>
  </si>
  <si>
    <t>500630DE</t>
  </si>
  <si>
    <t>US500630DE57</t>
  </si>
  <si>
    <t>500630DG</t>
  </si>
  <si>
    <t>KOREA DEV BANK USD .8 USD 07/19/2026</t>
  </si>
  <si>
    <t>US500630DG06</t>
  </si>
  <si>
    <t>500630DL</t>
  </si>
  <si>
    <t>US500630DL90</t>
  </si>
  <si>
    <t>500630CL</t>
  </si>
  <si>
    <t>US500630CL00</t>
  </si>
  <si>
    <t>500630DH</t>
  </si>
  <si>
    <t>US500630DH88</t>
  </si>
  <si>
    <t>491798AE</t>
  </si>
  <si>
    <t>KENYA (REPUBLIC OF) 6.875 USD 06/24/2024</t>
  </si>
  <si>
    <t>US491798AE43</t>
  </si>
  <si>
    <t>KENYA REP OF USD REG S 6.875 USD 06/24/2024</t>
  </si>
  <si>
    <t>XS1028952403</t>
  </si>
  <si>
    <t>XS1843435840</t>
  </si>
  <si>
    <t>XS1781710543</t>
  </si>
  <si>
    <t>XS1843435766</t>
  </si>
  <si>
    <t>491798AH</t>
  </si>
  <si>
    <t>KENYA (REPUBLIC OF) 8.25 USD 02/28/2048</t>
  </si>
  <si>
    <t>US491798AH73</t>
  </si>
  <si>
    <t>XS1781710626</t>
  </si>
  <si>
    <t>49229QAB</t>
  </si>
  <si>
    <t>KERNEL HOLDING SA 144A W/O RTS 6.5 USD 10/17/2024</t>
  </si>
  <si>
    <t>US49229QAB05</t>
  </si>
  <si>
    <t>KERNEL HOLDING SA REG S 6.5 USD 10/17/2024</t>
  </si>
  <si>
    <t>XS2010040983</t>
  </si>
  <si>
    <t>49229QAC</t>
  </si>
  <si>
    <t>US49229QAC87</t>
  </si>
  <si>
    <t>493738AE</t>
  </si>
  <si>
    <t>KIA MOTORS CORP USD 144A W/O RTS 3 USD 04/25/2023</t>
  </si>
  <si>
    <t>US493738AE83</t>
  </si>
  <si>
    <t>USY47606AF80</t>
  </si>
  <si>
    <t>49374JAB</t>
  </si>
  <si>
    <t>KIA CORP USD 144A W/O RTS 1 USD 04/16/2024</t>
  </si>
  <si>
    <t>US49374JAB98</t>
  </si>
  <si>
    <t>USY4760JAB99</t>
  </si>
  <si>
    <t>KR KIA MOTORS 3 1/4% DUE 26 - ASIA 3.25 USD 04/21/2026</t>
  </si>
  <si>
    <t>USY47606AE16</t>
  </si>
  <si>
    <t>493738AD</t>
  </si>
  <si>
    <t>KIA MOTORS CORP USD 144A W/O RTS 3.25 USD 04/21/2026</t>
  </si>
  <si>
    <t>US493738AD01</t>
  </si>
  <si>
    <t>49374JAA</t>
  </si>
  <si>
    <t>KIA CORP USD 144A W/O RTS 1.75 USD 10/16/2026</t>
  </si>
  <si>
    <t>US49374JAA16</t>
  </si>
  <si>
    <t>USY4760JAA17</t>
  </si>
  <si>
    <t>KIA MOTORS CORP USD REG S 3.5 USD 10/25/2027</t>
  </si>
  <si>
    <t>USY47606AH47</t>
  </si>
  <si>
    <t>46638AAC</t>
  </si>
  <si>
    <t>JABABEKA INTERNATIONAL 144A W/O RTS 6.5 USD 10/05/2023</t>
  </si>
  <si>
    <t>US46638AAC45</t>
  </si>
  <si>
    <t>JABABEKA INTERNATIONAL REG S 6.5 USD 10/05/2023</t>
  </si>
  <si>
    <t>USN4717BAD84</t>
  </si>
  <si>
    <t>83006LAB</t>
  </si>
  <si>
    <t>SIXSIGMA NETWORK USD 144A W/O RTS 7.5 USD 05/02/2025</t>
  </si>
  <si>
    <t>US83006LAB99</t>
  </si>
  <si>
    <t>SIXSIGMA NETWORK USD REG S 7.5 USD 05/02/2025</t>
  </si>
  <si>
    <t>USP8704LAB47</t>
  </si>
  <si>
    <t>49835LAB</t>
  </si>
  <si>
    <t>US49835LAB71</t>
  </si>
  <si>
    <t>USL5828LAB55</t>
  </si>
  <si>
    <t>49836AAA</t>
  </si>
  <si>
    <t>KLABIN AUSTRIA GMBH 144A W/O RTS 5.75 USD 04/03/2029</t>
  </si>
  <si>
    <t>US49836AAA25</t>
  </si>
  <si>
    <t>USA35155AA77</t>
  </si>
  <si>
    <t>49836AAC</t>
  </si>
  <si>
    <t>US49836AAC80</t>
  </si>
  <si>
    <t>USA35155AE99</t>
  </si>
  <si>
    <t>49836AAB</t>
  </si>
  <si>
    <t>KLABIN AUSTRIA GMBH 144A W/O RTS 7 USD 04/03/2049</t>
  </si>
  <si>
    <t>US49836AAB08</t>
  </si>
  <si>
    <t>KLABIN AUSTRIA GMBH REG S 7 USD 04/03/2049</t>
  </si>
  <si>
    <t>USA35155AB50</t>
  </si>
  <si>
    <t>5006EPAJ</t>
  </si>
  <si>
    <t>KOREA E-W POWER USD 144A W/O RTS 3.875 USD 07/19/2023</t>
  </si>
  <si>
    <t>US5006EPAJ07</t>
  </si>
  <si>
    <t>USY4836TBK61</t>
  </si>
  <si>
    <t>5006EPAK</t>
  </si>
  <si>
    <t>KOREA E-W POWER USD 144A W/O RTS 1.75 USD 05/06/2025</t>
  </si>
  <si>
    <t>US5006EPAK79</t>
  </si>
  <si>
    <t>KOREA E-W POWER USD REG S 1.75 USD 05/06/2025</t>
  </si>
  <si>
    <t>USY4836TBT70</t>
  </si>
  <si>
    <t>191241AH</t>
  </si>
  <si>
    <t>COCA-COLA FEMSA USD 2.75 USD 01/22/2030</t>
  </si>
  <si>
    <t>US191241AH15</t>
  </si>
  <si>
    <t>191241AJ</t>
  </si>
  <si>
    <t>COCA-COLA FEMSA USD 1.85 USD 09/01/2032</t>
  </si>
  <si>
    <t>US191241AJ70</t>
  </si>
  <si>
    <t>191241AF</t>
  </si>
  <si>
    <t>COCA-COLA FEMSA USD 5.25 USD 11/26/2043</t>
  </si>
  <si>
    <t>US191241AF58</t>
  </si>
  <si>
    <t>50064YAN</t>
  </si>
  <si>
    <t>KOREA HYDRO &amp; NUCLEAR POWER CO. LTD. 3.75 USD 07/25/2023</t>
  </si>
  <si>
    <t>US50064YAN31</t>
  </si>
  <si>
    <t>USY4899GDC43</t>
  </si>
  <si>
    <t>USY4899GCB78</t>
  </si>
  <si>
    <t>USY4899GEG48</t>
  </si>
  <si>
    <t>50064YAM</t>
  </si>
  <si>
    <t>US50064YAM57</t>
  </si>
  <si>
    <t>USY4899GCJ05</t>
  </si>
  <si>
    <t>48268KAF</t>
  </si>
  <si>
    <t>KT CORP USD 144A W/O RTS 2.625 USD 08/07/2022</t>
  </si>
  <si>
    <t>US48268KAF84</t>
  </si>
  <si>
    <t>KT CORP USD REG S 2.625 USD 08/07/2022</t>
  </si>
  <si>
    <t>USY49915BA11</t>
  </si>
  <si>
    <t>KT CORP USD REG S 1 USD 09/01/2025</t>
  </si>
  <si>
    <t>XS2218281942</t>
  </si>
  <si>
    <t>48268KAE</t>
  </si>
  <si>
    <t>KT CORP USD 144A W/O RTS 2.5 USD 07/18/2026</t>
  </si>
  <si>
    <t>US48268KAE10</t>
  </si>
  <si>
    <t>KT CORP USD REG S 2.5 USD 07/18/2026</t>
  </si>
  <si>
    <t>USY49915AZ70</t>
  </si>
  <si>
    <t>XS1805377246</t>
  </si>
  <si>
    <t>MINERA Y METALUR USD REG S 3.25 USD 04/17/2024</t>
  </si>
  <si>
    <t>XS1981786327</t>
  </si>
  <si>
    <t>65OHTGXX</t>
  </si>
  <si>
    <t>XS2325566847</t>
  </si>
  <si>
    <t>50066CAG</t>
  </si>
  <si>
    <t>US50066CAG42</t>
  </si>
  <si>
    <t>50066CAJ</t>
  </si>
  <si>
    <t>US50066CAJ80</t>
  </si>
  <si>
    <t>50066AAH</t>
  </si>
  <si>
    <t>KOREA GAS CORPORATION 3.5 USD 07/02/2026</t>
  </si>
  <si>
    <t>US50066AAH68</t>
  </si>
  <si>
    <t>50066CAH</t>
  </si>
  <si>
    <t>US50066CAH25</t>
  </si>
  <si>
    <t>50066CAL</t>
  </si>
  <si>
    <t>KOREA GAS CORP USD REG S 2.25 USD 07/18/2026</t>
  </si>
  <si>
    <t>US50066CAL37</t>
  </si>
  <si>
    <t>50066CAN</t>
  </si>
  <si>
    <t>US50066CAN92</t>
  </si>
  <si>
    <t>50066AAP</t>
  </si>
  <si>
    <t>KOREA GAS CORPORATION 2.875 USD 07/16/2029</t>
  </si>
  <si>
    <t>US50066AAP84</t>
  </si>
  <si>
    <t>50066CAP</t>
  </si>
  <si>
    <t>KOREA GAS CORP USD REG S 2.875 USD 07/16/2029</t>
  </si>
  <si>
    <t>US50066CAP41</t>
  </si>
  <si>
    <t>50066CAD</t>
  </si>
  <si>
    <t>KOREA GAS CORP USD REG S 6.25 USD 01/20/2042</t>
  </si>
  <si>
    <t>US50066CAD11</t>
  </si>
  <si>
    <t>41754WAT</t>
  </si>
  <si>
    <t>HARVEST OPERATIONS CORP  USD 144A 1 USD 04/26/2024</t>
  </si>
  <si>
    <t>US41754WAT80</t>
  </si>
  <si>
    <t>687I7ZXX</t>
  </si>
  <si>
    <t>HARVEST OPERATIONS CORP REG S 1 USD 04/26/2024</t>
  </si>
  <si>
    <t>USC42970AH34</t>
  </si>
  <si>
    <t>41754WAR</t>
  </si>
  <si>
    <t>HARVEST OPERATIONS CORP 144A W/O RTS 3 USD 09/21/2022</t>
  </si>
  <si>
    <t>US41754WAR25</t>
  </si>
  <si>
    <t>41754WAS</t>
  </si>
  <si>
    <t>HARVEST OPERATIONS CORP 144A W/O RTS 4.2 USD 06/01/2023</t>
  </si>
  <si>
    <t>US41754WAS08</t>
  </si>
  <si>
    <t>USC42970AG50</t>
  </si>
  <si>
    <t>50065XAF</t>
  </si>
  <si>
    <t>US50065XAF15</t>
  </si>
  <si>
    <t>50065WAG</t>
  </si>
  <si>
    <t>KOREA NATIONAL OIL CORPORATION 3.25 USD 07/10/2024</t>
  </si>
  <si>
    <t>US50065WAG15</t>
  </si>
  <si>
    <t>50065XAG</t>
  </si>
  <si>
    <t>US50065XAG97</t>
  </si>
  <si>
    <t>50065XAK</t>
  </si>
  <si>
    <t>US50065XAK00</t>
  </si>
  <si>
    <t>50066RAM</t>
  </si>
  <si>
    <t>US50066RAM88</t>
  </si>
  <si>
    <t>50066RAP</t>
  </si>
  <si>
    <t>US50066RAP10</t>
  </si>
  <si>
    <t>50066RAB</t>
  </si>
  <si>
    <t>US50066RAB24</t>
  </si>
  <si>
    <t>50066RAD</t>
  </si>
  <si>
    <t>US50066RAD89</t>
  </si>
  <si>
    <t>50066RAG</t>
  </si>
  <si>
    <t>US50066RAG11</t>
  </si>
  <si>
    <t>50066RAN</t>
  </si>
  <si>
    <t>US50066RAN61</t>
  </si>
  <si>
    <t>50066RAQ</t>
  </si>
  <si>
    <t>US50066RAQ92</t>
  </si>
  <si>
    <t>KOREA SOUTH-EAST USD REG S 2.125 USD 02/03/2025</t>
  </si>
  <si>
    <t>XS2104995399</t>
  </si>
  <si>
    <t>XS2209356398</t>
  </si>
  <si>
    <t>500688AC</t>
  </si>
  <si>
    <t>US500688AC04</t>
  </si>
  <si>
    <t>KOSMOS ENERGY LTD REG S 7.125 USD 04/04/2026</t>
  </si>
  <si>
    <t>USU5007TAA35</t>
  </si>
  <si>
    <t>KOSMOS ENERGY LTD REG S 7.5 USD 03/01/2028</t>
  </si>
  <si>
    <t>USU5007TAB18</t>
  </si>
  <si>
    <t>40052CAC</t>
  </si>
  <si>
    <t>GRUPO KUO SAB USD 144A W/O RTS 5.75 USD 07/07/2027</t>
  </si>
  <si>
    <t>US40052CAC01</t>
  </si>
  <si>
    <t>USP4954BAF33</t>
  </si>
  <si>
    <t>501499AB</t>
  </si>
  <si>
    <t>KUWAIT INTL BOND USD 144A W/O RTS 3.5 USD 03/20/2027</t>
  </si>
  <si>
    <t>US501499AB36</t>
  </si>
  <si>
    <t>XS1582346968</t>
  </si>
  <si>
    <t>KWG GROUP HOLDINGS REG S 7.4 USD 03/05/2024</t>
  </si>
  <si>
    <t>XS2034561584</t>
  </si>
  <si>
    <t>KWG GROUP HOLDINGS REG S 5.875 USD 11/10/2024</t>
  </si>
  <si>
    <t>XS1716631301</t>
  </si>
  <si>
    <t>KWG GROUP HOLDINGS REG S 6.3 USD 02/13/2026</t>
  </si>
  <si>
    <t>XS2257830716</t>
  </si>
  <si>
    <t>KUWAIT PROJECTS CO REG S 5 USD 03/15/2023</t>
  </si>
  <si>
    <t>XS1379107219</t>
  </si>
  <si>
    <t>XS2071383397</t>
  </si>
  <si>
    <t>XS1567906059</t>
  </si>
  <si>
    <t>48667QAR</t>
  </si>
  <si>
    <t>KAZMUNAYGAS NAT USD 144A W/O RTS 4.75 USD 04/24/2025</t>
  </si>
  <si>
    <t>US48667QAR65</t>
  </si>
  <si>
    <t>KAZMUNAYGAS NAT USD REG S 4.75 USD 04/24/2025</t>
  </si>
  <si>
    <t>XS1807299174</t>
  </si>
  <si>
    <t>48667QAN</t>
  </si>
  <si>
    <t>US48667QAN51</t>
  </si>
  <si>
    <t>KAZMUNAYGAS NAT USD REG S 4.75 USD 04/19/2027</t>
  </si>
  <si>
    <t>XS1595713782</t>
  </si>
  <si>
    <t>48667QAQ</t>
  </si>
  <si>
    <t>KAZMUNAYGAS NAT USD 144A W/O RTS 5.375 USD 04/24/2030</t>
  </si>
  <si>
    <t>US48667QAQ82</t>
  </si>
  <si>
    <t>XS1807300105</t>
  </si>
  <si>
    <t>XS2242422397</t>
  </si>
  <si>
    <t>48667QAP</t>
  </si>
  <si>
    <t>JSC NATIONAL COMPANY KAZMUNAYGAS 5.75 USD 04/19/2047</t>
  </si>
  <si>
    <t>US48667QAP00</t>
  </si>
  <si>
    <t>KAZMUNAYGAS NAT USD REG S 5.75 USD 04/19/2047</t>
  </si>
  <si>
    <t>XS1595714087</t>
  </si>
  <si>
    <t>XS1807299331</t>
  </si>
  <si>
    <t>46592BAA</t>
  </si>
  <si>
    <t>JSM GLOBAL SARL 4.75 USD 10/20/2030</t>
  </si>
  <si>
    <t>US46592BAA08</t>
  </si>
  <si>
    <t>JSM GLOBAL SARL REG S 4.75 USD 10/20/2030</t>
  </si>
  <si>
    <t>USL5788AAA99</t>
  </si>
  <si>
    <t>51817TAB</t>
  </si>
  <si>
    <t>LATAM AIR 2015-1 A PTT 4.2 USD 11/15/2027</t>
  </si>
  <si>
    <t>US51817TAB89</t>
  </si>
  <si>
    <t>XS1765886244</t>
  </si>
  <si>
    <t>XS2125052261</t>
  </si>
  <si>
    <t>526250AB</t>
  </si>
  <si>
    <t>LENOVO GROUP LTD 144A W/O RTS 3.421 USD 11/02/2030</t>
  </si>
  <si>
    <t>US526250AB16</t>
  </si>
  <si>
    <t>LENOVO GROUP LTD REG S 3.421 USD 11/02/2030</t>
  </si>
  <si>
    <t>USY5257YAJ65</t>
  </si>
  <si>
    <t>501955AA</t>
  </si>
  <si>
    <t>LG CHEM LTD USD 144A W/O RTS 3.25 USD 10/15/2024</t>
  </si>
  <si>
    <t>US501955AA67</t>
  </si>
  <si>
    <t>LG CHEM LTD USD 3.25 USD 10/15/2024</t>
  </si>
  <si>
    <t>USY52758AC63</t>
  </si>
  <si>
    <t>LG CHEM LTD USD REG S 3.625 USD 04/15/2029</t>
  </si>
  <si>
    <t>USY52758AD47</t>
  </si>
  <si>
    <t>LI &amp; FUNG LTD REG S 4.375 USD 10/04/2024</t>
  </si>
  <si>
    <t>XS2059681135</t>
  </si>
  <si>
    <t>LI &amp; FUNG LTD REG S 4.5 USD 08/18/2025</t>
  </si>
  <si>
    <t>XS2214755345</t>
  </si>
  <si>
    <t>USG54897AA45</t>
  </si>
  <si>
    <t>LIMA METRO LINE 2 FIN LT REG S 4.35 USD 04/05/2036</t>
  </si>
  <si>
    <t>USG54897AB28</t>
  </si>
  <si>
    <t>536333AB</t>
  </si>
  <si>
    <t>US536333AB32</t>
  </si>
  <si>
    <t>LIQUID TELECOM FINANCE REG S 5.5 USD 09/04/2026</t>
  </si>
  <si>
    <t>XS2278474924</t>
  </si>
  <si>
    <t>283837AA</t>
  </si>
  <si>
    <t>EL PUERTO LIVERP USD 144A W/O RTS 3.95 USD 10/02/2024</t>
  </si>
  <si>
    <t>US283837AA09</t>
  </si>
  <si>
    <t>EL PUERTO LIVERP USD REG S 3.95 USD 10/02/2024</t>
  </si>
  <si>
    <t>USP3691NBE96</t>
  </si>
  <si>
    <t>283837AB</t>
  </si>
  <si>
    <t>EL PUERTO LIVERP USD 144A W/O RTS 3.875 USD 10/06/2026</t>
  </si>
  <si>
    <t>US283837AB81</t>
  </si>
  <si>
    <t>EL PUERTO LIVERP USD REG S 3.875 USD 10/06/2026</t>
  </si>
  <si>
    <t>USP3691NBF61</t>
  </si>
  <si>
    <t>50201PAA</t>
  </si>
  <si>
    <t>LLPL CAPITAL USD 144A W/O RTS 6.875 USD 02/04/2039</t>
  </si>
  <si>
    <t>US50201PAA49</t>
  </si>
  <si>
    <t>LLPL CAPITAL USD REG S 6.875 USD 02/04/2039</t>
  </si>
  <si>
    <t>USY51478AA66</t>
  </si>
  <si>
    <t>LMIRT CAPITAL USD REG S 7.25 USD 06/19/2024</t>
  </si>
  <si>
    <t>XS2010198260</t>
  </si>
  <si>
    <t>LMIRT CAPITAL USD REG S 7.5 USD 02/09/2026</t>
  </si>
  <si>
    <t>XS2295115997</t>
  </si>
  <si>
    <t>LONGFOR PROPERTIES REG S 3.9 USD 04/16/2023</t>
  </si>
  <si>
    <t>XS1743535228</t>
  </si>
  <si>
    <t>XS2098539815</t>
  </si>
  <si>
    <t>XS2033262895</t>
  </si>
  <si>
    <t>XS2098650414</t>
  </si>
  <si>
    <t>LOGAN PROPERTY HOLDINGS REG S 5.75 USD 01/14/2025</t>
  </si>
  <si>
    <t>XS2099677747</t>
  </si>
  <si>
    <t>66FCNJXX</t>
  </si>
  <si>
    <t>XS2309743578</t>
  </si>
  <si>
    <t>LOGAN GROUP CO LTD REG S 5.25 USD 10/19/2025</t>
  </si>
  <si>
    <t>XS2206313541</t>
  </si>
  <si>
    <t>XS2272214458</t>
  </si>
  <si>
    <t>XS2281303896</t>
  </si>
  <si>
    <t>THETA CAPITAL USD REG S 8.125 USD 01/22/2025</t>
  </si>
  <si>
    <t>XS2099273737</t>
  </si>
  <si>
    <t>THETA CAPITAL USD REG S 6.75 USD 10/31/2026</t>
  </si>
  <si>
    <t>XS1506085114</t>
  </si>
  <si>
    <t>549876AH</t>
  </si>
  <si>
    <t>LUKOIL INTL FINANCE BV 144A W/O RTS 4.563 USD 04/24/2023</t>
  </si>
  <si>
    <t>US549876AH32</t>
  </si>
  <si>
    <t>XS0919504562</t>
  </si>
  <si>
    <t>XS1514045886</t>
  </si>
  <si>
    <t>54988LAB</t>
  </si>
  <si>
    <t>US54988LAB27</t>
  </si>
  <si>
    <t>XS2159874002</t>
  </si>
  <si>
    <t>06326BAA</t>
  </si>
  <si>
    <t>BANK LEUMI LE-ISRAEL 144A W/O RTS REG S 3.275 USD 01/29/2031</t>
  </si>
  <si>
    <t>IL0060404899</t>
  </si>
  <si>
    <t>LEVIATHAN BOND LTD 144A W/O RTS REG S 5.75 USD 06/30/2023</t>
  </si>
  <si>
    <t>IL0011677668</t>
  </si>
  <si>
    <t>IL0011677742</t>
  </si>
  <si>
    <t>IL0011677825</t>
  </si>
  <si>
    <t>IL0011677908</t>
  </si>
  <si>
    <t>21240BAD</t>
  </si>
  <si>
    <t>CONTROLADORA MAB USD 144A W/O RTS 5.6 USD 10/23/2028</t>
  </si>
  <si>
    <t>US21240BAD38</t>
  </si>
  <si>
    <t>CONTROLADORA MAB USD REG S 5.6 USD 10/23/2028</t>
  </si>
  <si>
    <t>USP3100SAC81</t>
  </si>
  <si>
    <t>MAF GLOBAL SECURITIES REG S 4.75 USD 05/07/2024</t>
  </si>
  <si>
    <t>XS1064799841</t>
  </si>
  <si>
    <t>MAF SUKUK LTD REG S 4.5 USD 11/03/2025</t>
  </si>
  <si>
    <t>XS1308713723</t>
  </si>
  <si>
    <t>XS1991188548</t>
  </si>
  <si>
    <t>MAF SUKUK LTD REG S 3.9325 USD 02/28/2030</t>
  </si>
  <si>
    <t>XS2069310865</t>
  </si>
  <si>
    <t>XS1567903627</t>
  </si>
  <si>
    <t>XS1787454922</t>
  </si>
  <si>
    <t>MALAYSIA SOVEREI USD REG S 3.043 USD 04/22/2025</t>
  </si>
  <si>
    <t>USY5749LAA99</t>
  </si>
  <si>
    <t>USY54788AA57</t>
  </si>
  <si>
    <t>USY5749LAB72</t>
  </si>
  <si>
    <t>USY54788AB31</t>
  </si>
  <si>
    <t>MAZOON ASSETS USD REG S 5.2 USD 11/08/2027</t>
  </si>
  <si>
    <t>XS1577945824</t>
  </si>
  <si>
    <t>58406HAA</t>
  </si>
  <si>
    <t>MEDCO PLATINUM R USD 144A W/O RTS 6.75 USD 01/30/2025</t>
  </si>
  <si>
    <t>US58406HAA86</t>
  </si>
  <si>
    <t>USY59505AA82</t>
  </si>
  <si>
    <t>58405FAA</t>
  </si>
  <si>
    <t>MEDCO OAK TREE USD 144A W/O RTS 7.375 USD 05/14/2026</t>
  </si>
  <si>
    <t>US58405FAA30</t>
  </si>
  <si>
    <t>USY59501AA78</t>
  </si>
  <si>
    <t>58406LAA</t>
  </si>
  <si>
    <t>MEDCO BELL USD 144A W/O RTS 6.375 USD 01/30/2027</t>
  </si>
  <si>
    <t>US58406LAA98</t>
  </si>
  <si>
    <t>USY56607AA51</t>
  </si>
  <si>
    <t>58533EAB</t>
  </si>
  <si>
    <t>MEITUAN 144A W/O RTS 2.125 USD 10/28/2025</t>
  </si>
  <si>
    <t>US58533EAB92</t>
  </si>
  <si>
    <t>MEITUAN REG S 2.125 USD 10/28/2025</t>
  </si>
  <si>
    <t>USG59669AB07</t>
  </si>
  <si>
    <t>58533EAC</t>
  </si>
  <si>
    <t>US58533EAC75</t>
  </si>
  <si>
    <t>MEITUAN REG S 3.05 USD 10/28/2030</t>
  </si>
  <si>
    <t>USG59669AC89</t>
  </si>
  <si>
    <t>58733RAE</t>
  </si>
  <si>
    <t>US58733RAE27</t>
  </si>
  <si>
    <t>58733RAF</t>
  </si>
  <si>
    <t>MERCADOLIBRE INC 3.125 USD 01/14/2031</t>
  </si>
  <si>
    <t>US58733RAF91</t>
  </si>
  <si>
    <t>590454AB</t>
  </si>
  <si>
    <t>MERSIN ULUSLARAR USD 144A W/O RTS 5.375 USD 11/15/2024</t>
  </si>
  <si>
    <t>US590454AB08</t>
  </si>
  <si>
    <t>MERSIN ULUSLARAR USD REG S 5.375 USD 11/15/2024</t>
  </si>
  <si>
    <t>XS2071397850</t>
  </si>
  <si>
    <t>591555AE</t>
  </si>
  <si>
    <t>METINVEST BV 144A W/O RTS 8.5 USD 04/23/2026</t>
  </si>
  <si>
    <t>US591555AE76</t>
  </si>
  <si>
    <t>XS1806400708</t>
  </si>
  <si>
    <t>XS2233227516</t>
  </si>
  <si>
    <t>XS2056723468</t>
  </si>
  <si>
    <t>59284MAA</t>
  </si>
  <si>
    <t>MEXICO CITY ARPT USD 144A W/O RTS 4.25 USD 10/31/2026</t>
  </si>
  <si>
    <t>US59284MAA27</t>
  </si>
  <si>
    <t>USP6629MAA01</t>
  </si>
  <si>
    <t>59284MAC</t>
  </si>
  <si>
    <t>MEXICO CITY AIRPORT TRUST 3.875 USD 04/30/2028</t>
  </si>
  <si>
    <t>US59284MAC82</t>
  </si>
  <si>
    <t>USP6629MAC66</t>
  </si>
  <si>
    <t>59284MAB</t>
  </si>
  <si>
    <t>MEXICO CITY AIRPORT TRUST 5.5 USD 10/31/2046</t>
  </si>
  <si>
    <t>US59284MAB00</t>
  </si>
  <si>
    <t>USP6629MAB83</t>
  </si>
  <si>
    <t>59284MAD</t>
  </si>
  <si>
    <t>MEXICO CITY ARPT USD 144A W/O RTS 5.5 USD 07/31/2047</t>
  </si>
  <si>
    <t>US59284MAD65</t>
  </si>
  <si>
    <t>USP6629MAD40</t>
  </si>
  <si>
    <t>US91086QAJ76</t>
  </si>
  <si>
    <t>91087BAA</t>
  </si>
  <si>
    <t>UNITED MEXICAN USD 3.6 USD 01/30/2025</t>
  </si>
  <si>
    <t>US91087BAA89</t>
  </si>
  <si>
    <t>91087BAJ</t>
  </si>
  <si>
    <t>UNITED MEXICAN USD 3.9 USD 04/27/2025</t>
  </si>
  <si>
    <t>US91087BAJ98</t>
  </si>
  <si>
    <t>91086QBG</t>
  </si>
  <si>
    <t>US91086QBG29</t>
  </si>
  <si>
    <t>593048AX</t>
  </si>
  <si>
    <t>MEX 11.5 05/15/2026 11.5 USD 05/15/2026</t>
  </si>
  <si>
    <t>US593048AX90</t>
  </si>
  <si>
    <t>91087BAC</t>
  </si>
  <si>
    <t>UNITED MEXICAN USD 4.15 USD 03/28/2027</t>
  </si>
  <si>
    <t>US91087BAC46</t>
  </si>
  <si>
    <t>91087BAE</t>
  </si>
  <si>
    <t>UNITED MEXICAN USD 3.75 USD 01/11/2028</t>
  </si>
  <si>
    <t>US91087BAE02</t>
  </si>
  <si>
    <t>91087BAF</t>
  </si>
  <si>
    <t>UNITED MEXICAN USD 4.5 USD 04/22/2029</t>
  </si>
  <si>
    <t>US91087BAF76</t>
  </si>
  <si>
    <t>91087BAH</t>
  </si>
  <si>
    <t>UNITED MEXICAN USD 3.25 USD 04/16/2030</t>
  </si>
  <si>
    <t>US91087BAH33</t>
  </si>
  <si>
    <t>91087BAM</t>
  </si>
  <si>
    <t>UNITED MEXICAN USD 2.659 USD 05/24/2031</t>
  </si>
  <si>
    <t>US91087BAM28</t>
  </si>
  <si>
    <t>91086QAG</t>
  </si>
  <si>
    <t>US91086QAG38</t>
  </si>
  <si>
    <t>91087BAK</t>
  </si>
  <si>
    <t>UNITED MEXICAN USD 4.75 USD 04/27/2032</t>
  </si>
  <si>
    <t>US91087BAK61</t>
  </si>
  <si>
    <t>91086QAN</t>
  </si>
  <si>
    <t>US91086QAN88</t>
  </si>
  <si>
    <t>91086QAS</t>
  </si>
  <si>
    <t>US91086QAS75</t>
  </si>
  <si>
    <t>91086QAV</t>
  </si>
  <si>
    <t>MEXICAN UNITED STS USD 6.05 USD 01/11/2040</t>
  </si>
  <si>
    <t>US91086QAV05</t>
  </si>
  <si>
    <t>91087BAQ</t>
  </si>
  <si>
    <t>UNITED MEXICAN USD 4.28 USD 08/14/2041</t>
  </si>
  <si>
    <t>US91087BAQ32</t>
  </si>
  <si>
    <t>91086QBB</t>
  </si>
  <si>
    <t>MEXICAN UNITED STS USD 4.75 USD 03/08/2044</t>
  </si>
  <si>
    <t>US91086QBB32</t>
  </si>
  <si>
    <t>91086QBE</t>
  </si>
  <si>
    <t>UNITED MEXICAN USD 5.55 USD 01/21/2045</t>
  </si>
  <si>
    <t>US91086QBE70</t>
  </si>
  <si>
    <t>91086QBF</t>
  </si>
  <si>
    <t>UNITED MEXICAN USD 4.6 USD 01/23/2046</t>
  </si>
  <si>
    <t>US91086QBF46</t>
  </si>
  <si>
    <t>91087BAB</t>
  </si>
  <si>
    <t>US91087BAB62</t>
  </si>
  <si>
    <t>91087BAD</t>
  </si>
  <si>
    <t>UNITED MEXICAN USD 4.6 USD 02/10/2048</t>
  </si>
  <si>
    <t>US91087BAD29</t>
  </si>
  <si>
    <t>91087BAG</t>
  </si>
  <si>
    <t>UNITED MEXICAN USD 4.5 USD 01/31/2050</t>
  </si>
  <si>
    <t>US91087BAG59</t>
  </si>
  <si>
    <t>91087BAL</t>
  </si>
  <si>
    <t>US91087BAL45</t>
  </si>
  <si>
    <t>91087BAN</t>
  </si>
  <si>
    <t>UNITED MEXICAN USD 3.771 USD 05/24/2061</t>
  </si>
  <si>
    <t>US91087BAN01</t>
  </si>
  <si>
    <t>91087BAP</t>
  </si>
  <si>
    <t>XS2280637039</t>
  </si>
  <si>
    <t>91086QAZ</t>
  </si>
  <si>
    <t>UNITED MEXICAN USD 5.75 USD 10/12/2110</t>
  </si>
  <si>
    <t>US91086QAZ19</t>
  </si>
  <si>
    <t>55300RAB</t>
  </si>
  <si>
    <t>MGM CHINA HOLDINGS LTD 144A W/O RTS 5.875 USD 05/15/2026</t>
  </si>
  <si>
    <t>US55300RAB78</t>
  </si>
  <si>
    <t>MO MGM CHINA HLDG 5 7/8% DUE 26 - ASIA 5.875 USD 05/15/2026</t>
  </si>
  <si>
    <t>USG60744AB87</t>
  </si>
  <si>
    <t>MO MGM CHINA HLDG 5 1/4% DUE 25 - ASIA 5.25 USD 06/18/2025</t>
  </si>
  <si>
    <t>USG60744AE27</t>
  </si>
  <si>
    <t>55300RAE</t>
  </si>
  <si>
    <t>MGM CHINA HOLDINGS LTD 144A W/O RTS 5.25 USD 06/18/2025</t>
  </si>
  <si>
    <t>US55300RAE18</t>
  </si>
  <si>
    <t>MGM CHINA HOLDINGS LTD REG S 5.375 USD 05/15/2024</t>
  </si>
  <si>
    <t>USG60744AA05</t>
  </si>
  <si>
    <t>USG60744AG74</t>
  </si>
  <si>
    <t>55300RAG</t>
  </si>
  <si>
    <t>MGM CHINA HOLDINGS LTD 144A W/O RTS 4.75 USD 02/01/2027</t>
  </si>
  <si>
    <t>US55300RAG65</t>
  </si>
  <si>
    <t>60938EAB</t>
  </si>
  <si>
    <t>MONGOLIAN MORT USD 144A W/O RTS 8.85 USD 02/08/2024</t>
  </si>
  <si>
    <t>US60938EAB65</t>
  </si>
  <si>
    <t>MONGOLIAN MORT USD REG S 8.85 USD 02/08/2024</t>
  </si>
  <si>
    <t>USY6142GAB96</t>
  </si>
  <si>
    <t>55302TAD</t>
  </si>
  <si>
    <t>MHP SA 144A W/O RTS 7.75 USD 05/10/2024</t>
  </si>
  <si>
    <t>US55302TAD72</t>
  </si>
  <si>
    <t>MHP SA REG S 7.75 USD 05/10/2024</t>
  </si>
  <si>
    <t>XS1577965004</t>
  </si>
  <si>
    <t>59318YAA</t>
  </si>
  <si>
    <t>MHP LUX SA 144A W/O RTS 6.95 USD 04/03/2026</t>
  </si>
  <si>
    <t>US59318YAA64</t>
  </si>
  <si>
    <t>XS1713469911</t>
  </si>
  <si>
    <t>XS2010044894</t>
  </si>
  <si>
    <t>602736AA</t>
  </si>
  <si>
    <t>MINEJESA CAPITAL BV USD 144A W/O RTS 4.625 USD 08/10/2030</t>
  </si>
  <si>
    <t>US602736AA85</t>
  </si>
  <si>
    <t>MINEJESA CAPITAL BV REG S 4.625 USD 08/10/2030</t>
  </si>
  <si>
    <t>USN57445AA17</t>
  </si>
  <si>
    <t>USN57445AB99</t>
  </si>
  <si>
    <t>XS2115053626</t>
  </si>
  <si>
    <t>MINMETALS BOUNTEOUS FIN REG S 4.75 USD 07/30/2025</t>
  </si>
  <si>
    <t>XS1265180643</t>
  </si>
  <si>
    <t>MINMETALS BOUNTEOUS FIN REG S 4.2 USD 07/27/2026</t>
  </si>
  <si>
    <t>XS1450332256</t>
  </si>
  <si>
    <t>60935DAA</t>
  </si>
  <si>
    <t>MONG DUONG FIN HLDGS BV 144A W/O RTS 5.125 USD 05/07/2029</t>
  </si>
  <si>
    <t>US60935DAA37</t>
  </si>
  <si>
    <t>USN6000DAA11</t>
  </si>
  <si>
    <t>60937LAB</t>
  </si>
  <si>
    <t>MONGOLIA (GOVERNMENT OF) 5.625 USD 05/01/2023</t>
  </si>
  <si>
    <t>US60937LAB18</t>
  </si>
  <si>
    <t>USY6142NAB48</t>
  </si>
  <si>
    <t>USY6142NAA64</t>
  </si>
  <si>
    <t>USY6142NAC21</t>
  </si>
  <si>
    <t>MN MONGOLIAN MINING 9 1/4% DUE 24 - ASIA 9.25 USD 04/15/2024</t>
  </si>
  <si>
    <t>USG61759AA70</t>
  </si>
  <si>
    <t>60938LAA</t>
  </si>
  <si>
    <t>MONGO MIN/ENG RE USD 144A W/O RTS 9.25 USD 04/15/2024</t>
  </si>
  <si>
    <t>US60938LAA26</t>
  </si>
  <si>
    <t>617726AF</t>
  </si>
  <si>
    <t>KINGDOM OF MOROCCO 144A W/O RTS 4.25 USD 12/11/2022</t>
  </si>
  <si>
    <t>US617726AF15</t>
  </si>
  <si>
    <t>XS0850020586</t>
  </si>
  <si>
    <t>XS2270576619</t>
  </si>
  <si>
    <t>XS2270576965</t>
  </si>
  <si>
    <t>617726AG</t>
  </si>
  <si>
    <t>US617726AG97</t>
  </si>
  <si>
    <t>XS0864259717</t>
  </si>
  <si>
    <t>617726AM</t>
  </si>
  <si>
    <t>KINGDOM OF MOROCCO 144A W/O RTS 4 USD 12/15/2050</t>
  </si>
  <si>
    <t>US617726AM65</t>
  </si>
  <si>
    <t>KINGDOM OF MOROCCO REG S 4 USD 12/15/2050</t>
  </si>
  <si>
    <t>XS2270577344</t>
  </si>
  <si>
    <t>58547DAB</t>
  </si>
  <si>
    <t>MELCO RESORTS FINANCE 144A W/O RTS 5.25 USD 04/26/2026</t>
  </si>
  <si>
    <t>US58547DAB55</t>
  </si>
  <si>
    <t>MELCO RESORTS FINANCE REG S 5.25 USD 04/26/2026</t>
  </si>
  <si>
    <t>USG5975LAC03</t>
  </si>
  <si>
    <t>58547DAC</t>
  </si>
  <si>
    <t>MELCO RESORTS FINANCE 144A W/O RTS 5.625 USD 07/17/2027</t>
  </si>
  <si>
    <t>US58547DAC39</t>
  </si>
  <si>
    <t>USG5975LAD85</t>
  </si>
  <si>
    <t>58547DAE</t>
  </si>
  <si>
    <t>MELCO RESORTS FINANCE 144A W/O RTS 5.75 USD 07/21/2028</t>
  </si>
  <si>
    <t>US58547DAE94</t>
  </si>
  <si>
    <t>USG5975LAF34</t>
  </si>
  <si>
    <t>USG5975LAE68</t>
  </si>
  <si>
    <t>58547DAD</t>
  </si>
  <si>
    <t>MELCO RESORTS FINANCE 144A W/O RTS 5.375 USD 12/04/2029</t>
  </si>
  <si>
    <t>US58547DAD12</t>
  </si>
  <si>
    <t>566007AC</t>
  </si>
  <si>
    <t>MARB BONDCO PLC 144A W/O RTS 3.95 USD 01/29/2031</t>
  </si>
  <si>
    <t>US566007AC41</t>
  </si>
  <si>
    <t>MARB BONDCO PLC REG S 3.95 USD 01/29/2031</t>
  </si>
  <si>
    <t>USG5825AAC65</t>
  </si>
  <si>
    <t>62877VAA</t>
  </si>
  <si>
    <t>US62877VAA98</t>
  </si>
  <si>
    <t>USU63768AA01</t>
  </si>
  <si>
    <t>62877VAB</t>
  </si>
  <si>
    <t>US62877VAB71</t>
  </si>
  <si>
    <t>USU63768AB83</t>
  </si>
  <si>
    <t>76706AAA</t>
  </si>
  <si>
    <t>RIO ENERGY SA/UGEN SA USD 144A W/O RTS 6.875 USD 02/01/2025</t>
  </si>
  <si>
    <t>US76706AAA25</t>
  </si>
  <si>
    <t>USP8S12UAA35</t>
  </si>
  <si>
    <t>55377XAA</t>
  </si>
  <si>
    <t>MTN MU INVST USD 144A W/O RTS 4.755 USD 11/11/2024</t>
  </si>
  <si>
    <t>US55377XAA46</t>
  </si>
  <si>
    <t>MTN MU INVST USD REG S 4.755 USD 11/11/2024</t>
  </si>
  <si>
    <t>XS1128996425</t>
  </si>
  <si>
    <t>55377XAB</t>
  </si>
  <si>
    <t>US55377XAB29</t>
  </si>
  <si>
    <t>MTN MU INVST USD REG S 6.5 USD 10/13/2026</t>
  </si>
  <si>
    <t>XS1493823725</t>
  </si>
  <si>
    <t>55276VAF</t>
  </si>
  <si>
    <t>MDC-GMTN B.V. 144A W/O RTS 2.75 USD 05/11/2023</t>
  </si>
  <si>
    <t>US55276VAF94</t>
  </si>
  <si>
    <t>XS1410482282</t>
  </si>
  <si>
    <t>MDC-GMTN B.V. REG S 3 USD 04/19/2024</t>
  </si>
  <si>
    <t>XS1596070547</t>
  </si>
  <si>
    <t>55276VAH</t>
  </si>
  <si>
    <t>MDGH - GMTN BV 144A W/O RTS 2.5 USD 11/07/2024</t>
  </si>
  <si>
    <t>US55276VAH50</t>
  </si>
  <si>
    <t>MDGH - GMTN BV REG S 2.5 USD 11/07/2024</t>
  </si>
  <si>
    <t>XS2075921887</t>
  </si>
  <si>
    <t>MDGH - GMTN BV REG S 2.5 USD 05/21/2026</t>
  </si>
  <si>
    <t>XS2176018609</t>
  </si>
  <si>
    <t>XS1904648570</t>
  </si>
  <si>
    <t>XS1598828298</t>
  </si>
  <si>
    <t>MDGH - GMTN BV REG S 2.875 USD 11/07/2029</t>
  </si>
  <si>
    <t>XS2075923313</t>
  </si>
  <si>
    <t>XS2176021223</t>
  </si>
  <si>
    <t>AE MUBADALA 6 7/8% DUE 41 6.875  11/01/2041</t>
  </si>
  <si>
    <t>XS0701227075</t>
  </si>
  <si>
    <t>44985GAE</t>
  </si>
  <si>
    <t>MUBAUH 6.875 11/01/2041 6.875 USD 11/01/2041</t>
  </si>
  <si>
    <t>US44985GAE17</t>
  </si>
  <si>
    <t>55276VAK</t>
  </si>
  <si>
    <t>MDGH - GMTN BV 144A W/O RTS 3.7 USD 11/07/2049</t>
  </si>
  <si>
    <t>US55276VAK89</t>
  </si>
  <si>
    <t>MDGH - GMTN BV REG S 3.7 USD 11/07/2049</t>
  </si>
  <si>
    <t>XS2075924048</t>
  </si>
  <si>
    <t>XS2175968580</t>
  </si>
  <si>
    <t>MUMTALAKAT SUKUK HOLDING REG S 5.625 USD 02/27/2024</t>
  </si>
  <si>
    <t>XS1953255616</t>
  </si>
  <si>
    <t>XS2103157991</t>
  </si>
  <si>
    <t>65540JAD</t>
  </si>
  <si>
    <t>NONGHYUP BANK USD 144A W/O RTS 3.875 USD 07/30/2023</t>
  </si>
  <si>
    <t>US65540JAD00</t>
  </si>
  <si>
    <t>65540KAC</t>
  </si>
  <si>
    <t>US65540KAC99</t>
  </si>
  <si>
    <t>65540JAE</t>
  </si>
  <si>
    <t>NONGHYUP BANK USD 144A W/O RTS 1.25 USD 07/20/2025</t>
  </si>
  <si>
    <t>US65540JAE82</t>
  </si>
  <si>
    <t>65540KAD</t>
  </si>
  <si>
    <t>US65540KAD72</t>
  </si>
  <si>
    <t>NAGACORP LTD REG S 7.95 USD 07/06/2024</t>
  </si>
  <si>
    <t>XS2197693265</t>
  </si>
  <si>
    <t>62987BAB</t>
  </si>
  <si>
    <t>NAMIBIA (REPUBLIC OF) 5.25 USD 10/29/2025</t>
  </si>
  <si>
    <t>US62987BAB80</t>
  </si>
  <si>
    <t>XS1311099540</t>
  </si>
  <si>
    <t>63883KAB</t>
  </si>
  <si>
    <t>NATURA SA USD 144A W/O RTS 4.125 USD 05/03/2028</t>
  </si>
  <si>
    <t>US63883KAB17</t>
  </si>
  <si>
    <t>USP7088CAC03</t>
  </si>
  <si>
    <t>91832CAA</t>
  </si>
  <si>
    <t>NEXA RESOURCES SA 144A W/O RTS 5.375 USD 05/04/2027</t>
  </si>
  <si>
    <t>US91832CAA45</t>
  </si>
  <si>
    <t>USP98118AA38</t>
  </si>
  <si>
    <t>65290DAA</t>
  </si>
  <si>
    <t>NEXA RESOURCES SA 144A W/O RTS 6.5 USD 01/18/2028</t>
  </si>
  <si>
    <t>US65290DAA19</t>
  </si>
  <si>
    <t>NEXA RESOURCES SA REG S 6.5 USD 01/18/2028</t>
  </si>
  <si>
    <t>USL67359AA48</t>
  </si>
  <si>
    <t>65OMR6XX</t>
  </si>
  <si>
    <t>NAVER CORP USD REG S 1.5 USD 03/29/2026</t>
  </si>
  <si>
    <t>XS2315967989</t>
  </si>
  <si>
    <t>65412ACD</t>
  </si>
  <si>
    <t>REP OF NIGERIA USD 144A W/O RTS 6.375 USD 07/12/2023</t>
  </si>
  <si>
    <t>US65412ACD28</t>
  </si>
  <si>
    <t>XS0944707222</t>
  </si>
  <si>
    <t>65412JAJ</t>
  </si>
  <si>
    <t>NIGERIA (FEDERAL REPUBLIC OF) 7.625 USD 11/21/2025</t>
  </si>
  <si>
    <t>US65412JAJ25</t>
  </si>
  <si>
    <t>XS1910826996</t>
  </si>
  <si>
    <t>XS1717011982</t>
  </si>
  <si>
    <t>XS1777972511</t>
  </si>
  <si>
    <t>XS1910827887</t>
  </si>
  <si>
    <t>65412JAA</t>
  </si>
  <si>
    <t>NIGERIA (FEDERAL REPUBLIC OF) 7.875 USD 02/16/2032</t>
  </si>
  <si>
    <t>US65412JAA16</t>
  </si>
  <si>
    <t>XS1566179039</t>
  </si>
  <si>
    <t>65412JAH</t>
  </si>
  <si>
    <t>NIGERIA (FEDERAL REPUBLIC OF) 7.696 USD 02/23/2038</t>
  </si>
  <si>
    <t>US65412JAH68</t>
  </si>
  <si>
    <t>XS1777972941</t>
  </si>
  <si>
    <t>65412JAB</t>
  </si>
  <si>
    <t>NIGERIA (FEDERAL REPUBLIC OF) 7.625 USD 11/28/2047</t>
  </si>
  <si>
    <t>US65412JAB98</t>
  </si>
  <si>
    <t>XS1717013095</t>
  </si>
  <si>
    <t>XS1910828182</t>
  </si>
  <si>
    <t>XS1405775617</t>
  </si>
  <si>
    <t>XS1843435337</t>
  </si>
  <si>
    <t>NBK TIER 2 USD REG S 2.5 USD 11/24/2030</t>
  </si>
  <si>
    <t>XS2252513713</t>
  </si>
  <si>
    <t>XS2010037922</t>
  </si>
  <si>
    <t>XS2306962841</t>
  </si>
  <si>
    <t>NBK SPC LTD USD REG S 2.75 USD 05/30/2022</t>
  </si>
  <si>
    <t>XS1622312434</t>
  </si>
  <si>
    <t>NTPC LTD REG S 4.75 USD 10/03/2022</t>
  </si>
  <si>
    <t>XS0835676353</t>
  </si>
  <si>
    <t>NTPC LTD REG S 3.75 USD 04/03/2024</t>
  </si>
  <si>
    <t>XS1967614469</t>
  </si>
  <si>
    <t>NTPC LTD REG S 4.375 USD 11/26/2024</t>
  </si>
  <si>
    <t>XS1143390679</t>
  </si>
  <si>
    <t>NTPC LTD REG S 4.25 USD 02/26/2026</t>
  </si>
  <si>
    <t>XS1372846003</t>
  </si>
  <si>
    <t>XS1792122266</t>
  </si>
  <si>
    <t>69033DAC</t>
  </si>
  <si>
    <t>US69033DAC11</t>
  </si>
  <si>
    <t>69033CAC</t>
  </si>
  <si>
    <t>OVERSEA-CHINESE USD 144A W/O RTS 4.25 USD 06/19/2024</t>
  </si>
  <si>
    <t>US69033CAC38</t>
  </si>
  <si>
    <t>69033DAD</t>
  </si>
  <si>
    <t>SG OVERSEAS CHINESE 1.832% DUE 30 - ASIA 1.832 USD 09/10/2030</t>
  </si>
  <si>
    <t>US69033DAD93</t>
  </si>
  <si>
    <t>680617AC</t>
  </si>
  <si>
    <t>US680617AC18</t>
  </si>
  <si>
    <t>OLEODUCTO CENTRA USD REG S 4 USD 07/14/2027</t>
  </si>
  <si>
    <t>USP7358RAD81</t>
  </si>
  <si>
    <t>67091TAA</t>
  </si>
  <si>
    <t>OFFICE CHERIFIEN DES PHO 144A W/O RTS 5.625 USD 04/25/2024</t>
  </si>
  <si>
    <t>US67091TAA34</t>
  </si>
  <si>
    <t>OFFICE CHERIFIEN DES PHO REG S 5.625 USD 04/25/2024</t>
  </si>
  <si>
    <t>XS1061043011</t>
  </si>
  <si>
    <t>67091TAC</t>
  </si>
  <si>
    <t>OFFICE CHERIFIEN DES PHO 144A W/O RTS 4.5 USD 10/22/2025</t>
  </si>
  <si>
    <t>US67091TAC99</t>
  </si>
  <si>
    <t>OFFICE CHERIFIEN DES PHO REG S 4.5 USD 10/22/2025</t>
  </si>
  <si>
    <t>XS1221677120</t>
  </si>
  <si>
    <t>67091TAB</t>
  </si>
  <si>
    <t>US67091TAB17</t>
  </si>
  <si>
    <t>XS1061043367</t>
  </si>
  <si>
    <t>67778M2C</t>
  </si>
  <si>
    <t>OIL &amp; GAS HLDING USD 144A W/O RTS 7.625 USD 11/07/2024</t>
  </si>
  <si>
    <t>US67778M2C35</t>
  </si>
  <si>
    <t>OIL &amp; GAS HLDING USD REG S 7.625 USD 11/07/2024</t>
  </si>
  <si>
    <t>XS1901860160</t>
  </si>
  <si>
    <t>67778M2A</t>
  </si>
  <si>
    <t>OIL &amp; GAS HLDG CO B S C 7.5 USD 10/25/2027</t>
  </si>
  <si>
    <t>US67778M2A78</t>
  </si>
  <si>
    <t>67778NAA</t>
  </si>
  <si>
    <t>OIL &amp; GAS HLDING USD REG S 7.5 USD 10/25/2027</t>
  </si>
  <si>
    <t>US67778NAA63</t>
  </si>
  <si>
    <t>OIL &amp; GAS HLDING USD REG S 8.375 USD 11/07/2028</t>
  </si>
  <si>
    <t>XS1903485800</t>
  </si>
  <si>
    <t>XS2328888149</t>
  </si>
  <si>
    <t>XS1750113406</t>
  </si>
  <si>
    <t>XS1620176831</t>
  </si>
  <si>
    <t>68205LAA</t>
  </si>
  <si>
    <t>OMAN (SULTANATE OF) 4.875 USD 02/01/2025</t>
  </si>
  <si>
    <t>US68205LAA17</t>
  </si>
  <si>
    <t>XS1944412664</t>
  </si>
  <si>
    <t>XS1799523276</t>
  </si>
  <si>
    <t>682051AC</t>
  </si>
  <si>
    <t>OMAN INTRNL BOND USD 144A W/O RTS 4.75 USD 06/15/2026</t>
  </si>
  <si>
    <t>US682051AC17</t>
  </si>
  <si>
    <t>XS1405777589</t>
  </si>
  <si>
    <t>682051AE</t>
  </si>
  <si>
    <t>OMAN (SULTANATE OF) 5.375 USD 03/08/2027</t>
  </si>
  <si>
    <t>US682051AE72</t>
  </si>
  <si>
    <t>15759672</t>
  </si>
  <si>
    <t>XS1575967218</t>
  </si>
  <si>
    <t>XS2234859101</t>
  </si>
  <si>
    <t>682051AH</t>
  </si>
  <si>
    <t>OMAN (SULTANATE OF) 5.625 USD 01/17/2028</t>
  </si>
  <si>
    <t>US682051AH04</t>
  </si>
  <si>
    <t>XS1750113661</t>
  </si>
  <si>
    <t>68205LAB</t>
  </si>
  <si>
    <t>US68205LAB99</t>
  </si>
  <si>
    <t>XS1944412748</t>
  </si>
  <si>
    <t>XS2288905370</t>
  </si>
  <si>
    <t>68205LAE</t>
  </si>
  <si>
    <t>US68205LAE39</t>
  </si>
  <si>
    <t>XS2234859283</t>
  </si>
  <si>
    <t>682051AF</t>
  </si>
  <si>
    <t>OMAN (SULTANATE OF) 6.5 USD 03/08/2047</t>
  </si>
  <si>
    <t>US682051AF48</t>
  </si>
  <si>
    <t>XS1575968026</t>
  </si>
  <si>
    <t>XS1750114396</t>
  </si>
  <si>
    <t>XS2288906857</t>
  </si>
  <si>
    <t>513063AA</t>
  </si>
  <si>
    <t>LAMAR FUNDING LTD 144A W/O RTS 3.958 USD 05/07/2025</t>
  </si>
  <si>
    <t>US513063AA53</t>
  </si>
  <si>
    <t>XS1117297355</t>
  </si>
  <si>
    <t>68217JAA</t>
  </si>
  <si>
    <t>OMGRID FUNDING LTD 144A W/O RTS 5.196 USD 05/16/2027</t>
  </si>
  <si>
    <t>US68217JAA25</t>
  </si>
  <si>
    <t>XS1577964536</t>
  </si>
  <si>
    <t>67114NAA</t>
  </si>
  <si>
    <t>ORYX FUNDING LTD 144A W/O RTS 5.8 USD 02/03/2031</t>
  </si>
  <si>
    <t>US67114NAA90</t>
  </si>
  <si>
    <t>ORYX FUNDING LTD REG S 5.8 USD 02/03/2031</t>
  </si>
  <si>
    <t>XS2274511497</t>
  </si>
  <si>
    <t>ORAZUL ENERGY EG USD REG S 5.625 USD 04/28/2027</t>
  </si>
  <si>
    <t>USP7372BAA19</t>
  </si>
  <si>
    <t>ORBIA ADVANCE USD REG S 1.875 USD 05/11/2026</t>
  </si>
  <si>
    <t>USP7S81YAB11</t>
  </si>
  <si>
    <t>68560EAA</t>
  </si>
  <si>
    <t>ORBIA ADVANCE USD 144A W/O RTS 1.875 USD 05/11/2026</t>
  </si>
  <si>
    <t>US68560EAA64</t>
  </si>
  <si>
    <t>59284BAF</t>
  </si>
  <si>
    <t>MEXICHEM SAB USD 144A W/O RTS 4 USD 10/04/2027</t>
  </si>
  <si>
    <t>US59284BAF58</t>
  </si>
  <si>
    <t>MEXICHEM SAB USD REG S 4 USD 10/04/2027</t>
  </si>
  <si>
    <t>USP57908AG32</t>
  </si>
  <si>
    <t>68560EAB</t>
  </si>
  <si>
    <t>ORBIA ADVANCE USD 144A W/O RTS 2.875 USD 05/11/2031</t>
  </si>
  <si>
    <t>US68560EAB48</t>
  </si>
  <si>
    <t>ORBIA ADVANCE USD REG S 2.875 USD 05/11/2031</t>
  </si>
  <si>
    <t>USP7S81YAC93</t>
  </si>
  <si>
    <t>59284BAD</t>
  </si>
  <si>
    <t>MEXICHEM SAB USD 144A W/O RTS 6.75 USD 09/19/2042</t>
  </si>
  <si>
    <t>US59284BAD01</t>
  </si>
  <si>
    <t>MEXICHEM SAB USD REG S 6.75 USD 09/19/2042</t>
  </si>
  <si>
    <t>USP57908AE83</t>
  </si>
  <si>
    <t>59284BAE</t>
  </si>
  <si>
    <t>MEXICHEM SAB USD 144A W/O RTS 5.875 USD 09/17/2044</t>
  </si>
  <si>
    <t>US59284BAE83</t>
  </si>
  <si>
    <t>MEXICHEM SAB USD REG S 5.875 USD 09/17/2044</t>
  </si>
  <si>
    <t>USP57908AF58</t>
  </si>
  <si>
    <t>59284BAG</t>
  </si>
  <si>
    <t>MEXICHEM SAB USD 144A W/O RTS 5.5 USD 01/15/2048</t>
  </si>
  <si>
    <t>US59284BAG32</t>
  </si>
  <si>
    <t>MEXICHEM SAB USD REG S 5.5 USD 01/15/2048</t>
  </si>
  <si>
    <t>USP57908AH15</t>
  </si>
  <si>
    <t>JOY TRSR ASSETS HLD REG S 3.875 USD 03/20/2024</t>
  </si>
  <si>
    <t>XS1964673351</t>
  </si>
  <si>
    <t>CHARMING LIGHT INVST LTD REG S 5 USD 09/03/2024</t>
  </si>
  <si>
    <t>XS1104029290</t>
  </si>
  <si>
    <t>JOY TRSR ASSETS HLD REG S 2.875 USD 09/24/2024</t>
  </si>
  <si>
    <t>XS2053324567</t>
  </si>
  <si>
    <t>JOY TRSR ASSETS HLD REG S 1.875 USD 11/17/2025</t>
  </si>
  <si>
    <t>XS2255664968</t>
  </si>
  <si>
    <t>XS1692177774</t>
  </si>
  <si>
    <t>XS1964673435</t>
  </si>
  <si>
    <t>XS2053056706</t>
  </si>
  <si>
    <t>JOY TRSR ASSETS HLD REG S 2.75 USD 11/17/2030</t>
  </si>
  <si>
    <t>XS2255665007</t>
  </si>
  <si>
    <t>68621CAA</t>
  </si>
  <si>
    <t>ORIFLAME INVESTMENT HLDG 144A W/O RTS 5.125 USD 05/04/2026</t>
  </si>
  <si>
    <t>US68621CAA71</t>
  </si>
  <si>
    <t>USG67744AA34</t>
  </si>
  <si>
    <t>692733AA</t>
  </si>
  <si>
    <t>US692733AA63</t>
  </si>
  <si>
    <t>XS1805474951</t>
  </si>
  <si>
    <t>692733AB</t>
  </si>
  <si>
    <t>US692733AB47</t>
  </si>
  <si>
    <t>OZTEL HLDG SPC USD REG S 6.625 USD 04/24/2028</t>
  </si>
  <si>
    <t>XS1805476659</t>
  </si>
  <si>
    <t>XS1729876059</t>
  </si>
  <si>
    <t>695847AK</t>
  </si>
  <si>
    <t>REP OF PAKISTAN USD 144A W/O RTS 8.25 USD 04/15/2024</t>
  </si>
  <si>
    <t>US695847AK91</t>
  </si>
  <si>
    <t>XS1056560920</t>
  </si>
  <si>
    <t>REP OF PAKISTAN USD REG S 8.25 USD 09/30/2025</t>
  </si>
  <si>
    <t>XS1299811486</t>
  </si>
  <si>
    <t>XS2322319398</t>
  </si>
  <si>
    <t>XS1729875598</t>
  </si>
  <si>
    <t>XS2322319638</t>
  </si>
  <si>
    <t>695847AB</t>
  </si>
  <si>
    <t>US695847AB92</t>
  </si>
  <si>
    <t>PK REPUBLIC 7 7/8% DUE 36 - ASIA 7.875 USD 03/31/2036</t>
  </si>
  <si>
    <t>USY8793YAL66</t>
  </si>
  <si>
    <t>XS2322321964</t>
  </si>
  <si>
    <t>71647XAA</t>
  </si>
  <si>
    <t>PAMPA ENERGIA SA 7.375 USD 07/21/2023</t>
  </si>
  <si>
    <t>US71647XAA54</t>
  </si>
  <si>
    <t>PAMPA ENERGIA USD REG S 7.375 USD 07/21/2023</t>
  </si>
  <si>
    <t>USP7873PAE62</t>
  </si>
  <si>
    <t>USP7464EAA49</t>
  </si>
  <si>
    <t>698299BD</t>
  </si>
  <si>
    <t>PANAMA USD 4 USD 09/22/2024</t>
  </si>
  <si>
    <t>US698299BD54</t>
  </si>
  <si>
    <t>698299BE</t>
  </si>
  <si>
    <t>PANAMA REPUBLIC OF USD 3.75 USD 03/16/2025</t>
  </si>
  <si>
    <t>US698299BE38</t>
  </si>
  <si>
    <t>698299AD</t>
  </si>
  <si>
    <t>US698299AD63</t>
  </si>
  <si>
    <t>698299BF</t>
  </si>
  <si>
    <t>PANAMA USD 3.875 USD 03/17/2028</t>
  </si>
  <si>
    <t>US698299BF03</t>
  </si>
  <si>
    <t>698299AK</t>
  </si>
  <si>
    <t>US698299AK07</t>
  </si>
  <si>
    <t>698299BK</t>
  </si>
  <si>
    <t>US698299BK97</t>
  </si>
  <si>
    <t>USP1559LAA72</t>
  </si>
  <si>
    <t>698299BN</t>
  </si>
  <si>
    <t>US698299BN37</t>
  </si>
  <si>
    <t>698299AW</t>
  </si>
  <si>
    <t>US698299AW45</t>
  </si>
  <si>
    <t>698299BG</t>
  </si>
  <si>
    <t>PANAMA USD 4.5 USD 05/15/2047</t>
  </si>
  <si>
    <t>US698299BG85</t>
  </si>
  <si>
    <t>698299BH</t>
  </si>
  <si>
    <t>US698299BH68</t>
  </si>
  <si>
    <t>698299BB</t>
  </si>
  <si>
    <t>US698299BB98</t>
  </si>
  <si>
    <t>698299BM</t>
  </si>
  <si>
    <t>PANAMA USD 4.5 USD 04/01/2056</t>
  </si>
  <si>
    <t>US698299BM53</t>
  </si>
  <si>
    <t>698299BL</t>
  </si>
  <si>
    <t>PANAMA USD 3.87 USD 07/23/2060</t>
  </si>
  <si>
    <t>US698299BL70</t>
  </si>
  <si>
    <t>69784DAB</t>
  </si>
  <si>
    <t>PAN AMERICAN USD 144A W/O RTS 9.125 USD 04/30/2027</t>
  </si>
  <si>
    <t>US69784DAB47</t>
  </si>
  <si>
    <t>PARAGUAY USD REG S 4.625 USD 01/25/2023</t>
  </si>
  <si>
    <t>USP75744AA38</t>
  </si>
  <si>
    <t>699149AC</t>
  </si>
  <si>
    <t>PARAGUAY USD 144A W/O RTS 5 USD 04/15/2026</t>
  </si>
  <si>
    <t>US699149AC49</t>
  </si>
  <si>
    <t>USP75744AD76</t>
  </si>
  <si>
    <t>699149AD</t>
  </si>
  <si>
    <t>PARAGUAY (REPUBLIC OF) 4.7 USD 03/27/2027</t>
  </si>
  <si>
    <t>US699149AD22</t>
  </si>
  <si>
    <t>USP75744AE59</t>
  </si>
  <si>
    <t>699149AJ</t>
  </si>
  <si>
    <t>PARAGUAY USD 144A W/O RTS 4.95 USD 04/28/2031</t>
  </si>
  <si>
    <t>US699149AJ91</t>
  </si>
  <si>
    <t>USP75744AJ47</t>
  </si>
  <si>
    <t>USP75744AK10</t>
  </si>
  <si>
    <t>USP75744AB11</t>
  </si>
  <si>
    <t>699149AF</t>
  </si>
  <si>
    <t>PARAGUAY (REPUBLIC OF) 5.6 USD 03/13/2048</t>
  </si>
  <si>
    <t>US699149AF79</t>
  </si>
  <si>
    <t>USP75744AF25</t>
  </si>
  <si>
    <t>699149AH</t>
  </si>
  <si>
    <t>PARAGUAY (REPUBLIC OF) 5.4 USD 03/30/2050</t>
  </si>
  <si>
    <t>US699149AH36</t>
  </si>
  <si>
    <t>USP75744AG08</t>
  </si>
  <si>
    <t>PCCW-HKT CAPITAL NO5 LTD REG S 3.75 USD 03/08/2023</t>
  </si>
  <si>
    <t>XS0900763029</t>
  </si>
  <si>
    <t>HKT CAPITAL NO 2 LTD REG S 3.625 USD 04/02/2025</t>
  </si>
  <si>
    <t>XS1213177295</t>
  </si>
  <si>
    <t>HKT CAPITAL NO 4 LTD REG S 3 USD 07/14/2026</t>
  </si>
  <si>
    <t>XS1438451848</t>
  </si>
  <si>
    <t>HKT CAPITAL NO 5 LTD REG S 3.25 USD 09/30/2029</t>
  </si>
  <si>
    <t>XS2055636109</t>
  </si>
  <si>
    <t>71654QBG</t>
  </si>
  <si>
    <t>PETROLEOS MEXICA USD 3.5 USD 01/30/2023</t>
  </si>
  <si>
    <t>US71654QBG64</t>
  </si>
  <si>
    <t>71654QCD</t>
  </si>
  <si>
    <t>US71654QCD25</t>
  </si>
  <si>
    <t>71654QBH</t>
  </si>
  <si>
    <t>PETROLEOS MEXICA USD 4.875 USD 01/18/2024</t>
  </si>
  <si>
    <t>US71654QBH48</t>
  </si>
  <si>
    <t>71654QBV</t>
  </si>
  <si>
    <t>US71654QBV32</t>
  </si>
  <si>
    <t>71654QBW</t>
  </si>
  <si>
    <t>PETROLEOS MEXICA USD 4.5 USD 01/23/2026</t>
  </si>
  <si>
    <t>US71654QBW15</t>
  </si>
  <si>
    <t>71654QCB</t>
  </si>
  <si>
    <t>US71654QCB68</t>
  </si>
  <si>
    <t>71654QDB</t>
  </si>
  <si>
    <t>US71654QDB59</t>
  </si>
  <si>
    <t>71654QCG</t>
  </si>
  <si>
    <t>PETROLEOS MEXICA USD 6.5 USD 03/13/2027</t>
  </si>
  <si>
    <t>US71654QCG55</t>
  </si>
  <si>
    <t>71654QCK</t>
  </si>
  <si>
    <t>PETROLEOS MEXICA USD 5.35 USD 02/12/2028</t>
  </si>
  <si>
    <t>US71654QCK67</t>
  </si>
  <si>
    <t>USP78625DD22</t>
  </si>
  <si>
    <t>71654QCP</t>
  </si>
  <si>
    <t>US71654QCP54</t>
  </si>
  <si>
    <t>71654QDC</t>
  </si>
  <si>
    <t>US71654QDC33</t>
  </si>
  <si>
    <t>71654QDE</t>
  </si>
  <si>
    <t>US71654QDE98</t>
  </si>
  <si>
    <t>US706451BG56</t>
  </si>
  <si>
    <t>71654QAY</t>
  </si>
  <si>
    <t>MX PEMEX 6 1/2% DUE 41 6.5  06/02/2041</t>
  </si>
  <si>
    <t>US71654QAY89</t>
  </si>
  <si>
    <t>71654QAZ</t>
  </si>
  <si>
    <t>PETROLEOS MEXICANOS 6.5 USD 06/02/2041</t>
  </si>
  <si>
    <t>US71654QAZ54</t>
  </si>
  <si>
    <t>US71654QBE17</t>
  </si>
  <si>
    <t>US71654QBR20</t>
  </si>
  <si>
    <t>71654QBX</t>
  </si>
  <si>
    <t>US71654QBX97</t>
  </si>
  <si>
    <t>71654QCC</t>
  </si>
  <si>
    <t>US71654QCC42</t>
  </si>
  <si>
    <t>71656LBT</t>
  </si>
  <si>
    <t>PEMEX 6.75 09/21/2047 6.75 USD 09/21/2047</t>
  </si>
  <si>
    <t>US71656LBT70</t>
  </si>
  <si>
    <t>71654QCL</t>
  </si>
  <si>
    <t>PETROLEOS MEXICA USD 6.35 USD 02/12/2048</t>
  </si>
  <si>
    <t>US71654QCL41</t>
  </si>
  <si>
    <t>USP78625DE05</t>
  </si>
  <si>
    <t>71654QDD</t>
  </si>
  <si>
    <t>US71654QDD16</t>
  </si>
  <si>
    <t>71654QDF</t>
  </si>
  <si>
    <t>PETROLEOS MEXICA WI USD 6.95 USD 01/28/2060</t>
  </si>
  <si>
    <t>US71654QDF63</t>
  </si>
  <si>
    <t>456472AB</t>
  </si>
  <si>
    <t>INDUSTRIAS PENOL USD 144A W/O RTS 4.15 USD 09/12/2029</t>
  </si>
  <si>
    <t>US456472AB59</t>
  </si>
  <si>
    <t>INDUSTRIAS PENOL USD REG S 4.15 USD 09/12/2029</t>
  </si>
  <si>
    <t>USP55409AA77</t>
  </si>
  <si>
    <t>USP55409AB50</t>
  </si>
  <si>
    <t>USP55409AC34</t>
  </si>
  <si>
    <t>715604AA</t>
  </si>
  <si>
    <t>PERU LNG SRL USD 144A W/O RTS 5.375 USD 03/22/2030</t>
  </si>
  <si>
    <t>US715604AA27</t>
  </si>
  <si>
    <t>USP7721BAE13</t>
  </si>
  <si>
    <t>69369EAE</t>
  </si>
  <si>
    <t>PERTAMINA USD 144A W/O RTS 4.3 USD 05/20/2023</t>
  </si>
  <si>
    <t>US69369EAE95</t>
  </si>
  <si>
    <t>PERTAMINA USD REG S 4.3 USD 05/20/2023</t>
  </si>
  <si>
    <t>USY7138AAE02</t>
  </si>
  <si>
    <t>69370PAK</t>
  </si>
  <si>
    <t>PT PERTAMINA USD 144A W/O RTS 1.4 USD 02/09/2026</t>
  </si>
  <si>
    <t>US69370PAK75</t>
  </si>
  <si>
    <t>69370RAK</t>
  </si>
  <si>
    <t>US69370RAK32</t>
  </si>
  <si>
    <t>69370PAD</t>
  </si>
  <si>
    <t>PT PERTAMINA (PERSERO) 3.65 USD 07/30/2029</t>
  </si>
  <si>
    <t>US69370PAD33</t>
  </si>
  <si>
    <t>69370RAD</t>
  </si>
  <si>
    <t>US69370RAD98</t>
  </si>
  <si>
    <t>69370RAF</t>
  </si>
  <si>
    <t>US69370RAF47</t>
  </si>
  <si>
    <t>69370RAH</t>
  </si>
  <si>
    <t>US69370RAH03</t>
  </si>
  <si>
    <t>69370RAL</t>
  </si>
  <si>
    <t>US69370RAL15</t>
  </si>
  <si>
    <t>USY7138AAB62</t>
  </si>
  <si>
    <t>69369EAD</t>
  </si>
  <si>
    <t>PERTAMINA USD 144A W/O RTS 6 USD 05/03/2042</t>
  </si>
  <si>
    <t>US69369EAD13</t>
  </si>
  <si>
    <t>USY7138AAD29</t>
  </si>
  <si>
    <t>69369EAF</t>
  </si>
  <si>
    <t>PT PERTAMINA (PERSERO) 5.625 USD 05/20/2043</t>
  </si>
  <si>
    <t>US69369EAF60</t>
  </si>
  <si>
    <t>USY7138AAF76</t>
  </si>
  <si>
    <t>69370PAA</t>
  </si>
  <si>
    <t>PERTAMINA USD 144A W/O RTS 6.45 USD 05/30/2044</t>
  </si>
  <si>
    <t>US69370PAA93</t>
  </si>
  <si>
    <t>69370RAA</t>
  </si>
  <si>
    <t>PERTAMINA USD REG S 6.45 USD 05/30/2044</t>
  </si>
  <si>
    <t>US69370RAA59</t>
  </si>
  <si>
    <t>69370PAC</t>
  </si>
  <si>
    <t>PERTAMINA USD 144A W/O RTS 6.5 USD 11/07/2048</t>
  </si>
  <si>
    <t>US69370PAC59</t>
  </si>
  <si>
    <t>69370RAC</t>
  </si>
  <si>
    <t>US69370RAC16</t>
  </si>
  <si>
    <t>69370PAE</t>
  </si>
  <si>
    <t>PT PERTAMINA (PERSERO) 4.7 USD 07/30/2049</t>
  </si>
  <si>
    <t>US69370PAE16</t>
  </si>
  <si>
    <t>69370RAE</t>
  </si>
  <si>
    <t>US69370RAE71</t>
  </si>
  <si>
    <t>69370PAG</t>
  </si>
  <si>
    <t>PT PERTAMINA (PERSERO) 4.175 USD 01/21/2050</t>
  </si>
  <si>
    <t>US69370PAG63</t>
  </si>
  <si>
    <t>69370RAG</t>
  </si>
  <si>
    <t>US69370RAG20</t>
  </si>
  <si>
    <t>69370RAJ</t>
  </si>
  <si>
    <t>US69370RAJ68</t>
  </si>
  <si>
    <t>715638AS</t>
  </si>
  <si>
    <t>PERU REPUBLIC OF USD 7.35 USD 07/21/2025</t>
  </si>
  <si>
    <t>US715638AS19</t>
  </si>
  <si>
    <t>715638DE</t>
  </si>
  <si>
    <t>PERU REPUBLIC OF USD 2.392 USD 01/23/2026</t>
  </si>
  <si>
    <t>US715638DE95</t>
  </si>
  <si>
    <t>715638BU</t>
  </si>
  <si>
    <t>US715638BU55</t>
  </si>
  <si>
    <t>715638DA</t>
  </si>
  <si>
    <t>US715638DA73</t>
  </si>
  <si>
    <t>715638DF</t>
  </si>
  <si>
    <t>US715638DF60</t>
  </si>
  <si>
    <t>715638DP</t>
  </si>
  <si>
    <t>US715638DP43</t>
  </si>
  <si>
    <t>715638AP</t>
  </si>
  <si>
    <t>US715638AP79</t>
  </si>
  <si>
    <t>715638AU</t>
  </si>
  <si>
    <t>PERU REPUBLIC OF USD 6.55 USD 03/14/2037</t>
  </si>
  <si>
    <t>US715638AU64</t>
  </si>
  <si>
    <t>715638DS</t>
  </si>
  <si>
    <t>US715638DS81</t>
  </si>
  <si>
    <t>715638BM</t>
  </si>
  <si>
    <t>US715638BM30</t>
  </si>
  <si>
    <t>715638DT</t>
  </si>
  <si>
    <t>US715638DT64</t>
  </si>
  <si>
    <t>715638DQ</t>
  </si>
  <si>
    <t>US715638DQ26</t>
  </si>
  <si>
    <t>715638DR</t>
  </si>
  <si>
    <t>US715638DR09</t>
  </si>
  <si>
    <t>71647NAM</t>
  </si>
  <si>
    <t>US71647NAM11</t>
  </si>
  <si>
    <t>71647NAV</t>
  </si>
  <si>
    <t>PETROBRAS GLOBAL FINANCE 5.299 USD 01/27/2025</t>
  </si>
  <si>
    <t>US71647NAV10</t>
  </si>
  <si>
    <t>71647NAQ</t>
  </si>
  <si>
    <t>PETROBRAS GLOBAL FINANCE 8.75 USD 05/23/2026</t>
  </si>
  <si>
    <t>US71647NAQ25</t>
  </si>
  <si>
    <t>71647NAS</t>
  </si>
  <si>
    <t>US71647NAS80</t>
  </si>
  <si>
    <t>71647NAY</t>
  </si>
  <si>
    <t>PETROBRAS GLOBAL FINANCE 5.999 USD 01/27/2028</t>
  </si>
  <si>
    <t>US71647NAY58</t>
  </si>
  <si>
    <t>71647NAZ</t>
  </si>
  <si>
    <t>PETROBRAS GLOBAL FINANCE 5.75 USD 02/01/2029</t>
  </si>
  <si>
    <t>US71647NAZ24</t>
  </si>
  <si>
    <t>71647NBF</t>
  </si>
  <si>
    <t>US71647NBF50</t>
  </si>
  <si>
    <t>71647NBE</t>
  </si>
  <si>
    <t>US71647NBE85</t>
  </si>
  <si>
    <t>71647NBH</t>
  </si>
  <si>
    <t>US71647NBH17</t>
  </si>
  <si>
    <t>71645WAQ</t>
  </si>
  <si>
    <t>PETROBRAS INTL FIN CO 6.875 USD 01/20/2040</t>
  </si>
  <si>
    <t>US71645WAQ42</t>
  </si>
  <si>
    <t>71645WAS</t>
  </si>
  <si>
    <t>US71645WAS08</t>
  </si>
  <si>
    <t>71647NAA</t>
  </si>
  <si>
    <t>US71647NAA72</t>
  </si>
  <si>
    <t>71647NAK</t>
  </si>
  <si>
    <t>PETROBRAS GLOBAL FINANCE 7.25 USD 03/17/2044</t>
  </si>
  <si>
    <t>US71647NAK54</t>
  </si>
  <si>
    <t>71647NBD</t>
  </si>
  <si>
    <t>US71647NBD03</t>
  </si>
  <si>
    <t>71647NBG</t>
  </si>
  <si>
    <t>PETROBRAS GLOBAL FINANCE 6.75 USD 06/03/2050</t>
  </si>
  <si>
    <t>US71647NBG34</t>
  </si>
  <si>
    <t>71647NAN</t>
  </si>
  <si>
    <t>US71647NAN93</t>
  </si>
  <si>
    <t>71638YAA</t>
  </si>
  <si>
    <t>PETKIM PETROKIMY USD 144A W/O RTS 5.875 USD 01/26/2023</t>
  </si>
  <si>
    <t>US71638YAA47</t>
  </si>
  <si>
    <t>XS1747548532</t>
  </si>
  <si>
    <t>716743AJ</t>
  </si>
  <si>
    <t>PETRONAS CAP LTD USD 144A W/O RTS 3.5 USD 03/18/2025</t>
  </si>
  <si>
    <t>US716743AJ85</t>
  </si>
  <si>
    <t>USY68856AN67</t>
  </si>
  <si>
    <t>716708AF</t>
  </si>
  <si>
    <t>US716708AF90</t>
  </si>
  <si>
    <t>7167089G</t>
  </si>
  <si>
    <t>USY68851AK32</t>
  </si>
  <si>
    <t>71675BAA</t>
  </si>
  <si>
    <t>US71675BAA89</t>
  </si>
  <si>
    <t>USC7274KAB29</t>
  </si>
  <si>
    <t>716743AP</t>
  </si>
  <si>
    <t>PETRONAS CAPITAL LIMITED 3.5 USD 04/21/2030</t>
  </si>
  <si>
    <t>US716743AP46</t>
  </si>
  <si>
    <t>PETRONAS CAP LTD USD REG S 3.5 USD 04/21/2030</t>
  </si>
  <si>
    <t>USY68856AT38</t>
  </si>
  <si>
    <t>USY6886MAE04</t>
  </si>
  <si>
    <t>716743AL</t>
  </si>
  <si>
    <t>PETRONAS CAPITAL LIMITED 4.5 USD 03/18/2045</t>
  </si>
  <si>
    <t>US716743AL32</t>
  </si>
  <si>
    <t>PETRONAS CAP LTD USD REG S 4.5 USD 03/18/2045</t>
  </si>
  <si>
    <t>USY68856AQ98</t>
  </si>
  <si>
    <t>716743AR</t>
  </si>
  <si>
    <t>US716743AR02</t>
  </si>
  <si>
    <t>USY68856AV83</t>
  </si>
  <si>
    <t>USY68856AW66</t>
  </si>
  <si>
    <t>USY6886MAC48</t>
  </si>
  <si>
    <t>69367PAA</t>
  </si>
  <si>
    <t>PERUSAHAAN GAS USD 144A W/O RTS 5.125 USD 05/16/2024</t>
  </si>
  <si>
    <t>US69367PAA49</t>
  </si>
  <si>
    <t>PERUSAHAAN GAS USD REG S 5.125 USD 05/16/2024</t>
  </si>
  <si>
    <t>USY7136YAA83</t>
  </si>
  <si>
    <t>US718286BC07</t>
  </si>
  <si>
    <t>718286BY</t>
  </si>
  <si>
    <t>PHILIPPINES(REP) USD 4.2 USD 01/21/2024</t>
  </si>
  <si>
    <t>US718286BY27</t>
  </si>
  <si>
    <t>718286AL</t>
  </si>
  <si>
    <t>US718286AL15</t>
  </si>
  <si>
    <t>718286AP</t>
  </si>
  <si>
    <t>PHILIPPINES(REP) USD 10.625 USD 03/16/2025</t>
  </si>
  <si>
    <t>US718286AP29</t>
  </si>
  <si>
    <t>718286BN</t>
  </si>
  <si>
    <t>US718286BN61</t>
  </si>
  <si>
    <t>718286CC</t>
  </si>
  <si>
    <t>US718286CC97</t>
  </si>
  <si>
    <t>718286CG</t>
  </si>
  <si>
    <t>US718286CG02</t>
  </si>
  <si>
    <t>718286AY</t>
  </si>
  <si>
    <t>PHILIPPINES(REP) USD 9.5 USD 02/02/2030</t>
  </si>
  <si>
    <t>US718286AY36</t>
  </si>
  <si>
    <t>718286CJ</t>
  </si>
  <si>
    <t>PHILIPPINES(REP) USD 2.457 USD 05/05/2030</t>
  </si>
  <si>
    <t>US718286CJ41</t>
  </si>
  <si>
    <t>718286BB</t>
  </si>
  <si>
    <t>US718286BB24</t>
  </si>
  <si>
    <t>718286CK</t>
  </si>
  <si>
    <t>US718286CK14</t>
  </si>
  <si>
    <t>718286BD</t>
  </si>
  <si>
    <t>US718286BD89</t>
  </si>
  <si>
    <t>718286BG</t>
  </si>
  <si>
    <t>US718286BG11</t>
  </si>
  <si>
    <t>718286BW</t>
  </si>
  <si>
    <t>US718286BW60</t>
  </si>
  <si>
    <t>718286BZ</t>
  </si>
  <si>
    <t>PHILIPPINES(REP) USD 3.95 USD 01/20/2040</t>
  </si>
  <si>
    <t>US718286BZ91</t>
  </si>
  <si>
    <t>718286CA</t>
  </si>
  <si>
    <t>PHILIPPINES(REP) USD 3.7 USD 03/01/2041</t>
  </si>
  <si>
    <t>US718286CA32</t>
  </si>
  <si>
    <t>718286CB</t>
  </si>
  <si>
    <t>PHILIPPINES(REP) USD 3.7 USD 02/02/2042</t>
  </si>
  <si>
    <t>US718286CB15</t>
  </si>
  <si>
    <t>718286CH</t>
  </si>
  <si>
    <t>PHILIPPINES(REP) USD 2.95 USD 05/05/2045</t>
  </si>
  <si>
    <t>US718286CH84</t>
  </si>
  <si>
    <t>718286CL</t>
  </si>
  <si>
    <t>US718286CL96</t>
  </si>
  <si>
    <t>XS1752568144</t>
  </si>
  <si>
    <t>XS2099039542</t>
  </si>
  <si>
    <t>69342NAA</t>
  </si>
  <si>
    <t>PKO FINANCE USD 144A W/O RTS 4.63 USD 09/26/2022</t>
  </si>
  <si>
    <t>US69342NAA90</t>
  </si>
  <si>
    <t>PKO FIN AB (PKO BANK PL) REG S 4.63 USD 09/26/2022</t>
  </si>
  <si>
    <t>XS0783934085</t>
  </si>
  <si>
    <t>69370TAB</t>
  </si>
  <si>
    <t>PELABUHAN INDONE USD 144A W/O RTS 4.5 USD 05/02/2023</t>
  </si>
  <si>
    <t>US69370TAB98</t>
  </si>
  <si>
    <t>USY7140DAB65</t>
  </si>
  <si>
    <t>69370TAA</t>
  </si>
  <si>
    <t>PELABUHAN INDONE USD 144A W/O RTS 4.875 USD 10/01/2024</t>
  </si>
  <si>
    <t>US69370TAA16</t>
  </si>
  <si>
    <t>PELABUHAN INDONE USD REG S 4.875 USD 10/01/2024</t>
  </si>
  <si>
    <t>USY7140DAA82</t>
  </si>
  <si>
    <t>69370NAB</t>
  </si>
  <si>
    <t>PELABUHAN IND II USD 144A W/O RTS 4.25 USD 05/05/2025</t>
  </si>
  <si>
    <t>US69370NAB29</t>
  </si>
  <si>
    <t>PELABUHAN IND II USD REG S 4.25 USD 05/05/2025</t>
  </si>
  <si>
    <t>USY7133MAC39</t>
  </si>
  <si>
    <t>USY7133MAB55</t>
  </si>
  <si>
    <t>71568PAC</t>
  </si>
  <si>
    <t>US71568PAC32</t>
  </si>
  <si>
    <t>71568QAC</t>
  </si>
  <si>
    <t>PERUSAHAAN LISTR USD REG S 4.125 USD 05/15/2027</t>
  </si>
  <si>
    <t>US71568QAC15</t>
  </si>
  <si>
    <t>71568PAE</t>
  </si>
  <si>
    <t>US71568PAE97</t>
  </si>
  <si>
    <t>71568QAE</t>
  </si>
  <si>
    <t>US71568QAE70</t>
  </si>
  <si>
    <t>71568PAG</t>
  </si>
  <si>
    <t>PERUSAHAAN LISTR USD 144A W/O RTS 5.375 USD 01/25/2029</t>
  </si>
  <si>
    <t>US71568PAG46</t>
  </si>
  <si>
    <t>71568QAG</t>
  </si>
  <si>
    <t>US71568QAG29</t>
  </si>
  <si>
    <t>71568QAJ</t>
  </si>
  <si>
    <t>US71568QAJ67</t>
  </si>
  <si>
    <t>71568PAL</t>
  </si>
  <si>
    <t>PERUSAHAAN LISTRIK NEGARA PT 3.375 USD 02/05/2030</t>
  </si>
  <si>
    <t>US71568PAL31</t>
  </si>
  <si>
    <t>71568QAL</t>
  </si>
  <si>
    <t>US71568QAL14</t>
  </si>
  <si>
    <t>71568QAN</t>
  </si>
  <si>
    <t>PERUSAHAAN LISTR USD REG S 3 USD 06/30/2030</t>
  </si>
  <si>
    <t>US71568QAN79</t>
  </si>
  <si>
    <t>ID PLNIJ 7 7/8% DUE 37 - ASIA 7.875 USD 06/29/2037</t>
  </si>
  <si>
    <t>USN54360AD95</t>
  </si>
  <si>
    <t>71568PAB</t>
  </si>
  <si>
    <t>PERUSAHAAN LISTRIK NEGARA PT 5.25 USD 10/24/2042</t>
  </si>
  <si>
    <t>US71568PAB58</t>
  </si>
  <si>
    <t>71568QAB</t>
  </si>
  <si>
    <t>US71568QAB32</t>
  </si>
  <si>
    <t>71568PAD</t>
  </si>
  <si>
    <t>PERUSAHAAN LISTRIK NEGARA PT 5.25 USD 05/15/2047</t>
  </si>
  <si>
    <t>US71568PAD15</t>
  </si>
  <si>
    <t>71568QAD</t>
  </si>
  <si>
    <t>US71568QAD97</t>
  </si>
  <si>
    <t>71568PAF</t>
  </si>
  <si>
    <t>PERUSAHAAN LISTRIK NEGARA PT 6.15 USD 05/21/2048</t>
  </si>
  <si>
    <t>US71568PAF62</t>
  </si>
  <si>
    <t>71568QAF</t>
  </si>
  <si>
    <t>US71568QAF46</t>
  </si>
  <si>
    <t>71568QAH</t>
  </si>
  <si>
    <t>US71568QAH02</t>
  </si>
  <si>
    <t>71568PAK</t>
  </si>
  <si>
    <t>PERUSAHAAN LISTR USD 144A W/O RTS 4.875 USD 07/17/2049</t>
  </si>
  <si>
    <t>US71568PAK57</t>
  </si>
  <si>
    <t>71568QAK</t>
  </si>
  <si>
    <t>US71568QAK31</t>
  </si>
  <si>
    <t>71568PAM</t>
  </si>
  <si>
    <t>PERUSAHAAN LISTRIK NEGARA PT 4.375 USD 02/05/2050</t>
  </si>
  <si>
    <t>US71568PAM14</t>
  </si>
  <si>
    <t>71568QAM</t>
  </si>
  <si>
    <t>US71568QAM96</t>
  </si>
  <si>
    <t>71568PAP</t>
  </si>
  <si>
    <t>US71568PAP45</t>
  </si>
  <si>
    <t>71568QAP</t>
  </si>
  <si>
    <t>US71568QAP28</t>
  </si>
  <si>
    <t>69888UAB</t>
  </si>
  <si>
    <t>PNG GOVT INTL BOND 144A W/O RTS 8.375 USD 10/04/2028</t>
  </si>
  <si>
    <t>US69888UAB17</t>
  </si>
  <si>
    <t>USY6726SAP66</t>
  </si>
  <si>
    <t>693483AF</t>
  </si>
  <si>
    <t>POSCO USD 144A W/O RTS 2.375 USD 11/12/2022</t>
  </si>
  <si>
    <t>US693483AF68</t>
  </si>
  <si>
    <t>POSCO USD REG S 2.375 USD 11/12/2022</t>
  </si>
  <si>
    <t>USY70750BT30</t>
  </si>
  <si>
    <t>693483AG</t>
  </si>
  <si>
    <t>POSCO USD 144A W/O RTS 2.375 USD 01/17/2023</t>
  </si>
  <si>
    <t>US693483AG42</t>
  </si>
  <si>
    <t>USY70750BU03</t>
  </si>
  <si>
    <t>693483AD</t>
  </si>
  <si>
    <t>POSCO USD 144A W/O RTS 4 USD 08/01/2023</t>
  </si>
  <si>
    <t>US693483AD11</t>
  </si>
  <si>
    <t>POSCO USD REG S 4 USD 08/01/2023</t>
  </si>
  <si>
    <t>USY70750BK21</t>
  </si>
  <si>
    <t>693483AE</t>
  </si>
  <si>
    <t>POSCO USD 144A W/O RTS 2.75 USD 07/15/2024</t>
  </si>
  <si>
    <t>US693483AE93</t>
  </si>
  <si>
    <t>USY70750BL04</t>
  </si>
  <si>
    <t>693483AH</t>
  </si>
  <si>
    <t>POSCO USD 144A W/O RTS 2.5 USD 01/17/2025</t>
  </si>
  <si>
    <t>US693483AH25</t>
  </si>
  <si>
    <t>POSCO USD REG S 2.5 USD 01/17/2025</t>
  </si>
  <si>
    <t>USY70750BV85</t>
  </si>
  <si>
    <t>731011AT</t>
  </si>
  <si>
    <t>US731011AT95</t>
  </si>
  <si>
    <t>857524AC</t>
  </si>
  <si>
    <t>POLAND REPUBLIC OF USD 4 USD 01/22/2024</t>
  </si>
  <si>
    <t>US857524AC63</t>
  </si>
  <si>
    <t>731011AU</t>
  </si>
  <si>
    <t>US731011AU68</t>
  </si>
  <si>
    <t>POLY REAL ESTATE FINANCE REG S 3.95 USD 02/05/2023</t>
  </si>
  <si>
    <t>XS1756403124</t>
  </si>
  <si>
    <t>POLY REAL ESTATE FINANCE REG S 4.75 USD 09/17/2023</t>
  </si>
  <si>
    <t>XS1873112764</t>
  </si>
  <si>
    <t>POLY REAL ESTATE FINANCE REG S 3.875 USD 03/25/2024</t>
  </si>
  <si>
    <t>XS1964389800</t>
  </si>
  <si>
    <t>POWER FINANCE CORP LTD REG S 3.75 USD 06/18/2024</t>
  </si>
  <si>
    <t>XS2009878880</t>
  </si>
  <si>
    <t>POWER FINANCE CORP LTD REG S 3.25 USD 09/16/2024</t>
  </si>
  <si>
    <t>XS2049301042</t>
  </si>
  <si>
    <t>POWER FINANCE CORP LTD REG S 3.75 USD 12/06/2027</t>
  </si>
  <si>
    <t>XS1725342288</t>
  </si>
  <si>
    <t>XS1864036576</t>
  </si>
  <si>
    <t>73928QAA</t>
  </si>
  <si>
    <t>POWER FINANCE CORP LTD. 6.15 USD 12/06/2028</t>
  </si>
  <si>
    <t>US73928QAA67</t>
  </si>
  <si>
    <t>73928RAA</t>
  </si>
  <si>
    <t>US73928RAA41</t>
  </si>
  <si>
    <t>XS2013531061</t>
  </si>
  <si>
    <t>POWER FINANCE CORP LTD REG S 3.9 USD 09/16/2029</t>
  </si>
  <si>
    <t>XS2051369671</t>
  </si>
  <si>
    <t>73928QAB</t>
  </si>
  <si>
    <t>POWER FINANCE CORP LTD 144A W/O RTS 3.95 USD 04/23/2030</t>
  </si>
  <si>
    <t>US73928QAB41</t>
  </si>
  <si>
    <t>73928RAB</t>
  </si>
  <si>
    <t>US73928RAB24</t>
  </si>
  <si>
    <t>XS2282240907</t>
  </si>
  <si>
    <t>PRUMO PARTICIPAC USD REG S 7.5 USD 12/31/2031</t>
  </si>
  <si>
    <t>USP7922DAB03</t>
  </si>
  <si>
    <t>62856RAD</t>
  </si>
  <si>
    <t>US62856RAD70</t>
  </si>
  <si>
    <t>USN5946FAD98</t>
  </si>
  <si>
    <t>74365PAA</t>
  </si>
  <si>
    <t>US74365PAA66</t>
  </si>
  <si>
    <t>PROSUS NV REG S 3.68 USD 01/21/2030</t>
  </si>
  <si>
    <t>USN7163RAA16</t>
  </si>
  <si>
    <t>74365PAD</t>
  </si>
  <si>
    <t>US74365PAD06</t>
  </si>
  <si>
    <t>USN7163RAD54</t>
  </si>
  <si>
    <t>74365PAE</t>
  </si>
  <si>
    <t>US74365PAE88</t>
  </si>
  <si>
    <t>PRXNA 3.832 02/08/51 3.832 USD 02/08/2051</t>
  </si>
  <si>
    <t>USN7163RAQ67</t>
  </si>
  <si>
    <t>73933BAB</t>
  </si>
  <si>
    <t>PSALM USD 144A W/O RTS 7.39 USD 12/02/2024</t>
  </si>
  <si>
    <t>US73933BAB09</t>
  </si>
  <si>
    <t>PSALM USD REG S 7.39 USD 12/02/2024</t>
  </si>
  <si>
    <t>USY7083VAD11</t>
  </si>
  <si>
    <t>PSA TREASURY PTE GMTN USD REG S 2.5 USD 04/12/2026</t>
  </si>
  <si>
    <t>XS1394067703</t>
  </si>
  <si>
    <t>PSA TREASURY PTE GMTN USD REG S 2.125 USD 09/05/2029</t>
  </si>
  <si>
    <t>XS2049150837</t>
  </si>
  <si>
    <t>XS2134362529</t>
  </si>
  <si>
    <t>69371MAF</t>
  </si>
  <si>
    <t>US69371MAF41</t>
  </si>
  <si>
    <t>PTTEP TREASURY USD REG S 2.587 USD 06/10/2027</t>
  </si>
  <si>
    <t>USY7150MAG25</t>
  </si>
  <si>
    <t>69371MAE</t>
  </si>
  <si>
    <t>PTTEP TREASURY CENTER COMPANY LIMITED 2.993 USD 01/15/2030</t>
  </si>
  <si>
    <t>US69371MAE75</t>
  </si>
  <si>
    <t>USY7150MAF42</t>
  </si>
  <si>
    <t>TH PTTEP 6.35% DUE 42 - ASIA 6.35 USD 06/12/2042</t>
  </si>
  <si>
    <t>USC75088AC53</t>
  </si>
  <si>
    <t>74442AAC</t>
  </si>
  <si>
    <t>PTTEPT 6.35 06/12/42 6.35 USD 06/12/2042</t>
  </si>
  <si>
    <t>US74442AAC27</t>
  </si>
  <si>
    <t>USY7150MAE76</t>
  </si>
  <si>
    <t>36830AAA</t>
  </si>
  <si>
    <t>GC TREASURY USD 144A W/O RTS 4.25 USD 09/19/2022</t>
  </si>
  <si>
    <t>US36830AAA51</t>
  </si>
  <si>
    <t>69369VAA</t>
  </si>
  <si>
    <t>PTT GLOBAL CHEM USD 144A W/O RTS 4.25 USD 09/19/2022</t>
  </si>
  <si>
    <t>US69369VAA98</t>
  </si>
  <si>
    <t>GC TREASURY REGS USD REG S 4.25 USD 09/19/2022</t>
  </si>
  <si>
    <t>USY3004DAA29</t>
  </si>
  <si>
    <t>PTT GLOBAL CHEM USD REG S 4.25 USD 09/19/2022</t>
  </si>
  <si>
    <t>USY7150WAA37</t>
  </si>
  <si>
    <t>36830BAB</t>
  </si>
  <si>
    <t>GC TREASURY USD 144A W/O RTS 2.98 USD 03/18/2031</t>
  </si>
  <si>
    <t>US36830BAB18</t>
  </si>
  <si>
    <t>36830DAB</t>
  </si>
  <si>
    <t>GC TREASURY USD REG S 2.98 USD 03/18/2031</t>
  </si>
  <si>
    <t>US36830DAB73</t>
  </si>
  <si>
    <t>36830BAC</t>
  </si>
  <si>
    <t>GC TREASURY USD 144A W/O RTS 4.3 USD 03/18/2051</t>
  </si>
  <si>
    <t>US36830BAC90</t>
  </si>
  <si>
    <t>36830DAC</t>
  </si>
  <si>
    <t>US36830DAC56</t>
  </si>
  <si>
    <t>PTT TREASURY REGS USD REG S 4.5 USD 10/25/2042</t>
  </si>
  <si>
    <t>USY7151PAB59</t>
  </si>
  <si>
    <t>PTT PCL USD REG S 4.5 USD 10/25/2042</t>
  </si>
  <si>
    <t>USY71548BZ60</t>
  </si>
  <si>
    <t>74446WAC</t>
  </si>
  <si>
    <t>US74446WAC01</t>
  </si>
  <si>
    <t>68LZE3XX</t>
  </si>
  <si>
    <t>PAKUWON JATI USD REG S 4.875 USD 04/29/2028</t>
  </si>
  <si>
    <t>XS2327392234</t>
  </si>
  <si>
    <t>XS0801656330</t>
  </si>
  <si>
    <t>74727PAW</t>
  </si>
  <si>
    <t>QATAR STATE OF USD 144A W/O RTS 3.875 USD 04/23/2023</t>
  </si>
  <si>
    <t>US74727PAW14</t>
  </si>
  <si>
    <t>XS1806502453</t>
  </si>
  <si>
    <t>74727PAZ</t>
  </si>
  <si>
    <t>US74727PAZ45</t>
  </si>
  <si>
    <t>XS1959337236</t>
  </si>
  <si>
    <t>74727PBC</t>
  </si>
  <si>
    <t>US74727PBC41</t>
  </si>
  <si>
    <t>74727PAU</t>
  </si>
  <si>
    <t>QATAR STATE OF USD 144A W/O RTS 3.25 USD 06/02/2026</t>
  </si>
  <si>
    <t>US74727PAU57</t>
  </si>
  <si>
    <t>XS1405782159</t>
  </si>
  <si>
    <t>74727PAX</t>
  </si>
  <si>
    <t>QATAR STATE OF USD 144A W/O RTS 4.5 USD 04/23/2028</t>
  </si>
  <si>
    <t>US74727PAX96</t>
  </si>
  <si>
    <t>XS1807174393</t>
  </si>
  <si>
    <t>74727PBA</t>
  </si>
  <si>
    <t>QATAR STATE OF USD 144A W/O RTS 4 USD 03/14/2029</t>
  </si>
  <si>
    <t>US74727PBA84</t>
  </si>
  <si>
    <t>XS1959337582</t>
  </si>
  <si>
    <t>74727PBD</t>
  </si>
  <si>
    <t>US74727PBD24</t>
  </si>
  <si>
    <t>QATAR STATE OF USD REG S 3.75 USD 04/16/2030</t>
  </si>
  <si>
    <t>XS2155352664</t>
  </si>
  <si>
    <t>74727PAE</t>
  </si>
  <si>
    <t>US74727PAE16</t>
  </si>
  <si>
    <t>QA REPUBLIC 6.4% DUE 40 6.4  01/20/2040</t>
  </si>
  <si>
    <t>XS0468535637</t>
  </si>
  <si>
    <t>74727PAL</t>
  </si>
  <si>
    <t>US74727PAL58</t>
  </si>
  <si>
    <t>QA REPUBLIC 5 3/4% DUE 42 5.75  01/20/2042</t>
  </si>
  <si>
    <t>XS0615236188</t>
  </si>
  <si>
    <t>74727PAR</t>
  </si>
  <si>
    <t>STATE OF QATAR 144A W/O RTS 5.75 USD 01/20/2042</t>
  </si>
  <si>
    <t>US74727PAR29</t>
  </si>
  <si>
    <t>74727PAV</t>
  </si>
  <si>
    <t>US74727PAV31</t>
  </si>
  <si>
    <t>QATAR STATE OF USD REG S 4.625 USD 06/02/2046</t>
  </si>
  <si>
    <t>XS1405781854</t>
  </si>
  <si>
    <t>74727PAY</t>
  </si>
  <si>
    <t>US74727PAY79</t>
  </si>
  <si>
    <t>STATE OF QATAR USD REG S 5.103 5.103 USD 04/23/2048</t>
  </si>
  <si>
    <t>XS1807174559</t>
  </si>
  <si>
    <t>74727PBB</t>
  </si>
  <si>
    <t>QATAR STATE OF USD 144A W/O RTS 4.817 USD 03/14/2049</t>
  </si>
  <si>
    <t>US74727PBB67</t>
  </si>
  <si>
    <t>QATAR STATE OF USD REG S 4.817 USD 03/14/2049</t>
  </si>
  <si>
    <t>XS1959337749</t>
  </si>
  <si>
    <t>74727PBE</t>
  </si>
  <si>
    <t>QATAR STATE OF USD 144A W/O RTS 4.4 USD 04/16/2050</t>
  </si>
  <si>
    <t>US74727PBE07</t>
  </si>
  <si>
    <t>XS2155352748</t>
  </si>
  <si>
    <t>QIB SUKUK LTD REG S 3.982 USD 03/26/2024</t>
  </si>
  <si>
    <t>XS1964617440</t>
  </si>
  <si>
    <t>QIB SUKUK LTD REG S 1.95 USD 10/27/2025</t>
  </si>
  <si>
    <t>XS2248012382</t>
  </si>
  <si>
    <t>FINANSBANK USD REG S 4.875 USD 05/19/2022</t>
  </si>
  <si>
    <t>XS1613091500</t>
  </si>
  <si>
    <t>31772DAD</t>
  </si>
  <si>
    <t>QNB FINANSBANK USD 144A W/O RTS 6.875 USD 09/07/2024</t>
  </si>
  <si>
    <t>US31772DAD49</t>
  </si>
  <si>
    <t>QNB FINANSBANK USD REG S 6.875 USD 09/07/2024</t>
  </si>
  <si>
    <t>XS1959391019</t>
  </si>
  <si>
    <t>QNB FINANCE LTD REG S 3.5 USD 03/28/2024</t>
  </si>
  <si>
    <t>XS1970690829</t>
  </si>
  <si>
    <t>QNB FINANCE LTD REG S 2.625 USD 05/12/2025</t>
  </si>
  <si>
    <t>XS2162033729</t>
  </si>
  <si>
    <t>QNB FINANCE LTD REG S 1.625 USD 09/22/2025</t>
  </si>
  <si>
    <t>XS2233188353</t>
  </si>
  <si>
    <t>QNB FINANCE LTD REG S 1.375 USD 01/26/2026</t>
  </si>
  <si>
    <t>XS2287744218</t>
  </si>
  <si>
    <t>QNB FINANCE LTD REG S 2.75 USD 02/12/2027</t>
  </si>
  <si>
    <t>XS2114850949</t>
  </si>
  <si>
    <t>74735K2A</t>
  </si>
  <si>
    <t>QTEL INT USD FIN 144A W/O RTS 3.25 USD 02/21/2023</t>
  </si>
  <si>
    <t>US74735K2A99</t>
  </si>
  <si>
    <t>QTEL INT USD FIN REG S 3.25 USD 02/21/2023</t>
  </si>
  <si>
    <t>XS0866438475</t>
  </si>
  <si>
    <t>74733LAE</t>
  </si>
  <si>
    <t>QTEL INT USD FIN 144A W/O RTS 5 USD 10/19/2025</t>
  </si>
  <si>
    <t>US74733LAE20</t>
  </si>
  <si>
    <t>QTEL INT USD FIN REG S 5 USD 10/19/2025</t>
  </si>
  <si>
    <t>XS0551307100</t>
  </si>
  <si>
    <t>68341PAA</t>
  </si>
  <si>
    <t>OOREDOO INTL FINANCE 144A W/O RTS 3.75 USD 06/22/2026</t>
  </si>
  <si>
    <t>US68341PAA75</t>
  </si>
  <si>
    <t>OOREDOO INTL FINANCE REG S 3.75 USD 06/22/2026</t>
  </si>
  <si>
    <t>XS1435374126</t>
  </si>
  <si>
    <t>74735K2B</t>
  </si>
  <si>
    <t>QTEL INT USD FIN 144A W/O RTS 3.875 USD 01/31/2028</t>
  </si>
  <si>
    <t>US74735K2B72</t>
  </si>
  <si>
    <t>QTEL INT USD FIN REG S 3.875 USD 01/31/2028</t>
  </si>
  <si>
    <t>XS0880134258</t>
  </si>
  <si>
    <t>74735KAA</t>
  </si>
  <si>
    <t>OOREDOO INTL FINANCE 144A W/O RTS 2.625 USD 04/08/2031</t>
  </si>
  <si>
    <t>US74735KAA07</t>
  </si>
  <si>
    <t>OOREDOO INTL FINANCE REG S 2.625 USD 04/08/2031</t>
  </si>
  <si>
    <t>XS2311299957</t>
  </si>
  <si>
    <t>74735K2C</t>
  </si>
  <si>
    <t>QTELQD 4.5 01/31/2043 4.5 USD 01/31/2043</t>
  </si>
  <si>
    <t>US74735K2C55</t>
  </si>
  <si>
    <t>OOREDOO INTL FINANCE REG S 4.5 USD 01/31/2043</t>
  </si>
  <si>
    <t>XS0881740384</t>
  </si>
  <si>
    <t>INTL AIRPORT FINANCE SA REG S 12 USD 03/15/2033</t>
  </si>
  <si>
    <t>USE6R69LAA27</t>
  </si>
  <si>
    <t>781467AC</t>
  </si>
  <si>
    <t>US781467AC98</t>
  </si>
  <si>
    <t>USL79090AC78</t>
  </si>
  <si>
    <t>75102XAA</t>
  </si>
  <si>
    <t>RAIZEN FUELS FINANCE 144A W/O RTS 5.3 USD 01/20/2027</t>
  </si>
  <si>
    <t>US75102XAA46</t>
  </si>
  <si>
    <t>7909CAA5</t>
  </si>
  <si>
    <t>RAIZEN FUELS FINANCE REG S 5.3 USD 01/20/2027</t>
  </si>
  <si>
    <t>USL7909CAA55</t>
  </si>
  <si>
    <t>75405UAD</t>
  </si>
  <si>
    <t>US75405UAD81</t>
  </si>
  <si>
    <t>RAS LAFFAN LNG 3 USD REG S 6.332 USD 09/30/2027</t>
  </si>
  <si>
    <t>USM8222MAD40</t>
  </si>
  <si>
    <t>75405UAA</t>
  </si>
  <si>
    <t>RAS LAFFAN LNG 3 USD 144A W/O RTS 5.838 USD 09/30/2027</t>
  </si>
  <si>
    <t>US75405UAA43</t>
  </si>
  <si>
    <t>RAS LAFFAN LNG 3 USD REG S 5.838 USD 09/30/2027</t>
  </si>
  <si>
    <t>USM8222MAA01</t>
  </si>
  <si>
    <t>75735KAA</t>
  </si>
  <si>
    <t>US75735KAA79</t>
  </si>
  <si>
    <t>REDE D'OR FINANCE SARL REG S 4.95 USD 01/17/2028</t>
  </si>
  <si>
    <t>USL7915RAA43</t>
  </si>
  <si>
    <t>75735GAA</t>
  </si>
  <si>
    <t>US75735GAA67</t>
  </si>
  <si>
    <t>USL7915TAA09</t>
  </si>
  <si>
    <t>74947LAC</t>
  </si>
  <si>
    <t>REC LIMITED 144A W/O RTS 4.75 USD 05/19/2023</t>
  </si>
  <si>
    <t>US74947LAC81</t>
  </si>
  <si>
    <t>74947MAC</t>
  </si>
  <si>
    <t>US74947MAC64</t>
  </si>
  <si>
    <t>74947LAA</t>
  </si>
  <si>
    <t>REC LIMITED 144A W/O RTS 5.25 USD 11/13/2023</t>
  </si>
  <si>
    <t>US74947LAA26</t>
  </si>
  <si>
    <t>REC LIMITED REG S 5.25 USD 11/13/2023</t>
  </si>
  <si>
    <t>XS1902341939</t>
  </si>
  <si>
    <t>REC LIMITED REG S 3.375 USD 07/25/2024</t>
  </si>
  <si>
    <t>XS2013002824</t>
  </si>
  <si>
    <t>REC LIMITED REG S 3.5 USD 12/12/2024</t>
  </si>
  <si>
    <t>XS2084421630</t>
  </si>
  <si>
    <t>REC LIMITED REG S 2.25 USD 09/01/2026</t>
  </si>
  <si>
    <t>XS2306847232</t>
  </si>
  <si>
    <t>XS1641477119</t>
  </si>
  <si>
    <t>REC LTD REG S 4.625 USD 03/22/2028</t>
  </si>
  <si>
    <t>XS1791439257</t>
  </si>
  <si>
    <t>759470AQ</t>
  </si>
  <si>
    <t>RELIANCE INDUSTRIES LTD 144A W/O RTS 4.125 USD 01/28/2025</t>
  </si>
  <si>
    <t>US759470AQ02</t>
  </si>
  <si>
    <t>USY72596BU56</t>
  </si>
  <si>
    <t>759470AX</t>
  </si>
  <si>
    <t>RELIANCE INDUSTRIES LTD 144A W/O RTS 3.667 USD 11/30/2027</t>
  </si>
  <si>
    <t>US759470AX52</t>
  </si>
  <si>
    <t>USY72570AN72</t>
  </si>
  <si>
    <t>759470BA</t>
  </si>
  <si>
    <t>RELIANCE HOLDINGS USA 6.25 USD 10/19/2040</t>
  </si>
  <si>
    <t>US759470BA41</t>
  </si>
  <si>
    <t>USY72570AR86</t>
  </si>
  <si>
    <t>USY72570AM99</t>
  </si>
  <si>
    <t>77586RAB</t>
  </si>
  <si>
    <t>US77586RAB69</t>
  </si>
  <si>
    <t>77586TAC</t>
  </si>
  <si>
    <t>US77586TAC09</t>
  </si>
  <si>
    <t>77586RAD</t>
  </si>
  <si>
    <t>US77586RAD26</t>
  </si>
  <si>
    <t>77586TAD</t>
  </si>
  <si>
    <t>ROMANIA USD REG S 4.875 USD 01/22/2024</t>
  </si>
  <si>
    <t>US77586TAD81</t>
  </si>
  <si>
    <t>XS2201851172</t>
  </si>
  <si>
    <t>77586TAE</t>
  </si>
  <si>
    <t>ROMANIA USD REG S 6.125 USD 01/22/2044</t>
  </si>
  <si>
    <t>US77586TAE64</t>
  </si>
  <si>
    <t>77586RAF</t>
  </si>
  <si>
    <t>US77586RAF73</t>
  </si>
  <si>
    <t>ROMANIA USD REG S 5.125 USD 06/15/2048</t>
  </si>
  <si>
    <t>XS1837994794</t>
  </si>
  <si>
    <t>77586RAJ</t>
  </si>
  <si>
    <t>US77586RAJ95</t>
  </si>
  <si>
    <t>XS2201851685</t>
  </si>
  <si>
    <t>RENEW POWER SYNTHETIC REG S 6.67 USD 03/12/2024</t>
  </si>
  <si>
    <t>USY7275HAA69</t>
  </si>
  <si>
    <t>75973PAA</t>
  </si>
  <si>
    <t>10 RENEW POWER SUBSIDIAR 144A W/O RTS 4.5 USD 07/14/2028</t>
  </si>
  <si>
    <t>US75973PAA75</t>
  </si>
  <si>
    <t>10 RENEW POWER SUBSIDIAR REG S 4.5 USD 07/14/2028</t>
  </si>
  <si>
    <t>USY7280PAA13</t>
  </si>
  <si>
    <t>XS0971721450</t>
  </si>
  <si>
    <t>78307ACZ</t>
  </si>
  <si>
    <t>US78307ACZ49</t>
  </si>
  <si>
    <t>XS0114288789</t>
  </si>
  <si>
    <t>RU000A0JWHA4</t>
  </si>
  <si>
    <t>RU000A0JXTS9</t>
  </si>
  <si>
    <t>XS0088543193</t>
  </si>
  <si>
    <t>RU000A0ZYYN4</t>
  </si>
  <si>
    <t>RU000A1006S9</t>
  </si>
  <si>
    <t>XS0767473852</t>
  </si>
  <si>
    <t>XS0971721963</t>
  </si>
  <si>
    <t>RU000A0JXU14</t>
  </si>
  <si>
    <t>RUTAS 2 AND 7 FINANCE REG S 0 USD 09/30/2036</t>
  </si>
  <si>
    <t>USG77265AA73</t>
  </si>
  <si>
    <t>78520LAA</t>
  </si>
  <si>
    <t>SABIC CAPITAL II BV 144A W/O RTS 4 USD 10/10/2023</t>
  </si>
  <si>
    <t>US78520LAA89</t>
  </si>
  <si>
    <t>SABIC CAPITAL II BV REG S 4 USD 10/10/2023</t>
  </si>
  <si>
    <t>XS1890684688</t>
  </si>
  <si>
    <t>78520LAB</t>
  </si>
  <si>
    <t>SABIC CAPITAL II BV 4.5 USD 10/10/2028</t>
  </si>
  <si>
    <t>US78520LAB62</t>
  </si>
  <si>
    <t>XS1890684761</t>
  </si>
  <si>
    <t>XS2228112954</t>
  </si>
  <si>
    <t>XS2228113762</t>
  </si>
  <si>
    <t>TRANSNET LTD USD REG S 4 USD 07/26/2022</t>
  </si>
  <si>
    <t>XS0809571739</t>
  </si>
  <si>
    <t>69371EAA</t>
  </si>
  <si>
    <t>SAKA ENERGI USD 144A W/O RTS 4.45 USD 05/05/2024</t>
  </si>
  <si>
    <t>US69371EAA38</t>
  </si>
  <si>
    <t>USY7140VAA80</t>
  </si>
  <si>
    <t>SAMBA FUNDING LTD REG S 2.75 USD 10/02/2024</t>
  </si>
  <si>
    <t>XS2054533935</t>
  </si>
  <si>
    <t>SAMBA FUNDING LTD REG S 2.9 USD 01/29/2027</t>
  </si>
  <si>
    <t>XS2109396957</t>
  </si>
  <si>
    <t>80007RAF</t>
  </si>
  <si>
    <t>SANDS CHINA LTD 5.125 USD 08/08/2025</t>
  </si>
  <si>
    <t>US80007RAF29</t>
  </si>
  <si>
    <t>80007RAK</t>
  </si>
  <si>
    <t>SANDS CHINA LTD 3.8 USD 01/08/2026</t>
  </si>
  <si>
    <t>US80007RAK14</t>
  </si>
  <si>
    <t>80007RAE</t>
  </si>
  <si>
    <t>SANDS CHINA LTD 5.4 USD 08/08/2028</t>
  </si>
  <si>
    <t>US80007RAE53</t>
  </si>
  <si>
    <t>80007RAL</t>
  </si>
  <si>
    <t>SANDS CHINA LTD 4.375 USD 06/18/2030</t>
  </si>
  <si>
    <t>US80007RAL96</t>
  </si>
  <si>
    <t>803865AA</t>
  </si>
  <si>
    <t>SASOL FINANCING INT 4.5 USD 11/14/2022</t>
  </si>
  <si>
    <t>US803865AA25</t>
  </si>
  <si>
    <t>80386WAA</t>
  </si>
  <si>
    <t>SASOL FINANCING USA LLC 5.875 USD 03/27/2024</t>
  </si>
  <si>
    <t>US80386WAA36</t>
  </si>
  <si>
    <t>80386WAC</t>
  </si>
  <si>
    <t>SASOL FINANCING USA LLC 4.375 USD 09/18/2026</t>
  </si>
  <si>
    <t>US80386WAC91</t>
  </si>
  <si>
    <t>80386WAB</t>
  </si>
  <si>
    <t>US80386WAB19</t>
  </si>
  <si>
    <t>80386WAD</t>
  </si>
  <si>
    <t>US80386WAD74</t>
  </si>
  <si>
    <t>XS1694216687</t>
  </si>
  <si>
    <t>80413TAG</t>
  </si>
  <si>
    <t>US80413TAG40</t>
  </si>
  <si>
    <t>XS1791937441</t>
  </si>
  <si>
    <t>XS2159975619</t>
  </si>
  <si>
    <t>80413TAB</t>
  </si>
  <si>
    <t>SAUDI INT BOND USD 144A W/O RTS 3.25 USD 10/26/2026</t>
  </si>
  <si>
    <t>US80413TAB52</t>
  </si>
  <si>
    <t>SAUDI INT BOND USD REG S 3.25 USD 10/26/2026</t>
  </si>
  <si>
    <t>XS1508675417</t>
  </si>
  <si>
    <t>SAUDI INT BOND USD REG S 2.5 USD 02/03/2027</t>
  </si>
  <si>
    <t>XS2109766126</t>
  </si>
  <si>
    <t>15992842</t>
  </si>
  <si>
    <t>XS1599284202</t>
  </si>
  <si>
    <t>80413TAE</t>
  </si>
  <si>
    <t>US80413TAE91</t>
  </si>
  <si>
    <t>16942174</t>
  </si>
  <si>
    <t>XS1694217495</t>
  </si>
  <si>
    <t>XS1881581968</t>
  </si>
  <si>
    <t>80413TAK</t>
  </si>
  <si>
    <t>US80413TAK51</t>
  </si>
  <si>
    <t>XS1936302865</t>
  </si>
  <si>
    <t>XS2072816114</t>
  </si>
  <si>
    <t>80413TAH</t>
  </si>
  <si>
    <t>US80413TAH23</t>
  </si>
  <si>
    <t>XS1791939066</t>
  </si>
  <si>
    <t>80413TAT</t>
  </si>
  <si>
    <t>US80413TAT60</t>
  </si>
  <si>
    <t>XS2159975700</t>
  </si>
  <si>
    <t>XS2109766472</t>
  </si>
  <si>
    <t>SAUDI INTL BOND ARABIA USD REG S 2.25 USD 02/02/2033</t>
  </si>
  <si>
    <t>XS2294322818</t>
  </si>
  <si>
    <t>80413TAC</t>
  </si>
  <si>
    <t>SAUDI INT BOND USD 144A W/O RTS 4.5 USD 10/26/2046</t>
  </si>
  <si>
    <t>US80413TAC36</t>
  </si>
  <si>
    <t>SAUDI INT BOND USD REG S 4.5 USD 10/26/2046</t>
  </si>
  <si>
    <t>XS1508675508</t>
  </si>
  <si>
    <t>80413TAF</t>
  </si>
  <si>
    <t>US80413TAF66</t>
  </si>
  <si>
    <t>XS1694218469</t>
  </si>
  <si>
    <t>80413TAJ</t>
  </si>
  <si>
    <t>US80413TAJ88</t>
  </si>
  <si>
    <t>XS1791939736</t>
  </si>
  <si>
    <t>80413TAL</t>
  </si>
  <si>
    <t>US80413TAL35</t>
  </si>
  <si>
    <t>XS1936302949</t>
  </si>
  <si>
    <t>80413TAR</t>
  </si>
  <si>
    <t>US80413TAR05</t>
  </si>
  <si>
    <t>XS2109770151</t>
  </si>
  <si>
    <t>80413TAU</t>
  </si>
  <si>
    <t>US80413TAU34</t>
  </si>
  <si>
    <t>XS2159975882</t>
  </si>
  <si>
    <t>80413TAW</t>
  </si>
  <si>
    <t>SAUDI INTL BOND ARABIA USD 144A W/O RTS 3.45 USD 02/02/2061</t>
  </si>
  <si>
    <t>US80413TAW99</t>
  </si>
  <si>
    <t>XS2294323386</t>
  </si>
  <si>
    <t>SSMS PLANT HOLD USD REG S 7.75 USD 01/23/2023</t>
  </si>
  <si>
    <t>XS1712553418</t>
  </si>
  <si>
    <t>STATE BANK INDIA/LONDON REG S 4.5 USD 09/28/2023</t>
  </si>
  <si>
    <t>XS1856795510</t>
  </si>
  <si>
    <t>85628UAJ</t>
  </si>
  <si>
    <t>STATE BANK INDIA/LONDON 144A W/O RTS 4.375 USD 01/24/2024</t>
  </si>
  <si>
    <t>US85628UAJ51</t>
  </si>
  <si>
    <t>STATE BANK INDIA/LONDON REG S 4.375 USD 01/24/2024</t>
  </si>
  <si>
    <t>USY81647AE24</t>
  </si>
  <si>
    <t>85628UAF</t>
  </si>
  <si>
    <t>STATE BANK INDIA/LONDON 144A W/O RTS 4.875 USD 04/17/2024</t>
  </si>
  <si>
    <t>US85628UAF30</t>
  </si>
  <si>
    <t>USY81647AB84</t>
  </si>
  <si>
    <t>STATE BANK INDIA/LONDON REG S 1.8 USD 07/13/2026</t>
  </si>
  <si>
    <t>XS2281373089</t>
  </si>
  <si>
    <t>STANDARD BANK GP USD REG S 5.95 USD 05/31/2029</t>
  </si>
  <si>
    <t>XS2001739379</t>
  </si>
  <si>
    <t>SIAM COMMERCIAL GMTN USD REG S 3.2 USD 07/26/2022</t>
  </si>
  <si>
    <t>XS1555809927</t>
  </si>
  <si>
    <t>SIAM COMMERCIAL EMTN USD REG S 2.75 USD 05/16/2023</t>
  </si>
  <si>
    <t>XS1718991414</t>
  </si>
  <si>
    <t>SIAM COMMERCIAL GMTN USD REG S 3.9 USD 02/11/2024</t>
  </si>
  <si>
    <t>XS1945125463</t>
  </si>
  <si>
    <t>SIAM COMMERCIAL GMTN USD REG S 4.4 USD 02/11/2029</t>
  </si>
  <si>
    <t>XS1945125547</t>
  </si>
  <si>
    <t>60284MAB</t>
  </si>
  <si>
    <t>MINERA MEXICO SA USD 144A W/O RTS 4.5 USD 01/26/2050</t>
  </si>
  <si>
    <t>US60284MAB81</t>
  </si>
  <si>
    <t>USP6777MAB83</t>
  </si>
  <si>
    <t>84265VAF</t>
  </si>
  <si>
    <t>SOUTHERN COPPER CORP 3.5 USD 11/08/2022</t>
  </si>
  <si>
    <t>US84265VAF22</t>
  </si>
  <si>
    <t>84265VAH</t>
  </si>
  <si>
    <t>SOUTHERN COPPER CORP 3.875 USD 04/23/2025</t>
  </si>
  <si>
    <t>US84265VAH87</t>
  </si>
  <si>
    <t>84265VAA</t>
  </si>
  <si>
    <t>US84265VAA35</t>
  </si>
  <si>
    <t>84265VAE</t>
  </si>
  <si>
    <t>SOUTHERN COPPER CORP 6.75 USD 04/16/2040</t>
  </si>
  <si>
    <t>US84265VAE56</t>
  </si>
  <si>
    <t>84265VAG</t>
  </si>
  <si>
    <t>US84265VAG05</t>
  </si>
  <si>
    <t>84265VAJ</t>
  </si>
  <si>
    <t>SOUTHERN COPPER CORP 5.875 USD 04/23/2045</t>
  </si>
  <si>
    <t>US84265VAJ44</t>
  </si>
  <si>
    <t>804133AA</t>
  </si>
  <si>
    <t>SAUDI ELECTRICITY GLOBAL 144A W/O RTS 3.473 USD 04/08/2023</t>
  </si>
  <si>
    <t>US804133AA45</t>
  </si>
  <si>
    <t>SAUDI ELECTRICITY GLOBAL REG S 3.473 USD 04/08/2023</t>
  </si>
  <si>
    <t>XS0908512410</t>
  </si>
  <si>
    <t>SAUDI ELEC GLB SUKUK REG S 4.222 USD 01/27/2024</t>
  </si>
  <si>
    <t>XS1857100090</t>
  </si>
  <si>
    <t>80413MAA</t>
  </si>
  <si>
    <t>SAUDI ELEC GLOBAL SUKUK 144A W/O RTS 4 USD 04/08/2024</t>
  </si>
  <si>
    <t>US80413MAA27</t>
  </si>
  <si>
    <t>XS1054250235</t>
  </si>
  <si>
    <t>SAUDI ELEC GLB SUKUK REG S 1.74 USD 09/17/2025</t>
  </si>
  <si>
    <t>XS2203995670</t>
  </si>
  <si>
    <t>XS1877838877</t>
  </si>
  <si>
    <t>SAUDI ELEC GLB SUKUK 2.413 USD 09/17/2030</t>
  </si>
  <si>
    <t>XS2203996306</t>
  </si>
  <si>
    <t>804133AB</t>
  </si>
  <si>
    <t>US804133AB28</t>
  </si>
  <si>
    <t>SAUDI ELECTRICITY GLOBAL REG S 5.06 USD 04/08/2043</t>
  </si>
  <si>
    <t>XS0911024635</t>
  </si>
  <si>
    <t>80413MAB</t>
  </si>
  <si>
    <t>SAUDI ELEC GLOBAL SUKUK 144A W/O RTS 5.5 USD 04/08/2044</t>
  </si>
  <si>
    <t>US80413MAB00</t>
  </si>
  <si>
    <t>XS1054250318</t>
  </si>
  <si>
    <t>SENEGAL REP OF USD REG S 6.25 USD 07/30/2024</t>
  </si>
  <si>
    <t>XS1090161875</t>
  </si>
  <si>
    <t>81720TAC</t>
  </si>
  <si>
    <t>SENEGAL (REPUBLIC OF) 6.25 USD 05/23/2033</t>
  </si>
  <si>
    <t>US81720TAC99</t>
  </si>
  <si>
    <t>XS1619155564</t>
  </si>
  <si>
    <t>XS1790134362</t>
  </si>
  <si>
    <t>81733LAB</t>
  </si>
  <si>
    <t>US81733LAB36</t>
  </si>
  <si>
    <t>SEPLAT PETROLEUM USD REG S 7.75 USD 04/01/2026</t>
  </si>
  <si>
    <t>XS2325735897</t>
  </si>
  <si>
    <t>XS2264555744</t>
  </si>
  <si>
    <t>SF HOLDING INVESTMENT REG S 4.125 USD 07/26/2023</t>
  </si>
  <si>
    <t>XS1837976460</t>
  </si>
  <si>
    <t>SF HOLDING INVESTMENT REG S 2.875 USD 02/20/2030</t>
  </si>
  <si>
    <t>XS2099049699</t>
  </si>
  <si>
    <t>84302LAA</t>
  </si>
  <si>
    <t>SOUTHERN GAS CORRIDOR 144A W/O RTS 6.875 USD 03/24/2026</t>
  </si>
  <si>
    <t>US84302LAA08</t>
  </si>
  <si>
    <t>XS1319820897</t>
  </si>
  <si>
    <t>SHARJAH SUKUK LTD REG S 3.764 USD 09/17/2024</t>
  </si>
  <si>
    <t>XS1106137687</t>
  </si>
  <si>
    <t>XS1969593356</t>
  </si>
  <si>
    <t>XS2182820329</t>
  </si>
  <si>
    <t>XS1791326991</t>
  </si>
  <si>
    <t>XS2067187810</t>
  </si>
  <si>
    <t>SHENHUA OVERSEAS CAPITAL REG S 3.875 USD 01/20/2025</t>
  </si>
  <si>
    <t>XS1165128585</t>
  </si>
  <si>
    <t>VOYAGE BONDS LTD REG S 3.375 USD 09/28/2022</t>
  </si>
  <si>
    <t>XS1686463305</t>
  </si>
  <si>
    <t>SHOUGANG GROUP CO LTD REG S 4 USD 05/23/2024</t>
  </si>
  <si>
    <t>XS1992940913</t>
  </si>
  <si>
    <t>SHIMAO PROPERTY HLDGS REG S 5.2 USD 01/30/2025</t>
  </si>
  <si>
    <t>XS1759179002</t>
  </si>
  <si>
    <t>SHIMAO PROPERTY HLDGS REG S 6.125 USD 02/21/2024</t>
  </si>
  <si>
    <t>XS1953029284</t>
  </si>
  <si>
    <t>SHIMAO PROPERTY HLDGS REG S 5.6 USD 07/15/2026</t>
  </si>
  <si>
    <t>XS2025575114</t>
  </si>
  <si>
    <t>XS2198427085</t>
  </si>
  <si>
    <t>SHIMAO GROUP HOLDINGS LT REG S 3.45 USD 01/11/2031</t>
  </si>
  <si>
    <t>XS2276735326</t>
  </si>
  <si>
    <t>XS1856024432</t>
  </si>
  <si>
    <t>82460Q2A</t>
  </si>
  <si>
    <t>SHINHAN FINL GRP USD REG S 3.34 USD 02/05/2030</t>
  </si>
  <si>
    <t>US82460Q2A00</t>
  </si>
  <si>
    <t>82460M2A</t>
  </si>
  <si>
    <t>SHINHAN FINL GRP USD 144A W/O RTS 1.35 USD 01/10/2026</t>
  </si>
  <si>
    <t>US82460M2A90</t>
  </si>
  <si>
    <t>82460N2A</t>
  </si>
  <si>
    <t>SHINHAN FINL GRP USD REG S 1.35 USD 01/10/2026</t>
  </si>
  <si>
    <t>US82460N2A72</t>
  </si>
  <si>
    <t>822538AE</t>
  </si>
  <si>
    <t>US822538AE44</t>
  </si>
  <si>
    <t>USG23618AC87</t>
  </si>
  <si>
    <t>82460CAJ</t>
  </si>
  <si>
    <t>SHINHAN BANK USD 144A W/O RTS 3.875 USD 03/24/2026</t>
  </si>
  <si>
    <t>US82460CAJ36</t>
  </si>
  <si>
    <t>82460EAJ</t>
  </si>
  <si>
    <t>US82460EAJ91</t>
  </si>
  <si>
    <t>82460EAL</t>
  </si>
  <si>
    <t>US82460EAL48</t>
  </si>
  <si>
    <t>XS1795263281</t>
  </si>
  <si>
    <t>82460EAN</t>
  </si>
  <si>
    <t>US82460EAN04</t>
  </si>
  <si>
    <t>82460CAM</t>
  </si>
  <si>
    <t>SHINHAN BANK USD 144A W/O RTS 3.875 USD 11/05/2023</t>
  </si>
  <si>
    <t>US82460CAM64</t>
  </si>
  <si>
    <t>82460EAM</t>
  </si>
  <si>
    <t>SHINHAN BANK USD REG S 3.875 USD 11/05/2023</t>
  </si>
  <si>
    <t>US82460EAM21</t>
  </si>
  <si>
    <t>82460CAQ</t>
  </si>
  <si>
    <t>SHINHAN BANK USD 144A W/O RTS 1.375 USD 10/21/2026</t>
  </si>
  <si>
    <t>US82460CAQ78</t>
  </si>
  <si>
    <t>82460EAQ</t>
  </si>
  <si>
    <t>SHINHAN BANK USD REG S 1.375 USD 10/21/2026</t>
  </si>
  <si>
    <t>US82460EAQ35</t>
  </si>
  <si>
    <t>SHANGHAI PORT GRP DEV CO REG S 2.875 USD 06/18/2024</t>
  </si>
  <si>
    <t>XS2008300597</t>
  </si>
  <si>
    <t>SHANGHAI PORT GRP DEV CO REG S 2.4 USD 09/11/2024</t>
  </si>
  <si>
    <t>XS2049587772</t>
  </si>
  <si>
    <t>SHANGHAI PORT GROUP BV REG S 1.5 USD 07/13/2025</t>
  </si>
  <si>
    <t>XS2187634642</t>
  </si>
  <si>
    <t>XS2012984154</t>
  </si>
  <si>
    <t>XS2049589042</t>
  </si>
  <si>
    <t>SHANGHAI PORT GROUP BV REG S 2.375 USD 07/13/2030</t>
  </si>
  <si>
    <t>XS2187635375</t>
  </si>
  <si>
    <t>825547AA</t>
  </si>
  <si>
    <t>SHRIRAM TRANSPORT FIN 144A W/O RTS 5.95 USD 10/24/2022</t>
  </si>
  <si>
    <t>US825547AA08</t>
  </si>
  <si>
    <t>825547AC</t>
  </si>
  <si>
    <t>SHRIRAM TRANSPORT FIN 144A W/O RTS 5.1 USD 07/16/2023</t>
  </si>
  <si>
    <t>US825547AC63</t>
  </si>
  <si>
    <t>SHRIRAM TRANSPORT FIN REG S 5.1 USD 07/16/2023</t>
  </si>
  <si>
    <t>USY7758EEF44</t>
  </si>
  <si>
    <t>825547AD</t>
  </si>
  <si>
    <t>SHRIRAM TRANSPORT FIN 144A W/O RTS 4.4 USD 03/13/2024</t>
  </si>
  <si>
    <t>US825547AD47</t>
  </si>
  <si>
    <t>SHRIRAM TRANSPORT FIN REG S 4.4 USD 03/13/2024</t>
  </si>
  <si>
    <t>USY7758EEG27</t>
  </si>
  <si>
    <t>82655AAC</t>
  </si>
  <si>
    <t>SIGMA ALIMENTOS USD 144A W/O RTS 4.125 USD 05/02/2026</t>
  </si>
  <si>
    <t>US82655AAC71</t>
  </si>
  <si>
    <t>SIGMA ALIMENTOS USD REG S 4.125 USD 05/02/2026</t>
  </si>
  <si>
    <t>USP8674JAE93</t>
  </si>
  <si>
    <t>8265QNAA</t>
  </si>
  <si>
    <t>SIGMA FINANCE NL 144A W/O RTS 4.875 USD 03/27/2028</t>
  </si>
  <si>
    <t>US8265QNAA04</t>
  </si>
  <si>
    <t>SIGMA FINANCE NL REG S 4.875 USD 03/27/2028</t>
  </si>
  <si>
    <t>USN8133NAA56</t>
  </si>
  <si>
    <t>SINO OCEAN LND TRS FIN I REG S 6 USD 07/30/2024</t>
  </si>
  <si>
    <t>XS1090864528</t>
  </si>
  <si>
    <t>SINO OCEAN LAND IV REG S 3.25 USD 05/05/2026</t>
  </si>
  <si>
    <t>XS2293578832</t>
  </si>
  <si>
    <t>XS1163722587</t>
  </si>
  <si>
    <t>SINO OCEAN LAND IV REG S 4.75 USD 08/05/2029</t>
  </si>
  <si>
    <t>XS2034822564</t>
  </si>
  <si>
    <t>XS2098034452</t>
  </si>
  <si>
    <t>82938NAG</t>
  </si>
  <si>
    <t>SINOPEC GRP OVERSEAS DEV 144A W/O RTS 2.5 USD 09/13/2022</t>
  </si>
  <si>
    <t>US82938NAG97</t>
  </si>
  <si>
    <t>USG8201NAG72</t>
  </si>
  <si>
    <t>82937TAA</t>
  </si>
  <si>
    <t>SINOPEC CAPITAL 2013 LTD 144A W/O RTS 3.125 USD 04/24/2023</t>
  </si>
  <si>
    <t>US82937TAA07</t>
  </si>
  <si>
    <t>USG81877AA34</t>
  </si>
  <si>
    <t>82939GAA</t>
  </si>
  <si>
    <t>SINOPEC GRP DEV 2018 144A W/O RTS 3.75 USD 09/12/2023</t>
  </si>
  <si>
    <t>US82939GAA67</t>
  </si>
  <si>
    <t>USG82016AA75</t>
  </si>
  <si>
    <t>82937VAB</t>
  </si>
  <si>
    <t>SINOPEC GRP OVERSEA 2013 144A W/O RTS 4.375 USD 10/17/2023</t>
  </si>
  <si>
    <t>US82937VAB36</t>
  </si>
  <si>
    <t>USG8200QAB26</t>
  </si>
  <si>
    <t>82937WAE</t>
  </si>
  <si>
    <t>SINOPEC GRP OVERSEA 2014 144A W/O RTS 4.375 USD 04/10/2024</t>
  </si>
  <si>
    <t>US82937WAE57</t>
  </si>
  <si>
    <t>USG82003AE76</t>
  </si>
  <si>
    <t>82939GAF</t>
  </si>
  <si>
    <t>SINOPEC GRP DEV 2018 144A W/O RTS 2.5 USD 08/08/2024</t>
  </si>
  <si>
    <t>US82939GAF54</t>
  </si>
  <si>
    <t>USG82016AF62</t>
  </si>
  <si>
    <t>82939GAK</t>
  </si>
  <si>
    <t>SINOPEC GRP DEV 2018 144A W/O RTS 2.5 USD 11/12/2024</t>
  </si>
  <si>
    <t>US82939GAK40</t>
  </si>
  <si>
    <t>USG82016AK57</t>
  </si>
  <si>
    <t>82939GAN</t>
  </si>
  <si>
    <t>SINOPEC GRP DEV 2018 144A W/O RTS 2.15 USD 05/13/2025</t>
  </si>
  <si>
    <t>US82939GAN88</t>
  </si>
  <si>
    <t>USG82016AN96</t>
  </si>
  <si>
    <t>82938BAC</t>
  </si>
  <si>
    <t>SINOPEC GRP OVERSEA 2015 144A W/O RTS 3.25 USD 04/28/2025</t>
  </si>
  <si>
    <t>US82938BAC46</t>
  </si>
  <si>
    <t>USG8201JAC56</t>
  </si>
  <si>
    <t>82939GAB</t>
  </si>
  <si>
    <t>SINOPEC GRP DEV 2018 144A W/O RTS 4.125 USD 09/12/2025</t>
  </si>
  <si>
    <t>US82939GAB41</t>
  </si>
  <si>
    <t>USG82016AB58</t>
  </si>
  <si>
    <t>82939GAR</t>
  </si>
  <si>
    <t>SINOPEC GRP DEV 2018 144A W/O RTS 1.45 USD 01/08/2026</t>
  </si>
  <si>
    <t>US82939GAR92</t>
  </si>
  <si>
    <t>USG82016AR01</t>
  </si>
  <si>
    <t>82939CAD</t>
  </si>
  <si>
    <t>SINOPEC GRP OVERSEAS DEV 144A W/O RTS 3.5 USD 05/03/2026</t>
  </si>
  <si>
    <t>US82939CAD92</t>
  </si>
  <si>
    <t>USG8200TAD21</t>
  </si>
  <si>
    <t>82939CAH</t>
  </si>
  <si>
    <t>SINOPEC GRP OVERSEAS DEV 144A W/O RTS 2.75 USD 09/29/2026</t>
  </si>
  <si>
    <t>US82939CAH07</t>
  </si>
  <si>
    <t>USG8200TAH35</t>
  </si>
  <si>
    <t>82938NAC</t>
  </si>
  <si>
    <t>US82938NAC83</t>
  </si>
  <si>
    <t>USG8201NAC68</t>
  </si>
  <si>
    <t>82938NAH</t>
  </si>
  <si>
    <t>US82938NAH70</t>
  </si>
  <si>
    <t>USG8201NAH55</t>
  </si>
  <si>
    <t>USG82016AC32</t>
  </si>
  <si>
    <t>82939GAH</t>
  </si>
  <si>
    <t>SINOPEC GROUP OVERSEAS DEVELOPMENT (2018) LIMITED 2.95 USD 08/08/2029</t>
  </si>
  <si>
    <t>US82939GAH11</t>
  </si>
  <si>
    <t>SINOPEC GRP DEV 2018 REG S 2.95 USD 08/08/2029</t>
  </si>
  <si>
    <t>USG82016AH29</t>
  </si>
  <si>
    <t>USG82016AL31</t>
  </si>
  <si>
    <t>82939GAP</t>
  </si>
  <si>
    <t>US82939GAP37</t>
  </si>
  <si>
    <t>SINOPEC GRP DEV 2018 REG S 2.7 USD 05/13/2030</t>
  </si>
  <si>
    <t>USG82016AP45</t>
  </si>
  <si>
    <t>USG82016AS83</t>
  </si>
  <si>
    <t>82937JAC</t>
  </si>
  <si>
    <t>SINOPEC GRP OVERSEA 2012 144A W/O RTS 4.875 USD 05/17/2042</t>
  </si>
  <si>
    <t>US82937JAC80</t>
  </si>
  <si>
    <t>CN SINOPEC 4 7/8% DUE 42 - ASIA 4.875 USD 05/17/2042</t>
  </si>
  <si>
    <t>USG8189YAC87</t>
  </si>
  <si>
    <t>82937TAD</t>
  </si>
  <si>
    <t>SINOPEC CAPITAL 2013 LTD 144A W/O RTS 4.25 USD 04/24/2043</t>
  </si>
  <si>
    <t>US82937TAD46</t>
  </si>
  <si>
    <t>USG81877AD72</t>
  </si>
  <si>
    <t>USG8200QAC09</t>
  </si>
  <si>
    <t>USG8201JAE13</t>
  </si>
  <si>
    <t>USG8200TAE04</t>
  </si>
  <si>
    <t>USG8201NAD42</t>
  </si>
  <si>
    <t>82938NAJ</t>
  </si>
  <si>
    <t>SINOPEC GROUP OVERSEAS DEVELOPMENT (2017) LIMITED 4 USD 09/13/2047</t>
  </si>
  <si>
    <t>US82938NAJ37</t>
  </si>
  <si>
    <t>USG8201NAJ12</t>
  </si>
  <si>
    <t>USG82016AD15</t>
  </si>
  <si>
    <t>USG82016AJ84</t>
  </si>
  <si>
    <t>USG82016AM14</t>
  </si>
  <si>
    <t>82939GAQ</t>
  </si>
  <si>
    <t>US82939GAQ10</t>
  </si>
  <si>
    <t>USG82016AQ28</t>
  </si>
  <si>
    <t>82939GAT</t>
  </si>
  <si>
    <t>US82939GAT58</t>
  </si>
  <si>
    <t>USG82016AT66</t>
  </si>
  <si>
    <t>90016AAB</t>
  </si>
  <si>
    <t>SISECAM USD 144A W/O RTS 6.95 USD 03/14/2026</t>
  </si>
  <si>
    <t>US90016AAB61</t>
  </si>
  <si>
    <t>XS1961010987</t>
  </si>
  <si>
    <t>SK INNOVATION CO USD REG S 4.125 USD 07/13/2023</t>
  </si>
  <si>
    <t>XS1854920870</t>
  </si>
  <si>
    <t>SK BATTERY AMERICA INC REG S 1.625 USD 01/26/2024</t>
  </si>
  <si>
    <t>XS2288890598</t>
  </si>
  <si>
    <t>SK BATTERY AMERICA INC REG S 2.125 USD 01/26/2026</t>
  </si>
  <si>
    <t>XS2288890671</t>
  </si>
  <si>
    <t>78440PAE</t>
  </si>
  <si>
    <t>SK TELECOM CO USD 144A W/O RTS 3.75 USD 04/16/2023</t>
  </si>
  <si>
    <t>US78440PAE88</t>
  </si>
  <si>
    <t>SK TELECOM CO USD REG S 3.75 USD 04/16/2023</t>
  </si>
  <si>
    <t>USY4935NAM66</t>
  </si>
  <si>
    <t>78440PAC</t>
  </si>
  <si>
    <t>SK TELECOM USD 144A W/O RTS 6.625 USD 07/20/2027</t>
  </si>
  <si>
    <t>US78440PAC23</t>
  </si>
  <si>
    <t>SK TELECOM USD REG S 6.625 USD 07/20/2027</t>
  </si>
  <si>
    <t>USY4935NAS37</t>
  </si>
  <si>
    <t>SM INVESTMENTS USD REG S 4.875 USD 06/10/2024</t>
  </si>
  <si>
    <t>XS1074049534</t>
  </si>
  <si>
    <t>XS0903465127</t>
  </si>
  <si>
    <t>XS1196496688</t>
  </si>
  <si>
    <t>836205AQ</t>
  </si>
  <si>
    <t>US836205AQ75</t>
  </si>
  <si>
    <t>836205AR</t>
  </si>
  <si>
    <t>SOUTH AFRICA USD 5.875 USD 09/16/2025</t>
  </si>
  <si>
    <t>US836205AR58</t>
  </si>
  <si>
    <t>836205AT</t>
  </si>
  <si>
    <t>US836205AT15</t>
  </si>
  <si>
    <t>836205AW</t>
  </si>
  <si>
    <t>US836205AW44</t>
  </si>
  <si>
    <t>836205AU</t>
  </si>
  <si>
    <t>US836205AU87</t>
  </si>
  <si>
    <t>836205BA</t>
  </si>
  <si>
    <t>US836205BA15</t>
  </si>
  <si>
    <t>836205AY</t>
  </si>
  <si>
    <t>SOUTH AFRICA USD 5.875 USD 06/22/2030</t>
  </si>
  <si>
    <t>US836205AY00</t>
  </si>
  <si>
    <t>836205AP</t>
  </si>
  <si>
    <t>SOUTH AFRICA USD 6.25 USD 03/08/2041</t>
  </si>
  <si>
    <t>US836205AP92</t>
  </si>
  <si>
    <t>836205AS</t>
  </si>
  <si>
    <t>US836205AS32</t>
  </si>
  <si>
    <t>836205AV</t>
  </si>
  <si>
    <t>SOUTH AFRICA USD 5 USD 10/12/2046</t>
  </si>
  <si>
    <t>US836205AV60</t>
  </si>
  <si>
    <t>836205AX</t>
  </si>
  <si>
    <t>US836205AX27</t>
  </si>
  <si>
    <t>836205AZ</t>
  </si>
  <si>
    <t>US836205AZ74</t>
  </si>
  <si>
    <t>836205BB</t>
  </si>
  <si>
    <t>US836205BB97</t>
  </si>
  <si>
    <t>US50064FAK03</t>
  </si>
  <si>
    <t>50064FAR</t>
  </si>
  <si>
    <t>US50064FAR55</t>
  </si>
  <si>
    <t>50064FAE</t>
  </si>
  <si>
    <t>US50064FAE43</t>
  </si>
  <si>
    <t>50064FAM</t>
  </si>
  <si>
    <t>REP OF KOREA USD 2.75 USD 01/19/2027</t>
  </si>
  <si>
    <t>US50064FAM68</t>
  </si>
  <si>
    <t>50064FAP</t>
  </si>
  <si>
    <t>US50064FAP99</t>
  </si>
  <si>
    <t>50064FAQ</t>
  </si>
  <si>
    <t>US50064FAQ72</t>
  </si>
  <si>
    <t>50064FAS</t>
  </si>
  <si>
    <t>US50064FAS39</t>
  </si>
  <si>
    <t>50064FAL</t>
  </si>
  <si>
    <t>US50064FAL85</t>
  </si>
  <si>
    <t>50064FAN</t>
  </si>
  <si>
    <t>US50064FAN42</t>
  </si>
  <si>
    <t>SP POWERASSETS USD REG S 2.7 USD 09/14/2022</t>
  </si>
  <si>
    <t>XS0827991505</t>
  </si>
  <si>
    <t>XS1323910254</t>
  </si>
  <si>
    <t>78462QAD</t>
  </si>
  <si>
    <t>SP POWERASSETS USD 144A W/O RTS 3.25 USD 11/24/2025</t>
  </si>
  <si>
    <t>US78462QAD16</t>
  </si>
  <si>
    <t>SG SINGAPORE POWER 3% DUE 27 - ASIA 3 USD 09/26/2027</t>
  </si>
  <si>
    <t>XS1688416558</t>
  </si>
  <si>
    <t>78462QAE</t>
  </si>
  <si>
    <t>SP POWERASSETS USD 144A W/O RTS 3 USD 09/26/2027</t>
  </si>
  <si>
    <t>US78462QAE98</t>
  </si>
  <si>
    <t>SG SINGAPORE POWER 3 3/8% DUE 29 - ASIA 3.375 USD 02/27/2029</t>
  </si>
  <si>
    <t>US84612NAA19</t>
  </si>
  <si>
    <t>833636AE</t>
  </si>
  <si>
    <t>SOC QUIMICA Y MINERA DE 144A W/O RTS 3.625 USD 04/03/2023</t>
  </si>
  <si>
    <t>US833636AE34</t>
  </si>
  <si>
    <t>USP8718AAF32</t>
  </si>
  <si>
    <t>833636AG</t>
  </si>
  <si>
    <t>SOCIEDAD QUIMICA Y MINER 144A W/O RTS 4.375 USD 01/28/2025</t>
  </si>
  <si>
    <t>US833636AG81</t>
  </si>
  <si>
    <t>833636AH</t>
  </si>
  <si>
    <t>SOCIEDAD QUIMICA Y MINER 144A W/O RTS 4.25 USD 05/07/2029</t>
  </si>
  <si>
    <t>US833636AH64</t>
  </si>
  <si>
    <t>SOCIEDAD QUIMICA Y MINER REG S 4.25 USD 05/07/2029</t>
  </si>
  <si>
    <t>USP8718AAL00</t>
  </si>
  <si>
    <t>833636AJ</t>
  </si>
  <si>
    <t>SOCIEDAD QUIMICA Y MINER 144A W/O RTS 4.25 USD 01/22/2050</t>
  </si>
  <si>
    <t>US833636AJ21</t>
  </si>
  <si>
    <t>USP8718AAM82</t>
  </si>
  <si>
    <t>USY8137FAK40</t>
  </si>
  <si>
    <t>USY8137FAN88</t>
  </si>
  <si>
    <t>USY8137FAQ10</t>
  </si>
  <si>
    <t>USY8137FAC24</t>
  </si>
  <si>
    <t>SRI LANKA - REPUBLIC OF REG S 6.85 USD 11/03/2025</t>
  </si>
  <si>
    <t>USY8137FAE89</t>
  </si>
  <si>
    <t>SRI LANKA - REPUBLIC OF REG S 6.825 USD 07/18/2026</t>
  </si>
  <si>
    <t>USY8137FAF54</t>
  </si>
  <si>
    <t>85227SAT</t>
  </si>
  <si>
    <t>SRI LANKA (DEMOCRATIC SOCIALIST REPUBLIC OF) 6.2 USD 05/11/2027</t>
  </si>
  <si>
    <t>US85227SAT33</t>
  </si>
  <si>
    <t>USY8137FAH11</t>
  </si>
  <si>
    <t>USY8137FAL23</t>
  </si>
  <si>
    <t>85227SAZ</t>
  </si>
  <si>
    <t>SRI LANKA (DEMOCRATIC SOCIALIST REPUBLIC OF) 7.85 USD 03/14/2029</t>
  </si>
  <si>
    <t>US85227SAZ92</t>
  </si>
  <si>
    <t>USY8137FAP37</t>
  </si>
  <si>
    <t>85227SBB</t>
  </si>
  <si>
    <t>SRI LANKA (DEMOCRATIC SOCIALIST REPUBLIC OF) 7.55 USD 03/28/2030</t>
  </si>
  <si>
    <t>US85227SBB16</t>
  </si>
  <si>
    <t>USY8137FAR92</t>
  </si>
  <si>
    <t>GOLDEN LEGACY PT REGS USD REG S 6.875 USD 03/27/2024</t>
  </si>
  <si>
    <t>USY2749KAC46</t>
  </si>
  <si>
    <t>86389QAE</t>
  </si>
  <si>
    <t>STUDIO CITY FINANCE LTD 144A W/O RTS 6 USD 07/15/2025</t>
  </si>
  <si>
    <t>US86389QAE26</t>
  </si>
  <si>
    <t>MO STUDIO CITY FINANCE 6% DUE 25 - ASIA 6 USD 07/15/2025</t>
  </si>
  <si>
    <t>USG85381AE48</t>
  </si>
  <si>
    <t>86389QAF</t>
  </si>
  <si>
    <t>STUDIO CITY FINANCE LTD 144A W/O RTS 6.5 USD 01/15/2028</t>
  </si>
  <si>
    <t>US86389QAF90</t>
  </si>
  <si>
    <t>MO STUDIO CITY FINANCE 6 1/2% DUE 28 - ASIA 6.5 USD 01/15/2028</t>
  </si>
  <si>
    <t>USG85381AF13</t>
  </si>
  <si>
    <t>USG85381AG95</t>
  </si>
  <si>
    <t>86389QAG</t>
  </si>
  <si>
    <t>US86389QAG73</t>
  </si>
  <si>
    <t>85513LAA</t>
  </si>
  <si>
    <t>STAR ENERGY GEOTHERMAL DARAJAT II LTD / STAR ENERGY GEOTHERM 3.25 USD 04/14/2029</t>
  </si>
  <si>
    <t>US85513LAA26</t>
  </si>
  <si>
    <t>USG8438NAA57</t>
  </si>
  <si>
    <t>85513LAB</t>
  </si>
  <si>
    <t>STAR ENERGY CO ISSUE 144A W/O RTS 4.85 USD 10/14/2038</t>
  </si>
  <si>
    <t>US85513LAB09</t>
  </si>
  <si>
    <t>STAR ENERGY CO ISSUE REG S 4.85 USD 10/14/2038</t>
  </si>
  <si>
    <t>USG8438NAB31</t>
  </si>
  <si>
    <t>SINGTEL GROUP TR EMTN USD REG S 3.25 USD 06/30/2025</t>
  </si>
  <si>
    <t>XS1253849357</t>
  </si>
  <si>
    <t>XS1497633179</t>
  </si>
  <si>
    <t>SINGTEL GROUP TR EMTN USD REG S 3.875 USD 08/28/2028</t>
  </si>
  <si>
    <t>XS1865437930</t>
  </si>
  <si>
    <t>SINGTEL GROUP TR EMTN USD REG S 2.375 USD 08/28/2029</t>
  </si>
  <si>
    <t>XS2046591413</t>
  </si>
  <si>
    <t>XS2185867160</t>
  </si>
  <si>
    <t>SINGTEL USD REG S 7.375 USD 12/01/2031</t>
  </si>
  <si>
    <t>USY79985AD29</t>
  </si>
  <si>
    <t>86425QAA</t>
  </si>
  <si>
    <t>SUAM FINANCE BV 144A W/O RTS 4.875 USD 04/17/2024</t>
  </si>
  <si>
    <t>US86425QAA67</t>
  </si>
  <si>
    <t>SUAM FINANCE BV REG S 4.875 USD 04/17/2024</t>
  </si>
  <si>
    <t>USN8370TAA45</t>
  </si>
  <si>
    <t>USP8803LAA63</t>
  </si>
  <si>
    <t>SUNAC CHINA HOLDINGS LTD REG S 7.95 USD 10/11/2023</t>
  </si>
  <si>
    <t>XS1981089284</t>
  </si>
  <si>
    <t>SUNAC CHINA HOLDINGS LTD REG S 7.5 USD 02/01/2024</t>
  </si>
  <si>
    <t>XS2075937297</t>
  </si>
  <si>
    <t>SUNAC CHINA HOLDINGS LTD REG S 8.35 USD 04/19/2023</t>
  </si>
  <si>
    <t>XS1810024338</t>
  </si>
  <si>
    <t>SUNAC CHINA HOLDINGS LTD REG S 7.25 USD 06/14/2022</t>
  </si>
  <si>
    <t>XS2012954835</t>
  </si>
  <si>
    <t>SUNAC CHINA HOLDINGS LTD REG S 6.5 USD 07/09/2023</t>
  </si>
  <si>
    <t>XS2201937211</t>
  </si>
  <si>
    <t>SUNAC CHINA HOLDINGS LTD REG S 6.65 USD 08/03/2024</t>
  </si>
  <si>
    <t>XS2212116854</t>
  </si>
  <si>
    <t>SUNAC CHINA HOLDINGS LTD REG S 5.95 USD 04/26/2024</t>
  </si>
  <si>
    <t>XS2287889708</t>
  </si>
  <si>
    <t>SUNAC CHINA HOLDINGS LTD REG S 6.5 USD 01/10/2025</t>
  </si>
  <si>
    <t>XS2100444772</t>
  </si>
  <si>
    <t>SUNAC CHINA HOLDINGS LTD REG S 7 USD 07/09/2025</t>
  </si>
  <si>
    <t>XS2202754938</t>
  </si>
  <si>
    <t>SUNAC CHINA HOLDINGS LTD REG S 6.5 USD 01/26/2026</t>
  </si>
  <si>
    <t>XS2287889963</t>
  </si>
  <si>
    <t>SUN HUNG KAI PROP (CAP) 3.625 USD 01/16/2023</t>
  </si>
  <si>
    <t>XS0873639701</t>
  </si>
  <si>
    <t>XS1955077596</t>
  </si>
  <si>
    <t>XS2099130382</t>
  </si>
  <si>
    <t>SUN HUNG KAI PROP (CAP) REG S 2.75 USD 05/13/2030</t>
  </si>
  <si>
    <t>XS2130065258</t>
  </si>
  <si>
    <t>SUNNY OPTICAL TECH REG S 3.75 USD 01/23/2023</t>
  </si>
  <si>
    <t>XS1748392559</t>
  </si>
  <si>
    <t>05674XAA</t>
  </si>
  <si>
    <t>SUZANO AUSTRIA GMBH USD 144A W/O RTS 5.75 USD 07/14/2026</t>
  </si>
  <si>
    <t>US05674XAA90</t>
  </si>
  <si>
    <t>USA9890AAA81</t>
  </si>
  <si>
    <t>86964WAC</t>
  </si>
  <si>
    <t>US86964WAC64</t>
  </si>
  <si>
    <t>86964WAF</t>
  </si>
  <si>
    <t>SUZANO AUSTRIA GMBH REG S 6 USD 01/15/2029</t>
  </si>
  <si>
    <t>US86964WAF95</t>
  </si>
  <si>
    <t>86964WAH</t>
  </si>
  <si>
    <t>SUZANO AUSTRIA GMBH REG S 5 USD 01/15/2030</t>
  </si>
  <si>
    <t>US86964WAH51</t>
  </si>
  <si>
    <t>86964WAJ</t>
  </si>
  <si>
    <t>US86964WAJ18</t>
  </si>
  <si>
    <t>86964WAB</t>
  </si>
  <si>
    <t>US86964WAB81</t>
  </si>
  <si>
    <t>USA8372TAC20</t>
  </si>
  <si>
    <t>SWIRE PROPERT MTN FIN REG S 3.625 USD 01/13/2026</t>
  </si>
  <si>
    <t>XS1341169867</t>
  </si>
  <si>
    <t>XS1743657683</t>
  </si>
  <si>
    <t>SWIRE PACIFIC MTN FIN REG S 4.5 USD 10/09/2023</t>
  </si>
  <si>
    <t>XS0979067427</t>
  </si>
  <si>
    <t>SWIRE PACIFIC MTN FIN REG S 3 USD 07/05/2024</t>
  </si>
  <si>
    <t>XS1639826251</t>
  </si>
  <si>
    <t>XS1293482599</t>
  </si>
  <si>
    <t>XS2043949200</t>
  </si>
  <si>
    <t>872882AE</t>
  </si>
  <si>
    <t>TSMC GLOBAL LTD. .75 USD 09/28/2025</t>
  </si>
  <si>
    <t>US872882AE58</t>
  </si>
  <si>
    <t>USG91139AC27</t>
  </si>
  <si>
    <t>872882AH</t>
  </si>
  <si>
    <t>TSMC GLOBAL LTD 144A W/O RTS 1.25 USD 04/23/2026</t>
  </si>
  <si>
    <t>US872882AH89</t>
  </si>
  <si>
    <t>USG91139AF57</t>
  </si>
  <si>
    <t>USG91139AD00</t>
  </si>
  <si>
    <t>USG91139AG31</t>
  </si>
  <si>
    <t>872882AG</t>
  </si>
  <si>
    <t>TSMC GLOBAL LTD 144A W/O RTS 1.375 USD 09/28/2030</t>
  </si>
  <si>
    <t>US872882AG07</t>
  </si>
  <si>
    <t>TSMC GLOBAL LTD REG S 1.375 USD 09/28/2030</t>
  </si>
  <si>
    <t>USG91139AE82</t>
  </si>
  <si>
    <t>USG91139AH14</t>
  </si>
  <si>
    <t>AE TAQA ABU DHABI 3 5/8% DUE 23 3.625  01/12/2023</t>
  </si>
  <si>
    <t>XS0863524277</t>
  </si>
  <si>
    <t>00386SAL</t>
  </si>
  <si>
    <t>TAQA ABU DHABI USD 144A W/O RTS 3.625 USD 01/12/2023</t>
  </si>
  <si>
    <t>US00386SAL60</t>
  </si>
  <si>
    <t>00386SAM</t>
  </si>
  <si>
    <t>TAQA ABU DHABI USD 144A W/O RTS 3.875 USD 05/06/2024</t>
  </si>
  <si>
    <t>US00386SAM44</t>
  </si>
  <si>
    <t>XS1017435352</t>
  </si>
  <si>
    <t>00388WAF</t>
  </si>
  <si>
    <t>TAQA ABU DHABI USD 144A W/O RTS 4.375 USD 04/23/2025</t>
  </si>
  <si>
    <t>US00388WAF86</t>
  </si>
  <si>
    <t>XS1808737594</t>
  </si>
  <si>
    <t>00388WAC</t>
  </si>
  <si>
    <t>TAQA ABU DHABI USD 144A W/O RTS 4.375 USD 06/22/2026</t>
  </si>
  <si>
    <t>US00388WAC55</t>
  </si>
  <si>
    <t>TAQA ABU DHABI USD REG S 4.375 USD 06/22/2026</t>
  </si>
  <si>
    <t>XS1435072464</t>
  </si>
  <si>
    <t>00388WAJ</t>
  </si>
  <si>
    <t>ABU DHABI NATIONAL ENERGY COMPANY 2 USD 04/29/2028</t>
  </si>
  <si>
    <t>US00388WAJ09</t>
  </si>
  <si>
    <t>XS2333388184</t>
  </si>
  <si>
    <t>00388WAG</t>
  </si>
  <si>
    <t>ABU DHABI NATIONAL ENERGY COMPANY 4.875 USD 04/23/2030</t>
  </si>
  <si>
    <t>US00388WAG69</t>
  </si>
  <si>
    <t>XS1808738212</t>
  </si>
  <si>
    <t>AE TAQA ABU DHABI 6 1/2% DUE 36 6.5  10/27/2036</t>
  </si>
  <si>
    <t>XS0272949016</t>
  </si>
  <si>
    <t>00386SAB</t>
  </si>
  <si>
    <t>TAQAUH 6.5 10/27/2036 6.5 USD 10/27/2036</t>
  </si>
  <si>
    <t>US00386SAB88</t>
  </si>
  <si>
    <t>XS2060897506</t>
  </si>
  <si>
    <t>XS2333388937</t>
  </si>
  <si>
    <t>XS1753594198</t>
  </si>
  <si>
    <t>ABJA INVESTMENT USD REG S 5.95 USD 07/31/2024</t>
  </si>
  <si>
    <t>XS1090889947</t>
  </si>
  <si>
    <t>ABJA INVESTMENT USD REG S 5.45 USD 01/24/2028</t>
  </si>
  <si>
    <t>XS1753595328</t>
  </si>
  <si>
    <t>TBC BANK JSC USD REG S 5.75 USD 06/19/2024</t>
  </si>
  <si>
    <t>XS1843434363</t>
  </si>
  <si>
    <t>TOWER BERSAMA IN USD REG S 4.25 USD 01/21/2025</t>
  </si>
  <si>
    <t>XS2099045515</t>
  </si>
  <si>
    <t>TOWER BERSAMA IN USD REG S 2.75 USD 01/20/2026</t>
  </si>
  <si>
    <t>XS2279432384</t>
  </si>
  <si>
    <t>USP90475AB31</t>
  </si>
  <si>
    <t>87936VAB</t>
  </si>
  <si>
    <t>TELFONICA CELUAR USD 144A W/O RTS 5.875 USD 04/15/2027</t>
  </si>
  <si>
    <t>US87936VAB36</t>
  </si>
  <si>
    <t>900111AA</t>
  </si>
  <si>
    <t>TURKCELL ILETISI USD 144A W/O RTS 5.75 USD 10/15/2025</t>
  </si>
  <si>
    <t>US900111AA39</t>
  </si>
  <si>
    <t>TURKCELL ILETISI USD REG S 5.75 USD 10/15/2025</t>
  </si>
  <si>
    <t>XS1298711729</t>
  </si>
  <si>
    <t>900111AB</t>
  </si>
  <si>
    <t>TURKCELL ILETISIM HIZMETLERI AS 5.8 USD 04/11/2028</t>
  </si>
  <si>
    <t>US900111AB12</t>
  </si>
  <si>
    <t>TURKCELL ILETISI USD REG S 5.8 USD 04/11/2028</t>
  </si>
  <si>
    <t>XS1803215869</t>
  </si>
  <si>
    <t>TCL TECHNOLOGY INVEST REG S 1.875 USD 07/14/2025</t>
  </si>
  <si>
    <t>XS2182296892</t>
  </si>
  <si>
    <t>TELE OF TRIN&amp;TOB USD REG S 8.875 USD 10/18/2029</t>
  </si>
  <si>
    <t>USP90301AA32</t>
  </si>
  <si>
    <t>90014TAC</t>
  </si>
  <si>
    <t>TC ZIRAAT BANKAS USD 144A W/O RTS 5.125 USD 09/29/2023</t>
  </si>
  <si>
    <t>US90014TAC53</t>
  </si>
  <si>
    <t>XS1691349010</t>
  </si>
  <si>
    <t>90014TAG</t>
  </si>
  <si>
    <t>TC ZIRAAT BANKAS USD 144A W/O RTS 5.375 USD 03/02/2026</t>
  </si>
  <si>
    <t>US90014TAG67</t>
  </si>
  <si>
    <t>TC ZIRAAT BANKAS USD REG S 5.375 USD 03/02/2026</t>
  </si>
  <si>
    <t>XS2274089288</t>
  </si>
  <si>
    <t>AR TELECOM 8 1/2% DUE 25 8.5  08/06/2025</t>
  </si>
  <si>
    <t>USP9028NAZ44</t>
  </si>
  <si>
    <t>AR TELECOM 8% DUE 26 8  07/18/2026</t>
  </si>
  <si>
    <t>USP9028NAV30</t>
  </si>
  <si>
    <t>19533PAC</t>
  </si>
  <si>
    <t>US19533PAC41</t>
  </si>
  <si>
    <t>USP28768AC69</t>
  </si>
  <si>
    <t>MY TELEKOM 7 7/8% DUE 25 - ASIA 7.875 USD 08/01/2025</t>
  </si>
  <si>
    <t>USY8578HAC44</t>
  </si>
  <si>
    <t>87942UAC</t>
  </si>
  <si>
    <t>TELEKOM MALAYSIA USD 144A W/O RTS 7.875 USD 08/01/2025</t>
  </si>
  <si>
    <t>US87942UAC53</t>
  </si>
  <si>
    <t>XS2191367494</t>
  </si>
  <si>
    <t>PLDT INC USD REG S 3.45 USD 06/23/2050</t>
  </si>
  <si>
    <t>XS2191367734</t>
  </si>
  <si>
    <t>40049JAV</t>
  </si>
  <si>
    <t>GRUPO TELEVISA USD 6.625 USD 03/18/2025</t>
  </si>
  <si>
    <t>US40049JAV98</t>
  </si>
  <si>
    <t>40049JBB</t>
  </si>
  <si>
    <t>GRUPO TELEVISA USD 4.625 USD 01/30/2026</t>
  </si>
  <si>
    <t>US40049JBB26</t>
  </si>
  <si>
    <t>40049JAT</t>
  </si>
  <si>
    <t>US40049JAT43</t>
  </si>
  <si>
    <t>40049JAY</t>
  </si>
  <si>
    <t>US40049JAY38</t>
  </si>
  <si>
    <t>40049JAZ</t>
  </si>
  <si>
    <t>GRUPO TELEVISA USD 6.625 USD 01/15/2040</t>
  </si>
  <si>
    <t>US40049JAZ03</t>
  </si>
  <si>
    <t>40049JBA</t>
  </si>
  <si>
    <t>GRUPO TELEVISA USD 5 USD 05/13/2045</t>
  </si>
  <si>
    <t>US40049JBA43</t>
  </si>
  <si>
    <t>40049JBC</t>
  </si>
  <si>
    <t>GRUPO TELEVISA USD 6.125 USD 01/31/2046</t>
  </si>
  <si>
    <t>US40049JBC09</t>
  </si>
  <si>
    <t>40049JBE</t>
  </si>
  <si>
    <t>GRUPO TELEVISA USD 5.25 USD 05/24/2049</t>
  </si>
  <si>
    <t>US40049JBE64</t>
  </si>
  <si>
    <t>87973RAE</t>
  </si>
  <si>
    <t>SG TEMASEK 3 5/8% DUE 28 - ASIA 3.625 USD 08/01/2028</t>
  </si>
  <si>
    <t>US87973RAE09</t>
  </si>
  <si>
    <t>87973PAE</t>
  </si>
  <si>
    <t>US87973PAE43</t>
  </si>
  <si>
    <t>SG TEMASEK 1% DUE 30 - ASIA 1 USD 10/06/2030</t>
  </si>
  <si>
    <t>US87973RAU41</t>
  </si>
  <si>
    <t>SG TEMASEK 5 3/8% DUE 39 - ASIA 5.375 USD 11/23/2039</t>
  </si>
  <si>
    <t>US87973RAB69</t>
  </si>
  <si>
    <t>87973PAB</t>
  </si>
  <si>
    <t>TEMASE 5.375 11/23/2039 5.375 USD 11/23/2039</t>
  </si>
  <si>
    <t>US87973PAB04</t>
  </si>
  <si>
    <t>87973PAD</t>
  </si>
  <si>
    <t>TEMASE 3.375 07/23/2042 3.375 USD 07/23/2042</t>
  </si>
  <si>
    <t>US87973PAD69</t>
  </si>
  <si>
    <t>87973RAD</t>
  </si>
  <si>
    <t>SG TEMASEK 3 3/8% DUE 42 - ASIA 3.375 USD 07/23/2042</t>
  </si>
  <si>
    <t>US87973RAD26</t>
  </si>
  <si>
    <t>SG TEMASEK 2 1/4% DUE 51 - ASIA 2.25 USD 04/06/2051</t>
  </si>
  <si>
    <t>US87973RAV24</t>
  </si>
  <si>
    <t>87973PAV</t>
  </si>
  <si>
    <t>TEMASEK FINL I USD 144A W/O RTS 2.25 USD 04/06/2051</t>
  </si>
  <si>
    <t>US87973PAV67</t>
  </si>
  <si>
    <t>SG TEMASEK 2 1/2% DUE 70 - ASIA 2.5 USD 10/06/2070</t>
  </si>
  <si>
    <t>US87973RAW07</t>
  </si>
  <si>
    <t>88032WAE</t>
  </si>
  <si>
    <t>TENCENT HOLDINGS LTD 144A W/O RTS 2.985 USD 01/19/2023</t>
  </si>
  <si>
    <t>US88032WAE66</t>
  </si>
  <si>
    <t>88032XAE</t>
  </si>
  <si>
    <t>TENCENT HOLDINGS LTD REG S 2.985 USD 01/19/2023</t>
  </si>
  <si>
    <t>US88032XAE40</t>
  </si>
  <si>
    <t>88032WAL</t>
  </si>
  <si>
    <t>TENCENT HOLDINGS LTD 144A W/O RTS 3.28 USD 04/11/2024</t>
  </si>
  <si>
    <t>US88032WAL00</t>
  </si>
  <si>
    <t>88032XAL</t>
  </si>
  <si>
    <t>TENCENT HOLDINGS LTD REG S 3.28 USD 04/11/2024</t>
  </si>
  <si>
    <t>US88032XAL82</t>
  </si>
  <si>
    <t>88032WAD</t>
  </si>
  <si>
    <t>TENCENT HOLDINGS LTD 144A W/O RTS 3.8 USD 02/11/2025</t>
  </si>
  <si>
    <t>US88032WAD83</t>
  </si>
  <si>
    <t>88032XAD</t>
  </si>
  <si>
    <t>TENCENT HOLDINGS LTD REG S 3.8 USD 02/11/2025</t>
  </si>
  <si>
    <t>US88032XAD66</t>
  </si>
  <si>
    <t>88032WAT</t>
  </si>
  <si>
    <t>TENCENT HOLDINGS LTD 144A W/O RTS 1.81 USD 01/26/2026</t>
  </si>
  <si>
    <t>US88032WAT36</t>
  </si>
  <si>
    <t>88032XAT</t>
  </si>
  <si>
    <t>US88032XAT19</t>
  </si>
  <si>
    <t>88032WAM</t>
  </si>
  <si>
    <t>TENCENT HOLDINGS LTD 144A W/O RTS 3.575 USD 04/11/2026</t>
  </si>
  <si>
    <t>US88032WAM82</t>
  </si>
  <si>
    <t>88032XAM</t>
  </si>
  <si>
    <t>US88032XAM65</t>
  </si>
  <si>
    <t>88032WAG</t>
  </si>
  <si>
    <t>TENCENT HOLDINGS LTD 144A W/O RTS 3.595 USD 01/19/2028</t>
  </si>
  <si>
    <t>US88032WAG15</t>
  </si>
  <si>
    <t>88032XAG</t>
  </si>
  <si>
    <t>TENCENT HOLDINGS LTD REG S 3.595 USD 01/19/2028</t>
  </si>
  <si>
    <t>US88032XAG97</t>
  </si>
  <si>
    <t>88032WAN</t>
  </si>
  <si>
    <t>TENCENT HOLDINGS LIMITED 3.975 USD 04/11/2029</t>
  </si>
  <si>
    <t>US88032WAN65</t>
  </si>
  <si>
    <t>88032XAN</t>
  </si>
  <si>
    <t>TENCENT HOLDINGS LTD REG S 3.975 USD 04/11/2029</t>
  </si>
  <si>
    <t>US88032XAN49</t>
  </si>
  <si>
    <t>88032WAU</t>
  </si>
  <si>
    <t>TENCENT HOLDINGS LTD 144A W/O RTS 2.39 USD 06/03/2030</t>
  </si>
  <si>
    <t>US88032WAU09</t>
  </si>
  <si>
    <t>88032XAU</t>
  </si>
  <si>
    <t>US88032XAU81</t>
  </si>
  <si>
    <t>88032WBA</t>
  </si>
  <si>
    <t>TENCENT HOLDINGS LTD 144A W/O RTS 2.88 USD 04/22/2031</t>
  </si>
  <si>
    <t>US88032WBA36</t>
  </si>
  <si>
    <t>88032XBA</t>
  </si>
  <si>
    <t>TENCENT HOLDINGS LTD REG S 2.88 USD 04/22/2031</t>
  </si>
  <si>
    <t>US88032XBA19</t>
  </si>
  <si>
    <t>88032WAH</t>
  </si>
  <si>
    <t>TENCENT HOLDINGS LIMITED 3.925 USD 01/19/2038</t>
  </si>
  <si>
    <t>US88032WAH97</t>
  </si>
  <si>
    <t>88032XAH</t>
  </si>
  <si>
    <t>US88032XAH70</t>
  </si>
  <si>
    <t>88032WBB</t>
  </si>
  <si>
    <t>US88032WBB19</t>
  </si>
  <si>
    <t>88032XBB</t>
  </si>
  <si>
    <t>US88032XBB91</t>
  </si>
  <si>
    <t>88032WAQ</t>
  </si>
  <si>
    <t>TENCENT HOLDINGS LIMITED 4.525 USD 04/11/2049</t>
  </si>
  <si>
    <t>US88032WAQ96</t>
  </si>
  <si>
    <t>88032XAQ</t>
  </si>
  <si>
    <t>US88032XAQ79</t>
  </si>
  <si>
    <t>88032WAV</t>
  </si>
  <si>
    <t>US88032WAV81</t>
  </si>
  <si>
    <t>88032XAV</t>
  </si>
  <si>
    <t>US88032XAV64</t>
  </si>
  <si>
    <t>88032XBC</t>
  </si>
  <si>
    <t>US88032XBC74</t>
  </si>
  <si>
    <t>88032WBC</t>
  </si>
  <si>
    <t>TENCENT HOLDINGS LTD USD 144A 3.84 USD 04/22/2051</t>
  </si>
  <si>
    <t>US88032WBC91</t>
  </si>
  <si>
    <t>88032WAW</t>
  </si>
  <si>
    <t>US88032WAW64</t>
  </si>
  <si>
    <t>88032XAW</t>
  </si>
  <si>
    <t>US88032XAW48</t>
  </si>
  <si>
    <t>88032XBD</t>
  </si>
  <si>
    <t>US88032XBD57</t>
  </si>
  <si>
    <t>88034QAB</t>
  </si>
  <si>
    <t>TENGIZCHEVROIL FIN CO IN 144A W/O RTS 2.625 USD 08/15/2025</t>
  </si>
  <si>
    <t>US88034QAB32</t>
  </si>
  <si>
    <t>TENGIZCHEVROIL FIN CO IN REG S 2.625 USD 08/15/2025</t>
  </si>
  <si>
    <t>XS2010030240</t>
  </si>
  <si>
    <t>88034QAA</t>
  </si>
  <si>
    <t>TENGIZCH FIN INT USD 144A W/O RTS 4 USD 08/15/2026</t>
  </si>
  <si>
    <t>US88034QAA58</t>
  </si>
  <si>
    <t>TENGIZCH FIN INT USD REG S 4 USD 08/15/2026</t>
  </si>
  <si>
    <t>USG87602AA90</t>
  </si>
  <si>
    <t>XS2010030083</t>
  </si>
  <si>
    <t>88165FAG</t>
  </si>
  <si>
    <t>TEVA PHARMACEUT FIN BV 2.95 USD 12/18/2022</t>
  </si>
  <si>
    <t>US88165FAG72</t>
  </si>
  <si>
    <t>88167AAD</t>
  </si>
  <si>
    <t>TEVA PHARMACEUTICALS NE 2.8 USD 07/21/2023</t>
  </si>
  <si>
    <t>US88167AAD37</t>
  </si>
  <si>
    <t>88167AAL</t>
  </si>
  <si>
    <t>TEVA PHARMACEUTICALS NE 6 USD 04/15/2024</t>
  </si>
  <si>
    <t>US88167AAL52</t>
  </si>
  <si>
    <t>USN8540WAA29</t>
  </si>
  <si>
    <t>88167AAN</t>
  </si>
  <si>
    <t>TEVA PHARMACEUTICALS NE 7.125 USD 01/31/2025</t>
  </si>
  <si>
    <t>US88167AAN19</t>
  </si>
  <si>
    <t>88167AAE</t>
  </si>
  <si>
    <t>TEVA PHARMACEUTICALS NE 3.15 USD 10/01/2026</t>
  </si>
  <si>
    <t>US88167AAE10</t>
  </si>
  <si>
    <t>88167AAK</t>
  </si>
  <si>
    <t>US88167AAK79</t>
  </si>
  <si>
    <t>88163VAD</t>
  </si>
  <si>
    <t>TEVA PHARM FINANCE LLC USD 6.15 USD 02/01/2036</t>
  </si>
  <si>
    <t>US88163VAD10</t>
  </si>
  <si>
    <t>88167AAF</t>
  </si>
  <si>
    <t>TEVA PHARMACEUTICALS NE 4.1 USD 10/01/2046</t>
  </si>
  <si>
    <t>US88167AAF84</t>
  </si>
  <si>
    <t>89388AAA</t>
  </si>
  <si>
    <t>TRANSPORT GAS PE USD 144A W/O RTS 4.25 USD 04/30/2028</t>
  </si>
  <si>
    <t>US89388AAA07</t>
  </si>
  <si>
    <t>USP9367RAG67</t>
  </si>
  <si>
    <t>XS2109192109</t>
  </si>
  <si>
    <t>600814AN</t>
  </si>
  <si>
    <t>MILLICOM INTL CELLULAR 144A W/O RTS 5.125 USD 01/15/2028</t>
  </si>
  <si>
    <t>US600814AN71</t>
  </si>
  <si>
    <t>MILLICOM INTL CELLULAR REG S 5.125 USD 01/15/2028</t>
  </si>
  <si>
    <t>USL6388GAB60</t>
  </si>
  <si>
    <t>600814AQ</t>
  </si>
  <si>
    <t>US600814AQ03</t>
  </si>
  <si>
    <t>MILLICOM INTL CELLULAR REG S 6.25 USD 03/25/2029</t>
  </si>
  <si>
    <t>USL6388GHV51</t>
  </si>
  <si>
    <t>600814AR</t>
  </si>
  <si>
    <t>US600814AR85</t>
  </si>
  <si>
    <t>MILLICOM INTL CELLULAR REG S 4.5 USD 04/27/2031</t>
  </si>
  <si>
    <t>USL6388GHX18</t>
  </si>
  <si>
    <t>TINGYI (C.I.) HLDG CORP REG S 1.625 USD 09/24/2025</t>
  </si>
  <si>
    <t>XS2225678312</t>
  </si>
  <si>
    <t>880277AB</t>
  </si>
  <si>
    <t>TENAGA NASIONAL USD 144A W/O RTS 7.5 USD 11/01/2025</t>
  </si>
  <si>
    <t>US880277AB40</t>
  </si>
  <si>
    <t>USY85859AB54</t>
  </si>
  <si>
    <t>XS1505674918</t>
  </si>
  <si>
    <t>TNB GLOBAL VC USD REG S 4.851 USD 11/01/2028</t>
  </si>
  <si>
    <t>XS1897339096</t>
  </si>
  <si>
    <t>88322YAA</t>
  </si>
  <si>
    <t>THAIOIL TRSRY USD 144A W/O RTS 3.625 USD 01/23/2023</t>
  </si>
  <si>
    <t>US88322YAA91</t>
  </si>
  <si>
    <t>88323AAA</t>
  </si>
  <si>
    <t>TH THAI OIL 3 5/8% DUE 01/23 - ASIA 3.625 USD 01/23/2023</t>
  </si>
  <si>
    <t>US88323AAA07</t>
  </si>
  <si>
    <t>88322MAA</t>
  </si>
  <si>
    <t>TH THAI OIL 3 5/8% DUE 23 - ASIA 3.625 USD 01/23/2023</t>
  </si>
  <si>
    <t>USY8620BAP68</t>
  </si>
  <si>
    <t>88323AAC</t>
  </si>
  <si>
    <t>US88323AAC62</t>
  </si>
  <si>
    <t>88323AAG</t>
  </si>
  <si>
    <t>US88323AAG76</t>
  </si>
  <si>
    <t>88322MAB</t>
  </si>
  <si>
    <t>THAI OIL PCL USD 144A W/O RTS 4.875 USD 01/23/2043</t>
  </si>
  <si>
    <t>US88322MAB37</t>
  </si>
  <si>
    <t>88322YAB</t>
  </si>
  <si>
    <t>THAIOIL TRSRY USD 144A W/O RTS 4.875 USD 01/23/2043</t>
  </si>
  <si>
    <t>US88322YAB74</t>
  </si>
  <si>
    <t>88323AAB</t>
  </si>
  <si>
    <t>THAIOIL TRSRY REGS USD REG S 4.875 USD 01/23/2043</t>
  </si>
  <si>
    <t>US88323AAB89</t>
  </si>
  <si>
    <t>USY8620BAQ42</t>
  </si>
  <si>
    <t>88322YAD</t>
  </si>
  <si>
    <t>THAIOIL TREASURY CENTER COMPANY LIMITED 5.375 USD 11/20/2048</t>
  </si>
  <si>
    <t>US88322YAD31</t>
  </si>
  <si>
    <t>88323AAD</t>
  </si>
  <si>
    <t>US88323AAD46</t>
  </si>
  <si>
    <t>88323AAE</t>
  </si>
  <si>
    <t>US88323AAE29</t>
  </si>
  <si>
    <t>88322YAL</t>
  </si>
  <si>
    <t>THAIOIL TRSRY USD 144A W/O RTS 3.75 USD 06/18/2050</t>
  </si>
  <si>
    <t>US88322YAL56</t>
  </si>
  <si>
    <t>88323AAH</t>
  </si>
  <si>
    <t>US88323AAH59</t>
  </si>
  <si>
    <t>TIMES PROPERTY HLDG LTD REG S 6.6 USD 03/02/2023</t>
  </si>
  <si>
    <t>XS1725308859</t>
  </si>
  <si>
    <t>TIMES CHINA HLDG LTD REG S 6.75 USD 07/16/2023</t>
  </si>
  <si>
    <t>XS2027426027</t>
  </si>
  <si>
    <t>TIMES CHINA HLDG LTD REG S 6.75 USD 07/08/2025</t>
  </si>
  <si>
    <t>XS2198851482</t>
  </si>
  <si>
    <t>TIMES CHINA HLDG LTD REG S 6.2 USD 03/22/2026</t>
  </si>
  <si>
    <t>XS2234266976</t>
  </si>
  <si>
    <t>XS2282068142</t>
  </si>
  <si>
    <t>896366AA</t>
  </si>
  <si>
    <t>TRINIDAD PETROLE USD 144A W/O RTS 9.75 USD 06/15/2026</t>
  </si>
  <si>
    <t>US896366AA98</t>
  </si>
  <si>
    <t>USP9401BAA28</t>
  </si>
  <si>
    <t>TIANQI FINCO CO LTD REG S 3.75 USD 11/28/2022</t>
  </si>
  <si>
    <t>XS1669865591</t>
  </si>
  <si>
    <t>893870AX</t>
  </si>
  <si>
    <t>TRANSPORT DE GAS USD 144A W/O RTS 6.75 USD 05/02/2025</t>
  </si>
  <si>
    <t>US893870AX30</t>
  </si>
  <si>
    <t>USP9308RAZ66</t>
  </si>
  <si>
    <t>89387YAC</t>
  </si>
  <si>
    <t>TRNSPRTA DE GAS USD 144A W/O RTS 5.55 USD 11/01/2028</t>
  </si>
  <si>
    <t>US89387YAC57</t>
  </si>
  <si>
    <t>USP93077AC28</t>
  </si>
  <si>
    <t>USP93960AF25</t>
  </si>
  <si>
    <t>896292AJ</t>
  </si>
  <si>
    <t>TRINIDAD&amp;TOBAGO USD 144A W/O RTS 4.5 USD 08/04/2026</t>
  </si>
  <si>
    <t>US896292AJ80</t>
  </si>
  <si>
    <t>USP93960AG08</t>
  </si>
  <si>
    <t>USP93960AH80</t>
  </si>
  <si>
    <t>89636DAA</t>
  </si>
  <si>
    <t>TRINIDAD GEN UNL USD 144A W/O RTS 5.25 USD 11/04/2027</t>
  </si>
  <si>
    <t>US89636DAA46</t>
  </si>
  <si>
    <t>USP9400VAA90</t>
  </si>
  <si>
    <t>89366LAA</t>
  </si>
  <si>
    <t>TRANSELEC SA 144A W/O RTS 4.625 USD 07/26/2023</t>
  </si>
  <si>
    <t>US89366LAA26</t>
  </si>
  <si>
    <t>CL TRANSELEC 4 5/8% DUE 23 4.625  07/26/2023</t>
  </si>
  <si>
    <t>USP9339SAM63</t>
  </si>
  <si>
    <t>89366LAD</t>
  </si>
  <si>
    <t>TRANSELEC SA 144A W/O RTS 4.25 USD 01/14/2025</t>
  </si>
  <si>
    <t>US89366LAD64</t>
  </si>
  <si>
    <t>TRANSELEC SA REG S 4.25 USD 01/14/2025</t>
  </si>
  <si>
    <t>USP9339SAQ77</t>
  </si>
  <si>
    <t>USP9339SAS34</t>
  </si>
  <si>
    <t>89366LAE</t>
  </si>
  <si>
    <t>TRANSELEC SA 144A W/O RTS 3.875 USD 01/12/2029</t>
  </si>
  <si>
    <t>US89366LAE48</t>
  </si>
  <si>
    <t>TURKIYE SINAI EMTN USD REG S 5.5 USD 01/16/2023</t>
  </si>
  <si>
    <t>XS1750996206</t>
  </si>
  <si>
    <t>90015YAA</t>
  </si>
  <si>
    <t>TURKIYE SINAI USD 144A W/O RTS 6 USD 01/23/2025</t>
  </si>
  <si>
    <t>US90015YAA73</t>
  </si>
  <si>
    <t>TURKIYE SINAI USD REG S 6 USD 01/23/2025</t>
  </si>
  <si>
    <t>XS2100270508</t>
  </si>
  <si>
    <t>90015YAB</t>
  </si>
  <si>
    <t>TURKIYE SINAI USD 144A W/O RTS 5.875 USD 01/14/2026</t>
  </si>
  <si>
    <t>US90015YAB56</t>
  </si>
  <si>
    <t>90015YAC</t>
  </si>
  <si>
    <t>XS2281369301</t>
  </si>
  <si>
    <t>TATA MOTORS LTD REG S 5.75 USD 10/30/2024</t>
  </si>
  <si>
    <t>XS1121908211</t>
  </si>
  <si>
    <t>TATA MOTORS LTD REG S 5.875 USD 05/20/2025</t>
  </si>
  <si>
    <t>XS2079668609</t>
  </si>
  <si>
    <t>BQ CENT TUNISIE REGS USD REG S 5.75 USD 01/30/2025</t>
  </si>
  <si>
    <t>XS1175223699</t>
  </si>
  <si>
    <t>90015MAB</t>
  </si>
  <si>
    <t>TUPRAS USD 144A W/O RTS 4.5 USD 10/18/2024</t>
  </si>
  <si>
    <t>US90015MAB19</t>
  </si>
  <si>
    <t>TUPRAS USD REG S 4.5 USD 10/18/2024</t>
  </si>
  <si>
    <t>XS1686704948</t>
  </si>
  <si>
    <t>89990BAB</t>
  </si>
  <si>
    <t>TUPY OVERSEAS SA 144A W/O RTS 4.5 USD 02/16/2031</t>
  </si>
  <si>
    <t>US89990BAB62</t>
  </si>
  <si>
    <t>BR TUPY OVERSEAS SA 4 1/2% DUE 31 4.5  02/16/2031</t>
  </si>
  <si>
    <t>USL9326VAB29</t>
  </si>
  <si>
    <t>900123BZ</t>
  </si>
  <si>
    <t>US900123BZ27</t>
  </si>
  <si>
    <t>900123CA</t>
  </si>
  <si>
    <t>US900123CA66</t>
  </si>
  <si>
    <t>XS1586385178</t>
  </si>
  <si>
    <t>900123CR</t>
  </si>
  <si>
    <t>US900123CR91</t>
  </si>
  <si>
    <t>900123CF</t>
  </si>
  <si>
    <t>US900123CF53</t>
  </si>
  <si>
    <t>900123CV</t>
  </si>
  <si>
    <t>US900123CV04</t>
  </si>
  <si>
    <t>900123CW</t>
  </si>
  <si>
    <t>US900123CW86</t>
  </si>
  <si>
    <t>XS1141043296</t>
  </si>
  <si>
    <t>900123AW</t>
  </si>
  <si>
    <t>TURKEY REP OF USD 7.375 USD 02/05/2025</t>
  </si>
  <si>
    <t>US900123AW05</t>
  </si>
  <si>
    <t>900123CX</t>
  </si>
  <si>
    <t>US900123CX69</t>
  </si>
  <si>
    <t>900123CZ</t>
  </si>
  <si>
    <t>US900123CZ18</t>
  </si>
  <si>
    <t>900123DB</t>
  </si>
  <si>
    <t>US900123DB31</t>
  </si>
  <si>
    <t>900123CJ</t>
  </si>
  <si>
    <t>US900123CJ75</t>
  </si>
  <si>
    <t>900123CK</t>
  </si>
  <si>
    <t>US900123CK49</t>
  </si>
  <si>
    <t>900123CL</t>
  </si>
  <si>
    <t>US900123CL22</t>
  </si>
  <si>
    <t>900123CP</t>
  </si>
  <si>
    <t>US900123CP36</t>
  </si>
  <si>
    <t>900123CQ</t>
  </si>
  <si>
    <t>US900123CQ19</t>
  </si>
  <si>
    <t>900123CT</t>
  </si>
  <si>
    <t>TURKEY REP OF USD 7.625 USD 04/26/2029</t>
  </si>
  <si>
    <t>US900123CT57</t>
  </si>
  <si>
    <t>900123AL</t>
  </si>
  <si>
    <t>US900123AL40</t>
  </si>
  <si>
    <t>900123CY</t>
  </si>
  <si>
    <t>TURKEY REP OF USD 5.25 USD 03/13/2030</t>
  </si>
  <si>
    <t>US900123CY43</t>
  </si>
  <si>
    <t>900123DA</t>
  </si>
  <si>
    <t>US900123DA57</t>
  </si>
  <si>
    <t>900123DC</t>
  </si>
  <si>
    <t>US900123DC14</t>
  </si>
  <si>
    <t>900123AT</t>
  </si>
  <si>
    <t>US900123AT75</t>
  </si>
  <si>
    <t>900123AY</t>
  </si>
  <si>
    <t>US900123AY60</t>
  </si>
  <si>
    <t>900123BB</t>
  </si>
  <si>
    <t>US900123BB58</t>
  </si>
  <si>
    <t>900123BG</t>
  </si>
  <si>
    <t>US900123BG46</t>
  </si>
  <si>
    <t>900123BJ</t>
  </si>
  <si>
    <t>US900123BJ84</t>
  </si>
  <si>
    <t>900123CB</t>
  </si>
  <si>
    <t>US900123CB40</t>
  </si>
  <si>
    <t>900123CG</t>
  </si>
  <si>
    <t>US900123CG37</t>
  </si>
  <si>
    <t>900123CM</t>
  </si>
  <si>
    <t>US900123CM05</t>
  </si>
  <si>
    <t>90011QAB</t>
  </si>
  <si>
    <t>TURK TELEKOM USD 144A W/O RTS 4.875 USD 06/19/2024</t>
  </si>
  <si>
    <t>US90011QAB68</t>
  </si>
  <si>
    <t>TURK TELEKOM USD REG S 4.875 USD 06/19/2024</t>
  </si>
  <si>
    <t>XS1028951264</t>
  </si>
  <si>
    <t>90011QAC</t>
  </si>
  <si>
    <t>TURK TELEKOM USD 144A W/O RTS 6.875 USD 02/28/2025</t>
  </si>
  <si>
    <t>US90011QAC42</t>
  </si>
  <si>
    <t>TURK TELEKOM USD REG S 6.875 USD 02/28/2025</t>
  </si>
  <si>
    <t>XS1955059420</t>
  </si>
  <si>
    <t>90401CAA</t>
  </si>
  <si>
    <t>ULTRAPAR INTERNATIONL SA 144A W/O RTS 5.25 USD 10/06/2026</t>
  </si>
  <si>
    <t>US90401CAA71</t>
  </si>
  <si>
    <t>USL9412AAA53</t>
  </si>
  <si>
    <t>90401CAC</t>
  </si>
  <si>
    <t>ULTRAPAR INTERNATIONL SA 144A W/O RTS 5.25 USD 06/06/2029</t>
  </si>
  <si>
    <t>US90401CAC38</t>
  </si>
  <si>
    <t>ULTRAPAR INTERNATIONL SA REG S 5.25 USD 06/06/2029</t>
  </si>
  <si>
    <t>USL9412AAB37</t>
  </si>
  <si>
    <t>XS1303921487</t>
  </si>
  <si>
    <t>XS1902171591</t>
  </si>
  <si>
    <t>XS1303925041</t>
  </si>
  <si>
    <t>903724AS</t>
  </si>
  <si>
    <t>UKRAINE (REPUBLIC OF) 7.75 USD 09/01/2025</t>
  </si>
  <si>
    <t>US903724AS16</t>
  </si>
  <si>
    <t>XS1303925470</t>
  </si>
  <si>
    <t>XS1303926528</t>
  </si>
  <si>
    <t>903724AU</t>
  </si>
  <si>
    <t>UKRAINE GOVT USD 144A W/O RTS 7.75 USD 09/01/2027</t>
  </si>
  <si>
    <t>US903724AU61</t>
  </si>
  <si>
    <t>UKRAINE GOVT USD REG S 7.75 USD 09/01/2027</t>
  </si>
  <si>
    <t>XS1303927179</t>
  </si>
  <si>
    <t>903724BV</t>
  </si>
  <si>
    <t>UKRAINE (REPUBLIC OF) 9.75 USD 11/01/2028</t>
  </si>
  <si>
    <t>US903724BV36</t>
  </si>
  <si>
    <t>XS1902171757</t>
  </si>
  <si>
    <t>90372UAR</t>
  </si>
  <si>
    <t>US90372UAR59</t>
  </si>
  <si>
    <t>XS2010028699</t>
  </si>
  <si>
    <t>903724BM</t>
  </si>
  <si>
    <t>UKRAINE (REPUBLIC OF) 7.375 USD 09/25/2032</t>
  </si>
  <si>
    <t>US903724BM37</t>
  </si>
  <si>
    <t>XS1577952952</t>
  </si>
  <si>
    <t>903724BY</t>
  </si>
  <si>
    <t>US903724BY74</t>
  </si>
  <si>
    <t>XS2010030836</t>
  </si>
  <si>
    <t>903742AA</t>
  </si>
  <si>
    <t>US903742AA22</t>
  </si>
  <si>
    <t>ULKER BISKUVI USD REG S 6.95 USD 10/30/2025</t>
  </si>
  <si>
    <t>XS2241387500</t>
  </si>
  <si>
    <t>40053VAA</t>
  </si>
  <si>
    <t>GRUPO UNICOMER CO LTD USD 144A 7.875 7.875 USD 04/01/2024</t>
  </si>
  <si>
    <t>US40053VAA17</t>
  </si>
  <si>
    <t>GRUPO UNICOMER CO LTD USD REG S 7.875 7.875 USD 04/01/2024</t>
  </si>
  <si>
    <t>USG42037AA25</t>
  </si>
  <si>
    <t>90470TAA</t>
  </si>
  <si>
    <t>UNIFIN FINANCIER USD 144A W/O RTS 7.25 USD 09/27/2023</t>
  </si>
  <si>
    <t>US90470TAA60</t>
  </si>
  <si>
    <t>UNIFIN FINANCIER USD REG S 7.25 USD 09/27/2023</t>
  </si>
  <si>
    <t>USP94461AB96</t>
  </si>
  <si>
    <t>90470TAB</t>
  </si>
  <si>
    <t>UNIFIN FINANCIER USD 144A W/O RTS 7 USD 01/15/2025</t>
  </si>
  <si>
    <t>US90470TAB44</t>
  </si>
  <si>
    <t>USP94461AC79</t>
  </si>
  <si>
    <t>90470TAD</t>
  </si>
  <si>
    <t>UNIFIN FINANCIER USD 144A W/O RTS 7.375 USD 02/12/2026</t>
  </si>
  <si>
    <t>US90470TAD00</t>
  </si>
  <si>
    <t>90471MAA</t>
  </si>
  <si>
    <t>US90471MAA09</t>
  </si>
  <si>
    <t>UNIFIN FINANCIER USD REG S 8.375 USD 01/27/2028</t>
  </si>
  <si>
    <t>USP9485MAA73</t>
  </si>
  <si>
    <t>90471MAD</t>
  </si>
  <si>
    <t>US90471MAD48</t>
  </si>
  <si>
    <t>UNIFIN FINANCIER USD REG S 9.875 USD 01/28/2029</t>
  </si>
  <si>
    <t>USP9485MAC30</t>
  </si>
  <si>
    <t>RAK CAPITAL REG S 3.094 USD 03/31/2025</t>
  </si>
  <si>
    <t>XS1210507650</t>
  </si>
  <si>
    <t>DUBAI DOF SUKUK LTD REG S 3.875 USD 01/30/2023</t>
  </si>
  <si>
    <t>XS0880424337</t>
  </si>
  <si>
    <t>DUGB 5 04/30/29 5 USD 04/30/2029</t>
  </si>
  <si>
    <t>XS1062038143</t>
  </si>
  <si>
    <t>91127LAD</t>
  </si>
  <si>
    <t>SG UNITED OVERSEAS 1 1/4% DUE 26 - ASIA 1.25 USD 04/14/2026</t>
  </si>
  <si>
    <t>US91127LAD29</t>
  </si>
  <si>
    <t>91127KAD</t>
  </si>
  <si>
    <t>UNITED OVERSEAS USD 144A W/O RTS 1.25 USD 04/14/2026</t>
  </si>
  <si>
    <t>US91127KAD46</t>
  </si>
  <si>
    <t>UNITED OVERSEAS EMTN USD REG S 3.875 USD 04/19/2170</t>
  </si>
  <si>
    <t>XS1699845068</t>
  </si>
  <si>
    <t>91127LAC</t>
  </si>
  <si>
    <t>SG UNITED OVERSEAS 3 3/4% DUE 29 - ASIA 3.75 USD 04/15/2029</t>
  </si>
  <si>
    <t>US91127LAC46</t>
  </si>
  <si>
    <t>XS2230275633</t>
  </si>
  <si>
    <t>91127LAE</t>
  </si>
  <si>
    <t>SG UNITED OVERSEAS 2% DUE 31 - ASIA 2 USD 10/14/2031</t>
  </si>
  <si>
    <t>US91127LAE02</t>
  </si>
  <si>
    <t>UPL CORP LTD USD REG S 4.5 USD 03/08/2028</t>
  </si>
  <si>
    <t>XS1789391148</t>
  </si>
  <si>
    <t>UPL CORP LTD USD REG S 4.625 USD 06/16/2030</t>
  </si>
  <si>
    <t>XS2189565992</t>
  </si>
  <si>
    <t>XS2125139464</t>
  </si>
  <si>
    <t>91689LAA</t>
  </si>
  <si>
    <t>URALKALI (URALKALI FINAN 144A W/O RTS 4 USD 10/22/2024</t>
  </si>
  <si>
    <t>US91689LAA89</t>
  </si>
  <si>
    <t>XS2010040397</t>
  </si>
  <si>
    <t>760942AZ</t>
  </si>
  <si>
    <t>URUGUAY USD 4.5 USD 08/14/2024</t>
  </si>
  <si>
    <t>US760942AZ58</t>
  </si>
  <si>
    <t>760942BB</t>
  </si>
  <si>
    <t>URUGUAY USD 4.375 USD 10/27/2027</t>
  </si>
  <si>
    <t>US760942BB71</t>
  </si>
  <si>
    <t>917288BK</t>
  </si>
  <si>
    <t>URUGUAY USD 4.375 USD 01/23/2031</t>
  </si>
  <si>
    <t>US917288BK78</t>
  </si>
  <si>
    <t>917288BA</t>
  </si>
  <si>
    <t>US917288BA96</t>
  </si>
  <si>
    <t>760942AS</t>
  </si>
  <si>
    <t>US760942AS16</t>
  </si>
  <si>
    <t>760942AY</t>
  </si>
  <si>
    <t>US760942AY83</t>
  </si>
  <si>
    <t>760942BA</t>
  </si>
  <si>
    <t>URUGUAY USD 5.1 USD 06/18/2050</t>
  </si>
  <si>
    <t>US760942BA98</t>
  </si>
  <si>
    <t>760942BD</t>
  </si>
  <si>
    <t>URUGUAY USD 4.975 USD 04/20/2055</t>
  </si>
  <si>
    <t>US760942BD38</t>
  </si>
  <si>
    <t>90015NAB</t>
  </si>
  <si>
    <t>VAKIFBANK USD 144A W/O RTS 6 USD 11/01/2022</t>
  </si>
  <si>
    <t>US90015NAB91</t>
  </si>
  <si>
    <t>XS0849728190</t>
  </si>
  <si>
    <t>90015WAG</t>
  </si>
  <si>
    <t>VAKIFBANK USD 144A W/O RTS 5.75 USD 01/30/2023</t>
  </si>
  <si>
    <t>US90015WAG87</t>
  </si>
  <si>
    <t>XS1760780731</t>
  </si>
  <si>
    <t>90015WAH</t>
  </si>
  <si>
    <t>VAKIFBANK USD 144A W/O RTS 8.125 USD 03/28/2024</t>
  </si>
  <si>
    <t>US90015WAH60</t>
  </si>
  <si>
    <t>VAKIFBANK USD REG S 8.125 USD 03/28/2024</t>
  </si>
  <si>
    <t>XS1970705528</t>
  </si>
  <si>
    <t>90015WAJ</t>
  </si>
  <si>
    <t>VAKIFBANK USD 144A W/O RTS 5.25 USD 02/05/2025</t>
  </si>
  <si>
    <t>US90015WAJ27</t>
  </si>
  <si>
    <t>XS2112797290</t>
  </si>
  <si>
    <t>90015WAK</t>
  </si>
  <si>
    <t>VAKIFBANK USD 144A W/O RTS 6.5 USD 01/08/2026</t>
  </si>
  <si>
    <t>US90015WAK99</t>
  </si>
  <si>
    <t>XS2266963003</t>
  </si>
  <si>
    <t>90015WAE</t>
  </si>
  <si>
    <t>VAKIFBANK USD 144A W/O RTS 8 USD 11/01/2027</t>
  </si>
  <si>
    <t>US90015WAE30</t>
  </si>
  <si>
    <t>VAKIFBANK USD REG S 8 USD 11/01/2027</t>
  </si>
  <si>
    <t>XS1551747733</t>
  </si>
  <si>
    <t>91911TAP</t>
  </si>
  <si>
    <t>VALE OVERSEAS LIMITED USD 6.25 USD 08/10/2026</t>
  </si>
  <si>
    <t>US91911TAP84</t>
  </si>
  <si>
    <t>91911TAQ</t>
  </si>
  <si>
    <t>US91911TAQ67</t>
  </si>
  <si>
    <t>91911TAE</t>
  </si>
  <si>
    <t>CVRD VALE LTD 8.25 USD 01/17/2034</t>
  </si>
  <si>
    <t>US91911TAE38</t>
  </si>
  <si>
    <t>91911TAH</t>
  </si>
  <si>
    <t>CVRD VALE LTD 6.875 USD 11/21/2036</t>
  </si>
  <si>
    <t>US91911TAH68</t>
  </si>
  <si>
    <t>91911TAK</t>
  </si>
  <si>
    <t>CVRD VALE LTD 6.875 USD 11/10/2039</t>
  </si>
  <si>
    <t>US91911TAK97</t>
  </si>
  <si>
    <t>91912EAA</t>
  </si>
  <si>
    <t>CVRD VALE LTD 5.625 USD 09/11/2042</t>
  </si>
  <si>
    <t>US91912EAA38</t>
  </si>
  <si>
    <t>92243XAB</t>
  </si>
  <si>
    <t>US92243XAB73</t>
  </si>
  <si>
    <t>VEDANTA RESOURCES REG S 8 USD 04/23/2023</t>
  </si>
  <si>
    <t>USG9T27HAB07</t>
  </si>
  <si>
    <t>92241TAJ</t>
  </si>
  <si>
    <t>US92241TAJ16</t>
  </si>
  <si>
    <t>USG9328DAJ93</t>
  </si>
  <si>
    <t>92243XAD</t>
  </si>
  <si>
    <t>VEDANTA RESOURCES 144A W/O RTS 13.875 USD 01/21/2024</t>
  </si>
  <si>
    <t>US92243XAD30</t>
  </si>
  <si>
    <t>USV9667MAA00</t>
  </si>
  <si>
    <t>92241TAM</t>
  </si>
  <si>
    <t>US92241TAM45</t>
  </si>
  <si>
    <t>VEDANTA RESOURCES PLC REG S 6.125 USD 08/09/2024</t>
  </si>
  <si>
    <t>USG9328DAP53</t>
  </si>
  <si>
    <t>92243XAE</t>
  </si>
  <si>
    <t>VEDANTA RESOURCES 144A W/O RTS 8.95 USD 03/11/2025</t>
  </si>
  <si>
    <t>US92243XAE13</t>
  </si>
  <si>
    <t>VEDANTA RESOURCES REG S 8.95 USD 03/11/2025</t>
  </si>
  <si>
    <t>USG9T27HAD62</t>
  </si>
  <si>
    <t>92243XAA</t>
  </si>
  <si>
    <t>US92243XAA90</t>
  </si>
  <si>
    <t>USG9T27HAA24</t>
  </si>
  <si>
    <t>GTH FINANCE BV REG S 7.25 USD 04/26/2023</t>
  </si>
  <si>
    <t>XS1400710726</t>
  </si>
  <si>
    <t>VIMPELCOM HOLDINGS BV REG S 5.95 USD 02/13/2023</t>
  </si>
  <si>
    <t>XS0889401724</t>
  </si>
  <si>
    <t>VIMPELCOM HOLDINGS BV REG S 4.95 USD 06/16/2024</t>
  </si>
  <si>
    <t>XS1625994618</t>
  </si>
  <si>
    <t>92334VAA</t>
  </si>
  <si>
    <t>US92334VAA35</t>
  </si>
  <si>
    <t>VEON HOLDINGS BV REG S 4 USD 04/09/2025</t>
  </si>
  <si>
    <t>XS2058691663</t>
  </si>
  <si>
    <t>91823N2A</t>
  </si>
  <si>
    <t>US91823N2A05</t>
  </si>
  <si>
    <t>VEON HOLDINGS BV REG S 3.375 USD 11/25/2027</t>
  </si>
  <si>
    <t>XS2252958751</t>
  </si>
  <si>
    <t>268733AA</t>
  </si>
  <si>
    <t>ENN CLEAN ENERGY 144A W/O RTS 3.375 USD 05/12/2026</t>
  </si>
  <si>
    <t>US268733AA05</t>
  </si>
  <si>
    <t>ENN CLEAN ENERGY REG S 3.375 USD 05/12/2026</t>
  </si>
  <si>
    <t>USG3065HAB71</t>
  </si>
  <si>
    <t>92671CAA</t>
  </si>
  <si>
    <t>VIETNAM (SOCIALIST REPUBLIC OF) 4.8 USD 11/19/2024</t>
  </si>
  <si>
    <t>US92671CAA62</t>
  </si>
  <si>
    <t>VIETNAM (REP OF) USD REG S 4.8 USD 11/19/2024</t>
  </si>
  <si>
    <t>USY9384RAA87</t>
  </si>
  <si>
    <t>VANKE REAL ESTATE HK REG S 4.15 USD 04/18/2023</t>
  </si>
  <si>
    <t>XS1805368682</t>
  </si>
  <si>
    <t>VANKE REAL ESTATE HK REG S 5.35 USD 03/11/2024</t>
  </si>
  <si>
    <t>XS1917548247</t>
  </si>
  <si>
    <t>XS1958532829</t>
  </si>
  <si>
    <t>VANKE REAL ESTATE HK REG S 3.15 USD 05/12/2025</t>
  </si>
  <si>
    <t>XS2078641888</t>
  </si>
  <si>
    <t>VANKE REAL ESTATE HK REG S 3.975 USD 11/09/2027</t>
  </si>
  <si>
    <t>XS1713193586</t>
  </si>
  <si>
    <t>XS2078642183</t>
  </si>
  <si>
    <t>918212AA</t>
  </si>
  <si>
    <t>US918212AA96</t>
  </si>
  <si>
    <t>VFU FUNDING USD REG S 6.2 USD 02/11/2025</t>
  </si>
  <si>
    <t>XS2114201622</t>
  </si>
  <si>
    <t>92863UAB</t>
  </si>
  <si>
    <t>US92863UAB26</t>
  </si>
  <si>
    <t>VOLCAN CIA MIN-B USD REG S 4.375 USD 02/11/2026</t>
  </si>
  <si>
    <t>USP98047AC08</t>
  </si>
  <si>
    <t>USC86068AA80</t>
  </si>
  <si>
    <t>78478EAA</t>
  </si>
  <si>
    <t>ST MARYS CEMENT INC 144A W/O RTS 5.75 USD 01/28/2027</t>
  </si>
  <si>
    <t>US78478EAA64</t>
  </si>
  <si>
    <t>92911QAA</t>
  </si>
  <si>
    <t>VOTORANTIM CIMENTOS S.A. 7.25 USD 04/05/2041</t>
  </si>
  <si>
    <t>US92911QAA58</t>
  </si>
  <si>
    <t>VOTORANTIM CIMENTOS USD REG S 7.25 USD 04/05/2041</t>
  </si>
  <si>
    <t>USP98088AA83</t>
  </si>
  <si>
    <t>USP9810YAA75</t>
  </si>
  <si>
    <t>918374AA</t>
  </si>
  <si>
    <t>US918374AA74</t>
  </si>
  <si>
    <t>948596AD</t>
  </si>
  <si>
    <t>WEIBO CORP 3.5 USD 07/05/2024</t>
  </si>
  <si>
    <t>US948596AD39</t>
  </si>
  <si>
    <t>948596AE</t>
  </si>
  <si>
    <t>WEIBO CORP 3.375 USD 07/08/2030</t>
  </si>
  <si>
    <t>US948596AE12</t>
  </si>
  <si>
    <t>WUHAN METRO REG S 2.96 USD 09/24/2024</t>
  </si>
  <si>
    <t>XS2052453912</t>
  </si>
  <si>
    <t>48855KAA</t>
  </si>
  <si>
    <t>KENBOURNE INVEST SA 144A W/O RTS 6.875 USD 11/26/2024</t>
  </si>
  <si>
    <t>US48855KAA88</t>
  </si>
  <si>
    <t>KENBOURNE INVEST SA REG S 6.875 USD 11/26/2024</t>
  </si>
  <si>
    <t>USL5831KAA45</t>
  </si>
  <si>
    <t>48855KAC</t>
  </si>
  <si>
    <t>US48855KAC45</t>
  </si>
  <si>
    <t>KENBOURNE INVEST SA REG S 4.7 USD 01/22/2028</t>
  </si>
  <si>
    <t>USL5831KAC01</t>
  </si>
  <si>
    <t>98105EAK</t>
  </si>
  <si>
    <t>WOORI BANK USD 144A W/O RTS .75 USD 02/01/2026</t>
  </si>
  <si>
    <t>US98105EAK38</t>
  </si>
  <si>
    <t>98105GAK</t>
  </si>
  <si>
    <t>US98105GAK85</t>
  </si>
  <si>
    <t>98313RAD</t>
  </si>
  <si>
    <t>WYNN MACAU LTD 144A W/O RTS 5.5 USD 10/01/2027</t>
  </si>
  <si>
    <t>US98313RAD89</t>
  </si>
  <si>
    <t>USG98149AG59</t>
  </si>
  <si>
    <t>98313RAG</t>
  </si>
  <si>
    <t>WYNN MACAU LTD 144A W/O RTS 5.5 USD 01/15/2026</t>
  </si>
  <si>
    <t>US98313RAG11</t>
  </si>
  <si>
    <t>USG98149AH33</t>
  </si>
  <si>
    <t>98313RAH</t>
  </si>
  <si>
    <t>WYNN MACAU LTD 144A W/O RTS 5.625 USD 08/26/2028</t>
  </si>
  <si>
    <t>US98313RAH93</t>
  </si>
  <si>
    <t>MO WYNN MACAU 5 1/8% DUE 29 - ASIA 5.125 USD 12/15/2029</t>
  </si>
  <si>
    <t>USG98149AE02</t>
  </si>
  <si>
    <t>98313RAE</t>
  </si>
  <si>
    <t>WYNN MACAU LTD 144A W/O RTS 5.125 USD 12/15/2029</t>
  </si>
  <si>
    <t>US98313RAE62</t>
  </si>
  <si>
    <t>98422HAA</t>
  </si>
  <si>
    <t>XIAOMI BEST TIME INTL 144A W/O RTS 3.375 USD 04/29/2030</t>
  </si>
  <si>
    <t>US98422HAA41</t>
  </si>
  <si>
    <t>USY77108AA93</t>
  </si>
  <si>
    <t>26876FAC</t>
  </si>
  <si>
    <t>ENN ENERGY HOLDINGS LTD 144A W/O RTS 2.625 USD 09/17/2030</t>
  </si>
  <si>
    <t>US26876FAC68</t>
  </si>
  <si>
    <t>ENN ENERGY HOLDINGS LTD REG S 2.625 USD 09/17/2030</t>
  </si>
  <si>
    <t>USG3066LAF88</t>
  </si>
  <si>
    <t>THREE GORGES FIN I KY REG S 2.3 USD 10/16/2024</t>
  </si>
  <si>
    <t>XS2053345646</t>
  </si>
  <si>
    <t>88556LAA</t>
  </si>
  <si>
    <t>THREE GORGES FIN I CAYMA 144A W/O RTS 3.7 USD 06/10/2025</t>
  </si>
  <si>
    <t>US88556LAA44</t>
  </si>
  <si>
    <t>THREE GORGES FIN I CAYMA REG S 3.7 USD 06/10/2025</t>
  </si>
  <si>
    <t>USG8850LAA82</t>
  </si>
  <si>
    <t>88556LAD</t>
  </si>
  <si>
    <t>THREE GORGES FIN I KY 144A W/O RTS 1.3 USD 09/22/2025</t>
  </si>
  <si>
    <t>US88556LAD82</t>
  </si>
  <si>
    <t>USG8850LAF79</t>
  </si>
  <si>
    <t>88556LAC</t>
  </si>
  <si>
    <t>THREE GORGES FIN I KY 144A W/O RTS 3.15 USD 06/02/2026</t>
  </si>
  <si>
    <t>US88556LAC00</t>
  </si>
  <si>
    <t>USG8850LAC49</t>
  </si>
  <si>
    <t>USG8850LAG52</t>
  </si>
  <si>
    <t>XS2053345992</t>
  </si>
  <si>
    <t>984851AD</t>
  </si>
  <si>
    <t>YARA INTERNATIONAL ASA 144A W/O RTS 3.8 USD 06/06/2026</t>
  </si>
  <si>
    <t>US984851AD75</t>
  </si>
  <si>
    <t>984851AF</t>
  </si>
  <si>
    <t>YARA INTERNATIONAL ASA 144A W/O RTS 4.75 USD 06/01/2028</t>
  </si>
  <si>
    <t>US984851AF24</t>
  </si>
  <si>
    <t>984851AG</t>
  </si>
  <si>
    <t>YARA INTERNATIONAL ASA 144A W/O RTS 3.148 USD 06/04/2030</t>
  </si>
  <si>
    <t>US984851AG07</t>
  </si>
  <si>
    <t>XS1867595750</t>
  </si>
  <si>
    <t>984848AL</t>
  </si>
  <si>
    <t>US984848AL55</t>
  </si>
  <si>
    <t>984848AB</t>
  </si>
  <si>
    <t>YAPI VE KREDI BA USD 144A W/O RTS 5.5 USD 12/06/2022</t>
  </si>
  <si>
    <t>US984848AB73</t>
  </si>
  <si>
    <t>XS0861979440</t>
  </si>
  <si>
    <t>984848AK</t>
  </si>
  <si>
    <t>YAPI KREDI BANKA USD 144A W/O RTS 6.1 USD 03/16/2023</t>
  </si>
  <si>
    <t>US984848AK72</t>
  </si>
  <si>
    <t>XS1788516679</t>
  </si>
  <si>
    <t>984848AJ</t>
  </si>
  <si>
    <t>YAPI KREDI BANKA USD 144A W/O RTS 5.85 USD 06/21/2024</t>
  </si>
  <si>
    <t>US984848AJ00</t>
  </si>
  <si>
    <t>XS1634372954</t>
  </si>
  <si>
    <t>984848AM</t>
  </si>
  <si>
    <t>YAPI KREDI BANKA USD 144A W/O RTS 8.25 USD 10/15/2024</t>
  </si>
  <si>
    <t>US984848AM39</t>
  </si>
  <si>
    <t>XS1958649854</t>
  </si>
  <si>
    <t>YAPI KREDI BANKA USD REG S 7.875 USD 01/22/2031</t>
  </si>
  <si>
    <t>XS2286436451</t>
  </si>
  <si>
    <t>YANLORD LAND HK CO LTD REG S 6.8 USD 02/27/2024</t>
  </si>
  <si>
    <t>XS2030531938</t>
  </si>
  <si>
    <t>YANLORD LAND HK CO LTD REG S 5.125 USD 05/20/2026</t>
  </si>
  <si>
    <t>XS2317279573</t>
  </si>
  <si>
    <t>984245AK</t>
  </si>
  <si>
    <t>YPF SOCIEDAD ANO USD 144A W/O RTS 8.75 USD 04/04/2024</t>
  </si>
  <si>
    <t>US984245AK63</t>
  </si>
  <si>
    <t>USP989MJAY76</t>
  </si>
  <si>
    <t>984245AL</t>
  </si>
  <si>
    <t>US984245AL47</t>
  </si>
  <si>
    <t>USP989MJBE04</t>
  </si>
  <si>
    <t>984245AQ</t>
  </si>
  <si>
    <t>YPF SOCIEDAD ANO USD 144A W/O RTS 6.95 USD 07/21/2027</t>
  </si>
  <si>
    <t>US984245AQ34</t>
  </si>
  <si>
    <t>YPF SOCIEDAD ANO USD REG S 6.95 USD 07/21/2027</t>
  </si>
  <si>
    <t>USP989MJBL47</t>
  </si>
  <si>
    <t>USP989MJBS99</t>
  </si>
  <si>
    <t>AR YPF 8 1/2% DUE 29 8.5  06/27/2029</t>
  </si>
  <si>
    <t>USP989MJBP50</t>
  </si>
  <si>
    <t>USP989MJBT72</t>
  </si>
  <si>
    <t>984245AR</t>
  </si>
  <si>
    <t>YPF SOCIEDAD ANONIMA 7 USD 12/15/2047</t>
  </si>
  <si>
    <t>US984245AR17</t>
  </si>
  <si>
    <t>USP989MJBN03</t>
  </si>
  <si>
    <t>LEADING AFFLUENCE LTD REG S 4.5 USD 01/24/2023</t>
  </si>
  <si>
    <t>XS0878083517</t>
  </si>
  <si>
    <t>WESTWOOD GRP HOLD LTD REG S 5.375 USD 10/19/2023</t>
  </si>
  <si>
    <t>XS1807202350</t>
  </si>
  <si>
    <t>WESTWOOD GRP HOLD LTD REG S 2.8 USD 01/20/2026</t>
  </si>
  <si>
    <t>XS2274957237</t>
  </si>
  <si>
    <t>YUNNAN ENERGY INST OVR REG S 4.25 USD 11/14/2022</t>
  </si>
  <si>
    <t>XS1713491840</t>
  </si>
  <si>
    <t>CN YUNNAN ENERGY 3 1/2% DUE 23 - ASIA 3.5 USD 08/20/2023</t>
  </si>
  <si>
    <t>XS2189570992</t>
  </si>
  <si>
    <t>XS1692346395</t>
  </si>
  <si>
    <t>XS1508493498</t>
  </si>
  <si>
    <t>YUZHOU PROPERTIES CO LTD REG S 8.5 USD 02/26/2024</t>
  </si>
  <si>
    <t>XS1954963580</t>
  </si>
  <si>
    <t>YUZHOU PROPERTIES CO LTD REG S 8.375 USD 10/30/2024</t>
  </si>
  <si>
    <t>XS2073593274</t>
  </si>
  <si>
    <t>XS2100653778</t>
  </si>
  <si>
    <t>XS2277549155</t>
  </si>
  <si>
    <t>YANCOAL INTL RES DEV REG S 3.5 USD 11/04/2023</t>
  </si>
  <si>
    <t>XS2128388456</t>
  </si>
  <si>
    <t>ZHENRO PROPERTIES GROUP REG S 7.875 USD 04/14/2024</t>
  </si>
  <si>
    <t>XS2099413093</t>
  </si>
  <si>
    <t>ZHENRO PROPERTIES GROUP REG S 7.35 USD 02/05/2025</t>
  </si>
  <si>
    <t>XS2226898216</t>
  </si>
  <si>
    <t>ZHENRO PROPERTIES GROUP REG S 6.63 USD 01/07/2026</t>
  </si>
  <si>
    <t>XS2279711779</t>
  </si>
  <si>
    <t>XS2214229887</t>
  </si>
  <si>
    <t>XS2260179762</t>
  </si>
  <si>
    <t>CN RONSHINE CHINA 6 3/4% DUE 24 - ASIA 6.75 USD 08/05/2024</t>
  </si>
  <si>
    <t>XS2211514885</t>
  </si>
  <si>
    <t>XS2185842924</t>
  </si>
  <si>
    <t>AAC TECHNOLOGIES HOLDING REG S 3 USD 11/27/2024</t>
  </si>
  <si>
    <t>XS2080819779</t>
  </si>
  <si>
    <t>INVENTIVE GLOBAL INV LTD REG S 1.5 USD 07/15/2023</t>
  </si>
  <si>
    <t>XS2200565542</t>
  </si>
  <si>
    <t>INVENTIVE GLOBAL INV LTD REG S 1.65 USD 09/03/2025</t>
  </si>
  <si>
    <t>XS2224513379</t>
  </si>
  <si>
    <t>00289LAA</t>
  </si>
  <si>
    <t>ATLANTICA TRANSMISION SUR S.A 6.875 USD 04/30/2043</t>
  </si>
  <si>
    <t>US00289LAA35</t>
  </si>
  <si>
    <t>USP00173AA51</t>
  </si>
  <si>
    <t>XS1799058174</t>
  </si>
  <si>
    <t>ABQ FINANCE REG S 3.125 USD 09/24/2024</t>
  </si>
  <si>
    <t>XS2055646835</t>
  </si>
  <si>
    <t>ABQ FINANCE REG S 1.875 USD 09/08/2025</t>
  </si>
  <si>
    <t>XS2227862583</t>
  </si>
  <si>
    <t>QA AHLI BANK 4% DUE 26 PERP 4  12/31/2049</t>
  </si>
  <si>
    <t>XS2244837592</t>
  </si>
  <si>
    <t>AMBER CIRCLE FUNDING LTD REG S 3.25 USD 12/04/2022</t>
  </si>
  <si>
    <t>XS0860855344</t>
  </si>
  <si>
    <t>PH AC ENERGY 4 3/4% DUE 24 - ASIA 4.75 USD 01/29/2024</t>
  </si>
  <si>
    <t>XS1940840132</t>
  </si>
  <si>
    <t>XS2258819874</t>
  </si>
  <si>
    <t>XS1870373443</t>
  </si>
  <si>
    <t>USP01014AA03</t>
  </si>
  <si>
    <t>USP0607LAC74</t>
  </si>
  <si>
    <t>CL AES GENER SA 6.35% DUE 79 6.35  10/07/2079</t>
  </si>
  <si>
    <t>USP0607LAD57</t>
  </si>
  <si>
    <t>00107VAA</t>
  </si>
  <si>
    <t>US00107VAA17</t>
  </si>
  <si>
    <t>AR AES ARGENTINA 7 3/4% DUE 24 7.75  02/02/2024</t>
  </si>
  <si>
    <t>USP1000CAA29</t>
  </si>
  <si>
    <t>SV AES 6 3/4% DUE 23 6.75  03/28/2023</t>
  </si>
  <si>
    <t>USP06076AA49</t>
  </si>
  <si>
    <t>PH ABOITIZ EQUITY VENTURES INC 4.2% DUE 30 - ASIA 4.2 USD 01/16/2030</t>
  </si>
  <si>
    <t>XS2093792013</t>
  </si>
  <si>
    <t>FTL CAPITAL LTD REG S 4.125 USD 04/25/2023</t>
  </si>
  <si>
    <t>XS0913601950</t>
  </si>
  <si>
    <t>XS1785422731</t>
  </si>
  <si>
    <t>XS2003471617</t>
  </si>
  <si>
    <t>XS2071413483</t>
  </si>
  <si>
    <t>CN AGILE 7 3/4% DUE 25 PERP - ASIA 7.75 USD 12/31/2049</t>
  </si>
  <si>
    <t>XS2081524675</t>
  </si>
  <si>
    <t>USL00849AA47</t>
  </si>
  <si>
    <t>XS1763161012</t>
  </si>
  <si>
    <t>001355AA</t>
  </si>
  <si>
    <t>US001355AA49</t>
  </si>
  <si>
    <t>CO AI CANDELARIA 7 1/2% DUE 28 7.5  12/15/2028</t>
  </si>
  <si>
    <t>USE0R75QAA61</t>
  </si>
  <si>
    <t>KW AL AHLI 7 1/4% DUE 23 PERP 7.25  12/31/2049</t>
  </si>
  <si>
    <t>XS1790134958</t>
  </si>
  <si>
    <t>AHB SUKUK CO REG S 4.375 USD 09/19/2023</t>
  </si>
  <si>
    <t>XS1876097129</t>
  </si>
  <si>
    <t>AKCB FINANCE LTD REG S 4.75 USD 10/09/2023</t>
  </si>
  <si>
    <t>XS1891316587</t>
  </si>
  <si>
    <t>02109TAD</t>
  </si>
  <si>
    <t>ALROSA FINANCE SA 144A W/O RTS 4.65 USD 04/09/2024</t>
  </si>
  <si>
    <t>US02109TAD46</t>
  </si>
  <si>
    <t>XS2326545204</t>
  </si>
  <si>
    <t>254032AC</t>
  </si>
  <si>
    <t>ARDSHININVESTBK (DILIJAN 144A W/O RTS 6.5 USD 01/28/2025</t>
  </si>
  <si>
    <t>US254032AC92</t>
  </si>
  <si>
    <t>AM ARDSHINBANK CJSC 6 1/2% DUE 25 6.5  01/28/2025</t>
  </si>
  <si>
    <t>XS2080321198</t>
  </si>
  <si>
    <t>XS2250029167</t>
  </si>
  <si>
    <t>XS2010038573</t>
  </si>
  <si>
    <t>00217AAA</t>
  </si>
  <si>
    <t>US00217AAA43</t>
  </si>
  <si>
    <t>BLUE BRIGHT LTD REG S 2.5 USD 06/04/2025</t>
  </si>
  <si>
    <t>XS2179842898</t>
  </si>
  <si>
    <t>60RCZPXX</t>
  </si>
  <si>
    <t>BLUE BRIGHT LTD REG S 2.375 USD 02/09/2026</t>
  </si>
  <si>
    <t>XS2284243586</t>
  </si>
  <si>
    <t>SOAR WISE LTD REG S 1.75 USD 03/30/2024</t>
  </si>
  <si>
    <t>XS2320779130</t>
  </si>
  <si>
    <t>05351CAA</t>
  </si>
  <si>
    <t>US05351CAA53</t>
  </si>
  <si>
    <t>PAY-IN-KIND</t>
  </si>
  <si>
    <t>XS2216900287</t>
  </si>
  <si>
    <t>05502FAA</t>
  </si>
  <si>
    <t>US05502FAA66</t>
  </si>
  <si>
    <t>BR AZUL INVESTMENTS 5 7/8% DUE 24 5.875  10/26/2024</t>
  </si>
  <si>
    <t>USU0551UAA17</t>
  </si>
  <si>
    <t>059490AB</t>
  </si>
  <si>
    <t>BANCO CONTINENTA USD 144A W/O RTS 2.75 USD 12/10/2025</t>
  </si>
  <si>
    <t>US059490AB83</t>
  </si>
  <si>
    <t>USP09110AB65</t>
  </si>
  <si>
    <t>XS1405770733</t>
  </si>
  <si>
    <t>XS2172964715</t>
  </si>
  <si>
    <t>12480YAA</t>
  </si>
  <si>
    <t>CBB INTERNATIONAL SUKUK COMPANY 6 WLL 5.25 USD 03/20/2025</t>
  </si>
  <si>
    <t>US12480YAA73</t>
  </si>
  <si>
    <t>XS1675855073</t>
  </si>
  <si>
    <t>XS1802362951</t>
  </si>
  <si>
    <t>XS2058943734</t>
  </si>
  <si>
    <t>XS2226917701</t>
  </si>
  <si>
    <t>BAIC FINANCE INV CO LTD REG S 2 USD 03/16/2024</t>
  </si>
  <si>
    <t>XS2311286111</t>
  </si>
  <si>
    <t>USP1024TAN92</t>
  </si>
  <si>
    <t>05890JAA</t>
  </si>
  <si>
    <t>BBVA COLOMBIA SA USD 144A W/O RTS 4.875 USD 04/21/2025</t>
  </si>
  <si>
    <t>US05890JAA88</t>
  </si>
  <si>
    <t>45631XAA</t>
  </si>
  <si>
    <t>INDUSTRIAL SENIOR TRUST 144A W/O RTS 5.5 USD 11/01/2022</t>
  </si>
  <si>
    <t>US45631XAA72</t>
  </si>
  <si>
    <t>USG47661AA43</t>
  </si>
  <si>
    <t>USP13458AB34</t>
  </si>
  <si>
    <t>BR BANCO VORANTIM 8 1/4% DUE 22 PERP 8.25  12/31/2049</t>
  </si>
  <si>
    <t>USP1516SFH42</t>
  </si>
  <si>
    <t>BANK BAHRAIN&amp;KUW USD REG S 5.5 USD 07/09/2024</t>
  </si>
  <si>
    <t>XS2017807301</t>
  </si>
  <si>
    <t>USY0606WBQ25</t>
  </si>
  <si>
    <t>BANK NEGARA INDO EMTN USD REG S 3.75 USD 03/30/2026</t>
  </si>
  <si>
    <t>XS2314514477</t>
  </si>
  <si>
    <t>BANK TABUNGAN USD REG S 4.2 USD 01/23/2025</t>
  </si>
  <si>
    <t>XS2099372802</t>
  </si>
  <si>
    <t>CL BCAPS 3.9% DUE 31 3.9  04/27/2031</t>
  </si>
  <si>
    <t>USP2316YAA12</t>
  </si>
  <si>
    <t>BOCOM LEASING MGMT REG S 1.75 USD 07/14/2023</t>
  </si>
  <si>
    <t>XS2176772031</t>
  </si>
  <si>
    <t>BOCOM LEASING MGMT REG S 4.375 USD 01/22/2024</t>
  </si>
  <si>
    <t>XS1934286904</t>
  </si>
  <si>
    <t>CN BOCOM LEASING MGMT 2 5/8% DUE 24 - ASIA 2.625 USD 09/05/2024</t>
  </si>
  <si>
    <t>XS2044889595</t>
  </si>
  <si>
    <t>XS1572322409</t>
  </si>
  <si>
    <t>XS1589748356</t>
  </si>
  <si>
    <t>BEIJING CAPITAL POLARIS REG S 2.8 USD 03/18/2023</t>
  </si>
  <si>
    <t>XS2127809528</t>
  </si>
  <si>
    <t>CN BEIJING ENTERPRISES 6 3/8% DUE 41 - ASIA 6.375 USD 05/12/2041</t>
  </si>
  <si>
    <t>USG59606AB29</t>
  </si>
  <si>
    <t>EASTERN CREATION II INVE REG S 1 USD 09/10/2023</t>
  </si>
  <si>
    <t>XS2206905718</t>
  </si>
  <si>
    <t>XS2092236780</t>
  </si>
  <si>
    <t>XS2019231823</t>
  </si>
  <si>
    <t>USP4949BAN49</t>
  </si>
  <si>
    <t>ZHAOBING INVEST BVI REG S 5.875 USD 09/18/2022</t>
  </si>
  <si>
    <t>XS1819682227</t>
  </si>
  <si>
    <t>YAN GANG LTD REG S 1.9 USD 03/23/2026</t>
  </si>
  <si>
    <t>XS2278178012</t>
  </si>
  <si>
    <t>XS1805357487</t>
  </si>
  <si>
    <t>BJ STATE-OWNED AST HK CO REG S 4.125 USD 05/26/2025</t>
  </si>
  <si>
    <t>XS1234958459</t>
  </si>
  <si>
    <t>AZURE ORBIT IV INTL FIN REG S 3.75 USD 01/25/2023</t>
  </si>
  <si>
    <t>XS1748890230</t>
  </si>
  <si>
    <t>XS1748890313</t>
  </si>
  <si>
    <t>XS1233710380</t>
  </si>
  <si>
    <t>BANKMUSCAT EMTN USD REG S 4.875 USD 03/14/2023</t>
  </si>
  <si>
    <t>XS1789474274</t>
  </si>
  <si>
    <t>BANKMUSCAT EMTN USD REG S 4.75 USD 03/17/2026</t>
  </si>
  <si>
    <t>XS2310799809</t>
  </si>
  <si>
    <t>USP1047VAF42</t>
  </si>
  <si>
    <t>059614AM</t>
  </si>
  <si>
    <t>BANCO NACIONAL DE DESENVOLVIMENTO ECONOMICO E SOCIAL 5.75 USD 09/26/2023</t>
  </si>
  <si>
    <t>US059614AM99</t>
  </si>
  <si>
    <t>USP14486AJ63</t>
  </si>
  <si>
    <t>059614AP</t>
  </si>
  <si>
    <t>BANCO NACIONAL DE DESENVOLVIMENTO ECONOMICO E SOCIAL 4.75 USD 05/09/2024</t>
  </si>
  <si>
    <t>US059614AP21</t>
  </si>
  <si>
    <t>XS2168040744</t>
  </si>
  <si>
    <t>XS1615078141</t>
  </si>
  <si>
    <t>XS2049804896</t>
  </si>
  <si>
    <t>XS2222027364</t>
  </si>
  <si>
    <t>PE SCOTIABANK FRN DUE 27 4.5  12/13/2027</t>
  </si>
  <si>
    <t>USP8542TAP23</t>
  </si>
  <si>
    <t>BANK OF BARODA/LONDON REG S 3.875 USD 04/04/2024</t>
  </si>
  <si>
    <t>XS1972573007</t>
  </si>
  <si>
    <t>XS2085545494</t>
  </si>
  <si>
    <t>AZURE ORBIT INTL FINANCE REG S 3.75 USD 03/06/2023</t>
  </si>
  <si>
    <t>XS0890073991</t>
  </si>
  <si>
    <t>BK OF COMMUNICATIONS/HK REG S 1.2 USD 09/10/2025</t>
  </si>
  <si>
    <t>XS2227193211</t>
  </si>
  <si>
    <t>XS2238561281</t>
  </si>
  <si>
    <t>BOSCI BVI LTD REG S 1.25 USD 09/10/2023</t>
  </si>
  <si>
    <t>XS2212373828</t>
  </si>
  <si>
    <t>BOS FUNDING LTD REG S 4 USD 09/18/2024</t>
  </si>
  <si>
    <t>XS2052951600</t>
  </si>
  <si>
    <t>BOUBYAN SUKUK LTD REG S 2.593 USD 02/18/2025</t>
  </si>
  <si>
    <t>XS2113136092</t>
  </si>
  <si>
    <t>BANK OF PHILIPPI EMTN USD REG S 4.25 USD 09/04/2023</t>
  </si>
  <si>
    <t>XS1841618421</t>
  </si>
  <si>
    <t>XS2050923825</t>
  </si>
  <si>
    <t>USN15516AF97</t>
  </si>
  <si>
    <t>059566AA</t>
  </si>
  <si>
    <t>BAN RSRV REP DOM USD 144A W/O RTS 7 USD 02/01/2023</t>
  </si>
  <si>
    <t>US059566AA75</t>
  </si>
  <si>
    <t>GLOBAL PRIME CAP USD REG S 5.95 USD 01/23/2025</t>
  </si>
  <si>
    <t>XS2050614796</t>
  </si>
  <si>
    <t>USP07790AE14</t>
  </si>
  <si>
    <t>USP07790AD31</t>
  </si>
  <si>
    <t>HEALTH AND HAPPINESS H&amp;H REG S 5.625 USD 10/24/2024</t>
  </si>
  <si>
    <t>XS2067255328</t>
  </si>
  <si>
    <t>ID BUMI RESOURCES 8% DUE 12/22 - ASIA 0 USD 12/11/2022</t>
  </si>
  <si>
    <t>XS1628012954</t>
  </si>
  <si>
    <t>15238PAF</t>
  </si>
  <si>
    <t>CABEI 2 05/06/25 2 USD 05/06/2025</t>
  </si>
  <si>
    <t>US15238PAF36</t>
  </si>
  <si>
    <t>15238PAG</t>
  </si>
  <si>
    <t>CABEI 1.14 02/09/26 1.14 USD 02/09/2026</t>
  </si>
  <si>
    <t>US15238PAG19</t>
  </si>
  <si>
    <t>12803W2B</t>
  </si>
  <si>
    <t>CAIXA ECONOMICA USD 144A W/O RTS 3.5 USD 11/07/2022</t>
  </si>
  <si>
    <t>US12803W2B86</t>
  </si>
  <si>
    <t>12803X2B</t>
  </si>
  <si>
    <t>US12803X2B68</t>
  </si>
  <si>
    <t>XS1974929611</t>
  </si>
  <si>
    <t>139612AE</t>
  </si>
  <si>
    <t>CAPEX SA 6.875 USD 05/15/2024</t>
  </si>
  <si>
    <t>US139612AE59</t>
  </si>
  <si>
    <t>AR CAPEX 6 7/8% DUE 24 6.875  05/15/2024</t>
  </si>
  <si>
    <t>USP20058AC08</t>
  </si>
  <si>
    <t>XS2277590209</t>
  </si>
  <si>
    <t>CN AVIC INTERNATIONAL 6% DUE 23 - ASIA 6 USD 09/12/2023</t>
  </si>
  <si>
    <t>XS0970892724</t>
  </si>
  <si>
    <t>XS2231903084</t>
  </si>
  <si>
    <t>XS2243350753</t>
  </si>
  <si>
    <t>CANARA BANK LONDON REG S 3.25 USD 08/10/2022</t>
  </si>
  <si>
    <t>XS1628031582</t>
  </si>
  <si>
    <t>CANARA BANK LONDON REG S 3.875 USD 03/28/2024</t>
  </si>
  <si>
    <t>XS1965523084</t>
  </si>
  <si>
    <t>XS2293694662</t>
  </si>
  <si>
    <t>CCBL CAYMAN 1 CORP REG S 3.5 USD 05/16/2024</t>
  </si>
  <si>
    <t>XS1992924552</t>
  </si>
  <si>
    <t>CCBL CAYMAN 1 CORP REG S 1.99 USD 07/21/2025</t>
  </si>
  <si>
    <t>XS2204007863</t>
  </si>
  <si>
    <t>CN CCBL INTERNATIONAL CORP 1.78% DUE 25 - ASIA 1.78 USD 09/28/2025</t>
  </si>
  <si>
    <t>XS2232023650</t>
  </si>
  <si>
    <t>CN CCBL INTERNATIONAL CORP 3 7/8% DUE 29 - ASIA 3.875 USD 05/16/2029</t>
  </si>
  <si>
    <t>XS1992925013</t>
  </si>
  <si>
    <t>CDBL FUNDING 1 REG S 3 USD 04/24/2023</t>
  </si>
  <si>
    <t>XS1703056470</t>
  </si>
  <si>
    <t>CDBL FUNDING 1 REG S 1.5 USD 11/04/2023</t>
  </si>
  <si>
    <t>XS2250518102</t>
  </si>
  <si>
    <t>CDBL FUNDING 1 REG S 4.25 USD 12/02/2024</t>
  </si>
  <si>
    <t>XS1143041314</t>
  </si>
  <si>
    <t>XS1703056801</t>
  </si>
  <si>
    <t>XS2210100439</t>
  </si>
  <si>
    <t>CDBL FUNDING TWO REG S 3 USD 08/01/2022</t>
  </si>
  <si>
    <t>XS1650055624</t>
  </si>
  <si>
    <t>CDBL FUNDING TWO REG S 1.375 USD 03/04/2024</t>
  </si>
  <si>
    <t>XS2297057767</t>
  </si>
  <si>
    <t>CDBL FUNDING TWO REG S 2 USD 03/04/2026</t>
  </si>
  <si>
    <t>XS2297060126</t>
  </si>
  <si>
    <t>XS1733835257</t>
  </si>
  <si>
    <t>CD TIANFU INV REG S 4.65 USD 05/07/2024</t>
  </si>
  <si>
    <t>XS1980008764</t>
  </si>
  <si>
    <t>CL CELEO REDES 5.2% DUE 47 5.2  06/22/2047</t>
  </si>
  <si>
    <t>USP22008AA72</t>
  </si>
  <si>
    <t>SKYLAND MINING BVI LTD REG S 2.8 USD 06/23/2023</t>
  </si>
  <si>
    <t>XS2166172077</t>
  </si>
  <si>
    <t>XS2102904864</t>
  </si>
  <si>
    <t>XS2102905168</t>
  </si>
  <si>
    <t>XS1634368259</t>
  </si>
  <si>
    <t>CHENGDU JIAOZI FIN GRP REG S 3.24 USD 11/14/2022</t>
  </si>
  <si>
    <t>XS2064221737</t>
  </si>
  <si>
    <t>XINGCHENG BVI REG S 2.9 USD 01/20/2026</t>
  </si>
  <si>
    <t>XS2284253973</t>
  </si>
  <si>
    <t>CHINA EVERBRIGHT BANK/HK REG S .929 USD 03/11/2024</t>
  </si>
  <si>
    <t>XS2297070190</t>
  </si>
  <si>
    <t>CHN CLEAN ENERGY DEVELOP REG S 4 USD 11/05/2025</t>
  </si>
  <si>
    <t>XS1308339420</t>
  </si>
  <si>
    <t>857006AL</t>
  </si>
  <si>
    <t>STATE GRID OVERSEAS INV 144A W/O RTS 3.75 USD 05/02/2023</t>
  </si>
  <si>
    <t>US857006AL44</t>
  </si>
  <si>
    <t>USG8450LAN40</t>
  </si>
  <si>
    <t>856899AB</t>
  </si>
  <si>
    <t>STATE GRID OVERSEAS INV 144A W/O RTS 3.125 USD 05/22/2023</t>
  </si>
  <si>
    <t>US856899AB55</t>
  </si>
  <si>
    <t>USG8449VAB20</t>
  </si>
  <si>
    <t>STATE GRID OVERSEAS INV REG S 3.13 USD 04/22/2024</t>
  </si>
  <si>
    <t>HK0000499225</t>
  </si>
  <si>
    <t>857004AC</t>
  </si>
  <si>
    <t>STATE GRID OVERSEAS INV 144A W/O RTS 4.125 USD 05/07/2024</t>
  </si>
  <si>
    <t>US857004AC96</t>
  </si>
  <si>
    <t>USG8449WAC85</t>
  </si>
  <si>
    <t>STATE GRID OVERSEAS INV REG S 1 USD 08/05/2025</t>
  </si>
  <si>
    <t>XS2152902123</t>
  </si>
  <si>
    <t>857006AC</t>
  </si>
  <si>
    <t>STATE GRID OVERSEAS INV 144A W/O RTS 2.875 USD 05/18/2026</t>
  </si>
  <si>
    <t>US857006AC45</t>
  </si>
  <si>
    <t>USG8450LAC84</t>
  </si>
  <si>
    <t>USG8450LAJ38</t>
  </si>
  <si>
    <t>USG8450LAP97</t>
  </si>
  <si>
    <t>XS2152902479</t>
  </si>
  <si>
    <t>856899AC</t>
  </si>
  <si>
    <t>CHGRID 4.375 05/22/2043 4.375 USD 05/22/2043</t>
  </si>
  <si>
    <t>US856899AC39</t>
  </si>
  <si>
    <t>CN CHINA STATE GRID 4 3/8% DUE 43 - ASIA 4.375 USD 05/22/2043</t>
  </si>
  <si>
    <t>USG8449VAC03</t>
  </si>
  <si>
    <t>USG8449WAD68</t>
  </si>
  <si>
    <t>USG8450LAM66</t>
  </si>
  <si>
    <t>XS1646907847</t>
  </si>
  <si>
    <t>XS1641445694</t>
  </si>
  <si>
    <t>CHINA MERCHANTS BANK/LUX REG S .95 USD 09/25/2023</t>
  </si>
  <si>
    <t>XS2232108055</t>
  </si>
  <si>
    <t>CHINA MERCHANTS BANK/HK REG S 4 USD 09/26/2023</t>
  </si>
  <si>
    <t>XS1880326647</t>
  </si>
  <si>
    <t>CHINA MERCHANTS BANK/HK REG S 1.2 USD 09/10/2025</t>
  </si>
  <si>
    <t>XS2227827321</t>
  </si>
  <si>
    <t>XS2213048965</t>
  </si>
  <si>
    <t>CLP POWER HK FINANCING REG S 2.875 USD 04/26/2023</t>
  </si>
  <si>
    <t>XS0846197019</t>
  </si>
  <si>
    <t>CLP POWER HK FINANCING REG S 3.125 USD 05/06/2025</t>
  </si>
  <si>
    <t>XS1226628961</t>
  </si>
  <si>
    <t>XS0848445358</t>
  </si>
  <si>
    <t>XS2193950354</t>
  </si>
  <si>
    <t>XS2193950271</t>
  </si>
  <si>
    <t>XS2063459189</t>
  </si>
  <si>
    <t>USP2550MAA29</t>
  </si>
  <si>
    <t>KING POWER CAPITAL LTD REG S 5.625 USD 11/03/2024</t>
  </si>
  <si>
    <t>XS1125272143</t>
  </si>
  <si>
    <t>SUNNY EXPRESS REG S 2.625 USD 04/23/2025</t>
  </si>
  <si>
    <t>XS2158482211</t>
  </si>
  <si>
    <t>XS2066347076</t>
  </si>
  <si>
    <t>XS2140041786</t>
  </si>
  <si>
    <t>HK CHIYU BANKING CORP 5 1/4% DUE 22 PERP - ASIA 5.25 USD 12/31/2049</t>
  </si>
  <si>
    <t>XS1720307344</t>
  </si>
  <si>
    <t>CN FRANSHION DEV 6% DUE 26 PERP - ASIA 6 USD 12/31/2049</t>
  </si>
  <si>
    <t>XS2292974065</t>
  </si>
  <si>
    <t>XS1709294380</t>
  </si>
  <si>
    <t>FRANSHION BRILLIANT LTD REG S 4 USD 06/21/2024</t>
  </si>
  <si>
    <t>XS2013709220</t>
  </si>
  <si>
    <t>66LPDEXX</t>
  </si>
  <si>
    <t>XS2208935374</t>
  </si>
  <si>
    <t>XS2030348903</t>
  </si>
  <si>
    <t>XS2186875550</t>
  </si>
  <si>
    <t>67E8G8XX</t>
  </si>
  <si>
    <t>XS2325182512</t>
  </si>
  <si>
    <t>XS2102277683</t>
  </si>
  <si>
    <t>XS2125725197</t>
  </si>
  <si>
    <t>CN CHINA AIRCRAFT LEASING GRP 5 1/2% DUE 24 - ASIA 5.5 USD 03/08/2024</t>
  </si>
  <si>
    <t>XS1574821143</t>
  </si>
  <si>
    <t>XS1649885974</t>
  </si>
  <si>
    <t>HK CHONG HING BANK 5 1/2% DUE 25 PERP - ASIA 5.5 USD 12/31/2049</t>
  </si>
  <si>
    <t>XS2209966386</t>
  </si>
  <si>
    <t>XS2020061326</t>
  </si>
  <si>
    <t>XS1649890891</t>
  </si>
  <si>
    <t>XS2008565116</t>
  </si>
  <si>
    <t>XS2066867826</t>
  </si>
  <si>
    <t>XS2229091124</t>
  </si>
  <si>
    <t>61JL95XX</t>
  </si>
  <si>
    <t>XS2269194499</t>
  </si>
  <si>
    <t>CHINA RAILWAY RESOURCES REG S 3.85 USD 02/05/2023</t>
  </si>
  <si>
    <t>XS0880288997</t>
  </si>
  <si>
    <t>CHINA RAILWAY XUNJIE REG S 3.25 USD 07/28/2026</t>
  </si>
  <si>
    <t>XS1451270687</t>
  </si>
  <si>
    <t>CHINA STATE CON FIN II REG S 3.375 USD 11/29/2022</t>
  </si>
  <si>
    <t>XS1721386834</t>
  </si>
  <si>
    <t>XS1721386917</t>
  </si>
  <si>
    <t>XS2084426514</t>
  </si>
  <si>
    <t>CICC HK FINANCE 2016 MTN REG S 1.75 USD 08/10/2023</t>
  </si>
  <si>
    <t>XS2210338419</t>
  </si>
  <si>
    <t>CICC HK FINANCE 2016 MTN REG S 1.625 USD 01/26/2024</t>
  </si>
  <si>
    <t>XS2289592433</t>
  </si>
  <si>
    <t>CICC HK FINANCE 2016 MTN REG S 2 USD 01/26/2026</t>
  </si>
  <si>
    <t>XS2289592607</t>
  </si>
  <si>
    <t>17178VAA</t>
  </si>
  <si>
    <t>CIELO USA INC 144A W/O RTS 3.75 USD 11/16/2022</t>
  </si>
  <si>
    <t>US17178VAA98</t>
  </si>
  <si>
    <t>XS1716657876</t>
  </si>
  <si>
    <t>XS1892343762</t>
  </si>
  <si>
    <t>CHINA CITIC BANK CORP REG S 3.125 USD 12/14/2022</t>
  </si>
  <si>
    <t>XS1733221516</t>
  </si>
  <si>
    <t>CHINA CITIC BK/LONDON REG S 1.25 USD 02/02/2026</t>
  </si>
  <si>
    <t>XS2289899598</t>
  </si>
  <si>
    <t>XS1897158892</t>
  </si>
  <si>
    <t>XS1897158546</t>
  </si>
  <si>
    <t>OCEAN LAUREL CO LTD REG S 2.375 USD 10/20/2025</t>
  </si>
  <si>
    <t>XS2228245242</t>
  </si>
  <si>
    <t>CN INDUSTRIAL SECURITIES 2% DUE 24 - ASIA 2 USD 02/09/2024</t>
  </si>
  <si>
    <t>XS2270463255</t>
  </si>
  <si>
    <t>CITIC SECURITIES FIN MTN REG S 2.75 USD 10/24/2022</t>
  </si>
  <si>
    <t>XS2064431468</t>
  </si>
  <si>
    <t>CITIC SECURITIES FIN MTN REG S 1.75 USD 06/03/2023</t>
  </si>
  <si>
    <t>XS2178846320</t>
  </si>
  <si>
    <t>CN CITIC SECURITIES 2 7/8% DUE 24 - ASIA 2.875 USD 10/24/2024</t>
  </si>
  <si>
    <t>XS2064435618</t>
  </si>
  <si>
    <t>CITIC SECURITIES FIN MTN REG S 2 USD 06/03/2025</t>
  </si>
  <si>
    <t>XS2178853375</t>
  </si>
  <si>
    <t>XS1932879130</t>
  </si>
  <si>
    <t>50050HAN</t>
  </si>
  <si>
    <t>US50050HAN61</t>
  </si>
  <si>
    <t>50050HAL</t>
  </si>
  <si>
    <t>USY4822WCT54</t>
  </si>
  <si>
    <t>HK CITIC TELECOM 6.1% DUE 25 - ASIA 6.1 USD 03/05/2025</t>
  </si>
  <si>
    <t>XS0893206747</t>
  </si>
  <si>
    <t>USG2176GAA97</t>
  </si>
  <si>
    <t>HK CHEUNG KONG INFR 4.85% DUE 22 PERP - ASIA 4.85 USD 12/31/2049</t>
  </si>
  <si>
    <t>XS1668531335</t>
  </si>
  <si>
    <t>CLIFFORD CAPITAL EMTN USD REG S 1.733 USD 09/10/2024</t>
  </si>
  <si>
    <t>XS2051060817</t>
  </si>
  <si>
    <t>CLIFFORD CAPITAL EMTN USD REG S 1.121 USD 03/23/2026</t>
  </si>
  <si>
    <t>XS2315804414</t>
  </si>
  <si>
    <t>XS1787595666</t>
  </si>
  <si>
    <t>CMHI FINANCE BVI CO LTD REG S 4.375 USD 08/06/2023</t>
  </si>
  <si>
    <t>XS1856799421</t>
  </si>
  <si>
    <t>CHINA MERCHANTS FINANCE REG S 4.75 USD 08/03/2025</t>
  </si>
  <si>
    <t>XS1269724826</t>
  </si>
  <si>
    <t>XS1856800450</t>
  </si>
  <si>
    <t>XS2238812031</t>
  </si>
  <si>
    <t>CN CMHI FINANCE 3 7/8% DUE 25 PERP - ASIA 3.875 USD 12/31/2049</t>
  </si>
  <si>
    <t>XS2238813518</t>
  </si>
  <si>
    <t>12517MAA</t>
  </si>
  <si>
    <t>CEMIG GER TANS USD 144A W/O RTS 9.25 USD 12/05/2024</t>
  </si>
  <si>
    <t>US12517MAA09</t>
  </si>
  <si>
    <t>USP2205LAC92</t>
  </si>
  <si>
    <t>CMB INTERNATIONAL LEASIN REG S 3 USD 07/03/2024</t>
  </si>
  <si>
    <t>XS2019219539</t>
  </si>
  <si>
    <t>CMB INTERNATIONAL LEASIN REG S 1.875 USD 08/12/2025</t>
  </si>
  <si>
    <t>XS2207824843</t>
  </si>
  <si>
    <t>CMB INTERNATIONAL LEASIN REG S 2 USD 02/04/2026</t>
  </si>
  <si>
    <t>XS2257361118</t>
  </si>
  <si>
    <t>XS2207824926</t>
  </si>
  <si>
    <t>XS2257361464</t>
  </si>
  <si>
    <t>COASTAL EMERALD LTD REG S 3.95 USD 08/01/2022</t>
  </si>
  <si>
    <t>XS2032636784</t>
  </si>
  <si>
    <t>XS2032636438</t>
  </si>
  <si>
    <t>PROSPEROUS RAY LTD REG S 4.625 USD 11/12/2023</t>
  </si>
  <si>
    <t>XS0991743401</t>
  </si>
  <si>
    <t>XS2237806281</t>
  </si>
  <si>
    <t>21987DAB</t>
  </si>
  <si>
    <t>CORPORACION FINANCIERA DE DESARROLLO S.A. -COFIDE 5.25 USD 07/15/2024</t>
  </si>
  <si>
    <t>US21987DAB01</t>
  </si>
  <si>
    <t>CH OVS GRAND OCE FINANCE REG S 2.45 USD 02/09/2026</t>
  </si>
  <si>
    <t>XS2295983410</t>
  </si>
  <si>
    <t>CBQ FINANCE LTD REG S 5 USD 05/24/2023</t>
  </si>
  <si>
    <t>XS1825455030</t>
  </si>
  <si>
    <t>CBQ FINANCE LTD REG S 2 USD 09/15/2025</t>
  </si>
  <si>
    <t>XS2230306537</t>
  </si>
  <si>
    <t>CBQ FINANCE LTD REG S 2 USD 05/12/2026</t>
  </si>
  <si>
    <t>XS2341197536</t>
  </si>
  <si>
    <t>HAITIAN BVI INT INVST REG S 2.8 USD 11/04/2023</t>
  </si>
  <si>
    <t>XS2215389433</t>
  </si>
  <si>
    <t>CN COSCO PACIFIC 4 3/8% DUE 23 - ASIA 4.375 USD 01/31/2023</t>
  </si>
  <si>
    <t>XS0875624099</t>
  </si>
  <si>
    <t>COSCO FINANCE 2011 LTD REG S 4 USD 12/03/2022</t>
  </si>
  <si>
    <t>XS0858461758</t>
  </si>
  <si>
    <t>12624LAA</t>
  </si>
  <si>
    <t>COSL FINANCE BVI LTD 144A W/O RTS 3.25 USD 09/06/2022</t>
  </si>
  <si>
    <t>US12624LAA26</t>
  </si>
  <si>
    <t>COSL SG CAPITAL USD REG S 1.875 USD 06/24/2025</t>
  </si>
  <si>
    <t>XS2180875077</t>
  </si>
  <si>
    <t>XS1267602305</t>
  </si>
  <si>
    <t>XS2180875234</t>
  </si>
  <si>
    <t>CENTRAL PLAZA DEV LTD REG S 3.85 USD 07/14/2025</t>
  </si>
  <si>
    <t>XS2098096568</t>
  </si>
  <si>
    <t>CENTRAL PLAZA DEV LTD REG S 4.65 USD 01/19/2026</t>
  </si>
  <si>
    <t>XS2279594282</t>
  </si>
  <si>
    <t>XS2076167456</t>
  </si>
  <si>
    <t>HK CHAMPION REAL ESTATE 3 3/4% DUE 23 - ASIA 3.75 USD 01/17/2023</t>
  </si>
  <si>
    <t>XS0875871690</t>
  </si>
  <si>
    <t>XS2189595049</t>
  </si>
  <si>
    <t>CQ INTL LOGISTICS HUB REG S 4.3 USD 09/26/2024</t>
  </si>
  <si>
    <t>XS2050594238</t>
  </si>
  <si>
    <t>CHONGQING NANAN CON DEV REG S 4.66 USD 06/04/2024</t>
  </si>
  <si>
    <t>XS1994697974</t>
  </si>
  <si>
    <t>CN CHONGQING NANAN 4 1/2% DUE 26 - ASIA 4.5 USD 08/17/2026</t>
  </si>
  <si>
    <t>XS1442177645</t>
  </si>
  <si>
    <t>XS2099763075</t>
  </si>
  <si>
    <t>22550GAA</t>
  </si>
  <si>
    <t>CREDITO REAL SA USD 144A W/O RTS 9.5 USD 02/07/2026</t>
  </si>
  <si>
    <t>US22550GAA04</t>
  </si>
  <si>
    <t>USP32506AE09</t>
  </si>
  <si>
    <t>22555LAB</t>
  </si>
  <si>
    <t>CREDIVALORES USD 144A W/O RTS 8.875 USD 02/07/2025</t>
  </si>
  <si>
    <t>US22555LAB27</t>
  </si>
  <si>
    <t>CHINA RESOURCES LAND LTD REG S 6 USD 02/27/2024</t>
  </si>
  <si>
    <t>XS1039273666</t>
  </si>
  <si>
    <t>CHINA RESOURCES LAND LTD REG S 3.75 USD 08/26/2024</t>
  </si>
  <si>
    <t>XS1950118775</t>
  </si>
  <si>
    <t>XS1950126109</t>
  </si>
  <si>
    <t>CHINA SOUTH CITY HOLDING REG S 7.25 USD 11/20/2022</t>
  </si>
  <si>
    <t>XS1720216388</t>
  </si>
  <si>
    <t>CHINA SOUTH CITY HOLDING REG S 10.75 USD 04/11/2023</t>
  </si>
  <si>
    <t>XS2227909640</t>
  </si>
  <si>
    <t>CSCIF ASIA LTD REG S 1.75 USD 08/04/2025</t>
  </si>
  <si>
    <t>XS2209330161</t>
  </si>
  <si>
    <t>PE COMPOSOL SA 6% DUE 27 6  02/03/2027</t>
  </si>
  <si>
    <t>USP19189AE26</t>
  </si>
  <si>
    <t>CHANGSHA PILOT INV HLD REG S 3.8 USD 11/14/2022</t>
  </si>
  <si>
    <t>XS2075509062</t>
  </si>
  <si>
    <t>CSSC CAPITAL 2015 LTD REG S 2.5 USD 02/13/2025</t>
  </si>
  <si>
    <t>XS2100650758</t>
  </si>
  <si>
    <t>XS2115047735</t>
  </si>
  <si>
    <t>CHINA TAIPING CAPITAL REG S 4.125 USD 11/21/2022</t>
  </si>
  <si>
    <t>XS0856597314</t>
  </si>
  <si>
    <t>CHINA TAIPING NEW HORIZO REG S 6 USD 10/18/2023</t>
  </si>
  <si>
    <t>XS0979772596</t>
  </si>
  <si>
    <t>232553AA</t>
  </si>
  <si>
    <t>US232553AA57</t>
  </si>
  <si>
    <t>MX CYDSA 6 1/4% DUE 27 6.25  10/04/2027</t>
  </si>
  <si>
    <t>USP3R26HAA81</t>
  </si>
  <si>
    <t>ENRONG INTERNATIONAL HK REG S 3 USD 01/19/2024</t>
  </si>
  <si>
    <t>XS2265235965</t>
  </si>
  <si>
    <t>DAEGU BANK USD REG S 3.75 USD 08/13/2023</t>
  </si>
  <si>
    <t>XS1761537841</t>
  </si>
  <si>
    <t>DOOSAN INFRA USD REG S 2.25 USD 11/18/2022</t>
  </si>
  <si>
    <t>XS2078374159</t>
  </si>
  <si>
    <t>DOOSAN INFRA USD REG S 1 USD 07/21/2023</t>
  </si>
  <si>
    <t>XS2201951477</t>
  </si>
  <si>
    <t>MIRAE ASSET DW USD REG S 2.125 USD 07/30/2023</t>
  </si>
  <si>
    <t>XS2209331219</t>
  </si>
  <si>
    <t>MIRAE ASSET DW USD REG S 3.375 USD 05/07/2024</t>
  </si>
  <si>
    <t>XS1988091366</t>
  </si>
  <si>
    <t>MIRAE ASSET DW USD REG S 2.625 USD 07/30/2025</t>
  </si>
  <si>
    <t>XS2209331300</t>
  </si>
  <si>
    <t>HK DAH SING BANK 5% DUE 29 - ASIA 5 USD 01/15/2029</t>
  </si>
  <si>
    <t>XS1883996149</t>
  </si>
  <si>
    <t>XS1904731129</t>
  </si>
  <si>
    <t>25159XAB</t>
  </si>
  <si>
    <t>KAZAKH DEVELOPME USD 144A W/O RTS 4.125 USD 12/10/2022</t>
  </si>
  <si>
    <t>US25159XAB91</t>
  </si>
  <si>
    <t>XS0860582435</t>
  </si>
  <si>
    <t>XS2301051541</t>
  </si>
  <si>
    <t>QA DOHA FIN LTD 1 1/2% DUE 25 1.5  04/20/2025</t>
  </si>
  <si>
    <t>XS2158693932</t>
  </si>
  <si>
    <t>DIFC SUKUK USD REG S 4.325 USD 11/12/2024</t>
  </si>
  <si>
    <t>XS1120403313</t>
  </si>
  <si>
    <t>DALIAN DETA HOLDING REG S 5.95 USD 07/29/2022</t>
  </si>
  <si>
    <t>XS2018814397</t>
  </si>
  <si>
    <t>25381YAD</t>
  </si>
  <si>
    <t>JM DIGICEL GROUP 10% DUE 24 8  04/01/2024</t>
  </si>
  <si>
    <t>US25381YAD31</t>
  </si>
  <si>
    <t>JM DIGICEL INTERNATIONAL 13% DUE 25 6  12/31/2025</t>
  </si>
  <si>
    <t>USG2770MAB49</t>
  </si>
  <si>
    <t>USG2763RAA44</t>
  </si>
  <si>
    <t>USG2770MAA65</t>
  </si>
  <si>
    <t>USG27649AG04</t>
  </si>
  <si>
    <t>25615WAB</t>
  </si>
  <si>
    <t>DOCUFORMAS SA USD 144A W/O RTS 10.25 USD 07/24/2024</t>
  </si>
  <si>
    <t>US25615WAB90</t>
  </si>
  <si>
    <t>MX DOCUFORMAS SA 10 1/4% DUE 24 10.25  07/24/2024</t>
  </si>
  <si>
    <t>USP36035AB29</t>
  </si>
  <si>
    <t>23371DAH</t>
  </si>
  <si>
    <t>DAE FUNDING LLC 144A W/O RTS 1.625 USD 02/15/2024</t>
  </si>
  <si>
    <t>US23371DAH70</t>
  </si>
  <si>
    <t>23371DAF</t>
  </si>
  <si>
    <t>DAE FUNDING LLC 144A W/O RTS 2.625 USD 03/20/2025</t>
  </si>
  <si>
    <t>US23371DAF15</t>
  </si>
  <si>
    <t>XS2286303149</t>
  </si>
  <si>
    <t>23302JAA</t>
  </si>
  <si>
    <t>DAE SUKUK DIFC USD 144A W/O RTS 3.75 USD 02/15/2026</t>
  </si>
  <si>
    <t>US23302JAA34</t>
  </si>
  <si>
    <t>XS2262220143</t>
  </si>
  <si>
    <t>XS2286303495</t>
  </si>
  <si>
    <t>DONGXING VOYAGE CO LTD REG S 3.25 USD 08/15/2024</t>
  </si>
  <si>
    <t>XS2037338873</t>
  </si>
  <si>
    <t>26963PAA</t>
  </si>
  <si>
    <t>US26963PAA21</t>
  </si>
  <si>
    <t>26824MAB</t>
  </si>
  <si>
    <t>EBN FINANCE CO BV 144A W/O RTS 7.125 USD 02/16/2026</t>
  </si>
  <si>
    <t>US26824MAB63</t>
  </si>
  <si>
    <t>NG EBN FINANCE CO BV 7 1/8% DUE 26 7.125  02/16/2026</t>
  </si>
  <si>
    <t>XS2297197266</t>
  </si>
  <si>
    <t>USL6364EAA12</t>
  </si>
  <si>
    <t>EMIRATES DEVELOP EMTN USD REG S 3.516 USD 03/06/2024</t>
  </si>
  <si>
    <t>XS1956103805</t>
  </si>
  <si>
    <t>29247QAA</t>
  </si>
  <si>
    <t>EMPRESA DE TRANSMISION ELECTRICA S.A 5.125 USD 05/02/2049</t>
  </si>
  <si>
    <t>US29247QAA22</t>
  </si>
  <si>
    <t>USP37146AA81</t>
  </si>
  <si>
    <t>EQUATE SUKUK USD REG S 3.944 USD 02/21/2024</t>
  </si>
  <si>
    <t>XS1564437199</t>
  </si>
  <si>
    <t>ESIC SUKUK LTD REG S 3.939 USD 07/30/2024</t>
  </si>
  <si>
    <t>XS2034896840</t>
  </si>
  <si>
    <t>XS1151974877</t>
  </si>
  <si>
    <t>XS2242355852</t>
  </si>
  <si>
    <t>HK FAR EAST CONS INTL 4 1/2% DUE 23 - ASIA 4.5 USD 05/13/2023</t>
  </si>
  <si>
    <t>XS1716791923</t>
  </si>
  <si>
    <t>XS1386178237</t>
  </si>
  <si>
    <t>FIBABANKA USD REG S 6 USD 01/25/2023</t>
  </si>
  <si>
    <t>XS1711581337</t>
  </si>
  <si>
    <t>31446YAB</t>
  </si>
  <si>
    <t>US31446YAB83</t>
  </si>
  <si>
    <t>316044AB</t>
  </si>
  <si>
    <t>FIDELITY BANK PL USD 144A W/O RTS 10.5 USD 10/16/2022</t>
  </si>
  <si>
    <t>US316044AB21</t>
  </si>
  <si>
    <t>HK FIRST PACIFIC 4 1/2% DUE 23 - ASIA 4.5 USD 04/16/2023</t>
  </si>
  <si>
    <t>XS0914313357</t>
  </si>
  <si>
    <t>XS2223798229</t>
  </si>
  <si>
    <t>XS1214406792</t>
  </si>
  <si>
    <t>FORTUNE STAR BVI LTD REG S 5.95 USD 01/29/2023</t>
  </si>
  <si>
    <t>XS1759265264</t>
  </si>
  <si>
    <t>FORTUNE STAR BVI LTD REG S 6.75 USD 07/02/2023</t>
  </si>
  <si>
    <t>XS2019083612</t>
  </si>
  <si>
    <t>FORTUNE STAR BVI LTD REG S 6.85 USD 07/02/2024</t>
  </si>
  <si>
    <t>XS2132420758</t>
  </si>
  <si>
    <t>FORTUNE STAR BVI LTD REG S 5.95 USD 10/19/2025</t>
  </si>
  <si>
    <t>XS2238561794</t>
  </si>
  <si>
    <t>XS2281321799</t>
  </si>
  <si>
    <t>CN FAR EAST HORIZON 4 3/8% DUE 23 - ASIA 4.375 USD 02/27/2023</t>
  </si>
  <si>
    <t>XS1781818668</t>
  </si>
  <si>
    <t>FAR EAST HORIZON LTD REG S 2.625 USD 03/03/2024</t>
  </si>
  <si>
    <t>XS2302544353</t>
  </si>
  <si>
    <t>FAR EAST HORIZON LTD REG S 3.375 USD 02/18/2025</t>
  </si>
  <si>
    <t>XS2109200050</t>
  </si>
  <si>
    <t>CN FAR EAST HORIZON 5.6% DUE 22 PERP - ASIA 5.6 USD 12/31/2049</t>
  </si>
  <si>
    <t>XS1720930780</t>
  </si>
  <si>
    <t>USY267BJGT59</t>
  </si>
  <si>
    <t>30315XAB</t>
  </si>
  <si>
    <t>FS LUXEMBOURG SARL 144A W/O RTS 10 USD 12/15/2025</t>
  </si>
  <si>
    <t>US30315XAB01</t>
  </si>
  <si>
    <t>USL40756AB19</t>
  </si>
  <si>
    <t>AE NATIONAL BANK 5 7/8% DUE 24 PERP 5.875  12/31/2049</t>
  </si>
  <si>
    <t>XS2053350133</t>
  </si>
  <si>
    <t>898324AA</t>
  </si>
  <si>
    <t>TRUST F/1401 USD 144A W/O RTS 5.25 USD 12/15/2024</t>
  </si>
  <si>
    <t>US898324AA61</t>
  </si>
  <si>
    <t>USP9406GAA69</t>
  </si>
  <si>
    <t>898324AC</t>
  </si>
  <si>
    <t>TRUST F/1401 USD 144A W/O RTS 5.25 USD 01/30/2026</t>
  </si>
  <si>
    <t>US898324AC28</t>
  </si>
  <si>
    <t>USP9406GAC26</t>
  </si>
  <si>
    <t>USP9401CAA01</t>
  </si>
  <si>
    <t>USP9406GAB43</t>
  </si>
  <si>
    <t>USP9401CAB83</t>
  </si>
  <si>
    <t>CN FUTURE LAND DEV 6.15% DUE 23 - ASIA 6.15 USD 04/15/2023</t>
  </si>
  <si>
    <t>XS1978680400</t>
  </si>
  <si>
    <t>SEAZEN GROUP LTD REG S 6 USD 08/12/2024</t>
  </si>
  <si>
    <t>XS2215175634</t>
  </si>
  <si>
    <t>SEAZEN GROUP LTD REG S 4.45 USD 07/13/2025</t>
  </si>
  <si>
    <t>XS2281036249</t>
  </si>
  <si>
    <t>XS1628340538</t>
  </si>
  <si>
    <t>HK FWD GRP 5 3/4% DUE 24 PERP - ASIA 5.75 USD 07/09/2024</t>
  </si>
  <si>
    <t>XS2022434364</t>
  </si>
  <si>
    <t>XS2038876558</t>
  </si>
  <si>
    <t>FWD LTD REG S 5 USD 09/24/2024</t>
  </si>
  <si>
    <t>XS1106513762</t>
  </si>
  <si>
    <t>HK FWD 5 1/2% DUE 23 PERP - ASIA 5.5 USD 12/31/2049</t>
  </si>
  <si>
    <t>XS1748857379</t>
  </si>
  <si>
    <t>HENGJIAN INTL INVT LTD REG S 1.875 USD 06/23/2025</t>
  </si>
  <si>
    <t>XS2189906816</t>
  </si>
  <si>
    <t>UHI CAPITAL REG S 3 USD 06/12/2024</t>
  </si>
  <si>
    <t>XS2005253880</t>
  </si>
  <si>
    <t>GEELY FINANCE HK LTD REG S 3 USD 03/05/2025</t>
  </si>
  <si>
    <t>XS2126300479</t>
  </si>
  <si>
    <t>IQ GENEL ENERGY 9 1/4% DUE 25 9.25  10/14/2025</t>
  </si>
  <si>
    <t>NO0010894330</t>
  </si>
  <si>
    <t>XS1778929478</t>
  </si>
  <si>
    <t>XS2008618501</t>
  </si>
  <si>
    <t>CN CHINA GEZHOUBA GRP 4.15% DUE 25 PERP - ASIA 4.15 USD 12/31/2049</t>
  </si>
  <si>
    <t>XS2245366070</t>
  </si>
  <si>
    <t>GFH SUKUK LTD REG S 7.5 USD 01/28/2025</t>
  </si>
  <si>
    <t>XS2100582142</t>
  </si>
  <si>
    <t>68373NAA</t>
  </si>
  <si>
    <t>OP SERV MEGA USD 144A W/O RTS 8.25 USD 02/11/2025</t>
  </si>
  <si>
    <t>US68373NAA37</t>
  </si>
  <si>
    <t>MX OPERADORA DE 8 1/4% DUE 25 8.25  02/11/2025</t>
  </si>
  <si>
    <t>USP73699BH55</t>
  </si>
  <si>
    <t>USU8812UAC54</t>
  </si>
  <si>
    <t>USP47777AB69</t>
  </si>
  <si>
    <t>USP66208AA02</t>
  </si>
  <si>
    <t>55315NAD</t>
  </si>
  <si>
    <t>MMC NORILSK (MMC FIN) 144A W/O RTS 2.55 USD 09/11/2025</t>
  </si>
  <si>
    <t>US55315NAD57</t>
  </si>
  <si>
    <t>USP1265VAD49</t>
  </si>
  <si>
    <t>USP1265VAH52</t>
  </si>
  <si>
    <t>400666AA</t>
  </si>
  <si>
    <t>US400666AA13</t>
  </si>
  <si>
    <t>USL4R02QAA86</t>
  </si>
  <si>
    <t>36254VAA</t>
  </si>
  <si>
    <t>US36254VAA61</t>
  </si>
  <si>
    <t>USL4441RAA43</t>
  </si>
  <si>
    <t>CHINA GRT WALL INTL III REG S 3.125 USD 08/31/2022</t>
  </si>
  <si>
    <t>XS1645684660</t>
  </si>
  <si>
    <t>CHINA GRT WALL INTL III REG S 4.375 USD 05/25/2023</t>
  </si>
  <si>
    <t>XS1819966687</t>
  </si>
  <si>
    <t>XS1645684827</t>
  </si>
  <si>
    <t>CN CHINA GREAT WALL 3 1/8% DUE 24 - ASIA 3.125 USD 07/31/2024</t>
  </si>
  <si>
    <t>XS2023803526</t>
  </si>
  <si>
    <t>XS2206799004</t>
  </si>
  <si>
    <t>GANSU HIGHWAY AVIATION REG S 3.25 USD 11/03/2023</t>
  </si>
  <si>
    <t>XS2249847232</t>
  </si>
  <si>
    <t>CO GRAN TIERRA 7 3/4% DUE 27 7.75  05/23/2027</t>
  </si>
  <si>
    <t>USU37016AA70</t>
  </si>
  <si>
    <t>38502HAA</t>
  </si>
  <si>
    <t>US38502HAA32</t>
  </si>
  <si>
    <t>CO GRAN TIERRA ENERGY 6 1/4% DUE 25 6.25  02/15/2025</t>
  </si>
  <si>
    <t>USG4066TAA00</t>
  </si>
  <si>
    <t>XS1577961516</t>
  </si>
  <si>
    <t>XS1713473608</t>
  </si>
  <si>
    <t>XS2010044381</t>
  </si>
  <si>
    <t>XS2131995958</t>
  </si>
  <si>
    <t>XS2249778247</t>
  </si>
  <si>
    <t>CN GUANGZHOU METRO 2.609% DUE 24 - ASIA 2.609 USD 11/14/2024</t>
  </si>
  <si>
    <t>XS2077546419</t>
  </si>
  <si>
    <t>GZ MTR FIN BVI REG S 1.507 USD 09/17/2025</t>
  </si>
  <si>
    <t>XS2226669617</t>
  </si>
  <si>
    <t>XS2226669880</t>
  </si>
  <si>
    <t>GULF INTL BANK EMTN USD REG S 2.375 USD 09/23/2025</t>
  </si>
  <si>
    <t>XS2233151195</t>
  </si>
  <si>
    <t>CN GUOJING CAPITAL 3.95% DUE 22 - ASIA 3.95 USD 12/11/2022</t>
  </si>
  <si>
    <t>XS1733229253</t>
  </si>
  <si>
    <t>GUOTAI JUNAN INTL HLDGS REG S 2 USD 03/03/2026</t>
  </si>
  <si>
    <t>XS2306072732</t>
  </si>
  <si>
    <t>WENS FOODSTUFF GROUP REG S 2.349 USD 10/29/2025</t>
  </si>
  <si>
    <t>XS2239632776</t>
  </si>
  <si>
    <t>XS2239632859</t>
  </si>
  <si>
    <t>GUANGXI COMM INVEST GR REG S 3.5 USD 09/17/2022</t>
  </si>
  <si>
    <t>XS2050613632</t>
  </si>
  <si>
    <t>CN GUANGXI COMM 2.95% DUE 25 - ASIA 2.95 USD 10/30/2025</t>
  </si>
  <si>
    <t>XS2238209139</t>
  </si>
  <si>
    <t>GX FINANCIAL INV GROUP REG S 3.6 USD 11/18/2023</t>
  </si>
  <si>
    <t>XS2226197429</t>
  </si>
  <si>
    <t>SCI HK DEVELOPMENT LTD REG S 2.95 USD 03/30/2024</t>
  </si>
  <si>
    <t>XS2322572459</t>
  </si>
  <si>
    <t>FINELAND REAL ESTATE REG S 13.6 USD 07/27/2023</t>
  </si>
  <si>
    <t>XS2280435673</t>
  </si>
  <si>
    <t>GUANGZHOU DEV DISTRICT REG S 2.6 USD 12/15/2023</t>
  </si>
  <si>
    <t>XS2238558659</t>
  </si>
  <si>
    <t>VERTEX CAPITAL INV LTD REG S 4.75 USD 04/03/2024</t>
  </si>
  <si>
    <t>XS1959946507</t>
  </si>
  <si>
    <t>HAIDILAO INTERNATIONAL H REG S 2.15 USD 01/14/2026</t>
  </si>
  <si>
    <t>XS2281463237</t>
  </si>
  <si>
    <t>CN HAIER GROUP CORPO 3 7/8% DUE 22 PERP - ASIA 3.875 USD 12/31/2049</t>
  </si>
  <si>
    <t>XS1689434824</t>
  </si>
  <si>
    <t>HAITONG SECURITIES REG S 4.5 USD 12/13/2023</t>
  </si>
  <si>
    <t>XS1919662798</t>
  </si>
  <si>
    <t>HAITONG INTL FIN HLDG 15 REG S 2.107 USD 03/12/2025</t>
  </si>
  <si>
    <t>XS2129684127</t>
  </si>
  <si>
    <t>USY7141MAA72</t>
  </si>
  <si>
    <t>HANKOOK TIRE CO USD REG S 3.5 USD 01/30/2023</t>
  </si>
  <si>
    <t>XS1760764966</t>
  </si>
  <si>
    <t>KB CAPITAL CO USD REG S 1.5 USD 10/28/2025</t>
  </si>
  <si>
    <t>XS2243816977</t>
  </si>
  <si>
    <t>XIANJIN INDUSTRY INVEST REG S 2.95 USD 09/24/2023</t>
  </si>
  <si>
    <t>XS2226643067</t>
  </si>
  <si>
    <t>HENAN WATER INVESTMENT REG S 2.8 USD 09/18/2025</t>
  </si>
  <si>
    <t>XS2225285001</t>
  </si>
  <si>
    <t>HK HENDERSON LAND 2 3/8% DUE 25 - ASIA 2.375 USD 05/27/2025</t>
  </si>
  <si>
    <t>XS2178924739</t>
  </si>
  <si>
    <t>HK HENDERSON LAND 3 7/8% DUE 29 - ASIA 3.875 USD 03/01/2029</t>
  </si>
  <si>
    <t>XS1957446377</t>
  </si>
  <si>
    <t>HFI INTERNATIONAL HK REG S 3.2 USD 07/16/2025</t>
  </si>
  <si>
    <t>XS2189769057</t>
  </si>
  <si>
    <t>XS1934321404</t>
  </si>
  <si>
    <t>HK AIRPORT AUTHORITY 1 5/8% DUE 31 - ASIA 1.625 USD 02/04/2031</t>
  </si>
  <si>
    <t>USY00284AW20</t>
  </si>
  <si>
    <t>HK AIRPORT AUTHORITY 2 5/8% DUE 51 - ASIA 2.625 USD 02/04/2051</t>
  </si>
  <si>
    <t>USY00284AX03</t>
  </si>
  <si>
    <t>HK SMARTONE TELECOM 3 7/8% DUE 23 - ASIA 3.875 USD 04/08/2023</t>
  </si>
  <si>
    <t>XS0909306135</t>
  </si>
  <si>
    <t>HONGKONG INTL QINGDAO REG S 3.9 USD 11/11/2022</t>
  </si>
  <si>
    <t>XS2068540140</t>
  </si>
  <si>
    <t>HONGKONG INTL QINGDAO REG S 4.25 USD 12/04/2022</t>
  </si>
  <si>
    <t>XS1720885463</t>
  </si>
  <si>
    <t>HONGKONG INTL QINGDAO REG S 3.99 USD 04/27/2023</t>
  </si>
  <si>
    <t>XS2152213422</t>
  </si>
  <si>
    <t>HONGKONG INTL QINGDAO REG S 4 USD 10/08/2024</t>
  </si>
  <si>
    <t>XS2053240383</t>
  </si>
  <si>
    <t>HONGKONG INTL QINGDAO REG S 5.95 USD 02/12/2025</t>
  </si>
  <si>
    <t>XS1189103382</t>
  </si>
  <si>
    <t>HONGKONG LAND FINANCE REG S 4.625 USD 01/16/2024</t>
  </si>
  <si>
    <t>XS1002158027</t>
  </si>
  <si>
    <t>HONGKONG LAND FINANCE 4.5 USD 10/07/2025</t>
  </si>
  <si>
    <t>XS0546241075</t>
  </si>
  <si>
    <t>XS2143035587</t>
  </si>
  <si>
    <t>USY306AXAB69</t>
  </si>
  <si>
    <t>HAINAN STATE INT HK REG S 3 USD 02/03/2024</t>
  </si>
  <si>
    <t>XS2291799778</t>
  </si>
  <si>
    <t>SINO SERV P L USD REG S 2.25 USD 02/20/2025</t>
  </si>
  <si>
    <t>XS2116222022</t>
  </si>
  <si>
    <t>XS2116222881</t>
  </si>
  <si>
    <t>445640AB</t>
  </si>
  <si>
    <t>HUNT OIL CO OF PERU LLC SUCURSAL DEL PERU 6.375 USD 06/01/2028</t>
  </si>
  <si>
    <t>US445640AB18</t>
  </si>
  <si>
    <t>USP5300PAB96</t>
  </si>
  <si>
    <t>ZHONGYUAN SINCERE INVST REG S 4.25 USD 06/28/2024</t>
  </si>
  <si>
    <t>XS2020606682</t>
  </si>
  <si>
    <t>XS0905659230</t>
  </si>
  <si>
    <t>438180AF</t>
  </si>
  <si>
    <t>HONDURAS (REPUBLIC OF) 7.5 USD 03/15/2024</t>
  </si>
  <si>
    <t>XS0905659669</t>
  </si>
  <si>
    <t>438180AH</t>
  </si>
  <si>
    <t>HONDURAS (REPUBLIC OF) 6.25 USD 01/19/2027</t>
  </si>
  <si>
    <t>US438180AH47</t>
  </si>
  <si>
    <t>USP5178RAC27</t>
  </si>
  <si>
    <t>USP5178RAD00</t>
  </si>
  <si>
    <t>HK REPUBLIC 2 1/2% DUE 24 - ASIA 2.5 USD 05/28/2024</t>
  </si>
  <si>
    <t>USY2836BAN48</t>
  </si>
  <si>
    <t>43858AAB</t>
  </si>
  <si>
    <t>US43858AAB61</t>
  </si>
  <si>
    <t>HK REPUBLIC 0 5/8% DUE 26 - ASIA .625 USD 02/02/2026</t>
  </si>
  <si>
    <t>USY3422VCR79</t>
  </si>
  <si>
    <t>XS1555404786</t>
  </si>
  <si>
    <t>HK REPUBLIC 1 3/8% DUE 31 - ASIA 1.375 USD 02/02/2031</t>
  </si>
  <si>
    <t>USY3422VCS52</t>
  </si>
  <si>
    <t>HK REPUBLIC 2 3/8% DUE 51 - ASIA 2.375 USD 02/02/2051</t>
  </si>
  <si>
    <t>USY3422VCT36</t>
  </si>
  <si>
    <t>XS1891723030</t>
  </si>
  <si>
    <t>XS2236362849</t>
  </si>
  <si>
    <t>XS1490623516</t>
  </si>
  <si>
    <t>XS1891687300</t>
  </si>
  <si>
    <t>XS2236363227</t>
  </si>
  <si>
    <t>XS1637846616</t>
  </si>
  <si>
    <t>HAITONG INTL SECURITIES REG S 2.125 USD 07/02/2023</t>
  </si>
  <si>
    <t>XS2191821391</t>
  </si>
  <si>
    <t>HAITONG INTL SECURITIES REG S 3.375 USD 07/19/2024</t>
  </si>
  <si>
    <t>XS2025483699</t>
  </si>
  <si>
    <t>HAITONG INTL SECURITIES REG S 3.125 USD 05/18/2025</t>
  </si>
  <si>
    <t>XS2068971980</t>
  </si>
  <si>
    <t>66CZO9XX</t>
  </si>
  <si>
    <t>XS2326954398</t>
  </si>
  <si>
    <t>XS2326957227</t>
  </si>
  <si>
    <t>CHINA HUADIAN OVERSEAS REG S 3.875 USD 05/17/2023</t>
  </si>
  <si>
    <t>XS1822346646</t>
  </si>
  <si>
    <t>XS2001168447</t>
  </si>
  <si>
    <t>XS2184856859</t>
  </si>
  <si>
    <t>CN HUANENG GP HK TREASUR REG S 2.4 USD 12/10/2022</t>
  </si>
  <si>
    <t>XS2080196947</t>
  </si>
  <si>
    <t>CN HUANENG GP HK TREASUR REG S 2.6 USD 12/10/2024</t>
  </si>
  <si>
    <t>XS2080205797</t>
  </si>
  <si>
    <t>CN HUANENG GP HK TREASUR REG S 1.6 USD 01/20/2026</t>
  </si>
  <si>
    <t>XS2247703080</t>
  </si>
  <si>
    <t>XS2080206092</t>
  </si>
  <si>
    <t>XS2247703163</t>
  </si>
  <si>
    <t>HUAYI FINANCE I LTD REG S 3 USD 10/30/2024</t>
  </si>
  <si>
    <t>XS2068159149</t>
  </si>
  <si>
    <t>XS1712956967</t>
  </si>
  <si>
    <t>41135WAA</t>
  </si>
  <si>
    <t>HANWHA ENERGY USA HOLDN 144A W/O RTS 2.375 USD 07/30/2022</t>
  </si>
  <si>
    <t>US41135WAA99</t>
  </si>
  <si>
    <t>HX CEMENT INTER FIN REG S 2.25 USD 11/19/2025</t>
  </si>
  <si>
    <t>XS2256737722</t>
  </si>
  <si>
    <t>HYSAN (MTN) LIMITED REG S 3.5 USD 01/16/2023</t>
  </si>
  <si>
    <t>XS0871996491</t>
  </si>
  <si>
    <t>XS2178221490</t>
  </si>
  <si>
    <t>XS2044279334</t>
  </si>
  <si>
    <t>XS2123115029</t>
  </si>
  <si>
    <t>TAIHU PEARL ORIENTAL CO REG S 3.15 USD 07/30/2023</t>
  </si>
  <si>
    <t>XS2206849460</t>
  </si>
  <si>
    <t>CN HANGZHOU QIANTING 3.2% DUE 23 - ASIA 3.2 USD 08/18/2023</t>
  </si>
  <si>
    <t>XS2213823664</t>
  </si>
  <si>
    <t>XS1678463784</t>
  </si>
  <si>
    <t>INTERNATIONAL BANK OF AZ 144A W/O RTS 3.5 USD 09/01/2024</t>
  </si>
  <si>
    <t>XS1678466027</t>
  </si>
  <si>
    <t>XS2049287548</t>
  </si>
  <si>
    <t>HORSE GALLOP FINANCE REG S 1.7 USD 07/28/2025</t>
  </si>
  <si>
    <t>XS2202751249</t>
  </si>
  <si>
    <t>WHITEDOVE FUNDING 2014 REG S 4.75 USD 12/05/2024</t>
  </si>
  <si>
    <t>XS1146718355</t>
  </si>
  <si>
    <t>PH INTL CONTAINER 4 5/8% DUE 23 - ASIA 4.625 USD 01/16/2023</t>
  </si>
  <si>
    <t>XS0875298191</t>
  </si>
  <si>
    <t>XS0972298300</t>
  </si>
  <si>
    <t>PH INTL CONTAINER 4 3/4% DUE 30 - ASIA 4.75 USD 06/17/2030</t>
  </si>
  <si>
    <t>XS2189919637</t>
  </si>
  <si>
    <t>XS1982058692</t>
  </si>
  <si>
    <t>USP5625XAC85</t>
  </si>
  <si>
    <t>USP5626FAA05</t>
  </si>
  <si>
    <t>INDIABULLS HOUSING FIN REG S 6.375 USD 05/28/2022</t>
  </si>
  <si>
    <t>XS1999787564</t>
  </si>
  <si>
    <t>INDIA INFOLINE FIN LTD REG S 5.875 USD 04/20/2023</t>
  </si>
  <si>
    <t>XS2113454115</t>
  </si>
  <si>
    <t>45604HAF</t>
  </si>
  <si>
    <t>US45604HAF47</t>
  </si>
  <si>
    <t>45604HAH</t>
  </si>
  <si>
    <t>US45604HAH03</t>
  </si>
  <si>
    <t>KR IBK 3.9% DUE 22 PERP - ASIA 3.9 USD 12/31/2049</t>
  </si>
  <si>
    <t>US45604HAD98</t>
  </si>
  <si>
    <t>IN INDIA TOLL ROADS 5 1/2% DUE 24 - ASIA 5.5 USD 08/19/2024</t>
  </si>
  <si>
    <t>XS2301399205</t>
  </si>
  <si>
    <t>INDUSTRIAL BANK/HK REG S 3.75 USD 03/05/2023</t>
  </si>
  <si>
    <t>XS1761563508</t>
  </si>
  <si>
    <t>INDUSTRIAL BANK/HK REG S 1.125 USD 11/06/2023</t>
  </si>
  <si>
    <t>XS2244313685</t>
  </si>
  <si>
    <t>IN INDIA GREEN POWER 4% DUE 27 - ASIA 4 USD 02/22/2027</t>
  </si>
  <si>
    <t>USV4819LAA09</t>
  </si>
  <si>
    <t>45410FAA</t>
  </si>
  <si>
    <t>INDIA GREEN ENRG USD 144A W/O RTS 5.375 USD 04/29/2024</t>
  </si>
  <si>
    <t>US45410FAA30</t>
  </si>
  <si>
    <t>IN INDIA GREEN ENERGY HLDG 5 3/8% DUE 24 - ASIA 5.375 USD 04/29/2024</t>
  </si>
  <si>
    <t>USV4819FAA31</t>
  </si>
  <si>
    <t>AE ICD FUNDING LTD 4 5/8% DUE 24 4.625  05/21/2024</t>
  </si>
  <si>
    <t>XS1069870415</t>
  </si>
  <si>
    <t>XS2248081601</t>
  </si>
  <si>
    <t>AR IRSA PROPIEDADES 8 3/4% DUE 23 8.75  03/23/2023</t>
  </si>
  <si>
    <t>USP5880UAB63</t>
  </si>
  <si>
    <t>IS HONG KONG INVESTMENT REG S 2.9 USD 12/30/2022</t>
  </si>
  <si>
    <t>XS2095251430</t>
  </si>
  <si>
    <t>TH INDORAMA VENTURES PCL 4 3/8% DUE 24 - ASIA 4.375 USD 09/12/2024</t>
  </si>
  <si>
    <t>XS2048606375</t>
  </si>
  <si>
    <t>XS0876086975</t>
  </si>
  <si>
    <t>XS2198145422</t>
  </si>
  <si>
    <t>JIC ZHIXIN LTD REG S 3 USD 11/24/2022</t>
  </si>
  <si>
    <t>XS1713594494</t>
  </si>
  <si>
    <t>JIC ZHIXIN LTD REG S 1.5 USD 08/27/2025</t>
  </si>
  <si>
    <t>XS2116900031</t>
  </si>
  <si>
    <t>XS1713594577</t>
  </si>
  <si>
    <t>XS2116905691</t>
  </si>
  <si>
    <t>5O5WHPXX</t>
  </si>
  <si>
    <t>JIAYUAN INTL GROUP LTD REG S 12.5 USD 04/08/2023</t>
  </si>
  <si>
    <t>XS2233091359</t>
  </si>
  <si>
    <t>JIAYUAN INTL GROUP LTD REG S 12.5 USD 07/21/2023</t>
  </si>
  <si>
    <t>XS2279822683</t>
  </si>
  <si>
    <t>JINCHUAN GOLD OP CAP REG S 4 USD 02/10/2024</t>
  </si>
  <si>
    <t>XS2294198549</t>
  </si>
  <si>
    <t>66G5E3XX</t>
  </si>
  <si>
    <t>XS2325157910</t>
  </si>
  <si>
    <t>66G5E4XX</t>
  </si>
  <si>
    <t>XS2325158488</t>
  </si>
  <si>
    <t>JOHNSON ELECTRIC HOLDING REG S 4.125 USD 07/30/2024</t>
  </si>
  <si>
    <t>XS1910118055</t>
  </si>
  <si>
    <t>JIAXING CITY INV &amp; DEV REG S 2.6 USD 10/29/2023</t>
  </si>
  <si>
    <t>XS2242183205</t>
  </si>
  <si>
    <t>JNGXI WT CONSERV INV CN REG S 3.4 USD 12/05/2022</t>
  </si>
  <si>
    <t>XS2069318686</t>
  </si>
  <si>
    <t>XS2242131071</t>
  </si>
  <si>
    <t>482466AE</t>
  </si>
  <si>
    <t>KEB HANA BANK USD 144A W/O RTS 3.5 USD 01/30/2024</t>
  </si>
  <si>
    <t>US482466AE92</t>
  </si>
  <si>
    <t>USY46006AD72</t>
  </si>
  <si>
    <t>KR KEB HANA BANK 4 5/8% DUE 23 - ASIA 4.625 USD 10/24/2023</t>
  </si>
  <si>
    <t>XS0985189678</t>
  </si>
  <si>
    <t>40963MAH</t>
  </si>
  <si>
    <t>US40963MAH51</t>
  </si>
  <si>
    <t>40963LAH</t>
  </si>
  <si>
    <t>KEB HANA BANK USD 144A W/O RTS 4.375 USD 09/30/2024</t>
  </si>
  <si>
    <t>US40963LAH78</t>
  </si>
  <si>
    <t>KOREA EXCH BANK USD REG S 4.25 USD 10/14/2024</t>
  </si>
  <si>
    <t>XS1120608713</t>
  </si>
  <si>
    <t>KR KDB LIFE INSURANCE 7 1/2% DUE 23 PERP - ASIA 7.5 USD 12/31/2049</t>
  </si>
  <si>
    <t>XS1814668122</t>
  </si>
  <si>
    <t>XS2262982072</t>
  </si>
  <si>
    <t>KUNMING MUNICIPAL URBAN REG S 5.8 USD 10/17/2022</t>
  </si>
  <si>
    <t>XS2060957177</t>
  </si>
  <si>
    <t>KUNMING RAIL TRANSIT GRP REG S 3.5 USD 12/12/2022</t>
  </si>
  <si>
    <t>XS2090281580</t>
  </si>
  <si>
    <t>CN KUNMING RAIL TRANSIT 3.9% DUE 24 - ASIA 3.9 USD 12/12/2024</t>
  </si>
  <si>
    <t>XS2084435002</t>
  </si>
  <si>
    <t>CN KUNMING INDUSTRIAL DEV LTD 6.1% DUE 23 - ASIA 6.1 USD 02/25/2023</t>
  </si>
  <si>
    <t>XS2076033336</t>
  </si>
  <si>
    <t>CN KUNMING INDUSTRIAL DEV LTD 5 1/2% DUE 23 - ASIA 5.5 USD 10/09/2023</t>
  </si>
  <si>
    <t>XS2211520429</t>
  </si>
  <si>
    <t>XS2249473724</t>
  </si>
  <si>
    <t>KOREAN AIR LINES USD REG S 2 USD 09/04/2022</t>
  </si>
  <si>
    <t>XS2047474585</t>
  </si>
  <si>
    <t>USY4907LAA09</t>
  </si>
  <si>
    <t>USY4907LAB81</t>
  </si>
  <si>
    <t>KR KOREA ELEC 5 1/8% DUE 34 PUT - ASIA 5.125 USD 04/23/2034</t>
  </si>
  <si>
    <t>USY48406BA27</t>
  </si>
  <si>
    <t>XS1798774656</t>
  </si>
  <si>
    <t>50065AAC</t>
  </si>
  <si>
    <t>KOREA SOUTH PWR USD 144A W/O RTS .75 USD 01/27/2026</t>
  </si>
  <si>
    <t>US50065AAC80</t>
  </si>
  <si>
    <t>USY4949FAF28</t>
  </si>
  <si>
    <t>KOREA WESTERN PW USD REG S 3.75 USD 06/07/2023</t>
  </si>
  <si>
    <t>XS1831006298</t>
  </si>
  <si>
    <t>XS2313655677</t>
  </si>
  <si>
    <t>XS0799658637</t>
  </si>
  <si>
    <t>50126AAB</t>
  </si>
  <si>
    <t>KUNLUN ENERGY CO LTD 144A W/O RTS 3.75 USD 05/13/2025</t>
  </si>
  <si>
    <t>US50126AAB70</t>
  </si>
  <si>
    <t>USG5320CAB49</t>
  </si>
  <si>
    <t>USY4481PAA58</t>
  </si>
  <si>
    <t>48668NAA</t>
  </si>
  <si>
    <t>US48668NAA90</t>
  </si>
  <si>
    <t>XS1682544157</t>
  </si>
  <si>
    <t>LAI FUNG BONDS 2018 LTD REG S 5.65 USD 01/18/2023</t>
  </si>
  <si>
    <t>XS1747539465</t>
  </si>
  <si>
    <t>LEBAN 6.4 05/26/23 6.4 USD 05/26/2023</t>
  </si>
  <si>
    <t>XS1419879686</t>
  </si>
  <si>
    <t>XS1396347566</t>
  </si>
  <si>
    <t>XS1313647841</t>
  </si>
  <si>
    <t>XS1196417569</t>
  </si>
  <si>
    <t>LEBAN 6.25 06/12/2025 6.25 USD 06/12/2025</t>
  </si>
  <si>
    <t>XS0793155911</t>
  </si>
  <si>
    <t>XS0859366899</t>
  </si>
  <si>
    <t>XS1313675974</t>
  </si>
  <si>
    <t>LEBAN 6.85 05/25/29 6.85 USD 05/25/2029</t>
  </si>
  <si>
    <t>XS1419879769</t>
  </si>
  <si>
    <t>LEBANESE REP GMTN USD REG S 6.65 USD 02/26/2030</t>
  </si>
  <si>
    <t>XS1196419854</t>
  </si>
  <si>
    <t>XS1586230481</t>
  </si>
  <si>
    <t>LEBAN 8.2 05/17/33 8.2 USD 05/17/2033</t>
  </si>
  <si>
    <t>XS1824238239</t>
  </si>
  <si>
    <t>LEBAN 8.25 05/17/2034 8.25 USD 05/17/2034</t>
  </si>
  <si>
    <t>XS1824238072</t>
  </si>
  <si>
    <t>XS1313654623</t>
  </si>
  <si>
    <t>XS1586230309</t>
  </si>
  <si>
    <t>CN LEE &amp; MAN PAPER 5 1/2% DUE 24 PERP - ASIA 5.5 USD 12/31/2049</t>
  </si>
  <si>
    <t>XS1993771325</t>
  </si>
  <si>
    <t>SHANHAI HONG KONG INT IN REG S 4.1 USD 09/27/2022</t>
  </si>
  <si>
    <t>XS2050942023</t>
  </si>
  <si>
    <t>XS0841191991</t>
  </si>
  <si>
    <t>XS1248248343</t>
  </si>
  <si>
    <t>LINK FINANCE CAYMAN 2009 REG S 3.6 USD 09/03/2024</t>
  </si>
  <si>
    <t>XS1105268228</t>
  </si>
  <si>
    <t>LINK FINANCE CAYMAN 2009 REG S 2.875 USD 07/21/2026</t>
  </si>
  <si>
    <t>XS1453462076</t>
  </si>
  <si>
    <t>GEMSTONES INTERNATIONAL REG S 12 USD 03/10/2023</t>
  </si>
  <si>
    <t>XS2098347821</t>
  </si>
  <si>
    <t>YI BRIGHT INTL REG S 3 USD 09/16/2023</t>
  </si>
  <si>
    <t>XS2094050593</t>
  </si>
  <si>
    <t>LANZHOU CITY DEVELOPMENT REG S 4.15 USD 11/15/2022</t>
  </si>
  <si>
    <t>HK0000536521</t>
  </si>
  <si>
    <t>MAR SUKUK LTD REG S 3.025 USD 11/13/2024</t>
  </si>
  <si>
    <t>XS2071507896</t>
  </si>
  <si>
    <t>MAR SUKUK LTD REG S 2.21 USD 09/02/2025</t>
  </si>
  <si>
    <t>XS2225422869</t>
  </si>
  <si>
    <t>USY57542AA32</t>
  </si>
  <si>
    <t>USY57542AB15</t>
  </si>
  <si>
    <t>MASHREQBANK PSC USD REG S 4.25 USD 02/26/2024</t>
  </si>
  <si>
    <t>XS1956021585</t>
  </si>
  <si>
    <t>METRO BK &amp; TRST EMTN USD REG S 2.125 USD 01/15/2026</t>
  </si>
  <si>
    <t>XS2199718003</t>
  </si>
  <si>
    <t>PH MEGAWORLD 4 1/4% DUE 23 - ASIA 4.25 USD 04/17/2023</t>
  </si>
  <si>
    <t>XS0908792277</t>
  </si>
  <si>
    <t>PH MEGAWORLD 4 1/8% DUE 27 - ASIA 4.125 USD 07/30/2027</t>
  </si>
  <si>
    <t>XS2209978639</t>
  </si>
  <si>
    <t>CHN MERCHANTS SECURITIES REG S 2.625 USD 01/21/2023</t>
  </si>
  <si>
    <t>XS2096621912</t>
  </si>
  <si>
    <t>MANAPPURAM FINANCE LTD REG S 5.9 USD 01/13/2023</t>
  </si>
  <si>
    <t>XS2090080172</t>
  </si>
  <si>
    <t>MIANYANG INVEST HOLD REG S 5.95 USD 10/30/2022</t>
  </si>
  <si>
    <t>XS2069297666</t>
  </si>
  <si>
    <t>BR MINAS 5.333% DUE 28 5.333  02/15/2028</t>
  </si>
  <si>
    <t>USG13201AA91</t>
  </si>
  <si>
    <t>USP42009AA12</t>
  </si>
  <si>
    <t>USL65266AA36</t>
  </si>
  <si>
    <t>XS2051203862</t>
  </si>
  <si>
    <t>MINSHENG HK (LNDMK 20) REG S 3.15 USD 03/10/2024</t>
  </si>
  <si>
    <t>XS2249848719</t>
  </si>
  <si>
    <t>XS1509084775</t>
  </si>
  <si>
    <t>XS2213668085</t>
  </si>
  <si>
    <t>PA MULTIBANK 4 3/8% DUE 22 4.375  11/09/2022</t>
  </si>
  <si>
    <t>USP69895AA12</t>
  </si>
  <si>
    <t>625454AA</t>
  </si>
  <si>
    <t>MULTIBANK INC. USD 144A W/O RTS 4.375 USD 11/09/2022</t>
  </si>
  <si>
    <t>US625454AA11</t>
  </si>
  <si>
    <t>62828L2A</t>
  </si>
  <si>
    <t>MUTHOOT FINANCE LTD 144A W/O RTS 6.125 USD 10/31/2022</t>
  </si>
  <si>
    <t>US62828L2A03</t>
  </si>
  <si>
    <t>62828L2B</t>
  </si>
  <si>
    <t>MUTHOOT FINANCE LTD 144A W/O RTS 4.4 USD 09/02/2023</t>
  </si>
  <si>
    <t>US62828L2B85</t>
  </si>
  <si>
    <t>62828M2B</t>
  </si>
  <si>
    <t>US62828M2B67</t>
  </si>
  <si>
    <t>XS2208939368</t>
  </si>
  <si>
    <t>IL0069508369</t>
  </si>
  <si>
    <t>50050MAB</t>
  </si>
  <si>
    <t>US50050MAB19</t>
  </si>
  <si>
    <t>XS2077601610</t>
  </si>
  <si>
    <t>NAN FUNG TREASURY LTD REG S 4.5 USD 09/20/2022</t>
  </si>
  <si>
    <t>XS0831371264</t>
  </si>
  <si>
    <t>HK NAN FUNG 4 7/8% DUE 24 - ASIA 4.875 USD 05/29/2024</t>
  </si>
  <si>
    <t>XS1072402925</t>
  </si>
  <si>
    <t>XS1691798240</t>
  </si>
  <si>
    <t>XS1873136607</t>
  </si>
  <si>
    <t>XS2221839793</t>
  </si>
  <si>
    <t>XS1618163452</t>
  </si>
  <si>
    <t>XS2080210011</t>
  </si>
  <si>
    <t>NATL BANK OMAN EMTN USD REG S 5.625 USD 09/25/2023</t>
  </si>
  <si>
    <t>XS1884006559</t>
  </si>
  <si>
    <t>64126BAC</t>
  </si>
  <si>
    <t>NEUQUEN (PROVINCE OF) 5.17 USD 05/12/2030</t>
  </si>
  <si>
    <t>US64126BAC46</t>
  </si>
  <si>
    <t>64131GAA</t>
  </si>
  <si>
    <t>NEUQUEN (PROVINCE OF) 2.5 USD 04/27/2030</t>
  </si>
  <si>
    <t>US64131GAA04</t>
  </si>
  <si>
    <t>HK NEW WORLD CHINA 4 3/4% DUE 23 - ASIA 4.75 USD 12/05/2023</t>
  </si>
  <si>
    <t>XS1915712233</t>
  </si>
  <si>
    <t>HK NEW WORLD CHINA 4 3/4% DUE 27 - ASIA 4.75 USD 01/23/2027</t>
  </si>
  <si>
    <t>XS1549621586</t>
  </si>
  <si>
    <t>NANJING YANG ZI STATE-OW REG S 3.625 USD 12/05/2022</t>
  </si>
  <si>
    <t>XS1717854720</t>
  </si>
  <si>
    <t>XI YANG OVERSEAS REG S 4.3 USD 06/05/2024</t>
  </si>
  <si>
    <t>XS1997069692</t>
  </si>
  <si>
    <t>CN NANJING YANGZI 4 1/2% DUE 27 - ASIA 4.5 USD 12/05/2027</t>
  </si>
  <si>
    <t>XS1717856261</t>
  </si>
  <si>
    <t>63938NAF</t>
  </si>
  <si>
    <t>NAVIOS SA LOGIST/FIN US 144A W/O RTS 10.75 USD 07/01/2025</t>
  </si>
  <si>
    <t>US63938NAF15</t>
  </si>
  <si>
    <t>XS0864383723</t>
  </si>
  <si>
    <t>HK NEW WORLD 4 3/8% DUE 22 - ASIA 4.375 USD 11/30/2022</t>
  </si>
  <si>
    <t>XS1318014831</t>
  </si>
  <si>
    <t>HK NEW WORLD 4 1/8% DUE 29 - ASIA 4.125 USD 07/18/2029</t>
  </si>
  <si>
    <t>XS2028401086</t>
  </si>
  <si>
    <t>HK NEW WORLD 4 1/2% DUE 30 - ASIA 4.5 USD 05/19/2030</t>
  </si>
  <si>
    <t>XS2175969125</t>
  </si>
  <si>
    <t>HK NWS HOLDINGS LTD 4 1/4% DUE 29 - ASIA 4.25 USD 06/27/2029</t>
  </si>
  <si>
    <t>XS2009282539</t>
  </si>
  <si>
    <t>CN OVERSEAS CHINESE TOWN 4 1/2% DUE 23 PERP - ASIA 4.5 USD 12/31/2049</t>
  </si>
  <si>
    <t>XS2190301189</t>
  </si>
  <si>
    <t>CN OVERSEAS CN TOWN 4 1/2% DUE 08/23 PERP - ASIA 4.5 USD 12/31/2049</t>
  </si>
  <si>
    <t>XS2219923260</t>
  </si>
  <si>
    <t>XS1655085485</t>
  </si>
  <si>
    <t>BR ODEBRECHT 7.35% DUE 26 1.505  12/01/2026</t>
  </si>
  <si>
    <t>USG67106AC18</t>
  </si>
  <si>
    <t>BR ODEBRECHT OFFSHORE 7.72% DUE 26 1  12/01/2026</t>
  </si>
  <si>
    <t>USG6711KAD75</t>
  </si>
  <si>
    <t>BR OEC FINANCE LTD 7 1/8% DUE 46 0  12/26/2046</t>
  </si>
  <si>
    <t>USG6714RAF40</t>
  </si>
  <si>
    <t>BR OEC FINANCE LTD 7 1/2% DUE 21 PERP 0  12/31/2049</t>
  </si>
  <si>
    <t>USG6714RAG23</t>
  </si>
  <si>
    <t>XS0906085179</t>
  </si>
  <si>
    <t>BR BRASIL TELECOM 10% DUE 25 10  07/27/2025</t>
  </si>
  <si>
    <t>USP7354PAA23</t>
  </si>
  <si>
    <t>OIL INDIA LTD REG S 5.375 USD 04/17/2024</t>
  </si>
  <si>
    <t>XS1056232322</t>
  </si>
  <si>
    <t>OIL INDIA INTERN USD REG S 4 USD 04/21/2027</t>
  </si>
  <si>
    <t>XS1565437487</t>
  </si>
  <si>
    <t>XS1932866079</t>
  </si>
  <si>
    <t>SG OLAM INTERNATIONAL 4 3/8% DUE 23 - ASIA 4.375 USD 01/09/2023</t>
  </si>
  <si>
    <t>XS1575977365</t>
  </si>
  <si>
    <t>ONGC VIDESH LTD REG S 3.75 USD 05/07/2023</t>
  </si>
  <si>
    <t>XS0922882344</t>
  </si>
  <si>
    <t>ONGC VIDESH LTD REG S 4.625 USD 07/15/2024</t>
  </si>
  <si>
    <t>XS1079848369</t>
  </si>
  <si>
    <t>ONGC VIDESH VANK USD REG S 3.75 USD 07/27/2026</t>
  </si>
  <si>
    <t>XS1457499645</t>
  </si>
  <si>
    <t>XS2087717364</t>
  </si>
  <si>
    <t>ORIENT HUIZHI LTD REG S 3.625 USD 11/30/2022</t>
  </si>
  <si>
    <t>XS1721764709</t>
  </si>
  <si>
    <t>USG11176AA54</t>
  </si>
  <si>
    <t>MY PARKWAY PANTAI 4 1/4% DUE 22 PERP - ASIA 4.25 USD 12/31/2049</t>
  </si>
  <si>
    <t>XS1652511566</t>
  </si>
  <si>
    <t>HK PCGI 5 1/2% DUE 24 - ASIA 5.5 USD 11/22/2024</t>
  </si>
  <si>
    <t>XS2082780888</t>
  </si>
  <si>
    <t>HK PCGI 4 3/4% DUE 24 - ASIA 4.75 USD 10/28/2024</t>
  </si>
  <si>
    <t>XS2072773398</t>
  </si>
  <si>
    <t>XS1740858540</t>
  </si>
  <si>
    <t>XS2330597738</t>
  </si>
  <si>
    <t>XS2289895927</t>
  </si>
  <si>
    <t>CN PINGDU CONSTR INV DEV 5 3/4% DUE 23 - ASIA 5.75 USD 04/28/2023</t>
  </si>
  <si>
    <t>XS2041606513</t>
  </si>
  <si>
    <t>VE PDVSA 5 3/8% DUE 27 5.375  04/12/2027</t>
  </si>
  <si>
    <t>XS0294364954</t>
  </si>
  <si>
    <t>VE PDVSA 5 1/2% DUE 37 5.5  04/12/2037</t>
  </si>
  <si>
    <t>XS0294367205</t>
  </si>
  <si>
    <t>XS2239623437</t>
  </si>
  <si>
    <t>USP7808BAA54</t>
  </si>
  <si>
    <t>USP7808BAB38</t>
  </si>
  <si>
    <t>XS1713474325</t>
  </si>
  <si>
    <t>73181LAA</t>
  </si>
  <si>
    <t>POLYUS FINANCE PLC 144A W/O RTS 4.7 USD 01/29/2024</t>
  </si>
  <si>
    <t>US73181LAA98</t>
  </si>
  <si>
    <t>VIGOROUS CHAMP INTL LTD REG S 4.375 USD 09/10/2023</t>
  </si>
  <si>
    <t>XS1873964842</t>
  </si>
  <si>
    <t>VIGOROUS CHAMP INTL LTD REG S 3.625 USD 05/28/2024</t>
  </si>
  <si>
    <t>XS1994698196</t>
  </si>
  <si>
    <t>VIGOROUS CHAMP INTL LTD REG S 2.75 USD 06/02/2025</t>
  </si>
  <si>
    <t>XS2180856440</t>
  </si>
  <si>
    <t>XS1994698436</t>
  </si>
  <si>
    <t>FUQING INVESTMENT MGMT REG S 3.25 USD 06/23/2025</t>
  </si>
  <si>
    <t>XS2190467667</t>
  </si>
  <si>
    <t>PHILIPPNE NAT BK EMTN USD REG S 4.25 USD 04/27/2023</t>
  </si>
  <si>
    <t>XS1810088226</t>
  </si>
  <si>
    <t>PHILIPPNE NAT BK EMTN USD REG S 3.28 USD 09/27/2024</t>
  </si>
  <si>
    <t>XS2016149960</t>
  </si>
  <si>
    <t>USG7150PAA87</t>
  </si>
  <si>
    <t>XS2250701997</t>
  </si>
  <si>
    <t>SPIC MTN CO LTD REG S 1.625 USD 07/27/2025</t>
  </si>
  <si>
    <t>XS2208275854</t>
  </si>
  <si>
    <t>XS1528227827</t>
  </si>
  <si>
    <t>USP7922TAA71</t>
  </si>
  <si>
    <t>BOXINYUAN INTERNATIONAL REG S 5.65 USD 10/28/2022</t>
  </si>
  <si>
    <t>XS2051747538</t>
  </si>
  <si>
    <t>PUMA INTERNATIONAL FINAN 144A W/O RTS 5.125 USD 10/06/2024</t>
  </si>
  <si>
    <t>XS1696810743</t>
  </si>
  <si>
    <t>689987XA</t>
  </si>
  <si>
    <t>PUMA INTERNATIONAL FINAN 144A W/O RTS 5 USD 01/24/2026</t>
  </si>
  <si>
    <t>XS1751189348</t>
  </si>
  <si>
    <t>BUSAN BANK GMTN USD REG S 3.625 USD 07/25/2026</t>
  </si>
  <si>
    <t>XS1452410571</t>
  </si>
  <si>
    <t>POWER GRID CORP OF INDIA REG S 3.875 USD 01/17/2023</t>
  </si>
  <si>
    <t>XS0875759184</t>
  </si>
  <si>
    <t>POWERLONG REAL ESTATE REG S 5.95 USD 04/30/2025</t>
  </si>
  <si>
    <t>XS2250030090</t>
  </si>
  <si>
    <t>POWERLONG REAL ESTATE REG S 6.25 USD 08/10/2024</t>
  </si>
  <si>
    <t>XS2213954766</t>
  </si>
  <si>
    <t>XS1577847145</t>
  </si>
  <si>
    <t>CN QINGDAO CHINA PROSP 5% DUE 23 - ASIA 5 USD 03/20/2023</t>
  </si>
  <si>
    <t>XS1791015131</t>
  </si>
  <si>
    <t>CN QINGDAO CHINA PROSP 3.35% DUE 23 - ASIA 3.35 USD 08/13/2023</t>
  </si>
  <si>
    <t>XS2208307137</t>
  </si>
  <si>
    <t>HUATONG INTNL INV HLDNS REG S 2.98 USD 03/04/2024</t>
  </si>
  <si>
    <t>XS2280636494</t>
  </si>
  <si>
    <t>XI HAI AN 2019 LTD REG S 3.9 USD 11/18/2022</t>
  </si>
  <si>
    <t>XS2074897195</t>
  </si>
  <si>
    <t>QA NAKILAT 6.067% DUE 33 6.067  12/31/2033</t>
  </si>
  <si>
    <t>USY62014AA64</t>
  </si>
  <si>
    <t>62983PAA</t>
  </si>
  <si>
    <t>QGTS 6.067 12/31/33 6.067 USD 12/31/2033</t>
  </si>
  <si>
    <t>US62983PAA30</t>
  </si>
  <si>
    <t>QIIB SENIOR SUKUK LTD REG S 4.264 USD 03/05/2024</t>
  </si>
  <si>
    <t>XS1959301471</t>
  </si>
  <si>
    <t>UKRAINE RAIL (RAIL CAPL) REG S 8.25 USD 07/09/2024</t>
  </si>
  <si>
    <t>XS1843433472</t>
  </si>
  <si>
    <t>RAKFUNDING CAYMAN LTD REG S 4.125 USD 04/09/2024</t>
  </si>
  <si>
    <t>XS1979293328</t>
  </si>
  <si>
    <t>XS1791752154</t>
  </si>
  <si>
    <t>RIZAL COMM BANK EMTN USD REG S 4.125 USD 03/16/2023</t>
  </si>
  <si>
    <t>XS1785829927</t>
  </si>
  <si>
    <t>RIZAL COMM BANK EMTN USD REG S 3 USD 09/11/2024</t>
  </si>
  <si>
    <t>XS2044291974</t>
  </si>
  <si>
    <t>XS2219370660</t>
  </si>
  <si>
    <t>REDCO PROPERTIES GROUP REG S 9.9 USD 02/17/2024</t>
  </si>
  <si>
    <t>XS2231089546</t>
  </si>
  <si>
    <t>RED SUN PROPERTIES GRP REG S 9.7 USD 04/16/2023</t>
  </si>
  <si>
    <t>XS2103199050</t>
  </si>
  <si>
    <t>RED SUN PROPERTIES GRP REG S 7.3 USD 01/13/2025</t>
  </si>
  <si>
    <t>XS2244315110</t>
  </si>
  <si>
    <t>XS1720817540</t>
  </si>
  <si>
    <t>CN RUGAO CITY ECO TRADE DEV CO 5.95% DUE 23 - ASIA 5.95 USD 01/22/2023</t>
  </si>
  <si>
    <t>XS2099269032</t>
  </si>
  <si>
    <t>77634PAA</t>
  </si>
  <si>
    <t>US77634PAA49</t>
  </si>
  <si>
    <t>TR RONESANS GAYRIMENKUL 7 1/4% DUE 23 7.25  04/26/2023</t>
  </si>
  <si>
    <t>XS1807502668</t>
  </si>
  <si>
    <t>RHB BANK EMTN USD REG S 3.766 USD 02/19/2024</t>
  </si>
  <si>
    <t>XS1952578505</t>
  </si>
  <si>
    <t>XS2120069047</t>
  </si>
  <si>
    <t>76716XAA</t>
  </si>
  <si>
    <t>RIO OIL FINANCE TRUST 144A W/O RTS 9.25 USD 07/06/2024</t>
  </si>
  <si>
    <t>US76716XAA00</t>
  </si>
  <si>
    <t>CRCC YUXIANG LTD REG S 3.5 USD 05/16/2023</t>
  </si>
  <si>
    <t>XS0928126340</t>
  </si>
  <si>
    <t>XS2014269018</t>
  </si>
  <si>
    <t>RKPF OVERSEAS 2019 A LTD REG S 7.875 USD 02/01/2023</t>
  </si>
  <si>
    <t>XS1943451788</t>
  </si>
  <si>
    <t>RKPF OVERSEAS 2019 A LTD REG S 6.7 USD 09/30/2024</t>
  </si>
  <si>
    <t>XS2057076387</t>
  </si>
  <si>
    <t>RKPF OVERSEAS 2019 A LTD REG S 5.9 USD 03/05/2025</t>
  </si>
  <si>
    <t>XS2127855711</t>
  </si>
  <si>
    <t>RKPF OVERSEAS 2019 A LTD REG S 6 USD 09/04/2025</t>
  </si>
  <si>
    <t>XS2223762209</t>
  </si>
  <si>
    <t>RKPF OVERSEAS 2020 A LTD REG S 5.2 USD 01/12/2026</t>
  </si>
  <si>
    <t>XS2281039771</t>
  </si>
  <si>
    <t>RONSHINE CHINA REG S 8.1 USD 06/09/2023</t>
  </si>
  <si>
    <t>XS2090949160</t>
  </si>
  <si>
    <t>RONSHINE CHINA REG S 7.35 USD 12/15/2023</t>
  </si>
  <si>
    <t>XS2189303873</t>
  </si>
  <si>
    <t>RONSHINE CHINA REG S 7.1 USD 01/25/2025</t>
  </si>
  <si>
    <t>XS2290308845</t>
  </si>
  <si>
    <t>USM8220VAA28</t>
  </si>
  <si>
    <t>IN RENEW POWER 5 7/8% DUE 27 - ASIA 5.875 USD 03/05/2027</t>
  </si>
  <si>
    <t>USY7279WAA90</t>
  </si>
  <si>
    <t>HK RED STAR MACALLINE UN REG S 3.375 USD 09/21/2022</t>
  </si>
  <si>
    <t>XS1599128680</t>
  </si>
  <si>
    <t>HANWHA TOTAL USD REG S 3.875 USD 01/23/2024</t>
  </si>
  <si>
    <t>XS1923275553</t>
  </si>
  <si>
    <t>803070AB</t>
  </si>
  <si>
    <t>SAPPI PAPIER HOLDING 7.5 USD 06/15/2032</t>
  </si>
  <si>
    <t>US803070AB74</t>
  </si>
  <si>
    <t>SSG RESOURCES USD REG S 4.25 USD 10/04/2022</t>
  </si>
  <si>
    <t>XS0828755495</t>
  </si>
  <si>
    <t>XS1711039591</t>
  </si>
  <si>
    <t>XS2279124130</t>
  </si>
  <si>
    <t>XS2247216174</t>
  </si>
  <si>
    <t>XS1422334448</t>
  </si>
  <si>
    <t>XS1553212025</t>
  </si>
  <si>
    <t>XS2247216257</t>
  </si>
  <si>
    <t>XS1553212371</t>
  </si>
  <si>
    <t>SD HI-SPEED GRP HK REG S 2.437 USD 11/19/2023</t>
  </si>
  <si>
    <t>XS2258259808</t>
  </si>
  <si>
    <t>RONGSHI INTERNATIONAL FI REG S 3.25 USD 05/21/2024</t>
  </si>
  <si>
    <t>XS1989704843</t>
  </si>
  <si>
    <t>RONGSHI INTERNATIONAL FI REG S 1.5 USD 11/05/2025</t>
  </si>
  <si>
    <t>XS2247550077</t>
  </si>
  <si>
    <t>XS1601199778</t>
  </si>
  <si>
    <t>XS1989705063</t>
  </si>
  <si>
    <t>CN SHANDONG MARINE GRP LTD 4.8% DUE 23 - ASIA 4.8 USD 09/28/2023</t>
  </si>
  <si>
    <t>XS2219207086</t>
  </si>
  <si>
    <t>HK SEA HOLDINGS LTD 4 7/8% DUE 23 - ASIA 4.875 USD 01/19/2023</t>
  </si>
  <si>
    <t>XS1640830474</t>
  </si>
  <si>
    <t>SECURITY BK CORP EMTN USD REG S 4.5 USD 09/25/2023</t>
  </si>
  <si>
    <t>XS1880349342</t>
  </si>
  <si>
    <t>SHANGHAI ELC GRP GLB INV REG S 2.65 USD 11/21/2024</t>
  </si>
  <si>
    <t>XS2080763456</t>
  </si>
  <si>
    <t>SHANGHAI ELC GRP GLB INV REG S 2.3 USD 02/21/2025</t>
  </si>
  <si>
    <t>XS2110952962</t>
  </si>
  <si>
    <t>SHANGHAI PUDONG DEV/SG REG S 1 USD 01/19/2024</t>
  </si>
  <si>
    <t>XS2279870732</t>
  </si>
  <si>
    <t>SHANGRAO CONSTR INV REG S 4.375 USD 10/21/2023</t>
  </si>
  <si>
    <t>XS2232375928</t>
  </si>
  <si>
    <t>XS1720518478</t>
  </si>
  <si>
    <t>XS1892105823</t>
  </si>
  <si>
    <t>YONGDA INVESTMENT LTD REG S 2.25 USD 06/16/2025</t>
  </si>
  <si>
    <t>XS2188681774</t>
  </si>
  <si>
    <t>CN SHANDONG COMMERCIAL GRP 7% DUE 23 - ASIA 7 USD 08/28/2023</t>
  </si>
  <si>
    <t>XS2199575486</t>
  </si>
  <si>
    <t>XS2242909856</t>
  </si>
  <si>
    <t>CN SHENGZHOU INVT HLDG 4.08% DUE 23 - ASIA 4.08 USD 06/24/2023</t>
  </si>
  <si>
    <t>XS2141593686</t>
  </si>
  <si>
    <t>HANHUI INTERNATIONAL LTD REG S 4.37 USD 08/22/2022</t>
  </si>
  <si>
    <t>XS2031332195</t>
  </si>
  <si>
    <t>CN SHANDONG GUOHUI 4% DUE 23 - ASIA 4 USD 08/19/2023</t>
  </si>
  <si>
    <t>XS2211511600</t>
  </si>
  <si>
    <t>GUOHUI INTERNATION BVI REG S 3.15 USD 08/27/2025</t>
  </si>
  <si>
    <t>XS2219277618</t>
  </si>
  <si>
    <t>SHINHAN CARD USD REG S 1.375 USD 10/19/2025</t>
  </si>
  <si>
    <t>XS2241376727</t>
  </si>
  <si>
    <t>XS2302929810</t>
  </si>
  <si>
    <t>XS2207514063</t>
  </si>
  <si>
    <t>XS2302929901</t>
  </si>
  <si>
    <t>AE SHELF DRILL 8 7/8% DUE 24 8.875  11/15/2024</t>
  </si>
  <si>
    <t>USG23618AF19</t>
  </si>
  <si>
    <t>SHANGRAO INV HLDG INTL REG S 4.3 USD 01/16/2023</t>
  </si>
  <si>
    <t>XS2091972435</t>
  </si>
  <si>
    <t>SHUIFA INT HLD BVI REG S 4.15 USD 09/17/2022</t>
  </si>
  <si>
    <t>XS2049886174</t>
  </si>
  <si>
    <t>SHUIFA INT HLD BVI REG S 4.3 USD 05/08/2023</t>
  </si>
  <si>
    <t>XS2125151832</t>
  </si>
  <si>
    <t>XS2075800743</t>
  </si>
  <si>
    <t>XS2219615957</t>
  </si>
  <si>
    <t>CN SHUI ON 5 1/2% DUE 25 - ASIA 5.5 USD 03/03/2025</t>
  </si>
  <si>
    <t>XS2113708155</t>
  </si>
  <si>
    <t>XS2010044621</t>
  </si>
  <si>
    <t>XS2199713384</t>
  </si>
  <si>
    <t>SIB SUKUK CO III LTD REG S 4.231 USD 04/18/2023</t>
  </si>
  <si>
    <t>XS1805543516</t>
  </si>
  <si>
    <t>SIB SUKUK CO III LTD REG S 2.85 USD 06/23/2025</t>
  </si>
  <si>
    <t>XS2189296135</t>
  </si>
  <si>
    <t>SIMPAR EUROPE SA REG S 5.2 USD 01/26/2031</t>
  </si>
  <si>
    <t>USL8449RAA79</t>
  </si>
  <si>
    <t>XS1677024579</t>
  </si>
  <si>
    <t>SINOCHEM OFFSHORE CAPITA REG S 1.625 USD 10/29/2025</t>
  </si>
  <si>
    <t>XS2249462016</t>
  </si>
  <si>
    <t>CN SINOCHEM 6.3% DUE 40 - ASIA 6.3 USD 11/12/2040</t>
  </si>
  <si>
    <t>USG8185TAB55</t>
  </si>
  <si>
    <t>CHAMPION PATH HOLDINGS REG S 4.5 USD 01/27/2026</t>
  </si>
  <si>
    <t>XS2289202587</t>
  </si>
  <si>
    <t>XS1896598908</t>
  </si>
  <si>
    <t>XS2072777381</t>
  </si>
  <si>
    <t>XS2239056174</t>
  </si>
  <si>
    <t>XS2098881654</t>
  </si>
  <si>
    <t>PH SAN MIGUEL CORP 5 1/2% DUE 25 PERP - ASIA 5.5 USD 12/31/2049</t>
  </si>
  <si>
    <t>XS2207320701</t>
  </si>
  <si>
    <t>XS1477561606</t>
  </si>
  <si>
    <t>SEMICONDUCTOR MANUFACTUR REG S 2.693 USD 02/27/2025</t>
  </si>
  <si>
    <t>XS2101828452</t>
  </si>
  <si>
    <t>SND INTERNATIONAL BVI REG S 2.7 USD 12/14/2023</t>
  </si>
  <si>
    <t>XS2265797535</t>
  </si>
  <si>
    <t>XS2289203551</t>
  </si>
  <si>
    <t>CHINA SOUTHERN PW GRID REG S 3.875 USD 09/18/2023</t>
  </si>
  <si>
    <t>XS1874715086</t>
  </si>
  <si>
    <t>USG2120QAC09</t>
  </si>
  <si>
    <t>XS1874715169</t>
  </si>
  <si>
    <t>SPIC LUX LATAM RE ENER REG S 4.65 USD 10/30/2023</t>
  </si>
  <si>
    <t>XS1892681146</t>
  </si>
  <si>
    <t>LK SRILANKAN AIRLINES 7% DUE 24 - ASIA 7 USD 06/25/2024</t>
  </si>
  <si>
    <t>XS2010609662</t>
  </si>
  <si>
    <t>85511XAC</t>
  </si>
  <si>
    <t>US85511XAC48</t>
  </si>
  <si>
    <t>ID STAR ENERGY 6 3/4% DUE 33 - ASIA 6.75 USD 04/24/2033</t>
  </si>
  <si>
    <t>USG84393AC49</t>
  </si>
  <si>
    <t>78478GAA</t>
  </si>
  <si>
    <t>STC SUKUK COMPANY LIMITED 3.89 USD 05/13/2029</t>
  </si>
  <si>
    <t>US78478GAA13</t>
  </si>
  <si>
    <t>XS1992985694</t>
  </si>
  <si>
    <t>ST ENGINEERING RHQ LTD REG S 1.5 USD 04/29/2025</t>
  </si>
  <si>
    <t>XS2163022739</t>
  </si>
  <si>
    <t>XS1935155090</t>
  </si>
  <si>
    <t>HK SHK &amp; CO 5 3/4% DUE 24 - ASIA 5.75 USD 11/15/2024</t>
  </si>
  <si>
    <t>XS2079034265</t>
  </si>
  <si>
    <t>SUNSHINE LIFE INSURANCE REG S 4.5 USD 04/20/2026</t>
  </si>
  <si>
    <t>XS1394990003</t>
  </si>
  <si>
    <t>SURINAME - SURINAME REPUBLIC OF REG S 9.25 USD 10/26/2026</t>
  </si>
  <si>
    <t>USP68788AA97</t>
  </si>
  <si>
    <t>SHANGYU ST INV OPE REG S 4.18 USD 12/04/2022</t>
  </si>
  <si>
    <t>XS2081503836</t>
  </si>
  <si>
    <t>SHANGYU ST INV OPE REG S 2.95 USD 03/16/2024</t>
  </si>
  <si>
    <t>XS2296307767</t>
  </si>
  <si>
    <t>XS1720499588</t>
  </si>
  <si>
    <t>SIHCINTERNATIONALCAPITAL REG S 4.35 USD 09/26/2023</t>
  </si>
  <si>
    <t>XS1879855879</t>
  </si>
  <si>
    <t>TABREED SUKUK USD REG S 5.5 USD 10/31/2025</t>
  </si>
  <si>
    <t>XS1843455103</t>
  </si>
  <si>
    <t>XS2242171291</t>
  </si>
  <si>
    <t>XS1676401414</t>
  </si>
  <si>
    <t>USP90187AE86</t>
  </si>
  <si>
    <t>880879AA</t>
  </si>
  <si>
    <t>US880879AA92</t>
  </si>
  <si>
    <t>USG8762FAB60</t>
  </si>
  <si>
    <t>USP26054AB59</t>
  </si>
  <si>
    <t>USL3500LAA72</t>
  </si>
  <si>
    <t>YINCHUAN TONGLIAN CAPITA REG S 4.45 USD 06/10/2023</t>
  </si>
  <si>
    <t>XS2179326371</t>
  </si>
  <si>
    <t>899415AE</t>
  </si>
  <si>
    <t>TULLOW OIL PLC 7 USD 03/01/2025</t>
  </si>
  <si>
    <t>US899415AE32</t>
  </si>
  <si>
    <t>USG91237AA87</t>
  </si>
  <si>
    <t>XS2084378798</t>
  </si>
  <si>
    <t>88034PAA</t>
  </si>
  <si>
    <t>TENCENT MUSIC ENT GRP 1.375 USD 09/03/2025</t>
  </si>
  <si>
    <t>US88034PAA75</t>
  </si>
  <si>
    <t>88034PAB</t>
  </si>
  <si>
    <t>US88034PAB58</t>
  </si>
  <si>
    <t>89157FAA</t>
  </si>
  <si>
    <t>TOTAL PLAY USD 144A W/O RTS 7.5 USD 11/12/2025</t>
  </si>
  <si>
    <t>US89157FAA84</t>
  </si>
  <si>
    <t>USP9190NAB93</t>
  </si>
  <si>
    <t>210314AA</t>
  </si>
  <si>
    <t>TRANSMANTARO USD 144A W/O RTS 4.375 USD 05/07/2023</t>
  </si>
  <si>
    <t>US210314AA87</t>
  </si>
  <si>
    <t>USP3083SAC90</t>
  </si>
  <si>
    <t>USP3083SAD73</t>
  </si>
  <si>
    <t>XS2116222451</t>
  </si>
  <si>
    <t>HBIS GROUP HK CO LTD REG S 3.75 USD 12/18/2022</t>
  </si>
  <si>
    <t>XS2090752705</t>
  </si>
  <si>
    <t>TML HOLDINGS PTE USD REG S 5.5 USD 06/03/2024</t>
  </si>
  <si>
    <t>XS2265528120</t>
  </si>
  <si>
    <t>XS2229476184</t>
  </si>
  <si>
    <t>TAIYUAN LONGCHENG DEV IV REG S 3.7 USD 06/26/2023</t>
  </si>
  <si>
    <t>XS2193067506</t>
  </si>
  <si>
    <t>TAIZHOU URBAN CONST INV REG S 2.65 USD 10/22/2023</t>
  </si>
  <si>
    <t>XS2241794564</t>
  </si>
  <si>
    <t>UNION BK PHILIPP EMTN USD REG S 3.369 USD 11/29/2022</t>
  </si>
  <si>
    <t>XS1725337445</t>
  </si>
  <si>
    <t>UNION BK PHILIPP EMTN USD REG S 2.125 USD 10/22/2025</t>
  </si>
  <si>
    <t>XS2244367269</t>
  </si>
  <si>
    <t>URUMQI GAOXIN INV REG S 4.75 USD 10/23/2023</t>
  </si>
  <si>
    <t>XS2214499670</t>
  </si>
  <si>
    <t>BR UNIGEL SA 8 3/4% DUE 26 8.75  10/01/2026</t>
  </si>
  <si>
    <t>USL9467UAB37</t>
  </si>
  <si>
    <t>904752AB</t>
  </si>
  <si>
    <t>US904752AB83</t>
  </si>
  <si>
    <t>XS0880597603</t>
  </si>
  <si>
    <t>XS2226973522</t>
  </si>
  <si>
    <t>UNITY 1 SUKUK LIMITED REG S 2.394 USD 11/03/2025</t>
  </si>
  <si>
    <t>XS2245508044</t>
  </si>
  <si>
    <t>91734JAA</t>
  </si>
  <si>
    <t>USIMINAS INTERNATIONAL 144A W/O RTS 5.875 USD 07/18/2026</t>
  </si>
  <si>
    <t>US91734JAA88</t>
  </si>
  <si>
    <t>USL95806AA06</t>
  </si>
  <si>
    <t>USY9048BAA18</t>
  </si>
  <si>
    <t>XS0559915961</t>
  </si>
  <si>
    <t>VENA ENERGY CAP EMTN USD REG S 3.133 USD 02/26/2025</t>
  </si>
  <si>
    <t>XS2122900330</t>
  </si>
  <si>
    <t>VE REPUBLIC 7.65% DUE 25 7.65  04/21/2025</t>
  </si>
  <si>
    <t>XS0217249126</t>
  </si>
  <si>
    <t>922646BL</t>
  </si>
  <si>
    <t>VE REPUBLIC 9 3/8% DUE 34 9.375  01/13/2034</t>
  </si>
  <si>
    <t>US922646BL74</t>
  </si>
  <si>
    <t>XS2231814570</t>
  </si>
  <si>
    <t>92856HAB</t>
  </si>
  <si>
    <t>US92856HAB06</t>
  </si>
  <si>
    <t>PH VISTA LAND 5 3/4% DUE 24 - ASIA 5.75 USD 11/28/2024</t>
  </si>
  <si>
    <t>XS1721418975</t>
  </si>
  <si>
    <t>PH VISTA LAND 7 1/4% DUE 27 - ASIA 7.25 USD 07/20/2027</t>
  </si>
  <si>
    <t>XS2205566206</t>
  </si>
  <si>
    <t>CL VTR COMUNICACIONES 5 1/8% DUE 28 5.125  01/15/2028</t>
  </si>
  <si>
    <t>USP9810XAA92</t>
  </si>
  <si>
    <t>CL VTR COMUNICACIONES 4 3/8% DUE 29 4.375  04/15/2029</t>
  </si>
  <si>
    <t>USP9810XAB75</t>
  </si>
  <si>
    <t>WARBA SUKUK LTD REG S 2.982 USD 09/24/2024</t>
  </si>
  <si>
    <t>XS2055107960</t>
  </si>
  <si>
    <t>XS1679350014</t>
  </si>
  <si>
    <t>HK WHEELOCK &amp; CO 2 3/8% DUE 26 - ASIA 2.375 USD 01/25/2026</t>
  </si>
  <si>
    <t>XS2282244560</t>
  </si>
  <si>
    <t>HUBEI SCI TECH INV HK REG S 2.9 USD 10/28/2025</t>
  </si>
  <si>
    <t>XS2224448618</t>
  </si>
  <si>
    <t>WUHAN TRADING GROUP REG S 2.7 USD 11/23/2023</t>
  </si>
  <si>
    <t>XS2235512972</t>
  </si>
  <si>
    <t>98105FAC</t>
  </si>
  <si>
    <t>WOORI BANK USD 144A W/O RTS 4.75 USD 04/30/2024</t>
  </si>
  <si>
    <t>US98105FAC86</t>
  </si>
  <si>
    <t>98105HAC</t>
  </si>
  <si>
    <t>US98105HAC43</t>
  </si>
  <si>
    <t>98105HAG</t>
  </si>
  <si>
    <t>US98105HAG56</t>
  </si>
  <si>
    <t>US98105HAF73</t>
  </si>
  <si>
    <t>USY9700WAA46</t>
  </si>
  <si>
    <t>WHARF REIC FINANCE BVI REG S 2.5 USD 09/16/2024</t>
  </si>
  <si>
    <t>XS2051470396</t>
  </si>
  <si>
    <t>WHARF REIC FINANCE BVI REG S 2.375 USD 05/07/2025</t>
  </si>
  <si>
    <t>XS2161924605</t>
  </si>
  <si>
    <t>XS1751002707</t>
  </si>
  <si>
    <t>XS2161921338</t>
  </si>
  <si>
    <t>XS2328261420</t>
  </si>
  <si>
    <t>CN XIAN QUJIANG CULTURE HLDS 5 1/2% DUE 23 - ASIA 5.5 USD 03/04/2023</t>
  </si>
  <si>
    <t>XS2113463371</t>
  </si>
  <si>
    <t>XS1756497944</t>
  </si>
  <si>
    <t>CN XUZHOU ECO TECH DEV 4 1/2% DUE 23 - ASIA 4.5 USD 11/12/2023</t>
  </si>
  <si>
    <t>XS2249849105</t>
  </si>
  <si>
    <t>YES BANK IFSC BANKING REG S 3.75 USD 02/06/2023</t>
  </si>
  <si>
    <t>XS1756056229</t>
  </si>
  <si>
    <t>YANKUANG GROUP CAYMAN REG S 4 USD 07/16/2023</t>
  </si>
  <si>
    <t>XS2201820706</t>
  </si>
  <si>
    <t>XS2190500384</t>
  </si>
  <si>
    <t>USP989MJBR17</t>
  </si>
  <si>
    <t>AR YPF ENERGIA 10% DUE 26 10  07/25/2026</t>
  </si>
  <si>
    <t>USP9897PAB06</t>
  </si>
  <si>
    <t>YUNDA HOLDING INV REG S 2.25 USD 08/19/2025</t>
  </si>
  <si>
    <t>XS2191421291</t>
  </si>
  <si>
    <t>CHOUZHOU INTL INV LTD REG S 3.15 USD 08/11/2023</t>
  </si>
  <si>
    <t>XS2211674143</t>
  </si>
  <si>
    <t>CHOUZHOU INTL INV LTD REG S 4 USD 02/18/2025</t>
  </si>
  <si>
    <t>XS2114327302</t>
  </si>
  <si>
    <t>YUEXIU REIT MTN CO REG S 2.65 USD 02/02/2026</t>
  </si>
  <si>
    <t>XS2290959860</t>
  </si>
  <si>
    <t>YANGZHOU URBAN CONSTRUCT REG S 3.02 USD 08/24/2023</t>
  </si>
  <si>
    <t>XS2214315371</t>
  </si>
  <si>
    <t>XS0828779594</t>
  </si>
  <si>
    <t>ZAMBIA REP OF USD REG S 8.5 USD 04/14/2024</t>
  </si>
  <si>
    <t>XS1056386714</t>
  </si>
  <si>
    <t>XS1267081575</t>
  </si>
  <si>
    <t>ZGC INTNL INVESTMENT REG S 2.875 USD 02/03/2023</t>
  </si>
  <si>
    <t>XS2100656524</t>
  </si>
  <si>
    <t>FUJIAN ZHANGLONG GROUP REG S 5.875 USD 08/26/2022</t>
  </si>
  <si>
    <t>XS2040322898</t>
  </si>
  <si>
    <t>FUJIAN ZHANGLONG GROUP REG S 3.45 USD 12/19/2023</t>
  </si>
  <si>
    <t>XS2275587090</t>
  </si>
  <si>
    <t>ZHANGZHOU JIULONGJIANG REG S 5.6 USD 09/10/2022</t>
  </si>
  <si>
    <t>XS2042677315</t>
  </si>
  <si>
    <t>CN HANGZHOU JIANGGAN DISTRICT 2.8% DUE 23 - ASIA 2.8 USD 09/29/2023</t>
  </si>
  <si>
    <t>XS2133353248</t>
  </si>
  <si>
    <t>CHINA ZHESHANG BANK/HK REG S 1.1 USD 03/16/2024</t>
  </si>
  <si>
    <t>XS2313674462</t>
  </si>
  <si>
    <t>HUAFA 2020 I CO LTD REG S 2.8 USD 11/04/2025</t>
  </si>
  <si>
    <t>XS2250383762</t>
  </si>
  <si>
    <t>HUAFA 2019 I CO LTD REG S 4.25 USD 07/03/2024</t>
  </si>
  <si>
    <t>XS2019586952</t>
  </si>
  <si>
    <t>ZHEJIANG SEAPORT REG S 1.98 USD 03/17/2026</t>
  </si>
  <si>
    <t>XS2283062664</t>
  </si>
  <si>
    <t>ZHONGAN ONLINE P&amp;C INSUR REG S 3.125 USD 07/16/2025</t>
  </si>
  <si>
    <t>XS2178448861</t>
  </si>
  <si>
    <t>ZHONGAN ONLINE P&amp;C INSUR REG S 3.5 USD 03/08/2026</t>
  </si>
  <si>
    <t>XS2223576328</t>
  </si>
  <si>
    <t>ZHONGSHENG GROUP REG S 3 USD 01/13/2026</t>
  </si>
  <si>
    <t>XS2278364075</t>
  </si>
  <si>
    <t>CN ZHUHAI DA HENG QIN 3.8% DUE 22 - ASIA 3.8 USD 11/27/2022</t>
  </si>
  <si>
    <t>XS2083114764</t>
  </si>
  <si>
    <t>ZHENGZHOU URBAN CONSTRUC REG S 3.8 USD 11/14/2022</t>
  </si>
  <si>
    <t>XS2067133483</t>
  </si>
  <si>
    <t>CN ZHENGZHOU URBAN 3.8% DUE 25 - ASIA 3.8 USD 01/16/2025</t>
  </si>
  <si>
    <t>XS2100019137</t>
  </si>
  <si>
    <t>CN ZHENJIANG TRANS 7% DUE 22 - ASIA 7 USD 11/28/2022</t>
  </si>
  <si>
    <t>XS2072777209</t>
  </si>
  <si>
    <t>98977BAB</t>
  </si>
  <si>
    <t>ZOOMLION HK SPV CO LTD 144A W/O RTS 6.125 USD 12/20/2022</t>
  </si>
  <si>
    <t>US98977BAB45</t>
  </si>
  <si>
    <t>CN ZOOMLION 6 1/8% DUE 22 - ASIA 6.125 USD 12/20/2022</t>
  </si>
  <si>
    <t>USY9896RAB79</t>
  </si>
  <si>
    <t>CN ZHONGTAI FIN INTL LTD 3.85% DUE 23 - ASIA 3.85 USD 08/12/2023</t>
  </si>
  <si>
    <t>XS2203111120</t>
  </si>
  <si>
    <t>ZHONGYUAN ASSET MGMT REG S 4.2 USD 11/29/2022</t>
  </si>
  <si>
    <t>XS2066225553</t>
  </si>
  <si>
    <t>ZZ AIRPORT XG INVEST REG S 3.4 USD 06/17/2023</t>
  </si>
  <si>
    <t>XS2177120099</t>
  </si>
  <si>
    <t>ZZ REAL ESTATE REG S 3.95 USD 10/09/2022</t>
  </si>
  <si>
    <t>XS2051351893</t>
  </si>
  <si>
    <t>As of Date</t>
  </si>
  <si>
    <t>Entity ID</t>
  </si>
  <si>
    <t>Minor</t>
  </si>
  <si>
    <t>Rep Sec Id</t>
  </si>
  <si>
    <t>GPS ID</t>
  </si>
  <si>
    <t>Security</t>
  </si>
  <si>
    <t>Instrument Type</t>
  </si>
  <si>
    <t>Ab Strat Deriv</t>
  </si>
  <si>
    <t>Rating - Ab Strat</t>
  </si>
  <si>
    <t>Country of Risk Code</t>
  </si>
  <si>
    <t>Ab Strat Industry</t>
  </si>
  <si>
    <t>Currency Code</t>
  </si>
  <si>
    <t>Quantity</t>
  </si>
  <si>
    <t>Market Value USD</t>
  </si>
  <si>
    <t>3583N9</t>
  </si>
  <si>
    <t>US DOLLAR  USD</t>
  </si>
  <si>
    <t>CASH</t>
  </si>
  <si>
    <t>N</t>
  </si>
  <si>
    <t>United States</t>
  </si>
  <si>
    <t>US</t>
  </si>
  <si>
    <t>USD</t>
  </si>
  <si>
    <t>BRAZILIAN REAL  BRL</t>
  </si>
  <si>
    <t>CURBRL</t>
  </si>
  <si>
    <t>CURRENCY</t>
  </si>
  <si>
    <t>South/Central America</t>
  </si>
  <si>
    <t>LOCAL CURRENCY</t>
  </si>
  <si>
    <t>BRL</t>
  </si>
  <si>
    <t>Asia</t>
  </si>
  <si>
    <t>IDR</t>
  </si>
  <si>
    <t>COP</t>
  </si>
  <si>
    <t>YANKEE</t>
  </si>
  <si>
    <t>B</t>
  </si>
  <si>
    <t>TSY/AGY/SOV/SUPRA</t>
  </si>
  <si>
    <t>INITMGN</t>
  </si>
  <si>
    <t>CORPBD</t>
  </si>
  <si>
    <t>BBB</t>
  </si>
  <si>
    <t>North America (ex-US)</t>
  </si>
  <si>
    <t>MXN</t>
  </si>
  <si>
    <t>SOUTH AFRICA</t>
  </si>
  <si>
    <t>Africa</t>
  </si>
  <si>
    <t>ZAR</t>
  </si>
  <si>
    <t>Middle East</t>
  </si>
  <si>
    <t>YANKEPDI</t>
  </si>
  <si>
    <t>Europe</t>
  </si>
  <si>
    <t>DOMINICAN REPUBLIC</t>
  </si>
  <si>
    <t>A</t>
  </si>
  <si>
    <t>EGP</t>
  </si>
  <si>
    <t>GVTSHRTZ</t>
  </si>
  <si>
    <t>BIMBO BAKERIES USA INC 144A W/O RTS 4 USD 05/17/2051</t>
  </si>
  <si>
    <t>EMERGEMKT</t>
  </si>
  <si>
    <t>L</t>
  </si>
  <si>
    <t>2</t>
  </si>
  <si>
    <t>E</t>
  </si>
  <si>
    <t>BAA3</t>
  </si>
  <si>
    <t>BBB-</t>
  </si>
  <si>
    <t>NR</t>
  </si>
  <si>
    <t>AKBANK</t>
  </si>
  <si>
    <t>AKBANK USD 144A W/O RTS</t>
  </si>
  <si>
    <t>Turkey</t>
  </si>
  <si>
    <t>02/06/2026</t>
  </si>
  <si>
    <t>B+</t>
  </si>
  <si>
    <t>Mexico</t>
  </si>
  <si>
    <t>1</t>
  </si>
  <si>
    <t>BB+</t>
  </si>
  <si>
    <t>ANGLOGOLD</t>
  </si>
  <si>
    <t>ANGLOGOLD HOLDINGS PLC</t>
  </si>
  <si>
    <t>Tanzania</t>
  </si>
  <si>
    <t>10/01/2030</t>
  </si>
  <si>
    <t>CAA1</t>
  </si>
  <si>
    <t>CCC</t>
  </si>
  <si>
    <t>CCC+</t>
  </si>
  <si>
    <t>China</t>
  </si>
  <si>
    <t>BANCO MERC NORTE USD 144A W/O RTS</t>
  </si>
  <si>
    <t>GFNORTEO</t>
  </si>
  <si>
    <t>BA2</t>
  </si>
  <si>
    <t>BB-</t>
  </si>
  <si>
    <t>BA3</t>
  </si>
  <si>
    <t>D</t>
  </si>
  <si>
    <t>BIMBO BAKERIES USA INC 144A W/O RTS</t>
  </si>
  <si>
    <t>09031WAA</t>
  </si>
  <si>
    <t>05/17/2051</t>
  </si>
  <si>
    <t>BAA2</t>
  </si>
  <si>
    <t>BRSTNCNTF204</t>
  </si>
  <si>
    <t>Brazil</t>
  </si>
  <si>
    <t>CEMEX SAB USD 144A W/O RTS</t>
  </si>
  <si>
    <t>07/11/2031</t>
  </si>
  <si>
    <t>COL17CT03342</t>
  </si>
  <si>
    <t>Colombia</t>
  </si>
  <si>
    <t>EGYPT GOVT BOND 5YR EGP</t>
  </si>
  <si>
    <t>EGBGR02881F3</t>
  </si>
  <si>
    <t>Egypt</t>
  </si>
  <si>
    <t>09/08/2025</t>
  </si>
  <si>
    <t>EGYPT T-BILL 364D EGP</t>
  </si>
  <si>
    <t>B-</t>
  </si>
  <si>
    <t>GOLD FIELDS OROGEN HOLD 144A W/O RTS</t>
  </si>
  <si>
    <t>South Africa</t>
  </si>
  <si>
    <t>05/15/2029</t>
  </si>
  <si>
    <t>BA1</t>
  </si>
  <si>
    <t>GHANA REP OF USD 144A W/O RTS</t>
  </si>
  <si>
    <t>Ghana</t>
  </si>
  <si>
    <t>04/07/2029</t>
  </si>
  <si>
    <t>IHS NETHERLANDS HOLDCO 144A W/O RTS</t>
  </si>
  <si>
    <t>Nigeria</t>
  </si>
  <si>
    <t>09/18/2027</t>
  </si>
  <si>
    <t>IDG000015207</t>
  </si>
  <si>
    <t>ITAU UNIBANCO/KY USD 144A W/O RTS</t>
  </si>
  <si>
    <t>04/15/2031</t>
  </si>
  <si>
    <t>KCWA</t>
  </si>
  <si>
    <t>KIMBERLY-CLA MEX USD 144A W/O RTS</t>
  </si>
  <si>
    <t>07/01/2031</t>
  </si>
  <si>
    <t>BBB+</t>
  </si>
  <si>
    <t>BAA1</t>
  </si>
  <si>
    <t>KLABIN AUSTRIA GMBH 144A W/O RTS</t>
  </si>
  <si>
    <t>01/12/2031</t>
  </si>
  <si>
    <t>KOSMOS</t>
  </si>
  <si>
    <t>KOSMOS ENERGY LTD 144A W/O RTS</t>
  </si>
  <si>
    <t>04/04/2026</t>
  </si>
  <si>
    <t>MX0MGO0000P2</t>
  </si>
  <si>
    <t>OFFICE CHERIFIEN DES PHO 144A W/O RTS</t>
  </si>
  <si>
    <t>Morocco</t>
  </si>
  <si>
    <t>PROSUS NV 144A W/O RTS</t>
  </si>
  <si>
    <t>08/03/2050</t>
  </si>
  <si>
    <t>AA</t>
  </si>
  <si>
    <t>RUMO LUXEMBOURG SARL 144A W/O RTS</t>
  </si>
  <si>
    <t>ZAG000106998</t>
  </si>
  <si>
    <t>SUZANO AUSTRIA GMBH REG S</t>
  </si>
  <si>
    <t>03/16/2047</t>
  </si>
  <si>
    <t>COLOMBIA TELECOM USD 144A W/O RTS</t>
  </si>
  <si>
    <t>07/17/2030</t>
  </si>
  <si>
    <t>MILLICOM INTL CELLULAR 144A W/O RTS</t>
  </si>
  <si>
    <t>04/27/2031</t>
  </si>
  <si>
    <t>ULKER BISKUVI USD 144A W/O RTS</t>
  </si>
  <si>
    <t>10/30/2025</t>
  </si>
  <si>
    <t>UNIFIN FINANCIER USD 144A W/O RTS</t>
  </si>
  <si>
    <t>01/28/2029</t>
  </si>
  <si>
    <t>VTR</t>
  </si>
  <si>
    <t>VTR FINANCE BV 144A W/O RTS</t>
  </si>
  <si>
    <t>Chile</t>
  </si>
  <si>
    <t>07/15/2028</t>
  </si>
  <si>
    <t>KENBOURNE INVEST SA 144A W/O RTS</t>
  </si>
  <si>
    <t>01/22/2028</t>
  </si>
  <si>
    <t>SubTotal:</t>
  </si>
  <si>
    <t>Unclassified</t>
  </si>
  <si>
    <t>US Dollar</t>
  </si>
  <si>
    <t>CASH AND EQUIVALENTS</t>
  </si>
  <si>
    <t>S</t>
  </si>
  <si>
    <t>Brazilian Real</t>
  </si>
  <si>
    <t>CLEARED SWAP INITIAL MARGIN MORGAN STANL</t>
  </si>
  <si>
    <t>INITMSCCP</t>
  </si>
  <si>
    <t>12/31/2049</t>
  </si>
  <si>
    <t>AAA</t>
  </si>
  <si>
    <t>AA+</t>
  </si>
  <si>
    <t>COLLATERAL FUTURES MARGIN JPM</t>
  </si>
  <si>
    <t>COLLJF</t>
  </si>
  <si>
    <t>TOTAL</t>
  </si>
  <si>
    <t>TOTAL:</t>
  </si>
  <si>
    <t>Bam Id</t>
  </si>
  <si>
    <t>Date</t>
  </si>
  <si>
    <t>Instrument</t>
  </si>
  <si>
    <t>Sov/Quasi Sov?</t>
  </si>
  <si>
    <t>Face OS</t>
  </si>
  <si>
    <t>Mkt Cap</t>
  </si>
  <si>
    <t>Mkt Cap %</t>
  </si>
  <si>
    <t>Avr. Life</t>
  </si>
  <si>
    <t>EIR Duration</t>
  </si>
  <si>
    <t>Blended YTM</t>
  </si>
  <si>
    <t>Stripped YTM</t>
  </si>
  <si>
    <t>Blended Spread</t>
  </si>
  <si>
    <t>Stripped Spread</t>
  </si>
  <si>
    <t>Spread Duration</t>
  </si>
  <si>
    <t>Daily Change (%)</t>
  </si>
  <si>
    <t>MTD Change (%)</t>
  </si>
  <si>
    <t>YTD Change (%)</t>
  </si>
  <si>
    <t>Current Face Price Bid</t>
  </si>
  <si>
    <t>Current Face Price Offer</t>
  </si>
  <si>
    <t>Original Face Price Bid</t>
  </si>
  <si>
    <t>Original Face Price Offer</t>
  </si>
  <si>
    <t>Quote Method</t>
  </si>
  <si>
    <t>ISIN ID</t>
  </si>
  <si>
    <t>S&amp;P Rating</t>
  </si>
  <si>
    <t>Moody's Rating</t>
  </si>
  <si>
    <t>Credit Bucket</t>
  </si>
  <si>
    <t>Dirty Price</t>
  </si>
  <si>
    <t>Accrued Interest</t>
  </si>
  <si>
    <t>Issue Date</t>
  </si>
  <si>
    <t>Maturity Date</t>
  </si>
  <si>
    <t>Avg Life to Worst</t>
  </si>
  <si>
    <t>IR Duration to Worst</t>
  </si>
  <si>
    <t>IR Convexity to Worst</t>
  </si>
  <si>
    <t>STW (Trsy)</t>
  </si>
  <si>
    <t>Z Spread to Worst</t>
  </si>
  <si>
    <t>Coupon Amt</t>
  </si>
  <si>
    <t>Coupon Freq</t>
  </si>
  <si>
    <t>Price Scalar</t>
  </si>
  <si>
    <t>EOM ESG Band</t>
  </si>
  <si>
    <t>ESG Score</t>
  </si>
  <si>
    <t>1D Score Chg</t>
  </si>
  <si>
    <t>1M Score Chg</t>
  </si>
  <si>
    <t>QTD Score Chg</t>
  </si>
  <si>
    <t>YTD Score Chg</t>
  </si>
  <si>
    <t>ESG_FC_EMBIG</t>
  </si>
  <si>
    <t>AE195878001</t>
  </si>
  <si>
    <t>AE Abu Dhabi 1.7% due 31</t>
  </si>
  <si>
    <t>Current Face</t>
  </si>
  <si>
    <t>UNITED ARAB EMIRATES</t>
  </si>
  <si>
    <t>MIDDLE EAST</t>
  </si>
  <si>
    <t>IG</t>
  </si>
  <si>
    <t>SEMIANNUAL - REGULAR</t>
  </si>
  <si>
    <t>AE143327001</t>
  </si>
  <si>
    <t>AE Abu Dhabi 2 1/2% due 25</t>
  </si>
  <si>
    <t>AE123021001</t>
  </si>
  <si>
    <t>AE Abu Dhabi 2 1/2% due 29</t>
  </si>
  <si>
    <t>AE123020001</t>
  </si>
  <si>
    <t>AE Abu Dhabi 2 1/8% due 24</t>
  </si>
  <si>
    <t>AE195877001</t>
  </si>
  <si>
    <t>AE Abu Dhabi 2.7% due 70</t>
  </si>
  <si>
    <t>AE78897001</t>
  </si>
  <si>
    <t>AE Abu Dhabi 3 1/8% due 26</t>
  </si>
  <si>
    <t>AE86441001</t>
  </si>
  <si>
    <t>AE Abu Dhabi 3 1/8% due 27</t>
  </si>
  <si>
    <t>AE143328001</t>
  </si>
  <si>
    <t>AE Abu Dhabi 3 1/8% due 30</t>
  </si>
  <si>
    <t>AE123022001</t>
  </si>
  <si>
    <t>AE Abu Dhabi 3 1/8% due 49</t>
  </si>
  <si>
    <t>AE143329001</t>
  </si>
  <si>
    <t>AE Abu Dhabi 3 7/8% due 50</t>
  </si>
  <si>
    <t>AE195876001</t>
  </si>
  <si>
    <t>AE Abu Dhabi 3/4% due 23</t>
  </si>
  <si>
    <t>AE86442001</t>
  </si>
  <si>
    <t>AE Abu Dhabi 4 1/8% due 47</t>
  </si>
  <si>
    <t>AE86748001</t>
  </si>
  <si>
    <t>AE Abu Dhabi Crude Oil 3.65% due 29</t>
  </si>
  <si>
    <t>Q</t>
  </si>
  <si>
    <t>AE86751001</t>
  </si>
  <si>
    <t>AE Abu Dhabi Crude Oil 4.6% due 47</t>
  </si>
  <si>
    <t>AE237968001</t>
  </si>
  <si>
    <t>AE DAE Funding LLC 2 5/8% due 25</t>
  </si>
  <si>
    <t>AE237969001</t>
  </si>
  <si>
    <t>AE DAE Funding LLC 3 3/8% due 28</t>
  </si>
  <si>
    <t>AE220348001</t>
  </si>
  <si>
    <t>AE DAE Sukuk Difc Ltd 3 3/4% due 26</t>
  </si>
  <si>
    <t>AE72245001</t>
  </si>
  <si>
    <t>AE DIFC Investments Sukuk 4.325% due 24</t>
  </si>
  <si>
    <t>AE123964001</t>
  </si>
  <si>
    <t>AE DP World 4.7% due 49</t>
  </si>
  <si>
    <t>AE93989001</t>
  </si>
  <si>
    <t>AE DP World 5 5/8% due 48</t>
  </si>
  <si>
    <t>AE29762001</t>
  </si>
  <si>
    <t>AE DP World 6.85% due 37</t>
  </si>
  <si>
    <t>AE157304001</t>
  </si>
  <si>
    <t>AE DP World Salaam Sukuk 6% due 25 Perp</t>
  </si>
  <si>
    <t>AE117988001</t>
  </si>
  <si>
    <t>AE DP World Sukuk 3 7/8% due 29</t>
  </si>
  <si>
    <t>AE123963001</t>
  </si>
  <si>
    <t>AE DP World Sukuk 3.7495% due 30</t>
  </si>
  <si>
    <t>AE79243001</t>
  </si>
  <si>
    <t>AE DP World Sukuk 3.908% due 23</t>
  </si>
  <si>
    <t>AE93990001</t>
  </si>
  <si>
    <t>AE DP World Sukuk 4.848% due 28</t>
  </si>
  <si>
    <t>AE198536001</t>
  </si>
  <si>
    <t>AE Dubai Government 3.9% due 50</t>
  </si>
  <si>
    <t>R</t>
  </si>
  <si>
    <t>AE34392001</t>
  </si>
  <si>
    <t>AE Dubai Government 5 1/4% due 43</t>
  </si>
  <si>
    <t>AE113364001</t>
  </si>
  <si>
    <t>AE Emirates Development 3.516% due 24</t>
  </si>
  <si>
    <t>AE256685001</t>
  </si>
  <si>
    <t>AE Finance Department 3 5/8% due 33</t>
  </si>
  <si>
    <t>AE256686001</t>
  </si>
  <si>
    <t>AE Finance Department 4 3/8% due 51</t>
  </si>
  <si>
    <t>AE160867001</t>
  </si>
  <si>
    <t>AE216641001</t>
  </si>
  <si>
    <t>AE ICD Funding Ltd 3.223% due 26</t>
  </si>
  <si>
    <t>AE43053001</t>
  </si>
  <si>
    <t>AE ICD Funding Ltd 4 5/8% due 24</t>
  </si>
  <si>
    <t>AE126206001</t>
  </si>
  <si>
    <t>AE Mubadala 2 1/2% due 24</t>
  </si>
  <si>
    <t>AE145316001</t>
  </si>
  <si>
    <t>AE Mubadala 2 1/2% due 26</t>
  </si>
  <si>
    <t>AE79060001</t>
  </si>
  <si>
    <t>AE Mubadala 2 3/4% due 23</t>
  </si>
  <si>
    <t>AE126207001</t>
  </si>
  <si>
    <t>AE Mubadala 2 7/8% due 29</t>
  </si>
  <si>
    <t>AE145317001</t>
  </si>
  <si>
    <t>AE Mubadala 2 7/8% due 30</t>
  </si>
  <si>
    <t>AE83374001</t>
  </si>
  <si>
    <t>AE Mubadala 3 3/4% due 29</t>
  </si>
  <si>
    <t>AE83375001</t>
  </si>
  <si>
    <t>AE Mubadala 3% due 24</t>
  </si>
  <si>
    <t>AE126208001</t>
  </si>
  <si>
    <t>AE Mubadala 3.7% due 49</t>
  </si>
  <si>
    <t>AE145315001</t>
  </si>
  <si>
    <t>AE Mubadala 3.95% due 50</t>
  </si>
  <si>
    <t>AE94389001</t>
  </si>
  <si>
    <t>AE Mubadala 4 1/2% due 28</t>
  </si>
  <si>
    <t>AE32386001</t>
  </si>
  <si>
    <t>AE Mubadala 6 7/8% due 41</t>
  </si>
  <si>
    <t>AE75268001</t>
  </si>
  <si>
    <t>AE Rak Capital Sukuk 3.094% due 25</t>
  </si>
  <si>
    <t>AE71067001</t>
  </si>
  <si>
    <t>AE Sharjah Government Sukuk 3.764% due 24</t>
  </si>
  <si>
    <t>AE150950001</t>
  </si>
  <si>
    <t>AE Sharjah Sukuk 2.942% due 27</t>
  </si>
  <si>
    <t>AE124496001</t>
  </si>
  <si>
    <t>AE Sharjah Sukuk 3.234% due 29</t>
  </si>
  <si>
    <t>AE114379001</t>
  </si>
  <si>
    <t>AE Sharjah Sukuk 3.854% due 26</t>
  </si>
  <si>
    <t>AE90619001</t>
  </si>
  <si>
    <t>AE Sharjah Sukuk 4.226% due 28</t>
  </si>
  <si>
    <t>AE218945001</t>
  </si>
  <si>
    <t>AE Unity 1 Sukuk Ltd 2.394% due 25</t>
  </si>
  <si>
    <t>AM238404001</t>
  </si>
  <si>
    <t>AM Republic 3.6% due 31</t>
  </si>
  <si>
    <t>EUROPE</t>
  </si>
  <si>
    <t>AM122937001</t>
  </si>
  <si>
    <t>AM Republic 3.95% due 29</t>
  </si>
  <si>
    <t>AM75243001</t>
  </si>
  <si>
    <t>AM Republic 7.15% due 25</t>
  </si>
  <si>
    <t>AR198531001</t>
  </si>
  <si>
    <t>AR Republic 1% due 29</t>
  </si>
  <si>
    <t>LATIN AMERICA</t>
  </si>
  <si>
    <t>AR198528001</t>
  </si>
  <si>
    <t>AR Republic Step due 01/38</t>
  </si>
  <si>
    <t>AR198526001</t>
  </si>
  <si>
    <t>AR Republic Step due 30</t>
  </si>
  <si>
    <t>AR198527001</t>
  </si>
  <si>
    <t>AR Republic Step due 35</t>
  </si>
  <si>
    <t>AR198529001</t>
  </si>
  <si>
    <t>AR Republic Step due 41</t>
  </si>
  <si>
    <t>AR198530001</t>
  </si>
  <si>
    <t>AR Republic Step due 46</t>
  </si>
  <si>
    <t>AZ85644001</t>
  </si>
  <si>
    <t>AZ Republic 3 1/2% due 32</t>
  </si>
  <si>
    <t>AZ41228001</t>
  </si>
  <si>
    <t>AZ Republic 4 3/4% due 24</t>
  </si>
  <si>
    <t>BB134106001</t>
  </si>
  <si>
    <t>BB Barbados 6 1/2% due 29</t>
  </si>
  <si>
    <t>BH200663001</t>
  </si>
  <si>
    <t>BH CBB International Sukuk 3.95% due 27</t>
  </si>
  <si>
    <t>BH123969001</t>
  </si>
  <si>
    <t>BH CBB International Sukuk 4 1/2% due 27</t>
  </si>
  <si>
    <t>BH144491001</t>
  </si>
  <si>
    <t>BH CBB International Sukuk 6 1/4% due 24</t>
  </si>
  <si>
    <t>BH90884001</t>
  </si>
  <si>
    <t>BH CBB International Sukuk 6 7/8% due 25</t>
  </si>
  <si>
    <t>BH85927001</t>
  </si>
  <si>
    <t>BH CBB Intl Sukuk 5 1/4% due 25</t>
  </si>
  <si>
    <t>BH238263001</t>
  </si>
  <si>
    <t>BH Kingdom 4 1/4% due 28</t>
  </si>
  <si>
    <t>BH238264001</t>
  </si>
  <si>
    <t>BH Kingdom 5 1/4% due 33</t>
  </si>
  <si>
    <t>BH123970001</t>
  </si>
  <si>
    <t>BH Kingdom 5 5/8% due 31</t>
  </si>
  <si>
    <t>BH200662001</t>
  </si>
  <si>
    <t>BH Kingdom 5.45% due 32</t>
  </si>
  <si>
    <t>BH238265001</t>
  </si>
  <si>
    <t>BH Kingdom 6 1/4% due 51</t>
  </si>
  <si>
    <t>BH38663001</t>
  </si>
  <si>
    <t>BH Kingdom 6 1/8% due 23</t>
  </si>
  <si>
    <t>BH85929001</t>
  </si>
  <si>
    <t>BH Kingdom 6 3/4% due 29</t>
  </si>
  <si>
    <t>BH71072001</t>
  </si>
  <si>
    <t>BH Kingdom 6% due 44</t>
  </si>
  <si>
    <t>BH85932001</t>
  </si>
  <si>
    <t>BH Kingdom 7 1/2% due 47</t>
  </si>
  <si>
    <t>BH144492001</t>
  </si>
  <si>
    <t>BH Kingdom 7 3/8% due 30</t>
  </si>
  <si>
    <t>BH77310001</t>
  </si>
  <si>
    <t>BH Kingdom 7% due 26</t>
  </si>
  <si>
    <t>BH81156001</t>
  </si>
  <si>
    <t>BH Kingdom 7% due 28</t>
  </si>
  <si>
    <t>BH81154001</t>
  </si>
  <si>
    <t>BH Kingdom Sukuk 5.624% due 24</t>
  </si>
  <si>
    <t>BH137155001</t>
  </si>
  <si>
    <t>BH Mumtalakat Sukuk 4.1% due 27</t>
  </si>
  <si>
    <t>BH114106001</t>
  </si>
  <si>
    <t>BH Mumtalakat Sukuk 5 5/8% due 24</t>
  </si>
  <si>
    <t>BO83044001</t>
  </si>
  <si>
    <t>BO Republic 4 1/2% due 28</t>
  </si>
  <si>
    <t>BR34754001</t>
  </si>
  <si>
    <t>BR Minas 5.333% due 28</t>
  </si>
  <si>
    <t>BR22038001</t>
  </si>
  <si>
    <t>BR Republic 10 1/8% due 27</t>
  </si>
  <si>
    <t>BR33435001</t>
  </si>
  <si>
    <t>BR Republic 2 5/8% due 23</t>
  </si>
  <si>
    <t>BR150946001</t>
  </si>
  <si>
    <t>BR Republic 2 7/8% due 25</t>
  </si>
  <si>
    <t>BR150945001</t>
  </si>
  <si>
    <t>BR Republic 3 7/8% due 30</t>
  </si>
  <si>
    <t>BR114158001</t>
  </si>
  <si>
    <t>BR Republic 4 1/2% due 29</t>
  </si>
  <si>
    <t>BR39614001</t>
  </si>
  <si>
    <t>BR Republic 4 1/4% due 25</t>
  </si>
  <si>
    <t>BR127471001</t>
  </si>
  <si>
    <t>BR Republic 4 3/4% due 50</t>
  </si>
  <si>
    <t>BR86446001</t>
  </si>
  <si>
    <t>BR Republic 4 5/8% due 28</t>
  </si>
  <si>
    <t>BR30614001</t>
  </si>
  <si>
    <t>BR Republic 5 5/8% due 41</t>
  </si>
  <si>
    <t>BR80343001</t>
  </si>
  <si>
    <t>BR Republic 5 5/8% due 47</t>
  </si>
  <si>
    <t>BR48778001</t>
  </si>
  <si>
    <t>BR Republic 5% due 45</t>
  </si>
  <si>
    <t>BR78421001</t>
  </si>
  <si>
    <t>BR Republic 6% due 26</t>
  </si>
  <si>
    <t>BR28251001</t>
  </si>
  <si>
    <t>BR Republic 7 1/8% due 37</t>
  </si>
  <si>
    <t>BR26869001</t>
  </si>
  <si>
    <t>BR Republic 8 1/4% due 34</t>
  </si>
  <si>
    <t>BR27216001</t>
  </si>
  <si>
    <t>BR Republic 8 3/4% due 25</t>
  </si>
  <si>
    <t>BR25373001</t>
  </si>
  <si>
    <t>BR Republic 8 7/8% due 24</t>
  </si>
  <si>
    <t>QUARTERLY - REGULAR</t>
  </si>
  <si>
    <t>CI31043001</t>
  </si>
  <si>
    <t>CI Ivory Coast Step-up due 32</t>
  </si>
  <si>
    <t>COTE D'IVOIRE</t>
  </si>
  <si>
    <t>AFRICA</t>
  </si>
  <si>
    <t>CI84473001</t>
  </si>
  <si>
    <t>CI Republic 6 1/8% due 33</t>
  </si>
  <si>
    <t>CI74184001</t>
  </si>
  <si>
    <t>CI Republic 6 3/8% due 28</t>
  </si>
  <si>
    <t>CL136187001</t>
  </si>
  <si>
    <t>CL Banco del Estado 2.704% due 25</t>
  </si>
  <si>
    <t>CL144299001</t>
  </si>
  <si>
    <t>CL Codelco 3 3/4% due 31</t>
  </si>
  <si>
    <t>CL85016001</t>
  </si>
  <si>
    <t>CL Codelco 3 5/8% due 27</t>
  </si>
  <si>
    <t>CL123012001</t>
  </si>
  <si>
    <t>CL Codelco 3% due 29</t>
  </si>
  <si>
    <t>CL136295001</t>
  </si>
  <si>
    <t>CL Codelco 3.15% due 30</t>
  </si>
  <si>
    <t>CL221757001</t>
  </si>
  <si>
    <t>CL Codelco 3.15% due 51</t>
  </si>
  <si>
    <t>CL123013001</t>
  </si>
  <si>
    <t>CL Codelco 3.7% due 50</t>
  </si>
  <si>
    <t>CL85018001</t>
  </si>
  <si>
    <t>CL Codelco 4 1/2% due 47</t>
  </si>
  <si>
    <t>CL33281001</t>
  </si>
  <si>
    <t>CL Codelco 4 1/4% due 42</t>
  </si>
  <si>
    <t>CL112558001</t>
  </si>
  <si>
    <t>CL Codelco 4 3/8% due 49</t>
  </si>
  <si>
    <t>CL72184001</t>
  </si>
  <si>
    <t>CL Codelco 4 7/8% due 44</t>
  </si>
  <si>
    <t>CL28008001</t>
  </si>
  <si>
    <t>CL Codelco 5 5/8% due 35</t>
  </si>
  <si>
    <t>CL39497001</t>
  </si>
  <si>
    <t>CL Codelco 5 5/8% due 43</t>
  </si>
  <si>
    <t>CL28693001</t>
  </si>
  <si>
    <t>CL Codelco 6.15% due 36</t>
  </si>
  <si>
    <t>CL80438001</t>
  </si>
  <si>
    <t>CL Empresa Nac 3 3/4% due 26</t>
  </si>
  <si>
    <t>CL85880001</t>
  </si>
  <si>
    <t>CL Empresa Nac 4 1/2% due 47</t>
  </si>
  <si>
    <t>CL72175001</t>
  </si>
  <si>
    <t>CL Empresa Nac 4 3/8% due 24</t>
  </si>
  <si>
    <t>CL94358001</t>
  </si>
  <si>
    <t>CL Empresa Nac 5 1/4% due 29</t>
  </si>
  <si>
    <t>CL144371001</t>
  </si>
  <si>
    <t>CL Empresa de Transporte 3.65% due 30</t>
  </si>
  <si>
    <t>CL144372001</t>
  </si>
  <si>
    <t>CL Empresa de Transporte 4.7% due 50</t>
  </si>
  <si>
    <t>CL82388001</t>
  </si>
  <si>
    <t>CL Empresa de Transporte 5% due 47</t>
  </si>
  <si>
    <t>CL144389001</t>
  </si>
  <si>
    <t>CL Republic 2.45% due 31</t>
  </si>
  <si>
    <t>CL137860001</t>
  </si>
  <si>
    <t>CL Republic 2.55% due 32</t>
  </si>
  <si>
    <t>CL116894001</t>
  </si>
  <si>
    <t>CL Republic 3 1/2% due 50</t>
  </si>
  <si>
    <t>CL259613001</t>
  </si>
  <si>
    <t>CL Republic 3 1/2% due 53</t>
  </si>
  <si>
    <t>CL77773001</t>
  </si>
  <si>
    <t>CL Republic 3 1/8% due 26</t>
  </si>
  <si>
    <t>CL238245001</t>
  </si>
  <si>
    <t>CL Republic 3.1% due 61</t>
  </si>
  <si>
    <t>CL89963001</t>
  </si>
  <si>
    <t>CL Republic 3.24% due 28</t>
  </si>
  <si>
    <t>CL84519001</t>
  </si>
  <si>
    <t>CL Republic 3.86% due 47</t>
  </si>
  <si>
    <t>CN87007001</t>
  </si>
  <si>
    <t>CN China Dvlp Bk Corp 2 3/4% due 22</t>
  </si>
  <si>
    <t>A+</t>
  </si>
  <si>
    <t>A-</t>
  </si>
  <si>
    <t>CN194336001</t>
  </si>
  <si>
    <t>CN Jianyin Invst 2 1/8% due 30</t>
  </si>
  <si>
    <t>CN87098001</t>
  </si>
  <si>
    <t>CN Jianyin Invst 3% due 22</t>
  </si>
  <si>
    <t>CN215002001</t>
  </si>
  <si>
    <t>CN Republic 0.4% due 23</t>
  </si>
  <si>
    <t>CN215003001</t>
  </si>
  <si>
    <t>CN Republic 0.55% due 25</t>
  </si>
  <si>
    <t>CN131695001</t>
  </si>
  <si>
    <t>CN Republic 1 7/8% due 22</t>
  </si>
  <si>
    <t>CN215004001</t>
  </si>
  <si>
    <t>CN Republic 1.2% due 30</t>
  </si>
  <si>
    <t>CN131696001</t>
  </si>
  <si>
    <t>CN Republic 1.95% due 24</t>
  </si>
  <si>
    <t>CN215005001</t>
  </si>
  <si>
    <t>CN Republic 2 1/4% due 50</t>
  </si>
  <si>
    <t>CN86755001</t>
  </si>
  <si>
    <t>CN Republic 2 1/8% due 22</t>
  </si>
  <si>
    <t>CN131697001</t>
  </si>
  <si>
    <t>CN Republic 2 1/8% due 29</t>
  </si>
  <si>
    <t>CN131698001</t>
  </si>
  <si>
    <t>CN Republic 2 3/4% due 39</t>
  </si>
  <si>
    <t>CN86756001</t>
  </si>
  <si>
    <t>CN Republic 2 5/8% due 27</t>
  </si>
  <si>
    <t>CN94159001</t>
  </si>
  <si>
    <t>CN Republic 3 1/2% due 28</t>
  </si>
  <si>
    <t>CN94158001</t>
  </si>
  <si>
    <t>CN Republic 3 1/4% due 23</t>
  </si>
  <si>
    <t>CN94157001</t>
  </si>
  <si>
    <t>CN Republic 4% due 48</t>
  </si>
  <si>
    <t>CN94287001</t>
  </si>
  <si>
    <t>CN SPIC Lux Energy Invst 4 5/8% due 23</t>
  </si>
  <si>
    <t>CN115550001</t>
  </si>
  <si>
    <t>CN State Dvlp &amp; Invst Corp 3 1/4% due 24</t>
  </si>
  <si>
    <t>CO34394001</t>
  </si>
  <si>
    <t>CO Republic 2 5/8% due 23</t>
  </si>
  <si>
    <t>CO262172001</t>
  </si>
  <si>
    <t>CO Republic 3 1/4% due 32</t>
  </si>
  <si>
    <t>CO150250001</t>
  </si>
  <si>
    <t>CO Republic 3 1/8% due 31</t>
  </si>
  <si>
    <t>CO82406001</t>
  </si>
  <si>
    <t>CO Republic 3 7/8% due 27</t>
  </si>
  <si>
    <t>CO237905001</t>
  </si>
  <si>
    <t>CO Republic 3 7/8% due 61</t>
  </si>
  <si>
    <t>CO137861001</t>
  </si>
  <si>
    <t>CO Republic 3% due 30</t>
  </si>
  <si>
    <t>CO76911001</t>
  </si>
  <si>
    <t>CO Republic 4 1/2% due 26</t>
  </si>
  <si>
    <t>CO94104001</t>
  </si>
  <si>
    <t>CO Republic 4 1/2% due 29</t>
  </si>
  <si>
    <t>CO262173001</t>
  </si>
  <si>
    <t>CO Republic 4 1/8% due 42</t>
  </si>
  <si>
    <t>CO150251001</t>
  </si>
  <si>
    <t>CO Republic 4 1/8% due 51</t>
  </si>
  <si>
    <t>CO39292001</t>
  </si>
  <si>
    <t>CO Republic 4% due 24</t>
  </si>
  <si>
    <t>CO40775001</t>
  </si>
  <si>
    <t>CO Republic 5 5/8% due 44</t>
  </si>
  <si>
    <t>CO73883001</t>
  </si>
  <si>
    <t>CO Republic 5% due 45</t>
  </si>
  <si>
    <t>CO112534001</t>
  </si>
  <si>
    <t>CO Republic 5.2% due 49</t>
  </si>
  <si>
    <t>CO30633001</t>
  </si>
  <si>
    <t>CO Republic 6 1/8% due 41</t>
  </si>
  <si>
    <t>CO28587001</t>
  </si>
  <si>
    <t>CO Republic 7 3/8% due 37</t>
  </si>
  <si>
    <t>CO26872001</t>
  </si>
  <si>
    <t>CO Republic 8 1/8% due 24</t>
  </si>
  <si>
    <t>CR35105001</t>
  </si>
  <si>
    <t>CR ICE 6 3/8% due 43</t>
  </si>
  <si>
    <t>CR34139001</t>
  </si>
  <si>
    <t>CR Republic 4 1/4% due 23</t>
  </si>
  <si>
    <t>CR34927001</t>
  </si>
  <si>
    <t>CR Republic 4 3/8% due 25</t>
  </si>
  <si>
    <t>CR34925001</t>
  </si>
  <si>
    <t>CR Republic 5 5/8% due 43</t>
  </si>
  <si>
    <t>CR129453001</t>
  </si>
  <si>
    <t>CR Republic 6 1/8% due 31</t>
  </si>
  <si>
    <t>CR41775001</t>
  </si>
  <si>
    <t>CR Republic 7% due 44</t>
  </si>
  <si>
    <t>CR74388001</t>
  </si>
  <si>
    <t>CR Republic 7.158% due 45</t>
  </si>
  <si>
    <t>CS220614001</t>
  </si>
  <si>
    <t>CS Serbia International 2 1/8% due 30</t>
  </si>
  <si>
    <t>DO138135001</t>
  </si>
  <si>
    <t>DO Republic 4 1/2% due 30</t>
  </si>
  <si>
    <t>DO203451001</t>
  </si>
  <si>
    <t>DO Republic 4 7/8% due 32</t>
  </si>
  <si>
    <t>DO73878001</t>
  </si>
  <si>
    <t>DO Republic 5 1/2% due 25</t>
  </si>
  <si>
    <t>DO138136001</t>
  </si>
  <si>
    <t>DO Republic 5 7/8% due 60</t>
  </si>
  <si>
    <t>DO237930001</t>
  </si>
  <si>
    <t>DO Republic 5.3% due 41</t>
  </si>
  <si>
    <t>DO82408001</t>
  </si>
  <si>
    <t>DO Republic 5.95% due 27</t>
  </si>
  <si>
    <t>DO90116001</t>
  </si>
  <si>
    <t>DO Republic 6 1/2% due 48</t>
  </si>
  <si>
    <t>DO77871001</t>
  </si>
  <si>
    <t>DO Republic 6 7/8% due 26</t>
  </si>
  <si>
    <t>DO92918001</t>
  </si>
  <si>
    <t>DO Republic 6% due 28</t>
  </si>
  <si>
    <t>DO116470001</t>
  </si>
  <si>
    <t>DO Republic 6.4% due 49</t>
  </si>
  <si>
    <t>DO73877001</t>
  </si>
  <si>
    <t>DO Republic 6.85% due 45</t>
  </si>
  <si>
    <t>DO42270001</t>
  </si>
  <si>
    <t>DO Republic 7.45% due 44</t>
  </si>
  <si>
    <t>EC196749001</t>
  </si>
  <si>
    <t>EC Republic 0% due 30</t>
  </si>
  <si>
    <t>EC196746001</t>
  </si>
  <si>
    <t>EC Republic Step due 30</t>
  </si>
  <si>
    <t>EC196747001</t>
  </si>
  <si>
    <t>EC Republic Step due 35</t>
  </si>
  <si>
    <t>EC196748001</t>
  </si>
  <si>
    <t>EC Republic Step due 40</t>
  </si>
  <si>
    <t>EG247004001</t>
  </si>
  <si>
    <t>EG Republic 3 7/8% due 26</t>
  </si>
  <si>
    <t>EG129814001</t>
  </si>
  <si>
    <t>EG Republic 4.55% due 23</t>
  </si>
  <si>
    <t>EG208891001</t>
  </si>
  <si>
    <t>EG Republic 5 1/4% due 25</t>
  </si>
  <si>
    <t>EG147948001</t>
  </si>
  <si>
    <t>EG Republic 5 3/4% due 24</t>
  </si>
  <si>
    <t>EG75993001</t>
  </si>
  <si>
    <t>EG Republic 5 7/8% due 25</t>
  </si>
  <si>
    <t>EG247006001</t>
  </si>
  <si>
    <t>EG Republic 5 7/8% due 31</t>
  </si>
  <si>
    <t>EG90177001</t>
  </si>
  <si>
    <t>EG Republic 5.577% due 23</t>
  </si>
  <si>
    <t>EG31138001</t>
  </si>
  <si>
    <t>EG Republic 6 7/8% due 40</t>
  </si>
  <si>
    <t>EG113080001</t>
  </si>
  <si>
    <t>EG Republic 6.2004% due 24</t>
  </si>
  <si>
    <t>EG90182001</t>
  </si>
  <si>
    <t>EG Republic 6.588% due 28</t>
  </si>
  <si>
    <t>EG82468001</t>
  </si>
  <si>
    <t>EG Republic 7 1/2% due 27</t>
  </si>
  <si>
    <t>EG247005001</t>
  </si>
  <si>
    <t>EG Republic 7 1/2% due 61</t>
  </si>
  <si>
    <t>EG147949001</t>
  </si>
  <si>
    <t>EG Republic 7 5/8% due 32</t>
  </si>
  <si>
    <t>EG129815001</t>
  </si>
  <si>
    <t>EG Republic 7.0529% due 32</t>
  </si>
  <si>
    <t>EG113081001</t>
  </si>
  <si>
    <t>EG Republic 7.6003% due 29</t>
  </si>
  <si>
    <t>EG90178001</t>
  </si>
  <si>
    <t>EG Republic 7.903% due 48</t>
  </si>
  <si>
    <t>EG82467001</t>
  </si>
  <si>
    <t>EG Republic 8 1/2% due 47</t>
  </si>
  <si>
    <t>EG147950001</t>
  </si>
  <si>
    <t>EG Republic 8 7/8% due 50</t>
  </si>
  <si>
    <t>EG129816001</t>
  </si>
  <si>
    <t>EG Republic 8.15% due 59</t>
  </si>
  <si>
    <t>EG113082001</t>
  </si>
  <si>
    <t>EG Republic 8.7002% due 49</t>
  </si>
  <si>
    <t>GA138553001</t>
  </si>
  <si>
    <t>GA Republic 6 5/8% due 31</t>
  </si>
  <si>
    <t>GA76050001</t>
  </si>
  <si>
    <t>GA Republic 6.95% due 25</t>
  </si>
  <si>
    <t>GE261448001</t>
  </si>
  <si>
    <t>GE Republic 2 3/4% due 26</t>
  </si>
  <si>
    <t>GH259580001</t>
  </si>
  <si>
    <t>GH Republic 0% due 25</t>
  </si>
  <si>
    <t>ANNUAL- REGULAR</t>
  </si>
  <si>
    <t>GH76996001</t>
  </si>
  <si>
    <t>GH Republic 10 3/4% due 30</t>
  </si>
  <si>
    <t>GH138704001</t>
  </si>
  <si>
    <t>GH Republic 6 3/8% due 27</t>
  </si>
  <si>
    <t>GH259583001</t>
  </si>
  <si>
    <t>GH Republic 7 3/4% due 29</t>
  </si>
  <si>
    <t>GH91395001</t>
  </si>
  <si>
    <t>GH Republic 7 5/8% due 29</t>
  </si>
  <si>
    <t>GH114115001</t>
  </si>
  <si>
    <t>GH Republic 7 7/8% due 27</t>
  </si>
  <si>
    <t>GH138705001</t>
  </si>
  <si>
    <t>GH Republic 7 7/8% due 35</t>
  </si>
  <si>
    <t>GH71086001</t>
  </si>
  <si>
    <t>GH Republic 8 1/8% due 26</t>
  </si>
  <si>
    <t>GH114116001</t>
  </si>
  <si>
    <t>GH Republic 8 1/8% due 32</t>
  </si>
  <si>
    <t>GH138706001</t>
  </si>
  <si>
    <t>GH Republic 8 3/4% due 61</t>
  </si>
  <si>
    <t>GH259581001</t>
  </si>
  <si>
    <t>GH Republic 8 5/8% due 34</t>
  </si>
  <si>
    <t>GH259582001</t>
  </si>
  <si>
    <t>GH Republic 8 7/8% due 42</t>
  </si>
  <si>
    <t>GH91398001</t>
  </si>
  <si>
    <t>GH Republic 8.627% due 49</t>
  </si>
  <si>
    <t>GH114117001</t>
  </si>
  <si>
    <t>GH Republic 8.95% due 51</t>
  </si>
  <si>
    <t>GT78955001</t>
  </si>
  <si>
    <t>GT Republic 4 1/2% due 26</t>
  </si>
  <si>
    <t>GT84399001</t>
  </si>
  <si>
    <t>GT Republic 4 3/8% due 27</t>
  </si>
  <si>
    <t>GT34509001</t>
  </si>
  <si>
    <t>GT Republic 4 7/8% due 28</t>
  </si>
  <si>
    <t>GT115959001</t>
  </si>
  <si>
    <t>GT Republic 4.9% due 30</t>
  </si>
  <si>
    <t>GT143714001</t>
  </si>
  <si>
    <t>GT Republic 5 3/8% due 32</t>
  </si>
  <si>
    <t>GT115960001</t>
  </si>
  <si>
    <t>GT Republic 6 1/8% due 50</t>
  </si>
  <si>
    <t>HR34784001</t>
  </si>
  <si>
    <t>HR Republic 5 1/2% due 23</t>
  </si>
  <si>
    <t>HR40376001</t>
  </si>
  <si>
    <t>HR Republic 6% due 24</t>
  </si>
  <si>
    <t>HU40358001</t>
  </si>
  <si>
    <t>HU Republic 5 3/4% due 23</t>
  </si>
  <si>
    <t>HU34632001</t>
  </si>
  <si>
    <t>HU Republic 5 3/8% due 23</t>
  </si>
  <si>
    <t>HU41495001</t>
  </si>
  <si>
    <t>HU Republic 5 3/8% due 24</t>
  </si>
  <si>
    <t>HU31872001</t>
  </si>
  <si>
    <t>HU Republic 7 5/8% due 41</t>
  </si>
  <si>
    <t>ID83283001</t>
  </si>
  <si>
    <t>ID Export Import Bank 3 7/8% due 24</t>
  </si>
  <si>
    <t>ID144374001</t>
  </si>
  <si>
    <t>ID Hutama Karya Persero PT 3 3/4% due 30</t>
  </si>
  <si>
    <t>ID75530001</t>
  </si>
  <si>
    <t>ID PT Pelabuhan II 4 1/4% due 25</t>
  </si>
  <si>
    <t>ID75529001</t>
  </si>
  <si>
    <t>ID PT Pelabuhan II 5 3/8% due 45</t>
  </si>
  <si>
    <t>ID71235001</t>
  </si>
  <si>
    <t>ID Pelabuhan 4 7/8% due 24</t>
  </si>
  <si>
    <t>ID237455001</t>
  </si>
  <si>
    <t>ID Republic 1.85% due 31</t>
  </si>
  <si>
    <t>ID136290001</t>
  </si>
  <si>
    <t>ID Republic 2.85% due 30</t>
  </si>
  <si>
    <t>ID89203001</t>
  </si>
  <si>
    <t>ID Republic 2.95% due 23</t>
  </si>
  <si>
    <t>ID89204001</t>
  </si>
  <si>
    <t>ID Republic 3 1/2% due 28</t>
  </si>
  <si>
    <t>ID136291001</t>
  </si>
  <si>
    <t>ID Republic 3 1/2% due 50</t>
  </si>
  <si>
    <t>ID34835001</t>
  </si>
  <si>
    <t>ID Republic 3 3/8% due 23</t>
  </si>
  <si>
    <t>ID237456001</t>
  </si>
  <si>
    <t>ID Republic 3.05% due 51</t>
  </si>
  <si>
    <t>ID237457001</t>
  </si>
  <si>
    <t>ID Republic 3.35% due 71</t>
  </si>
  <si>
    <t>ID116763001</t>
  </si>
  <si>
    <t>ID Republic 3.4% due 29</t>
  </si>
  <si>
    <t>ID124674001</t>
  </si>
  <si>
    <t>ID Republic 3.7% due 49</t>
  </si>
  <si>
    <t>ID84779001</t>
  </si>
  <si>
    <t>ID Republic 3.85% due 27</t>
  </si>
  <si>
    <t>ID143291001</t>
  </si>
  <si>
    <t>ID Republic 3.85% due 30</t>
  </si>
  <si>
    <t>ID73744001</t>
  </si>
  <si>
    <t>ID Republic 4 1/8% due 25</t>
  </si>
  <si>
    <t>ID77442001</t>
  </si>
  <si>
    <t>ID Republic 4 3/4% due 26</t>
  </si>
  <si>
    <t>ID84780001</t>
  </si>
  <si>
    <t>ID Republic 4 3/4% due 47</t>
  </si>
  <si>
    <t>ID34834001</t>
  </si>
  <si>
    <t>ID Republic 4 5/8% due 43</t>
  </si>
  <si>
    <t>ID91111001</t>
  </si>
  <si>
    <t>ID Republic 4.1% due 28</t>
  </si>
  <si>
    <t>ID143292001</t>
  </si>
  <si>
    <t>ID Republic 4.2% due 50</t>
  </si>
  <si>
    <t>ID81916001</t>
  </si>
  <si>
    <t>ID Republic 4.35% due 27</t>
  </si>
  <si>
    <t>ID89205001</t>
  </si>
  <si>
    <t>ID Republic 4.35% due 48</t>
  </si>
  <si>
    <t>ID143293001</t>
  </si>
  <si>
    <t>ID Republic 4.45% due 70</t>
  </si>
  <si>
    <t>ID105748001</t>
  </si>
  <si>
    <t>ID Republic 4.75% due 29</t>
  </si>
  <si>
    <t>ID32487001</t>
  </si>
  <si>
    <t>ID Republic 5 1/4% due 42</t>
  </si>
  <si>
    <t>ID81917001</t>
  </si>
  <si>
    <t>ID Republic 5 1/4% due 47</t>
  </si>
  <si>
    <t>ID73742001</t>
  </si>
  <si>
    <t>ID Republic 5 1/8% due 45</t>
  </si>
  <si>
    <t>ID38165001</t>
  </si>
  <si>
    <t>ID Republic 5 3/8% due 23</t>
  </si>
  <si>
    <t>ID40675001</t>
  </si>
  <si>
    <t>ID Republic 5 7/8% due 24</t>
  </si>
  <si>
    <t>ID105749001</t>
  </si>
  <si>
    <t>ID Republic 5.35% due 49</t>
  </si>
  <si>
    <t>ID77444001</t>
  </si>
  <si>
    <t>ID Republic 5.95% due 46</t>
  </si>
  <si>
    <t>ID40676001</t>
  </si>
  <si>
    <t>ID Republic 6 3/4% due 44</t>
  </si>
  <si>
    <t>ID28891001</t>
  </si>
  <si>
    <t>ID Republic 6 5/8% due 37</t>
  </si>
  <si>
    <t>ID29785001</t>
  </si>
  <si>
    <t>ID Republic 7 3/4% due 38</t>
  </si>
  <si>
    <t>ID28094001</t>
  </si>
  <si>
    <t>ID Republic 8 1/2% due 35</t>
  </si>
  <si>
    <t>ID154128001</t>
  </si>
  <si>
    <t>ID Republic Sukuk 2.3% due 25</t>
  </si>
  <si>
    <t>INDOIS</t>
  </si>
  <si>
    <t>ID154129001</t>
  </si>
  <si>
    <t>ID Republic Sukuk 2.8% due 30</t>
  </si>
  <si>
    <t>ID90378001</t>
  </si>
  <si>
    <t>ID Republic Sukuk 3 3/4% due 23</t>
  </si>
  <si>
    <t>ID34191001</t>
  </si>
  <si>
    <t>ID Republic Sukuk 3.3% due 22</t>
  </si>
  <si>
    <t>ID154130001</t>
  </si>
  <si>
    <t>ID Republic Sukuk 3.8% due 50</t>
  </si>
  <si>
    <t>ID112954001</t>
  </si>
  <si>
    <t>ID Republic Sukuk 3.9% due 24</t>
  </si>
  <si>
    <t>ID83202001</t>
  </si>
  <si>
    <t>ID Republic Sukuk 4.15% due 27</t>
  </si>
  <si>
    <t>ID75826001</t>
  </si>
  <si>
    <t>ID Republic Sukuk 4.325% due 25</t>
  </si>
  <si>
    <t>ID69890001</t>
  </si>
  <si>
    <t>ID Republic Sukuk 4.35% due 24</t>
  </si>
  <si>
    <t>ID90379001</t>
  </si>
  <si>
    <t>ID Republic Sukuk 4.4% due 28</t>
  </si>
  <si>
    <t>ID112955001</t>
  </si>
  <si>
    <t>ID Republic Sukuk 4.45% due 29</t>
  </si>
  <si>
    <t>ID78568001</t>
  </si>
  <si>
    <t>ID Republic Sukuk 4.55% due 26</t>
  </si>
  <si>
    <t>JM76323001</t>
  </si>
  <si>
    <t>JM Govt of Jamaica 6 3/4% due 28</t>
  </si>
  <si>
    <t>JM76328001</t>
  </si>
  <si>
    <t>JM Govt of Jamaica 7 7/8% due 45</t>
  </si>
  <si>
    <t>JM28970001</t>
  </si>
  <si>
    <t>JM Govt of Jamaica 8% due 39</t>
  </si>
  <si>
    <t>JO157631001</t>
  </si>
  <si>
    <t>JO Kingdom 4.95% due 25</t>
  </si>
  <si>
    <t>JO81403001</t>
  </si>
  <si>
    <t>JO Kingdom 5 3/4% due 27</t>
  </si>
  <si>
    <t>JO157630001</t>
  </si>
  <si>
    <t>JO Kingdom 5.85% due 30</t>
  </si>
  <si>
    <t>JO77172001</t>
  </si>
  <si>
    <t>JO Kingdom 6 1/8% due 26</t>
  </si>
  <si>
    <t>JO86432001</t>
  </si>
  <si>
    <t>JO Kingdom 7 3/8% due 47</t>
  </si>
  <si>
    <t>KE43383001</t>
  </si>
  <si>
    <t>KE Republic 6 7/8% due 24</t>
  </si>
  <si>
    <t>KE90340001</t>
  </si>
  <si>
    <t>KE Republic 7 1/4% due 28</t>
  </si>
  <si>
    <t>KE115565001</t>
  </si>
  <si>
    <t>KE Republic 7% due 27</t>
  </si>
  <si>
    <t>KE90341001</t>
  </si>
  <si>
    <t>KE Republic 8 1/4% due 48</t>
  </si>
  <si>
    <t>KE115564001</t>
  </si>
  <si>
    <t>KE Republic 8% due 32</t>
  </si>
  <si>
    <t>KW83053001</t>
  </si>
  <si>
    <t>KW Kuwait International 3 1/2% due 27</t>
  </si>
  <si>
    <t>AA-</t>
  </si>
  <si>
    <t>KZ34193001</t>
  </si>
  <si>
    <t>KZ Dev Bank 4 1/8% due 22</t>
  </si>
  <si>
    <t>KZ86105001</t>
  </si>
  <si>
    <t>KZ KazTransGas JSC 4 3/8% due 27</t>
  </si>
  <si>
    <t>KZ212398001</t>
  </si>
  <si>
    <t>KZ Kazmunaigaz 3 1/2% due 33</t>
  </si>
  <si>
    <t>KZ91106001</t>
  </si>
  <si>
    <t>KZ Kazmunaigaz 4 3/4% due 25</t>
  </si>
  <si>
    <t>KZ83380001</t>
  </si>
  <si>
    <t>KZ Kazmunaigaz 4 3/4% due 27</t>
  </si>
  <si>
    <t>KZ83381001</t>
  </si>
  <si>
    <t>KZ Kazmunaigaz 5 3/4% due 47</t>
  </si>
  <si>
    <t>KZ91105001</t>
  </si>
  <si>
    <t>KZ Kazmunaigaz 5 3/8% due 30</t>
  </si>
  <si>
    <t>KZ91108001</t>
  </si>
  <si>
    <t>KZ Kazmunaigaz 6 3/8% due 48</t>
  </si>
  <si>
    <t>KZ72038001</t>
  </si>
  <si>
    <t>KZ Republic 3 7/8% due 24</t>
  </si>
  <si>
    <t>KZ72035001</t>
  </si>
  <si>
    <t>KZ Republic 4 7/8% due 44</t>
  </si>
  <si>
    <t>KZ76251001</t>
  </si>
  <si>
    <t>KZ Republic 5 1/8% due 25</t>
  </si>
  <si>
    <t>KZ76250001</t>
  </si>
  <si>
    <t>KZ Republic 6 1/2% due 45</t>
  </si>
  <si>
    <t>KZ33291001</t>
  </si>
  <si>
    <t>KZ Temir Zholy 6.95% due 42</t>
  </si>
  <si>
    <t>LK91016001</t>
  </si>
  <si>
    <t>LK Republic 5 3/4% due 23</t>
  </si>
  <si>
    <t>SRI LANKA</t>
  </si>
  <si>
    <t>LK75913001</t>
  </si>
  <si>
    <t>LK Republic 6 1/8% due 25</t>
  </si>
  <si>
    <t>LK91017001</t>
  </si>
  <si>
    <t>LK Republic 6 3/4% due 28</t>
  </si>
  <si>
    <t>LK84003001</t>
  </si>
  <si>
    <t>LK Republic 6.2% due 27</t>
  </si>
  <si>
    <t>LK117508001</t>
  </si>
  <si>
    <t>LK Republic 6.35% due 24</t>
  </si>
  <si>
    <t>LK80225001</t>
  </si>
  <si>
    <t>LK Republic 6.825% due 26</t>
  </si>
  <si>
    <t>LK113511001</t>
  </si>
  <si>
    <t>LK Republic 6.85% due 24</t>
  </si>
  <si>
    <t>LK77127001</t>
  </si>
  <si>
    <t>LK Republic 6.85% due 25</t>
  </si>
  <si>
    <t>LK117509001</t>
  </si>
  <si>
    <t>LK Republic 7.55% due 30</t>
  </si>
  <si>
    <t>LK113514001</t>
  </si>
  <si>
    <t>LK Republic 7.85% due 29</t>
  </si>
  <si>
    <t>MA221856001</t>
  </si>
  <si>
    <t>MA Kingdom 2 3/8% due 27</t>
  </si>
  <si>
    <t>MA221857001</t>
  </si>
  <si>
    <t>MA Kingdom 3% due 32</t>
  </si>
  <si>
    <t>MA34254001</t>
  </si>
  <si>
    <t>MA Kingdom 4 1/4% due 22</t>
  </si>
  <si>
    <t>MA221858001</t>
  </si>
  <si>
    <t>MA Kingdom 4% due 50</t>
  </si>
  <si>
    <t>MA34260001</t>
  </si>
  <si>
    <t>MA Kingdom 5 1/2% due 42</t>
  </si>
  <si>
    <t>MN94213001</t>
  </si>
  <si>
    <t>MN Dev Bank of Mongolia 7 1/4% due 23</t>
  </si>
  <si>
    <t>MN208460001</t>
  </si>
  <si>
    <t>MN Republic 5 1/8% due 26</t>
  </si>
  <si>
    <t>MN86727001</t>
  </si>
  <si>
    <t>MN Republic 5 5/8% due 23</t>
  </si>
  <si>
    <t>MN82938001</t>
  </si>
  <si>
    <t>MN Republic 8 3/4% due 24</t>
  </si>
  <si>
    <t>MX85939001</t>
  </si>
  <si>
    <t>MX Mex City Airport Trust 3 7/8% due 28</t>
  </si>
  <si>
    <t>MX80971001</t>
  </si>
  <si>
    <t>MX Mex City Airport Trust 4 1/4% due 26</t>
  </si>
  <si>
    <t>MX80972001</t>
  </si>
  <si>
    <t>MX Mex City Airport Trust 5 1/2% due 46</t>
  </si>
  <si>
    <t>MX85941001</t>
  </si>
  <si>
    <t>MX Mex City Airport Trust 5 1/2% due 47</t>
  </si>
  <si>
    <t>MX219959001</t>
  </si>
  <si>
    <t>MX UMS 2.659% due 31</t>
  </si>
  <si>
    <t>MX136135001</t>
  </si>
  <si>
    <t>MX UMS 3 1/4% due 30</t>
  </si>
  <si>
    <t>MX89552001</t>
  </si>
  <si>
    <t>MX UMS 3 3/4% due 28</t>
  </si>
  <si>
    <t>MX237437001</t>
  </si>
  <si>
    <t>MX UMS 3 3/4% due 71</t>
  </si>
  <si>
    <t>MX72395001</t>
  </si>
  <si>
    <t>MX UMS 3.6% due 25</t>
  </si>
  <si>
    <t>MX219960001</t>
  </si>
  <si>
    <t>MX UMS 3.771% due 61</t>
  </si>
  <si>
    <t>MX143740001</t>
  </si>
  <si>
    <t>MX UMS 3.9% due 25</t>
  </si>
  <si>
    <t>MX112454001</t>
  </si>
  <si>
    <t>MX UMS 4 1/2% due 29</t>
  </si>
  <si>
    <t>MX119063001</t>
  </si>
  <si>
    <t>MX UMS 4 1/2% due 50</t>
  </si>
  <si>
    <t>MX77807001</t>
  </si>
  <si>
    <t>MX UMS 4 1/8% due 26</t>
  </si>
  <si>
    <t>MX143741001</t>
  </si>
  <si>
    <t>MX UMS 4 3/4% due 32</t>
  </si>
  <si>
    <t>MX32608001</t>
  </si>
  <si>
    <t>MX UMS 4 3/4% due 44</t>
  </si>
  <si>
    <t>MX83086001</t>
  </si>
  <si>
    <t>MX UMS 4.15% due 27</t>
  </si>
  <si>
    <t>MX259749001</t>
  </si>
  <si>
    <t>MX UMS 4.28% due 41</t>
  </si>
  <si>
    <t>MX80472001</t>
  </si>
  <si>
    <t>MX UMS 4.35% due 47</t>
  </si>
  <si>
    <t>MX73777001</t>
  </si>
  <si>
    <t>MX UMS 4.6% due 46</t>
  </si>
  <si>
    <t>MX86418001</t>
  </si>
  <si>
    <t>MX UMS 4.6% due 48</t>
  </si>
  <si>
    <t>MX31540001</t>
  </si>
  <si>
    <t>MX UMS 5 3/4% due 2110</t>
  </si>
  <si>
    <t>MX143742001</t>
  </si>
  <si>
    <t>MX UMS 5% due 51</t>
  </si>
  <si>
    <t>MX40697001</t>
  </si>
  <si>
    <t>MX UMS 5.55% due 45</t>
  </si>
  <si>
    <t>MX27083001</t>
  </si>
  <si>
    <t>MX UMS 6 3/4% due 34</t>
  </si>
  <si>
    <t>MX29749001</t>
  </si>
  <si>
    <t>MX UMS 6.05% due 40</t>
  </si>
  <si>
    <t>MX26581001</t>
  </si>
  <si>
    <t>MX UMS 7 1/2% due 33</t>
  </si>
  <si>
    <t>MX25796001</t>
  </si>
  <si>
    <t>MX UMS 8.3% due 31</t>
  </si>
  <si>
    <t>MY262951001</t>
  </si>
  <si>
    <t>MY Republic Sukuk 2.07% due 31</t>
  </si>
  <si>
    <t>MY75433001</t>
  </si>
  <si>
    <t>MY Republic Sukuk 3.043% due 25</t>
  </si>
  <si>
    <t>MY262952001</t>
  </si>
  <si>
    <t>MY Republic Sukuk 3.075% due 51</t>
  </si>
  <si>
    <t>MY78877001</t>
  </si>
  <si>
    <t>MY Republic Sukuk 3.179% due 26</t>
  </si>
  <si>
    <t>MY78878001</t>
  </si>
  <si>
    <t>MY Republic Sukuk 4.08% due 46</t>
  </si>
  <si>
    <t>MY75434001</t>
  </si>
  <si>
    <t>MY Republic Sukuk 4.236% due 45</t>
  </si>
  <si>
    <t>MOZAMBIQUE</t>
  </si>
  <si>
    <t>NA77095001</t>
  </si>
  <si>
    <t>NA Republic 5 1/4% due 25</t>
  </si>
  <si>
    <t>OM86890001</t>
  </si>
  <si>
    <t>OM Mazoon Assets Sukuk 5.2% due 27</t>
  </si>
  <si>
    <t>OM89651001</t>
  </si>
  <si>
    <t>OM Oman Government 4 1/8% due 23</t>
  </si>
  <si>
    <t>OM79424001</t>
  </si>
  <si>
    <t>OM Oman Government 4 3/4% due 26</t>
  </si>
  <si>
    <t>OM119399001</t>
  </si>
  <si>
    <t>OM Oman Government 4 7/8% due 25</t>
  </si>
  <si>
    <t>OM82922001</t>
  </si>
  <si>
    <t>OM Oman Government 5 3/8% due 27</t>
  </si>
  <si>
    <t>OM89653001</t>
  </si>
  <si>
    <t>OM Oman Government 5 5/8% due 28</t>
  </si>
  <si>
    <t>OM82923001</t>
  </si>
  <si>
    <t>OM Oman Government 6 1/2% due 47</t>
  </si>
  <si>
    <t>OM237971001</t>
  </si>
  <si>
    <t>OM Oman Government 6 1/4% due 31</t>
  </si>
  <si>
    <t>OM216632001</t>
  </si>
  <si>
    <t>OM Oman Government 6 3/4% due 27</t>
  </si>
  <si>
    <t>OM89655001</t>
  </si>
  <si>
    <t>OM Oman Government 6 3/4% due 48</t>
  </si>
  <si>
    <t>OM119400001</t>
  </si>
  <si>
    <t>OM Oman Government 6% due 29</t>
  </si>
  <si>
    <t>OM216633001</t>
  </si>
  <si>
    <t>OM Oman Government 7 3/8% due 32</t>
  </si>
  <si>
    <t>OM237972001</t>
  </si>
  <si>
    <t>OM Oman Government 7% due 51</t>
  </si>
  <si>
    <t>OM84321001</t>
  </si>
  <si>
    <t>OM Oman Government Sukuk 4.397% due 24</t>
  </si>
  <si>
    <t>OMANGS</t>
  </si>
  <si>
    <t>OM94301001</t>
  </si>
  <si>
    <t>OM Oman Government Sukuk 5.932% due 25</t>
  </si>
  <si>
    <t>PA188594001</t>
  </si>
  <si>
    <t>PA Banco Nacional de Panama 2 1/2% due 30</t>
  </si>
  <si>
    <t>BCONAL</t>
  </si>
  <si>
    <t>PA205091001</t>
  </si>
  <si>
    <t>PA Republic 2.252% due 32</t>
  </si>
  <si>
    <t>PA75199001</t>
  </si>
  <si>
    <t>PA Republic 3 3/4% due 25</t>
  </si>
  <si>
    <t>PA78415001</t>
  </si>
  <si>
    <t>PA Republic 3 7/8% due 28</t>
  </si>
  <si>
    <t>PA118806001</t>
  </si>
  <si>
    <t>PA Republic 3.16% due 30</t>
  </si>
  <si>
    <t>PA118807001</t>
  </si>
  <si>
    <t>PA Republic 3.87% due 60</t>
  </si>
  <si>
    <t>PA84000001</t>
  </si>
  <si>
    <t>PA Republic 4 1/2% due 47</t>
  </si>
  <si>
    <t>PA90958001</t>
  </si>
  <si>
    <t>PA Republic 4 1/2% due 50</t>
  </si>
  <si>
    <t>PA143064001</t>
  </si>
  <si>
    <t>PA Republic 4 1/2% due 56</t>
  </si>
  <si>
    <t>PA71106001</t>
  </si>
  <si>
    <t>PA Republic 4% due 24</t>
  </si>
  <si>
    <t>PA34912001</t>
  </si>
  <si>
    <t>PA Republic 4.3% due 53</t>
  </si>
  <si>
    <t>PA28261001</t>
  </si>
  <si>
    <t>PA Republic 6.7% due 36</t>
  </si>
  <si>
    <t>PA28171001</t>
  </si>
  <si>
    <t>PA Republic 7 1/8% due 26</t>
  </si>
  <si>
    <t>PA22471001</t>
  </si>
  <si>
    <t>PA Republic 8 7/8% due 27</t>
  </si>
  <si>
    <t>PA24444001</t>
  </si>
  <si>
    <t>PA Republic 9 3/8% due 29</t>
  </si>
  <si>
    <t>PE203452001</t>
  </si>
  <si>
    <t>PE Cofide 2.4% due 27</t>
  </si>
  <si>
    <t>PE34464001</t>
  </si>
  <si>
    <t>PE Mivivienda 3 1/2% due 23</t>
  </si>
  <si>
    <t>PE220609001</t>
  </si>
  <si>
    <t>PE Republic 1.862% due 32</t>
  </si>
  <si>
    <t>PE143440001</t>
  </si>
  <si>
    <t>PE Republic 2.392% due 26</t>
  </si>
  <si>
    <t>PE220610001</t>
  </si>
  <si>
    <t>PE Republic 2.78% due 60</t>
  </si>
  <si>
    <t>PE143441001</t>
  </si>
  <si>
    <t>PE Republic 2.783% due 31</t>
  </si>
  <si>
    <t>PE116837001</t>
  </si>
  <si>
    <t>PE Republic 2.844% due 30</t>
  </si>
  <si>
    <t>PE220611001</t>
  </si>
  <si>
    <t>PE Republic 3.23% due 21</t>
  </si>
  <si>
    <t>PE256680001</t>
  </si>
  <si>
    <t>PE Republic 3.3% due 41</t>
  </si>
  <si>
    <t>PE256681001</t>
  </si>
  <si>
    <t>PE Republic 3.55% due 51</t>
  </si>
  <si>
    <t>PE76499001</t>
  </si>
  <si>
    <t>PE Republic 4 1/8% due 27</t>
  </si>
  <si>
    <t>PE31653001</t>
  </si>
  <si>
    <t>PE Republic 5 5/8% due 50</t>
  </si>
  <si>
    <t>PE28910001</t>
  </si>
  <si>
    <t>PE Republic 6.55% due 37</t>
  </si>
  <si>
    <t>PE27687001</t>
  </si>
  <si>
    <t>PE Republic 7.35% due 25</t>
  </si>
  <si>
    <t>PE26817001</t>
  </si>
  <si>
    <t>PE Republic 8 3/4% due 33</t>
  </si>
  <si>
    <t>PH30750001</t>
  </si>
  <si>
    <t>PH PSALM 7.39% due 24</t>
  </si>
  <si>
    <t>PH221460001</t>
  </si>
  <si>
    <t>PH Republic 1.648% due 31</t>
  </si>
  <si>
    <t>PH24957001</t>
  </si>
  <si>
    <t>PH Republic 10 5/8% due 25</t>
  </si>
  <si>
    <t>PH144199001</t>
  </si>
  <si>
    <t>PH Republic 2.457% due 30</t>
  </si>
  <si>
    <t>PH221461001</t>
  </si>
  <si>
    <t>PH Republic 2.65% due 45</t>
  </si>
  <si>
    <t>PH144198001</t>
  </si>
  <si>
    <t>PH Republic 2.95% due 45</t>
  </si>
  <si>
    <t>PH112226001</t>
  </si>
  <si>
    <t>PH Republic 3 3/4% due 29</t>
  </si>
  <si>
    <t>PH89799001</t>
  </si>
  <si>
    <t>PH Republic 3% due 28</t>
  </si>
  <si>
    <t>PH78190001</t>
  </si>
  <si>
    <t>PH Republic 3.7% due 41</t>
  </si>
  <si>
    <t>PH82414001</t>
  </si>
  <si>
    <t>PH Republic 3.7% due 42</t>
  </si>
  <si>
    <t>PH72996001</t>
  </si>
  <si>
    <t>PH Republic 3.95% due 40</t>
  </si>
  <si>
    <t>PH40698001</t>
  </si>
  <si>
    <t>PH Republic 4.2% due 24</t>
  </si>
  <si>
    <t>PH31868001</t>
  </si>
  <si>
    <t>PH Republic 5 1/2% due 26</t>
  </si>
  <si>
    <t>PH32486001</t>
  </si>
  <si>
    <t>PH Republic 5% due 37</t>
  </si>
  <si>
    <t>PH28849001</t>
  </si>
  <si>
    <t>PH Republic 6 3/8% due 32</t>
  </si>
  <si>
    <t>PH30641001</t>
  </si>
  <si>
    <t>PH Republic 6 3/8% due 34</t>
  </si>
  <si>
    <t>PH28597001</t>
  </si>
  <si>
    <t>PH Republic 7 1/2% due 24</t>
  </si>
  <si>
    <t>PH28248001</t>
  </si>
  <si>
    <t>PH Republic 7 3/4% due 31</t>
  </si>
  <si>
    <t>PH27206001</t>
  </si>
  <si>
    <t>PH Republic 9 1/2% due 30</t>
  </si>
  <si>
    <t>PL78615001</t>
  </si>
  <si>
    <t>PL Republic 3 1/4% due 26</t>
  </si>
  <si>
    <t>PL33847001</t>
  </si>
  <si>
    <t>PL Republic 3% due 23</t>
  </si>
  <si>
    <t>PL40757001</t>
  </si>
  <si>
    <t>PL Republic 4% due 24</t>
  </si>
  <si>
    <t>PY238257001</t>
  </si>
  <si>
    <t>PY Republic 2.739% due 33</t>
  </si>
  <si>
    <t>PY83200001</t>
  </si>
  <si>
    <t>PY Republic 4.7% due 27</t>
  </si>
  <si>
    <t>PY143766001</t>
  </si>
  <si>
    <t>PY Republic 4.95% due 31</t>
  </si>
  <si>
    <t>PY78581001</t>
  </si>
  <si>
    <t>PY Republic 5% due 26</t>
  </si>
  <si>
    <t>PY112639001</t>
  </si>
  <si>
    <t>PY Republic 5.4% due 50</t>
  </si>
  <si>
    <t>PY90633001</t>
  </si>
  <si>
    <t>PY Republic 5.6% due 48</t>
  </si>
  <si>
    <t>PY55066001</t>
  </si>
  <si>
    <t>PY Republic 6.1% due 44</t>
  </si>
  <si>
    <t>QA79333001</t>
  </si>
  <si>
    <t>QA Republic 3 1/4% due 26</t>
  </si>
  <si>
    <t>QA143332001</t>
  </si>
  <si>
    <t>QA Republic 3 3/4% due 30</t>
  </si>
  <si>
    <t>QA113504001</t>
  </si>
  <si>
    <t>QA Republic 3 3/8% due 24</t>
  </si>
  <si>
    <t>QA91033001</t>
  </si>
  <si>
    <t>QA Republic 3 7/8% due 23</t>
  </si>
  <si>
    <t>QA143331001</t>
  </si>
  <si>
    <t>QA Republic 3.4% due 25</t>
  </si>
  <si>
    <t>QA91035001</t>
  </si>
  <si>
    <t>QA Republic 4 1/2% due 28</t>
  </si>
  <si>
    <t>QA79335001</t>
  </si>
  <si>
    <t>QA Republic 4 5/8% due 46</t>
  </si>
  <si>
    <t>QA113505001</t>
  </si>
  <si>
    <t>QA Republic 4% due 29</t>
  </si>
  <si>
    <t>QA143333001</t>
  </si>
  <si>
    <t>QA Republic 4.4% due 50</t>
  </si>
  <si>
    <t>QA113506001</t>
  </si>
  <si>
    <t>QA Republic 4.817% due 49</t>
  </si>
  <si>
    <t>QA32450001</t>
  </si>
  <si>
    <t>QA Republic 5 3/4% due 42</t>
  </si>
  <si>
    <t>QA91037001</t>
  </si>
  <si>
    <t>QA Republic 5.103% due 48</t>
  </si>
  <si>
    <t>QA30718001</t>
  </si>
  <si>
    <t>QA Republic 6.4% due 40</t>
  </si>
  <si>
    <t>QA25064001</t>
  </si>
  <si>
    <t>QA Republic 9 3/4% due 30</t>
  </si>
  <si>
    <t>XS0113419690</t>
  </si>
  <si>
    <t>QA33289001</t>
  </si>
  <si>
    <t>QA Republic Sukuk 3.241% due 23</t>
  </si>
  <si>
    <t>RO159197001</t>
  </si>
  <si>
    <t>RO Republic 3% due 31</t>
  </si>
  <si>
    <t>RO34567001</t>
  </si>
  <si>
    <t>RO Republic 4 3/8% due 23</t>
  </si>
  <si>
    <t>RO40724001</t>
  </si>
  <si>
    <t>RO Republic 4 7/8% due 24</t>
  </si>
  <si>
    <t>RO159198001</t>
  </si>
  <si>
    <t>RO Republic 4% due 51</t>
  </si>
  <si>
    <t>RO91727001</t>
  </si>
  <si>
    <t>RO Republic 5 1/8% due 48</t>
  </si>
  <si>
    <t>RO40722001</t>
  </si>
  <si>
    <t>RO Republic 6 1/8% due 44</t>
  </si>
  <si>
    <t>SA137884001</t>
  </si>
  <si>
    <t>SA Kingdom 2 1/2% due 27</t>
  </si>
  <si>
    <t>SAUDI ARABIA</t>
  </si>
  <si>
    <t>SA238409001</t>
  </si>
  <si>
    <t>SA Kingdom 2 1/4% due 33</t>
  </si>
  <si>
    <t>SA137885001</t>
  </si>
  <si>
    <t>SA Kingdom 2 3/4% due 32</t>
  </si>
  <si>
    <t>SA86382001</t>
  </si>
  <si>
    <t>SA Kingdom 2 7/8% due 23</t>
  </si>
  <si>
    <t>SA143398001</t>
  </si>
  <si>
    <t>SA Kingdom 2.9% due 25</t>
  </si>
  <si>
    <t>SA81309001</t>
  </si>
  <si>
    <t>SA Kingdom 3 1/4% due 26</t>
  </si>
  <si>
    <t>SA143399001</t>
  </si>
  <si>
    <t>SA Kingdom 3 1/4% due 30</t>
  </si>
  <si>
    <t>SA137886001</t>
  </si>
  <si>
    <t>SA Kingdom 3 3/4% due 55</t>
  </si>
  <si>
    <t>SA86381001</t>
  </si>
  <si>
    <t>SA Kingdom 3 5/8% due 28</t>
  </si>
  <si>
    <t>SA238410001</t>
  </si>
  <si>
    <t>SA Kingdom 3.45% due 61</t>
  </si>
  <si>
    <t>SA90986001</t>
  </si>
  <si>
    <t>SA Kingdom 4 1/2% due 30</t>
  </si>
  <si>
    <t>SA81311001</t>
  </si>
  <si>
    <t>SA Kingdom 4 1/2% due 46</t>
  </si>
  <si>
    <t>SA143400001</t>
  </si>
  <si>
    <t>SA Kingdom 4 1/2% due 60</t>
  </si>
  <si>
    <t>SA112322001</t>
  </si>
  <si>
    <t>SA Kingdom 4 3/8% due 29</t>
  </si>
  <si>
    <t>SA86383001</t>
  </si>
  <si>
    <t>SA Kingdom 4 5/8% due 47</t>
  </si>
  <si>
    <t>SA90985001</t>
  </si>
  <si>
    <t>SA Kingdom 4% due 25</t>
  </si>
  <si>
    <t>SA112323001</t>
  </si>
  <si>
    <t>SA Kingdom 5 1/4% due 50</t>
  </si>
  <si>
    <t>SA90987001</t>
  </si>
  <si>
    <t>SA Kingdom 5% due 49</t>
  </si>
  <si>
    <t>SA124651001</t>
  </si>
  <si>
    <t>SA Kingdom Sukuk 2.969% due 29</t>
  </si>
  <si>
    <t>SA83409001</t>
  </si>
  <si>
    <t>SA Kingdom Sukuk 3.628% due 27</t>
  </si>
  <si>
    <t>SA93764001</t>
  </si>
  <si>
    <t>SA Kingdom Sukuk 4.303% due 29</t>
  </si>
  <si>
    <t>SN84235001</t>
  </si>
  <si>
    <t>SN Republic 6 1/4% due 33</t>
  </si>
  <si>
    <t>SN90593001</t>
  </si>
  <si>
    <t>SN Republic 6 3/4% due 48</t>
  </si>
  <si>
    <t>SR81328001</t>
  </si>
  <si>
    <t>SR Republic 9 1/4% due 26</t>
  </si>
  <si>
    <t>SV34221001</t>
  </si>
  <si>
    <t>SV Republic 5 7/8% due 25</t>
  </si>
  <si>
    <t>SV71089001</t>
  </si>
  <si>
    <t>SV Republic 6 3/8% due 27</t>
  </si>
  <si>
    <t>SV119609001</t>
  </si>
  <si>
    <t>SV Republic 7 1/8% due 50</t>
  </si>
  <si>
    <t>SV26433001</t>
  </si>
  <si>
    <t>SV Republic 7 3/4% due 23</t>
  </si>
  <si>
    <t>SV31769001</t>
  </si>
  <si>
    <t>SV Republic 7 5/8% due 41</t>
  </si>
  <si>
    <t>SV27638001</t>
  </si>
  <si>
    <t>SV Republic 7.65% due 35</t>
  </si>
  <si>
    <t>SV26268001</t>
  </si>
  <si>
    <t>SV Republic 8 1/4% due 32</t>
  </si>
  <si>
    <t>SV82784001</t>
  </si>
  <si>
    <t>SV Republic 8 5/8% due 29</t>
  </si>
  <si>
    <t>SV159841001</t>
  </si>
  <si>
    <t>SV Republic 9 1/2% due 52</t>
  </si>
  <si>
    <t>TJ85799001</t>
  </si>
  <si>
    <t>TJ Republic of 7 1/8% due 27</t>
  </si>
  <si>
    <t>TR81289001</t>
  </si>
  <si>
    <t>TR Eximbank 5 3/8% due 23</t>
  </si>
  <si>
    <t>TR91276001</t>
  </si>
  <si>
    <t>TR Eximbank 6 1/8% due 24</t>
  </si>
  <si>
    <t>TR112481001</t>
  </si>
  <si>
    <t>TR Eximbank 8 1/4% due 24</t>
  </si>
  <si>
    <t>TR24877001</t>
  </si>
  <si>
    <t>TR Republic 11 7/8% due 30</t>
  </si>
  <si>
    <t>TR34332001</t>
  </si>
  <si>
    <t>TR Republic 3 1/4% due 23</t>
  </si>
  <si>
    <t>TR138838001</t>
  </si>
  <si>
    <t>TR Republic 4 1/4% due 25</t>
  </si>
  <si>
    <t>TR75395001</t>
  </si>
  <si>
    <t>TR Republic 4 1/4% due 26</t>
  </si>
  <si>
    <t>TR238247001</t>
  </si>
  <si>
    <t>TR Republic 4 3/4% due 26</t>
  </si>
  <si>
    <t>TR78362001</t>
  </si>
  <si>
    <t>TR Republic 4 7/8% due 26</t>
  </si>
  <si>
    <t>TR34814001</t>
  </si>
  <si>
    <t>TR Republic 4 7/8% due 43</t>
  </si>
  <si>
    <t>TR138839001</t>
  </si>
  <si>
    <t>TR Republic 5 1/4% due 30</t>
  </si>
  <si>
    <t>TR89622001</t>
  </si>
  <si>
    <t>TR Republic 5 1/8% due 28</t>
  </si>
  <si>
    <t>TR40777001</t>
  </si>
  <si>
    <t>TR Republic 5 3/4% due 24</t>
  </si>
  <si>
    <t>TR83993001</t>
  </si>
  <si>
    <t>TR Republic 5 3/4% due 47</t>
  </si>
  <si>
    <t>TR238248001</t>
  </si>
  <si>
    <t>TR Republic 5 7/8% due 31</t>
  </si>
  <si>
    <t>TR128018001</t>
  </si>
  <si>
    <t>TR Republic 5.6% due 24</t>
  </si>
  <si>
    <t>TR220728001</t>
  </si>
  <si>
    <t>TR Republic 5.95% due 31</t>
  </si>
  <si>
    <t>TR91060001</t>
  </si>
  <si>
    <t>TR Republic 6 1/8% due 28</t>
  </si>
  <si>
    <t>TR30869001</t>
  </si>
  <si>
    <t>TR Republic 6 3/4% due 40</t>
  </si>
  <si>
    <t>TR212393001</t>
  </si>
  <si>
    <t>TR Republic 6 3/8% due 25</t>
  </si>
  <si>
    <t>TR40859001</t>
  </si>
  <si>
    <t>TR Republic 6 5/8% due 45</t>
  </si>
  <si>
    <t>TR28247001</t>
  </si>
  <si>
    <t>TR Republic 6 7/8% due 36</t>
  </si>
  <si>
    <t>TR82410001</t>
  </si>
  <si>
    <t>TR Republic 6% due 27</t>
  </si>
  <si>
    <t>TR31733001</t>
  </si>
  <si>
    <t>TR Republic 6% due 41</t>
  </si>
  <si>
    <t>TR117721001</t>
  </si>
  <si>
    <t>TR Republic 6.35% due 24</t>
  </si>
  <si>
    <t>TR94221001</t>
  </si>
  <si>
    <t>TR Republic 7 1/4% due 23</t>
  </si>
  <si>
    <t>TR29834001</t>
  </si>
  <si>
    <t>TR Republic 7 1/4% due 38</t>
  </si>
  <si>
    <t>TR27198001</t>
  </si>
  <si>
    <t>TR Republic 7 3/8% due 25</t>
  </si>
  <si>
    <t>TR112315001</t>
  </si>
  <si>
    <t>TR Republic 7 5/8% due 29</t>
  </si>
  <si>
    <t>TR26854001</t>
  </si>
  <si>
    <t>TR Republic 8% due 34</t>
  </si>
  <si>
    <t>TR72361001</t>
  </si>
  <si>
    <t>TR Republic Sukuk 4.489% due 24</t>
  </si>
  <si>
    <t>TURKSK</t>
  </si>
  <si>
    <t>TR83276001</t>
  </si>
  <si>
    <t>TR Republic Sukuk 5.004% due 23</t>
  </si>
  <si>
    <t>TR86331001</t>
  </si>
  <si>
    <t>TR TC Ziraat Bankasi AS 5 1/8% due 23</t>
  </si>
  <si>
    <t>TR238405001</t>
  </si>
  <si>
    <t>TR TC Ziraat Bankasi AS 5 3/8% due 26</t>
  </si>
  <si>
    <t>TT80430001</t>
  </si>
  <si>
    <t>TT Republic 4 1/2% due 26</t>
  </si>
  <si>
    <t>TRINIDAD AND TOBAGO</t>
  </si>
  <si>
    <t>TT156329001</t>
  </si>
  <si>
    <t>TT Republic 4 1/2% due 30</t>
  </si>
  <si>
    <t>TT40552001</t>
  </si>
  <si>
    <t>TT Republic 4 3/8% due 24</t>
  </si>
  <si>
    <t>TT81588001</t>
  </si>
  <si>
    <t>TT Trinidad Generation 5 1/4% due 27</t>
  </si>
  <si>
    <t>TT117611001</t>
  </si>
  <si>
    <t>TT Trinidad Petroleum 9 3/4% due 26</t>
  </si>
  <si>
    <t>UA127488001</t>
  </si>
  <si>
    <t>UA NAK Naftogaz 7 5/8% due 26</t>
  </si>
  <si>
    <t>UA263520001</t>
  </si>
  <si>
    <t>UA Republic 6.876% due 29</t>
  </si>
  <si>
    <t>UA77211001</t>
  </si>
  <si>
    <t>UA Republic 7 3/4% due 23 EXCH</t>
  </si>
  <si>
    <t>UA77212001</t>
  </si>
  <si>
    <t>UA Republic 7 3/4% due 24 EXCH</t>
  </si>
  <si>
    <t>UA77213001</t>
  </si>
  <si>
    <t>UA Republic 7 3/4% due 25 EXCH</t>
  </si>
  <si>
    <t>UA77214001</t>
  </si>
  <si>
    <t>UA Republic 7 3/4% due 26 EXCH</t>
  </si>
  <si>
    <t>UA77215001</t>
  </si>
  <si>
    <t>UA Republic 7 3/4% due 27 EXCH</t>
  </si>
  <si>
    <t>UA86064001</t>
  </si>
  <si>
    <t>UA Republic 7 3/8% due 32</t>
  </si>
  <si>
    <t>UA165020001</t>
  </si>
  <si>
    <t>UA Republic 7.253% due 33</t>
  </si>
  <si>
    <t>UA94320001</t>
  </si>
  <si>
    <t>UA Republic 8.994% due 24</t>
  </si>
  <si>
    <t>UA94321001</t>
  </si>
  <si>
    <t>UA Republic 9 3/4% due 28</t>
  </si>
  <si>
    <t>UY38908001</t>
  </si>
  <si>
    <t>UY Republic 4 1/2% due 24</t>
  </si>
  <si>
    <t>UY34128001</t>
  </si>
  <si>
    <t>UY Republic 4 1/8% due 45</t>
  </si>
  <si>
    <t>UY77074001</t>
  </si>
  <si>
    <t>UY Republic 4 3/8% due 27</t>
  </si>
  <si>
    <t>UY112422001</t>
  </si>
  <si>
    <t>UY Republic 4 3/8% due 31</t>
  </si>
  <si>
    <t>UY91041001</t>
  </si>
  <si>
    <t>UY Republic 4.975% due 55</t>
  </si>
  <si>
    <t>UY43314001</t>
  </si>
  <si>
    <t>UY Republic 5.1% due 50</t>
  </si>
  <si>
    <t>UY28325001</t>
  </si>
  <si>
    <t>UY Republic 7 5/8% due 36</t>
  </si>
  <si>
    <t>UY26603001</t>
  </si>
  <si>
    <t>UY Republic 7 7/8% due 33</t>
  </si>
  <si>
    <t>UZ220350001</t>
  </si>
  <si>
    <t>UZ Republic of Uzbekistan 3.7% due 30</t>
  </si>
  <si>
    <t>XS2263765856</t>
  </si>
  <si>
    <t>UZBEKISTAN</t>
  </si>
  <si>
    <t>UZBEK</t>
  </si>
  <si>
    <t>UZ113013001</t>
  </si>
  <si>
    <t>UZ Republic of Uzbekistan 4 3/4% due 24</t>
  </si>
  <si>
    <t>XS1953916290</t>
  </si>
  <si>
    <t>UZ113015001</t>
  </si>
  <si>
    <t>UZ Republic of Uzbekistan 5 3/8% due 29</t>
  </si>
  <si>
    <t>XS1953915136</t>
  </si>
  <si>
    <t>VN72269001</t>
  </si>
  <si>
    <t>VN Republic 4.8% due 24</t>
  </si>
  <si>
    <t>ZA78655001</t>
  </si>
  <si>
    <t>ZA Republic 4 7/8% due 26</t>
  </si>
  <si>
    <t>ZA81036001</t>
  </si>
  <si>
    <t>ZA Republic 4.3% due 28</t>
  </si>
  <si>
    <t>ZA32488001</t>
  </si>
  <si>
    <t>ZA Republic 4.665% due 24</t>
  </si>
  <si>
    <t>ZA86107001</t>
  </si>
  <si>
    <t>ZA Republic 4.85% due 27</t>
  </si>
  <si>
    <t>ZA123010001</t>
  </si>
  <si>
    <t>ZA Republic 4.85% due 29</t>
  </si>
  <si>
    <t>ZA123011001</t>
  </si>
  <si>
    <t>ZA Republic 5 3/4% due 49</t>
  </si>
  <si>
    <t>ZA44154001</t>
  </si>
  <si>
    <t>ZA Republic 5 3/8% due 44</t>
  </si>
  <si>
    <t>ZA39181001</t>
  </si>
  <si>
    <t>ZA Republic 5 7/8% due 25</t>
  </si>
  <si>
    <t>ZA91436001</t>
  </si>
  <si>
    <t>ZA Republic 5 7/8% due 30</t>
  </si>
  <si>
    <t>ZA81035001</t>
  </si>
  <si>
    <t>ZA Republic 5% due 46</t>
  </si>
  <si>
    <t>ZA86108001</t>
  </si>
  <si>
    <t>ZA Republic 5.65% due 47</t>
  </si>
  <si>
    <t>ZA31835001</t>
  </si>
  <si>
    <t>ZA Republic 6 1/4% due 41</t>
  </si>
  <si>
    <t>ZA91437001</t>
  </si>
  <si>
    <t>ZA Republic 6.3% due 48</t>
  </si>
  <si>
    <t>ZM33834001</t>
  </si>
  <si>
    <t>ZM Republic 5 3/8% due 22</t>
  </si>
  <si>
    <t>ZM41899001</t>
  </si>
  <si>
    <t>ZM Republic 8 1/2% due 24</t>
  </si>
  <si>
    <t>ZM76321001</t>
  </si>
  <si>
    <t>ZM Republic 8.97% due 27</t>
  </si>
  <si>
    <t>Sector</t>
  </si>
  <si>
    <t>ESG_FC_CEMBI_BROAD</t>
  </si>
  <si>
    <t>AE34639001</t>
  </si>
  <si>
    <t>AE ADCB 4 1/2% due 23</t>
  </si>
  <si>
    <t>AE90812001</t>
  </si>
  <si>
    <t>AE ADCB 4% due 23</t>
  </si>
  <si>
    <t>AE93763001</t>
  </si>
  <si>
    <t>AE AHB Sukuk Co 4 3/8% due 23</t>
  </si>
  <si>
    <t>AE94027001</t>
  </si>
  <si>
    <t>AE ALdar Sukuk Ltd 4 3/4% due 25</t>
  </si>
  <si>
    <t>AE93762001</t>
  </si>
  <si>
    <t>AE Adib Capital Sukuk 7 1/8% due 23 Perp</t>
  </si>
  <si>
    <t>AE124577001</t>
  </si>
  <si>
    <t>AE Aldar Sukuk No 2 Ltd 3 7/8% due 29</t>
  </si>
  <si>
    <t>AE91013001</t>
  </si>
  <si>
    <t>AE Alpha Star Sukuk 6 5/8% due 23</t>
  </si>
  <si>
    <t>AE122718001</t>
  </si>
  <si>
    <t>AE Bank of Sharjah 4% due 24</t>
  </si>
  <si>
    <t>AE215011001</t>
  </si>
  <si>
    <t>AE Commercial Bank of Dubai 6% due 26 Perp</t>
  </si>
  <si>
    <t>AE130101001</t>
  </si>
  <si>
    <t>AE DIB Sukuk 2.95% due 25</t>
  </si>
  <si>
    <t>AE160475001</t>
  </si>
  <si>
    <t>AE DIB Sukuk 2.95% due 26</t>
  </si>
  <si>
    <t>AE89969001</t>
  </si>
  <si>
    <t>AE DIB Sukuk 3 5/8% due 23</t>
  </si>
  <si>
    <t>AE237557001</t>
  </si>
  <si>
    <t>AE DIB Tier Sukuk 4 5/8% due 26 Perp</t>
  </si>
  <si>
    <t>AE112482001</t>
  </si>
  <si>
    <t>AE DIB Tier Sukuk 6 1/4% due 25 Perp</t>
  </si>
  <si>
    <t>AE211188001</t>
  </si>
  <si>
    <t>AE EIB Sukuk 1.827% due 25</t>
  </si>
  <si>
    <t>AE43320001</t>
  </si>
  <si>
    <t>AE Emaar Sukuk 4.564% due 24</t>
  </si>
  <si>
    <t>AE237512001</t>
  </si>
  <si>
    <t>AE Emirates Bank 1.638% due 26</t>
  </si>
  <si>
    <t>AE139040001</t>
  </si>
  <si>
    <t>AE Emirates Bank 2 5/8% due 25</t>
  </si>
  <si>
    <t>AE86984001</t>
  </si>
  <si>
    <t>AE Emirates Bank 3 1/4% due 22</t>
  </si>
  <si>
    <t>AE113607001</t>
  </si>
  <si>
    <t>AE Emirates Bank 6 1/8% due 25 Perp</t>
  </si>
  <si>
    <t>AE158560001</t>
  </si>
  <si>
    <t>AE Emirates Bank 6 1/8% due 26 Perp</t>
  </si>
  <si>
    <t>AE205524001</t>
  </si>
  <si>
    <t>AE Emirates Bank FRN due 08/25</t>
  </si>
  <si>
    <t>XS2219274789</t>
  </si>
  <si>
    <t>AE89309001</t>
  </si>
  <si>
    <t>AE Emirates Reit Sukuk 5 1/8% due 22</t>
  </si>
  <si>
    <t>AE89138001</t>
  </si>
  <si>
    <t>AE Emirates Semb 4.45% due 35</t>
  </si>
  <si>
    <t>AE119073001</t>
  </si>
  <si>
    <t>AE Esic Sukuk Ltd 3.939% due 24</t>
  </si>
  <si>
    <t>AE137157001</t>
  </si>
  <si>
    <t>AE Fab Sukuk Co Ltd 2.5% due 25</t>
  </si>
  <si>
    <t>AE90403001</t>
  </si>
  <si>
    <t>AE Fab Sukuk Co Ltd 3 5/8% due 23</t>
  </si>
  <si>
    <t>AE112453001</t>
  </si>
  <si>
    <t>AE Fab Sukuk Co Ltd 3 7/8% due 24</t>
  </si>
  <si>
    <t>AE117894001</t>
  </si>
  <si>
    <t>AE First Abu Dhabi Bank FRN due 24</t>
  </si>
  <si>
    <t>XS2022315274</t>
  </si>
  <si>
    <t>AE238751001</t>
  </si>
  <si>
    <t>AE First Abu Dhabi Bank Sukuk 1.411% due 26</t>
  </si>
  <si>
    <t>AE119608001</t>
  </si>
  <si>
    <t>AE GEMS MENASA 7 1/8% due 26</t>
  </si>
  <si>
    <t>AE217613001</t>
  </si>
  <si>
    <t>AE Galaxy Pipeline 1 3/4% due 27</t>
  </si>
  <si>
    <t>AE217614001</t>
  </si>
  <si>
    <t>AE Galaxy Pipeline 2 5/8% due 36</t>
  </si>
  <si>
    <t>AE247541001</t>
  </si>
  <si>
    <t>AE Galaxy Pipeline 2.16% due 34</t>
  </si>
  <si>
    <t>AE247542001</t>
  </si>
  <si>
    <t>AE Galaxy Pipeline 2.94% due 40</t>
  </si>
  <si>
    <t>AE217615001</t>
  </si>
  <si>
    <t>AE Galaxy Pipeline 3 1/4% due 40</t>
  </si>
  <si>
    <t>AE42340001</t>
  </si>
  <si>
    <t>AE MAF 4 3/4% due 24</t>
  </si>
  <si>
    <t>AE82916001</t>
  </si>
  <si>
    <t>AE MAF 5 1/2% due 22 Perp</t>
  </si>
  <si>
    <t>AE90680001</t>
  </si>
  <si>
    <t>AE MAF 6 3/8% due 26 Perp</t>
  </si>
  <si>
    <t>AE124682001</t>
  </si>
  <si>
    <t>AE MAF Sukuk 3.9325% due 30</t>
  </si>
  <si>
    <t>AE115425001</t>
  </si>
  <si>
    <t>AE MAF Sukuk 4.638% due 29</t>
  </si>
  <si>
    <t>AE113012001</t>
  </si>
  <si>
    <t>AE Mashreqbank 4 1/4% due 24</t>
  </si>
  <si>
    <t>AE208461001</t>
  </si>
  <si>
    <t>AE Nat Bank of Abu Dhabi 4 1/2% due 26 Perp</t>
  </si>
  <si>
    <t>AE123959001</t>
  </si>
  <si>
    <t>AE National Bank 5 7/8% due 24 Perp</t>
  </si>
  <si>
    <t>AE215009001</t>
  </si>
  <si>
    <t>AE National Central 2 1/2% due 27</t>
  </si>
  <si>
    <t>AE91129001</t>
  </si>
  <si>
    <t>AE Noor Sukuk Co Ltd 4.471% due 23</t>
  </si>
  <si>
    <t>AE154135001</t>
  </si>
  <si>
    <t>AE SIB Sukuk 2.85% due 25</t>
  </si>
  <si>
    <t>AE91045001</t>
  </si>
  <si>
    <t>AE SIB Sukuk 4.231% due 23</t>
  </si>
  <si>
    <t>AE90186001</t>
  </si>
  <si>
    <t>AE Shelf Drill 8 1/4% due 25</t>
  </si>
  <si>
    <t>AE259185001</t>
  </si>
  <si>
    <t>AE Shelf Drill 8 7/8% due 24</t>
  </si>
  <si>
    <t>AE94303001</t>
  </si>
  <si>
    <t>AE Tabreed Sukuk 5 1/2% due 25</t>
  </si>
  <si>
    <t>AE90592001</t>
  </si>
  <si>
    <t>AE Union National Bank 4% due 23</t>
  </si>
  <si>
    <t>AM137874001</t>
  </si>
  <si>
    <t>AM Ardshinbank CJSC 6 1/2% due 25</t>
  </si>
  <si>
    <t>AR89935001</t>
  </si>
  <si>
    <t>AR Agua y Saneamientos 6 5/8% due 23</t>
  </si>
  <si>
    <t>AR79779001</t>
  </si>
  <si>
    <t>AR Arcor 6% due 23</t>
  </si>
  <si>
    <t>AR83269001</t>
  </si>
  <si>
    <t>AR Arcos Dorados 5 7/8% due 27</t>
  </si>
  <si>
    <t>AR81519001</t>
  </si>
  <si>
    <t>AR Banco Macro 6 3/4% due 26</t>
  </si>
  <si>
    <t>AR84180001</t>
  </si>
  <si>
    <t>AR Capex 6 7/8% due 24</t>
  </si>
  <si>
    <t>AR78547001</t>
  </si>
  <si>
    <t>AR IRSA Propiedades 8 3/4% due 23</t>
  </si>
  <si>
    <t>AR89934001</t>
  </si>
  <si>
    <t>AR MSU SA 6 7/8% due 25</t>
  </si>
  <si>
    <t>AR82377001</t>
  </si>
  <si>
    <t>AR Pampa Energia 7 1/2% due 27</t>
  </si>
  <si>
    <t>AR80270001</t>
  </si>
  <si>
    <t>AR Petrobras 7 3/8% due 23</t>
  </si>
  <si>
    <t>AR89255001</t>
  </si>
  <si>
    <t>AR Tecpetrol 4 7/8% due 22</t>
  </si>
  <si>
    <t>IT190517001</t>
  </si>
  <si>
    <t>AR Telecom 8 1/2% due 25</t>
  </si>
  <si>
    <t>AR117978001</t>
  </si>
  <si>
    <t>AR Telecom 8% due 26</t>
  </si>
  <si>
    <t>AR91280001</t>
  </si>
  <si>
    <t>AR Tragas 6 3/4% due 25</t>
  </si>
  <si>
    <t>AR84880001</t>
  </si>
  <si>
    <t>AR YPF 6.95% due 27</t>
  </si>
  <si>
    <t>AR89285001</t>
  </si>
  <si>
    <t>AR YPF 7% due 47</t>
  </si>
  <si>
    <t>AR75524001</t>
  </si>
  <si>
    <t>AR YPF 8 1/2% due 25</t>
  </si>
  <si>
    <t>AR117507001</t>
  </si>
  <si>
    <t>AR YPF 8 1/2% due 29</t>
  </si>
  <si>
    <t>AR41772001</t>
  </si>
  <si>
    <t>AR YPF 8 3/4% due 24</t>
  </si>
  <si>
    <t>AR118838001</t>
  </si>
  <si>
    <t>AR YPF Energia 10% due 26</t>
  </si>
  <si>
    <t>AR247559001</t>
  </si>
  <si>
    <t>AR YPF Step Up due 26</t>
  </si>
  <si>
    <t>AR247560001</t>
  </si>
  <si>
    <t>AR YPF Step Up due 29</t>
  </si>
  <si>
    <t>AR247561001</t>
  </si>
  <si>
    <t>AR YPF Step Up due 33</t>
  </si>
  <si>
    <t>AZ85642001</t>
  </si>
  <si>
    <t>AZ Int Bank of Azerbaijan 3 1/2% due 24</t>
  </si>
  <si>
    <t>BH138146001</t>
  </si>
  <si>
    <t>BH GFH Sukuk Ltd 7 1/2% due 25</t>
  </si>
  <si>
    <t>AR86007001</t>
  </si>
  <si>
    <t>BR Adecoagro SA 6% due 27</t>
  </si>
  <si>
    <t>BR86459001</t>
  </si>
  <si>
    <t>BR Aegea Finance Sarl 5 3/4% due 24</t>
  </si>
  <si>
    <t>LU238296001</t>
  </si>
  <si>
    <t>BR Amaggi INTL SARL 5 1/4% due 28</t>
  </si>
  <si>
    <t>US246940001</t>
  </si>
  <si>
    <t>BR Atento Luxco 1 SA 8% due 26</t>
  </si>
  <si>
    <t>BR86660001</t>
  </si>
  <si>
    <t>BR Azul Investments 5 7/8% due 24</t>
  </si>
  <si>
    <t>BR220227001</t>
  </si>
  <si>
    <t>BR B2W Cia Digital 4 3/8% due 30</t>
  </si>
  <si>
    <t>BR122933001</t>
  </si>
  <si>
    <t>BR BRF 4 7/8% due 30</t>
  </si>
  <si>
    <t>BR80975001</t>
  </si>
  <si>
    <t>BR BRF 4.35% due 26</t>
  </si>
  <si>
    <t>BR202984001</t>
  </si>
  <si>
    <t>BR BRF 5 3/4% due 50</t>
  </si>
  <si>
    <t>BR237502001</t>
  </si>
  <si>
    <t>BR Banco BTG 2 3/4% due 26</t>
  </si>
  <si>
    <t>BR132498001</t>
  </si>
  <si>
    <t>BR Banco BTG 4 1/2% due 25</t>
  </si>
  <si>
    <t>BR112974001</t>
  </si>
  <si>
    <t>BR Banco BTG 7 3/4% due 29</t>
  </si>
  <si>
    <t>BR137857001</t>
  </si>
  <si>
    <t>BR Banco Bradesco 3.2% due 25</t>
  </si>
  <si>
    <t>BR113624001</t>
  </si>
  <si>
    <t>BR Banco Brasil 4 3/4% due 24</t>
  </si>
  <si>
    <t>BR86615001</t>
  </si>
  <si>
    <t>BR Banco Brasil 4 5/8% due 25</t>
  </si>
  <si>
    <t>BR91026001</t>
  </si>
  <si>
    <t>BR Banco Brasil 4 7/8% due 23</t>
  </si>
  <si>
    <t>BR33055001</t>
  </si>
  <si>
    <t>BR Banco Brasil 5 7/8% due 23</t>
  </si>
  <si>
    <t>BR34462001</t>
  </si>
  <si>
    <t>BR Banco Brasil 6 1/4% due 24 Perp</t>
  </si>
  <si>
    <t>BR32516001</t>
  </si>
  <si>
    <t>BR Banco Brasil 9 1/4% due 23 Perp</t>
  </si>
  <si>
    <t>BR43331001</t>
  </si>
  <si>
    <t>BR Banco Brasil 9% due 24 Perp</t>
  </si>
  <si>
    <t>BR133059001</t>
  </si>
  <si>
    <t>BR Banco Daycoval 4 1/4% due 24</t>
  </si>
  <si>
    <t>BR238295001</t>
  </si>
  <si>
    <t>BR Banco Est Rio Grande 5 3/8% due 31</t>
  </si>
  <si>
    <t>BR122834001</t>
  </si>
  <si>
    <t>BR Banco Vorantim 4 1/2% due 24</t>
  </si>
  <si>
    <t>BR162920001</t>
  </si>
  <si>
    <t>BR Banco Vorantim 4 3/8% due 25</t>
  </si>
  <si>
    <t>BR89167001</t>
  </si>
  <si>
    <t>BR Banco Vorantim 8 1/4% due 22 Perp</t>
  </si>
  <si>
    <t>BR223958001</t>
  </si>
  <si>
    <t>BR Bioenergia 10% due 25</t>
  </si>
  <si>
    <t>BR93081001</t>
  </si>
  <si>
    <t>BR Brasil Telecom 10% due 25</t>
  </si>
  <si>
    <t>BR86467001</t>
  </si>
  <si>
    <t>BR Braskem 4 1/2% due 28</t>
  </si>
  <si>
    <t>BR126200001</t>
  </si>
  <si>
    <t>BR Braskem 4 1/2% due 30</t>
  </si>
  <si>
    <t>BR126201001</t>
  </si>
  <si>
    <t>BR Braskem 5 7/8% due 50</t>
  </si>
  <si>
    <t>BR40754001</t>
  </si>
  <si>
    <t>BR Braskem 6.45% due 24</t>
  </si>
  <si>
    <t>BR32167001</t>
  </si>
  <si>
    <t>BR Braskem 7 1/8% due 41</t>
  </si>
  <si>
    <t>BR162265001</t>
  </si>
  <si>
    <t>BR Braskem 8 1/2% due 81</t>
  </si>
  <si>
    <t>BR138134001</t>
  </si>
  <si>
    <t>BR CSN 6 3/4% due 28</t>
  </si>
  <si>
    <t>BR89188001</t>
  </si>
  <si>
    <t>BR Cemig Geracao e Transmissao 9 1/4% due 24</t>
  </si>
  <si>
    <t>BR79558001</t>
  </si>
  <si>
    <t>BR Cosan 7% due 27</t>
  </si>
  <si>
    <t>BR31681001</t>
  </si>
  <si>
    <t>BR Cosan 8 1/4% due 15 Perp</t>
  </si>
  <si>
    <t>XS0556373347</t>
  </si>
  <si>
    <t>BR119332001</t>
  </si>
  <si>
    <t>BR Cosan Ltd 5 1/2% due 29</t>
  </si>
  <si>
    <t>BR87006001</t>
  </si>
  <si>
    <t>BR Fibria Overseas 4% due 25</t>
  </si>
  <si>
    <t>BR82300001</t>
  </si>
  <si>
    <t>BR Fibria Overseas 5 1/2% due 27</t>
  </si>
  <si>
    <t>BR130098001</t>
  </si>
  <si>
    <t>BR GUSAP III LP 4 1/4% due 30</t>
  </si>
  <si>
    <t>BR86565001</t>
  </si>
  <si>
    <t>BR Gerdau 4 7/8% due 27</t>
  </si>
  <si>
    <t>BR41973001</t>
  </si>
  <si>
    <t>BR Gerdau 7 1/4% due 44</t>
  </si>
  <si>
    <t>BR247050001</t>
  </si>
  <si>
    <t>BR Guara Norte Sarl 5.198% due 34</t>
  </si>
  <si>
    <t>BR137507001</t>
  </si>
  <si>
    <t>BR Itau 3 1/4% due 25</t>
  </si>
  <si>
    <t>BR237907001</t>
  </si>
  <si>
    <t>BR Itau 3 7/8% due 31</t>
  </si>
  <si>
    <t>BR129808001</t>
  </si>
  <si>
    <t>BR Itau 4 1/2% due 29</t>
  </si>
  <si>
    <t>BR139738001</t>
  </si>
  <si>
    <t>BR Itau 4 5/8% due 25 Perp</t>
  </si>
  <si>
    <t>BR34119001</t>
  </si>
  <si>
    <t>BR Itau 5 1/8% due 23</t>
  </si>
  <si>
    <t>BR90673001</t>
  </si>
  <si>
    <t>BR Itau 6 1/2% due 23 Perp</t>
  </si>
  <si>
    <t>BR89257001</t>
  </si>
  <si>
    <t>BR Itau 6 1/8% due 22 Perp</t>
  </si>
  <si>
    <t>BR237949001</t>
  </si>
  <si>
    <t>BR JSL Europe SA 5.2% due 31</t>
  </si>
  <si>
    <t>BR237505001</t>
  </si>
  <si>
    <t>BR Klabin 3.2% due 31</t>
  </si>
  <si>
    <t>BR114409001</t>
  </si>
  <si>
    <t>BR Klabin 5 3/4% due 29</t>
  </si>
  <si>
    <t>BR114410001</t>
  </si>
  <si>
    <t>BR Klabin 7% due 49</t>
  </si>
  <si>
    <t>BR210130001</t>
  </si>
  <si>
    <t>BR Lojas Americanas 4 3/4% due 30</t>
  </si>
  <si>
    <t>AR237625001</t>
  </si>
  <si>
    <t>BR MercadoLibre Inc 2 3/8% due 26</t>
  </si>
  <si>
    <t>AR237628001</t>
  </si>
  <si>
    <t>BR MercadoLibre Inc 3 1/8% due 31</t>
  </si>
  <si>
    <t>BR238485001</t>
  </si>
  <si>
    <t>BR Movida Europe SA 5 1/4% due 31</t>
  </si>
  <si>
    <t>BR246939001</t>
  </si>
  <si>
    <t>BR OEC Finance Ltd 7 1/2% due 21 Perp</t>
  </si>
  <si>
    <t>BR238735001</t>
  </si>
  <si>
    <t>BR OEC Finance Ltd 7 1/8% due 46</t>
  </si>
  <si>
    <t>BR89555001</t>
  </si>
  <si>
    <t>BR Odebrecht 7.35% due 26</t>
  </si>
  <si>
    <t>KY256688001</t>
  </si>
  <si>
    <t>BR Odebrecht Holdco 0% due 58</t>
  </si>
  <si>
    <t>USG6714UAA81</t>
  </si>
  <si>
    <t>ODBRBZ</t>
  </si>
  <si>
    <t>BR89558001</t>
  </si>
  <si>
    <t>BR Odebrecht Offshore 7.72% due 26</t>
  </si>
  <si>
    <t>BR89932001</t>
  </si>
  <si>
    <t>BR Petrobras 5 3/4% due 29</t>
  </si>
  <si>
    <t>BR35141001</t>
  </si>
  <si>
    <t>BR Petrobras 5 5/8% due 43</t>
  </si>
  <si>
    <t>BR202394001</t>
  </si>
  <si>
    <t>BR Petrobras 5.093% due 01/30</t>
  </si>
  <si>
    <t>BR93457001</t>
  </si>
  <si>
    <t>BR Petrobras 5.299% due 01/25</t>
  </si>
  <si>
    <t>BR149259001</t>
  </si>
  <si>
    <t>BR Petrobras 5.6% due 31</t>
  </si>
  <si>
    <t>BR93458001</t>
  </si>
  <si>
    <t>BR Petrobras 5.999% due 01/28</t>
  </si>
  <si>
    <t>BR31748001</t>
  </si>
  <si>
    <t>BR Petrobras 6 3/4% due 41</t>
  </si>
  <si>
    <t>BR149258001</t>
  </si>
  <si>
    <t>BR Petrobras 6 3/4% due 50</t>
  </si>
  <si>
    <t>BR30654001</t>
  </si>
  <si>
    <t>BR Petrobras 6 7/8% due 40</t>
  </si>
  <si>
    <t>BR75941001</t>
  </si>
  <si>
    <t>BR Petrobras 6.85% due 2115</t>
  </si>
  <si>
    <t>BR113573001</t>
  </si>
  <si>
    <t>BR Petrobras 6.9% due 49</t>
  </si>
  <si>
    <t>BR41227001</t>
  </si>
  <si>
    <t>BR Petrobras 7 1/4% due 44</t>
  </si>
  <si>
    <t>BR82250001</t>
  </si>
  <si>
    <t>BR Petrobras 7 3/8% due 27</t>
  </si>
  <si>
    <t>BR79130001</t>
  </si>
  <si>
    <t>BR Petrobras 8 3/4% due 26</t>
  </si>
  <si>
    <t>BR82309001</t>
  </si>
  <si>
    <t>BR Raizen 5.3% due 27</t>
  </si>
  <si>
    <t>BR136944001</t>
  </si>
  <si>
    <t>BR Rede D or 4 1/2% due 30</t>
  </si>
  <si>
    <t>BR89709001</t>
  </si>
  <si>
    <t>BR Rede Dor 4.95% due 28</t>
  </si>
  <si>
    <t>BR157626001</t>
  </si>
  <si>
    <t>BR Rumo 5 1/4% due 28</t>
  </si>
  <si>
    <t>BR201090001</t>
  </si>
  <si>
    <t>BR Suzano 3 3/4% due 31</t>
  </si>
  <si>
    <t>BR79849001</t>
  </si>
  <si>
    <t>BR Suzano 5 3/4% due 26</t>
  </si>
  <si>
    <t>BR118830001</t>
  </si>
  <si>
    <t>BR Suzano 5% due 01/30</t>
  </si>
  <si>
    <t>BR118829001</t>
  </si>
  <si>
    <t>BR Suzano 6% due 01/15/29</t>
  </si>
  <si>
    <t>BR83027001</t>
  </si>
  <si>
    <t>BR Suzano 7% due 47</t>
  </si>
  <si>
    <t>BR91188001</t>
  </si>
  <si>
    <t>BR Terraform Global 6 1/8% due 26</t>
  </si>
  <si>
    <t>BR246941001</t>
  </si>
  <si>
    <t>BR Tupy Overseas SA 4 1/2% due 31</t>
  </si>
  <si>
    <t>BR81039001</t>
  </si>
  <si>
    <t>BR Ultrapar International 5 1/4% due 26</t>
  </si>
  <si>
    <t>BR116601001</t>
  </si>
  <si>
    <t>BR Ultrapar International 5 1/4% due 29</t>
  </si>
  <si>
    <t>BR124032001</t>
  </si>
  <si>
    <t>BR Unigel SA 8 3/4% due 26</t>
  </si>
  <si>
    <t>BR81014001</t>
  </si>
  <si>
    <t>BR Votorantim 5 3/4% due 27</t>
  </si>
  <si>
    <t>BR31935001</t>
  </si>
  <si>
    <t>BR Votorantim 7 1/4% due 41</t>
  </si>
  <si>
    <t>CL262684001</t>
  </si>
  <si>
    <t>CL ATP Tower 4.05% due 26</t>
  </si>
  <si>
    <t>CL124167001</t>
  </si>
  <si>
    <t>CL Aes Gener SA 6.35% due 79</t>
  </si>
  <si>
    <t>CL214995001</t>
  </si>
  <si>
    <t>CL Antofagasta PLC 2 3/8% due 30</t>
  </si>
  <si>
    <t>CL263144001</t>
  </si>
  <si>
    <t>CL BCAPS 3.9% due 31</t>
  </si>
  <si>
    <t>CL86494001</t>
  </si>
  <si>
    <t>CL Banco De Cred 3 1/2% due 27</t>
  </si>
  <si>
    <t>CL34525001</t>
  </si>
  <si>
    <t>CL Banco De Cred 4% due 23</t>
  </si>
  <si>
    <t>CL136286001</t>
  </si>
  <si>
    <t>CL Banco Santander 2.7% due 25</t>
  </si>
  <si>
    <t>CL91364001</t>
  </si>
  <si>
    <t>CL Cel Arauco 3 7/8% due 11/27</t>
  </si>
  <si>
    <t>CL44124001</t>
  </si>
  <si>
    <t>CL Cel Arauco 4 1/2% due 24</t>
  </si>
  <si>
    <t>CL115032001</t>
  </si>
  <si>
    <t>CL Cel Arauco 4 1/4% due 29</t>
  </si>
  <si>
    <t>CL124965001</t>
  </si>
  <si>
    <t>CL Cel Arauco 4.2% due 30</t>
  </si>
  <si>
    <t>CL91365001</t>
  </si>
  <si>
    <t>CL Cel Arauco 5 1/2% due 11/47</t>
  </si>
  <si>
    <t>CL115033001</t>
  </si>
  <si>
    <t>CL Cel Arauco 5 1/2% due 49</t>
  </si>
  <si>
    <t>CL124966001</t>
  </si>
  <si>
    <t>CL Cel Arauco 5.15% due 50</t>
  </si>
  <si>
    <t>CL83999001</t>
  </si>
  <si>
    <t>CL Celeo Redes 5.2% due 47</t>
  </si>
  <si>
    <t>CL84794001</t>
  </si>
  <si>
    <t>CL Cencosud 4 3/8% due 27</t>
  </si>
  <si>
    <t>CL74016001</t>
  </si>
  <si>
    <t>CL Cencosud 5.15% due 25</t>
  </si>
  <si>
    <t>CL74018001</t>
  </si>
  <si>
    <t>CL Cencosud 6 5/8% due 45</t>
  </si>
  <si>
    <t>CL242284001</t>
  </si>
  <si>
    <t>CL Chile Electricity PEC SPA 0% due 28</t>
  </si>
  <si>
    <t>CL137332001</t>
  </si>
  <si>
    <t>CL Emb Andina 3.95% due 50</t>
  </si>
  <si>
    <t>CL39358001</t>
  </si>
  <si>
    <t>CL Emb Andina 5% due 23</t>
  </si>
  <si>
    <t>ES237346001</t>
  </si>
  <si>
    <t>CL EnfraGen Energia 5 3/8% due 30</t>
  </si>
  <si>
    <t>USE4181LAA91</t>
  </si>
  <si>
    <t>ENFRAG</t>
  </si>
  <si>
    <t>CL44145001</t>
  </si>
  <si>
    <t>CL Entel 4 3/4% due 26</t>
  </si>
  <si>
    <t>CL39624001</t>
  </si>
  <si>
    <t>CL Entel 4 7/8% due 24</t>
  </si>
  <si>
    <t>CL49046001</t>
  </si>
  <si>
    <t>CL GNL Quintero 4.634% due 29</t>
  </si>
  <si>
    <t>CL259625001</t>
  </si>
  <si>
    <t>CL Inversiones 3% due 31</t>
  </si>
  <si>
    <t>CL136296001</t>
  </si>
  <si>
    <t>CL Inversiones 3.85% due 30</t>
  </si>
  <si>
    <t>CL71077001</t>
  </si>
  <si>
    <t>CL Inversiones 4 3/4% due 24</t>
  </si>
  <si>
    <t>CL35118001</t>
  </si>
  <si>
    <t>CL Inversiones 4 3/8% due 23</t>
  </si>
  <si>
    <t>CL83270001</t>
  </si>
  <si>
    <t>CL Inversiones 4 3/8% due 27</t>
  </si>
  <si>
    <t>CL237947001</t>
  </si>
  <si>
    <t>CL Kenbourne Invest SA 4.7% due 28</t>
  </si>
  <si>
    <t>CL131319001</t>
  </si>
  <si>
    <t>CL Kenbourne Invest SA 6 7/8% due 24</t>
  </si>
  <si>
    <t>CL86686001</t>
  </si>
  <si>
    <t>CL Saci Falabella 3 3/4% due 27</t>
  </si>
  <si>
    <t>CL34831001</t>
  </si>
  <si>
    <t>CL Soc Quimica 3 5/8% due 23</t>
  </si>
  <si>
    <t>CL115097001</t>
  </si>
  <si>
    <t>CL Soc Quimica 4 1/4% due 29</t>
  </si>
  <si>
    <t>CL137334001</t>
  </si>
  <si>
    <t>CL Soc Quimica 4 1/4% due 50</t>
  </si>
  <si>
    <t>CL79845001</t>
  </si>
  <si>
    <t>CL Transelec 3 7/8% due 29</t>
  </si>
  <si>
    <t>CL43609001</t>
  </si>
  <si>
    <t>CL Transelec 4 1/4% due 25</t>
  </si>
  <si>
    <t>CL38658001</t>
  </si>
  <si>
    <t>CL Transelec 4 5/8% due 23</t>
  </si>
  <si>
    <t>CL259052001</t>
  </si>
  <si>
    <t>CL VTR Comunicaciones 4 3/8% due 29</t>
  </si>
  <si>
    <t>CL156330001</t>
  </si>
  <si>
    <t>CL VTR Comunicaciones 5 1/8% due 28</t>
  </si>
  <si>
    <t>CL156978001</t>
  </si>
  <si>
    <t>CL VTR Finance 6 3/8% due 28</t>
  </si>
  <si>
    <t>CN131205001</t>
  </si>
  <si>
    <t>CN AAC Technologies 3% due 24</t>
  </si>
  <si>
    <t>CN237729001</t>
  </si>
  <si>
    <t>CN Agric Bank of China 1 1/4% due 26</t>
  </si>
  <si>
    <t>CN149594001</t>
  </si>
  <si>
    <t>CN Avic Capital Co Ltd 2 1/2% due 25</t>
  </si>
  <si>
    <t>CN259059001</t>
  </si>
  <si>
    <t>CN BAIC Motor Corp Ltd 2% due 24</t>
  </si>
  <si>
    <t>CN212387001</t>
  </si>
  <si>
    <t>CN Baidu 1.72% due 26</t>
  </si>
  <si>
    <t>CN212388001</t>
  </si>
  <si>
    <t>CN Baidu 2 3/8% due 30</t>
  </si>
  <si>
    <t>CN84686001</t>
  </si>
  <si>
    <t>CN Baidu 3 5/8% due 27</t>
  </si>
  <si>
    <t>CN143260001</t>
  </si>
  <si>
    <t>CN Baidu 3.425% due 30</t>
  </si>
  <si>
    <t>CN90804001</t>
  </si>
  <si>
    <t>CN Baidu 4 3/8% due 28</t>
  </si>
  <si>
    <t>CN94431001</t>
  </si>
  <si>
    <t>CN Baidu 4 7/8% due 28</t>
  </si>
  <si>
    <t>CN201982001</t>
  </si>
  <si>
    <t>CN Bank of China 0.95% due 23</t>
  </si>
  <si>
    <t>CN136306001</t>
  </si>
  <si>
    <t>CN Beijing Capital 3.85% due 25</t>
  </si>
  <si>
    <t>CN237964001</t>
  </si>
  <si>
    <t>CN Beijing Capital 4.65% due 26</t>
  </si>
  <si>
    <t>CN128517001</t>
  </si>
  <si>
    <t>CN Beijing Capital 5 3/4% due 24 Perp</t>
  </si>
  <si>
    <t>CN91245001</t>
  </si>
  <si>
    <t>CN Beijing Enterprise Water 4.95% due 23</t>
  </si>
  <si>
    <t>CN32039001</t>
  </si>
  <si>
    <t>CN Beijing Enterprises 6 3/8% due 41</t>
  </si>
  <si>
    <t>CN124576001</t>
  </si>
  <si>
    <t>CN Biostime Intl Holdings 5 5/8% due 24</t>
  </si>
  <si>
    <t>CN175250001</t>
  </si>
  <si>
    <t>CN CCBL International Corp 1.99% due 25</t>
  </si>
  <si>
    <t>CN115446001</t>
  </si>
  <si>
    <t>CN CCBL International Corp 3 1/2% due 24</t>
  </si>
  <si>
    <t>CN92644001</t>
  </si>
  <si>
    <t>CN CCBL International Corp FRN due 23</t>
  </si>
  <si>
    <t>XS1851274511</t>
  </si>
  <si>
    <t>CN254396001</t>
  </si>
  <si>
    <t>CN CDB Leasing 1 3/8% due 24</t>
  </si>
  <si>
    <t>CN254397001</t>
  </si>
  <si>
    <t>CN CDB Leasing 2% due 26</t>
  </si>
  <si>
    <t>CN237728001</t>
  </si>
  <si>
    <t>CN CIFI Holdings 4 3/8% due 27</t>
  </si>
  <si>
    <t>CN89761001</t>
  </si>
  <si>
    <t>CN CIFI Holdings 5 1/2% due 23</t>
  </si>
  <si>
    <t>CN219225001</t>
  </si>
  <si>
    <t>CN CIFI Holdings 5 1/4% due 26</t>
  </si>
  <si>
    <t>CN85292001</t>
  </si>
  <si>
    <t>CN CIFI Holdings 5 3/8% due 22 Perp</t>
  </si>
  <si>
    <t>XS1653470721</t>
  </si>
  <si>
    <t>CN188605001</t>
  </si>
  <si>
    <t>CN CIFI Holdings 5.95% due 25</t>
  </si>
  <si>
    <t>CN136309001</t>
  </si>
  <si>
    <t>CN CIFI Holdings 6% due 25</t>
  </si>
  <si>
    <t>CN126205001</t>
  </si>
  <si>
    <t>CN CIFI Holdings 6.45% due 24</t>
  </si>
  <si>
    <t>CN237912001</t>
  </si>
  <si>
    <t>CN CINDA Fin 1 1/4% due 24</t>
  </si>
  <si>
    <t>CN237913001</t>
  </si>
  <si>
    <t>CN CINDA Fin 1 7/8% due 26</t>
  </si>
  <si>
    <t>CN142748001</t>
  </si>
  <si>
    <t>CN CINDA Fin 2 1/2% due 25</t>
  </si>
  <si>
    <t>CN237914001</t>
  </si>
  <si>
    <t>CN CINDA Fin 2 1/2% due 28</t>
  </si>
  <si>
    <t>CN142746001</t>
  </si>
  <si>
    <t>CN CINDA Fin 3 1/8% due 30</t>
  </si>
  <si>
    <t>CN90038001</t>
  </si>
  <si>
    <t>CN CINDA Fin 3 7/8% due 23</t>
  </si>
  <si>
    <t>CN142747001</t>
  </si>
  <si>
    <t>CN CINDA Fin 3% due 27</t>
  </si>
  <si>
    <t>CN237915001</t>
  </si>
  <si>
    <t>CN CINDA Fin 3% due 31</t>
  </si>
  <si>
    <t>CN75447001</t>
  </si>
  <si>
    <t>CN CINDA Fin 4 1/4% due 25</t>
  </si>
  <si>
    <t>CN90040001</t>
  </si>
  <si>
    <t>CN CINDA Fin 4 3/4% due 28</t>
  </si>
  <si>
    <t>CN112992001</t>
  </si>
  <si>
    <t>CN CINDA Fin 4 3/4% due 29</t>
  </si>
  <si>
    <t>CN90039001</t>
  </si>
  <si>
    <t>CN CINDA Fin 4 3/8% due 25</t>
  </si>
  <si>
    <t>CN82943001</t>
  </si>
  <si>
    <t>CN CINDA Fin 4.1% due 24</t>
  </si>
  <si>
    <t>CN82944001</t>
  </si>
  <si>
    <t>CN CINDA Fin 4.4% due 27</t>
  </si>
  <si>
    <t>CN42982001</t>
  </si>
  <si>
    <t>CN CINDA Fin 5 5/8% due 24</t>
  </si>
  <si>
    <t>CN238407001</t>
  </si>
  <si>
    <t>CN CITIC 1 1/4% due 26</t>
  </si>
  <si>
    <t>CN89306001</t>
  </si>
  <si>
    <t>CN CITIC FRN due 22</t>
  </si>
  <si>
    <t>XS1733221359</t>
  </si>
  <si>
    <t>CN149264001</t>
  </si>
  <si>
    <t>CN CITIC Securities 2% due 25</t>
  </si>
  <si>
    <t>CN189021001</t>
  </si>
  <si>
    <t>CN CMB International 1 7/8% due 25</t>
  </si>
  <si>
    <t>CN189022001</t>
  </si>
  <si>
    <t>CN CMB International 2 3/4% due 30</t>
  </si>
  <si>
    <t>CN238442001</t>
  </si>
  <si>
    <t>CN CMB International 2 7/8% due 31</t>
  </si>
  <si>
    <t>CN238441001</t>
  </si>
  <si>
    <t>CN CMB International 2% due 26</t>
  </si>
  <si>
    <t>CN117550001</t>
  </si>
  <si>
    <t>CN CMB International 3% due 24</t>
  </si>
  <si>
    <t>CN210132001</t>
  </si>
  <si>
    <t>CN CMHI Finance 3 1/2% due 23 Perp</t>
  </si>
  <si>
    <t>CN76336001</t>
  </si>
  <si>
    <t>CN CMHI Finance 4 3/4% due 25</t>
  </si>
  <si>
    <t>CN93088001</t>
  </si>
  <si>
    <t>CN CMHI Finance 4 3/8% due 23</t>
  </si>
  <si>
    <t>CN93089001</t>
  </si>
  <si>
    <t>CN CMHI Finance 5% due 28</t>
  </si>
  <si>
    <t>CN175253001</t>
  </si>
  <si>
    <t>CN CSC Financial Co.Ltd 1 3/4% due 25</t>
  </si>
  <si>
    <t>CN175252001</t>
  </si>
  <si>
    <t>CN China Construct Bk 1 1/4% due 25</t>
  </si>
  <si>
    <t>CN175251001</t>
  </si>
  <si>
    <t>CN China Construct Bk 1% due 23</t>
  </si>
  <si>
    <t>CN257762001</t>
  </si>
  <si>
    <t>CN China Everbright Bk 0.929% due 24</t>
  </si>
  <si>
    <t>CN170081001</t>
  </si>
  <si>
    <t>CN China Everbright Bk FRN due 23</t>
  </si>
  <si>
    <t>XS2206800885</t>
  </si>
  <si>
    <t>CN215676001</t>
  </si>
  <si>
    <t>CN China Everbright Ltd 3.8% due 23 Perp</t>
  </si>
  <si>
    <t>CN191723001</t>
  </si>
  <si>
    <t>CN China Great Wall 2 3/8% due 30</t>
  </si>
  <si>
    <t>CN85585001</t>
  </si>
  <si>
    <t>CN China Great Wall 3 7/8% due 27</t>
  </si>
  <si>
    <t>CN119345001</t>
  </si>
  <si>
    <t>CN China Great Wall 3.95% due 24 Perp</t>
  </si>
  <si>
    <t>XS2023803872</t>
  </si>
  <si>
    <t>CN207037001</t>
  </si>
  <si>
    <t>CN China Huarong AM 2 1/8% due 23</t>
  </si>
  <si>
    <t>CN128515001</t>
  </si>
  <si>
    <t>CN China Huarong AM 3 1/4% due 24</t>
  </si>
  <si>
    <t>CN115964001</t>
  </si>
  <si>
    <t>CN China Huarong AM 3 3/4% due 24</t>
  </si>
  <si>
    <t>CN139747001</t>
  </si>
  <si>
    <t>CN China Huarong AM 3 3/8% due 30</t>
  </si>
  <si>
    <t>CN207038001</t>
  </si>
  <si>
    <t>CN China Huarong AM 3 5/8% due 30</t>
  </si>
  <si>
    <t>CN128516001</t>
  </si>
  <si>
    <t>CN China Huarong AM 3 7/8% due 29</t>
  </si>
  <si>
    <t>CN115965001</t>
  </si>
  <si>
    <t>CN China Huarong AM 4 1/2% due 29</t>
  </si>
  <si>
    <t>CN86875001</t>
  </si>
  <si>
    <t>CN China Huarong AM 4 1/4% due 27</t>
  </si>
  <si>
    <t>CN83570001</t>
  </si>
  <si>
    <t>CN China Huarong AM 4 3/4% due 27</t>
  </si>
  <si>
    <t>CN79593001</t>
  </si>
  <si>
    <t>CN China Huarong AM 4 5/8% due 26</t>
  </si>
  <si>
    <t>CN81645001</t>
  </si>
  <si>
    <t>CN China Huarong AM 4 7/8% due 26</t>
  </si>
  <si>
    <t>CN86876001</t>
  </si>
  <si>
    <t>CN China Huarong AM 4% due 22 Perp</t>
  </si>
  <si>
    <t>XS1711550456</t>
  </si>
  <si>
    <t>CN86877001</t>
  </si>
  <si>
    <t>CN China Huarong AM 4.95% due 47</t>
  </si>
  <si>
    <t>CN73741001</t>
  </si>
  <si>
    <t>CN China Huarong AM 5 1/2% due 25</t>
  </si>
  <si>
    <t>CN77257001</t>
  </si>
  <si>
    <t>CN China Huarong AM 5% due 25</t>
  </si>
  <si>
    <t>CN86874001</t>
  </si>
  <si>
    <t>CN China Huarong AM FRN due 11/22</t>
  </si>
  <si>
    <t>XS1711550290</t>
  </si>
  <si>
    <t>CN92542001</t>
  </si>
  <si>
    <t>CN China Huarong AM FRN due 23</t>
  </si>
  <si>
    <t>XS1845207700</t>
  </si>
  <si>
    <t>CN139746001</t>
  </si>
  <si>
    <t>CN China Huarong AM FRN due 25</t>
  </si>
  <si>
    <t>XS2122990737</t>
  </si>
  <si>
    <t>CN188026001</t>
  </si>
  <si>
    <t>CN China Intl Cap Corp Ltd 1 3/4% due 23</t>
  </si>
  <si>
    <t>CN238225001</t>
  </si>
  <si>
    <t>CN China Intl Cap Corp Ltd 1 5/8% due 24</t>
  </si>
  <si>
    <t>CN238226001</t>
  </si>
  <si>
    <t>CN China Intl Cap Corp Ltd 2% due 26</t>
  </si>
  <si>
    <t>CN154520001</t>
  </si>
  <si>
    <t>CN China Mengniu Dairy 1 7/8% due 25</t>
  </si>
  <si>
    <t>CN161175001</t>
  </si>
  <si>
    <t>CN China Mengniu Dairy 2 1/2% due 30</t>
  </si>
  <si>
    <t>CN117987001</t>
  </si>
  <si>
    <t>CN China Mengniu Dairy 3% due 24</t>
  </si>
  <si>
    <t>CN93100001</t>
  </si>
  <si>
    <t>CN China Mengniu Dairy 4 1/4% due 23</t>
  </si>
  <si>
    <t>CN205096001</t>
  </si>
  <si>
    <t>CN China Merchants Bank 0.95% due 23</t>
  </si>
  <si>
    <t>CN198538001</t>
  </si>
  <si>
    <t>CN China Merchants Bank 1.2% due 25</t>
  </si>
  <si>
    <t>CN205095001</t>
  </si>
  <si>
    <t>CN China Merchants Bank FRN due 23</t>
  </si>
  <si>
    <t>XS2232096029</t>
  </si>
  <si>
    <t>CN214520001</t>
  </si>
  <si>
    <t>CN China Merchants Fin Lease 2 3/8% due 25</t>
  </si>
  <si>
    <t>CN215600001</t>
  </si>
  <si>
    <t>CN China Minsheng Bank FRN due 10/23</t>
  </si>
  <si>
    <t>XS2243890196</t>
  </si>
  <si>
    <t>CHIMIN</t>
  </si>
  <si>
    <t>CN90601001</t>
  </si>
  <si>
    <t>CN China Minsheng Bank FRN due 23</t>
  </si>
  <si>
    <t>XS1789639884</t>
  </si>
  <si>
    <t>CN154850001</t>
  </si>
  <si>
    <t>CN China Oilfield Services 1 7/8% due 25</t>
  </si>
  <si>
    <t>CN154851001</t>
  </si>
  <si>
    <t>CN China Oilfield Services 2 1/2% due 30</t>
  </si>
  <si>
    <t>CN76327001</t>
  </si>
  <si>
    <t>CN China Oilfield Services 4 1/2% due 25</t>
  </si>
  <si>
    <t>CN140175001</t>
  </si>
  <si>
    <t>CN China Overseas 2 3/4% due 30</t>
  </si>
  <si>
    <t>CN140174001</t>
  </si>
  <si>
    <t>CN China Overseas 2 3/8% due 25</t>
  </si>
  <si>
    <t>CN117867001</t>
  </si>
  <si>
    <t>CN China Overseas 3.45% due 29</t>
  </si>
  <si>
    <t>CN34132001</t>
  </si>
  <si>
    <t>CN China Overseas 3.95% due 22</t>
  </si>
  <si>
    <t>CN91157001</t>
  </si>
  <si>
    <t>CN China Overseas 4 1/4% due 23</t>
  </si>
  <si>
    <t>CN91158001</t>
  </si>
  <si>
    <t>CN China Overseas 4 3/4% due 28</t>
  </si>
  <si>
    <t>CN39665001</t>
  </si>
  <si>
    <t>CN China Overseas 5 3/8% due 23</t>
  </si>
  <si>
    <t>CN34131001</t>
  </si>
  <si>
    <t>CN China Overseas 5.35% due 42</t>
  </si>
  <si>
    <t>CN42368001</t>
  </si>
  <si>
    <t>CN China Overseas 5.95% due 24</t>
  </si>
  <si>
    <t>CN40309001</t>
  </si>
  <si>
    <t>CN China Overseas 6 3/8% due 43</t>
  </si>
  <si>
    <t>CN43400001</t>
  </si>
  <si>
    <t>CN China Overseas 6.45% due 34</t>
  </si>
  <si>
    <t>CN148942001</t>
  </si>
  <si>
    <t>CN China Ping An Insr 2 3/4% due 25</t>
  </si>
  <si>
    <t>CN115770001</t>
  </si>
  <si>
    <t>CN China Ping An Insr 3 5/8% due 24</t>
  </si>
  <si>
    <t>CN115771001</t>
  </si>
  <si>
    <t>CN China Ping An Insr 4 1/4% due 29</t>
  </si>
  <si>
    <t>CN93590001</t>
  </si>
  <si>
    <t>CN China Ping An Insr 4 3/8% due 23</t>
  </si>
  <si>
    <t>CN238424001</t>
  </si>
  <si>
    <t>CN China Prop Holding 6% due 26</t>
  </si>
  <si>
    <t>CN114476001</t>
  </si>
  <si>
    <t>CN China Prop Holding 7 3/8% due 24</t>
  </si>
  <si>
    <t>CN218942001</t>
  </si>
  <si>
    <t>CN China Prop Holding 7% due 25</t>
  </si>
  <si>
    <t>CN113017001</t>
  </si>
  <si>
    <t>CN China Resources Land 3 3/4% due 24</t>
  </si>
  <si>
    <t>CN132504001</t>
  </si>
  <si>
    <t>CN China Resources Land 3 3/4% due 24 Perp</t>
  </si>
  <si>
    <t>CN113021001</t>
  </si>
  <si>
    <t>CN China Resources Land 4 1/8% due 29</t>
  </si>
  <si>
    <t>CN40979001</t>
  </si>
  <si>
    <t>CN China Resources Land 6% due 24</t>
  </si>
  <si>
    <t>CN34207001</t>
  </si>
  <si>
    <t>CN China Taiping 4 1/8% due 22</t>
  </si>
  <si>
    <t>CN39513001</t>
  </si>
  <si>
    <t>CN China Taiping 6% due 23</t>
  </si>
  <si>
    <t>CN127492001</t>
  </si>
  <si>
    <t>CN China Vanke Co 3 1/2% due 29</t>
  </si>
  <si>
    <t>CN127491001</t>
  </si>
  <si>
    <t>CN China Vanke Co 3.15% due 25</t>
  </si>
  <si>
    <t>CN86928001</t>
  </si>
  <si>
    <t>CN China Vanke Co 3.975% due 27</t>
  </si>
  <si>
    <t>CN91018001</t>
  </si>
  <si>
    <t>CN China Vanke Co 4.15% due 23</t>
  </si>
  <si>
    <t>CN113366001</t>
  </si>
  <si>
    <t>CN China Vanke Co 4.2% due 24</t>
  </si>
  <si>
    <t>CN105750001</t>
  </si>
  <si>
    <t>CN China Vanke Co 5.35% due 24</t>
  </si>
  <si>
    <t>CN91504001</t>
  </si>
  <si>
    <t>CN China Vanke Co FRN due 23</t>
  </si>
  <si>
    <t>XS1823770828</t>
  </si>
  <si>
    <t>CN259040001</t>
  </si>
  <si>
    <t>CN China Zheshang Bank Co 1.1% due 24</t>
  </si>
  <si>
    <t>CN34500001</t>
  </si>
  <si>
    <t>CN Cosco Pacific 4 3/8% due 23</t>
  </si>
  <si>
    <t>CN201971001</t>
  </si>
  <si>
    <t>CN ENN Energy Holdings 2 5/8% due 30</t>
  </si>
  <si>
    <t>CN254343001</t>
  </si>
  <si>
    <t>CN Far East Horizon 2 5/8% due 24</t>
  </si>
  <si>
    <t>CN139117001</t>
  </si>
  <si>
    <t>CN Far East Horizon 3 3/8% due 25</t>
  </si>
  <si>
    <t>CN84453001</t>
  </si>
  <si>
    <t>CN Far East Horizon 4.35% due 22 Perp</t>
  </si>
  <si>
    <t>XS1628787431</t>
  </si>
  <si>
    <t>CN89108001</t>
  </si>
  <si>
    <t>CN Far East Horizon 5.6% due 22 Perp</t>
  </si>
  <si>
    <t>CN81698001</t>
  </si>
  <si>
    <t>CN Fosun Intl 5 1/2% due 23</t>
  </si>
  <si>
    <t>XS1471856424</t>
  </si>
  <si>
    <t>CN238260001</t>
  </si>
  <si>
    <t>CN Fosun Intl 5.05% due 27</t>
  </si>
  <si>
    <t>CN89833001</t>
  </si>
  <si>
    <t>CN Fosun Intl 5.95% due 23</t>
  </si>
  <si>
    <t>CN214150001</t>
  </si>
  <si>
    <t>CN Fosun Intl 5.95% due 25</t>
  </si>
  <si>
    <t>CN118813001</t>
  </si>
  <si>
    <t>CN Franshion Dev 4 1/4% due 29</t>
  </si>
  <si>
    <t>CN86774001</t>
  </si>
  <si>
    <t>CN Franshion Dev 4 7/8% due 23 Perp</t>
  </si>
  <si>
    <t>CN84653001</t>
  </si>
  <si>
    <t>CN Franshion Dev 4% due 23 Perp</t>
  </si>
  <si>
    <t>XS1637332187</t>
  </si>
  <si>
    <t>CN238443001</t>
  </si>
  <si>
    <t>CN Franshion Dev 6% due 26 Perp</t>
  </si>
  <si>
    <t>CN113020001</t>
  </si>
  <si>
    <t>CN GLP China Holdings Ltd 4.974% due 24</t>
  </si>
  <si>
    <t>CN89807001</t>
  </si>
  <si>
    <t>CN Geely Automobile 3 5/8% due 23</t>
  </si>
  <si>
    <t>CN131937001</t>
  </si>
  <si>
    <t>CN Geely Automobile 4% due 24 Perp</t>
  </si>
  <si>
    <t>XS2078897928</t>
  </si>
  <si>
    <t>CN35271001</t>
  </si>
  <si>
    <t>CN Golden Eagle Retail 4 5/8% due 23</t>
  </si>
  <si>
    <t>CN161240001</t>
  </si>
  <si>
    <t>CN Greenland Holdings 6 1/8% due 23</t>
  </si>
  <si>
    <t>CN218946001</t>
  </si>
  <si>
    <t>CN Greentown China Hldg 4.7% due 25</t>
  </si>
  <si>
    <t>CN159846001</t>
  </si>
  <si>
    <t>CN Greentown China Hldg 5.65% due 25</t>
  </si>
  <si>
    <t>CN238259001</t>
  </si>
  <si>
    <t>CN Guangzhou Real Estate Dev 13.6% due 23</t>
  </si>
  <si>
    <t>CN89209001</t>
  </si>
  <si>
    <t>CN Guojing Capital 3.95% due 22</t>
  </si>
  <si>
    <t>CN254344001</t>
  </si>
  <si>
    <t>CN Guotai Junan Intl Hldgs 2% due 26</t>
  </si>
  <si>
    <t>CN128029001</t>
  </si>
  <si>
    <t>CN Haitong Intl Sec 3 1/8% due 25</t>
  </si>
  <si>
    <t>CN117896001</t>
  </si>
  <si>
    <t>CN Haitong Intl Sec 3 3/8% due 24</t>
  </si>
  <si>
    <t>CN142637001</t>
  </si>
  <si>
    <t>CN Haitong Securities 2.107% due 25</t>
  </si>
  <si>
    <t>CN111659001</t>
  </si>
  <si>
    <t>CN Haitong Securities 4 1/2% due 23</t>
  </si>
  <si>
    <t>CN219545001</t>
  </si>
  <si>
    <t>CN Hero Asia Invt Ltd 1 1/2% due 23</t>
  </si>
  <si>
    <t>CN219648001</t>
  </si>
  <si>
    <t>CN Huaxin Cement 2 1/4% due 25</t>
  </si>
  <si>
    <t>CN122661001</t>
  </si>
  <si>
    <t>CN ICBC FRN due 09/24</t>
  </si>
  <si>
    <t>XS2052134496</t>
  </si>
  <si>
    <t>CN162581001</t>
  </si>
  <si>
    <t>CN ICBC Intl Hldg 1.7% due 25</t>
  </si>
  <si>
    <t>CN193467001</t>
  </si>
  <si>
    <t>CN ICBC Intl Leasing 1 3/4% due 25</t>
  </si>
  <si>
    <t>CN86988001</t>
  </si>
  <si>
    <t>CN ICBC Intl Leasing 3 1/8% due 22</t>
  </si>
  <si>
    <t>CN113277001</t>
  </si>
  <si>
    <t>CN ICBC Intl Leasing 3 3/4% due 24</t>
  </si>
  <si>
    <t>CN79117001</t>
  </si>
  <si>
    <t>CN ICBC Intl Leasing 3 5/8% due 26</t>
  </si>
  <si>
    <t>CN91355001</t>
  </si>
  <si>
    <t>CN ICBC Intl Leasing FRN due 23</t>
  </si>
  <si>
    <t>XS1810003928</t>
  </si>
  <si>
    <t>CN129811001</t>
  </si>
  <si>
    <t>CN ICBC Intl Leasing FRN due 24</t>
  </si>
  <si>
    <t>CN218782001</t>
  </si>
  <si>
    <t>CN Industrial Bk 1 1/8% due 23</t>
  </si>
  <si>
    <t>CN90411001</t>
  </si>
  <si>
    <t>CN Industrial Bk FRN due 23</t>
  </si>
  <si>
    <t>XS1761558177</t>
  </si>
  <si>
    <t>CN238711001</t>
  </si>
  <si>
    <t>CN Industrial Securities 2% due 24</t>
  </si>
  <si>
    <t>CN219646001</t>
  </si>
  <si>
    <t>CN Inner Mongolia Yili Grp 1 5/8% due 25</t>
  </si>
  <si>
    <t>CN238222001</t>
  </si>
  <si>
    <t>CN Jiayuan Intl 12 1/2% due 07/23</t>
  </si>
  <si>
    <t>HK211193001</t>
  </si>
  <si>
    <t>CN Jiayuan Intl 12 1/2% due 23</t>
  </si>
  <si>
    <t>CN219888001</t>
  </si>
  <si>
    <t>CN KWG Property 6.3% due 26</t>
  </si>
  <si>
    <t>CN86972001</t>
  </si>
  <si>
    <t>CN KWG Property Ltd 5 7/8% due 24</t>
  </si>
  <si>
    <t>CN75657001</t>
  </si>
  <si>
    <t>CN Kunlun Energy 3 3/4% due 25</t>
  </si>
  <si>
    <t>CN115825001</t>
  </si>
  <si>
    <t>CN Lee &amp; Man Paper 5 1/2% due 24 Perp</t>
  </si>
  <si>
    <t>CN217971001</t>
  </si>
  <si>
    <t>CN Lenovo Group 3.421% due 30</t>
  </si>
  <si>
    <t>CN90816001</t>
  </si>
  <si>
    <t>CN Lenovo Group 4 3/4% due 23</t>
  </si>
  <si>
    <t>CN143467001</t>
  </si>
  <si>
    <t>CN Lenovo Group 5 7/8% due 25</t>
  </si>
  <si>
    <t>CN259180001</t>
  </si>
  <si>
    <t>CN Minsheng Fin Leasing 3.15% due 24</t>
  </si>
  <si>
    <t>CN194343001</t>
  </si>
  <si>
    <t>CN Overseas CN Town 4 1/2% due 08/23 Perp</t>
  </si>
  <si>
    <t>CN159521001</t>
  </si>
  <si>
    <t>CN Overseas Chinese Town 4 1/2% due 23 Perp</t>
  </si>
  <si>
    <t>CN238536001</t>
  </si>
  <si>
    <t>CN Overseas Grand Oceans Grp 2.45% due 26</t>
  </si>
  <si>
    <t>CN154138001</t>
  </si>
  <si>
    <t>CN Pingan Real Est Cap Ltd 3 1/4% due 25</t>
  </si>
  <si>
    <t>CN217975001</t>
  </si>
  <si>
    <t>CN Poly Prop Grp 4% due 25</t>
  </si>
  <si>
    <t>XS2030333384</t>
  </si>
  <si>
    <t>CN237974001</t>
  </si>
  <si>
    <t>CN Redsun Properties 7.3% due 25</t>
  </si>
  <si>
    <t>CN136952001</t>
  </si>
  <si>
    <t>CN Redsun Properties 9.7% due 23</t>
  </si>
  <si>
    <t>HK237470001</t>
  </si>
  <si>
    <t>CN Road King 5.2% due 26</t>
  </si>
  <si>
    <t>CN140390001</t>
  </si>
  <si>
    <t>CN Road King 5.9% due 25</t>
  </si>
  <si>
    <t>HK195875001</t>
  </si>
  <si>
    <t>CN Road King 6% due 25</t>
  </si>
  <si>
    <t>CN124041001</t>
  </si>
  <si>
    <t>CN Road King 6.7% due 24</t>
  </si>
  <si>
    <t>CN129108001</t>
  </si>
  <si>
    <t>CN Road King 7 3/4% due 24 Perp</t>
  </si>
  <si>
    <t>XS2079096884</t>
  </si>
  <si>
    <t>CN84562001</t>
  </si>
  <si>
    <t>CN Road King 7% due 22 Perp</t>
  </si>
  <si>
    <t>XS1635996603</t>
  </si>
  <si>
    <t>CN82665001</t>
  </si>
  <si>
    <t>CN Road King 7.95% due 22 Perp</t>
  </si>
  <si>
    <t>XS1567389728</t>
  </si>
  <si>
    <t>CN157629001</t>
  </si>
  <si>
    <t>CN Ronshine China 7.35% due 23</t>
  </si>
  <si>
    <t>CN152235001</t>
  </si>
  <si>
    <t>CN Shanghai Const Grp 2 1/4% due 25</t>
  </si>
  <si>
    <t>CN158875001</t>
  </si>
  <si>
    <t>CN Shanghai Intl Port 1 1/2% due 25</t>
  </si>
  <si>
    <t>CN158876001</t>
  </si>
  <si>
    <t>CN Shanghai Intl Port 2 3/8% due 30</t>
  </si>
  <si>
    <t>CN116767001</t>
  </si>
  <si>
    <t>CN Shanghai Intl Port 2 7/8% due 24</t>
  </si>
  <si>
    <t>CN122585001</t>
  </si>
  <si>
    <t>CN Shanghai Intl Port 2.4% due 24</t>
  </si>
  <si>
    <t>CN122586001</t>
  </si>
  <si>
    <t>CN Shanghai Intl Port 2.85% due 29</t>
  </si>
  <si>
    <t>CN116776001</t>
  </si>
  <si>
    <t>CN Shanghai Intl Port 3 3/8% due 29</t>
  </si>
  <si>
    <t>CN237727001</t>
  </si>
  <si>
    <t>CN Shanghai Pudong Bk 1% due 24</t>
  </si>
  <si>
    <t>CN162268001</t>
  </si>
  <si>
    <t>CN Shanghai Pudong Bk FRN due 23</t>
  </si>
  <si>
    <t>XS2208864418</t>
  </si>
  <si>
    <t>CN89040001</t>
  </si>
  <si>
    <t>CN Shenzen Intl Holding 3.95% due 22 Perp</t>
  </si>
  <si>
    <t>HK237509001</t>
  </si>
  <si>
    <t>CN Shimao PPTY 3.45% due 31</t>
  </si>
  <si>
    <t>HK160467001</t>
  </si>
  <si>
    <t>CN Shimao PPTY 4.6% due 30</t>
  </si>
  <si>
    <t>CN89854001</t>
  </si>
  <si>
    <t>CN Shimao PPTY 5.2% due 25</t>
  </si>
  <si>
    <t>CN117864001</t>
  </si>
  <si>
    <t>CN Shimao PPTY 5.6% due 26</t>
  </si>
  <si>
    <t>CN112978001</t>
  </si>
  <si>
    <t>CN Shimao PPTY 6 1/8% due 24</t>
  </si>
  <si>
    <t>CN139814001</t>
  </si>
  <si>
    <t>CN Shui On 5 1/2% due 25</t>
  </si>
  <si>
    <t>CN127485001</t>
  </si>
  <si>
    <t>CN Shui On 5 3/4% due 23</t>
  </si>
  <si>
    <t>CN198097001</t>
  </si>
  <si>
    <t>CN Shui On 6.15% due 24</t>
  </si>
  <si>
    <t>CN84506001</t>
  </si>
  <si>
    <t>CN Shui On 6.4% due 22 Perp</t>
  </si>
  <si>
    <t>XS1632358112</t>
  </si>
  <si>
    <t>CN119529001</t>
  </si>
  <si>
    <t>CN Sino Ocean Land 4 3/4% due 29</t>
  </si>
  <si>
    <t>CN136625001</t>
  </si>
  <si>
    <t>CN Sino Ocean Land 4 3/4% due 30</t>
  </si>
  <si>
    <t>CN85918001</t>
  </si>
  <si>
    <t>CN Sino Ocean Land 4.9% due 22 Perp</t>
  </si>
  <si>
    <t>CN73939001</t>
  </si>
  <si>
    <t>CN Sino Ocean Land 5.95% due 27</t>
  </si>
  <si>
    <t>CN48779001</t>
  </si>
  <si>
    <t>CN Sino Ocean Land 6% due 24</t>
  </si>
  <si>
    <t>CN238363001</t>
  </si>
  <si>
    <t>CN Sunac China Holdings 5.95% due 24</t>
  </si>
  <si>
    <t>CN159850001</t>
  </si>
  <si>
    <t>CN Sunac China Holdings 6 1/2% due 23</t>
  </si>
  <si>
    <t>CN136314001</t>
  </si>
  <si>
    <t>CN Sunac China Holdings 6 1/2% due 25</t>
  </si>
  <si>
    <t>CN238364001</t>
  </si>
  <si>
    <t>CN Sunac China Holdings 6 1/2% due 26</t>
  </si>
  <si>
    <t>CN188611001</t>
  </si>
  <si>
    <t>CN Sunac China Holdings 6.65% due 24</t>
  </si>
  <si>
    <t>CN161180001</t>
  </si>
  <si>
    <t>CN Sunac China Holdings 7% due 25</t>
  </si>
  <si>
    <t>CN89760001</t>
  </si>
  <si>
    <t>CN Sunny Optical 3 3/4% due 23</t>
  </si>
  <si>
    <t>CN78694001</t>
  </si>
  <si>
    <t>CN Sunshine Life 4 1/2% due 26</t>
  </si>
  <si>
    <t>CN198088001</t>
  </si>
  <si>
    <t>CN Tencent Music 1 3/8% due 25</t>
  </si>
  <si>
    <t>CN198089001</t>
  </si>
  <si>
    <t>CN Tencent Music 2% due 30</t>
  </si>
  <si>
    <t>CN237979001</t>
  </si>
  <si>
    <t>CN Times Prop Hldg 5 3/4% due 27</t>
  </si>
  <si>
    <t>CN159848001</t>
  </si>
  <si>
    <t>CN Times Prop Hldg 6 3/4% due 25</t>
  </si>
  <si>
    <t>CN211195001</t>
  </si>
  <si>
    <t>CN Times Prop Hldg 6.2% due 26</t>
  </si>
  <si>
    <t>CN89058001</t>
  </si>
  <si>
    <t>CN Times Prop Hldg 6.6% due 23</t>
  </si>
  <si>
    <t>CN203453001</t>
  </si>
  <si>
    <t>CN Tingyi Holding Corp 1 5/8% due 25</t>
  </si>
  <si>
    <t>CN85823001</t>
  </si>
  <si>
    <t>CN Weichai Power 3 3/4% due 22 Perp</t>
  </si>
  <si>
    <t>CN91072001</t>
  </si>
  <si>
    <t>CN Yanlord 6 3/4% due 23</t>
  </si>
  <si>
    <t>XS1809258210</t>
  </si>
  <si>
    <t>HK237911001</t>
  </si>
  <si>
    <t>CN Yuexiu Property 2.8% due 26</t>
  </si>
  <si>
    <t>CN34439001</t>
  </si>
  <si>
    <t>CN Yuexiu Property 4 1/2% due 23</t>
  </si>
  <si>
    <t>CN91043001</t>
  </si>
  <si>
    <t>CN Yuexiu Property 5 3/8% due 23</t>
  </si>
  <si>
    <t>HK238408001</t>
  </si>
  <si>
    <t>CN Yuexiu REIT 2.65% due 26</t>
  </si>
  <si>
    <t>CN86343001</t>
  </si>
  <si>
    <t>CN Yuzhou 5 3/8% due 22 Perp</t>
  </si>
  <si>
    <t>CN237511001</t>
  </si>
  <si>
    <t>CN Zhenro Properties 6.63% due 26</t>
  </si>
  <si>
    <t>CN202510001</t>
  </si>
  <si>
    <t>CN Zhenro Properties 7.35% due 25</t>
  </si>
  <si>
    <t>CN197557001</t>
  </si>
  <si>
    <t>CN ZhongAn Online P&amp;C Ins Co 3 1/2% due 26</t>
  </si>
  <si>
    <t>CN159845001</t>
  </si>
  <si>
    <t>CN ZhongAn Online P&amp;C Ins Co 3 1/8% due 25</t>
  </si>
  <si>
    <t>CN237725001</t>
  </si>
  <si>
    <t>CN Zhongsheng Grp Hldgs 3% due 26</t>
  </si>
  <si>
    <t>CN189020001</t>
  </si>
  <si>
    <t>CN Zhongtai Fin Intl Ltd 3.85% due 23</t>
  </si>
  <si>
    <t>CO94482001</t>
  </si>
  <si>
    <t>CO AI Candelaria 7 1/2% due 28</t>
  </si>
  <si>
    <t>CO75437001</t>
  </si>
  <si>
    <t>CO BBVA Colombia SA 4 7/8% due 25</t>
  </si>
  <si>
    <t>CO261454001</t>
  </si>
  <si>
    <t>CO Banco Davivienda 6.65% due 31 Perp</t>
  </si>
  <si>
    <t>CO85076001</t>
  </si>
  <si>
    <t>CO Banco de Bogota 4 3/8% due 27</t>
  </si>
  <si>
    <t>CO34618001</t>
  </si>
  <si>
    <t>CO Banco de Bogota 5 3/8% due 23</t>
  </si>
  <si>
    <t>CO79059001</t>
  </si>
  <si>
    <t>CO Banco de Bogota 6 1/4% due 26</t>
  </si>
  <si>
    <t>CO137858001</t>
  </si>
  <si>
    <t>CO Bancolombia 3% due 25</t>
  </si>
  <si>
    <t>CO133346001</t>
  </si>
  <si>
    <t>CO Bancolombia 4 5/8% due 29</t>
  </si>
  <si>
    <t>CO86548001</t>
  </si>
  <si>
    <t>CO Bancolombia 4 7/8% due 27</t>
  </si>
  <si>
    <t>CO159519001</t>
  </si>
  <si>
    <t>CO Colombia Telecomm 4.95% due 30</t>
  </si>
  <si>
    <t>CO94224001</t>
  </si>
  <si>
    <t>CO EEB International 5.55% due 28</t>
  </si>
  <si>
    <t>CO70872001</t>
  </si>
  <si>
    <t>CO Ecopetrol 4 1/8% due 25</t>
  </si>
  <si>
    <t>CO76128001</t>
  </si>
  <si>
    <t>CO Ecopetrol 5 3/8% due 26</t>
  </si>
  <si>
    <t>CO39205001</t>
  </si>
  <si>
    <t>CO Ecopetrol 5 7/8% due 23</t>
  </si>
  <si>
    <t>CO43081001</t>
  </si>
  <si>
    <t>CO Ecopetrol 5 7/8% due 45</t>
  </si>
  <si>
    <t>CO143800001</t>
  </si>
  <si>
    <t>CO Ecopetrol 6 7/8% due 30</t>
  </si>
  <si>
    <t>CO39206001</t>
  </si>
  <si>
    <t>CO Ecopetrol 7 3/8% due 43</t>
  </si>
  <si>
    <t>CO83264001</t>
  </si>
  <si>
    <t>CO GNB Sudameris 6 1/2% due 27</t>
  </si>
  <si>
    <t>CO261149001</t>
  </si>
  <si>
    <t>CO GNB Sudameris 7 1/2% due 31</t>
  </si>
  <si>
    <t>CL137144001</t>
  </si>
  <si>
    <t>CO GeoPark Holdings 5 1/2% due 27</t>
  </si>
  <si>
    <t>CO91323001</t>
  </si>
  <si>
    <t>CO Gilex Holding Sarl 8 1/2% due 23</t>
  </si>
  <si>
    <t>USL43228AA06</t>
  </si>
  <si>
    <t>GILHDG</t>
  </si>
  <si>
    <t>CA115790001</t>
  </si>
  <si>
    <t>CO Gran Tierra 7 3/4% due 27</t>
  </si>
  <si>
    <t>CO90771001</t>
  </si>
  <si>
    <t>CO Gran Tierra Energy 6 1/4% due 25</t>
  </si>
  <si>
    <t>CO138372001</t>
  </si>
  <si>
    <t>CO Grupo Aval 4 3/8% due 30</t>
  </si>
  <si>
    <t>CO78918001</t>
  </si>
  <si>
    <t>CO Gruposura 5 1/2% due 26</t>
  </si>
  <si>
    <t>CO216921001</t>
  </si>
  <si>
    <t>CO Millicom 4 1/2% due 31</t>
  </si>
  <si>
    <t>CO85933001</t>
  </si>
  <si>
    <t>CO Millicom 5 1/8% due 28</t>
  </si>
  <si>
    <t>CO113608001</t>
  </si>
  <si>
    <t>CO Millicom 6 1/4% due 29</t>
  </si>
  <si>
    <t>CO159843001</t>
  </si>
  <si>
    <t>CO Oleoducto Central 4% due 27</t>
  </si>
  <si>
    <t>CO124285001</t>
  </si>
  <si>
    <t>CO Promigas SA 3 3/4% due 29</t>
  </si>
  <si>
    <t>CO83382001</t>
  </si>
  <si>
    <t>CO SURA Asset Management 4 3/8% due 27</t>
  </si>
  <si>
    <t>CO42006001</t>
  </si>
  <si>
    <t>CO SURA Asset Management 4 7/8% due 24</t>
  </si>
  <si>
    <t>CO112528001</t>
  </si>
  <si>
    <t>CO Termoc Power 7 7/8% due 29</t>
  </si>
  <si>
    <t>DO82307001</t>
  </si>
  <si>
    <t>DO AERDOS 6 3/4% due 29</t>
  </si>
  <si>
    <t>EC113619001</t>
  </si>
  <si>
    <t>EC International Airport 12% due 33</t>
  </si>
  <si>
    <t>GE80302001</t>
  </si>
  <si>
    <t>GE BGEO Group 6% due 23</t>
  </si>
  <si>
    <t>GE90556001</t>
  </si>
  <si>
    <t>GE JSC Georgia Capital 6 1/8% due 24</t>
  </si>
  <si>
    <t>GE116805001</t>
  </si>
  <si>
    <t>GE TBC Bank JSC 5 3/4% due 24</t>
  </si>
  <si>
    <t>GH256691001</t>
  </si>
  <si>
    <t>GH Kosmos Energy 7 1/2% due 28</t>
  </si>
  <si>
    <t>GH114203001</t>
  </si>
  <si>
    <t>GH Kosmos Energy 7 1/8% due 26</t>
  </si>
  <si>
    <t>GH90742001</t>
  </si>
  <si>
    <t>GH Tullow Oil 7% due 25</t>
  </si>
  <si>
    <t>BM261453001</t>
  </si>
  <si>
    <t>GT Investment Energy 6 1/4% due 29</t>
  </si>
  <si>
    <t>HK34685001</t>
  </si>
  <si>
    <t>HK AIA Group Ltd 3 1/8% due 23</t>
  </si>
  <si>
    <t>HONG KONG</t>
  </si>
  <si>
    <t>HK143191001</t>
  </si>
  <si>
    <t>HK AIA Group Ltd 3 3/8% due 30</t>
  </si>
  <si>
    <t>HK74383001</t>
  </si>
  <si>
    <t>HK AIA Group Ltd 3.2% due 25</t>
  </si>
  <si>
    <t>HK200655001</t>
  </si>
  <si>
    <t>HK AIA Group Ltd 3.2% due 40</t>
  </si>
  <si>
    <t>HK114500001</t>
  </si>
  <si>
    <t>HK AIA Group Ltd 3.6% due 29</t>
  </si>
  <si>
    <t>HK90865001</t>
  </si>
  <si>
    <t>HK AIA Group Ltd 3.9% due 28</t>
  </si>
  <si>
    <t>HK78412001</t>
  </si>
  <si>
    <t>HK AIA Group Ltd 4 1/2% due 46</t>
  </si>
  <si>
    <t>HK41023001</t>
  </si>
  <si>
    <t>HK AIA Group Ltd 4 7/8% due 44</t>
  </si>
  <si>
    <t>HK140233001</t>
  </si>
  <si>
    <t>HK Bank Of Communication 3.725% due 25 Perp</t>
  </si>
  <si>
    <t>HK93715001</t>
  </si>
  <si>
    <t>HK Bank of China 5.9% due 23 Perp</t>
  </si>
  <si>
    <t>HK147947001</t>
  </si>
  <si>
    <t>HK Bank of East Asia 4% due 30</t>
  </si>
  <si>
    <t>HK84202001</t>
  </si>
  <si>
    <t>HK Bank of East Asia 5 5/8% due 22 Perp</t>
  </si>
  <si>
    <t>HK122749001</t>
  </si>
  <si>
    <t>HK Bank of East Asia 5 7/8% due 24 Perp</t>
  </si>
  <si>
    <t>HK215006001</t>
  </si>
  <si>
    <t>HK Bank of East Asia 5.825% due 25 Perp</t>
  </si>
  <si>
    <t>HK237467001</t>
  </si>
  <si>
    <t>HK CAS Hldg 4% due 26 Perp</t>
  </si>
  <si>
    <t>HK113019001</t>
  </si>
  <si>
    <t>HK CITIC 4 5/8% due 29</t>
  </si>
  <si>
    <t>HK94353001</t>
  </si>
  <si>
    <t>HK CITIC 7.1% due 23 Perp</t>
  </si>
  <si>
    <t>HK235810001</t>
  </si>
  <si>
    <t>HK CK Prop Hldg 3 1/2% due 23 Perp</t>
  </si>
  <si>
    <t>XS2273084439</t>
  </si>
  <si>
    <t>CKPH</t>
  </si>
  <si>
    <t>HK211187001</t>
  </si>
  <si>
    <t>HK CK Prop Hldg 3.8% due 23 Perp</t>
  </si>
  <si>
    <t>XS2227047151</t>
  </si>
  <si>
    <t>HK112489001</t>
  </si>
  <si>
    <t>HK CMB Wing Lung Bank 6 1/2% due 24 Perp</t>
  </si>
  <si>
    <t>HK151905001</t>
  </si>
  <si>
    <t>HK Champion Real Estate 2.95% due 30</t>
  </si>
  <si>
    <t>HK34423001</t>
  </si>
  <si>
    <t>HK Champion Real Estate 3 3/4% due 23</t>
  </si>
  <si>
    <t>HK85328001</t>
  </si>
  <si>
    <t>HK Cheung Kong Infr 4.85% due 22 Perp</t>
  </si>
  <si>
    <t>HK84865001</t>
  </si>
  <si>
    <t>HK Chong Hing Bank 3.876% due 27</t>
  </si>
  <si>
    <t>HK170083001</t>
  </si>
  <si>
    <t>HK Chong Hing Bank 5 1/2% due 25 Perp</t>
  </si>
  <si>
    <t>HK117860001</t>
  </si>
  <si>
    <t>HK Chong Hing Bank 5.7% due 24 Perp</t>
  </si>
  <si>
    <t>HK34665001</t>
  </si>
  <si>
    <t>HK Citic Telecom 6.1% due 25</t>
  </si>
  <si>
    <t>HK71122001</t>
  </si>
  <si>
    <t>HK FWD 5% due 24</t>
  </si>
  <si>
    <t>HK84475001</t>
  </si>
  <si>
    <t>HK FWD Grp 0% due 22 Perp</t>
  </si>
  <si>
    <t>HK117779001</t>
  </si>
  <si>
    <t>HK FWD Grp 5 3/4% due 24 Perp</t>
  </si>
  <si>
    <t>HK122684001</t>
  </si>
  <si>
    <t>HK FWD Grp 6 3/8% due 24 Perp</t>
  </si>
  <si>
    <t>HK122621001</t>
  </si>
  <si>
    <t>HK Far East Cons Intl 7 3/8% due 24 Perp</t>
  </si>
  <si>
    <t>XS2050584866</t>
  </si>
  <si>
    <t>PH35369001</t>
  </si>
  <si>
    <t>HK First Pacific 4 1/2% due 23</t>
  </si>
  <si>
    <t>HK198982001</t>
  </si>
  <si>
    <t>HK First Pacific 4 3/8% due 27</t>
  </si>
  <si>
    <t>HK188599001</t>
  </si>
  <si>
    <t>HK Goodman Logistics 3% due 30</t>
  </si>
  <si>
    <t>HK43352001</t>
  </si>
  <si>
    <t>HK Goodman Logistics 4 3/8% due 24</t>
  </si>
  <si>
    <t>HK147596001</t>
  </si>
  <si>
    <t>HK Henderson Land 2 3/8% due 25</t>
  </si>
  <si>
    <t>HK113173001</t>
  </si>
  <si>
    <t>HK Henderson Land 3 7/8% due 29</t>
  </si>
  <si>
    <t>HK260894001</t>
  </si>
  <si>
    <t>HK Hutchison 1 1/2% due 26</t>
  </si>
  <si>
    <t>HK144390001</t>
  </si>
  <si>
    <t>HK Hutchison 2 1/2% due 30</t>
  </si>
  <si>
    <t>HK260895001</t>
  </si>
  <si>
    <t>HK Hutchison 2 1/2% due 31</t>
  </si>
  <si>
    <t>HK86367001</t>
  </si>
  <si>
    <t>HK Hutchison 2 3/4% due 23</t>
  </si>
  <si>
    <t>HK81021001</t>
  </si>
  <si>
    <t>HK Hutchison 2 3/4% due 26</t>
  </si>
  <si>
    <t>HK122557001</t>
  </si>
  <si>
    <t>HK Hutchison 2 3/4% due 29</t>
  </si>
  <si>
    <t>HK83281001</t>
  </si>
  <si>
    <t>HK Hutchison 3 1/2% due 27</t>
  </si>
  <si>
    <t>HK34124001</t>
  </si>
  <si>
    <t>HK Hutchison 3 1/4% due 22</t>
  </si>
  <si>
    <t>HK114585001</t>
  </si>
  <si>
    <t>HK Hutchison 3 1/4% due 24</t>
  </si>
  <si>
    <t>HK86368001</t>
  </si>
  <si>
    <t>HK Hutchison 3 1/4% due 27</t>
  </si>
  <si>
    <t>HK260896001</t>
  </si>
  <si>
    <t>HK Hutchison 3 1/8% due 41</t>
  </si>
  <si>
    <t>HK122558001</t>
  </si>
  <si>
    <t>HK Hutchison 3 3/8% due 49</t>
  </si>
  <si>
    <t>HK144391001</t>
  </si>
  <si>
    <t>HK Hutchison 3 3/8% due 50</t>
  </si>
  <si>
    <t>HK72190001</t>
  </si>
  <si>
    <t>HK Hutchison 3 5/8% due 24</t>
  </si>
  <si>
    <t>HK114586001</t>
  </si>
  <si>
    <t>HK Hutchison 3 5/8% due 29</t>
  </si>
  <si>
    <t>HK84175001</t>
  </si>
  <si>
    <t>HK Hutchison 4% due 22 Perp</t>
  </si>
  <si>
    <t>HK22928001</t>
  </si>
  <si>
    <t>HK Hutchison 7 1/2% due 27</t>
  </si>
  <si>
    <t>HK26821001</t>
  </si>
  <si>
    <t>HK Hutchison 7.45% due 33</t>
  </si>
  <si>
    <t>HK126870001</t>
  </si>
  <si>
    <t>HK Hutchison Port 2 7/8% due 24</t>
  </si>
  <si>
    <t>HK259205001</t>
  </si>
  <si>
    <t>HK Hutchison Port 2% due 26</t>
  </si>
  <si>
    <t>HK148941001</t>
  </si>
  <si>
    <t>HK Hysan Dvlp Co 2 7/8% due 27</t>
  </si>
  <si>
    <t>HK122467001</t>
  </si>
  <si>
    <t>HK Hysan Dvlp Co 2.82% due 29</t>
  </si>
  <si>
    <t>HK34444001</t>
  </si>
  <si>
    <t>HK Hysan Dvlp Co 3 1/2% due 23</t>
  </si>
  <si>
    <t>HK140236001</t>
  </si>
  <si>
    <t>HK Hysan Dvlp Co 4.1% due 25 Perp</t>
  </si>
  <si>
    <t>HK193466001</t>
  </si>
  <si>
    <t>HK Hysan Dvlp Co 4.85% due 23 Perp</t>
  </si>
  <si>
    <t>XS2216209333</t>
  </si>
  <si>
    <t>HK114639001</t>
  </si>
  <si>
    <t>HK IFC Development 3 5/8% due 29</t>
  </si>
  <si>
    <t>HK112518001</t>
  </si>
  <si>
    <t>HK Johnson Electric Hldg 4 1/8% due 24</t>
  </si>
  <si>
    <t>HK190994001</t>
  </si>
  <si>
    <t>HK LIFUNG 4 1/2% due 25</t>
  </si>
  <si>
    <t>HK124043001</t>
  </si>
  <si>
    <t>HK LIFUNG 4 3/8% due 24</t>
  </si>
  <si>
    <t>HK81451001</t>
  </si>
  <si>
    <t>HK LIFUNG 5 1/4% due 21 Perp</t>
  </si>
  <si>
    <t>XS1389118453</t>
  </si>
  <si>
    <t>HK147240001</t>
  </si>
  <si>
    <t>HK Land Finance 2 7/8% due 30</t>
  </si>
  <si>
    <t>HK31545001</t>
  </si>
  <si>
    <t>HK Land Finance 4 1/2% due 25</t>
  </si>
  <si>
    <t>HK40687001</t>
  </si>
  <si>
    <t>HK Land Finance 4 5/8% due 24</t>
  </si>
  <si>
    <t>HK76120001</t>
  </si>
  <si>
    <t>HK Lifestyle 4 1/2% due 25</t>
  </si>
  <si>
    <t>HK80273001</t>
  </si>
  <si>
    <t>HK Link Holdings 2 7/8% due 26</t>
  </si>
  <si>
    <t>HK69217001</t>
  </si>
  <si>
    <t>HK Link Holdings 3 3/5 % due 24</t>
  </si>
  <si>
    <t>HK191724001</t>
  </si>
  <si>
    <t>HK MTRC 1 5/8% due 30</t>
  </si>
  <si>
    <t>HK81409001</t>
  </si>
  <si>
    <t>HK MTRC 2 1/2% due 26</t>
  </si>
  <si>
    <t>HK194344001</t>
  </si>
  <si>
    <t>HK Nan Fung 3 5/8% due 30</t>
  </si>
  <si>
    <t>HK86329001</t>
  </si>
  <si>
    <t>HK Nan Fung 3 7/8% due 27</t>
  </si>
  <si>
    <t>VG197558001</t>
  </si>
  <si>
    <t>HK Nan Fung 5% due 23 Perp</t>
  </si>
  <si>
    <t>XS2226621840</t>
  </si>
  <si>
    <t>HK93558001</t>
  </si>
  <si>
    <t>HK Nan Fung 5% due 28</t>
  </si>
  <si>
    <t>HK129817001</t>
  </si>
  <si>
    <t>HK Nanyang Comm Bk 3.8% due 29</t>
  </si>
  <si>
    <t>HK84378001</t>
  </si>
  <si>
    <t>HK Nanyang Comm Bk 5% due 22 Perp</t>
  </si>
  <si>
    <t>HK123961001</t>
  </si>
  <si>
    <t>HK PCCW 3 1/4% due 29</t>
  </si>
  <si>
    <t>HK34677001</t>
  </si>
  <si>
    <t>HK PCCW 3 3/4% due 23</t>
  </si>
  <si>
    <t>HK75343001</t>
  </si>
  <si>
    <t>HK PCCW 3 5/8% due 25</t>
  </si>
  <si>
    <t>HK79855001</t>
  </si>
  <si>
    <t>HK PCCW 3% due 26</t>
  </si>
  <si>
    <t>HK128032001</t>
  </si>
  <si>
    <t>HK SHK &amp; Co 5 3/4% due 24</t>
  </si>
  <si>
    <t>HK112330001</t>
  </si>
  <si>
    <t>HK Shanghai Comm Bk 5% due 29</t>
  </si>
  <si>
    <t>HK144483001</t>
  </si>
  <si>
    <t>HK Sun Hung 2 3/4% due 30</t>
  </si>
  <si>
    <t>HK136950001</t>
  </si>
  <si>
    <t>HK Sun Hung 2 7/8% due 30</t>
  </si>
  <si>
    <t>HK113018001</t>
  </si>
  <si>
    <t>HK Sun Hung 3 3/4% due 29</t>
  </si>
  <si>
    <t>HK34443001</t>
  </si>
  <si>
    <t>HK Sun Hung 3 5/8% due 23</t>
  </si>
  <si>
    <t>HK137873001</t>
  </si>
  <si>
    <t>HK Swire Pac 2 7/8% due 30</t>
  </si>
  <si>
    <t>HK76864001</t>
  </si>
  <si>
    <t>HK Swire Pac 3 7/8% due 25</t>
  </si>
  <si>
    <t>HK84680001</t>
  </si>
  <si>
    <t>HK Swire Pac 3% due 24</t>
  </si>
  <si>
    <t>HK39412001</t>
  </si>
  <si>
    <t>HK Swire Pac 4 1/2% due 23</t>
  </si>
  <si>
    <t>HK89551001</t>
  </si>
  <si>
    <t>HK Swire Properties 3 1/2% due 28</t>
  </si>
  <si>
    <t>HK77691001</t>
  </si>
  <si>
    <t>HK Swire Properties 3 5/8% due 26</t>
  </si>
  <si>
    <t>HK122623001</t>
  </si>
  <si>
    <t>HK Wharf 2 1/2% due 24</t>
  </si>
  <si>
    <t>HK144272001</t>
  </si>
  <si>
    <t>HK Wharf 2 3/8% due 25</t>
  </si>
  <si>
    <t>HK144271001</t>
  </si>
  <si>
    <t>HK Wharf 2 7/8% due 30</t>
  </si>
  <si>
    <t>HK89631001</t>
  </si>
  <si>
    <t>HK Wharf 3 1/2% due 28</t>
  </si>
  <si>
    <t>HK237965001</t>
  </si>
  <si>
    <t>HK Wheelock &amp; Co 2 3/8% due 26</t>
  </si>
  <si>
    <t>HK87066001</t>
  </si>
  <si>
    <t>HK Wing Lung 3 3/4% due 27</t>
  </si>
  <si>
    <t>ID114542001</t>
  </si>
  <si>
    <t>ID Bank Mandiri 3 3/4% due 24</t>
  </si>
  <si>
    <t>ID144393001</t>
  </si>
  <si>
    <t>ID Bank Mandiri 4 3/4% due 25</t>
  </si>
  <si>
    <t>ID114155001</t>
  </si>
  <si>
    <t>ID Bank Rakyat 3.95% due 24</t>
  </si>
  <si>
    <t>ID92970001</t>
  </si>
  <si>
    <t>ID Bank Rakyat 4 5/8% due 23</t>
  </si>
  <si>
    <t>ID81408001</t>
  </si>
  <si>
    <t>ID Lippo Karawaci 6 3/4% due 26</t>
  </si>
  <si>
    <t>ID137154001</t>
  </si>
  <si>
    <t>ID Lippo Karawaci 8 1/8% due 25</t>
  </si>
  <si>
    <t>ID137339001</t>
  </si>
  <si>
    <t>ID PT Bank Tabungan Negara 4.2% due 25</t>
  </si>
  <si>
    <t>ID137743001</t>
  </si>
  <si>
    <t>ID PT Bumi Serpong Damai Tbk 5.95% due 25</t>
  </si>
  <si>
    <t>ID238403001</t>
  </si>
  <si>
    <t>ID PT Delta Dunia Makmur Tbk 7 3/4% due 26</t>
  </si>
  <si>
    <t>ID81300001</t>
  </si>
  <si>
    <t>ID PT Kawasan Industri 6 1/2% due 23</t>
  </si>
  <si>
    <t>ID43032001</t>
  </si>
  <si>
    <t>ID Perusahaan Gas Negara 5 1/8% due 24</t>
  </si>
  <si>
    <t>ID83632001</t>
  </si>
  <si>
    <t>ID Saka Energi 4.45% due 24</t>
  </si>
  <si>
    <t>ID89758001</t>
  </si>
  <si>
    <t>ID Sawit Sumbermas 7 3/4% due 23</t>
  </si>
  <si>
    <t>ID212394001</t>
  </si>
  <si>
    <t>ID Star Energy 3 1/4% due 29</t>
  </si>
  <si>
    <t>ID212395001</t>
  </si>
  <si>
    <t>ID Star Energy 4.85% due 38</t>
  </si>
  <si>
    <t>ID91114001</t>
  </si>
  <si>
    <t>ID Star Energy 6 3/4% due 33</t>
  </si>
  <si>
    <t>IL137331001</t>
  </si>
  <si>
    <t>IL Altice 5% due 28</t>
  </si>
  <si>
    <t>IL137853001</t>
  </si>
  <si>
    <t>IL Bank Leumi Le-Israel BM 3.275% due 31</t>
  </si>
  <si>
    <t>IL259035001</t>
  </si>
  <si>
    <t>IL Energean Israel 4 1/2% due 24</t>
  </si>
  <si>
    <t>IL259036001</t>
  </si>
  <si>
    <t>IL Energean Israel 4 7/8% due 26</t>
  </si>
  <si>
    <t>IL259037001</t>
  </si>
  <si>
    <t>IL Energean Israel 5 3/8% due 28</t>
  </si>
  <si>
    <t>IL259038001</t>
  </si>
  <si>
    <t>IL Energean Israel 5 7/8% due 31</t>
  </si>
  <si>
    <t>IL188589001</t>
  </si>
  <si>
    <t>IL Leviathan Bond Ltd 5 3/4% due 23</t>
  </si>
  <si>
    <t>IL188591001</t>
  </si>
  <si>
    <t>IL Leviathan Bond Ltd 6 1/2% due 27</t>
  </si>
  <si>
    <t>IL188590001</t>
  </si>
  <si>
    <t>IL Leviathan Bond Ltd 6 1/8% due 25</t>
  </si>
  <si>
    <t>IL188592001</t>
  </si>
  <si>
    <t>IL Leviathan Bond Ltd 6 3/4% due 30</t>
  </si>
  <si>
    <t>IL259503001</t>
  </si>
  <si>
    <t>IL Mizrahi Tefahot Bank Ltd 3.077% due 31</t>
  </si>
  <si>
    <t>US259041001</t>
  </si>
  <si>
    <t>IL Playtika Holding 4 1/4% due 29</t>
  </si>
  <si>
    <t>USU7265LAA36</t>
  </si>
  <si>
    <t>PLTK</t>
  </si>
  <si>
    <t>IL80469001</t>
  </si>
  <si>
    <t>IL Teva 2.8% due 23</t>
  </si>
  <si>
    <t>IL34372001</t>
  </si>
  <si>
    <t>IL Teva 2.95% due 22</t>
  </si>
  <si>
    <t>IL80470001</t>
  </si>
  <si>
    <t>IL Teva 3.15% due 26</t>
  </si>
  <si>
    <t>IL80471001</t>
  </si>
  <si>
    <t>IL Teva 4.1% due 46</t>
  </si>
  <si>
    <t>IL90656001</t>
  </si>
  <si>
    <t>IL Teva 6 3/4% due 28</t>
  </si>
  <si>
    <t>IL90662001</t>
  </si>
  <si>
    <t>IL Teva 6% due 24</t>
  </si>
  <si>
    <t>IL32428001</t>
  </si>
  <si>
    <t>IL Teva 6.15% due 36</t>
  </si>
  <si>
    <t>IL204264001</t>
  </si>
  <si>
    <t>IL Teva 7 1/8% due 01/25</t>
  </si>
  <si>
    <t>IN124207001</t>
  </si>
  <si>
    <t>IN Adani Green 4 5/8% due 39</t>
  </si>
  <si>
    <t>INDIA</t>
  </si>
  <si>
    <t>IN116572001</t>
  </si>
  <si>
    <t>IN Adani Green 6 1/4% due 24</t>
  </si>
  <si>
    <t>IN238398001</t>
  </si>
  <si>
    <t>IN Adani Ports and SEZ 3.1% due 31</t>
  </si>
  <si>
    <t>IN117612001</t>
  </si>
  <si>
    <t>IN Adani Ports and SEZ 4 3/8% due 29</t>
  </si>
  <si>
    <t>IN84651001</t>
  </si>
  <si>
    <t>IN Adani Ports and SEZ 4% due 27</t>
  </si>
  <si>
    <t>IN175247001</t>
  </si>
  <si>
    <t>IN Adani Ports and SEZ 4.2% due 27</t>
  </si>
  <si>
    <t>IN122822001</t>
  </si>
  <si>
    <t>IN Azure Power 5.65% due 24</t>
  </si>
  <si>
    <t>IN82271001</t>
  </si>
  <si>
    <t>IN Bharat Petroleum 4 3/8% due 27</t>
  </si>
  <si>
    <t>IN75596001</t>
  </si>
  <si>
    <t>IN Bharat Petroleum 4% due 25</t>
  </si>
  <si>
    <t>IN254341001</t>
  </si>
  <si>
    <t>IN Bharti Airtel 3 1/4% due 31</t>
  </si>
  <si>
    <t>IN254340001</t>
  </si>
  <si>
    <t>IN Bharti Airtel 3.975% due 26 Perp</t>
  </si>
  <si>
    <t>IN75967001</t>
  </si>
  <si>
    <t>IN Bharti Airtel 4 3/8% due 25</t>
  </si>
  <si>
    <t>IN43050001</t>
  </si>
  <si>
    <t>IN Bharti Airtel 5.35% due 24</t>
  </si>
  <si>
    <t>IN124286001</t>
  </si>
  <si>
    <t>IN Bharti Airtel 5.65% due 25 Perp</t>
  </si>
  <si>
    <t>MU259251001</t>
  </si>
  <si>
    <t>IN Cliffton Limited 6 1/4% due 25</t>
  </si>
  <si>
    <t>US238527001</t>
  </si>
  <si>
    <t>IN Continuum Energy 4 1/2% due 27</t>
  </si>
  <si>
    <t>IN81399001</t>
  </si>
  <si>
    <t>IN Delhi Intl Airport 6 1/8% due 26</t>
  </si>
  <si>
    <t>IN116142001</t>
  </si>
  <si>
    <t>IN Delhi Intl Airport 6.45% due 29</t>
  </si>
  <si>
    <t>IN137146001</t>
  </si>
  <si>
    <t>IN Future Retail Limited 5.6% due 25</t>
  </si>
  <si>
    <t>CCC-</t>
  </si>
  <si>
    <t>IN86664001</t>
  </si>
  <si>
    <t>IN GMR Hyderabad Airport 4 1/4% due 27</t>
  </si>
  <si>
    <t>IN238399001</t>
  </si>
  <si>
    <t>IN GMR Hyderabad Airport 4 3/4% due 26</t>
  </si>
  <si>
    <t>IN114540001</t>
  </si>
  <si>
    <t>IN GMR Hyderabad Airport 5 3/8% due 24</t>
  </si>
  <si>
    <t>IN259410001</t>
  </si>
  <si>
    <t>IN Greenko 3.85% due 26</t>
  </si>
  <si>
    <t>IN80576001</t>
  </si>
  <si>
    <t>IN Greenko Invst 4 7/8% due 23</t>
  </si>
  <si>
    <t>USV3854PAA94</t>
  </si>
  <si>
    <t>IN118966001</t>
  </si>
  <si>
    <t>IN Greenko Solar 5.55% due 25</t>
  </si>
  <si>
    <t>USV3855GAA86</t>
  </si>
  <si>
    <t>IN118967001</t>
  </si>
  <si>
    <t>IN Greenko Solar 5.95% due 26</t>
  </si>
  <si>
    <t>IN256690001</t>
  </si>
  <si>
    <t>IN HCL Technologies Ltd 1 3/8% due 26</t>
  </si>
  <si>
    <t>IN84726001</t>
  </si>
  <si>
    <t>IN HPCL 4% due 27</t>
  </si>
  <si>
    <t>IN83600001</t>
  </si>
  <si>
    <t>IN HPCL-Mittal Energy 5 1/4% due 27</t>
  </si>
  <si>
    <t>IN124458001</t>
  </si>
  <si>
    <t>IN HPCL-Mittal Energy 5.45% due 26</t>
  </si>
  <si>
    <t>IN259252001</t>
  </si>
  <si>
    <t>IN Hero Future Energies Asia 4 1/4% due 27</t>
  </si>
  <si>
    <t>MU247000001</t>
  </si>
  <si>
    <t>IN India Green Power 4% due 27</t>
  </si>
  <si>
    <t>MU247540001</t>
  </si>
  <si>
    <t>IN India Toll Roads 5 1/2% due 24</t>
  </si>
  <si>
    <t>IN112332001</t>
  </si>
  <si>
    <t>IN Indian Oil 4 3/4% due 24</t>
  </si>
  <si>
    <t>IN38696001</t>
  </si>
  <si>
    <t>IN Indian Oil 5 3/4% due 23</t>
  </si>
  <si>
    <t>IN89261001</t>
  </si>
  <si>
    <t>IN Indian Railway Finance 3.835% due 27</t>
  </si>
  <si>
    <t>IN123956001</t>
  </si>
  <si>
    <t>IN JSW Steel 5 3/8% due 25</t>
  </si>
  <si>
    <t>IN114637001</t>
  </si>
  <si>
    <t>IN JSW Steel 5.95% due 24</t>
  </si>
  <si>
    <t>IN214149001</t>
  </si>
  <si>
    <t>IN JSW Steel 5.95% due 26</t>
  </si>
  <si>
    <t>IN34575001</t>
  </si>
  <si>
    <t>IN Power Grid Corp 3 7/8% due 23</t>
  </si>
  <si>
    <t>IN122620001</t>
  </si>
  <si>
    <t>IN Pwr Fin Corp 3 1/4% due 24</t>
  </si>
  <si>
    <t>IN116770001</t>
  </si>
  <si>
    <t>IN Pwr Fin Corp 3 3/4% due 24</t>
  </si>
  <si>
    <t>IN89127001</t>
  </si>
  <si>
    <t>IN Pwr Fin Corp 3 3/4% due 27</t>
  </si>
  <si>
    <t>IN238267001</t>
  </si>
  <si>
    <t>IN Pwr Fin Corp 3.35% due 31</t>
  </si>
  <si>
    <t>IN122622001</t>
  </si>
  <si>
    <t>IN Pwr Fin Corp 3.9% due 29</t>
  </si>
  <si>
    <t>IN137328001</t>
  </si>
  <si>
    <t>IN Pwr Fin Corp 3.95% due 30</t>
  </si>
  <si>
    <t>IN116777001</t>
  </si>
  <si>
    <t>IN Pwr Fin Corp 4 1/2% due 29</t>
  </si>
  <si>
    <t>IN93123001</t>
  </si>
  <si>
    <t>IN Pwr Fin Corp 5 1/4% due 28</t>
  </si>
  <si>
    <t>IN94658001</t>
  </si>
  <si>
    <t>IN Pwr Fin Corp 6.15% due 28</t>
  </si>
  <si>
    <t>IN260031001</t>
  </si>
  <si>
    <t>IN ReNew Power 4 1/2% due 28</t>
  </si>
  <si>
    <t>IN137805001</t>
  </si>
  <si>
    <t>IN ReNew Power 5 7/8% due 27</t>
  </si>
  <si>
    <t>IN113450001</t>
  </si>
  <si>
    <t>IN ReNew Power 6.67% due 24</t>
  </si>
  <si>
    <t>IN89016001</t>
  </si>
  <si>
    <t>IN Reliance 3.667% due 27</t>
  </si>
  <si>
    <t>IN73891001</t>
  </si>
  <si>
    <t>IN Reliance 4 1/8% due 25</t>
  </si>
  <si>
    <t>IN73990001</t>
  </si>
  <si>
    <t>IN Reliance 4 7/8% due 45</t>
  </si>
  <si>
    <t>IN31579001</t>
  </si>
  <si>
    <t>IN Reliance 6 1/4% due 40</t>
  </si>
  <si>
    <t>IN252725001</t>
  </si>
  <si>
    <t>IN Rural Electrification 2 1/4% due 26</t>
  </si>
  <si>
    <t>IN132871001</t>
  </si>
  <si>
    <t>IN Rural Electrification 3 1/2% due 24</t>
  </si>
  <si>
    <t>IN118841001</t>
  </si>
  <si>
    <t>IN Rural Electrification 3 3/8% due 24</t>
  </si>
  <si>
    <t>IN84703001</t>
  </si>
  <si>
    <t>IN Rural Electrification 3 7/8% due 27</t>
  </si>
  <si>
    <t>IN90718001</t>
  </si>
  <si>
    <t>IN Rural Electrification 4 5/8% due 28</t>
  </si>
  <si>
    <t>IN94371001</t>
  </si>
  <si>
    <t>IN Rural Electrification 5 1/4% due 23</t>
  </si>
  <si>
    <t>IN237506001</t>
  </si>
  <si>
    <t>IN Shriram Transport Fin 4.4% due 24</t>
  </si>
  <si>
    <t>IN247001001</t>
  </si>
  <si>
    <t>IN Ultra Tech Cement 2.8% due 31</t>
  </si>
  <si>
    <t>GB224173001</t>
  </si>
  <si>
    <t>IQ Genel Energy 9 1/4% due 25</t>
  </si>
  <si>
    <t>JM74181001</t>
  </si>
  <si>
    <t>JM Digicel 6 3/4% due 23</t>
  </si>
  <si>
    <t>BM148938001</t>
  </si>
  <si>
    <t>JM Digicel 8 3/4% due 24</t>
  </si>
  <si>
    <t>BM155281001</t>
  </si>
  <si>
    <t>JM Digicel Group 10% due 24</t>
  </si>
  <si>
    <t>BM155664001</t>
  </si>
  <si>
    <t>JM Digicel Group 8% due 25</t>
  </si>
  <si>
    <t>BM148939001</t>
  </si>
  <si>
    <t>JM Digicel International 13% due 25</t>
  </si>
  <si>
    <t>JM113486001</t>
  </si>
  <si>
    <t>JM Digicel International 8 3/4% due 24</t>
  </si>
  <si>
    <t>JO159847001</t>
  </si>
  <si>
    <t>JO Hikma Finance 3 1/4% due 25</t>
  </si>
  <si>
    <t>KR90106001</t>
  </si>
  <si>
    <t>KR Daegu Bank 3 3/4% due 23</t>
  </si>
  <si>
    <t>KOREA REPUBLIC OF</t>
  </si>
  <si>
    <t>KR153287001</t>
  </si>
  <si>
    <t>KR Doosan Bobcat Inc 5 7/8% due 25</t>
  </si>
  <si>
    <t>KR162267001</t>
  </si>
  <si>
    <t>KR GS Caltex 1 5/8% due 25</t>
  </si>
  <si>
    <t>KR92344001</t>
  </si>
  <si>
    <t>KR GS Caltex 3 7/8% due 23</t>
  </si>
  <si>
    <t>KR116472001</t>
  </si>
  <si>
    <t>KR GS Caltex 3% due 24</t>
  </si>
  <si>
    <t>KR89872001</t>
  </si>
  <si>
    <t>KR Hankook Tire Ltd 3 1/2% due 23</t>
  </si>
  <si>
    <t>KR91069001</t>
  </si>
  <si>
    <t>KR Hanwha Life Ins 4.7% due 23 Perp</t>
  </si>
  <si>
    <t>KR86927001</t>
  </si>
  <si>
    <t>KR Heungkuk Life Insr 4.475% due 22 Perp</t>
  </si>
  <si>
    <t>KR262696001</t>
  </si>
  <si>
    <t>KR Hydro &amp; Nuclear 1 1/4% due 26</t>
  </si>
  <si>
    <t>KR76041001</t>
  </si>
  <si>
    <t>KR Hydro &amp; Nuclear 3 1/4% due 25</t>
  </si>
  <si>
    <t>KR84892001</t>
  </si>
  <si>
    <t>KR Hydro &amp; Nuclear 3 1/8% due 27</t>
  </si>
  <si>
    <t>KR238486001</t>
  </si>
  <si>
    <t>KR Hyundai Capital 1 1/4% due 26</t>
  </si>
  <si>
    <t>KR90407001</t>
  </si>
  <si>
    <t>KR Hyundai Capital 3 3/4% due 23</t>
  </si>
  <si>
    <t>KR85424001</t>
  </si>
  <si>
    <t>KR Hyundai Capital 3 5/8% due 27</t>
  </si>
  <si>
    <t>KR153774001</t>
  </si>
  <si>
    <t>KR IBK 1.04% due 25</t>
  </si>
  <si>
    <t>KR124490001</t>
  </si>
  <si>
    <t>KR IBK 2 1/8% due 24</t>
  </si>
  <si>
    <t>KR84974001</t>
  </si>
  <si>
    <t>KR IBK 3.9% due 22 Perp</t>
  </si>
  <si>
    <t>KR216639001</t>
  </si>
  <si>
    <t>KR KB Capital 1 1/2% due 25</t>
  </si>
  <si>
    <t>KR112535001</t>
  </si>
  <si>
    <t>KR KEB Hana Bank 3 1/2% due 24</t>
  </si>
  <si>
    <t>KR72049001</t>
  </si>
  <si>
    <t>KR KEB Hana Bank 4 1/4% due 24</t>
  </si>
  <si>
    <t>KR71229001</t>
  </si>
  <si>
    <t>KR KEB Hana Bank 4 3/8% due 24</t>
  </si>
  <si>
    <t>KR92928001</t>
  </si>
  <si>
    <t>KR KEB Hana Bank FRN due 07/23</t>
  </si>
  <si>
    <t>XS1857641333</t>
  </si>
  <si>
    <t>KR90390001</t>
  </si>
  <si>
    <t>KR KEB Hana Bank FRN due 23</t>
  </si>
  <si>
    <t>XS1777363687</t>
  </si>
  <si>
    <t>KR116145001</t>
  </si>
  <si>
    <t>KR KEB Hana Bank FRN due 24</t>
  </si>
  <si>
    <t>XS2007215606</t>
  </si>
  <si>
    <t>KR195309001</t>
  </si>
  <si>
    <t>KR KT Corp 1% due 25</t>
  </si>
  <si>
    <t>KR80236001</t>
  </si>
  <si>
    <t>KR KT Corp 2 1/2% due 26</t>
  </si>
  <si>
    <t>KR143764001</t>
  </si>
  <si>
    <t>KR Kookmin 1 3/4% due 25</t>
  </si>
  <si>
    <t>KR217967001</t>
  </si>
  <si>
    <t>KR Kookmin 2 1/2% due 30</t>
  </si>
  <si>
    <t>KR86071001</t>
  </si>
  <si>
    <t>KR Kookmin 2 7/8% due 23</t>
  </si>
  <si>
    <t>KR112573001</t>
  </si>
  <si>
    <t>KR Kookmin 4 1/2% due 29</t>
  </si>
  <si>
    <t>KR117539001</t>
  </si>
  <si>
    <t>KR Kookmin 4.35% due 24 Perp</t>
  </si>
  <si>
    <t>KR90670001</t>
  </si>
  <si>
    <t>KR Kookmin FRN due 23</t>
  </si>
  <si>
    <t>XS1793243939</t>
  </si>
  <si>
    <t>KR80224001</t>
  </si>
  <si>
    <t>KR Korea Gas Corp 2 1/4% due 26</t>
  </si>
  <si>
    <t>KR117887001</t>
  </si>
  <si>
    <t>KR Korea Gas Corp 2 7/8% due 29</t>
  </si>
  <si>
    <t>KR43459001</t>
  </si>
  <si>
    <t>KR Korea Gas Corp 3 1/2 % due 26</t>
  </si>
  <si>
    <t>KR76255001</t>
  </si>
  <si>
    <t>KR Korea Gas Corp 3 1/2% due 25</t>
  </si>
  <si>
    <t>KR84816001</t>
  </si>
  <si>
    <t>KR Korea Gas Corp 3 1/8% due 27</t>
  </si>
  <si>
    <t>KR40834001</t>
  </si>
  <si>
    <t>KR Korea Gas Corp 3 7/8% due 24</t>
  </si>
  <si>
    <t>KR32499001</t>
  </si>
  <si>
    <t>KR Korea Gas Corp 6 1/4% due 42</t>
  </si>
  <si>
    <t>KR84860001</t>
  </si>
  <si>
    <t>KR Kyobo Life Ins 3.95% due 22 Perp</t>
  </si>
  <si>
    <t>KR114587001</t>
  </si>
  <si>
    <t>KR LG Chem 3 1/4% due 24</t>
  </si>
  <si>
    <t>KR114588001</t>
  </si>
  <si>
    <t>KR LG Chem 3 5/8% due 29</t>
  </si>
  <si>
    <t>KR165023001</t>
  </si>
  <si>
    <t>KR Mirae Asset Daewoo Co. 2 1/8% due 23</t>
  </si>
  <si>
    <t>KR165024001</t>
  </si>
  <si>
    <t>KR Mirae Asset Daewoo Co. 2 5/8% due 25</t>
  </si>
  <si>
    <t>KR115059001</t>
  </si>
  <si>
    <t>KR Mirae Asset Daewoo Co. 3 3/8% due 24</t>
  </si>
  <si>
    <t>KR160466001</t>
  </si>
  <si>
    <t>KR Natl Agri 1 1/4% due 25</t>
  </si>
  <si>
    <t>KR93129001</t>
  </si>
  <si>
    <t>KR SK Broadband 3 7/8% due 23</t>
  </si>
  <si>
    <t>KR237951001</t>
  </si>
  <si>
    <t>KR SK Hynix Inc 1 1/2% due 26</t>
  </si>
  <si>
    <t>KR237950001</t>
  </si>
  <si>
    <t>KR SK Hynix Inc 1% due 24</t>
  </si>
  <si>
    <t>KR237952001</t>
  </si>
  <si>
    <t>KR SK Hynix Inc 2 3/8% due 31</t>
  </si>
  <si>
    <t>KR122686001</t>
  </si>
  <si>
    <t>KR SK Hynix Inc 3% due 24</t>
  </si>
  <si>
    <t>KR238223001</t>
  </si>
  <si>
    <t>KR SK Innovation 1 5/8% due 24</t>
  </si>
  <si>
    <t>KR238224001</t>
  </si>
  <si>
    <t>KR SK Innovation 2 1/8% due 26</t>
  </si>
  <si>
    <t>KR90974001</t>
  </si>
  <si>
    <t>KR SK Telecom 3 3/4% due 23</t>
  </si>
  <si>
    <t>KR29777001</t>
  </si>
  <si>
    <t>KR SK Telecom 6 5/8% due 27</t>
  </si>
  <si>
    <t>KR261446001</t>
  </si>
  <si>
    <t>KR Shinhan 1 3/8% due 26</t>
  </si>
  <si>
    <t>KR85957001</t>
  </si>
  <si>
    <t>KR Shinhan 3 3/4% due 27</t>
  </si>
  <si>
    <t>KR94328001</t>
  </si>
  <si>
    <t>KR Shinhan 3 7/8% due 23</t>
  </si>
  <si>
    <t>KR78549001</t>
  </si>
  <si>
    <t>KR Shinhan 3 7/8% due 26</t>
  </si>
  <si>
    <t>KR90769001</t>
  </si>
  <si>
    <t>KR Shinhan 4 1/2% due 28</t>
  </si>
  <si>
    <t>KR114684001</t>
  </si>
  <si>
    <t>KR Shinhan 4% due 29</t>
  </si>
  <si>
    <t>KR214521001</t>
  </si>
  <si>
    <t>KR Shinhan Card Co 1 3/8% due 25</t>
  </si>
  <si>
    <t>KR143323001</t>
  </si>
  <si>
    <t>KR Shinhan FRN due 25</t>
  </si>
  <si>
    <t>US82460EAP51</t>
  </si>
  <si>
    <t>KR158873001</t>
  </si>
  <si>
    <t>KR Shinhan Financial 1.35% due 26</t>
  </si>
  <si>
    <t>KR119526001</t>
  </si>
  <si>
    <t>KR Shinhan Financial 3.34% due 30</t>
  </si>
  <si>
    <t>KR93226001</t>
  </si>
  <si>
    <t>KR Shinhan Financial 5 7/8% due 23 Perp</t>
  </si>
  <si>
    <t>CN202484001</t>
  </si>
  <si>
    <t>KR Tongyang Life Ins 5 1/4% due 25 Perp</t>
  </si>
  <si>
    <t>KR238358001</t>
  </si>
  <si>
    <t>KR Woori Bank 0 3/4% due 26</t>
  </si>
  <si>
    <t>KR124002001</t>
  </si>
  <si>
    <t>KR Woori Bank 4 1/4% due 24 Perp</t>
  </si>
  <si>
    <t>KR42234001</t>
  </si>
  <si>
    <t>KR Woori Bank 4 3/4% due 24</t>
  </si>
  <si>
    <t>KR84160001</t>
  </si>
  <si>
    <t>KR Woori Bank 5 1/4% due 22 Perp</t>
  </si>
  <si>
    <t>KR93087001</t>
  </si>
  <si>
    <t>KR Woori Bank 5 1/8% due 28</t>
  </si>
  <si>
    <t>KR89756001</t>
  </si>
  <si>
    <t>KR Woori Bank FRN due 23</t>
  </si>
  <si>
    <t>XS1755413652</t>
  </si>
  <si>
    <t>KR115423001</t>
  </si>
  <si>
    <t>KR Woori Bank FRN due 24</t>
  </si>
  <si>
    <t>XS1987800650</t>
  </si>
  <si>
    <t>KW221853001</t>
  </si>
  <si>
    <t>KW Burgan Bank SAK 2 3/4% due 31</t>
  </si>
  <si>
    <t>KW117725001</t>
  </si>
  <si>
    <t>KW Burgan Bank SAK 5.7492% due 24 Perp</t>
  </si>
  <si>
    <t>KW262947001</t>
  </si>
  <si>
    <t>KW Equate Petrochemical 2 5/8% due 28</t>
  </si>
  <si>
    <t>KW81447001</t>
  </si>
  <si>
    <t>KW Equate Petrochemical 4 1/4% due 26</t>
  </si>
  <si>
    <t>KW147241001</t>
  </si>
  <si>
    <t>KW Equate Petrochemical 5 7/8% due 30</t>
  </si>
  <si>
    <t>KW145342001</t>
  </si>
  <si>
    <t>KW Equate Petrochemical 5% due 25</t>
  </si>
  <si>
    <t>KW82706001</t>
  </si>
  <si>
    <t>KW Kipco 4 1/2% due 27</t>
  </si>
  <si>
    <t>KW124650001</t>
  </si>
  <si>
    <t>KW Kipco 4.229% due 26</t>
  </si>
  <si>
    <t>KW78386001</t>
  </si>
  <si>
    <t>KW Kipco 5% due 23</t>
  </si>
  <si>
    <t>KW220230001</t>
  </si>
  <si>
    <t>KW NBK 2 1/2% due 30</t>
  </si>
  <si>
    <t>KW251679001</t>
  </si>
  <si>
    <t>KW NBK 3 5/8% due 26 Perp</t>
  </si>
  <si>
    <t>KW131321001</t>
  </si>
  <si>
    <t>KW NBK Tier 4 1/2% due 25 Perp</t>
  </si>
  <si>
    <t>KZ161239001</t>
  </si>
  <si>
    <t>KZ Tengizchevroil Finance 2 5/8% due 25</t>
  </si>
  <si>
    <t>KZ161238001</t>
  </si>
  <si>
    <t>KZ Tengizchevroil Finance 3 1/4% due 30</t>
  </si>
  <si>
    <t>KZ80329001</t>
  </si>
  <si>
    <t>KZ Tengizchevroil Finance 4% due 26</t>
  </si>
  <si>
    <t>LT131692001</t>
  </si>
  <si>
    <t>LT ASG Finance 7 7/8% due 24</t>
  </si>
  <si>
    <t>MA75431001</t>
  </si>
  <si>
    <t>MA Groupe Office 4 1/2% due 25</t>
  </si>
  <si>
    <t>MA42082001</t>
  </si>
  <si>
    <t>MA Groupe Office 6 7/8% due 44</t>
  </si>
  <si>
    <t>MA211189001</t>
  </si>
  <si>
    <t>MA Vivo Energy 5 1/8% due 27</t>
  </si>
  <si>
    <t>CY261455001</t>
  </si>
  <si>
    <t>MD Aragvi Finance 8.45% due 26</t>
  </si>
  <si>
    <t>MOLDOVA</t>
  </si>
  <si>
    <t>US259513001</t>
  </si>
  <si>
    <t>MO MGM China Hldg 4 3/4% due 27</t>
  </si>
  <si>
    <t>MACAU</t>
  </si>
  <si>
    <t>US153754001</t>
  </si>
  <si>
    <t>MO MGM China Hldg 5 1/4% due 25</t>
  </si>
  <si>
    <t>MO115441001</t>
  </si>
  <si>
    <t>MO MGM China Hldg 5 3/8% due 24</t>
  </si>
  <si>
    <t>MO115442001</t>
  </si>
  <si>
    <t>MO MGM China Hldg 5 7/8% due 26</t>
  </si>
  <si>
    <t>MO238261001</t>
  </si>
  <si>
    <t>MO SJM Holdings Ltd 4 1/2% due 26</t>
  </si>
  <si>
    <t>MO238262001</t>
  </si>
  <si>
    <t>MO SJM Holdings Ltd 4.85% due 28</t>
  </si>
  <si>
    <t>MO238615001</t>
  </si>
  <si>
    <t>MO Sands China Ltd 3.8% due 01/26</t>
  </si>
  <si>
    <t>MO238616001</t>
  </si>
  <si>
    <t>MO Sands China Ltd 4 3/8% due 06/30</t>
  </si>
  <si>
    <t>MO93120001</t>
  </si>
  <si>
    <t>MO Sands China Ltd 5 1/8% due 25</t>
  </si>
  <si>
    <t>MO93121001</t>
  </si>
  <si>
    <t>MO Sands China Ltd 5.4% due 28</t>
  </si>
  <si>
    <t>MO237465001</t>
  </si>
  <si>
    <t>MO Studio City Finance 5% due 29</t>
  </si>
  <si>
    <t>MO159518001</t>
  </si>
  <si>
    <t>MO Studio City Finance 6 1/2% due 28</t>
  </si>
  <si>
    <t>MO159517001</t>
  </si>
  <si>
    <t>MO Studio City Finance 6% due 25</t>
  </si>
  <si>
    <t>MO85958001</t>
  </si>
  <si>
    <t>MO Wynn Macau 4 7/8% due 24</t>
  </si>
  <si>
    <t>USG98149AC46</t>
  </si>
  <si>
    <t>MO153291001</t>
  </si>
  <si>
    <t>MO Wynn Macau 5 1/2% due 26</t>
  </si>
  <si>
    <t>MO85959001</t>
  </si>
  <si>
    <t>MO Wynn Macau 5 1/2% due 27</t>
  </si>
  <si>
    <t>USG98149AD29</t>
  </si>
  <si>
    <t>MO133348001</t>
  </si>
  <si>
    <t>MO Wynn Macau 5 1/8% due 29</t>
  </si>
  <si>
    <t>MO198090001</t>
  </si>
  <si>
    <t>MO Wynn Macau 5 5/8% due 28</t>
  </si>
  <si>
    <t>MX251678001</t>
  </si>
  <si>
    <t>MX Alpek 3 1/4% due 31</t>
  </si>
  <si>
    <t>MX122716001</t>
  </si>
  <si>
    <t>MX Alpek 4 1/4% due 29</t>
  </si>
  <si>
    <t>MX38912001</t>
  </si>
  <si>
    <t>MX Alpek 5 3/8% due 23</t>
  </si>
  <si>
    <t>MX144366001</t>
  </si>
  <si>
    <t>MX America Movil 2 7/8% due 30</t>
  </si>
  <si>
    <t>MX114682001</t>
  </si>
  <si>
    <t>MX America Movil 3 5/8% due 29</t>
  </si>
  <si>
    <t>MX33277001</t>
  </si>
  <si>
    <t>MX America Movil 4 3/8% due 42</t>
  </si>
  <si>
    <t>MX114681001</t>
  </si>
  <si>
    <t>MX America Movil 4 3/8% due 49</t>
  </si>
  <si>
    <t>MX29709001</t>
  </si>
  <si>
    <t>MX America Movil 6 1/8% due 37</t>
  </si>
  <si>
    <t>MX31055001</t>
  </si>
  <si>
    <t>MX America Movil 6 1/8% due 40</t>
  </si>
  <si>
    <t>MX27280001</t>
  </si>
  <si>
    <t>MX America Movil 6 3/8% due 35</t>
  </si>
  <si>
    <t>MX87004001</t>
  </si>
  <si>
    <t>MX Axtel 6 3/8% due 24</t>
  </si>
  <si>
    <t>ES203036001</t>
  </si>
  <si>
    <t>MX BBVA Bancomer 1 7/8% due 25</t>
  </si>
  <si>
    <t>MX41859001</t>
  </si>
  <si>
    <t>MX BBVA Bancomer 4 3/8% due 24</t>
  </si>
  <si>
    <t>MX89707001</t>
  </si>
  <si>
    <t>MX BBVA Bancomer 5 1/8% due 33</t>
  </si>
  <si>
    <t>MX122614001</t>
  </si>
  <si>
    <t>MX BBVA Bancomer 5 7/8% due 34</t>
  </si>
  <si>
    <t>MX43258001</t>
  </si>
  <si>
    <t>MX Banco Inbursa 4 1/8% due 24</t>
  </si>
  <si>
    <t>MX83340001</t>
  </si>
  <si>
    <t>MX Banco Inbursa 4 3/8% due 27</t>
  </si>
  <si>
    <t>MX34120001</t>
  </si>
  <si>
    <t>MX Banco Santander 4 1/8% due 22</t>
  </si>
  <si>
    <t>MX143386001</t>
  </si>
  <si>
    <t>MX Banco Santander 5 3/8% due 25</t>
  </si>
  <si>
    <t>MX94066001</t>
  </si>
  <si>
    <t>MX Banco Santander 5.95% due 28</t>
  </si>
  <si>
    <t>MX117017001</t>
  </si>
  <si>
    <t>MX Banorte 6 3/4% due 24 Perp</t>
  </si>
  <si>
    <t>MX84696001</t>
  </si>
  <si>
    <t>MX Banorte 6 7/8% due 22 Perp</t>
  </si>
  <si>
    <t>MX117018001</t>
  </si>
  <si>
    <t>MX Banorte 7 1/2% due 29 Perp</t>
  </si>
  <si>
    <t>MX84698001</t>
  </si>
  <si>
    <t>MX Banorte 7 5/8% due 28 Perp</t>
  </si>
  <si>
    <t>MX159842001</t>
  </si>
  <si>
    <t>MX Banorte 8 3/8% due 30 Perp</t>
  </si>
  <si>
    <t>MX131636001</t>
  </si>
  <si>
    <t>MX Braskem Idesa SAPI 7.45% due 29</t>
  </si>
  <si>
    <t>MX237569001</t>
  </si>
  <si>
    <t>MX Cemex 3 7/8% due 31</t>
  </si>
  <si>
    <t>MX201972001</t>
  </si>
  <si>
    <t>MX Cemex 5.2% due 30</t>
  </si>
  <si>
    <t>MX129452001</t>
  </si>
  <si>
    <t>MX Cemex 5.45% due 29</t>
  </si>
  <si>
    <t>MX150627001</t>
  </si>
  <si>
    <t>MX Cemex 7 3/8% due 27</t>
  </si>
  <si>
    <t>MX196312001</t>
  </si>
  <si>
    <t>MX Coke Femsa 1.85% due 32</t>
  </si>
  <si>
    <t>MX136527001</t>
  </si>
  <si>
    <t>MX Coke Femsa 2 3/4% due 30</t>
  </si>
  <si>
    <t>MX40391001</t>
  </si>
  <si>
    <t>MX Coke Femsa 5 1/4% due 43</t>
  </si>
  <si>
    <t>MX91152001</t>
  </si>
  <si>
    <t>MX Cometa Energia 6 3/8% due 35</t>
  </si>
  <si>
    <t>MX86437001</t>
  </si>
  <si>
    <t>MX Cydsa 6 1/4% due 27</t>
  </si>
  <si>
    <t>MX118837001</t>
  </si>
  <si>
    <t>MX Docuformas SA 10 1/4% due 24</t>
  </si>
  <si>
    <t>US220613001</t>
  </si>
  <si>
    <t>MX FEL Energy VI Sarl 5 3/4% due 40</t>
  </si>
  <si>
    <t>MX117601001</t>
  </si>
  <si>
    <t>MX Fibra Uno 4.869% due 30</t>
  </si>
  <si>
    <t>MX40945001</t>
  </si>
  <si>
    <t>MX Fibra Uno 5 1/4% due 24</t>
  </si>
  <si>
    <t>MX77434001</t>
  </si>
  <si>
    <t>MX Fibra Uno 5 1/4% due 26</t>
  </si>
  <si>
    <t>MX117602001</t>
  </si>
  <si>
    <t>MX Fibra Uno 6.39% due 50</t>
  </si>
  <si>
    <t>MX40946001</t>
  </si>
  <si>
    <t>MX Fibra Uno 6.95% due 44</t>
  </si>
  <si>
    <t>MX35102001</t>
  </si>
  <si>
    <t>MX Fomento Economico 2 7/8% due 23</t>
  </si>
  <si>
    <t>MX136795001</t>
  </si>
  <si>
    <t>MX Fomento Economico 3 1/2% due 50</t>
  </si>
  <si>
    <t>MX35103001</t>
  </si>
  <si>
    <t>MX Fomento Economico 4 3/8% due 43</t>
  </si>
  <si>
    <t>MX211184001</t>
  </si>
  <si>
    <t>MX Fresnillo 4 1/4% due 50</t>
  </si>
  <si>
    <t>MX40286001</t>
  </si>
  <si>
    <t>MX Fresnillo 5 1/2% due 23</t>
  </si>
  <si>
    <t>MX43508001</t>
  </si>
  <si>
    <t>MX Grupo Bimbo 3 7/8% due 24</t>
  </si>
  <si>
    <t>MX43509001</t>
  </si>
  <si>
    <t>MX Grupo Bimbo 4 7/8% due 44</t>
  </si>
  <si>
    <t>MX122559001</t>
  </si>
  <si>
    <t>MX Grupo Bimbo 4% due 49</t>
  </si>
  <si>
    <t>MX86968001</t>
  </si>
  <si>
    <t>MX Grupo Bimbo 4.7% due 47</t>
  </si>
  <si>
    <t>MX91023001</t>
  </si>
  <si>
    <t>MX Grupo Bimbo 5.95% due 23 Perp</t>
  </si>
  <si>
    <t>MX187538001</t>
  </si>
  <si>
    <t>MX Industrias Penoles SAB de CV 4 3/4% due 50</t>
  </si>
  <si>
    <t>MX122615001</t>
  </si>
  <si>
    <t>MX Industrias Penoles SAB de CV 4.15% due 29</t>
  </si>
  <si>
    <t>MX122616001</t>
  </si>
  <si>
    <t>MX Industrias Penoles SAB de CV 5.65% due 49</t>
  </si>
  <si>
    <t>MX89321001</t>
  </si>
  <si>
    <t>MX Infraestructura Energetica 3 3/4% due 28</t>
  </si>
  <si>
    <t>US201093001</t>
  </si>
  <si>
    <t>MX Infraestructura Energetica 4 3/4% due 51</t>
  </si>
  <si>
    <t>MX89322001</t>
  </si>
  <si>
    <t>MX Infraestructura Energetica 4 7/8% due 48</t>
  </si>
  <si>
    <t>MX156328001</t>
  </si>
  <si>
    <t>MX Kimberly Clark 2.431% due 31</t>
  </si>
  <si>
    <t>MX94254001</t>
  </si>
  <si>
    <t>MX Mabe 5.6% due 28</t>
  </si>
  <si>
    <t>MX86386001</t>
  </si>
  <si>
    <t>MX Mexichem 4% due 27</t>
  </si>
  <si>
    <t>MX86384001</t>
  </si>
  <si>
    <t>MX Mexichem 5 1/2% due 48</t>
  </si>
  <si>
    <t>MX71022001</t>
  </si>
  <si>
    <t>MX Mexichem 5 7/8% due 44</t>
  </si>
  <si>
    <t>MX33827001</t>
  </si>
  <si>
    <t>MX Mexichem 6 3/4% due 42</t>
  </si>
  <si>
    <t>MX138840001</t>
  </si>
  <si>
    <t>MX Operadora de 8 1/4% due 25</t>
  </si>
  <si>
    <t>MX118035001</t>
  </si>
  <si>
    <t>MX PLA Administradora 4.962% due 29</t>
  </si>
  <si>
    <t>MX93351001</t>
  </si>
  <si>
    <t>MX Poinsettia Finance 6 5/8% due 31</t>
  </si>
  <si>
    <t>MX78901001</t>
  </si>
  <si>
    <t>MX Sigma 4 1/8% due 26</t>
  </si>
  <si>
    <t>MX90814001</t>
  </si>
  <si>
    <t>MX Sigma Finance 4 7/8% due 28</t>
  </si>
  <si>
    <t>MX91282001</t>
  </si>
  <si>
    <t>MX Sixsigma Networks 7 1/2% due 25</t>
  </si>
  <si>
    <t>MX77337001</t>
  </si>
  <si>
    <t>MX Televisa 4 5/8% due 26</t>
  </si>
  <si>
    <t>MX115818001</t>
  </si>
  <si>
    <t>MX Televisa 5 1/4% due 49</t>
  </si>
  <si>
    <t>MX42991001</t>
  </si>
  <si>
    <t>MX Televisa 5% due 45</t>
  </si>
  <si>
    <t>MX77336001</t>
  </si>
  <si>
    <t>MX Televisa 6 1/8% due 46</t>
  </si>
  <si>
    <t>MX27270001</t>
  </si>
  <si>
    <t>MX Televisa 6 5/8% due 25</t>
  </si>
  <si>
    <t>MX30749001</t>
  </si>
  <si>
    <t>MX Televisa 6 5/8% due 40</t>
  </si>
  <si>
    <t>MX26233001</t>
  </si>
  <si>
    <t>MX Televisa 8 1/2% due 32</t>
  </si>
  <si>
    <t>MX80984001</t>
  </si>
  <si>
    <t>MX Unifin Financiera 7 1/4% due 23</t>
  </si>
  <si>
    <t>MX84182001</t>
  </si>
  <si>
    <t>MX Unifin Financiera 7% due 25</t>
  </si>
  <si>
    <t>MX117980001</t>
  </si>
  <si>
    <t>MX Unifin Financiera 8 3/8% due 28</t>
  </si>
  <si>
    <t>MX238353001</t>
  </si>
  <si>
    <t>MX Unifin Financiera 9 7/8% due 29</t>
  </si>
  <si>
    <t>MY191726001</t>
  </si>
  <si>
    <t>MY Axiata 3.064% due 50</t>
  </si>
  <si>
    <t>MY191725001</t>
  </si>
  <si>
    <t>MY Axiata Sukuk 2.163% due 30</t>
  </si>
  <si>
    <t>MY78516001</t>
  </si>
  <si>
    <t>MY Axiata Sukuk 4.357% due 26</t>
  </si>
  <si>
    <t>MY124042001</t>
  </si>
  <si>
    <t>MY CIMB Bank FRN due 24</t>
  </si>
  <si>
    <t>XS2059652979</t>
  </si>
  <si>
    <t>MY260887001</t>
  </si>
  <si>
    <t>MY Genting Bhd 3.882% due 31</t>
  </si>
  <si>
    <t>MY119530001</t>
  </si>
  <si>
    <t>MY Malayan Banking FRN due 24</t>
  </si>
  <si>
    <t>XS2035552889</t>
  </si>
  <si>
    <t>MY84923001</t>
  </si>
  <si>
    <t>MY Parkway Pantai 4 1/4% due 22 Perp</t>
  </si>
  <si>
    <t>MY112953001</t>
  </si>
  <si>
    <t>MY RHB Bank 3.766% due 24</t>
  </si>
  <si>
    <t>MY23099001</t>
  </si>
  <si>
    <t>MY Telekom 7 7/8% due 25</t>
  </si>
  <si>
    <t>NG247551001</t>
  </si>
  <si>
    <t>NG EBN Finance Co BV 7 1/8% due 26</t>
  </si>
  <si>
    <t>NG122688001</t>
  </si>
  <si>
    <t>NG Ihs 8% due 27</t>
  </si>
  <si>
    <t>NG259541001</t>
  </si>
  <si>
    <t>NG SEPLAT Petroleum 7 3/4% due 26</t>
  </si>
  <si>
    <t>OM76754001</t>
  </si>
  <si>
    <t>OM Bank Dhofar SAOG 6.85% due 20 Perp</t>
  </si>
  <si>
    <t>OM259058001</t>
  </si>
  <si>
    <t>OM Bank Muscat 4 3/4% due 26</t>
  </si>
  <si>
    <t>OM90618001</t>
  </si>
  <si>
    <t>OM Bank Muscat 4 7/8% due 23</t>
  </si>
  <si>
    <t>OM93946001</t>
  </si>
  <si>
    <t>OM National Bank Of Oman SAOG 5 5/8% due 23</t>
  </si>
  <si>
    <t>OM91104001</t>
  </si>
  <si>
    <t>OM Oztel Holdings 5 5/8% due 23</t>
  </si>
  <si>
    <t>OM91101001</t>
  </si>
  <si>
    <t>OM Oztel Holdings 6 5/8% due 28</t>
  </si>
  <si>
    <t>CL190516001</t>
  </si>
  <si>
    <t>PA AES Panama 4 3/8% due 30</t>
  </si>
  <si>
    <t>PA85092001</t>
  </si>
  <si>
    <t>PA Banco General SA 4 1/8% due 27</t>
  </si>
  <si>
    <t>CO175246001</t>
  </si>
  <si>
    <t>PA Banistmo SA 4 1/4% due 27</t>
  </si>
  <si>
    <t>PA86127001</t>
  </si>
  <si>
    <t>PA Cable &amp; Wireless 6 7/8% due 27</t>
  </si>
  <si>
    <t>PA114610001</t>
  </si>
  <si>
    <t>PA Cable &amp; Wireless Comm 5 3/4% due 27</t>
  </si>
  <si>
    <t>PA125981001</t>
  </si>
  <si>
    <t>PA Cable Onda SA 4 1/2% due 30</t>
  </si>
  <si>
    <t>PA114672001</t>
  </si>
  <si>
    <t>PA Global Bank 5 1/4% due 29</t>
  </si>
  <si>
    <t>PA86948001</t>
  </si>
  <si>
    <t>PA Multibank 4 3/8% due 22</t>
  </si>
  <si>
    <t>PE41924001</t>
  </si>
  <si>
    <t>PE Abengoa Transmision 6 7/8% due 43</t>
  </si>
  <si>
    <t>PE220239001</t>
  </si>
  <si>
    <t>PE Auna SA 6 1/2% due 25</t>
  </si>
  <si>
    <t>PE71104001</t>
  </si>
  <si>
    <t>PE BBVA Continental 5 1/4% due 29</t>
  </si>
  <si>
    <t>PE122639001</t>
  </si>
  <si>
    <t>PE BCP 2.7% due 25</t>
  </si>
  <si>
    <t>PE259448001</t>
  </si>
  <si>
    <t>PE BCP 3 1/4% due 31</t>
  </si>
  <si>
    <t>PE156974001</t>
  </si>
  <si>
    <t>PE BCP 3 1/8% due 30</t>
  </si>
  <si>
    <t>PE34819001</t>
  </si>
  <si>
    <t>PE BCP 4 1/4% due 23</t>
  </si>
  <si>
    <t>PE124001001</t>
  </si>
  <si>
    <t>PE Banco Internac Del Peru 3 1/4% due 26</t>
  </si>
  <si>
    <t>PE89644001</t>
  </si>
  <si>
    <t>PE Banco Internac Del Peru 3 3/8% due 23</t>
  </si>
  <si>
    <t>PE157627001</t>
  </si>
  <si>
    <t>PE Banco Internac Del Peru 4% due 30</t>
  </si>
  <si>
    <t>PE41250001</t>
  </si>
  <si>
    <t>PE Banco Internac Del Peru 6 5/8% due 29</t>
  </si>
  <si>
    <t>PE85182001</t>
  </si>
  <si>
    <t>PE Cerro del Aguila SA 4 1/8% due 27</t>
  </si>
  <si>
    <t>PE138373001</t>
  </si>
  <si>
    <t>PE Composol SA 6% due 27</t>
  </si>
  <si>
    <t>PE152630001</t>
  </si>
  <si>
    <t>PE Credicorp Ltd 2 3/4% due 25</t>
  </si>
  <si>
    <t>PE90853001</t>
  </si>
  <si>
    <t>PE Fideicomiso Inretail 5 3/4% due 28</t>
  </si>
  <si>
    <t>PE91539001</t>
  </si>
  <si>
    <t>PE Hunt Oil 6 3/8% due 28</t>
  </si>
  <si>
    <t>PE119333001</t>
  </si>
  <si>
    <t>PE IFH Peru 3 7/8% due 29</t>
  </si>
  <si>
    <t>PE259153001</t>
  </si>
  <si>
    <t>PE InRetail Consumer 3 1/4% due 28</t>
  </si>
  <si>
    <t>PE86929001</t>
  </si>
  <si>
    <t>PE Inkia Energy 5 7/8% due 27</t>
  </si>
  <si>
    <t>PE86563001</t>
  </si>
  <si>
    <t>PE Intercorp Financial 4 1/8% due 27</t>
  </si>
  <si>
    <t>PE79167001</t>
  </si>
  <si>
    <t>PE Kallpa Generacion SA 4 7/8% due 26</t>
  </si>
  <si>
    <t>PE118836001</t>
  </si>
  <si>
    <t>PE Lima Metro 4.35% due 36</t>
  </si>
  <si>
    <t>PE76054001</t>
  </si>
  <si>
    <t>PE Lima Metro 5 7/8% due 34</t>
  </si>
  <si>
    <t>PE83658001</t>
  </si>
  <si>
    <t>PE Nexa Resources 5 3/8% due 27</t>
  </si>
  <si>
    <t>BR153777001</t>
  </si>
  <si>
    <t>PE Nexa Resources SA 6 1/2% due 28</t>
  </si>
  <si>
    <t>PE83615001</t>
  </si>
  <si>
    <t>PE Orazul Energy 5 5/8% due 27</t>
  </si>
  <si>
    <t>PE34310001</t>
  </si>
  <si>
    <t>PE Scotiabank FRN due 27</t>
  </si>
  <si>
    <t>PE35039001</t>
  </si>
  <si>
    <t>PE Transmantaro 4 3/8% due 23</t>
  </si>
  <si>
    <t>PE114666001</t>
  </si>
  <si>
    <t>PE Transmantaro 4.7% due 34</t>
  </si>
  <si>
    <t>PE35009001</t>
  </si>
  <si>
    <t>PE Transport de Gas 4 1/4% due 28</t>
  </si>
  <si>
    <t>PH220231001</t>
  </si>
  <si>
    <t>PH AC Energy 5.1% due 25 Perp</t>
  </si>
  <si>
    <t>PH158877001</t>
  </si>
  <si>
    <t>PH Banco De Oro Unibank 2 1/8% due 26</t>
  </si>
  <si>
    <t>PH85630001</t>
  </si>
  <si>
    <t>PH Banco De Oro Unibank 2.95% due 23</t>
  </si>
  <si>
    <t>PH122564001</t>
  </si>
  <si>
    <t>PH Bank of Philippines 2 1/2% due 24</t>
  </si>
  <si>
    <t>PH93559001</t>
  </si>
  <si>
    <t>PH Bank of Philippines 4 1/4% due 23</t>
  </si>
  <si>
    <t>PH161569001</t>
  </si>
  <si>
    <t>PH Globe Telecom Inc 2 1/2% due 30</t>
  </si>
  <si>
    <t>PH161570001</t>
  </si>
  <si>
    <t>PH Globe Telecom Inc 3% due 35</t>
  </si>
  <si>
    <t>PH152636001</t>
  </si>
  <si>
    <t>PH Intl Container 4 3/4% due 30</t>
  </si>
  <si>
    <t>PH34572001</t>
  </si>
  <si>
    <t>PH Intl Container 4 5/8% due 23</t>
  </si>
  <si>
    <t>PH75563001</t>
  </si>
  <si>
    <t>PH Intl Container 5 7/8% due 25</t>
  </si>
  <si>
    <t>PH159199001</t>
  </si>
  <si>
    <t>PH Intl Container 5% due 26 Perp</t>
  </si>
  <si>
    <t>XS2202749003</t>
  </si>
  <si>
    <t>PH165022001</t>
  </si>
  <si>
    <t>PH Manila Water Co Inc 4 3/8% due 30</t>
  </si>
  <si>
    <t>PH165025001</t>
  </si>
  <si>
    <t>PH Megaworld 4 1/8% due 27</t>
  </si>
  <si>
    <t>PH154140001</t>
  </si>
  <si>
    <t>PH PLDT Inc 2 1/2% due 31</t>
  </si>
  <si>
    <t>PH154141001</t>
  </si>
  <si>
    <t>PH PLDT Inc 3.45% due 50</t>
  </si>
  <si>
    <t>PH89705001</t>
  </si>
  <si>
    <t>PH Petron Corp 4.6% due 23 Perp</t>
  </si>
  <si>
    <t>PH117024001</t>
  </si>
  <si>
    <t>PH Philippine Natl Bk 3.28% due 24</t>
  </si>
  <si>
    <t>PH91156001</t>
  </si>
  <si>
    <t>PH Philippine Natl Bk 4 1/4% due 23</t>
  </si>
  <si>
    <t>PH43399001</t>
  </si>
  <si>
    <t>PH SM Investments 4 7/8% due 24</t>
  </si>
  <si>
    <t>PH93884001</t>
  </si>
  <si>
    <t>PH Security Bank 4 1/2% due 23</t>
  </si>
  <si>
    <t>PH215582001</t>
  </si>
  <si>
    <t>PH Union Bk of Phil 2 1/8% due 25</t>
  </si>
  <si>
    <t>PH89043001</t>
  </si>
  <si>
    <t>PH Union Bk of Phil 3.369% due 22</t>
  </si>
  <si>
    <t>PL218940001</t>
  </si>
  <si>
    <t>PL CANPACK SA 3 1/8% due 25</t>
  </si>
  <si>
    <t>PY221565001</t>
  </si>
  <si>
    <t>PY Banco Continental 2 3/4% due 25</t>
  </si>
  <si>
    <t>KY115602001</t>
  </si>
  <si>
    <t>PY Bioceanico Sovereign 0% due 34</t>
  </si>
  <si>
    <t>PY125520001</t>
  </si>
  <si>
    <t>PY Rutas 2 0% due 36</t>
  </si>
  <si>
    <t>PY114467001</t>
  </si>
  <si>
    <t>PY Telfon Celuar 5 7/8% due 27</t>
  </si>
  <si>
    <t>QA94103001</t>
  </si>
  <si>
    <t>QA AKCB Finance 4 3/4% due 23</t>
  </si>
  <si>
    <t>QA197975001</t>
  </si>
  <si>
    <t>QA Ahli Bank 1 7/8% due 25</t>
  </si>
  <si>
    <t>QA122909001</t>
  </si>
  <si>
    <t>QA Ahli Bank 3 1/8% due 24</t>
  </si>
  <si>
    <t>QA247548001</t>
  </si>
  <si>
    <t>QA Ahli Bank 4% due 26 Perp</t>
  </si>
  <si>
    <t>QA200227001</t>
  </si>
  <si>
    <t>QA CBQ Finance 2% due 25</t>
  </si>
  <si>
    <t>QA91503001</t>
  </si>
  <si>
    <t>QA CBQ Finance 5% due 23</t>
  </si>
  <si>
    <t>QA254342001</t>
  </si>
  <si>
    <t>QA Commercial Bank 4 1/2% due 26 Perp</t>
  </si>
  <si>
    <t>QA144375001</t>
  </si>
  <si>
    <t>QA DOHA Fin Ltd 1 1/2% due 25</t>
  </si>
  <si>
    <t>QA198098001</t>
  </si>
  <si>
    <t>QA MAR Sukuk Ltd 2.21% due 25</t>
  </si>
  <si>
    <t>QA127652001</t>
  </si>
  <si>
    <t>QA MAR Sukuk Ltd 3.025% due 24</t>
  </si>
  <si>
    <t>QA29568001</t>
  </si>
  <si>
    <t>QA Nakilat 6.067% due 33</t>
  </si>
  <si>
    <t>QA113365001</t>
  </si>
  <si>
    <t>QA QIIB Senior Sukuk 4.264% due 24</t>
  </si>
  <si>
    <t>QA202486001</t>
  </si>
  <si>
    <t>QA QNB Finance 1 5/8% due 25</t>
  </si>
  <si>
    <t>BM82972001</t>
  </si>
  <si>
    <t>QA Qatar Reinsurance 4.95% due 22 Perp</t>
  </si>
  <si>
    <t>QA27915001</t>
  </si>
  <si>
    <t>QA Raslaf 5.838% due 27</t>
  </si>
  <si>
    <t>QA29570001</t>
  </si>
  <si>
    <t>QA Raslaf 6.332% due 27</t>
  </si>
  <si>
    <t>SA113292001</t>
  </si>
  <si>
    <t>SA Almarai Co Sukuk 4.311% due 24</t>
  </si>
  <si>
    <t>SA216646001</t>
  </si>
  <si>
    <t>SA Arab National Bank Sukuk 3.326% due 30</t>
  </si>
  <si>
    <t>SA131104001</t>
  </si>
  <si>
    <t>SA Arabian Centres Sukuk 5 3/8% due 24</t>
  </si>
  <si>
    <t>SA260032001</t>
  </si>
  <si>
    <t>SA Arabian Centres Sukuk II ltd 5 5/8% due 26</t>
  </si>
  <si>
    <t>SA124328001</t>
  </si>
  <si>
    <t>SA Dar Al-Arkan Sukuk 6 3/4% due 25</t>
  </si>
  <si>
    <t>SA90687001</t>
  </si>
  <si>
    <t>SA Dar Al-Arkan Sukuk 6 7/8% due 23</t>
  </si>
  <si>
    <t>SA139748001</t>
  </si>
  <si>
    <t>SA Dar Al-Arkan Sukuk 6 7/8% due 27</t>
  </si>
  <si>
    <t>SA139568001</t>
  </si>
  <si>
    <t>SA Riyad Bank Sukuk 3.174% due 30</t>
  </si>
  <si>
    <t>SA198986001</t>
  </si>
  <si>
    <t>SA Sabic Capital 2.15% due 30</t>
  </si>
  <si>
    <t>SA198987001</t>
  </si>
  <si>
    <t>SA Sabic Capital 3% due 50</t>
  </si>
  <si>
    <t>SA94102001</t>
  </si>
  <si>
    <t>SA Sabic Capital 4 1/2% due 28</t>
  </si>
  <si>
    <t>SA94101001</t>
  </si>
  <si>
    <t>SA Sabic Capital 4% due 23</t>
  </si>
  <si>
    <t>SA124039001</t>
  </si>
  <si>
    <t>SA Samba Funding Ltd 2 3/4% due 24</t>
  </si>
  <si>
    <t>SA137883001</t>
  </si>
  <si>
    <t>SA Samba Funding Ltd 2.9% due 27</t>
  </si>
  <si>
    <t>SA201975001</t>
  </si>
  <si>
    <t>SA Saudi Electricity Sukuk 1.74% due 25</t>
  </si>
  <si>
    <t>SA211186001</t>
  </si>
  <si>
    <t>SA Saudi Electricity Sukuk 2.413% due 30</t>
  </si>
  <si>
    <t>SA34779001</t>
  </si>
  <si>
    <t>SA Saudi Electricity Sukuk 3.473% due 23</t>
  </si>
  <si>
    <t>SA41777001</t>
  </si>
  <si>
    <t>SA Saudi Electricity Sukuk 4% due 24</t>
  </si>
  <si>
    <t>SA94007001</t>
  </si>
  <si>
    <t>SA Saudi Electricity Sukuk 4.222% due 24</t>
  </si>
  <si>
    <t>SA94009001</t>
  </si>
  <si>
    <t>SA Saudi Electricity Sukuk 4.723% due 28</t>
  </si>
  <si>
    <t>SA41778001</t>
  </si>
  <si>
    <t>SA Saudi Electricity Sukuk 5 1/2% due 44</t>
  </si>
  <si>
    <t>SA34780001</t>
  </si>
  <si>
    <t>SA Saudi Electricity Sukuk 5.06% due 43</t>
  </si>
  <si>
    <t>SG237967001</t>
  </si>
  <si>
    <t>SG Airlines Ltd 3% due 26</t>
  </si>
  <si>
    <t>SINGAPORE</t>
  </si>
  <si>
    <t>CN237973001</t>
  </si>
  <si>
    <t>SG BOC Aviation 1 3/4% due 26</t>
  </si>
  <si>
    <t>CN263143001</t>
  </si>
  <si>
    <t>SG BOC Aviation 1 5/8% due 24</t>
  </si>
  <si>
    <t>CN136955001</t>
  </si>
  <si>
    <t>SG BOC Aviation 2 5/8% due 25</t>
  </si>
  <si>
    <t>CN200224001</t>
  </si>
  <si>
    <t>SG BOC Aviation 2 5/8% due 30</t>
  </si>
  <si>
    <t>SG89930001</t>
  </si>
  <si>
    <t>SG BOC Aviation 3 1/2% due 23</t>
  </si>
  <si>
    <t>SG114503001</t>
  </si>
  <si>
    <t>SG BOC Aviation 3 1/2% due 24</t>
  </si>
  <si>
    <t>SG85897001</t>
  </si>
  <si>
    <t>SG BOC Aviation 3 1/2% due 27</t>
  </si>
  <si>
    <t>SG143739001</t>
  </si>
  <si>
    <t>SG BOC Aviation 3 1/4% due 25</t>
  </si>
  <si>
    <t>SG78875001</t>
  </si>
  <si>
    <t>SG BOC Aviation 3 7/8% due 26</t>
  </si>
  <si>
    <t>SG122553001</t>
  </si>
  <si>
    <t>SG BOC Aviation 3% due 29</t>
  </si>
  <si>
    <t>SG34971001</t>
  </si>
  <si>
    <t>SG BOC Aviation 4 3/8% due 23</t>
  </si>
  <si>
    <t>SG112490001</t>
  </si>
  <si>
    <t>SG BOC Aviation 4% due 24</t>
  </si>
  <si>
    <t>SG93948001</t>
  </si>
  <si>
    <t>SG BOC Aviation FRN due 23</t>
  </si>
  <si>
    <t>US09681MAH16</t>
  </si>
  <si>
    <t>SG91427001</t>
  </si>
  <si>
    <t>SG BOC Aviation FRN due 25</t>
  </si>
  <si>
    <t>XS1822793821</t>
  </si>
  <si>
    <t>SG254974001</t>
  </si>
  <si>
    <t>SG DBS 1.822% due 31</t>
  </si>
  <si>
    <t>SG139815001</t>
  </si>
  <si>
    <t>SG DBS 3.3% due 25 Perp</t>
  </si>
  <si>
    <t>SG91604001</t>
  </si>
  <si>
    <t>SG DBS 4.52% due 28</t>
  </si>
  <si>
    <t>SG144589001</t>
  </si>
  <si>
    <t>SG Flextronics Ltd 3 3/4% due 26</t>
  </si>
  <si>
    <t>SG80650001</t>
  </si>
  <si>
    <t>SG Flextronics Ltd 4 3/4% due 25</t>
  </si>
  <si>
    <t>SG116598001</t>
  </si>
  <si>
    <t>SG Flextronics Ltd 4 7/8% due 29</t>
  </si>
  <si>
    <t>SG144541001</t>
  </si>
  <si>
    <t>SG Flextronics Ltd 4 7/8% due 30</t>
  </si>
  <si>
    <t>SG75916001</t>
  </si>
  <si>
    <t>SG Global Logistic Prop 3 7/8% due 25</t>
  </si>
  <si>
    <t>SG82930001</t>
  </si>
  <si>
    <t>SG Olam International 4 3/8% due 23</t>
  </si>
  <si>
    <t>SG198533001</t>
  </si>
  <si>
    <t>SG Overseas Chinese 1.832% due 30</t>
  </si>
  <si>
    <t>SG43350001</t>
  </si>
  <si>
    <t>SG Overseas Chinese 4 1/4% due 24</t>
  </si>
  <si>
    <t>SG150954001</t>
  </si>
  <si>
    <t>SG Sing Telecom 1 7/8% due 30</t>
  </si>
  <si>
    <t>SG80999001</t>
  </si>
  <si>
    <t>SG Sing Telecom 2 3/8% due 26</t>
  </si>
  <si>
    <t>SG120172001</t>
  </si>
  <si>
    <t>SG Sing Telecom 2 3/8% due 29</t>
  </si>
  <si>
    <t>SG76134001</t>
  </si>
  <si>
    <t>SG Sing Telecom 3 1/4% due 25</t>
  </si>
  <si>
    <t>SG93456001</t>
  </si>
  <si>
    <t>SG Sing Telecom 3 7/8% due 28</t>
  </si>
  <si>
    <t>SG26457001</t>
  </si>
  <si>
    <t>SG Sing Telecom 7 3/8% due 31</t>
  </si>
  <si>
    <t>SG259759001</t>
  </si>
  <si>
    <t>SG United Overseas 1 1/4% due 26</t>
  </si>
  <si>
    <t>SG200226001</t>
  </si>
  <si>
    <t>SG United Overseas 1 3/4% due 31</t>
  </si>
  <si>
    <t>SG259760001</t>
  </si>
  <si>
    <t>SG United Overseas 2% due 31</t>
  </si>
  <si>
    <t>SG114584001</t>
  </si>
  <si>
    <t>SG United Overseas 3 3/4% due 29</t>
  </si>
  <si>
    <t>SG86550001</t>
  </si>
  <si>
    <t>SG United Overseas 3 7/8% due 23 Perp</t>
  </si>
  <si>
    <t>SG139743001</t>
  </si>
  <si>
    <t>SG Vena Energy Hldgs 3.133% due 25</t>
  </si>
  <si>
    <t>SV83273001</t>
  </si>
  <si>
    <t>SV Grupo Unicomer 7 7/8% due 24</t>
  </si>
  <si>
    <t>TG114837001</t>
  </si>
  <si>
    <t>TG Ecobank Transnational 9 1/2% due 24</t>
  </si>
  <si>
    <t>TOGO</t>
  </si>
  <si>
    <t>THAILAND</t>
  </si>
  <si>
    <t>TH122791001</t>
  </si>
  <si>
    <t>TH Bangkok Bank 3.733% due 34</t>
  </si>
  <si>
    <t>TH93728001</t>
  </si>
  <si>
    <t>TH Bangkok Bank 4.05% due 24</t>
  </si>
  <si>
    <t>TH93729001</t>
  </si>
  <si>
    <t>TH Bangkok Bank 4.45% due 28</t>
  </si>
  <si>
    <t>TH39424001</t>
  </si>
  <si>
    <t>TH Bangkok Bank 5% due 23</t>
  </si>
  <si>
    <t>TH202481001</t>
  </si>
  <si>
    <t>TH Bangkok Bank 5% due 25 Perp</t>
  </si>
  <si>
    <t>TH24371001</t>
  </si>
  <si>
    <t>TH Bangkok Bank 9.025% due 29</t>
  </si>
  <si>
    <t>TH122618001</t>
  </si>
  <si>
    <t>TH Indorama Ventures PCL 4 3/8% due 24</t>
  </si>
  <si>
    <t>TH123019001</t>
  </si>
  <si>
    <t>TH KBank 3.343% due 31</t>
  </si>
  <si>
    <t>TH213585001</t>
  </si>
  <si>
    <t>TH KBank 5.275% due 25 Perp</t>
  </si>
  <si>
    <t>TH89627001</t>
  </si>
  <si>
    <t>TH Kbank 3.256% due 23</t>
  </si>
  <si>
    <t>TH151273001</t>
  </si>
  <si>
    <t>TH PTTEP 2.587% due 27</t>
  </si>
  <si>
    <t>TH136620001</t>
  </si>
  <si>
    <t>TH PTTEP 2.993% due 30</t>
  </si>
  <si>
    <t>TH131691001</t>
  </si>
  <si>
    <t>TH PTTEP 3.903% due 59</t>
  </si>
  <si>
    <t>TH33043001</t>
  </si>
  <si>
    <t>TH PTTEP 6.35% due 42</t>
  </si>
  <si>
    <t>TH87011001</t>
  </si>
  <si>
    <t>TH Siam Comm Bk 2 3/4% due 23</t>
  </si>
  <si>
    <t>TH112586001</t>
  </si>
  <si>
    <t>TH Siam Comm Bk 3.9% due 24</t>
  </si>
  <si>
    <t>TH112587001</t>
  </si>
  <si>
    <t>TH Siam Comm Bk 4.4% due 29</t>
  </si>
  <si>
    <t>TH131639001</t>
  </si>
  <si>
    <t>TH TMB Bank 4.9% due 24 Perp</t>
  </si>
  <si>
    <t>TH152949001</t>
  </si>
  <si>
    <t>TH Thai Oil 2 1/2% due 30</t>
  </si>
  <si>
    <t>TH124317001</t>
  </si>
  <si>
    <t>TH Thai Oil 3 1/2% due 49</t>
  </si>
  <si>
    <t>TH152950001</t>
  </si>
  <si>
    <t>TH Thai Oil 3 3/4% due 50</t>
  </si>
  <si>
    <t>TH94520001</t>
  </si>
  <si>
    <t>TH Thai Oil 4 5/8% due 28</t>
  </si>
  <si>
    <t>TH90973001</t>
  </si>
  <si>
    <t>TH Thai Oil 4 7/8% due 01/43</t>
  </si>
  <si>
    <t>TH94516001</t>
  </si>
  <si>
    <t>TH Thai Oil 5 3/8% due 48</t>
  </si>
  <si>
    <t>TH259148001</t>
  </si>
  <si>
    <t>TH Thai Olefins 2.98% due 31</t>
  </si>
  <si>
    <t>TH259149001</t>
  </si>
  <si>
    <t>TH Thai Olefins 4.3% due 51</t>
  </si>
  <si>
    <t>TR75266001</t>
  </si>
  <si>
    <t>TR Akbank 5 1/8% due 25</t>
  </si>
  <si>
    <t>TR90328001</t>
  </si>
  <si>
    <t>TR Akbank 6.797% due 28</t>
  </si>
  <si>
    <t>TR157628001</t>
  </si>
  <si>
    <t>TR Akbank 6.8% due 26</t>
  </si>
  <si>
    <t>TR34774001</t>
  </si>
  <si>
    <t>TR Arcelik 5% due 23</t>
  </si>
  <si>
    <t>TR89798001</t>
  </si>
  <si>
    <t>TR Fibabanka AS 6% due 23</t>
  </si>
  <si>
    <t>TR84359001</t>
  </si>
  <si>
    <t>TR Fibabanka AS 7 3/4% due 27</t>
  </si>
  <si>
    <t>TR113404001</t>
  </si>
  <si>
    <t>TR Finansbank 6 7/8% due 24</t>
  </si>
  <si>
    <t>TR83030001</t>
  </si>
  <si>
    <t>TR Garanti Bank 5 7/8% due 23</t>
  </si>
  <si>
    <t>TR84230001</t>
  </si>
  <si>
    <t>TR Garanti Bank 6 1/8% due 27</t>
  </si>
  <si>
    <t>TR83566001</t>
  </si>
  <si>
    <t>TR Isbank 6 1/8% due 24</t>
  </si>
  <si>
    <t>TR137519001</t>
  </si>
  <si>
    <t>TR Isbank 7 3/4% due 30</t>
  </si>
  <si>
    <t>TR84640001</t>
  </si>
  <si>
    <t>TR Isbank 7% due 28</t>
  </si>
  <si>
    <t>TR40512001</t>
  </si>
  <si>
    <t>TR Isbank 7.85% due 23</t>
  </si>
  <si>
    <t>TR128513001</t>
  </si>
  <si>
    <t>TR Mersin 5 3/8% due 24</t>
  </si>
  <si>
    <t>TR84972001</t>
  </si>
  <si>
    <t>TR Odea Bank AS 7 5/8% due 27</t>
  </si>
  <si>
    <t>TR91150001</t>
  </si>
  <si>
    <t>TR Ronesans Gayrimenkul 7 1/4% due 23</t>
  </si>
  <si>
    <t>TR86564001</t>
  </si>
  <si>
    <t>TR Tupras 4 1/2% due 10/24</t>
  </si>
  <si>
    <t>TR113535001</t>
  </si>
  <si>
    <t>TR Turk Sise 6.95% due 26</t>
  </si>
  <si>
    <t>TR43343001</t>
  </si>
  <si>
    <t>TR Turk Telekomunikasyon 4 7/8% due 24</t>
  </si>
  <si>
    <t>TR113217001</t>
  </si>
  <si>
    <t>TR Turk Telekomunikasyon AS 6 7/8% due 25</t>
  </si>
  <si>
    <t>TR76994001</t>
  </si>
  <si>
    <t>TR Turkcell Iletisim 5 3/4% due 25</t>
  </si>
  <si>
    <t>TR90946001</t>
  </si>
  <si>
    <t>TR Turkcell Iletisim 5.8% due 28</t>
  </si>
  <si>
    <t>TR89614001</t>
  </si>
  <si>
    <t>TR Turkiye Sinai 5 1/2% due 23</t>
  </si>
  <si>
    <t>TR237573001</t>
  </si>
  <si>
    <t>TR Turkiye Sinai 5 7/8% due 26</t>
  </si>
  <si>
    <t>TR137341001</t>
  </si>
  <si>
    <t>TR Turkiye Sinai 6% due 25</t>
  </si>
  <si>
    <t>TR216637001</t>
  </si>
  <si>
    <t>TR Ulker Biskuvi 6.95% due 25</t>
  </si>
  <si>
    <t>TR138451001</t>
  </si>
  <si>
    <t>TR Vakiflar Bankasi 5 1/4% due 25</t>
  </si>
  <si>
    <t>TR89849001</t>
  </si>
  <si>
    <t>TR Vakiflar Bankasi 5 3/4% due 23</t>
  </si>
  <si>
    <t>TR221471001</t>
  </si>
  <si>
    <t>TR Vakiflar Bankasi 6 1/2% due 26</t>
  </si>
  <si>
    <t>TR34067001</t>
  </si>
  <si>
    <t>TR Vakiflar Bankasi 6% due 22</t>
  </si>
  <si>
    <t>TR114206001</t>
  </si>
  <si>
    <t>TR Vakiflar Bankasi 8 1/8% due 24</t>
  </si>
  <si>
    <t>TR112318001</t>
  </si>
  <si>
    <t>TR Yapi 13 7/8% due 24 Perp</t>
  </si>
  <si>
    <t>TR34235001</t>
  </si>
  <si>
    <t>TR Yapi 5 1/2% due 22</t>
  </si>
  <si>
    <t>TR84540001</t>
  </si>
  <si>
    <t>TR Yapi 5.85% due 24</t>
  </si>
  <si>
    <t>TR90666001</t>
  </si>
  <si>
    <t>TR Yapi 6.1% due 23</t>
  </si>
  <si>
    <t>TR237970001</t>
  </si>
  <si>
    <t>TR Yapi 7 7/8% due 31</t>
  </si>
  <si>
    <t>TR113534001</t>
  </si>
  <si>
    <t>TR Yapi 8 1/4% due 24</t>
  </si>
  <si>
    <t>TT124605001</t>
  </si>
  <si>
    <t>TT Telecommunications Services 8 7/8% due 29</t>
  </si>
  <si>
    <t>TW218933001</t>
  </si>
  <si>
    <t>TW Chailease Holding Co 3 3/4% due 23</t>
  </si>
  <si>
    <t>TAIWAN PROVINCE OF CHINA</t>
  </si>
  <si>
    <t>TW75422001</t>
  </si>
  <si>
    <t>TW Formosa Group Ltd 3 3/8% due 25</t>
  </si>
  <si>
    <t>TW215678001</t>
  </si>
  <si>
    <t>TW Hon Hai Precision 1 5/8% due 25</t>
  </si>
  <si>
    <t>TW215679001</t>
  </si>
  <si>
    <t>TW Hon Hai Precision 2 1/2% due 30</t>
  </si>
  <si>
    <t>TW113452001</t>
  </si>
  <si>
    <t>TW Hon Hai Precision 3 3/4% due 24</t>
  </si>
  <si>
    <t>TW80894001</t>
  </si>
  <si>
    <t>TW Hon Hai Precision 3% due 26</t>
  </si>
  <si>
    <t>TW113451001</t>
  </si>
  <si>
    <t>TW Hon Hai Precision 4 1/4% due 29</t>
  </si>
  <si>
    <t>TW207034001</t>
  </si>
  <si>
    <t>TW TSMC Global Ltd 0 3/4% due 25</t>
  </si>
  <si>
    <t>TW262693001</t>
  </si>
  <si>
    <t>TW TSMC Global Ltd 1 1/4% due 26</t>
  </si>
  <si>
    <t>TW262694001</t>
  </si>
  <si>
    <t>TW TSMC Global Ltd 1 3/4% due 28</t>
  </si>
  <si>
    <t>TW207035001</t>
  </si>
  <si>
    <t>TW TSMC Global Ltd 1 3/8% due 30</t>
  </si>
  <si>
    <t>TW205520001</t>
  </si>
  <si>
    <t>TW TSMC Global Ltd 1% due 27</t>
  </si>
  <si>
    <t>TW262695001</t>
  </si>
  <si>
    <t>TW TSMC Global Ltd 2 1/4% due 31</t>
  </si>
  <si>
    <t>CD152635001</t>
  </si>
  <si>
    <t>TZ Helios Towers Africa 7% due 25</t>
  </si>
  <si>
    <t>TANZANIA UNITED REPUBLIC OF</t>
  </si>
  <si>
    <t>UA124383001</t>
  </si>
  <si>
    <t>UA Kernel Holding SA 6 1/2% due 24</t>
  </si>
  <si>
    <t>UA215681001</t>
  </si>
  <si>
    <t>UA Kernel Holding SA 6 3/4% due 27</t>
  </si>
  <si>
    <t>UA83647001</t>
  </si>
  <si>
    <t>UA MHP 7 3/4% due 24</t>
  </si>
  <si>
    <t>UA122746001</t>
  </si>
  <si>
    <t>UA MHP SA 6 1/4% due 29</t>
  </si>
  <si>
    <t>UA90811001</t>
  </si>
  <si>
    <t>UA MHP SA 6.95% due 26</t>
  </si>
  <si>
    <t>UA124130001</t>
  </si>
  <si>
    <t>UA Metinvest 7 3/4% due 29</t>
  </si>
  <si>
    <t>UA211194001</t>
  </si>
  <si>
    <t>UA Metinvest 7.65% due 27</t>
  </si>
  <si>
    <t>UA90927001</t>
  </si>
  <si>
    <t>UA Metinvest 8 1/2% due 26</t>
  </si>
  <si>
    <t>UA138614001</t>
  </si>
  <si>
    <t>UA VFU Funding 6.2% due 25</t>
  </si>
  <si>
    <t>ZA208458001</t>
  </si>
  <si>
    <t>ZA Anglogold 3 3/4% due 30</t>
  </si>
  <si>
    <t>ZA31243001</t>
  </si>
  <si>
    <t>ZA Anglogold 6 1/2% due 40</t>
  </si>
  <si>
    <t>ZA91131001</t>
  </si>
  <si>
    <t>ZA Barclays Africa 6 1/4% due 28</t>
  </si>
  <si>
    <t>ZA91063001</t>
  </si>
  <si>
    <t>ZA Firstrand 6 1/4% due 28</t>
  </si>
  <si>
    <t>ZA115448001</t>
  </si>
  <si>
    <t>ZA Gold Fields 5 1/8% due 24</t>
  </si>
  <si>
    <t>ZA115449001</t>
  </si>
  <si>
    <t>ZA Gold Fields 6 1/8% due 29</t>
  </si>
  <si>
    <t>ZA91236001</t>
  </si>
  <si>
    <t>ZA Growthpoint Properties 5.872% due 23</t>
  </si>
  <si>
    <t>MU254394001</t>
  </si>
  <si>
    <t>ZA Liquid Telecommunications 5 1/2% due 26</t>
  </si>
  <si>
    <t>ZA72242001</t>
  </si>
  <si>
    <t>ZA MTN Mauritius 4.755% due 24</t>
  </si>
  <si>
    <t>ZA81170001</t>
  </si>
  <si>
    <t>ZA MTN Mauritius 6 1/2% due 26</t>
  </si>
  <si>
    <t>ZA259053001</t>
  </si>
  <si>
    <t>ZA Petra Diamonds 10 1/2% due 26</t>
  </si>
  <si>
    <t>ZA84690001</t>
  </si>
  <si>
    <t>ZA Prosus 4.85% due 27</t>
  </si>
  <si>
    <t>ZA115868001</t>
  </si>
  <si>
    <t>ZA Standard Bank 5.95% due 29</t>
  </si>
  <si>
    <t xml:space="preserve">GBI_EMGLOBAL_DIV_ESG </t>
  </si>
  <si>
    <t>BIG ID</t>
  </si>
  <si>
    <t>Local ID</t>
  </si>
  <si>
    <t>Bond Description</t>
  </si>
  <si>
    <t>Liquidity</t>
  </si>
  <si>
    <t>Maturity</t>
  </si>
  <si>
    <t>Mat Sect</t>
  </si>
  <si>
    <t>Accr Int</t>
  </si>
  <si>
    <t>Total Rtn</t>
  </si>
  <si>
    <t>1D Rtn</t>
  </si>
  <si>
    <t>MTD Rtn</t>
  </si>
  <si>
    <t>12M Rtn</t>
  </si>
  <si>
    <t>YTD Rtn</t>
  </si>
  <si>
    <t>Outs-Loc MM</t>
  </si>
  <si>
    <t>MVal-Loc MM</t>
  </si>
  <si>
    <t>MVal-USD MM</t>
  </si>
  <si>
    <t>MVal-EUR MM</t>
  </si>
  <si>
    <t>Weight % - Daily Stats</t>
  </si>
  <si>
    <t>Mac Dur</t>
  </si>
  <si>
    <t>Mod Dur</t>
  </si>
  <si>
    <t>Yield</t>
  </si>
  <si>
    <t>Convexity</t>
  </si>
  <si>
    <t>Coupon</t>
  </si>
  <si>
    <t>Issue_Dt</t>
  </si>
  <si>
    <t>Freq</t>
  </si>
  <si>
    <t>Currency</t>
  </si>
  <si>
    <t>1D Rtn USD</t>
  </si>
  <si>
    <t>MTD Rtn USD</t>
  </si>
  <si>
    <t>12M Rtn USD</t>
  </si>
  <si>
    <t>YTD Rtn USD</t>
  </si>
  <si>
    <t>1D Rtn EUR</t>
  </si>
  <si>
    <t>MTD Rtn EUR</t>
  </si>
  <si>
    <t>12M Rtn EUR</t>
  </si>
  <si>
    <t>YTD Rtn EUR</t>
  </si>
  <si>
    <t>Inclusion(%)</t>
  </si>
  <si>
    <t>Inclusion Direction</t>
  </si>
  <si>
    <t>Weight % - FOM</t>
  </si>
  <si>
    <t>Weight % - Daily USD Rtrn</t>
  </si>
  <si>
    <t>1D ESG Score Change</t>
  </si>
  <si>
    <t>1M ESG Score Change</t>
  </si>
  <si>
    <t>QTD ESG Score Change</t>
  </si>
  <si>
    <t xml:space="preserve">YTD ESG Score Change </t>
  </si>
  <si>
    <t>XCN0271</t>
  </si>
  <si>
    <t>CND10003C6F7</t>
  </si>
  <si>
    <t>China 2.3600%  CGB  Jul 2023</t>
  </si>
  <si>
    <t>Traded</t>
  </si>
  <si>
    <t>'1-3'</t>
  </si>
  <si>
    <t>CNY</t>
  </si>
  <si>
    <t>XCN0253</t>
  </si>
  <si>
    <t>CND10001Q6P2</t>
  </si>
  <si>
    <t>China 3.2900%  CGB  Oct 2023</t>
  </si>
  <si>
    <t>XCN0273</t>
  </si>
  <si>
    <t>CND10003S3B5</t>
  </si>
  <si>
    <t>China 2.8800%  CGB  Nov 2023</t>
  </si>
  <si>
    <t>XCN0258</t>
  </si>
  <si>
    <t>CND100025LF0</t>
  </si>
  <si>
    <t>China 3.1900%  CGB  Apr 2024</t>
  </si>
  <si>
    <t>XCN0263</t>
  </si>
  <si>
    <t>CND10002HGP5</t>
  </si>
  <si>
    <t>China 2.9400%  CGB  Oct 2024</t>
  </si>
  <si>
    <t>'3-5'</t>
  </si>
  <si>
    <t>XCN0267</t>
  </si>
  <si>
    <t>CND100031JZ0</t>
  </si>
  <si>
    <t>China 1.9900%  CGB  Apr 2025</t>
  </si>
  <si>
    <t>XCN0274</t>
  </si>
  <si>
    <t>CND10003R702</t>
  </si>
  <si>
    <t>China 3.0200%  CGB  Oct 2025</t>
  </si>
  <si>
    <t>XCN0255</t>
  </si>
  <si>
    <t>CND10001SWR7</t>
  </si>
  <si>
    <t>China 3.2200%  CGB  Dec 2025</t>
  </si>
  <si>
    <t>XCN0277</t>
  </si>
  <si>
    <t>CND100045210</t>
  </si>
  <si>
    <t>China 3.0300%  CGB  Mar 2026</t>
  </si>
  <si>
    <t>XCN0259</t>
  </si>
  <si>
    <t>CND100029RW4</t>
  </si>
  <si>
    <t>China 3.2500%  CGB  Jun 2026</t>
  </si>
  <si>
    <t>'5-7'</t>
  </si>
  <si>
    <t>XCN0264</t>
  </si>
  <si>
    <t>CND10002HX17</t>
  </si>
  <si>
    <t>China 3.1200%  CGB  Dec 2026</t>
  </si>
  <si>
    <t>XCN0269</t>
  </si>
  <si>
    <t>CND100037XX3</t>
  </si>
  <si>
    <t>China 2.8500%  CGB  Jun 2027</t>
  </si>
  <si>
    <t>XCN0275</t>
  </si>
  <si>
    <t>CND10003W0P5</t>
  </si>
  <si>
    <t>China 3.2800%  CGB  Dec 2027</t>
  </si>
  <si>
    <t>XCN0256</t>
  </si>
  <si>
    <t>CND10001RRB3</t>
  </si>
  <si>
    <t>China 3.2500%  CGB  Nov 2028</t>
  </si>
  <si>
    <t>'7-10'</t>
  </si>
  <si>
    <t>XCN0260</t>
  </si>
  <si>
    <t>CND1000291L3</t>
  </si>
  <si>
    <t>China 3.2900%  CGB  May 2029</t>
  </si>
  <si>
    <t>XCN0265</t>
  </si>
  <si>
    <t>CND10002HV84</t>
  </si>
  <si>
    <t>China 3.1300%  CGB  Nov 2029</t>
  </si>
  <si>
    <t>XCN0270</t>
  </si>
  <si>
    <t>CND100036Q75</t>
  </si>
  <si>
    <t>China 2.6800%  CGB  May 2030</t>
  </si>
  <si>
    <t>XCN0276</t>
  </si>
  <si>
    <t>CND10003VNX4</t>
  </si>
  <si>
    <t>China 3.2700%  CGB  Nov 2030</t>
  </si>
  <si>
    <t>XCN0272</t>
  </si>
  <si>
    <t>CND10003N750</t>
  </si>
  <si>
    <t>China 3.8100%  CGB  Sep 2050</t>
  </si>
  <si>
    <t>'10+'</t>
  </si>
  <si>
    <t>-</t>
  </si>
  <si>
    <t>IDSUK0009</t>
  </si>
  <si>
    <t>IDP000003907</t>
  </si>
  <si>
    <t>Indonesia 6.5000%  INDOIS  May 2023</t>
  </si>
  <si>
    <t>XID0044</t>
  </si>
  <si>
    <t>FR63</t>
  </si>
  <si>
    <t>Indonesia 5.6250%  INDOG  May 2023</t>
  </si>
  <si>
    <t>IDG000010208</t>
  </si>
  <si>
    <t>IDSUK0006</t>
  </si>
  <si>
    <t>IDP000002107</t>
  </si>
  <si>
    <t>Indonesia 8.7500%  INDOI  Aug 2023</t>
  </si>
  <si>
    <t>IDSUK0007</t>
  </si>
  <si>
    <t>IDP000002909</t>
  </si>
  <si>
    <t>Indonesia 8.2500%  INDOIS  Sep 2023</t>
  </si>
  <si>
    <t>XID0048</t>
  </si>
  <si>
    <t>FR70</t>
  </si>
  <si>
    <t>Indonesia 8.3750%  INDOG  Mar 2024</t>
  </si>
  <si>
    <t>IDG000012006</t>
  </si>
  <si>
    <t>XID0055</t>
  </si>
  <si>
    <t>FR77</t>
  </si>
  <si>
    <t>Indonesia 8.1250%  INDOGB  May 2024</t>
  </si>
  <si>
    <t>IDG000012808</t>
  </si>
  <si>
    <t>IDSUK0008</t>
  </si>
  <si>
    <t>IDP000003808</t>
  </si>
  <si>
    <t>Indonesia 6.6250%  INDOIS  Oct 2024</t>
  </si>
  <si>
    <t>XID0059</t>
  </si>
  <si>
    <t>FR81</t>
  </si>
  <si>
    <t>Indonesia 6.5000%  INDOGB  Jun 2025</t>
  </si>
  <si>
    <t>IDG000013707</t>
  </si>
  <si>
    <t>XID0019</t>
  </si>
  <si>
    <t>FR40</t>
  </si>
  <si>
    <t>Indonesia 11.0000%  IDGB  Sep 2025</t>
  </si>
  <si>
    <t>IDG000007204</t>
  </si>
  <si>
    <t>XID0063</t>
  </si>
  <si>
    <t>FR86</t>
  </si>
  <si>
    <t>Indonesia 5.5000%  INDOGB  Apr 2026</t>
  </si>
  <si>
    <t>IDG000015108</t>
  </si>
  <si>
    <t>XID0036</t>
  </si>
  <si>
    <t>FR56</t>
  </si>
  <si>
    <t>Indonesia 8.3750%  IDGB  Sep 2026</t>
  </si>
  <si>
    <t>IDG000009507</t>
  </si>
  <si>
    <t>XID0038</t>
  </si>
  <si>
    <t>FR59</t>
  </si>
  <si>
    <t>Indonesia 7.0000%  INDOG  May 2027</t>
  </si>
  <si>
    <t>IDG000009804</t>
  </si>
  <si>
    <t>XID0043</t>
  </si>
  <si>
    <t>FR64</t>
  </si>
  <si>
    <t>Indonesia 6.1250%  INDOG  May 2028</t>
  </si>
  <si>
    <t>IDG000010307</t>
  </si>
  <si>
    <t>XID0049</t>
  </si>
  <si>
    <t>FR71</t>
  </si>
  <si>
    <t>Indonesia 9.0000%  INDOG  Mar 2029</t>
  </si>
  <si>
    <t>IDG000011107</t>
  </si>
  <si>
    <t>XID0056</t>
  </si>
  <si>
    <t>FR78</t>
  </si>
  <si>
    <t>Indonesia 8.2500%  INDOGB  May 2029</t>
  </si>
  <si>
    <t>IDG000012907</t>
  </si>
  <si>
    <t>XID0032</t>
  </si>
  <si>
    <t>FR52</t>
  </si>
  <si>
    <t>Indonesia 10.5000%  IDGB  Aug 2030</t>
  </si>
  <si>
    <t>IDG000009002</t>
  </si>
  <si>
    <t>XID0058</t>
  </si>
  <si>
    <t>FR82</t>
  </si>
  <si>
    <t>Indonesia 7.0000%  INDOGB  Sep 2030</t>
  </si>
  <si>
    <t>IDG000013806</t>
  </si>
  <si>
    <t>XID0062</t>
  </si>
  <si>
    <t>FR87</t>
  </si>
  <si>
    <t>Indonesia 6.5000%  INDOGB  Feb 2031</t>
  </si>
  <si>
    <t>XID0051</t>
  </si>
  <si>
    <t>FR73</t>
  </si>
  <si>
    <t>Indonesia 8.7500%  INDOG  May 2031</t>
  </si>
  <si>
    <t>IDG000011701</t>
  </si>
  <si>
    <t>XID0034</t>
  </si>
  <si>
    <t>FR54</t>
  </si>
  <si>
    <t>Indonesia 9.5000%  INDOG  Jul 2031</t>
  </si>
  <si>
    <t>IDG000009200</t>
  </si>
  <si>
    <t>IDSUK0005</t>
  </si>
  <si>
    <t>IDP000002206</t>
  </si>
  <si>
    <t>Indonesia 8.8750%  INDOI  Nov 2031</t>
  </si>
  <si>
    <t>XID0039</t>
  </si>
  <si>
    <t>FR58</t>
  </si>
  <si>
    <t>Indonesia 8.2500%  INDOG  Jun 2032</t>
  </si>
  <si>
    <t>IDG000009705</t>
  </si>
  <si>
    <t>XID0053</t>
  </si>
  <si>
    <t>FR74</t>
  </si>
  <si>
    <t>Indonesia 7.5000%  INDOG  Aug 2032</t>
  </si>
  <si>
    <t>IDG000012204</t>
  </si>
  <si>
    <t>XID0045</t>
  </si>
  <si>
    <t>FR65</t>
  </si>
  <si>
    <t>Indonesia 6.6250%  INDOG  May 2033</t>
  </si>
  <si>
    <t>IDG000010406</t>
  </si>
  <si>
    <t>IDSUK0010</t>
  </si>
  <si>
    <t>IDP000004202</t>
  </si>
  <si>
    <t>Indonesia 6.3750%  INDOIS  Mar 2034</t>
  </si>
  <si>
    <t>XID0047</t>
  </si>
  <si>
    <t>FR68</t>
  </si>
  <si>
    <t>Indonesia 8.3750%  INDOG  Mar 2034</t>
  </si>
  <si>
    <t>IDG000010802</t>
  </si>
  <si>
    <t>XID0060</t>
  </si>
  <si>
    <t>FR80</t>
  </si>
  <si>
    <t>Indonesia 7.5000%  INDOGB  Jun 2035</t>
  </si>
  <si>
    <t>IDG000013509</t>
  </si>
  <si>
    <t>XID0052</t>
  </si>
  <si>
    <t>FR72</t>
  </si>
  <si>
    <t>Indonesia 8.2500%  INDOG  May 2036</t>
  </si>
  <si>
    <t>IDG000011602</t>
  </si>
  <si>
    <t>XID0064</t>
  </si>
  <si>
    <t>FR88</t>
  </si>
  <si>
    <t>Indonesia 6.2500%  INDOGB  Jun 2036</t>
  </si>
  <si>
    <t>IDG000018201</t>
  </si>
  <si>
    <t>XID0054</t>
  </si>
  <si>
    <t>FR75</t>
  </si>
  <si>
    <t>Indonesia 7.5000%  INDOG  May 2038</t>
  </si>
  <si>
    <t>IDG000012303</t>
  </si>
  <si>
    <t>XID0057</t>
  </si>
  <si>
    <t>FR79</t>
  </si>
  <si>
    <t>Indonesia 8.3750%  INDOGB  Apr 2039</t>
  </si>
  <si>
    <t>IDG000013202</t>
  </si>
  <si>
    <t>XID0061</t>
  </si>
  <si>
    <t>FR83</t>
  </si>
  <si>
    <t>Indonesia 7.5000%  INDOGB  Apr 2040</t>
  </si>
  <si>
    <t>IDG000014101</t>
  </si>
  <si>
    <t>MYR</t>
  </si>
  <si>
    <t>XMY0063</t>
  </si>
  <si>
    <t>MYBMN1300033</t>
  </si>
  <si>
    <t>Malaysia 3.4800%  MGS  Mar 2023</t>
  </si>
  <si>
    <t>XMY0082</t>
  </si>
  <si>
    <t>MYBMI1800024</t>
  </si>
  <si>
    <t>Malaysia 3.7570%  MGS  Apr 2023</t>
  </si>
  <si>
    <t>MYSUK0038</t>
  </si>
  <si>
    <t>MYBGH1900075</t>
  </si>
  <si>
    <t>Malaysia 3.1510%  MGII  May 2023</t>
  </si>
  <si>
    <t>XMY0075</t>
  </si>
  <si>
    <t>MYBML1600014</t>
  </si>
  <si>
    <t>Malaysia 3.8000%  MGS  Aug 2023</t>
  </si>
  <si>
    <t>MYSUK0029</t>
  </si>
  <si>
    <t>MYBGJ1800032</t>
  </si>
  <si>
    <t>Malaysia 4.0940%  MGII  Nov 2023</t>
  </si>
  <si>
    <t>XMY0085</t>
  </si>
  <si>
    <t>MYBMI1900030</t>
  </si>
  <si>
    <t>Malaysia 3.4780%  MGS  Jun 2024</t>
  </si>
  <si>
    <t>XMY0067</t>
  </si>
  <si>
    <t>MYBMO1400013</t>
  </si>
  <si>
    <t>Malaysia 4.1810%  MGS  Jul 2024</t>
  </si>
  <si>
    <t>XMY0079</t>
  </si>
  <si>
    <t>MYBML1700020</t>
  </si>
  <si>
    <t>Malaysia 4.0590%  MGS  Sep 2024</t>
  </si>
  <si>
    <t>MYSUK0034</t>
  </si>
  <si>
    <t>MYBGJ1900048</t>
  </si>
  <si>
    <t>Malaysia 3.6550%  MGII  Oct 2024</t>
  </si>
  <si>
    <t>MYSUK0031</t>
  </si>
  <si>
    <t>MYBGL1800012</t>
  </si>
  <si>
    <t>Malaysia 4.1280%  MGII  Aug 2025</t>
  </si>
  <si>
    <t>XMY0071</t>
  </si>
  <si>
    <t>MYBMO1500010</t>
  </si>
  <si>
    <t>Malaysia 3.9550%  MGS  Sep 2025</t>
  </si>
  <si>
    <t>MYSUK0035</t>
  </si>
  <si>
    <t>MYBGK1900038</t>
  </si>
  <si>
    <t>Malaysia 3.7260%  MGII  Mar 2026</t>
  </si>
  <si>
    <t>XMY0084</t>
  </si>
  <si>
    <t>MYBML1900018</t>
  </si>
  <si>
    <t>Malaysia 3.9060%  MGS  Jul 2026</t>
  </si>
  <si>
    <t>XMY0077</t>
  </si>
  <si>
    <t>MYBMO1600034</t>
  </si>
  <si>
    <t>Malaysia 3.9000%  MGS  Nov 2026</t>
  </si>
  <si>
    <t>XMY0038</t>
  </si>
  <si>
    <t>MYBMX0700034</t>
  </si>
  <si>
    <t>Malaysia 3.5020%  MYGB  May 2027</t>
  </si>
  <si>
    <t>MYSUK0028</t>
  </si>
  <si>
    <t>MYBGO1700018</t>
  </si>
  <si>
    <t>Malaysia 4.2580%  MGII  Jul 2027</t>
  </si>
  <si>
    <t>MYSUK0037</t>
  </si>
  <si>
    <t>MYBGL2000018</t>
  </si>
  <si>
    <t>Malaysia 3.4220%  MGII  Sep 2027</t>
  </si>
  <si>
    <t>XMY0080</t>
  </si>
  <si>
    <t>MYBMO1700040</t>
  </si>
  <si>
    <t>Malaysia 3.8990%  MGS  Nov 2027</t>
  </si>
  <si>
    <t>XMY0065</t>
  </si>
  <si>
    <t>MYBMS1300057</t>
  </si>
  <si>
    <t>Malaysia 3.7330%  MGS  Jun 2028</t>
  </si>
  <si>
    <t>MYSUK0030</t>
  </si>
  <si>
    <t>MYBGO1800024</t>
  </si>
  <si>
    <t>Malaysia 4.3690%  MGII  Oct 2028</t>
  </si>
  <si>
    <t>MYSUK0033</t>
  </si>
  <si>
    <t>MYBGO1900014</t>
  </si>
  <si>
    <t>Malaysia 4.1300%  MGII  Jul 2029</t>
  </si>
  <si>
    <t>XMY0083</t>
  </si>
  <si>
    <t>MYBMO1900020</t>
  </si>
  <si>
    <t>Malaysia 3.8850%  MGS  Aug 2029</t>
  </si>
  <si>
    <t>MYSUK0036</t>
  </si>
  <si>
    <t>MYBGO2000020</t>
  </si>
  <si>
    <t>Malaysia 3.4650%  MGII  Oct 2030</t>
  </si>
  <si>
    <t>XMY0087</t>
  </si>
  <si>
    <t>MYBMO2000028</t>
  </si>
  <si>
    <t>Malaysia 2.6320%  MGS  Apr 2031</t>
  </si>
  <si>
    <t>XMY0086</t>
  </si>
  <si>
    <t>MYBMS1900047</t>
  </si>
  <si>
    <t>Malaysia 3.8280%  MGS  Jul 2034</t>
  </si>
  <si>
    <t>MYSUK0039</t>
  </si>
  <si>
    <t>MYBGT2100019</t>
  </si>
  <si>
    <t>Malaysia 3.4470%  MGII  Jul 2036</t>
  </si>
  <si>
    <t>XMY0081</t>
  </si>
  <si>
    <t>MYBMX1700033</t>
  </si>
  <si>
    <t>Malaysia 4.7620%  MGS  Apr 2037</t>
  </si>
  <si>
    <t>XMY0088</t>
  </si>
  <si>
    <t>MYBMY1900052</t>
  </si>
  <si>
    <t>Malaysia 3.7570%  MGS  May 2040</t>
  </si>
  <si>
    <t>XMY0089</t>
  </si>
  <si>
    <t>MYBMZ2000016</t>
  </si>
  <si>
    <t>Malaysia 4.0650%  MGS  Jun 2050</t>
  </si>
  <si>
    <t>XPX0003</t>
  </si>
  <si>
    <t>US718286BX44</t>
  </si>
  <si>
    <t>Philippines Global 3.9000%  PHILI  Nov 2022</t>
  </si>
  <si>
    <t>PXP</t>
  </si>
  <si>
    <t>XPX0002</t>
  </si>
  <si>
    <t>US718286BM88</t>
  </si>
  <si>
    <t>Philippines Global 6.2500%  PHILI</t>
  </si>
  <si>
    <t>THB</t>
  </si>
  <si>
    <t>XTH0071</t>
  </si>
  <si>
    <t>LB22DA</t>
  </si>
  <si>
    <t>Thailand 2.0000%  THAIG  Dec 2022</t>
  </si>
  <si>
    <t>TH0623032C00</t>
  </si>
  <si>
    <t>XTH0058</t>
  </si>
  <si>
    <t>LB236A</t>
  </si>
  <si>
    <t>Thailand 3.6250%  THAIG  Jun 2023</t>
  </si>
  <si>
    <t>TH0623033600</t>
  </si>
  <si>
    <t>XTH0073</t>
  </si>
  <si>
    <t>LB23DA</t>
  </si>
  <si>
    <t>Thailand 2.4000%  THAIGB  Dec 2023</t>
  </si>
  <si>
    <t>TH0623A33C00</t>
  </si>
  <si>
    <t>XTH0080</t>
  </si>
  <si>
    <t>LB246A</t>
  </si>
  <si>
    <t>Thailand 0.7500%  THAIGB  Jun 2024</t>
  </si>
  <si>
    <t>TH0623034608</t>
  </si>
  <si>
    <t>XTH0076</t>
  </si>
  <si>
    <t>LB24DB</t>
  </si>
  <si>
    <t>Thailand 1.4500%  THAIGB  Dec 2024</t>
  </si>
  <si>
    <t>TH0623A34C09</t>
  </si>
  <si>
    <t>XTH0079</t>
  </si>
  <si>
    <t>LB256A</t>
  </si>
  <si>
    <t>Thailand 0.9500%  THAIGB  Jun 2025</t>
  </si>
  <si>
    <t>TH0623035605</t>
  </si>
  <si>
    <t>XTH0061</t>
  </si>
  <si>
    <t>LB25DA</t>
  </si>
  <si>
    <t>Thailand 3.8500%  THAIG  Dec 2025</t>
  </si>
  <si>
    <t>TH0623035C07</t>
  </si>
  <si>
    <t>XTH0069</t>
  </si>
  <si>
    <t>LB26DA</t>
  </si>
  <si>
    <t>Thailand 2.1250%  THAIG  Dec 2026</t>
  </si>
  <si>
    <t>TH0623036C06</t>
  </si>
  <si>
    <t>XTH0074</t>
  </si>
  <si>
    <t>LB28DA</t>
  </si>
  <si>
    <t>Thailand 2.8750%  THAIGB  Dec 2028</t>
  </si>
  <si>
    <t>TH0623038C04</t>
  </si>
  <si>
    <t>XTH0055</t>
  </si>
  <si>
    <t>LB296A</t>
  </si>
  <si>
    <t>Thailand 4.8750%  THGB  Jun 2029</t>
  </si>
  <si>
    <t>TH0623039607</t>
  </si>
  <si>
    <t>XTH0077</t>
  </si>
  <si>
    <t>LB29DA</t>
  </si>
  <si>
    <t>Thailand 1.6000%  THAIGB  Dec 2029</t>
  </si>
  <si>
    <t>TH0623039C03</t>
  </si>
  <si>
    <t>XTH0070</t>
  </si>
  <si>
    <t>LB316A</t>
  </si>
  <si>
    <t>Thailand 3.6500%  THAIG  Jun 2031</t>
  </si>
  <si>
    <t>TH0623A3B608</t>
  </si>
  <si>
    <t>XTH0065</t>
  </si>
  <si>
    <t>LB326A</t>
  </si>
  <si>
    <t>Thailand 3.7750%  THAIG  Jun 2032</t>
  </si>
  <si>
    <t>TH0623A3C606</t>
  </si>
  <si>
    <t>XTH0078</t>
  </si>
  <si>
    <t>LB356A</t>
  </si>
  <si>
    <t>Thailand 1.6000%  THAIGB  Jun 2035</t>
  </si>
  <si>
    <t>TH062303F608</t>
  </si>
  <si>
    <t>XTH0081</t>
  </si>
  <si>
    <t>ESGLB35DA</t>
  </si>
  <si>
    <t>Thailand 1.5850%  THAIGB  Dec 2035</t>
  </si>
  <si>
    <t>TH062303FC01</t>
  </si>
  <si>
    <t>XTH0068</t>
  </si>
  <si>
    <t>LB366A</t>
  </si>
  <si>
    <t>Thailand 3.4000%  THAIG  Jun 2036</t>
  </si>
  <si>
    <t>TH062303G606</t>
  </si>
  <si>
    <t>XTH0075</t>
  </si>
  <si>
    <t>LB386A</t>
  </si>
  <si>
    <t>Thailand 3.3000%  THAIGB  Jun 2038</t>
  </si>
  <si>
    <t>TH062303I602</t>
  </si>
  <si>
    <t>XTH0072</t>
  </si>
  <si>
    <t>LB466A</t>
  </si>
  <si>
    <t>Thailand 2.8750%  THAIG  Jun 2046</t>
  </si>
  <si>
    <t>TH062303Q605</t>
  </si>
  <si>
    <t>CZK</t>
  </si>
  <si>
    <t>XCZ0040</t>
  </si>
  <si>
    <t>CZ0001004600</t>
  </si>
  <si>
    <t>Czech 0.4500%  CZGB  Oct 2023</t>
  </si>
  <si>
    <t>XCZ0026</t>
  </si>
  <si>
    <t>CZ0001002547</t>
  </si>
  <si>
    <t>Czech 5.7000%  CZGB  May 2024</t>
  </si>
  <si>
    <t>XCZ0034</t>
  </si>
  <si>
    <t>CZ0001004253</t>
  </si>
  <si>
    <t>Czech 2.4000%  CZGB  Sep 2025</t>
  </si>
  <si>
    <t>XCZ0036</t>
  </si>
  <si>
    <t>CZ0001004469</t>
  </si>
  <si>
    <t>Czech 1.0000%  CZGB  Jun 2026</t>
  </si>
  <si>
    <t>XCZ0041</t>
  </si>
  <si>
    <t>CZ0001005037</t>
  </si>
  <si>
    <t>Czech 0.2500%  CZGB  Feb 2027</t>
  </si>
  <si>
    <t>XCZ0032</t>
  </si>
  <si>
    <t>CZ0001003859</t>
  </si>
  <si>
    <t>Czech 2.5000%  CZGB  Aug 2028</t>
  </si>
  <si>
    <t>XCZ0042</t>
  </si>
  <si>
    <t>CZ0001005375</t>
  </si>
  <si>
    <t>Czech 2.7500%  CZGB  Jul 2029</t>
  </si>
  <si>
    <t>XCZ0045</t>
  </si>
  <si>
    <t>CZ0001006076</t>
  </si>
  <si>
    <t>Czech 0.0500%  CZGB  Nov 2029</t>
  </si>
  <si>
    <t>XCZ0038</t>
  </si>
  <si>
    <t>CZ0001004477</t>
  </si>
  <si>
    <t>Czech 0.9500%  CZGB  May 2030</t>
  </si>
  <si>
    <t>XCZ0044</t>
  </si>
  <si>
    <t>CZ0001005888</t>
  </si>
  <si>
    <t>Czech 1.2000%  CZGB  Mar 2031</t>
  </si>
  <si>
    <t>XCZ0043</t>
  </si>
  <si>
    <t>CZ0001005243</t>
  </si>
  <si>
    <t>Czech 2.0000%  CZGB  Oct 2033</t>
  </si>
  <si>
    <t>XCZ0020</t>
  </si>
  <si>
    <t>CZ0001001796</t>
  </si>
  <si>
    <t>Czech 4.2000%  CZGB  Dec 2036</t>
  </si>
  <si>
    <t>HUF</t>
  </si>
  <si>
    <t>XHU0070</t>
  </si>
  <si>
    <t>HU0000404280</t>
  </si>
  <si>
    <t>Hungary 1.5000%  HGB  Aug 2023</t>
  </si>
  <si>
    <t>XHU0044</t>
  </si>
  <si>
    <t>HU0000402383</t>
  </si>
  <si>
    <t>Hungary 6.0000%  HGB  Nov 2023</t>
  </si>
  <si>
    <t>XHU0058</t>
  </si>
  <si>
    <t>HU0000403068</t>
  </si>
  <si>
    <t>Hungary 3.0000%  HGB  Jun 2024</t>
  </si>
  <si>
    <t>XHU0067</t>
  </si>
  <si>
    <t>HU0000403571</t>
  </si>
  <si>
    <t>Hungary 2.5000%  HGB  Oct 2024</t>
  </si>
  <si>
    <t>XHU0055</t>
  </si>
  <si>
    <t>HU0000402748</t>
  </si>
  <si>
    <t>Hungary 5.5000%  HGB  Jun 2025</t>
  </si>
  <si>
    <t>XHU0071</t>
  </si>
  <si>
    <t>HU0000404058</t>
  </si>
  <si>
    <t>Hungary 1.0000%  HGB  Nov 2025</t>
  </si>
  <si>
    <t>XHU0073</t>
  </si>
  <si>
    <t>HU0000404611</t>
  </si>
  <si>
    <t>Hungary 1.5000%  HGB  Apr 2026</t>
  </si>
  <si>
    <t>XHU0064</t>
  </si>
  <si>
    <t>HU0000403340</t>
  </si>
  <si>
    <t>Hungary 2.7500%  HGB  Dec 2026</t>
  </si>
  <si>
    <t>XHU0061</t>
  </si>
  <si>
    <t>HU0000403118</t>
  </si>
  <si>
    <t>Hungary 3.0000%  HGB  Oct 2027</t>
  </si>
  <si>
    <t>XHU0066</t>
  </si>
  <si>
    <t>HU0000402532</t>
  </si>
  <si>
    <t>Hungary 6.7500%  HGB  Oct 2028</t>
  </si>
  <si>
    <t>XHU0074</t>
  </si>
  <si>
    <t>HU0000404603</t>
  </si>
  <si>
    <t>Hungary 2.0000%  HGB  May 2029</t>
  </si>
  <si>
    <t>XHU0068</t>
  </si>
  <si>
    <t>HU0000403696</t>
  </si>
  <si>
    <t>Hungary 3.0000%  HGB  Aug 2030</t>
  </si>
  <si>
    <t>XHU0069</t>
  </si>
  <si>
    <t>HU0000403001</t>
  </si>
  <si>
    <t>Hungary 3.2500%  HGB  Oct 2031</t>
  </si>
  <si>
    <t>XHU0075</t>
  </si>
  <si>
    <t>HU0000404744</t>
  </si>
  <si>
    <t>Hungary 2.2500%  HGB  Apr 2033</t>
  </si>
  <si>
    <t>XHU0072</t>
  </si>
  <si>
    <t>HU0000403555</t>
  </si>
  <si>
    <t>Hungary 3.0000%  HGB  Oct 2038</t>
  </si>
  <si>
    <t>PLN</t>
  </si>
  <si>
    <t>XPL0090</t>
  </si>
  <si>
    <t>PL0000110151</t>
  </si>
  <si>
    <t>Poland 2.5000%  POLGB  Jan 2023</t>
  </si>
  <si>
    <t>XPL0074</t>
  </si>
  <si>
    <t>PL0000107264</t>
  </si>
  <si>
    <t>Poland 4.0000%  POLGB  Oct 2023</t>
  </si>
  <si>
    <t>XPL0093</t>
  </si>
  <si>
    <t>PL0000111191</t>
  </si>
  <si>
    <t>Poland 2.5000%  POLGB  Apr 2024</t>
  </si>
  <si>
    <t>XPL0095</t>
  </si>
  <si>
    <t>PL0000111720</t>
  </si>
  <si>
    <t>Poland 2.2500%  POLGB  Oct 2024</t>
  </si>
  <si>
    <t>XPL0097</t>
  </si>
  <si>
    <t>PL0000112728</t>
  </si>
  <si>
    <t>Poland 0.7500%  POLGB  Apr 2025</t>
  </si>
  <si>
    <t>XPL0080</t>
  </si>
  <si>
    <t>PL0000108197</t>
  </si>
  <si>
    <t>Poland 3.2500%  POLGB  Jul 2025</t>
  </si>
  <si>
    <t>XPL0084</t>
  </si>
  <si>
    <t>PL0000108866</t>
  </si>
  <si>
    <t>Poland 2.5000%  POLGB  Jul 2026</t>
  </si>
  <si>
    <t>XPL0098</t>
  </si>
  <si>
    <t>PL0000113460</t>
  </si>
  <si>
    <t>Poland 0.2500%  POLGB  Oct 2026</t>
  </si>
  <si>
    <t>XPL0087</t>
  </si>
  <si>
    <t>PL0000109427</t>
  </si>
  <si>
    <t>Poland 2.5000%  POLGB  Jul 2027</t>
  </si>
  <si>
    <t>XPL0092</t>
  </si>
  <si>
    <t>PL0000107611</t>
  </si>
  <si>
    <t>Poland 2.7500%  POLGB  Apr 2028</t>
  </si>
  <si>
    <t>XPL0094</t>
  </si>
  <si>
    <t>PL0000111498</t>
  </si>
  <si>
    <t>Poland 2.7500%  POLGB  Oct 2029</t>
  </si>
  <si>
    <t>XPL0096</t>
  </si>
  <si>
    <t>PL0000112736</t>
  </si>
  <si>
    <t>Poland 1.2500%  POLGB  Oct 2030</t>
  </si>
  <si>
    <t>RON</t>
  </si>
  <si>
    <t>XRO0026</t>
  </si>
  <si>
    <t>RO1522DBN056</t>
  </si>
  <si>
    <t>Romania 3.5000%  ROMGB  Dec 2022</t>
  </si>
  <si>
    <t>XRO0014</t>
  </si>
  <si>
    <t>RO1323DBN018</t>
  </si>
  <si>
    <t>Romania 5.8500%  ROMGB  Apr 2023</t>
  </si>
  <si>
    <t>XRO0029</t>
  </si>
  <si>
    <t>RO1823DBN025</t>
  </si>
  <si>
    <t>Romania 4.2500%  ROMGB  Jun 2023</t>
  </si>
  <si>
    <t>XRO0035</t>
  </si>
  <si>
    <t>ROD9TE7MEES0</t>
  </si>
  <si>
    <t>Romania 4.4000%  ROMGB  Sep 2023</t>
  </si>
  <si>
    <t>XRO0037</t>
  </si>
  <si>
    <t>ROJEC97WMUQ4</t>
  </si>
  <si>
    <t>Romania 4.0000%  ROMGB  Oct 2023</t>
  </si>
  <si>
    <t>XRO0027</t>
  </si>
  <si>
    <t>RO1624DBN027</t>
  </si>
  <si>
    <t>Romania 3.2500%  ROMGB  Apr 2024</t>
  </si>
  <si>
    <t>XRO0034</t>
  </si>
  <si>
    <t>ROGV3LGNPCW9</t>
  </si>
  <si>
    <t>Romania 4.5000%  ROMGB  Jun 2024</t>
  </si>
  <si>
    <t>XRO0039</t>
  </si>
  <si>
    <t>RO0TLVC1MCW4</t>
  </si>
  <si>
    <t>Romania 3.7000%  ROMGB  Nov 2024</t>
  </si>
  <si>
    <t>XRO0020</t>
  </si>
  <si>
    <t>RO1425DBN029</t>
  </si>
  <si>
    <t>Romania 4.7500%  ROMGB  Feb 2025</t>
  </si>
  <si>
    <t>XRO0036</t>
  </si>
  <si>
    <t>RODD24CXRK47</t>
  </si>
  <si>
    <t>Romania 3.6500%  ROMGB  Jul 2025</t>
  </si>
  <si>
    <t>XRO0032</t>
  </si>
  <si>
    <t>ROHRVN7NLNO2</t>
  </si>
  <si>
    <t>Romania 4.8500%  ROMGB  Apr 2026</t>
  </si>
  <si>
    <t>XRO0024</t>
  </si>
  <si>
    <t>RO1227DBN011</t>
  </si>
  <si>
    <t>Romania 5.8000%  ROMGB  Jul 2027</t>
  </si>
  <si>
    <t>XRO0038</t>
  </si>
  <si>
    <t>ROAW5KY5CD78</t>
  </si>
  <si>
    <t>Romania 4.1500%  ROMGB  Jan 2028</t>
  </si>
  <si>
    <t>XRO0031</t>
  </si>
  <si>
    <t>ROVRZSEM43E4</t>
  </si>
  <si>
    <t>Romania 5.0000%  ROMGB  Feb 2029</t>
  </si>
  <si>
    <t>XRO0033</t>
  </si>
  <si>
    <t>RO1631DBN055</t>
  </si>
  <si>
    <t>Romania 3.6500%  ROMGB  Sep 2031</t>
  </si>
  <si>
    <t>RUB</t>
  </si>
  <si>
    <t>TRY</t>
  </si>
  <si>
    <t>XTR0059</t>
  </si>
  <si>
    <t>TRT180123T10</t>
  </si>
  <si>
    <t>Turkey 12.2000%  TURKG  Jan 2023</t>
  </si>
  <si>
    <t>XTR0035</t>
  </si>
  <si>
    <t>TRT080323T10</t>
  </si>
  <si>
    <t>Turkey 7.1000%  TURKG  Mar 2023</t>
  </si>
  <si>
    <t>XTR0061</t>
  </si>
  <si>
    <t>TRT140623T19</t>
  </si>
  <si>
    <t>Turkey 16.2000%  TURKG  Jun 2023</t>
  </si>
  <si>
    <t>XTR0043</t>
  </si>
  <si>
    <t>TRT200324T13</t>
  </si>
  <si>
    <t>Turkey 10.4000%  TURKG  Mar 2024</t>
  </si>
  <si>
    <t>XTR0046</t>
  </si>
  <si>
    <t>TRT240724T15</t>
  </si>
  <si>
    <t>Turkey 9.0000%  TURKG  Jul 2024</t>
  </si>
  <si>
    <t>XTR0049</t>
  </si>
  <si>
    <t>TRT120325T12</t>
  </si>
  <si>
    <t>Turkey 8.0000%  TURKG  Mar 2025</t>
  </si>
  <si>
    <t>XTR0062</t>
  </si>
  <si>
    <t>TRT011025T16</t>
  </si>
  <si>
    <t>Turkey 12.6000%  TURKG  Oct 2025</t>
  </si>
  <si>
    <t>XTR0052</t>
  </si>
  <si>
    <t>TRT110226T13</t>
  </si>
  <si>
    <t>Turkey 10.6000%  TURKG  Feb 2026</t>
  </si>
  <si>
    <t>XTR0055</t>
  </si>
  <si>
    <t>TRT240227T17</t>
  </si>
  <si>
    <t>Turkey 11.0000%  TURKG  Feb 2027</t>
  </si>
  <si>
    <t>XTR0058</t>
  </si>
  <si>
    <t>TRT110827T16</t>
  </si>
  <si>
    <t>Turkey 10.5000%  TURKG  Aug 2027</t>
  </si>
  <si>
    <t>XTR0060</t>
  </si>
  <si>
    <t>TRT080328T15</t>
  </si>
  <si>
    <t>Turkey 12.4000%  TURKG  Mar 2028</t>
  </si>
  <si>
    <t>XTR0063</t>
  </si>
  <si>
    <t>TRT131130T14</t>
  </si>
  <si>
    <t>Turkey 11.7000%  TURKG  Nov 2030</t>
  </si>
  <si>
    <t>XBR0023</t>
  </si>
  <si>
    <t>BRSTNCNTF147</t>
  </si>
  <si>
    <t>Brazil 10.0000%  BNTNF  Jan 2023</t>
  </si>
  <si>
    <t>XBR0050</t>
  </si>
  <si>
    <t>BRSTNCLTN7Q5</t>
  </si>
  <si>
    <t>Brazil 0.0000%  BLTN  Jul 2023</t>
  </si>
  <si>
    <t>XBR0051</t>
  </si>
  <si>
    <t>BRSTNCLTN7S1</t>
  </si>
  <si>
    <t>Brazil 0.0000%  BLTN  Jan 2024</t>
  </si>
  <si>
    <t>XBR0053</t>
  </si>
  <si>
    <t>BRSTNCLTN7W3</t>
  </si>
  <si>
    <t>Brazil 0.0000%  BLTN  Jul 2024</t>
  </si>
  <si>
    <t>XBR0032</t>
  </si>
  <si>
    <t>BRSTNCNTF170</t>
  </si>
  <si>
    <t>Brazil 10.0000%  BNTNF  Jan 2025</t>
  </si>
  <si>
    <t>XBR0040</t>
  </si>
  <si>
    <t>BRSTNCNTF1P8</t>
  </si>
  <si>
    <t>Brazil 10.0000%  BNTNF  Jan 2027</t>
  </si>
  <si>
    <t>XBR0047</t>
  </si>
  <si>
    <t>BRSTNCNTF1Q6</t>
  </si>
  <si>
    <t>Brazil 10.0000%  BNTNF  Jan 2029</t>
  </si>
  <si>
    <t>XBR0052</t>
  </si>
  <si>
    <t>Brazil 10.0000%  BNTNF  Jan 2031</t>
  </si>
  <si>
    <t>XBX0004</t>
  </si>
  <si>
    <t>US105756BT66</t>
  </si>
  <si>
    <t>Brazil 8.5000% Bond Jan 2024</t>
  </si>
  <si>
    <t>BXL</t>
  </si>
  <si>
    <t>XBX0003</t>
  </si>
  <si>
    <t>US105756BN96</t>
  </si>
  <si>
    <t>Brazil 10.2500%  Bond  Jan 2028</t>
  </si>
  <si>
    <t>XCE0009</t>
  </si>
  <si>
    <t>CL0002454230</t>
  </si>
  <si>
    <t>Chile Nominal 4.0000%  BTPCL  Mar 2023</t>
  </si>
  <si>
    <t>CLP</t>
  </si>
  <si>
    <t>XCE0010</t>
  </si>
  <si>
    <t>CL0002599166</t>
  </si>
  <si>
    <t>Chile Nominal 2.5000%  BTPCL  Mar 2025</t>
  </si>
  <si>
    <t>XCE0003</t>
  </si>
  <si>
    <t>CL0002172501</t>
  </si>
  <si>
    <t>Chile Nominal 4.5000%  BTPCL  Mar 2026</t>
  </si>
  <si>
    <t>XCE0011</t>
  </si>
  <si>
    <t>CL0002642784</t>
  </si>
  <si>
    <t>Chile Nominal 2.3000%  BTPCL  Oct 2028</t>
  </si>
  <si>
    <t>XCE0008</t>
  </si>
  <si>
    <t>CL0002454248</t>
  </si>
  <si>
    <t>Chile Nominal 4.7000%  BTPCL  Sep 2030</t>
  </si>
  <si>
    <t>XCE0006</t>
  </si>
  <si>
    <t>CL0002187822</t>
  </si>
  <si>
    <t>Chile Nominal 5.0000%  BTPCL  Mar 2035</t>
  </si>
  <si>
    <t>XCE0004</t>
  </si>
  <si>
    <t>CL0001974774</t>
  </si>
  <si>
    <t>Chile Nominal 6.0000%  BTPCL  Jan 2043</t>
  </si>
  <si>
    <t>XCO0028</t>
  </si>
  <si>
    <t>TFIT16240724</t>
  </si>
  <si>
    <t>Colombia 10.0000%  COLTE  Jul 2024</t>
  </si>
  <si>
    <t>COL17CT02385</t>
  </si>
  <si>
    <t>XCO0040</t>
  </si>
  <si>
    <t>COL17CT03557</t>
  </si>
  <si>
    <t>Colombia 6.2500%  COLTE  Nov 2025</t>
  </si>
  <si>
    <t>XCO0032</t>
  </si>
  <si>
    <t>EI8220614</t>
  </si>
  <si>
    <t>Colombia 7.5000%  COLTE  Aug 2026</t>
  </si>
  <si>
    <t>COL17CT02625</t>
  </si>
  <si>
    <t>XCO0042</t>
  </si>
  <si>
    <t>COL17CT03672</t>
  </si>
  <si>
    <t>Colombia 5.7500%  COLTES  Nov 2027</t>
  </si>
  <si>
    <t>XCO0037</t>
  </si>
  <si>
    <t>COL17CT02914</t>
  </si>
  <si>
    <t>Colombia 6.0000%  COLTE  Apr 2028</t>
  </si>
  <si>
    <t>XCO0038</t>
  </si>
  <si>
    <t>Colombia 7.7500%  COLTE  Sep 2030</t>
  </si>
  <si>
    <t>XCO0039</t>
  </si>
  <si>
    <t>COL17CT03490</t>
  </si>
  <si>
    <t>Colombia 7.0000%  COLTE  Jun 2032</t>
  </si>
  <si>
    <t>XCO0041</t>
  </si>
  <si>
    <t>COL17CT03615</t>
  </si>
  <si>
    <t>Colombia 7.2500%  COLTES  Oct 2034</t>
  </si>
  <si>
    <t>XCO0043</t>
  </si>
  <si>
    <t>COL17CT03722</t>
  </si>
  <si>
    <t>Colombia 7.2500%  COLTES  Oct 2050</t>
  </si>
  <si>
    <t>XCO0034</t>
  </si>
  <si>
    <t>XS0833886095</t>
  </si>
  <si>
    <t>Colombia 4.3750%  TES G  Mar 2023</t>
  </si>
  <si>
    <t>CXP</t>
  </si>
  <si>
    <t>XCO0021</t>
  </si>
  <si>
    <t>XS0306322065</t>
  </si>
  <si>
    <t>Colombia 9.8500%  TES G  Jun 2027</t>
  </si>
  <si>
    <t>XDX0001</t>
  </si>
  <si>
    <t>USP3579EBZ99</t>
  </si>
  <si>
    <t>Dominican Republic Global 8.9000%  DOMRE REGS Feb 2023</t>
  </si>
  <si>
    <t>DXP</t>
  </si>
  <si>
    <t>XDX0002</t>
  </si>
  <si>
    <t>USP3579ECD78</t>
  </si>
  <si>
    <t>Dominican Republic Global 9.7500%  DOMREP  Jun 2026</t>
  </si>
  <si>
    <t>XMX0048</t>
  </si>
  <si>
    <t>MX0MGO000128</t>
  </si>
  <si>
    <t>Mexico 6.7500%  MBONO  Mar 2023</t>
  </si>
  <si>
    <t>XMX0013</t>
  </si>
  <si>
    <t>MX0MGO000003</t>
  </si>
  <si>
    <t>Mexico 8.0000%    Dec 2023</t>
  </si>
  <si>
    <t>XMX0047</t>
  </si>
  <si>
    <t>MX0MGO000151</t>
  </si>
  <si>
    <t>Mexico 8.0000%  MBONO  Sep 2024</t>
  </si>
  <si>
    <t>XMX0019</t>
  </si>
  <si>
    <t>MX0MGO000078</t>
  </si>
  <si>
    <t>Mexico 10.0000%  MBONO  Dec 2024</t>
  </si>
  <si>
    <t>XMX0044</t>
  </si>
  <si>
    <t>MX0MGO0000Y4</t>
  </si>
  <si>
    <t>Mexico 5.7500%  MBONO  Mar 2026</t>
  </si>
  <si>
    <t>XMX0025</t>
  </si>
  <si>
    <t>MX0MGO0000D8</t>
  </si>
  <si>
    <t>Mexico 7.5000%  Bonos  Jun 2027</t>
  </si>
  <si>
    <t>XMX0033</t>
  </si>
  <si>
    <t>MX0MGO0000H9</t>
  </si>
  <si>
    <t>Mexico 8.5000%  MBONO  May 2029</t>
  </si>
  <si>
    <t>XMX0037</t>
  </si>
  <si>
    <t>Mexico 7.7500%  MBONO  May 2031</t>
  </si>
  <si>
    <t>XMX0042</t>
  </si>
  <si>
    <t>MX0MGO0000U2</t>
  </si>
  <si>
    <t>Mexico 7.7500%  MBONO  Nov 2034</t>
  </si>
  <si>
    <t>XMX0024</t>
  </si>
  <si>
    <t>MX0MGO0000B2</t>
  </si>
  <si>
    <t>Mexico 10.0000%  Bonos  Nov 2036</t>
  </si>
  <si>
    <t>XMX0034</t>
  </si>
  <si>
    <t>MX0MGO0000J5</t>
  </si>
  <si>
    <t>Mexico 8.5000%  MBONO  Nov 2038</t>
  </si>
  <si>
    <t>XMX0040</t>
  </si>
  <si>
    <t>MX0MGO0000R8</t>
  </si>
  <si>
    <t>Mexico 7.7500%  MBONO  Nov 2042</t>
  </si>
  <si>
    <t>XMX0045</t>
  </si>
  <si>
    <t>MX0MGO000102</t>
  </si>
  <si>
    <t>Mexico 8.0000%  MBONO  Nov 2047</t>
  </si>
  <si>
    <t>XPE0009</t>
  </si>
  <si>
    <t>PEP01000C4W4</t>
  </si>
  <si>
    <t>Peru 5.7000%  PERUG  Aug 2024</t>
  </si>
  <si>
    <t>PEN</t>
  </si>
  <si>
    <t>XPE0005</t>
  </si>
  <si>
    <t>PEP01000C0J9</t>
  </si>
  <si>
    <t>Peru 8.2% 20 Y Aug 2026</t>
  </si>
  <si>
    <t>XPE0010</t>
  </si>
  <si>
    <t>PEP01000C5D1</t>
  </si>
  <si>
    <t>Peru 6.3500%  PERUG  Aug 2028</t>
  </si>
  <si>
    <t>XPE0012</t>
  </si>
  <si>
    <t>PEP01000C5F6</t>
  </si>
  <si>
    <t>Peru 5.9400%  PERUGB  Feb 2029</t>
  </si>
  <si>
    <t>XPE0007</t>
  </si>
  <si>
    <t>PEP01000C4G7</t>
  </si>
  <si>
    <t>Peru 6.9500%    Aug 2031</t>
  </si>
  <si>
    <t>XPE0011</t>
  </si>
  <si>
    <t>PEP01000C5E9</t>
  </si>
  <si>
    <t>Peru 6.1500%  PERUG  Aug 2032</t>
  </si>
  <si>
    <t>XPE0013</t>
  </si>
  <si>
    <t>PEP01000C5G4</t>
  </si>
  <si>
    <t>Peru 5.4000%  PERUGB  Aug 2034</t>
  </si>
  <si>
    <t>XPE0006</t>
  </si>
  <si>
    <t>PEP01000C2Z1</t>
  </si>
  <si>
    <t>Peru 6.9% 30Y Aug 2037</t>
  </si>
  <si>
    <t>XPE0014</t>
  </si>
  <si>
    <t>PEP01000C5H2</t>
  </si>
  <si>
    <t>Peru 5.3500%  PERUGB  Aug 2040</t>
  </si>
  <si>
    <t>UGU</t>
  </si>
  <si>
    <t>XUG0002</t>
  </si>
  <si>
    <t>USP80557BV53</t>
  </si>
  <si>
    <t>Uruguay Global 8.5000%  URUGU  Mar 2028</t>
  </si>
  <si>
    <t>XZA0046</t>
  </si>
  <si>
    <t>ZAG000096165</t>
  </si>
  <si>
    <t>South Africa 7.7500%  SAGB  Feb 2023</t>
  </si>
  <si>
    <t>XZA0027</t>
  </si>
  <si>
    <t>R186000</t>
  </si>
  <si>
    <t>ZA 10.50%  RSA   Dec 2026</t>
  </si>
  <si>
    <t>ZAG000016320</t>
  </si>
  <si>
    <t>XZA0048</t>
  </si>
  <si>
    <t>South Africa 8.0000%  SAGB  Jan 2030</t>
  </si>
  <si>
    <t>XZA0044</t>
  </si>
  <si>
    <t>ZAG000077470</t>
  </si>
  <si>
    <t>South Africa 7.000% SAGB Feb 2031</t>
  </si>
  <si>
    <t>XZA0049</t>
  </si>
  <si>
    <t>ZAG000107004</t>
  </si>
  <si>
    <t>South Africa 8.2500%  SAGB  Mar 2032</t>
  </si>
  <si>
    <t>XZA0052</t>
  </si>
  <si>
    <t>ZAG000125972</t>
  </si>
  <si>
    <t>South Africa 8.8750%  SAGB  Feb 2035</t>
  </si>
  <si>
    <t>XZA0042</t>
  </si>
  <si>
    <t>R209000</t>
  </si>
  <si>
    <t>South Africa 6.2500%  RSA  Mar 2036</t>
  </si>
  <si>
    <t>ZAG000030404</t>
  </si>
  <si>
    <t>XZA0050</t>
  </si>
  <si>
    <t>ZAG000107012</t>
  </si>
  <si>
    <t>South Africa 8.5000%  SAGB  Jan 2037</t>
  </si>
  <si>
    <t>XZA0053</t>
  </si>
  <si>
    <t>ZAG000125980</t>
  </si>
  <si>
    <t>South Africa 9.0000%  SAGB  Jan 2040</t>
  </si>
  <si>
    <t>XZA0045</t>
  </si>
  <si>
    <t>ZAG000077488</t>
  </si>
  <si>
    <t>South Africa 6.5000%  SAGB  Feb 2041</t>
  </si>
  <si>
    <t>XZA0051</t>
  </si>
  <si>
    <t>ZAG000106972</t>
  </si>
  <si>
    <t>South Africa 8.7500%  SAGB  Jan 2044</t>
  </si>
  <si>
    <t>XZA0047</t>
  </si>
  <si>
    <t>ZAG000096173</t>
  </si>
  <si>
    <t>South Africa 8.7500%  SAGB  Feb 2048</t>
  </si>
  <si>
    <t>Disclaimer:</t>
  </si>
  <si>
    <t>https://www.jpmorgan.com/disclosures/girg</t>
  </si>
  <si>
    <t>CHALIECO HONG KONG CORP REG S 5 USD 05/21/2170</t>
  </si>
  <si>
    <t>EQUATE PETROCHEMICAL BV REG S 2.625 USD 04/28/2028</t>
  </si>
  <si>
    <t>HILOHO_2</t>
  </si>
  <si>
    <t>HILONG HOLDING LTD REG S 9.75 USD 11/18/2024</t>
  </si>
  <si>
    <t>XS2344083139</t>
  </si>
  <si>
    <t>HKTGHD_0</t>
  </si>
  <si>
    <t>NBK TIER 1 FIN USD REG S 4.5 USD 05/27/2170</t>
  </si>
  <si>
    <t>OMGRID 5.196 05/16/27 5.196 USD 05/16/2027</t>
  </si>
  <si>
    <t>PERUSAHAAN LISTR USD 144A W/O RTS 4.125 USD 05/15/2027</t>
  </si>
  <si>
    <t>SINOPEC GROUP OVERSEAS DEVELOPMENT (2018) LIMITED 3.1 USD 01/08/2051</t>
  </si>
  <si>
    <t>AAC TECHNOLOGIES HOLDING REG S 2.625 USD 06/02/2026</t>
  </si>
  <si>
    <t>XS2341038656</t>
  </si>
  <si>
    <t>ABSA GROUP LTD USD REG S 6.25 USD 04/25/2028</t>
  </si>
  <si>
    <t>CHINALCO CAPITAL HOLDING REG S 2.125 USD 06/03/2026</t>
  </si>
  <si>
    <t>XS2340059794</t>
  </si>
  <si>
    <t>EMPINT</t>
  </si>
  <si>
    <t>ABQKQD-AT1</t>
  </si>
  <si>
    <t>ADIBUH-AT1</t>
  </si>
  <si>
    <t>ALAHKW-AT1</t>
  </si>
  <si>
    <t>ALFARU-B3T2</t>
  </si>
  <si>
    <t>CLRNPW-1L</t>
  </si>
  <si>
    <t>CBQKQD-AT1</t>
  </si>
  <si>
    <t>HBSPIN-SEC</t>
  </si>
  <si>
    <t>HILOHO-1L</t>
  </si>
  <si>
    <t>PCCW-HKT</t>
  </si>
  <si>
    <t>EGYPTIAN POUND  EGP</t>
  </si>
  <si>
    <t>CUREGP</t>
  </si>
  <si>
    <t>Egyptian Pound</t>
  </si>
  <si>
    <t>Trade</t>
  </si>
  <si>
    <t>Instrument Name</t>
  </si>
  <si>
    <t>BEMD SuperStrategy</t>
  </si>
  <si>
    <t>GPS SecId</t>
  </si>
  <si>
    <t>Security ID</t>
  </si>
  <si>
    <t>CASHUSD00000</t>
  </si>
  <si>
    <t>US09031WAA18</t>
  </si>
  <si>
    <t>JPM Ticker</t>
  </si>
  <si>
    <t>ERV Ticker</t>
  </si>
  <si>
    <t>YTD ESG Score Change</t>
  </si>
  <si>
    <t>name</t>
  </si>
  <si>
    <t>weight</t>
  </si>
  <si>
    <t>msci_iva_numeric_rating</t>
  </si>
  <si>
    <t>msci_esg_iva_rating_date</t>
  </si>
  <si>
    <t>msci_iva_rating</t>
  </si>
  <si>
    <t>msci_esg_iva_previous_rating</t>
  </si>
  <si>
    <t>msci_esg_iva_rating_trend</t>
  </si>
  <si>
    <t>msci_esg_e_pillar_score</t>
  </si>
  <si>
    <t>msci_esg_s_pillar_score</t>
  </si>
  <si>
    <t>msci_esg_g_pillar_score</t>
  </si>
  <si>
    <t>sustain_esg_risk_score</t>
  </si>
  <si>
    <t>urv_esg_score</t>
  </si>
  <si>
    <t>MSCI_normalized_score</t>
  </si>
  <si>
    <t>SA_normalized_score</t>
  </si>
  <si>
    <t>combined_score</t>
  </si>
  <si>
    <t>Combined ESG Score</t>
  </si>
  <si>
    <t>EMBI</t>
  </si>
  <si>
    <t>CEMBI</t>
  </si>
  <si>
    <t>Yld to Worst</t>
  </si>
  <si>
    <t>URV_normalized_score</t>
  </si>
  <si>
    <t>combined_contrib</t>
  </si>
  <si>
    <t>YNCING 5.1 07/21/23 5.1 USD 07/21/2023</t>
  </si>
  <si>
    <t>68L0SKXX</t>
  </si>
  <si>
    <t>XS2337501071</t>
  </si>
  <si>
    <t>ASIAN DEVELOPMENT BANK 2 USD 01/22/2025</t>
  </si>
  <si>
    <t>ASIAN DEVELOPMENT BANK 1 USD 04/14/2026</t>
  </si>
  <si>
    <t>68PTFJXX</t>
  </si>
  <si>
    <t>USU0901RAA50</t>
  </si>
  <si>
    <t>62ZRJYXX</t>
  </si>
  <si>
    <t>6A0GFQXX</t>
  </si>
  <si>
    <t>USG5975LAA47</t>
  </si>
  <si>
    <t>USY7749XAY77</t>
  </si>
  <si>
    <t>68G1LWXX</t>
  </si>
  <si>
    <t>67RJ4VXX</t>
  </si>
  <si>
    <t>XS2342908949</t>
  </si>
  <si>
    <t>AES_17</t>
  </si>
  <si>
    <t>DO AES ANDRES BV 5.7% DUE 28 5.7  05/04/2028</t>
  </si>
  <si>
    <t>USN01007AA64</t>
  </si>
  <si>
    <t>XS2343007170</t>
  </si>
  <si>
    <t>6A77P1XX</t>
  </si>
  <si>
    <t>XS2343627712</t>
  </si>
  <si>
    <t>USE0R75RAB28</t>
  </si>
  <si>
    <t>64MMHKXX</t>
  </si>
  <si>
    <t>PA BANCO GENERAL SA 5 1/4% DUE 31 PERP 5.25  12/31/2049</t>
  </si>
  <si>
    <t>USP12651AD05</t>
  </si>
  <si>
    <t>69336OXX</t>
  </si>
  <si>
    <t>XS2335142175</t>
  </si>
  <si>
    <t>6932U2XX</t>
  </si>
  <si>
    <t>XS2335142415</t>
  </si>
  <si>
    <t>HK CATHAY PACIFIC AIRWAYS LTD 4 7/8% DUE 26 - ASIA 4.875 USD 08/17/2026</t>
  </si>
  <si>
    <t>XS2333657422</t>
  </si>
  <si>
    <t>69MJ0UXX</t>
  </si>
  <si>
    <t>XS2337670694</t>
  </si>
  <si>
    <t>65PWYLXX</t>
  </si>
  <si>
    <t>XS2325727100</t>
  </si>
  <si>
    <t>DTEKOG_0</t>
  </si>
  <si>
    <t>XS2342932576</t>
  </si>
  <si>
    <t>6ACGULXX</t>
  </si>
  <si>
    <t>XS2343337122</t>
  </si>
  <si>
    <t>GLPSP_2</t>
  </si>
  <si>
    <t>XS2340147813</t>
  </si>
  <si>
    <t>HIGHWY</t>
  </si>
  <si>
    <t>USY4872AGL53</t>
  </si>
  <si>
    <t>XS2338405991</t>
  </si>
  <si>
    <t>66CZS4XX</t>
  </si>
  <si>
    <t>HYNMOT_1</t>
  </si>
  <si>
    <t>68ZGHEXX</t>
  </si>
  <si>
    <t>XS2338042828</t>
  </si>
  <si>
    <t>UA INTERPIPE HOLDINGS 8 3/8% DUE 26 8.375  05/13/2026</t>
  </si>
  <si>
    <t>XS2333664717</t>
  </si>
  <si>
    <t>HN INVERSIONES ATLANTIDA 7 1/2% DUE 26 7.5  05/19/2026</t>
  </si>
  <si>
    <t>USP5865GAC44</t>
  </si>
  <si>
    <t>BR IOCHPE-MAXION AUSTRIA 5% DUE 28 5  05/07/2028</t>
  </si>
  <si>
    <t>USA3R74HAA50</t>
  </si>
  <si>
    <t>KBFING_5</t>
  </si>
  <si>
    <t>69VETAXX</t>
  </si>
  <si>
    <t>XS2332357099</t>
  </si>
  <si>
    <t>KORAIR_0</t>
  </si>
  <si>
    <t>692B5GXX</t>
  </si>
  <si>
    <t>XS2330932620</t>
  </si>
  <si>
    <t>6A53S7XX</t>
  </si>
  <si>
    <t>XS2343325622</t>
  </si>
  <si>
    <t>LIMISK_0</t>
  </si>
  <si>
    <t>TR LIMAK ISKENDERUN 9 1/2% DUE 36 9.5  07/10/2036</t>
  </si>
  <si>
    <t>XS2339789732</t>
  </si>
  <si>
    <t>5I5688XX</t>
  </si>
  <si>
    <t>MX METALSA 3 3/4% DUE 31 3.75  05/04/2031</t>
  </si>
  <si>
    <t>USP6638MAB74</t>
  </si>
  <si>
    <t>NNCOMM_0</t>
  </si>
  <si>
    <t>6BE1H0XX</t>
  </si>
  <si>
    <t>XS2344386540</t>
  </si>
  <si>
    <t>OMAOIL_0</t>
  </si>
  <si>
    <t>XS2248458395</t>
  </si>
  <si>
    <t>USE7S78BAB82</t>
  </si>
  <si>
    <t>PGSUST_1</t>
  </si>
  <si>
    <t>TR PEGASUS HAVA 9 1/4% DUE 26 9.25  04/30/2026</t>
  </si>
  <si>
    <t>XS2337336445</t>
  </si>
  <si>
    <t>SMIPIJ_0</t>
  </si>
  <si>
    <t>69PF89XX</t>
  </si>
  <si>
    <t>XS2340901607</t>
  </si>
  <si>
    <t>TLWLN-SEC</t>
  </si>
  <si>
    <t>USG91237AB60</t>
  </si>
  <si>
    <t>VESTA_1</t>
  </si>
  <si>
    <t>USP3146DAA11</t>
  </si>
  <si>
    <t>66CVK4XX</t>
  </si>
  <si>
    <t>Talent Yield International Ltd</t>
  </si>
  <si>
    <t>AES-ANDRES</t>
  </si>
  <si>
    <t>AES Andres BV</t>
  </si>
  <si>
    <t>Agricultural Bank of China Ltd/Hong Kong</t>
  </si>
  <si>
    <t>DTEKOG</t>
  </si>
  <si>
    <t>NGD Holdings BV</t>
  </si>
  <si>
    <t>Vedanta Resources Finance II PLC</t>
  </si>
  <si>
    <t>VESTA</t>
  </si>
  <si>
    <t>Corp Inmobiliaria Vesta SAB de CV</t>
  </si>
  <si>
    <t>HYNMOT</t>
  </si>
  <si>
    <t>Cathay Pacific MTN Financing HK Ltd</t>
  </si>
  <si>
    <t>LIMISK</t>
  </si>
  <si>
    <t>Limak Iskenderun Uluslararasi Liman Isletmeciligi AS</t>
  </si>
  <si>
    <t>NNCOMM</t>
  </si>
  <si>
    <t>Nanning Communications Investment Group Co Ltd</t>
  </si>
  <si>
    <t>OMAOIL</t>
  </si>
  <si>
    <t>OQ SAOC</t>
  </si>
  <si>
    <t>PANAME</t>
  </si>
  <si>
    <t>Korea Expressway Corp</t>
  </si>
  <si>
    <t>INTHOL</t>
  </si>
  <si>
    <t>Interpipe Holdings PLC</t>
  </si>
  <si>
    <t>INVTLA</t>
  </si>
  <si>
    <t>Inversiones Atlantida SA</t>
  </si>
  <si>
    <t>SMIPIJ</t>
  </si>
  <si>
    <t>Sarana Multi Infrastruktur Persero PT</t>
  </si>
  <si>
    <t>PGSUST</t>
  </si>
  <si>
    <t>Pegasus Hava Tasimaciligi AS</t>
  </si>
  <si>
    <t>KBFING</t>
  </si>
  <si>
    <t>KB Kookmin Card Co Ltd</t>
  </si>
  <si>
    <t>KORAIR</t>
  </si>
  <si>
    <t>Incheon International Airport Corp</t>
  </si>
  <si>
    <t>IOCMXW</t>
  </si>
  <si>
    <t>Iochpe-Maxion Austria GmbH / Maxion Wheels de Mexico S de RL de CV</t>
  </si>
  <si>
    <t>CL264865001</t>
  </si>
  <si>
    <t>CL Republic 3.1% due 41</t>
  </si>
  <si>
    <t>KZ264581001</t>
  </si>
  <si>
    <t>KZ Dev Bank 2.95% due 31</t>
  </si>
  <si>
    <t>OM264387001</t>
  </si>
  <si>
    <t>OM OQ SAOC 5 1/8% due 28</t>
  </si>
  <si>
    <t>BR264576001</t>
  </si>
  <si>
    <t>BR Iochpe-Maxion Austria 5% due 28</t>
  </si>
  <si>
    <t>BR263883001</t>
  </si>
  <si>
    <t>BR Natura Cosmeticos SA 4 1/8% due 28</t>
  </si>
  <si>
    <t>CN259457001</t>
  </si>
  <si>
    <t>CN China Prop Holding 5.95% due 24</t>
  </si>
  <si>
    <t>CN259604001</t>
  </si>
  <si>
    <t>CN Franshion Dev 3.2% due 26</t>
  </si>
  <si>
    <t>CN259452001</t>
  </si>
  <si>
    <t>CN GLP China Holdings Ltd 2.95% due 26</t>
  </si>
  <si>
    <t>VG259611001</t>
  </si>
  <si>
    <t>CN Huatai Securities Co Ltd 1.3% due 24</t>
  </si>
  <si>
    <t>VG259612001</t>
  </si>
  <si>
    <t>CN Huatai Securities Co Ltd 2% due 26</t>
  </si>
  <si>
    <t>ES266209001</t>
  </si>
  <si>
    <t>CO AI Candelaria 5 3/4% due 33</t>
  </si>
  <si>
    <t>GB265669001</t>
  </si>
  <si>
    <t>GH Tullow Oil PLC 10 1/4% due 26</t>
  </si>
  <si>
    <t>HK259614001</t>
  </si>
  <si>
    <t>HK AIA Group Ltd 2.7% due 26 Perp</t>
  </si>
  <si>
    <t>XS2328261263</t>
  </si>
  <si>
    <t>HN266751001</t>
  </si>
  <si>
    <t>HN Inversiones Atlantida 7 1/2% due 26</t>
  </si>
  <si>
    <t>ID259451001</t>
  </si>
  <si>
    <t>ID PT Bank Negara Indonesia 3 3/4% due 26</t>
  </si>
  <si>
    <t>ID259219001</t>
  </si>
  <si>
    <t>ID PT Japfa Comfeed 5 3/8% due 26</t>
  </si>
  <si>
    <t>IN266194001</t>
  </si>
  <si>
    <t>IN JSW Hydro Energy Ltd 4 1/8% due 31</t>
  </si>
  <si>
    <t>US265668001</t>
  </si>
  <si>
    <t>USG7777BAA29</t>
  </si>
  <si>
    <t>SFCCN</t>
  </si>
  <si>
    <t>KR264385001</t>
  </si>
  <si>
    <t>KR Kookmin 1 3/8% due 26</t>
  </si>
  <si>
    <t>KR266193001</t>
  </si>
  <si>
    <t>KR Korea Expressway Corp 1 1/8% due 26</t>
  </si>
  <si>
    <t>KR259416001</t>
  </si>
  <si>
    <t>KR NAVER Corporation 1 1/2% due 26</t>
  </si>
  <si>
    <t>KR264667001</t>
  </si>
  <si>
    <t>KR Shinhan Financial 2 7/8% due 26 Perp</t>
  </si>
  <si>
    <t>MX265670001</t>
  </si>
  <si>
    <t>MX Corp Inmobiliaria 3 5/8% due 31</t>
  </si>
  <si>
    <t>MX266603001</t>
  </si>
  <si>
    <t>MX Grupo Bimbo 4% due 51</t>
  </si>
  <si>
    <t>MX263261001</t>
  </si>
  <si>
    <t>MX Metalsa 3 3/4% due 31</t>
  </si>
  <si>
    <t>MX265338001</t>
  </si>
  <si>
    <t>MX Mexichem 1 7/8% due 26</t>
  </si>
  <si>
    <t>MX265339001</t>
  </si>
  <si>
    <t>MX Mexichem 2 7/8% due 31</t>
  </si>
  <si>
    <t>PA264870001</t>
  </si>
  <si>
    <t>PA Banco General SA 5 1/4% due 31 Perp</t>
  </si>
  <si>
    <t>PL265672001</t>
  </si>
  <si>
    <t>PL Oriflame 5 1/8% due 26</t>
  </si>
  <si>
    <t>QA259512001</t>
  </si>
  <si>
    <t>QA DOHA Fin Ltd 2 3/8% due 26</t>
  </si>
  <si>
    <t>TH259255001</t>
  </si>
  <si>
    <t>TH Krung Thai Bank Public 4.4% due 26 Perp</t>
  </si>
  <si>
    <t>TR266463001</t>
  </si>
  <si>
    <t>TR Limak Iskenderun 9 1/2% due 36</t>
  </si>
  <si>
    <t>UA265344001</t>
  </si>
  <si>
    <t>UA Interpipe Holdings 8 3/8% due 26</t>
  </si>
  <si>
    <t>XCN0278</t>
  </si>
  <si>
    <t>CND100045MR1</t>
  </si>
  <si>
    <t>China 2.8400%  CGB  Apr 2024</t>
  </si>
  <si>
    <t>XCN0279</t>
  </si>
  <si>
    <t>CND100047752</t>
  </si>
  <si>
    <t>China 3.0100%  CGB  May 2028</t>
  </si>
  <si>
    <t>XCN0280</t>
  </si>
  <si>
    <t>CND100045MS9</t>
  </si>
  <si>
    <t>China 3.7200%  CGB  Apr 2051</t>
  </si>
  <si>
    <t>XTH0082</t>
  </si>
  <si>
    <t>LB31DA</t>
  </si>
  <si>
    <t>Thailand 2.0000%  THAIGB  Dec 2031</t>
  </si>
  <si>
    <t>TH0623X3BC03</t>
  </si>
  <si>
    <t>XTH0083</t>
  </si>
  <si>
    <t>LB426A</t>
  </si>
  <si>
    <t>Thailand 2.0000%  THAIGB  Jun 2042</t>
  </si>
  <si>
    <t>TH062303M604</t>
  </si>
  <si>
    <t>XUG0003</t>
  </si>
  <si>
    <t>US917288BM35</t>
  </si>
  <si>
    <t>Uruguay Global 8.2500%  URUGUA  May 2031</t>
  </si>
  <si>
    <t>151290CA</t>
  </si>
  <si>
    <t>ABGSJ_6</t>
  </si>
  <si>
    <t>ABGSJ-AT1</t>
  </si>
  <si>
    <t>GLPSP-SS</t>
  </si>
  <si>
    <t>GNBSUD-B3T2</t>
  </si>
  <si>
    <t>BANCOG_2</t>
  </si>
  <si>
    <t>BANCOG-AT1</t>
  </si>
  <si>
    <t>CEMEX_36</t>
  </si>
  <si>
    <t>CEMEX-SS</t>
  </si>
  <si>
    <t>INVTLA-1L</t>
  </si>
  <si>
    <t>LIMISK-SEC</t>
  </si>
  <si>
    <t>METLSA_1</t>
  </si>
  <si>
    <t>045167FF</t>
  </si>
  <si>
    <t>ASIAN DEVELOPMENT BANK 1.25 USD 06/09/2028</t>
  </si>
  <si>
    <t>US045167FF51</t>
  </si>
  <si>
    <t>NETWORK I2I LTD USD 144A W/O RTS 3.975 USD 06/03/2170</t>
  </si>
  <si>
    <t>NETWORK I2I LTD USD REG S 3.975 USD 06/03/2170</t>
  </si>
  <si>
    <t>US151290CA97</t>
  </si>
  <si>
    <t>12615TAB</t>
  </si>
  <si>
    <t>US12615TAB44</t>
  </si>
  <si>
    <t>12622NAC</t>
  </si>
  <si>
    <t>US12622NAC65</t>
  </si>
  <si>
    <t>71647NBJ</t>
  </si>
  <si>
    <t>PETROBRAS GLOBAL FINANCE 5.5 USD 06/10/2051</t>
  </si>
  <si>
    <t>US71647NBJ72</t>
  </si>
  <si>
    <t>XS2339102878</t>
  </si>
  <si>
    <t>SINOPEC GRP OVERSEA 2015 REG S 3.25 USD 04/28/2025</t>
  </si>
  <si>
    <t>securityId</t>
  </si>
  <si>
    <t>Ticker_trim</t>
  </si>
  <si>
    <t>Avg Rating</t>
  </si>
  <si>
    <t>OMAN SOV SUKUK USD 144A W/O RTS 4.875 USD 06/15/2030</t>
  </si>
  <si>
    <t>JBS FINANCE LUXEMBOURG 144A W/O RTS 3.625 USD 01/15/2032</t>
  </si>
  <si>
    <t>OFFICE CHERIFIEN DES PHO 144A W/O RTS 5.125 USD 06/23/2051</t>
  </si>
  <si>
    <t>SA GLOBAL SUKUK USD LTD 144A W/O RTS 2.694 USD 06/17/2031</t>
  </si>
  <si>
    <t>78397PAD</t>
  </si>
  <si>
    <t>46592QAA</t>
  </si>
  <si>
    <t>67091TAE</t>
  </si>
  <si>
    <t>06/23/2051</t>
  </si>
  <si>
    <t>OMAN SOV SUKUK USD 144A W/O RTS</t>
  </si>
  <si>
    <t>68204LAB</t>
  </si>
  <si>
    <t>Oman</t>
  </si>
  <si>
    <t>06/15/2030</t>
  </si>
  <si>
    <t>Mexican Peso</t>
  </si>
  <si>
    <t>CURMXN</t>
  </si>
  <si>
    <t>SWC</t>
  </si>
  <si>
    <t>Weichai International Hong Kong Energy Group Co Ltd</t>
  </si>
  <si>
    <t>ETINL_1</t>
  </si>
  <si>
    <t>ETINL-B3T2</t>
  </si>
  <si>
    <t>GILHDG_0</t>
  </si>
  <si>
    <t>GILHDG-SEC</t>
  </si>
  <si>
    <t>Gilex Holding Sarl</t>
  </si>
  <si>
    <t>TIANFS</t>
  </si>
  <si>
    <t>601162</t>
  </si>
  <si>
    <t>Tianfeng Securities Co Ltd</t>
  </si>
  <si>
    <t>ADANI PORTS AND SPECIAL REG S 3.375 USD 07/24/2024</t>
  </si>
  <si>
    <t>CK HUTCHISON INTL 17 LTD REG S 3.5 USD 04/05/2027</t>
  </si>
  <si>
    <t>XS2183820617</t>
  </si>
  <si>
    <t>CNOOC 5.5 05/21/2033 5.5 USD 05/21/2033</t>
  </si>
  <si>
    <t>CNOOC 5.75 01/26/2041 5.75 USD 01/26/2041</t>
  </si>
  <si>
    <t>CNPCCH 5.95 04/28/41 5.95 USD 04/28/2041</t>
  </si>
  <si>
    <t>CHINA RESOURCES LAND LTD REG S 3.75 USD 06/09/2170</t>
  </si>
  <si>
    <t>ECOBANK TRANSNATIONAL REG S 8.75 USD 06/17/2031</t>
  </si>
  <si>
    <t>XS2348420303</t>
  </si>
  <si>
    <t>HUARONG FINANCE 2017 CO REG S 4.75 USD 04/27/2027</t>
  </si>
  <si>
    <t>IND &amp; COMM BK OF CHINA REG S 4.875 USD 09/21/2025</t>
  </si>
  <si>
    <t>SBSN INDO III USD REG S 4.325 USD 05/28/2025</t>
  </si>
  <si>
    <t>ITAU UNIBANCO USD 144A W/O RTS 6.125 USD 06/12/2170</t>
  </si>
  <si>
    <t>KOREA HYDRO &amp; NU USD REG S 3.25 USD 06/15/2025</t>
  </si>
  <si>
    <t>OVERSEA-CHINESE USD REG S 4.25 USD 06/19/2024</t>
  </si>
  <si>
    <t>67091TAD</t>
  </si>
  <si>
    <t>OFFICE CHERIFIEN DES PHO 144A W/O RTS 3.75 USD 06/23/2031</t>
  </si>
  <si>
    <t>US67091TAD72</t>
  </si>
  <si>
    <t>XS2355149316</t>
  </si>
  <si>
    <t>US67091TAE55</t>
  </si>
  <si>
    <t>US68204LAB09</t>
  </si>
  <si>
    <t>PETRONAS CAP LTD USD REG S 3.5 USD 03/18/2025</t>
  </si>
  <si>
    <t>SAUDI INT BOND USD REG S 2.9 USD 10/22/2025</t>
  </si>
  <si>
    <t>48266XAC</t>
  </si>
  <si>
    <t>US48266XAC92</t>
  </si>
  <si>
    <t>SINOPEC GROUP OVERSEAS DEVELOPMENT (2018) LIMITED 2.7 USD 05/13/2030</t>
  </si>
  <si>
    <t>SP POWERASSETS USD REG S 3.25 USD 11/24/2025</t>
  </si>
  <si>
    <t>SUZANO AUSTRIA GMBH USD REG S 5.75 USD 07/14/2026</t>
  </si>
  <si>
    <t>TNB GLOBAL VC EMTN USD REG S 3.244 USD 10/19/2026</t>
  </si>
  <si>
    <t>INDONESIA EXIMBK EMTN USD REG S 3.875 USD 04/06/2024</t>
  </si>
  <si>
    <t>CDBL FUNDING 1 REG S 3.5 USD 10/24/2027</t>
  </si>
  <si>
    <t>CSCEC FINANCE CAYMAN II REG S 3.5 USD 07/05/2027</t>
  </si>
  <si>
    <t>STATE GRID OVERSEAS INV REG S 3.5 USD 05/04/2027</t>
  </si>
  <si>
    <t>XS1788144787</t>
  </si>
  <si>
    <t>CMB WING LUNG BANK LTD REG S 3.75 USD 11/22/2027</t>
  </si>
  <si>
    <t>37561PAA</t>
  </si>
  <si>
    <t>GILEX HOLDING SARL 144A W/O RTS 8.5 USD 05/02/2023</t>
  </si>
  <si>
    <t>US37561PAA57</t>
  </si>
  <si>
    <t>ICTSI TREASURY BV REG S 5.875 USD 09/17/2025</t>
  </si>
  <si>
    <t>HANA BAN USD REG S 4.375 USD 09/30/2024</t>
  </si>
  <si>
    <t>CN TIANFENG SECURITIES 4.3% DUE 22 - ASIA 4.3 USD 12/09/2022</t>
  </si>
  <si>
    <t>XS2076644132</t>
  </si>
  <si>
    <t>MEXICAN PESO  MXN</t>
  </si>
  <si>
    <t>US46592QAA76</t>
  </si>
  <si>
    <t>US78397PAD33</t>
  </si>
  <si>
    <t>BEMD Super Strategy</t>
  </si>
  <si>
    <t>BEMD Strategy</t>
  </si>
  <si>
    <t>BEMD Sub Strategy</t>
  </si>
  <si>
    <t>CASH USD</t>
  </si>
  <si>
    <t>LOCAL CURRENCY BRL</t>
  </si>
  <si>
    <t>LOCAL CURRENCY MXN</t>
  </si>
  <si>
    <t>LOCAL CURRENCY EGP</t>
  </si>
  <si>
    <t>GBI-EM</t>
  </si>
  <si>
    <t>Africa TSY/AGY/SOV/SUPRA</t>
  </si>
  <si>
    <t>EMBI HY</t>
  </si>
  <si>
    <t>South America TSY/AGY/SOV/SUPRA</t>
  </si>
  <si>
    <t>Central America TSY/AGY/SOV/SUPRA</t>
  </si>
  <si>
    <t>CEMBI IG</t>
  </si>
  <si>
    <t>CEMBI HY</t>
  </si>
  <si>
    <t>Africa COMMUNICATIONS</t>
  </si>
  <si>
    <t>Middle East TSY/AGY/SOV/SUPRA</t>
  </si>
  <si>
    <t>South America BASIC_INDUSTRY</t>
  </si>
  <si>
    <t>Africa BASIC_INDUSTRY</t>
  </si>
  <si>
    <t>South America BANKING</t>
  </si>
  <si>
    <t>South America COMMUNICATIONS</t>
  </si>
  <si>
    <t>Africa ENERGY</t>
  </si>
  <si>
    <t>South America FINANCE_COMPANIES</t>
  </si>
  <si>
    <t>Europe TSY/AGY/SOV/SUPRA</t>
  </si>
  <si>
    <t>South America CAPITAL_GOODS</t>
  </si>
  <si>
    <t>South America CONSUMER_NON_CYCLICAL</t>
  </si>
  <si>
    <t>Europe BANKING</t>
  </si>
  <si>
    <t>South America TRANSPORTATION</t>
  </si>
  <si>
    <t>China COMMUNICATIONS</t>
  </si>
  <si>
    <t>Europe CONSUMER_NON_CYCLICAL</t>
  </si>
  <si>
    <t>US90016LAA44</t>
  </si>
  <si>
    <t>US86964WAK80</t>
  </si>
  <si>
    <t>SUZANO AUSTRIA G 3.125 USD 01/15/2032</t>
  </si>
  <si>
    <t>90016LAA</t>
  </si>
  <si>
    <t>86964WAK</t>
  </si>
  <si>
    <t>DLLTD-1L</t>
  </si>
  <si>
    <t>Digicel International Finance Ltd/Digicel international Holdings Ltd</t>
  </si>
  <si>
    <t>DLLTD_33</t>
  </si>
  <si>
    <t>CATHAY</t>
  </si>
  <si>
    <t>1623</t>
  </si>
  <si>
    <t>Poly Real Estate Finance Ltd</t>
  </si>
  <si>
    <t>ILAPCL-SEC</t>
  </si>
  <si>
    <t>Inversiones Latin America Power Ltda</t>
  </si>
  <si>
    <t>InRetail Shopping Malls</t>
  </si>
  <si>
    <t>SEPLAT Energy PLC</t>
  </si>
  <si>
    <t>CHINA OIL &amp;  GAS GROUP REG S 4.7 USD 06/30/2026</t>
  </si>
  <si>
    <t>XS2328392951</t>
  </si>
  <si>
    <t>COLBUN SA USD REG S 3.15 USD 03/06/2030</t>
  </si>
  <si>
    <t>23371DAJ</t>
  </si>
  <si>
    <t>DAE FUNDING LLC 144A W/O RTS 1.55 USD 08/01/2024</t>
  </si>
  <si>
    <t>US23371DAJ37</t>
  </si>
  <si>
    <t>90015LAF</t>
  </si>
  <si>
    <t>US90015LAF40</t>
  </si>
  <si>
    <t>44891ABV</t>
  </si>
  <si>
    <t>HYUNDAI CAPITAL AMERICA 144A W/O RTS .875 USD 06/14/2024</t>
  </si>
  <si>
    <t>US44891ABV89</t>
  </si>
  <si>
    <t>44891CBV</t>
  </si>
  <si>
    <t>HYUNDAI CAPITAL AMERICA REG S .875 USD 06/14/2024</t>
  </si>
  <si>
    <t>US44891CBV46</t>
  </si>
  <si>
    <t>44891ABW</t>
  </si>
  <si>
    <t>US44891ABW62</t>
  </si>
  <si>
    <t>46137NAC</t>
  </si>
  <si>
    <t>INVERSIONES LATAM POWER 144A W/O RTS 5.125 USD 06/15/2033</t>
  </si>
  <si>
    <t>US46137NAC20</t>
  </si>
  <si>
    <t>INVERSIONES LATAM POWER REG S 5.125 USD 06/15/2033</t>
  </si>
  <si>
    <t>USP5875NAB93</t>
  </si>
  <si>
    <t>491798AK</t>
  </si>
  <si>
    <t>KENYA (REPUBLIC OF) 8 USD 05/22/2032</t>
  </si>
  <si>
    <t>US491798AK03</t>
  </si>
  <si>
    <t>491798AL</t>
  </si>
  <si>
    <t>KENYA REP OF USD 144A W/O RTS 6.3 USD 01/23/2034</t>
  </si>
  <si>
    <t>US491798AL85</t>
  </si>
  <si>
    <t>XS2354781614</t>
  </si>
  <si>
    <t>55300RAA</t>
  </si>
  <si>
    <t>MGM CHINA HOLDINGS LTD 144A W/O RTS 5.375 USD 05/15/2024</t>
  </si>
  <si>
    <t>US55300RAA95</t>
  </si>
  <si>
    <t>USY6142NAE86</t>
  </si>
  <si>
    <t>60937LAC</t>
  </si>
  <si>
    <t>US60937LAC90</t>
  </si>
  <si>
    <t>NBM US HOLDINGS INC REG S 6.625 USD 08/06/2029</t>
  </si>
  <si>
    <t>REP OF PAKISTAN USD REG S 6 USD 04/08/2026</t>
  </si>
  <si>
    <t>718286CP</t>
  </si>
  <si>
    <t>US718286CP01</t>
  </si>
  <si>
    <t>64045DAC</t>
  </si>
  <si>
    <t>NEMAK SAB DE CV USD 144A W/O RTS 3.625 USD 06/28/2031</t>
  </si>
  <si>
    <t>US64045DAC83</t>
  </si>
  <si>
    <t>NEMAK SAB DE CV USD REG S 3.625 USD 06/28/2031</t>
  </si>
  <si>
    <t>USP71340AD81</t>
  </si>
  <si>
    <t>HK FIRST PACIFIC 4 3/8% DUE 27 - ASIA 4.375 USD 09/11/2027</t>
  </si>
  <si>
    <t>POWERLONG REAL ESTATE REG S 6.95 USD 07/23/2023</t>
  </si>
  <si>
    <t>CL0002686989</t>
  </si>
  <si>
    <t>COLOMBIA REP OF USD</t>
  </si>
  <si>
    <t>05/15/2051</t>
  </si>
  <si>
    <t>AKBNK_10</t>
  </si>
  <si>
    <t>AKBNK-T2</t>
  </si>
  <si>
    <t>Arabian Centres Sukuk II Ltd</t>
  </si>
  <si>
    <t>Cheung Kong Infrastructure Finance BVI Ltd</t>
  </si>
  <si>
    <t>CKPFIN_0</t>
  </si>
  <si>
    <t>CKPFIN</t>
  </si>
  <si>
    <t>CK Property Finance MTN Ltd</t>
  </si>
  <si>
    <t>CNBG_4</t>
  </si>
  <si>
    <t>CNBG-SS</t>
  </si>
  <si>
    <t>ABDPOC_0</t>
  </si>
  <si>
    <t>ABDPOC</t>
  </si>
  <si>
    <t>Abu Dhabi Ports Co PJSC</t>
  </si>
  <si>
    <t>GOLLBZ-1L</t>
  </si>
  <si>
    <t>GRAIL_0</t>
  </si>
  <si>
    <t>GRAIL</t>
  </si>
  <si>
    <t>Georgian Railway JSC</t>
  </si>
  <si>
    <t>GRPCIN_0</t>
  </si>
  <si>
    <t>GRPCIN</t>
  </si>
  <si>
    <t>Guoren Property &amp; Casualty Insurance Co Ltd</t>
  </si>
  <si>
    <t>GZFINH</t>
  </si>
  <si>
    <t>Guang Ying Investment Ltd</t>
  </si>
  <si>
    <t>CHINAM_29</t>
  </si>
  <si>
    <t>LGND-FORTN</t>
  </si>
  <si>
    <t>Legend Fortune Ltd</t>
  </si>
  <si>
    <t>Light Servicos de Eletricidade SA/Light Energia SA</t>
  </si>
  <si>
    <t>LS Finance 2017 Ltd</t>
  </si>
  <si>
    <t>JIAZHO</t>
  </si>
  <si>
    <t>Haimen Zhongnan Investment Development International Co Ltd</t>
  </si>
  <si>
    <t>JINKE</t>
  </si>
  <si>
    <t>Jinke Properties Group Co Ltd</t>
  </si>
  <si>
    <t>JIUJDV_0</t>
  </si>
  <si>
    <t>JIUJDV</t>
  </si>
  <si>
    <t>Jiujiang Municipal Development Group Co Ltd</t>
  </si>
  <si>
    <t>PAKWNP_0</t>
  </si>
  <si>
    <t>PAKWNP</t>
  </si>
  <si>
    <t>Pakistan Water &amp; Power Development Authority</t>
  </si>
  <si>
    <t>BJCONS</t>
  </si>
  <si>
    <t>BCEG HongKong Co Ltd</t>
  </si>
  <si>
    <t>PRIOBZ_0</t>
  </si>
  <si>
    <t>PRIOBZ-SEC</t>
  </si>
  <si>
    <t>PRIOBZ</t>
  </si>
  <si>
    <t>SZEXPR_1</t>
  </si>
  <si>
    <t>SZEXPR</t>
  </si>
  <si>
    <t>UKRAVT_0</t>
  </si>
  <si>
    <t>UKRAVT</t>
  </si>
  <si>
    <t>State Agency of Roads of Ukraine</t>
  </si>
  <si>
    <t>WPROIN_23</t>
  </si>
  <si>
    <t>WPROIN</t>
  </si>
  <si>
    <t>Wipro IT Services LLC</t>
  </si>
  <si>
    <t>XP</t>
  </si>
  <si>
    <t>XP Inc</t>
  </si>
  <si>
    <t>ZOREN</t>
  </si>
  <si>
    <t>Zorlu Yenilenebilir Enerji AS</t>
  </si>
  <si>
    <t>GAXO_0</t>
  </si>
  <si>
    <t>GAXO</t>
  </si>
  <si>
    <t>Grupo Axo SAPI de CV</t>
  </si>
  <si>
    <t>GERSP-1L</t>
  </si>
  <si>
    <t>GERSP</t>
  </si>
  <si>
    <t>Golden Energy &amp; Resources Ltd</t>
  </si>
  <si>
    <t>HLBCNH_0</t>
  </si>
  <si>
    <t>HLBCNH</t>
  </si>
  <si>
    <t>Helenbergh China Holdings Ltd</t>
  </si>
  <si>
    <t>SIERRA_0</t>
  </si>
  <si>
    <t>SIERRA</t>
  </si>
  <si>
    <t>SierraCol Energy Andina LLC</t>
  </si>
  <si>
    <t>ICBPIJ_0</t>
  </si>
  <si>
    <t>ICBPIJ</t>
  </si>
  <si>
    <t>Indofood CBP Sukses Makmur Tbk PT</t>
  </si>
  <si>
    <t>ILAPCL</t>
  </si>
  <si>
    <t>QPETRO_0</t>
  </si>
  <si>
    <t>QPETRO</t>
  </si>
  <si>
    <t>SDECDI_0</t>
  </si>
  <si>
    <t>SDECDI</t>
  </si>
  <si>
    <t>SFG International Holdings Co Ltd</t>
  </si>
  <si>
    <t>Shanghai Pudong Development Bank Co Ltd/Hong Kong</t>
  </si>
  <si>
    <t>STNE</t>
  </si>
  <si>
    <t>StoneCo Ltd</t>
  </si>
  <si>
    <t>DTEKOG-SEC</t>
  </si>
  <si>
    <t>BOCOMI_0</t>
  </si>
  <si>
    <t>BOCOMI</t>
  </si>
  <si>
    <t>BOCOM International Blossom Ltd</t>
  </si>
  <si>
    <t>6BNA2UXX</t>
  </si>
  <si>
    <t>6BNCLCXX</t>
  </si>
  <si>
    <t>XS2342248593</t>
  </si>
  <si>
    <t>68UL1FXX</t>
  </si>
  <si>
    <t>ABU DHABI PORTS EMTN USD REG S 2.5 USD 05/06/2031</t>
  </si>
  <si>
    <t>XS2338173680</t>
  </si>
  <si>
    <t>XS2348236980</t>
  </si>
  <si>
    <t>AGILE GROUP HOLDINGS LTD REG S 5.5 USD 05/17/2026</t>
  </si>
  <si>
    <t>AG BK CHINA LTD/ LONDON REG S .8 USD 05/18/2024</t>
  </si>
  <si>
    <t>6BW47GXX</t>
  </si>
  <si>
    <t>AGRICULTURAL BK CHINA/HK REG S .7 USD 06/17/2024</t>
  </si>
  <si>
    <t>XS2349273701</t>
  </si>
  <si>
    <t>6BW47FXX</t>
  </si>
  <si>
    <t>AGRICULTURAL BK CHINA/HK REG S 1.25 USD 06/17/2026</t>
  </si>
  <si>
    <t>XS2349273883</t>
  </si>
  <si>
    <t>03847QAA</t>
  </si>
  <si>
    <t>ARABIAN CENTRES SUKUK II 144A W/O RTS 5.625 USD 10/07/2026</t>
  </si>
  <si>
    <t>US03847QAA13</t>
  </si>
  <si>
    <t>78397PAA</t>
  </si>
  <si>
    <t>SA GLOBAL SUKUK LTD 144A W/O RTS .946 USD 06/17/2024</t>
  </si>
  <si>
    <t>US78397PAA93</t>
  </si>
  <si>
    <t>XS2352861574</t>
  </si>
  <si>
    <t>78397PAB</t>
  </si>
  <si>
    <t>SA GLOBAL SUKUK LTD USD 144A W/O RTS 1.602 USD 06/17/2026</t>
  </si>
  <si>
    <t>US78397PAB76</t>
  </si>
  <si>
    <t>XS2352861814</t>
  </si>
  <si>
    <t>XS2352862119</t>
  </si>
  <si>
    <t>BANK OF CHINA/LUXEMBOURG REG S 1.4 USD 04/28/2026</t>
  </si>
  <si>
    <t>BANK MANDIRI PT EMTN USD REG S 2 USD 04/19/2026</t>
  </si>
  <si>
    <t>667WWWXX</t>
  </si>
  <si>
    <t>CAR INC REG S 9.75 USD 03/31/2024</t>
  </si>
  <si>
    <t>XS2293887035</t>
  </si>
  <si>
    <t>CHINA CONSTRUCT BANK/HK REG S .86 USD 04/22/2024</t>
  </si>
  <si>
    <t>CHINA CONSTRUCT BANK/HK REG S 1.46 USD 04/22/2026</t>
  </si>
  <si>
    <t>USP2253TJS98</t>
  </si>
  <si>
    <t>6BND4IXX</t>
  </si>
  <si>
    <t>6AA34XXX</t>
  </si>
  <si>
    <t>CIFI HOLDINGS GROUP REG S 4.45 USD 08/17/2026</t>
  </si>
  <si>
    <t>USL21779AJ97</t>
  </si>
  <si>
    <t>6EKZMDXX</t>
  </si>
  <si>
    <t>DIB SUKUK LTD REG S 1.959 USD 06/22/2026</t>
  </si>
  <si>
    <t>XS2307478227</t>
  </si>
  <si>
    <t>XS2356380373</t>
  </si>
  <si>
    <t>302154DH</t>
  </si>
  <si>
    <t>US302154DH93</t>
  </si>
  <si>
    <t>302154DJ</t>
  </si>
  <si>
    <t>US302154DJ59</t>
  </si>
  <si>
    <t>302154DK</t>
  </si>
  <si>
    <t>US302154DK23</t>
  </si>
  <si>
    <t>EQUATE PETROCHEMICAL BV 144A W/O RTS 4.25 USD 11/03/2026</t>
  </si>
  <si>
    <t>XS2332876106</t>
  </si>
  <si>
    <t>6C93OXXX</t>
  </si>
  <si>
    <t>CHINA HONGQIAO GROUP LTD REG S 6.25 USD 06/08/2024</t>
  </si>
  <si>
    <t>XS2348238259</t>
  </si>
  <si>
    <t>HUARONG FINANCE II REG S 4.875 USD 11/22/2026</t>
  </si>
  <si>
    <t>44891ABX</t>
  </si>
  <si>
    <t>HYNMTR 2 06/15/28 2 USD 06/15/2028</t>
  </si>
  <si>
    <t>US44891ABX46</t>
  </si>
  <si>
    <t>71567RAR</t>
  </si>
  <si>
    <t>US71567RAR75</t>
  </si>
  <si>
    <t>71567RAS</t>
  </si>
  <si>
    <t>US71567RAS58</t>
  </si>
  <si>
    <t>71567RAT</t>
  </si>
  <si>
    <t>US71567RAT32</t>
  </si>
  <si>
    <t>BR JBS FINANCE 3 5/8% DUE 32 3.625  01/15/2032</t>
  </si>
  <si>
    <t>USL5S59NAA30</t>
  </si>
  <si>
    <t>KWG GROUP HOLDINGS REG S 6 USD 08/14/2026</t>
  </si>
  <si>
    <t>KUWAIT PROJECTS USD REG S 4.229 USD 10/29/2026</t>
  </si>
  <si>
    <t>LOGAN GROUP CO LTD REG S 4.25 USD 07/12/2025</t>
  </si>
  <si>
    <t>LOGAN GROUP CO LTD REG S 4.85 USD 12/14/2026</t>
  </si>
  <si>
    <t>MONGOLIA (GOVERNMENT OF) 5.125 USD 04/07/2026</t>
  </si>
  <si>
    <t>MTN MU INVST USD 144A W/O RTS 6.5 USD 10/13/2026</t>
  </si>
  <si>
    <t>XS2355172482</t>
  </si>
  <si>
    <t>XS2351310482</t>
  </si>
  <si>
    <t>REP OF PAKISTAN USD REG S 7.375 USD 04/08/2031</t>
  </si>
  <si>
    <t>PETROL-144A USD 144A W/O RTS 7.625 USD 10/15/2026</t>
  </si>
  <si>
    <t>QNB FINANCE LTD REG S 1.125 USD 06/17/2024</t>
  </si>
  <si>
    <t>HK0000744570</t>
  </si>
  <si>
    <t>74730DAB</t>
  </si>
  <si>
    <t>QATAR PETROLEUM USD 144A W/O RTS 1.375 USD 09/12/2026</t>
  </si>
  <si>
    <t>US74730DAB91</t>
  </si>
  <si>
    <t>QATAR PETROLEUM USD REG S 1.375 USD 09/12/2026</t>
  </si>
  <si>
    <t>XS2357493860</t>
  </si>
  <si>
    <t>74730DAC</t>
  </si>
  <si>
    <t>QATAR PETROLEUM USD 144A W/O RTS 2.25 USD 07/12/2031</t>
  </si>
  <si>
    <t>US74730DAC74</t>
  </si>
  <si>
    <t>7839799C</t>
  </si>
  <si>
    <t>QATAR PETROLEUM USD REG S 2.25 USD 07/12/2031</t>
  </si>
  <si>
    <t>XS2357494322</t>
  </si>
  <si>
    <t>QATAR PETROLEUM USD REG S 3.125 USD 07/12/2041</t>
  </si>
  <si>
    <t>XS2359548935</t>
  </si>
  <si>
    <t>74730DAE</t>
  </si>
  <si>
    <t>QATAR PETROLEUM USD 144A W/O RTS 3.125 USD 07/12/2041</t>
  </si>
  <si>
    <t>US74730DAE31</t>
  </si>
  <si>
    <t>74730DAD</t>
  </si>
  <si>
    <t>QATAR PETROLEUM USD 144A W/O RTS 3.3 USD 07/12/2051</t>
  </si>
  <si>
    <t>US74730DAD57</t>
  </si>
  <si>
    <t>8041499I</t>
  </si>
  <si>
    <t>QATAR PETROLEUM USD REG S 3.3 USD 07/12/2051</t>
  </si>
  <si>
    <t>XS2357494751</t>
  </si>
  <si>
    <t>SEPLAT PETROLEUM USD 144A W/O RTS 7.75 USD 04/01/2026</t>
  </si>
  <si>
    <t>SINGTEL GROUP TR EMTN USD REG S 2.375 USD 10/03/2026</t>
  </si>
  <si>
    <t>6BVBX8XX</t>
  </si>
  <si>
    <t>TIMES CHINA HLDG LTD REG S 5.55 USD 06/04/2024</t>
  </si>
  <si>
    <t>XS2348280962</t>
  </si>
  <si>
    <t>XS2351109116</t>
  </si>
  <si>
    <t>98379XAA</t>
  </si>
  <si>
    <t>XP INC 144A W/O RTS 3.25 USD 07/01/2026</t>
  </si>
  <si>
    <t>US98379XAA28</t>
  </si>
  <si>
    <t>XP INC REG S 3.25 USD 07/01/2026</t>
  </si>
  <si>
    <t>USG98239AA72</t>
  </si>
  <si>
    <t>ZHENRO PROPERTIES GROUP REG S 8.3 USD 09/15/2023</t>
  </si>
  <si>
    <t>6CALDOXX</t>
  </si>
  <si>
    <t>ZHENRO PROPERTIES GROUP REG S 7.1 USD 09/10/2024</t>
  </si>
  <si>
    <t>XS2346158822</t>
  </si>
  <si>
    <t>XS2355183091</t>
  </si>
  <si>
    <t>03851RAB</t>
  </si>
  <si>
    <t>US03851RAB06</t>
  </si>
  <si>
    <t>USU0551UAB99</t>
  </si>
  <si>
    <t>6E1J88XX</t>
  </si>
  <si>
    <t>BOCOM LEASING MGMT REG S 1.125 USD 06/18/2024</t>
  </si>
  <si>
    <t>XS2351320366</t>
  </si>
  <si>
    <t>TALENT YIELD INTNTNL REG S 2 USD 05/06/2026</t>
  </si>
  <si>
    <t>BCEG HONGKONG CO LTD REG S 2.22 USD 07/02/2026</t>
  </si>
  <si>
    <t>XS2356271168</t>
  </si>
  <si>
    <t>BOCOM INTNTL BLOSSOM LTD REG S 1.75 USD 06/28/2026</t>
  </si>
  <si>
    <t>XS2357034755</t>
  </si>
  <si>
    <t>6DQC7HXX</t>
  </si>
  <si>
    <t>CHINA EVERBRIGHT BANK/HK REG S .839 USD 06/15/2024</t>
  </si>
  <si>
    <t>XS2344842575</t>
  </si>
  <si>
    <t>6BIOZ5XX</t>
  </si>
  <si>
    <t>LEGEND FORTUNE LTD REG S 1.375 USD 06/02/2024</t>
  </si>
  <si>
    <t>XS2347582418</t>
  </si>
  <si>
    <t>FRANSHION BRILLIANT LTD REG S 3.2 USD 04/09/2026</t>
  </si>
  <si>
    <t>6BW1S3XX</t>
  </si>
  <si>
    <t>XS2327458191</t>
  </si>
  <si>
    <t>CK PROPERTY FINANCE MTN REG S .75 USD 06/30/2024</t>
  </si>
  <si>
    <t>XS2357430789</t>
  </si>
  <si>
    <t>CK PROPERTY FINANCE MTN REG S 1.375 USD 06/30/2026</t>
  </si>
  <si>
    <t>XS2357431084</t>
  </si>
  <si>
    <t>6DLOZUXX</t>
  </si>
  <si>
    <t>CHONGQING NANAN CON DEV REG S 4.56 USD 06/10/2026</t>
  </si>
  <si>
    <t>XS2337489350</t>
  </si>
  <si>
    <t>6C2UAUXX</t>
  </si>
  <si>
    <t>CSCIF ASIA LTD REG S 1.125 USD 06/10/2024</t>
  </si>
  <si>
    <t>XS2349739248</t>
  </si>
  <si>
    <t>DOHA FINANCE LIMITED REG S 2.375 USD 03/31/2026</t>
  </si>
  <si>
    <t>6A2APMXX</t>
  </si>
  <si>
    <t>5UHXKVXX</t>
  </si>
  <si>
    <t>E-HOUSE CHINA ENTERPRISE REG S 7.6 USD 06/10/2023</t>
  </si>
  <si>
    <t>EMIRATES DEVELOP EMTN USD REG S 1.639 USD 06/15/2026</t>
  </si>
  <si>
    <t>XS2352309681</t>
  </si>
  <si>
    <t>USC35898AB82</t>
  </si>
  <si>
    <t>FORTUNE STAR BVI LTD REG S 5 USD 05/18/2026</t>
  </si>
  <si>
    <t>40054MAA</t>
  </si>
  <si>
    <t>GRUPO AXO USD 144A W/O RTS 5.75 USD 06/08/2026</t>
  </si>
  <si>
    <t>US40054MAA09</t>
  </si>
  <si>
    <t>MX GRUPO AXO SAPI DE CV 5 3/4% DUE 26 5.75  06/08/2026</t>
  </si>
  <si>
    <t>USP4955MAA91</t>
  </si>
  <si>
    <t>69R99BXX</t>
  </si>
  <si>
    <t>GOLDEN ENERGY R USD REG S 8.5 USD 05/14/2026</t>
  </si>
  <si>
    <t>XS2342227597</t>
  </si>
  <si>
    <t>XS2357239057</t>
  </si>
  <si>
    <t>36254VAC</t>
  </si>
  <si>
    <t>GOL FINANCE SA 144A W/O RTS 8 USD 06/30/2026</t>
  </si>
  <si>
    <t>US36254VAC28</t>
  </si>
  <si>
    <t>XS2340149439</t>
  </si>
  <si>
    <t>6BIYLRXX</t>
  </si>
  <si>
    <t>GUOREN P&amp;C INSURANCE REG S 3.35 USD 06/01/2026</t>
  </si>
  <si>
    <t>XS2287540053</t>
  </si>
  <si>
    <t>6CN49QXX</t>
  </si>
  <si>
    <t>GANSU HIGHWAY AVIATION REG S 3.5 USD 06/10/2024</t>
  </si>
  <si>
    <t>XS2349205455</t>
  </si>
  <si>
    <t>67L8SVXX</t>
  </si>
  <si>
    <t>GUOTAI JUNAN HOLDINGS REG S 2 USD 04/21/2026</t>
  </si>
  <si>
    <t>XS2333222292</t>
  </si>
  <si>
    <t>69BBH1XX</t>
  </si>
  <si>
    <t>GUANG YING INVEST REG S 2.15 USD 05/06/2024</t>
  </si>
  <si>
    <t>XS2334541922</t>
  </si>
  <si>
    <t>HELENBERGH CHINA HOLDING REG S 11 USD 03/24/2023</t>
  </si>
  <si>
    <t>XS2297841962</t>
  </si>
  <si>
    <t>HOPSON DEVELOPMENT HLDGS REG S 7 USD 05/18/2024</t>
  </si>
  <si>
    <t>XS2336271510</t>
  </si>
  <si>
    <t>HAITONG INTL SECURITIES REG S 2.125 USD 05/20/2026</t>
  </si>
  <si>
    <t>PIONEER REWARD LTD REG S 1.3 USD 04/09/2024</t>
  </si>
  <si>
    <t>PIONEER REWARD LTD REG S 2 USD 04/09/2026</t>
  </si>
  <si>
    <t>HYUNDAI MOTOR ID EMTN USD REG S 1.75 USD 05/06/2026</t>
  </si>
  <si>
    <t>6CDRKYXX</t>
  </si>
  <si>
    <t>XS2349180104</t>
  </si>
  <si>
    <t>6CDRJKXX</t>
  </si>
  <si>
    <t>XS2343321399</t>
  </si>
  <si>
    <t>454096AA</t>
  </si>
  <si>
    <t>INDIA TOLL ROADS USD 144A W/O RTS 5.5 USD 08/19/2024</t>
  </si>
  <si>
    <t>XS2301399544</t>
  </si>
  <si>
    <t>6CIQ0EXX</t>
  </si>
  <si>
    <t>INDUSTRIAL BANK/HK REG S .875 USD 06/10/2024</t>
  </si>
  <si>
    <t>XS2345988211</t>
  </si>
  <si>
    <t>460606AA</t>
  </si>
  <si>
    <t>INTERPIPE HOLDINGS PLC 144A W/O RTS 8.375 USD 05/13/2026</t>
  </si>
  <si>
    <t>US460606AA44</t>
  </si>
  <si>
    <t>46137GAB</t>
  </si>
  <si>
    <t>INVERSIONES ATLANTIDA SA 144A W/O RTS 7.5 USD 05/19/2026</t>
  </si>
  <si>
    <t>US46137GAB95</t>
  </si>
  <si>
    <t>65SUFPXX</t>
  </si>
  <si>
    <t>XS2288886216</t>
  </si>
  <si>
    <t>690KJQXX</t>
  </si>
  <si>
    <t>JINKE PROPERTIES GROUP REG S 6.85 USD 05/28/2024</t>
  </si>
  <si>
    <t>XS2338347003</t>
  </si>
  <si>
    <t>6BRVWFXX</t>
  </si>
  <si>
    <t>JIUJIANG MUNICIPAL DEV REG S 3.45 USD 06/01/2024</t>
  </si>
  <si>
    <t>XS2320304376</t>
  </si>
  <si>
    <t>KB KOOKMIN CARD USD REG S 1.5 USD 05/13/2026</t>
  </si>
  <si>
    <t>409634AB</t>
  </si>
  <si>
    <t>HANA BAN USD 144A W/O RTS 1.25 USD 12/16/2026</t>
  </si>
  <si>
    <t>US409634AB87</t>
  </si>
  <si>
    <t>USY3004RAA15</t>
  </si>
  <si>
    <t>53227QAB</t>
  </si>
  <si>
    <t>LIGHT SERVICOS USD 144A W/O RTS 4.375 USD 06/18/2026</t>
  </si>
  <si>
    <t>US53227QAB41</t>
  </si>
  <si>
    <t>USP62763AB64</t>
  </si>
  <si>
    <t>HK LIFESTYLE 4.8% DUE 26 - ASIA 4.8 USD 06/18/2026</t>
  </si>
  <si>
    <t>XS2352436526</t>
  </si>
  <si>
    <t>MTR CORP CI LTD REG S 2.5 USD 11/02/2026</t>
  </si>
  <si>
    <t>KONDOR FINANCE PLC (NAK) 144A W/O RTS 7.625 USD 11/08/2026</t>
  </si>
  <si>
    <t>NANNING COMM INV GROUP REG S 3.5 USD 05/27/2024</t>
  </si>
  <si>
    <t>6BTDWAXX</t>
  </si>
  <si>
    <t>XS2348591707</t>
  </si>
  <si>
    <t>HK PCPD 5 1/8% DUE 26 - ASIA 5.125 USD 06/18/2026</t>
  </si>
  <si>
    <t>XS2351326991</t>
  </si>
  <si>
    <t>705567AA</t>
  </si>
  <si>
    <t>PEGASUS HAVA TAS USD 144A W/O RTS 9.25 USD 04/30/2026</t>
  </si>
  <si>
    <t>US705567AA31</t>
  </si>
  <si>
    <t>SPIC 2016 US DOLLAR BOND REG S 3.875 USD 12/06/2026</t>
  </si>
  <si>
    <t>71677WAA</t>
  </si>
  <si>
    <t>PETRORIO LUXEMBOURG SARL 144A W/O RTS 6.125 USD 06/09/2026</t>
  </si>
  <si>
    <t>US71677WAA09</t>
  </si>
  <si>
    <t>USL75833AA88</t>
  </si>
  <si>
    <t>XS2356379102</t>
  </si>
  <si>
    <t>6C1OO1XX</t>
  </si>
  <si>
    <t>SFG INTERNATIONAL HLDN REG S 2.4 USD 06/03/2026</t>
  </si>
  <si>
    <t>XS2327841057</t>
  </si>
  <si>
    <t>6CIJZSXX</t>
  </si>
  <si>
    <t>SHINHAN CARD USD REG S 1.375 USD 06/23/2026</t>
  </si>
  <si>
    <t>XS2341140932</t>
  </si>
  <si>
    <t>USU8215LAA27</t>
  </si>
  <si>
    <t>XS2346954873</t>
  </si>
  <si>
    <t>SARANA MLT INF EMTN USD REG S 2.05 USD 05/11/2026</t>
  </si>
  <si>
    <t>USG85158AA43</t>
  </si>
  <si>
    <t>SHENZHEN EXPRESSWAY REG S 1.75 USD 07/08/2026</t>
  </si>
  <si>
    <t>XS2357032460</t>
  </si>
  <si>
    <t>899415AG</t>
  </si>
  <si>
    <t>TULLOW OIL PLC 144A W/O RTS 10.25 USD 05/15/2026</t>
  </si>
  <si>
    <t>US899415AG89</t>
  </si>
  <si>
    <t>6CGCH7XX</t>
  </si>
  <si>
    <t>TML HOLDINGS PTE USD REG S 4.35 USD 06/09/2026</t>
  </si>
  <si>
    <t>XS2350621517</t>
  </si>
  <si>
    <t>XS2357277149</t>
  </si>
  <si>
    <t>UNIGEL LUXEMBOURG SA 144A W/O RTS 8.75 USD 10/01/2026</t>
  </si>
  <si>
    <t>97654MAA</t>
  </si>
  <si>
    <t>WIPRO IT SERVICE 144A W/O RTS 1.5 USD 06/23/2026</t>
  </si>
  <si>
    <t>US97654MAA45</t>
  </si>
  <si>
    <t>USU9841MAA00</t>
  </si>
  <si>
    <t>SI FA INVESTMENT LTD REG S 2.85 USD 04/09/2026</t>
  </si>
  <si>
    <t>TR ZORLU YENILENEBILIR 9% DUE 26 9  06/01/2026</t>
  </si>
  <si>
    <t>XS2346915890</t>
  </si>
  <si>
    <t>XCN0281</t>
  </si>
  <si>
    <t>CND100047QT4</t>
  </si>
  <si>
    <t>China 3.0200%  CGB  May 2031</t>
  </si>
  <si>
    <t>XMY0078</t>
  </si>
  <si>
    <t>MYBMY1500043</t>
  </si>
  <si>
    <t>Malaysia 4.2540%  MGS  May 2035</t>
  </si>
  <si>
    <t>XHU0076</t>
  </si>
  <si>
    <t>HU0000404934</t>
  </si>
  <si>
    <t>Hungary 1.5000%  HGB  Aug 2026</t>
  </si>
  <si>
    <t>XRO0040</t>
  </si>
  <si>
    <t>ROGSHSTVFMX2</t>
  </si>
  <si>
    <t>Romania 3.2500%  ROMGB  Jun 2026</t>
  </si>
  <si>
    <t>XRS0012</t>
  </si>
  <si>
    <t>RSMFRSD89592</t>
  </si>
  <si>
    <t>Republic of Serbia 4.5000%  SERBGB 7Y Jan 2026</t>
  </si>
  <si>
    <t>RSD</t>
  </si>
  <si>
    <t>XRS0001</t>
  </si>
  <si>
    <t>RSMFRSD55940</t>
  </si>
  <si>
    <t>Republic of Serbia 5.8750%  SERBG  Feb 2028</t>
  </si>
  <si>
    <t>XRS0017</t>
  </si>
  <si>
    <t>RSMFRSD86176</t>
  </si>
  <si>
    <t>Republic of Serbia 4.5000%  SERBGB  Aug 2032</t>
  </si>
  <si>
    <t>XCO0044</t>
  </si>
  <si>
    <t>COL17CT03748</t>
  </si>
  <si>
    <t>Colombia 6.2500%  COLTES  Jul 2036</t>
  </si>
  <si>
    <t>BR269718001</t>
  </si>
  <si>
    <t>BR Azul Investments LLP 7 1/4% due 26</t>
  </si>
  <si>
    <t>BR268809001</t>
  </si>
  <si>
    <t>BR CSN 4 5/8% due 31</t>
  </si>
  <si>
    <t>BR270568001</t>
  </si>
  <si>
    <t>BR Light Servicos 4 3/8% due 26</t>
  </si>
  <si>
    <t>BR268788001</t>
  </si>
  <si>
    <t>BR Petrobras 5 1/2% due 51</t>
  </si>
  <si>
    <t>BR268812001</t>
  </si>
  <si>
    <t>BR Petrorio 6 1/8% due 26</t>
  </si>
  <si>
    <t>BR269793001</t>
  </si>
  <si>
    <t>BR StoneCo Ltd 3.95% due 28</t>
  </si>
  <si>
    <t>CL269028001</t>
  </si>
  <si>
    <t>CL Inversiones LATAM Power 5 1/8% due 33</t>
  </si>
  <si>
    <t>CN262956001</t>
  </si>
  <si>
    <t>CN Bank of China 1.4% due 26</t>
  </si>
  <si>
    <t>CN264389001</t>
  </si>
  <si>
    <t>CN Beijing Enterprises 2% due 26</t>
  </si>
  <si>
    <t>CN264390001</t>
  </si>
  <si>
    <t>CN Beijing Enterprises 3 1/8% due 31</t>
  </si>
  <si>
    <t>CN266467001</t>
  </si>
  <si>
    <t>CN CIFI Holdings 4.45% due 26</t>
  </si>
  <si>
    <t>CN119900001</t>
  </si>
  <si>
    <t>CN Dongxing Securities 3 1/4% due 24</t>
  </si>
  <si>
    <t>CN266464001</t>
  </si>
  <si>
    <t>CN Fosun Intl 5% due 26</t>
  </si>
  <si>
    <t>CN266462001</t>
  </si>
  <si>
    <t>CN Haitong Intl Sec 2 1/8% due 26</t>
  </si>
  <si>
    <t>CN266468001</t>
  </si>
  <si>
    <t>CN KWG Property 6% due 26</t>
  </si>
  <si>
    <t>CN136308001</t>
  </si>
  <si>
    <t>CN Longfor 3.85% due 32</t>
  </si>
  <si>
    <t>CN122658001</t>
  </si>
  <si>
    <t>CN Longfor 3.95% due 29</t>
  </si>
  <si>
    <t>CN89613001</t>
  </si>
  <si>
    <t>CN Longfor 4 1/2% due 28</t>
  </si>
  <si>
    <t>CN262953001</t>
  </si>
  <si>
    <t>CN Sino Ocean Land 3 1/4% due 26</t>
  </si>
  <si>
    <t>SG266458001</t>
  </si>
  <si>
    <t>CN Yanlord 5 1/8% due 26</t>
  </si>
  <si>
    <t>CN266465001</t>
  </si>
  <si>
    <t>CN eHi Car 7 3/4% due 24</t>
  </si>
  <si>
    <t>CO269791001</t>
  </si>
  <si>
    <t>US269913001</t>
  </si>
  <si>
    <t>CO SierraCol Energy 6% due 28</t>
  </si>
  <si>
    <t>HK266216001</t>
  </si>
  <si>
    <t>HK Cathay Pacific Airways Ltd 4 7/8% due 26</t>
  </si>
  <si>
    <t>ID260890001</t>
  </si>
  <si>
    <t>ID Bank Mandiri 2% due 26</t>
  </si>
  <si>
    <t>ID89851001</t>
  </si>
  <si>
    <t>ID Medco Straits 6 3/4% due 25</t>
  </si>
  <si>
    <t>ID137512001</t>
  </si>
  <si>
    <t>ID Medco Straits 6 3/8% due 27</t>
  </si>
  <si>
    <t>ID115099001</t>
  </si>
  <si>
    <t>ID Medco Straits 7 3/8% due 26</t>
  </si>
  <si>
    <t>ID84377001</t>
  </si>
  <si>
    <t>ID PT APL Tbk 5.95% due 24</t>
  </si>
  <si>
    <t>ID263240001</t>
  </si>
  <si>
    <t>ID Pakuwon Jati 4 7/8% due 28</t>
  </si>
  <si>
    <t>ID237963001</t>
  </si>
  <si>
    <t>ID TBG Global PTE 2 3/4% due 26</t>
  </si>
  <si>
    <t>ID136949001</t>
  </si>
  <si>
    <t>ID TBG Global PTE 4 1/4% due 25</t>
  </si>
  <si>
    <t>IN80311001</t>
  </si>
  <si>
    <t>IN ONGC 3 3/4% due 26</t>
  </si>
  <si>
    <t>IN131943001</t>
  </si>
  <si>
    <t>IN ONGC 3 3/8% due 29</t>
  </si>
  <si>
    <t>IN43593001</t>
  </si>
  <si>
    <t>IN ONGC 4 5/8% due 24</t>
  </si>
  <si>
    <t>IN270595001</t>
  </si>
  <si>
    <t>IN Wipro Ltd 1 1/2% due 26</t>
  </si>
  <si>
    <t>KH157945001</t>
  </si>
  <si>
    <t>KH NagaCorp Ltd 7.95% due 24</t>
  </si>
  <si>
    <t>CAMBODIA</t>
  </si>
  <si>
    <t>KR264391001</t>
  </si>
  <si>
    <t>KR Hyundai Motor Co 1 3/4% due 26</t>
  </si>
  <si>
    <t>KR265343001</t>
  </si>
  <si>
    <t>KR KB Kookmin Card Co Ltd 1 1/2% due 26</t>
  </si>
  <si>
    <t>KR269015001</t>
  </si>
  <si>
    <t>KR KEB Hana Bank 1 1/4% due 26</t>
  </si>
  <si>
    <t>MA269041001</t>
  </si>
  <si>
    <t>MA Groupe Office 3 3/4% due 31</t>
  </si>
  <si>
    <t>MA269042001</t>
  </si>
  <si>
    <t>MA Groupe Office 5 1/8% due 51</t>
  </si>
  <si>
    <t>MO84375001</t>
  </si>
  <si>
    <t>MO Melco Resorts 4 7/8% due 25</t>
  </si>
  <si>
    <t>MO114853001</t>
  </si>
  <si>
    <t>MO Melco Resorts 5 1/4% due 26</t>
  </si>
  <si>
    <t>MO162579001</t>
  </si>
  <si>
    <t>MO Melco Resorts 5 3/4% due 28</t>
  </si>
  <si>
    <t>MO131690001</t>
  </si>
  <si>
    <t>MO Melco Resorts 5 3/8% due 29</t>
  </si>
  <si>
    <t>MO117934001</t>
  </si>
  <si>
    <t>MO Melco Resorts 5 5/8% due 27</t>
  </si>
  <si>
    <t>MX268810001</t>
  </si>
  <si>
    <t>MX Cemex 5 1/8% due 26 Perp</t>
  </si>
  <si>
    <t>MX268811001</t>
  </si>
  <si>
    <t>MX Grupo Axo SAPI de CV 5 3/4% due 26</t>
  </si>
  <si>
    <t>MX122934001</t>
  </si>
  <si>
    <t>MX Minera Mexico 4 1/2% due 50</t>
  </si>
  <si>
    <t>MX273040001</t>
  </si>
  <si>
    <t>MX Nemak 3 5/8% due 31</t>
  </si>
  <si>
    <t>PH137516001</t>
  </si>
  <si>
    <t>PH Jollibee Foods Corp 3.9% due 25 Perp</t>
  </si>
  <si>
    <t>XS2099563228</t>
  </si>
  <si>
    <t>PH154857001</t>
  </si>
  <si>
    <t>PH Jollibee Foods Corp 4 1/8% due 26</t>
  </si>
  <si>
    <t>PH154860001</t>
  </si>
  <si>
    <t>PH Jollibee Foods Corp 4 3/4% due 30</t>
  </si>
  <si>
    <t>PH260892001</t>
  </si>
  <si>
    <t>PH Petron Corp 5.95% due 26 Perp</t>
  </si>
  <si>
    <t>QA264873001</t>
  </si>
  <si>
    <t>QA CBQ Finance 2% due 26</t>
  </si>
  <si>
    <t>SG266217001</t>
  </si>
  <si>
    <t>SG Global Logistic Prop 4 1/2% due 26 Perp</t>
  </si>
  <si>
    <t>TG269039001</t>
  </si>
  <si>
    <t>TG Ecobank Transnational 8 3/4% due 31</t>
  </si>
  <si>
    <t>TR270569001</t>
  </si>
  <si>
    <t>TR Akbank 6.8% due 31</t>
  </si>
  <si>
    <t>TR268452001</t>
  </si>
  <si>
    <t>TR Zorlu Yenilenebilir 9% due 26</t>
  </si>
  <si>
    <t>AE268454001</t>
  </si>
  <si>
    <t>AE Abu Dhabi 1 5/8% due 28</t>
  </si>
  <si>
    <t>AE264392001</t>
  </si>
  <si>
    <t>AE Abu Dhabi Port 2 1/2% due 31</t>
  </si>
  <si>
    <t>AE270567001</t>
  </si>
  <si>
    <t>AE DAE Funding LLC 1.55% due 24</t>
  </si>
  <si>
    <t>GE269038001</t>
  </si>
  <si>
    <t>GE Railway 4% due 28</t>
  </si>
  <si>
    <t>ID268785001</t>
  </si>
  <si>
    <t>ID Republic Sukuk 1 1/2% due 26</t>
  </si>
  <si>
    <t>ID268786001</t>
  </si>
  <si>
    <t>ID Republic Sukuk 2.55% due 31</t>
  </si>
  <si>
    <t>ID268787001</t>
  </si>
  <si>
    <t>ID Republic Sukuk 3.55% due 51</t>
  </si>
  <si>
    <t>KE271005001</t>
  </si>
  <si>
    <t>KE Republic 6.3% due 34</t>
  </si>
  <si>
    <t>OM268994001</t>
  </si>
  <si>
    <t>OM Oman Government Sukuk 4 7/8% due 30</t>
  </si>
  <si>
    <t>TR273039001</t>
  </si>
  <si>
    <t>TR Eximbank 5 3/4% due 26</t>
  </si>
  <si>
    <t>TR270566001</t>
  </si>
  <si>
    <t>TR Republic Sukuk 5 1/8% due 26</t>
  </si>
  <si>
    <t>UA270931001</t>
  </si>
  <si>
    <t>UA Ukravtodor 6 1/4% due 28</t>
  </si>
  <si>
    <t>HZFYCT_0</t>
  </si>
  <si>
    <t>HZFYCT</t>
  </si>
  <si>
    <t>Hangzhou Fuyang Chengtou Group HK Ltd</t>
  </si>
  <si>
    <t>IDINOS_0</t>
  </si>
  <si>
    <t>CRCC Hean Ltd</t>
  </si>
  <si>
    <t>AVICAT_0</t>
  </si>
  <si>
    <t>AVICAT</t>
  </si>
  <si>
    <t>Hyd International Holding Ltd</t>
  </si>
  <si>
    <t>SHAGAN_0</t>
  </si>
  <si>
    <t>SHAGAN</t>
  </si>
  <si>
    <t>Wealthy Vision Holdings Ltd</t>
  </si>
  <si>
    <t>GRNKEN_3</t>
  </si>
  <si>
    <t>GRNKEN-RG2</t>
  </si>
  <si>
    <t>Greenko Investment Co</t>
  </si>
  <si>
    <t>Republic of Kenya Government International Bond</t>
  </si>
  <si>
    <t>Skyfame International Holdings Ltd</t>
  </si>
  <si>
    <t>ANGLO AMERICAN CAPITAL REG S 2.625 USD 09/10/2030</t>
  </si>
  <si>
    <t>USG0446NAS39</t>
  </si>
  <si>
    <t>00870WAA</t>
  </si>
  <si>
    <t>US00870WAA45</t>
  </si>
  <si>
    <t>ARGENTINA USD 1.125 USD 07/09/2035</t>
  </si>
  <si>
    <t>68M41RXX</t>
  </si>
  <si>
    <t>HYD INTERNATIONAL HLD REG S 3.1 USD 04/28/2026</t>
  </si>
  <si>
    <t>XS2330495651</t>
  </si>
  <si>
    <t>BAHRAIN (KINGDOM OF) 5.45 USD 09/16/2032</t>
  </si>
  <si>
    <t>603374AF</t>
  </si>
  <si>
    <t>MINERVA LUXEMBOURG SA 144A W/O RTS 4.375 USD 03/18/2031</t>
  </si>
  <si>
    <t>US603374AF69</t>
  </si>
  <si>
    <t>12564HAB</t>
  </si>
  <si>
    <t>CKHH 3.375 05/08/2050 3.375 USD 05/08/2050</t>
  </si>
  <si>
    <t>US12564HAB15</t>
  </si>
  <si>
    <t>HK HUTCHISON 2 3/4% DUE 26 - ASIA 2.75 USD 10/03/2026</t>
  </si>
  <si>
    <t>CSN ISLANDS XI CORP 144A W/O RTS 6.75 USD 01/28/2028</t>
  </si>
  <si>
    <t>39530XAA</t>
  </si>
  <si>
    <t>GREENKO INVST CO USD 144A W/O RTS 4.875 USD 08/16/2023</t>
  </si>
  <si>
    <t>US39530XAA28</t>
  </si>
  <si>
    <t>FUYANG CHENGTOU GROUP HK REG S 3.2 USD 06/25/2026</t>
  </si>
  <si>
    <t>XS2344625632</t>
  </si>
  <si>
    <t>LIHHK 4.25 10/16/2022 4.25 USD 10/16/2022</t>
  </si>
  <si>
    <t>718286BC</t>
  </si>
  <si>
    <t>PROSUS NV REG S 3.061 USD 07/13/2031</t>
  </si>
  <si>
    <t>USN7163RAR41</t>
  </si>
  <si>
    <t>74365PAF</t>
  </si>
  <si>
    <t>PROSUS NV 144A W/O RTS 3.061 USD 07/13/2031</t>
  </si>
  <si>
    <t>US74365PAF53</t>
  </si>
  <si>
    <t>UKRAINE RAIL (RAIL CAPL) REG S 7.875 USD 07/15/2026</t>
  </si>
  <si>
    <t>XS2365120885</t>
  </si>
  <si>
    <t>REC LIMITED REG S 2.75 USD 01/13/2027</t>
  </si>
  <si>
    <t>XS2362538642</t>
  </si>
  <si>
    <t>6AOJWFXX</t>
  </si>
  <si>
    <t>CRCC HEAN LTD REG S 1.875 USD 05/20/2026</t>
  </si>
  <si>
    <t>XS2340539142</t>
  </si>
  <si>
    <t>6BRQDYXX</t>
  </si>
  <si>
    <t>WEALTHY VISION HOLDINGS REG S 3.3 USD 06/01/2024</t>
  </si>
  <si>
    <t>XS2343552951</t>
  </si>
  <si>
    <t>5V6OJ5XX</t>
  </si>
  <si>
    <t>SKYFAME INTERNATION HLDS REG S 13 USD 12/16/2023</t>
  </si>
  <si>
    <t>XS2272702338</t>
  </si>
  <si>
    <t>YANLORD LAND HK CO LTD REG S 6.75 USD 04/23/2023</t>
  </si>
  <si>
    <t>BUENAV</t>
  </si>
  <si>
    <t>Cia de Minas Buenaventura SAA</t>
  </si>
  <si>
    <t>ADANEM-1L</t>
  </si>
  <si>
    <t>AES Andes SA</t>
  </si>
  <si>
    <t>KORHIC</t>
  </si>
  <si>
    <t>Doosan Heavy Industries &amp; Construction Co Ltd</t>
  </si>
  <si>
    <t>MINMET-LAND</t>
  </si>
  <si>
    <t>230</t>
  </si>
  <si>
    <t>Expand Lead Ltd</t>
  </si>
  <si>
    <t>00652MAJ</t>
  </si>
  <si>
    <t>ADANI PORTS AND SPECIAL 144A W/O RTS 5 USD 08/02/2041</t>
  </si>
  <si>
    <t>US00652MAJ18</t>
  </si>
  <si>
    <t>00828EEF</t>
  </si>
  <si>
    <t>US00828EEF25</t>
  </si>
  <si>
    <t>SAUDI ARAB OIL USD 144A W/O RTS 3.5 USD 04/16/2029</t>
  </si>
  <si>
    <t>BANCO PACTUAL/KY USD REG S 2.75 USD 01/11/2026</t>
  </si>
  <si>
    <t>204448AA</t>
  </si>
  <si>
    <t>CIA DE MINAS BUE USD 144A W/O RTS 5.5 USD 07/23/2026</t>
  </si>
  <si>
    <t>US204448AA22</t>
  </si>
  <si>
    <t>CIA DE MINAS BUE USD REG S 5.5 USD 07/23/2026</t>
  </si>
  <si>
    <t>USP6680PAA95</t>
  </si>
  <si>
    <t>COM FED ELECTRIC USD REG S 5.75 USD 02/14/2042</t>
  </si>
  <si>
    <t>168863DT</t>
  </si>
  <si>
    <t>US168863DT21</t>
  </si>
  <si>
    <t>CHINA MENGNIU DAIRY REG S 2.5 USD 06/17/2030</t>
  </si>
  <si>
    <t>KOOKMIN BANK USD REG S 2.5 USD 11/04/2030</t>
  </si>
  <si>
    <t>50050GAN</t>
  </si>
  <si>
    <t>KOOKMIN BANK USD 144A W/O RTS 2.5 USD 11/04/2030</t>
  </si>
  <si>
    <t>US50050GAN88</t>
  </si>
  <si>
    <t>DIB TIER 1 SUKUK 3 LTD REG S 6.25 USD 07/22/2170</t>
  </si>
  <si>
    <t>ENGIE ENERGIA CHILE SA 144A W/O RTS 3.4 USD 01/28/2030</t>
  </si>
  <si>
    <t>EXP-IMP BK THAI EMTN USD REG S 1.457 USD 10/15/2025</t>
  </si>
  <si>
    <t>FIBRIA OVERSEAS FINANCE 5.5 USD 01/17/2027</t>
  </si>
  <si>
    <t>GZ MTR FIN BVI REG S 2.31 USD 09/17/2030</t>
  </si>
  <si>
    <t>HYUNDAI CAPITAL AMERICA 144A W/O RTS 1.8 USD 10/15/2025</t>
  </si>
  <si>
    <t>INDONESIA (REP) USD 3.05 USD 03/12/2051</t>
  </si>
  <si>
    <t>JMH CO LTD REG S 2.5 USD 04/09/2031</t>
  </si>
  <si>
    <t>KOREA HYDRO &amp; NU USD 144A W/O RTS 3.125 USD 07/25/2027</t>
  </si>
  <si>
    <t>500631AH</t>
  </si>
  <si>
    <t>US500631AH98</t>
  </si>
  <si>
    <t>50066PAN</t>
  </si>
  <si>
    <t>KOREA NATL OIL USD 144A W/O RTS 1.625 USD 10/05/2030</t>
  </si>
  <si>
    <t>US50066PAN06</t>
  </si>
  <si>
    <t>KOREA SOUTH-EAST USD REG S 1 USD 02/03/2026</t>
  </si>
  <si>
    <t>KWG GROUP HOLDINGS REG S 7.875 USD 09/01/2023</t>
  </si>
  <si>
    <t>XS1954740285</t>
  </si>
  <si>
    <t>LOGAN PROPERTY HOLDINGS REG S 6.5 USD 07/16/2023</t>
  </si>
  <si>
    <t>XS2027337786</t>
  </si>
  <si>
    <t>EXPAND LEAD LTD REG S 4.95 USD 07/22/2026</t>
  </si>
  <si>
    <t>XS2359944704</t>
  </si>
  <si>
    <t>MONGOLIA USD REG S 3.5 USD 07/07/2027</t>
  </si>
  <si>
    <t>USY6142NAF51</t>
  </si>
  <si>
    <t>58547DAA</t>
  </si>
  <si>
    <t>MELCO RESORTS FINANCE 144A W/O RTS 4.875 USD 06/06/2025</t>
  </si>
  <si>
    <t>US58547DAA72</t>
  </si>
  <si>
    <t>PERUSAHAAN LISTR USD 144A W/O RTS 5.45 USD 05/21/2028</t>
  </si>
  <si>
    <t>RELIANCE INDUSTRIES LTD REG S 3.667 USD 11/30/2027</t>
  </si>
  <si>
    <t>RELIANCE INDUSTRIES LTD REG S 4.125 USD 01/28/2025</t>
  </si>
  <si>
    <t>SHINHAN BANK USD REG S 4 USD 04/23/2029</t>
  </si>
  <si>
    <t>SHANGHAI PORT GRP DEV CO REG S 2.85 USD 09/11/2029</t>
  </si>
  <si>
    <t>SHANGHAI PORT GRP DEV CO REG S 3.375 USD 06/18/2029</t>
  </si>
  <si>
    <t>CHINA SOUTHERN PW GRID REG S 4.25 USD 09/18/2028</t>
  </si>
  <si>
    <t>SUN HUNG KAI PROP (CAP) REG S 2.875 USD 01/21/2030</t>
  </si>
  <si>
    <t>86886PAA</t>
  </si>
  <si>
    <t>SURINAME (REPUBLIC OF) 9.25 USD 10/26/2026</t>
  </si>
  <si>
    <t>US86886PAA03</t>
  </si>
  <si>
    <t>872882AF</t>
  </si>
  <si>
    <t>US872882AF24</t>
  </si>
  <si>
    <t>87973PBB</t>
  </si>
  <si>
    <t>TEMASEK FINL I USD 144A W/O RTS 2.375 USD 08/02/2041</t>
  </si>
  <si>
    <t>US87973PBB94</t>
  </si>
  <si>
    <t>TENCENT HOLDINGS LTD REG S 3.575 USD 04/11/2026</t>
  </si>
  <si>
    <t>THAIOIL TRSRY USD REG S 4.625 USD 11/20/2028</t>
  </si>
  <si>
    <t>YAPI KREDI BANKA USD 144A W/O RTS 13.875 USD 07/15/2170</t>
  </si>
  <si>
    <t>YAPI KREDI BANKA USD REG S 13.875 USD 07/15/2170</t>
  </si>
  <si>
    <t>ITAU UNIBANCO/KY USD 144A W/O RTS 4.625 USD 08/27/2170</t>
  </si>
  <si>
    <t>AEROPUERTO INTL USD 144A W/O RTS 4 USD 08/11/2041</t>
  </si>
  <si>
    <t>BAHRAIN (KINGDOM OF) 5.25 USD 01/25/2033</t>
  </si>
  <si>
    <t>TURKIYE IHRACAT KREDI BANKASI A S 5.75 USD 07/06/2026</t>
  </si>
  <si>
    <t>US00787CAD48</t>
  </si>
  <si>
    <t>00787CAD</t>
  </si>
  <si>
    <t>AZUPOE_0</t>
  </si>
  <si>
    <t>AZUPOE-RG1</t>
  </si>
  <si>
    <t>Azure Power Energy Ltd</t>
  </si>
  <si>
    <t>BOCOHK_2</t>
  </si>
  <si>
    <t>China State Construction Finance Cayman I Ltd</t>
  </si>
  <si>
    <t>CNMDHL_0</t>
  </si>
  <si>
    <t>CNMDHL</t>
  </si>
  <si>
    <t>China Modern Dairy Holdings Ltd</t>
  </si>
  <si>
    <t>MCBRAC_0</t>
  </si>
  <si>
    <t>MCBRAC-SEC</t>
  </si>
  <si>
    <t>MCBRAC</t>
  </si>
  <si>
    <t>MC Brazil Downstream Trading SARL</t>
  </si>
  <si>
    <t>DFHOLD_1</t>
  </si>
  <si>
    <t>DFHOLD</t>
  </si>
  <si>
    <t>Korea Investment &amp; Securities Co Ltd</t>
  </si>
  <si>
    <t>CSIPRO</t>
  </si>
  <si>
    <t>Estate Sky Ltd</t>
  </si>
  <si>
    <t>AESAND</t>
  </si>
  <si>
    <t>GUAENE_0</t>
  </si>
  <si>
    <t>GUAENE</t>
  </si>
  <si>
    <t>Guacolda Energia SA</t>
  </si>
  <si>
    <t>HDFCB_14</t>
  </si>
  <si>
    <t>HDFCB-AT1</t>
  </si>
  <si>
    <t>HDFC Bank Ltd</t>
  </si>
  <si>
    <t>Proven Honour Capital Ltd</t>
  </si>
  <si>
    <t>Hyundai Assan Otomotiv Sanayi ve Ticaret AS</t>
  </si>
  <si>
    <t>INTERC_0</t>
  </si>
  <si>
    <t>INTERC-SEC</t>
  </si>
  <si>
    <t>INTERC</t>
  </si>
  <si>
    <t>Interchile SA</t>
  </si>
  <si>
    <t>CHALHK</t>
  </si>
  <si>
    <t>Chalco Hong Kong Investment Co Ltd</t>
  </si>
  <si>
    <t>Riyad Sukuk Ltd</t>
  </si>
  <si>
    <t>SSW</t>
  </si>
  <si>
    <t>Seaspan Corp</t>
  </si>
  <si>
    <t>SUMDIG_0</t>
  </si>
  <si>
    <t>SUMDIG-1L</t>
  </si>
  <si>
    <t>SUMDIG</t>
  </si>
  <si>
    <t>Summit Digitel Infrastructure Pvt Ltd</t>
  </si>
  <si>
    <t>SUZANO_16</t>
  </si>
  <si>
    <t>SUZANO-FIBR</t>
  </si>
  <si>
    <t>SWHYSE_0</t>
  </si>
  <si>
    <t>SWHYSE</t>
  </si>
  <si>
    <t>Shenwan Hongyuan International Finance Ltd</t>
  </si>
  <si>
    <t>PCGIHD</t>
  </si>
  <si>
    <t>Pingan Real Estate Capital Ltd</t>
  </si>
  <si>
    <t>FISOMA</t>
  </si>
  <si>
    <t>CIBANCO SA Institucion de Banca Multiple Trust CIB/3332</t>
  </si>
  <si>
    <t>FRICON</t>
  </si>
  <si>
    <t>Frigorifico Concepcion SA</t>
  </si>
  <si>
    <t>Zhejiang Expressway Co Ltd</t>
  </si>
  <si>
    <t>KORHIC-HI</t>
  </si>
  <si>
    <t>WESCHI</t>
  </si>
  <si>
    <t>West China Cement Ltd</t>
  </si>
  <si>
    <t>WHREST_0</t>
  </si>
  <si>
    <t>WHREST</t>
  </si>
  <si>
    <t>Wuhan Urban Construction Group Co Ltd</t>
  </si>
  <si>
    <t>HK CSI PROPERTIES LTD 5.45% DUE 25 - ASIA 5.45 USD 07/21/2025</t>
  </si>
  <si>
    <t>XS2360202829</t>
  </si>
  <si>
    <t>XS2367109803</t>
  </si>
  <si>
    <t>USY00130YU53</t>
  </si>
  <si>
    <t>XS2355105292</t>
  </si>
  <si>
    <t>AFRICAN EXPORT-IMPORT BA REG S 3.798 USD 05/17/2031</t>
  </si>
  <si>
    <t>6J5U50XX</t>
  </si>
  <si>
    <t>XS2361426559</t>
  </si>
  <si>
    <t>AGILE GROUP HOLDINGS LTD REG S 4.85 USD 08/31/2022</t>
  </si>
  <si>
    <t>XS2382274376</t>
  </si>
  <si>
    <t>00787CAE</t>
  </si>
  <si>
    <t>AEROPUERTO INTL USD 144A W/O RTS 5.125 USD 08/11/2061</t>
  </si>
  <si>
    <t>US00787CAE21</t>
  </si>
  <si>
    <t>AZURE POWER USD REG S 3.575 USD 08/19/2026</t>
  </si>
  <si>
    <t>USV0002UAA52</t>
  </si>
  <si>
    <t>05502VAA</t>
  </si>
  <si>
    <t>AZURE POWER USD 144A W/O RTS 3.575 USD 08/19/2026</t>
  </si>
  <si>
    <t>US05502VAA17</t>
  </si>
  <si>
    <t>6FI66BXX</t>
  </si>
  <si>
    <t>6HCAVIXX</t>
  </si>
  <si>
    <t>XS2357352702</t>
  </si>
  <si>
    <t>6EVUQUXX</t>
  </si>
  <si>
    <t>105756CE</t>
  </si>
  <si>
    <t>US105756CE88</t>
  </si>
  <si>
    <t>GLOBAL PRIME CAP USD REG S 5.5 USD 10/18/2023</t>
  </si>
  <si>
    <t>XS1498440079</t>
  </si>
  <si>
    <t>6AVB56XX</t>
  </si>
  <si>
    <t>XS2333669518</t>
  </si>
  <si>
    <t>USP30179BK34</t>
  </si>
  <si>
    <t>6JRRJWXX</t>
  </si>
  <si>
    <t>XS2366272412</t>
  </si>
  <si>
    <t>6JRPZ6XX</t>
  </si>
  <si>
    <t>XS2366272339</t>
  </si>
  <si>
    <t>6IVGSPXX</t>
  </si>
  <si>
    <t>XS2364591367</t>
  </si>
  <si>
    <t>6FO0R3XX</t>
  </si>
  <si>
    <t>6CDL6WXX</t>
  </si>
  <si>
    <t>XS2344740811</t>
  </si>
  <si>
    <t>HK CITIC 3 1/4% DUE 26 PERP - ASIA 3.25 USD 12/31/2049</t>
  </si>
  <si>
    <t>XS2368569252</t>
  </si>
  <si>
    <t>6F0SYUXX</t>
  </si>
  <si>
    <t>6EXAP2XX</t>
  </si>
  <si>
    <t>6EOSBRXX</t>
  </si>
  <si>
    <t>XS2357214738</t>
  </si>
  <si>
    <t>6I69O1XX</t>
  </si>
  <si>
    <t>XS2355517728</t>
  </si>
  <si>
    <t>COUNTRY GARDEN HLDGS REG S 3.3 USD 01/12/2031</t>
  </si>
  <si>
    <t>COUNTRY GARDEN HLDGS REG S 8 USD 01/27/2024</t>
  </si>
  <si>
    <t>XS1880442717</t>
  </si>
  <si>
    <t>COLOMBIA (REPUBLIC OF) 10.375 USD 01/28/2033</t>
  </si>
  <si>
    <t>COLOMBIA REP OF USD 3 USD 01/30/2030</t>
  </si>
  <si>
    <t>XS2358216211</t>
  </si>
  <si>
    <t>6HC0MZXX</t>
  </si>
  <si>
    <t>XS2357422760</t>
  </si>
  <si>
    <t>6IQF9NXX</t>
  </si>
  <si>
    <t>XS2363709929</t>
  </si>
  <si>
    <t>6IQF9OXX</t>
  </si>
  <si>
    <t>XS2363709762</t>
  </si>
  <si>
    <t>XS2342723900</t>
  </si>
  <si>
    <t>284902AF</t>
  </si>
  <si>
    <t>ELDORADO GOLD CORP 144A W/O RTS 6.25 USD 09/01/2029</t>
  </si>
  <si>
    <t>US284902AF02</t>
  </si>
  <si>
    <t>6DSGHRXX</t>
  </si>
  <si>
    <t>USP26064AA66</t>
  </si>
  <si>
    <t>PY FRIGORIFICO CONCEPCION 7.7% DUE 28 7.7  07/21/2028</t>
  </si>
  <si>
    <t>USP4R54KAA49</t>
  </si>
  <si>
    <t>6HF6HUXX</t>
  </si>
  <si>
    <t>XS2353272284</t>
  </si>
  <si>
    <t>6FJL05XX</t>
  </si>
  <si>
    <t>6A54AJXX</t>
  </si>
  <si>
    <t>USY3119PFH74</t>
  </si>
  <si>
    <t>TOWNGAS FINANCE LTD REG S 4.75 USD 08/12/2170</t>
  </si>
  <si>
    <t>6I4YROXX</t>
  </si>
  <si>
    <t>XS2357744619</t>
  </si>
  <si>
    <t>6568BPXX</t>
  </si>
  <si>
    <t>HUARONG FINANCE 2017 CO REG S 4 USD 05/07/2170</t>
  </si>
  <si>
    <t>6AAK7EXX</t>
  </si>
  <si>
    <t>XS2362559481</t>
  </si>
  <si>
    <t>6FJZNDXX</t>
  </si>
  <si>
    <t>XS2365265003</t>
  </si>
  <si>
    <t>455780CY</t>
  </si>
  <si>
    <t>US455780CY00</t>
  </si>
  <si>
    <t>USP5R70LAA96</t>
  </si>
  <si>
    <t>6IZ1CQXX</t>
  </si>
  <si>
    <t>XS2357433536</t>
  </si>
  <si>
    <t>50066CAR</t>
  </si>
  <si>
    <t>US50066CAR07</t>
  </si>
  <si>
    <t>50066CAQ</t>
  </si>
  <si>
    <t>US50066CAQ24</t>
  </si>
  <si>
    <t>USY52758AF94</t>
  </si>
  <si>
    <t>USY52758AE20</t>
  </si>
  <si>
    <t>6H46KSXX</t>
  </si>
  <si>
    <t>XS2342970402</t>
  </si>
  <si>
    <t>USL626A6AA24</t>
  </si>
  <si>
    <t>65BEYGXX</t>
  </si>
  <si>
    <t>XS2324826994</t>
  </si>
  <si>
    <t>6BWCLXXX</t>
  </si>
  <si>
    <t>MDGH GMTN RSC GMTN USD REG S 2.5 USD 06/03/2031</t>
  </si>
  <si>
    <t>XS2348658035</t>
  </si>
  <si>
    <t>65540KAG</t>
  </si>
  <si>
    <t>US65540KAG04</t>
  </si>
  <si>
    <t>65540KAF</t>
  </si>
  <si>
    <t>US65540KAF21</t>
  </si>
  <si>
    <t>REP OF PAKISTAN USD 144A W/O RTS 7.875 USD 03/31/2036</t>
  </si>
  <si>
    <t>PERTAMINA USD REG S 5.625 USD 05/20/2043</t>
  </si>
  <si>
    <t>718286CN</t>
  </si>
  <si>
    <t>US718286CN52</t>
  </si>
  <si>
    <t>6JVYVMXX</t>
  </si>
  <si>
    <t>XS2368566829</t>
  </si>
  <si>
    <t>6JVYVNXX</t>
  </si>
  <si>
    <t>XS2368566746</t>
  </si>
  <si>
    <t>6ICFESXX</t>
  </si>
  <si>
    <t>6I41FBXX</t>
  </si>
  <si>
    <t>6FI8CVXX</t>
  </si>
  <si>
    <t>6JH569XX</t>
  </si>
  <si>
    <t>XS2356173406</t>
  </si>
  <si>
    <t>6I1YI5XX</t>
  </si>
  <si>
    <t>XS2359947715</t>
  </si>
  <si>
    <t>CN SHUI ON 5 1/2% DUE 26 - ASIA 5.5 USD 06/29/2026</t>
  </si>
  <si>
    <t>XS2358225477</t>
  </si>
  <si>
    <t>82653LAA</t>
  </si>
  <si>
    <t>US82653LAA98</t>
  </si>
  <si>
    <t>SINO OCEAN LAND IV REG S 4.75 USD 01/14/2030</t>
  </si>
  <si>
    <t>6I1RENXX</t>
  </si>
  <si>
    <t>XS2354271251</t>
  </si>
  <si>
    <t>81254UAK</t>
  </si>
  <si>
    <t>SEASPAN CORP 144A W/O RTS 5.5 USD 08/01/2029</t>
  </si>
  <si>
    <t>US81254UAK25</t>
  </si>
  <si>
    <t>HK SEASPAN CORP 5 1/2% DUE 29 - ASIA 5.5 USD 08/01/2029</t>
  </si>
  <si>
    <t>USY75638AF67</t>
  </si>
  <si>
    <t>67VLX0XX</t>
  </si>
  <si>
    <t>NO0010981939</t>
  </si>
  <si>
    <t>NO0010920952</t>
  </si>
  <si>
    <t>SUMMIT DIGITEL INFRASTR REG S 2.875 USD 08/12/2031</t>
  </si>
  <si>
    <t>USY8190DAA55</t>
  </si>
  <si>
    <t>86608CAA</t>
  </si>
  <si>
    <t>SUMMIT DIGITEL INFRASTR 144A W/O RTS 2.875 USD 08/12/2031</t>
  </si>
  <si>
    <t>US86608CAA62</t>
  </si>
  <si>
    <t>6IVJFDXX</t>
  </si>
  <si>
    <t>XS2366526619</t>
  </si>
  <si>
    <t>6I6H6HXX</t>
  </si>
  <si>
    <t>XS2334569774</t>
  </si>
  <si>
    <t>6FP0GEXX</t>
  </si>
  <si>
    <t>TIMES CHINA HLDG LTD REG S 5.75 USD 01/14/2027</t>
  </si>
  <si>
    <t>6HF50AXX</t>
  </si>
  <si>
    <t>XS2346524783</t>
  </si>
  <si>
    <t>XS2352437334</t>
  </si>
  <si>
    <t>98313RAC</t>
  </si>
  <si>
    <t>WYNN MACAU LTD 144A W/O RTS 4.875 USD 10/01/2024</t>
  </si>
  <si>
    <t>US98313RAC07</t>
  </si>
  <si>
    <t>USY77108AF80</t>
  </si>
  <si>
    <t>USY77108AD33</t>
  </si>
  <si>
    <t>6IAAZ6XX</t>
  </si>
  <si>
    <t>XS2354248606</t>
  </si>
  <si>
    <t>AE269011001</t>
  </si>
  <si>
    <t>AE Emirates Development 1.639% due 26</t>
  </si>
  <si>
    <t>AE268576001</t>
  </si>
  <si>
    <t>AE Mubadala 2 1/2% due 31</t>
  </si>
  <si>
    <t>AE268569001</t>
  </si>
  <si>
    <t>AE Mubadala 3.4% due 51</t>
  </si>
  <si>
    <t>BR274547001</t>
  </si>
  <si>
    <t>BR Republic 3 3/4% due 31</t>
  </si>
  <si>
    <t>CL278747001</t>
  </si>
  <si>
    <t>CL Republic 2.55% due 33</t>
  </si>
  <si>
    <t>ID278535001</t>
  </si>
  <si>
    <t>ID Republic 2.15% due 31</t>
  </si>
  <si>
    <t>MN274349001</t>
  </si>
  <si>
    <t>MN Republic 3 1/2% due 27</t>
  </si>
  <si>
    <t>MN274348001</t>
  </si>
  <si>
    <t>MN Republic 4.45% due 31</t>
  </si>
  <si>
    <t>PH274343001</t>
  </si>
  <si>
    <t>PH Republic 1.95% due 32</t>
  </si>
  <si>
    <t>PH274344001</t>
  </si>
  <si>
    <t>PH Republic 3.2% due 46</t>
  </si>
  <si>
    <t>PK268575001</t>
  </si>
  <si>
    <t>PK Pakistan Water &amp; Pwr Dev 7 1/2% due 31</t>
  </si>
  <si>
    <t>QA274881001</t>
  </si>
  <si>
    <t>QA Qatar Petroleum 1 3/8% due 26</t>
  </si>
  <si>
    <t>QA274882001</t>
  </si>
  <si>
    <t>QA Qatar Petroleum 2 1/4% due 31</t>
  </si>
  <si>
    <t>QA274884001</t>
  </si>
  <si>
    <t>QA Qatar Petroleum 3 1/8% due 41</t>
  </si>
  <si>
    <t>QA274883001</t>
  </si>
  <si>
    <t>QA Qatar Petroleum 3.3% due 51</t>
  </si>
  <si>
    <t>UZ276526001</t>
  </si>
  <si>
    <t>UZ Republic of Uzbekistan 3.9% due 31</t>
  </si>
  <si>
    <t>XS2365195978</t>
  </si>
  <si>
    <t>AE268053001</t>
  </si>
  <si>
    <t>AE Emirates Bank 4 1/4% due 27 Perp</t>
  </si>
  <si>
    <t>BR277349001</t>
  </si>
  <si>
    <t>BR MC Brazil Downstream 7 1/4% due 31</t>
  </si>
  <si>
    <t>BR274345001</t>
  </si>
  <si>
    <t>BR Suzano 3 1/8% due 32</t>
  </si>
  <si>
    <t>BR273344001</t>
  </si>
  <si>
    <t>BR XP Inc 3 1/4% due 26</t>
  </si>
  <si>
    <t>CO277945001</t>
  </si>
  <si>
    <t>CL Interchile SA 4 1/2% due 56</t>
  </si>
  <si>
    <t>CN269700001</t>
  </si>
  <si>
    <t>CN AAC Technologies 2 5/8% due 26</t>
  </si>
  <si>
    <t>CN269701001</t>
  </si>
  <si>
    <t>CN AAC Technologies 3 3/4% due 31</t>
  </si>
  <si>
    <t>CN238712001</t>
  </si>
  <si>
    <t>CN Avic Capital 2 3/8% due 26</t>
  </si>
  <si>
    <t>CN259511001</t>
  </si>
  <si>
    <t>CN Avic Intl Leasing 1 3/4% due 24</t>
  </si>
  <si>
    <t>CN262955001</t>
  </si>
  <si>
    <t>CN Bank of China 0.8% due 24</t>
  </si>
  <si>
    <t>CN268808001</t>
  </si>
  <si>
    <t>CN CSC Financial Co.Ltd 1 1/8% due 24</t>
  </si>
  <si>
    <t>CN269008001</t>
  </si>
  <si>
    <t>CN China Everbright Bk 0.839% due 24</t>
  </si>
  <si>
    <t>CN268453001</t>
  </si>
  <si>
    <t>CN China Merchants Bank 1 3/8% due 24</t>
  </si>
  <si>
    <t>CN268360001</t>
  </si>
  <si>
    <t>CN Guoren Prop &amp; Casualty Ins 3.35% due 26</t>
  </si>
  <si>
    <t>CN268807001</t>
  </si>
  <si>
    <t>CN Industrial Bk 0 7/8% due 24</t>
  </si>
  <si>
    <t>CN269022001</t>
  </si>
  <si>
    <t>CN Times Prop Hldg 5.55% due 24</t>
  </si>
  <si>
    <t>CN269702001</t>
  </si>
  <si>
    <t>CN Zhenro Properties 7.1% due 24</t>
  </si>
  <si>
    <t>HK268448001</t>
  </si>
  <si>
    <t>HK Cheung Kong Infr 4.2% due 26 Perp</t>
  </si>
  <si>
    <t>HK269705001</t>
  </si>
  <si>
    <t>HK Lifestyle 4.8% due 26</t>
  </si>
  <si>
    <t>HK269010001</t>
  </si>
  <si>
    <t>HK PCPD 5 1/8% due 26</t>
  </si>
  <si>
    <t>HK276527001</t>
  </si>
  <si>
    <t>HK Seaspan Corp 5 1/2% due 29</t>
  </si>
  <si>
    <t>HK268792001</t>
  </si>
  <si>
    <t>ID PT Indofood CBP Sukses Tbk 3.398% due 31</t>
  </si>
  <si>
    <t>HK268790001</t>
  </si>
  <si>
    <t>ID PT Indofood CBP Sukses Tbk 4.745% due 51</t>
  </si>
  <si>
    <t>KR275538001</t>
  </si>
  <si>
    <t>KR Korea Gas Corp 1 1/8% due 26</t>
  </si>
  <si>
    <t>KR275539001</t>
  </si>
  <si>
    <t>KR Korea Gas Corp 2% due 31</t>
  </si>
  <si>
    <t>KR274346001</t>
  </si>
  <si>
    <t>KR LG Chem 1 3/8% due 26</t>
  </si>
  <si>
    <t>KR274347001</t>
  </si>
  <si>
    <t>KR LG Chem 2 3/8% due 31</t>
  </si>
  <si>
    <t>KR278539001</t>
  </si>
  <si>
    <t>KR Natl Agri 0 7/8% due 24</t>
  </si>
  <si>
    <t>KR278540001</t>
  </si>
  <si>
    <t>KR Natl Agri 1 1/4% due 26</t>
  </si>
  <si>
    <t>MX277598001</t>
  </si>
  <si>
    <t>MX CIBANCO SA 4 3/8% due 31</t>
  </si>
  <si>
    <t>PE278352001</t>
  </si>
  <si>
    <t>PE Cia de Minas 5 1/2% due 26</t>
  </si>
  <si>
    <t>TR272650001</t>
  </si>
  <si>
    <t>TR Anadolu EFES 3 3/8% due 28</t>
  </si>
  <si>
    <t>ZA268052001</t>
  </si>
  <si>
    <t>ZA Barclays Africa 6 3/8% due 26 Perp</t>
  </si>
  <si>
    <t>XCZ0046</t>
  </si>
  <si>
    <t>CZ0001006233</t>
  </si>
  <si>
    <t>Czech 1.7500%  CZGB  Jun 2032</t>
  </si>
  <si>
    <t>XRO0041</t>
  </si>
  <si>
    <t>ROINPAL298G4</t>
  </si>
  <si>
    <t>Romania 4.1500%  ROMGB  Oct 2030</t>
  </si>
  <si>
    <t>XCE0012</t>
  </si>
  <si>
    <t>Chile Nominal 5.0000%  BTPCL  Oct 2028</t>
  </si>
  <si>
    <t>CEMEX SAB USD 144A W/O RTS 5.125 USD 09/08/2170</t>
  </si>
  <si>
    <t>VAKIFBANK USD 144A W/O RTS 5.5 USD 10/01/2026</t>
  </si>
  <si>
    <t>EMPRESA NACIONAL DEL PET 144A W/O RTS 3.45 USD 09/16/2031</t>
  </si>
  <si>
    <t>RUMO LUXEMBOURG SARL 144A W/O RTS 4.2 USD 01/18/2032</t>
  </si>
  <si>
    <t>XCN0282</t>
  </si>
  <si>
    <t>CND10004GNL8</t>
  </si>
  <si>
    <t>China 2.6900%  CGB  Aug 2026</t>
  </si>
  <si>
    <t>XID0065</t>
  </si>
  <si>
    <t>FR90</t>
  </si>
  <si>
    <t>Indonesia 5.1250%  INDOGB  Apr 2027</t>
  </si>
  <si>
    <t>IDG000018607</t>
  </si>
  <si>
    <t>XID0066</t>
  </si>
  <si>
    <t>FR91</t>
  </si>
  <si>
    <t>Indonesia 6.3750%  INDOGB  Apr 2032</t>
  </si>
  <si>
    <t>IDG000018706</t>
  </si>
  <si>
    <t>XTH0084</t>
  </si>
  <si>
    <t>LB276A</t>
  </si>
  <si>
    <t>Thailand 1.0000%  THAIGB  Jun 2027</t>
  </si>
  <si>
    <t>TH0623037601</t>
  </si>
  <si>
    <t>XCZ0047</t>
  </si>
  <si>
    <t>CZ0001005870</t>
  </si>
  <si>
    <t>Czech 1.2500%  CZGB  Feb 2025</t>
  </si>
  <si>
    <t>XRO0042</t>
  </si>
  <si>
    <t>RO4KELYFLVK4</t>
  </si>
  <si>
    <t>Romania 4.7500%  ROMGB  Oct 2034</t>
  </si>
  <si>
    <t>XCO0045</t>
  </si>
  <si>
    <t>COL17CT03771</t>
  </si>
  <si>
    <t>Colombia 7.0000%  COLTES  Mar 2031</t>
  </si>
  <si>
    <t>AE275722001</t>
  </si>
  <si>
    <t>AE Sharjah Sukuk 3.2% due 31</t>
  </si>
  <si>
    <t>XS2358712896</t>
  </si>
  <si>
    <t>PA281123001</t>
  </si>
  <si>
    <t>PA Aeropuerto Internacional 4% due 41</t>
  </si>
  <si>
    <t>USP0092AAF68</t>
  </si>
  <si>
    <t>PA281124001</t>
  </si>
  <si>
    <t>PA Aeropuerto Internacional 5 1/8% due 61</t>
  </si>
  <si>
    <t>USP0092AAG42</t>
  </si>
  <si>
    <t>RW280083001</t>
  </si>
  <si>
    <t>RW Republic 5 1/2% due 31</t>
  </si>
  <si>
    <t>XS2373051320</t>
  </si>
  <si>
    <t>RWANDA</t>
  </si>
  <si>
    <t>AE272649001</t>
  </si>
  <si>
    <t>AE DIB Sukuk 1.959% due 26</t>
  </si>
  <si>
    <t>BR269693001</t>
  </si>
  <si>
    <t>BR Gol LuxCo SA 8% due 06/26</t>
  </si>
  <si>
    <t>USL4441RAC09</t>
  </si>
  <si>
    <t>CN285349001</t>
  </si>
  <si>
    <t>CN Baidu 1 5/8% due 27</t>
  </si>
  <si>
    <t>US056752AV05</t>
  </si>
  <si>
    <t>CN285347001</t>
  </si>
  <si>
    <t>CN Baidu 2 3/8% due 31</t>
  </si>
  <si>
    <t>US056752AU22</t>
  </si>
  <si>
    <t>CN277603001</t>
  </si>
  <si>
    <t>CN CCBL International Corp 1.8% due 26</t>
  </si>
  <si>
    <t>CN276529001</t>
  </si>
  <si>
    <t>CN China Modern Dairy Hldgs 2 1/8% due 26</t>
  </si>
  <si>
    <t>CN272655001</t>
  </si>
  <si>
    <t>CN China Oil &amp; Gas 4.7% due 26</t>
  </si>
  <si>
    <t>CN275544001</t>
  </si>
  <si>
    <t>CN Shanghai Pudong Bk 0 7/8% due 24</t>
  </si>
  <si>
    <t>CN275598001</t>
  </si>
  <si>
    <t>CN Shenwan Hongyuan Sec Co Ltd 1.8% due 26</t>
  </si>
  <si>
    <t>CN273346001</t>
  </si>
  <si>
    <t>CN Shenzhen Intl 1 3/4% due 26</t>
  </si>
  <si>
    <t>CN276531001</t>
  </si>
  <si>
    <t>CN Shui On 5 1/2% due 26</t>
  </si>
  <si>
    <t>CN275542001</t>
  </si>
  <si>
    <t>CN Sino Ocean Land 2.7% due 25</t>
  </si>
  <si>
    <t>CN276965001</t>
  </si>
  <si>
    <t>CN Sunac China Holdings 6.8% due 24</t>
  </si>
  <si>
    <t>CN275123001</t>
  </si>
  <si>
    <t>CN West China Cement Ltd 4.95% due 26</t>
  </si>
  <si>
    <t>CN275599001</t>
  </si>
  <si>
    <t>CN Zhejiang Expressway Co Ltd 1.638% due 26</t>
  </si>
  <si>
    <t>CO283570001</t>
  </si>
  <si>
    <t>CO Gran Colombia 6 7/8% due 26</t>
  </si>
  <si>
    <t>USC41069AA01</t>
  </si>
  <si>
    <t>GCMCN</t>
  </si>
  <si>
    <t>CN272652001</t>
  </si>
  <si>
    <t>HK BOCOM International Hldgs 1 3/4% due 26</t>
  </si>
  <si>
    <t>CN274559001</t>
  </si>
  <si>
    <t>HK Bank Of Communication 2.304% due 31</t>
  </si>
  <si>
    <t>HK276530001</t>
  </si>
  <si>
    <t>HK CK Asset Holdings Ltd 1 3/8% due 26</t>
  </si>
  <si>
    <t>HK277601001</t>
  </si>
  <si>
    <t>HK CSI Properties Ltd 5.45% due 25</t>
  </si>
  <si>
    <t>HK275543001</t>
  </si>
  <si>
    <t>HK Land Finance 2 1/4% due 31</t>
  </si>
  <si>
    <t>IL280260001</t>
  </si>
  <si>
    <t>IL Altice 5 3/4% due 29</t>
  </si>
  <si>
    <t>USL0178WAJ10</t>
  </si>
  <si>
    <t>IN279188001</t>
  </si>
  <si>
    <t>IN Adani Ports and SEZ 3.828% due 32</t>
  </si>
  <si>
    <t>USY00130YV37</t>
  </si>
  <si>
    <t>IN279187001</t>
  </si>
  <si>
    <t>IN Adani Ports and SEZ 5% due 41</t>
  </si>
  <si>
    <t>IN282361001</t>
  </si>
  <si>
    <t>IN Azure Power 3.575% due 26</t>
  </si>
  <si>
    <t>IN285048001</t>
  </si>
  <si>
    <t>IN HDFC Bank Ltd. 3.7% due 26 Perp</t>
  </si>
  <si>
    <t>HDFCB</t>
  </si>
  <si>
    <t>MU280063001</t>
  </si>
  <si>
    <t>IN India Cleantech Energy 4.7% due 26</t>
  </si>
  <si>
    <t>USV4606AAA17</t>
  </si>
  <si>
    <t>ACMSOL</t>
  </si>
  <si>
    <t>IN275545001</t>
  </si>
  <si>
    <t>IN Rural Electrification 2 3/4% due 27</t>
  </si>
  <si>
    <t>IN280647001</t>
  </si>
  <si>
    <t>IN Summit Digitel Infra Ltd 2 7/8% due 31</t>
  </si>
  <si>
    <t>KR275546001</t>
  </si>
  <si>
    <t>KR Hyundai Motor 1 5/8% due 26</t>
  </si>
  <si>
    <t>KR277354001</t>
  </si>
  <si>
    <t>KR KT Corp 1 3/8% due 27</t>
  </si>
  <si>
    <t>KR276524001</t>
  </si>
  <si>
    <t>KR Korea Invt &amp; Sec Co Ltd 1 3/8% due 24</t>
  </si>
  <si>
    <t>KR276525001</t>
  </si>
  <si>
    <t>KR Korea Invt &amp; Sec Co Ltd 2 1/8% due 26</t>
  </si>
  <si>
    <t>KR274560001</t>
  </si>
  <si>
    <t>KR Mirae Asset Daewoo Co. 1 3/8% due 24</t>
  </si>
  <si>
    <t>KR268789001</t>
  </si>
  <si>
    <t>KR Shinhan Card Co 1 3/8% due 26</t>
  </si>
  <si>
    <t>MY272651001</t>
  </si>
  <si>
    <t>MY RHB Bank 1.658% due 26</t>
  </si>
  <si>
    <t>PE279186001</t>
  </si>
  <si>
    <t>PE SAN Miguel 3 1/2% due 28</t>
  </si>
  <si>
    <t>USP84527AA17</t>
  </si>
  <si>
    <t>QA274562001</t>
  </si>
  <si>
    <t>QA Ahli Bank 2% due 26</t>
  </si>
  <si>
    <t>XS2361052884</t>
  </si>
  <si>
    <t>SG272653001</t>
  </si>
  <si>
    <t>SG Global Logistic Prop 4.6% due 27 Perp</t>
  </si>
  <si>
    <t>TR279192001</t>
  </si>
  <si>
    <t>TR Aydem Yenilenebilir 7 3/4% due 27</t>
  </si>
  <si>
    <t>XS2368781477</t>
  </si>
  <si>
    <t>AYDEMT</t>
  </si>
  <si>
    <t>ZZ280262001</t>
  </si>
  <si>
    <t>ZM East South Africa 4 1/8% due 28</t>
  </si>
  <si>
    <t>XS2356571559</t>
  </si>
  <si>
    <t>PTABNK</t>
  </si>
  <si>
    <t>ZZ115802001</t>
  </si>
  <si>
    <t>ZM East South Africa 4 7/8% due 24</t>
  </si>
  <si>
    <t>XS1827041721</t>
  </si>
  <si>
    <t>ESG Engagement Count 3Mo</t>
  </si>
  <si>
    <t>ESG Engagement Count 6Mo</t>
  </si>
  <si>
    <t>ESG Engagement Count 12Mo</t>
  </si>
  <si>
    <t>State Grid Overseas Investment BVI Ltd</t>
  </si>
  <si>
    <t>1848</t>
  </si>
  <si>
    <t>India Airport Infra</t>
  </si>
  <si>
    <t>ACCESS</t>
  </si>
  <si>
    <t>Access Bank PLC</t>
  </si>
  <si>
    <t>ACMSOL-SEC</t>
  </si>
  <si>
    <t>India Cleantech Energy</t>
  </si>
  <si>
    <t>BNCE_5</t>
  </si>
  <si>
    <t>BNCE-B3T2</t>
  </si>
  <si>
    <t>EFIRME_0</t>
  </si>
  <si>
    <t>EFIRME-SEC</t>
  </si>
  <si>
    <t>Electricidad Firme de Mexico Holdings SA de CV</t>
  </si>
  <si>
    <t>Aegea Finance Sarl</t>
  </si>
  <si>
    <t>AESAND-JS</t>
  </si>
  <si>
    <t>AXSBIN_5</t>
  </si>
  <si>
    <t>AXSBIN-AT1</t>
  </si>
  <si>
    <t>Axis Bank Ltd/Gift City</t>
  </si>
  <si>
    <t>AYDEMT-SEC</t>
  </si>
  <si>
    <t>Aydem Yenilenebilir Enerji AS</t>
  </si>
  <si>
    <t>PINGRE_3</t>
  </si>
  <si>
    <t>PINGRE-FQING</t>
  </si>
  <si>
    <t>Fuqing Investment Management Ltd</t>
  </si>
  <si>
    <t>PTABNK_0</t>
  </si>
  <si>
    <t>BI</t>
  </si>
  <si>
    <t>Eastern &amp; Southern African Trade &amp; Development Bank/The</t>
  </si>
  <si>
    <t>RAILBZ'25s</t>
  </si>
  <si>
    <t>RAILBZ_13</t>
  </si>
  <si>
    <t>RAILBZ'28s-32s</t>
  </si>
  <si>
    <t>FLY_0</t>
  </si>
  <si>
    <t>FLY</t>
  </si>
  <si>
    <t>Fly Leasing Ltd</t>
  </si>
  <si>
    <t>SAN Miguel Industrias Pet SA / NG PET R&amp;P Latin America SA</t>
  </si>
  <si>
    <t>6H6DB6XX</t>
  </si>
  <si>
    <t>ACCESS BANK PLC USD REG S 6.125 USD 09/21/2026</t>
  </si>
  <si>
    <t>XS2388445764</t>
  </si>
  <si>
    <t>IN INDIA CLEANTECH ENERGY 4.7% DUE 26 - ASIA 4.7 USD 08/10/2026</t>
  </si>
  <si>
    <t>BR AEGEA FINANCE SARL 5 3/4% DUE 24 5.75  10/10/2024</t>
  </si>
  <si>
    <t>00775CAA</t>
  </si>
  <si>
    <t>AEGEA FINANCE SARL 144A W/O RTS 5.75 USD 10/10/2024</t>
  </si>
  <si>
    <t>US00775CAA45</t>
  </si>
  <si>
    <t>AGILE GROUP HOLDINGS LTD REG S 5.5 USD 04/21/2025</t>
  </si>
  <si>
    <t>AGILE GROUP HOLDINGS LTD REG S 6.875 USD 09/07/2170</t>
  </si>
  <si>
    <t>IL ALTICE 5 3/4% DUE 29 5.75  08/15/2029</t>
  </si>
  <si>
    <t>02154CAH</t>
  </si>
  <si>
    <t>ALTICE FINANCING SA 144A W/O RTS 5.75 USD 08/15/2029</t>
  </si>
  <si>
    <t>US02154CAH60</t>
  </si>
  <si>
    <t>ASG FINANCE DESIGNATED 144A W/O RTS 7.875 USD 12/03/2024</t>
  </si>
  <si>
    <t>USY1009XAA73</t>
  </si>
  <si>
    <t>054644AA</t>
  </si>
  <si>
    <t>AYDEM YENILENEBI USD 144A W/O RTS 7.75 USD 02/02/2027</t>
  </si>
  <si>
    <t>US054644AA72</t>
  </si>
  <si>
    <t>BANCO BRASL (CI) USD REG S 3.25 USD 09/30/2026</t>
  </si>
  <si>
    <t>USP2000TAA36</t>
  </si>
  <si>
    <t>056752AU</t>
  </si>
  <si>
    <t>056752AV</t>
  </si>
  <si>
    <t>USP1451JAA18</t>
  </si>
  <si>
    <t>CHINA OIL AND GAS GROUP REG S 5.5 USD 01/25/2023</t>
  </si>
  <si>
    <t>XS2016070190</t>
  </si>
  <si>
    <t>536576AD</t>
  </si>
  <si>
    <t>LISTRINDO CAPITAL BV 144A W/O RTS 4.95 USD 09/14/2026</t>
  </si>
  <si>
    <t>US536576AD36</t>
  </si>
  <si>
    <t>XS2358218936</t>
  </si>
  <si>
    <t>COLOMBIA REP OF USD 6.125 USD 01/18/2041</t>
  </si>
  <si>
    <t>CONTEMPRY RUIDNG DEVELOP REG S 1.5 USD 09/09/2026</t>
  </si>
  <si>
    <t>XS2369276014</t>
  </si>
  <si>
    <t>6JRV9DXX</t>
  </si>
  <si>
    <t>DBS GROUP HLDGS GMTN USD REG S 3.3 USD 08/27/2170</t>
  </si>
  <si>
    <t>EMIRATES NBD USD REG S 6.125 USD 09/20/2170</t>
  </si>
  <si>
    <t>ELECTRICIDAD FIR USD REG S 4.9 USD 11/20/2026</t>
  </si>
  <si>
    <t>USP3631MAA38</t>
  </si>
  <si>
    <t>28504MAA</t>
  </si>
  <si>
    <t>ELECTRICIDAD FIR USD 144A W/O RTS 4.9 USD 11/20/2026</t>
  </si>
  <si>
    <t>US28504MAA18</t>
  </si>
  <si>
    <t>USC3314PAD80</t>
  </si>
  <si>
    <t>6EHS2HXX</t>
  </si>
  <si>
    <t>XS2356219084</t>
  </si>
  <si>
    <t>29245JAM</t>
  </si>
  <si>
    <t>US29245JAM45</t>
  </si>
  <si>
    <t>ENTEL CHILE SA REG S 3.05 USD 09/14/2032</t>
  </si>
  <si>
    <t>USP37115AH81</t>
  </si>
  <si>
    <t>29245VAE</t>
  </si>
  <si>
    <t>ENTEL CHILE SA 144A W/O RTS 3.05 USD 09/14/2032</t>
  </si>
  <si>
    <t>US29245VAE56</t>
  </si>
  <si>
    <t>14308CAA</t>
  </si>
  <si>
    <t>US14308CAA18</t>
  </si>
  <si>
    <t>CO GRAN COLOMBIA 6 7/8% DUE 26 6.875  08/09/2026</t>
  </si>
  <si>
    <t>GZ MTR FIN BVI REG S 1.579 USD 09/23/2026</t>
  </si>
  <si>
    <t>XS2382853997</t>
  </si>
  <si>
    <t>6ACGUMXX</t>
  </si>
  <si>
    <t>44891ACA</t>
  </si>
  <si>
    <t>HYUNDAI CAPITAL AMERICA 144A W/O RTS 2.1 USD 09/15/2028</t>
  </si>
  <si>
    <t>US44891ACA34</t>
  </si>
  <si>
    <t>6IFU86XX</t>
  </si>
  <si>
    <t>64KP0RXX</t>
  </si>
  <si>
    <t>XS2320544419</t>
  </si>
  <si>
    <t>64GF7AXX</t>
  </si>
  <si>
    <t>XS2319959354</t>
  </si>
  <si>
    <t>ITAU UNIBANCO/KY USD 144A W/O RTS 6.5 USD 09/19/2170</t>
  </si>
  <si>
    <t>46635UAD</t>
  </si>
  <si>
    <t>JSW STEEL LTD 144A W/O RTS 5.05 USD 04/05/2032</t>
  </si>
  <si>
    <t>US46635UAD19</t>
  </si>
  <si>
    <t>46635UAC</t>
  </si>
  <si>
    <t>JSW STEEL LTD 144A W/O RTS 3.95 USD 04/05/2027</t>
  </si>
  <si>
    <t>US46635UAC36</t>
  </si>
  <si>
    <t>XS2371174504</t>
  </si>
  <si>
    <t>KASIKORNBANK PCL EMTN USD REG S 5.275 USD 04/14/2170</t>
  </si>
  <si>
    <t>6KZLU0XX</t>
  </si>
  <si>
    <t>XS2367816076</t>
  </si>
  <si>
    <t>MAF GLOBAL SECURITIES REG S 5.5 USD 09/07/2170</t>
  </si>
  <si>
    <t>MINMETALS BOUNTEOUS FIN REG S 3.375 USD 09/03/2170</t>
  </si>
  <si>
    <t>MELCO RESORTS FINANCE REG S 4.875 USD 06/06/2025</t>
  </si>
  <si>
    <t>MELCO RESORTS FINANCE REG S 5.625 USD 07/17/2027</t>
  </si>
  <si>
    <t>15119CAA</t>
  </si>
  <si>
    <t>US15119CAA71</t>
  </si>
  <si>
    <t>62877PAB</t>
  </si>
  <si>
    <t>US62877PAB04</t>
  </si>
  <si>
    <t>PANAMA USD 4.3 USD 04/29/2053</t>
  </si>
  <si>
    <t>PETBRA 5.093 01/15/30 5.093 USD 01/15/2030</t>
  </si>
  <si>
    <t>XS2384719402</t>
  </si>
  <si>
    <t>6KOVZDXX</t>
  </si>
  <si>
    <t>XS2372975040</t>
  </si>
  <si>
    <t>6FJ70CXX</t>
  </si>
  <si>
    <t>ZM EAST SOUTH AFRICA 4 7/8% DUE 24 4.875  05/23/2024</t>
  </si>
  <si>
    <t>781467AE</t>
  </si>
  <si>
    <t>US781467AE54</t>
  </si>
  <si>
    <t>USG7801RAG41</t>
  </si>
  <si>
    <t>80007RAP</t>
  </si>
  <si>
    <t>US80007RAP01</t>
  </si>
  <si>
    <t>6I5S24XX</t>
  </si>
  <si>
    <t>XS2314627089</t>
  </si>
  <si>
    <t>SHIMAO GROUP HOLDINGS LT REG S 5.2 USD 01/16/2027</t>
  </si>
  <si>
    <t>XS2385392936</t>
  </si>
  <si>
    <t>SINOCHEM OFFSHORE CAPITA REG S 2.375 USD 09/23/2031</t>
  </si>
  <si>
    <t>XS2387368975</t>
  </si>
  <si>
    <t>PE SAN MIGUEL 3 1/2% DUE 28 3.5  08/02/2028</t>
  </si>
  <si>
    <t>SOCIEDAD QUIMICA Y MINER REG S 3.5 USD 09/10/2051</t>
  </si>
  <si>
    <t>USP8718AAN65</t>
  </si>
  <si>
    <t>833636AL</t>
  </si>
  <si>
    <t>SOCIEDAD QUIMICA Y MINER 144A W/O RTS 3.5 USD 09/10/2051</t>
  </si>
  <si>
    <t>US833636AL76</t>
  </si>
  <si>
    <t>SEASPAN CORP 144A W/O RTS REG S 6.5 USD 04/29/2026</t>
  </si>
  <si>
    <t>SEASPAN CORP 144A W/O RTS REG S 6.5 USD 02/05/2024</t>
  </si>
  <si>
    <t>SURA ASSET MGMT USD REG S 4.375 USD 04/11/2027</t>
  </si>
  <si>
    <t>86964WAL</t>
  </si>
  <si>
    <t>SUZANO AUSTRIA GMBH 2.5 USD 09/15/2028</t>
  </si>
  <si>
    <t>US86964WAL63</t>
  </si>
  <si>
    <t>TSMC GLOBAL LTD REG S 2.25 USD 04/23/2031</t>
  </si>
  <si>
    <t>SG TEMASEK 2 3/4% DUE 61 - ASIA 2.75 USD 08/02/2061</t>
  </si>
  <si>
    <t>US87973RBC34</t>
  </si>
  <si>
    <t>SG TEMASEK 2 3/8% DUE 41 - ASIA 2.375 USD 08/02/2041</t>
  </si>
  <si>
    <t>US87973RBB50</t>
  </si>
  <si>
    <t>SG TEMASEK 1 5/8% DUE 31 - ASIA 1.625 USD 08/02/2031</t>
  </si>
  <si>
    <t>US87973RBA77</t>
  </si>
  <si>
    <t>900123DD</t>
  </si>
  <si>
    <t>US900123DD96</t>
  </si>
  <si>
    <t>TURKEY REP OF USD 6.125 USD 10/24/2028</t>
  </si>
  <si>
    <t>29135LAR</t>
  </si>
  <si>
    <t>ABU DHABI GOVT USD 144A W/O RTS 3 USD 09/15/2051</t>
  </si>
  <si>
    <t>US29135LAR15</t>
  </si>
  <si>
    <t>90015WAL</t>
  </si>
  <si>
    <t>US90015WAL72</t>
  </si>
  <si>
    <t>6HGCJ2XX</t>
  </si>
  <si>
    <t>YPF SOCIEDAD ANO USD REG S 7 USD 12/15/2047</t>
  </si>
  <si>
    <t>Strategy</t>
  </si>
  <si>
    <t>CUSIP</t>
  </si>
  <si>
    <t>L / S</t>
  </si>
  <si>
    <t>Yrs to Mat</t>
  </si>
  <si>
    <t>Yld to Mat</t>
  </si>
  <si>
    <t>Qty Held</t>
  </si>
  <si>
    <t>Derivative</t>
  </si>
  <si>
    <t>Emerging</t>
  </si>
  <si>
    <t>Rating</t>
  </si>
  <si>
    <t>Daily Coupon P&amp;L</t>
  </si>
  <si>
    <t>Daily MV P&amp;L</t>
  </si>
  <si>
    <t>Daily P&amp;L</t>
  </si>
  <si>
    <t>Daily Return</t>
  </si>
  <si>
    <t>MTD Coupon P&amp;L</t>
  </si>
  <si>
    <t>MTD MV P&amp;L</t>
  </si>
  <si>
    <t>MTD P&amp;L</t>
  </si>
  <si>
    <t>MTD Return</t>
  </si>
  <si>
    <t>Exec Price</t>
  </si>
  <si>
    <t>Beg Mth Price</t>
  </si>
  <si>
    <t>Prev Day Price</t>
  </si>
  <si>
    <t>Current Price</t>
  </si>
  <si>
    <t>Market Value</t>
  </si>
  <si>
    <t>Weight</t>
  </si>
  <si>
    <t>Exposure ($)</t>
  </si>
  <si>
    <t>Exposure (%)</t>
  </si>
  <si>
    <t>NonHedge Exposure</t>
  </si>
  <si>
    <t>DV01</t>
  </si>
  <si>
    <t>Beta-adj DV01</t>
  </si>
  <si>
    <t>Beta</t>
  </si>
  <si>
    <t>Spread DV01</t>
  </si>
  <si>
    <t>Beta-adj Spread DV01</t>
  </si>
  <si>
    <t>Spread DV01 (bps)</t>
  </si>
  <si>
    <t>Beta-adj Spread DV01 (bps)</t>
  </si>
  <si>
    <t>OAD</t>
  </si>
  <si>
    <t>Fitch Rating</t>
  </si>
  <si>
    <t>Median Rating</t>
  </si>
  <si>
    <t>OAS Ratio</t>
  </si>
  <si>
    <t>OASD Ratio</t>
  </si>
  <si>
    <t>Unbiased Beta</t>
  </si>
  <si>
    <t>Unbiased Beta adj dv01</t>
  </si>
  <si>
    <t>Unbiased Beta hedged</t>
  </si>
  <si>
    <t>09/08/2170</t>
  </si>
  <si>
    <t>08/27/2170</t>
  </si>
  <si>
    <t>01/18/2032</t>
  </si>
  <si>
    <t>Chilean Peso</t>
  </si>
  <si>
    <t>CURCLP</t>
  </si>
  <si>
    <t>CHILEAN PESO  CLP</t>
  </si>
  <si>
    <t>LOCAL CURRENCY CLP</t>
  </si>
  <si>
    <t>6N92HIXX</t>
  </si>
  <si>
    <t>INVENTIVE GLOBAL INV LTD REG S 1.6 USD 09/01/2026</t>
  </si>
  <si>
    <t>XS2379487189</t>
  </si>
  <si>
    <t>6N921PXX</t>
  </si>
  <si>
    <t>INVENTIVE GLOBAL INV LTD REG S 1.1 USD 09/01/2024</t>
  </si>
  <si>
    <t>XS2379486884</t>
  </si>
  <si>
    <t>ABQ FINANCE REG S 2 USD 07/06/2026</t>
  </si>
  <si>
    <t>XS2386638816</t>
  </si>
  <si>
    <t>XS2386638733</t>
  </si>
  <si>
    <t>00434G2B</t>
  </si>
  <si>
    <t>ACCESS BANK PLC USD 144A W/O RTS 6.125 USD 09/21/2026</t>
  </si>
  <si>
    <t>US00434G2B53</t>
  </si>
  <si>
    <t>ADANIG_0</t>
  </si>
  <si>
    <t>XS2383328932</t>
  </si>
  <si>
    <t>00653XAA</t>
  </si>
  <si>
    <t>ADANI GREEN ENERGY LTD 144A W/O RTS 4.375 USD 09/08/2024</t>
  </si>
  <si>
    <t>US00653XAA54</t>
  </si>
  <si>
    <t>AHTRHK</t>
  </si>
  <si>
    <t>ANHUI TRANSPORTATION HK REG S 1.618 USD 08/26/2026</t>
  </si>
  <si>
    <t>XS2374621493</t>
  </si>
  <si>
    <t>AKBHC_7</t>
  </si>
  <si>
    <t>XS2387703866</t>
  </si>
  <si>
    <t>ALFACL_1</t>
  </si>
  <si>
    <t>USP0R60QAA15</t>
  </si>
  <si>
    <t>ARAB PETROLEUM INVST USD REG S 1.483 USD 10/06/2026</t>
  </si>
  <si>
    <t>XS2389123931</t>
  </si>
  <si>
    <t>045167FG</t>
  </si>
  <si>
    <t>US045167FG35</t>
  </si>
  <si>
    <t>AUBBI_1</t>
  </si>
  <si>
    <t>AUB SUKUK LTD REG S 2.615 USD 09/09/2026</t>
  </si>
  <si>
    <t>XS2384698051</t>
  </si>
  <si>
    <t>059578AF</t>
  </si>
  <si>
    <t>BANCO BRASL (CI) USD 144A W/O RTS 3.25 USD 09/30/2026</t>
  </si>
  <si>
    <t>US059578AF19</t>
  </si>
  <si>
    <t>BANCO MERC NORTE USD 144A W/O RTS 7.5 USD 09/27/2170</t>
  </si>
  <si>
    <t>USY0606WCC20</t>
  </si>
  <si>
    <t>BBNIIJ_3</t>
  </si>
  <si>
    <t>XS2385923722</t>
  </si>
  <si>
    <t>6AV3QWXX</t>
  </si>
  <si>
    <t>BRIGHT GALAXY INTL LTD REG S 3.25 USD 07/15/2026</t>
  </si>
  <si>
    <t>XS2314498333</t>
  </si>
  <si>
    <t>BANK OF CHINA/SYDNEY REG S .75 USD 09/29/2024</t>
  </si>
  <si>
    <t>XS2388372273</t>
  </si>
  <si>
    <t>AZURE NOVA INTERNATIONAL REG S 4.25 USD 03/21/2027</t>
  </si>
  <si>
    <t>USP3742RAX81</t>
  </si>
  <si>
    <t>BAIDU INC 1.625 USD 02/23/2027</t>
  </si>
  <si>
    <t>USP37466AT90</t>
  </si>
  <si>
    <t>BPRL INTERNATION EMTN USD REG S 4.375 USD 01/18/2027</t>
  </si>
  <si>
    <t>BTHREE_0</t>
  </si>
  <si>
    <t>USP19118AA91</t>
  </si>
  <si>
    <t>BVTSJ_3</t>
  </si>
  <si>
    <t>88332EAA</t>
  </si>
  <si>
    <t>BIDVEST GROUP UK PLC 144A W/O RTS 3.625 USD 09/23/2026</t>
  </si>
  <si>
    <t>US88332EAA10</t>
  </si>
  <si>
    <t>BIDVEST GROUP UK PLC REG S 3.625 USD 09/23/2026</t>
  </si>
  <si>
    <t>XS2388496247</t>
  </si>
  <si>
    <t>CHINA CINDA FINANCE 2017 REG S 4.4 USD 03/09/2027</t>
  </si>
  <si>
    <t>CHINA CINDA 2020 I MNGMN REG S 3 USD 03/18/2027</t>
  </si>
  <si>
    <t>STATE ELITE GLOBAL LTD REG S 1.5 USD 09/29/2026</t>
  </si>
  <si>
    <t>XS2388909181</t>
  </si>
  <si>
    <t>CCBL CAYMAN 1 CORP REG S 1.6 USD 09/15/2026</t>
  </si>
  <si>
    <t>XS2384580051</t>
  </si>
  <si>
    <t>CCBL CAYMAN 1 CORP REG S 1.8 USD 07/22/2026</t>
  </si>
  <si>
    <t>200447AF</t>
  </si>
  <si>
    <t>COMISION FEDERAL USD 144A W/O RTS 4.75 USD 02/23/2027</t>
  </si>
  <si>
    <t>US200447AF75</t>
  </si>
  <si>
    <t>CHALCO HK INVESTMENT REG S 2.1 USD 07/28/2026</t>
  </si>
  <si>
    <t>CHALCO HK INVESTMENT REG S 1.55 USD 07/28/2024</t>
  </si>
  <si>
    <t>CHINA EVERBRIGHT BK/LUX REG S .826 USD 09/14/2024</t>
  </si>
  <si>
    <t>XS2378772417</t>
  </si>
  <si>
    <t>6O092SXX</t>
  </si>
  <si>
    <t>STATE GRID OVERSEAS INV REG S 1.125 USD 09/08/2026</t>
  </si>
  <si>
    <t>XS2358735830</t>
  </si>
  <si>
    <t>168863DU</t>
  </si>
  <si>
    <t>US168863DU93</t>
  </si>
  <si>
    <t>6ML0C5XX</t>
  </si>
  <si>
    <t>CHINA MERCHANTS BANK/LUX REG S 1.25 USD 09/01/2026</t>
  </si>
  <si>
    <t>XS2379392397</t>
  </si>
  <si>
    <t>CITIC LTD REG S 3.875 USD 02/28/2027</t>
  </si>
  <si>
    <t>6MLPDHXX</t>
  </si>
  <si>
    <t>XINGSHENG BVI CO LTD REG S 1.375 USD 08/25/2024</t>
  </si>
  <si>
    <t>6JVN9JXX</t>
  </si>
  <si>
    <t>XS2365668891</t>
  </si>
  <si>
    <t>6L4GRVXX</t>
  </si>
  <si>
    <t>CMB INTERNATIONAL LEASIN REG S 1.75 USD 09/16/2026</t>
  </si>
  <si>
    <t>XS2373796593</t>
  </si>
  <si>
    <t>6L4WICXX</t>
  </si>
  <si>
    <t>CMB INTERNATIONAL LEASIN REG S 1.25 USD 09/16/2024</t>
  </si>
  <si>
    <t>XS2373796320</t>
  </si>
  <si>
    <t>CMSINT_0</t>
  </si>
  <si>
    <t>CMS INTNTNL GEMSTONE REG S 1.295 USD 09/16/2024</t>
  </si>
  <si>
    <t>XS2385065656</t>
  </si>
  <si>
    <t>CHINA MODERN DAIRY HOLDI REG S 2.125 USD 07/14/2026</t>
  </si>
  <si>
    <t>6O3G8IXX</t>
  </si>
  <si>
    <t>20914UAF</t>
  </si>
  <si>
    <t>CONSOLIDATED ENERGY FIN 144A W/O RTS 5.625 USD 10/15/2028</t>
  </si>
  <si>
    <t>US20914UAF30</t>
  </si>
  <si>
    <t>21218MAB</t>
  </si>
  <si>
    <t>CONT ENERGY LEV USD 144A W/O RTS 4.5 USD 02/09/2027</t>
  </si>
  <si>
    <t>US21218MAB19</t>
  </si>
  <si>
    <t>INSTITUTO COSTAR USD REG S 6.75 USD 10/07/2031</t>
  </si>
  <si>
    <t>USP56226AV89</t>
  </si>
  <si>
    <t>45777VAE</t>
  </si>
  <si>
    <t>INSTITUTO COSTAR USD 144A W/O RTS 6.75 USD 10/07/2031</t>
  </si>
  <si>
    <t>US45777VAE74</t>
  </si>
  <si>
    <t>CQ INTL LOGISTICS HUB REG S 5.3 USD 08/20/2024</t>
  </si>
  <si>
    <t>XS2361085975</t>
  </si>
  <si>
    <t>XS2384475930</t>
  </si>
  <si>
    <t>134638AE</t>
  </si>
  <si>
    <t>CAMPOSOL SA USD 144A W/O RTS 6 USD 02/03/2027</t>
  </si>
  <si>
    <t>US134638AE50</t>
  </si>
  <si>
    <t>CSSC CAPITAL 2015 LTD REG S 2.1 USD 07/27/2026</t>
  </si>
  <si>
    <t>MIRAEASSETSEC USD REG S 1.375 USD 07/07/2024</t>
  </si>
  <si>
    <t>DAR AL-ARKAN SUKUK CO LT REG S 6.875 USD 02/26/2027</t>
  </si>
  <si>
    <t>24023LAF</t>
  </si>
  <si>
    <t>SG DBS 1.194% DUE 27 - ASIA 1.194 USD 03/15/2027</t>
  </si>
  <si>
    <t>US24023LAF31</t>
  </si>
  <si>
    <t>24023KAF</t>
  </si>
  <si>
    <t>DBS GROUP HLDGS USD 144A W/O RTS 1.194 USD 03/15/2027</t>
  </si>
  <si>
    <t>US24023KAF57</t>
  </si>
  <si>
    <t>KOREA INV &amp; SECS USD REG S 2.125 USD 07/19/2026</t>
  </si>
  <si>
    <t>KOREA INV &amp; SECS USD REG S 1.375 USD 07/19/2024</t>
  </si>
  <si>
    <t>NGD HOLDINGS BV 6.75 USD 12/31/2026</t>
  </si>
  <si>
    <t>DTEKUA</t>
  </si>
  <si>
    <t>XS2342930521</t>
  </si>
  <si>
    <t>EMIRATES NBD EMTN USD REG S 1.85 USD 07/08/2026</t>
  </si>
  <si>
    <t>XS2358709595</t>
  </si>
  <si>
    <t>XS2391398174</t>
  </si>
  <si>
    <t>XS2391395154</t>
  </si>
  <si>
    <t>XS2391394348</t>
  </si>
  <si>
    <t>03846JAD</t>
  </si>
  <si>
    <t>ARAB REP EGYPT USD 144A W/O RTS 5.8 USD 09/30/2027</t>
  </si>
  <si>
    <t>US03846JAD28</t>
  </si>
  <si>
    <t>6PMXB9XX</t>
  </si>
  <si>
    <t>EHI CAR SERVICES LTD REG S 7 USD 09/21/2026</t>
  </si>
  <si>
    <t>XS2384059122</t>
  </si>
  <si>
    <t>USP37110AR76</t>
  </si>
  <si>
    <t>6JMOOIXX</t>
  </si>
  <si>
    <t>XS2010027709</t>
  </si>
  <si>
    <t>FLY LEASING LTD 144A W/O RTS 7 USD 10/15/2024</t>
  </si>
  <si>
    <t>FORTUNE STAR BVI LTD REG S 5.05 USD 01/27/2027</t>
  </si>
  <si>
    <t>WEALTH DRIVEN LTD REG S 5.5 USD 08/17/2023</t>
  </si>
  <si>
    <t>NEW METRO GLOBAL LTD REG S 4.625 USD 10/15/2025</t>
  </si>
  <si>
    <t>38501DAR</t>
  </si>
  <si>
    <t>GRAN COLOMBIA GOLD CORP 144A W/O RTS 6.875 USD 08/09/2026</t>
  </si>
  <si>
    <t>US38501DAR61</t>
  </si>
  <si>
    <t>656JO0XX</t>
  </si>
  <si>
    <t>6EWK4PXX</t>
  </si>
  <si>
    <t>GEMDALE EVER PROSPERITY REG S 4.95 USD 08/12/2024</t>
  </si>
  <si>
    <t>XS2357443410</t>
  </si>
  <si>
    <t>GFFHBV_0</t>
  </si>
  <si>
    <t>GF FINANCIAL HLD BVI REG S 1.125 USD 09/15/2024</t>
  </si>
  <si>
    <t>XS2379598175</t>
  </si>
  <si>
    <t>GNNEIA_1</t>
  </si>
  <si>
    <t>USP46756BA25</t>
  </si>
  <si>
    <t>6K06IOXX</t>
  </si>
  <si>
    <t>VERTEX CAPITAL INV LTD REG S 2.85 USD 07/28/2026</t>
  </si>
  <si>
    <t>XS2360795467</t>
  </si>
  <si>
    <t>HENINV_0</t>
  </si>
  <si>
    <t>CENTRAL INTL DVLPMNT BVI REG S 2.2 USD 08/25/2024</t>
  </si>
  <si>
    <t>XS2347623626</t>
  </si>
  <si>
    <t>6HBKBZXX</t>
  </si>
  <si>
    <t>ZHONGYUAN ZHICHE REG S 3.2 USD 07/06/2026</t>
  </si>
  <si>
    <t>XS2251156563</t>
  </si>
  <si>
    <t>6PQ8TKXX</t>
  </si>
  <si>
    <t>HPHT FINANCE 21 II LTD REG S 1.5 USD 09/17/2026</t>
  </si>
  <si>
    <t>XS2387263440</t>
  </si>
  <si>
    <t>XS2388586583</t>
  </si>
  <si>
    <t>445545AN</t>
  </si>
  <si>
    <t>US445545AN69</t>
  </si>
  <si>
    <t>XS2388586401</t>
  </si>
  <si>
    <t>HYUNDAI ASSAN OT USD REG S 1.625 USD 07/12/2026</t>
  </si>
  <si>
    <t>44891ABZ</t>
  </si>
  <si>
    <t>HYNMTR 1.65 09/17/26 1.65 USD 09/17/2026</t>
  </si>
  <si>
    <t>US44891ABZ93</t>
  </si>
  <si>
    <t>44891ABY</t>
  </si>
  <si>
    <t>US44891ABY29</t>
  </si>
  <si>
    <t>ICBCAS-AT1</t>
  </si>
  <si>
    <t>6PZSWVXX</t>
  </si>
  <si>
    <t>XS2383421711</t>
  </si>
  <si>
    <t>HORSE GALLOP FINANCE REG S 1.1 USD 07/26/2024</t>
  </si>
  <si>
    <t>ICBCIL FINANCE CO LTD REG S 1.75 USD 08/02/2026</t>
  </si>
  <si>
    <t>ICBCIL FINANCE CO LTD REG S 1.25 USD 08/02/2024</t>
  </si>
  <si>
    <t>45604HAK</t>
  </si>
  <si>
    <t>US45604HAK32</t>
  </si>
  <si>
    <t>455780DG</t>
  </si>
  <si>
    <t>US455780DG84</t>
  </si>
  <si>
    <t>45410LAA</t>
  </si>
  <si>
    <t>INDIA GREEN P USD 144A W/O RTS 4 USD 02/22/2027</t>
  </si>
  <si>
    <t>US45410LAA08</t>
  </si>
  <si>
    <t>46188AAA</t>
  </si>
  <si>
    <t>US46188AAA25</t>
  </si>
  <si>
    <t>USP0929YAA49</t>
  </si>
  <si>
    <t>07586PAA</t>
  </si>
  <si>
    <t>US07586PAA93</t>
  </si>
  <si>
    <t>JNUCGC_0</t>
  </si>
  <si>
    <t>6PS5LPXX</t>
  </si>
  <si>
    <t>JINAN URB CONST INTL INV REG S 2.4 USD 09/23/2026</t>
  </si>
  <si>
    <t>XS2384202292</t>
  </si>
  <si>
    <t>USY44680RW11</t>
  </si>
  <si>
    <t>USY44680RV38</t>
  </si>
  <si>
    <t>KOREA MIDLAND PW USD REG S 1.25 USD 08/09/2026</t>
  </si>
  <si>
    <t>KT CORP USD REG S 1.375 USD 01/21/2027</t>
  </si>
  <si>
    <t>6PRVMUXX</t>
  </si>
  <si>
    <t>XS2385061820</t>
  </si>
  <si>
    <t>KWG GROUP HOLDINGS REG S 7.4 USD 01/13/2027</t>
  </si>
  <si>
    <t>XS2100654586</t>
  </si>
  <si>
    <t>5ESS24XX</t>
  </si>
  <si>
    <t>KWG GROUP HOLDINGS REG S 5.95 USD 08/10/2025</t>
  </si>
  <si>
    <t>501955AC</t>
  </si>
  <si>
    <t>LG CHEM LTD USD 144A W/O RTS 1.375 USD 07/07/2026</t>
  </si>
  <si>
    <t>US501955AC24</t>
  </si>
  <si>
    <t>LOGAN GROUP CO LTD REG S 4.7 USD 07/06/2026</t>
  </si>
  <si>
    <t>YI BRIGHT INTL REG S 2.6 USD 07/06/2024</t>
  </si>
  <si>
    <t>XS2356930383</t>
  </si>
  <si>
    <t>91086QAJ</t>
  </si>
  <si>
    <t>MELCO RESORTS FINANCE REG S 5.375 USD 12/04/2029</t>
  </si>
  <si>
    <t>MUMTALAKAT SUKUK HOLDING REG S 4.1 USD 01/21/2027</t>
  </si>
  <si>
    <t>65540JAG</t>
  </si>
  <si>
    <t>NONGHYUP BANK USD 144A W/O RTS 1.25 USD 07/28/2026</t>
  </si>
  <si>
    <t>US65540JAG31</t>
  </si>
  <si>
    <t>65540JAF</t>
  </si>
  <si>
    <t>NONGHYUP BANK USD 144A W/O RTS .875 USD 07/28/2024</t>
  </si>
  <si>
    <t>US65540JAF57</t>
  </si>
  <si>
    <t>NICAU_0</t>
  </si>
  <si>
    <t>ID NICKEL MINES LIMITED 6 1/2% DUE 24 - ASIA 6.5 USD 04/01/2024</t>
  </si>
  <si>
    <t>XS2325213689</t>
  </si>
  <si>
    <t>653894AA</t>
  </si>
  <si>
    <t>NICKEL MINES LTD 144A W/O RTS 6.5 USD 04/01/2024</t>
  </si>
  <si>
    <t>US653894AA37</t>
  </si>
  <si>
    <t>XS2384704800</t>
  </si>
  <si>
    <t>XS2384701020</t>
  </si>
  <si>
    <t>REP OF NIGERIA USD REG S 6.125 USD 09/28/2028</t>
  </si>
  <si>
    <t>XS2384698994</t>
  </si>
  <si>
    <t>65412JAR</t>
  </si>
  <si>
    <t>REP OF NIGERIA USD 144A W/O RTS 6.125 USD 09/28/2028</t>
  </si>
  <si>
    <t>US65412JAR41</t>
  </si>
  <si>
    <t>XS2386563469</t>
  </si>
  <si>
    <t>6KIXBAXX</t>
  </si>
  <si>
    <t>XS2370808318</t>
  </si>
  <si>
    <t>PETROBRAS GLOBAL FINANCE 7.375 USD 01/17/2027</t>
  </si>
  <si>
    <t>PINGAN REAL ESTATE CAP REG S 3.45 USD 07/29/2026</t>
  </si>
  <si>
    <t>PINGAN REAL ESTATE CAP REG S 2.75 USD 07/29/2024</t>
  </si>
  <si>
    <t>PUTSTA_0</t>
  </si>
  <si>
    <t>PUTIAN ASETS INVST CO REG S 4.7 USD 04/23/2024</t>
  </si>
  <si>
    <t>XS2247949246</t>
  </si>
  <si>
    <t>6I68SNXX</t>
  </si>
  <si>
    <t>QNB FINANCE LTD REG S 1.71 USD 07/21/2026</t>
  </si>
  <si>
    <t>XS2364514708</t>
  </si>
  <si>
    <t>USL79090AD51</t>
  </si>
  <si>
    <t>6PMLYLXX</t>
  </si>
  <si>
    <t>RADIANCE HOLDINGS GRP REG S 7.8 USD 03/20/2024</t>
  </si>
  <si>
    <t>XS2384610577</t>
  </si>
  <si>
    <t>RHB BANK EMTN USD REG S 1.658 USD 06/29/2026</t>
  </si>
  <si>
    <t>76716XAB</t>
  </si>
  <si>
    <t>RIO OIL FINANCE TRUST 144A W/O RTS 9.75 USD 01/06/2027</t>
  </si>
  <si>
    <t>US76716XAB82</t>
  </si>
  <si>
    <t>RKPF OVERSEAS 2020 A LTD REG S 5.125 USD 07/26/2026</t>
  </si>
  <si>
    <t>75975AAA</t>
  </si>
  <si>
    <t>RENEW POWER PVT LTD 144A W/O RTS 5.875 USD 03/05/2027</t>
  </si>
  <si>
    <t>US75975AAA88</t>
  </si>
  <si>
    <t>USG7801RAH24</t>
  </si>
  <si>
    <t>MO SANDS CHINA LTD 2.3% DUE 27 - ASIA 2.3 USD 03/08/2027</t>
  </si>
  <si>
    <t>USG7801RAF67</t>
  </si>
  <si>
    <t>80007RAM</t>
  </si>
  <si>
    <t>US80007RAM79</t>
  </si>
  <si>
    <t>SOUTHERN COPPER CORP 7.5 USD 07/27/2035</t>
  </si>
  <si>
    <t>XS2380541685</t>
  </si>
  <si>
    <t>SDGOLD</t>
  </si>
  <si>
    <t>SDG FINANCE LTD REG S 2.8 USD 08/25/2026</t>
  </si>
  <si>
    <t>XS2378344456</t>
  </si>
  <si>
    <t>6MSNN5XX</t>
  </si>
  <si>
    <t>SDG FINANCE LTD REG S 2.4 USD 08/25/2024</t>
  </si>
  <si>
    <t>XS2379669299</t>
  </si>
  <si>
    <t>SAUDI ELECTRICITY GLOBAL SUKUK COMPANY 2 5.06 USD 04/08/2043</t>
  </si>
  <si>
    <t>SGXSP_22</t>
  </si>
  <si>
    <t>6NHP8LXX</t>
  </si>
  <si>
    <t>SINGAPORE EXCHAN EMTN USD REG S 1.234 USD 09/03/2026</t>
  </si>
  <si>
    <t>XS2380226659</t>
  </si>
  <si>
    <t>SHANGHAI PUDONG DEV/HK REG S .875 USD 07/13/2024</t>
  </si>
  <si>
    <t>6PLLZTXX</t>
  </si>
  <si>
    <t>6PLZWZXX</t>
  </si>
  <si>
    <t>SHIMAO GROUP HOLDINGS LT REG S 3.975 USD 09/16/2023</t>
  </si>
  <si>
    <t>XS2385392779</t>
  </si>
  <si>
    <t>5YUD79XX</t>
  </si>
  <si>
    <t>YIELDKING INVESTMENT LTD REG S 2.8 USD 08/18/2026</t>
  </si>
  <si>
    <t>XS2266935993</t>
  </si>
  <si>
    <t>SINO OCEAN LD TRS FIN II REG S 5.95 USD 02/04/2027</t>
  </si>
  <si>
    <t>SINO OCEAN LAND IV REG S 2.7 USD 01/13/2025</t>
  </si>
  <si>
    <t>6PN6PEXX</t>
  </si>
  <si>
    <t>6PN76WXX</t>
  </si>
  <si>
    <t>SINOCHEM OFFSHORE CAPITA REG S 1.5 USD 09/23/2026</t>
  </si>
  <si>
    <t>XS2387357341</t>
  </si>
  <si>
    <t>6PN76XXX</t>
  </si>
  <si>
    <t>SINOCHEM OFFSHORE CAPITA REG S 1 USD 09/23/2024</t>
  </si>
  <si>
    <t>XS2387356459</t>
  </si>
  <si>
    <t>SUEK</t>
  </si>
  <si>
    <t>78486MAA</t>
  </si>
  <si>
    <t>SUEK SECURITIES DAC 144A W/O RTS 3.375 USD 09/15/2026</t>
  </si>
  <si>
    <t>US78486MAA80</t>
  </si>
  <si>
    <t>SUNAC CHINA HOLDINGS LTD REG S 6.8 USD 10/20/2024</t>
  </si>
  <si>
    <t>HK SHK &amp; CO 5% DUE 26 - ASIA 5 USD 09/07/2026</t>
  </si>
  <si>
    <t>XS2377388702</t>
  </si>
  <si>
    <t>SHENWAN HNGYUAN INTL FIN REG S 1.8 USD 07/14/2026</t>
  </si>
  <si>
    <t>SHAOXING CITY INV GRP REG S 2.5 USD 08/19/2026</t>
  </si>
  <si>
    <t>XS2364642293</t>
  </si>
  <si>
    <t>USP9190NAC76</t>
  </si>
  <si>
    <t>6NHM17XX</t>
  </si>
  <si>
    <t>TAIZHOU URBAN CONST INV REG S 2.05 USD 09/02/2024</t>
  </si>
  <si>
    <t>XS2381337182</t>
  </si>
  <si>
    <t>UKRAINE GOVT USD REG S 7.75 USD 09/01/2025</t>
  </si>
  <si>
    <t>XS2386558113</t>
  </si>
  <si>
    <t>VEDANTA RESOURCES 144A W/O RTS 9.25 USD 04/23/2026</t>
  </si>
  <si>
    <t>VEDANTA RESOURCES PLC 144A W/O RTS 6.125 USD 08/09/2024</t>
  </si>
  <si>
    <t>VEDANTA RESOURCES PLC 144A W/O RTS 7.125 USD 05/31/2023</t>
  </si>
  <si>
    <t>VEDANTA RESOURCES 144A W/O RTS 8 USD 04/23/2023</t>
  </si>
  <si>
    <t>WEST CHINA CEMENT LTD REG S 4.95 USD 07/08/2026</t>
  </si>
  <si>
    <t>WFURCD</t>
  </si>
  <si>
    <t>WEIFANG URBAN CON DEV REG S 2.6 USD 09/27/2024</t>
  </si>
  <si>
    <t>XS2361211191</t>
  </si>
  <si>
    <t>WUHAN URBAN CONSTRUCTION REG S 2.25 USD 07/09/2024</t>
  </si>
  <si>
    <t>ZJENGI_0</t>
  </si>
  <si>
    <t>4Z7953XX</t>
  </si>
  <si>
    <t>ZHEJIANG ENERGY INTL LTD REG S 1.737 USD 07/20/2026</t>
  </si>
  <si>
    <t>XS2106073666</t>
  </si>
  <si>
    <t>ZJEXPC_1</t>
  </si>
  <si>
    <t>ZHEJIANG EXPRESSWAY CO REG S 1.638 USD 07/14/2026</t>
  </si>
  <si>
    <t>ADANIG-1L</t>
  </si>
  <si>
    <t>ADANIG</t>
  </si>
  <si>
    <t>Adani Green Energy Ltd</t>
  </si>
  <si>
    <t>Anhui Transportation Holding Group HK Ltd</t>
  </si>
  <si>
    <t>ALFACL-SEC</t>
  </si>
  <si>
    <t>ALFACL</t>
  </si>
  <si>
    <t>Alfa Desarrollo SpA</t>
  </si>
  <si>
    <t>AUBBI</t>
  </si>
  <si>
    <t>AUB Sukuk Ltd</t>
  </si>
  <si>
    <t>CMSINT</t>
  </si>
  <si>
    <t>CMS International Gemstone Ltd</t>
  </si>
  <si>
    <t>CNPC Global Capital Ltd</t>
  </si>
  <si>
    <t>BBNIIJ-AT1</t>
  </si>
  <si>
    <t>BCDHGR</t>
  </si>
  <si>
    <t>Bright Galaxy International Ltd</t>
  </si>
  <si>
    <t>HENINV</t>
  </si>
  <si>
    <t>Central International Development BVI Ltd</t>
  </si>
  <si>
    <t>BTHREE</t>
  </si>
  <si>
    <t>B3 SA - Brasil Bolsa Balcao</t>
  </si>
  <si>
    <t>BVTSJ</t>
  </si>
  <si>
    <t>Bidvest Group UK PLC/The</t>
  </si>
  <si>
    <t>Weifang Urban Construction &amp; Development Investment Group Co Ltd</t>
  </si>
  <si>
    <t>DTEK Finance PLC</t>
  </si>
  <si>
    <t>EFIRME</t>
  </si>
  <si>
    <t>SGXSP</t>
  </si>
  <si>
    <t>Singapore Exchange Ltd</t>
  </si>
  <si>
    <t>SIDEVE</t>
  </si>
  <si>
    <t>Yieldking Investment Ltd</t>
  </si>
  <si>
    <t>Suek Securities DAC</t>
  </si>
  <si>
    <t>SXUCI</t>
  </si>
  <si>
    <t>Shaoxing City Investment Group Ltd</t>
  </si>
  <si>
    <t>Canpack SA / Canpack US LLC</t>
  </si>
  <si>
    <t>JNUCGC</t>
  </si>
  <si>
    <t>Jinan Urban Construction International Investment Co Ltd</t>
  </si>
  <si>
    <t>NICAU</t>
  </si>
  <si>
    <t>Nickel Mines Ltd</t>
  </si>
  <si>
    <t>Oi Movel SA</t>
  </si>
  <si>
    <t>GFFHBV</t>
  </si>
  <si>
    <t>GF Financial Holdings BVI Ltd</t>
  </si>
  <si>
    <t>GNNEIA-SEC</t>
  </si>
  <si>
    <t>GNNEIA</t>
  </si>
  <si>
    <t>Genneia SA</t>
  </si>
  <si>
    <t>RDHGCL</t>
  </si>
  <si>
    <t>Radiance Holdings Group Co Ltd</t>
  </si>
  <si>
    <t>REDPRO</t>
  </si>
  <si>
    <t>Rio Oil Finance Trust Series 2014-3</t>
  </si>
  <si>
    <t>SDG Finance Ltd</t>
  </si>
  <si>
    <t>ZJENGI</t>
  </si>
  <si>
    <t>Zhejiang Energy International Ltd</t>
  </si>
  <si>
    <t>ZJEXPC</t>
  </si>
  <si>
    <t>PUTSTA</t>
  </si>
  <si>
    <t>Putian State-owned Assets Investment Co Ltd</t>
  </si>
  <si>
    <t>AE43328001</t>
  </si>
  <si>
    <t>AE Emirates Telecom 3 1/2% due 24</t>
  </si>
  <si>
    <t>AR287834001</t>
  </si>
  <si>
    <t>AR Genneia SA 8 3/4% due 27</t>
  </si>
  <si>
    <t>BR289910001</t>
  </si>
  <si>
    <t>BR Banco Brasil 3 1/4% due 26</t>
  </si>
  <si>
    <t>BR290198001</t>
  </si>
  <si>
    <t>BR Bovespa 4 1/8% due 31</t>
  </si>
  <si>
    <t>BR279465001</t>
  </si>
  <si>
    <t>BR Oi Movel SA 8 3/4% due 26</t>
  </si>
  <si>
    <t>BR290197001</t>
  </si>
  <si>
    <t>BR Rumo 4.2% due 32</t>
  </si>
  <si>
    <t>BR288861001</t>
  </si>
  <si>
    <t>BR Suzano 2 1/2% due 28</t>
  </si>
  <si>
    <t>CL289049001</t>
  </si>
  <si>
    <t>CL Entel 3.05% due 32</t>
  </si>
  <si>
    <t>CL289921001</t>
  </si>
  <si>
    <t>CL Soc Quimica 3 1/2% due 51</t>
  </si>
  <si>
    <t>CN277605001</t>
  </si>
  <si>
    <t>CN Agile 5 1/2% due 25</t>
  </si>
  <si>
    <t>CN266219001</t>
  </si>
  <si>
    <t>CN Agile 5 1/2% due 26</t>
  </si>
  <si>
    <t>CN90453001</t>
  </si>
  <si>
    <t>CN Agile 6 7/8% due 23 Perp</t>
  </si>
  <si>
    <t>CN215012001</t>
  </si>
  <si>
    <t>CN Agile 6.05% due 25</t>
  </si>
  <si>
    <t>CN124972001</t>
  </si>
  <si>
    <t>CN Agile 7 7/8% due 24 Perp</t>
  </si>
  <si>
    <t>CN116050001</t>
  </si>
  <si>
    <t>CN Agile 8 3/8% due 23 Perp</t>
  </si>
  <si>
    <t>CN280259001</t>
  </si>
  <si>
    <t>CN China Ping An Insr 2.85% due 31</t>
  </si>
  <si>
    <t>CN237660001</t>
  </si>
  <si>
    <t>CN Country Garden 2.7% due 26</t>
  </si>
  <si>
    <t>CN215575001</t>
  </si>
  <si>
    <t>CN Country Garden 3 1/8% due 25</t>
  </si>
  <si>
    <t>CN215576001</t>
  </si>
  <si>
    <t>CN Country Garden 3 7/8% due 30</t>
  </si>
  <si>
    <t>CN237661001</t>
  </si>
  <si>
    <t>CN Country Garden 3.3% due 31</t>
  </si>
  <si>
    <t>CN188608001</t>
  </si>
  <si>
    <t>CN Country Garden 4.2% due 26</t>
  </si>
  <si>
    <t>CN188609001</t>
  </si>
  <si>
    <t>CN Country Garden 4.8% due 30</t>
  </si>
  <si>
    <t>CN89629001</t>
  </si>
  <si>
    <t>CN Country Garden 5 1/8% due 25</t>
  </si>
  <si>
    <t>CN136318001</t>
  </si>
  <si>
    <t>CN Country Garden 5 1/8% due 27</t>
  </si>
  <si>
    <t>CN81954001</t>
  </si>
  <si>
    <t>CN Country Garden 5 5/8% due 26</t>
  </si>
  <si>
    <t>CN136319001</t>
  </si>
  <si>
    <t>CN Country Garden 5 5/8% due 30</t>
  </si>
  <si>
    <t>CN153386001</t>
  </si>
  <si>
    <t>CN Country Garden 5.4% due 25</t>
  </si>
  <si>
    <t>CN114454001</t>
  </si>
  <si>
    <t>CN Country Garden 6 1/2% due 24</t>
  </si>
  <si>
    <t>CN122689001</t>
  </si>
  <si>
    <t>CN Country Garden 6.15% due 25</t>
  </si>
  <si>
    <t>CN114455001</t>
  </si>
  <si>
    <t>CN Country Garden 7 1/4% due 26</t>
  </si>
  <si>
    <t>CN237976001</t>
  </si>
  <si>
    <t>CN Future Land Dev 4.45% due 25</t>
  </si>
  <si>
    <t>CN247549001</t>
  </si>
  <si>
    <t>CN Future Land Hldg 4 1/2% due 26</t>
  </si>
  <si>
    <t>CN274556001</t>
  </si>
  <si>
    <t>CN Future Land Hldg 4 5/8% due 25</t>
  </si>
  <si>
    <t>CN221855001</t>
  </si>
  <si>
    <t>CN Future Land Hldg 4.8% due 24</t>
  </si>
  <si>
    <t>CN277949001</t>
  </si>
  <si>
    <t>CN ICBC Intl Hldg 1.1% due 24</t>
  </si>
  <si>
    <t>CN279189001</t>
  </si>
  <si>
    <t>CN ICBC Intl Leasing 1 1/4% due 24</t>
  </si>
  <si>
    <t>CN279191001</t>
  </si>
  <si>
    <t>CN ICBC Intl Leasing 1 3/4% due 26</t>
  </si>
  <si>
    <t>CN268449001</t>
  </si>
  <si>
    <t>CN Jinke Properties Grp Ltd 6.85% due 24</t>
  </si>
  <si>
    <t>CN278583001</t>
  </si>
  <si>
    <t>CN Pingan Real Est Cap Ltd 2 3/4% due 24</t>
  </si>
  <si>
    <t>CN278584001</t>
  </si>
  <si>
    <t>CN Pingan Real Est Cap Ltd 3.45% due 26</t>
  </si>
  <si>
    <t>HK277948001</t>
  </si>
  <si>
    <t>CN Road King 5 1/8% due 26</t>
  </si>
  <si>
    <t>GT83676001</t>
  </si>
  <si>
    <t>GT Energuate Trust 5 7/8% due 27</t>
  </si>
  <si>
    <t>CN278585001</t>
  </si>
  <si>
    <t>HK CITIC 3 1/4% due 26 Perp</t>
  </si>
  <si>
    <t>HK278586001</t>
  </si>
  <si>
    <t>HK Cheung Kong Infr 4% due 26 Perp</t>
  </si>
  <si>
    <t>ID288680001</t>
  </si>
  <si>
    <t>ID Nickel Mines Limited 6 1/2% due 24</t>
  </si>
  <si>
    <t>IN287735001</t>
  </si>
  <si>
    <t>IN Adani Green Energy Limited 4 3/8% due 24</t>
  </si>
  <si>
    <t>IN288032001</t>
  </si>
  <si>
    <t>IN Axis Bank 4.1% due 26 Perp</t>
  </si>
  <si>
    <t>IN290154001</t>
  </si>
  <si>
    <t>IN JSW Steel 3.95% due 27</t>
  </si>
  <si>
    <t>IN290160001</t>
  </si>
  <si>
    <t>IN JSW Steel 5.05% due 32</t>
  </si>
  <si>
    <t>KR289748001</t>
  </si>
  <si>
    <t>KR IBK 5/8% due 24</t>
  </si>
  <si>
    <t>AE289053001</t>
  </si>
  <si>
    <t>KW NBK SPC Ltd 1 5/8% due 27</t>
  </si>
  <si>
    <t>MO289046001</t>
  </si>
  <si>
    <t>MO Sands China Ltd 2.3% due 27</t>
  </si>
  <si>
    <t>MO289047001</t>
  </si>
  <si>
    <t>MO Sands China Ltd 2.85% due 29</t>
  </si>
  <si>
    <t>MO289045001</t>
  </si>
  <si>
    <t>MO Sands China Ltd 3 1/4% due 31</t>
  </si>
  <si>
    <t>MX289348001</t>
  </si>
  <si>
    <t>MX Electricidad Firme 4.9% due 26</t>
  </si>
  <si>
    <t>NG289918001</t>
  </si>
  <si>
    <t>NG Access Bank 6 1/8% due 26</t>
  </si>
  <si>
    <t>PH158561001</t>
  </si>
  <si>
    <t>PH JG Summit Hldg 4 1/8% due 30</t>
  </si>
  <si>
    <t>PH89017001</t>
  </si>
  <si>
    <t>PH Vista Land 5 3/4% due 24</t>
  </si>
  <si>
    <t>QA238250001</t>
  </si>
  <si>
    <t>QA QNB Finance 1 3/8% due 26</t>
  </si>
  <si>
    <t>QA138845001</t>
  </si>
  <si>
    <t>QA QNB Finance 2 3/4% due 27</t>
  </si>
  <si>
    <t>QA144392001</t>
  </si>
  <si>
    <t>QA QNB Finance 2 5/8% due 25</t>
  </si>
  <si>
    <t>SG288271001</t>
  </si>
  <si>
    <t>SG DBS 1.194% due 27</t>
  </si>
  <si>
    <t>TH290153001</t>
  </si>
  <si>
    <t>TH Bangkok Bank 3.466% due 36</t>
  </si>
  <si>
    <t>TH280258001</t>
  </si>
  <si>
    <t>TH KBank 4% due 27 Perp</t>
  </si>
  <si>
    <t>TR289052001</t>
  </si>
  <si>
    <t>TR Vakiflar Bankasi 5 1/2% due 26</t>
  </si>
  <si>
    <t>ZA290474001</t>
  </si>
  <si>
    <t>ZA Bidvest Group 3 5/8% due 26</t>
  </si>
  <si>
    <t>AE288862001</t>
  </si>
  <si>
    <t>AE Abu Dhabi 1 7/8% due 31</t>
  </si>
  <si>
    <t>AE288863001</t>
  </si>
  <si>
    <t>AE Abu Dhabi 3% due 51</t>
  </si>
  <si>
    <t>AZ78544001</t>
  </si>
  <si>
    <t>AZ Southern Gas 6 7/8% due 26</t>
  </si>
  <si>
    <t>CL289064001</t>
  </si>
  <si>
    <t>CL Empresa Nac 3.45% due 31</t>
  </si>
  <si>
    <t>CL289063001</t>
  </si>
  <si>
    <t>CL Empresa de Transporte 3.693% due 61</t>
  </si>
  <si>
    <t>CL289909001</t>
  </si>
  <si>
    <t>CL Republic 3 1/4% due 71</t>
  </si>
  <si>
    <t>EG291532001</t>
  </si>
  <si>
    <t>EG Republic 5.8% due 27</t>
  </si>
  <si>
    <t>EG291533001</t>
  </si>
  <si>
    <t>EG Republic 7.3% due 33</t>
  </si>
  <si>
    <t>EG291534001</t>
  </si>
  <si>
    <t>EG Republic 8 3/4% due 51</t>
  </si>
  <si>
    <t>HU289919001</t>
  </si>
  <si>
    <t>HU Republic 2 1/8% due 31</t>
  </si>
  <si>
    <t>HU289920001</t>
  </si>
  <si>
    <t>HU Republic 3 1/8% due 51</t>
  </si>
  <si>
    <t>ID289743001</t>
  </si>
  <si>
    <t>ID Republic 3.2% due 61</t>
  </si>
  <si>
    <t>TR289744001</t>
  </si>
  <si>
    <t>TR Republic 6 1/2% due 33</t>
  </si>
  <si>
    <t>UA117698001</t>
  </si>
  <si>
    <t>UA Ukraine Railways 8 1/4% due 24</t>
  </si>
  <si>
    <t>XCN0283</t>
  </si>
  <si>
    <t>CND10004LLJ6</t>
  </si>
  <si>
    <t>China 2.4700%  CGB  Sep 2024</t>
  </si>
  <si>
    <t>XID0067</t>
  </si>
  <si>
    <t>FR92</t>
  </si>
  <si>
    <t>Indonesia 7.1250%  INDOGB  Jun 2042</t>
  </si>
  <si>
    <t>IDG000018805</t>
  </si>
  <si>
    <t>MYSUK0040</t>
  </si>
  <si>
    <t>MYBGY2100027</t>
  </si>
  <si>
    <t>Malaysia 4.4170%  MGII  Sep 2041</t>
  </si>
  <si>
    <t>RU000A103901</t>
  </si>
  <si>
    <t>BANCO MERC NORTE USD 144A W/O RTS 6.875 USD 10/06/2170</t>
  </si>
  <si>
    <t>POLYUS FINANCE PLC 144A W/O RTS 3.25 USD 10/14/2028</t>
  </si>
  <si>
    <t>ENDEAVOR MINING PLC 144A W/O RTS 5 USD 10/14/2026</t>
  </si>
  <si>
    <t>XCZ0048</t>
  </si>
  <si>
    <t>CZ0001005920</t>
  </si>
  <si>
    <t>Czech 1.5000%  CZGB  Apr 2040</t>
  </si>
  <si>
    <t>XMX0049</t>
  </si>
  <si>
    <t>MX0MGO0001C8</t>
  </si>
  <si>
    <t>Mexico 5.5000%  MBONO  Mar 2027</t>
  </si>
  <si>
    <t>AE294116001</t>
  </si>
  <si>
    <t>AE UAE International 2 7/8% due 41</t>
  </si>
  <si>
    <t>XS2397083820</t>
  </si>
  <si>
    <t>UAE</t>
  </si>
  <si>
    <t>AE294114001</t>
  </si>
  <si>
    <t>AE UAE International 2% due 31</t>
  </si>
  <si>
    <t>XS2397053757</t>
  </si>
  <si>
    <t>AE294115001</t>
  </si>
  <si>
    <t>AE UAE International 3 1/4% due 61</t>
  </si>
  <si>
    <t>XS2397055703</t>
  </si>
  <si>
    <t>CN296426001</t>
  </si>
  <si>
    <t>CN Republic 1 1/4% due 26</t>
  </si>
  <si>
    <t>USY5325QAE27</t>
  </si>
  <si>
    <t>CN296424001</t>
  </si>
  <si>
    <t>CN Republic 1 3/4% due 31</t>
  </si>
  <si>
    <t>USY5325QAF91</t>
  </si>
  <si>
    <t>CN296425001</t>
  </si>
  <si>
    <t>CN Republic 2 1/2% due 51</t>
  </si>
  <si>
    <t>USY5325QAG74</t>
  </si>
  <si>
    <t>CN296423001</t>
  </si>
  <si>
    <t>CN Republic 3/4% due 24</t>
  </si>
  <si>
    <t>USY5325QAD44</t>
  </si>
  <si>
    <t>GT293282001</t>
  </si>
  <si>
    <t>GT Republic 3.7% due 33</t>
  </si>
  <si>
    <t>USP5015VAM83</t>
  </si>
  <si>
    <t>GT293283001</t>
  </si>
  <si>
    <t>GT Republic 4.65% due 41</t>
  </si>
  <si>
    <t>USP5015VAN66</t>
  </si>
  <si>
    <t>KZ297082001</t>
  </si>
  <si>
    <t>KZ Samruk 2% due 26</t>
  </si>
  <si>
    <t>XS2399149694</t>
  </si>
  <si>
    <t>SAMRUK</t>
  </si>
  <si>
    <t>BF294303001</t>
  </si>
  <si>
    <t>BF Endeavour Mining PLC 5% due 26</t>
  </si>
  <si>
    <t>USG3R41AAA47</t>
  </si>
  <si>
    <t>BURKINA FASO</t>
  </si>
  <si>
    <t>EDVLN</t>
  </si>
  <si>
    <t>CL294109001</t>
  </si>
  <si>
    <t>CL Banco De Cred 2 7/8% due 31</t>
  </si>
  <si>
    <t>US05890PAB22</t>
  </si>
  <si>
    <t>ES296623001</t>
  </si>
  <si>
    <t>CL Banco Santander 3.177% due 31</t>
  </si>
  <si>
    <t>US05971WAD56</t>
  </si>
  <si>
    <t>CL295312001</t>
  </si>
  <si>
    <t>CL Saci Falabella 3 3/8% due 32</t>
  </si>
  <si>
    <t>USP3984LAA81</t>
  </si>
  <si>
    <t>CN290157001</t>
  </si>
  <si>
    <t>CN CCBL International Corp 1.6% due 26</t>
  </si>
  <si>
    <t>CN289753001</t>
  </si>
  <si>
    <t>CN CMB International 1 1/4% due 24</t>
  </si>
  <si>
    <t>CN289754001</t>
  </si>
  <si>
    <t>CN CMB International 1 3/4% due 26</t>
  </si>
  <si>
    <t>CN290155001</t>
  </si>
  <si>
    <t>CN China Everbright Bk 0.826% due 24</t>
  </si>
  <si>
    <t>CN286575001</t>
  </si>
  <si>
    <t>CN China Merchants Bank 1 1/4% due 26</t>
  </si>
  <si>
    <t>CN289756001</t>
  </si>
  <si>
    <t>CN China Merchants Sec Intl 1.295% due 24</t>
  </si>
  <si>
    <t>CN281129001</t>
  </si>
  <si>
    <t>CN Famous Commercial Ltd 4.95% due 24</t>
  </si>
  <si>
    <t>CN285353001</t>
  </si>
  <si>
    <t>CN JIC Leasing Co Ltd 1 3/8% due 24</t>
  </si>
  <si>
    <t>CN192128001</t>
  </si>
  <si>
    <t>CN KWG Property Ltd 5.95% due 25</t>
  </si>
  <si>
    <t>HK290158001</t>
  </si>
  <si>
    <t>CN Shimao PPTY 5.2% due 27</t>
  </si>
  <si>
    <t>GH296624001</t>
  </si>
  <si>
    <t>GH Kosmos Energy 7 3/4% due 27</t>
  </si>
  <si>
    <t>USU5007TAD73</t>
  </si>
  <si>
    <t>HK290159001</t>
  </si>
  <si>
    <t>HK Hutchison Port 1 1/2% due 26</t>
  </si>
  <si>
    <t>HK287528001</t>
  </si>
  <si>
    <t>HK SHK &amp; Co 5% due 26</t>
  </si>
  <si>
    <t>IL295775001</t>
  </si>
  <si>
    <t>IL Bank Hapoalim BM 3.255% due 32</t>
  </si>
  <si>
    <t>IL0066204707</t>
  </si>
  <si>
    <t>HAPOAL</t>
  </si>
  <si>
    <t>KR295313001</t>
  </si>
  <si>
    <t>KR KEB Hana Bank 3 1/2% due 26 Perp</t>
  </si>
  <si>
    <t>USY4S96CVW07</t>
  </si>
  <si>
    <t>BR295778001</t>
  </si>
  <si>
    <t>MX Braskem Idesa SAPI 6.99% due 32</t>
  </si>
  <si>
    <t>USP1850NAB75</t>
  </si>
  <si>
    <t>MX293426001</t>
  </si>
  <si>
    <t>MX Jose Cuervo 2 1/2% due 31</t>
  </si>
  <si>
    <t>NG293285001</t>
  </si>
  <si>
    <t>NG Access Bank 9 1/8% due 26 Perp</t>
  </si>
  <si>
    <t>XS2393246819</t>
  </si>
  <si>
    <t>NG296625001</t>
  </si>
  <si>
    <t>NG Fidelity 7 5/8% due 26</t>
  </si>
  <si>
    <t>XS2399990006</t>
  </si>
  <si>
    <t>PE297289001</t>
  </si>
  <si>
    <t>PE Minsur SA 4 1/2% due 31</t>
  </si>
  <si>
    <t>USP6811TAB19</t>
  </si>
  <si>
    <t>PH287732001</t>
  </si>
  <si>
    <t>PH AC Energy Corp 4% due 25 Perp</t>
  </si>
  <si>
    <t>XS2382032956</t>
  </si>
  <si>
    <t>ACENPM</t>
  </si>
  <si>
    <t>PL293606001</t>
  </si>
  <si>
    <t>PL CANPACK SA 3 7/8% due 29</t>
  </si>
  <si>
    <t>USU1390CAA46</t>
  </si>
  <si>
    <t>XS2401571448</t>
  </si>
  <si>
    <t>XS2401571521</t>
  </si>
  <si>
    <t>XS2400040973</t>
  </si>
  <si>
    <t>XS2396900685</t>
  </si>
  <si>
    <t>XS2384355520</t>
  </si>
  <si>
    <t>KFINKK</t>
  </si>
  <si>
    <t>TW296843001</t>
  </si>
  <si>
    <t>TW TSMC Global Ltd 1 3/4% due 26</t>
  </si>
  <si>
    <t>US872898AA96</t>
  </si>
  <si>
    <t>TW296844001</t>
  </si>
  <si>
    <t>TW TSMC Global Ltd 2 1/2% due 31</t>
  </si>
  <si>
    <t>US872898AC52</t>
  </si>
  <si>
    <t>TW296845001</t>
  </si>
  <si>
    <t>TW TSMC Global Ltd 3 1/4% due 51</t>
  </si>
  <si>
    <t>US872898AE19</t>
  </si>
  <si>
    <t>TW296846001</t>
  </si>
  <si>
    <t>TW TSMC Global Ltd 3 1/8% due 41</t>
  </si>
  <si>
    <t>US872898AD36</t>
  </si>
  <si>
    <t>ZA296434001</t>
  </si>
  <si>
    <t>ZA Anglogold 3 3/8% due 28</t>
  </si>
  <si>
    <t>US03512TAF84</t>
  </si>
  <si>
    <t>BOCOHK-B3T2</t>
  </si>
  <si>
    <t>FRICON_0</t>
  </si>
  <si>
    <t>FRICON-1L</t>
  </si>
  <si>
    <t>HAPOAL_1</t>
  </si>
  <si>
    <t>HAPOAL-T2</t>
  </si>
  <si>
    <t>Bank Hapoalim BM</t>
  </si>
  <si>
    <t>MDGH GMTN RSC Ltd</t>
  </si>
  <si>
    <t>NHSECS_0</t>
  </si>
  <si>
    <t>NHSECS</t>
  </si>
  <si>
    <t>NH Investment &amp; Securities Co Ltd</t>
  </si>
  <si>
    <t>OILGAS_10</t>
  </si>
  <si>
    <t>OILGAS-NOGA</t>
  </si>
  <si>
    <t>Nogaholding Sukuk Ltd</t>
  </si>
  <si>
    <t>Qatar Energy</t>
  </si>
  <si>
    <t>BTOWBZ_1</t>
  </si>
  <si>
    <t>UAE INTERNATIONAL GOVERNMENT BOND</t>
  </si>
  <si>
    <t>ZOREN-SEC</t>
  </si>
  <si>
    <t>INAPIN_0</t>
  </si>
  <si>
    <t>INAPIN-SEC</t>
  </si>
  <si>
    <t>KFINKK_4</t>
  </si>
  <si>
    <t>Kt21 T2 Co Ltd</t>
  </si>
  <si>
    <t>CGEO</t>
  </si>
  <si>
    <t>SAMRUK_24</t>
  </si>
  <si>
    <t>ABU DHABI GOVT USD REG S 3 USD 09/15/2051</t>
  </si>
  <si>
    <t>00828EEA</t>
  </si>
  <si>
    <t>AFDB 1.625 09/16/2022 1.625 USD 09/16/2022</t>
  </si>
  <si>
    <t>US00828EEA38</t>
  </si>
  <si>
    <t>03512TAF</t>
  </si>
  <si>
    <t>ANGLOGOLD HOLDINGS PLC 3.375 USD 11/01/2028</t>
  </si>
  <si>
    <t>045167ED</t>
  </si>
  <si>
    <t>ASIA 1.75 09/13/2022 1.75 USD 09/13/2022</t>
  </si>
  <si>
    <t>US045167ED13</t>
  </si>
  <si>
    <t>6S4IHLXX</t>
  </si>
  <si>
    <t>XS2387065134</t>
  </si>
  <si>
    <t>COMMONWEALTH OF BAHAMAS REG S 5.75 USD 01/16/2024</t>
  </si>
  <si>
    <t>USP06518AF40</t>
  </si>
  <si>
    <t>BANCO BRASL (CI) USD 144A W/O RTS 6.25 USD 10/15/2170</t>
  </si>
  <si>
    <t>BANCO BRASL (CI) USD REG S 6.25 USD 10/15/2170</t>
  </si>
  <si>
    <t>BANCO BRASL (CI) USD 144A W/O RTS 9.25 USD 10/15/2170</t>
  </si>
  <si>
    <t>BANCO MERC NORTE USD 144A W/O RTS 7.625 USD 10/06/2170</t>
  </si>
  <si>
    <t>05890PAB</t>
  </si>
  <si>
    <t>BANC CREDITO INVERSIONES REG S 2.875 USD 10/14/2031</t>
  </si>
  <si>
    <t>FALABELLA SA REG S 3.375 USD 01/15/2032</t>
  </si>
  <si>
    <t>30607FAA</t>
  </si>
  <si>
    <t>FALABELLA SA 144A W/O RTS 3.375 USD 01/15/2032</t>
  </si>
  <si>
    <t>US30607FAA84</t>
  </si>
  <si>
    <t>05971WAD</t>
  </si>
  <si>
    <t>05970FAD</t>
  </si>
  <si>
    <t>BANCO SANTANDER CHILE 144A W/O RTS 3.177 USD 10/26/2031</t>
  </si>
  <si>
    <t>US05970FAD33</t>
  </si>
  <si>
    <t>219868CE</t>
  </si>
  <si>
    <t>US219868CE41</t>
  </si>
  <si>
    <t>13806CAA</t>
  </si>
  <si>
    <t>CANPACK SA USD 144A W/O RTS 3.875 USD 11/15/2029</t>
  </si>
  <si>
    <t>US13806CAA09</t>
  </si>
  <si>
    <t>6PY5YUXX</t>
  </si>
  <si>
    <t>CDEL 4.5 09/16/2025 4.5 USD 09/16/2025</t>
  </si>
  <si>
    <t>USP2867KAL00</t>
  </si>
  <si>
    <t>192714AE</t>
  </si>
  <si>
    <t>COLBUN SA 144A W/O RTS 3.15 USD 01/19/2032</t>
  </si>
  <si>
    <t>US192714AE30</t>
  </si>
  <si>
    <t>6MDH9JXX</t>
  </si>
  <si>
    <t>BANCO DAVIVIENDA USD REG S 6.65 USD 10/22/2170</t>
  </si>
  <si>
    <t>279158AQ</t>
  </si>
  <si>
    <t>ECOPETROL SA USD 5.875 USD 11/02/2051</t>
  </si>
  <si>
    <t>US279158AQ26</t>
  </si>
  <si>
    <t>279158AP</t>
  </si>
  <si>
    <t>ECOPETROL SA USD 4.625 USD 11/02/2031</t>
  </si>
  <si>
    <t>US279158AP43</t>
  </si>
  <si>
    <t>30217G2C</t>
  </si>
  <si>
    <t>US30217G2C30</t>
  </si>
  <si>
    <t>NG FIDELITY 7 5/8% DUE 26 7.625  10/28/2026</t>
  </si>
  <si>
    <t>6OMNMWXX</t>
  </si>
  <si>
    <t>5ZB535XX</t>
  </si>
  <si>
    <t>6SMBTDXX</t>
  </si>
  <si>
    <t>BANK HAPOALIM 144A W/O RTS REG S 3.255 USD 01/21/2032</t>
  </si>
  <si>
    <t>6I75U8XX</t>
  </si>
  <si>
    <t>HYUNDAI CAPITAL AMERICA 144A W/O RTS .8 USD 01/08/2024</t>
  </si>
  <si>
    <t>IOI INVESTMENT EMTN USD REG S 3.375 USD 11/02/2031</t>
  </si>
  <si>
    <t>XS2399889976</t>
  </si>
  <si>
    <t>KR KEB HANA BANK 3 1/2% DUE 26 PERP - ASIA 3.5 USD 12/31/2049</t>
  </si>
  <si>
    <t>6P5VCYXX</t>
  </si>
  <si>
    <t>KOSMOS ENERGY LTD REG S 7.75 USD 05/01/2027</t>
  </si>
  <si>
    <t>500688AF</t>
  </si>
  <si>
    <t>KOSMOS ENERGY LTD 144A W/O RTS 7.75 USD 05/01/2027</t>
  </si>
  <si>
    <t>US500688AF35</t>
  </si>
  <si>
    <t>MGM CHINA HOLDINGS LTD REG S 4.75 USD 02/01/2027</t>
  </si>
  <si>
    <t>MINSUR SA USD REG S 4.5 USD 10/28/2031</t>
  </si>
  <si>
    <t>60447KAB</t>
  </si>
  <si>
    <t>MINSUR SA USD 144A W/O RTS 4.5 USD 10/28/2031</t>
  </si>
  <si>
    <t>US60447KAB61</t>
  </si>
  <si>
    <t>MELCO RESORTS FINANCE REG S 5.75 USD 07/21/2028</t>
  </si>
  <si>
    <t>6SH2I9XX</t>
  </si>
  <si>
    <t>XS2380610910</t>
  </si>
  <si>
    <t>PERU REPUBLIC OF USD 3.55 USD 03/10/2051</t>
  </si>
  <si>
    <t>715638DU</t>
  </si>
  <si>
    <t>PERU REPUBLIC OF USD 3 USD 01/15/2034</t>
  </si>
  <si>
    <t>US715638DU38</t>
  </si>
  <si>
    <t>73181LAB</t>
  </si>
  <si>
    <t>US73181LAB71</t>
  </si>
  <si>
    <t>POWER FINANCE CORP LTD REG S 4.5 USD 06/18/2029</t>
  </si>
  <si>
    <t>6O4VFUXX</t>
  </si>
  <si>
    <t>6MSN5OXX</t>
  </si>
  <si>
    <t>50064FAU</t>
  </si>
  <si>
    <t>US50064FAU84</t>
  </si>
  <si>
    <t>STUDIO CITY FINANCE LTD REG S 5 USD 01/15/2029</t>
  </si>
  <si>
    <t>872898AE</t>
  </si>
  <si>
    <t>TSMC ARIZONA CORP 3.25 USD 10/25/2051</t>
  </si>
  <si>
    <t>872898AD</t>
  </si>
  <si>
    <t>TSMC ARIZONA CORP 3.125 USD 10/25/2041</t>
  </si>
  <si>
    <t>872898AC</t>
  </si>
  <si>
    <t>TSMC ARIZONA CORP 2.5 USD 10/25/2031</t>
  </si>
  <si>
    <t>TSMC GLOBAL LTD. 1 USD 09/28/2027</t>
  </si>
  <si>
    <t>872898AA</t>
  </si>
  <si>
    <t>TSMC ARIZONA CORP 1.75 USD 10/25/2026</t>
  </si>
  <si>
    <t>ST MARYS CEMENT INC REG S 5.75 USD 01/28/2027</t>
  </si>
  <si>
    <t>WYNN MACAU LTD REG S 5.625 USD 08/26/2028</t>
  </si>
  <si>
    <t>10/06/2170</t>
  </si>
  <si>
    <t>ENDEAVOR MINING PLC 144A W/O RTS</t>
  </si>
  <si>
    <t>29261HAA</t>
  </si>
  <si>
    <t>Burkina Faso</t>
  </si>
  <si>
    <t>10/14/2026</t>
  </si>
  <si>
    <t>Russia</t>
  </si>
  <si>
    <t>YUZHOU PROPERTIES CO LTD REG S</t>
  </si>
  <si>
    <t>01/13/2026</t>
  </si>
  <si>
    <t>Ult Parent Ticker</t>
  </si>
  <si>
    <t>Yield to Worst Bands</t>
  </si>
  <si>
    <t>Duration Bands</t>
  </si>
  <si>
    <t>Spread Bands</t>
  </si>
  <si>
    <t>JPM ESG Score</t>
  </si>
  <si>
    <t>JPM ESG Score Change 1 Day</t>
  </si>
  <si>
    <t>JPM ESG Score Change 1 Month</t>
  </si>
  <si>
    <t>JPM ESG Score Change QTD</t>
  </si>
  <si>
    <t>JPM ESG Score Change YTD</t>
  </si>
  <si>
    <t>Rating Numeric - ESG</t>
  </si>
  <si>
    <t>Sustainalytics ESG Risk Score</t>
  </si>
  <si>
    <t>0-3</t>
  </si>
  <si>
    <t>&lt;1</t>
  </si>
  <si>
    <t>0-50</t>
  </si>
  <si>
    <t>6-8</t>
  </si>
  <si>
    <t>4-6</t>
  </si>
  <si>
    <t>10+</t>
  </si>
  <si>
    <t>750-1000</t>
  </si>
  <si>
    <t>500-500</t>
  </si>
  <si>
    <t>SUZB3 BZ</t>
  </si>
  <si>
    <t>8+</t>
  </si>
  <si>
    <t>300-350</t>
  </si>
  <si>
    <t>400-450</t>
  </si>
  <si>
    <t>GFNORTEO MM</t>
  </si>
  <si>
    <t>KOS US</t>
  </si>
  <si>
    <t>2-4</t>
  </si>
  <si>
    <t>GFI SJ</t>
  </si>
  <si>
    <t>200-250</t>
  </si>
  <si>
    <t>350-400</t>
  </si>
  <si>
    <t>UNIFINA MM</t>
  </si>
  <si>
    <t>1000+</t>
  </si>
  <si>
    <t>1153Z CB</t>
  </si>
  <si>
    <t>LILA US</t>
  </si>
  <si>
    <t>250-300</t>
  </si>
  <si>
    <t>KIMBERA MM</t>
  </si>
  <si>
    <t>AKBNK TI</t>
  </si>
  <si>
    <t>TEF SM</t>
  </si>
  <si>
    <t>NPN SJ</t>
  </si>
  <si>
    <t>1083Z EY</t>
  </si>
  <si>
    <t>CEMEXCPO MM</t>
  </si>
  <si>
    <t>150-200</t>
  </si>
  <si>
    <t>ANG SJ</t>
  </si>
  <si>
    <t>TIGO US</t>
  </si>
  <si>
    <t>2321269Z TI</t>
  </si>
  <si>
    <t>KLBN4 BZ</t>
  </si>
  <si>
    <t>1773881D CI</t>
  </si>
  <si>
    <t>1084Z GN</t>
  </si>
  <si>
    <t>BIMBOA MM</t>
  </si>
  <si>
    <t>3080511Z OM</t>
  </si>
  <si>
    <t>1096Z MC</t>
  </si>
  <si>
    <t>CZZ US</t>
  </si>
  <si>
    <t>US29261HAA32</t>
  </si>
  <si>
    <t>EDV LN</t>
  </si>
  <si>
    <t>BF</t>
  </si>
  <si>
    <t>proxy***</t>
  </si>
  <si>
    <t>Endeavour Mining PLC</t>
  </si>
  <si>
    <t>ZHUANG</t>
  </si>
  <si>
    <t>NPCUKR</t>
  </si>
  <si>
    <t>NPC Ukrenergo</t>
  </si>
  <si>
    <t>KEBHNB_37</t>
  </si>
  <si>
    <t>KEBHNB-AT1</t>
  </si>
  <si>
    <t>Metalsa S A P I De Cv</t>
  </si>
  <si>
    <t>SFHOLD_0</t>
  </si>
  <si>
    <t>SFHOLD</t>
  </si>
  <si>
    <t>AIA GROUP LTD 144A W/O RTS 4.875 USD 03/11/2044</t>
  </si>
  <si>
    <t>ALFA DESARROLLO SPA REG S 4.55 USD 09/27/2051</t>
  </si>
  <si>
    <t>ALIBABA GROUP HOLDING 4.4 USD 12/06/2057</t>
  </si>
  <si>
    <t>ALIBABA GROUP HOLDING 4.2 USD 12/06/2047</t>
  </si>
  <si>
    <t>059895AH</t>
  </si>
  <si>
    <t>BANGKOK BANK HK USD 144A W/O RTS 9.025 USD 03/15/2029</t>
  </si>
  <si>
    <t>US059895AH54</t>
  </si>
  <si>
    <t>BFALA 3.75 04/30/2023 3.75 USD 04/30/2023</t>
  </si>
  <si>
    <t>USP82290AA81</t>
  </si>
  <si>
    <t>GRUPO BIMBO SAB USD REG S 4.875 USD 06/27/2044</t>
  </si>
  <si>
    <t>CDEL 4.5 08/13/2023 4.5 USD 08/13/2023</t>
  </si>
  <si>
    <t>USP3143NAR54</t>
  </si>
  <si>
    <t>CENTRAL CHN REAL ESTATE REG S 7.25 USD 07/16/2024</t>
  </si>
  <si>
    <t>CENCOSUD SA REG S 6.625 USD 02/12/2045</t>
  </si>
  <si>
    <t>CHILE - REPUBLIC OF 2.55 USD 07/27/2033</t>
  </si>
  <si>
    <t>HUTCHISON WHAM INT144A W/O RTS 7.45 USD 11/24/2033</t>
  </si>
  <si>
    <t>ENDEAVOR MINING PLC REG S 5 USD 10/14/2026</t>
  </si>
  <si>
    <t>FIRST QUANTUM MINERALS L REG S 6.5 USD 03/01/2024</t>
  </si>
  <si>
    <t>USC3535CAH19</t>
  </si>
  <si>
    <t>335934AP</t>
  </si>
  <si>
    <t>FIRST QUANTUM MINERALS L 144A W/O RTS 6.5 USD 03/01/2024</t>
  </si>
  <si>
    <t>US335934AP02</t>
  </si>
  <si>
    <t>TRUST FIBRA1 USD REG S 6.39 USD 01/15/2050</t>
  </si>
  <si>
    <t>374422AD</t>
  </si>
  <si>
    <t>US374422AD53</t>
  </si>
  <si>
    <t>INDOFOOD CBP SUK USD REG S 4.745 USD 06/09/2051</t>
  </si>
  <si>
    <t>INFRAESTRUCTURA USD REG S 4.875 USD 01/14/2048</t>
  </si>
  <si>
    <t>INTERCORP PERU LTD REG S 3.875 USD 08/15/2029</t>
  </si>
  <si>
    <t>INDONESIA (REP) USD 3.5 USD 02/14/2050</t>
  </si>
  <si>
    <t>INDONESIA (REP) USD 4.35 USD 01/11/2048</t>
  </si>
  <si>
    <t>JBYCMX 3.75 05/13/2025 3.75 USD 05/13/2025</t>
  </si>
  <si>
    <t>USP59705AA47</t>
  </si>
  <si>
    <t>MEDCO LAUREL USD REG S 6.95 USD 11/12/2028</t>
  </si>
  <si>
    <t>USY59500AA95</t>
  </si>
  <si>
    <t>58406RAA</t>
  </si>
  <si>
    <t>MEDCO LAUREL USD 144A W/O RTS 6.95 USD 11/12/2028</t>
  </si>
  <si>
    <t>US58406RAA68</t>
  </si>
  <si>
    <t>MOVIDA EUROPE SA REG S 5.25 USD 02/08/2031</t>
  </si>
  <si>
    <t>REP OF NIGERIA USD REG S 8.25 USD 09/28/2051</t>
  </si>
  <si>
    <t>65412JAC</t>
  </si>
  <si>
    <t>US65412JAC71</t>
  </si>
  <si>
    <t>XS2404309754</t>
  </si>
  <si>
    <t>63718LAA</t>
  </si>
  <si>
    <t>NPC UKRENERGO USD 144A W/O RTS 6.875 USD 11/09/2026</t>
  </si>
  <si>
    <t>US63718LAA26</t>
  </si>
  <si>
    <t>OMAN INTRNL BOND USD REG S 7 USD 01/25/2051</t>
  </si>
  <si>
    <t>REPUBLIC OF PANAMA 6.7 USD 01/26/2036</t>
  </si>
  <si>
    <t>PTT TREASURY USD REG S 3.7 USD 07/16/2070</t>
  </si>
  <si>
    <t>80413TAZ</t>
  </si>
  <si>
    <t>SAUDI INT BOND USD 144A W/O RTS 3.25 USD 11/17/2051</t>
  </si>
  <si>
    <t>US80413TAZ21</t>
  </si>
  <si>
    <t>SOUTHERN COPPER CORP 5.25 USD 11/08/2042</t>
  </si>
  <si>
    <t>SOUTH AFRICA USD 4.3 USD 10/12/2028</t>
  </si>
  <si>
    <t>STILLWATER MINING CO REG S 4.5 USD 11/16/2029</t>
  </si>
  <si>
    <t>USU85969AF71</t>
  </si>
  <si>
    <t>86074QAQ</t>
  </si>
  <si>
    <t>STILLWATER MINING CO 144A W/O RTS 4.5 USD 11/16/2029</t>
  </si>
  <si>
    <t>US86074QAQ55</t>
  </si>
  <si>
    <t>STILLWATER MINING CO REG S 4 USD 11/16/2026</t>
  </si>
  <si>
    <t>USU85969AE07</t>
  </si>
  <si>
    <t>TSMC GLOBAL LTD REG S 1 USD 09/28/2027</t>
  </si>
  <si>
    <t>88167AAQ</t>
  </si>
  <si>
    <t>TEVA PHARMACEUTICAL INDU 5.125 USD 05/09/2029</t>
  </si>
  <si>
    <t>US88167AAQ40</t>
  </si>
  <si>
    <t>88167AAP</t>
  </si>
  <si>
    <t>TEVA PHARMACEUTICAL INDU 4.75 USD 05/09/2027</t>
  </si>
  <si>
    <t>US88167AAP66</t>
  </si>
  <si>
    <t>UNITED BANK AFR USD REG S 6.75 USD 11/19/2026</t>
  </si>
  <si>
    <t>XS2409171225</t>
  </si>
  <si>
    <t>91339U2A</t>
  </si>
  <si>
    <t>UNITED BANK AFR USD 144A W/O RTS 6.75 USD 11/19/2026</t>
  </si>
  <si>
    <t>US91339U2A15</t>
  </si>
  <si>
    <t>UKRAINE (REPUBLIC OF) 6.876 USD 05/21/2029</t>
  </si>
  <si>
    <t>WHARF REIC FINANCE BVI REG S 3.5 USD 01/17/2028</t>
  </si>
  <si>
    <t>XIAOMI BEST TIME INTL REG S 3.375 USD 04/29/2030</t>
  </si>
  <si>
    <t>8-10</t>
  </si>
  <si>
    <t>DERIVS</t>
  </si>
  <si>
    <t>PostTradeAccInt</t>
  </si>
  <si>
    <t>Bharti Airtel Ltd</t>
  </si>
  <si>
    <t>BNCHIL_5</t>
  </si>
  <si>
    <t>BNCHIL</t>
  </si>
  <si>
    <t>Banco de Chile</t>
  </si>
  <si>
    <t>Bank of Communications Co Ltd/Hong Kong</t>
  </si>
  <si>
    <t>Bharat Petroleum Corp Ltd</t>
  </si>
  <si>
    <t>ALPHA STRATEGIES</t>
  </si>
  <si>
    <t>ALPHA STRATEGIES TEAM</t>
  </si>
  <si>
    <t>BTOWBZ-JSM</t>
  </si>
  <si>
    <t>MTR Corp Ltd</t>
  </si>
  <si>
    <t>IMGCN</t>
  </si>
  <si>
    <t>IAMGOLD Corp</t>
  </si>
  <si>
    <t>Indika Energy Capital IV Pte Ltd</t>
  </si>
  <si>
    <t>JBS Finance Luxembourg Sarl</t>
  </si>
  <si>
    <t>KFINKK-B3T2</t>
  </si>
  <si>
    <t>Lukoil International Finance BV</t>
  </si>
  <si>
    <t>Malaysia Wakala Sukuk Bhd</t>
  </si>
  <si>
    <t>Medco Laurel Tree Pte Ltd</t>
  </si>
  <si>
    <t>EGEHAI_1</t>
  </si>
  <si>
    <t>EGEHAI</t>
  </si>
  <si>
    <t>Empresa Generadora de Electricidad Haina SA</t>
  </si>
  <si>
    <t>EIBMAL</t>
  </si>
  <si>
    <t>Export-Import Bank of Malaysia Bhd</t>
  </si>
  <si>
    <t>ENOGLN_0</t>
  </si>
  <si>
    <t>ENOGLN-SEC</t>
  </si>
  <si>
    <t>ENOGLN</t>
  </si>
  <si>
    <t>Energean PLC</t>
  </si>
  <si>
    <t>China CITIC Bank Corp Ltd</t>
  </si>
  <si>
    <t>China Merchants Finance Co Ltd</t>
  </si>
  <si>
    <t>CNCBHK_0</t>
  </si>
  <si>
    <t>CNCBHK</t>
  </si>
  <si>
    <t>CNCBINV 1 BVI Ltd</t>
  </si>
  <si>
    <t>CNOOC Petroleum North America ULC</t>
  </si>
  <si>
    <t>CSN Resources SA</t>
  </si>
  <si>
    <t>DAHSIN</t>
  </si>
  <si>
    <t>Wanda Properties Overseas Ltd</t>
  </si>
  <si>
    <t>ACCESS_8</t>
  </si>
  <si>
    <t>ACCESS-JS</t>
  </si>
  <si>
    <t>Aldar Sukuk No 2 Ltd</t>
  </si>
  <si>
    <t>HYUSEC_0</t>
  </si>
  <si>
    <t>HYUSEC</t>
  </si>
  <si>
    <t>KB Securities Co Ltd</t>
  </si>
  <si>
    <t>HEXWIN_0</t>
  </si>
  <si>
    <t>HEXWIN-SEC</t>
  </si>
  <si>
    <t>HEXWIN</t>
  </si>
  <si>
    <t>CA Magnum Holdings</t>
  </si>
  <si>
    <t>Zhongyuan Zhicheng Co Ltd</t>
  </si>
  <si>
    <t>HPHT Finance 21 II Ltd</t>
  </si>
  <si>
    <t>SOVCOM_4</t>
  </si>
  <si>
    <t>SOVCOM_7</t>
  </si>
  <si>
    <t>Shenzhen Expressway Corp Ltd</t>
  </si>
  <si>
    <t>Tabreed Sukuk Spc Ltd</t>
  </si>
  <si>
    <t>ICTSI Treasury BV</t>
  </si>
  <si>
    <t>IHS Holding Ltd</t>
  </si>
  <si>
    <t>China Merchants Bank Co Ltd/Luxembourg Branch</t>
  </si>
  <si>
    <t>China Railway Xunjie Co Ltd</t>
  </si>
  <si>
    <t>NBK Tier 1 Ltd</t>
  </si>
  <si>
    <t>Oryx Funding Ltd</t>
  </si>
  <si>
    <t>GCM Mining Corp</t>
  </si>
  <si>
    <t>PIKCOR</t>
  </si>
  <si>
    <t>PIK Securities DAC</t>
  </si>
  <si>
    <t>RKPF Overseas 2019 A Ltd</t>
  </si>
  <si>
    <t>Voyage Bonds Ltd</t>
  </si>
  <si>
    <t>Hanhui International Ltd</t>
  </si>
  <si>
    <t>Sigma Finance Netherlands BV</t>
  </si>
  <si>
    <t>Tecpetrol SA</t>
  </si>
  <si>
    <t>TELEFO_78</t>
  </si>
  <si>
    <t>TELEFO-MOV</t>
  </si>
  <si>
    <t>Telefonica Moviles Chile SA</t>
  </si>
  <si>
    <t>VLL</t>
  </si>
  <si>
    <t>MUANTH_1</t>
  </si>
  <si>
    <t>MUANTH-SS</t>
  </si>
  <si>
    <t>MUANTH</t>
  </si>
  <si>
    <t>Muang Thai Life Assurance PCL</t>
  </si>
  <si>
    <t>SABIC Capital II BV</t>
  </si>
  <si>
    <t>Fund of National Welfare Samruk-Kazyna JSC</t>
  </si>
  <si>
    <t>SF Holding Investment 2021 Ltd</t>
  </si>
  <si>
    <t>CN AAC TECHNOLOGIES 3 3/4% DUE 31 - ASIA 3.75 USD 06/02/2031</t>
  </si>
  <si>
    <t>PE ABENGOA TRANSMISION 6 7/8% DUE 43 6.875  04/30/2043</t>
  </si>
  <si>
    <t>ABSA GROUP LTD USD REG S 6.375 USD 11/27/2170</t>
  </si>
  <si>
    <t>AE ABU DHABI 2.7% DUE 70 2.7  09/02/2070</t>
  </si>
  <si>
    <t>AE ABU DHABI 3 7/8% DUE 50 3.875  04/16/2050</t>
  </si>
  <si>
    <t>AE ABU DHABI 3 1/8% DUE 49 3.125  09/30/2049</t>
  </si>
  <si>
    <t>AE ABU DHABI 4 1/8% DUE 47 4.125  10/11/2047</t>
  </si>
  <si>
    <t>AE ABU DHABI 1 7/8% DUE 31 1.875  09/15/2031</t>
  </si>
  <si>
    <t>AE ABU DHABI 3 1/8% DUE 30 3.125  04/16/2030</t>
  </si>
  <si>
    <t>AE ABU DHABI 1 5/8% DUE 28 1.625  06/02/2028</t>
  </si>
  <si>
    <t>AE ABU DHABI 2 1/8% DUE 24 2.125  09/30/2024</t>
  </si>
  <si>
    <t>NG ACCESS BANK 9 1/8% DUE 26 PERP 9.125  12/31/2049</t>
  </si>
  <si>
    <t>IN ADANI ELECT MUMBAI LTD 3.867% DUE 31 - ASIA 3.867 USD 07/22/2031</t>
  </si>
  <si>
    <t>IN ADANI ELECT MUMBAI LTD 3.949% DUE 30 - ASIA 3.949 USD 02/12/2030</t>
  </si>
  <si>
    <t>IN ADANI GREEN ENERGY LIMITED 4 3/8% DUE 24 - ASIA 4.375 USD 09/08/2024</t>
  </si>
  <si>
    <t>AE GALAXY PIPELINE 3 1/4% DUE 40 3.25  09/30/2040</t>
  </si>
  <si>
    <t>AE GALAXY PIPELINE 2 5/8% DUE 36 2.625  03/31/2036</t>
  </si>
  <si>
    <t>AE GALAXY PIPELINE 1 3/4% DUE 27 1.75  09/30/2027</t>
  </si>
  <si>
    <t>AE ADIB CAPITAL SUKUK 7 1/8% DUE 23 PERP 7.125  12/31/2049</t>
  </si>
  <si>
    <t>IN ADANI PORTS AND SEZ 5% DUE 41 - ASIA 5 USD 08/02/2041</t>
  </si>
  <si>
    <t>IN ADANI PORTS AND SEZ 3.828% DUE 32 - ASIA 3.828 USD 02/02/2032</t>
  </si>
  <si>
    <t>IN ADANI PORTS AND SEZ 4% DUE 27 - ASIA 4 USD 07/30/2027</t>
  </si>
  <si>
    <t>TR ANADOLU EFES 3 3/8% DUE 28 3.375  06/29/2028</t>
  </si>
  <si>
    <t>CL AES GENER SA 7 1/8% DUE 79 7.125  03/26/2079</t>
  </si>
  <si>
    <t>AFDB .875 07/22/2026 .875 USD 07/22/2026</t>
  </si>
  <si>
    <t>AFDB .875 03/23/2026 .875 USD 03/23/2026</t>
  </si>
  <si>
    <t>AFDB 3 09/20/23 3 USD 09/20/2023</t>
  </si>
  <si>
    <t>AFDB 2.125 11/16/2022 2.125 USD 11/16/2022</t>
  </si>
  <si>
    <t>EG AFRICAN EXPORT IMPORT BK 5 1/4% DUE 23 5.25  10/11/2023</t>
  </si>
  <si>
    <t>NG AFRICA FINANCE CORP 4 3/8% DUE 26 4.375  04/17/2026</t>
  </si>
  <si>
    <t>CN AGILE 7 7/8% DUE 24 PERP - ASIA 7.875 USD 12/31/2049</t>
  </si>
  <si>
    <t>CN AGILE 8 3/8% DUE 23 PERP - ASIA 8.375 USD 12/31/2049</t>
  </si>
  <si>
    <t>BR ADECOAGRO SA 6% DUE 27 6  09/21/2027</t>
  </si>
  <si>
    <t>AR AGUA Y SANEAMIENTOS 6 5/8% DUE 23 6.625  02/01/2023</t>
  </si>
  <si>
    <t>CO AI CANDELARIA 5 3/4% DUE 33 5.75  06/15/2033</t>
  </si>
  <si>
    <t>AI CANDELARIA SPAIN SLU 7.5 USD 12/15/2028</t>
  </si>
  <si>
    <t>PA AEROPUERTO INTERNACIONAL 5 1/8% DUE 61 5.125  08/11/2061</t>
  </si>
  <si>
    <t>PA AEROPUERTO INTERNACIONAL 4% DUE 41 4  08/11/2041</t>
  </si>
  <si>
    <t>TR AKBANK 6.8% DUE 31 6.8  06/22/2031</t>
  </si>
  <si>
    <t>MX ALPEK 5 3/8% DUE 23 5.375  08/08/2023</t>
  </si>
  <si>
    <t>BR AMAGGI INTL SARL 5 1/4% DUE 28 5.25  01/28/2028</t>
  </si>
  <si>
    <t>CL EMB ANDINA 3.95% DUE 50 3.95  01/21/2050</t>
  </si>
  <si>
    <t>AO REPUBLIC 9 1/8% DUE 49 9.125  11/26/2049</t>
  </si>
  <si>
    <t>AO REPUBLIC 9 3/8% DUE 48 9.375  05/08/2048</t>
  </si>
  <si>
    <t>ZA ANGLOGOLD 6 1/2% DUE 40 6.5  04/15/2040</t>
  </si>
  <si>
    <t>CL ANTOFAGASTA PLC 2 3/8% DUE 30 2.375  10/14/2030</t>
  </si>
  <si>
    <t>ARAGVI FINANCE INTERNATIONAL 8.45 USD 04/29/2026</t>
  </si>
  <si>
    <t>SA GLOBAL SUKUK LTD 2.694% DUE 31 2.694  06/17/2031</t>
  </si>
  <si>
    <t>SA GLOBAL SUKUK LTD 1.602% DUE 26 1.602  06/17/2026</t>
  </si>
  <si>
    <t>SA SAUDI ARABIAN OIL CO 1 5/8% DUE 25 1.625  11/24/2025</t>
  </si>
  <si>
    <t>ARCOR 6 USD 07/06/2023</t>
  </si>
  <si>
    <t>ADANI RENEWABLE ENERGY RJ 4.625 USD 10/15/2039</t>
  </si>
  <si>
    <t>AR REPUBLIC STEP DUE 46 1.125  07/09/2046</t>
  </si>
  <si>
    <t>ARGENTINA USD 2.5 USD 07/09/2041</t>
  </si>
  <si>
    <t>AR REPUBLIC STEP DUE 01/38 2  01/09/2038</t>
  </si>
  <si>
    <t>AM REPUBLIC 3.6% DUE 31 3.6  02/02/2031</t>
  </si>
  <si>
    <t>AM REPUBLIC 7.15% DUE 25 7.15  03/26/2025</t>
  </si>
  <si>
    <t>SA ARAB NATIONAL BANK SUKUK 3.326% DUE 30 3.326  10/28/2030</t>
  </si>
  <si>
    <t>ASIA 1.5 03/04/2031 1.5 USD 03/04/2031</t>
  </si>
  <si>
    <t>ASIA .75 10/08/2030 .75 USD 10/08/2030</t>
  </si>
  <si>
    <t>ASIA 1.875 01/24/2030 1.875 USD 01/24/2030</t>
  </si>
  <si>
    <t>ASIA 1.75 09/19/2029 1.75 USD 09/19/2029</t>
  </si>
  <si>
    <t>ASIA 2.75 01/19/2028 2.75 USD 01/19/2028</t>
  </si>
  <si>
    <t>ASIA 2.5 11/02/2027 2.5 USD 11/02/2027</t>
  </si>
  <si>
    <t>ASIA 2.625 01/12/2027 2.625 USD 01/12/2027</t>
  </si>
  <si>
    <t>ASIA 2 04/24/26 2 USD 04/24/2026</t>
  </si>
  <si>
    <t>ASIA .5 02/04/2026 .5 USD 02/04/2026</t>
  </si>
  <si>
    <t>ASIA .375 09/03/2025 .375 USD 09/03/2025</t>
  </si>
  <si>
    <t>ASIA .625 04/29/2025 .625 USD 04/29/2025</t>
  </si>
  <si>
    <t>ASIA 1.5 10/18/2024 1.5 USD 10/18/2024</t>
  </si>
  <si>
    <t>ASIA .625 10/08/2024 .625 USD 10/08/2024</t>
  </si>
  <si>
    <t>ASIA 2.625 01/30/2024 2.625 USD 01/30/2024</t>
  </si>
  <si>
    <t>ASIA .25 10/06/2023 .25 USD 10/06/2023</t>
  </si>
  <si>
    <t>ASIA .25 07/14/2023 .25 USD 07/14/2023</t>
  </si>
  <si>
    <t>ASIA 2.75 03/17/2023 2.75 USD 03/17/2023</t>
  </si>
  <si>
    <t>ASIA 1.625 01/24/2023 1.625 USD 01/24/2023</t>
  </si>
  <si>
    <t>CO GRUPO AVAL 4 3/8% DUE 30 4.375  02/04/2030</t>
  </si>
  <si>
    <t>LT ASG FINANCE 7 7/8% DUE 24 7.875  12/03/2024</t>
  </si>
  <si>
    <t>MY AXIATA 3.064% DUE 50 - ASIA 3.064 USD 08/19/2050</t>
  </si>
  <si>
    <t>TR AYDEM YENILENEBILIR 7 3/4% DUE 27 7.75  02/02/2027</t>
  </si>
  <si>
    <t>AZ REPUBLIC 3 1/2% DUE 32 3.5  09/01/2032</t>
  </si>
  <si>
    <t>AZUL SA 5.875 USD 10/26/2024</t>
  </si>
  <si>
    <t>BH KINGDOM 7 1/2% DUE 47 7.5  09/20/2047</t>
  </si>
  <si>
    <t>BH KINGDOM 6% DUE 44 6  09/19/2044</t>
  </si>
  <si>
    <t>BH KINGDOM 5 5/8% DUE 34 5.625  05/18/2034</t>
  </si>
  <si>
    <t>XS2408003064</t>
  </si>
  <si>
    <t>BH KINGDOM 5 1/4% DUE 33 5.25  01/25/2033</t>
  </si>
  <si>
    <t>BH KINGDOM 5.45% DUE 32 5.45  09/16/2032</t>
  </si>
  <si>
    <t>BH KINGDOM 7 3/8% DUE 30 7.375  05/14/2030</t>
  </si>
  <si>
    <t>BH KINGDOM 6 3/4% DUE 29 6.75  09/20/2029</t>
  </si>
  <si>
    <t>BH KINGDOM 7% DUE 28 7  10/12/2028</t>
  </si>
  <si>
    <t>BH KINGDOM 4 1/4% DUE 28 4.25  01/25/2028</t>
  </si>
  <si>
    <t>BH KINGDOM 7% DUE 26 7  01/26/2026</t>
  </si>
  <si>
    <t>BH KINGDOM 6 1/8% DUE 23 6.125  08/01/2023</t>
  </si>
  <si>
    <t>BH CBB INTERNATIONAL SUKUK 3 7/8% DUE 29 3.875  05/18/2029</t>
  </si>
  <si>
    <t>XS2408002769</t>
  </si>
  <si>
    <t>BH CBB INTERNATIONAL SUKUK 3.95% DUE 27 3.95  09/16/2027</t>
  </si>
  <si>
    <t>BH CBB INTERNATIONAL SUKUK 4 1/2% DUE 27 4.5  03/30/2027</t>
  </si>
  <si>
    <t>BH CBB INTERNATIONAL SUKUK 6 7/8% DUE 25 6.875  10/05/2025</t>
  </si>
  <si>
    <t>BH CBB INTL SUKUK 5 1/4% DUE 25 5.25  03/20/2025</t>
  </si>
  <si>
    <t>BH CBB INTERNATIONAL SUKUK 6 1/4% DUE 24 6.25  11/14/2024</t>
  </si>
  <si>
    <t>BR BANCO BRASIL 9% DUE 24 PERP 9  12/31/2049</t>
  </si>
  <si>
    <t>BANCO DO BRASL (CAYMAN) USD 144A W/O RTS 9 USD 12/18/2170</t>
  </si>
  <si>
    <t>BR BANCO BRASIL 9 1/4% DUE 23 PERP 9.25  12/31/2049</t>
  </si>
  <si>
    <t>BR BANCO BRASIL 4 3/4% DUE 24 4.75  03/20/2024</t>
  </si>
  <si>
    <t>GT BANGUA 5 1/2% DUE 22 5.5  11/01/2022</t>
  </si>
  <si>
    <t>MX BANORTE 6 5/8% DUE 32 PERP 6.625  12/31/2049</t>
  </si>
  <si>
    <t>USP1401KAB72</t>
  </si>
  <si>
    <t>MX BANORTE 8 3/8% DUE 30 PERP 8.375  12/31/2049</t>
  </si>
  <si>
    <t>MX BANORTE 7 1/2% DUE 29 PERP 7.5  12/31/2049</t>
  </si>
  <si>
    <t>MX BANORTE 7 5/8% DUE 28 PERP 7.625  12/31/2049</t>
  </si>
  <si>
    <t>MX BANORTE 5 7/8% DUE 27 PERP 5.875  12/31/2049</t>
  </si>
  <si>
    <t>USP1401KAA99</t>
  </si>
  <si>
    <t>MX BANORTE 6 3/4% DUE 24 PERP 6.75  12/31/2049</t>
  </si>
  <si>
    <t>BR BANCO SAFRA 4 1/8% DUE 23 4.125  02/08/2023</t>
  </si>
  <si>
    <t>BR BANCO VORANTIM 4 3/8% DUE 25 4.375  07/29/2025</t>
  </si>
  <si>
    <t>TH BANGKOK BANK 3.466% DUE 36 - ASIA 3.466 USD 09/23/2036</t>
  </si>
  <si>
    <t>ID PT BANK NEGARA INDONESIA 4.3% DUE 27 PERP- ASIA 4.3 USD 12/31/2049</t>
  </si>
  <si>
    <t>MX BBVA BANCOMER 5 1/8% DUE 33 5.125  01/18/2033</t>
  </si>
  <si>
    <t>CN BANK OF CHINA 2 1/4% DUE 30 - ASIA 2.25 USD 10/22/2030</t>
  </si>
  <si>
    <t>CN BANK OF CHINA 3 5/8% DUE 29 - ASIA 3.625 USD 04/17/2029</t>
  </si>
  <si>
    <t>CN BANK OF CHINA 4% DUE 28 - ASIA 4 USD 03/08/2028</t>
  </si>
  <si>
    <t>6VLJITXX</t>
  </si>
  <si>
    <t>XS2400956020</t>
  </si>
  <si>
    <t>6QSDIRXX</t>
  </si>
  <si>
    <t>CO BANCOLOMBIA 4 5/8% DUE 29 4.625  12/18/2029</t>
  </si>
  <si>
    <t>PE BCP 3 1/4% DUE 31 3.25  09/30/2031</t>
  </si>
  <si>
    <t>PE BCP 4 1/4% DUE 23 4.25  04/01/2023</t>
  </si>
  <si>
    <t>CN BEIJING ENTERPRISES 3 1/8% DUE 31 - ASIA 3.125 USD 05/06/2031</t>
  </si>
  <si>
    <t>CN BEIJING PROPERTIES HLDGS 5.95% DUE 23 - ASIA 5.95 USD 02/27/2023</t>
  </si>
  <si>
    <t>CL EMPRESA DE LOS FERROCARRILES 3.83% DUE 61 3.83  09/14/2061</t>
  </si>
  <si>
    <t>CL EMPRESA DE LOS FERROCARRILES 3.068% DUE 50 3.068  08/18/2050</t>
  </si>
  <si>
    <t>IN BHARTI AIRTEL 5.65% DUE 25 PERP - ASIA 5.65 USD 12/31/2049</t>
  </si>
  <si>
    <t>CN BAIDU 4 7/8% DUE 28 - ASIA 4.875 USD 11/14/2028</t>
  </si>
  <si>
    <t>MX GRUPO BIMBO 4% DUE 51 4  05/17/2051</t>
  </si>
  <si>
    <t>MX GRUPO BIMBO 5.95% DUE 23 PERP 5.95  12/31/2049</t>
  </si>
  <si>
    <t>PE BANCO INTERNAC DEL PERU 3 1/4% DUE 26 3.25  10/04/2026</t>
  </si>
  <si>
    <t>CN BEIJING ENTERPRISE WATER 4.95% DUE 23 - ASIA 4.95 USD 05/02/2023</t>
  </si>
  <si>
    <t>CN BCOM FIN LEASING 4% DUE 28 - ASIA 4 USD 01/25/2028</t>
  </si>
  <si>
    <t>CL EMPRESA DE TRANSPORTE 3.693% DUE 61 3.693  09/13/2061</t>
  </si>
  <si>
    <t>CL EMPRESA DE TRANSPORTE 4.7% DUE 50 4.7  05/07/2050</t>
  </si>
  <si>
    <t>CL EMPRESA DE TRANSPORTE 3.65% DUE 30 3.65  05/07/2030</t>
  </si>
  <si>
    <t>MX BANCO NACIONAL 2.72% DUE 31 2.72  08/11/2031</t>
  </si>
  <si>
    <t>BANCO DE CHILE REG S 2.99 USD 12/09/2031</t>
  </si>
  <si>
    <t>USP09376DD69</t>
  </si>
  <si>
    <t>059520AC</t>
  </si>
  <si>
    <t>BANCO DE CHILE 144A W/O RTS 2.99 USD 12/09/2031</t>
  </si>
  <si>
    <t>US059520AC03</t>
  </si>
  <si>
    <t>BR BNDES 5 3/4% DUE 23 5.75  09/26/2023</t>
  </si>
  <si>
    <t>HK BANK OF EAST ASIA 4% DUE 30 - ASIA 4 USD 05/29/2030</t>
  </si>
  <si>
    <t>HK BANK OF EAST ASIA 5.825% DUE 25 PERP - ASIA 5.825 USD 12/31/2049</t>
  </si>
  <si>
    <t>SG BOC AVIATION 3 7/8% DUE 26 - ASIA 3.875 USD 04/27/2026</t>
  </si>
  <si>
    <t>SG BOC AVIATION 3 1/2% DUE 24 - ASIA 3.5 USD 10/10/2024</t>
  </si>
  <si>
    <t>HK BANK OF COMMUNICATION 3.725% DUE 25 PERP - ASIA 3.725 USD 12/31/2049</t>
  </si>
  <si>
    <t>CN BANK OF COMM 3.8% DUE 25 PERP - ASIA 3.8 USD 12/31/2049</t>
  </si>
  <si>
    <t>BO REPUBLIC 4 1/2% DUE 28 4.5  03/20/2028</t>
  </si>
  <si>
    <t>BR BRASKEM 8 1/2% DUE 81 8.5  01/23/2081</t>
  </si>
  <si>
    <t>BR REPUBLIC 4 3/4% DUE 50 4.75  01/14/2050</t>
  </si>
  <si>
    <t>BR REPUBLIC 5 5/8% DUE 47 5.625  02/21/2047</t>
  </si>
  <si>
    <t>BR REPUBLIC 3 7/8% DUE 30 3.875  06/12/2030</t>
  </si>
  <si>
    <t>BR REPUBLIC 6% DUE 26 6  04/07/2026</t>
  </si>
  <si>
    <t>BR REPUBLIC 2 7/8% DUE 25 2.875  06/06/2025</t>
  </si>
  <si>
    <t>BR REPUBLIC 8 3/4% DUE 25 8.75  02/04/2025</t>
  </si>
  <si>
    <t>BR REPUBLIC 2 5/8% DUE 23 2.625  01/05/2023</t>
  </si>
  <si>
    <t>BR BRF 5 3/4% DUE 50 5.75  09/21/2050</t>
  </si>
  <si>
    <t>BRF SA USD 144A W/O RTS 4.875 USD 01/24/2030</t>
  </si>
  <si>
    <t>BR BANCO EST RIO GRANDE 5 3/8% DUE 31 5.375  01/28/2031</t>
  </si>
  <si>
    <t>CL BANCO SANTANDER 3.177% DUE 31 3.177  10/26/2031</t>
  </si>
  <si>
    <t>BR BANCO BTG 4 1/2% DUE 25 4.5  01/10/2025</t>
  </si>
  <si>
    <t>BR BANCO BTG 5 1/2% DUE 23 5.5  01/31/2023</t>
  </si>
  <si>
    <t>BR BANCO BTG 7 3/4% DUE 29 7.75  02/15/2029</t>
  </si>
  <si>
    <t>CAF 1.25 10/26/2024 1.25 USD 10/26/2024</t>
  </si>
  <si>
    <t>BR CAIXA ECONOMICA 3 1/2% DUE 22 3.5  11/07/2022</t>
  </si>
  <si>
    <t>PL CANPACK SA 3 7/8% DUE 29 3.875  11/15/2029</t>
  </si>
  <si>
    <t>HK CAS HLDG 4% DUE 26 PERP - ASIA 4 USD 12/31/2049</t>
  </si>
  <si>
    <t>CN AVIC INTERNATIONAL 3.3% DUE 30 - ASIA 3.3 USD 09/23/2030</t>
  </si>
  <si>
    <t>AE COMMERCIAL BANK OF DUBAI 6% DUE 26 PERP 6  12/31/2049</t>
  </si>
  <si>
    <t>QA COMMERCIAL BANK 4 1/2% DUE 26 PERP 4.5  12/31/2049</t>
  </si>
  <si>
    <t>CN CINDA FIN 3 1/8% DUE 30 - ASIA 3.125 USD 03/18/2030</t>
  </si>
  <si>
    <t>CN CINDA FIN 4 3/4% DUE 29 - ASIA 4.75 USD 02/21/2029</t>
  </si>
  <si>
    <t>CN CINDA FIN 4 3/4% DUE 28 - ASIA 4.75 USD 02/08/2028</t>
  </si>
  <si>
    <t>CN CINDA FIN 4 1/4% DUE 25 - ASIA 4.25 USD 04/23/2025</t>
  </si>
  <si>
    <t>CN CINDA FIN 5 5/8% DUE 24 - ASIA 5.625 USD 05/14/2024</t>
  </si>
  <si>
    <t>CN CHINA CONSTRUCT BK 2.45% DUE 30 - ASIA 2.45 USD 06/24/2030</t>
  </si>
  <si>
    <t>6OMD5NXX</t>
  </si>
  <si>
    <t>CN CHINA DVLP BK FIN LEASING 2 7/8% DUE 30 - ASIA 2.875 USD 09/28/2030</t>
  </si>
  <si>
    <t>CN CHENGDU COMM 4 3/4% DUE 27 - ASIA 4.75 USD 12/13/2027</t>
  </si>
  <si>
    <t>CL CODELCO 3.15% DUE 51 3.15  01/15/2051</t>
  </si>
  <si>
    <t>CL CODELCO 3.7% DUE 50 3.7  01/30/2050</t>
  </si>
  <si>
    <t>CL CODELCO 4 3/8% DUE 49 4.375  02/05/2049</t>
  </si>
  <si>
    <t>CL CODELCO 4 1/2% DUE 47 4.5  08/01/2047</t>
  </si>
  <si>
    <t>CL CODELCO 4 7/8% DUE 44 4.875  11/04/2044</t>
  </si>
  <si>
    <t>CL CODELCO 5 5/8% DUE 43 5.625  10/18/2043</t>
  </si>
  <si>
    <t>CL CODELCO 3.15% DUE 30 3.15  01/14/2030</t>
  </si>
  <si>
    <t>CL CODELCO 3% DUE 29 3  09/30/2029</t>
  </si>
  <si>
    <t>CL CEL ARAUCO 5.15% DUE 50 5.15  01/29/2050</t>
  </si>
  <si>
    <t>CL CEL ARAUCO 5 1/2% DUE 49 5.5  04/30/2049</t>
  </si>
  <si>
    <t>CL CEL ARAUCO 3 7/8% DUE 11/27 3.875  11/02/2027</t>
  </si>
  <si>
    <t>MX CEMEX 5 1/8% DUE 26 PERP 5.125  12/31/2049</t>
  </si>
  <si>
    <t>MX COMMISSION FED DE ELECTRIC 4.677% DUE 51 4.677  02/09/2051</t>
  </si>
  <si>
    <t>MX COMMISSION FED 6 1/8% DUE 45 6.125  06/16/2045</t>
  </si>
  <si>
    <t>MX COMMISSION FED DE ELECTRIC 5% DUE 49 5  07/30/2049</t>
  </si>
  <si>
    <t>MX COMMISSION FED DE ELECTRIC 3 7/8% DUE 33 3.875  07/26/2033</t>
  </si>
  <si>
    <t>MX COMMISSION FED DE ELECTRIC 3.348% DUE 31 3.348  02/09/2031</t>
  </si>
  <si>
    <t>MX COMMISSION FED 4 7/8% DUE 24 4.875  01/15/2024</t>
  </si>
  <si>
    <t>CN CHINA COMM CONSTRT 3.65% DUE 26 PERP - ASIA 3.65 USD 12/31/2049</t>
  </si>
  <si>
    <t>CN CHINA COMM CONSTRT 3.425% DUE 24 PERP - ASIA 3.425 USD 12/31/2049</t>
  </si>
  <si>
    <t>CN CHINA STATE GRID 4% DUE 47 - ASIA 4 USD 05/04/2047</t>
  </si>
  <si>
    <t>CN CHINA STATE GRID 4.85% DUE 44 - ASIA 4.85 USD 05/07/2044</t>
  </si>
  <si>
    <t>CN CHINA STATE GRID 1 5/8% DUE 30 - ASIA 1.625 USD 08/05/2030</t>
  </si>
  <si>
    <t>CN CHINA STATE GRID 4 1/4% DUE 28 - ASIA 4.25 USD 05/02/2028</t>
  </si>
  <si>
    <t>CN CHINA STATE GRID 2 7/8% DUE 26 - ASIA 2.875 USD 05/18/2026</t>
  </si>
  <si>
    <t>CN CHINA STATE GRID 4 1/8% DUE 24 - ASIA 4.125 USD 05/07/2024</t>
  </si>
  <si>
    <t>CN CHINA STATE GRID 3 1/8% DUE 23 - ASIA 3.125 USD 05/22/2023</t>
  </si>
  <si>
    <t>CN CHINA STATE GRID 3 3/4% DUE 23 - ASIA 3.75 USD 05/02/2023</t>
  </si>
  <si>
    <t>CL REPUBLIC 3 1/4% DUE 71 3.25  09/21/2071</t>
  </si>
  <si>
    <t>CL REPUBLIC 3 1/8% DUE 26 3.125  01/21/2026</t>
  </si>
  <si>
    <t>CN REPUBLIC 2 1/2% DUE 51 - ASIA 2.5 USD 10/26/2051</t>
  </si>
  <si>
    <t>CN REPUBLIC 2 1/4% DUE 50 - ASIA 2.25 USD 10/21/2050</t>
  </si>
  <si>
    <t>CN REPUBLIC 4% DUE 48 - ASIA 4 USD 10/19/2048</t>
  </si>
  <si>
    <t>CN REPUBLIC 2 3/4% DUE 39 - ASIA 2.75 USD 12/03/2039</t>
  </si>
  <si>
    <t>CN REPUBLIC 1 3/4% DUE 31 - ASIA 1.75 USD 10/26/2031</t>
  </si>
  <si>
    <t>CN REPUBLIC 1.2% DUE 30 - ASIA 1.2 USD 10/21/2030</t>
  </si>
  <si>
    <t>CN REPUBLIC 2 1/8% DUE 29 - ASIA 2.125 USD 12/03/2029</t>
  </si>
  <si>
    <t>CN REPUBLIC 3 1/2% DUE 28 - ASIA 3.5 USD 10/19/2028</t>
  </si>
  <si>
    <t>CN REPUBLIC 2 5/8% DUE 27 - ASIA 2.625 USD 11/02/2027</t>
  </si>
  <si>
    <t>CN REPUBLIC 0.55% DUE 25 - ASIA .55 USD 10/21/2025</t>
  </si>
  <si>
    <t>CN REPUBLIC 3/4% DUE 24 - ASIA .75 USD 10/26/2024</t>
  </si>
  <si>
    <t>CN REPUBLIC 0.4% DUE 23 - ASIA .4 USD 10/21/2023</t>
  </si>
  <si>
    <t>CN REPUBLIC 3 1/4% DUE 23 - ASIA 3.25 USD 10/19/2023</t>
  </si>
  <si>
    <t>CN REPUBLIC 1 7/8% DUE 22 - ASIA 1.875 USD 12/03/2022</t>
  </si>
  <si>
    <t>CN REPUBLIC 2 1/8% DUE 22 - ASIA 2.125 USD 11/02/2022</t>
  </si>
  <si>
    <t>CN CHINA EVERBRIGHT LTD 3.8% DUE 23 PERP - ASIA 3.8 USD 12/31/2049</t>
  </si>
  <si>
    <t>HK CLP 2 1/2% DUE 35 - ASIA 2.5 USD 06/30/2035</t>
  </si>
  <si>
    <t>HK CLP 2 1/4% DUE 31 - ASIA 2.25 USD 07/21/2031</t>
  </si>
  <si>
    <t>HK CLP 2 1/8% DUE 30 - ASIA 2.125 USD 06/30/2030</t>
  </si>
  <si>
    <t>HK CLP 3 3/8% DUE 27 - ASIA 3.375 USD 10/26/2027</t>
  </si>
  <si>
    <t>HK CLP 3.55% DUE 24 PERP - ASIA 3.55 USD 12/31/2049</t>
  </si>
  <si>
    <t>CN CHINA OVERSEAS 6 3/8% DUE 43 - ASIA 6.375 USD 10/29/2043</t>
  </si>
  <si>
    <t>CN CHINA OVERSEAS 5.35% DUE 42 - ASIA 5.35 USD 11/15/2042</t>
  </si>
  <si>
    <t>CN CHINA OVERSEAS 6.45% DUE 34 - ASIA 6.45 USD 06/11/2034</t>
  </si>
  <si>
    <t>CN CHINA OVERSEAS 2 3/4% DUE 30 - ASIA 2.75 USD 03/02/2030</t>
  </si>
  <si>
    <t>CN CHINA OVERSEAS 3.05% DUE 29 - ASIA 3.05 USD 11/27/2029</t>
  </si>
  <si>
    <t>CN CHINA OVERSEAS 3.45% DUE 29 - ASIA 3.45 USD 07/15/2029</t>
  </si>
  <si>
    <t>CN CHINA OVERSEAS 4 3/4% DUE 28 - ASIA 4.75 USD 04/26/2028</t>
  </si>
  <si>
    <t>CL CHILE ELECTRICITY PEC SPA 0% DUE 28 .00001  01/25/2028</t>
  </si>
  <si>
    <t>CN CHINA TRAVEL SERVICE 3 1/8% DUE 30 - ASIA 3.125 USD 04/23/2030</t>
  </si>
  <si>
    <t>CN CHINA TRAVEL SERVICE 3% DUE 29 - ASIA 3 USD 10/23/2029</t>
  </si>
  <si>
    <t>CN FRANSHION DEV 4 7/8% DUE 23 PERP - ASIA 4.875 USD 12/31/2049</t>
  </si>
  <si>
    <t>CN FRANSHION DEV 4 1/4% DUE 29 - ASIA 4.25 USD 07/23/2029</t>
  </si>
  <si>
    <t>TW CHAILEASE HOLDING CO 3 3/4% DUE 23 - ASIA 3.75 USD 10/22/2023</t>
  </si>
  <si>
    <t>CN MCC LTD 2.95% DUE 24 PERP - ASIA 2.95 USD 12/31/2049</t>
  </si>
  <si>
    <t>CN MCC LTD 3 1/4% DUE 23 PERP - ASIA 3.25 USD 12/31/2049</t>
  </si>
  <si>
    <t>CN MCC LTD 3 1/2% DUE 23 PERP - ASIA 3.5 USD 12/31/2049</t>
  </si>
  <si>
    <t>HK CHONG HING BANK 5.7% DUE 24 PERP - ASIA 5.7 USD 12/31/2049</t>
  </si>
  <si>
    <t>CN POWER CONST CORP 3.08% DUE 26 PERP - ASIA 3.08 USD 12/31/2049</t>
  </si>
  <si>
    <t>CN POWER CONST CORP 3.45% DUE 25 PERP - ASIA 3.45 USD 12/31/2049</t>
  </si>
  <si>
    <t>CN POWER CONST CORP 3.55% DUE 24 PERP - ASIA 3.55 USD 12/31/2049</t>
  </si>
  <si>
    <t>CN POWER CONST CORP 4.3% DUE 24 PERP - ASIA 4.3 USD 12/31/2049</t>
  </si>
  <si>
    <t>CN POWER CONST CORP 4.6% DUE 23 PERP - ASIA 4.6 USD 12/31/2049</t>
  </si>
  <si>
    <t>CN POWER CONST CORP 4 1/4% DUE 23 PERP - ASIA 4.25 USD 12/31/2049</t>
  </si>
  <si>
    <t>CN CHINA STATE CONSTR 3 7/8% DUE 27 - ASIA 3.875 USD 11/29/2027</t>
  </si>
  <si>
    <t>CN CHINA STATE CONSTR 3.4% DUE 26 PERP - ASIA 3.4 USD 12/31/2049</t>
  </si>
  <si>
    <t>CN CHINA STATE CONSTR 4% DUE 24 PERP - ASIA 4 USD 12/31/2049</t>
  </si>
  <si>
    <t>HK CMB WING LUNG BANK 6 1/2% DUE 24 PERP - ASIA 6.5 USD 12/31/2049</t>
  </si>
  <si>
    <t>HK CITIC 4 5/8% DUE 29 - ASIA 4.625 USD 02/28/2029</t>
  </si>
  <si>
    <t>6JW022XX</t>
  </si>
  <si>
    <t>HK CITIC 7.1% DUE 23 PERP - ASIA 7.1 USD 12/31/2049</t>
  </si>
  <si>
    <t>CN CITIC LTD 2.85% DUE 30 - ASIA 2.85 USD 02/25/2030</t>
  </si>
  <si>
    <t>CN CITIC LTD 4% DUE 28 - ASIA 4 USD 01/11/2028</t>
  </si>
  <si>
    <t>KR KOOKMIN 4 1/2% DUE 29 - ASIA 4.5 USD 02/01/2029</t>
  </si>
  <si>
    <t>KR KOOKMIN 4.35% DUE 24 PERP - ASIA 4.35 USD 12/31/2049</t>
  </si>
  <si>
    <t>KR KOOKMIN 1 3/4% DUE 25 - ASIA 1.75 USD 05/04/2025</t>
  </si>
  <si>
    <t>KR KOOKMIN 2 7/8% DUE 23 - ASIA 2.875 USD 03/25/2023</t>
  </si>
  <si>
    <t>HK HUTCHISON 7 1/2% DUE 27 - ASIA 7.5 USD 08/01/2027</t>
  </si>
  <si>
    <t>HK CHEUNG KONG INFR 4% DUE 26 PERP - ASIA 4 USD 12/31/2049</t>
  </si>
  <si>
    <t>HK CHEUNG KONG INFR 4.2% DUE 26 PERP - ASIA 4.2 USD 12/31/2049</t>
  </si>
  <si>
    <t>SG CLIFFORD CAP 3.38% DUE 28 - ASIA 3.38 USD 03/07/2028</t>
  </si>
  <si>
    <t>CN CMHI FINANCE 3 1/2% DUE 23 PERP - ASIA 3.5 USD 12/31/2049</t>
  </si>
  <si>
    <t>BR CEMIG GERACAO E TRANSMISSAO 9 1/4% DUE 24 9.25  12/05/2024</t>
  </si>
  <si>
    <t>CN CMB INTERNATIONAL 2 7/8% DUE 31 - ASIA 2.875 USD 02/04/2031</t>
  </si>
  <si>
    <t>CN CMB INTERNATIONAL 2 3/4% DUE 30 - ASIA 2.75 USD 08/12/2030</t>
  </si>
  <si>
    <t>CL INVERSIONES 3.85% DUE 30 3.85  01/13/2030</t>
  </si>
  <si>
    <t>CL INVERSIONES 4 3/8% DUE 27 4.375  04/04/2027</t>
  </si>
  <si>
    <t>CL INVERSIONES 4 3/4% DUE 24 4.75  09/15/2024</t>
  </si>
  <si>
    <t>CL INVERSIONES 4 3/8% DUE 23 4.375  05/15/2023</t>
  </si>
  <si>
    <t>6P6OM5XX</t>
  </si>
  <si>
    <t>CN CHINA NATL BLUESTAR 3.1% DUE 24 PERP - ASIA 3.1 USD 12/31/2049</t>
  </si>
  <si>
    <t>CN CHINA NATL BLUESTAR 3 7/8% DUE 23 PERP - ASIA 3.875 USD 12/31/2049</t>
  </si>
  <si>
    <t>6X119WXX</t>
  </si>
  <si>
    <t>XS2400120650</t>
  </si>
  <si>
    <t>CO CANACOL ENERGY LTD 5 3/4% DUE 28 5.75  11/24/2028</t>
  </si>
  <si>
    <t>USU13518AC64</t>
  </si>
  <si>
    <t>CN CNOOC FIN 3.3% DUE 49 - ASIA 3.3 USD 09/30/2049</t>
  </si>
  <si>
    <t>CN CNOOC FIN 4.2% DUE 45 - ASIA 4.2 USD 05/05/2045</t>
  </si>
  <si>
    <t>CN CNOOC FIN 4 7/8% DUE 44 - ASIA 4.875 USD 04/30/2044</t>
  </si>
  <si>
    <t>CN CNOOC FIN 4 1/4% DUE 43 - ASIA 4.25 USD 05/09/2043</t>
  </si>
  <si>
    <t>CN NEXEN 6.4% DUE 37 - ASIA 6.4 USD 05/15/2037</t>
  </si>
  <si>
    <t>CN NEXEN 5 7/8% DUE 35 - ASIA 5.875 USD 03/10/2035</t>
  </si>
  <si>
    <t>CN NEXEN 7 7/8% DUE 32 - ASIA 7.875 USD 03/15/2032</t>
  </si>
  <si>
    <t>CN CNOOC FIN 4 3/8% DUE 28 - ASIA 4.375 USD 05/02/2028</t>
  </si>
  <si>
    <t>CN CNOOC FIN 4 1/2% DUE 23 - ASIA 4.5 USD 10/03/2023</t>
  </si>
  <si>
    <t>CN CHINA NATL PETROLEUM CORP 2% DUE 30 - ASIA 2 USD 06/23/2030</t>
  </si>
  <si>
    <t>CN CNPC OVERSEAS CAPITAL 3.40% DUE 23 - ASIA 3.4 USD 04/16/2023</t>
  </si>
  <si>
    <t>CN COFCO 2.2% DUE 30 - ASIA 2.2 USD 10/21/2030</t>
  </si>
  <si>
    <t>CN COUNTRY GARDEN 4.8% DUE 30 - ASIA 4.8 USD 08/06/2030</t>
  </si>
  <si>
    <t>CL COLBUN 3.15% DUE 32 3.15  01/19/2032</t>
  </si>
  <si>
    <t>CO REPUBLIC 3 7/8% DUE 61 3.875  02/15/2061</t>
  </si>
  <si>
    <t>CO REPUBLIC 8 1/8% DUE 24 8.125  05/21/2024</t>
  </si>
  <si>
    <t>MX COMETA ENERGIA 6 3/8% DUE 35 6.375  04/24/2035</t>
  </si>
  <si>
    <t>CN CONTEMPORARY AMPEREX TECH 2 5/8% DUE 30 - ASIA 2.625 USD 09/17/2030</t>
  </si>
  <si>
    <t>CN CHINA OILFIELD SERVICES 2 1/2% DUE 30 - ASIA 2.5 USD 06/24/2030</t>
  </si>
  <si>
    <t>CR REPUBLIC 7% DUE 44 7  04/04/2044</t>
  </si>
  <si>
    <t>CR REPUBLIC 5 5/8% DUE 43 5.625  04/30/2043</t>
  </si>
  <si>
    <t>CR REPUBLIC 4 1/4% DUE 23 4.25  01/26/2023</t>
  </si>
  <si>
    <t>CN BEIJING CAPITAL 5 3/4% DUE 24 PERP - ASIA 5.75 USD 12/31/2049</t>
  </si>
  <si>
    <t>HK CHAMPION REAL ESTATE 2.95% DUE 30 - ASIA 2.95 USD 06/15/2030</t>
  </si>
  <si>
    <t>CN CHINA RESOURCES LAND 4 1/8% DUE 29 - ASIA 4.125 USD 02/26/2029</t>
  </si>
  <si>
    <t>HR REPUBLIC 5 1/2% DUE 23 5.5  04/04/2023</t>
  </si>
  <si>
    <t>BR COSAN LTD 5 1/2% DUE 29 5.5  09/20/2029</t>
  </si>
  <si>
    <t>BR CSN 6 3/4% DUE 28 6.75  01/28/2028</t>
  </si>
  <si>
    <t>CN CSSC HONG KONG SHIPPING 3% DUE 30 - ASIA 3 USD 02/13/2030</t>
  </si>
  <si>
    <t>6VH5YQXX</t>
  </si>
  <si>
    <t>HK DAH SING BANK 3% DUE 31 - ASIA 3 USD 11/02/2031</t>
  </si>
  <si>
    <t>XS2393542548</t>
  </si>
  <si>
    <t>KZ DEV BANK 2.95% DUE 31 2.95  05/06/2031</t>
  </si>
  <si>
    <t>KZ DEV BANK 4 1/8% DUE 22 4.125  12/10/2022</t>
  </si>
  <si>
    <t>PH DEV BANK OF PHILIPPINES 2 3/8% DUE 31 - ASIA 2.375 USD 03/11/2031</t>
  </si>
  <si>
    <t>IN DELHI INTL AIRPORT 6.45% DUE 29 - ASIA 6.45 USD 06/04/2029</t>
  </si>
  <si>
    <t>IN DELHI INTL AIRPORT 6 1/8% DUE 26 - ASIA 6.125 USD 10/31/2026</t>
  </si>
  <si>
    <t>AE DIB TIER SUKUK 4 5/8% DUE 26 PERP 4.625  12/31/2049</t>
  </si>
  <si>
    <t>JM DIGICEL 8 3/4% DUE 24 8.75  05/25/2024</t>
  </si>
  <si>
    <t>JM DIGICEL INTERNATIONAL 8 3/4% DUE 24 8.75  05/25/2024</t>
  </si>
  <si>
    <t>JM DIGICEL 6 3/4% DUE 23 6.75  03/01/2023</t>
  </si>
  <si>
    <t>ID PT DELTA DUNIA MAKMUR TBK 7 3/4% DUE 26 - ASIA 7.75 USD 02/10/2026</t>
  </si>
  <si>
    <t>DO REPUBLIC 5 7/8% DUE 60 5.875  01/30/2060</t>
  </si>
  <si>
    <t>DO REPUBLIC 6 1/2% DUE 48 6.5  02/15/2048</t>
  </si>
  <si>
    <t>DO REPUBLIC 6.85% DUE 45 6.85  01/27/2045</t>
  </si>
  <si>
    <t>DO REPUBLIC 7.45% DUE 44 7.45  04/30/2044</t>
  </si>
  <si>
    <t>DO REPUBLIC 5.3% DUE 41 5.3  01/21/2041</t>
  </si>
  <si>
    <t>DO REPUBLIC 4 1/2% DUE 30 4.5  01/30/2030</t>
  </si>
  <si>
    <t>DO REPUBLIC 6% DUE 28 6  07/19/2028</t>
  </si>
  <si>
    <t>DO REPUBLIC 6 7/8% DUE 26 6.875  01/29/2026</t>
  </si>
  <si>
    <t>AE DAE FUNDING LLC 3 3/8% DUE 28 3.375  03/20/2028</t>
  </si>
  <si>
    <t>AE DAE SUKUK DIFC LTD 3 3/4% DUE 26 3.75  02/15/2026</t>
  </si>
  <si>
    <t>AE DAE FUNDING LLC 2 5/8% DUE 25 2.625  03/20/2025</t>
  </si>
  <si>
    <t>AE DAE FUNDING LLC 1.55% DUE 24 1.55  08/01/2024</t>
  </si>
  <si>
    <t>THE LYCRA COMPANY 7.5 USD 05/01/2025</t>
  </si>
  <si>
    <t>AE EMIRATES BANK 4 1/4% DUE 27 PERP 4.25  12/31/2049</t>
  </si>
  <si>
    <t>AE EMIRATES BANK 6 1/8% DUE 26 PERP 6.125  12/31/2049</t>
  </si>
  <si>
    <t>CO ECOPETROL 7 3/8% DUE 43 7.375  09/18/2043</t>
  </si>
  <si>
    <t>EC REPUBLIC STEP DUE 40 .5  07/31/2040</t>
  </si>
  <si>
    <t>ECUADOR REPUBLIC OF USD REG S 1 USD 07/31/2035</t>
  </si>
  <si>
    <t>EC REPUBLIC 0% DUE 30 .000001  07/31/2030</t>
  </si>
  <si>
    <t>DO EMPRESA GENERADORA 5 5/8% DUE 28 5.625  11/08/2028</t>
  </si>
  <si>
    <t>USP3R12FAC46</t>
  </si>
  <si>
    <t>EG REPUBLIC 7 1/2% DUE 61 7.5  02/16/2061</t>
  </si>
  <si>
    <t>EG REPUBLIC 8.15% DUE 59 8.15  11/20/2059</t>
  </si>
  <si>
    <t>EG REPUBLIC 8 3/4% DUE 51 8.75  09/30/2051</t>
  </si>
  <si>
    <t>EG REPUBLIC 8 7/8% DUE 50 8.875  05/29/2050</t>
  </si>
  <si>
    <t>EG REPUBLIC 8.7002% DUE 49 8.7002  03/01/2049</t>
  </si>
  <si>
    <t>EG REPUBLIC 7.903% DUE 48 7.903  02/21/2048</t>
  </si>
  <si>
    <t>EG REPUBLIC 8 1/2% DUE 47 8.5  01/31/2047</t>
  </si>
  <si>
    <t>EG REPUBLIC 6 7/8% DUE 40 6.875  04/30/2040</t>
  </si>
  <si>
    <t>ARAB REP EGYPT USD REG S 7.3 USD 09/30/2033</t>
  </si>
  <si>
    <t>EG REPUBLIC 7.0529% DUE 32 7.0529  01/15/2032</t>
  </si>
  <si>
    <t>EG REPUBLIC 5 7/8% DUE 31 5.875  02/16/2031</t>
  </si>
  <si>
    <t>EG REPUBLIC 7.6003% DUE 29 7.6003  03/01/2029</t>
  </si>
  <si>
    <t>ARAB REP EGYPT USD 144A W/O RTS 7.6003 USD 03/01/2029</t>
  </si>
  <si>
    <t>EG REPUBLIC 6.588% DUE 28 6.588  02/21/2028</t>
  </si>
  <si>
    <t>EG REPUBLIC 5.8% DUE 27 5.8  09/30/2027</t>
  </si>
  <si>
    <t>EG REPUBLIC 7 1/2% DUE 27 7.5  01/31/2027</t>
  </si>
  <si>
    <t>EG REPUBLIC 3 7/8% DUE 26 3.875  02/16/2026</t>
  </si>
  <si>
    <t>EG REPUBLIC 5 7/8% DUE 25 5.875  06/11/2025</t>
  </si>
  <si>
    <t>EG REPUBLIC 6.2004% DUE 24 6.2004  03/01/2024</t>
  </si>
  <si>
    <t>EG REPUBLIC 4.55% DUE 23 4.55  11/20/2023</t>
  </si>
  <si>
    <t>KR EXPORT IMPORT BANK 2 1/2% DUE 41 - ASIA 2.5 USD 06/29/2041</t>
  </si>
  <si>
    <t>KR EXPORT IMPORT BANK 1 3/8% DUE 31 - ASIA 1.375 USD 02/09/2031</t>
  </si>
  <si>
    <t>KR EXPORT IMPORT BANK 1 1/4% DUE 30 - ASIA 1.25 USD 09/21/2030</t>
  </si>
  <si>
    <t>KR EXPORT IMPORT BANK 1 3/4% DUE 28 - ASIA 1.75 USD 10/19/2028</t>
  </si>
  <si>
    <t>KR EXPORT IMPORT BANK 2 3/8% DUE 27 - ASIA 2.375 USD 04/21/2027</t>
  </si>
  <si>
    <t>KR EXPORT IMPORT BANK 1 1/8% DUE 12/26 - ASIA 1.125 USD 12/29/2026</t>
  </si>
  <si>
    <t>KR EXPORT IMPORT BANK 3 1/4% DUE 26 - ASIA 3.25 USD 08/12/2026</t>
  </si>
  <si>
    <t>KR EXPORT IMPORT BANK 2 5/8% DUE 26 - ASIA 2.625 USD 05/26/2026</t>
  </si>
  <si>
    <t>KR EXPORT IMPORT BANK 1 1/8% DUE 26 - ASIA 1.125 USD 03/24/2026</t>
  </si>
  <si>
    <t>KR EXPORT IMPORT BANK 0 5/8% DUE 26 - ASIA .625 USD 02/09/2026</t>
  </si>
  <si>
    <t>KR EXPORT IMPORT BANK 3 1/4% DUE 25 - ASIA 3.25 USD 11/10/2025</t>
  </si>
  <si>
    <t>KR EXPORT IMPORT BANK 0 3/4% DUE 25 - ASIA .75 USD 09/21/2025</t>
  </si>
  <si>
    <t>KR EXPORT IMPORT BANK 1 7/8% DUE 25 - ASIA 1.875 USD 02/12/2025</t>
  </si>
  <si>
    <t>KR EXPORT IMPORT BANK 2 7/8% DUE 25 - ASIA 2.875 USD 01/21/2025</t>
  </si>
  <si>
    <t>KR EXPORT IMPORT BANK 0 5/8% DUE 24 - ASIA .625 USD 06/29/2024</t>
  </si>
  <si>
    <t>KR EXPORT IMPORT BANK 2 3/8% DUE 24 - ASIA 2.375 USD 06/25/2024</t>
  </si>
  <si>
    <t>KR EXPORT IMPORT BANK 0 3/8% DUE 24 - ASIA .375 USD 02/09/2024</t>
  </si>
  <si>
    <t>KR EXPORT IMPORT BANK 3 5/8% DUE 23 - ASIA 3.625 USD 11/27/2023</t>
  </si>
  <si>
    <t>6Y1HD6XX</t>
  </si>
  <si>
    <t>MY EXPORT IMPORT BANK 1.831% DUE 26 - ASIA 1.831 USD 11/26/2026</t>
  </si>
  <si>
    <t>XS2413680336</t>
  </si>
  <si>
    <t>MX MEXICO REMITTANCES 4 7/8% DUE 28 4.875  01/15/2028</t>
  </si>
  <si>
    <t>SV REPUBLIC 9 1/2% DUE 52 9.5  07/15/2052</t>
  </si>
  <si>
    <t>SV REPUBLIC 7 1/8% DUE 50 7.1246  01/20/2050</t>
  </si>
  <si>
    <t>SV REPUBLIC 6 3/8% DUE 27 6.375  01/18/2027</t>
  </si>
  <si>
    <t>SV REPUBLIC 7 3/4% DUE 23 7.75  01/24/2023</t>
  </si>
  <si>
    <t>AE EMAAR SUKUK LTD 3.7% DUE 31 3.7  07/06/2031</t>
  </si>
  <si>
    <t>EMBRAER SA 6.95 USD 01/17/2028</t>
  </si>
  <si>
    <t>PA EMPRESA DE 5 1/8% DUE 49 5.125  05/02/2049</t>
  </si>
  <si>
    <t>CL EMPRESA NAC 4 1/2% DUE 47 4.5  09/14/2047</t>
  </si>
  <si>
    <t>CL EMPRESA NAC 3.45% DUE 31 3.45  09/16/2031</t>
  </si>
  <si>
    <t>CL EMPRESA NAC 5 1/4% DUE 29 5.25  11/06/2029</t>
  </si>
  <si>
    <t>CL EMPRESA NAC 3 3/4% DUE 26 3.75  08/05/2026</t>
  </si>
  <si>
    <t>CL EMPRESA NAC 4 3/8% DUE 24 4.375  10/30/2024</t>
  </si>
  <si>
    <t>EG ENERGEAN PLC 6 1/2% DUE 27 6.5  04/30/2027</t>
  </si>
  <si>
    <t>USG3044DAA49</t>
  </si>
  <si>
    <t>29280EAA</t>
  </si>
  <si>
    <t>US29280EAA73</t>
  </si>
  <si>
    <t>CL ENTEL 4 7/8% DUE 24 4.875  10/30/2024</t>
  </si>
  <si>
    <t>ZA ESKOM HOLDINGS 7 1/8% DUE 25 7.125  02/11/2025</t>
  </si>
  <si>
    <t>ET REPUBLIC 6 5/8% DUE 24 6.625  12/11/2024</t>
  </si>
  <si>
    <t>TR EXIMBANK 5 3/4% DUE 26 5.75  07/06/2026</t>
  </si>
  <si>
    <t>TR EXIMBANK 6 1/8% DUE 24 6.125  05/03/2024</t>
  </si>
  <si>
    <t>EXPORT CREDIT BANK OF TURKEY 8.25 USD 01/24/2024</t>
  </si>
  <si>
    <t>TR EXIMBANK 5 3/8% DUE 23 5.375  10/24/2023</t>
  </si>
  <si>
    <t>IN EX IM BK 3 1/4% DUE 30 - ASIA 3.25 USD 01/15/2030</t>
  </si>
  <si>
    <t>IN EX IM BK 3 7/8% DUE 28 - ASIA 3.875 USD 02/01/2028</t>
  </si>
  <si>
    <t>IN EX IM BK 3 3/8% DUE 26 - ASIA 3.375 USD 08/05/2026</t>
  </si>
  <si>
    <t>IN EX IM BK 3 7/8% DUE 24 - ASIA 3.875 USD 03/12/2024</t>
  </si>
  <si>
    <t>CN EXPORT IMPORT BANK 4% DUE 47 - ASIA 4 USD 11/28/2047</t>
  </si>
  <si>
    <t>CN EXPORT IMPORT BANK 3 1/4% DUE 27 - ASIA 3.25 USD 11/28/2027</t>
  </si>
  <si>
    <t>CN EXPORT IMPORT BANK 3 3/8% DUE 27 - ASIA 3.375 USD 03/14/2027</t>
  </si>
  <si>
    <t>CN EXPORT IMPORT BANK 2 7/8% DUE 26 - ASIA 2.875 USD 04/26/2026</t>
  </si>
  <si>
    <t>CN EXPORT IMPORT BANK 3.8% DUE 25 - ASIA 3.8 USD 09/16/2025</t>
  </si>
  <si>
    <t>CN EXPORT IMPORT BANK 2 3/4% DUE 22 - ASIA 2.75 USD 11/28/2022</t>
  </si>
  <si>
    <t>TR FIBABANKA AS 7 3/4% DUE 27 7.75  11/24/2027</t>
  </si>
  <si>
    <t>MX FERMACA ENTERPRISES 6 3/8% DUE 38 6.375  03/30/2038</t>
  </si>
  <si>
    <t>MX CIBANCO SA 4 3/8% DUE 31 4.375  07/22/2031</t>
  </si>
  <si>
    <t>TW FORMOSA GROUP LTD 3 3/8% DUE 25 - ASIA 3.375 USD 04/22/2025</t>
  </si>
  <si>
    <t>6SBVX5XX</t>
  </si>
  <si>
    <t>XS2393797530</t>
  </si>
  <si>
    <t>MX FRESNILLO 5 1/2% DUE 23 5.5  11/13/2023</t>
  </si>
  <si>
    <t>IN FUTURE RETAIL LTD 5.6% DUE 25 - ASIA 5.6 USD 01/22/2025</t>
  </si>
  <si>
    <t>BR BIOENERGIA 10% DUE 25 10  12/15/2025</t>
  </si>
  <si>
    <t>MX FIBRA UNO 6.95% DUE 44 6.95  01/30/2044</t>
  </si>
  <si>
    <t>MX FIBRA UNO 5 1/4% DUE 26 5.25  01/30/2026</t>
  </si>
  <si>
    <t>MX FIBRA UNO 5 1/4% DUE 24 5.25  12/15/2024</t>
  </si>
  <si>
    <t>GA REPUBLIC 7% DUE 31 7  11/24/2031</t>
  </si>
  <si>
    <t>XS2407752711</t>
  </si>
  <si>
    <t>GA REPUBLIC 6 5/8% DUE 31 6.625  02/06/2031</t>
  </si>
  <si>
    <t>TR GARANTI BANK 5 7/8% DUE 23 5.875  03/16/2023</t>
  </si>
  <si>
    <t>BR GERDAU 7 1/4% DUE 44 7.25  04/16/2044</t>
  </si>
  <si>
    <t>BR GERDAU 4 7/8% DUE 27 4.875  10/24/2027</t>
  </si>
  <si>
    <t>GH REPUBLIC 8 3/4% DUE 61 8.75  03/11/2061</t>
  </si>
  <si>
    <t>GH REPUBLIC 8.95% DUE 51 8.95  03/26/2051</t>
  </si>
  <si>
    <t>GH REPUBLIC 8.627% DUE 49 8.627  06/16/2049</t>
  </si>
  <si>
    <t>GH REPUBLIC 8 7/8% DUE 42 8.875  05/07/2042</t>
  </si>
  <si>
    <t>GH REPUBLIC 7 3/4% DUE 29 7.75  04/07/2029</t>
  </si>
  <si>
    <t>GH REPUBLIC 7 7/8% DUE 27 7.875  03/26/2027</t>
  </si>
  <si>
    <t>GH REPUBLIC 6 3/8% DUE 27 6.375  02/11/2027</t>
  </si>
  <si>
    <t>BR GLOBOPAR 4 7/8% DUE 30 4.875  01/22/2030</t>
  </si>
  <si>
    <t>SG GLOBAL LOGISTIC PROP 4.6% DUE 27 PERP - ASIA 4.6 USD 12/31/2049</t>
  </si>
  <si>
    <t>SG GLOBAL LOGISTIC PROP 4 1/2% DUE 26 PERP - ASIA 4.5 USD 12/31/2049</t>
  </si>
  <si>
    <t>MX MEXGEN 5 1/2% DUE 32 5.5  12/06/2032</t>
  </si>
  <si>
    <t>AE GEMS MENASA 7 1/8% DUE 26 7.125  07/31/2026</t>
  </si>
  <si>
    <t>CO GNB SUDAMERIS 7 1/2% DUE 31 7.5  04/16/2031</t>
  </si>
  <si>
    <t>BR GUARA NORTE SARL 5.198% DUE 34 5.198  06/15/2034</t>
  </si>
  <si>
    <t>CL GNL QUINTERO 4.634% DUE 29 4.634  07/31/2029</t>
  </si>
  <si>
    <t>AR GENNEIA SA 8 3/4% DUE 27 8.75  09/02/2027</t>
  </si>
  <si>
    <t>BR GOL LUXCO SA 8% DUE 06/26 8  06/30/2026</t>
  </si>
  <si>
    <t>GOL FINANCE REG S 7 USD 01/31/2025</t>
  </si>
  <si>
    <t>GOL FINANCE 7 USD 01/31/2025</t>
  </si>
  <si>
    <t>GE RAILWAY 4% DUE 28 4  06/17/2028</t>
  </si>
  <si>
    <t>IN GREENKO 3.85% DUE 26 - ASIA 3.85 USD 03/29/2026</t>
  </si>
  <si>
    <t>CN CHINA GREAT WALL 2 3/8% DUE 30 - ASIA 2.375 USD 08/18/2030</t>
  </si>
  <si>
    <t>XS2407007942</t>
  </si>
  <si>
    <t>KR GS CALTEX 3% DUE 24 - ASIA 3 USD 06/04/2024</t>
  </si>
  <si>
    <t>KR GS CALTEX 3 7/8% DUE 23 - ASIA 3.875 USD 06/27/2023</t>
  </si>
  <si>
    <t>CL EMPRESA ELECTRICA 4.56% DUE 25 4.56  04/30/2025</t>
  </si>
  <si>
    <t>GT REPUBLIC 6 1/8% DUE 50 6.125  06/01/2050</t>
  </si>
  <si>
    <t>GT REPUBLIC 3.7% DUE 33 3.7  10/07/2033</t>
  </si>
  <si>
    <t>GT REPUBLIC 5 3/8% DUE 32 5.375  04/24/2032</t>
  </si>
  <si>
    <t>GT REPUBLIC 4.9% DUE 30 4.9  06/01/2030</t>
  </si>
  <si>
    <t>GT REPUBLIC 4 3/8% DUE 27 4.375  06/05/2027</t>
  </si>
  <si>
    <t>GT REPUBLIC 4 1/2% DUE 26 4.5  05/03/2026</t>
  </si>
  <si>
    <t>CN WENS FOODSTUFF GROUP 3.258% DUE 30 - ASIA 3.258 USD 10/29/2030</t>
  </si>
  <si>
    <t>ID HUTAMA KARYA PERSERO PT 3 3/4% DUE 30 - ASIA 3.75 USD 05/11/2030</t>
  </si>
  <si>
    <t>CN CHINA NATL CHEM CORP 3% DUE 30 - ASIA 3 USD 09/22/2030</t>
  </si>
  <si>
    <t>CN CHINA NATL CHEM CORP 3 7/8% DUE 29 - ASIA 3.875 USD 06/19/2029</t>
  </si>
  <si>
    <t>CN CHINA NATL CHEM CORP 5 1/8% DUE 28 - ASIA 5.125 USD 03/14/2028</t>
  </si>
  <si>
    <t>IN JSW HYDRO ENERGY LTD 4 1/8% DUE 31 - ASIA 4.125 USD 05/18/2031</t>
  </si>
  <si>
    <t>6BJIUGXX</t>
  </si>
  <si>
    <t>IN CA SILKIE INVT 5 3/8% DUE 26 - ASIA 5.375 USD 10/31/2026</t>
  </si>
  <si>
    <t>USV1541CAA19</t>
  </si>
  <si>
    <t>12674CAA</t>
  </si>
  <si>
    <t>CA MAGNUM HLDING USD 144A W/O RTS 5.375 USD 10/31/2026</t>
  </si>
  <si>
    <t>US12674CAA18</t>
  </si>
  <si>
    <t>KR KOREA EXPRESSWAY CORP 1 1/8% DUE 26 - ASIA 1.125 USD 05/17/2026</t>
  </si>
  <si>
    <t>HK AIRPORT AUTHORITY HONG KONG 3.45% DUE 29 - ASIA 3.45 USD 02/21/2029</t>
  </si>
  <si>
    <t>HK HONG KONG ELECTRIC FINANCE 1 7/8% DUE 30 - ASIA 1.875 USD 08/27/2030</t>
  </si>
  <si>
    <t>HK HONG KONG ELECTRIC FINANCE 2 1/4% DUE 30 - ASIA 2.25 USD 06/09/2030</t>
  </si>
  <si>
    <t>HK LAND FINANCE 2 1/4% DUE 31 - ASIA 2.25 USD 07/15/2031</t>
  </si>
  <si>
    <t>KR HANWHA LIFE INS 4.7% DUE 23 PERP - ASIA 4.7 USD 12/31/2049</t>
  </si>
  <si>
    <t>CN HUANENG POWER INTL INC 2 5/8% DUE 30 - ASIA 2.625 USD 02/20/2030</t>
  </si>
  <si>
    <t>PE HUNT OIL 6 3/8% DUE 28 6.375  06/01/2028</t>
  </si>
  <si>
    <t>HN REPUBLIC 5 5/8% DUE 30 5.625  06/24/2030</t>
  </si>
  <si>
    <t>HN REPUBLIC 6 1/4% DUE 27 6.25  01/19/2027</t>
  </si>
  <si>
    <t>HK REPUBLIC 1 3/4% DUE 31 - ASIA 1.75 USD 11/24/2031</t>
  </si>
  <si>
    <t>HK0000789823</t>
  </si>
  <si>
    <t>HK REPUBLIC SUKUK 3.132% DUE 27 - ASIA 3.132 USD 02/28/2027</t>
  </si>
  <si>
    <t>HKINTL 2.5 05/28/2024 2.5 USD 05/28/2024</t>
  </si>
  <si>
    <t>TW HON HAI PRECISION 2 1/2% DUE 30 - ASIA 2.5 USD 10/28/2030</t>
  </si>
  <si>
    <t>TW HON HAI PRECISION 4 1/4% DUE 29 - ASIA 4.25 USD 03/12/2029</t>
  </si>
  <si>
    <t>TW HON HAI PRECISION 3% DUE 26 - ASIA 3 USD 09/23/2026</t>
  </si>
  <si>
    <t>TW HON HAI PRECISION 1 5/8% DUE 25 - ASIA 1.625 USD 10/28/2025</t>
  </si>
  <si>
    <t>TW HON HAI PRECISION 3 3/4% DUE 24 - ASIA 3.75 USD 03/12/2024</t>
  </si>
  <si>
    <t>CN CHINA HUARONG AM 4.95% DUE 47 - ASIA 4.95 USD 11/07/2047</t>
  </si>
  <si>
    <t>CN CHINA HUARONG AM 3 5/8% DUE 30 - ASIA 3.625 USD 09/30/2030</t>
  </si>
  <si>
    <t>CN CHINA HUARONG AM 3 7/8% DUE 29 - ASIA 3.875 USD 11/13/2029</t>
  </si>
  <si>
    <t>CN CHINA HUARONG AM 4 1/2% DUE 29 - ASIA 4.5 USD 05/29/2029</t>
  </si>
  <si>
    <t>CN CHINA HUARONG AM 4 1/4% DUE 27 - ASIA 4.25 USD 11/07/2027</t>
  </si>
  <si>
    <t>CN HUADIAN CORP 3 3/8% DUE 25 PERP - ASIA 3.375 USD 12/31/2049</t>
  </si>
  <si>
    <t>CN CHINA HUA NENG GRP 2.7% DUE 31 - ASIA 2.7 USD 01/20/2031</t>
  </si>
  <si>
    <t>CN CHINA HUA NENG GRP 3% DUE 29 - ASIA 3 USD 12/10/2029</t>
  </si>
  <si>
    <t>KR HEUNGKUK LIFE INSR 4.475% DUE 22 PERP - ASIA 4.475 USD 12/31/2049</t>
  </si>
  <si>
    <t>HU REPUBLIC 3 1/8% DUE 51 3.125  09/21/2051</t>
  </si>
  <si>
    <t>HU REPUBLIC 7 5/8% DUE 41 7.625  03/29/2041</t>
  </si>
  <si>
    <t>HU REPUBLIC 2 1/8% DUE 31 2.125  09/22/2031</t>
  </si>
  <si>
    <t>HU REPUBLIC 5 3/4% DUE 23 5.75  11/22/2023</t>
  </si>
  <si>
    <t>HU REPUBLIC 5 3/8% DUE 23 5.375  02/21/2023</t>
  </si>
  <si>
    <t>HYUNDAI CAPITAL AMERICA 144A W/O RTS 1 USD 09/17/2024</t>
  </si>
  <si>
    <t>HK HYSAN DVLP CO 2.82% DUE 29 - ASIA 2.82 USD 09/04/2029</t>
  </si>
  <si>
    <t>HK HYSAN DVLP CO 4.1% DUE 25 PERP - ASIA 4.1 USD 12/31/2049</t>
  </si>
  <si>
    <t>KR HYUNDAI CAPITAL 1 1/4% DUE 26 - ASIA 1.25 USD 02/08/2026</t>
  </si>
  <si>
    <t>6VCC8RXX</t>
  </si>
  <si>
    <t>XS2393758987</t>
  </si>
  <si>
    <t>AZ INT BANK OF AZERBAIJAN 3 1/2% DUE 24 3.5  09/01/2024</t>
  </si>
  <si>
    <t>6N2C6SXX</t>
  </si>
  <si>
    <t>XS2381043350</t>
  </si>
  <si>
    <t>6NZ06ZXX</t>
  </si>
  <si>
    <t>XS2384565508</t>
  </si>
  <si>
    <t>CN ICBC 2 7/8% DUE 29 - ASIA 2.875 USD 09/12/2029</t>
  </si>
  <si>
    <t>CN ICBC INTL LEASING 3 5/8% DUE 27 - ASIA 3.625 USD 11/15/2027</t>
  </si>
  <si>
    <t>6SBC5FXX</t>
  </si>
  <si>
    <t>XS2393958488</t>
  </si>
  <si>
    <t>CN ICBC INTL LEASING 3 5/8% DUE 26 - ASIA 3.625 USD 05/19/2026</t>
  </si>
  <si>
    <t>6SAU7WXX</t>
  </si>
  <si>
    <t>XS2393949065</t>
  </si>
  <si>
    <t>6UXU19XX</t>
  </si>
  <si>
    <t>ID PT INDOFOOD CBP SUKSES TBK 4.805% DUE 52 - ASIA 4.805 USD 04/27/2052</t>
  </si>
  <si>
    <t>XS2399788277</t>
  </si>
  <si>
    <t>6UXTAQXX</t>
  </si>
  <si>
    <t>ID PT INDOFOOD CBP SUKSES TBK 3.541% DUE 32 - ASIA 3.541 USD 04/27/2032</t>
  </si>
  <si>
    <t>XS2399787899</t>
  </si>
  <si>
    <t>ID PT INDOFOOD CBP SUKSES TBK 3.398% DUE 31 - ASIA 3.398 USD 06/09/2031</t>
  </si>
  <si>
    <t>IN ICICI 4% DUE 26 - ASIA 4 USD 03/18/2026</t>
  </si>
  <si>
    <t>ID INDO ASAHAN ALUMINIUM PT 5.8% DUE 50 - ASIA 5.8 USD 05/15/2050</t>
  </si>
  <si>
    <t>ID INDO ASAHAN ALUMINIUM PT 6.757% DUE 48 - ASIA 6.757 USD 11/15/2048</t>
  </si>
  <si>
    <t>ID INDO ASAHAN ALUMINIUM PT 5.45% DUE 30 - ASIA 5.45 USD 05/15/2030</t>
  </si>
  <si>
    <t>ID INDO ASAHAN ALUMINIUM PT 5.71% DUE 23 - ASIA 5.71 USD 11/15/2023</t>
  </si>
  <si>
    <t>MX INFRAESTRUCTURA ENERGETICA 4 3/4% DUE 51 4.75  01/15/2051</t>
  </si>
  <si>
    <t>HK IFC DEVELOPMENT 3 5/8% DUE 29 - ASIA 3.625 USD 04/17/2029</t>
  </si>
  <si>
    <t>PE INTERCORP FINANCIAL 4 1/8% DUE 27 4.125  10/19/2027</t>
  </si>
  <si>
    <t>IHS HOLDING LTD REG S 6.25 USD 11/29/2028</t>
  </si>
  <si>
    <t>XS2413632527</t>
  </si>
  <si>
    <t>44963HAB</t>
  </si>
  <si>
    <t>IHS HOLDING LTD 144A W/O RTS 6.25 USD 11/29/2028</t>
  </si>
  <si>
    <t>US44963HAB15</t>
  </si>
  <si>
    <t>IHS HOLDING LTD REG S 5.625 USD 11/29/2026</t>
  </si>
  <si>
    <t>XS2413632360</t>
  </si>
  <si>
    <t>44963HAA</t>
  </si>
  <si>
    <t>IHS HOLDING LTD 144A W/O RTS 5.625 USD 11/29/2026</t>
  </si>
  <si>
    <t>US44963HAA32</t>
  </si>
  <si>
    <t>BF IAMGOLD CORP 5 3/4% DUE 28 5.75  10/15/2028</t>
  </si>
  <si>
    <t>USC4535AAC48</t>
  </si>
  <si>
    <t>450913AF</t>
  </si>
  <si>
    <t>IAMGOLD CORP 5.75 USD 10/15/2028</t>
  </si>
  <si>
    <t>US450913AF55</t>
  </si>
  <si>
    <t>KR IBK 1.04% DUE 25 - ASIA 1.04 USD 06/22/2025</t>
  </si>
  <si>
    <t>KR IBK 2 1/8% DUE 24 - ASIA 2.125 USD 10/23/2024</t>
  </si>
  <si>
    <t>KR IBK 5/8% DUE 24 - ASIA .625 USD 09/17/2024</t>
  </si>
  <si>
    <t>ID REPUBLIC 3.35% DUE 71 - ASIA 3.35 USD 03/12/2071</t>
  </si>
  <si>
    <t>ID REPUBLIC 4.45% DUE 70 - ASIA 4.45 USD 04/15/2070</t>
  </si>
  <si>
    <t>ID REPUBLIC 3.2% DUE 61 - ASIA 3.2 USD 09/23/2061</t>
  </si>
  <si>
    <t>ID REPUBLIC SUKUK 3.55% DUE 51 - ASIA 3.55 USD 06/09/2051</t>
  </si>
  <si>
    <t>ID REPUBLIC 4.2% DUE 50 - ASIA 4.2 USD 10/15/2050</t>
  </si>
  <si>
    <t>ID REPUBLIC SUKUK 3.8% DUE 50 - ASIA 3.8 USD 06/23/2050</t>
  </si>
  <si>
    <t>ID REPUBLIC 3.7% DUE 49 - ASIA 3.7 USD 10/30/2049</t>
  </si>
  <si>
    <t>ID REPUBLIC 4 3/4% DUE 47 - ASIA 4.75 USD 07/18/2047</t>
  </si>
  <si>
    <t>ID REPUBLIC 5 1/4% DUE 47 - ASIA 5.25 USD 01/08/2047</t>
  </si>
  <si>
    <t>ID REPUBLIC 5.95% DUE 46 - ASIA 5.95 USD 01/08/2046</t>
  </si>
  <si>
    <t>ID REPUBLIC 6 3/4% DUE 44 - ASIA 6.75 USD 01/15/2044</t>
  </si>
  <si>
    <t>ID REPUBLIC 4 5/8% DUE 43 - ASIA 4.625 USD 04/15/2043</t>
  </si>
  <si>
    <t>ID REPUBLIC 5 1/4% DUE 42 - ASIA 5.25 USD 01/17/2042</t>
  </si>
  <si>
    <t>ID REPUBLIC 7 3/4% DUE 38 - ASIA 7.75 USD 01/17/2038</t>
  </si>
  <si>
    <t>ID REPUBLIC 6 5/8% DUE 37 - ASIA 6.625 USD 02/17/2037</t>
  </si>
  <si>
    <t>ID REPUBLIC 8 1/2% DUE 35 - ASIA 8.5 USD 10/12/2035</t>
  </si>
  <si>
    <t>INDONESIA (REP) USD 2.15 USD 07/28/2031</t>
  </si>
  <si>
    <t>ID REPUBLIC SUKUK 2.55% DUE 31 - ASIA 2.55 USD 06/09/2031</t>
  </si>
  <si>
    <t>ID REPUBLIC 1.85% DUE 31 - ASIA 1.85 USD 03/12/2031</t>
  </si>
  <si>
    <t>ID REPUBLIC 3.85% DUE 30 - ASIA 3.85 USD 10/15/2030</t>
  </si>
  <si>
    <t>ID REPUBLIC SUKUK 2.8% DUE 30 - ASIA 2.8 USD 06/23/2030</t>
  </si>
  <si>
    <t>ID REPUBLIC SUKUK 4.45% DUE 29 - ASIA 4.45 USD 02/20/2029</t>
  </si>
  <si>
    <t>ID REPUBLIC 4.75% DUE 29 - ASIA 4.75 USD 02/11/2029</t>
  </si>
  <si>
    <t>ID REPUBLIC 4.1% DUE 28 - ASIA 4.1 USD 04/24/2028</t>
  </si>
  <si>
    <t>ID REPUBLIC SUKUK 4.4% DUE 28 - ASIA 4.4 USD 03/01/2028</t>
  </si>
  <si>
    <t>ID REPUBLIC 3 1/2% DUE 28 - ASIA 3.5 USD 01/11/2028</t>
  </si>
  <si>
    <t>ID REPUBLIC SUKUK 4.15% DUE 27 - ASIA 4.15 USD 03/29/2027</t>
  </si>
  <si>
    <t>ID REPUBLIC 4.35% DUE 27 - ASIA 4.35 USD 01/08/2027</t>
  </si>
  <si>
    <t>ID REPUBLIC SUKUK 1 1/2% DUE 26 - ASIA 1.5 USD 06/09/2026</t>
  </si>
  <si>
    <t>ID REPUBLIC SUKUK 4.55% DUE 26 - ASIA 4.55 USD 03/29/2026</t>
  </si>
  <si>
    <t>ID REPUBLIC SUKUK 2.3% DUE 25 - ASIA 2.3 USD 06/23/2025</t>
  </si>
  <si>
    <t>ID REPUBLIC SUKUK 4.35% DUE 24 - ASIA 4.35 USD 09/10/2024</t>
  </si>
  <si>
    <t>ID REPUBLIC 5 7/8% DUE 24 - ASIA 5.875 USD 01/15/2024</t>
  </si>
  <si>
    <t>ID REPUBLIC 3 3/8% DUE 23 - ASIA 3.375 USD 04/15/2023</t>
  </si>
  <si>
    <t>ID REPUBLIC SUKUK 3 3/4% DUE 23 - ASIA 3.75 USD 03/01/2023</t>
  </si>
  <si>
    <t>ID REPUBLIC 2.95% DUE 23 - ASIA 2.95 USD 01/11/2023</t>
  </si>
  <si>
    <t>ID REPUBLIC SUKUK 3.3% DUE 22 - ASIA 3.3 USD 11/21/2022</t>
  </si>
  <si>
    <t>ID INDIKA 8 1/4% DUE 25 - ASIA 8.25 USD 10/22/2025</t>
  </si>
  <si>
    <t>IN INDIAN RAILWAY FINANCE 3.95% DUE 50 - ASIA 3.95 USD 02/13/2050</t>
  </si>
  <si>
    <t>IN INDIAN RAILWAY FINANCE 2.8% DUE 31 - ASIA 2.8 USD 02/10/2031</t>
  </si>
  <si>
    <t>IN INDIAN RAILWAY FINANCE 3.835% DUE 27 - ASIA 3.835 USD 12/13/2027</t>
  </si>
  <si>
    <t>IN INDIAN RAILWAY FINANCE 3.73% DUE 24 - ASIA 3.73 USD 03/29/2024</t>
  </si>
  <si>
    <t>CL INTERCHILE SA 4 1/2% DUE 56 4.5  06/30/2056</t>
  </si>
  <si>
    <t>AE ICD FUNDING LTD 3.223% DUE 26 3.223  04/28/2026</t>
  </si>
  <si>
    <t>IOCHPE-MAXION AUSTRIA GMBH 5 USD 05/07/2028</t>
  </si>
  <si>
    <t>6TYG43XX</t>
  </si>
  <si>
    <t>IQ REPUBLIC 5.8% DUE 28 5.8  01/15/2028</t>
  </si>
  <si>
    <t>IQ REPUBLIC 6.752% DUE 23 6.752  03/09/2023</t>
  </si>
  <si>
    <t>TR ISBANK 7 3/4% DUE 30 7.75  01/22/2030</t>
  </si>
  <si>
    <t>TURKIYE IS BANKASI 7.85 USD 12/10/2023</t>
  </si>
  <si>
    <t>ISRAEL 4.5 04/03/2120 4.5 USD 04/03/2120</t>
  </si>
  <si>
    <t>ISRAEL 4.125 01/17/2048 4.125 USD 01/17/2048</t>
  </si>
  <si>
    <t>ISRAEL 4.5 01/30/2043 4.5 USD 01/30/2043</t>
  </si>
  <si>
    <t>IL ELECTRIC CORP 7 3/4% DUE 27 7.75  12/15/2027</t>
  </si>
  <si>
    <t>BR ITAU 6 1/2% DUE 23 PERP 6.5  12/31/2049</t>
  </si>
  <si>
    <t>BR ITAU 6 1/8% DUE 22 PERP 6.125  12/31/2049</t>
  </si>
  <si>
    <t>BR ITAU 4 1/2% DUE 29 4.5  11/21/2029</t>
  </si>
  <si>
    <t>JM GOVT OF JAMAICA 8% DUE 39 8  03/15/2039</t>
  </si>
  <si>
    <t>46592QAB</t>
  </si>
  <si>
    <t>JBSSBZ 2.5 01/15/2027 2.5 USD 01/15/2027</t>
  </si>
  <si>
    <t>US46592QAB59</t>
  </si>
  <si>
    <t>BR JBS FINANCE 2 1/2% DUE 27 2.5  01/15/2027</t>
  </si>
  <si>
    <t>USL5S59NAB13</t>
  </si>
  <si>
    <t>46590XAD</t>
  </si>
  <si>
    <t>JBS USA/FOOD/FINANCE 144A W/O RTS 3 USD 05/15/2032</t>
  </si>
  <si>
    <t>US46590XAD84</t>
  </si>
  <si>
    <t>BR FRIBOI 6 3/4% DUE 28 6.75  02/15/2028</t>
  </si>
  <si>
    <t>CN JD INC 4 1/8% DUE 50 - ASIA 4.125 USD 01/14/2050</t>
  </si>
  <si>
    <t>PH JG SUMMIT HLDG 4 1/8% DUE 30 - ASIA 4.125 USD 07/09/2030</t>
  </si>
  <si>
    <t>PH JG SUMMIT HLDG 4 3/8/% DUE 23 - ASIA 4.375 USD 01/23/2023</t>
  </si>
  <si>
    <t>CN JIANYIN INVST 2 1/8% DUE 30 - ASIA 2.125 USD 08/27/2030</t>
  </si>
  <si>
    <t>CN JIANYIN INVST 3 1/2% DUE 27 - ASIA 3.5 USD 11/24/2027</t>
  </si>
  <si>
    <t>IN JSW STEEL 3.95% DUE 27 - ASIA 3.95 USD 04/05/2027</t>
  </si>
  <si>
    <t>KZ REPUBLIC 4 7/8% DUE 44 4.875  10/14/2044</t>
  </si>
  <si>
    <t>KZ REPUBLIC 3 7/8% DUE 24 3.875  10/14/2024</t>
  </si>
  <si>
    <t>TH KBANK 4% DUE 27 PERP - ASIA 4 USD 12/31/2049</t>
  </si>
  <si>
    <t>500630DP</t>
  </si>
  <si>
    <t>KR KDB 2% DUE 31 - ASIA 2 USD 10/25/2031</t>
  </si>
  <si>
    <t>US500630DP05</t>
  </si>
  <si>
    <t>KR KDB 1 5/8% DUE 31 - ASIA 1.625 USD 01/19/2031</t>
  </si>
  <si>
    <t>500630DN</t>
  </si>
  <si>
    <t>KR KDB 1 3/8% DUE 27 - ASIA 1.375 USD 04/25/2027</t>
  </si>
  <si>
    <t>US500630DN56</t>
  </si>
  <si>
    <t>KR KDB 2% DUE 26 - ASIA 2 USD 09/12/2026</t>
  </si>
  <si>
    <t>KR KDB 1% DUE 26 - ASIA 1 USD 09/09/2026</t>
  </si>
  <si>
    <t>KR KDB 0.8% DUE 26 - ASIA .8 USD 04/27/2026</t>
  </si>
  <si>
    <t>KR KDB 3 3/8% DUE 25 - ASIA 3.375 USD 09/16/2025</t>
  </si>
  <si>
    <t>KR KDB 1 1/4% DUE 25 - ASIA 1.25 USD 06/03/2025</t>
  </si>
  <si>
    <t>KR KDB 1 3/4% DUE 25 - ASIA 1.75 USD 02/18/2025</t>
  </si>
  <si>
    <t>500630DM</t>
  </si>
  <si>
    <t>KR KDB 3/4% DUE 25 - ASIA .75 USD 01/25/2025</t>
  </si>
  <si>
    <t>US500630DM73</t>
  </si>
  <si>
    <t>KR KDB 2 1/8% DUE 24 - ASIA 2.125 USD 10/01/2024</t>
  </si>
  <si>
    <t>KR KDB 0.4% DUE 24 - ASIA .4 USD 06/19/2024</t>
  </si>
  <si>
    <t>KR KDB 0.4% DUE 03/24 - ASIA .4 USD 03/09/2024</t>
  </si>
  <si>
    <t>KR KDB 3 1/4% DUE 02/24 - ASIA 3.25 USD 02/19/2024</t>
  </si>
  <si>
    <t>KR KDB 3 3/4% DUE 24 - ASIA 3.75 USD 01/22/2024</t>
  </si>
  <si>
    <t>KR KDB 0 1/2% DUE 23 - ASIA .5 USD 10/27/2023</t>
  </si>
  <si>
    <t>KR KDB 2 3/4% DUE 23 - ASIA 2.75 USD 03/19/2023</t>
  </si>
  <si>
    <t>KR KDB 3 3/8% DUE 23 - ASIA 3.375 USD 03/12/2023</t>
  </si>
  <si>
    <t>KR KEB HANA BANK 1 1/4% DUE 26 - ASIA 1.25 USD 12/16/2026</t>
  </si>
  <si>
    <t>KR KEB HANA BANK 3 1/2% DUE 24 - ASIA 3.5 USD 01/30/2024</t>
  </si>
  <si>
    <t>KE REPUBLIC 7% DUE 27 7  05/22/2027</t>
  </si>
  <si>
    <t>TR KUVEYT TURK 6 1/8% DUE 31 6.125  12/16/2031</t>
  </si>
  <si>
    <t>KR KIA MOTORS 1 3/4% DUE 26 - ASIA 1.75 USD 10/16/2026</t>
  </si>
  <si>
    <t>KR KIA MOTORS 1% DUE 24 - ASIA 1 USD 04/16/2024</t>
  </si>
  <si>
    <t>KR KIA MOTORS 3% DUE 23 - ASIA 3 USD 04/25/2023</t>
  </si>
  <si>
    <t>KW KIB SUKUK LTD 2 3/8% DUE 30 2.375  11/30/2030</t>
  </si>
  <si>
    <t>BR KLABIN 3.2% DUE 31 3.2  01/12/2031</t>
  </si>
  <si>
    <t>BR KLABIN 5 3/4% DUE 29 5.75  04/03/2029</t>
  </si>
  <si>
    <t>KR EAST WEST POWER 3 7/8% DUE 23 - ASIA 3.875 USD 07/19/2023</t>
  </si>
  <si>
    <t>KR HYDRO &amp; NUCLEAR 3 1/8% DUE 27 - ASIA 3.125 USD 07/25/2027</t>
  </si>
  <si>
    <t>KR HYDRO &amp; NUCLEAR 1 1/4% DUE 26 - ASIA 1.25 USD 04/27/2026</t>
  </si>
  <si>
    <t>KR HYDRO &amp; NUCLEAR 3 3/4% DUE 23 - ASIA 3.75 USD 07/25/2023</t>
  </si>
  <si>
    <t>KR KOREA LAND &amp; HOUSING CORP 0 5/8% DUE 23 - ASIA .625 USD 11/03/2023</t>
  </si>
  <si>
    <t>KR INCHEON INTL AIRPORT CORP 1 1/4% DUE 26 - ASIA 1.25 USD 05/04/2026</t>
  </si>
  <si>
    <t>KR KOREA ELEC 1 1/8% DUE 26 - ASIA 1.125 USD 09/24/2026</t>
  </si>
  <si>
    <t>KR KOREA ELEC 1 1/8% DUE 25 - ASIA 1.125 USD 06/15/2025</t>
  </si>
  <si>
    <t>KR KOREA ELEC 2 1/2% DUE 24 - ASIA 2.5 USD 06/24/2024</t>
  </si>
  <si>
    <t>KR RESOURCES 1 3/4% DUE 26 - ASIA 1.75 USD 04/15/2026</t>
  </si>
  <si>
    <t>KR RESOURCES 4% DUE 23 - ASIA 4 USD 04/18/2023</t>
  </si>
  <si>
    <t>KR KOREA GAS CORP 2% DUE 31 - ASIA 2 USD 07/13/2031</t>
  </si>
  <si>
    <t>KR KOREA GAS CORP 3 1/8% DUE 27 - ASIA 3.125 USD 07/20/2027</t>
  </si>
  <si>
    <t>KR KOREA GAS CORP 3 1/2 % DUE 26 - ASIA 3.5 USD 07/02/2026</t>
  </si>
  <si>
    <t>KR KOREA GAS CORP 3 1/2% DUE 25 - ASIA 3.5 USD 07/21/2025</t>
  </si>
  <si>
    <t>KR NATL OIL 2 3/8% DUE 31 - ASIA 2.375 USD 04/07/2031</t>
  </si>
  <si>
    <t>KR NATL OIL 1 5/8% DUE 30 - ASIA 1.625 USD 10/05/2030</t>
  </si>
  <si>
    <t>KR NATL OIL 3 3/8% DUE 27 - ASIA 3.375 USD 03/27/2027</t>
  </si>
  <si>
    <t>KR NATL OIL 2 1/2% DUE 26 - ASIA 2.5 USD 10/24/2026</t>
  </si>
  <si>
    <t>KR NATL OIL 2 5/8% DUE 26 - ASIA 2.625 USD 04/14/2026</t>
  </si>
  <si>
    <t>KR NATL OIL 1 1/4% DUE 26 - ASIA 1.25 USD 04/07/2026</t>
  </si>
  <si>
    <t>KR NATL OIL 0 7/8% DUE 25 - ASIA .875 USD 10/05/2025</t>
  </si>
  <si>
    <t>KR NATL OIL 3 1/4% DUE 25 - ASIA 3.25 USD 10/01/2025</t>
  </si>
  <si>
    <t>KR NATL OIL 3 1/4% DUE 24 - ASIA 3.25 USD 07/10/2024</t>
  </si>
  <si>
    <t>KR NATL OIL 4% DUE 24 - ASIA 4 USD 01/23/2024</t>
  </si>
  <si>
    <t>KR NATL OIL 4.2% DUE 23 - ASIA 4.2 USD 06/01/2023</t>
  </si>
  <si>
    <t>KR KOREA WATER RESOURCE 3 7/8% DUE 23 - ASIA 3.875 USD 05/15/2023</t>
  </si>
  <si>
    <t>KR KOREA SOUTHERN POWER CO 0 3/4% DUE 26 - ASIA .75 USD 01/27/2026</t>
  </si>
  <si>
    <t>TH KRUNG THAI BANK PUBLIC 4.4% DUE 26 PERP - ASIA 4.4 USD 12/31/2049</t>
  </si>
  <si>
    <t>KZ TEMIR ZHOLY 6.95% DUE 42 6.95  07/10/2042</t>
  </si>
  <si>
    <t>CN KUNLUN ENERGY 3 3/4% DUE 25 - ASIA 3.75 USD 05/13/2025</t>
  </si>
  <si>
    <t>KW KUWAIT INTERNATIONAL 3 1/2% DUE 27 3.5  03/20/2027</t>
  </si>
  <si>
    <t>KZ KAZMUNAIGAZ 6 3/8% DUE 48 6.375  10/24/2048</t>
  </si>
  <si>
    <t>KZ KAZMUNAIGAZ 3 1/2% DUE 33 3.5  04/14/2033</t>
  </si>
  <si>
    <t>KZ KAZMUNAIGAZ 5 3/8% DUE 30 5.375  04/24/2030</t>
  </si>
  <si>
    <t>KZ KAZTRANSGAS JSC 4 3/8% DUE 27 4.375  09/26/2027</t>
  </si>
  <si>
    <t>LB REPUBLIC 7 1/4% DUE 37 7.25  03/23/2037</t>
  </si>
  <si>
    <t>LB REPUBLIC 7.05% DUE 35 7.05  11/02/2035</t>
  </si>
  <si>
    <t>LB REPUBLIC 7% DUE 32 7  03/23/2032</t>
  </si>
  <si>
    <t>LB REPUBLIC 6.65% DUE 28 6.65  11/03/2028</t>
  </si>
  <si>
    <t>LB REPUBLIC 6 3/4% DUE 27 6.75  11/29/2027</t>
  </si>
  <si>
    <t>LB REPUBLIC 6.85% DUE 27 6.85  03/23/2027</t>
  </si>
  <si>
    <t>LB REPUBLIC 6.6% DUE 26 6.6  11/27/2026</t>
  </si>
  <si>
    <t>LB REPUBLIC 6 1/4% DUE 24 6.25  11/04/2024</t>
  </si>
  <si>
    <t>LB REPUBLIC 6.65% DUE 24 6.65  04/22/2024</t>
  </si>
  <si>
    <t>CN LENOVO GROUP 5 7/8% DUE 25 - ASIA 5.875 USD 04/24/2025</t>
  </si>
  <si>
    <t>CN LENOVO GROUP 4 3/4% DUE 23 - ASIA 4.75 USD 03/29/2023</t>
  </si>
  <si>
    <t>KR LG CHEM 1 3/8% DUE 26 - ASIA 1.375 USD 07/07/2026</t>
  </si>
  <si>
    <t>BR LIGHT SERVICOS 4 3/8% DUE 26 4.375  06/18/2026</t>
  </si>
  <si>
    <t>HK LIFESTYLE 4 1/2% DUE 25 - ASIA 4.5 USD 06/26/2025</t>
  </si>
  <si>
    <t>PE LIMA METRO 5 7/8% DUE 34 5.875  07/05/2034</t>
  </si>
  <si>
    <t>CN LONGFOR 3.85% DUE 32 - ASIA 3.85 USD 01/13/2032</t>
  </si>
  <si>
    <t>IL LEVIATHAN BOND LTD 6 3/4% DUE 30 6.75  06/30/2030</t>
  </si>
  <si>
    <t>AE MAF 6 3/8% DUE 26 PERP 6.375  12/31/2049</t>
  </si>
  <si>
    <t>MY REPUBLIC SUKUK 3.075% DUE 51 - ASIA 3.075 USD 04/28/2051</t>
  </si>
  <si>
    <t>MY REPUBLIC SUKUK 4.08% DUE 46 - ASIA 4.08 USD 04/27/2046</t>
  </si>
  <si>
    <t>MY REPUBLIC SUKUK 4.236% DUE 45 - ASIA 4.236 USD 04/22/2045</t>
  </si>
  <si>
    <t>MY REPUBLIC SUKUK 2.07% DUE 31 - ASIA 2.07 USD 04/28/2031</t>
  </si>
  <si>
    <t>MY REPUBLIC SUKUK 3.179% DUE 26 - ASIA 3.179 USD 04/27/2026</t>
  </si>
  <si>
    <t>BR MC BRAZIL DOWNSTREAM 7 1/4% DUE 31 7.25  06/30/2031</t>
  </si>
  <si>
    <t>ID MEDCO STRAITS 6 3/8% DUE 27 - ASIA 6.375 USD 01/30/2027</t>
  </si>
  <si>
    <t>ID MEDCO STRAITS 7 3/8% DUE 26 - ASIA 7.375 USD 05/14/2026</t>
  </si>
  <si>
    <t>ID MEDCO STRAITS 6 3/4% DUE 25 - ASIA 6.75 USD 01/30/2025</t>
  </si>
  <si>
    <t>UA METINVEST 7 3/4% DUE 29 7.75  10/17/2029</t>
  </si>
  <si>
    <t>UA METINVEST 8 1/2% DUE 26 8.5  04/23/2026</t>
  </si>
  <si>
    <t>MX MEX CITY AIRPORT TRUST 5 1/2% DUE 47 5.5  07/31/2047</t>
  </si>
  <si>
    <t>MX MEX CITY AIRPORT TRUST 5 1/2% DUE 46 5.5  10/31/2046</t>
  </si>
  <si>
    <t>MX MEX CITY AIRPORT TRUST 3 7/8% DUE 28 3.875  04/30/2028</t>
  </si>
  <si>
    <t>MX MEX CITY AIRPORT TRUST 4 1/4% DUE 26 4.25  10/31/2026</t>
  </si>
  <si>
    <t>MX UMS 3 3/4% DUE 71 3.75  04/19/2071</t>
  </si>
  <si>
    <t>MX UMS 4.35% DUE 47 4.35  01/15/2047</t>
  </si>
  <si>
    <t>MX UMS 6 3/4% DUE 34 6.75  09/27/2034</t>
  </si>
  <si>
    <t>MX UMS 7 1/2% DUE 33 7.5  04/08/2033</t>
  </si>
  <si>
    <t>MX UMS 8.3% DUE 31 8.3  08/15/2031</t>
  </si>
  <si>
    <t>MX UMS 4 1/8% DUE 26 4.125  01/21/2026</t>
  </si>
  <si>
    <t>PE MIVIVIENDA 3 1/2% DUE 23 3.5  01/31/2023</t>
  </si>
  <si>
    <t>MN REPUBLIC 8 3/4% DUE 24 - ASIA 8.75 USD 03/09/2024</t>
  </si>
  <si>
    <t>MN REPUBLIC 5 5/8% DUE 23 - ASIA 5.625 USD 05/01/2023</t>
  </si>
  <si>
    <t>MA KINGDOM 5 1/2% DUE 42 5.5  12/11/2042</t>
  </si>
  <si>
    <t>MA KINGDOM 3% DUE 32 3  12/15/2032</t>
  </si>
  <si>
    <t>MA KINGDOM 2 3/8% DUE 27 2.375  12/15/2027</t>
  </si>
  <si>
    <t>MA KINGDOM 4 1/4% DUE 22 4.25  12/11/2022</t>
  </si>
  <si>
    <t>MZ MOZAMBIQUE INTERNATIONAL 5% DUE 31 5  09/15/2031</t>
  </si>
  <si>
    <t>AR MSU SA 6 7/8% DUE 25 6.875  02/01/2025</t>
  </si>
  <si>
    <t>HK MTRC 1 5/8% DUE 30 - ASIA 1.625 USD 08/19/2030</t>
  </si>
  <si>
    <t>6UX9PYXX</t>
  </si>
  <si>
    <t>TH MUANG THAI LIFE ASSURANCE 3.552% DUE 37 - ASIA 3.552 USD 01/27/2037</t>
  </si>
  <si>
    <t>XS2396503505</t>
  </si>
  <si>
    <t>AE MUBADALA 2 7/8% DUE 30 2.875  05/21/2030</t>
  </si>
  <si>
    <t>AE MUBADALA 3 3/4% DUE 29 3.75  04/19/2029</t>
  </si>
  <si>
    <t>AE MUBADALA 4 1/2% DUE 28 4.5  11/07/2028</t>
  </si>
  <si>
    <t>AE MUBADALA 2 3/4% DUE 23 2.75  05/11/2023</t>
  </si>
  <si>
    <t>IN MUTHOOT FINANCE 4.4% DUE 23 - ASIA 4.4 USD 09/02/2023</t>
  </si>
  <si>
    <t>PH MANILA WATER CO INC 4 3/8% DUE 30 - ASIA 4.375 USD 07/30/2030</t>
  </si>
  <si>
    <t>IL MIZRAHI TEFAHOT BANK LTD 3.077% DUE 31 3.077  04/07/2031</t>
  </si>
  <si>
    <t>KR NATL AGRI 1 1/4% DUE 26 - ASIA 1.25 USD 07/28/2026</t>
  </si>
  <si>
    <t>KR NATL AGRI 1 1/4% DUE 25 - ASIA 1.25 USD 07/20/2025</t>
  </si>
  <si>
    <t>KR NATL AGRI 0 7/8% DUE 24 - ASIA .875 USD 07/28/2024</t>
  </si>
  <si>
    <t>KR NATL AGRI 3 7/8% DUE 23 - ASIA 3.875 USD 07/30/2023</t>
  </si>
  <si>
    <t>UA NAK NAFTOGAZ 7 5/8% DUE 26 7.625  11/08/2026</t>
  </si>
  <si>
    <t>HK NAN FUNG 5% DUE 28 - ASIA 5 USD 09/05/2028</t>
  </si>
  <si>
    <t>HK NANYANG COMM BK 3.8% DUE 29 - ASIA 3.8 USD 11/20/2029</t>
  </si>
  <si>
    <t>BR NATURA COSMETICOS SA 4 1/8% DUE 28 4.125  05/03/2028</t>
  </si>
  <si>
    <t>PE NEXA RESOURCES 5 3/8% DUE 27 5.375  05/04/2027</t>
  </si>
  <si>
    <t>NG REPUBLIC 9.248% DUE 49 9.248  01/21/2049</t>
  </si>
  <si>
    <t>NG REPUBLIC 7 5/8% DUE 47 7.625  11/28/2047</t>
  </si>
  <si>
    <t>NG REPUBLIC 7.696% DUE 38 7.696  02/23/2038</t>
  </si>
  <si>
    <t>NG REPUBLIC 7 3/8% DUE 33 7.375  09/28/2033</t>
  </si>
  <si>
    <t>NG REPUBLIC 7 7/8% DUE 32 7.875  02/16/2032</t>
  </si>
  <si>
    <t>NG REPUBLIC 7.143% DUE 30 7.143  02/23/2030</t>
  </si>
  <si>
    <t>NG REPUBLIC 6 1/2% DUE 27 6.5  11/28/2027</t>
  </si>
  <si>
    <t>NG REPUBLIC 6 3/8% DUE 23 6.375  07/12/2023</t>
  </si>
  <si>
    <t>KW NBK 3 5/8% DUE 26 PERP 3.625  12/31/2049</t>
  </si>
  <si>
    <t>KW NBK SPC LTD 1 5/8% DUE 27 1.625  09/15/2027</t>
  </si>
  <si>
    <t>IN NATL THERMAL 4 1/2% DUE 28 - ASIA 4.5 USD 03/19/2028</t>
  </si>
  <si>
    <t>MA GROUPE OFFICE 5 1/8% DUE 51 5.125  06/23/2051</t>
  </si>
  <si>
    <t>MA GROUPE OFFICE 6 7/8% DUE 44 6.875  04/25/2044</t>
  </si>
  <si>
    <t>MA GROUPE OFFICE 3 3/4% DUE 31 3.75  06/23/2031</t>
  </si>
  <si>
    <t>MY 1MDB GLOBAL INVESTMENTS 4.4% DUE 23 - ASIA 4.4 USD 03/09/2023</t>
  </si>
  <si>
    <t>BR OI MOVEL SA 8 3/4% DUE 26 8.75  07/30/2026</t>
  </si>
  <si>
    <t>BH NOGAHOLDING SUKUK 5 1/4% DUE 29 5.25  04/08/2029</t>
  </si>
  <si>
    <t>IN OIL INDIA 5 1/8% DUE 29 - ASIA 5.125 USD 02/04/2029</t>
  </si>
  <si>
    <t>OM OMAN GOVERNMENT 6 3/4% DUE 48 6.75  01/17/2048</t>
  </si>
  <si>
    <t>OM OMAN GOVERNMENT 6 1/2% DUE 47 6.5  03/08/2047</t>
  </si>
  <si>
    <t>OM OMAN GOVERNMENT 7 3/8% DUE 32 7.375  10/28/2032</t>
  </si>
  <si>
    <t>OM OMAN GOVERNMENT 6 1/4% DUE 31 6.25  01/25/2031</t>
  </si>
  <si>
    <t>OM OMAN GOVERNMENT SUKUK 4 7/8% DUE 30 4.875  06/15/2030</t>
  </si>
  <si>
    <t>OM OMAN GOVERNMENT 6% DUE 29 6  08/01/2029</t>
  </si>
  <si>
    <t>OMAN INTRNL BOND USD REG S 5.625 USD 01/17/2028</t>
  </si>
  <si>
    <t>OM OMAN GOVERNMENT 6 3/4% DUE 27 6.75  10/28/2027</t>
  </si>
  <si>
    <t>OM OMAN GOVERNMENT 4 3/4% DUE 26 4.75  06/15/2026</t>
  </si>
  <si>
    <t>OM OMAN GOVERNMENT SUKUK 5.932% DUE 25 5.932  10/31/2025</t>
  </si>
  <si>
    <t>OM OMAN GOVERNMENT 4 7/8% DUE 25 4.875  02/01/2025</t>
  </si>
  <si>
    <t>OM OMAN GOVERNMENT SUKUK 4.397% DUE 24 4.397  06/01/2024</t>
  </si>
  <si>
    <t>OM OQ SAOC 5 1/8% DUE 28 5.125  05/06/2028</t>
  </si>
  <si>
    <t>IN ONGC 3 3/8% DUE 29 - ASIA 3.375 USD 12/05/2029</t>
  </si>
  <si>
    <t>CN CHINA ORIENT AM CO 3 1/2% DUE 29 - ASIA 3.5 USD 09/24/2029</t>
  </si>
  <si>
    <t>CN CHINA ORIENT AM CO 4 1/2 % DUE 29 - ASIA 4.5 USD 03/20/2029</t>
  </si>
  <si>
    <t>CN CHINA ORIENT AM CO 4 3/8% DUE 27 - ASIA 4.375 USD 12/21/2027</t>
  </si>
  <si>
    <t>OZTEL HOLDINGS 6.625 USD 04/24/2028</t>
  </si>
  <si>
    <t>PK REPUBLIC 8 7/8% DUE 51 - ASIA 8.875 USD 04/08/2051</t>
  </si>
  <si>
    <t>PK REPUBLIC 8 1/4% DUE 24 - ASIA 8.25 USD 04/15/2024</t>
  </si>
  <si>
    <t>AR PAMPA ENERGIA 7 1/2% DUE 27 7.5  01/24/2027</t>
  </si>
  <si>
    <t>PA REPUBLIC 4 1/2% DUE 50 4.5  04/16/2050</t>
  </si>
  <si>
    <t>PA BANCO NACIONAL DE PANAMA 2 1/2% DUE 30 2.5  08/11/2030</t>
  </si>
  <si>
    <t>PA REPUBLIC 3.16% DUE 30 3.16  01/23/2030</t>
  </si>
  <si>
    <t>PA REPUBLIC 9 3/8% DUE 29 9.375  04/01/2029</t>
  </si>
  <si>
    <t>PA REPUBLIC 8 7/8% DUE 27 8.875  09/30/2027</t>
  </si>
  <si>
    <t>PY REPUBLIC 5.4% DUE 50 5.4  03/30/2050</t>
  </si>
  <si>
    <t>PY REPUBLIC 5.6% DUE 48 5.6  03/13/2048</t>
  </si>
  <si>
    <t>PY REPUBLIC 6.1% DUE 44 6.1  08/11/2044</t>
  </si>
  <si>
    <t>PY REPUBLIC 2.739% DUE 33 2.739  01/29/2033</t>
  </si>
  <si>
    <t>PY REPUBLIC 4.95% DUE 31 4.95  04/28/2031</t>
  </si>
  <si>
    <t>PY REPUBLIC 4.7% DUE 27 4.7  03/27/2027</t>
  </si>
  <si>
    <t>PY REPUBLIC 5% DUE 26 5  04/15/2026</t>
  </si>
  <si>
    <t>PY BIOCEANICO SOVEREIGN 0% DUE 34 .000001  06/05/2034</t>
  </si>
  <si>
    <t>PH PETRON CORP 5.95% DUE 26 PERP - ASIA 5.95 USD 12/31/2049</t>
  </si>
  <si>
    <t>PH PETRON CORP 4.6% DUE 23 PERP - ASIA 4.6 USD 12/31/2049</t>
  </si>
  <si>
    <t>CN PEAK REINSURANCE 5.35% DUE 25 PERP - ASIA 5.35 USD 12/31/2049</t>
  </si>
  <si>
    <t>MX PEMEX 5 5/8% DUE 46 5.625  01/23/2046</t>
  </si>
  <si>
    <t>MX PEMEX 6 1/2% DUE 29 6.5  01/23/2029</t>
  </si>
  <si>
    <t>MX PEMEX 5.35% DUE 28 5.35  02/12/2028</t>
  </si>
  <si>
    <t>MX PEMEX 6.35% DUE 48 6.35  02/12/2048</t>
  </si>
  <si>
    <t>INDUSTRIAS PENOL USD REG S 5.65 USD 09/12/2049</t>
  </si>
  <si>
    <t>PE PERU LNG SRL 5 3/8% DUE 30 5.375  03/22/2030</t>
  </si>
  <si>
    <t>ID PERTAMINA 4.15% DUE 60 - ASIA 4.15 USD 02/25/2060</t>
  </si>
  <si>
    <t>ID PERTAMINA 4.7% DUE 49 - ASIA 4.7 USD 07/30/2049</t>
  </si>
  <si>
    <t>ID PERTAMINA 4.175% DUE 50 - ASIA 4.175 USD 01/21/2050</t>
  </si>
  <si>
    <t>ID PERTAMINA 6 1/2% DUE 48 - ASIA 6.5 USD 11/07/2048</t>
  </si>
  <si>
    <t>ID PERTAMINA 6% DUE 42 - ASIA 6 USD 05/03/2042</t>
  </si>
  <si>
    <t>ID PERTAMINA 6 1/2% DUE 41 - ASIA 6.5 USD 05/27/2041</t>
  </si>
  <si>
    <t>ID PERTAMINA 3.65% DUE 29 - ASIA 3.65 USD 07/30/2029</t>
  </si>
  <si>
    <t>ID PERTAMINA 1.4% DUE 26 - ASIA 1.4 USD 02/09/2026</t>
  </si>
  <si>
    <t>PE REPUBLIC 3.23% DUE 21 3.23  07/28/2121</t>
  </si>
  <si>
    <t>715638DW</t>
  </si>
  <si>
    <t>PE REPUBLIC 3.6% DUE 72 3.6  01/15/2072</t>
  </si>
  <si>
    <t>US715638DW93</t>
  </si>
  <si>
    <t>PE REPUBLIC 1.862% DUE 32 1.862  12/01/2032</t>
  </si>
  <si>
    <t>PE REPUBLIC 2.783% DUE 31 2.783  01/23/2031</t>
  </si>
  <si>
    <t>BR PETROBRAS 5 5/8% DUE 43 5.625  05/20/2043</t>
  </si>
  <si>
    <t>BR PETROBRAS 6 3/4% DUE 41 6.75  01/27/2041</t>
  </si>
  <si>
    <t>BR PETROBRAS 5.093% DUE 01/30 5.093  01/15/2030</t>
  </si>
  <si>
    <t>MY PETRONAS 3.404% DUE 61 - ASIA 3.404 USD 04/28/2061</t>
  </si>
  <si>
    <t>MY PETRONAS 4.8% DUE 60 - ASIA 4.8 USD 04/21/2060</t>
  </si>
  <si>
    <t>MY PETRONAS 4.55% DUE 50 - ASIA 4.55 USD 04/21/2050</t>
  </si>
  <si>
    <t>MY PETRONAS 2.48% DUE 32 - ASIA 2.48 USD 01/28/2032</t>
  </si>
  <si>
    <t>MY PETRONAS 2.112% DUE 28 - ASIA 2.112 USD 03/23/2028</t>
  </si>
  <si>
    <t>MY PETRONAS 7 5/8% DUE 26 - ASIA 7.625 USD 10/15/2026</t>
  </si>
  <si>
    <t>PE PETROLEOS DEL 5 5/8% DUE 47 5.625  06/19/2047</t>
  </si>
  <si>
    <t>PE PETROLEOS DEL 4 3/4% DUE 32 4.75  06/19/2032</t>
  </si>
  <si>
    <t>PH REPUBLIC 3.2% DUE 46 - ASIA 3.2 USD 07/06/2046</t>
  </si>
  <si>
    <t>PH REPUBLIC 2.65% DUE 45 - ASIA 2.65 USD 12/10/2045</t>
  </si>
  <si>
    <t>PH REPUBLIC 5% DUE 37 - ASIA 5 USD 01/13/2037</t>
  </si>
  <si>
    <t>PH REPUBLIC 6 3/8% DUE 34 - ASIA 6.375 USD 10/23/2034</t>
  </si>
  <si>
    <t>PH REPUBLIC 6 3/8% DUE 32 - ASIA 6.375 USD 01/15/2032</t>
  </si>
  <si>
    <t>PH REPUBLIC 1.95% DUE 32 - ASIA 1.95 USD 01/06/2032</t>
  </si>
  <si>
    <t>PH REPUBLIC 1.648% DUE 31 - ASIA 1.648 USD 06/10/2031</t>
  </si>
  <si>
    <t>PH REPUBLIC 7 3/4% DUE 31 - ASIA 7.75 USD 01/14/2031</t>
  </si>
  <si>
    <t>PH REPUBLIC 3 3/4% DUE 29 - ASIA 3.75 USD 01/14/2029</t>
  </si>
  <si>
    <t>PH REPUBLIC 3% DUE 28 - ASIA 3 USD 02/01/2028</t>
  </si>
  <si>
    <t>PH REPUBLIC 5 1/2% DUE 26 - ASIA 5.5 USD 03/30/2026</t>
  </si>
  <si>
    <t>PH REPUBLIC 9 1/2% DUE 24 - ASIA 9.5 USD 10/21/2024</t>
  </si>
  <si>
    <t>PH REPUBLIC 7 1/2% DUE 24 - ASIA 7.5 USD 09/25/2024</t>
  </si>
  <si>
    <t>XS2010026560</t>
  </si>
  <si>
    <t>CN CHINA PING AN INSR 2.85% DUE 31 - ASIA 2.85 USD 08/12/2031</t>
  </si>
  <si>
    <t>CN CHINA PING AN INSR 4 1/4% DUE 29 - ASIA 4.25 USD 05/28/2029</t>
  </si>
  <si>
    <t>ID PELABUHAN 4 1/2% DUE 23 - ASIA 4.5 USD 05/02/2023</t>
  </si>
  <si>
    <t>ID PT PELABUHAN II 5 3/8% DUE 45 - ASIA 5.375 USD 05/05/2045</t>
  </si>
  <si>
    <t>ID PLNIJ 4% DUE 50 - ASIA 4 USD 06/30/2050</t>
  </si>
  <si>
    <t>ID PLNIJ 4 3/8% DUE 50 - ASIA 4.375 USD 02/05/2050</t>
  </si>
  <si>
    <t>ID PLNIJ 4 7/8% DUE 49 - ASIA 4.875 USD 07/17/2049</t>
  </si>
  <si>
    <t>ID PLNIJ 6 1/4% DUE 49 - ASIA 6.25 USD 01/25/2049</t>
  </si>
  <si>
    <t>ID PLNIJ 6.15% DUE 48 - ASIA 6.15 USD 05/21/2048</t>
  </si>
  <si>
    <t>ID PLNIJ 5 1/4% DUE 47 - ASIA 5.25 USD 05/15/2047</t>
  </si>
  <si>
    <t>ID PLNIJ 5 1/4% DUE 42 - ASIA 5.25 USD 10/24/2042</t>
  </si>
  <si>
    <t>ID PLNIJ 3 3/8% DUE 30 - ASIA 3.375 USD 02/05/2030</t>
  </si>
  <si>
    <t>ID PLNIJ 3 7/8% DUE 29 - ASIA 3.875 USD 07/17/2029</t>
  </si>
  <si>
    <t>ID PLNIJ 5 3/8% DUE 29 - ASIA 5.375 USD 01/25/2029</t>
  </si>
  <si>
    <t>ID PLNIJ 5.45% DUE 28 - ASIA 5.45 USD 05/21/2028</t>
  </si>
  <si>
    <t>MX POINSETTIA FINANCE 6 5/8% DUE 31 6.625  06/17/2031</t>
  </si>
  <si>
    <t>KR POSCO 2 3/4% DUE 24 - ASIA 2.75 USD 07/15/2024</t>
  </si>
  <si>
    <t>KR POSCO 2 3/8% DUE 23 - ASIA 2.375 USD 01/17/2023</t>
  </si>
  <si>
    <t>PL REPUBLIC 3 1/4% DUE 26 3.25  04/06/2026</t>
  </si>
  <si>
    <t>PL REPUBLIC 3% DUE 23 3  03/17/2023</t>
  </si>
  <si>
    <t>CN POLY PROP GRP 4% DUE 25 - ASIA 4 USD 11/10/2025</t>
  </si>
  <si>
    <t>IN PWR FIN CORP 3.35% DUE 31 - ASIA 3.35 USD 05/16/2031</t>
  </si>
  <si>
    <t>IN PWR FIN CORP 3.95% DUE 30 - ASIA 3.95 USD 04/23/2030</t>
  </si>
  <si>
    <t>IN PWR FIN CORP 6.15% DUE 28 - ASIA 6.15 USD 12/06/2028</t>
  </si>
  <si>
    <t>IN PWR FIN CORP 5 1/4% DUE 28 - ASIA 5.25 USD 08/10/2028</t>
  </si>
  <si>
    <t>BR PETRORIO 6 1/8% DUE 26 6.125  06/09/2026</t>
  </si>
  <si>
    <t>CO PROMIGAS SA 3 3/4% DUE 29 3.75  10/16/2029</t>
  </si>
  <si>
    <t>ZA PROSUS 4.85% DUE 27 4.85  07/06/2027</t>
  </si>
  <si>
    <t>ZM EAST SOUTH AFRICA 4 1/8% DUE 28 4.125  06/30/2028</t>
  </si>
  <si>
    <t>TH PTTEP 3.903% DUE 59 - ASIA 3.903 USD 12/06/2059</t>
  </si>
  <si>
    <t>TH PTTEP 2.993% DUE 30 - ASIA 2.993 USD 01/15/2030</t>
  </si>
  <si>
    <t>QATAR 6.4 01/20/40 6.4 USD 01/20/2040</t>
  </si>
  <si>
    <t>QA REPUBLIC 9 3/4% DUE 30 9.75  06/15/2030</t>
  </si>
  <si>
    <t>QA REPUBLIC 4% DUE 29 4  03/14/2029</t>
  </si>
  <si>
    <t>QA REPUBLIC 4 1/2% DUE 28 4.5  04/23/2028</t>
  </si>
  <si>
    <t>QA REPUBLIC 3 1/4% DUE 26 3.25  06/02/2026</t>
  </si>
  <si>
    <t>QA REPUBLIC 3 3/8% DUE 24 3.375  03/14/2024</t>
  </si>
  <si>
    <t>QA REPUBLIC 3 7/8% DUE 23 3.875  04/23/2023</t>
  </si>
  <si>
    <t>QA REPUBLIC SUKUK 3.241% DUE 23 3.241  01/18/2023</t>
  </si>
  <si>
    <t>QA QATAR REINSURANCE 4.95% DUE 22 PERP 4.95  12/31/2049</t>
  </si>
  <si>
    <t>BR RUMO 5 1/4% DUE 28 5.25  01/10/2028</t>
  </si>
  <si>
    <t>BR RUMO 4.2% DUE 32 4.2  01/18/2032</t>
  </si>
  <si>
    <t>TH RATCHABURI ELEC 4 1/2% DUE 28 - ASIA 4.5 USD 03/27/2028</t>
  </si>
  <si>
    <t>PH RCB 6 1/2% DUE 25 PERP - ASIA 6.5 USD 12/31/2049</t>
  </si>
  <si>
    <t>BR REDE D OR 4 1/2% DUE 30 4.5  01/22/2030</t>
  </si>
  <si>
    <t>REDE D'OR SAO LUIZ SA 4.95 USD 01/17/2028</t>
  </si>
  <si>
    <t>IN RURAL ELECTRIFICATION 4 3/4% DUE 23 - ASIA 4.75 USD 05/19/2023</t>
  </si>
  <si>
    <t>AE EMIRATES REIT SUKUK 5 1/8% DUE 22 5.125  12/12/2022</t>
  </si>
  <si>
    <t>SA RIYAD BANK SUKUK 3.174% DUE 30 3.174  02/25/2030</t>
  </si>
  <si>
    <t>IN RELIANCE 4 7/8% DUE 45 - ASIA 4.875 USD 02/10/2045</t>
  </si>
  <si>
    <t>IN RELIANCE 6 1/4% DUE 40 - ASIA 6.25 USD 10/19/2040</t>
  </si>
  <si>
    <t>CN CHINA RAILWAY CONSTR 3.97% DUE 24 PERP - ASIA 3.97 USD 12/31/2049</t>
  </si>
  <si>
    <t>RO REPUBLIC 4% DUE 51 4  02/14/2051</t>
  </si>
  <si>
    <t>RO REPUBLIC 3% DUE 31 3  02/14/2031</t>
  </si>
  <si>
    <t>RO REPUBLIC 4 3/8% DUE 23 4.375  08/22/2023</t>
  </si>
  <si>
    <t>AE RUWAIS POWER 6% DUE 36 6  08/31/2036</t>
  </si>
  <si>
    <t>SA SABIC CAPITAL 3% DUE 50 3  09/14/2050</t>
  </si>
  <si>
    <t>SA SABIC CAPITAL 2.15% DUE 30 2.15  09/14/2030</t>
  </si>
  <si>
    <t>SA SABIC CAPITAL 4 1/2% DUE 28 4.5  10/10/2028</t>
  </si>
  <si>
    <t>KZ SAMRUK 2% DUE 26 2  10/28/2026</t>
  </si>
  <si>
    <t>SA KINGDOM 3.45% DUE 61 3.45  02/02/2061</t>
  </si>
  <si>
    <t>SA KINGDOM 4 1/2% DUE 60 4.5  04/22/2060</t>
  </si>
  <si>
    <t>SA KINGDOM 3 3/4% DUE 55 3.75  01/21/2055</t>
  </si>
  <si>
    <t>SA KINGDOM 3 1/4% DUE 51 3.25  11/17/2051</t>
  </si>
  <si>
    <t>XS2408613136</t>
  </si>
  <si>
    <t>SA KINGDOM 5 1/4% DUE 50 5.25  01/16/2050</t>
  </si>
  <si>
    <t>SA KINGDOM 5% DUE 49 5  04/17/2049</t>
  </si>
  <si>
    <t>SA KINGDOM 4 5/8% DUE 47 4.625  10/04/2047</t>
  </si>
  <si>
    <t>SA KINGDOM 2 3/4% DUE 32 2.75  02/03/2032</t>
  </si>
  <si>
    <t>SA KINGDOM SUKUK 2 1/4% DUE 31 2.25  05/17/2031</t>
  </si>
  <si>
    <t>XS2408477797</t>
  </si>
  <si>
    <t>SA KINGDOM 3 1/4% DUE 30 3.25  10/22/2030</t>
  </si>
  <si>
    <t>SA KINGDOM 4 1/2% DUE 30 4.5  04/17/2030</t>
  </si>
  <si>
    <t>SA KINGDOM SUKUK 2.969% DUE 29 2.969  10/29/2029</t>
  </si>
  <si>
    <t>SA KINGDOM 4 3/8% DUE 29 4.375  04/16/2029</t>
  </si>
  <si>
    <t>SA KINGDOM SUKUK 4.303% DUE 29 4.303  01/19/2029</t>
  </si>
  <si>
    <t>SA KINGDOM 3 5/8% DUE 28 3.625  03/04/2028</t>
  </si>
  <si>
    <t>SA KINGDOM SUKUK 3.628% DUE 27 3.628  04/20/2027</t>
  </si>
  <si>
    <t>SA KINGDOM 4% DUE 25 4  04/17/2025</t>
  </si>
  <si>
    <t>SA KINGDOM 2 7/8% DUE 23 2.875  03/04/2023</t>
  </si>
  <si>
    <t>IN STATE BK OF INDIA 4 7/8% DUE 24 - ASIA 4.875 USD 04/17/2024</t>
  </si>
  <si>
    <t>MX MINERA MEXICO 4 1/2% DUE 50 4.5  01/26/2050</t>
  </si>
  <si>
    <t>CN CHINA DVLP BK CORP 4% DUE 37 - ASIA 4 USD 01/24/2037</t>
  </si>
  <si>
    <t>CN CHINA DVLP BK CORP 1 5/8% DUE 30 - ASIA 1.625 USD 10/27/2030</t>
  </si>
  <si>
    <t>CN CHINA DVLP BK CORP 3 3/8% DUE 27 - ASIA 3.375 USD 01/24/2027</t>
  </si>
  <si>
    <t>CN CHINA DVLP BK CORP 3% DUE 26 - ASIA 3 USD 06/01/2026</t>
  </si>
  <si>
    <t>CN CHINA DVLP BK CORP 1% DUE 25 - ASIA 1 USD 10/27/2025</t>
  </si>
  <si>
    <t>CN CHINA DVLP BK CORP 5/8% DUE 9/24 - ASIA .625 USD 09/09/2024</t>
  </si>
  <si>
    <t>CN CHINA DVLP BK CORP 0 5/8% DUE 24 - ASIA .625 USD 01/12/2024</t>
  </si>
  <si>
    <t>CN CHINA DVLP BK CORP 2 3/4% DUE 22 - ASIA 2.75 USD 11/16/2022</t>
  </si>
  <si>
    <t>CN STATE DVLP &amp; INVST CORP 3 3/4% DUE 29 - ASIA 3.75 USD 05/21/2029</t>
  </si>
  <si>
    <t>XS2401992628</t>
  </si>
  <si>
    <t>SA SAUDI ELECTRICITY SUKUK 5 1/2% DUE 44 5.5  04/08/2044</t>
  </si>
  <si>
    <t>SA SAUDI ELECTRICITY SUKUK 4.723% DUE 28 4.723  09/27/2028</t>
  </si>
  <si>
    <t>SA SAUDI ELECTRICITY SUKUK 4% DUE 24 4  04/08/2024</t>
  </si>
  <si>
    <t>SN REPUBLIC 6 3/4% DUE 48 6.75  03/13/2048</t>
  </si>
  <si>
    <t>CS SERBIA INTERNATIONAL 2 1/8% DUE 30 2.125  12/01/2030</t>
  </si>
  <si>
    <t>6X10IRXX</t>
  </si>
  <si>
    <t>CN SF HOLDING CO LTD 3 1/8% DUE 31 - ASIA 3.125 USD 11/17/2031</t>
  </si>
  <si>
    <t>XS2389983524</t>
  </si>
  <si>
    <t>6X0Z0ZXX</t>
  </si>
  <si>
    <t>CN SF HOLDING CO LTD 3% DUE 28 - ASIA 3 USD 11/17/2028</t>
  </si>
  <si>
    <t>XS2389983284</t>
  </si>
  <si>
    <t>6X0ZARXX</t>
  </si>
  <si>
    <t>XS2389983011</t>
  </si>
  <si>
    <t>AZ SOUTHERN GAS 6 7/8% DUE 26 6.875  03/24/2026</t>
  </si>
  <si>
    <t>AE SHARJAH SUKUK 3.2% DUE 31 3.2  07/13/2031</t>
  </si>
  <si>
    <t>AE SHARJAH SUKUK 3.234% DUE 29 3.234  10/23/2029</t>
  </si>
  <si>
    <t>AE SHARJAH SUKUK 4.226% DUE 28 4.226  03/14/2028</t>
  </si>
  <si>
    <t>AE SHARJAH SUKUK 2.942% DUE 27 2.942  06/10/2027</t>
  </si>
  <si>
    <t>AE SHARJAH SUKUK 3.854% DUE 26 3.854  04/03/2026</t>
  </si>
  <si>
    <t>HK SHANGHAI COMM BK 5% DUE 29 - ASIA 5 USD 01/17/2029</t>
  </si>
  <si>
    <t>HK SHANGHAI COMM BK 3 3/4% DUE 27 - ASIA 3.75 USD 11/29/2027</t>
  </si>
  <si>
    <t>CN SHANDONG IRON AND STEEL 4.8% DUE 24 - ASIA 4.8 USD 07/28/2024</t>
  </si>
  <si>
    <t>CN SHANDONG IRON AND STEEL 6 1/2% DUE 23 - ASIA 6.5 USD 11/05/2023</t>
  </si>
  <si>
    <t>SHIMAO GROUP HLDGS LTD REG S 4.6 USD 07/13/2030</t>
  </si>
  <si>
    <t>AE FINANCE DEPARTMENT 4 3/8% DUE 51 4.375  03/10/2051</t>
  </si>
  <si>
    <t>AE FINANCE DEPARTMENT 3 5/8% DUE 33 3.625  03/10/2033</t>
  </si>
  <si>
    <t>KR SHINHAN 4 1/2% DUE 28 - ASIA 4.5 USD 03/26/2028</t>
  </si>
  <si>
    <t>KR SHINHAN 3 3/4% DUE 27 - ASIA 3.75 USD 09/20/2027</t>
  </si>
  <si>
    <t>CN SHUI ON 6.15% DUE 24 - ASIA 6.15 USD 08/24/2024</t>
  </si>
  <si>
    <t>CN SHUI ON 5 3/4% DUE 23 - ASIA 5.75 USD 11/12/2023</t>
  </si>
  <si>
    <t>CO SIERRACOL ENERGY 6% DUE 28 6  06/15/2028</t>
  </si>
  <si>
    <t>SIERRACOL ENERGY ANDINA 6 USD 06/15/2028</t>
  </si>
  <si>
    <t>XS2408001365</t>
  </si>
  <si>
    <t>XS2407996185</t>
  </si>
  <si>
    <t>CN SINOPEC 3.1% DUE 51 - ASIA 3.1 USD 01/08/2051</t>
  </si>
  <si>
    <t>CN SINOPEC 3.35% DUE 50 - ASIA 3.35 USD 05/13/2050</t>
  </si>
  <si>
    <t>CN SINOPEC 3.44% DUE 49 - ASIA 3.44 USD 11/12/2049</t>
  </si>
  <si>
    <t>CN SINOPEC 3.68% DUE 49 - ASIA 3.68 USD 08/08/2049</t>
  </si>
  <si>
    <t>CN SINOPEC 4.6% DUE 48 - ASIA 4.6 USD 09/12/2048</t>
  </si>
  <si>
    <t>CN SINOPEC 4% DUE 47 - ASIA 4 USD 09/13/2047</t>
  </si>
  <si>
    <t>CN SINOPEC 4 1/4% DUE 47 - ASIA 4.25 USD 04/12/2047</t>
  </si>
  <si>
    <t>CN SINOPEC 4 1/4% DUE 46 - ASIA 4.25 USD 05/03/2046</t>
  </si>
  <si>
    <t>CN SINOPEC 4.1% DUE 45 - ASIA 4.1 USD 04/28/2045</t>
  </si>
  <si>
    <t>CN SINOPEC 5 3/8% DUE 43 - ASIA 5.375 USD 10/17/2043</t>
  </si>
  <si>
    <t>CN SINOPEC CORP 4 1/4% DUE 43 - ASIA 4.25 USD 04/24/2043</t>
  </si>
  <si>
    <t>CN SINOPEC 2.3% DUE 31 - ASIA 2.3 USD 01/08/2031</t>
  </si>
  <si>
    <t>CN SINOPEC 2.95% DUE 11/29 - ASIA 2.95 USD 11/12/2029</t>
  </si>
  <si>
    <t>CN SINOPEC 4 1/4% DUE 28 - ASIA 4.25 USD 09/12/2028</t>
  </si>
  <si>
    <t>CN SINOPEC 3 1/4% DUE 27 - ASIA 3.25 USD 09/13/2027</t>
  </si>
  <si>
    <t>CN SINOPEC 3 5/8% DUE 27 - ASIA 3.625 USD 04/12/2027</t>
  </si>
  <si>
    <t>CN SINOPEC 2 3/4% DUE 26 - ASIA 2.75 USD 09/29/2026</t>
  </si>
  <si>
    <t>CN SINOPEC 3 1/2% DUE 26 - ASIA 3.5 USD 05/03/2026</t>
  </si>
  <si>
    <t>CN SINOPEC 1.45% DUE 26 - ASIA 1.45 USD 01/08/2026</t>
  </si>
  <si>
    <t>CN SINOPEC 4 1/8% DUE 25 - ASIA 4.125 USD 09/12/2025</t>
  </si>
  <si>
    <t>CN SINOPEC 2 1/2% DUE 11/24 - ASIA 2.5 USD 11/12/2024</t>
  </si>
  <si>
    <t>CN SINOPEC 2 1/2% DUE 24 - ASIA 2.5 USD 08/08/2024</t>
  </si>
  <si>
    <t>CN SINOPEC 4 3/8% DUE 24 - ASIA 4.375 USD 04/10/2024</t>
  </si>
  <si>
    <t>CN SINOPEC 4 3/8% DUE 23 - ASIA 4.375 USD 10/17/2023</t>
  </si>
  <si>
    <t>CN SINOPEC 3 3/4% DUE 23 - ASIA 3.75 USD 09/12/2023</t>
  </si>
  <si>
    <t>CN SINOPEC CORP 3 1/8% DUE 23 - ASIA 3.125 USD 04/24/2023</t>
  </si>
  <si>
    <t>MO SJM HOLDINGS LTD 4.85% DUE 28 - ASIA 4.85 USD 01/27/2028</t>
  </si>
  <si>
    <t>PH SMC GLOBAL POWER 5.45% DUE 26 PERP - ASIA 5.45 USD 12/31/2049</t>
  </si>
  <si>
    <t>PH SMC GLOBAL POWER 5.7% DUE 26 PERP - ASIA 5.7 USD 12/31/2049</t>
  </si>
  <si>
    <t>PH SMC GLOBAL POWER 7% DUE 25 PERP - ASIA 7 USD 12/31/2049</t>
  </si>
  <si>
    <t>PH SMC GLOBAL POWER 5.95% DUE 25 PERP - ASIA 5.95 USD 12/31/2049</t>
  </si>
  <si>
    <t>PH SMC GLOBAL POWER 6.5% DUE 24 PERP - ASIA 6.5 USD 12/31/2049</t>
  </si>
  <si>
    <t>KR SMIND 2 1/8% DUE 26 - ASIA 2.125 USD 08/30/2026</t>
  </si>
  <si>
    <t>CN CHINA SOUTHERN PWR 3 1/2% DUE 27 - ASIA 3.5 USD 05/08/2027</t>
  </si>
  <si>
    <t>ZA REPUBLIC 6.3% DUE 48 6.3  06/22/2048</t>
  </si>
  <si>
    <t>ZA REPUBLIC 5.65% DUE 47 5.65  09/27/2047</t>
  </si>
  <si>
    <t>ZA REPUBLIC 5 3/8% DUE 44 5.375  07/24/2044</t>
  </si>
  <si>
    <t>ZA REPUBLIC 4.85% DUE 29 4.85  09/30/2029</t>
  </si>
  <si>
    <t>ZA REPUBLIC 4.85% DUE 27 4.85  09/27/2027</t>
  </si>
  <si>
    <t>ZA REPUBLIC 4 7/8% DUE 26 4.875  04/14/2026</t>
  </si>
  <si>
    <t>ZA REPUBLIC 4.665% DUE 24 4.665  01/17/2024</t>
  </si>
  <si>
    <t>KR REPUBLIC 3 7/8% DUE 48 - ASIA 3.875 USD 09/20/2048</t>
  </si>
  <si>
    <t>KR REPUBLIC 4 1/8% DUE 44 - ASIA 4.125 USD 06/10/2044</t>
  </si>
  <si>
    <t>KR REPUBLIC 1 3/4% DUE 31 - ASIA 1.75 USD 10/15/2031</t>
  </si>
  <si>
    <t>KR REPUBLIC 1% DUE 30 - ASIA 1 USD 09/16/2030</t>
  </si>
  <si>
    <t>KR REPUBLIC 2 1/2% DUE 29 - ASIA 2.5 USD 06/19/2029</t>
  </si>
  <si>
    <t>KR REPUBLIC 3 1/2% DUE 28 - ASIA 3.5 USD 09/20/2028</t>
  </si>
  <si>
    <t>KR REPUBLIC 5 5/8% DUE 25 - ASIA 5.625 USD 11/03/2025</t>
  </si>
  <si>
    <t>KR REPUBLIC 2% DUE 24 - ASIA 2 USD 06/19/2024</t>
  </si>
  <si>
    <t>CL SOC QUIMICA 4 1/4% DUE 50 4.25  01/22/2050</t>
  </si>
  <si>
    <t>LK REPUBLIC 7.85% DUE 29 - ASIA 7.85 USD 03/14/2029</t>
  </si>
  <si>
    <t>LK REPUBLIC 6.2% DUE 27 - ASIA 6.2 USD 05/11/2027</t>
  </si>
  <si>
    <t>LK REPUBLIC 6 1/8% DUE 25 - ASIA 6.125 USD 06/03/2025</t>
  </si>
  <si>
    <t>LK REPUBLIC 6.35% DUE 24 - ASIA 6.35 USD 06/28/2024</t>
  </si>
  <si>
    <t>LK REPUBLIC 6.85% DUE 24 - ASIA 6.85 USD 03/14/2024</t>
  </si>
  <si>
    <t>STAR ENERGY GEOTHERMAL 6.75 USD 04/24/2033</t>
  </si>
  <si>
    <t>SA SAUDI TELECOM CO SUKUK 3.89% DUE 29 3.89  05/13/2029</t>
  </si>
  <si>
    <t>ID STAR ENERGY 3 1/4% DUE 29 - ASIA 3.25 USD 04/14/2029</t>
  </si>
  <si>
    <t>BR STONECO LTD 3.95% DUE 28 3.95  06/16/2028</t>
  </si>
  <si>
    <t>SG SING TELECOM 1 7/8% DUE 30 - ASIA 1.875 USD 06/10/2030</t>
  </si>
  <si>
    <t>KR SUHYUP BANK 3 5/8% DUE 24 - ASIA 3.625 USD 01/29/2024</t>
  </si>
  <si>
    <t>HK SUN HUNG 3 3/4% DUE 29 - ASIA 3.75 USD 02/25/2029</t>
  </si>
  <si>
    <t>BR SUZANO 6% DUE 01/15/29 6  01/15/2029</t>
  </si>
  <si>
    <t>HK SWIRE PROPERTIES 3 1/2% DUE 28 - ASIA 3.5 USD 01/10/2028</t>
  </si>
  <si>
    <t>HK SWIRE PAC 2 7/8% DUE 30 - ASIA 2.875 USD 01/30/2030</t>
  </si>
  <si>
    <t>CN SHENZEN INTL HOLDING 3.95% DUE 22 PERP - ASIA 3.95 USD 12/31/2049</t>
  </si>
  <si>
    <t>AE NATIONAL CENTRAL 2 1/2% DUE 27 2.5  10/21/2027</t>
  </si>
  <si>
    <t>TW TSMC GLOBAL LTD 1 3/4% DUE 28 - ASIA 1.75 USD 04/23/2028</t>
  </si>
  <si>
    <t>TW TSMC GLOBAL LTD 1 1/4% DUE 26 - ASIA 1.25 USD 04/23/2026</t>
  </si>
  <si>
    <t>TW TSMC GLOBAL LTD 0 3/4% DUE 25 - ASIA .75 USD 09/28/2025</t>
  </si>
  <si>
    <t>TJ REPUBLIC OF 7 1/8% DUE 27 7.125  09/14/2027</t>
  </si>
  <si>
    <t>AE TAQA ABU DHABI 3.4% DUE 51 3.4  04/29/2051</t>
  </si>
  <si>
    <t>AE TAQA ABU DHABI 4% DUE 49 4  10/03/2049</t>
  </si>
  <si>
    <t>AE TAQA ABU DHABI 4 7/8% DUE 30 4.875  04/23/2030</t>
  </si>
  <si>
    <t>AE TAQA ABU DHABI 2% DUE 28 2  04/29/2028</t>
  </si>
  <si>
    <t>AE TAQA ABU DHABI 4 3/8% DUE 25 4.375  04/23/2025</t>
  </si>
  <si>
    <t>AE TAQA ABU DHABI 3 7/8% DUE 24 3.875  05/06/2024</t>
  </si>
  <si>
    <t>6VH5V2XX</t>
  </si>
  <si>
    <t>XS2390472624</t>
  </si>
  <si>
    <t>TR TC ZIRAAT BANKASI AS 5 1/8% DUE 23 5.125  09/29/2023</t>
  </si>
  <si>
    <t>AR TECPETROL 4 7/8% DUE 22 4.875  12/12/2022</t>
  </si>
  <si>
    <t>USP90375AV12</t>
  </si>
  <si>
    <t>CO COLOMBIA TELECOMM 4.95% DUE 30 4.95  07/17/2030</t>
  </si>
  <si>
    <t>PH PLDT INC 2 1/2% DUE 31 - ASIA 2.5 USD 01/23/2031</t>
  </si>
  <si>
    <t>MX TELEVISA 6 5/8% DUE 40 6.625  01/15/2040</t>
  </si>
  <si>
    <t>MX TELEVISA 8 1/2% DUE 32 8.5  03/11/2032</t>
  </si>
  <si>
    <t>TEMASE 3.625 08/01/2028 3.625 USD 08/01/2028</t>
  </si>
  <si>
    <t>CN TENCENT 3.94% DUE 61 - ASIA 3.94 USD 04/22/2061</t>
  </si>
  <si>
    <t>CN TENCENT 3.29% DUE 60 - ASIA 3.29 USD 06/03/2060</t>
  </si>
  <si>
    <t>CN TENCENT 3.84% DUE 51 - ASIA 3.84 USD 04/22/2051</t>
  </si>
  <si>
    <t>CN TENCENT 4.525% DUE 49 - ASIA 4.525 USD 04/11/2049</t>
  </si>
  <si>
    <t>CN TENCENT 3.68% DUE 41 - ASIA 3.68 USD 04/22/2041</t>
  </si>
  <si>
    <t>CN TENCENT 3.925% DUE 38 - ASIA 3.925 USD 01/19/2038</t>
  </si>
  <si>
    <t>CN TENCENT 2.39% DUE 30 - ASIA 2.39 USD 06/03/2030</t>
  </si>
  <si>
    <t>CN TENCENT 1.81% DUE 26 - ASIA 1.81 USD 01/26/2026</t>
  </si>
  <si>
    <t>KZ TENGIZCHEVROIL FINANCE 3 1/4% DUE 30 3.25  08/15/2030</t>
  </si>
  <si>
    <t>CO TERMOC POWER 7 7/8% DUE 29 7.875  01/30/2029</t>
  </si>
  <si>
    <t>TERMOCANDELARIA POWER LTD 7.875 USD 01/30/2029</t>
  </si>
  <si>
    <t>MX PLA ADMINISTRADORA 4.962% DUE 29 4.962  07/18/2029</t>
  </si>
  <si>
    <t>IL TEVA 6% DUE 24 6  04/15/2024</t>
  </si>
  <si>
    <t>PE TRANSPORT DE GAS 4 1/4% DUE 28 4.25  04/30/2028</t>
  </si>
  <si>
    <t>MX FEL ENERGY VI SARL 5 3/4% DUE 40 5.75  12/01/2040</t>
  </si>
  <si>
    <t>GH TULLOW OIL PLC 10 1/4% DUE 26 10.25  05/15/2026</t>
  </si>
  <si>
    <t>TH TMB BANK 4.9% DUE 24 PERP - ASIA 4.9 USD 12/31/2049</t>
  </si>
  <si>
    <t>CN TENCENT MUSIC 2% DUE 30 - ASIA 2 USD 09/03/2030</t>
  </si>
  <si>
    <t>MY TENAGA NASIONAL 7 1/2% DUE 25 - ASIA 7.5 USD 11/01/2025</t>
  </si>
  <si>
    <t>TH THAI OIL 3 1/2% DUE 49 - ASIA 3.5 USD 10/17/2049</t>
  </si>
  <si>
    <t>TH THAI OIL 5 3/8% DUE 48 - ASIA 5.375 USD 11/20/2048</t>
  </si>
  <si>
    <t>MX TOTAL PLAY 6 3/8% DUE 28 6.375  09/20/2028</t>
  </si>
  <si>
    <t>MX TOTAL PLAY 7 1/2% DUE 25 7.5  11/12/2025</t>
  </si>
  <si>
    <t>AR TRAGAS 6 3/4% DUE 25 6.75  05/02/2025</t>
  </si>
  <si>
    <t>CO EEB INTERNATIONAL 5.55% DUE 28 5.55  11/01/2028</t>
  </si>
  <si>
    <t>PE TRANSMANTARO 4.7% DUE 34 4.7  04/16/2034</t>
  </si>
  <si>
    <t>PE TRANSMANTARO 4 3/8% DUE 23 4.375  05/07/2023</t>
  </si>
  <si>
    <t>TT REPUBLIC 4 1/2% DUE 30 4.5  06/26/2030</t>
  </si>
  <si>
    <t>TT REPUBLIC 4 1/2% DUE 26 4.5  08/04/2026</t>
  </si>
  <si>
    <t>TT REPUBLIC 4 3/8% DUE 24 4.375  01/16/2024</t>
  </si>
  <si>
    <t>TT TRINIDAD GENERATION 5 1/4% DUE 27 5.25  11/04/2027</t>
  </si>
  <si>
    <t>TR REPUBLIC 5 3/4% DUE 47 5.75  05/11/2047</t>
  </si>
  <si>
    <t>TR REPUBLIC 6% DUE 41 6  01/14/2041</t>
  </si>
  <si>
    <t>TR REPUBLIC 6 3/4% DUE 40 6.75  05/30/2040</t>
  </si>
  <si>
    <t>TR REPUBLIC 7 1/4% DUE 38 7.25  03/05/2038</t>
  </si>
  <si>
    <t>TR REPUBLIC 6 7/8% DUE 36 6.875  03/17/2036</t>
  </si>
  <si>
    <t>TR REPUBLIC 8% DUE 34 8  02/14/2034</t>
  </si>
  <si>
    <t>TR REPUBLIC 6 1/2% DUE 33 6.5  09/20/2033</t>
  </si>
  <si>
    <t>TR REPUBLIC 5 7/8% DUE 31 5.875  06/26/2031</t>
  </si>
  <si>
    <t>TR REPUBLIC 11 7/8% DUE 30 11.875  01/15/2030</t>
  </si>
  <si>
    <t>TR REPUBLIC 6% DUE 27 6  03/25/2027</t>
  </si>
  <si>
    <t>TR REPUBLIC 4 7/8% DUE 26 4.875  10/09/2026</t>
  </si>
  <si>
    <t>TR REPUBLIC SUKUK 5 1/8% DUE 26 5.125  06/22/2026</t>
  </si>
  <si>
    <t>TR REPUBLIC 4 1/4% DUE 26 4.25  04/14/2026</t>
  </si>
  <si>
    <t>TR REPUBLIC 4 3/4% DUE 26 4.75  01/26/2026</t>
  </si>
  <si>
    <t>TR REPUBLIC 6 3/8% DUE 25 6.375  10/14/2025</t>
  </si>
  <si>
    <t>TR REPUBLIC 4 1/4% DUE 25 4.25  03/13/2025</t>
  </si>
  <si>
    <t>TR REPUBLIC SUKUK 4.489% DUE 24 4.489  11/25/2024</t>
  </si>
  <si>
    <t>TR REPUBLIC 6.35% DUE 24 6.35  08/10/2024</t>
  </si>
  <si>
    <t>TR REPUBLIC 5 3/4% DUE 24 5.75  03/22/2024</t>
  </si>
  <si>
    <t>TR REPUBLIC 7 1/4% DUE 23 7.25  12/23/2023</t>
  </si>
  <si>
    <t>TR REPUBLIC SUKUK 5.004% DUE 23 5.004  04/06/2023</t>
  </si>
  <si>
    <t>TR REPUBLIC 3 1/4% DUE 23 3.25  03/23/2023</t>
  </si>
  <si>
    <t>KR TONGYANG LIFE INS 5 1/4% DUE 25 PERP - ASIA 5.25 USD 12/31/2049</t>
  </si>
  <si>
    <t>AE UAE INTERNATIONAL 3 1/4% DUE 61 3.25  10/19/2061</t>
  </si>
  <si>
    <t>AE UAE INTERNATIONAL 2 7/8% DUE 41 2.875  10/19/2041</t>
  </si>
  <si>
    <t>AE UAE INTERNATIONAL 2% DUE 31 2  10/19/2031</t>
  </si>
  <si>
    <t>BR ULTRAPAR INTERNATIONAL 5 1/4% DUE 26 5.25  10/06/2026</t>
  </si>
  <si>
    <t>UA REPUBLIC 7 3/8% DUE 32 7.375  09/25/2032</t>
  </si>
  <si>
    <t>UA REPUBLIC 9 3/4% DUE 28 9.75  11/01/2028</t>
  </si>
  <si>
    <t>UA REPUBLIC 7 3/4% DUE 24 EXCH 7.75  09/01/2024</t>
  </si>
  <si>
    <t>UA REPUBLIC 8.994% DUE 24 8.994  02/01/2024</t>
  </si>
  <si>
    <t>UA UKRAVTODOR 6 1/4% DUE 28 6.25  06/24/2028</t>
  </si>
  <si>
    <t>AE DUBAI GOVERNMENT 3.9% DUE 50 3.9  09/09/2050</t>
  </si>
  <si>
    <t>AE DUBAI GOVERNMENT 5 1/4% DUE 43 5.25  01/30/2043</t>
  </si>
  <si>
    <t>UPL CORP LTD USD REG S 5.25 USD 11/27/2170</t>
  </si>
  <si>
    <t>UY REPUBLIC 4 1/8% DUE 45 4.125  11/20/2045</t>
  </si>
  <si>
    <t>UY REPUBLIC 7 5/8% DUE 36 7.625  03/21/2036</t>
  </si>
  <si>
    <t>UY REPUBLIC 7 7/8% DUE 33 7.875  01/15/2033</t>
  </si>
  <si>
    <t>BR USIMINAS INTERNATIONAL 5 7/8% DUE 26 5.875  07/18/2026</t>
  </si>
  <si>
    <t>IN ULTRA TECH CEMENT 2.8% DUE 31 - ASIA 2.8 USD 02/16/2031</t>
  </si>
  <si>
    <t>TR VAKIFLAR BANKASI 6% DUE 22 6  11/01/2022</t>
  </si>
  <si>
    <t>TR VAKIFLAR BANKASI 6 1/2% DUE 26 6.5  01/08/2026</t>
  </si>
  <si>
    <t>TR VAKIFLAR BANKASI 5 1/4% DUE 25 5.25  02/05/2025</t>
  </si>
  <si>
    <t>TR VAKIFLAR BANKASI 5 3/4% DUE 23 5.75  01/30/2023</t>
  </si>
  <si>
    <t>IN VEDANTA 9 1/4% DUE 26 - ASIA 9.25 USD 04/23/2026</t>
  </si>
  <si>
    <t>IN VEDANTA 13 7/8% DUE 24 - ASIA 13.875 USD 01/21/2024</t>
  </si>
  <si>
    <t>IN VEDANTA 7 1/8% DUE 23 - ASIA 7.125 USD 05/31/2023</t>
  </si>
  <si>
    <t>MX CORP INMOBILIARIA 3 5/8% DUE 31 3.625  05/13/2031</t>
  </si>
  <si>
    <t>VIVO ENERGY INVESTMENTS 5.125 USD 09/24/2027</t>
  </si>
  <si>
    <t>CN CHINA VANKE CO 3 1/2% DUE 29 - ASIA 3.5 USD 11/12/2029</t>
  </si>
  <si>
    <t>CL VTR FINANCE 6 3/8% DUE 28 6.375  07/15/2028</t>
  </si>
  <si>
    <t>CN WEICHAI POWER 3 3/4% DUE 22 PERP - ASIA 3.75 USD 12/31/2049</t>
  </si>
  <si>
    <t>KR WOORI BANK 0 3/4% DUE 26 - ASIA .75 USD 02/01/2026</t>
  </si>
  <si>
    <t>KR WOORI BANK 5 1/8% DUE 28 - ASIA 5.125 USD 08/06/2028</t>
  </si>
  <si>
    <t>KR WOORI BANK 4 1/4% DUE 24 PERP - ASIA 4.25 USD 12/31/2049</t>
  </si>
  <si>
    <t>IN WIPRO LTD 1 1/2% DUE 26 - ASIA 1.5 USD 06/23/2026</t>
  </si>
  <si>
    <t>HK WHARF 2 7/8% DUE 30 - ASIA 2.875 USD 05/07/2030</t>
  </si>
  <si>
    <t>CN XIAMEN XIANGYU GRP 4 1/2% DUE 23 - ASIA 4.5 USD 01/30/2023</t>
  </si>
  <si>
    <t>CN XIAOMI CORP 4.1% DUE 51 - ASIA 4.1 USD 07/14/2051</t>
  </si>
  <si>
    <t>CN XIAOMI CORP 2 7/8% DUE 31 - ASIA 2.875 USD 07/14/2031</t>
  </si>
  <si>
    <t>CN CHINA THREE GORGES CORP 3.2% DUE 49 - ASIA 3.2 USD 10/16/2049</t>
  </si>
  <si>
    <t>CN CHINA THREE GORGES CORP 2.15% DUE 30 - ASIA 2.15 USD 09/22/2030</t>
  </si>
  <si>
    <t>CN CHINA THREE GORGES CORP 3.15% DUE 26 - ASIA 3.15 USD 06/02/2026</t>
  </si>
  <si>
    <t>CN CHINA THREE GORGES CORP 1.3% DUE 25 - ASIA 1.3 USD 09/22/2025</t>
  </si>
  <si>
    <t>TR YAPI 5 1/2% DUE 22 5.5  12/06/2022</t>
  </si>
  <si>
    <t>TR YAPI 8 1/4% DUE 24 8.25  10/15/2024</t>
  </si>
  <si>
    <t>TR YAPI 5.85% DUE 24 5.85  06/21/2024</t>
  </si>
  <si>
    <t>TR YAPI 6.1% DUE 23 6.1  03/16/2023</t>
  </si>
  <si>
    <t>AR YPF STEP UP DUE 33 1.5  09/30/2033</t>
  </si>
  <si>
    <t>AR YPF STEP UP DUE 29 2.5  06/30/2029</t>
  </si>
  <si>
    <t>AR YPF 8 1/2% DUE 25 8.5  07/28/2025</t>
  </si>
  <si>
    <t>YPF 8.5 USD 07/28/2025</t>
  </si>
  <si>
    <t>AR YPF STEP UP DUE 26 4  02/12/2026</t>
  </si>
  <si>
    <t>AR YPF 8 3/4% DUE 24 8.75  04/04/2024</t>
  </si>
  <si>
    <t>ZM REPUBLIC 8.97% DUE 27 8.97  07/30/2027</t>
  </si>
  <si>
    <t>Ab Strat Region of Risk</t>
  </si>
  <si>
    <t>CCC(-)</t>
  </si>
  <si>
    <t>ITSA4 BZ</t>
  </si>
  <si>
    <t>1310Z AR</t>
  </si>
  <si>
    <t>172377Z ED</t>
  </si>
  <si>
    <t>CZ0001006167</t>
  </si>
  <si>
    <t>HU0000404165</t>
  </si>
  <si>
    <t>TH0623034905</t>
  </si>
  <si>
    <t>CND10004NCC6</t>
  </si>
  <si>
    <t>CND10004NCM5</t>
  </si>
  <si>
    <t>XS2010026727</t>
  </si>
  <si>
    <t>UNGUZB</t>
  </si>
  <si>
    <t>USP5626NAA39</t>
  </si>
  <si>
    <t>ISACB</t>
  </si>
  <si>
    <t>49815Z IA</t>
  </si>
  <si>
    <t>IHS US</t>
  </si>
  <si>
    <t>GB301618001</t>
  </si>
  <si>
    <t>AE Petrofac Ltd 9 3/4% due 26</t>
  </si>
  <si>
    <t>USG7052TAF87</t>
  </si>
  <si>
    <t>PFCLN</t>
  </si>
  <si>
    <t>CA260897001</t>
  </si>
  <si>
    <t>BF IAMGOLD Corp 5 3/4% due 28</t>
  </si>
  <si>
    <t>CL295779001</t>
  </si>
  <si>
    <t>CL Colbun 3.15% due 32</t>
  </si>
  <si>
    <t>CN292977001</t>
  </si>
  <si>
    <t>CN Avic Intl Leasing 1.65% due 24</t>
  </si>
  <si>
    <t>CN292133001</t>
  </si>
  <si>
    <t>CN Bank of China 3/4% due 9/24</t>
  </si>
  <si>
    <t>CN290156001</t>
  </si>
  <si>
    <t>CN eHi Car 7% due 26</t>
  </si>
  <si>
    <t>CO300931001</t>
  </si>
  <si>
    <t>CO Canacol Energy Ltd 5 3/4% due 28</t>
  </si>
  <si>
    <t>CO297669001</t>
  </si>
  <si>
    <t>CO Ecopetrol 4 5/8% due 31</t>
  </si>
  <si>
    <t>CO297670001</t>
  </si>
  <si>
    <t>CO Ecopetrol 5 7/8% due 51</t>
  </si>
  <si>
    <t>CO301842001</t>
  </si>
  <si>
    <t>CO Interconexion Electrica SA ESP 3.825% due 33</t>
  </si>
  <si>
    <t>CL300370001</t>
  </si>
  <si>
    <t>DO298355001</t>
  </si>
  <si>
    <t>DO Empresa Generadora 5 5/8% due 28</t>
  </si>
  <si>
    <t>EG300418001</t>
  </si>
  <si>
    <t>EG Energean PLC 6 1/2% due 27</t>
  </si>
  <si>
    <t>SG298971001</t>
  </si>
  <si>
    <t>ID Medco Straits 6.95% due 28</t>
  </si>
  <si>
    <t>ID290473001</t>
  </si>
  <si>
    <t>ID PT Bank Negara Indonesia 4.3% due 27 Perp</t>
  </si>
  <si>
    <t>IL298690001</t>
  </si>
  <si>
    <t>IL Teva 4 3/4% due 27</t>
  </si>
  <si>
    <t>IL298677001</t>
  </si>
  <si>
    <t>IL Teva 5 1/8% due 29</t>
  </si>
  <si>
    <t>IN297671001</t>
  </si>
  <si>
    <t>IN CA Silkie Invt 5 3/8% due 26</t>
  </si>
  <si>
    <t>KR290200001</t>
  </si>
  <si>
    <t>KR Korea Elec 1 1/8% due 26</t>
  </si>
  <si>
    <t>KR293145001</t>
  </si>
  <si>
    <t>KR NH Invt &amp; Sec Co. Ltd. 1 7/8% due 26</t>
  </si>
  <si>
    <t>MX301616001</t>
  </si>
  <si>
    <t>MX Banorte 5 7/8% due 27 Perp</t>
  </si>
  <si>
    <t>MX301617001</t>
  </si>
  <si>
    <t>MX Banorte 6 5/8% due 32 Perp</t>
  </si>
  <si>
    <t>NG301843001</t>
  </si>
  <si>
    <t>NG IHS Holding Ltd 5 5/8% due 26</t>
  </si>
  <si>
    <t>NG301844001</t>
  </si>
  <si>
    <t>NG IHS Holding Ltd 6 1/4% due 28</t>
  </si>
  <si>
    <t>ZA299988001</t>
  </si>
  <si>
    <t>ZA Stillwater Mining Co 4 1/2% due 29</t>
  </si>
  <si>
    <t>ZA299989001</t>
  </si>
  <si>
    <t>ZA Stillwater Mining Co 4% due 26</t>
  </si>
  <si>
    <t>XCN0284</t>
  </si>
  <si>
    <t>China 2.9100%  CGB  Oct 2028</t>
  </si>
  <si>
    <t>XCN0285</t>
  </si>
  <si>
    <t>China 3.5300%  CGB  Oct 2051</t>
  </si>
  <si>
    <t>XTH0085</t>
  </si>
  <si>
    <t>LB249A</t>
  </si>
  <si>
    <t>Thailand 0.7500%  THAIGB  Sep 2024</t>
  </si>
  <si>
    <t>XCZ0049</t>
  </si>
  <si>
    <t>Czech 0.0000%  CZGB  Dec 2024</t>
  </si>
  <si>
    <t>XHU0077</t>
  </si>
  <si>
    <t>Hungary 3.0000%  HGB  Apr 2041</t>
  </si>
  <si>
    <t>BH300361001</t>
  </si>
  <si>
    <t>BH CBB International Sukuk 3 7/8% due 29</t>
  </si>
  <si>
    <t>BH300362001</t>
  </si>
  <si>
    <t>BH Kingdom 5 5/8% due 34</t>
  </si>
  <si>
    <t>GA301271001</t>
  </si>
  <si>
    <t>GA Republic 7% due 31</t>
  </si>
  <si>
    <t>PE297862001</t>
  </si>
  <si>
    <t>PE Republic 3% due 34</t>
  </si>
  <si>
    <t>PE297863001</t>
  </si>
  <si>
    <t>PE Republic 3.6% due 72</t>
  </si>
  <si>
    <t>SA299982001</t>
  </si>
  <si>
    <t>SA Kingdom 3 1/4% due 51</t>
  </si>
  <si>
    <t>SA299974001</t>
  </si>
  <si>
    <t>SA Kingdom Sukuk 2 1/4% due 31</t>
  </si>
  <si>
    <t>UA298357001</t>
  </si>
  <si>
    <t>UA NPC Ukrenergo 6 7/8% due 26</t>
  </si>
  <si>
    <t>UZ299981001</t>
  </si>
  <si>
    <t>UZ Uzbekneftegaz JSC 4 3/4% due 28</t>
  </si>
  <si>
    <t>ARGENTINA USD</t>
  </si>
  <si>
    <t>Argentina</t>
  </si>
  <si>
    <t>07/09/2041</t>
  </si>
  <si>
    <t>12/20/2026</t>
  </si>
  <si>
    <t>ECUADOR REPUBLIC OF USD REG S</t>
  </si>
  <si>
    <t>Ecuador</t>
  </si>
  <si>
    <t>07/31/2035</t>
  </si>
  <si>
    <t>ARAB REP EGYPT USD 144A W/O RTS</t>
  </si>
  <si>
    <t>03/01/2029</t>
  </si>
  <si>
    <t>IVORY COAST-PDI USD REG S</t>
  </si>
  <si>
    <t>Ivory Coast</t>
  </si>
  <si>
    <t>03/03/2028</t>
  </si>
  <si>
    <t>OMAN INTRNL BOND USD REG S</t>
  </si>
  <si>
    <t>01/17/2028</t>
  </si>
  <si>
    <t>SAUDI INT BOND USD 144A W/O RTS 4.625 USD 10/04/2047</t>
  </si>
  <si>
    <t>UNITED MEXICAN USD 3.5 USD 02/12/2034</t>
  </si>
  <si>
    <t>PROSUS NV 144A W/O RTS 4.193 USD 01/19/2032</t>
  </si>
  <si>
    <t>AGROSUPER SA 144A W/O RTS 4.6 USD 01/20/2032</t>
  </si>
  <si>
    <t>COCA-COLA ICECEK USD 144A W/O RTS 4.5 USD 01/20/2029</t>
  </si>
  <si>
    <t>XCN0286</t>
  </si>
  <si>
    <t>CND10004NXW0</t>
  </si>
  <si>
    <t>China 2.8900%  CGB  Nov 2031</t>
  </si>
  <si>
    <t>AE303873001</t>
  </si>
  <si>
    <t>AE EIB Sukuk 2.082% due 26</t>
  </si>
  <si>
    <t>XS2392596180</t>
  </si>
  <si>
    <t>AR304427001</t>
  </si>
  <si>
    <t>AR Generacion Mediterranea 9 5/8% due 27</t>
  </si>
  <si>
    <t>USP46214AC95</t>
  </si>
  <si>
    <t>BB Sagicor Financial 5.3% due 28</t>
  </si>
  <si>
    <t>CL304432001</t>
  </si>
  <si>
    <t>CL Bco De Chile 2.99% due 31</t>
  </si>
  <si>
    <t>CN86599001</t>
  </si>
  <si>
    <t>CN CDB Leasing 3 1/2% due 27</t>
  </si>
  <si>
    <t>CN72526001</t>
  </si>
  <si>
    <t>CN CDB Leasing 4 1/4% due 24</t>
  </si>
  <si>
    <t>CN205093001</t>
  </si>
  <si>
    <t>CN China Dvlp Bk Fin Leasing 2 7/8% due 30</t>
  </si>
  <si>
    <t>CN117890001</t>
  </si>
  <si>
    <t>CN China Natl Bluestar 3 3/8% due 24</t>
  </si>
  <si>
    <t>CN154519001</t>
  </si>
  <si>
    <t>CN China Natl Bluestar 3 7/8% due 23 Perp</t>
  </si>
  <si>
    <t>CN274558001</t>
  </si>
  <si>
    <t>CN China Natl Bluestar 3.1% due 24 Perp</t>
  </si>
  <si>
    <t>CN296841001</t>
  </si>
  <si>
    <t>CN Far East Horizon 4 1/4% due 26</t>
  </si>
  <si>
    <t>CN254346001</t>
  </si>
  <si>
    <t>CN Guangzhou 11 5/8% due 24</t>
  </si>
  <si>
    <t>CN117781001</t>
  </si>
  <si>
    <t>CN Guangzhou 8 1/8% due 24</t>
  </si>
  <si>
    <t>CN86567001</t>
  </si>
  <si>
    <t>CN Haier Group Corpo 3 7/8% due 22 Perp</t>
  </si>
  <si>
    <t>CN296838001</t>
  </si>
  <si>
    <t>CN ICBC 1 5/8% due 26</t>
  </si>
  <si>
    <t>CN296839001</t>
  </si>
  <si>
    <t>CN ICBC 1% due 24</t>
  </si>
  <si>
    <t>CN297473001</t>
  </si>
  <si>
    <t>CN ICBC Intl Leasing 1 5/8% due 24</t>
  </si>
  <si>
    <t>CN297474001</t>
  </si>
  <si>
    <t>CN ICBC Intl Leasing 2 1/4% due 26</t>
  </si>
  <si>
    <t>CN151271001</t>
  </si>
  <si>
    <t>CN Tencent 1.81% due 26</t>
  </si>
  <si>
    <t>CN150254001</t>
  </si>
  <si>
    <t>CN Tencent 2.39% due 30</t>
  </si>
  <si>
    <t>CN261449001</t>
  </si>
  <si>
    <t>CN Tencent 2.88% due 31</t>
  </si>
  <si>
    <t>CN74012001</t>
  </si>
  <si>
    <t>CN Tencent 3 4/5% due 25</t>
  </si>
  <si>
    <t>CN150255001</t>
  </si>
  <si>
    <t>CN Tencent 3.24% due 50</t>
  </si>
  <si>
    <t>CN150948001</t>
  </si>
  <si>
    <t>CN Tencent 3.29% due 60</t>
  </si>
  <si>
    <t>CN114534001</t>
  </si>
  <si>
    <t>CN Tencent 3.575% due 26</t>
  </si>
  <si>
    <t>CN89712001</t>
  </si>
  <si>
    <t>CN Tencent 3.595% due 28</t>
  </si>
  <si>
    <t>CN261450001</t>
  </si>
  <si>
    <t>CN Tencent 3.68% due 41</t>
  </si>
  <si>
    <t>CN261451001</t>
  </si>
  <si>
    <t>CN Tencent 3.84% due 51</t>
  </si>
  <si>
    <t>CN89713001</t>
  </si>
  <si>
    <t>CN Tencent 3.925% due 38</t>
  </si>
  <si>
    <t>CN261452001</t>
  </si>
  <si>
    <t>CN Tencent 3.94% due 61</t>
  </si>
  <si>
    <t>CN114535001</t>
  </si>
  <si>
    <t>CN Tencent 3.975% due 29</t>
  </si>
  <si>
    <t>CN114537001</t>
  </si>
  <si>
    <t>CN Tencent 4.525% due 49</t>
  </si>
  <si>
    <t>CN299998001</t>
  </si>
  <si>
    <t>HK CNCB Hong Kong Invt 1 3/4% due 24</t>
  </si>
  <si>
    <t>HK297472001</t>
  </si>
  <si>
    <t>HK Dah Sing Bank 3% due 31</t>
  </si>
  <si>
    <t>HK296617001</t>
  </si>
  <si>
    <t>ID PT Indofood CBP Sukses Tbk 3.541% due 32</t>
  </si>
  <si>
    <t>HK296618001</t>
  </si>
  <si>
    <t>ID PT Indofood CBP Sukses Tbk 4.805% due 52</t>
  </si>
  <si>
    <t>ID297471001</t>
  </si>
  <si>
    <t>ID TBG Global PTE 2.8% due 27</t>
  </si>
  <si>
    <t>INAPIN</t>
  </si>
  <si>
    <t>IN304434001</t>
  </si>
  <si>
    <t>IN Greenko 4.3% due 28</t>
  </si>
  <si>
    <t>USV3855MAA54</t>
  </si>
  <si>
    <t>KR297291001</t>
  </si>
  <si>
    <t>KR KB Securities Co 2 1/8% due 26</t>
  </si>
  <si>
    <t>MX304433001</t>
  </si>
  <si>
    <t>MX Alsea SAB de CV 7 3/4% due 26</t>
  </si>
  <si>
    <t>USP0R38AAA53</t>
  </si>
  <si>
    <t>ALSEA</t>
  </si>
  <si>
    <t>MX72482001</t>
  </si>
  <si>
    <t>MX Gruma 4 7/8% due 24</t>
  </si>
  <si>
    <t>MY297476001</t>
  </si>
  <si>
    <t>MY IOI Ventures 3 3/8% due 31</t>
  </si>
  <si>
    <t>PH297475001</t>
  </si>
  <si>
    <t>PH Globe Telecom Inc 4.2% due 26 Perp</t>
  </si>
  <si>
    <t>XS2399476972</t>
  </si>
  <si>
    <t>PH300001001</t>
  </si>
  <si>
    <t>PH Intl Container 3 1/2% due 31</t>
  </si>
  <si>
    <t>XS2407048623</t>
  </si>
  <si>
    <t>PH159196001</t>
  </si>
  <si>
    <t>PH Metropolian Bk &amp; Trust Co 2 1/8% due 26</t>
  </si>
  <si>
    <t>SG301109001</t>
  </si>
  <si>
    <t>SG DBS 1.169% due 24</t>
  </si>
  <si>
    <t>US24023LAH96</t>
  </si>
  <si>
    <t>TH296616001</t>
  </si>
  <si>
    <t>TH Muang Thai Life Assurance 3.552% due 37</t>
  </si>
  <si>
    <t>AZ75190001</t>
  </si>
  <si>
    <t>AZ Socar 6.95% due 30</t>
  </si>
  <si>
    <t>CN289916001</t>
  </si>
  <si>
    <t>CN Sinochem 1 1/2% due 26</t>
  </si>
  <si>
    <t>CN216643001</t>
  </si>
  <si>
    <t>CN Sinochem 1 5/8% due 25</t>
  </si>
  <si>
    <t>CN289917001</t>
  </si>
  <si>
    <t>CN Sinochem 2 3/8% due 31</t>
  </si>
  <si>
    <t>CN216644001</t>
  </si>
  <si>
    <t>CN Sinochem 3% due 23 Perp</t>
  </si>
  <si>
    <t>XS2249462529</t>
  </si>
  <si>
    <t>CN31649001</t>
  </si>
  <si>
    <t>CN Sinochem 6.3% due 40</t>
  </si>
  <si>
    <t>MX280062001</t>
  </si>
  <si>
    <t>MX Banco Nacional 2.72% due 31</t>
  </si>
  <si>
    <t>MX76988001</t>
  </si>
  <si>
    <t>MX Banco Nacional 4 3/8% due 25</t>
  </si>
  <si>
    <t>XS2010027451</t>
  </si>
  <si>
    <t>BOHAIB_1</t>
  </si>
  <si>
    <t>BOHAIB</t>
  </si>
  <si>
    <t>China Bohai Bank Co Ltd/Hong Kong</t>
  </si>
  <si>
    <t>HLBCNH_2</t>
  </si>
  <si>
    <t>JNHITE_4</t>
  </si>
  <si>
    <t>AI Candelaria Spain SA</t>
  </si>
  <si>
    <t>Generacion Mediterranea SA / Central Termica Roca SA</t>
  </si>
  <si>
    <t>ALSEA_1</t>
  </si>
  <si>
    <t>Alsea SAB de CV</t>
  </si>
  <si>
    <t>ALSEA_2</t>
  </si>
  <si>
    <t>EVERRE-SEC</t>
  </si>
  <si>
    <t>HUALUG</t>
  </si>
  <si>
    <t>Hualu International Finance BVI Ltd</t>
  </si>
  <si>
    <t>HUXJDP</t>
  </si>
  <si>
    <t>Hunan Xiangjiang New Area Development Group Co Ltd</t>
  </si>
  <si>
    <t>HYDOO_2</t>
  </si>
  <si>
    <t>Other</t>
  </si>
  <si>
    <t>Guangdong Hong Kong Greater Bay Area Holdings Ltd</t>
  </si>
  <si>
    <t>GRNKEN_12</t>
  </si>
  <si>
    <t>GRNKEN-PWRII</t>
  </si>
  <si>
    <t>Greenko Power II Ltd</t>
  </si>
  <si>
    <t>GSELEC</t>
  </si>
  <si>
    <t>Gansu Province Electric Power Investment Group Co Ltd</t>
  </si>
  <si>
    <t>JNUCGC_1</t>
  </si>
  <si>
    <t>BBVASM-B3T2</t>
  </si>
  <si>
    <t>BBVASM-T2</t>
  </si>
  <si>
    <t>BEIJHK_4</t>
  </si>
  <si>
    <t>BANGAN-B3T2</t>
  </si>
  <si>
    <t>BJGASG_1</t>
  </si>
  <si>
    <t>CDCOMM_2</t>
  </si>
  <si>
    <t>CDECST_1</t>
  </si>
  <si>
    <t>Chengdu Economic &amp; Technological Investment Group Co Ltd</t>
  </si>
  <si>
    <t>CDHIIN</t>
  </si>
  <si>
    <t>Chengdu Hi-tech Investment Group Co Ltd</t>
  </si>
  <si>
    <t>CEBINT_0</t>
  </si>
  <si>
    <t>CEBINT</t>
  </si>
  <si>
    <t>Cebi Splendid Ltd</t>
  </si>
  <si>
    <t>China Southern Power Grid International Finance BVI Co Ltd</t>
  </si>
  <si>
    <t>EASTMO_0</t>
  </si>
  <si>
    <t>EASTMO</t>
  </si>
  <si>
    <t>Hafoo Co Ltd</t>
  </si>
  <si>
    <t>XINHUZ</t>
  </si>
  <si>
    <t>Xinhu BVI 2018 Holding Co Ltd</t>
  </si>
  <si>
    <t>PHSOAH_0</t>
  </si>
  <si>
    <t>PHSOAH</t>
  </si>
  <si>
    <t>Pinghu State-owned Asset Holding Group Co Ltd</t>
  </si>
  <si>
    <t>Petrorio Luxembourg Trading Sarl</t>
  </si>
  <si>
    <t>PRXNA_16</t>
  </si>
  <si>
    <t>SHTFIN-SEC</t>
  </si>
  <si>
    <t>SIASP_2</t>
  </si>
  <si>
    <t>YTGFIH_0</t>
  </si>
  <si>
    <t>Junfeng International Co Ltd</t>
  </si>
  <si>
    <t>YZCOAL_6</t>
  </si>
  <si>
    <t>ZZMTRG</t>
  </si>
  <si>
    <t>Zhengzhou Metro Group Co Ltd</t>
  </si>
  <si>
    <t>ZQGLIH_0</t>
  </si>
  <si>
    <t>ZQGLIH</t>
  </si>
  <si>
    <t>Zhaoqing Guolian Investment Holdings Co Ltd</t>
  </si>
  <si>
    <t>NJYZSO_6</t>
  </si>
  <si>
    <t>Xi Yang Overseas Ltd</t>
  </si>
  <si>
    <t>PANAMA_13</t>
  </si>
  <si>
    <t>EMPRESA ELECTRICA COCHRA 144A W/O RTS 5.5 USD 05/14/2027</t>
  </si>
  <si>
    <t>6MSNN3XX</t>
  </si>
  <si>
    <t>AIA GROUP LTD 144A W/O RTS 3.375 USD 04/07/2030</t>
  </si>
  <si>
    <t>AR GENERACION MEDITERRANEA 9 5/8% DUE 27 9.625  12/01/2027</t>
  </si>
  <si>
    <t>MX ALSEA SAB DE CV 7 3/4% DUE 26 7.75  12/14/2026</t>
  </si>
  <si>
    <t>021151AA</t>
  </si>
  <si>
    <t>ALSEA S.A. USD 144A W/O RTS 7.75 USD 12/14/2026</t>
  </si>
  <si>
    <t>US021151AA35</t>
  </si>
  <si>
    <t>ANGOLA REP OF USD REG S 8 USD 11/26/2029</t>
  </si>
  <si>
    <t>ANGOLA USD REG S 9.5 USD 11/12/2025</t>
  </si>
  <si>
    <t>SA GLOBAL SUKUK LTD REG S .946 USD 06/17/2024</t>
  </si>
  <si>
    <t>AR ARCOS DORADOS 5 7/8% DUE 27 5.875  04/04/2027</t>
  </si>
  <si>
    <t>SOAR WISE LTD REG S 1.65 USD 10/08/2024</t>
  </si>
  <si>
    <t>COMMONWEALTH OF BAHAMAS REG S 8.95 USD 10/15/2032</t>
  </si>
  <si>
    <t>BBVA COLOMBIA SA USD REG S 4.875 USD 04/21/2025</t>
  </si>
  <si>
    <t>BARBADOS USD REG S 6.5 USD 10/01/2029</t>
  </si>
  <si>
    <t>BANK OF CHINA/MACAU REG S 3.5 USD 04/20/2027</t>
  </si>
  <si>
    <t>6Q4EITXX</t>
  </si>
  <si>
    <t>AMIPEACE LTD REG S 1.75 USD 11/09/2026</t>
  </si>
  <si>
    <t>XS2390145006</t>
  </si>
  <si>
    <t>BANK OF CHINA/LONDON REG S 1 USD 11/02/2024</t>
  </si>
  <si>
    <t>6U2V81XX</t>
  </si>
  <si>
    <t>EASTERN CREATION II INVE REG S 1.35 USD 10/20/2024</t>
  </si>
  <si>
    <t>XS2382272081</t>
  </si>
  <si>
    <t>BEIJING GAS SG CAPITAL REG S 1.875 USD 01/18/2025</t>
  </si>
  <si>
    <t>XS2425360968</t>
  </si>
  <si>
    <t>6WCBWCXX</t>
  </si>
  <si>
    <t>CHINA BOHAI BK/HK REG S 1.5 USD 11/10/2024</t>
  </si>
  <si>
    <t>XS2405490850</t>
  </si>
  <si>
    <t>05947LBA</t>
  </si>
  <si>
    <t>BANCO BRADES CI USD REG S 4.375 USD 03/18/2027</t>
  </si>
  <si>
    <t>US05947LBA52</t>
  </si>
  <si>
    <t>05947KBA</t>
  </si>
  <si>
    <t>BANCO BRADES CI USD 144A W/O RTS 4.375 USD 03/18/2027</t>
  </si>
  <si>
    <t>US05947KBA79</t>
  </si>
  <si>
    <t>BR BOVESPA 4 1/8% DUE 31 4.125  09/20/2031</t>
  </si>
  <si>
    <t>6WZ56MXX</t>
  </si>
  <si>
    <t>AVIC INTL FINANCE INVEST REG S 2.5 USD 11/17/2026</t>
  </si>
  <si>
    <t>XS2407394027</t>
  </si>
  <si>
    <t>CHENGDU COMM INVST GROUP REG S 2.2 USD 12/01/2024</t>
  </si>
  <si>
    <t>XS2407012199</t>
  </si>
  <si>
    <t>CHENGDU JINGKAI GUOTOU REG S 5.3 USD 12/07/2024</t>
  </si>
  <si>
    <t>XS2406896428</t>
  </si>
  <si>
    <t>CHENGDU HI-TECH INV GR REG S 2.7 USD 10/28/2026</t>
  </si>
  <si>
    <t>XS2377688093</t>
  </si>
  <si>
    <t>70OD2NXX</t>
  </si>
  <si>
    <t>CEBI SPLENDID REG S 2 USD 12/15/2024</t>
  </si>
  <si>
    <t>XS2418777285</t>
  </si>
  <si>
    <t>6NWOTBXX</t>
  </si>
  <si>
    <t>XINGCHENG BVI REG S 2.375 USD 10/08/2026</t>
  </si>
  <si>
    <t>XS2384258245</t>
  </si>
  <si>
    <t>6YNIE9XX</t>
  </si>
  <si>
    <t>CHINA EVERBRIGHT BANK/HK REG S 1.27 USD 12/01/2024</t>
  </si>
  <si>
    <t>XS2390401524</t>
  </si>
  <si>
    <t>857006AG</t>
  </si>
  <si>
    <t>STATE GRID OVERSEAS INV 144A W/O RTS 3.5 USD 05/04/2027</t>
  </si>
  <si>
    <t>US857006AG58</t>
  </si>
  <si>
    <t>CL REPUBLIC 3 1/2% DUE 50 3.5  01/25/2050</t>
  </si>
  <si>
    <t>CIFI HOLDINGS GROUP REG S 4.375 USD 04/12/2027</t>
  </si>
  <si>
    <t>46128MAJ</t>
  </si>
  <si>
    <t>INVERSIONES CMPC SA 144A W/O RTS 4.375 USD 04/04/2027</t>
  </si>
  <si>
    <t>US46128MAJ09</t>
  </si>
  <si>
    <t>CNCBINV 1 BVI LTD REG S 1.75 USD 11/17/2024</t>
  </si>
  <si>
    <t>COSTA RICA GOVT USD REG S 6.125 USD 02/19/2031</t>
  </si>
  <si>
    <t>24023LAH</t>
  </si>
  <si>
    <t>SG DBS 1.169% DUE 24 - ASIA 1.169 USD 11/22/2024</t>
  </si>
  <si>
    <t>24023KAH</t>
  </si>
  <si>
    <t>DBS GROUP HLDGS USD 144A W/O RTS 1.169 USD 11/22/2024</t>
  </si>
  <si>
    <t>US24023KAH14</t>
  </si>
  <si>
    <t>DP WORLD CRESCENT LTD 144A W/O RTS 4.7 USD 09/30/2049</t>
  </si>
  <si>
    <t>DP WORLD SALAAM REG S 6 USD 01/01/2171</t>
  </si>
  <si>
    <t>UA DTEK FINANCE 7% DUE 27 7  12/31/2027</t>
  </si>
  <si>
    <t>HAFOO CO LTD REG S 2 USD 12/02/2024</t>
  </si>
  <si>
    <t>XS2400951815</t>
  </si>
  <si>
    <t>29277RAA</t>
  </si>
  <si>
    <t>ENERGUATE TRUST 144A W/O RTS 5.875 USD 05/03/2027</t>
  </si>
  <si>
    <t>US29277RAA32</t>
  </si>
  <si>
    <t>6VH818XX</t>
  </si>
  <si>
    <t>EI SUKUK CO LTD REG S 2.082 USD 11/02/2026</t>
  </si>
  <si>
    <t>ENERGEAN PLC 144A W/O RTS 6.5 USD 04/30/2027</t>
  </si>
  <si>
    <t>316044AC</t>
  </si>
  <si>
    <t>FIDELITY BANK PL USD 144A W/O RTS 7.625 USD 10/28/2026</t>
  </si>
  <si>
    <t>US316044AC04</t>
  </si>
  <si>
    <t>FAR EAST HORIZON LTD REG S 4.25 USD 10/26/2026</t>
  </si>
  <si>
    <t>JSC GEORGIA CAP USD REG S 6.125 USD 03/09/2024</t>
  </si>
  <si>
    <t>GHANA REP OF USD REG S 7.875 USD 02/11/2035</t>
  </si>
  <si>
    <t>GHANA REP OF USD REG S 8.125 USD 03/26/2032</t>
  </si>
  <si>
    <t>GHANA REP OF USD REG S 8.125 USD 01/18/2026</t>
  </si>
  <si>
    <t>IN GREENKO 4.3% DUE 28 - ASIA 4.3 USD 12/13/2028</t>
  </si>
  <si>
    <t>6XOF7NXX</t>
  </si>
  <si>
    <t>GREAT WALL INTL V REG S 2.875 USD 11/23/2026</t>
  </si>
  <si>
    <t>GANSU ELECTIC POWER REG S 3.7 USD 09/29/2024</t>
  </si>
  <si>
    <t>XS2384013996</t>
  </si>
  <si>
    <t>38502JAA</t>
  </si>
  <si>
    <t>GRAN TIERRA ENERGY INC 144A W/O RTS 7.75 USD 05/23/2027</t>
  </si>
  <si>
    <t>US38502JAA97</t>
  </si>
  <si>
    <t>GRAN TIERRA ENERGY INTL 144A W/O RTS 6.25 USD 02/15/2025</t>
  </si>
  <si>
    <t>GUOTAI JUNAN HOLDINGS REG S 1.6 USD 11/24/2024</t>
  </si>
  <si>
    <t>CND10004NX66</t>
  </si>
  <si>
    <t>GUACOLDA ENERGIA SA 4.56 USD 04/30/2025</t>
  </si>
  <si>
    <t>CN GUANGZHOU 11 5/8% DUE 24 - ASIA 11.625 USD 09/03/2024</t>
  </si>
  <si>
    <t>CN GUANGZHOU 8 5/8% DUE 24 - ASIA 8.625 USD 02/27/2024</t>
  </si>
  <si>
    <t>00946AAE</t>
  </si>
  <si>
    <t>AIRPORT AUTHORITY HK 144A W/O RTS 3.25 USD 01/12/2052</t>
  </si>
  <si>
    <t>US00946AAE47</t>
  </si>
  <si>
    <t>00946AAB</t>
  </si>
  <si>
    <t>HKAA 2.625 02/04/2051 2.625 USD 02/04/2051</t>
  </si>
  <si>
    <t>US00946AAB08</t>
  </si>
  <si>
    <t>HELENBERGH CHINA HOLDING REG S 11 USD 10/08/2023</t>
  </si>
  <si>
    <t>XS2376908344</t>
  </si>
  <si>
    <t>HPCL-MITTAL ENERGY LTD REG S 5.25 USD 04/28/2027</t>
  </si>
  <si>
    <t>6XEJSPXX</t>
  </si>
  <si>
    <t>HUALU INTNTL FINANCE BVI REG S 2.2 USD 10/27/2026</t>
  </si>
  <si>
    <t>XS2393957167</t>
  </si>
  <si>
    <t>HUNAN XJ DEVELOP GROUP REG S 2.65 USD 10/27/2026</t>
  </si>
  <si>
    <t>XS2380539606</t>
  </si>
  <si>
    <t>GD HK GREATER BAY AREA REG S 13.85 USD 10/12/2023</t>
  </si>
  <si>
    <t>XS2386427525</t>
  </si>
  <si>
    <t>HYSAN MTN LTD REG S 2.875 USD 06/02/2027</t>
  </si>
  <si>
    <t>KB SECURITIES CO USD REG S 2.125 USD 11/01/2026</t>
  </si>
  <si>
    <t>IND &amp; COMM BK CHINA/HK REG S 1.625 USD 10/28/2026</t>
  </si>
  <si>
    <t>IND &amp; COMM BK CHINA/SG REG S 1 USD 10/28/2024</t>
  </si>
  <si>
    <t>ICBCIL FINANCE CO LTD REG S 2.25 USD 11/02/2026</t>
  </si>
  <si>
    <t>ICBCIL FINANCE CO LTD REG S 1.625 USD 11/02/2024</t>
  </si>
  <si>
    <t>PH INTL CONTAINER 3 1/2% DUE 31 - ASIA 3.5 USD 11/16/2031</t>
  </si>
  <si>
    <t>4651387M</t>
  </si>
  <si>
    <t>STATE OF ISRAEL 3.15 USD 06/30/2023</t>
  </si>
  <si>
    <t>JAMAICA USD 6.75 USD 04/28/2028</t>
  </si>
  <si>
    <t>BR JBS INVESTMENTS 3% DUE 32 3  05/15/2032</t>
  </si>
  <si>
    <t>USL56608AG44</t>
  </si>
  <si>
    <t>HAIMEN ZHONGNAN INVESTMENT DEVELOPMENT (INTERNATIONAL) CO. L 11.5 USD 04/07/2024</t>
  </si>
  <si>
    <t>6XZ4ECXX</t>
  </si>
  <si>
    <t>JINAN HI TECH GROUP REG S 2.8 USD 11/22/2024</t>
  </si>
  <si>
    <t>XS2406890652</t>
  </si>
  <si>
    <t>JINAN URB CONST INTL INV REG S 2.3 USD 11/10/2024</t>
  </si>
  <si>
    <t>XS2403477099</t>
  </si>
  <si>
    <t>KINGDOM OF JORDAN USD REG S 6.125 01/29/ 6.125 USD 01/29/2026</t>
  </si>
  <si>
    <t>KAISAG 11.95 11/12/23 11.95 USD 11/12/2023</t>
  </si>
  <si>
    <t>KAISAG 10.875 07/23/2023 10.875 USD 07/23/2023</t>
  </si>
  <si>
    <t>50066PAT</t>
  </si>
  <si>
    <t>KOREA NATL OIL USD 144A W/O RTS 2.625 USD 04/18/2032</t>
  </si>
  <si>
    <t>US50066PAT75</t>
  </si>
  <si>
    <t>50066PAQ</t>
  </si>
  <si>
    <t>KOREA NATIONAL OIL CORPORATION 2.375 USD 04/07/2031</t>
  </si>
  <si>
    <t>US50066PAQ37</t>
  </si>
  <si>
    <t>50066RAS</t>
  </si>
  <si>
    <t>KOREA NATL OIL USD REG S 2.125 USD 04/18/2027</t>
  </si>
  <si>
    <t>US50066RAS58</t>
  </si>
  <si>
    <t>50066PAS</t>
  </si>
  <si>
    <t>KOREA NATL OIL USD 144A W/O RTS 2.125 USD 04/18/2027</t>
  </si>
  <si>
    <t>US50066PAS92</t>
  </si>
  <si>
    <t>50066PAR</t>
  </si>
  <si>
    <t>KOREA NATL OIL USD 144A W/O RTS 1.75 USD 04/18/2025</t>
  </si>
  <si>
    <t>US50066PAR10</t>
  </si>
  <si>
    <t>KAZMUNAYGAS NAT USD 144A W/O RTS 4.75 USD 04/19/2027</t>
  </si>
  <si>
    <t>LG CHEM LTD USD REG S 2.375 USD 07/07/2031</t>
  </si>
  <si>
    <t>LONGFOR HOLDINGS LTD REG S 3.375 USD 04/13/2027</t>
  </si>
  <si>
    <t>91087BAS</t>
  </si>
  <si>
    <t>UNITED MEXICAN USD 4.4 USD 02/12/2052</t>
  </si>
  <si>
    <t>US91087BAS97</t>
  </si>
  <si>
    <t>91087BAR</t>
  </si>
  <si>
    <t>US91087BAR15</t>
  </si>
  <si>
    <t>MONG DUONG FIN HLDGS BV REG S 5.125 USD 05/07/2029</t>
  </si>
  <si>
    <t>MONGOLIA USD REG S 5.125 USD 04/07/2026</t>
  </si>
  <si>
    <t>MDGH GMTN RSC EMTN USD REG S 3.4 USD 06/07/2051</t>
  </si>
  <si>
    <t>NAMIBIA REP OF USD REG S 5.25 USD 10/29/2025</t>
  </si>
  <si>
    <t>NH INV &amp; SECS USD REG S 1.875 USD 10/07/2026</t>
  </si>
  <si>
    <t>REP OF NIGERIA USD REG S 8.747 USD 01/21/2031</t>
  </si>
  <si>
    <t>REP OF NIGERIA USD REG S 7.625 USD 11/21/2025</t>
  </si>
  <si>
    <t>XI YANG OVERSEAS REG S 1.98 USD 11/02/2022</t>
  </si>
  <si>
    <t>XS2403224129</t>
  </si>
  <si>
    <t>68559BAA</t>
  </si>
  <si>
    <t>ORAZUL ENERGY EG USD 144A W/O RTS 5.625 USD 04/28/2027</t>
  </si>
  <si>
    <t>US68559BAA52</t>
  </si>
  <si>
    <t>698299BS</t>
  </si>
  <si>
    <t>PANAMA USD 4.5 USD 01/19/2063</t>
  </si>
  <si>
    <t>US698299BS24</t>
  </si>
  <si>
    <t>6PXF66XX</t>
  </si>
  <si>
    <t>PH STATE OWNED REG S 2.2 USD 09/24/2024</t>
  </si>
  <si>
    <t>XS2386427871</t>
  </si>
  <si>
    <t>69356RAA</t>
  </si>
  <si>
    <t>PIK SECURITIES DAC 144A W/O RTS 5.625 USD 11/19/2026</t>
  </si>
  <si>
    <t>US69356RAA32</t>
  </si>
  <si>
    <t>PROSUS NV 144A W/O RTS 4.85 USD 07/06/2027</t>
  </si>
  <si>
    <t>PROSUS NV REG S 5.5 USD 07/21/2025</t>
  </si>
  <si>
    <t>USN5946FAC16</t>
  </si>
  <si>
    <t>74365PAJ</t>
  </si>
  <si>
    <t>PROSUS NV 144A W/O RTS 4.987 USD 01/19/2052</t>
  </si>
  <si>
    <t>US74365PAJ75</t>
  </si>
  <si>
    <t>74365PAH</t>
  </si>
  <si>
    <t>US74365PAH10</t>
  </si>
  <si>
    <t>PROSUS NV REG S 3.257 USD 01/19/2027</t>
  </si>
  <si>
    <t>USN7163RAW36</t>
  </si>
  <si>
    <t>74365PAG</t>
  </si>
  <si>
    <t>PROSUS NV 144A W/O RTS 3.257 USD 01/19/2027</t>
  </si>
  <si>
    <t>US74365PAG37</t>
  </si>
  <si>
    <t>PSA TREASURY PTE GMTN USD REG S 2.25 USD 04/30/2030</t>
  </si>
  <si>
    <t>PTTEP TREASURY USD 144A W/O RTS 2.587 USD 06/10/2027</t>
  </si>
  <si>
    <t>RONESANS GAYRIMENKUL YATIRIM 7.25 USD 04/26/2023</t>
  </si>
  <si>
    <t>759470BD</t>
  </si>
  <si>
    <t>RELIANCE INDUSTRIES LTD 144A W/O RTS 3.625 USD 01/12/2052</t>
  </si>
  <si>
    <t>US759470BD89</t>
  </si>
  <si>
    <t>84612WAA</t>
  </si>
  <si>
    <t>SAMRUK KAZYNA USD 144A W/O RTS 2 USD 10/28/2026</t>
  </si>
  <si>
    <t>US84612WAA18</t>
  </si>
  <si>
    <t>RONGSHI INTERNATIONAL FI REG S 3.625 USD 05/04/2027</t>
  </si>
  <si>
    <t>6UX9XMXX</t>
  </si>
  <si>
    <t>RONGSHI INTERNATIONAL FI REG S 1.875 USD 11/22/2026</t>
  </si>
  <si>
    <t>SENEGAL REP OF USD REG S 6.25 USD 05/23/2033</t>
  </si>
  <si>
    <t>SF HLDNG INVESTMENT 2021 REG S 2.375 USD 11/17/2026</t>
  </si>
  <si>
    <t>SHRIRAM TRANSPORT FIN REG S 4.15 USD 07/18/2025</t>
  </si>
  <si>
    <t>USY7758EEH00</t>
  </si>
  <si>
    <t>825547AE</t>
  </si>
  <si>
    <t>SHRIRAM TRANSPORT FIN 144A W/O RTS 4.15 USD 07/18/2025</t>
  </si>
  <si>
    <t>US825547AE20</t>
  </si>
  <si>
    <t>SINGAPORE AIR EMTN USD REG S 3.375 USD 01/19/2029</t>
  </si>
  <si>
    <t>XS2405871570</t>
  </si>
  <si>
    <t>6Y0GGGXX</t>
  </si>
  <si>
    <t>SINOCHEM OFFSHORE CAPITA REG S 2.25 USD 11/24/2026</t>
  </si>
  <si>
    <t>6Y0FEYXX</t>
  </si>
  <si>
    <t>SINOCHEM OFFSHORE CAPITA REG S 1.5 USD 11/24/2024</t>
  </si>
  <si>
    <t>SINOPEC GRP OVERSEAS DEV 144A W/O RTS 3.625 USD 04/12/2027</t>
  </si>
  <si>
    <t>16892DAC</t>
  </si>
  <si>
    <t>CHINA SOUTHERN POWER GRI 144A W/O RTS 3.5 USD 05/08/2027</t>
  </si>
  <si>
    <t>US16892DAC20</t>
  </si>
  <si>
    <t>78486LAA</t>
  </si>
  <si>
    <t>SURA ASSET MGMT USD 144A W/O RTS 4.375 USD 04/11/2027</t>
  </si>
  <si>
    <t>US78486LAA08</t>
  </si>
  <si>
    <t>86074QAP</t>
  </si>
  <si>
    <t>STILLWATER MINING CO 144A W/O RTS 4 USD 11/16/2026</t>
  </si>
  <si>
    <t>US86074QAP72</t>
  </si>
  <si>
    <t>TOWER BERSAMA IN USD REG S 2.8 USD 05/02/2027</t>
  </si>
  <si>
    <t>TEVA PHARMACEUTICALS NE 6.75 USD 03/01/2028</t>
  </si>
  <si>
    <t>TIANHL 12 10/24/23 12 USD 10/24/2023</t>
  </si>
  <si>
    <t>TURKEY REP OF USD 6.625 USD 02/17/2045</t>
  </si>
  <si>
    <t>TURKEY - REP OF USD 4.875 USD 04/16/2043</t>
  </si>
  <si>
    <t>VIVO ENERGY INVESTMENTS REG S 5.125 USD 09/24/2027</t>
  </si>
  <si>
    <t>6VLL84XX</t>
  </si>
  <si>
    <t>WUHAN METRO REG S 1.58 USD 11/03/2024</t>
  </si>
  <si>
    <t>XS2388876745</t>
  </si>
  <si>
    <t>XIHUI HAIWAI I INVST REG S 1.95 USD 12/14/2024</t>
  </si>
  <si>
    <t>XS2416568702</t>
  </si>
  <si>
    <t>XINHU BVI 2018 HOLDNG REG S 11 USD 09/28/2024</t>
  </si>
  <si>
    <t>XS2387698926</t>
  </si>
  <si>
    <t>YANKUANG GROUP CAYMAN REG S 2.9 USD 11/30/2024</t>
  </si>
  <si>
    <t>XS2407824213</t>
  </si>
  <si>
    <t>JUNFENG INTERNATIONAL REG S 2.2 USD 12/09/2024</t>
  </si>
  <si>
    <t>XS2406804240</t>
  </si>
  <si>
    <t>YANCOAL INTL RES DEV REG S 2.9 USD 11/18/2024</t>
  </si>
  <si>
    <t>XS2406562301</t>
  </si>
  <si>
    <t>ZHAOQING GUOLIAN INVESTM REG S 2.68 USD 10/26/2024</t>
  </si>
  <si>
    <t>XS2401032490</t>
  </si>
  <si>
    <t>6X30DZXX</t>
  </si>
  <si>
    <t>ZHENGZHOU METRO GROUP REG S 1.915 USD 11/15/2024</t>
  </si>
  <si>
    <t>XS2405793089</t>
  </si>
  <si>
    <t>HEDGE</t>
  </si>
  <si>
    <t>3344642Z AB</t>
  </si>
  <si>
    <t>EMBI IG</t>
  </si>
  <si>
    <t>4481Z PN</t>
  </si>
  <si>
    <t>-50-0</t>
  </si>
  <si>
    <t>1426Z MM</t>
  </si>
  <si>
    <t>US00857LAA52</t>
  </si>
  <si>
    <t>1346709D CI</t>
  </si>
  <si>
    <t>US1912ERAA89</t>
  </si>
  <si>
    <t>AEFES TI</t>
  </si>
  <si>
    <t>BAGROS</t>
  </si>
  <si>
    <t>AGROSUPER SA 144A W/O RTS</t>
  </si>
  <si>
    <t>00857LAA</t>
  </si>
  <si>
    <t>AGROSU</t>
  </si>
  <si>
    <t>01/20/2032</t>
  </si>
  <si>
    <t>COCA-COLA ICECEK USD 144A W/O RTS</t>
  </si>
  <si>
    <t>1912ERAA</t>
  </si>
  <si>
    <t>01/20/2029</t>
  </si>
  <si>
    <t>SAUDI INT BOND USD 144A W/O RTS</t>
  </si>
  <si>
    <t>Saudi Arabia</t>
  </si>
  <si>
    <t>10/04/2047</t>
  </si>
  <si>
    <t>UNITED MEXICAN USD</t>
  </si>
  <si>
    <t>02/12/2034</t>
  </si>
  <si>
    <t>PARAGUAY USD 144A W/O RTS</t>
  </si>
  <si>
    <t>Paraguay</t>
  </si>
  <si>
    <t>04/28/2031</t>
  </si>
  <si>
    <t>01/19/2032</t>
  </si>
  <si>
    <t>FWD</t>
  </si>
  <si>
    <t>MEXICAN BONOS M 20 MXN 7.5 MXN 06/03/2027</t>
  </si>
  <si>
    <t>REP SOUTH AFRICA 2032 ZAR 8.25 ZAR 03/31/2032</t>
  </si>
  <si>
    <t>BRAZIL NTN-F NTNF BRL 10 BRL 01/01/2027</t>
  </si>
  <si>
    <t>COLOMBIA TES B COP 5.75 COP 11/03/2027</t>
  </si>
  <si>
    <t>CT TRUST 144A W/O RTS 5.125 USD 02/03/2032</t>
  </si>
  <si>
    <t>EGYPT T-BILL 364D EGP 0 EGP 01/17/2023</t>
  </si>
  <si>
    <t>Loomis ESG Score</t>
  </si>
  <si>
    <t>MBONO</t>
  </si>
  <si>
    <t>GBI-EM Emerging</t>
  </si>
  <si>
    <t>BNTNF</t>
  </si>
  <si>
    <t>1323Z BZ</t>
  </si>
  <si>
    <t>GLOBETIP</t>
  </si>
  <si>
    <t>SAGB</t>
  </si>
  <si>
    <t>50184Z SJ</t>
  </si>
  <si>
    <t>GBI-EM Frontier</t>
  </si>
  <si>
    <t>COLTES</t>
  </si>
  <si>
    <t>INDOGB</t>
  </si>
  <si>
    <t>US12659BAA26</t>
  </si>
  <si>
    <t>Central America COMMUNICATIONS</t>
  </si>
  <si>
    <t>EGT9980H1N14</t>
  </si>
  <si>
    <t>-100--50</t>
  </si>
  <si>
    <t>RFLB</t>
  </si>
  <si>
    <t>4458Z RU</t>
  </si>
  <si>
    <t>HASSAN</t>
  </si>
  <si>
    <t>MALIK</t>
  </si>
  <si>
    <t>AVIAGP_0</t>
  </si>
  <si>
    <t>AVIAGP-1L</t>
  </si>
  <si>
    <t>AVIAGP</t>
  </si>
  <si>
    <t>Avianca Midco 2 Ltd</t>
  </si>
  <si>
    <t>COMCEL-SEC</t>
  </si>
  <si>
    <t>COMCEL</t>
  </si>
  <si>
    <t>CT Trust</t>
  </si>
  <si>
    <t>KOMRMR</t>
  </si>
  <si>
    <t>Korea Mine Rehabilitation &amp; Mineral Resources Corp</t>
  </si>
  <si>
    <t>Minera y Metalurgica del Boleo SAPI de CV</t>
  </si>
  <si>
    <t>CWAHK</t>
  </si>
  <si>
    <t>China Water Affairs Group Ltd</t>
  </si>
  <si>
    <t>EIGPRL_0</t>
  </si>
  <si>
    <t>EIGPRL-SEC</t>
  </si>
  <si>
    <t>EIGPRL</t>
  </si>
  <si>
    <t>EIG Pearl Holdings Sarl</t>
  </si>
  <si>
    <t>ENGPRO_2</t>
  </si>
  <si>
    <t>ENGPRO</t>
  </si>
  <si>
    <t>Energo-Pro AS</t>
  </si>
  <si>
    <t>GCCAMM_2</t>
  </si>
  <si>
    <t>GCCAMM</t>
  </si>
  <si>
    <t>GCC SAB de CV</t>
  </si>
  <si>
    <t>GDCOMM</t>
  </si>
  <si>
    <t>Xin Yue Co Ltd</t>
  </si>
  <si>
    <t>ACUPET_0</t>
  </si>
  <si>
    <t>ACUPET-SEC</t>
  </si>
  <si>
    <t>ACUPET</t>
  </si>
  <si>
    <t>Acu Petroleo Luxembourg Sarl</t>
  </si>
  <si>
    <t>AESAND-SEC</t>
  </si>
  <si>
    <t>Mercury Chile Holdco LLC</t>
  </si>
  <si>
    <t>AGROSU_0</t>
  </si>
  <si>
    <t>Agrosuper SA</t>
  </si>
  <si>
    <t>Huzhou City Investment Development Group Co Ltd</t>
  </si>
  <si>
    <t>INCLEN_0</t>
  </si>
  <si>
    <t>INCLEN-1L</t>
  </si>
  <si>
    <t>INCLEN</t>
  </si>
  <si>
    <t>India Clean Energy Holdings</t>
  </si>
  <si>
    <t>JSWINI_0</t>
  </si>
  <si>
    <t>JSWINI-SEC</t>
  </si>
  <si>
    <t>JSWINI</t>
  </si>
  <si>
    <t>JSW Infrastructure Ltd</t>
  </si>
  <si>
    <t>JUBPSG</t>
  </si>
  <si>
    <t>530019</t>
  </si>
  <si>
    <t>Jubilant Pharma Ltd/SG</t>
  </si>
  <si>
    <t>BUENOS</t>
  </si>
  <si>
    <t>Provincia de Buenos Aires/Government Bonds</t>
  </si>
  <si>
    <t>Central American Bottling Corp / CBC Bottling Holdco SL / Beliv Holdco SL</t>
  </si>
  <si>
    <t>China Cinda 2020 I Management Ltd</t>
  </si>
  <si>
    <t>CCTINV</t>
  </si>
  <si>
    <t>CCTOHK</t>
  </si>
  <si>
    <t>Ccthk 2021 Ltd</t>
  </si>
  <si>
    <t>CCUCI_2</t>
  </si>
  <si>
    <t>CCUCI</t>
  </si>
  <si>
    <t>Cia Cervecerias Unidas SA</t>
  </si>
  <si>
    <t>CDECST_0</t>
  </si>
  <si>
    <t>CDECST</t>
  </si>
  <si>
    <t>CIMBMK_1</t>
  </si>
  <si>
    <t>CIMB Bank Bhd</t>
  </si>
  <si>
    <t>SNBAB</t>
  </si>
  <si>
    <t>SNB Sukuk Ltd</t>
  </si>
  <si>
    <t>STASCL</t>
  </si>
  <si>
    <t>Sociedad de Transmision Austral SA</t>
  </si>
  <si>
    <t>STDCTY-SEC</t>
  </si>
  <si>
    <t>STDCTY</t>
  </si>
  <si>
    <t>Studio City Co Ltd</t>
  </si>
  <si>
    <t>SWEHAN_0</t>
  </si>
  <si>
    <t>SWEHAN-SEC</t>
  </si>
  <si>
    <t>SWEHAN</t>
  </si>
  <si>
    <t>Sweihan PV Power Co PJSC</t>
  </si>
  <si>
    <t>TUNISIA</t>
  </si>
  <si>
    <t>TUNIS</t>
  </si>
  <si>
    <t>Tunisian Republic</t>
  </si>
  <si>
    <t>GLBL_2</t>
  </si>
  <si>
    <t>Terraform Global Operating LLC</t>
  </si>
  <si>
    <t>Guangzhou Development District Holding Group Co Ltd</t>
  </si>
  <si>
    <t>HNRAIL_0</t>
  </si>
  <si>
    <t>HNRAIL</t>
  </si>
  <si>
    <t>Henan Railway Construction &amp; Investment Group Co Ltd</t>
  </si>
  <si>
    <t>HKT Capital No 6 Ltd</t>
  </si>
  <si>
    <t>POSADA_2</t>
  </si>
  <si>
    <t>POSADA-1L</t>
  </si>
  <si>
    <t>POSADA</t>
  </si>
  <si>
    <t>Grupo Posadas SAB de CV</t>
  </si>
  <si>
    <t>BR ACU PETROLEO 7 1/2% DUE 32 7.5  01/13/2032</t>
  </si>
  <si>
    <t>USL0R80QAA10</t>
  </si>
  <si>
    <t>CL MERCURY CHILE 6 1/2% DUE 27 6.5  01/24/2027</t>
  </si>
  <si>
    <t>USU5900CAA81</t>
  </si>
  <si>
    <t>AFDB .75 04/03/2023 .75 USD 04/03/2023</t>
  </si>
  <si>
    <t>71SQIMXX</t>
  </si>
  <si>
    <t>XS2425755985</t>
  </si>
  <si>
    <t>71SQIGXX</t>
  </si>
  <si>
    <t>XS2425755803</t>
  </si>
  <si>
    <t>CL AGROSUPER SA 4.6% DUE 32 4.6  01/20/2032</t>
  </si>
  <si>
    <t>USP01020AK52</t>
  </si>
  <si>
    <t>AI CANDELARIA SPAIN SLU 144A W/O RTS 5.75 USD 06/15/2033</t>
  </si>
  <si>
    <t>MX AMERICA MOVIL 6 3/8% DUE 35 6.375  03/01/2035</t>
  </si>
  <si>
    <t>SA ARABIAN CENTRES SUKUK II LTD 5 5/8% DUE 26 5.625  10/07/2026</t>
  </si>
  <si>
    <t>SA SAUDI ARABIAN OIL CO 3 1/2% DUE 70 3.5  11/24/2070</t>
  </si>
  <si>
    <t>AR REPUBLIC STEP DUE 30 .5  07/09/2030</t>
  </si>
  <si>
    <t>AR REPUBLIC 1% DUE 29 1  07/09/2029</t>
  </si>
  <si>
    <t>045167FH</t>
  </si>
  <si>
    <t>ASIA 1.5 01/20/2027 1.5 USD 01/20/2027</t>
  </si>
  <si>
    <t>US045167FH18</t>
  </si>
  <si>
    <t>6O3HYPXX</t>
  </si>
  <si>
    <t>AUTORIDAD CANAL USD 144A W RTS 4.95 USD 07/29/2035</t>
  </si>
  <si>
    <t>CO AVIANCA MIDCO 2 LTD 9% DUE 12/28 9  12/01/2028</t>
  </si>
  <si>
    <t>USG2956PAB34</t>
  </si>
  <si>
    <t>CO AVIANCA MIDCO 2 LTD 9% DUE 28 9  12/01/2028</t>
  </si>
  <si>
    <t>USG2956PAA50</t>
  </si>
  <si>
    <t>AVATION CAPITAL SA 144A W/O RTS 8.25 USD 10/31/2026</t>
  </si>
  <si>
    <t>AXSBIN 3 08/08/22 3 USD 08/08/2022</t>
  </si>
  <si>
    <t>PY BANCO CONTINENTAL 2 3/4% DUE 25 2.75  12/10/2025</t>
  </si>
  <si>
    <t>BAHRAIN USD REG S 5.625 USD 09/30/2031</t>
  </si>
  <si>
    <t>CBB INTER SUKUK USD REG S 5.624 USD 02/12/2024</t>
  </si>
  <si>
    <t>BRASKEM IDESA SA USD REG S 6.99 USD 02/20/2032</t>
  </si>
  <si>
    <t>CO BANCO DE BOGOTA 6 1/4% DUE 26 6.25  05/12/2026</t>
  </si>
  <si>
    <t>BR BANCO BRASIL 4 7/8% DUE 29 4.875  01/11/2029</t>
  </si>
  <si>
    <t>USP3772WAK82</t>
  </si>
  <si>
    <t>BANGKOK BANK SUB NTS REGS 9.025 USD 03/15/2029</t>
  </si>
  <si>
    <t>BEEFBZ 5.875 01/19/2028 5.875 USD 01/19/2028</t>
  </si>
  <si>
    <t>BAIDU INC 2.375 USD 08/23/2031</t>
  </si>
  <si>
    <t>BAIDU INC 3.625 USD 07/06/2027</t>
  </si>
  <si>
    <t>744YL3XX</t>
  </si>
  <si>
    <t>SG BOC AVIATION 2 5/8% DUE 30 - ASIA 2.625 USD 09/17/2030</t>
  </si>
  <si>
    <t>BR REPUBLIC 5 5/8% DUE 41 5.625  01/07/2041</t>
  </si>
  <si>
    <t>BRAZIL REP OF USD 3.75 USD 09/12/2031</t>
  </si>
  <si>
    <t>BR B2W CIA DIGITAL 4 3/8% DUE 30 4.375  12/20/2030</t>
  </si>
  <si>
    <t>PROV BUENOS AIRE USD REG S 3.9 USD 09/01/2037</t>
  </si>
  <si>
    <t>XS2385150334</t>
  </si>
  <si>
    <t>219868CF</t>
  </si>
  <si>
    <t>CAF 2.25 02/08/2027 2.25 USD 02/08/2027</t>
  </si>
  <si>
    <t>US219868CF16</t>
  </si>
  <si>
    <t>CNTL AMR BOTTLING CORP REG S 5.25 USD 04/27/2029</t>
  </si>
  <si>
    <t>USG20038AA61</t>
  </si>
  <si>
    <t>15239XAA</t>
  </si>
  <si>
    <t>CNTL AMR BOTTLING CORP 144A W/O RTS 5.25 USD 04/27/2029</t>
  </si>
  <si>
    <t>US15239XAA63</t>
  </si>
  <si>
    <t>CAPITA 3.609 04/04/29 3.609 USD 04/04/2029</t>
  </si>
  <si>
    <t>CN CINDA FIN 3% DUE 31 - ASIA 3 USD 01/20/2031</t>
  </si>
  <si>
    <t>XS2436124205</t>
  </si>
  <si>
    <t>CN CHINA CONSTRUCT BK 2.85% DUE 32 - ASIA 2.85 USD 01/21/2032</t>
  </si>
  <si>
    <t>XS2431453336</t>
  </si>
  <si>
    <t>COCA-COLA ICECEK USD REG S 4.5 USD 01/20/2029</t>
  </si>
  <si>
    <t>XS2434515313</t>
  </si>
  <si>
    <t>CCTINV 3.625 08/08/2022 3.625 USD 08/08/2022</t>
  </si>
  <si>
    <t>XS2413634572</t>
  </si>
  <si>
    <t>XS2416645203</t>
  </si>
  <si>
    <t>USP3067GAG66</t>
  </si>
  <si>
    <t>6YIQKMXX</t>
  </si>
  <si>
    <t>6UXOO5XX</t>
  </si>
  <si>
    <t>200447AJ</t>
  </si>
  <si>
    <t>COMISION FEDERAL USD 144A W/O RTS 4.677 USD 02/09/2051</t>
  </si>
  <si>
    <t>US200447AJ97</t>
  </si>
  <si>
    <t>CN CHINA GEN NUCLEAR PWR 3 3/4% DUE 27 - ASIA 3.75 USD 12/11/2027</t>
  </si>
  <si>
    <t>CL REPUBLIC 3 1/2% DUE 53 3.5  04/15/2053</t>
  </si>
  <si>
    <t>168863DW</t>
  </si>
  <si>
    <t>CHILE - REPUBLIC OF 4 USD 01/31/2052</t>
  </si>
  <si>
    <t>US168863DW59</t>
  </si>
  <si>
    <t>168863DV</t>
  </si>
  <si>
    <t>CHILE - REPUBLIC OF 3.5 USD 01/31/2034</t>
  </si>
  <si>
    <t>US168863DV76</t>
  </si>
  <si>
    <t>168863DX</t>
  </si>
  <si>
    <t>CHILE - REPUBLIC OF 2.75 USD 01/31/2027</t>
  </si>
  <si>
    <t>US168863DX33</t>
  </si>
  <si>
    <t>12570TAA</t>
  </si>
  <si>
    <t>MY CIMB BANK 2 1/8% DUE 27 - ASIA 2.125 USD 07/20/2027</t>
  </si>
  <si>
    <t>US12570TAA97</t>
  </si>
  <si>
    <t>134808AD</t>
  </si>
  <si>
    <t>CANACOL ENERGY 5.75 USD 11/24/2028</t>
  </si>
  <si>
    <t>US134808AD63</t>
  </si>
  <si>
    <t>CN COUNTRY GARDEN 3 7/8% DUE 30 - ASIA 3.875 USD 10/22/2030</t>
  </si>
  <si>
    <t>CT TRUST REG S 5.125 USD 02/03/2032</t>
  </si>
  <si>
    <t>USG2588BAA29</t>
  </si>
  <si>
    <t>12659BAA</t>
  </si>
  <si>
    <t>COSAN LUXEMBOURG SA REG S 7 USD 01/20/2027</t>
  </si>
  <si>
    <t>22112EAC</t>
  </si>
  <si>
    <t>COSAN LUXEMBOURG SA 144A W/O RTS 7 USD 01/20/2027</t>
  </si>
  <si>
    <t>US22112EAC21</t>
  </si>
  <si>
    <t>6AESFZXX</t>
  </si>
  <si>
    <t>XS2320779213</t>
  </si>
  <si>
    <t>25161AAA</t>
  </si>
  <si>
    <t>DEVT BK OF MONGO USD 144A W/O RTS 7.25 USD 10/23/2023</t>
  </si>
  <si>
    <t>US25161AAA79</t>
  </si>
  <si>
    <t>6YNIVGXX</t>
  </si>
  <si>
    <t>6FF69LXX</t>
  </si>
  <si>
    <t>302154DN</t>
  </si>
  <si>
    <t>KR EXPORT IMPORT BANK 2 1/8% DUE 32 - ASIA 2.125 USD 01/18/2032</t>
  </si>
  <si>
    <t>US302154DN61</t>
  </si>
  <si>
    <t>302154DM</t>
  </si>
  <si>
    <t>KR EXPORT IMPORT BANK 1 5/8% DUE 27 - ASIA 1.625 USD 01/18/2027</t>
  </si>
  <si>
    <t>US302154DM88</t>
  </si>
  <si>
    <t>302154DL</t>
  </si>
  <si>
    <t>KR EXPORT IMPORT BANK 1 1/4% DUE 25 - ASIA 1.25 USD 01/18/2025</t>
  </si>
  <si>
    <t>US302154DL06</t>
  </si>
  <si>
    <t>SA EIG PEARL 4.387% DUE 46 4.387  11/30/2046</t>
  </si>
  <si>
    <t>XS2400630187</t>
  </si>
  <si>
    <t>SA EIG PEARL 3.545% DUE 36 3.545  08/31/2036</t>
  </si>
  <si>
    <t>XS2400630005</t>
  </si>
  <si>
    <t>EL SALVADOR - REPUBLIC OF REG S 8.625 USD 02/28/2029</t>
  </si>
  <si>
    <t>ENERGO PRO AS 144A W/O RTS 8.5 USD 02/04/2027</t>
  </si>
  <si>
    <t>XS2436913383</t>
  </si>
  <si>
    <t>ENERGO PRO AS REG S 8.5 USD 02/04/2027</t>
  </si>
  <si>
    <t>XS2412048550</t>
  </si>
  <si>
    <t>CL ENTEL 4 3/4% DUE 26 4.75  08/01/2026</t>
  </si>
  <si>
    <t>EVERRE 12 01/22/24 12 USD 01/22/2024</t>
  </si>
  <si>
    <t>EVERRE 10 04/11/23 10 USD 04/11/2023</t>
  </si>
  <si>
    <t>FIRST QUANTUM MINERALS L REG S 6.875 USD 03/01/2026</t>
  </si>
  <si>
    <t>USC3535CAJ74</t>
  </si>
  <si>
    <t>FIRST QUANTUM MINERALS L REG S 7.5 USD 04/01/2025</t>
  </si>
  <si>
    <t>USC3535CAG36</t>
  </si>
  <si>
    <t>335934AL</t>
  </si>
  <si>
    <t>FIRST QUANTUM MINERALS L 144A W/O RTS 7.5 USD 04/01/2025</t>
  </si>
  <si>
    <t>US335934AL97</t>
  </si>
  <si>
    <t>MX FIBRA UNO 4.869% DUE 30 4.869  01/15/2030</t>
  </si>
  <si>
    <t>USP47465AB82</t>
  </si>
  <si>
    <t>74T0F2XX</t>
  </si>
  <si>
    <t>XS2422522685</t>
  </si>
  <si>
    <t>GH REPUBLIC 10 3/4% DUE 30 10.75  10/14/2030</t>
  </si>
  <si>
    <t>GHANA (REPUBLIC OF) 10.75 USD 10/14/2030</t>
  </si>
  <si>
    <t>GHANA REP OF USD REG S 7.625 USD 05/16/2029</t>
  </si>
  <si>
    <t>BR TERRAFORM GLOBAL 6 1/8% DUE 26 6.125  03/01/2026</t>
  </si>
  <si>
    <t>88104UAC</t>
  </si>
  <si>
    <t>TERRAFORM GLOBAL OPERATI 144A W/O RTS 6.125 USD 03/01/2026</t>
  </si>
  <si>
    <t>US88104UAC71</t>
  </si>
  <si>
    <t>BR GLOBOPAR 5 1/2% DUE 32 5.5  01/14/2032</t>
  </si>
  <si>
    <t>USP47777AC43</t>
  </si>
  <si>
    <t>GUARA NORTE SARL 144A W/O RTS 5.198 USD 06/15/2034</t>
  </si>
  <si>
    <t>HK GOODMAN LOGISTICS 3% DUE 30 - ASIA 3 USD 07/22/2030</t>
  </si>
  <si>
    <t>IN GREENKO SOLAR 5.55% DUE 25 - ASIA 5.55 USD 01/29/2025</t>
  </si>
  <si>
    <t>39530VAA</t>
  </si>
  <si>
    <t>GREENKO SOLAR USD 144A W/O RTS 5.55 USD 01/29/2025</t>
  </si>
  <si>
    <t>US39530VAA61</t>
  </si>
  <si>
    <t>39531LAA</t>
  </si>
  <si>
    <t>GREENKO MAURI USD 144A W/O RTS 6.25 USD 02/21/2023</t>
  </si>
  <si>
    <t>US39531LAA70</t>
  </si>
  <si>
    <t>6XSHHYXX</t>
  </si>
  <si>
    <t>7453BEXX</t>
  </si>
  <si>
    <t>XS2405718466</t>
  </si>
  <si>
    <t>CN CHINA NATL CHEM CORP 4 5/8% DUE 23 - ASIA 4.625 USD 03/14/2023</t>
  </si>
  <si>
    <t>HK LAND FINANCE 2 7/8% DUE 30 - ASIA 2.875 USD 05/27/2030</t>
  </si>
  <si>
    <t>74XYL2XX</t>
  </si>
  <si>
    <t>XS2406547765</t>
  </si>
  <si>
    <t>CN HUADIAN CORP 4% DUE 24 PERP - ASIA 4 USD 12/31/2049</t>
  </si>
  <si>
    <t>6UXR1GXX</t>
  </si>
  <si>
    <t>6UXSCRXX</t>
  </si>
  <si>
    <t>HYNMTR 1.5 06/15/2026 1.5 USD 06/15/2026</t>
  </si>
  <si>
    <t>HYNDAI CAPITAL AMERICA 3.4 USD 06/20/2024</t>
  </si>
  <si>
    <t>KR HYUNDAI CAPITAL 2 1/2% DUE 27 - ASIA 2.5 USD 01/24/2027</t>
  </si>
  <si>
    <t>USY3815NBF79</t>
  </si>
  <si>
    <t>KR HYUNDAI CAPITAL 2 1/8% DUE 25 - ASIA 2.125 USD 04/24/2025</t>
  </si>
  <si>
    <t>USY3815NBE05</t>
  </si>
  <si>
    <t>44920UAS</t>
  </si>
  <si>
    <t>HYUNDAI CAPITAL USD 144A W/O RTS 2.125 USD 04/24/2025</t>
  </si>
  <si>
    <t>US44920UAS78</t>
  </si>
  <si>
    <t>HYUCAP 3 08/29/22 3 USD 08/29/2022</t>
  </si>
  <si>
    <t>XS2429785954</t>
  </si>
  <si>
    <t>73N4M6XX</t>
  </si>
  <si>
    <t>XS2431451041</t>
  </si>
  <si>
    <t>73N4MOXX</t>
  </si>
  <si>
    <t>XS2431448849</t>
  </si>
  <si>
    <t>PT INDONESIA ASAHAN ALUMINIUM (PERSERO) 5.45 USD 05/15/2030</t>
  </si>
  <si>
    <t>IN INDIA CLEAN ENERGY HLDGS 4 1/2% DUE 27 - ASIA 4.5 USD 04/18/2027</t>
  </si>
  <si>
    <t>USV4605MAA63</t>
  </si>
  <si>
    <t>45434M2H</t>
  </si>
  <si>
    <t>IN INDIAN RAILWAY FINANCE 3.57% DUE 32 - ASIA 3.57 USD 01/21/2032</t>
  </si>
  <si>
    <t>US45434M2H45</t>
  </si>
  <si>
    <t>45846AAA</t>
  </si>
  <si>
    <t>INTERCHILE SA 144A W/O RTS 4.5 USD 06/30/2056</t>
  </si>
  <si>
    <t>US45846AAA88</t>
  </si>
  <si>
    <t xml:space="preserve">ITAU 4.625 4.625 USD </t>
  </si>
  <si>
    <t>IVORY COAST (REPUBLIC OF) 5.75 USD 12/31/2032</t>
  </si>
  <si>
    <t>IVORY COAST (REPUBLIC OF) 6.375 USD 03/03/2028</t>
  </si>
  <si>
    <t>46590XAE</t>
  </si>
  <si>
    <t>JBS USA/FOOD/FINANCE 144A W/OUT RTS 4.375 USD 02/02/2052</t>
  </si>
  <si>
    <t>US46590XAE67</t>
  </si>
  <si>
    <t>JBS USA/FOOD/FINANCE REG S 3 USD 02/02/2029</t>
  </si>
  <si>
    <t>USL56608AJ82</t>
  </si>
  <si>
    <t>46590XAF</t>
  </si>
  <si>
    <t>JBS USA/FOOD/FINANCE 144A W/OUTRTS 3 USD 02/02/2029</t>
  </si>
  <si>
    <t>US46590XAF33</t>
  </si>
  <si>
    <t>MX JOSE CUERVO 2 1/2% DUE 31 2.5  10/14/2031</t>
  </si>
  <si>
    <t>BECLE SAB DE CV 2.5 USD 10/14/2031</t>
  </si>
  <si>
    <t>6WGV28XX</t>
  </si>
  <si>
    <t>JO KINGDOM 7 3/8% DUE 47 7.375  10/10/2047</t>
  </si>
  <si>
    <t>JORDAN (KINGDOM OF) 7.375 USD 10/10/2047</t>
  </si>
  <si>
    <t>JORDAN (KINGDOM OF) 5.85 USD 07/07/2030</t>
  </si>
  <si>
    <t>JORDAN (KINGDOM OF) 5.75 USD 01/31/2027</t>
  </si>
  <si>
    <t>JORDAN (KINGDOM OF) 6.125 USD 01/29/2026</t>
  </si>
  <si>
    <t>IN JSW INFRASTRUCTURE LTD  4.95% DUE 29 - ASIA 4.95 USD 01/21/2029</t>
  </si>
  <si>
    <t>USY4470XAA10</t>
  </si>
  <si>
    <t>IN JUBILANT PHARMA 6% DUE 24 - ASIA 6 USD 03/05/2024</t>
  </si>
  <si>
    <t>XS1958658509</t>
  </si>
  <si>
    <t>49374JAD</t>
  </si>
  <si>
    <t>KIA CORP USD 144A W/O RTS 2.75 USD 02/14/2027</t>
  </si>
  <si>
    <t>US49374JAD54</t>
  </si>
  <si>
    <t>KIA CORP USD REG S 2.375 USD 02/14/2025</t>
  </si>
  <si>
    <t>USY4760JAC72</t>
  </si>
  <si>
    <t>49374JAC</t>
  </si>
  <si>
    <t>KIA CORP USD 144A W/O RTS 2.375 USD 02/14/2025</t>
  </si>
  <si>
    <t>US49374JAC71</t>
  </si>
  <si>
    <t>50066RAT</t>
  </si>
  <si>
    <t>KR NATL OIL 2 5/8% DUE 32 - ASIA 2.625 USD 04/18/2032</t>
  </si>
  <si>
    <t>US50066RAT32</t>
  </si>
  <si>
    <t>50066RAR</t>
  </si>
  <si>
    <t>KR NATL OIL 1 3/4% DUE 25 - ASIA 1.75 USD 04/18/2025</t>
  </si>
  <si>
    <t>US50066RAR75</t>
  </si>
  <si>
    <t>MX GRUPO KUO SAB 5 3/4% DUE 27 5.75  07/07/2027</t>
  </si>
  <si>
    <t>LB REPUBLIC 6.2% DUE 25 6.2  02/26/2025</t>
  </si>
  <si>
    <t>532522AB</t>
  </si>
  <si>
    <t>LIMA METRO LINE 2 FIN LT 144A W/O RTS 4.35 USD 04/05/2036</t>
  </si>
  <si>
    <t>US532522AB57</t>
  </si>
  <si>
    <t>7477IVXX</t>
  </si>
  <si>
    <t>XS2417084030</t>
  </si>
  <si>
    <t>CN LONGFOR 3.95% DUE 29 - ASIA 3.95 USD 09/16/2029</t>
  </si>
  <si>
    <t>LUKOIL SECURITIES BV 144A W/O RTS 3.875 USD 05/06/2030</t>
  </si>
  <si>
    <t>UA MHP SA 6 1/4% DUE 29 6.25  09/19/2029</t>
  </si>
  <si>
    <t>60937LAA</t>
  </si>
  <si>
    <t>MONGOLIA USD 144A W/O RTS 8.75 USD 03/09/2024</t>
  </si>
  <si>
    <t>US60937LAA35</t>
  </si>
  <si>
    <t>KINGDOM OF MOROCCO 144A W/O RTS 5.5 USD 12/11/2042</t>
  </si>
  <si>
    <t>NIGERIA (FEDERAL REPUBLIC OF) 6.5 USD 11/28/2027</t>
  </si>
  <si>
    <t>OMGRID 3.958 05/07/25 3.958 USD 05/07/2025</t>
  </si>
  <si>
    <t>PL ORIFLAME 5 1/8% DUE 26 5.125  05/04/2026</t>
  </si>
  <si>
    <t>PK REPUBLIC SUKUK 7.95% DUE 29 - ASIA 7.95 USD 01/31/2029</t>
  </si>
  <si>
    <t>XS2419405274</t>
  </si>
  <si>
    <t>69583PAA</t>
  </si>
  <si>
    <t>PAKISTAN GLOBAL USD 144A W/O RTS 7.95 USD 01/31/2029</t>
  </si>
  <si>
    <t>US69583PAA21</t>
  </si>
  <si>
    <t>698299BR</t>
  </si>
  <si>
    <t>PA REPUBLIC 3.298% DUE 33 3.298  01/19/2033</t>
  </si>
  <si>
    <t>US698299BR41</t>
  </si>
  <si>
    <t>PY REPUBLIC 3.849% DUE 33 3.849  06/28/2033</t>
  </si>
  <si>
    <t>USP75744AL92</t>
  </si>
  <si>
    <t>7477IUXX</t>
  </si>
  <si>
    <t>HK HKT 3% DUE 32 - ASIA 3 USD 01/18/2032</t>
  </si>
  <si>
    <t>XS2414130711</t>
  </si>
  <si>
    <t>PETROLEOS MEXICA USD 6.75 USD 09/21/2047</t>
  </si>
  <si>
    <t>ID PERTAMINA 3.1% DUE 08/30 - ASIA 3.1 USD 08/27/2030</t>
  </si>
  <si>
    <t>PE REPUBLIC 2.78% DUE 60 2.78  12/01/2060</t>
  </si>
  <si>
    <t>PE REPUBLIC 5 5/8% DUE 50 5.625  11/18/2050</t>
  </si>
  <si>
    <t>PE REPUBLIC 3.3% DUE 41 3.3  03/11/2041</t>
  </si>
  <si>
    <t>PE REPUBLIC 4 1/8% DUE 27 4.125  08/25/2027</t>
  </si>
  <si>
    <t>BR PETROBRAS 6.85% DUE 2115 6.85  06/05/2115</t>
  </si>
  <si>
    <t>BR PETROBRAS 6.9% DUE 49 6.9  03/19/2049</t>
  </si>
  <si>
    <t>PETRONAS CAP LTD USD 144A W/O RTS 4.55 USD 04/21/2050</t>
  </si>
  <si>
    <t>PETRONAS ENERGY CANADA LIMITED 2.112 USD 03/23/2028</t>
  </si>
  <si>
    <t>MX GRUPO POSADAS STEP DUE 27 4  12/30/2027</t>
  </si>
  <si>
    <t>USP4983GAS95</t>
  </si>
  <si>
    <t>STATE OF QATAR OF USD 144A W/O RTS 5.103 USD 04/23/2048</t>
  </si>
  <si>
    <t>IN RELIANCE 3 3/4% DUE 62 - ASIA 3.75 USD 01/12/2062</t>
  </si>
  <si>
    <t>USY72570AT43</t>
  </si>
  <si>
    <t>IN RELIANCE 3 5/8% DUE 52 - ASIA 3.625 USD 01/12/2052</t>
  </si>
  <si>
    <t>USY72570AU16</t>
  </si>
  <si>
    <t>759470AS</t>
  </si>
  <si>
    <t>RELIANCE INDUSTRIES LTD 144A W/O RTS 4.875 USD 02/10/2045</t>
  </si>
  <si>
    <t>US759470AS67</t>
  </si>
  <si>
    <t>USY72570AS69</t>
  </si>
  <si>
    <t>RO REPUBLIC 3 5/8% DUE 32 3.625  03/27/2032</t>
  </si>
  <si>
    <t>XS2434896010</t>
  </si>
  <si>
    <t>RO REPUBLIC 3% DUE 27 3  02/27/2027</t>
  </si>
  <si>
    <t>XS2434895988</t>
  </si>
  <si>
    <t>75973NAA</t>
  </si>
  <si>
    <t>RENEW POWER SYNTHETIC 144A W/O RTS 6.67 USD 03/12/2024</t>
  </si>
  <si>
    <t>US75973NAA28</t>
  </si>
  <si>
    <t>SANDS CHINA LTD REG S 3.25 USD 08/08/2031</t>
  </si>
  <si>
    <t>SAUDI INT BOND USD 144A W/O RTS 4.375 USD 04/16/2029</t>
  </si>
  <si>
    <t>7498UGXX</t>
  </si>
  <si>
    <t>XS2432299449</t>
  </si>
  <si>
    <t>78397MAA</t>
  </si>
  <si>
    <t>SCF CAPITAL LTD 144A W/O RTS 3.85 USD 04/26/2028</t>
  </si>
  <si>
    <t>US78397MAA62</t>
  </si>
  <si>
    <t>XS2427995001</t>
  </si>
  <si>
    <t>SHINHAN FINL GRP USD REG S 5.875 USD 02/13/2171</t>
  </si>
  <si>
    <t>KR SHINHAN 3 7/8% DUE 26 - ASIA 3.875 USD 03/24/2026</t>
  </si>
  <si>
    <t>GE SILKNET JSC 8 3/8% DUE 27 8.375  01/31/2027</t>
  </si>
  <si>
    <t>XS2436858349</t>
  </si>
  <si>
    <t>CN SINOPEC 2.15% DUE 25 - ASIA 2.15 USD 05/13/2025</t>
  </si>
  <si>
    <t>TR TURK SISE 6.95% DUE 26 6.95  03/14/2026</t>
  </si>
  <si>
    <t>71N7HCXX</t>
  </si>
  <si>
    <t>SNB SUKUK LTD REG S 2.342 USD 01/19/2027</t>
  </si>
  <si>
    <t>XS2412586450</t>
  </si>
  <si>
    <t>CL SOCIEDAD DE 4% DUE 32 4  01/27/2032</t>
  </si>
  <si>
    <t>USP87163AA27</t>
  </si>
  <si>
    <t>86400GAC</t>
  </si>
  <si>
    <t>STUDIO CITY CO LTD 144A W/O RTS 7 USD 02/15/2027</t>
  </si>
  <si>
    <t>US86400GAC33</t>
  </si>
  <si>
    <t>SUZANO AUSTRIA GMBH 144A W/O RTS 7 USD 03/16/2047</t>
  </si>
  <si>
    <t>AE SWEIHAN PV 3 5/8% DUE 49 3.625  01/31/2049</t>
  </si>
  <si>
    <t>XS2382853641</t>
  </si>
  <si>
    <t>6M23RSXX</t>
  </si>
  <si>
    <t>PY TELFON CELUAR 5 7/8% DUE 27 5.875  04/15/2027</t>
  </si>
  <si>
    <t>TENCENT HOLDINGS LIMITED 3.68 USD 04/22/2041</t>
  </si>
  <si>
    <t>88322YAE</t>
  </si>
  <si>
    <t>THAIOIL TRSRY USD 144A W/O RTS 3.5 USD 10/17/2049</t>
  </si>
  <si>
    <t>US88322YAE14</t>
  </si>
  <si>
    <t>THAI OIL PCL USD REG S 4.875 USD 01/23/2043</t>
  </si>
  <si>
    <t>TRANSELEC SA REG S 3.875 USD 01/12/2029</t>
  </si>
  <si>
    <t>TR TURKIYE SINAI 5 7/8% DUE 26 5.875  01/14/2026</t>
  </si>
  <si>
    <t>TURKEY REP OF USD 5.125 USD 02/17/2028</t>
  </si>
  <si>
    <t>TR REPUBLIC 5.6% DUE 24 5.6  11/14/2024</t>
  </si>
  <si>
    <t>90403YAA</t>
  </si>
  <si>
    <t>ULTRATECH CEMENT LTD 144A W/O RTS 2.8 USD 02/16/2031</t>
  </si>
  <si>
    <t>US90403YAA73</t>
  </si>
  <si>
    <t>VAKIFBANK USD REG S 5.5 USD 10/01/2026</t>
  </si>
  <si>
    <t>VE REPUBLIC 11.95% DUE 31 11.95  08/05/2031</t>
  </si>
  <si>
    <t>USP17625AD98</t>
  </si>
  <si>
    <t>VANKE REAL ESTATE HK REG S 4.2 USD 06/07/2024</t>
  </si>
  <si>
    <t>98105GAL</t>
  </si>
  <si>
    <t>KR WOORI BANK 2% DUE 27 - ASIA 2 USD 01/20/2027</t>
  </si>
  <si>
    <t>US98105GAL68</t>
  </si>
  <si>
    <t>WYNN MACAU LTD REG S 5.5 USD 01/15/2026</t>
  </si>
  <si>
    <t>6S0CD3XX</t>
  </si>
  <si>
    <t>6YNIE5XX</t>
  </si>
  <si>
    <t>YUZHOU GROUP REG S 0 USD 01/13/2027</t>
  </si>
  <si>
    <t>YUZHOU PROPERTIES CO LTD REG S 0 USD 01/13/2026</t>
  </si>
  <si>
    <t>YUZHOU PROPERTIES CO LTD REG S 0 USD 10/25/2023</t>
  </si>
  <si>
    <t>IDSUK0011</t>
  </si>
  <si>
    <t>IDP000004608</t>
  </si>
  <si>
    <t>Indonesia 4.8750%  INDOIS  Jul 2026</t>
  </si>
  <si>
    <t>XHU0078</t>
  </si>
  <si>
    <t>HU0000404892</t>
  </si>
  <si>
    <t>Hungary 2.2500%  HGB  Jun 2034</t>
  </si>
  <si>
    <t>XRO0043</t>
  </si>
  <si>
    <t>RO7P95F9FNY6</t>
  </si>
  <si>
    <t>Romania 2.5000%  ROMGB  Oct 2027</t>
  </si>
  <si>
    <t>XMX0050</t>
  </si>
  <si>
    <t>MX0MGO0001B0</t>
  </si>
  <si>
    <t>Mexico 5.0000%  MBONO  Mar 2025</t>
  </si>
  <si>
    <t>XEG0058</t>
  </si>
  <si>
    <t>EGBGR02331F9</t>
  </si>
  <si>
    <t>Egypt 14.3500%  EGYGB  Sep 2024</t>
  </si>
  <si>
    <t>XEG0101</t>
  </si>
  <si>
    <t>EGBGR03351F6</t>
  </si>
  <si>
    <t>Egypt 14.5310%  EGYGB  Sep 2024</t>
  </si>
  <si>
    <t>XEG0063</t>
  </si>
  <si>
    <t>EGBGR02471F3</t>
  </si>
  <si>
    <t>Egypt 13.5360%  EGYGB  Jan 2025</t>
  </si>
  <si>
    <t>XEG0088</t>
  </si>
  <si>
    <t>EGBGR02931F6</t>
  </si>
  <si>
    <t>Egypt 14.3690%  EGYGB  Oct 2025</t>
  </si>
  <si>
    <t>XEG0093</t>
  </si>
  <si>
    <t>EGBGR03071F0</t>
  </si>
  <si>
    <t>Egypt 14.0600%  EGYGB  Jan 2026</t>
  </si>
  <si>
    <t>XEG0098</t>
  </si>
  <si>
    <t>EGBGR03171F8</t>
  </si>
  <si>
    <t>Egypt 14.4830%  EGYGB  Apr 2026</t>
  </si>
  <si>
    <t>XEG0100</t>
  </si>
  <si>
    <t>EGBGR03361F5</t>
  </si>
  <si>
    <t>Egypt 14.5630%  EGYGB  Jul 2026</t>
  </si>
  <si>
    <t>XEG0090</t>
  </si>
  <si>
    <t>EGBGR02941F5</t>
  </si>
  <si>
    <t>Egypt 14.5560%  EGYGB  Oct 2027</t>
  </si>
  <si>
    <t>XEG0094</t>
  </si>
  <si>
    <t>EGBGR03081F9</t>
  </si>
  <si>
    <t>Egypt 14.2920%  EGYGB  Jan 2028</t>
  </si>
  <si>
    <t>XEG0051</t>
  </si>
  <si>
    <t>EGBGR02271F7</t>
  </si>
  <si>
    <t>Egypt 16.1000%  EGYGB 10YR May 2029</t>
  </si>
  <si>
    <t>XEG0060</t>
  </si>
  <si>
    <t>EGBGR02341F8</t>
  </si>
  <si>
    <t>Egypt 14.4000%  EGYGB  Sep 2029</t>
  </si>
  <si>
    <t>XEG0095</t>
  </si>
  <si>
    <t>EGBGR02951F4</t>
  </si>
  <si>
    <t>Egypt 14.6640%  EGYGB  Oct 2030</t>
  </si>
  <si>
    <t>AE310030001</t>
  </si>
  <si>
    <t>AE Sweihan PV 3 5/8% due 49</t>
  </si>
  <si>
    <t>BR308963001</t>
  </si>
  <si>
    <t>BR Acu Petroleo 7 1/2% due 32</t>
  </si>
  <si>
    <t>BR308962001</t>
  </si>
  <si>
    <t>BR Banco Bradesco 4 3/8% due 27</t>
  </si>
  <si>
    <t>BR308432001</t>
  </si>
  <si>
    <t>BR Banco Brasil 4 7/8% due 29</t>
  </si>
  <si>
    <t>CL309488001</t>
  </si>
  <si>
    <t>CL Agrosuper SA 4.6% due 32</t>
  </si>
  <si>
    <t>CL310029001</t>
  </si>
  <si>
    <t>CL Cia Cervecerias 3.35% due 32</t>
  </si>
  <si>
    <t>CL311302001</t>
  </si>
  <si>
    <t>CL Sociedad de 4% due 32</t>
  </si>
  <si>
    <t>CN304672001</t>
  </si>
  <si>
    <t>CN CEB International Investment 2% due 24</t>
  </si>
  <si>
    <t>CN305144001</t>
  </si>
  <si>
    <t>CN China Construct Bk FRN due 12/24</t>
  </si>
  <si>
    <t>XS2422720305</t>
  </si>
  <si>
    <t>CN302532001</t>
  </si>
  <si>
    <t>CN China Everbright Bk 1.27% due 24</t>
  </si>
  <si>
    <t>CN301120001</t>
  </si>
  <si>
    <t>CN China Great Wall 2 7/8% due 26</t>
  </si>
  <si>
    <t>CO304955001</t>
  </si>
  <si>
    <t>CO Avianca Midco 2 Ltd 9% due 12/28</t>
  </si>
  <si>
    <t>CO304954001</t>
  </si>
  <si>
    <t>CO Avianca Midco 2 Ltd 9% due 28</t>
  </si>
  <si>
    <t>GE310808001</t>
  </si>
  <si>
    <t>GE Silknet JSC 8 3/8% due 27</t>
  </si>
  <si>
    <t>GT311277001</t>
  </si>
  <si>
    <t>GT Central American 5 1/4% due 29</t>
  </si>
  <si>
    <t>GB303920001</t>
  </si>
  <si>
    <t>HK Prudential PLC 2.95% due 33</t>
  </si>
  <si>
    <t>XS2403426427</t>
  </si>
  <si>
    <t>PRUFIN</t>
  </si>
  <si>
    <t>GB169594001</t>
  </si>
  <si>
    <t>HK Prudential PLC 3 1/8% due 30</t>
  </si>
  <si>
    <t>US74435KAA34</t>
  </si>
  <si>
    <t>GB183081001</t>
  </si>
  <si>
    <t>HK Prudential PLC 4 7/8% due 23 Perp</t>
  </si>
  <si>
    <t>XS1700429480</t>
  </si>
  <si>
    <t>IN308433001</t>
  </si>
  <si>
    <t>IN India Clean Energy Hldgs 4 1/2% due 27</t>
  </si>
  <si>
    <t>IN310040001</t>
  </si>
  <si>
    <t>IN JSW Infrastructure Ltd 4.95% due 29</t>
  </si>
  <si>
    <t>IN308246001</t>
  </si>
  <si>
    <t>IN Reliance 2 7/8% due 32</t>
  </si>
  <si>
    <t>IN308247001</t>
  </si>
  <si>
    <t>IN Reliance 3 3/4% due 62</t>
  </si>
  <si>
    <t>IN308249001</t>
  </si>
  <si>
    <t>IN Reliance 3 5/8% due 52</t>
  </si>
  <si>
    <t>IN308959001</t>
  </si>
  <si>
    <t>IN Shriram Transport Fin 4.15% due 25</t>
  </si>
  <si>
    <t>KR310542001</t>
  </si>
  <si>
    <t>KR Hyundai Capital 2 1/2% due 27</t>
  </si>
  <si>
    <t>KR310541001</t>
  </si>
  <si>
    <t>KR Hyundai Capital 2 1/8% due 25</t>
  </si>
  <si>
    <t>KR309487001</t>
  </si>
  <si>
    <t>KR Woori Bank 2% due 27</t>
  </si>
  <si>
    <t>MX308964001</t>
  </si>
  <si>
    <t>MX Grupo Cemens Chihuahua 3.614% due 32</t>
  </si>
  <si>
    <t>MX307869001</t>
  </si>
  <si>
    <t>MX Grupo Posadas Step due 27</t>
  </si>
  <si>
    <t>MY310027001</t>
  </si>
  <si>
    <t>MY CIMB Bank 2 1/8% due 27</t>
  </si>
  <si>
    <t>SA310031001</t>
  </si>
  <si>
    <t>SA EIG Pearl 3.545% due 36</t>
  </si>
  <si>
    <t>SA310032001</t>
  </si>
  <si>
    <t>SA EIG Pearl 4.387% due 46</t>
  </si>
  <si>
    <t>TR310033001</t>
  </si>
  <si>
    <t>TR Coca-Cola Icecek AS 4 1/2% due 29</t>
  </si>
  <si>
    <t>CL313391001</t>
  </si>
  <si>
    <t>CL Republic 2 3/4% due 27</t>
  </si>
  <si>
    <t>CL313389001</t>
  </si>
  <si>
    <t>CL Republic 3 1/2% due 34</t>
  </si>
  <si>
    <t>CL313390001</t>
  </si>
  <si>
    <t>CL Republic 4% due 52</t>
  </si>
  <si>
    <t>CN301608001</t>
  </si>
  <si>
    <t>CN Sinochem 2 1/4% due 26</t>
  </si>
  <si>
    <t>MX308020001</t>
  </si>
  <si>
    <t>MX UMS 3 1/2% due 34</t>
  </si>
  <si>
    <t>MX308021001</t>
  </si>
  <si>
    <t>MX UMS 4.4% due 52</t>
  </si>
  <si>
    <t>PA309264001</t>
  </si>
  <si>
    <t>PA Republic 3.298% due 33</t>
  </si>
  <si>
    <t>PA309265001</t>
  </si>
  <si>
    <t>PA Republic 4 1/2% due 63</t>
  </si>
  <si>
    <t>PY311301001</t>
  </si>
  <si>
    <t>PY Republic 3.849% due 33</t>
  </si>
  <si>
    <t>RO311028001</t>
  </si>
  <si>
    <t>RO Republic 3 5/8% due 32</t>
  </si>
  <si>
    <t>RO311027001</t>
  </si>
  <si>
    <t>RO Republic 3% due 27</t>
  </si>
  <si>
    <t>BRAZIL NTN-F NTNF BRL</t>
  </si>
  <si>
    <t>01/01/2027</t>
  </si>
  <si>
    <t>COLOMBIA TES B COP</t>
  </si>
  <si>
    <t>4Q7RVRXX</t>
  </si>
  <si>
    <t>11/03/2027</t>
  </si>
  <si>
    <t>CT TRUST 144A W/O RTS</t>
  </si>
  <si>
    <t>Guatemala</t>
  </si>
  <si>
    <t>02/03/2032</t>
  </si>
  <si>
    <t>01/17/2023</t>
  </si>
  <si>
    <t>Indonesia</t>
  </si>
  <si>
    <t>MEXICAN BONOS M 20 MXN</t>
  </si>
  <si>
    <t>5111999C</t>
  </si>
  <si>
    <t>06/03/2027</t>
  </si>
  <si>
    <t>RUSSIA GOVT BOND - OFZ RUB</t>
  </si>
  <si>
    <t>6EM95IXX</t>
  </si>
  <si>
    <t>07/23/2031</t>
  </si>
  <si>
    <t>SAFRICA</t>
  </si>
  <si>
    <t>REP SOUTH AFRICA 2032 ZAR</t>
  </si>
  <si>
    <t>03/31/2032</t>
  </si>
  <si>
    <t>BTPCL</t>
  </si>
  <si>
    <t>30YR</t>
  </si>
  <si>
    <t>USTBOND</t>
  </si>
  <si>
    <t>U S TREASURY BOND</t>
  </si>
  <si>
    <t>912810TD</t>
  </si>
  <si>
    <t>US/T</t>
  </si>
  <si>
    <t>02/15/2052</t>
  </si>
  <si>
    <t>ANGOLA REP OF USD 144A W/O RTS</t>
  </si>
  <si>
    <t>035198AE</t>
  </si>
  <si>
    <t>Angola</t>
  </si>
  <si>
    <t>11/26/2049</t>
  </si>
  <si>
    <t>04/18/2022</t>
  </si>
  <si>
    <t>DOMINICAN REPUBL USD 144A W/O RTS</t>
  </si>
  <si>
    <t>25714PEN</t>
  </si>
  <si>
    <t>Dominican Republic</t>
  </si>
  <si>
    <t>02/22/2033</t>
  </si>
  <si>
    <t>REP OF NIGERIA USD 144A W/O RTS</t>
  </si>
  <si>
    <t>65412JAS</t>
  </si>
  <si>
    <t>09/28/2033</t>
  </si>
  <si>
    <t>South African Rand</t>
  </si>
  <si>
    <t>CURZAR</t>
  </si>
  <si>
    <t>04/19/2022</t>
  </si>
  <si>
    <t>ANGOLA REP OF USD 144A W/O RTS 9.125 USD 11/26/2049</t>
  </si>
  <si>
    <t>RUSSIA GOVT BOND - OFZ RUB 0 RUB 07/23/2031</t>
  </si>
  <si>
    <t>REP OF NIGERIA USD 144A W/O RTS 7.375 USD 09/28/2033</t>
  </si>
  <si>
    <t>DOMINICAN REPUBL USD 144A W/O RTS 6 USD 02/22/2033</t>
  </si>
  <si>
    <t>Hedge ZAR USD 04/19/2022</t>
  </si>
  <si>
    <t>OFFSET</t>
  </si>
  <si>
    <t>O</t>
  </si>
  <si>
    <t>Hedge MXN USD 04/18/2022</t>
  </si>
  <si>
    <t>Hedge BRL USD 04/18/2022</t>
  </si>
  <si>
    <t>FX MGMT</t>
  </si>
  <si>
    <t>FORWARDS MXN</t>
  </si>
  <si>
    <t>FORWARDS</t>
  </si>
  <si>
    <t>FORWARDS BRL</t>
  </si>
  <si>
    <t>FORWARDS ZAR</t>
  </si>
  <si>
    <t>450-500</t>
  </si>
  <si>
    <t>US035198AE02</t>
  </si>
  <si>
    <t>32272Z AX</t>
  </si>
  <si>
    <t>US65412JAS24</t>
  </si>
  <si>
    <t>1119Z NL</t>
  </si>
  <si>
    <t>US25714PEN42</t>
  </si>
  <si>
    <t>7867Z US</t>
  </si>
  <si>
    <t>XCN0287</t>
  </si>
  <si>
    <t>CND10004R114</t>
  </si>
  <si>
    <t>China 2.3700%  CGB  Jan 2027</t>
  </si>
  <si>
    <t>XMY0090</t>
  </si>
  <si>
    <t>MYBMO2200016</t>
  </si>
  <si>
    <t>Malaysia 3.5820%  MGS  Jul 2032</t>
  </si>
  <si>
    <t>XPL0099</t>
  </si>
  <si>
    <t>PL0000113783</t>
  </si>
  <si>
    <t>Poland 1.7500%  POLGB  Apr 2032</t>
  </si>
  <si>
    <t>XBR0054</t>
  </si>
  <si>
    <t>BRSTNCLTN7Z6</t>
  </si>
  <si>
    <t>Brazil 0.0000%  BLTN  Jul 2025</t>
  </si>
  <si>
    <t>BR314452001</t>
  </si>
  <si>
    <t>BR CSN 5 7/8% due 32</t>
  </si>
  <si>
    <t>USL21779AK60</t>
  </si>
  <si>
    <t>BR313613001</t>
  </si>
  <si>
    <t>BR ERO Copper Corp 6 1/2% due 30</t>
  </si>
  <si>
    <t>USC3328LAA73</t>
  </si>
  <si>
    <t>EROCN</t>
  </si>
  <si>
    <t>BR314976001</t>
  </si>
  <si>
    <t>BR Usina Coruripe 10% due 27</t>
  </si>
  <si>
    <t>USN2322CAA38</t>
  </si>
  <si>
    <t>CORURI</t>
  </si>
  <si>
    <t>CL314076001</t>
  </si>
  <si>
    <t>CL Inversiones La 4 3/4% due 32</t>
  </si>
  <si>
    <t>USP5817RAG04</t>
  </si>
  <si>
    <t>ILCCI</t>
  </si>
  <si>
    <t>CL Telefonica Moviles 3.537% due 31</t>
  </si>
  <si>
    <t>CN309270001</t>
  </si>
  <si>
    <t>CN Agric Bank of China 2% due 27</t>
  </si>
  <si>
    <t>CN309268001</t>
  </si>
  <si>
    <t>CN Beijing Gas Group Co Ltd 1 7/8% due 25</t>
  </si>
  <si>
    <t>CO Frontera Energy 7 7/8% due 28</t>
  </si>
  <si>
    <t>CZ313870001</t>
  </si>
  <si>
    <t>CZ Energo-Pro AS 8 1/2% due 27</t>
  </si>
  <si>
    <t>CZECH REPUBLIC</t>
  </si>
  <si>
    <t>GT314236001</t>
  </si>
  <si>
    <t>GT CT Trust 5 1/8% due 32</t>
  </si>
  <si>
    <t>HK309267001</t>
  </si>
  <si>
    <t>HK Link Holdings 2 3/4% due 32</t>
  </si>
  <si>
    <t>HK309266001</t>
  </si>
  <si>
    <t>HK PCCW 3% due 32</t>
  </si>
  <si>
    <t>IN310028001</t>
  </si>
  <si>
    <t>IN Indian Railway Finance 3.57% due 32</t>
  </si>
  <si>
    <t>KR311736001</t>
  </si>
  <si>
    <t>KR Hanwha Life Ins 3.379% due 32</t>
  </si>
  <si>
    <t>USY306AXAD26</t>
  </si>
  <si>
    <t>KR315714001</t>
  </si>
  <si>
    <t>KR Kookmin 2 1/8% due 25</t>
  </si>
  <si>
    <t>US50050HAQ92</t>
  </si>
  <si>
    <t>KR315715001</t>
  </si>
  <si>
    <t>KR Kookmin 2 3/8% due 27</t>
  </si>
  <si>
    <t>US50050HAR75</t>
  </si>
  <si>
    <t>MU315717001</t>
  </si>
  <si>
    <t>MG Axian Telecom 7 3/8% due 27</t>
  </si>
  <si>
    <t>XS2445185916</t>
  </si>
  <si>
    <t>MADAGASCAR</t>
  </si>
  <si>
    <t>AXNTLC</t>
  </si>
  <si>
    <t>MO315716001</t>
  </si>
  <si>
    <t>MO Studio City Co Ltd 7% due 27</t>
  </si>
  <si>
    <t>USG8539EAC96</t>
  </si>
  <si>
    <t>SA314235001</t>
  </si>
  <si>
    <t>SA SNB Sukuk Ltd 2.342% due 27</t>
  </si>
  <si>
    <t>SG309489001</t>
  </si>
  <si>
    <t>SG Airlines Ltd 3 3/8% due 29</t>
  </si>
  <si>
    <t>AE Finance Department 4% due 50</t>
  </si>
  <si>
    <t>CN288034001</t>
  </si>
  <si>
    <t>CN China Dvlp Bk Corp 5/8% due 9/24</t>
  </si>
  <si>
    <t>DO316941001</t>
  </si>
  <si>
    <t>DO Republic 5 1/2% due 29</t>
  </si>
  <si>
    <t>USP3579ECP09</t>
  </si>
  <si>
    <t>DO316940001</t>
  </si>
  <si>
    <t>DO Republic 6% due 33</t>
  </si>
  <si>
    <t>USP3579ECN50</t>
  </si>
  <si>
    <t>TR316944001</t>
  </si>
  <si>
    <t>TR Republic Sukuk 7 1/4% due 27</t>
  </si>
  <si>
    <t>XS2441287773</t>
  </si>
  <si>
    <t>MEGlobal Canada ULC</t>
  </si>
  <si>
    <t>ERO Copper Corp</t>
  </si>
  <si>
    <t>Banco de Credito del Peru S.A.</t>
  </si>
  <si>
    <t>HYDOO</t>
  </si>
  <si>
    <t>ILCCI_0</t>
  </si>
  <si>
    <t>Inversiones La Construccion SA</t>
  </si>
  <si>
    <t>ISACB_1</t>
  </si>
  <si>
    <t>Interconexion Electrica SA ESP</t>
  </si>
  <si>
    <t>MIDEAZ</t>
  </si>
  <si>
    <t>Midea Investment Development Co Ltd</t>
  </si>
  <si>
    <t>POSCO Holdings Inc</t>
  </si>
  <si>
    <t>CORURI_0</t>
  </si>
  <si>
    <t>CORURI-SEC</t>
  </si>
  <si>
    <t>Coruripe Netherlands BV</t>
  </si>
  <si>
    <t>DOMINICAN-REP</t>
  </si>
  <si>
    <t>YTGFIH</t>
  </si>
  <si>
    <t>034863BC</t>
  </si>
  <si>
    <t>ANGLO AMERICAN CAPITAL 144A W/O RTS 4.75 USD 03/16/2052</t>
  </si>
  <si>
    <t>US034863BC34</t>
  </si>
  <si>
    <t>034863BB</t>
  </si>
  <si>
    <t>ANGLO AMERICAN CAPITAL 144A W/O RTS 3.875 USD 03/16/2029</t>
  </si>
  <si>
    <t>US034863BB50</t>
  </si>
  <si>
    <t>EMIRATE OF ABU DHABI 3.125 USD 10/11/2027</t>
  </si>
  <si>
    <t>EMIRATE OF ABU DHABI 2.125 USD 09/30/2024</t>
  </si>
  <si>
    <t>EMIRATE OF ABU DHABI .75 USD 09/02/2023</t>
  </si>
  <si>
    <t>GALAXY PIPELINE ASSETS BIDCO LTD. 3.25 USD 09/30/2040</t>
  </si>
  <si>
    <t>GALAXY PIPELINE ASSETS BIDCO LTD. 2.625 USD 03/31/2036</t>
  </si>
  <si>
    <t>GALAXY PIPELINE ASSETS BIDCO LTD. 2.16 USD 03/31/2034</t>
  </si>
  <si>
    <t>AES ARGENTINA GENERACION SA 7.75 USD 02/02/2024</t>
  </si>
  <si>
    <t>IL ALTICE 5% DUE 28 5  01/15/2028</t>
  </si>
  <si>
    <t>045167FL</t>
  </si>
  <si>
    <t>ASIA 1.875 03/15/2029 1.875 USD 03/15/2029</t>
  </si>
  <si>
    <t>US045167FL20</t>
  </si>
  <si>
    <t>045167FK</t>
  </si>
  <si>
    <t>ASIA 1.625 03/15/2024 1.625 USD 03/15/2024</t>
  </si>
  <si>
    <t>US045167FK47</t>
  </si>
  <si>
    <t>AXIS BANK GIFT CITY REG S 4.1 USD 03/08/2171</t>
  </si>
  <si>
    <t>AZUL INVESTMENTS LLP REG S 7.25 USD 06/15/2026</t>
  </si>
  <si>
    <t>CN ALIBABA GROUP 4 1/2% DUE 34 - ASIA 4.5 USD 11/28/2034</t>
  </si>
  <si>
    <t>CN ALIBABA GROUP 3.6% DUE 24 - ASIA 3.6 USD 11/28/2024</t>
  </si>
  <si>
    <t>BH KINGDOM 6 1/4% DUE 51 6.25  01/25/2051</t>
  </si>
  <si>
    <t>CO BANCO DE BOGOTA 4 3/8% DUE 27 4.375  08/03/2027</t>
  </si>
  <si>
    <t>BBLTB 3.875 09/27/2022 3.875 USD 09/27/2022</t>
  </si>
  <si>
    <t>XS2446844917</t>
  </si>
  <si>
    <t>XS2446844834</t>
  </si>
  <si>
    <t>77FD5SXX</t>
  </si>
  <si>
    <t>XS2432628522</t>
  </si>
  <si>
    <t>BISTPP 3.65 09/19/22 3.65 USD 09/19/2022</t>
  </si>
  <si>
    <t>BANK OF CHINA HONG KONG 144A W/O RTS 5.9 USD 03/14/2171</t>
  </si>
  <si>
    <t>BTGPBZ 5.75 09/28/2022 5.75 USD 09/28/2022</t>
  </si>
  <si>
    <t>CIA CERVECERIAS UNIDAS REG S 3.35 USD 01/19/2032</t>
  </si>
  <si>
    <t>CL CEL ARAUCO 4 1/2% DUE 24 4.5  08/01/2024</t>
  </si>
  <si>
    <t>CENTRAL CHN REAL ESTATE REG S 7.75 USD 05/24/2024</t>
  </si>
  <si>
    <t>MX COMMISSION FED DE ELECTRIC 6.264% DUE 52 6.264  02/15/2052</t>
  </si>
  <si>
    <t>USP30179BR86</t>
  </si>
  <si>
    <t>MX COMMISSION FED DE ELECTRIC 4.688% DUE 29 4.688  05/15/2029</t>
  </si>
  <si>
    <t>USP30179BQ04</t>
  </si>
  <si>
    <t>XS2435557959</t>
  </si>
  <si>
    <t>168863DY</t>
  </si>
  <si>
    <t>CHILE - REPUBLIC OF 4.34 USD 03/07/2042</t>
  </si>
  <si>
    <t>US168863DY16</t>
  </si>
  <si>
    <t>CN CITIC LTD 3 1/2% DUE 32 - ASIA 3.5 USD 02/17/2032</t>
  </si>
  <si>
    <t>XS2439108387</t>
  </si>
  <si>
    <t>75QZWTXX</t>
  </si>
  <si>
    <t>XS2439108205</t>
  </si>
  <si>
    <t>50050HAR</t>
  </si>
  <si>
    <t>KR KOOKMIN 2 3/8% DUE 27 - ASIA 2.375 USD 02/15/2027</t>
  </si>
  <si>
    <t>50050HAQ</t>
  </si>
  <si>
    <t>KR KOOKMIN 2 1/8% DUE 25 - ASIA 2.125 USD 02/15/2025</t>
  </si>
  <si>
    <t>COLOMBIA REP OF USD 5.2 USD 05/15/2049</t>
  </si>
  <si>
    <t>COLOMBIA REP OF USD 5 USD 06/15/2045</t>
  </si>
  <si>
    <t>COLOMBIA REP OF USD 4.125 USD 02/22/2042</t>
  </si>
  <si>
    <t>COLOMBIA REP OF USD 7.375 USD 09/18/2037</t>
  </si>
  <si>
    <t>COLOMBIA REP OF USD 3.25 USD 04/22/2032</t>
  </si>
  <si>
    <t>BR USINA CORURIPE 10% DUE 27 10  02/10/2027</t>
  </si>
  <si>
    <t>INSTITUTO COSTAR USD REG S 6.375 USD 05/15/2043</t>
  </si>
  <si>
    <t>COSTA RICA GOVT USD REG S 7.158 USD 03/12/2045</t>
  </si>
  <si>
    <t>CREAL 8 01/21/28 8 USD 01/21/2028</t>
  </si>
  <si>
    <t>CROATIA GOVT 5.5 USD 04/04/2023</t>
  </si>
  <si>
    <t>BR CSN 5 7/8% DUE 32 5.875  04/08/2032</t>
  </si>
  <si>
    <t>BR CSN 4 5/8% DUE 31 4.625  06/10/2031</t>
  </si>
  <si>
    <t>12644VAC</t>
  </si>
  <si>
    <t>CSN RESOURCES SA 144A W/O RTS 7.625 USD 04/17/2026</t>
  </si>
  <si>
    <t>US12644VAC28</t>
  </si>
  <si>
    <t>DOMINICAN REPUBL USD REG S 6.4 USD 06/05/2049</t>
  </si>
  <si>
    <t>DO REPUBLIC 6% DUE 33 6  02/22/2033</t>
  </si>
  <si>
    <t>DOMINICAN REPUBL USD REG S 5.5 USD 02/22/2029</t>
  </si>
  <si>
    <t>25714PEP</t>
  </si>
  <si>
    <t>DOMINICAN REPUBLIC 5.5 USD 02/22/2029</t>
  </si>
  <si>
    <t>US25714PEP99</t>
  </si>
  <si>
    <t>DO REPUBLIC 5 1/2% DUE 25 5.5  01/27/2025</t>
  </si>
  <si>
    <t>ECUADOR REPUBLIC OF USD REG S 5 USD 07/31/2030</t>
  </si>
  <si>
    <t>EMPRESAS PUBLICAS DE MEDELLIN ESP 4.375 USD 02/15/2031</t>
  </si>
  <si>
    <t>EE. PP. MEDELLIN USD REG S 4.25 USD 07/18/2029</t>
  </si>
  <si>
    <t>ELDCN 6.25 09/01/2029 6.25 USD 09/01/2029</t>
  </si>
  <si>
    <t>SV REPUBLIC 7 5/8% DUE 41 7.625  02/01/2041</t>
  </si>
  <si>
    <t>SV REPUBLIC 7.65% DUE 35 7.65  06/15/2035</t>
  </si>
  <si>
    <t>SV REPUBLIC 8 1/4% DUE 32 8.25  04/10/2032</t>
  </si>
  <si>
    <t>76DKYEXX</t>
  </si>
  <si>
    <t>BR ERO COPPER CORP 6 1/2% DUE 30 6.5  02/15/2030</t>
  </si>
  <si>
    <t>296006AA</t>
  </si>
  <si>
    <t>ERO COPPER CORP 6.5 USD 02/15/2030</t>
  </si>
  <si>
    <t>US296006AA71</t>
  </si>
  <si>
    <t>ESKOM HOLDINGS USD REG S 8.45 USD 08/10/2028</t>
  </si>
  <si>
    <t>EXCRTU 4.25 09/18/2022 4.25 USD 09/18/2022</t>
  </si>
  <si>
    <t>EXPORT IMPORT BANK OF INDIA 3.25 USD 01/15/2030</t>
  </si>
  <si>
    <t>CO FRONTERA ENERGY 7 7/8% DUE 28 7.875  06/21/2028</t>
  </si>
  <si>
    <t>SG FLEXTRONICS LTD 5% DUE 23 - ASIA 5 USD 02/15/2023</t>
  </si>
  <si>
    <t>335934AK</t>
  </si>
  <si>
    <t>FIRST QUANTUM MINERALS L 144A W/O RTS 7.25 USD 04/01/2023</t>
  </si>
  <si>
    <t>US335934AK15</t>
  </si>
  <si>
    <t>36118EAA</t>
  </si>
  <si>
    <t>FUTURE RETAIL LIMITED 5.6 USD 01/22/2025</t>
  </si>
  <si>
    <t>US36118EAA01</t>
  </si>
  <si>
    <t>GARAN 5.25 09/13/2022 5.25 USD 09/13/2022</t>
  </si>
  <si>
    <t>GHANA REP OF USD REG S 0 USD 04/07/2025</t>
  </si>
  <si>
    <t>GUATEMALA - REPUBLIC OF REG S 4.65 USD 10/07/2041</t>
  </si>
  <si>
    <t>HDFC BANK LTD REG S 3.7 USD 02/25/2171</t>
  </si>
  <si>
    <t>KR HANWHA LIFE INS 3.379% DUE 32 - ASIA 3.379 USD 02/04/2032</t>
  </si>
  <si>
    <t>HONDUR 7.5 03/15/2024 7.5 USD 03/15/2024</t>
  </si>
  <si>
    <t>HUNGARY GOVT 3.125 USD 09/21/2051</t>
  </si>
  <si>
    <t>ICBCIL FINANCE CO LTD REG S 1.531 USD 11/20/2024</t>
  </si>
  <si>
    <t>CL INVERSIONES LA 4 3/4% DUE 32 4.75  02/07/2032</t>
  </si>
  <si>
    <t>INDONESIA GOVT NT #22 5.25 USD 01/08/2047</t>
  </si>
  <si>
    <t>INDONESIA GOVT NT 5.95 USD 01/08/2046</t>
  </si>
  <si>
    <t>INDONESIA GOVT NT #14 5.125 USD 01/15/2045</t>
  </si>
  <si>
    <t>INDONESIA GOVT NT 6.75 USD 01/15/2044</t>
  </si>
  <si>
    <t>INDONESIA GOVT BND 8.5 USD 10/12/2035</t>
  </si>
  <si>
    <t>PERUSAHAAN PENERBIT SURAT BERHARGA SYARIAH NEGARA INDONESIA 4.4 USD 03/01/2028</t>
  </si>
  <si>
    <t>INDONESIA GOVT NT #24 3.85 USD 07/18/2027</t>
  </si>
  <si>
    <t>INDONESIA GOVT NT 4.35 USD 01/08/2027</t>
  </si>
  <si>
    <t>PERUSAHAAN PENERBIT SURAT BERHARGA SYARIAH NEGARA INDONESIA 4.35 USD 09/10/2024</t>
  </si>
  <si>
    <t>INDIAN RAILWAY FIN CORP LTD 3.249 USD 02/13/2030</t>
  </si>
  <si>
    <t>ISA USD REG S 3.825 USD 11/26/2033</t>
  </si>
  <si>
    <t>781KIRXX</t>
  </si>
  <si>
    <t>ISRAEL ELECTRIC CORP LTD 144A 3.75 USD 02/22/2032</t>
  </si>
  <si>
    <t>IL0060004004</t>
  </si>
  <si>
    <t>JAMAICA GOVT USD 7.875 USD 07/28/2045</t>
  </si>
  <si>
    <t>BR JBS INVESTMENTS 4 3/8% DUE 52 4.375  02/02/2052</t>
  </si>
  <si>
    <t>USL56608AH27</t>
  </si>
  <si>
    <t>IN JSW STEEL 5.05% DUE 32 - ASIA 5.05 USD 04/05/2032</t>
  </si>
  <si>
    <t>500630DR</t>
  </si>
  <si>
    <t>KOREA DEV BANK USD 2.25 USD 02/24/2027</t>
  </si>
  <si>
    <t>US500630DR60</t>
  </si>
  <si>
    <t>500630DQ</t>
  </si>
  <si>
    <t>KOREA DEV BANK USD 2 USD 02/24/2025</t>
  </si>
  <si>
    <t>US500630DQ87</t>
  </si>
  <si>
    <t>KDB 3 09/14/22 3 USD 09/14/2022</t>
  </si>
  <si>
    <t>KE REPUBLIC 8 1/4% DUE 48 8.25  02/28/2048</t>
  </si>
  <si>
    <t>KE REPUBLIC 6.3% DUE 34 6.3  01/23/2034</t>
  </si>
  <si>
    <t>KR KIA MOTORS 2 3/4% DUE 27 - ASIA 2.75 USD 02/14/2027</t>
  </si>
  <si>
    <t>USY4760JAD55</t>
  </si>
  <si>
    <t>KOREA ELECTRIC POWER CORP 7 USD 02/01/2027</t>
  </si>
  <si>
    <t>KR KOREA GAS CORP 3 7/8% DUE 24 - ASIA 3.875 USD 02/12/2024</t>
  </si>
  <si>
    <t>MX UMS 5% DUE 51 5  04/27/2051</t>
  </si>
  <si>
    <t>MEX 8 09/24/22 8 USD 09/24/2022</t>
  </si>
  <si>
    <t>786M1LXX</t>
  </si>
  <si>
    <t>XS2432130453</t>
  </si>
  <si>
    <t>MN REPUBLIC 4.45% DUE 31 - ASIA 4.45 USD 07/07/2031</t>
  </si>
  <si>
    <t>NBM US HLDGS INC 6.625 USD 08/06/2029</t>
  </si>
  <si>
    <t>UA NPC UKRENERGO 6 7/8% DUE 26 6.875  11/09/2026</t>
  </si>
  <si>
    <t>OMAN INTRNL BOND USD REG S 5.375 USD 03/08/2027</t>
  </si>
  <si>
    <t>MX PEMEX 6 3/8% DUE 45 6.375  01/23/2045</t>
  </si>
  <si>
    <t>MX PEMEX 5 1/2% DUE 44 5.5  06/27/2044</t>
  </si>
  <si>
    <t>MX PEMEX 4 1/4% DUE 25 4.25  01/15/2025</t>
  </si>
  <si>
    <t>QATAR GOVT 4.625 USD 06/02/2046</t>
  </si>
  <si>
    <t>QATAR GOVT 3.75 USD 04/16/2030</t>
  </si>
  <si>
    <t>QATAR GOVT 3.4 USD 04/16/2025</t>
  </si>
  <si>
    <t>QATAR GOVT 3.375 USD 03/14/2024</t>
  </si>
  <si>
    <t>REDE DOR FINANCE S.A.R.L. 4.5 USD 01/22/2030</t>
  </si>
  <si>
    <t>ROMANIA GOVT 4 USD 02/14/2051</t>
  </si>
  <si>
    <t>ROMANIA GOVT 5.125 USD 06/15/2048</t>
  </si>
  <si>
    <t>ROMANIA GOVT 4.875 USD 01/22/2024</t>
  </si>
  <si>
    <t>ROMANIA GOVT 4.375 USD 08/22/2023</t>
  </si>
  <si>
    <t>SANDS CHINA LTD REG S 3.1 USD 03/08/2029</t>
  </si>
  <si>
    <t>SANDS CHINA LTD 144A W/RTS 3.1 USD 03/08/2029</t>
  </si>
  <si>
    <t>SANDS CHINA LTD 144A W/RTS 2.55 USD 03/08/2027</t>
  </si>
  <si>
    <t>SAUDI ARABIA GOVT 4.5 USD 04/22/2060</t>
  </si>
  <si>
    <t>SAUDI ARABIA GOVT 3.75 USD 01/21/2055</t>
  </si>
  <si>
    <t>SAUDI ARABIA GOVT 5.25 USD 01/16/2050</t>
  </si>
  <si>
    <t>SAUDI ARABIA GOVT 5 USD 04/17/2049</t>
  </si>
  <si>
    <t>SAUDI ARABIA GOVT 3.25 USD 10/22/2030</t>
  </si>
  <si>
    <t>SAUDI ARABIA GOVT 4.5 USD 04/17/2030</t>
  </si>
  <si>
    <t>KSA SUKUK LTD 4.303 USD 01/19/2029</t>
  </si>
  <si>
    <t>SAUDI ARABIA GOVT 3.625 USD 03/04/2028</t>
  </si>
  <si>
    <t>SAUDI ARABIA GOVT 4 USD 04/17/2025</t>
  </si>
  <si>
    <t>77AESCXX</t>
  </si>
  <si>
    <t>CN CHINA DVLP BK CORP 2% DUE 27 - ASIA 2 USD 02/16/2027</t>
  </si>
  <si>
    <t>XS2444444405</t>
  </si>
  <si>
    <t>AE FINANCE DEPARTMENT 4% DUE 50 4  07/28/2050</t>
  </si>
  <si>
    <t>SINOPE 2.5 09/13/2022 2.5 USD 09/13/2022</t>
  </si>
  <si>
    <t>KOREA 3.875 09/11/2023 3.875 USD 09/11/2023</t>
  </si>
  <si>
    <t>LK REPUBLIC 7.55% DUE 30 - ASIA 7.55 USD 03/28/2030</t>
  </si>
  <si>
    <t>MO STUDIO CITY CO LTD 7% DUE 27 - ASIA 7 USD 02/15/2027</t>
  </si>
  <si>
    <t>ABJA INVESTMENT USD REG S 4.45 USD 07/24/2023</t>
  </si>
  <si>
    <t>CL TELEFONICA MOVILES 3.537% DUE 31 3.537  11/18/2031</t>
  </si>
  <si>
    <t>TURKEY 6.25 09/26/2022 6.25 USD 09/26/2022</t>
  </si>
  <si>
    <t>TR REPUBLIC SUKUK 7 1/4% DUE 27 7.25  02/24/2027</t>
  </si>
  <si>
    <t>UA REPUBLIC 7.253% DUE 33 7.253  03/15/2033</t>
  </si>
  <si>
    <t>UA REPUBLIC 7 3/4% DUE 26 EXCH 7.75  09/01/2026</t>
  </si>
  <si>
    <t>VE REPUBLIC 7% DUE 38 7  03/31/2038</t>
  </si>
  <si>
    <t>USP97475AJ95</t>
  </si>
  <si>
    <t>VE REPUBLIC 9 1/4% DUE 28 9.25  05/07/2028</t>
  </si>
  <si>
    <t>USP17625AB33</t>
  </si>
  <si>
    <t>VE REPUBLIC 8 1/4% DUE 24 8.25  10/13/2024</t>
  </si>
  <si>
    <t>USP97475AP55</t>
  </si>
  <si>
    <t>ZM REPUBLIC 5 3/8% DUE 22 5.375  09/20/2023</t>
  </si>
  <si>
    <t>REP OF NIGERIA USD 144A W/O RTS 8.375 USD 03/24/2029</t>
  </si>
  <si>
    <t>INDONESIA (REP) USD 3.55 USD 03/31/2032</t>
  </si>
  <si>
    <t>ANGOLA REP OF USD 144A W/O RTS 8.75 USD 04/14/2032</t>
  </si>
  <si>
    <t>FREEPORT INDONES USD 144A W/O RTS 5.315 USD 04/14/2032</t>
  </si>
  <si>
    <t>SOUTH AFRICA USD 5.875 USD 04/20/2032</t>
  </si>
  <si>
    <t>NATURA &amp;CO LUX HLD SARL 144A W/O RTS 6 USD 04/19/2029</t>
  </si>
  <si>
    <t>Hedge EUR USD 05/02/2022</t>
  </si>
  <si>
    <t>Hedge ZAR USD 04/25/2022</t>
  </si>
  <si>
    <t>Hedge MXN USD 04/25/2022</t>
  </si>
  <si>
    <t>Hedge BRL USD 04/25/2022</t>
  </si>
  <si>
    <t>FORWARDS EUR</t>
  </si>
  <si>
    <t>EUR</t>
  </si>
  <si>
    <t>OFFSET US ULTRA BOND(CBT JUN22 0 USD 06/30/2022</t>
  </si>
  <si>
    <t>OFFSETCA</t>
  </si>
  <si>
    <t>CASHZAR00000</t>
  </si>
  <si>
    <t>SOUTH AFRICAN RAND  ZAR</t>
  </si>
  <si>
    <t>LOCAL CURRENCY ZAR</t>
  </si>
  <si>
    <t>COLLATERAL MORGAN STANLEY .7212 USD 04/30/2047</t>
  </si>
  <si>
    <t>COLLMS</t>
  </si>
  <si>
    <t>COLLAT</t>
  </si>
  <si>
    <t>COLLATERAL FUTURES MARGIN JPM .7212 USD 12/31/2049</t>
  </si>
  <si>
    <t>US ULTRA BOND(CBT JUN22 0 USD</t>
  </si>
  <si>
    <t>WNM2</t>
  </si>
  <si>
    <t>DUR MGMT</t>
  </si>
  <si>
    <t>TSY FUTURES OPTIONS USD</t>
  </si>
  <si>
    <t>IRFUT</t>
  </si>
  <si>
    <t>GLBL RATES</t>
  </si>
  <si>
    <t>TSY FUTURES OPTIONS</t>
  </si>
  <si>
    <t>CLEARED SWAP INITIAL MARGIN MORGAN STANL .7212 USD 12/31/2049</t>
  </si>
  <si>
    <t>COLLATERAL GOLDMAN SACHS BANK .7212 USD 04/30/2047</t>
  </si>
  <si>
    <t>COLLGSBANK</t>
  </si>
  <si>
    <t>100-150</t>
  </si>
  <si>
    <t>1810603D JY</t>
  </si>
  <si>
    <t>Middle East ENERGY</t>
  </si>
  <si>
    <t>SEPL LN</t>
  </si>
  <si>
    <t>Africa NATURAL_GAS</t>
  </si>
  <si>
    <t>US65412JAU79</t>
  </si>
  <si>
    <t>US455780DJ24</t>
  </si>
  <si>
    <t>1133Z IJ</t>
  </si>
  <si>
    <t>ASEAN TSY/AGY/SOV/SUPRA</t>
  </si>
  <si>
    <t>3-4</t>
  </si>
  <si>
    <t>US035198AF76</t>
  </si>
  <si>
    <t>US69377FAB22</t>
  </si>
  <si>
    <t>US836205BC70</t>
  </si>
  <si>
    <t>US63884WAA62</t>
  </si>
  <si>
    <t>NTCO3 BZ</t>
  </si>
  <si>
    <t>GB</t>
  </si>
  <si>
    <t>US ULTRA BOND(CBT JUN22</t>
  </si>
  <si>
    <t>04/13/2022</t>
  </si>
  <si>
    <t>04/07/2022</t>
  </si>
  <si>
    <t>GALAXY PIPELINE ASSETS 144A W/O RTS</t>
  </si>
  <si>
    <t>United Arab Emirates</t>
  </si>
  <si>
    <t>09/30/2040</t>
  </si>
  <si>
    <t>AA2</t>
  </si>
  <si>
    <t>035198AF</t>
  </si>
  <si>
    <t>04/14/2032</t>
  </si>
  <si>
    <t>04/01/2022</t>
  </si>
  <si>
    <t>04/05/2022</t>
  </si>
  <si>
    <t>04/25/2022</t>
  </si>
  <si>
    <t>CDXHY</t>
  </si>
  <si>
    <t>CCDSIDX</t>
  </si>
  <si>
    <t>CDX 37 HY 500 12/20/26</t>
  </si>
  <si>
    <t>CDX37HY</t>
  </si>
  <si>
    <t>04/06/2022</t>
  </si>
  <si>
    <t>HY_CDX</t>
  </si>
  <si>
    <t>HY CDX</t>
  </si>
  <si>
    <t>CDX 38 HY 500 06/20/27</t>
  </si>
  <si>
    <t>CDX38HY</t>
  </si>
  <si>
    <t>04/12/2022</t>
  </si>
  <si>
    <t>06/20/2027</t>
  </si>
  <si>
    <t>Euro</t>
  </si>
  <si>
    <t>CASHEUR00000</t>
  </si>
  <si>
    <t>04/11/2022</t>
  </si>
  <si>
    <t>Eurozone</t>
  </si>
  <si>
    <t>05/02/2022</t>
  </si>
  <si>
    <t>FRIDPT</t>
  </si>
  <si>
    <t>FREEPORT INDONES USD 144A W/O RTS</t>
  </si>
  <si>
    <t>69377FAB</t>
  </si>
  <si>
    <t>INDONESIA (REP) USD</t>
  </si>
  <si>
    <t>455780DJ2</t>
  </si>
  <si>
    <t>455780DJ</t>
  </si>
  <si>
    <t>NATURA &amp;CO LUX HLD SARL 144A W/O RTS</t>
  </si>
  <si>
    <t>63884WAA</t>
  </si>
  <si>
    <t>United Kingdom</t>
  </si>
  <si>
    <t>04/19/2029</t>
  </si>
  <si>
    <t>65412JAU</t>
  </si>
  <si>
    <t>03/24/2029</t>
  </si>
  <si>
    <t>SOUTH AFRICA USD</t>
  </si>
  <si>
    <t>836205BC</t>
  </si>
  <si>
    <t>04/20/2032</t>
  </si>
  <si>
    <t>SEPLAT PETROLEUM USD 144A W/O RTS</t>
  </si>
  <si>
    <t>04/01/2026</t>
  </si>
  <si>
    <t>COLLATERAL GOLDMAN SACHS BANK</t>
  </si>
  <si>
    <t>COLL</t>
  </si>
  <si>
    <t>04/30/2047</t>
  </si>
  <si>
    <t>COLLATERAL MORGAN STANLEY</t>
  </si>
  <si>
    <t>As of 4/7/2022 10:48:44 AM - PRD</t>
  </si>
  <si>
    <t>KQSOAI_0</t>
  </si>
  <si>
    <t>KQSOAI</t>
  </si>
  <si>
    <t>Keqiao HK International Investment Co Ltd</t>
  </si>
  <si>
    <t>HYUNHI_0</t>
  </si>
  <si>
    <t>HYUNHI</t>
  </si>
  <si>
    <t>Hyundai Heavy Industries Co Ltd</t>
  </si>
  <si>
    <t>HZWTGC_0</t>
  </si>
  <si>
    <t>HZWTGC</t>
  </si>
  <si>
    <t>Hangzhou Water Group Co Ltd</t>
  </si>
  <si>
    <t>KCGZIG_0</t>
  </si>
  <si>
    <t>KCGZIG</t>
  </si>
  <si>
    <t>Knowledge City Guangzhou Investment Group Co Ltd</t>
  </si>
  <si>
    <t>Metalloinvest Finance DAC</t>
  </si>
  <si>
    <t>DISTRESSED</t>
  </si>
  <si>
    <t>Orient HuiZhi Ltd</t>
  </si>
  <si>
    <t>PDLLN-1L</t>
  </si>
  <si>
    <t>ACIAIR_6</t>
  </si>
  <si>
    <t>ACIAIR-1L</t>
  </si>
  <si>
    <t>ACI Airport Sudamerica SA</t>
  </si>
  <si>
    <t>AEROMX_0</t>
  </si>
  <si>
    <t>AEROMX-SEC</t>
  </si>
  <si>
    <t>AEROMX</t>
  </si>
  <si>
    <t>Grupo Aeromexico SAB de CV</t>
  </si>
  <si>
    <t>AKBHC-AT1</t>
  </si>
  <si>
    <t>Tinkoff Bank JSC Via TCS Finance Ltd</t>
  </si>
  <si>
    <t>AMXLMM_33</t>
  </si>
  <si>
    <t>AMX-SITIOS</t>
  </si>
  <si>
    <t>AUBBI_0</t>
  </si>
  <si>
    <t>AUBBI-AT1</t>
  </si>
  <si>
    <t>Ahli United Bank BSC</t>
  </si>
  <si>
    <t>Gtlk Europe Capital DAC</t>
  </si>
  <si>
    <t>HBSLFT_0</t>
  </si>
  <si>
    <t>HBSLFT</t>
  </si>
  <si>
    <t>Hubei United Development Investment Group Co Ltd</t>
  </si>
  <si>
    <t>Development Bank of the Republic of Belarus JSC</t>
  </si>
  <si>
    <t>GAZPRU-SS</t>
  </si>
  <si>
    <t>Gazprom PJSC via Gaz Finance PLC</t>
  </si>
  <si>
    <t>MISCMK_3</t>
  </si>
  <si>
    <t>MISCMK</t>
  </si>
  <si>
    <t>Misc Capital Two Labuan Ltd</t>
  </si>
  <si>
    <t>GRNKEN_14</t>
  </si>
  <si>
    <t>GRNKEN-WIND</t>
  </si>
  <si>
    <t>Greenko Wind Projects Mauritius Ltd</t>
  </si>
  <si>
    <t>QZSOAT_0</t>
  </si>
  <si>
    <t>QZSOAT</t>
  </si>
  <si>
    <t>Quzhou State Owned Capital Operation Co Ltd</t>
  </si>
  <si>
    <t>RIBL_1</t>
  </si>
  <si>
    <t>RIBL-AT1</t>
  </si>
  <si>
    <t>Riyad Tier 1 Sukuk Ltd</t>
  </si>
  <si>
    <t>RURAIL</t>
  </si>
  <si>
    <t>Russian Railways Via RZD Capital PLC</t>
  </si>
  <si>
    <t>SHNHAN_44</t>
  </si>
  <si>
    <t>SINOCE-SS</t>
  </si>
  <si>
    <t>Sino-Ocean Land Treasure III Ltd</t>
  </si>
  <si>
    <t>SNRSKY_0</t>
  </si>
  <si>
    <t>SNRSKY</t>
  </si>
  <si>
    <t>Sunrise Cayman Ltd</t>
  </si>
  <si>
    <t>ZZCITY</t>
  </si>
  <si>
    <t>Zhuzhou City Construction Development Group Co Ltd</t>
  </si>
  <si>
    <t>TMK OAO Via TMK Capital SA</t>
  </si>
  <si>
    <t>ADGB 2.5 10/11/2022 2.5 USD 10/11/2022</t>
  </si>
  <si>
    <t>00102JAC</t>
  </si>
  <si>
    <t>ACI AIRPORT SUDAMERICA SA 6.875 USD 11/29/2034</t>
  </si>
  <si>
    <t>US00102JAC99</t>
  </si>
  <si>
    <t>ABU DHABI COM BK USD REG S 3.5 USD 03/31/2027</t>
  </si>
  <si>
    <t>XS2464055065</t>
  </si>
  <si>
    <t>GALAXY PIPELINE ASSETS 144A W/O RTS 1.75 USD 09/30/2027</t>
  </si>
  <si>
    <t>ADANI PORTS AND SPECIAL 144A W/O RTS 4 USD 07/30/2027</t>
  </si>
  <si>
    <t>MX GRUPO AEROMEXICO 8 1/2% DUE 27 8.5  03/17/2027</t>
  </si>
  <si>
    <t>USP4955JAA62</t>
  </si>
  <si>
    <t>58937CAA</t>
  </si>
  <si>
    <t>MERCURY CHILE HOLDCO LLC 144A W/O RTS 6.5 USD 01/24/2027</t>
  </si>
  <si>
    <t>US58937CAA71</t>
  </si>
  <si>
    <t>78U54GXX</t>
  </si>
  <si>
    <t>AGRICULTURAL BK CHINA/HK REG S 2.25 USD 03/01/2027</t>
  </si>
  <si>
    <t>XS2436799584</t>
  </si>
  <si>
    <t>AGRICULTURAL BK CHINA/NY REG S 2 USD 01/18/2027</t>
  </si>
  <si>
    <t>78U5BAXX</t>
  </si>
  <si>
    <t>AGRICULTURAL BK CHINA/HK REG S 2 USD 03/01/2025</t>
  </si>
  <si>
    <t>XS2436799238</t>
  </si>
  <si>
    <t>AGRICULTURAL BK CHINA/NY REG S 1.5 USD 01/18/2025</t>
  </si>
  <si>
    <t>00676LAA</t>
  </si>
  <si>
    <t>ADECOAGRO SA 144A W/O RTS 6 USD 09/21/2027</t>
  </si>
  <si>
    <t>US00676LAA44</t>
  </si>
  <si>
    <t>AIA GROUP LTD 144A W/O RTS 3.6 USD 04/09/2029</t>
  </si>
  <si>
    <t xml:space="preserve">AKBHC 6 PERP 6 USD </t>
  </si>
  <si>
    <t>ALFARU 5.95 04/15/30 5.95 USD 04/15/2030</t>
  </si>
  <si>
    <t>XS2063279959</t>
  </si>
  <si>
    <t>ALRSRU 3.1 06/25/27 3.1 USD 06/25/2027</t>
  </si>
  <si>
    <t>XS2010030919</t>
  </si>
  <si>
    <t>ALRSRU 4.65 04/09/24 4.65 USD 04/09/2024</t>
  </si>
  <si>
    <t>XS1843441731</t>
  </si>
  <si>
    <t>AMERICA MOVIL SA USD REG S 5.375 USD 04/04/2032</t>
  </si>
  <si>
    <t>USP0R80BAG79</t>
  </si>
  <si>
    <t>03217KAB</t>
  </si>
  <si>
    <t>AMERICA MOVIL SA USD 144A W/O RTS 5.375 USD 04/04/2032</t>
  </si>
  <si>
    <t>US03217KAB44</t>
  </si>
  <si>
    <t>ARAGVI 8.45 04/29/26 8.45 USD 04/29/2026</t>
  </si>
  <si>
    <t>BH AHLI UNITED BANK 6 7/8% DUE 20 PERP 5.839  12/31/2049</t>
  </si>
  <si>
    <t>XS1133289832</t>
  </si>
  <si>
    <t>ALIBABA GROUP HOLDING 2.7 USD 02/09/2041</t>
  </si>
  <si>
    <t>ALIBABA GROUP HOLDING 4 USD 12/06/2037</t>
  </si>
  <si>
    <t>GT BANCO INDUSTRIAL SA/GUATEMALA 4 7/8% DUE 31 4.875  01/29/2031</t>
  </si>
  <si>
    <t>BANGKOK BANK/HK USD REG S 5 USD 03/23/2171</t>
  </si>
  <si>
    <t>BANK OF CHINA/HONG KONG REG S 2.375 USD 02/24/2027</t>
  </si>
  <si>
    <t>79K52OXX</t>
  </si>
  <si>
    <t>BANK OF CHINA/SYDNEY REG S 2 USD 03/07/2025</t>
  </si>
  <si>
    <t>XS2451854991</t>
  </si>
  <si>
    <t>78DOVVXX</t>
  </si>
  <si>
    <t>BANK OF CHINA/HONG KONG REG S 2 USD 02/24/2025</t>
  </si>
  <si>
    <t>BK OF CHINA/JOHANNESBURG REG S 1.875 USD 02/16/2025</t>
  </si>
  <si>
    <t>77FI3EXX</t>
  </si>
  <si>
    <t>BANK OF CHINA/HUNGARY REG S 1.625 USD 02/16/2024</t>
  </si>
  <si>
    <t>XS2432530983</t>
  </si>
  <si>
    <t>BELRUS 6.378 02/24/31 6.378 USD 02/24/2031</t>
  </si>
  <si>
    <t>BELRUS 6.2 02/28/30 6.2 USD 02/28/2030</t>
  </si>
  <si>
    <t>BELRUS 7.625 06/29/2027 7.625 USD 06/29/2027</t>
  </si>
  <si>
    <t>BELRUS 5.875 02/24/2026 5.875 USD 02/24/2026</t>
  </si>
  <si>
    <t>KW BURGAN BANK SAK 5.7492% DUE 24 PERP 5.7492  12/31/2049</t>
  </si>
  <si>
    <t>06034LAB</t>
  </si>
  <si>
    <t>BANISTMO SA USD 144A W/O RTS 4.25 USD 07/31/2027</t>
  </si>
  <si>
    <t>US06034LAB62</t>
  </si>
  <si>
    <t>BANK OF EAST ASIA LTD REG S 5.875 USD 03/19/2171</t>
  </si>
  <si>
    <t>BOC AVIATION USD 144A W/O RTS 3.5 USD 09/18/2027</t>
  </si>
  <si>
    <t>BANK OF COMMUNICATION HK REG S 2.304 USD 07/08/2031</t>
  </si>
  <si>
    <t>7BNN46XX</t>
  </si>
  <si>
    <t>BK OF COMMUNICATIONS/HK REG S 2.375 USD 03/21/2025</t>
  </si>
  <si>
    <t>XS2455213590</t>
  </si>
  <si>
    <t>BO REPUBLIC 7 1/2% DUE 30 7.5  03/02/2030</t>
  </si>
  <si>
    <t>USP37878AE81</t>
  </si>
  <si>
    <t>BOUBYAN SUKUK LTD REG S 3.389 USD 03/29/2027</t>
  </si>
  <si>
    <t>XS2441071680</t>
  </si>
  <si>
    <t>CHINA CINDA 2020 I MNGMN REG S 3.25 USD 01/28/2027</t>
  </si>
  <si>
    <t>749KI4XX</t>
  </si>
  <si>
    <t>CCTHK 2021 LTD REG S 2.75 USD 01/19/2027</t>
  </si>
  <si>
    <t>CCTHK 2021 LTD REG S 2 USD 01/19/2025</t>
  </si>
  <si>
    <t>713WSWXX</t>
  </si>
  <si>
    <t>CDBL FUNDING TWO REG S 3.125 USD 03/02/2027</t>
  </si>
  <si>
    <t>XS2423459325</t>
  </si>
  <si>
    <t>713WSXXX</t>
  </si>
  <si>
    <t>CDBL FUNDING TWO REG S 2.75 USD 03/02/2025</t>
  </si>
  <si>
    <t>XS2423459242</t>
  </si>
  <si>
    <t>CENCOSUD SA 144A W/O RTS 4.375 USD 07/17/2027</t>
  </si>
  <si>
    <t>CHINALCO CAPITAL HOLDING REG S 2.95 USD 02/24/2027</t>
  </si>
  <si>
    <t>STATE GRID EUROPE DEVELO REG S 3.25 USD 04/07/2027</t>
  </si>
  <si>
    <t>XS2435161539</t>
  </si>
  <si>
    <t>STATE GRID EUROPE DEVELO REG S 3.125 USD 04/07/2025</t>
  </si>
  <si>
    <t>XS2460254282</t>
  </si>
  <si>
    <t>CHINA LIFE INSU OVERS/HK REG S 3.35 USD 07/27/2027</t>
  </si>
  <si>
    <t>7871W8XX</t>
  </si>
  <si>
    <t>CHINA MERCHANTS B/SYDNEY REG S 2 USD 03/02/2025</t>
  </si>
  <si>
    <t>XS2447949475</t>
  </si>
  <si>
    <t>78UCH2XX</t>
  </si>
  <si>
    <t>SUNNY EXPRESS REG S 2.95 USD 03/01/2027</t>
  </si>
  <si>
    <t>XS2434699968</t>
  </si>
  <si>
    <t>FRANSHION BRILLIANT LTD REG S 4.4 USD 03/04/2025</t>
  </si>
  <si>
    <t>XS2451285253</t>
  </si>
  <si>
    <t>7BNNQYXX</t>
  </si>
  <si>
    <t>CICC HK FINANCE 2016 MTN REG S 2.875 USD 03/21/2025</t>
  </si>
  <si>
    <t>XS2454321519</t>
  </si>
  <si>
    <t>12570RAA</t>
  </si>
  <si>
    <t>CIMB BANK BHD USD 144A W/O RTS 2.125 USD 07/20/2027</t>
  </si>
  <si>
    <t>US12570RAA32</t>
  </si>
  <si>
    <t>CITIC REG S 2.875 USD 02/17/2027</t>
  </si>
  <si>
    <t>50050GAR</t>
  </si>
  <si>
    <t>KOOKMIN BANK USD 144A W/O RTS 2.375 USD 02/15/2027</t>
  </si>
  <si>
    <t>US50050GAR92</t>
  </si>
  <si>
    <t>50050GAQ</t>
  </si>
  <si>
    <t>KOOKMIN BANK USD 144A W/O RTS 2.125 USD 02/15/2025</t>
  </si>
  <si>
    <t>US50050GAQ10</t>
  </si>
  <si>
    <t>CK HUTCHISON INTERNATIONAL (17) (II) LIMITED 2.75 USD 03/29/2023</t>
  </si>
  <si>
    <t>CMHI FINANCE BVI CO LTD REG S 5 USD 08/06/2028</t>
  </si>
  <si>
    <t>COASTAL EMERALD LTD REG S 4.3 USD 02/01/2171</t>
  </si>
  <si>
    <t>22088DAA</t>
  </si>
  <si>
    <t>CORURIPE NETHERLANDS BV 144A W/O RTS 10 USD 02/10/2027</t>
  </si>
  <si>
    <t>US22088DAA81</t>
  </si>
  <si>
    <t>COSL SG CAPITAL EMTN USD REG S 4.5 USD 07/30/2025</t>
  </si>
  <si>
    <t>CRBKMO 3.875 09/21/2026 3.875 USD 09/21/2026</t>
  </si>
  <si>
    <t>CRBKMO 4.7 01/29/25 4.7 USD 01/29/2025</t>
  </si>
  <si>
    <t>CHINA SOUTH CITY HOLDING REG S 10.875 USD 10/26/2022</t>
  </si>
  <si>
    <t>XS2120092882</t>
  </si>
  <si>
    <t>CHINA WATER AFFAIRS GRP REG S 4.85 USD 05/18/2026</t>
  </si>
  <si>
    <t>CYDSA SAB USD 144A W/O RTS 6.25 USD 10/04/2027</t>
  </si>
  <si>
    <t>DBBYRB 6.75 05/02/2024 6.75 USD 05/02/2024</t>
  </si>
  <si>
    <t>77AX9KXX</t>
  </si>
  <si>
    <t>DIB SUKUK LTD REG S 2.74 USD 02/16/2027</t>
  </si>
  <si>
    <t>XS2436922616</t>
  </si>
  <si>
    <t>EG REPUBLIC 5.577% DUE 23 5.577  02/21/2023</t>
  </si>
  <si>
    <t>ESKOM HOLDINGS USD REG S 4.314 USD 07/23/2027</t>
  </si>
  <si>
    <t>EVRAZ 5.25 04/02/2024 5.25 USD 04/02/2024</t>
  </si>
  <si>
    <t>XS1843443273</t>
  </si>
  <si>
    <t>EVRAZ 5.375 03/20/2023 5.375 USD 03/20/2023</t>
  </si>
  <si>
    <t>XS1533915721</t>
  </si>
  <si>
    <t>78YXRYXX</t>
  </si>
  <si>
    <t>FAB SUKUK COMPANY LTD REG S 2.591 USD 03/02/2027</t>
  </si>
  <si>
    <t>XS2449907463</t>
  </si>
  <si>
    <t>FIRST ABU DHABI USD REG S 4.5 USD 04/05/2171</t>
  </si>
  <si>
    <t>FENIX POWER PERU USD 144A W/O RTS 4.317 USD 09/20/2027</t>
  </si>
  <si>
    <t>GAZPRU 7.288 08/16/37 7.288 USD 08/16/2037</t>
  </si>
  <si>
    <t>XS0316524130</t>
  </si>
  <si>
    <t>GAZPRU 8.625 04/28/2034 8.625 USD 04/28/2034</t>
  </si>
  <si>
    <t>XS0191754729</t>
  </si>
  <si>
    <t>6HZHSIXX</t>
  </si>
  <si>
    <t>GAZPRU 3.5 07/14/2031 3.5 USD 07/14/2031</t>
  </si>
  <si>
    <t>XS2363250833</t>
  </si>
  <si>
    <t>GAZPRU 3.25 02/25/2030 3.25 USD 02/25/2030</t>
  </si>
  <si>
    <t>XS2124187571</t>
  </si>
  <si>
    <t>GAZPRU 2.95 01/27/29 2.95 USD 01/27/2029</t>
  </si>
  <si>
    <t>XS2291819980</t>
  </si>
  <si>
    <t>GAZPROM (GAZ CAPITAL SA) REG S 4.95 USD 02/06/2028</t>
  </si>
  <si>
    <t>XS0885736925</t>
  </si>
  <si>
    <t>GAZPRU 3 06/29/27 3 USD 06/29/2027</t>
  </si>
  <si>
    <t>XS2196334671</t>
  </si>
  <si>
    <t>GAZPRU 4.95 03/23/27 4.95 USD 03/23/2027</t>
  </si>
  <si>
    <t>XS1585190389</t>
  </si>
  <si>
    <t>GAZPRU 5.15 02/11/26 5.15 USD 02/11/2026</t>
  </si>
  <si>
    <t>XS1951084471</t>
  </si>
  <si>
    <t xml:space="preserve">GAZPRU 4.5985 PERP 4.5985 USD </t>
  </si>
  <si>
    <t>XS2243631095</t>
  </si>
  <si>
    <t>GCC SAB DE CV USD REG S 3.614 USD 04/20/2032</t>
  </si>
  <si>
    <t>XIN YUE CO LTD REG S 2.358 USD 01/25/2027</t>
  </si>
  <si>
    <t>KARLOU BV REG S 7.75 USD 06/18/2024</t>
  </si>
  <si>
    <t>GMKNRM 2.8 10/27/26 2.8 USD 10/27/2026</t>
  </si>
  <si>
    <t>XS2393505008</t>
  </si>
  <si>
    <t>GMKNRM 2.55 09/11/25 2.55 USD 09/11/2025</t>
  </si>
  <si>
    <t>XS2134628069</t>
  </si>
  <si>
    <t>55315NAC</t>
  </si>
  <si>
    <t>MMC NORILSK (MMC FIN) 144A W/O RTS 3.375 USD 10/28/2024</t>
  </si>
  <si>
    <t>US55315NAC74</t>
  </si>
  <si>
    <t>GMKNRM 4.1 04/11/23 4.1 USD 04/11/2023</t>
  </si>
  <si>
    <t>XS1589324075</t>
  </si>
  <si>
    <t>GMKNRM 6.625 10/14/2022 6.625 USD 10/14/2022</t>
  </si>
  <si>
    <t>XS1298447019</t>
  </si>
  <si>
    <t>CO GNB SUDAMERIS 6 1/2% DUE 27 6.5  04/03/2027</t>
  </si>
  <si>
    <t>059593AC</t>
  </si>
  <si>
    <t>BANCO GNB SUDAM USD 144A W/O RTS 6.5 USD 04/03/2027</t>
  </si>
  <si>
    <t>US059593AC70</t>
  </si>
  <si>
    <t>39531JAA</t>
  </si>
  <si>
    <t>GREENKO WIND USD 144A W/O RTS 5.5 USD 04/06/2025</t>
  </si>
  <si>
    <t>US39531JAA25</t>
  </si>
  <si>
    <t>IN GREENKO INVST 4 7/8% DUE 23 - ASIA 4.875 USD 08/16/2023</t>
  </si>
  <si>
    <t>CHINA GRT WALL INTL III REG S 3.875 USD 08/31/2027</t>
  </si>
  <si>
    <t>GANSU HIGHWAY AVIATION REG S 4.9 USD 03/30/2025</t>
  </si>
  <si>
    <t>XS2455963590</t>
  </si>
  <si>
    <t>6V0XYXXX</t>
  </si>
  <si>
    <t>GTLK EUROPE CAPITAL DAC REG S 4.349 USD 02/27/2029</t>
  </si>
  <si>
    <t>GTLKOA 4.8 02/26/28 4.8 USD 02/26/2028</t>
  </si>
  <si>
    <t>GTLK EUROPE CAPITAL DAC REG S 4.65 USD 03/10/2027</t>
  </si>
  <si>
    <t>GTLK EUROPE CAPITAL DAC REG S 4.949 USD 02/18/2026</t>
  </si>
  <si>
    <t>GTLK EUROPE CAPITAL DAC REG S 5.95 USD 04/17/2025</t>
  </si>
  <si>
    <t>GTLK EUROPE DAC REG S 5.125 USD 05/31/2024</t>
  </si>
  <si>
    <t>GUANGZHOU DEV DISTRICT REG S 2.85 USD 01/19/2027</t>
  </si>
  <si>
    <t>EASY TACTIC LTD REG S 5.875 USD 02/13/2023</t>
  </si>
  <si>
    <t>XS1720054383</t>
  </si>
  <si>
    <t>CNAC HK FINBRIDGE CO LTD REG S 4.125 USD 07/19/2027</t>
  </si>
  <si>
    <t>HUBEI UNITED DEVELOPMENT REG S 3.1 USD 03/04/2025</t>
  </si>
  <si>
    <t>XS2418788308</t>
  </si>
  <si>
    <t>HENAN RAILWAY INV REG S 2.2 USD 01/26/2025</t>
  </si>
  <si>
    <t>HINDUSTAN PETROLEUM CORP REG S 4 USD 07/12/2027</t>
  </si>
  <si>
    <t>HRELEC 5.875 10/23/2022 5.875 USD 10/23/2022</t>
  </si>
  <si>
    <t>HUARONG FINANCE 2019 REG S 3.375 USD 02/24/2030</t>
  </si>
  <si>
    <t>796N8CXX</t>
  </si>
  <si>
    <t>PIONEER REWARD LTD REG S 2.375 USD 03/03/2025</t>
  </si>
  <si>
    <t>XS2450210542</t>
  </si>
  <si>
    <t>HYUNDAI CAPITAL AMERICA 144A W/O RTS 1.8 USD 01/10/2028</t>
  </si>
  <si>
    <t>HYUNDAI CAPITAL AMERICA 144A W/O RTS 1.25 USD 09/18/2023</t>
  </si>
  <si>
    <t>44920UAL</t>
  </si>
  <si>
    <t>HYUNDAI CAPITAL USD 144A W/O RTS 3.625 USD 08/29/2027</t>
  </si>
  <si>
    <t>US44920UAL26</t>
  </si>
  <si>
    <t>44920UAT</t>
  </si>
  <si>
    <t>HYUNDAI CAPITAL USD 144A W/O RTS 2.5 USD 01/24/2027</t>
  </si>
  <si>
    <t>US44920UAT51</t>
  </si>
  <si>
    <t>HYUNDAI HEAVY IN USD REG S 3.179 USD 03/28/2027</t>
  </si>
  <si>
    <t>XS2454246989</t>
  </si>
  <si>
    <t>HUZHOU CITY INV DEV GP REG S 2.85 USD 01/25/2025</t>
  </si>
  <si>
    <t>7CXARIXX</t>
  </si>
  <si>
    <t>HANGZHOU WATER GROUP REG S 2.9 USD 03/30/2025</t>
  </si>
  <si>
    <t>XS2432576382</t>
  </si>
  <si>
    <t>IND &amp; COMM BK OF CHINA REG S 3.2 USD 03/24/2171</t>
  </si>
  <si>
    <t>ICBCIL FINANCE CO LTD REG S 2.7 USD 01/27/2027</t>
  </si>
  <si>
    <t>ICBCIL FINANCE CO LTD REG S 2.125 USD 01/27/2025</t>
  </si>
  <si>
    <t>45409MAA</t>
  </si>
  <si>
    <t>INDIA CLEAN ENGY USD 144A W/O RTS 4.5 USD 04/18/2027</t>
  </si>
  <si>
    <t>US45409MAA18</t>
  </si>
  <si>
    <t>CIMPOR FINANCIAL OPERTNS 144A W/O RTS 5.75 USD 07/17/2024</t>
  </si>
  <si>
    <t>455780DK</t>
  </si>
  <si>
    <t>ID REPUBLIC 4.3% DUE 52 - ASIA 4.3 USD 03/31/2052</t>
  </si>
  <si>
    <t>US455780DK96</t>
  </si>
  <si>
    <t>JMH CO LTD REG S 2.875 USD 04/09/2036</t>
  </si>
  <si>
    <t>JO KINGDOM 5.85% DUE 30 5.85  07/07/2030</t>
  </si>
  <si>
    <t>JO KINGDOM 5 3/4% DUE 27 5.75  01/31/2027</t>
  </si>
  <si>
    <t>KAISA GROUP 9.75 USD 09/28/2023</t>
  </si>
  <si>
    <t>XS2201954067</t>
  </si>
  <si>
    <t>156830AA</t>
  </si>
  <si>
    <t>CERRO DEL AGUILA USD 144A W/O RTS 4.125 USD 08/16/2027</t>
  </si>
  <si>
    <t>US156830AA95</t>
  </si>
  <si>
    <t>KNOWLEDGE CITY INV GROUP REG S 3.5 USD 04/06/2025</t>
  </si>
  <si>
    <t>XS2461747250</t>
  </si>
  <si>
    <t>48723TAC</t>
  </si>
  <si>
    <t>KR KEB HANA BANK 3 1/4% DUE 27 - ASIA 3.25 USD 03/30/2027</t>
  </si>
  <si>
    <t>US48723TAC53</t>
  </si>
  <si>
    <t>48723RAC</t>
  </si>
  <si>
    <t>HANA BAN USD 144A W/O RTS 3.25 USD 03/30/2027</t>
  </si>
  <si>
    <t>US48723RAC97</t>
  </si>
  <si>
    <t>KLABIN FINANCE SA 144A W/O RTS 4.875 USD 09/19/2027</t>
  </si>
  <si>
    <t>KLAB 4.875 09/19/2027 4.875 USD 09/19/2027</t>
  </si>
  <si>
    <t>KOREA GAS CORP USD REG S 1.125 USD 07/13/2026</t>
  </si>
  <si>
    <t>KEQIAO HK INTL INV REG S 3 USD 03/16/2025</t>
  </si>
  <si>
    <t>XS2450979484</t>
  </si>
  <si>
    <t>KAZTRANSGAS JSC USD 144A W/O RTS 4.375 USD 09/26/2027</t>
  </si>
  <si>
    <t>LINK FINANCE CAYMAN 2009 REG S 2.75 USD 01/19/2032</t>
  </si>
  <si>
    <t>LOGAN PROPERTY HOLDINGS 4.5 USD 01/13/2028</t>
  </si>
  <si>
    <t>LUKOIL CAPITAL DAC REG S 3.6 USD 10/26/2031</t>
  </si>
  <si>
    <t>LUKOIL SECURITIES BV REG S 3.875 USD 05/06/2030</t>
  </si>
  <si>
    <t>LUKOIL 2.8 04/26/27 2.8 USD 04/26/2027</t>
  </si>
  <si>
    <t>LUKOIL 4.75 11/02/2026 4.75 USD 11/02/2026</t>
  </si>
  <si>
    <t>LUKOIL 4.563 04/24/23 4.563 USD 04/24/2023</t>
  </si>
  <si>
    <t>MMK INTL CAPITAL DAC REG S 4.375 USD 06/13/2024</t>
  </si>
  <si>
    <t>XS1843434959</t>
  </si>
  <si>
    <t>METINR 3.375 10/22/2028 3.375 USD 10/22/2028</t>
  </si>
  <si>
    <t>UA METINVEST 7.65% DUE 27 7.65  10/01/2027</t>
  </si>
  <si>
    <t>UA MHP SA 6.95% DUE 26 6.95  04/03/2026</t>
  </si>
  <si>
    <t>MIDEA INVST DEVELOPMENT REG S 2.88 USD 02/24/2027</t>
  </si>
  <si>
    <t>MINEJESA CAPITAL BV REG S 5.625 USD 08/10/2037</t>
  </si>
  <si>
    <t>MISC CAPITAL TWO USD REG S 3.625 USD 04/06/2025</t>
  </si>
  <si>
    <t>USY6080GAA59</t>
  </si>
  <si>
    <t>7CM4EBXX</t>
  </si>
  <si>
    <t>MDGH GMTN RSC GMTN USD REG S 3 USD 03/28/2027</t>
  </si>
  <si>
    <t>XS2455985569</t>
  </si>
  <si>
    <t>NAN FUNG TREASURY LTD REG S 3.625 USD 08/27/2030</t>
  </si>
  <si>
    <t>NAN FUNG TREASURY LTD REG S 3.875 USD 10/03/2027</t>
  </si>
  <si>
    <t>REP OF NIGERIA USD REG S 8.375 USD 03/24/2029</t>
  </si>
  <si>
    <t>XS2445169985</t>
  </si>
  <si>
    <t>OJSC NOVO(STEEL FUNDING) REG S 4.7 USD 05/30/2026</t>
  </si>
  <si>
    <t>NLMKRU 4.5 06/15/2023 4.5 USD 06/15/2023</t>
  </si>
  <si>
    <t>NORD GOLD NV 4.125 USD 10/09/2024</t>
  </si>
  <si>
    <t>NBK SPC LTD USD 144A W/O RTS 1.625 USD 09/15/2027</t>
  </si>
  <si>
    <t>NVTKRM 4.422 12/13/22 4.422 USD 12/13/2022</t>
  </si>
  <si>
    <t>OM OMAN GOVERNMENT 4 1/8% DUE 23 4.125  01/17/2023</t>
  </si>
  <si>
    <t>PK REPUBLIC SUKUK 5 5/8% DUE 22 - ASIA 5.625 USD 12/05/2022</t>
  </si>
  <si>
    <t>PK PAKISTAN WATER &amp; PWR DEV 7 1/2% DUE 31 - ASIA 7.5 USD 06/04/2031</t>
  </si>
  <si>
    <t>PAN AMERICAN USD REG S 9.125 USD 04/30/2027</t>
  </si>
  <si>
    <t>5YG28PXX</t>
  </si>
  <si>
    <t>ZA PETRA DIAMONDS 10 1/2% DUE 26 0  03/08/2026</t>
  </si>
  <si>
    <t>706451BG</t>
  </si>
  <si>
    <t>PEMEX PROJ FDG MASTER TR 6.625 USD 06/15/2035</t>
  </si>
  <si>
    <t>MX PEMEX 6 7/8% DUE 26 6.875  08/04/2026</t>
  </si>
  <si>
    <t>71654QDH</t>
  </si>
  <si>
    <t>PETROLEOS MEXICA USD 6.875 USD 10/16/2025</t>
  </si>
  <si>
    <t>US71654QDH20</t>
  </si>
  <si>
    <t>MX PEMEX 4 5/8% DUE 23 4.625  09/21/2023</t>
  </si>
  <si>
    <t>INDUSTRIAS PENOL USD REG S 4.75 USD 08/06/2050</t>
  </si>
  <si>
    <t>PT PERTAMINA USD REG S 2.3 USD 02/09/2031</t>
  </si>
  <si>
    <t>PT PERTAMINA USD REG S 3.1 USD 01/21/2030</t>
  </si>
  <si>
    <t>PE REPUBLIC 8 3/4% DUE 33 8.75  11/21/2033</t>
  </si>
  <si>
    <t>PE REPUBLIC 2.844% DUE 30 2.844  06/20/2030</t>
  </si>
  <si>
    <t>TR PETKIM PETROKIMYA 5 7/8% DUE 23 5.875  01/26/2023</t>
  </si>
  <si>
    <t>PGILLN 3.25 10/14/2028 3.25 USD 10/14/2028</t>
  </si>
  <si>
    <t>PGILLN 4.7 01/29/24 4.7 USD 01/29/2024</t>
  </si>
  <si>
    <t>PH REPUBLIC 4.2% DUE 47 - ASIA 4.2 USD 03/29/2047</t>
  </si>
  <si>
    <t>USY6972HLP91</t>
  </si>
  <si>
    <t>718286CR</t>
  </si>
  <si>
    <t>PH REPUBLIC 3.556% DUE 32 - ASIA 3.556 USD 09/29/2032</t>
  </si>
  <si>
    <t>US718286CR66</t>
  </si>
  <si>
    <t>718286CQ</t>
  </si>
  <si>
    <t>PHILIPPINES(REP) USD 3.229 USD 03/29/2027</t>
  </si>
  <si>
    <t>US718286CQ83</t>
  </si>
  <si>
    <t>PHOSAGRO(PHOS BOND FUND) REG S 2.6 USD 09/16/2028</t>
  </si>
  <si>
    <t>PHORRU 3.05 01/23/25 3.05 USD 01/23/2025</t>
  </si>
  <si>
    <t>PHORRU 3.949 04/24/23 3.949 USD 04/24/2023</t>
  </si>
  <si>
    <t>PIKCOR 5.625 11/19/2026 5.625 USD 11/19/2026</t>
  </si>
  <si>
    <t>PRXNA 4.027 08/03/50 4.027 USD 08/03/2050</t>
  </si>
  <si>
    <t>36830DAF</t>
  </si>
  <si>
    <t>TH THAI OLEFINS 5.2% DUE 52 - ASIA 5.2 USD 03/30/2052</t>
  </si>
  <si>
    <t>US36830DAF87</t>
  </si>
  <si>
    <t>TH THAI OLEFINS 4.3% DUE 51 - ASIA 4.3 USD 03/18/2051</t>
  </si>
  <si>
    <t>36830DAD</t>
  </si>
  <si>
    <t>GC TREASURY USD REG S 4.4 USD 03/30/2032</t>
  </si>
  <si>
    <t>US36830DAD30</t>
  </si>
  <si>
    <t>POWERLONG REAL ESTATE REG S 7.125 USD 11/08/2022</t>
  </si>
  <si>
    <t>XS2078556342</t>
  </si>
  <si>
    <t>QIB SUKUK LTD REG S 2.525 USD 03/03/2025</t>
  </si>
  <si>
    <t>HK0000824745</t>
  </si>
  <si>
    <t>78YXU2XX</t>
  </si>
  <si>
    <t>QUZHOU STATE CAPITAL REG S 3 USD 03/02/2025</t>
  </si>
  <si>
    <t>XS2449761076</t>
  </si>
  <si>
    <t>RAS LAFFAN LNG 3 144A W/O RTS 6.332 USD 09/30/2027</t>
  </si>
  <si>
    <t>RURAL ELECTRIFICATION REG S 3.875 USD 07/07/2027</t>
  </si>
  <si>
    <t>SA RIYAD BANK SUKUK 4% DUE 27 PERP 4  12/31/2049</t>
  </si>
  <si>
    <t>XS2431946529</t>
  </si>
  <si>
    <t>RELIANCE INDUSTRIES LTD REG S 2.875 USD 01/12/2032</t>
  </si>
  <si>
    <t>RONSHINE CHINA REG S 8.95 USD 01/22/2023</t>
  </si>
  <si>
    <t>XS2031469732</t>
  </si>
  <si>
    <t>RUALRU 4.85 02/01/23 4.85 USD 02/01/2023</t>
  </si>
  <si>
    <t>XS1759468967</t>
  </si>
  <si>
    <t>RUSSIAN RAIL(RZD CAP) REG S 4.375 USD 03/01/2024</t>
  </si>
  <si>
    <t>XS1574068844</t>
  </si>
  <si>
    <t>RUSSIA 5.25 06/23/2047 5.25 USD 06/23/2047</t>
  </si>
  <si>
    <t>RUSSIA 5.875 09/16/2043 5.875 USD 09/16/2043</t>
  </si>
  <si>
    <t>RUSSIA 5.625 04/04/2042 5.625 USD 04/04/2042</t>
  </si>
  <si>
    <t>RUSSIA 5.1 03/28/35 5.1 USD 03/28/2035</t>
  </si>
  <si>
    <t>RUSSIA 4.375 03/21/2029 4.375 USD 03/21/2029</t>
  </si>
  <si>
    <t>58203K9B</t>
  </si>
  <si>
    <t>RUSSIA 12.75 06/24/2028 12.75 USD 06/24/2028</t>
  </si>
  <si>
    <t>RUSSIAN FEDERATION REG S 4.25 USD 06/23/2027</t>
  </si>
  <si>
    <t>RUSSIA 4.75 05/27/2026 4.75 USD 05/27/2026</t>
  </si>
  <si>
    <t>77103K9N</t>
  </si>
  <si>
    <t>RUSSIA 7.5 03/31/2030 7.5 USD 03/31/2030</t>
  </si>
  <si>
    <t>RUSSIA FOREIGN BOND 144A W/O RTS 7.5 USD 03/31/2030</t>
  </si>
  <si>
    <t>RUSSIAN FEDERATION REG S 4.875 USD 09/16/2023</t>
  </si>
  <si>
    <t>ID SAKA ENERGI 4.45% DUE 24 - ASIA 4.45 USD 05/05/2024</t>
  </si>
  <si>
    <t>STATE BANK INDIA/LONDON REG S 2.49 USD 01/26/2027</t>
  </si>
  <si>
    <t>SCFRU 5.375 06/16/2023 5.375 USD 06/16/2023</t>
  </si>
  <si>
    <t>XS1433454243</t>
  </si>
  <si>
    <t>SHINHAN CARD USD REG S 2.5 USD 01/27/2027</t>
  </si>
  <si>
    <t>SHINHAN FINL GRP USD REG S 2.875 USD 11/12/2170</t>
  </si>
  <si>
    <t>AE SHELF DRILL 8 1/4% DUE 25 8.25  02/15/2025</t>
  </si>
  <si>
    <t>82460EAR</t>
  </si>
  <si>
    <t>SHINHAN BANK USD REG S 4.375 USD 04/13/2032</t>
  </si>
  <si>
    <t>US82460EAR18</t>
  </si>
  <si>
    <t>82460CAL</t>
  </si>
  <si>
    <t>SHINHAN BANK USD 144A W/O RTS 3.75 USD 09/20/2027</t>
  </si>
  <si>
    <t>US82460CAL81</t>
  </si>
  <si>
    <t>SIBNEF 6 11/27/23 6 USD 11/27/2023</t>
  </si>
  <si>
    <t>XS0997544860</t>
  </si>
  <si>
    <t>SIBUR 2.95 07/08/25 2.95 USD 07/08/2025</t>
  </si>
  <si>
    <t>SIBUR 3.45 09/23/24 3.45 USD 09/23/2024</t>
  </si>
  <si>
    <t>SIBUR 4.125 10/05/2023 4.125 USD 10/05/2023</t>
  </si>
  <si>
    <t>XS1693971043</t>
  </si>
  <si>
    <t>CN SINO OCEAN LAND 4.9% DUE 22 PERP - ASIA 4.9 USD 12/31/2049</t>
  </si>
  <si>
    <t>SINOPEC GRP OVERSEAS DEV 144A W/O RTS 3.25 USD 09/13/2027</t>
  </si>
  <si>
    <t>SUNRISE CAYMAN LTD REG S 5.25 USD 03/11/2024</t>
  </si>
  <si>
    <t>XS1927705308</t>
  </si>
  <si>
    <t>AZ SOCAR 4 3/4% DUE 23 4.75  03/13/2023</t>
  </si>
  <si>
    <t>LK REPUBLIC 6 3/4% DUE 28 - ASIA 6.75 USD 04/18/2028</t>
  </si>
  <si>
    <t>LK REPUBLIC 5 3/4% DUE 23 - ASIA 5.75 USD 04/18/2023</t>
  </si>
  <si>
    <t>SHENWAN HNGYUAN INTL FIN REG S 2.625 USD 03/16/2025</t>
  </si>
  <si>
    <t>XS2453395001</t>
  </si>
  <si>
    <t>SWIRE PACIFIC MTN FIN REG S 3.875 USD 09/21/2025</t>
  </si>
  <si>
    <t>87973PAC</t>
  </si>
  <si>
    <t>TEMASEK FINL I USD 144A W/O RTS 2.375 USD 01/23/2023</t>
  </si>
  <si>
    <t>US87973PAC86</t>
  </si>
  <si>
    <t>TENCENT HOLDINGS LTD REG S 3.24 USD 06/03/2050</t>
  </si>
  <si>
    <t>GH TULLOW OIL 7% DUE 25 7  03/01/2025</t>
  </si>
  <si>
    <t>THAIOIL TRSRY USD REG S 3.75 USD 06/18/2050</t>
  </si>
  <si>
    <t>THAIOIL TRSRY USD REG S 2.5 USD 06/18/2030</t>
  </si>
  <si>
    <t>OAO TMK (TMK CAPITAL) REG S 4.3 USD 02/12/2027</t>
  </si>
  <si>
    <t>TR REPUBLIC 8.6% DUE 27 8.6  09/24/2027</t>
  </si>
  <si>
    <t>USM88269US88</t>
  </si>
  <si>
    <t>UA REPUBLIC 6.876% DUE 29 6.876  05/21/2029</t>
  </si>
  <si>
    <t>UA REPUBLIC 7 3/4% DUE 23 EXCH 7.75  09/01/2023</t>
  </si>
  <si>
    <t>UNIFIN FINANCIER USD REG S 7.375 USD 02/12/2026</t>
  </si>
  <si>
    <t>USP94461AE36</t>
  </si>
  <si>
    <t>91127LAF</t>
  </si>
  <si>
    <t>UNITED OVERSEAS USD REG S 3.059 USD 04/07/2025</t>
  </si>
  <si>
    <t>US91127LAF76</t>
  </si>
  <si>
    <t>91127LAH</t>
  </si>
  <si>
    <t>UNITED OVERSEAS USD REG S 3.863 USD 10/07/2032</t>
  </si>
  <si>
    <t>US91127LAH33</t>
  </si>
  <si>
    <t>UNITED OVERSEAS GMTN USD REG S 1.75 USD 03/16/2031</t>
  </si>
  <si>
    <t>URALKALI (URALKALI FINAN REG S 4 USD 10/22/2024</t>
  </si>
  <si>
    <t>VEBBNK 6.8 11/22/25 6.8 USD 11/22/2025</t>
  </si>
  <si>
    <t>VEBBNK 5.942 11/21/23 5.942 USD 11/21/2023</t>
  </si>
  <si>
    <t>XS0993162683</t>
  </si>
  <si>
    <t>98105EAL</t>
  </si>
  <si>
    <t>WOORI BANK USD 144A W/O RTS 2 USD 01/20/2027</t>
  </si>
  <si>
    <t>US98105EAL11</t>
  </si>
  <si>
    <t>WOORI BANK USD REG S 4.75 USD 04/30/2024</t>
  </si>
  <si>
    <t>ZHENRO PROPERTIES GROUP REG S 9.15 USD 05/06/2023</t>
  </si>
  <si>
    <t>XS2076026983</t>
  </si>
  <si>
    <t>CN ZHENRO PROPERTIES 8.35% DUE 24 - ASIA 8.35 USD 03/10/2024</t>
  </si>
  <si>
    <t>XS2152219973</t>
  </si>
  <si>
    <t>ZHUZHOU CITY CONSTRUCT REG S 4.6 USD 03/29/2025</t>
  </si>
  <si>
    <t>XS2450206516</t>
  </si>
  <si>
    <t>AO91326001</t>
  </si>
  <si>
    <t>AO Republic 8 1/4% due 28</t>
  </si>
  <si>
    <t>AO131107001</t>
  </si>
  <si>
    <t>AO Republic 8% due 29</t>
  </si>
  <si>
    <t>AO77187001</t>
  </si>
  <si>
    <t>AO Republic 9 1/2% due 25</t>
  </si>
  <si>
    <t>AO131108001</t>
  </si>
  <si>
    <t>AO Republic 9 1/8% due 49</t>
  </si>
  <si>
    <t>AO91327001</t>
  </si>
  <si>
    <t>AO Republic 9 3/8% due 48</t>
  </si>
  <si>
    <t>BO317615001</t>
  </si>
  <si>
    <t>BO Republic 7 1/2% due 30</t>
  </si>
  <si>
    <t>CL318626001</t>
  </si>
  <si>
    <t>CL Republic 4.34% due 42</t>
  </si>
  <si>
    <t>ID322699001</t>
  </si>
  <si>
    <t>ID Republic 3.55% due 32</t>
  </si>
  <si>
    <t>ID322700001</t>
  </si>
  <si>
    <t>ID Republic 4.3% due 52</t>
  </si>
  <si>
    <t>PH322422001</t>
  </si>
  <si>
    <t>PH Republic 3.229% due 27</t>
  </si>
  <si>
    <t>PH322423001</t>
  </si>
  <si>
    <t>PH Republic 3.556% due 32</t>
  </si>
  <si>
    <t>PH322424001</t>
  </si>
  <si>
    <t>PH Republic 4.2% due 47</t>
  </si>
  <si>
    <t>TN73925001</t>
  </si>
  <si>
    <t>TN Republic 5 3/4% due 25</t>
  </si>
  <si>
    <t>TR321813001</t>
  </si>
  <si>
    <t>TR Republic 8.6% due 27</t>
  </si>
  <si>
    <t>AE318442001</t>
  </si>
  <si>
    <t>AE DIB Sukuk 2.74% due 27</t>
  </si>
  <si>
    <t>CN315722001</t>
  </si>
  <si>
    <t>CN Bank of China 1 7/8% due 25</t>
  </si>
  <si>
    <t>CN311744001</t>
  </si>
  <si>
    <t>CN CINDA Fin 3 1/4% due 27</t>
  </si>
  <si>
    <t>CN311287001</t>
  </si>
  <si>
    <t>CN ICBC Intl Leasing 2 1/8% due 25</t>
  </si>
  <si>
    <t>CN311288001</t>
  </si>
  <si>
    <t>CN ICBC Intl Leasing 2.7% due 27</t>
  </si>
  <si>
    <t>CN139491001</t>
  </si>
  <si>
    <t>CN SF Holding 2 7/8% due 30</t>
  </si>
  <si>
    <t>CN299995001</t>
  </si>
  <si>
    <t>CN SF Holding Co Ltd 2 3/8% due 26</t>
  </si>
  <si>
    <t>CN299997001</t>
  </si>
  <si>
    <t>CN SF Holding Co Ltd 3 1/8% due 31</t>
  </si>
  <si>
    <t>CN299996001</t>
  </si>
  <si>
    <t>CN SF Holding Co Ltd 3% due 28</t>
  </si>
  <si>
    <t>GB322433001</t>
  </si>
  <si>
    <t>HK Prudential PLC 3 5/8% due 32</t>
  </si>
  <si>
    <t>US74435KAB17</t>
  </si>
  <si>
    <t>KR322928001</t>
  </si>
  <si>
    <t>KR KEB Hana Bank 3 1/4% due 27</t>
  </si>
  <si>
    <t>KR311286001</t>
  </si>
  <si>
    <t>KR Shinhan Card Co 2 1/2% due 27</t>
  </si>
  <si>
    <t>MX322075001</t>
  </si>
  <si>
    <t>MX Grupo Aeromexico 8 1/2% due 27</t>
  </si>
  <si>
    <t>MX237948001</t>
  </si>
  <si>
    <t>MX Mexico Remittances 4 7/8% due 28</t>
  </si>
  <si>
    <t>PH194341001</t>
  </si>
  <si>
    <t>PH RCB 6 1/2% due 25 Perp</t>
  </si>
  <si>
    <t>SA318443001</t>
  </si>
  <si>
    <t>SA Riyad Bank Sukuk 4% due 27 Perp</t>
  </si>
  <si>
    <t>SA115102001</t>
  </si>
  <si>
    <t>SA Saudi Telecom Co Sukuk 3.89% due 29</t>
  </si>
  <si>
    <t>TH322927001</t>
  </si>
  <si>
    <t>TH Thai Olefins 4.4% due 32</t>
  </si>
  <si>
    <t>TH322926001</t>
  </si>
  <si>
    <t>TH Thai Olefins 5.2% due 52</t>
  </si>
  <si>
    <t>XCN0288</t>
  </si>
  <si>
    <t>CND10004S9F2</t>
  </si>
  <si>
    <t>China 2.2600%  CGB  Feb 2025</t>
  </si>
  <si>
    <t>XCN0289</t>
  </si>
  <si>
    <t>CND10004R999</t>
  </si>
  <si>
    <t>China 2.7500%  CGB  Feb 2032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</si>
</sst>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6" formatCode="&quot;$&quot;#,##0_);[Red]\(&quot;$&quot;#,##0\)"/>
    <numFmt numFmtId="164" formatCode="#,##0.000"/>
    <numFmt numFmtId="165" formatCode="#,##0.0"/>
  </numFmts>
  <fonts count="15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sz val="10"/>
      <name val="Arial"/>
      <family val="2"/>
    </font>
    <font>
      <sz val="11"/>
      <color rgb="FFFFFF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FFFF"/>
      <name val="Calibri"/>
      <family val="2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1"/>
      <color rgb="FFFFFF00"/>
      <name val="Calibri"/>
      <family val="2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name val="Trebuchet MS"/>
      <family val="2"/>
    </font>
    <font>
      <sz val="10"/>
      <name val="Trebuchet MS"/>
      <family val="2"/>
    </font>
    <font>
      <b/>
      <sz val="11"/>
      <color rgb="FFFFFFFF"/>
      <name val="Calibri"/>
    </font>
  </fonts>
  <fills count="11">
    <fill>
      <patternFill patternType="none"/>
    </fill>
    <fill>
      <patternFill patternType="gray125"/>
    </fill>
    <fill>
      <patternFill patternType="solid">
        <fgColor rgb="FF00008B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/>
    <xf numFmtId="0" fontId="2" fillId="0" borderId="0"/>
    <xf numFmtId="9" fontId="9" fillId="0" borderId="0" applyFont="0" applyFill="0" applyBorder="0" applyAlignment="0" applyProtection="0"/>
  </cellStyleXfs>
  <cellXfs count="37">
    <xf numFmtId="0" fontId="0" fillId="0" borderId="0" xfId="0"/>
    <xf numFmtId="0" fontId="0" fillId="0" borderId="0" xfId="0" applyFont="1"/>
    <xf numFmtId="0" fontId="0" fillId="4" borderId="0" xfId="0" applyFont="1" applyFill="1"/>
    <xf numFmtId="0" fontId="0" fillId="5" borderId="0" xfId="0" applyFont="1" applyFill="1"/>
    <xf numFmtId="0" fontId="0" fillId="6" borderId="0" xfId="0" applyFont="1" applyFill="1"/>
    <xf numFmtId="0" fontId="0" fillId="7" borderId="0" xfId="0" applyFill="1"/>
    <xf numFmtId="15" fontId="0" fillId="0" borderId="0" xfId="0" applyNumberFormat="1"/>
    <xf numFmtId="0" fontId="0" fillId="0" borderId="0" xfId="0" applyNumberFormat="1" applyFont="1"/>
    <xf numFmtId="164" fontId="0" fillId="0" borderId="0" xfId="0" applyNumberFormat="1" applyFont="1"/>
    <xf numFmtId="165" fontId="0" fillId="0" borderId="0" xfId="0" applyNumberFormat="1" applyFont="1"/>
    <xf numFmtId="4" fontId="0" fillId="0" borderId="0" xfId="0" applyNumberFormat="1"/>
    <xf numFmtId="3" fontId="0" fillId="0" borderId="0" xfId="0" applyNumberFormat="1"/>
    <xf numFmtId="6" fontId="0" fillId="0" borderId="0" xfId="0" applyNumberFormat="1"/>
    <xf numFmtId="10" fontId="0" fillId="0" borderId="0" xfId="0" applyNumberFormat="1"/>
    <xf numFmtId="0" fontId="3" fillId="3" borderId="0" xfId="0" applyFont="1" applyFill="1"/>
    <xf numFmtId="14" fontId="0" fillId="0" borderId="0" xfId="0" applyNumberFormat="1"/>
    <xf numFmtId="0" fontId="0" fillId="8" borderId="0" xfId="0" applyFill="1"/>
    <xf numFmtId="0" fontId="4" fillId="7" borderId="0" xfId="0" applyFont="1" applyFill="1"/>
    <xf numFmtId="0" fontId="5" fillId="2" borderId="0" xfId="0" applyNumberFormat="1" applyFont="1" applyFill="1"/>
    <xf numFmtId="0" fontId="4" fillId="3" borderId="0" xfId="0" applyFont="1" applyFill="1"/>
    <xf numFmtId="0" fontId="4" fillId="6" borderId="0" xfId="0" applyFont="1" applyFill="1"/>
    <xf numFmtId="0" fontId="7" fillId="3" borderId="0" xfId="0" applyFont="1" applyFill="1"/>
    <xf numFmtId="0" fontId="7" fillId="8" borderId="0" xfId="0" applyFont="1" applyFill="1"/>
    <xf numFmtId="0" fontId="8" fillId="2" borderId="0" xfId="0" applyNumberFormat="1" applyFont="1" applyFill="1"/>
    <xf numFmtId="0" fontId="7" fillId="6" borderId="0" xfId="0" applyFont="1" applyFill="1"/>
    <xf numFmtId="3" fontId="0" fillId="0" borderId="0" xfId="0" applyNumberFormat="1" applyFont="1"/>
    <xf numFmtId="0" fontId="6" fillId="9" borderId="0" xfId="0" applyFont="1" applyFill="1"/>
    <xf numFmtId="10" fontId="6" fillId="9" borderId="0" xfId="3" applyNumberFormat="1" applyFont="1" applyFill="1"/>
    <xf numFmtId="0" fontId="0" fillId="3" borderId="0" xfId="0" applyFill="1"/>
    <xf numFmtId="0" fontId="0" fillId="10" borderId="0" xfId="0" applyFill="1"/>
    <xf numFmtId="10" fontId="0" fillId="10" borderId="0" xfId="3" applyNumberFormat="1" applyFont="1" applyFill="1"/>
    <xf numFmtId="0" fontId="12" fillId="0" borderId="0" xfId="0" applyNumberFormat="1" applyFont="1" applyAlignment="1" applyProtection="1">
      <alignment horizontal="center"/>
    </xf>
    <xf numFmtId="14" fontId="13" fillId="0" borderId="0" xfId="0" applyNumberFormat="1" applyFont="1" applyProtection="1"/>
    <xf numFmtId="0" fontId="13" fillId="0" borderId="0" xfId="0" applyNumberFormat="1" applyFont="1" applyProtection="1"/>
    <xf numFmtId="3" fontId="13" fillId="0" borderId="0" xfId="0" applyNumberFormat="1" applyFont="1" applyProtection="1"/>
    <xf numFmtId="2" fontId="13" fillId="0" borderId="0" xfId="0" applyNumberFormat="1" applyFont="1" applyProtection="1"/>
    <xf numFmtId="0" fontId="14" fillId="2" borderId="0" xfId="0" applyNumberFormat="1" applyFont="1" applyFill="1"/>
  </cellXfs>
  <cellStyles count="4">
    <cellStyle name="Normal" xfId="0" builtinId="0"/>
    <cellStyle name="Normal 2" xfId="1"/>
    <cellStyle name="Normal 3" xfId="2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R58"/>
  <sheetViews>
    <sheetView workbookViewId="0"/>
  </sheetViews>
  <sheetFormatPr defaultRowHeight="15" x14ac:dyDescent="0.25"/>
  <sheetData>
    <row r="1" spans="1:18" x14ac:dyDescent="0.25">
      <c r="A1" t="s">
        <v>16685</v>
      </c>
      <c r="B1" t="s">
        <v>16432</v>
      </c>
      <c r="C1" t="s">
        <v>16433</v>
      </c>
      <c r="D1" t="s">
        <v>16434</v>
      </c>
      <c r="E1" t="s">
        <v>16435</v>
      </c>
      <c r="F1" t="s">
        <v>16436</v>
      </c>
      <c r="G1" t="s">
        <v>16437</v>
      </c>
      <c r="H1" t="s">
        <v>16438</v>
      </c>
      <c r="I1" t="s">
        <v>16439</v>
      </c>
      <c r="J1" t="s">
        <v>16440</v>
      </c>
      <c r="K1" t="s">
        <v>16441</v>
      </c>
      <c r="L1" t="s">
        <v>16442</v>
      </c>
      <c r="M1" t="s">
        <v>16443</v>
      </c>
      <c r="N1" t="s">
        <v>16444</v>
      </c>
      <c r="O1" t="s">
        <v>16445</v>
      </c>
      <c r="P1" t="s">
        <v>16451</v>
      </c>
      <c r="Q1" t="s">
        <v>16446</v>
      </c>
      <c r="R1" t="s">
        <v>16452</v>
      </c>
    </row>
    <row r="2" spans="1:18" x14ac:dyDescent="0.25">
      <c r="A2">
        <v>123051</v>
      </c>
      <c r="B2" t="s">
        <v>20998</v>
      </c>
      <c r="C2">
        <v>2.0267424612731499</v>
      </c>
      <c r="D2">
        <v>415812</v>
      </c>
      <c r="F2" t="s">
        <v>753</v>
      </c>
      <c r="I2">
        <v>5.0999999999999996</v>
      </c>
      <c r="J2">
        <v>5.56</v>
      </c>
      <c r="K2">
        <v>4.82</v>
      </c>
      <c r="M2">
        <v>2.4</v>
      </c>
      <c r="N2">
        <v>5.8418799999999997</v>
      </c>
      <c r="P2">
        <v>7</v>
      </c>
      <c r="Q2">
        <v>6.4209399999999999</v>
      </c>
      <c r="R2">
        <v>13.0135917392872</v>
      </c>
    </row>
    <row r="3" spans="1:18" x14ac:dyDescent="0.25">
      <c r="A3">
        <v>22911866</v>
      </c>
      <c r="B3" t="s">
        <v>20999</v>
      </c>
      <c r="C3">
        <v>3.65844266139369</v>
      </c>
      <c r="D3">
        <v>463888</v>
      </c>
      <c r="E3" s="15"/>
      <c r="F3" t="s">
        <v>11819</v>
      </c>
      <c r="I3">
        <v>5.25</v>
      </c>
      <c r="J3">
        <v>4.2300000000000004</v>
      </c>
      <c r="K3">
        <v>6.09</v>
      </c>
      <c r="M3">
        <v>2.2999999999999998</v>
      </c>
      <c r="N3">
        <v>5.3611199999999997</v>
      </c>
      <c r="P3">
        <v>6.4999999999999902</v>
      </c>
      <c r="Q3">
        <v>5.9305599999999998</v>
      </c>
      <c r="R3">
        <v>21.696613709954899</v>
      </c>
    </row>
    <row r="4" spans="1:18" x14ac:dyDescent="0.25">
      <c r="A4">
        <v>25082885</v>
      </c>
      <c r="B4" t="s">
        <v>130</v>
      </c>
      <c r="C4">
        <v>2.09629453830884</v>
      </c>
      <c r="D4">
        <v>357838</v>
      </c>
      <c r="E4" s="15"/>
      <c r="F4" t="s">
        <v>753</v>
      </c>
      <c r="I4">
        <v>6.44</v>
      </c>
      <c r="J4">
        <v>3.66</v>
      </c>
      <c r="K4">
        <v>4.29</v>
      </c>
      <c r="M4">
        <v>2.4</v>
      </c>
      <c r="N4">
        <v>6.4216199999999999</v>
      </c>
      <c r="P4">
        <v>7</v>
      </c>
      <c r="Q4">
        <v>6.7108100000000004</v>
      </c>
      <c r="R4">
        <v>14.067834350628299</v>
      </c>
    </row>
    <row r="5" spans="1:18" x14ac:dyDescent="0.25">
      <c r="A5">
        <v>28842913</v>
      </c>
      <c r="B5" t="s">
        <v>21000</v>
      </c>
      <c r="C5">
        <v>2.0086782819937401</v>
      </c>
      <c r="D5">
        <v>465302</v>
      </c>
      <c r="E5" s="15"/>
      <c r="F5" t="s">
        <v>11819</v>
      </c>
      <c r="I5">
        <v>7.38</v>
      </c>
      <c r="J5">
        <v>5.04</v>
      </c>
      <c r="K5">
        <v>4.6399999999999997</v>
      </c>
      <c r="M5">
        <v>2.4</v>
      </c>
      <c r="N5">
        <v>5.3469800000000003</v>
      </c>
      <c r="P5">
        <v>7</v>
      </c>
      <c r="Q5">
        <v>6.1734900000000001</v>
      </c>
      <c r="R5">
        <v>12.400555287105499</v>
      </c>
    </row>
    <row r="6" spans="1:18" x14ac:dyDescent="0.25">
      <c r="A6">
        <v>33499340</v>
      </c>
      <c r="B6" t="s">
        <v>7</v>
      </c>
      <c r="C6">
        <v>1.53334259188122</v>
      </c>
      <c r="D6">
        <v>230000</v>
      </c>
      <c r="E6">
        <v>44434</v>
      </c>
      <c r="F6" t="s">
        <v>11815</v>
      </c>
      <c r="G6" t="s">
        <v>11815</v>
      </c>
      <c r="H6">
        <v>0</v>
      </c>
      <c r="I6">
        <v>4</v>
      </c>
      <c r="J6">
        <v>4</v>
      </c>
      <c r="K6">
        <v>3.9</v>
      </c>
      <c r="M6">
        <v>1.75</v>
      </c>
      <c r="N6">
        <v>7.7</v>
      </c>
      <c r="P6">
        <v>3.75</v>
      </c>
      <c r="Q6">
        <v>5.7249999999999996</v>
      </c>
      <c r="R6">
        <v>8.7783863385200007</v>
      </c>
    </row>
    <row r="7" spans="1:18" x14ac:dyDescent="0.25">
      <c r="A7">
        <v>34598047</v>
      </c>
      <c r="B7" t="s">
        <v>18729</v>
      </c>
      <c r="C7">
        <v>0.44022644301483299</v>
      </c>
      <c r="D7">
        <v>750000</v>
      </c>
      <c r="E7">
        <v>44071</v>
      </c>
      <c r="F7" t="s">
        <v>11906</v>
      </c>
      <c r="G7" t="s">
        <v>11829</v>
      </c>
      <c r="H7">
        <v>1</v>
      </c>
      <c r="I7">
        <v>7</v>
      </c>
      <c r="J7">
        <v>4.5</v>
      </c>
      <c r="K7">
        <v>4.4000000000000004</v>
      </c>
      <c r="M7">
        <v>1</v>
      </c>
      <c r="N7">
        <v>2.5</v>
      </c>
      <c r="P7">
        <v>0</v>
      </c>
      <c r="Q7">
        <v>1.25</v>
      </c>
      <c r="R7">
        <v>0.55028305376854103</v>
      </c>
    </row>
    <row r="8" spans="1:18" x14ac:dyDescent="0.25">
      <c r="A8">
        <v>35560886</v>
      </c>
      <c r="B8" t="s">
        <v>20526</v>
      </c>
      <c r="C8">
        <v>0.82079853605693198</v>
      </c>
      <c r="D8">
        <v>398844</v>
      </c>
      <c r="F8" t="s">
        <v>753</v>
      </c>
      <c r="I8">
        <v>4.6900000000000004</v>
      </c>
      <c r="J8">
        <v>5.66</v>
      </c>
      <c r="K8">
        <v>4.75</v>
      </c>
      <c r="M8">
        <v>2.6</v>
      </c>
      <c r="N8">
        <v>6.0115599999999896</v>
      </c>
      <c r="P8">
        <v>8</v>
      </c>
      <c r="Q8">
        <v>7.0057799999999997</v>
      </c>
      <c r="R8">
        <v>5.7503339679369301</v>
      </c>
    </row>
    <row r="9" spans="1:18" x14ac:dyDescent="0.25">
      <c r="A9">
        <v>36750268</v>
      </c>
      <c r="B9" t="s">
        <v>20019</v>
      </c>
      <c r="C9">
        <v>1.01231278597203</v>
      </c>
      <c r="D9">
        <v>381876</v>
      </c>
      <c r="F9" t="s">
        <v>753</v>
      </c>
      <c r="I9">
        <v>3.68</v>
      </c>
      <c r="J9">
        <v>5.72</v>
      </c>
      <c r="K9">
        <v>4.9800000000000004</v>
      </c>
      <c r="M9">
        <v>2.1</v>
      </c>
      <c r="N9">
        <v>6.1812399999999998</v>
      </c>
      <c r="P9">
        <v>5.5</v>
      </c>
      <c r="Q9">
        <v>5.8406199999999897</v>
      </c>
      <c r="R9">
        <v>5.9125343040040104</v>
      </c>
    </row>
    <row r="10" spans="1:18" x14ac:dyDescent="0.25">
      <c r="A10">
        <v>42649449</v>
      </c>
      <c r="B10" t="s">
        <v>19572</v>
      </c>
      <c r="C10">
        <v>0.85044926523069997</v>
      </c>
      <c r="D10">
        <v>195228</v>
      </c>
      <c r="E10" s="15"/>
      <c r="F10" t="s">
        <v>11815</v>
      </c>
      <c r="I10">
        <v>3.89</v>
      </c>
      <c r="J10">
        <v>4.7</v>
      </c>
      <c r="K10">
        <v>2.74</v>
      </c>
      <c r="M10">
        <v>2.7</v>
      </c>
      <c r="N10">
        <v>8.04772</v>
      </c>
      <c r="P10">
        <v>8.5</v>
      </c>
      <c r="Q10">
        <v>8.2738599999999902</v>
      </c>
      <c r="R10">
        <v>7.0364981576216703</v>
      </c>
    </row>
    <row r="11" spans="1:18" x14ac:dyDescent="0.25">
      <c r="A11">
        <v>42979162</v>
      </c>
      <c r="B11" t="s">
        <v>17</v>
      </c>
      <c r="C11">
        <v>0.86022606023304204</v>
      </c>
      <c r="D11">
        <v>700000</v>
      </c>
      <c r="E11" s="15">
        <v>44455</v>
      </c>
      <c r="F11" t="s">
        <v>11829</v>
      </c>
      <c r="G11" t="s">
        <v>11906</v>
      </c>
      <c r="H11">
        <v>-1</v>
      </c>
      <c r="I11">
        <v>3.8</v>
      </c>
      <c r="J11">
        <v>7.4</v>
      </c>
      <c r="K11">
        <v>4.9000000000000004</v>
      </c>
      <c r="M11">
        <v>1.2</v>
      </c>
      <c r="N11">
        <v>3</v>
      </c>
      <c r="P11">
        <v>0.999999999999999</v>
      </c>
      <c r="Q11">
        <v>2</v>
      </c>
      <c r="R11">
        <v>1.7204521204660801</v>
      </c>
    </row>
    <row r="12" spans="1:18" x14ac:dyDescent="0.25">
      <c r="A12">
        <v>43504007</v>
      </c>
      <c r="B12" t="s">
        <v>21</v>
      </c>
      <c r="C12">
        <v>1.32205675305308</v>
      </c>
      <c r="D12">
        <v>700000</v>
      </c>
      <c r="E12">
        <v>44435</v>
      </c>
      <c r="F12" t="s">
        <v>11829</v>
      </c>
      <c r="G12" t="s">
        <v>11819</v>
      </c>
      <c r="H12">
        <v>1</v>
      </c>
      <c r="I12">
        <v>3.8</v>
      </c>
      <c r="J12">
        <v>5</v>
      </c>
      <c r="K12">
        <v>6.8</v>
      </c>
      <c r="M12">
        <v>2.1</v>
      </c>
      <c r="N12">
        <v>3</v>
      </c>
      <c r="P12">
        <v>5.5</v>
      </c>
      <c r="Q12">
        <v>4.25</v>
      </c>
      <c r="R12">
        <v>5.6187412004755997</v>
      </c>
    </row>
    <row r="13" spans="1:18" x14ac:dyDescent="0.25">
      <c r="A13">
        <v>44952988</v>
      </c>
      <c r="B13" t="s">
        <v>26</v>
      </c>
      <c r="C13">
        <v>1.6187853598345701</v>
      </c>
      <c r="M13">
        <v>2.2000000000000002</v>
      </c>
      <c r="P13">
        <v>6</v>
      </c>
      <c r="Q13">
        <v>6</v>
      </c>
      <c r="R13">
        <v>9.7127121590074399</v>
      </c>
    </row>
    <row r="14" spans="1:18" x14ac:dyDescent="0.25">
      <c r="A14">
        <v>45998592</v>
      </c>
      <c r="B14" t="s">
        <v>21621</v>
      </c>
      <c r="C14">
        <v>2.12401703611458</v>
      </c>
      <c r="D14">
        <v>166948</v>
      </c>
      <c r="F14" t="s">
        <v>11815</v>
      </c>
      <c r="I14">
        <v>5.81</v>
      </c>
      <c r="J14">
        <v>1.83</v>
      </c>
      <c r="K14">
        <v>2.82</v>
      </c>
      <c r="M14">
        <v>2.8</v>
      </c>
      <c r="N14">
        <v>8.3305199999999999</v>
      </c>
      <c r="P14">
        <v>9</v>
      </c>
      <c r="Q14">
        <v>8.66526</v>
      </c>
      <c r="R14">
        <v>18.405159862362201</v>
      </c>
    </row>
    <row r="15" spans="1:18" x14ac:dyDescent="0.25">
      <c r="A15">
        <v>46916101</v>
      </c>
      <c r="B15" t="s">
        <v>17499</v>
      </c>
      <c r="C15">
        <v>1.31845248652972</v>
      </c>
      <c r="D15">
        <v>680000</v>
      </c>
      <c r="E15" s="15">
        <v>44525</v>
      </c>
      <c r="F15" t="s">
        <v>11829</v>
      </c>
      <c r="G15" t="s">
        <v>11819</v>
      </c>
      <c r="H15">
        <v>1</v>
      </c>
      <c r="I15">
        <v>5.2</v>
      </c>
      <c r="J15">
        <v>6</v>
      </c>
      <c r="K15">
        <v>2.7</v>
      </c>
      <c r="M15">
        <v>1.4</v>
      </c>
      <c r="N15">
        <v>3.2</v>
      </c>
      <c r="P15">
        <v>1.99999999999999</v>
      </c>
      <c r="Q15">
        <v>2.5999999999999899</v>
      </c>
      <c r="R15">
        <v>3.4279764649772901</v>
      </c>
    </row>
    <row r="16" spans="1:18" x14ac:dyDescent="0.25">
      <c r="A16">
        <v>47944578</v>
      </c>
      <c r="B16" t="s">
        <v>21001</v>
      </c>
      <c r="C16">
        <v>2.0287033661675999</v>
      </c>
      <c r="D16">
        <v>453990</v>
      </c>
      <c r="E16" s="15"/>
      <c r="F16" t="s">
        <v>11819</v>
      </c>
      <c r="I16">
        <v>7.17</v>
      </c>
      <c r="J16">
        <v>4.83</v>
      </c>
      <c r="K16">
        <v>4.7</v>
      </c>
      <c r="M16">
        <v>2.2000000000000002</v>
      </c>
      <c r="N16">
        <v>5.4600999999999997</v>
      </c>
      <c r="P16">
        <v>6</v>
      </c>
      <c r="Q16">
        <v>5.7300500000000003</v>
      </c>
      <c r="R16">
        <v>11.6245717233086</v>
      </c>
    </row>
    <row r="17" spans="1:18" x14ac:dyDescent="0.25">
      <c r="A17">
        <v>57457976</v>
      </c>
      <c r="B17" t="s">
        <v>8083</v>
      </c>
      <c r="C17">
        <v>0.85633536730531701</v>
      </c>
      <c r="D17">
        <v>490754</v>
      </c>
      <c r="E17" s="15"/>
      <c r="F17" t="s">
        <v>11819</v>
      </c>
      <c r="I17">
        <v>7.65</v>
      </c>
      <c r="J17">
        <v>4.7</v>
      </c>
      <c r="K17">
        <v>5.04</v>
      </c>
      <c r="M17">
        <v>2.2999999999999998</v>
      </c>
      <c r="N17">
        <v>5.09246</v>
      </c>
      <c r="P17">
        <v>6.4999999999999902</v>
      </c>
      <c r="Q17">
        <v>5.7962299999999898</v>
      </c>
      <c r="R17">
        <v>4.9635167460360901</v>
      </c>
    </row>
    <row r="18" spans="1:18" x14ac:dyDescent="0.25">
      <c r="A18">
        <v>66778218</v>
      </c>
      <c r="B18" t="s">
        <v>96</v>
      </c>
      <c r="C18">
        <v>0.85087148875250096</v>
      </c>
      <c r="D18">
        <v>453990</v>
      </c>
      <c r="E18" s="15"/>
      <c r="F18" t="s">
        <v>11819</v>
      </c>
      <c r="I18">
        <v>7.17</v>
      </c>
      <c r="J18">
        <v>4.83</v>
      </c>
      <c r="K18">
        <v>4.7</v>
      </c>
      <c r="M18">
        <v>2.2000000000000002</v>
      </c>
      <c r="N18">
        <v>5.4600999999999997</v>
      </c>
      <c r="P18">
        <v>6</v>
      </c>
      <c r="Q18">
        <v>5.7300500000000003</v>
      </c>
      <c r="R18">
        <v>4.8755361741262702</v>
      </c>
    </row>
    <row r="19" spans="1:18" x14ac:dyDescent="0.25">
      <c r="A19">
        <v>66787181</v>
      </c>
      <c r="B19" t="s">
        <v>37</v>
      </c>
      <c r="C19">
        <v>1.36470317044347</v>
      </c>
      <c r="D19">
        <v>370000</v>
      </c>
      <c r="E19">
        <v>44442</v>
      </c>
      <c r="F19" t="s">
        <v>753</v>
      </c>
      <c r="G19" t="s">
        <v>753</v>
      </c>
      <c r="H19">
        <v>0</v>
      </c>
      <c r="I19">
        <v>6.7</v>
      </c>
      <c r="J19">
        <v>5.8</v>
      </c>
      <c r="K19">
        <v>2.5</v>
      </c>
      <c r="M19">
        <v>2.2999999999999998</v>
      </c>
      <c r="N19">
        <v>6.3</v>
      </c>
      <c r="P19">
        <v>6.4999999999999902</v>
      </c>
      <c r="Q19">
        <v>6.3999999999999897</v>
      </c>
      <c r="R19">
        <v>8.7341002908382492</v>
      </c>
    </row>
    <row r="20" spans="1:18" x14ac:dyDescent="0.25">
      <c r="A20">
        <v>66787239</v>
      </c>
      <c r="B20" t="s">
        <v>38</v>
      </c>
      <c r="C20">
        <v>0.24899735334328599</v>
      </c>
      <c r="D20">
        <v>460000</v>
      </c>
      <c r="E20">
        <v>44558</v>
      </c>
      <c r="F20" t="s">
        <v>11819</v>
      </c>
      <c r="G20" t="s">
        <v>11819</v>
      </c>
      <c r="H20">
        <v>0</v>
      </c>
      <c r="I20">
        <v>5.5</v>
      </c>
      <c r="J20">
        <v>5.4</v>
      </c>
      <c r="K20">
        <v>2.2999999999999998</v>
      </c>
      <c r="M20">
        <v>1.425</v>
      </c>
      <c r="N20">
        <v>5.4</v>
      </c>
      <c r="P20">
        <v>2.125</v>
      </c>
      <c r="Q20">
        <v>3.7625000000000002</v>
      </c>
      <c r="R20">
        <v>0.93685254195411505</v>
      </c>
    </row>
    <row r="21" spans="1:18" x14ac:dyDescent="0.25">
      <c r="A21">
        <v>66789211</v>
      </c>
      <c r="B21" t="s">
        <v>39</v>
      </c>
      <c r="C21">
        <v>1.2875365886436401</v>
      </c>
      <c r="D21">
        <v>570000</v>
      </c>
      <c r="E21" s="15">
        <v>44496</v>
      </c>
      <c r="F21" t="s">
        <v>11819</v>
      </c>
      <c r="G21" t="s">
        <v>11815</v>
      </c>
      <c r="H21">
        <v>2</v>
      </c>
      <c r="I21">
        <v>5.6</v>
      </c>
      <c r="J21">
        <v>6.7</v>
      </c>
      <c r="K21">
        <v>1.9</v>
      </c>
      <c r="M21">
        <v>1.45</v>
      </c>
      <c r="N21">
        <v>4.3</v>
      </c>
      <c r="P21">
        <v>2.25</v>
      </c>
      <c r="Q21">
        <v>3.2749999999999999</v>
      </c>
      <c r="R21">
        <v>4.21668232780792</v>
      </c>
    </row>
    <row r="22" spans="1:18" x14ac:dyDescent="0.25">
      <c r="A22">
        <v>66792667</v>
      </c>
      <c r="B22" t="s">
        <v>41</v>
      </c>
      <c r="C22">
        <v>0.70521577465954599</v>
      </c>
      <c r="D22">
        <v>610000</v>
      </c>
      <c r="E22" s="15">
        <v>44610</v>
      </c>
      <c r="F22" t="s">
        <v>11829</v>
      </c>
      <c r="G22" t="s">
        <v>11829</v>
      </c>
      <c r="H22">
        <v>0</v>
      </c>
      <c r="I22">
        <v>10</v>
      </c>
      <c r="J22">
        <v>7.9</v>
      </c>
      <c r="K22">
        <v>1.5</v>
      </c>
      <c r="M22">
        <v>1.675</v>
      </c>
      <c r="N22">
        <v>3.9</v>
      </c>
      <c r="P22">
        <v>3.375</v>
      </c>
      <c r="Q22">
        <v>3.6375000000000002</v>
      </c>
      <c r="R22">
        <v>2.5652223803240899</v>
      </c>
    </row>
    <row r="23" spans="1:18" x14ac:dyDescent="0.25">
      <c r="A23">
        <v>66796205</v>
      </c>
      <c r="B23" t="s">
        <v>42</v>
      </c>
      <c r="C23">
        <v>1.36404706893162</v>
      </c>
      <c r="D23">
        <v>800000</v>
      </c>
      <c r="E23" s="15">
        <v>44547</v>
      </c>
      <c r="F23" t="s">
        <v>11906</v>
      </c>
      <c r="G23" t="s">
        <v>11829</v>
      </c>
      <c r="H23">
        <v>1</v>
      </c>
      <c r="I23">
        <v>3.7</v>
      </c>
      <c r="J23">
        <v>6.9</v>
      </c>
      <c r="K23">
        <v>5.2</v>
      </c>
      <c r="M23">
        <v>1.4</v>
      </c>
      <c r="N23">
        <v>2</v>
      </c>
      <c r="P23">
        <v>1.99999999999999</v>
      </c>
      <c r="Q23">
        <v>1.99999999999999</v>
      </c>
      <c r="R23">
        <v>2.72809413786324</v>
      </c>
    </row>
    <row r="24" spans="1:18" x14ac:dyDescent="0.25">
      <c r="A24">
        <v>66805984</v>
      </c>
      <c r="B24" t="s">
        <v>19556</v>
      </c>
      <c r="C24">
        <v>1.81056535004623</v>
      </c>
      <c r="D24">
        <v>429952</v>
      </c>
      <c r="F24" t="s">
        <v>753</v>
      </c>
      <c r="I24">
        <v>7.11</v>
      </c>
      <c r="J24">
        <v>4.8099999999999996</v>
      </c>
      <c r="K24">
        <v>4.4000000000000004</v>
      </c>
      <c r="M24">
        <v>2.5</v>
      </c>
      <c r="N24">
        <v>5.7004799999999998</v>
      </c>
      <c r="P24">
        <v>7.5</v>
      </c>
      <c r="Q24">
        <v>6.6002399999999897</v>
      </c>
      <c r="R24">
        <v>11.950165845989099</v>
      </c>
    </row>
    <row r="25" spans="1:18" x14ac:dyDescent="0.25">
      <c r="A25">
        <v>66810910</v>
      </c>
      <c r="B25" t="s">
        <v>99</v>
      </c>
      <c r="C25">
        <v>0.70693989651965605</v>
      </c>
      <c r="D25">
        <v>195228</v>
      </c>
      <c r="E25" s="15"/>
      <c r="F25" t="s">
        <v>11815</v>
      </c>
      <c r="I25">
        <v>3.89</v>
      </c>
      <c r="J25">
        <v>4.7</v>
      </c>
      <c r="K25">
        <v>2.74</v>
      </c>
      <c r="N25">
        <v>8.04772</v>
      </c>
      <c r="Q25">
        <v>8.04772</v>
      </c>
      <c r="R25">
        <v>5.6892543440191599</v>
      </c>
    </row>
    <row r="26" spans="1:18" x14ac:dyDescent="0.25">
      <c r="A26">
        <v>66811018</v>
      </c>
      <c r="B26" t="s">
        <v>19257</v>
      </c>
      <c r="C26">
        <v>1.9115940752526299</v>
      </c>
      <c r="D26">
        <v>486512</v>
      </c>
      <c r="F26" t="s">
        <v>11819</v>
      </c>
      <c r="I26">
        <v>6.7</v>
      </c>
      <c r="J26">
        <v>5.4</v>
      </c>
      <c r="K26">
        <v>5.1100000000000003</v>
      </c>
      <c r="M26">
        <v>2.2000000000000002</v>
      </c>
      <c r="N26">
        <v>5.1348799999999999</v>
      </c>
      <c r="P26">
        <v>6</v>
      </c>
      <c r="Q26">
        <v>5.5674400000000004</v>
      </c>
      <c r="R26">
        <v>10.642685318324499</v>
      </c>
    </row>
    <row r="27" spans="1:18" x14ac:dyDescent="0.25">
      <c r="A27">
        <v>66815105</v>
      </c>
      <c r="B27" t="s">
        <v>49</v>
      </c>
      <c r="C27">
        <v>0.67976359088980498</v>
      </c>
      <c r="D27">
        <v>410000</v>
      </c>
      <c r="E27" s="15">
        <v>44336</v>
      </c>
      <c r="F27" t="s">
        <v>753</v>
      </c>
      <c r="G27" t="s">
        <v>11815</v>
      </c>
      <c r="H27">
        <v>1</v>
      </c>
      <c r="I27">
        <v>3.1</v>
      </c>
      <c r="J27">
        <v>3.3</v>
      </c>
      <c r="K27">
        <v>6.6</v>
      </c>
      <c r="M27">
        <v>2.2000000000000002</v>
      </c>
      <c r="N27">
        <v>5.9</v>
      </c>
      <c r="P27">
        <v>6</v>
      </c>
      <c r="Q27">
        <v>5.95</v>
      </c>
      <c r="R27">
        <v>4.0445933657943396</v>
      </c>
    </row>
    <row r="28" spans="1:18" x14ac:dyDescent="0.25">
      <c r="A28">
        <v>66823012</v>
      </c>
      <c r="B28" t="s">
        <v>54</v>
      </c>
      <c r="C28">
        <v>0.224502370704035</v>
      </c>
      <c r="D28">
        <v>780000</v>
      </c>
      <c r="E28">
        <v>44364</v>
      </c>
      <c r="F28" t="s">
        <v>11906</v>
      </c>
      <c r="G28" t="s">
        <v>11906</v>
      </c>
      <c r="H28">
        <v>0</v>
      </c>
      <c r="I28">
        <v>10</v>
      </c>
      <c r="J28">
        <v>5.9</v>
      </c>
      <c r="K28">
        <v>6.4</v>
      </c>
      <c r="M28">
        <v>1.865</v>
      </c>
      <c r="N28">
        <v>2.2000000000000002</v>
      </c>
      <c r="P28">
        <v>4.3250000000000002</v>
      </c>
      <c r="Q28">
        <v>3.2625000000000002</v>
      </c>
      <c r="R28">
        <v>0.73243898442191402</v>
      </c>
    </row>
    <row r="29" spans="1:18" x14ac:dyDescent="0.25">
      <c r="A29">
        <v>66823360</v>
      </c>
      <c r="B29" t="s">
        <v>56</v>
      </c>
      <c r="C29">
        <v>0.96465854909476201</v>
      </c>
      <c r="D29">
        <v>430000</v>
      </c>
      <c r="E29">
        <v>44155</v>
      </c>
      <c r="F29" t="s">
        <v>11819</v>
      </c>
      <c r="G29" t="s">
        <v>11819</v>
      </c>
      <c r="H29">
        <v>0</v>
      </c>
      <c r="I29">
        <v>4.3</v>
      </c>
      <c r="J29">
        <v>6.8</v>
      </c>
      <c r="K29">
        <v>2.6</v>
      </c>
      <c r="M29">
        <v>2.15</v>
      </c>
      <c r="N29">
        <v>5.7</v>
      </c>
      <c r="P29">
        <v>5.75</v>
      </c>
      <c r="Q29">
        <v>5.7249999999999996</v>
      </c>
      <c r="R29">
        <v>5.5226701935675102</v>
      </c>
    </row>
    <row r="30" spans="1:18" x14ac:dyDescent="0.25">
      <c r="A30">
        <v>66849550</v>
      </c>
      <c r="B30" t="s">
        <v>65</v>
      </c>
      <c r="C30">
        <v>2.0429440741478602</v>
      </c>
      <c r="D30">
        <v>300000</v>
      </c>
      <c r="E30">
        <v>44496</v>
      </c>
      <c r="F30" t="s">
        <v>753</v>
      </c>
      <c r="G30" t="s">
        <v>11819</v>
      </c>
      <c r="H30">
        <v>-1</v>
      </c>
      <c r="I30">
        <v>5.9</v>
      </c>
      <c r="J30">
        <v>4.3</v>
      </c>
      <c r="K30">
        <v>3.1</v>
      </c>
      <c r="M30">
        <v>1.875</v>
      </c>
      <c r="N30">
        <v>7</v>
      </c>
      <c r="P30">
        <v>4.375</v>
      </c>
      <c r="Q30">
        <v>5.6875</v>
      </c>
      <c r="R30">
        <v>11.6192444217159</v>
      </c>
    </row>
    <row r="31" spans="1:18" x14ac:dyDescent="0.25">
      <c r="A31">
        <v>66849953</v>
      </c>
      <c r="B31" t="s">
        <v>66</v>
      </c>
      <c r="C31">
        <v>0.78247508218432704</v>
      </c>
      <c r="D31">
        <v>490000</v>
      </c>
      <c r="E31" s="15">
        <v>44462</v>
      </c>
      <c r="F31" t="s">
        <v>11819</v>
      </c>
      <c r="G31" t="s">
        <v>11819</v>
      </c>
      <c r="H31">
        <v>0</v>
      </c>
      <c r="I31">
        <v>3.9</v>
      </c>
      <c r="J31">
        <v>4.9000000000000004</v>
      </c>
      <c r="K31">
        <v>3.1</v>
      </c>
      <c r="M31">
        <v>1.8425</v>
      </c>
      <c r="N31">
        <v>5.0999999999999996</v>
      </c>
      <c r="P31">
        <v>4.2125000000000004</v>
      </c>
      <c r="Q31">
        <v>4.65625</v>
      </c>
      <c r="R31">
        <v>3.6433996014207701</v>
      </c>
    </row>
    <row r="32" spans="1:18" x14ac:dyDescent="0.25">
      <c r="A32">
        <v>66850808</v>
      </c>
      <c r="B32" t="s">
        <v>67</v>
      </c>
      <c r="C32">
        <v>0.44872027179767998</v>
      </c>
      <c r="D32">
        <v>680000</v>
      </c>
      <c r="E32" s="15">
        <v>44525</v>
      </c>
      <c r="F32" t="s">
        <v>11829</v>
      </c>
      <c r="G32" t="s">
        <v>11819</v>
      </c>
      <c r="H32">
        <v>1</v>
      </c>
      <c r="I32">
        <v>5.2</v>
      </c>
      <c r="J32">
        <v>6</v>
      </c>
      <c r="K32">
        <v>2.7</v>
      </c>
      <c r="M32">
        <v>1.4</v>
      </c>
      <c r="N32">
        <v>3.2</v>
      </c>
      <c r="P32">
        <v>1.99999999999999</v>
      </c>
      <c r="Q32">
        <v>2.5999999999999899</v>
      </c>
      <c r="R32">
        <v>1.1666727066739599</v>
      </c>
    </row>
    <row r="33" spans="1:18" x14ac:dyDescent="0.25">
      <c r="A33">
        <v>66851596</v>
      </c>
      <c r="B33" t="s">
        <v>68</v>
      </c>
      <c r="C33">
        <v>2.4455335965111602</v>
      </c>
      <c r="E33" s="15"/>
      <c r="M33">
        <v>2</v>
      </c>
      <c r="P33">
        <v>5</v>
      </c>
      <c r="Q33">
        <v>5</v>
      </c>
      <c r="R33">
        <v>12.227667982555801</v>
      </c>
    </row>
    <row r="34" spans="1:18" x14ac:dyDescent="0.25">
      <c r="A34">
        <v>66853721</v>
      </c>
      <c r="B34" t="s">
        <v>69</v>
      </c>
      <c r="C34">
        <v>1.4183441335520499</v>
      </c>
      <c r="D34">
        <v>310000</v>
      </c>
      <c r="E34" s="15">
        <v>44133</v>
      </c>
      <c r="F34" t="s">
        <v>753</v>
      </c>
      <c r="G34" t="s">
        <v>753</v>
      </c>
      <c r="H34">
        <v>0</v>
      </c>
      <c r="I34">
        <v>6.7</v>
      </c>
      <c r="J34">
        <v>4.5999999999999996</v>
      </c>
      <c r="K34">
        <v>2.5</v>
      </c>
      <c r="M34">
        <v>2.2999999999999998</v>
      </c>
      <c r="N34">
        <v>6.9</v>
      </c>
      <c r="P34">
        <v>6.4999999999999902</v>
      </c>
      <c r="Q34">
        <v>6.6999999999999904</v>
      </c>
      <c r="R34">
        <v>9.5029056947987396</v>
      </c>
    </row>
    <row r="35" spans="1:18" x14ac:dyDescent="0.25">
      <c r="A35">
        <v>66858483</v>
      </c>
      <c r="B35" t="s">
        <v>3916</v>
      </c>
      <c r="C35">
        <v>1.97731412481157</v>
      </c>
      <c r="E35" s="15"/>
      <c r="M35">
        <v>2</v>
      </c>
      <c r="P35">
        <v>5</v>
      </c>
      <c r="Q35">
        <v>5</v>
      </c>
      <c r="R35">
        <v>9.8865706240578906</v>
      </c>
    </row>
    <row r="36" spans="1:18" x14ac:dyDescent="0.25">
      <c r="A36">
        <v>66882733</v>
      </c>
      <c r="B36" t="s">
        <v>17030</v>
      </c>
      <c r="C36">
        <v>1.00924380948666</v>
      </c>
      <c r="D36">
        <v>450000</v>
      </c>
      <c r="E36" s="15">
        <v>44281</v>
      </c>
      <c r="F36" t="s">
        <v>11819</v>
      </c>
      <c r="G36" t="s">
        <v>753</v>
      </c>
      <c r="H36">
        <v>1</v>
      </c>
      <c r="I36">
        <v>2.5</v>
      </c>
      <c r="J36">
        <v>6.4</v>
      </c>
      <c r="K36">
        <v>4.5</v>
      </c>
      <c r="M36">
        <v>2.4500000000000002</v>
      </c>
      <c r="N36">
        <v>5.5</v>
      </c>
      <c r="P36">
        <v>7.25</v>
      </c>
      <c r="Q36">
        <v>6.375</v>
      </c>
      <c r="R36">
        <v>6.4339292854774897</v>
      </c>
    </row>
    <row r="37" spans="1:18" x14ac:dyDescent="0.25">
      <c r="A37">
        <v>66883709</v>
      </c>
      <c r="B37" t="s">
        <v>74</v>
      </c>
      <c r="C37">
        <v>2.58465229224764</v>
      </c>
      <c r="D37">
        <v>396016</v>
      </c>
      <c r="E37" s="15"/>
      <c r="F37" t="s">
        <v>753</v>
      </c>
      <c r="I37">
        <v>5.78</v>
      </c>
      <c r="J37">
        <v>4.08</v>
      </c>
      <c r="K37">
        <v>4.95</v>
      </c>
      <c r="M37">
        <v>2.1</v>
      </c>
      <c r="N37">
        <v>6.0398399999999999</v>
      </c>
      <c r="P37">
        <v>5.5</v>
      </c>
      <c r="Q37">
        <v>5.7699199999999999</v>
      </c>
      <c r="R37">
        <v>14.9132369540855</v>
      </c>
    </row>
    <row r="38" spans="1:18" x14ac:dyDescent="0.25">
      <c r="A38">
        <v>66896289</v>
      </c>
      <c r="B38" t="s">
        <v>11832</v>
      </c>
      <c r="C38">
        <v>0.59622338577165701</v>
      </c>
      <c r="D38">
        <v>540000</v>
      </c>
      <c r="E38" s="15">
        <v>44434</v>
      </c>
      <c r="F38" t="s">
        <v>11819</v>
      </c>
      <c r="G38" t="s">
        <v>11829</v>
      </c>
      <c r="H38">
        <v>-1</v>
      </c>
      <c r="I38">
        <v>4.4000000000000004</v>
      </c>
      <c r="J38">
        <v>6.3</v>
      </c>
      <c r="K38">
        <v>2.6</v>
      </c>
      <c r="M38">
        <v>1.925</v>
      </c>
      <c r="N38">
        <v>4.5999999999999996</v>
      </c>
      <c r="P38">
        <v>4.625</v>
      </c>
      <c r="Q38">
        <v>4.6124999999999998</v>
      </c>
      <c r="R38">
        <v>2.7500803668717602</v>
      </c>
    </row>
    <row r="39" spans="1:18" x14ac:dyDescent="0.25">
      <c r="A39">
        <v>66903396</v>
      </c>
      <c r="B39" t="s">
        <v>17823</v>
      </c>
      <c r="C39">
        <v>1.3927463412888901</v>
      </c>
      <c r="D39">
        <v>490000</v>
      </c>
      <c r="E39">
        <v>44462</v>
      </c>
      <c r="F39" t="s">
        <v>11819</v>
      </c>
      <c r="G39" t="s">
        <v>11819</v>
      </c>
      <c r="H39">
        <v>0</v>
      </c>
      <c r="I39">
        <v>3.9</v>
      </c>
      <c r="J39">
        <v>4.9000000000000004</v>
      </c>
      <c r="K39">
        <v>3.1</v>
      </c>
      <c r="M39">
        <v>1.8425</v>
      </c>
      <c r="N39">
        <v>5.0999999999999996</v>
      </c>
      <c r="P39">
        <v>4.2125000000000004</v>
      </c>
      <c r="Q39">
        <v>4.65625</v>
      </c>
      <c r="R39">
        <v>6.48497515162639</v>
      </c>
    </row>
    <row r="40" spans="1:18" x14ac:dyDescent="0.25">
      <c r="A40">
        <v>66905079</v>
      </c>
      <c r="B40" t="s">
        <v>16688</v>
      </c>
      <c r="C40">
        <v>1.00794427903351</v>
      </c>
      <c r="E40" s="15"/>
      <c r="M40">
        <v>2.1</v>
      </c>
      <c r="P40">
        <v>5.5</v>
      </c>
      <c r="Q40">
        <v>5.5</v>
      </c>
      <c r="R40">
        <v>5.5436935346843201</v>
      </c>
    </row>
    <row r="41" spans="1:18" x14ac:dyDescent="0.25">
      <c r="A41">
        <v>66906427</v>
      </c>
      <c r="B41" t="s">
        <v>16690</v>
      </c>
      <c r="C41">
        <v>1.96859612527157</v>
      </c>
      <c r="D41">
        <v>270000</v>
      </c>
      <c r="E41" s="15">
        <v>44250</v>
      </c>
      <c r="F41" t="s">
        <v>11815</v>
      </c>
      <c r="G41" t="s">
        <v>11815</v>
      </c>
      <c r="H41">
        <v>0</v>
      </c>
      <c r="I41">
        <v>4.2</v>
      </c>
      <c r="J41">
        <v>4.3</v>
      </c>
      <c r="K41">
        <v>2.6</v>
      </c>
      <c r="M41">
        <v>2.4750000000000001</v>
      </c>
      <c r="N41">
        <v>7.3</v>
      </c>
      <c r="P41">
        <v>7.375</v>
      </c>
      <c r="Q41">
        <v>7.3375000000000004</v>
      </c>
      <c r="R41">
        <v>14.444574069180099</v>
      </c>
    </row>
    <row r="42" spans="1:18" x14ac:dyDescent="0.25">
      <c r="A42">
        <v>66909991</v>
      </c>
      <c r="B42" t="s">
        <v>21622</v>
      </c>
      <c r="C42">
        <v>6.2191127825747303E-2</v>
      </c>
      <c r="D42">
        <v>468130</v>
      </c>
      <c r="F42" t="s">
        <v>11819</v>
      </c>
      <c r="I42">
        <v>6.5</v>
      </c>
      <c r="J42">
        <v>6.99</v>
      </c>
      <c r="K42">
        <v>4.16</v>
      </c>
      <c r="M42">
        <v>3</v>
      </c>
      <c r="N42">
        <v>5.3186999999999998</v>
      </c>
      <c r="P42">
        <v>10</v>
      </c>
      <c r="Q42">
        <v>7.6593499999999999</v>
      </c>
      <c r="R42">
        <v>0.476343614912138</v>
      </c>
    </row>
    <row r="43" spans="1:18" x14ac:dyDescent="0.25">
      <c r="A43">
        <v>66948658</v>
      </c>
      <c r="B43" t="s">
        <v>17826</v>
      </c>
      <c r="C43">
        <v>1.85389859116213</v>
      </c>
      <c r="D43">
        <v>670000</v>
      </c>
      <c r="E43">
        <v>44558</v>
      </c>
      <c r="F43" t="s">
        <v>11829</v>
      </c>
      <c r="G43" t="s">
        <v>11819</v>
      </c>
      <c r="H43">
        <v>1</v>
      </c>
      <c r="I43">
        <v>7.6</v>
      </c>
      <c r="J43">
        <v>4.5999999999999996</v>
      </c>
      <c r="K43">
        <v>3.3</v>
      </c>
      <c r="M43">
        <v>1.7749999999999999</v>
      </c>
      <c r="N43">
        <v>3.3</v>
      </c>
      <c r="P43">
        <v>3.8749999999999898</v>
      </c>
      <c r="Q43">
        <v>3.5874999999999901</v>
      </c>
      <c r="R43">
        <v>6.6508611957941604</v>
      </c>
    </row>
    <row r="44" spans="1:18" x14ac:dyDescent="0.25">
      <c r="A44">
        <v>66953971</v>
      </c>
      <c r="B44" t="s">
        <v>21623</v>
      </c>
      <c r="C44">
        <v>1.9694084523915301</v>
      </c>
      <c r="D44">
        <v>213610</v>
      </c>
      <c r="E44" s="15"/>
      <c r="F44" t="s">
        <v>11815</v>
      </c>
      <c r="I44">
        <v>4.53</v>
      </c>
      <c r="J44">
        <v>2.73</v>
      </c>
      <c r="K44">
        <v>3.67</v>
      </c>
      <c r="M44">
        <v>2.9</v>
      </c>
      <c r="N44">
        <v>7.8639000000000001</v>
      </c>
      <c r="P44">
        <v>9.5</v>
      </c>
      <c r="Q44">
        <v>8.6819500000000005</v>
      </c>
      <c r="R44">
        <v>17.098305713240698</v>
      </c>
    </row>
    <row r="45" spans="1:18" x14ac:dyDescent="0.25">
      <c r="A45">
        <v>66956926</v>
      </c>
      <c r="B45" t="s">
        <v>18731</v>
      </c>
      <c r="C45">
        <v>1.57723350283855</v>
      </c>
      <c r="D45">
        <v>680000</v>
      </c>
      <c r="E45" s="15">
        <v>44232</v>
      </c>
      <c r="F45" t="s">
        <v>11829</v>
      </c>
      <c r="G45" t="s">
        <v>11819</v>
      </c>
      <c r="H45">
        <v>1</v>
      </c>
      <c r="I45">
        <v>3.4</v>
      </c>
      <c r="J45">
        <v>5.2</v>
      </c>
      <c r="K45">
        <v>7.4</v>
      </c>
      <c r="M45">
        <v>1.65</v>
      </c>
      <c r="N45">
        <v>3.2</v>
      </c>
      <c r="P45">
        <v>3.2499999999999898</v>
      </c>
      <c r="Q45">
        <v>3.2249999999999899</v>
      </c>
      <c r="R45">
        <v>5.0865780466543304</v>
      </c>
    </row>
    <row r="46" spans="1:18" x14ac:dyDescent="0.25">
      <c r="A46">
        <v>66990987</v>
      </c>
      <c r="B46" t="s">
        <v>20527</v>
      </c>
      <c r="C46">
        <v>0.85580747142723301</v>
      </c>
      <c r="D46">
        <v>415812</v>
      </c>
      <c r="E46" s="15"/>
      <c r="F46" t="s">
        <v>753</v>
      </c>
      <c r="I46">
        <v>5.0999999999999996</v>
      </c>
      <c r="J46">
        <v>5.56</v>
      </c>
      <c r="K46">
        <v>4.82</v>
      </c>
      <c r="M46">
        <v>2.4</v>
      </c>
      <c r="N46">
        <v>5.8418799999999997</v>
      </c>
      <c r="P46">
        <v>7</v>
      </c>
      <c r="Q46">
        <v>6.4209399999999999</v>
      </c>
      <c r="R46">
        <v>5.49508842558597</v>
      </c>
    </row>
    <row r="47" spans="1:18" x14ac:dyDescent="0.25">
      <c r="A47">
        <v>66993602</v>
      </c>
      <c r="B47" t="s">
        <v>20528</v>
      </c>
      <c r="C47">
        <v>1.60111556498274</v>
      </c>
      <c r="D47">
        <v>800000</v>
      </c>
      <c r="E47">
        <v>44547</v>
      </c>
      <c r="F47" t="s">
        <v>11906</v>
      </c>
      <c r="G47" t="s">
        <v>11829</v>
      </c>
      <c r="H47">
        <v>1</v>
      </c>
      <c r="I47">
        <v>3.7</v>
      </c>
      <c r="J47">
        <v>6.9</v>
      </c>
      <c r="K47">
        <v>5.2</v>
      </c>
      <c r="M47">
        <v>1.4</v>
      </c>
      <c r="N47">
        <v>2</v>
      </c>
      <c r="P47">
        <v>1.99999999999999</v>
      </c>
      <c r="Q47">
        <v>1.99999999999999</v>
      </c>
      <c r="R47">
        <v>3.2022311299654902</v>
      </c>
    </row>
    <row r="48" spans="1:18" x14ac:dyDescent="0.25">
      <c r="A48">
        <v>66993874</v>
      </c>
      <c r="B48" t="s">
        <v>20529</v>
      </c>
      <c r="C48">
        <v>1.80352256896042</v>
      </c>
      <c r="E48" s="15"/>
      <c r="M48">
        <v>3</v>
      </c>
      <c r="P48">
        <v>10</v>
      </c>
      <c r="Q48">
        <v>10</v>
      </c>
      <c r="R48">
        <v>18.0352256896042</v>
      </c>
    </row>
    <row r="49" spans="1:18" x14ac:dyDescent="0.25">
      <c r="A49">
        <v>66994117</v>
      </c>
      <c r="B49" t="s">
        <v>20530</v>
      </c>
      <c r="C49">
        <v>2.3009176909495799</v>
      </c>
      <c r="D49">
        <v>440000</v>
      </c>
      <c r="E49" s="15">
        <v>44175</v>
      </c>
      <c r="F49" t="s">
        <v>11819</v>
      </c>
      <c r="G49" t="s">
        <v>11819</v>
      </c>
      <c r="H49">
        <v>0</v>
      </c>
      <c r="I49">
        <v>6.1</v>
      </c>
      <c r="J49">
        <v>5.0999999999999996</v>
      </c>
      <c r="K49">
        <v>2.8</v>
      </c>
      <c r="M49">
        <v>1.85</v>
      </c>
      <c r="N49">
        <v>5.6</v>
      </c>
      <c r="P49">
        <v>4.25</v>
      </c>
      <c r="Q49">
        <v>4.9249999999999998</v>
      </c>
      <c r="R49">
        <v>11.3320196279266</v>
      </c>
    </row>
    <row r="50" spans="1:18" x14ac:dyDescent="0.25">
      <c r="A50">
        <v>66998896</v>
      </c>
      <c r="B50" t="s">
        <v>21002</v>
      </c>
      <c r="C50">
        <v>0.71886601868521705</v>
      </c>
      <c r="E50" s="15"/>
      <c r="I50">
        <v>10</v>
      </c>
      <c r="J50">
        <v>5.9</v>
      </c>
      <c r="K50">
        <v>6.4</v>
      </c>
      <c r="M50">
        <v>1.865</v>
      </c>
      <c r="P50">
        <v>4.3250000000000002</v>
      </c>
      <c r="Q50">
        <v>4.3250000000000002</v>
      </c>
      <c r="R50">
        <v>3.1090955308135602</v>
      </c>
    </row>
    <row r="51" spans="1:18" x14ac:dyDescent="0.25">
      <c r="A51">
        <v>67001187</v>
      </c>
      <c r="B51" t="s">
        <v>21003</v>
      </c>
      <c r="C51">
        <v>4.3065313649868102</v>
      </c>
      <c r="D51">
        <v>195228</v>
      </c>
      <c r="E51" s="15"/>
      <c r="F51" t="s">
        <v>11815</v>
      </c>
      <c r="I51">
        <v>3.89</v>
      </c>
      <c r="J51">
        <v>4.7</v>
      </c>
      <c r="K51">
        <v>2.74</v>
      </c>
      <c r="N51">
        <v>8.04772</v>
      </c>
      <c r="Q51">
        <v>8.04772</v>
      </c>
      <c r="R51">
        <v>34.657758596631702</v>
      </c>
    </row>
    <row r="52" spans="1:18" x14ac:dyDescent="0.25">
      <c r="A52">
        <v>67015137</v>
      </c>
      <c r="B52" t="s">
        <v>21624</v>
      </c>
      <c r="C52">
        <v>1.8945280856342599</v>
      </c>
      <c r="E52" s="15"/>
      <c r="M52">
        <v>2.2999999999999998</v>
      </c>
      <c r="P52">
        <v>6.4999999999999902</v>
      </c>
      <c r="Q52">
        <v>6.4999999999999902</v>
      </c>
      <c r="R52">
        <v>12.314432556622601</v>
      </c>
    </row>
    <row r="53" spans="1:18" x14ac:dyDescent="0.25">
      <c r="A53">
        <v>67028717</v>
      </c>
      <c r="B53" t="s">
        <v>21926</v>
      </c>
      <c r="C53">
        <v>1.8143063893433999</v>
      </c>
      <c r="E53" s="15"/>
      <c r="M53">
        <v>2.9</v>
      </c>
      <c r="P53">
        <v>9.5</v>
      </c>
      <c r="Q53">
        <v>9.5</v>
      </c>
      <c r="R53">
        <v>17.2359106987623</v>
      </c>
    </row>
    <row r="54" spans="1:18" x14ac:dyDescent="0.25">
      <c r="A54">
        <v>67029912</v>
      </c>
      <c r="B54" t="s">
        <v>21927</v>
      </c>
      <c r="C54">
        <v>1.22642313358688</v>
      </c>
      <c r="M54">
        <v>2.5</v>
      </c>
      <c r="P54">
        <v>7.5</v>
      </c>
      <c r="Q54">
        <v>7.5</v>
      </c>
      <c r="R54">
        <v>9.1981735019016693</v>
      </c>
    </row>
    <row r="55" spans="1:18" x14ac:dyDescent="0.25">
      <c r="A55">
        <v>67036052</v>
      </c>
      <c r="B55" t="s">
        <v>21928</v>
      </c>
      <c r="C55">
        <v>1.7064565872613</v>
      </c>
      <c r="M55">
        <v>2.8</v>
      </c>
      <c r="P55">
        <v>9</v>
      </c>
      <c r="Q55">
        <v>9</v>
      </c>
      <c r="R55">
        <v>15.3581092853517</v>
      </c>
    </row>
    <row r="56" spans="1:18" x14ac:dyDescent="0.25">
      <c r="A56">
        <v>67036082</v>
      </c>
      <c r="B56" t="s">
        <v>21929</v>
      </c>
      <c r="C56">
        <v>1.0027126231436201</v>
      </c>
      <c r="I56">
        <v>1.3</v>
      </c>
      <c r="J56">
        <v>2.5</v>
      </c>
      <c r="K56">
        <v>3.4</v>
      </c>
    </row>
    <row r="57" spans="1:18" x14ac:dyDescent="0.25">
      <c r="A57">
        <v>67036654</v>
      </c>
      <c r="B57" t="s">
        <v>21930</v>
      </c>
      <c r="C57">
        <v>1.8700290797827299</v>
      </c>
      <c r="M57">
        <v>2.2999999999999998</v>
      </c>
      <c r="P57">
        <v>6.4999999999999902</v>
      </c>
      <c r="Q57">
        <v>6.4999999999999902</v>
      </c>
      <c r="R57">
        <v>12.1551890185877</v>
      </c>
    </row>
    <row r="58" spans="1:18" x14ac:dyDescent="0.25">
      <c r="A58">
        <v>67039034</v>
      </c>
      <c r="B58" t="s">
        <v>21931</v>
      </c>
      <c r="C58">
        <v>1.5212298123983301</v>
      </c>
      <c r="I58">
        <v>7</v>
      </c>
      <c r="J58">
        <v>5.7</v>
      </c>
      <c r="K58">
        <v>4.0999999999999996</v>
      </c>
    </row>
  </sheetData>
  <autoFilter ref="A1:R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outlinePr summaryBelow="0"/>
  </sheetPr>
  <dimension ref="A1:AF100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3"/>
  <cols>
    <col min="1" max="1" width="10.7109375" style="33" customWidth="1"/>
    <col min="2" max="4" width="9.140625" style="33" customWidth="1"/>
    <col min="5" max="5" width="10.85546875" style="33" customWidth="1"/>
    <col min="6" max="6" width="14.7109375" style="33" customWidth="1"/>
    <col min="7" max="7" width="63.28515625" style="33" customWidth="1"/>
    <col min="8" max="8" width="12.7109375" style="33" customWidth="1"/>
    <col min="9" max="9" width="17.140625" style="33" customWidth="1"/>
    <col min="10" max="10" width="20.42578125" style="33" customWidth="1"/>
    <col min="11" max="11" width="14.5703125" style="33" customWidth="1"/>
    <col min="12" max="12" width="38.42578125" style="33" customWidth="1"/>
    <col min="13" max="13" width="16.5703125" style="33" customWidth="1"/>
    <col min="14" max="14" width="14.140625" style="33" customWidth="1"/>
    <col min="15" max="15" width="16.42578125" style="33" customWidth="1"/>
    <col min="16" max="16" width="22.28515625" style="33" customWidth="1"/>
    <col min="17" max="17" width="20.5703125" style="33" customWidth="1"/>
    <col min="18" max="18" width="25.140625" style="33" customWidth="1"/>
    <col min="19" max="19" width="14.85546875" style="33" customWidth="1"/>
    <col min="20" max="20" width="12.7109375" style="33" customWidth="1"/>
    <col min="21" max="21" width="17.5703125" style="33" customWidth="1"/>
    <col min="22" max="22" width="20.28515625" style="33" customWidth="1"/>
    <col min="23" max="23" width="15.28515625" style="33" customWidth="1"/>
    <col min="24" max="24" width="13.5703125" style="33" customWidth="1"/>
    <col min="25" max="25" width="14.7109375" style="33" customWidth="1"/>
    <col min="26" max="26" width="27.7109375" style="33" customWidth="1"/>
    <col min="27" max="27" width="30" style="33" customWidth="1"/>
    <col min="28" max="28" width="26.42578125" style="33" customWidth="1"/>
    <col min="29" max="29" width="26.28515625" style="33" customWidth="1"/>
    <col min="30" max="30" width="14.85546875" style="33" customWidth="1"/>
    <col min="31" max="31" width="20.7109375" style="33" customWidth="1"/>
    <col min="32" max="32" width="27.85546875" style="33" customWidth="1"/>
    <col min="33" max="33" width="9.140625" style="33" customWidth="1"/>
    <col min="34" max="16384" width="9.140625" style="33"/>
  </cols>
  <sheetData>
    <row r="1" spans="1:32" s="31" customFormat="1" x14ac:dyDescent="0.3">
      <c r="A1" s="31" t="s">
        <v>11784</v>
      </c>
      <c r="B1" s="31" t="s">
        <v>11785</v>
      </c>
      <c r="C1" s="31" t="s">
        <v>11786</v>
      </c>
      <c r="D1" s="31" t="s">
        <v>11788</v>
      </c>
      <c r="E1" s="31" t="s">
        <v>11787</v>
      </c>
      <c r="F1" s="31" t="s">
        <v>3846</v>
      </c>
      <c r="G1" s="31" t="s">
        <v>11789</v>
      </c>
      <c r="H1" s="31" t="s">
        <v>133</v>
      </c>
      <c r="I1" s="31" t="s">
        <v>18985</v>
      </c>
      <c r="J1" s="31" t="s">
        <v>16757</v>
      </c>
      <c r="K1" s="31" t="s">
        <v>16758</v>
      </c>
      <c r="L1" s="31" t="s">
        <v>16759</v>
      </c>
      <c r="M1" s="31" t="s">
        <v>11790</v>
      </c>
      <c r="N1" s="31" t="s">
        <v>11791</v>
      </c>
      <c r="O1" s="31" t="s">
        <v>11792</v>
      </c>
      <c r="P1" s="31" t="s">
        <v>20414</v>
      </c>
      <c r="Q1" s="31" t="s">
        <v>11793</v>
      </c>
      <c r="R1" s="31" t="s">
        <v>11794</v>
      </c>
      <c r="S1" s="31" t="s">
        <v>11795</v>
      </c>
      <c r="T1" s="31" t="s">
        <v>11796</v>
      </c>
      <c r="U1" s="31" t="s">
        <v>11797</v>
      </c>
      <c r="V1" s="31" t="s">
        <v>18986</v>
      </c>
      <c r="W1" s="31" t="s">
        <v>18987</v>
      </c>
      <c r="X1" s="31" t="s">
        <v>18988</v>
      </c>
      <c r="Y1" s="31" t="s">
        <v>18989</v>
      </c>
      <c r="Z1" s="31" t="s">
        <v>18990</v>
      </c>
      <c r="AA1" s="31" t="s">
        <v>18991</v>
      </c>
      <c r="AB1" s="31" t="s">
        <v>18992</v>
      </c>
      <c r="AC1" s="31" t="s">
        <v>18993</v>
      </c>
      <c r="AD1" s="31" t="s">
        <v>21004</v>
      </c>
      <c r="AE1" s="31" t="s">
        <v>18994</v>
      </c>
      <c r="AF1" s="31" t="s">
        <v>18995</v>
      </c>
    </row>
    <row r="2" spans="1:32" x14ac:dyDescent="0.3">
      <c r="A2" s="32">
        <v>44664</v>
      </c>
      <c r="B2" s="33">
        <v>584531</v>
      </c>
      <c r="C2" s="33" t="s">
        <v>11798</v>
      </c>
      <c r="D2" s="33" t="s">
        <v>214</v>
      </c>
      <c r="E2" s="33">
        <v>-67036684</v>
      </c>
      <c r="F2" s="33" t="s">
        <v>214</v>
      </c>
      <c r="G2" s="33" t="s">
        <v>21932</v>
      </c>
      <c r="H2" s="33" t="s">
        <v>214</v>
      </c>
      <c r="I2" s="33" t="s">
        <v>214</v>
      </c>
      <c r="J2" s="33" t="s">
        <v>21626</v>
      </c>
      <c r="K2" s="33" t="s">
        <v>21626</v>
      </c>
      <c r="L2" s="33" t="s">
        <v>21626</v>
      </c>
      <c r="M2" s="33" t="s">
        <v>20970</v>
      </c>
      <c r="N2" s="33" t="s">
        <v>21627</v>
      </c>
      <c r="O2" s="33" t="s">
        <v>21626</v>
      </c>
      <c r="P2" s="33" t="s">
        <v>20670</v>
      </c>
      <c r="Q2" s="33" t="s">
        <v>214</v>
      </c>
      <c r="R2" s="33" t="s">
        <v>21626</v>
      </c>
      <c r="S2" s="33" t="s">
        <v>11804</v>
      </c>
      <c r="T2" s="34">
        <v>8250000</v>
      </c>
      <c r="U2" s="34">
        <v>-8983301.25</v>
      </c>
      <c r="V2" s="33" t="s">
        <v>18996</v>
      </c>
      <c r="W2" s="33" t="s">
        <v>18997</v>
      </c>
      <c r="X2" s="33" t="s">
        <v>214</v>
      </c>
      <c r="Y2" s="35" t="s">
        <v>214</v>
      </c>
      <c r="Z2" s="35" t="s">
        <v>214</v>
      </c>
      <c r="AA2" s="35" t="s">
        <v>214</v>
      </c>
      <c r="AB2" s="35" t="s">
        <v>214</v>
      </c>
      <c r="AC2" s="35" t="s">
        <v>214</v>
      </c>
      <c r="AD2" s="35" t="s">
        <v>214</v>
      </c>
      <c r="AE2" s="34" t="s">
        <v>214</v>
      </c>
      <c r="AF2" s="35" t="s">
        <v>214</v>
      </c>
    </row>
    <row r="3" spans="1:32" x14ac:dyDescent="0.3">
      <c r="A3" s="32">
        <v>44664</v>
      </c>
      <c r="B3" s="33">
        <v>584531</v>
      </c>
      <c r="C3" s="33" t="s">
        <v>11798</v>
      </c>
      <c r="D3" s="33" t="s">
        <v>214</v>
      </c>
      <c r="E3" s="33">
        <v>-67035643</v>
      </c>
      <c r="F3" s="33" t="s">
        <v>214</v>
      </c>
      <c r="G3" s="33" t="s">
        <v>21932</v>
      </c>
      <c r="H3" s="33" t="s">
        <v>214</v>
      </c>
      <c r="I3" s="33" t="s">
        <v>214</v>
      </c>
      <c r="J3" s="33" t="s">
        <v>21626</v>
      </c>
      <c r="K3" s="33" t="s">
        <v>21626</v>
      </c>
      <c r="L3" s="33" t="s">
        <v>21626</v>
      </c>
      <c r="M3" s="33" t="s">
        <v>20970</v>
      </c>
      <c r="N3" s="33" t="s">
        <v>21627</v>
      </c>
      <c r="O3" s="33" t="s">
        <v>21626</v>
      </c>
      <c r="P3" s="33" t="s">
        <v>20670</v>
      </c>
      <c r="Q3" s="33" t="s">
        <v>214</v>
      </c>
      <c r="R3" s="33" t="s">
        <v>21626</v>
      </c>
      <c r="S3" s="33" t="s">
        <v>11804</v>
      </c>
      <c r="T3" s="34">
        <v>8250000</v>
      </c>
      <c r="U3" s="34">
        <v>-8986642.5</v>
      </c>
      <c r="V3" s="33" t="s">
        <v>18996</v>
      </c>
      <c r="W3" s="33" t="s">
        <v>18997</v>
      </c>
      <c r="X3" s="33" t="s">
        <v>214</v>
      </c>
      <c r="Y3" s="35" t="s">
        <v>214</v>
      </c>
      <c r="Z3" s="35" t="s">
        <v>214</v>
      </c>
      <c r="AA3" s="35" t="s">
        <v>214</v>
      </c>
      <c r="AB3" s="35" t="s">
        <v>214</v>
      </c>
      <c r="AC3" s="35" t="s">
        <v>214</v>
      </c>
      <c r="AD3" s="35" t="s">
        <v>214</v>
      </c>
      <c r="AE3" s="34" t="s">
        <v>214</v>
      </c>
      <c r="AF3" s="35" t="s">
        <v>214</v>
      </c>
    </row>
    <row r="4" spans="1:32" x14ac:dyDescent="0.3">
      <c r="A4" s="32">
        <v>44664</v>
      </c>
      <c r="B4" s="33">
        <v>584531</v>
      </c>
      <c r="C4" s="33" t="s">
        <v>11798</v>
      </c>
      <c r="D4" s="33" t="s">
        <v>214</v>
      </c>
      <c r="E4" s="33">
        <v>-67035570</v>
      </c>
      <c r="F4" s="33" t="s">
        <v>214</v>
      </c>
      <c r="G4" s="33" t="s">
        <v>21933</v>
      </c>
      <c r="H4" s="33" t="s">
        <v>214</v>
      </c>
      <c r="I4" s="33" t="s">
        <v>214</v>
      </c>
      <c r="J4" s="33" t="s">
        <v>21626</v>
      </c>
      <c r="K4" s="33" t="s">
        <v>21626</v>
      </c>
      <c r="L4" s="33" t="s">
        <v>21626</v>
      </c>
      <c r="M4" s="33" t="s">
        <v>20970</v>
      </c>
      <c r="N4" s="33" t="s">
        <v>21627</v>
      </c>
      <c r="O4" s="33" t="s">
        <v>21626</v>
      </c>
      <c r="P4" s="33" t="s">
        <v>20670</v>
      </c>
      <c r="Q4" s="33" t="s">
        <v>214</v>
      </c>
      <c r="R4" s="33" t="s">
        <v>21626</v>
      </c>
      <c r="S4" s="33" t="s">
        <v>11804</v>
      </c>
      <c r="T4" s="34">
        <v>101066000</v>
      </c>
      <c r="U4" s="34">
        <v>-6892962.8599999994</v>
      </c>
      <c r="V4" s="33" t="s">
        <v>18996</v>
      </c>
      <c r="W4" s="33" t="s">
        <v>18997</v>
      </c>
      <c r="X4" s="33" t="s">
        <v>214</v>
      </c>
      <c r="Y4" s="35" t="s">
        <v>214</v>
      </c>
      <c r="Z4" s="35" t="s">
        <v>214</v>
      </c>
      <c r="AA4" s="35" t="s">
        <v>214</v>
      </c>
      <c r="AB4" s="35" t="s">
        <v>214</v>
      </c>
      <c r="AC4" s="35" t="s">
        <v>214</v>
      </c>
      <c r="AD4" s="35" t="s">
        <v>214</v>
      </c>
      <c r="AE4" s="34" t="s">
        <v>214</v>
      </c>
      <c r="AF4" s="35" t="s">
        <v>214</v>
      </c>
    </row>
    <row r="5" spans="1:32" x14ac:dyDescent="0.3">
      <c r="A5" s="32">
        <v>44664</v>
      </c>
      <c r="B5" s="33">
        <v>584531</v>
      </c>
      <c r="C5" s="33" t="s">
        <v>11798</v>
      </c>
      <c r="D5" s="33" t="s">
        <v>214</v>
      </c>
      <c r="E5" s="33">
        <v>-67035569</v>
      </c>
      <c r="F5" s="33" t="s">
        <v>214</v>
      </c>
      <c r="G5" s="33" t="s">
        <v>21934</v>
      </c>
      <c r="H5" s="33" t="s">
        <v>214</v>
      </c>
      <c r="I5" s="33" t="s">
        <v>214</v>
      </c>
      <c r="J5" s="33" t="s">
        <v>21626</v>
      </c>
      <c r="K5" s="33" t="s">
        <v>21626</v>
      </c>
      <c r="L5" s="33" t="s">
        <v>21626</v>
      </c>
      <c r="M5" s="33" t="s">
        <v>20970</v>
      </c>
      <c r="N5" s="33" t="s">
        <v>21627</v>
      </c>
      <c r="O5" s="33" t="s">
        <v>21626</v>
      </c>
      <c r="P5" s="33" t="s">
        <v>20670</v>
      </c>
      <c r="Q5" s="33" t="s">
        <v>214</v>
      </c>
      <c r="R5" s="33" t="s">
        <v>21626</v>
      </c>
      <c r="S5" s="33" t="s">
        <v>11804</v>
      </c>
      <c r="T5" s="34">
        <v>135602000</v>
      </c>
      <c r="U5" s="34">
        <v>-6753423.9799999995</v>
      </c>
      <c r="V5" s="33" t="s">
        <v>18996</v>
      </c>
      <c r="W5" s="33" t="s">
        <v>18997</v>
      </c>
      <c r="X5" s="33" t="s">
        <v>214</v>
      </c>
      <c r="Y5" s="35" t="s">
        <v>214</v>
      </c>
      <c r="Z5" s="35" t="s">
        <v>214</v>
      </c>
      <c r="AA5" s="35" t="s">
        <v>214</v>
      </c>
      <c r="AB5" s="35" t="s">
        <v>214</v>
      </c>
      <c r="AC5" s="35" t="s">
        <v>214</v>
      </c>
      <c r="AD5" s="35" t="s">
        <v>214</v>
      </c>
      <c r="AE5" s="34" t="s">
        <v>214</v>
      </c>
      <c r="AF5" s="35" t="s">
        <v>214</v>
      </c>
    </row>
    <row r="6" spans="1:32" x14ac:dyDescent="0.3">
      <c r="A6" s="32">
        <v>44664</v>
      </c>
      <c r="B6" s="33">
        <v>584531</v>
      </c>
      <c r="C6" s="33" t="s">
        <v>11798</v>
      </c>
      <c r="D6" s="33" t="s">
        <v>214</v>
      </c>
      <c r="E6" s="33">
        <v>-67035568</v>
      </c>
      <c r="F6" s="33" t="s">
        <v>214</v>
      </c>
      <c r="G6" s="33" t="s">
        <v>21935</v>
      </c>
      <c r="H6" s="33" t="s">
        <v>214</v>
      </c>
      <c r="I6" s="33" t="s">
        <v>214</v>
      </c>
      <c r="J6" s="33" t="s">
        <v>21626</v>
      </c>
      <c r="K6" s="33" t="s">
        <v>21626</v>
      </c>
      <c r="L6" s="33" t="s">
        <v>21626</v>
      </c>
      <c r="M6" s="33" t="s">
        <v>20970</v>
      </c>
      <c r="N6" s="33" t="s">
        <v>21627</v>
      </c>
      <c r="O6" s="33" t="s">
        <v>21626</v>
      </c>
      <c r="P6" s="33" t="s">
        <v>20670</v>
      </c>
      <c r="Q6" s="33" t="s">
        <v>214</v>
      </c>
      <c r="R6" s="33" t="s">
        <v>21626</v>
      </c>
      <c r="S6" s="33" t="s">
        <v>11804</v>
      </c>
      <c r="T6" s="34">
        <v>32778000</v>
      </c>
      <c r="U6" s="34">
        <v>-6962931.4899999993</v>
      </c>
      <c r="V6" s="33" t="s">
        <v>18996</v>
      </c>
      <c r="W6" s="33" t="s">
        <v>18997</v>
      </c>
      <c r="X6" s="33" t="s">
        <v>214</v>
      </c>
      <c r="Y6" s="35" t="s">
        <v>214</v>
      </c>
      <c r="Z6" s="35" t="s">
        <v>214</v>
      </c>
      <c r="AA6" s="35" t="s">
        <v>214</v>
      </c>
      <c r="AB6" s="35" t="s">
        <v>214</v>
      </c>
      <c r="AC6" s="35" t="s">
        <v>214</v>
      </c>
      <c r="AD6" s="35" t="s">
        <v>214</v>
      </c>
      <c r="AE6" s="34" t="s">
        <v>214</v>
      </c>
      <c r="AF6" s="35" t="s">
        <v>214</v>
      </c>
    </row>
    <row r="7" spans="1:32" x14ac:dyDescent="0.3">
      <c r="A7" s="32">
        <v>44664</v>
      </c>
      <c r="B7" s="33">
        <v>584531</v>
      </c>
      <c r="C7" s="33" t="s">
        <v>11798</v>
      </c>
      <c r="D7" s="33" t="s">
        <v>214</v>
      </c>
      <c r="E7" s="33">
        <v>-67033074</v>
      </c>
      <c r="F7" s="33" t="s">
        <v>214</v>
      </c>
      <c r="G7" s="33" t="s">
        <v>21932</v>
      </c>
      <c r="H7" s="33" t="s">
        <v>214</v>
      </c>
      <c r="I7" s="33" t="s">
        <v>214</v>
      </c>
      <c r="J7" s="33" t="s">
        <v>21626</v>
      </c>
      <c r="K7" s="33" t="s">
        <v>21626</v>
      </c>
      <c r="L7" s="33" t="s">
        <v>21626</v>
      </c>
      <c r="M7" s="33" t="s">
        <v>20970</v>
      </c>
      <c r="N7" s="33" t="s">
        <v>21627</v>
      </c>
      <c r="O7" s="33" t="s">
        <v>21626</v>
      </c>
      <c r="P7" s="33" t="s">
        <v>20670</v>
      </c>
      <c r="Q7" s="33" t="s">
        <v>214</v>
      </c>
      <c r="R7" s="33" t="s">
        <v>21626</v>
      </c>
      <c r="S7" s="33" t="s">
        <v>11804</v>
      </c>
      <c r="T7" s="34">
        <v>-16500000</v>
      </c>
      <c r="U7" s="34">
        <v>18420600</v>
      </c>
      <c r="V7" s="33" t="s">
        <v>18996</v>
      </c>
      <c r="W7" s="33" t="s">
        <v>18997</v>
      </c>
      <c r="X7" s="33" t="s">
        <v>214</v>
      </c>
      <c r="Y7" s="35" t="s">
        <v>214</v>
      </c>
      <c r="Z7" s="35" t="s">
        <v>214</v>
      </c>
      <c r="AA7" s="35" t="s">
        <v>214</v>
      </c>
      <c r="AB7" s="35" t="s">
        <v>214</v>
      </c>
      <c r="AC7" s="35" t="s">
        <v>214</v>
      </c>
      <c r="AD7" s="35" t="s">
        <v>214</v>
      </c>
      <c r="AE7" s="34" t="s">
        <v>214</v>
      </c>
      <c r="AF7" s="35" t="s">
        <v>214</v>
      </c>
    </row>
    <row r="8" spans="1:32" x14ac:dyDescent="0.3">
      <c r="A8" s="32">
        <v>44664</v>
      </c>
      <c r="B8" s="33">
        <v>584531</v>
      </c>
      <c r="C8" s="33" t="s">
        <v>11798</v>
      </c>
      <c r="D8" s="33" t="s">
        <v>214</v>
      </c>
      <c r="E8" s="33">
        <v>-67029603</v>
      </c>
      <c r="F8" s="33" t="s">
        <v>214</v>
      </c>
      <c r="G8" s="33" t="s">
        <v>21934</v>
      </c>
      <c r="H8" s="33" t="s">
        <v>214</v>
      </c>
      <c r="I8" s="33" t="s">
        <v>214</v>
      </c>
      <c r="J8" s="33" t="s">
        <v>21626</v>
      </c>
      <c r="K8" s="33" t="s">
        <v>21626</v>
      </c>
      <c r="L8" s="33" t="s">
        <v>21626</v>
      </c>
      <c r="M8" s="33" t="s">
        <v>20970</v>
      </c>
      <c r="N8" s="33" t="s">
        <v>21627</v>
      </c>
      <c r="O8" s="33" t="s">
        <v>21626</v>
      </c>
      <c r="P8" s="33" t="s">
        <v>20670</v>
      </c>
      <c r="Q8" s="33" t="s">
        <v>214</v>
      </c>
      <c r="R8" s="33" t="s">
        <v>21626</v>
      </c>
      <c r="S8" s="33" t="s">
        <v>11804</v>
      </c>
      <c r="T8" s="34">
        <v>-135602000</v>
      </c>
      <c r="U8" s="34">
        <v>6641451.7299999995</v>
      </c>
      <c r="V8" s="33" t="s">
        <v>18996</v>
      </c>
      <c r="W8" s="33" t="s">
        <v>18997</v>
      </c>
      <c r="X8" s="33" t="s">
        <v>214</v>
      </c>
      <c r="Y8" s="35" t="s">
        <v>214</v>
      </c>
      <c r="Z8" s="35" t="s">
        <v>214</v>
      </c>
      <c r="AA8" s="35" t="s">
        <v>214</v>
      </c>
      <c r="AB8" s="35" t="s">
        <v>214</v>
      </c>
      <c r="AC8" s="35" t="s">
        <v>214</v>
      </c>
      <c r="AD8" s="35" t="s">
        <v>214</v>
      </c>
      <c r="AE8" s="34" t="s">
        <v>214</v>
      </c>
      <c r="AF8" s="35" t="s">
        <v>214</v>
      </c>
    </row>
    <row r="9" spans="1:32" x14ac:dyDescent="0.3">
      <c r="A9" s="32">
        <v>44664</v>
      </c>
      <c r="B9" s="33">
        <v>584531</v>
      </c>
      <c r="C9" s="33" t="s">
        <v>11798</v>
      </c>
      <c r="D9" s="33" t="s">
        <v>214</v>
      </c>
      <c r="E9" s="33">
        <v>-67029582</v>
      </c>
      <c r="F9" s="33" t="s">
        <v>214</v>
      </c>
      <c r="G9" s="33" t="s">
        <v>21933</v>
      </c>
      <c r="H9" s="33" t="s">
        <v>214</v>
      </c>
      <c r="I9" s="33" t="s">
        <v>214</v>
      </c>
      <c r="J9" s="33" t="s">
        <v>21626</v>
      </c>
      <c r="K9" s="33" t="s">
        <v>21626</v>
      </c>
      <c r="L9" s="33" t="s">
        <v>21626</v>
      </c>
      <c r="M9" s="33" t="s">
        <v>20970</v>
      </c>
      <c r="N9" s="33" t="s">
        <v>21627</v>
      </c>
      <c r="O9" s="33" t="s">
        <v>21626</v>
      </c>
      <c r="P9" s="33" t="s">
        <v>20670</v>
      </c>
      <c r="Q9" s="33" t="s">
        <v>214</v>
      </c>
      <c r="R9" s="33" t="s">
        <v>21626</v>
      </c>
      <c r="S9" s="33" t="s">
        <v>11804</v>
      </c>
      <c r="T9" s="34">
        <v>-101066000</v>
      </c>
      <c r="U9" s="34">
        <v>6771591.2899999991</v>
      </c>
      <c r="V9" s="33" t="s">
        <v>18996</v>
      </c>
      <c r="W9" s="33" t="s">
        <v>18997</v>
      </c>
      <c r="X9" s="33" t="s">
        <v>214</v>
      </c>
      <c r="Y9" s="35" t="s">
        <v>214</v>
      </c>
      <c r="Z9" s="35" t="s">
        <v>214</v>
      </c>
      <c r="AA9" s="35" t="s">
        <v>214</v>
      </c>
      <c r="AB9" s="35" t="s">
        <v>214</v>
      </c>
      <c r="AC9" s="35" t="s">
        <v>214</v>
      </c>
      <c r="AD9" s="35" t="s">
        <v>214</v>
      </c>
      <c r="AE9" s="34" t="s">
        <v>214</v>
      </c>
      <c r="AF9" s="35" t="s">
        <v>214</v>
      </c>
    </row>
    <row r="10" spans="1:32" x14ac:dyDescent="0.3">
      <c r="A10" s="32">
        <v>44664</v>
      </c>
      <c r="B10" s="33">
        <v>584531</v>
      </c>
      <c r="C10" s="33" t="s">
        <v>11798</v>
      </c>
      <c r="D10" s="33" t="s">
        <v>214</v>
      </c>
      <c r="E10" s="33">
        <v>-67029581</v>
      </c>
      <c r="F10" s="33" t="s">
        <v>214</v>
      </c>
      <c r="G10" s="33" t="s">
        <v>21935</v>
      </c>
      <c r="H10" s="33" t="s">
        <v>214</v>
      </c>
      <c r="I10" s="33" t="s">
        <v>214</v>
      </c>
      <c r="J10" s="33" t="s">
        <v>21626</v>
      </c>
      <c r="K10" s="33" t="s">
        <v>21626</v>
      </c>
      <c r="L10" s="33" t="s">
        <v>21626</v>
      </c>
      <c r="M10" s="33" t="s">
        <v>20970</v>
      </c>
      <c r="N10" s="33" t="s">
        <v>21627</v>
      </c>
      <c r="O10" s="33" t="s">
        <v>21626</v>
      </c>
      <c r="P10" s="33" t="s">
        <v>20670</v>
      </c>
      <c r="Q10" s="33" t="s">
        <v>214</v>
      </c>
      <c r="R10" s="33" t="s">
        <v>21626</v>
      </c>
      <c r="S10" s="33" t="s">
        <v>11804</v>
      </c>
      <c r="T10" s="34">
        <v>-32778000</v>
      </c>
      <c r="U10" s="34">
        <v>6583249.6499999994</v>
      </c>
      <c r="V10" s="33" t="s">
        <v>18996</v>
      </c>
      <c r="W10" s="33" t="s">
        <v>18997</v>
      </c>
      <c r="X10" s="33" t="s">
        <v>214</v>
      </c>
      <c r="Y10" s="35" t="s">
        <v>214</v>
      </c>
      <c r="Z10" s="35" t="s">
        <v>214</v>
      </c>
      <c r="AA10" s="35" t="s">
        <v>214</v>
      </c>
      <c r="AB10" s="35" t="s">
        <v>214</v>
      </c>
      <c r="AC10" s="35" t="s">
        <v>214</v>
      </c>
      <c r="AD10" s="35" t="s">
        <v>214</v>
      </c>
      <c r="AE10" s="34" t="s">
        <v>214</v>
      </c>
      <c r="AF10" s="35" t="s">
        <v>214</v>
      </c>
    </row>
    <row r="11" spans="1:32" x14ac:dyDescent="0.3">
      <c r="A11" s="32">
        <v>44664</v>
      </c>
      <c r="B11" s="33">
        <v>584531</v>
      </c>
      <c r="C11" s="33" t="s">
        <v>11798</v>
      </c>
      <c r="D11" s="33" t="s">
        <v>214</v>
      </c>
      <c r="E11" s="33">
        <v>-67027676</v>
      </c>
      <c r="F11" s="33" t="s">
        <v>214</v>
      </c>
      <c r="G11" s="33" t="s">
        <v>21625</v>
      </c>
      <c r="H11" s="33" t="s">
        <v>214</v>
      </c>
      <c r="I11" s="33" t="s">
        <v>214</v>
      </c>
      <c r="J11" s="33" t="s">
        <v>21626</v>
      </c>
      <c r="K11" s="33" t="s">
        <v>21626</v>
      </c>
      <c r="L11" s="33" t="s">
        <v>21626</v>
      </c>
      <c r="M11" s="33" t="s">
        <v>20970</v>
      </c>
      <c r="N11" s="33" t="s">
        <v>21627</v>
      </c>
      <c r="O11" s="33" t="s">
        <v>21626</v>
      </c>
      <c r="P11" s="33" t="s">
        <v>20670</v>
      </c>
      <c r="Q11" s="33" t="s">
        <v>214</v>
      </c>
      <c r="R11" s="33" t="s">
        <v>21626</v>
      </c>
      <c r="S11" s="33" t="s">
        <v>11804</v>
      </c>
      <c r="T11" s="34">
        <v>99531000</v>
      </c>
      <c r="U11" s="34">
        <v>-6602913.6600000001</v>
      </c>
      <c r="V11" s="33" t="s">
        <v>18996</v>
      </c>
      <c r="W11" s="33" t="s">
        <v>18997</v>
      </c>
      <c r="X11" s="33" t="s">
        <v>214</v>
      </c>
      <c r="Y11" s="35" t="s">
        <v>214</v>
      </c>
      <c r="Z11" s="35" t="s">
        <v>214</v>
      </c>
      <c r="AA11" s="35" t="s">
        <v>214</v>
      </c>
      <c r="AB11" s="35" t="s">
        <v>214</v>
      </c>
      <c r="AC11" s="35" t="s">
        <v>214</v>
      </c>
      <c r="AD11" s="35" t="s">
        <v>214</v>
      </c>
      <c r="AE11" s="34" t="s">
        <v>214</v>
      </c>
      <c r="AF11" s="35" t="s">
        <v>214</v>
      </c>
    </row>
    <row r="12" spans="1:32" x14ac:dyDescent="0.3">
      <c r="A12" s="32">
        <v>44664</v>
      </c>
      <c r="B12" s="33">
        <v>584531</v>
      </c>
      <c r="C12" s="33" t="s">
        <v>11798</v>
      </c>
      <c r="D12" s="33" t="s">
        <v>214</v>
      </c>
      <c r="E12" s="33">
        <v>-67027675</v>
      </c>
      <c r="F12" s="33" t="s">
        <v>214</v>
      </c>
      <c r="G12" s="33" t="s">
        <v>21628</v>
      </c>
      <c r="H12" s="33" t="s">
        <v>214</v>
      </c>
      <c r="I12" s="33" t="s">
        <v>214</v>
      </c>
      <c r="J12" s="33" t="s">
        <v>21626</v>
      </c>
      <c r="K12" s="33" t="s">
        <v>21626</v>
      </c>
      <c r="L12" s="33" t="s">
        <v>21626</v>
      </c>
      <c r="M12" s="33" t="s">
        <v>20970</v>
      </c>
      <c r="N12" s="33" t="s">
        <v>21627</v>
      </c>
      <c r="O12" s="33" t="s">
        <v>21626</v>
      </c>
      <c r="P12" s="33" t="s">
        <v>20670</v>
      </c>
      <c r="Q12" s="33" t="s">
        <v>214</v>
      </c>
      <c r="R12" s="33" t="s">
        <v>21626</v>
      </c>
      <c r="S12" s="33" t="s">
        <v>11804</v>
      </c>
      <c r="T12" s="34">
        <v>135975000</v>
      </c>
      <c r="U12" s="34">
        <v>-6521958.0999999996</v>
      </c>
      <c r="V12" s="33" t="s">
        <v>18996</v>
      </c>
      <c r="W12" s="33" t="s">
        <v>18997</v>
      </c>
      <c r="X12" s="33" t="s">
        <v>214</v>
      </c>
      <c r="Y12" s="35" t="s">
        <v>214</v>
      </c>
      <c r="Z12" s="35" t="s">
        <v>214</v>
      </c>
      <c r="AA12" s="35" t="s">
        <v>214</v>
      </c>
      <c r="AB12" s="35" t="s">
        <v>214</v>
      </c>
      <c r="AC12" s="35" t="s">
        <v>214</v>
      </c>
      <c r="AD12" s="35" t="s">
        <v>214</v>
      </c>
      <c r="AE12" s="34" t="s">
        <v>214</v>
      </c>
      <c r="AF12" s="35" t="s">
        <v>214</v>
      </c>
    </row>
    <row r="13" spans="1:32" x14ac:dyDescent="0.3">
      <c r="A13" s="32">
        <v>44664</v>
      </c>
      <c r="B13" s="33">
        <v>584531</v>
      </c>
      <c r="C13" s="33" t="s">
        <v>11798</v>
      </c>
      <c r="D13" s="33" t="s">
        <v>214</v>
      </c>
      <c r="E13" s="33">
        <v>-67027674</v>
      </c>
      <c r="F13" s="33" t="s">
        <v>214</v>
      </c>
      <c r="G13" s="33" t="s">
        <v>21629</v>
      </c>
      <c r="H13" s="33" t="s">
        <v>214</v>
      </c>
      <c r="I13" s="33" t="s">
        <v>214</v>
      </c>
      <c r="J13" s="33" t="s">
        <v>21626</v>
      </c>
      <c r="K13" s="33" t="s">
        <v>21626</v>
      </c>
      <c r="L13" s="33" t="s">
        <v>21626</v>
      </c>
      <c r="M13" s="33" t="s">
        <v>20970</v>
      </c>
      <c r="N13" s="33" t="s">
        <v>21627</v>
      </c>
      <c r="O13" s="33" t="s">
        <v>21626</v>
      </c>
      <c r="P13" s="33" t="s">
        <v>20670</v>
      </c>
      <c r="Q13" s="33" t="s">
        <v>214</v>
      </c>
      <c r="R13" s="33" t="s">
        <v>21626</v>
      </c>
      <c r="S13" s="33" t="s">
        <v>11804</v>
      </c>
      <c r="T13" s="34">
        <v>32699000</v>
      </c>
      <c r="U13" s="34">
        <v>-6333333.3300000001</v>
      </c>
      <c r="V13" s="33" t="s">
        <v>18996</v>
      </c>
      <c r="W13" s="33" t="s">
        <v>18997</v>
      </c>
      <c r="X13" s="33" t="s">
        <v>214</v>
      </c>
      <c r="Y13" s="35" t="s">
        <v>214</v>
      </c>
      <c r="Z13" s="35" t="s">
        <v>214</v>
      </c>
      <c r="AA13" s="35" t="s">
        <v>214</v>
      </c>
      <c r="AB13" s="35" t="s">
        <v>214</v>
      </c>
      <c r="AC13" s="35" t="s">
        <v>214</v>
      </c>
      <c r="AD13" s="35" t="s">
        <v>214</v>
      </c>
      <c r="AE13" s="34" t="s">
        <v>214</v>
      </c>
      <c r="AF13" s="35" t="s">
        <v>214</v>
      </c>
    </row>
    <row r="14" spans="1:32" x14ac:dyDescent="0.3">
      <c r="A14" s="32">
        <v>44664</v>
      </c>
      <c r="B14" s="33">
        <v>584531</v>
      </c>
      <c r="C14" s="33" t="s">
        <v>11798</v>
      </c>
      <c r="D14" s="33" t="s">
        <v>214</v>
      </c>
      <c r="E14" s="33">
        <v>-67025413</v>
      </c>
      <c r="F14" s="33" t="s">
        <v>214</v>
      </c>
      <c r="G14" s="33" t="s">
        <v>21625</v>
      </c>
      <c r="H14" s="33" t="s">
        <v>214</v>
      </c>
      <c r="I14" s="33" t="s">
        <v>214</v>
      </c>
      <c r="J14" s="33" t="s">
        <v>21626</v>
      </c>
      <c r="K14" s="33" t="s">
        <v>21626</v>
      </c>
      <c r="L14" s="33" t="s">
        <v>21626</v>
      </c>
      <c r="M14" s="33" t="s">
        <v>20970</v>
      </c>
      <c r="N14" s="33" t="s">
        <v>21627</v>
      </c>
      <c r="O14" s="33" t="s">
        <v>21626</v>
      </c>
      <c r="P14" s="33" t="s">
        <v>20670</v>
      </c>
      <c r="Q14" s="33" t="s">
        <v>214</v>
      </c>
      <c r="R14" s="33" t="s">
        <v>21626</v>
      </c>
      <c r="S14" s="33" t="s">
        <v>11804</v>
      </c>
      <c r="T14" s="34">
        <v>-99531000</v>
      </c>
      <c r="U14" s="34">
        <v>6575996.8300000001</v>
      </c>
      <c r="V14" s="33" t="s">
        <v>18996</v>
      </c>
      <c r="W14" s="33" t="s">
        <v>18997</v>
      </c>
      <c r="X14" s="33" t="s">
        <v>214</v>
      </c>
      <c r="Y14" s="35" t="s">
        <v>214</v>
      </c>
      <c r="Z14" s="35" t="s">
        <v>214</v>
      </c>
      <c r="AA14" s="35" t="s">
        <v>214</v>
      </c>
      <c r="AB14" s="35" t="s">
        <v>214</v>
      </c>
      <c r="AC14" s="35" t="s">
        <v>214</v>
      </c>
      <c r="AD14" s="35" t="s">
        <v>214</v>
      </c>
      <c r="AE14" s="34" t="s">
        <v>214</v>
      </c>
      <c r="AF14" s="35" t="s">
        <v>214</v>
      </c>
    </row>
    <row r="15" spans="1:32" x14ac:dyDescent="0.3">
      <c r="A15" s="32">
        <v>44664</v>
      </c>
      <c r="B15" s="33">
        <v>584531</v>
      </c>
      <c r="C15" s="33" t="s">
        <v>11798</v>
      </c>
      <c r="D15" s="33" t="s">
        <v>214</v>
      </c>
      <c r="E15" s="33">
        <v>-67025412</v>
      </c>
      <c r="F15" s="33" t="s">
        <v>214</v>
      </c>
      <c r="G15" s="33" t="s">
        <v>21628</v>
      </c>
      <c r="H15" s="33" t="s">
        <v>214</v>
      </c>
      <c r="I15" s="33" t="s">
        <v>214</v>
      </c>
      <c r="J15" s="33" t="s">
        <v>21626</v>
      </c>
      <c r="K15" s="33" t="s">
        <v>21626</v>
      </c>
      <c r="L15" s="33" t="s">
        <v>21626</v>
      </c>
      <c r="M15" s="33" t="s">
        <v>20970</v>
      </c>
      <c r="N15" s="33" t="s">
        <v>21627</v>
      </c>
      <c r="O15" s="33" t="s">
        <v>21626</v>
      </c>
      <c r="P15" s="33" t="s">
        <v>20670</v>
      </c>
      <c r="Q15" s="33" t="s">
        <v>214</v>
      </c>
      <c r="R15" s="33" t="s">
        <v>21626</v>
      </c>
      <c r="S15" s="33" t="s">
        <v>11804</v>
      </c>
      <c r="T15" s="34">
        <v>-135975000</v>
      </c>
      <c r="U15" s="34">
        <v>6442175.5800000001</v>
      </c>
      <c r="V15" s="33" t="s">
        <v>18996</v>
      </c>
      <c r="W15" s="33" t="s">
        <v>18997</v>
      </c>
      <c r="X15" s="33" t="s">
        <v>214</v>
      </c>
      <c r="Y15" s="35" t="s">
        <v>214</v>
      </c>
      <c r="Z15" s="35" t="s">
        <v>214</v>
      </c>
      <c r="AA15" s="35" t="s">
        <v>214</v>
      </c>
      <c r="AB15" s="35" t="s">
        <v>214</v>
      </c>
      <c r="AC15" s="35" t="s">
        <v>214</v>
      </c>
      <c r="AD15" s="35" t="s">
        <v>214</v>
      </c>
      <c r="AE15" s="34" t="s">
        <v>214</v>
      </c>
      <c r="AF15" s="35" t="s">
        <v>214</v>
      </c>
    </row>
    <row r="16" spans="1:32" x14ac:dyDescent="0.3">
      <c r="A16" s="32">
        <v>44664</v>
      </c>
      <c r="B16" s="33">
        <v>584531</v>
      </c>
      <c r="C16" s="33" t="s">
        <v>11798</v>
      </c>
      <c r="D16" s="33" t="s">
        <v>214</v>
      </c>
      <c r="E16" s="33">
        <v>-67025411</v>
      </c>
      <c r="F16" s="33" t="s">
        <v>214</v>
      </c>
      <c r="G16" s="33" t="s">
        <v>21629</v>
      </c>
      <c r="H16" s="33" t="s">
        <v>214</v>
      </c>
      <c r="I16" s="33" t="s">
        <v>214</v>
      </c>
      <c r="J16" s="33" t="s">
        <v>21626</v>
      </c>
      <c r="K16" s="33" t="s">
        <v>21626</v>
      </c>
      <c r="L16" s="33" t="s">
        <v>21626</v>
      </c>
      <c r="M16" s="33" t="s">
        <v>20970</v>
      </c>
      <c r="N16" s="33" t="s">
        <v>21627</v>
      </c>
      <c r="O16" s="33" t="s">
        <v>21626</v>
      </c>
      <c r="P16" s="33" t="s">
        <v>20670</v>
      </c>
      <c r="Q16" s="33" t="s">
        <v>214</v>
      </c>
      <c r="R16" s="33" t="s">
        <v>21626</v>
      </c>
      <c r="S16" s="33" t="s">
        <v>11804</v>
      </c>
      <c r="T16" s="34">
        <v>-32699000</v>
      </c>
      <c r="U16" s="34">
        <v>6387771.0499999998</v>
      </c>
      <c r="V16" s="33" t="s">
        <v>18996</v>
      </c>
      <c r="W16" s="33" t="s">
        <v>18997</v>
      </c>
      <c r="X16" s="33" t="s">
        <v>214</v>
      </c>
      <c r="Y16" s="35" t="s">
        <v>214</v>
      </c>
      <c r="Z16" s="35" t="s">
        <v>214</v>
      </c>
      <c r="AA16" s="35" t="s">
        <v>214</v>
      </c>
      <c r="AB16" s="35" t="s">
        <v>214</v>
      </c>
      <c r="AC16" s="35" t="s">
        <v>214</v>
      </c>
      <c r="AD16" s="35" t="s">
        <v>214</v>
      </c>
      <c r="AE16" s="34" t="s">
        <v>214</v>
      </c>
      <c r="AF16" s="35" t="s">
        <v>214</v>
      </c>
    </row>
    <row r="17" spans="1:32" x14ac:dyDescent="0.3">
      <c r="A17" s="32">
        <v>44664</v>
      </c>
      <c r="B17" s="33">
        <v>584531</v>
      </c>
      <c r="C17" s="33" t="s">
        <v>11798</v>
      </c>
      <c r="D17" s="33" t="s">
        <v>214</v>
      </c>
      <c r="E17" s="33">
        <v>67025411</v>
      </c>
      <c r="F17" s="33" t="s">
        <v>214</v>
      </c>
      <c r="G17" s="33" t="s">
        <v>21629</v>
      </c>
      <c r="H17" s="33" t="s">
        <v>214</v>
      </c>
      <c r="I17" s="33" t="s">
        <v>214</v>
      </c>
      <c r="J17" s="33" t="s">
        <v>19125</v>
      </c>
      <c r="K17" s="33" t="s">
        <v>21630</v>
      </c>
      <c r="L17" s="33" t="s">
        <v>21633</v>
      </c>
      <c r="M17" s="33" t="s">
        <v>20970</v>
      </c>
      <c r="N17" s="33" t="s">
        <v>11801</v>
      </c>
      <c r="O17" s="33" t="s">
        <v>21632</v>
      </c>
      <c r="P17" s="33" t="s">
        <v>20670</v>
      </c>
      <c r="Q17" s="33" t="s">
        <v>214</v>
      </c>
      <c r="R17" s="33" t="s">
        <v>21632</v>
      </c>
      <c r="S17" s="33" t="s">
        <v>11810</v>
      </c>
      <c r="T17" s="34">
        <v>32699000</v>
      </c>
      <c r="U17" s="34">
        <v>-6964709.46</v>
      </c>
      <c r="V17" s="33" t="s">
        <v>18996</v>
      </c>
      <c r="W17" s="33" t="s">
        <v>18997</v>
      </c>
      <c r="X17" s="33" t="s">
        <v>214</v>
      </c>
      <c r="Y17" s="35" t="s">
        <v>214</v>
      </c>
      <c r="Z17" s="35" t="s">
        <v>214</v>
      </c>
      <c r="AA17" s="35" t="s">
        <v>214</v>
      </c>
      <c r="AB17" s="35" t="s">
        <v>214</v>
      </c>
      <c r="AC17" s="35" t="s">
        <v>214</v>
      </c>
      <c r="AD17" s="35" t="s">
        <v>214</v>
      </c>
      <c r="AE17" s="34" t="s">
        <v>214</v>
      </c>
      <c r="AF17" s="35" t="s">
        <v>214</v>
      </c>
    </row>
    <row r="18" spans="1:32" x14ac:dyDescent="0.3">
      <c r="A18" s="32">
        <v>44664</v>
      </c>
      <c r="B18" s="33">
        <v>584531</v>
      </c>
      <c r="C18" s="33" t="s">
        <v>11798</v>
      </c>
      <c r="D18" s="33" t="s">
        <v>214</v>
      </c>
      <c r="E18" s="33">
        <v>67025412</v>
      </c>
      <c r="F18" s="33" t="s">
        <v>214</v>
      </c>
      <c r="G18" s="33" t="s">
        <v>21628</v>
      </c>
      <c r="H18" s="33" t="s">
        <v>214</v>
      </c>
      <c r="I18" s="33" t="s">
        <v>214</v>
      </c>
      <c r="J18" s="33" t="s">
        <v>19125</v>
      </c>
      <c r="K18" s="33" t="s">
        <v>21630</v>
      </c>
      <c r="L18" s="33" t="s">
        <v>21631</v>
      </c>
      <c r="M18" s="33" t="s">
        <v>20970</v>
      </c>
      <c r="N18" s="33" t="s">
        <v>11801</v>
      </c>
      <c r="O18" s="33" t="s">
        <v>21632</v>
      </c>
      <c r="P18" s="33" t="s">
        <v>20670</v>
      </c>
      <c r="Q18" s="33" t="s">
        <v>214</v>
      </c>
      <c r="R18" s="33" t="s">
        <v>21632</v>
      </c>
      <c r="S18" s="33" t="s">
        <v>11821</v>
      </c>
      <c r="T18" s="34">
        <v>135975000</v>
      </c>
      <c r="U18" s="34">
        <v>-6858782.7199999997</v>
      </c>
      <c r="V18" s="33" t="s">
        <v>18996</v>
      </c>
      <c r="W18" s="33" t="s">
        <v>18997</v>
      </c>
      <c r="X18" s="33" t="s">
        <v>214</v>
      </c>
      <c r="Y18" s="35" t="s">
        <v>214</v>
      </c>
      <c r="Z18" s="35" t="s">
        <v>214</v>
      </c>
      <c r="AA18" s="35" t="s">
        <v>214</v>
      </c>
      <c r="AB18" s="35" t="s">
        <v>214</v>
      </c>
      <c r="AC18" s="35" t="s">
        <v>214</v>
      </c>
      <c r="AD18" s="35" t="s">
        <v>214</v>
      </c>
      <c r="AE18" s="34" t="s">
        <v>214</v>
      </c>
      <c r="AF18" s="35" t="s">
        <v>214</v>
      </c>
    </row>
    <row r="19" spans="1:32" x14ac:dyDescent="0.3">
      <c r="A19" s="32">
        <v>44664</v>
      </c>
      <c r="B19" s="33">
        <v>584531</v>
      </c>
      <c r="C19" s="33" t="s">
        <v>11798</v>
      </c>
      <c r="D19" s="33" t="s">
        <v>214</v>
      </c>
      <c r="E19" s="33">
        <v>67025413</v>
      </c>
      <c r="F19" s="33" t="s">
        <v>214</v>
      </c>
      <c r="G19" s="33" t="s">
        <v>21625</v>
      </c>
      <c r="H19" s="33" t="s">
        <v>214</v>
      </c>
      <c r="I19" s="33" t="s">
        <v>214</v>
      </c>
      <c r="J19" s="33" t="s">
        <v>19125</v>
      </c>
      <c r="K19" s="33" t="s">
        <v>21630</v>
      </c>
      <c r="L19" s="33" t="s">
        <v>21634</v>
      </c>
      <c r="M19" s="33" t="s">
        <v>20970</v>
      </c>
      <c r="N19" s="33" t="s">
        <v>11801</v>
      </c>
      <c r="O19" s="33" t="s">
        <v>21632</v>
      </c>
      <c r="P19" s="33" t="s">
        <v>20670</v>
      </c>
      <c r="Q19" s="33" t="s">
        <v>214</v>
      </c>
      <c r="R19" s="33" t="s">
        <v>21632</v>
      </c>
      <c r="S19" s="33" t="s">
        <v>11824</v>
      </c>
      <c r="T19" s="34">
        <v>99531000</v>
      </c>
      <c r="U19" s="34">
        <v>-6834951.2800000003</v>
      </c>
      <c r="V19" s="33" t="s">
        <v>18996</v>
      </c>
      <c r="W19" s="33" t="s">
        <v>18997</v>
      </c>
      <c r="X19" s="33" t="s">
        <v>214</v>
      </c>
      <c r="Y19" s="35" t="s">
        <v>214</v>
      </c>
      <c r="Z19" s="35" t="s">
        <v>214</v>
      </c>
      <c r="AA19" s="35" t="s">
        <v>214</v>
      </c>
      <c r="AB19" s="35" t="s">
        <v>214</v>
      </c>
      <c r="AC19" s="35" t="s">
        <v>214</v>
      </c>
      <c r="AD19" s="35" t="s">
        <v>214</v>
      </c>
      <c r="AE19" s="34" t="s">
        <v>214</v>
      </c>
      <c r="AF19" s="35" t="s">
        <v>214</v>
      </c>
    </row>
    <row r="20" spans="1:32" x14ac:dyDescent="0.3">
      <c r="A20" s="32">
        <v>44664</v>
      </c>
      <c r="B20" s="33">
        <v>584531</v>
      </c>
      <c r="C20" s="33" t="s">
        <v>11798</v>
      </c>
      <c r="D20" s="33" t="s">
        <v>214</v>
      </c>
      <c r="E20" s="33">
        <v>67027674</v>
      </c>
      <c r="F20" s="33" t="s">
        <v>214</v>
      </c>
      <c r="G20" s="33" t="s">
        <v>21629</v>
      </c>
      <c r="H20" s="33" t="s">
        <v>214</v>
      </c>
      <c r="I20" s="33" t="s">
        <v>214</v>
      </c>
      <c r="J20" s="33" t="s">
        <v>19125</v>
      </c>
      <c r="K20" s="33" t="s">
        <v>21630</v>
      </c>
      <c r="L20" s="33" t="s">
        <v>21633</v>
      </c>
      <c r="M20" s="33" t="s">
        <v>20970</v>
      </c>
      <c r="N20" s="33" t="s">
        <v>11801</v>
      </c>
      <c r="O20" s="33" t="s">
        <v>21632</v>
      </c>
      <c r="P20" s="33" t="s">
        <v>20670</v>
      </c>
      <c r="Q20" s="33" t="s">
        <v>214</v>
      </c>
      <c r="R20" s="33" t="s">
        <v>21632</v>
      </c>
      <c r="S20" s="33" t="s">
        <v>11810</v>
      </c>
      <c r="T20" s="34">
        <v>-32699000</v>
      </c>
      <c r="U20" s="34">
        <v>6964709.46</v>
      </c>
      <c r="V20" s="33" t="s">
        <v>18996</v>
      </c>
      <c r="W20" s="33" t="s">
        <v>18997</v>
      </c>
      <c r="X20" s="33" t="s">
        <v>214</v>
      </c>
      <c r="Y20" s="35" t="s">
        <v>214</v>
      </c>
      <c r="Z20" s="35" t="s">
        <v>214</v>
      </c>
      <c r="AA20" s="35" t="s">
        <v>214</v>
      </c>
      <c r="AB20" s="35" t="s">
        <v>214</v>
      </c>
      <c r="AC20" s="35" t="s">
        <v>214</v>
      </c>
      <c r="AD20" s="35" t="s">
        <v>214</v>
      </c>
      <c r="AE20" s="34" t="s">
        <v>214</v>
      </c>
      <c r="AF20" s="35" t="s">
        <v>214</v>
      </c>
    </row>
    <row r="21" spans="1:32" x14ac:dyDescent="0.3">
      <c r="A21" s="32">
        <v>44664</v>
      </c>
      <c r="B21" s="33">
        <v>584531</v>
      </c>
      <c r="C21" s="33" t="s">
        <v>11798</v>
      </c>
      <c r="D21" s="33" t="s">
        <v>214</v>
      </c>
      <c r="E21" s="33">
        <v>67027675</v>
      </c>
      <c r="F21" s="33" t="s">
        <v>214</v>
      </c>
      <c r="G21" s="33" t="s">
        <v>21628</v>
      </c>
      <c r="H21" s="33" t="s">
        <v>214</v>
      </c>
      <c r="I21" s="33" t="s">
        <v>214</v>
      </c>
      <c r="J21" s="33" t="s">
        <v>19125</v>
      </c>
      <c r="K21" s="33" t="s">
        <v>21630</v>
      </c>
      <c r="L21" s="33" t="s">
        <v>21631</v>
      </c>
      <c r="M21" s="33" t="s">
        <v>20970</v>
      </c>
      <c r="N21" s="33" t="s">
        <v>11801</v>
      </c>
      <c r="O21" s="33" t="s">
        <v>21632</v>
      </c>
      <c r="P21" s="33" t="s">
        <v>20670</v>
      </c>
      <c r="Q21" s="33" t="s">
        <v>214</v>
      </c>
      <c r="R21" s="33" t="s">
        <v>21632</v>
      </c>
      <c r="S21" s="33" t="s">
        <v>11821</v>
      </c>
      <c r="T21" s="34">
        <v>-135975000</v>
      </c>
      <c r="U21" s="34">
        <v>6858782.7199999997</v>
      </c>
      <c r="V21" s="33" t="s">
        <v>18996</v>
      </c>
      <c r="W21" s="33" t="s">
        <v>18997</v>
      </c>
      <c r="X21" s="33" t="s">
        <v>214</v>
      </c>
      <c r="Y21" s="35" t="s">
        <v>214</v>
      </c>
      <c r="Z21" s="35" t="s">
        <v>214</v>
      </c>
      <c r="AA21" s="35" t="s">
        <v>214</v>
      </c>
      <c r="AB21" s="35" t="s">
        <v>214</v>
      </c>
      <c r="AC21" s="35" t="s">
        <v>214</v>
      </c>
      <c r="AD21" s="35" t="s">
        <v>214</v>
      </c>
      <c r="AE21" s="34" t="s">
        <v>214</v>
      </c>
      <c r="AF21" s="35" t="s">
        <v>214</v>
      </c>
    </row>
    <row r="22" spans="1:32" x14ac:dyDescent="0.3">
      <c r="A22" s="32">
        <v>44664</v>
      </c>
      <c r="B22" s="33">
        <v>584531</v>
      </c>
      <c r="C22" s="33" t="s">
        <v>11798</v>
      </c>
      <c r="D22" s="33" t="s">
        <v>214</v>
      </c>
      <c r="E22" s="33">
        <v>67027676</v>
      </c>
      <c r="F22" s="33" t="s">
        <v>214</v>
      </c>
      <c r="G22" s="33" t="s">
        <v>21625</v>
      </c>
      <c r="H22" s="33" t="s">
        <v>214</v>
      </c>
      <c r="I22" s="33" t="s">
        <v>214</v>
      </c>
      <c r="J22" s="33" t="s">
        <v>19125</v>
      </c>
      <c r="K22" s="33" t="s">
        <v>21630</v>
      </c>
      <c r="L22" s="33" t="s">
        <v>21634</v>
      </c>
      <c r="M22" s="33" t="s">
        <v>20970</v>
      </c>
      <c r="N22" s="33" t="s">
        <v>11801</v>
      </c>
      <c r="O22" s="33" t="s">
        <v>21632</v>
      </c>
      <c r="P22" s="33" t="s">
        <v>20670</v>
      </c>
      <c r="Q22" s="33" t="s">
        <v>214</v>
      </c>
      <c r="R22" s="33" t="s">
        <v>21632</v>
      </c>
      <c r="S22" s="33" t="s">
        <v>11824</v>
      </c>
      <c r="T22" s="34">
        <v>-99531000</v>
      </c>
      <c r="U22" s="34">
        <v>6834951.2800000003</v>
      </c>
      <c r="V22" s="33" t="s">
        <v>18996</v>
      </c>
      <c r="W22" s="33" t="s">
        <v>18997</v>
      </c>
      <c r="X22" s="33" t="s">
        <v>214</v>
      </c>
      <c r="Y22" s="35" t="s">
        <v>214</v>
      </c>
      <c r="Z22" s="35" t="s">
        <v>214</v>
      </c>
      <c r="AA22" s="35" t="s">
        <v>214</v>
      </c>
      <c r="AB22" s="35" t="s">
        <v>214</v>
      </c>
      <c r="AC22" s="35" t="s">
        <v>214</v>
      </c>
      <c r="AD22" s="35" t="s">
        <v>214</v>
      </c>
      <c r="AE22" s="34" t="s">
        <v>214</v>
      </c>
      <c r="AF22" s="35" t="s">
        <v>214</v>
      </c>
    </row>
    <row r="23" spans="1:32" x14ac:dyDescent="0.3">
      <c r="A23" s="32">
        <v>44664</v>
      </c>
      <c r="B23" s="33">
        <v>584531</v>
      </c>
      <c r="C23" s="33" t="s">
        <v>11798</v>
      </c>
      <c r="D23" s="33" t="s">
        <v>214</v>
      </c>
      <c r="E23" s="33">
        <v>67029581</v>
      </c>
      <c r="F23" s="33" t="s">
        <v>214</v>
      </c>
      <c r="G23" s="33" t="s">
        <v>21935</v>
      </c>
      <c r="H23" s="33" t="s">
        <v>214</v>
      </c>
      <c r="I23" s="33" t="s">
        <v>214</v>
      </c>
      <c r="J23" s="33" t="s">
        <v>19125</v>
      </c>
      <c r="K23" s="33" t="s">
        <v>21630</v>
      </c>
      <c r="L23" s="33" t="s">
        <v>21633</v>
      </c>
      <c r="M23" s="33" t="s">
        <v>20970</v>
      </c>
      <c r="N23" s="33" t="s">
        <v>11801</v>
      </c>
      <c r="O23" s="33" t="s">
        <v>21632</v>
      </c>
      <c r="P23" s="33" t="s">
        <v>20670</v>
      </c>
      <c r="Q23" s="33" t="s">
        <v>214</v>
      </c>
      <c r="R23" s="33" t="s">
        <v>21632</v>
      </c>
      <c r="S23" s="33" t="s">
        <v>11810</v>
      </c>
      <c r="T23" s="34">
        <v>32778000</v>
      </c>
      <c r="U23" s="34">
        <v>-6965938.5599999996</v>
      </c>
      <c r="V23" s="33" t="s">
        <v>18996</v>
      </c>
      <c r="W23" s="33" t="s">
        <v>18997</v>
      </c>
      <c r="X23" s="33" t="s">
        <v>214</v>
      </c>
      <c r="Y23" s="35" t="s">
        <v>214</v>
      </c>
      <c r="Z23" s="35" t="s">
        <v>214</v>
      </c>
      <c r="AA23" s="35" t="s">
        <v>214</v>
      </c>
      <c r="AB23" s="35" t="s">
        <v>214</v>
      </c>
      <c r="AC23" s="35" t="s">
        <v>214</v>
      </c>
      <c r="AD23" s="35" t="s">
        <v>214</v>
      </c>
      <c r="AE23" s="34" t="s">
        <v>214</v>
      </c>
      <c r="AF23" s="35" t="s">
        <v>214</v>
      </c>
    </row>
    <row r="24" spans="1:32" x14ac:dyDescent="0.3">
      <c r="A24" s="32">
        <v>44664</v>
      </c>
      <c r="B24" s="33">
        <v>584531</v>
      </c>
      <c r="C24" s="33" t="s">
        <v>11798</v>
      </c>
      <c r="D24" s="33" t="s">
        <v>214</v>
      </c>
      <c r="E24" s="33">
        <v>67029582</v>
      </c>
      <c r="F24" s="33" t="s">
        <v>214</v>
      </c>
      <c r="G24" s="33" t="s">
        <v>21933</v>
      </c>
      <c r="H24" s="33" t="s">
        <v>214</v>
      </c>
      <c r="I24" s="33" t="s">
        <v>214</v>
      </c>
      <c r="J24" s="33" t="s">
        <v>19125</v>
      </c>
      <c r="K24" s="33" t="s">
        <v>21630</v>
      </c>
      <c r="L24" s="33" t="s">
        <v>21634</v>
      </c>
      <c r="M24" s="33" t="s">
        <v>20970</v>
      </c>
      <c r="N24" s="33" t="s">
        <v>11801</v>
      </c>
      <c r="O24" s="33" t="s">
        <v>21632</v>
      </c>
      <c r="P24" s="33" t="s">
        <v>20670</v>
      </c>
      <c r="Q24" s="33" t="s">
        <v>214</v>
      </c>
      <c r="R24" s="33" t="s">
        <v>21632</v>
      </c>
      <c r="S24" s="33" t="s">
        <v>11824</v>
      </c>
      <c r="T24" s="34">
        <v>101066000</v>
      </c>
      <c r="U24" s="34">
        <v>-6935315.5199999996</v>
      </c>
      <c r="V24" s="33" t="s">
        <v>18996</v>
      </c>
      <c r="W24" s="33" t="s">
        <v>18997</v>
      </c>
      <c r="X24" s="33" t="s">
        <v>214</v>
      </c>
      <c r="Y24" s="35" t="s">
        <v>214</v>
      </c>
      <c r="Z24" s="35" t="s">
        <v>214</v>
      </c>
      <c r="AA24" s="35" t="s">
        <v>214</v>
      </c>
      <c r="AB24" s="35" t="s">
        <v>214</v>
      </c>
      <c r="AC24" s="35" t="s">
        <v>214</v>
      </c>
      <c r="AD24" s="35" t="s">
        <v>214</v>
      </c>
      <c r="AE24" s="34" t="s">
        <v>214</v>
      </c>
      <c r="AF24" s="35" t="s">
        <v>214</v>
      </c>
    </row>
    <row r="25" spans="1:32" x14ac:dyDescent="0.3">
      <c r="A25" s="32">
        <v>44664</v>
      </c>
      <c r="B25" s="33">
        <v>584531</v>
      </c>
      <c r="C25" s="33" t="s">
        <v>11798</v>
      </c>
      <c r="D25" s="33" t="s">
        <v>214</v>
      </c>
      <c r="E25" s="33">
        <v>67029603</v>
      </c>
      <c r="F25" s="33" t="s">
        <v>214</v>
      </c>
      <c r="G25" s="33" t="s">
        <v>21934</v>
      </c>
      <c r="H25" s="33" t="s">
        <v>214</v>
      </c>
      <c r="I25" s="33" t="s">
        <v>214</v>
      </c>
      <c r="J25" s="33" t="s">
        <v>19125</v>
      </c>
      <c r="K25" s="33" t="s">
        <v>21630</v>
      </c>
      <c r="L25" s="33" t="s">
        <v>21631</v>
      </c>
      <c r="M25" s="33" t="s">
        <v>20970</v>
      </c>
      <c r="N25" s="33" t="s">
        <v>11801</v>
      </c>
      <c r="O25" s="33" t="s">
        <v>21632</v>
      </c>
      <c r="P25" s="33" t="s">
        <v>20670</v>
      </c>
      <c r="Q25" s="33" t="s">
        <v>214</v>
      </c>
      <c r="R25" s="33" t="s">
        <v>21632</v>
      </c>
      <c r="S25" s="33" t="s">
        <v>11821</v>
      </c>
      <c r="T25" s="34">
        <v>135602000</v>
      </c>
      <c r="U25" s="34">
        <v>-6830966.2999999998</v>
      </c>
      <c r="V25" s="33" t="s">
        <v>18996</v>
      </c>
      <c r="W25" s="33" t="s">
        <v>18997</v>
      </c>
      <c r="X25" s="33" t="s">
        <v>214</v>
      </c>
      <c r="Y25" s="35" t="s">
        <v>214</v>
      </c>
      <c r="Z25" s="35" t="s">
        <v>214</v>
      </c>
      <c r="AA25" s="35" t="s">
        <v>214</v>
      </c>
      <c r="AB25" s="35" t="s">
        <v>214</v>
      </c>
      <c r="AC25" s="35" t="s">
        <v>214</v>
      </c>
      <c r="AD25" s="35" t="s">
        <v>214</v>
      </c>
      <c r="AE25" s="34" t="s">
        <v>214</v>
      </c>
      <c r="AF25" s="35" t="s">
        <v>214</v>
      </c>
    </row>
    <row r="26" spans="1:32" x14ac:dyDescent="0.3">
      <c r="A26" s="32">
        <v>44664</v>
      </c>
      <c r="B26" s="33">
        <v>584531</v>
      </c>
      <c r="C26" s="33" t="s">
        <v>11798</v>
      </c>
      <c r="D26" s="33" t="s">
        <v>214</v>
      </c>
      <c r="E26" s="33">
        <v>67033074</v>
      </c>
      <c r="F26" s="33" t="s">
        <v>214</v>
      </c>
      <c r="G26" s="33" t="s">
        <v>21932</v>
      </c>
      <c r="H26" s="33" t="s">
        <v>214</v>
      </c>
      <c r="I26" s="33" t="s">
        <v>214</v>
      </c>
      <c r="J26" s="33" t="s">
        <v>19125</v>
      </c>
      <c r="K26" s="33" t="s">
        <v>21630</v>
      </c>
      <c r="L26" s="33" t="s">
        <v>21936</v>
      </c>
      <c r="M26" s="33" t="s">
        <v>20970</v>
      </c>
      <c r="N26" s="33" t="s">
        <v>11801</v>
      </c>
      <c r="O26" s="33" t="s">
        <v>21632</v>
      </c>
      <c r="P26" s="33" t="s">
        <v>20670</v>
      </c>
      <c r="Q26" s="33" t="s">
        <v>214</v>
      </c>
      <c r="R26" s="33" t="s">
        <v>21632</v>
      </c>
      <c r="S26" s="33" t="s">
        <v>21937</v>
      </c>
      <c r="T26" s="34">
        <v>16500000</v>
      </c>
      <c r="U26" s="34">
        <v>-17909843.710000001</v>
      </c>
      <c r="V26" s="33" t="s">
        <v>18996</v>
      </c>
      <c r="W26" s="33" t="s">
        <v>18997</v>
      </c>
      <c r="X26" s="33" t="s">
        <v>214</v>
      </c>
      <c r="Y26" s="35" t="s">
        <v>214</v>
      </c>
      <c r="Z26" s="35" t="s">
        <v>214</v>
      </c>
      <c r="AA26" s="35" t="s">
        <v>214</v>
      </c>
      <c r="AB26" s="35" t="s">
        <v>214</v>
      </c>
      <c r="AC26" s="35" t="s">
        <v>214</v>
      </c>
      <c r="AD26" s="35" t="s">
        <v>214</v>
      </c>
      <c r="AE26" s="34" t="s">
        <v>214</v>
      </c>
      <c r="AF26" s="35" t="s">
        <v>214</v>
      </c>
    </row>
    <row r="27" spans="1:32" x14ac:dyDescent="0.3">
      <c r="A27" s="32">
        <v>44664</v>
      </c>
      <c r="B27" s="33">
        <v>584531</v>
      </c>
      <c r="C27" s="33" t="s">
        <v>11798</v>
      </c>
      <c r="D27" s="33" t="s">
        <v>214</v>
      </c>
      <c r="E27" s="33">
        <v>67035568</v>
      </c>
      <c r="F27" s="33" t="s">
        <v>214</v>
      </c>
      <c r="G27" s="33" t="s">
        <v>21935</v>
      </c>
      <c r="H27" s="33" t="s">
        <v>214</v>
      </c>
      <c r="I27" s="33" t="s">
        <v>214</v>
      </c>
      <c r="J27" s="33" t="s">
        <v>19125</v>
      </c>
      <c r="K27" s="33" t="s">
        <v>21630</v>
      </c>
      <c r="L27" s="33" t="s">
        <v>21633</v>
      </c>
      <c r="M27" s="33" t="s">
        <v>20970</v>
      </c>
      <c r="N27" s="33" t="s">
        <v>11801</v>
      </c>
      <c r="O27" s="33" t="s">
        <v>21632</v>
      </c>
      <c r="P27" s="33" t="s">
        <v>20670</v>
      </c>
      <c r="Q27" s="33" t="s">
        <v>214</v>
      </c>
      <c r="R27" s="33" t="s">
        <v>21632</v>
      </c>
      <c r="S27" s="33" t="s">
        <v>11810</v>
      </c>
      <c r="T27" s="34">
        <v>-32778000</v>
      </c>
      <c r="U27" s="34">
        <v>6965938.5599999996</v>
      </c>
      <c r="V27" s="33" t="s">
        <v>18996</v>
      </c>
      <c r="W27" s="33" t="s">
        <v>18997</v>
      </c>
      <c r="X27" s="33" t="s">
        <v>214</v>
      </c>
      <c r="Y27" s="35" t="s">
        <v>214</v>
      </c>
      <c r="Z27" s="35" t="s">
        <v>214</v>
      </c>
      <c r="AA27" s="35" t="s">
        <v>214</v>
      </c>
      <c r="AB27" s="35" t="s">
        <v>214</v>
      </c>
      <c r="AC27" s="35" t="s">
        <v>214</v>
      </c>
      <c r="AD27" s="35" t="s">
        <v>214</v>
      </c>
      <c r="AE27" s="34" t="s">
        <v>214</v>
      </c>
      <c r="AF27" s="35" t="s">
        <v>214</v>
      </c>
    </row>
    <row r="28" spans="1:32" x14ac:dyDescent="0.3">
      <c r="A28" s="32">
        <v>44664</v>
      </c>
      <c r="B28" s="33">
        <v>584531</v>
      </c>
      <c r="C28" s="33" t="s">
        <v>11798</v>
      </c>
      <c r="D28" s="33" t="s">
        <v>214</v>
      </c>
      <c r="E28" s="33">
        <v>67035569</v>
      </c>
      <c r="F28" s="33" t="s">
        <v>214</v>
      </c>
      <c r="G28" s="33" t="s">
        <v>21934</v>
      </c>
      <c r="H28" s="33" t="s">
        <v>214</v>
      </c>
      <c r="I28" s="33" t="s">
        <v>214</v>
      </c>
      <c r="J28" s="33" t="s">
        <v>19125</v>
      </c>
      <c r="K28" s="33" t="s">
        <v>21630</v>
      </c>
      <c r="L28" s="33" t="s">
        <v>21631</v>
      </c>
      <c r="M28" s="33" t="s">
        <v>20970</v>
      </c>
      <c r="N28" s="33" t="s">
        <v>11801</v>
      </c>
      <c r="O28" s="33" t="s">
        <v>21632</v>
      </c>
      <c r="P28" s="33" t="s">
        <v>20670</v>
      </c>
      <c r="Q28" s="33" t="s">
        <v>214</v>
      </c>
      <c r="R28" s="33" t="s">
        <v>21632</v>
      </c>
      <c r="S28" s="33" t="s">
        <v>11821</v>
      </c>
      <c r="T28" s="34">
        <v>-135602000</v>
      </c>
      <c r="U28" s="34">
        <v>6830966.2999999998</v>
      </c>
      <c r="V28" s="33" t="s">
        <v>18996</v>
      </c>
      <c r="W28" s="33" t="s">
        <v>18997</v>
      </c>
      <c r="X28" s="33" t="s">
        <v>214</v>
      </c>
      <c r="Y28" s="35" t="s">
        <v>214</v>
      </c>
      <c r="Z28" s="35" t="s">
        <v>214</v>
      </c>
      <c r="AA28" s="35" t="s">
        <v>214</v>
      </c>
      <c r="AB28" s="35" t="s">
        <v>214</v>
      </c>
      <c r="AC28" s="35" t="s">
        <v>214</v>
      </c>
      <c r="AD28" s="35" t="s">
        <v>214</v>
      </c>
      <c r="AE28" s="34" t="s">
        <v>214</v>
      </c>
      <c r="AF28" s="35" t="s">
        <v>214</v>
      </c>
    </row>
    <row r="29" spans="1:32" x14ac:dyDescent="0.3">
      <c r="A29" s="32">
        <v>44664</v>
      </c>
      <c r="B29" s="33">
        <v>584531</v>
      </c>
      <c r="C29" s="33" t="s">
        <v>11798</v>
      </c>
      <c r="D29" s="33" t="s">
        <v>214</v>
      </c>
      <c r="E29" s="33">
        <v>67035570</v>
      </c>
      <c r="F29" s="33" t="s">
        <v>214</v>
      </c>
      <c r="G29" s="33" t="s">
        <v>21933</v>
      </c>
      <c r="H29" s="33" t="s">
        <v>214</v>
      </c>
      <c r="I29" s="33" t="s">
        <v>214</v>
      </c>
      <c r="J29" s="33" t="s">
        <v>19125</v>
      </c>
      <c r="K29" s="33" t="s">
        <v>21630</v>
      </c>
      <c r="L29" s="33" t="s">
        <v>21634</v>
      </c>
      <c r="M29" s="33" t="s">
        <v>20970</v>
      </c>
      <c r="N29" s="33" t="s">
        <v>11801</v>
      </c>
      <c r="O29" s="33" t="s">
        <v>21632</v>
      </c>
      <c r="P29" s="33" t="s">
        <v>20670</v>
      </c>
      <c r="Q29" s="33" t="s">
        <v>214</v>
      </c>
      <c r="R29" s="33" t="s">
        <v>21632</v>
      </c>
      <c r="S29" s="33" t="s">
        <v>11824</v>
      </c>
      <c r="T29" s="34">
        <v>-101066000</v>
      </c>
      <c r="U29" s="34">
        <v>6935315.5199999996</v>
      </c>
      <c r="V29" s="33" t="s">
        <v>18996</v>
      </c>
      <c r="W29" s="33" t="s">
        <v>18997</v>
      </c>
      <c r="X29" s="33" t="s">
        <v>214</v>
      </c>
      <c r="Y29" s="35" t="s">
        <v>214</v>
      </c>
      <c r="Z29" s="35" t="s">
        <v>214</v>
      </c>
      <c r="AA29" s="35" t="s">
        <v>214</v>
      </c>
      <c r="AB29" s="35" t="s">
        <v>214</v>
      </c>
      <c r="AC29" s="35" t="s">
        <v>214</v>
      </c>
      <c r="AD29" s="35" t="s">
        <v>214</v>
      </c>
      <c r="AE29" s="34" t="s">
        <v>214</v>
      </c>
      <c r="AF29" s="35" t="s">
        <v>214</v>
      </c>
    </row>
    <row r="30" spans="1:32" x14ac:dyDescent="0.3">
      <c r="A30" s="32">
        <v>44664</v>
      </c>
      <c r="B30" s="33">
        <v>584531</v>
      </c>
      <c r="C30" s="33" t="s">
        <v>11798</v>
      </c>
      <c r="D30" s="33" t="s">
        <v>214</v>
      </c>
      <c r="E30" s="33">
        <v>67035643</v>
      </c>
      <c r="F30" s="33" t="s">
        <v>214</v>
      </c>
      <c r="G30" s="33" t="s">
        <v>21932</v>
      </c>
      <c r="H30" s="33" t="s">
        <v>214</v>
      </c>
      <c r="I30" s="33" t="s">
        <v>214</v>
      </c>
      <c r="J30" s="33" t="s">
        <v>19125</v>
      </c>
      <c r="K30" s="33" t="s">
        <v>21630</v>
      </c>
      <c r="L30" s="33" t="s">
        <v>21936</v>
      </c>
      <c r="M30" s="33" t="s">
        <v>20970</v>
      </c>
      <c r="N30" s="33" t="s">
        <v>11801</v>
      </c>
      <c r="O30" s="33" t="s">
        <v>21632</v>
      </c>
      <c r="P30" s="33" t="s">
        <v>20670</v>
      </c>
      <c r="Q30" s="33" t="s">
        <v>214</v>
      </c>
      <c r="R30" s="33" t="s">
        <v>21632</v>
      </c>
      <c r="S30" s="33" t="s">
        <v>21937</v>
      </c>
      <c r="T30" s="34">
        <v>-8250000</v>
      </c>
      <c r="U30" s="34">
        <v>8954921.8499999996</v>
      </c>
      <c r="V30" s="33" t="s">
        <v>18996</v>
      </c>
      <c r="W30" s="33" t="s">
        <v>18997</v>
      </c>
      <c r="X30" s="33" t="s">
        <v>214</v>
      </c>
      <c r="Y30" s="35" t="s">
        <v>214</v>
      </c>
      <c r="Z30" s="35" t="s">
        <v>214</v>
      </c>
      <c r="AA30" s="35" t="s">
        <v>214</v>
      </c>
      <c r="AB30" s="35" t="s">
        <v>214</v>
      </c>
      <c r="AC30" s="35" t="s">
        <v>214</v>
      </c>
      <c r="AD30" s="35" t="s">
        <v>214</v>
      </c>
      <c r="AE30" s="34" t="s">
        <v>214</v>
      </c>
      <c r="AF30" s="35" t="s">
        <v>214</v>
      </c>
    </row>
    <row r="31" spans="1:32" x14ac:dyDescent="0.3">
      <c r="A31" s="32">
        <v>44664</v>
      </c>
      <c r="B31" s="33">
        <v>584531</v>
      </c>
      <c r="C31" s="33" t="s">
        <v>11798</v>
      </c>
      <c r="D31" s="33" t="s">
        <v>214</v>
      </c>
      <c r="E31" s="33">
        <v>67036684</v>
      </c>
      <c r="F31" s="33" t="s">
        <v>214</v>
      </c>
      <c r="G31" s="33" t="s">
        <v>21932</v>
      </c>
      <c r="H31" s="33" t="s">
        <v>214</v>
      </c>
      <c r="I31" s="33" t="s">
        <v>214</v>
      </c>
      <c r="J31" s="33" t="s">
        <v>19125</v>
      </c>
      <c r="K31" s="33" t="s">
        <v>21630</v>
      </c>
      <c r="L31" s="33" t="s">
        <v>21936</v>
      </c>
      <c r="M31" s="33" t="s">
        <v>20970</v>
      </c>
      <c r="N31" s="33" t="s">
        <v>11801</v>
      </c>
      <c r="O31" s="33" t="s">
        <v>21632</v>
      </c>
      <c r="P31" s="33" t="s">
        <v>20670</v>
      </c>
      <c r="Q31" s="33" t="s">
        <v>214</v>
      </c>
      <c r="R31" s="33" t="s">
        <v>21632</v>
      </c>
      <c r="S31" s="33" t="s">
        <v>21937</v>
      </c>
      <c r="T31" s="34">
        <v>-8250000</v>
      </c>
      <c r="U31" s="34">
        <v>8954921.8499999996</v>
      </c>
      <c r="V31" s="33" t="s">
        <v>18996</v>
      </c>
      <c r="W31" s="33" t="s">
        <v>18997</v>
      </c>
      <c r="X31" s="33" t="s">
        <v>214</v>
      </c>
      <c r="Y31" s="35" t="s">
        <v>214</v>
      </c>
      <c r="Z31" s="35" t="s">
        <v>214</v>
      </c>
      <c r="AA31" s="35" t="s">
        <v>214</v>
      </c>
      <c r="AB31" s="35" t="s">
        <v>214</v>
      </c>
      <c r="AC31" s="35" t="s">
        <v>214</v>
      </c>
      <c r="AD31" s="35" t="s">
        <v>214</v>
      </c>
      <c r="AE31" s="34" t="s">
        <v>214</v>
      </c>
      <c r="AF31" s="35" t="s">
        <v>214</v>
      </c>
    </row>
    <row r="32" spans="1:32" x14ac:dyDescent="0.3">
      <c r="A32" s="32">
        <v>44664</v>
      </c>
      <c r="B32" s="33">
        <v>584531</v>
      </c>
      <c r="C32" s="33" t="s">
        <v>11798</v>
      </c>
      <c r="D32" s="33">
        <v>-117383</v>
      </c>
      <c r="E32" s="33">
        <v>14934646</v>
      </c>
      <c r="F32" s="33" t="s">
        <v>214</v>
      </c>
      <c r="G32" s="33" t="s">
        <v>21938</v>
      </c>
      <c r="H32" s="33" t="s">
        <v>214</v>
      </c>
      <c r="I32" s="33" t="s">
        <v>214</v>
      </c>
      <c r="J32" s="33" t="s">
        <v>21626</v>
      </c>
      <c r="K32" s="33" t="s">
        <v>21626</v>
      </c>
      <c r="L32" s="33" t="s">
        <v>21626</v>
      </c>
      <c r="M32" s="33" t="s">
        <v>21939</v>
      </c>
      <c r="N32" s="33" t="s">
        <v>21627</v>
      </c>
      <c r="O32" s="33" t="s">
        <v>21626</v>
      </c>
      <c r="P32" s="33" t="s">
        <v>11802</v>
      </c>
      <c r="Q32" s="33" t="s">
        <v>11803</v>
      </c>
      <c r="R32" s="33" t="s">
        <v>21626</v>
      </c>
      <c r="S32" s="33" t="s">
        <v>11804</v>
      </c>
      <c r="T32" s="34">
        <v>-10091687.5</v>
      </c>
      <c r="U32" s="34">
        <v>-10091687.5</v>
      </c>
      <c r="V32" s="33" t="s">
        <v>18996</v>
      </c>
      <c r="W32" s="33" t="s">
        <v>18997</v>
      </c>
      <c r="X32" s="33" t="s">
        <v>18998</v>
      </c>
      <c r="Y32" s="35" t="s">
        <v>214</v>
      </c>
      <c r="Z32" s="35" t="s">
        <v>214</v>
      </c>
      <c r="AA32" s="35" t="s">
        <v>214</v>
      </c>
      <c r="AB32" s="35" t="s">
        <v>214</v>
      </c>
      <c r="AC32" s="35" t="s">
        <v>214</v>
      </c>
      <c r="AD32" s="35" t="s">
        <v>214</v>
      </c>
      <c r="AE32" s="34" t="s">
        <v>214</v>
      </c>
      <c r="AF32" s="35" t="s">
        <v>214</v>
      </c>
    </row>
    <row r="33" spans="1:32" x14ac:dyDescent="0.3">
      <c r="A33" s="32">
        <v>44664</v>
      </c>
      <c r="B33" s="33">
        <v>584531</v>
      </c>
      <c r="C33" s="33" t="s">
        <v>11798</v>
      </c>
      <c r="D33" s="33">
        <v>1</v>
      </c>
      <c r="E33" s="33">
        <v>1</v>
      </c>
      <c r="F33" s="33" t="s">
        <v>16427</v>
      </c>
      <c r="G33" s="33" t="s">
        <v>11799</v>
      </c>
      <c r="H33" s="33" t="s">
        <v>11800</v>
      </c>
      <c r="I33" s="33" t="s">
        <v>214</v>
      </c>
      <c r="J33" s="33" t="s">
        <v>11800</v>
      </c>
      <c r="K33" s="33" t="s">
        <v>11800</v>
      </c>
      <c r="L33" s="33" t="s">
        <v>16760</v>
      </c>
      <c r="M33" s="33" t="s">
        <v>11800</v>
      </c>
      <c r="N33" s="33" t="s">
        <v>11801</v>
      </c>
      <c r="O33" s="33" t="s">
        <v>11800</v>
      </c>
      <c r="P33" s="33" t="s">
        <v>11802</v>
      </c>
      <c r="Q33" s="33" t="s">
        <v>11803</v>
      </c>
      <c r="R33" s="33" t="s">
        <v>11800</v>
      </c>
      <c r="S33" s="33" t="s">
        <v>11804</v>
      </c>
      <c r="T33" s="34">
        <v>22544637.299999997</v>
      </c>
      <c r="U33" s="34">
        <v>22544637.299999997</v>
      </c>
      <c r="V33" s="33" t="s">
        <v>18996</v>
      </c>
      <c r="W33" s="33" t="s">
        <v>18997</v>
      </c>
      <c r="X33" s="33" t="s">
        <v>18998</v>
      </c>
      <c r="Y33" s="35" t="s">
        <v>214</v>
      </c>
      <c r="Z33" s="35" t="s">
        <v>214</v>
      </c>
      <c r="AA33" s="35" t="s">
        <v>214</v>
      </c>
      <c r="AB33" s="35" t="s">
        <v>214</v>
      </c>
      <c r="AC33" s="35" t="s">
        <v>214</v>
      </c>
      <c r="AD33" s="35" t="s">
        <v>214</v>
      </c>
      <c r="AE33" s="34" t="s">
        <v>214</v>
      </c>
      <c r="AF33" s="35" t="s">
        <v>214</v>
      </c>
    </row>
    <row r="34" spans="1:32" x14ac:dyDescent="0.3">
      <c r="A34" s="32">
        <v>44664</v>
      </c>
      <c r="B34" s="33">
        <v>584531</v>
      </c>
      <c r="C34" s="33" t="s">
        <v>11798</v>
      </c>
      <c r="D34" s="33">
        <v>25</v>
      </c>
      <c r="E34" s="33">
        <v>98314</v>
      </c>
      <c r="F34" s="33" t="s">
        <v>214</v>
      </c>
      <c r="G34" s="33" t="s">
        <v>18177</v>
      </c>
      <c r="H34" s="33" t="s">
        <v>214</v>
      </c>
      <c r="I34" s="33" t="s">
        <v>214</v>
      </c>
      <c r="J34" s="33" t="s">
        <v>11800</v>
      </c>
      <c r="K34" s="33" t="s">
        <v>11800</v>
      </c>
      <c r="L34" s="33" t="s">
        <v>18178</v>
      </c>
      <c r="M34" s="33" t="s">
        <v>11800</v>
      </c>
      <c r="N34" s="33" t="s">
        <v>11801</v>
      </c>
      <c r="O34" s="33" t="s">
        <v>11807</v>
      </c>
      <c r="P34" s="33" t="s">
        <v>11808</v>
      </c>
      <c r="Q34" s="33" t="s">
        <v>322</v>
      </c>
      <c r="R34" s="33" t="s">
        <v>11809</v>
      </c>
      <c r="S34" s="33" t="s">
        <v>16224</v>
      </c>
      <c r="T34" s="34">
        <v>58800000</v>
      </c>
      <c r="U34" s="34">
        <v>73284.73</v>
      </c>
      <c r="V34" s="33" t="s">
        <v>18996</v>
      </c>
      <c r="W34" s="33" t="s">
        <v>18997</v>
      </c>
      <c r="X34" s="33" t="s">
        <v>18998</v>
      </c>
      <c r="Y34" s="35" t="s">
        <v>214</v>
      </c>
      <c r="Z34" s="35" t="s">
        <v>214</v>
      </c>
      <c r="AA34" s="35" t="s">
        <v>214</v>
      </c>
      <c r="AB34" s="35" t="s">
        <v>214</v>
      </c>
      <c r="AC34" s="35" t="s">
        <v>214</v>
      </c>
      <c r="AD34" s="35" t="s">
        <v>214</v>
      </c>
      <c r="AE34" s="34" t="s">
        <v>214</v>
      </c>
      <c r="AF34" s="35" t="s">
        <v>214</v>
      </c>
    </row>
    <row r="35" spans="1:32" x14ac:dyDescent="0.3">
      <c r="A35" s="32">
        <v>44664</v>
      </c>
      <c r="B35" s="33">
        <v>584531</v>
      </c>
      <c r="C35" s="33" t="s">
        <v>11798</v>
      </c>
      <c r="D35" s="33">
        <v>26</v>
      </c>
      <c r="E35" s="33">
        <v>17</v>
      </c>
      <c r="F35" s="33" t="s">
        <v>214</v>
      </c>
      <c r="G35" s="33" t="s">
        <v>11805</v>
      </c>
      <c r="H35" s="33" t="s">
        <v>214</v>
      </c>
      <c r="I35" s="33" t="s">
        <v>214</v>
      </c>
      <c r="J35" s="33" t="s">
        <v>11800</v>
      </c>
      <c r="K35" s="33" t="s">
        <v>11800</v>
      </c>
      <c r="L35" s="33" t="s">
        <v>16761</v>
      </c>
      <c r="M35" s="33" t="s">
        <v>11800</v>
      </c>
      <c r="N35" s="33" t="s">
        <v>11801</v>
      </c>
      <c r="O35" s="33" t="s">
        <v>11807</v>
      </c>
      <c r="P35" s="33" t="s">
        <v>11808</v>
      </c>
      <c r="Q35" s="33" t="s">
        <v>289</v>
      </c>
      <c r="R35" s="33" t="s">
        <v>11809</v>
      </c>
      <c r="S35" s="33" t="s">
        <v>11810</v>
      </c>
      <c r="T35" s="34">
        <v>18061214.84</v>
      </c>
      <c r="U35" s="34">
        <v>3850635.83</v>
      </c>
      <c r="V35" s="33" t="s">
        <v>19001</v>
      </c>
      <c r="W35" s="33" t="s">
        <v>18997</v>
      </c>
      <c r="X35" s="33" t="s">
        <v>18998</v>
      </c>
      <c r="Y35" s="35" t="s">
        <v>214</v>
      </c>
      <c r="Z35" s="35" t="s">
        <v>214</v>
      </c>
      <c r="AA35" s="35" t="s">
        <v>214</v>
      </c>
      <c r="AB35" s="35" t="s">
        <v>214</v>
      </c>
      <c r="AC35" s="35" t="s">
        <v>214</v>
      </c>
      <c r="AD35" s="35" t="s">
        <v>214</v>
      </c>
      <c r="AE35" s="34" t="s">
        <v>214</v>
      </c>
      <c r="AF35" s="35" t="s">
        <v>214</v>
      </c>
    </row>
    <row r="36" spans="1:32" x14ac:dyDescent="0.3">
      <c r="A36" s="32">
        <v>44664</v>
      </c>
      <c r="B36" s="33">
        <v>584531</v>
      </c>
      <c r="C36" s="33" t="s">
        <v>11798</v>
      </c>
      <c r="D36" s="33">
        <v>42</v>
      </c>
      <c r="E36" s="33">
        <v>20</v>
      </c>
      <c r="F36" s="33" t="s">
        <v>214</v>
      </c>
      <c r="G36" s="33" t="s">
        <v>16754</v>
      </c>
      <c r="H36" s="33" t="s">
        <v>214</v>
      </c>
      <c r="I36" s="33" t="s">
        <v>214</v>
      </c>
      <c r="J36" s="33" t="s">
        <v>11800</v>
      </c>
      <c r="K36" s="33" t="s">
        <v>11800</v>
      </c>
      <c r="L36" s="33" t="s">
        <v>16762</v>
      </c>
      <c r="M36" s="33" t="s">
        <v>11800</v>
      </c>
      <c r="N36" s="33" t="s">
        <v>11801</v>
      </c>
      <c r="O36" s="33" t="s">
        <v>11807</v>
      </c>
      <c r="P36" s="33" t="s">
        <v>11820</v>
      </c>
      <c r="Q36" s="33" t="s">
        <v>447</v>
      </c>
      <c r="R36" s="33" t="s">
        <v>11809</v>
      </c>
      <c r="S36" s="33" t="s">
        <v>11821</v>
      </c>
      <c r="T36" s="34">
        <v>2389446.4300000002</v>
      </c>
      <c r="U36" s="34">
        <v>120595.37</v>
      </c>
      <c r="V36" s="33" t="s">
        <v>18999</v>
      </c>
      <c r="W36" s="33" t="s">
        <v>18997</v>
      </c>
      <c r="X36" s="33" t="s">
        <v>18998</v>
      </c>
      <c r="Y36" s="35" t="s">
        <v>214</v>
      </c>
      <c r="Z36" s="35" t="s">
        <v>214</v>
      </c>
      <c r="AA36" s="35" t="s">
        <v>214</v>
      </c>
      <c r="AB36" s="35" t="s">
        <v>214</v>
      </c>
      <c r="AC36" s="35" t="s">
        <v>214</v>
      </c>
      <c r="AD36" s="35" t="s">
        <v>214</v>
      </c>
      <c r="AE36" s="34" t="s">
        <v>214</v>
      </c>
      <c r="AF36" s="35" t="s">
        <v>214</v>
      </c>
    </row>
    <row r="37" spans="1:32" x14ac:dyDescent="0.3">
      <c r="A37" s="32">
        <v>44664</v>
      </c>
      <c r="B37" s="33">
        <v>584531</v>
      </c>
      <c r="C37" s="33" t="s">
        <v>11798</v>
      </c>
      <c r="D37" s="33">
        <v>51</v>
      </c>
      <c r="E37" s="33">
        <v>22</v>
      </c>
      <c r="F37" s="33" t="s">
        <v>21940</v>
      </c>
      <c r="G37" s="33" t="s">
        <v>21941</v>
      </c>
      <c r="H37" s="33" t="s">
        <v>11800</v>
      </c>
      <c r="I37" s="33" t="s">
        <v>214</v>
      </c>
      <c r="J37" s="33" t="s">
        <v>11800</v>
      </c>
      <c r="K37" s="33" t="s">
        <v>11800</v>
      </c>
      <c r="L37" s="33" t="s">
        <v>21942</v>
      </c>
      <c r="M37" s="33" t="s">
        <v>11800</v>
      </c>
      <c r="N37" s="33" t="s">
        <v>11801</v>
      </c>
      <c r="O37" s="33" t="s">
        <v>11807</v>
      </c>
      <c r="P37" s="33" t="s">
        <v>11823</v>
      </c>
      <c r="Q37" s="33" t="s">
        <v>380</v>
      </c>
      <c r="R37" s="33" t="s">
        <v>11809</v>
      </c>
      <c r="S37" s="33" t="s">
        <v>11824</v>
      </c>
      <c r="T37" s="34">
        <v>4497218.41</v>
      </c>
      <c r="U37" s="34">
        <v>308981</v>
      </c>
      <c r="V37" s="33" t="s">
        <v>19000</v>
      </c>
      <c r="W37" s="33" t="s">
        <v>18997</v>
      </c>
      <c r="X37" s="33" t="s">
        <v>18998</v>
      </c>
      <c r="Y37" s="35" t="s">
        <v>214</v>
      </c>
      <c r="Z37" s="35" t="s">
        <v>214</v>
      </c>
      <c r="AA37" s="35" t="s">
        <v>214</v>
      </c>
      <c r="AB37" s="35" t="s">
        <v>214</v>
      </c>
      <c r="AC37" s="35" t="s">
        <v>214</v>
      </c>
      <c r="AD37" s="35" t="s">
        <v>214</v>
      </c>
      <c r="AE37" s="34" t="s">
        <v>214</v>
      </c>
      <c r="AF37" s="35" t="s">
        <v>214</v>
      </c>
    </row>
    <row r="38" spans="1:32" x14ac:dyDescent="0.3">
      <c r="A38" s="32">
        <v>44664</v>
      </c>
      <c r="B38" s="33">
        <v>584531</v>
      </c>
      <c r="C38" s="33" t="s">
        <v>11798</v>
      </c>
      <c r="D38" s="33">
        <v>92</v>
      </c>
      <c r="E38" s="33">
        <v>121275</v>
      </c>
      <c r="F38" s="33" t="s">
        <v>214</v>
      </c>
      <c r="G38" s="33" t="s">
        <v>16419</v>
      </c>
      <c r="H38" s="33" t="s">
        <v>214</v>
      </c>
      <c r="I38" s="33" t="s">
        <v>214</v>
      </c>
      <c r="J38" s="33" t="s">
        <v>11800</v>
      </c>
      <c r="K38" s="33" t="s">
        <v>11800</v>
      </c>
      <c r="L38" s="33" t="s">
        <v>16763</v>
      </c>
      <c r="M38" s="33" t="s">
        <v>11800</v>
      </c>
      <c r="N38" s="33" t="s">
        <v>11801</v>
      </c>
      <c r="O38" s="33" t="s">
        <v>11807</v>
      </c>
      <c r="P38" s="33" t="s">
        <v>11823</v>
      </c>
      <c r="Q38" s="33" t="s">
        <v>342</v>
      </c>
      <c r="R38" s="33" t="s">
        <v>11809</v>
      </c>
      <c r="S38" s="33" t="s">
        <v>11830</v>
      </c>
      <c r="T38" s="34">
        <v>2750718.78</v>
      </c>
      <c r="U38" s="34">
        <v>149414.38</v>
      </c>
      <c r="V38" s="33" t="s">
        <v>19124</v>
      </c>
      <c r="W38" s="33" t="s">
        <v>18997</v>
      </c>
      <c r="X38" s="33" t="s">
        <v>18998</v>
      </c>
      <c r="Y38" s="35" t="s">
        <v>214</v>
      </c>
      <c r="Z38" s="35" t="s">
        <v>214</v>
      </c>
      <c r="AA38" s="35" t="s">
        <v>214</v>
      </c>
      <c r="AB38" s="35" t="s">
        <v>214</v>
      </c>
      <c r="AC38" s="35" t="s">
        <v>214</v>
      </c>
      <c r="AD38" s="35" t="s">
        <v>214</v>
      </c>
      <c r="AE38" s="34" t="s">
        <v>214</v>
      </c>
      <c r="AF38" s="35" t="s">
        <v>214</v>
      </c>
    </row>
    <row r="39" spans="1:32" x14ac:dyDescent="0.3">
      <c r="A39" s="32">
        <v>44664</v>
      </c>
      <c r="B39" s="33">
        <v>584531</v>
      </c>
      <c r="C39" s="33" t="s">
        <v>11798</v>
      </c>
      <c r="D39" s="33">
        <v>89970</v>
      </c>
      <c r="E39" s="33">
        <v>7381687</v>
      </c>
      <c r="F39" s="33" t="s">
        <v>214</v>
      </c>
      <c r="G39" s="33" t="s">
        <v>21943</v>
      </c>
      <c r="H39" s="33" t="s">
        <v>21944</v>
      </c>
      <c r="I39" s="33" t="s">
        <v>214</v>
      </c>
      <c r="J39" s="33" t="s">
        <v>11800</v>
      </c>
      <c r="K39" s="33" t="s">
        <v>11800</v>
      </c>
      <c r="L39" s="33" t="s">
        <v>16760</v>
      </c>
      <c r="M39" s="33" t="s">
        <v>21945</v>
      </c>
      <c r="N39" s="33" t="s">
        <v>11801</v>
      </c>
      <c r="O39" s="33" t="s">
        <v>11800</v>
      </c>
      <c r="P39" s="33" t="s">
        <v>11802</v>
      </c>
      <c r="Q39" s="33" t="s">
        <v>11803</v>
      </c>
      <c r="R39" s="33" t="s">
        <v>11800</v>
      </c>
      <c r="S39" s="33" t="s">
        <v>11804</v>
      </c>
      <c r="T39" s="34">
        <v>300000</v>
      </c>
      <c r="U39" s="34">
        <v>300054.59000000003</v>
      </c>
      <c r="V39" s="33" t="s">
        <v>18996</v>
      </c>
      <c r="W39" s="33" t="s">
        <v>18997</v>
      </c>
      <c r="X39" s="33" t="s">
        <v>18998</v>
      </c>
      <c r="Y39" s="35" t="s">
        <v>214</v>
      </c>
      <c r="Z39" s="35" t="s">
        <v>214</v>
      </c>
      <c r="AA39" s="35" t="s">
        <v>214</v>
      </c>
      <c r="AB39" s="35" t="s">
        <v>214</v>
      </c>
      <c r="AC39" s="35" t="s">
        <v>214</v>
      </c>
      <c r="AD39" s="35" t="s">
        <v>214</v>
      </c>
      <c r="AE39" s="34" t="s">
        <v>214</v>
      </c>
      <c r="AF39" s="35" t="s">
        <v>214</v>
      </c>
    </row>
    <row r="40" spans="1:32" x14ac:dyDescent="0.3">
      <c r="A40" s="32">
        <v>44664</v>
      </c>
      <c r="B40" s="33">
        <v>584531</v>
      </c>
      <c r="C40" s="33" t="s">
        <v>11798</v>
      </c>
      <c r="D40" s="33">
        <v>94112</v>
      </c>
      <c r="E40" s="33">
        <v>123051</v>
      </c>
      <c r="F40" s="33" t="s">
        <v>16301</v>
      </c>
      <c r="G40" s="33" t="s">
        <v>20998</v>
      </c>
      <c r="H40" s="33" t="s">
        <v>21005</v>
      </c>
      <c r="I40" s="33" t="s">
        <v>20975</v>
      </c>
      <c r="J40" s="33" t="s">
        <v>16764</v>
      </c>
      <c r="K40" s="33" t="s">
        <v>21006</v>
      </c>
      <c r="L40" s="33" t="s">
        <v>16767</v>
      </c>
      <c r="M40" s="33" t="s">
        <v>11818</v>
      </c>
      <c r="N40" s="33" t="s">
        <v>11801</v>
      </c>
      <c r="O40" s="33" t="s">
        <v>11819</v>
      </c>
      <c r="P40" s="33" t="s">
        <v>11820</v>
      </c>
      <c r="Q40" s="33" t="s">
        <v>447</v>
      </c>
      <c r="R40" s="33" t="s">
        <v>11816</v>
      </c>
      <c r="S40" s="33" t="s">
        <v>11821</v>
      </c>
      <c r="T40" s="34">
        <v>753865</v>
      </c>
      <c r="U40" s="34">
        <v>3697614.9</v>
      </c>
      <c r="V40" s="33" t="s">
        <v>19124</v>
      </c>
      <c r="W40" s="33" t="s">
        <v>19000</v>
      </c>
      <c r="X40" s="33" t="s">
        <v>18998</v>
      </c>
      <c r="Y40" s="35">
        <v>56.013401000000002</v>
      </c>
      <c r="Z40" s="35">
        <v>-2.4135E-2</v>
      </c>
      <c r="AA40" s="35">
        <v>-5.917E-2</v>
      </c>
      <c r="AB40" s="35">
        <v>-0.21678600000000001</v>
      </c>
      <c r="AC40" s="35">
        <v>5.6608879999999999</v>
      </c>
      <c r="AD40" s="35">
        <v>2.4</v>
      </c>
      <c r="AE40" s="34">
        <v>415812</v>
      </c>
      <c r="AF40" s="35" t="s">
        <v>214</v>
      </c>
    </row>
    <row r="41" spans="1:32" x14ac:dyDescent="0.3">
      <c r="A41" s="32">
        <v>44664</v>
      </c>
      <c r="B41" s="33">
        <v>584531</v>
      </c>
      <c r="C41" s="33" t="s">
        <v>11798</v>
      </c>
      <c r="D41" s="33">
        <v>94789</v>
      </c>
      <c r="E41" s="33">
        <v>7627274</v>
      </c>
      <c r="F41" s="33" t="s">
        <v>214</v>
      </c>
      <c r="G41" s="33" t="s">
        <v>21946</v>
      </c>
      <c r="H41" s="33" t="s">
        <v>11937</v>
      </c>
      <c r="I41" s="33" t="s">
        <v>214</v>
      </c>
      <c r="J41" s="33" t="s">
        <v>11800</v>
      </c>
      <c r="K41" s="33" t="s">
        <v>11800</v>
      </c>
      <c r="L41" s="33" t="s">
        <v>16760</v>
      </c>
      <c r="M41" s="33" t="s">
        <v>11817</v>
      </c>
      <c r="N41" s="33" t="s">
        <v>11801</v>
      </c>
      <c r="O41" s="33" t="s">
        <v>11800</v>
      </c>
      <c r="P41" s="33" t="s">
        <v>11802</v>
      </c>
      <c r="Q41" s="33" t="s">
        <v>11803</v>
      </c>
      <c r="R41" s="33" t="s">
        <v>11800</v>
      </c>
      <c r="S41" s="33" t="s">
        <v>11804</v>
      </c>
      <c r="T41" s="34">
        <v>970000</v>
      </c>
      <c r="U41" s="34">
        <v>970000</v>
      </c>
      <c r="V41" s="33" t="s">
        <v>18996</v>
      </c>
      <c r="W41" s="33" t="s">
        <v>18997</v>
      </c>
      <c r="X41" s="33" t="s">
        <v>18998</v>
      </c>
      <c r="Y41" s="35" t="s">
        <v>214</v>
      </c>
      <c r="Z41" s="35" t="s">
        <v>214</v>
      </c>
      <c r="AA41" s="35" t="s">
        <v>214</v>
      </c>
      <c r="AB41" s="35" t="s">
        <v>214</v>
      </c>
      <c r="AC41" s="35" t="s">
        <v>214</v>
      </c>
      <c r="AD41" s="35" t="s">
        <v>214</v>
      </c>
      <c r="AE41" s="34" t="s">
        <v>214</v>
      </c>
      <c r="AF41" s="35" t="s">
        <v>214</v>
      </c>
    </row>
    <row r="42" spans="1:32" x14ac:dyDescent="0.3">
      <c r="A42" s="32">
        <v>44664</v>
      </c>
      <c r="B42" s="33">
        <v>584531</v>
      </c>
      <c r="C42" s="33" t="s">
        <v>11798</v>
      </c>
      <c r="D42" s="33">
        <v>117383</v>
      </c>
      <c r="E42" s="33">
        <v>14934637</v>
      </c>
      <c r="F42" s="33" t="s">
        <v>214</v>
      </c>
      <c r="G42" s="33" t="s">
        <v>21947</v>
      </c>
      <c r="H42" s="33" t="s">
        <v>21948</v>
      </c>
      <c r="I42" s="33" t="s">
        <v>214</v>
      </c>
      <c r="J42" s="33" t="s">
        <v>19125</v>
      </c>
      <c r="K42" s="33" t="s">
        <v>21949</v>
      </c>
      <c r="L42" s="33" t="s">
        <v>21950</v>
      </c>
      <c r="M42" s="33" t="s">
        <v>21951</v>
      </c>
      <c r="N42" s="33" t="s">
        <v>11861</v>
      </c>
      <c r="O42" s="33" t="s">
        <v>21952</v>
      </c>
      <c r="P42" s="33" t="s">
        <v>11802</v>
      </c>
      <c r="Q42" s="33" t="s">
        <v>11803</v>
      </c>
      <c r="R42" s="33" t="s">
        <v>21953</v>
      </c>
      <c r="S42" s="33" t="s">
        <v>11804</v>
      </c>
      <c r="T42" s="34">
        <v>61</v>
      </c>
      <c r="U42" s="34">
        <v>10091687.5</v>
      </c>
      <c r="V42" s="33" t="s">
        <v>18996</v>
      </c>
      <c r="W42" s="33" t="s">
        <v>19005</v>
      </c>
      <c r="X42" s="33" t="s">
        <v>18998</v>
      </c>
      <c r="Y42" s="35" t="s">
        <v>214</v>
      </c>
      <c r="Z42" s="35" t="s">
        <v>214</v>
      </c>
      <c r="AA42" s="35" t="s">
        <v>214</v>
      </c>
      <c r="AB42" s="35" t="s">
        <v>214</v>
      </c>
      <c r="AC42" s="35" t="s">
        <v>214</v>
      </c>
      <c r="AD42" s="35" t="s">
        <v>214</v>
      </c>
      <c r="AE42" s="34" t="s">
        <v>214</v>
      </c>
      <c r="AF42" s="35" t="s">
        <v>214</v>
      </c>
    </row>
    <row r="43" spans="1:32" x14ac:dyDescent="0.3">
      <c r="A43" s="32">
        <v>44664</v>
      </c>
      <c r="B43" s="33">
        <v>584531</v>
      </c>
      <c r="C43" s="33" t="s">
        <v>11798</v>
      </c>
      <c r="D43" s="33">
        <v>131220</v>
      </c>
      <c r="E43" s="33">
        <v>18922684</v>
      </c>
      <c r="F43" s="33" t="s">
        <v>214</v>
      </c>
      <c r="G43" s="33" t="s">
        <v>21954</v>
      </c>
      <c r="H43" s="33" t="s">
        <v>11932</v>
      </c>
      <c r="I43" s="33" t="s">
        <v>214</v>
      </c>
      <c r="J43" s="33" t="s">
        <v>11800</v>
      </c>
      <c r="K43" s="33" t="s">
        <v>11800</v>
      </c>
      <c r="L43" s="33" t="s">
        <v>16760</v>
      </c>
      <c r="M43" s="33" t="s">
        <v>11817</v>
      </c>
      <c r="N43" s="33" t="s">
        <v>11801</v>
      </c>
      <c r="O43" s="33" t="s">
        <v>11800</v>
      </c>
      <c r="P43" s="33" t="s">
        <v>11802</v>
      </c>
      <c r="Q43" s="33" t="s">
        <v>11803</v>
      </c>
      <c r="R43" s="33" t="s">
        <v>11800</v>
      </c>
      <c r="S43" s="33" t="s">
        <v>11804</v>
      </c>
      <c r="T43" s="34">
        <v>3786000</v>
      </c>
      <c r="U43" s="34">
        <v>3786000</v>
      </c>
      <c r="V43" s="33" t="s">
        <v>18996</v>
      </c>
      <c r="W43" s="33" t="s">
        <v>18997</v>
      </c>
      <c r="X43" s="33" t="s">
        <v>18998</v>
      </c>
      <c r="Y43" s="35" t="s">
        <v>214</v>
      </c>
      <c r="Z43" s="35" t="s">
        <v>214</v>
      </c>
      <c r="AA43" s="35" t="s">
        <v>214</v>
      </c>
      <c r="AB43" s="35" t="s">
        <v>214</v>
      </c>
      <c r="AC43" s="35" t="s">
        <v>214</v>
      </c>
      <c r="AD43" s="35" t="s">
        <v>214</v>
      </c>
      <c r="AE43" s="34" t="s">
        <v>214</v>
      </c>
      <c r="AF43" s="35" t="s">
        <v>214</v>
      </c>
    </row>
    <row r="44" spans="1:32" x14ac:dyDescent="0.3">
      <c r="A44" s="32">
        <v>44664</v>
      </c>
      <c r="B44" s="33">
        <v>584531</v>
      </c>
      <c r="C44" s="33" t="s">
        <v>11798</v>
      </c>
      <c r="D44" s="33">
        <v>164920</v>
      </c>
      <c r="E44" s="33">
        <v>28842913</v>
      </c>
      <c r="F44" s="33" t="s">
        <v>16207</v>
      </c>
      <c r="G44" s="33" t="s">
        <v>21000</v>
      </c>
      <c r="H44" s="33" t="s">
        <v>21007</v>
      </c>
      <c r="I44" s="33" t="s">
        <v>21008</v>
      </c>
      <c r="J44" s="33" t="s">
        <v>16764</v>
      </c>
      <c r="K44" s="33" t="s">
        <v>21006</v>
      </c>
      <c r="L44" s="33" t="s">
        <v>16767</v>
      </c>
      <c r="M44" s="33" t="s">
        <v>21009</v>
      </c>
      <c r="N44" s="33" t="s">
        <v>11801</v>
      </c>
      <c r="O44" s="33" t="s">
        <v>753</v>
      </c>
      <c r="P44" s="33" t="s">
        <v>11808</v>
      </c>
      <c r="Q44" s="33" t="s">
        <v>289</v>
      </c>
      <c r="R44" s="33" t="s">
        <v>11816</v>
      </c>
      <c r="S44" s="33" t="s">
        <v>11810</v>
      </c>
      <c r="T44" s="34">
        <v>17880</v>
      </c>
      <c r="U44" s="34">
        <v>3664658.38</v>
      </c>
      <c r="V44" s="33" t="s">
        <v>19001</v>
      </c>
      <c r="W44" s="33" t="s">
        <v>19010</v>
      </c>
      <c r="X44" s="33" t="s">
        <v>18998</v>
      </c>
      <c r="Y44" s="35">
        <v>49.638582999999997</v>
      </c>
      <c r="Z44" s="35">
        <v>-2.12E-4</v>
      </c>
      <c r="AA44" s="35">
        <v>0.22215099999999999</v>
      </c>
      <c r="AB44" s="35">
        <v>0.106333</v>
      </c>
      <c r="AC44" s="35">
        <v>5.0597599999999998</v>
      </c>
      <c r="AD44" s="35">
        <v>2.4</v>
      </c>
      <c r="AE44" s="34">
        <v>465302</v>
      </c>
      <c r="AF44" s="35" t="s">
        <v>214</v>
      </c>
    </row>
    <row r="45" spans="1:32" x14ac:dyDescent="0.3">
      <c r="A45" s="32">
        <v>44664</v>
      </c>
      <c r="B45" s="33">
        <v>584531</v>
      </c>
      <c r="C45" s="33" t="s">
        <v>11798</v>
      </c>
      <c r="D45" s="33">
        <v>172515</v>
      </c>
      <c r="E45" s="33">
        <v>25082885</v>
      </c>
      <c r="F45" s="33" t="s">
        <v>7073</v>
      </c>
      <c r="G45" s="33" t="s">
        <v>130</v>
      </c>
      <c r="H45" s="33" t="s">
        <v>2209</v>
      </c>
      <c r="I45" s="33" t="s">
        <v>20428</v>
      </c>
      <c r="J45" s="33" t="s">
        <v>16448</v>
      </c>
      <c r="K45" s="33" t="s">
        <v>16766</v>
      </c>
      <c r="L45" s="33" t="s">
        <v>16765</v>
      </c>
      <c r="M45" s="33" t="s">
        <v>11826</v>
      </c>
      <c r="N45" s="33" t="s">
        <v>11801</v>
      </c>
      <c r="O45" s="33" t="s">
        <v>753</v>
      </c>
      <c r="P45" s="33" t="s">
        <v>11823</v>
      </c>
      <c r="Q45" s="33" t="s">
        <v>333</v>
      </c>
      <c r="R45" s="33" t="s">
        <v>11816</v>
      </c>
      <c r="S45" s="33" t="s">
        <v>11804</v>
      </c>
      <c r="T45" s="34">
        <v>3755000</v>
      </c>
      <c r="U45" s="34">
        <v>3824506.6</v>
      </c>
      <c r="V45" s="33" t="s">
        <v>18999</v>
      </c>
      <c r="W45" s="33" t="s">
        <v>19000</v>
      </c>
      <c r="X45" s="33" t="s">
        <v>19006</v>
      </c>
      <c r="Y45" s="35">
        <v>20.440296477623072</v>
      </c>
      <c r="Z45" s="35">
        <v>1.8019855841210131E-2</v>
      </c>
      <c r="AA45" s="35">
        <v>0.33756499178836208</v>
      </c>
      <c r="AB45" s="35">
        <v>0.24715186893927665</v>
      </c>
      <c r="AC45" s="35">
        <v>0.56240624701860042</v>
      </c>
      <c r="AD45" s="35">
        <v>2.4</v>
      </c>
      <c r="AE45" s="34">
        <v>357838</v>
      </c>
      <c r="AF45" s="35" t="s">
        <v>214</v>
      </c>
    </row>
    <row r="46" spans="1:32" x14ac:dyDescent="0.3">
      <c r="A46" s="32">
        <v>44664</v>
      </c>
      <c r="B46" s="33">
        <v>584531</v>
      </c>
      <c r="C46" s="33" t="s">
        <v>11798</v>
      </c>
      <c r="D46" s="33">
        <v>177498</v>
      </c>
      <c r="E46" s="33">
        <v>35560886</v>
      </c>
      <c r="F46" s="33" t="s">
        <v>8871</v>
      </c>
      <c r="G46" s="33" t="s">
        <v>20526</v>
      </c>
      <c r="H46" s="33" t="s">
        <v>1517</v>
      </c>
      <c r="I46" s="33" t="s">
        <v>20971</v>
      </c>
      <c r="J46" s="33" t="s">
        <v>16448</v>
      </c>
      <c r="K46" s="33" t="s">
        <v>20972</v>
      </c>
      <c r="L46" s="33" t="s">
        <v>16772</v>
      </c>
      <c r="M46" s="33" t="s">
        <v>11814</v>
      </c>
      <c r="N46" s="33" t="s">
        <v>11801</v>
      </c>
      <c r="O46" s="33" t="s">
        <v>11829</v>
      </c>
      <c r="P46" s="33" t="s">
        <v>11825</v>
      </c>
      <c r="Q46" s="33" t="s">
        <v>225</v>
      </c>
      <c r="R46" s="33" t="s">
        <v>11816</v>
      </c>
      <c r="S46" s="33" t="s">
        <v>11804</v>
      </c>
      <c r="T46" s="34">
        <v>1470000</v>
      </c>
      <c r="U46" s="34">
        <v>1497475.36</v>
      </c>
      <c r="V46" s="33" t="s">
        <v>19000</v>
      </c>
      <c r="W46" s="33" t="s">
        <v>19005</v>
      </c>
      <c r="X46" s="33" t="s">
        <v>19025</v>
      </c>
      <c r="Y46" s="35">
        <v>50.904471225762912</v>
      </c>
      <c r="Z46" s="35">
        <v>-3.1227442488081181E-2</v>
      </c>
      <c r="AA46" s="35">
        <v>-1.0809298140990151</v>
      </c>
      <c r="AB46" s="35">
        <v>-0.35260333301893354</v>
      </c>
      <c r="AC46" s="35">
        <v>2.6411215116709599</v>
      </c>
      <c r="AD46" s="35">
        <v>2.6</v>
      </c>
      <c r="AE46" s="34">
        <v>398844</v>
      </c>
      <c r="AF46" s="35" t="s">
        <v>214</v>
      </c>
    </row>
    <row r="47" spans="1:32" x14ac:dyDescent="0.3">
      <c r="A47" s="32">
        <v>44664</v>
      </c>
      <c r="B47" s="33">
        <v>584531</v>
      </c>
      <c r="C47" s="33" t="s">
        <v>11798</v>
      </c>
      <c r="D47" s="33">
        <v>182303</v>
      </c>
      <c r="E47" s="33">
        <v>36750268</v>
      </c>
      <c r="F47" s="33" t="s">
        <v>7932</v>
      </c>
      <c r="G47" s="33" t="s">
        <v>20019</v>
      </c>
      <c r="H47" s="33" t="s">
        <v>2933</v>
      </c>
      <c r="I47" s="33" t="s">
        <v>19033</v>
      </c>
      <c r="J47" s="33" t="s">
        <v>16448</v>
      </c>
      <c r="K47" s="33" t="s">
        <v>16766</v>
      </c>
      <c r="L47" s="33" t="s">
        <v>16772</v>
      </c>
      <c r="M47" s="33" t="s">
        <v>11814</v>
      </c>
      <c r="N47" s="33" t="s">
        <v>11801</v>
      </c>
      <c r="O47" s="33" t="s">
        <v>753</v>
      </c>
      <c r="P47" s="33" t="s">
        <v>11825</v>
      </c>
      <c r="Q47" s="33" t="s">
        <v>892</v>
      </c>
      <c r="R47" s="33" t="s">
        <v>11816</v>
      </c>
      <c r="S47" s="33" t="s">
        <v>11804</v>
      </c>
      <c r="T47" s="34">
        <v>1775000</v>
      </c>
      <c r="U47" s="34">
        <v>1846876.41</v>
      </c>
      <c r="V47" s="33" t="s">
        <v>19000</v>
      </c>
      <c r="W47" s="33" t="s">
        <v>19000</v>
      </c>
      <c r="X47" s="33" t="s">
        <v>19012</v>
      </c>
      <c r="Y47" s="35">
        <v>59.041050748512752</v>
      </c>
      <c r="Z47" s="35">
        <v>-3.5699714402248617E-2</v>
      </c>
      <c r="AA47" s="35">
        <v>-0.4551255897630142</v>
      </c>
      <c r="AB47" s="35">
        <v>-0.1960738160240254</v>
      </c>
      <c r="AC47" s="35">
        <v>-1.103072576105923</v>
      </c>
      <c r="AD47" s="35">
        <v>2.1</v>
      </c>
      <c r="AE47" s="34">
        <v>381876</v>
      </c>
      <c r="AF47" s="35" t="s">
        <v>214</v>
      </c>
    </row>
    <row r="48" spans="1:32" x14ac:dyDescent="0.3">
      <c r="A48" s="32">
        <v>44664</v>
      </c>
      <c r="B48" s="33">
        <v>584531</v>
      </c>
      <c r="C48" s="33" t="s">
        <v>11798</v>
      </c>
      <c r="D48" s="33">
        <v>186171</v>
      </c>
      <c r="E48" s="33">
        <v>22911866</v>
      </c>
      <c r="F48" s="33" t="s">
        <v>16368</v>
      </c>
      <c r="G48" s="33" t="s">
        <v>20999</v>
      </c>
      <c r="H48" s="33" t="s">
        <v>21010</v>
      </c>
      <c r="I48" s="33" t="s">
        <v>21011</v>
      </c>
      <c r="J48" s="33" t="s">
        <v>16764</v>
      </c>
      <c r="K48" s="33" t="s">
        <v>21006</v>
      </c>
      <c r="L48" s="33" t="s">
        <v>16765</v>
      </c>
      <c r="M48" s="33" t="s">
        <v>11818</v>
      </c>
      <c r="N48" s="33" t="s">
        <v>11801</v>
      </c>
      <c r="O48" s="33" t="s">
        <v>753</v>
      </c>
      <c r="P48" s="33" t="s">
        <v>11823</v>
      </c>
      <c r="Q48" s="33" t="s">
        <v>380</v>
      </c>
      <c r="R48" s="33" t="s">
        <v>11816</v>
      </c>
      <c r="S48" s="33" t="s">
        <v>11824</v>
      </c>
      <c r="T48" s="34">
        <v>109295000</v>
      </c>
      <c r="U48" s="34">
        <v>6674509.6399999997</v>
      </c>
      <c r="V48" s="33" t="s">
        <v>19001</v>
      </c>
      <c r="W48" s="33" t="s">
        <v>18999</v>
      </c>
      <c r="X48" s="33" t="s">
        <v>20974</v>
      </c>
      <c r="Y48" s="35">
        <v>49.982111000000003</v>
      </c>
      <c r="Z48" s="35">
        <v>-1.7839000000000001E-2</v>
      </c>
      <c r="AA48" s="35">
        <v>0.74136899999999994</v>
      </c>
      <c r="AB48" s="35">
        <v>0.16179099999999999</v>
      </c>
      <c r="AC48" s="35">
        <v>0.35962899999999998</v>
      </c>
      <c r="AD48" s="35">
        <v>2.2999999999999998</v>
      </c>
      <c r="AE48" s="34">
        <v>463888</v>
      </c>
      <c r="AF48" s="35" t="s">
        <v>214</v>
      </c>
    </row>
    <row r="49" spans="1:32" x14ac:dyDescent="0.3">
      <c r="A49" s="32">
        <v>44664</v>
      </c>
      <c r="B49" s="33">
        <v>584531</v>
      </c>
      <c r="C49" s="33" t="s">
        <v>11798</v>
      </c>
      <c r="D49" s="33">
        <v>188015</v>
      </c>
      <c r="E49" s="33">
        <v>33499340</v>
      </c>
      <c r="F49" s="33" t="s">
        <v>9377</v>
      </c>
      <c r="G49" s="33" t="s">
        <v>7</v>
      </c>
      <c r="H49" s="33" t="s">
        <v>2323</v>
      </c>
      <c r="I49" s="33" t="s">
        <v>19004</v>
      </c>
      <c r="J49" s="33" t="s">
        <v>16449</v>
      </c>
      <c r="K49" s="33" t="s">
        <v>16769</v>
      </c>
      <c r="L49" s="33" t="s">
        <v>16773</v>
      </c>
      <c r="M49" s="33" t="s">
        <v>11814</v>
      </c>
      <c r="N49" s="33" t="s">
        <v>11801</v>
      </c>
      <c r="O49" s="33" t="s">
        <v>11819</v>
      </c>
      <c r="P49" s="33" t="s">
        <v>11808</v>
      </c>
      <c r="Q49" s="33" t="s">
        <v>289</v>
      </c>
      <c r="R49" s="33" t="s">
        <v>269</v>
      </c>
      <c r="S49" s="33" t="s">
        <v>11804</v>
      </c>
      <c r="T49" s="34">
        <v>2545000</v>
      </c>
      <c r="U49" s="34">
        <v>2797449.86</v>
      </c>
      <c r="V49" s="33" t="s">
        <v>18999</v>
      </c>
      <c r="W49" s="33" t="s">
        <v>19005</v>
      </c>
      <c r="X49" s="33" t="s">
        <v>19006</v>
      </c>
      <c r="Y49" s="35">
        <v>56.279844364708758</v>
      </c>
      <c r="Z49" s="35">
        <v>1.6142421506117444E-2</v>
      </c>
      <c r="AA49" s="35">
        <v>0.94408408209008599</v>
      </c>
      <c r="AB49" s="35">
        <v>0.436381506022542</v>
      </c>
      <c r="AC49" s="35">
        <v>1.1545424946741747</v>
      </c>
      <c r="AD49" s="35">
        <v>1.75</v>
      </c>
      <c r="AE49" s="34">
        <v>230000</v>
      </c>
      <c r="AF49" s="35" t="s">
        <v>214</v>
      </c>
    </row>
    <row r="50" spans="1:32" x14ac:dyDescent="0.3">
      <c r="A50" s="32">
        <v>44664</v>
      </c>
      <c r="B50" s="33">
        <v>584531</v>
      </c>
      <c r="C50" s="33" t="s">
        <v>11798</v>
      </c>
      <c r="D50" s="33">
        <v>202589</v>
      </c>
      <c r="E50" s="33">
        <v>34598047</v>
      </c>
      <c r="F50" s="33" t="s">
        <v>4604</v>
      </c>
      <c r="G50" s="33" t="s">
        <v>18729</v>
      </c>
      <c r="H50" s="33" t="s">
        <v>11857</v>
      </c>
      <c r="I50" s="33" t="s">
        <v>19008</v>
      </c>
      <c r="J50" s="33" t="s">
        <v>16449</v>
      </c>
      <c r="K50" s="33" t="s">
        <v>16770</v>
      </c>
      <c r="L50" s="33" t="s">
        <v>16775</v>
      </c>
      <c r="M50" s="33" t="s">
        <v>11814</v>
      </c>
      <c r="N50" s="33" t="s">
        <v>11801</v>
      </c>
      <c r="O50" s="33" t="s">
        <v>753</v>
      </c>
      <c r="P50" s="33" t="s">
        <v>11820</v>
      </c>
      <c r="Q50" s="33" t="s">
        <v>447</v>
      </c>
      <c r="R50" s="33" t="s">
        <v>249</v>
      </c>
      <c r="S50" s="33" t="s">
        <v>11804</v>
      </c>
      <c r="T50" s="34">
        <v>805000</v>
      </c>
      <c r="U50" s="34">
        <v>803154.76</v>
      </c>
      <c r="V50" s="33" t="s">
        <v>18999</v>
      </c>
      <c r="W50" s="33" t="s">
        <v>18997</v>
      </c>
      <c r="X50" s="33" t="s">
        <v>21635</v>
      </c>
      <c r="Y50" s="35">
        <v>50.334194281645992</v>
      </c>
      <c r="Z50" s="35">
        <v>4.2364624072853019E-2</v>
      </c>
      <c r="AA50" s="35">
        <v>-6.8749262737735108</v>
      </c>
      <c r="AB50" s="35">
        <v>-1.0133797005395664</v>
      </c>
      <c r="AC50" s="35">
        <v>-27.546481817186461</v>
      </c>
      <c r="AD50" s="35">
        <v>1</v>
      </c>
      <c r="AE50" s="34">
        <v>750000</v>
      </c>
      <c r="AF50" s="35" t="s">
        <v>214</v>
      </c>
    </row>
    <row r="51" spans="1:32" x14ac:dyDescent="0.3">
      <c r="A51" s="32">
        <v>44664</v>
      </c>
      <c r="B51" s="33">
        <v>584531</v>
      </c>
      <c r="C51" s="33" t="s">
        <v>11798</v>
      </c>
      <c r="D51" s="33">
        <v>204587</v>
      </c>
      <c r="E51" s="33">
        <v>42649449</v>
      </c>
      <c r="F51" s="33" t="s">
        <v>6015</v>
      </c>
      <c r="G51" s="33" t="s">
        <v>19572</v>
      </c>
      <c r="H51" s="33" t="s">
        <v>1329</v>
      </c>
      <c r="I51" s="33" t="s">
        <v>19023</v>
      </c>
      <c r="J51" s="33" t="s">
        <v>16448</v>
      </c>
      <c r="K51" s="33" t="s">
        <v>16766</v>
      </c>
      <c r="L51" s="33" t="s">
        <v>16765</v>
      </c>
      <c r="M51" s="33" t="s">
        <v>11814</v>
      </c>
      <c r="N51" s="33" t="s">
        <v>11801</v>
      </c>
      <c r="O51" s="33" t="s">
        <v>11815</v>
      </c>
      <c r="P51" s="33" t="s">
        <v>11823</v>
      </c>
      <c r="Q51" s="33" t="s">
        <v>342</v>
      </c>
      <c r="R51" s="33" t="s">
        <v>11816</v>
      </c>
      <c r="S51" s="33" t="s">
        <v>11804</v>
      </c>
      <c r="T51" s="34">
        <v>1665000</v>
      </c>
      <c r="U51" s="34">
        <v>1551570.53</v>
      </c>
      <c r="V51" s="33" t="s">
        <v>19124</v>
      </c>
      <c r="W51" s="33" t="s">
        <v>19000</v>
      </c>
      <c r="X51" s="33" t="s">
        <v>19003</v>
      </c>
      <c r="Y51" s="35">
        <v>33.351823954632692</v>
      </c>
      <c r="Z51" s="35">
        <v>-4.4461182771655672E-3</v>
      </c>
      <c r="AA51" s="35">
        <v>-0.44615489229921934</v>
      </c>
      <c r="AB51" s="35">
        <v>-0.12498823086315269</v>
      </c>
      <c r="AC51" s="35">
        <v>1.0415272131299247</v>
      </c>
      <c r="AD51" s="35">
        <v>2.7</v>
      </c>
      <c r="AE51" s="34">
        <v>195228</v>
      </c>
      <c r="AF51" s="35" t="s">
        <v>214</v>
      </c>
    </row>
    <row r="52" spans="1:32" x14ac:dyDescent="0.3">
      <c r="A52" s="32">
        <v>44664</v>
      </c>
      <c r="B52" s="33">
        <v>584531</v>
      </c>
      <c r="C52" s="33" t="s">
        <v>11798</v>
      </c>
      <c r="D52" s="33">
        <v>206144</v>
      </c>
      <c r="E52" s="33">
        <v>42979162</v>
      </c>
      <c r="F52" s="33" t="s">
        <v>7385</v>
      </c>
      <c r="G52" s="33" t="s">
        <v>17</v>
      </c>
      <c r="H52" s="33" t="s">
        <v>2570</v>
      </c>
      <c r="I52" s="33" t="s">
        <v>19009</v>
      </c>
      <c r="J52" s="33" t="s">
        <v>16449</v>
      </c>
      <c r="K52" s="33" t="s">
        <v>16770</v>
      </c>
      <c r="L52" s="33" t="s">
        <v>16777</v>
      </c>
      <c r="M52" s="33" t="s">
        <v>11818</v>
      </c>
      <c r="N52" s="33" t="s">
        <v>11801</v>
      </c>
      <c r="O52" s="33" t="s">
        <v>11815</v>
      </c>
      <c r="P52" s="33" t="s">
        <v>11823</v>
      </c>
      <c r="Q52" s="33" t="s">
        <v>1800</v>
      </c>
      <c r="R52" s="33" t="s">
        <v>233</v>
      </c>
      <c r="S52" s="33" t="s">
        <v>11804</v>
      </c>
      <c r="T52" s="34">
        <v>1575000</v>
      </c>
      <c r="U52" s="34">
        <v>1569407.44</v>
      </c>
      <c r="V52" s="33" t="s">
        <v>18999</v>
      </c>
      <c r="W52" s="33" t="s">
        <v>19010</v>
      </c>
      <c r="X52" s="33" t="s">
        <v>19013</v>
      </c>
      <c r="Y52" s="35">
        <v>76.327094149760129</v>
      </c>
      <c r="Z52" s="35">
        <v>-2.3588617240179133E-2</v>
      </c>
      <c r="AA52" s="35">
        <v>1.4403525084019861</v>
      </c>
      <c r="AB52" s="35">
        <v>0.43960543158300425</v>
      </c>
      <c r="AC52" s="35">
        <v>0.41378367487568823</v>
      </c>
      <c r="AD52" s="35">
        <v>1.2</v>
      </c>
      <c r="AE52" s="34">
        <v>700000</v>
      </c>
      <c r="AF52" s="35" t="s">
        <v>214</v>
      </c>
    </row>
    <row r="53" spans="1:32" x14ac:dyDescent="0.3">
      <c r="A53" s="32">
        <v>44664</v>
      </c>
      <c r="B53" s="33">
        <v>584531</v>
      </c>
      <c r="C53" s="33" t="s">
        <v>11798</v>
      </c>
      <c r="D53" s="33">
        <v>207735</v>
      </c>
      <c r="E53" s="33">
        <v>43504007</v>
      </c>
      <c r="F53" s="33" t="s">
        <v>6363</v>
      </c>
      <c r="G53" s="33" t="s">
        <v>21</v>
      </c>
      <c r="H53" s="33" t="s">
        <v>1791</v>
      </c>
      <c r="I53" s="33" t="s">
        <v>19011</v>
      </c>
      <c r="J53" s="33" t="s">
        <v>16449</v>
      </c>
      <c r="K53" s="33" t="s">
        <v>16770</v>
      </c>
      <c r="L53" s="33" t="s">
        <v>16774</v>
      </c>
      <c r="M53" s="33" t="s">
        <v>11814</v>
      </c>
      <c r="N53" s="33" t="s">
        <v>11801</v>
      </c>
      <c r="O53" s="33" t="s">
        <v>753</v>
      </c>
      <c r="P53" s="33" t="s">
        <v>11823</v>
      </c>
      <c r="Q53" s="33" t="s">
        <v>380</v>
      </c>
      <c r="R53" s="33" t="s">
        <v>269</v>
      </c>
      <c r="S53" s="33" t="s">
        <v>11804</v>
      </c>
      <c r="T53" s="34">
        <v>2195000</v>
      </c>
      <c r="U53" s="34">
        <v>2411977.27</v>
      </c>
      <c r="V53" s="33" t="s">
        <v>19000</v>
      </c>
      <c r="W53" s="33" t="s">
        <v>19000</v>
      </c>
      <c r="X53" s="33" t="s">
        <v>19012</v>
      </c>
      <c r="Y53" s="35">
        <v>54.997864728030102</v>
      </c>
      <c r="Z53" s="35">
        <v>2.8787498125794286E-2</v>
      </c>
      <c r="AA53" s="35">
        <v>-9.5953520772809497E-2</v>
      </c>
      <c r="AB53" s="35">
        <v>7.4894551266737608E-2</v>
      </c>
      <c r="AC53" s="35">
        <v>-1.8275237481707691</v>
      </c>
      <c r="AD53" s="35">
        <v>2.1</v>
      </c>
      <c r="AE53" s="34">
        <v>700000</v>
      </c>
      <c r="AF53" s="35" t="s">
        <v>214</v>
      </c>
    </row>
    <row r="54" spans="1:32" x14ac:dyDescent="0.3">
      <c r="A54" s="32">
        <v>44664</v>
      </c>
      <c r="B54" s="33">
        <v>584531</v>
      </c>
      <c r="C54" s="33" t="s">
        <v>11798</v>
      </c>
      <c r="D54" s="33">
        <v>214241</v>
      </c>
      <c r="E54" s="33">
        <v>44952988</v>
      </c>
      <c r="F54" s="33" t="s">
        <v>6808</v>
      </c>
      <c r="G54" s="33" t="s">
        <v>26</v>
      </c>
      <c r="H54" s="33" t="s">
        <v>3619</v>
      </c>
      <c r="I54" s="33" t="s">
        <v>20429</v>
      </c>
      <c r="J54" s="33" t="s">
        <v>16449</v>
      </c>
      <c r="K54" s="33" t="s">
        <v>16770</v>
      </c>
      <c r="L54" s="33" t="s">
        <v>16771</v>
      </c>
      <c r="M54" s="33" t="s">
        <v>11814</v>
      </c>
      <c r="N54" s="33" t="s">
        <v>11801</v>
      </c>
      <c r="O54" s="33" t="s">
        <v>11815</v>
      </c>
      <c r="P54" s="33" t="s">
        <v>11823</v>
      </c>
      <c r="Q54" s="33" t="s">
        <v>388</v>
      </c>
      <c r="R54" s="33" t="s">
        <v>527</v>
      </c>
      <c r="S54" s="33" t="s">
        <v>11804</v>
      </c>
      <c r="T54" s="34">
        <v>2905000</v>
      </c>
      <c r="U54" s="34">
        <v>2953332.7399999998</v>
      </c>
      <c r="V54" s="33" t="s">
        <v>18999</v>
      </c>
      <c r="W54" s="33" t="s">
        <v>19010</v>
      </c>
      <c r="X54" s="33" t="s">
        <v>19013</v>
      </c>
      <c r="Y54" s="35">
        <v>73.987316694954927</v>
      </c>
      <c r="Z54" s="35">
        <v>-4.2953006431076801E-3</v>
      </c>
      <c r="AA54" s="35">
        <v>-7.6648751967212547E-2</v>
      </c>
      <c r="AB54" s="35">
        <v>-2.768015122026668E-2</v>
      </c>
      <c r="AC54" s="35">
        <v>-0.21997452680066942</v>
      </c>
      <c r="AD54" s="35">
        <v>2.2000000000000002</v>
      </c>
      <c r="AE54" s="34" t="s">
        <v>214</v>
      </c>
      <c r="AF54" s="35" t="s">
        <v>214</v>
      </c>
    </row>
    <row r="55" spans="1:32" x14ac:dyDescent="0.3">
      <c r="A55" s="32">
        <v>44664</v>
      </c>
      <c r="B55" s="33">
        <v>584531</v>
      </c>
      <c r="C55" s="33" t="s">
        <v>11798</v>
      </c>
      <c r="D55" s="33">
        <v>216108</v>
      </c>
      <c r="E55" s="33">
        <v>47299085</v>
      </c>
      <c r="F55" s="33" t="s">
        <v>214</v>
      </c>
      <c r="G55" s="33" t="s">
        <v>21955</v>
      </c>
      <c r="H55" s="33" t="s">
        <v>21956</v>
      </c>
      <c r="I55" s="33" t="s">
        <v>214</v>
      </c>
      <c r="J55" s="33" t="s">
        <v>11800</v>
      </c>
      <c r="K55" s="33" t="s">
        <v>11800</v>
      </c>
      <c r="L55" s="33" t="s">
        <v>16760</v>
      </c>
      <c r="M55" s="33" t="s">
        <v>21945</v>
      </c>
      <c r="N55" s="33" t="s">
        <v>11801</v>
      </c>
      <c r="O55" s="33" t="s">
        <v>11800</v>
      </c>
      <c r="P55" s="33" t="s">
        <v>11802</v>
      </c>
      <c r="Q55" s="33" t="s">
        <v>11803</v>
      </c>
      <c r="R55" s="33" t="s">
        <v>11800</v>
      </c>
      <c r="S55" s="33" t="s">
        <v>11804</v>
      </c>
      <c r="T55" s="34">
        <v>120000</v>
      </c>
      <c r="U55" s="34">
        <v>120031.52</v>
      </c>
      <c r="V55" s="33" t="s">
        <v>18996</v>
      </c>
      <c r="W55" s="33" t="s">
        <v>18997</v>
      </c>
      <c r="X55" s="33" t="s">
        <v>18998</v>
      </c>
      <c r="Y55" s="35" t="s">
        <v>214</v>
      </c>
      <c r="Z55" s="35" t="s">
        <v>214</v>
      </c>
      <c r="AA55" s="35" t="s">
        <v>214</v>
      </c>
      <c r="AB55" s="35" t="s">
        <v>214</v>
      </c>
      <c r="AC55" s="35" t="s">
        <v>214</v>
      </c>
      <c r="AD55" s="35" t="s">
        <v>214</v>
      </c>
      <c r="AE55" s="34" t="s">
        <v>214</v>
      </c>
      <c r="AF55" s="35" t="s">
        <v>214</v>
      </c>
    </row>
    <row r="56" spans="1:32" x14ac:dyDescent="0.3">
      <c r="A56" s="32">
        <v>44664</v>
      </c>
      <c r="B56" s="33">
        <v>584531</v>
      </c>
      <c r="C56" s="33" t="s">
        <v>11798</v>
      </c>
      <c r="D56" s="33">
        <v>226812</v>
      </c>
      <c r="E56" s="33">
        <v>46916101</v>
      </c>
      <c r="F56" s="33" t="s">
        <v>7070</v>
      </c>
      <c r="G56" s="33" t="s">
        <v>17499</v>
      </c>
      <c r="H56" s="33" t="s">
        <v>2199</v>
      </c>
      <c r="I56" s="33" t="s">
        <v>20416</v>
      </c>
      <c r="J56" s="33" t="s">
        <v>16449</v>
      </c>
      <c r="K56" s="33" t="s">
        <v>16770</v>
      </c>
      <c r="L56" s="33" t="s">
        <v>16775</v>
      </c>
      <c r="M56" s="33" t="s">
        <v>11814</v>
      </c>
      <c r="N56" s="33" t="s">
        <v>11801</v>
      </c>
      <c r="O56" s="33" t="s">
        <v>11815</v>
      </c>
      <c r="P56" s="33" t="s">
        <v>11808</v>
      </c>
      <c r="Q56" s="33" t="s">
        <v>289</v>
      </c>
      <c r="R56" s="33" t="s">
        <v>249</v>
      </c>
      <c r="S56" s="33" t="s">
        <v>11804</v>
      </c>
      <c r="T56" s="34">
        <v>2656000</v>
      </c>
      <c r="U56" s="34">
        <v>2405401.6000000001</v>
      </c>
      <c r="V56" s="33" t="s">
        <v>18999</v>
      </c>
      <c r="W56" s="33" t="s">
        <v>19010</v>
      </c>
      <c r="X56" s="33" t="s">
        <v>19007</v>
      </c>
      <c r="Y56" s="35">
        <v>50.314002118606382</v>
      </c>
      <c r="Z56" s="35">
        <v>4.2481078446407139E-2</v>
      </c>
      <c r="AA56" s="35">
        <v>0.38555358787753846</v>
      </c>
      <c r="AB56" s="35">
        <v>0.24028042630356339</v>
      </c>
      <c r="AC56" s="35">
        <v>1.2587804959225011</v>
      </c>
      <c r="AD56" s="35">
        <v>1.4</v>
      </c>
      <c r="AE56" s="34">
        <v>680000</v>
      </c>
      <c r="AF56" s="35" t="s">
        <v>214</v>
      </c>
    </row>
    <row r="57" spans="1:32" x14ac:dyDescent="0.3">
      <c r="A57" s="32">
        <v>44664</v>
      </c>
      <c r="B57" s="33">
        <v>584531</v>
      </c>
      <c r="C57" s="33" t="s">
        <v>11798</v>
      </c>
      <c r="D57" s="33">
        <v>230299</v>
      </c>
      <c r="E57" s="33">
        <v>57457976</v>
      </c>
      <c r="F57" s="33" t="s">
        <v>8084</v>
      </c>
      <c r="G57" s="33" t="s">
        <v>8083</v>
      </c>
      <c r="H57" s="33" t="s">
        <v>2968</v>
      </c>
      <c r="I57" s="33" t="s">
        <v>20973</v>
      </c>
      <c r="J57" s="33" t="s">
        <v>16448</v>
      </c>
      <c r="K57" s="33" t="s">
        <v>16766</v>
      </c>
      <c r="L57" s="33" t="s">
        <v>16768</v>
      </c>
      <c r="M57" s="33" t="s">
        <v>11826</v>
      </c>
      <c r="N57" s="33" t="s">
        <v>11801</v>
      </c>
      <c r="O57" s="33" t="s">
        <v>753</v>
      </c>
      <c r="P57" s="33" t="s">
        <v>11808</v>
      </c>
      <c r="Q57" s="33" t="s">
        <v>690</v>
      </c>
      <c r="R57" s="33" t="s">
        <v>11816</v>
      </c>
      <c r="S57" s="33" t="s">
        <v>11804</v>
      </c>
      <c r="T57" s="34">
        <v>1520000</v>
      </c>
      <c r="U57" s="34">
        <v>1562309.21</v>
      </c>
      <c r="V57" s="33" t="s">
        <v>19000</v>
      </c>
      <c r="W57" s="33" t="s">
        <v>18999</v>
      </c>
      <c r="X57" s="33" t="s">
        <v>19012</v>
      </c>
      <c r="Y57" s="35">
        <v>57.164841142805919</v>
      </c>
      <c r="Z57" s="35">
        <v>-6.2664114071687038E-2</v>
      </c>
      <c r="AA57" s="35">
        <v>-0.21555827553308404</v>
      </c>
      <c r="AB57" s="35">
        <v>-0.21066754542854937</v>
      </c>
      <c r="AC57" s="35">
        <v>1.0219529724827225</v>
      </c>
      <c r="AD57" s="35">
        <v>2.2999999999999998</v>
      </c>
      <c r="AE57" s="34">
        <v>490754</v>
      </c>
      <c r="AF57" s="35" t="s">
        <v>214</v>
      </c>
    </row>
    <row r="58" spans="1:32" x14ac:dyDescent="0.3">
      <c r="A58" s="32">
        <v>44664</v>
      </c>
      <c r="B58" s="33">
        <v>584531</v>
      </c>
      <c r="C58" s="33" t="s">
        <v>11798</v>
      </c>
      <c r="D58" s="33">
        <v>232060</v>
      </c>
      <c r="E58" s="33">
        <v>66778218</v>
      </c>
      <c r="F58" s="33" t="s">
        <v>5732</v>
      </c>
      <c r="G58" s="33" t="s">
        <v>96</v>
      </c>
      <c r="H58" s="33" t="s">
        <v>1094</v>
      </c>
      <c r="I58" s="33" t="s">
        <v>19016</v>
      </c>
      <c r="J58" s="33" t="s">
        <v>16448</v>
      </c>
      <c r="K58" s="33" t="s">
        <v>16766</v>
      </c>
      <c r="L58" s="33" t="s">
        <v>16767</v>
      </c>
      <c r="M58" s="33" t="s">
        <v>11814</v>
      </c>
      <c r="N58" s="33" t="s">
        <v>11801</v>
      </c>
      <c r="O58" s="33" t="s">
        <v>753</v>
      </c>
      <c r="P58" s="33" t="s">
        <v>11808</v>
      </c>
      <c r="Q58" s="33" t="s">
        <v>422</v>
      </c>
      <c r="R58" s="33" t="s">
        <v>11816</v>
      </c>
      <c r="S58" s="33" t="s">
        <v>11804</v>
      </c>
      <c r="T58" s="34">
        <v>2140000</v>
      </c>
      <c r="U58" s="34">
        <v>1552340.84</v>
      </c>
      <c r="V58" s="33" t="s">
        <v>18999</v>
      </c>
      <c r="W58" s="33" t="s">
        <v>19005</v>
      </c>
      <c r="X58" s="33" t="s">
        <v>19006</v>
      </c>
      <c r="Y58" s="35">
        <v>38.537017857698856</v>
      </c>
      <c r="Z58" s="35">
        <v>1.344296937929812E-2</v>
      </c>
      <c r="AA58" s="35">
        <v>0.1390327338919235</v>
      </c>
      <c r="AB58" s="35">
        <v>9.8625364843151431E-2</v>
      </c>
      <c r="AC58" s="35">
        <v>-1.4309552574417239E-2</v>
      </c>
      <c r="AD58" s="35">
        <v>2.2000000000000002</v>
      </c>
      <c r="AE58" s="34">
        <v>453990</v>
      </c>
      <c r="AF58" s="35" t="s">
        <v>214</v>
      </c>
    </row>
    <row r="59" spans="1:32" x14ac:dyDescent="0.3">
      <c r="A59" s="32">
        <v>44664</v>
      </c>
      <c r="B59" s="33">
        <v>584531</v>
      </c>
      <c r="C59" s="33" t="s">
        <v>11798</v>
      </c>
      <c r="D59" s="33">
        <v>233359</v>
      </c>
      <c r="E59" s="33">
        <v>66787181</v>
      </c>
      <c r="F59" s="33" t="s">
        <v>10094</v>
      </c>
      <c r="G59" s="33" t="s">
        <v>37</v>
      </c>
      <c r="H59" s="33" t="s">
        <v>3774</v>
      </c>
      <c r="I59" s="33" t="s">
        <v>19017</v>
      </c>
      <c r="J59" s="33" t="s">
        <v>16449</v>
      </c>
      <c r="K59" s="33" t="s">
        <v>16770</v>
      </c>
      <c r="L59" s="33" t="s">
        <v>16776</v>
      </c>
      <c r="M59" s="33" t="s">
        <v>11814</v>
      </c>
      <c r="N59" s="33" t="s">
        <v>11801</v>
      </c>
      <c r="O59" s="33" t="s">
        <v>11815</v>
      </c>
      <c r="P59" s="33" t="s">
        <v>11808</v>
      </c>
      <c r="Q59" s="33" t="s">
        <v>322</v>
      </c>
      <c r="R59" s="33" t="s">
        <v>527</v>
      </c>
      <c r="S59" s="33" t="s">
        <v>11804</v>
      </c>
      <c r="T59" s="34">
        <v>2605000</v>
      </c>
      <c r="U59" s="34">
        <v>2489781.94</v>
      </c>
      <c r="V59" s="33" t="s">
        <v>18999</v>
      </c>
      <c r="W59" s="33" t="s">
        <v>19000</v>
      </c>
      <c r="X59" s="33" t="s">
        <v>21635</v>
      </c>
      <c r="Y59" s="35">
        <v>56.827736657019138</v>
      </c>
      <c r="Z59" s="35">
        <v>3.5274173996171498E-3</v>
      </c>
      <c r="AA59" s="35">
        <v>6.7204979959029743E-2</v>
      </c>
      <c r="AB59" s="35">
        <v>3.2514608980797277E-2</v>
      </c>
      <c r="AC59" s="35">
        <v>0.21854361021273405</v>
      </c>
      <c r="AD59" s="35">
        <v>2.2999999999999998</v>
      </c>
      <c r="AE59" s="34">
        <v>370000</v>
      </c>
      <c r="AF59" s="35" t="s">
        <v>214</v>
      </c>
    </row>
    <row r="60" spans="1:32" x14ac:dyDescent="0.3">
      <c r="A60" s="32">
        <v>44664</v>
      </c>
      <c r="B60" s="33">
        <v>584531</v>
      </c>
      <c r="C60" s="33" t="s">
        <v>11798</v>
      </c>
      <c r="D60" s="33">
        <v>233372</v>
      </c>
      <c r="E60" s="33">
        <v>66787239</v>
      </c>
      <c r="F60" s="33" t="s">
        <v>7175</v>
      </c>
      <c r="G60" s="33" t="s">
        <v>38</v>
      </c>
      <c r="H60" s="33" t="s">
        <v>3685</v>
      </c>
      <c r="I60" s="33" t="s">
        <v>19019</v>
      </c>
      <c r="J60" s="33" t="s">
        <v>16449</v>
      </c>
      <c r="K60" s="33" t="s">
        <v>16769</v>
      </c>
      <c r="L60" s="33" t="s">
        <v>16781</v>
      </c>
      <c r="M60" s="33" t="s">
        <v>11826</v>
      </c>
      <c r="N60" s="33" t="s">
        <v>11801</v>
      </c>
      <c r="O60" s="33" t="s">
        <v>11819</v>
      </c>
      <c r="P60" s="33" t="s">
        <v>11820</v>
      </c>
      <c r="Q60" s="33" t="s">
        <v>447</v>
      </c>
      <c r="R60" s="33" t="s">
        <v>284</v>
      </c>
      <c r="S60" s="33" t="s">
        <v>11804</v>
      </c>
      <c r="T60" s="34">
        <v>515000</v>
      </c>
      <c r="U60" s="34">
        <v>454273.96</v>
      </c>
      <c r="V60" s="33" t="s">
        <v>19000</v>
      </c>
      <c r="W60" s="33" t="s">
        <v>18999</v>
      </c>
      <c r="X60" s="33" t="s">
        <v>19025</v>
      </c>
      <c r="Y60" s="35">
        <v>48.482781457821055</v>
      </c>
      <c r="Z60" s="35">
        <v>-2.4318133580720769E-3</v>
      </c>
      <c r="AA60" s="35">
        <v>-0.93427874860945792</v>
      </c>
      <c r="AB60" s="35">
        <v>-0.21486131937491848</v>
      </c>
      <c r="AC60" s="35">
        <v>4.2744634695089374</v>
      </c>
      <c r="AD60" s="35">
        <v>1.425</v>
      </c>
      <c r="AE60" s="34">
        <v>460000</v>
      </c>
      <c r="AF60" s="35" t="s">
        <v>214</v>
      </c>
    </row>
    <row r="61" spans="1:32" x14ac:dyDescent="0.3">
      <c r="A61" s="32">
        <v>44664</v>
      </c>
      <c r="B61" s="33">
        <v>584531</v>
      </c>
      <c r="C61" s="33" t="s">
        <v>11798</v>
      </c>
      <c r="D61" s="33">
        <v>233550</v>
      </c>
      <c r="E61" s="33">
        <v>66789211</v>
      </c>
      <c r="F61" s="33" t="s">
        <v>4201</v>
      </c>
      <c r="G61" s="33" t="s">
        <v>39</v>
      </c>
      <c r="H61" s="33" t="s">
        <v>433</v>
      </c>
      <c r="I61" s="33" t="s">
        <v>19020</v>
      </c>
      <c r="J61" s="33" t="s">
        <v>16449</v>
      </c>
      <c r="K61" s="33" t="s">
        <v>16770</v>
      </c>
      <c r="L61" s="33" t="s">
        <v>16782</v>
      </c>
      <c r="M61" s="33" t="s">
        <v>11814</v>
      </c>
      <c r="N61" s="33" t="s">
        <v>11801</v>
      </c>
      <c r="O61" s="33" t="s">
        <v>11815</v>
      </c>
      <c r="P61" s="33" t="s">
        <v>11827</v>
      </c>
      <c r="Q61" s="33" t="s">
        <v>282</v>
      </c>
      <c r="R61" s="33" t="s">
        <v>249</v>
      </c>
      <c r="S61" s="33" t="s">
        <v>11804</v>
      </c>
      <c r="T61" s="34">
        <v>2405000</v>
      </c>
      <c r="U61" s="34">
        <v>2348998.2400000002</v>
      </c>
      <c r="V61" s="33" t="s">
        <v>18999</v>
      </c>
      <c r="W61" s="33" t="s">
        <v>19010</v>
      </c>
      <c r="X61" s="33" t="s">
        <v>19003</v>
      </c>
      <c r="Y61" s="35">
        <v>49.816700842929755</v>
      </c>
      <c r="Z61" s="35">
        <v>4.144166160234164E-2</v>
      </c>
      <c r="AA61" s="35">
        <v>0.96263997493394982</v>
      </c>
      <c r="AB61" s="35">
        <v>0.15271446389978394</v>
      </c>
      <c r="AC61" s="35">
        <v>8.5244383206219894</v>
      </c>
      <c r="AD61" s="35">
        <v>1.45</v>
      </c>
      <c r="AE61" s="34">
        <v>570000</v>
      </c>
      <c r="AF61" s="35" t="s">
        <v>214</v>
      </c>
    </row>
    <row r="62" spans="1:32" x14ac:dyDescent="0.3">
      <c r="A62" s="32">
        <v>44664</v>
      </c>
      <c r="B62" s="33">
        <v>584531</v>
      </c>
      <c r="C62" s="33" t="s">
        <v>11798</v>
      </c>
      <c r="D62" s="33">
        <v>233917</v>
      </c>
      <c r="E62" s="33">
        <v>66792667</v>
      </c>
      <c r="F62" s="33" t="s">
        <v>9479</v>
      </c>
      <c r="G62" s="33" t="s">
        <v>41</v>
      </c>
      <c r="H62" s="33" t="s">
        <v>2381</v>
      </c>
      <c r="I62" s="33" t="s">
        <v>19021</v>
      </c>
      <c r="J62" s="33" t="s">
        <v>16449</v>
      </c>
      <c r="K62" s="33" t="s">
        <v>16770</v>
      </c>
      <c r="L62" s="33" t="s">
        <v>16776</v>
      </c>
      <c r="M62" s="33" t="s">
        <v>11814</v>
      </c>
      <c r="N62" s="33" t="s">
        <v>11801</v>
      </c>
      <c r="O62" s="33" t="s">
        <v>753</v>
      </c>
      <c r="P62" s="33" t="s">
        <v>11808</v>
      </c>
      <c r="Q62" s="33" t="s">
        <v>422</v>
      </c>
      <c r="R62" s="33" t="s">
        <v>527</v>
      </c>
      <c r="S62" s="33" t="s">
        <v>11804</v>
      </c>
      <c r="T62" s="34">
        <v>1375000</v>
      </c>
      <c r="U62" s="34">
        <v>1286604.69</v>
      </c>
      <c r="V62" s="33" t="s">
        <v>18999</v>
      </c>
      <c r="W62" s="33" t="s">
        <v>18999</v>
      </c>
      <c r="X62" s="33" t="s">
        <v>19006</v>
      </c>
      <c r="Y62" s="35">
        <v>56.387209015927553</v>
      </c>
      <c r="Z62" s="35">
        <v>-6.0658527920352867E-2</v>
      </c>
      <c r="AA62" s="35">
        <v>-2.2815862930445192</v>
      </c>
      <c r="AB62" s="35">
        <v>-0.69142175584148902</v>
      </c>
      <c r="AC62" s="35">
        <v>-2.9162678466227945</v>
      </c>
      <c r="AD62" s="35">
        <v>1.675</v>
      </c>
      <c r="AE62" s="34">
        <v>610000</v>
      </c>
      <c r="AF62" s="35" t="s">
        <v>214</v>
      </c>
    </row>
    <row r="63" spans="1:32" x14ac:dyDescent="0.3">
      <c r="A63" s="32">
        <v>44664</v>
      </c>
      <c r="B63" s="33">
        <v>584531</v>
      </c>
      <c r="C63" s="33" t="s">
        <v>11798</v>
      </c>
      <c r="D63" s="33">
        <v>234754</v>
      </c>
      <c r="E63" s="33">
        <v>66796205</v>
      </c>
      <c r="F63" s="33" t="s">
        <v>8522</v>
      </c>
      <c r="G63" s="33" t="s">
        <v>42</v>
      </c>
      <c r="H63" s="33" t="s">
        <v>3125</v>
      </c>
      <c r="I63" s="33" t="s">
        <v>19022</v>
      </c>
      <c r="J63" s="33" t="s">
        <v>16449</v>
      </c>
      <c r="K63" s="33" t="s">
        <v>16769</v>
      </c>
      <c r="L63" s="33" t="s">
        <v>16784</v>
      </c>
      <c r="M63" s="33" t="s">
        <v>11814</v>
      </c>
      <c r="N63" s="33" t="s">
        <v>11801</v>
      </c>
      <c r="O63" s="33" t="s">
        <v>11819</v>
      </c>
      <c r="P63" s="33" t="s">
        <v>11811</v>
      </c>
      <c r="Q63" s="33" t="s">
        <v>349</v>
      </c>
      <c r="R63" s="33" t="s">
        <v>527</v>
      </c>
      <c r="S63" s="33" t="s">
        <v>11804</v>
      </c>
      <c r="T63" s="34">
        <v>3355000</v>
      </c>
      <c r="U63" s="34">
        <v>2488584.94</v>
      </c>
      <c r="V63" s="33" t="s">
        <v>19000</v>
      </c>
      <c r="W63" s="33" t="s">
        <v>19005</v>
      </c>
      <c r="X63" s="33" t="s">
        <v>19006</v>
      </c>
      <c r="Y63" s="35">
        <v>79.764437380548344</v>
      </c>
      <c r="Z63" s="35">
        <v>-0.41495739587929847</v>
      </c>
      <c r="AA63" s="35">
        <v>-9.9237979681227557</v>
      </c>
      <c r="AB63" s="35">
        <v>-4.021328056354136</v>
      </c>
      <c r="AC63" s="35">
        <v>-3.3837898042641399</v>
      </c>
      <c r="AD63" s="35">
        <v>1.4</v>
      </c>
      <c r="AE63" s="34">
        <v>800000</v>
      </c>
      <c r="AF63" s="35" t="s">
        <v>214</v>
      </c>
    </row>
    <row r="64" spans="1:32" x14ac:dyDescent="0.3">
      <c r="A64" s="32">
        <v>44664</v>
      </c>
      <c r="B64" s="33">
        <v>584531</v>
      </c>
      <c r="C64" s="33" t="s">
        <v>11798</v>
      </c>
      <c r="D64" s="33">
        <v>236578</v>
      </c>
      <c r="E64" s="33">
        <v>66810910</v>
      </c>
      <c r="F64" s="33" t="s">
        <v>11873</v>
      </c>
      <c r="G64" s="33" t="s">
        <v>99</v>
      </c>
      <c r="H64" s="33" t="s">
        <v>214</v>
      </c>
      <c r="I64" s="33" t="s">
        <v>19023</v>
      </c>
      <c r="J64" s="33" t="s">
        <v>16764</v>
      </c>
      <c r="K64" s="33" t="s">
        <v>21012</v>
      </c>
      <c r="L64" s="33" t="s">
        <v>16765</v>
      </c>
      <c r="M64" s="33" t="s">
        <v>11818</v>
      </c>
      <c r="N64" s="33" t="s">
        <v>11801</v>
      </c>
      <c r="O64" s="33" t="s">
        <v>11815</v>
      </c>
      <c r="P64" s="33" t="s">
        <v>11823</v>
      </c>
      <c r="Q64" s="33" t="s">
        <v>342</v>
      </c>
      <c r="R64" s="33" t="s">
        <v>11816</v>
      </c>
      <c r="S64" s="33" t="s">
        <v>11830</v>
      </c>
      <c r="T64" s="34">
        <v>24000000</v>
      </c>
      <c r="U64" s="34">
        <v>1289750.2</v>
      </c>
      <c r="V64" s="33" t="s">
        <v>19001</v>
      </c>
      <c r="W64" s="33" t="s">
        <v>19010</v>
      </c>
      <c r="X64" s="33" t="s">
        <v>21957</v>
      </c>
      <c r="Y64" s="35">
        <v>33.351824000000001</v>
      </c>
      <c r="Z64" s="35">
        <v>-1.3329000000000001E-2</v>
      </c>
      <c r="AA64" s="35">
        <v>-1.3200639999999999</v>
      </c>
      <c r="AB64" s="35">
        <v>-0.37335699999999999</v>
      </c>
      <c r="AC64" s="35">
        <v>3.2235140000000002</v>
      </c>
      <c r="AD64" s="35" t="s">
        <v>214</v>
      </c>
      <c r="AE64" s="34">
        <v>195228</v>
      </c>
      <c r="AF64" s="35" t="s">
        <v>214</v>
      </c>
    </row>
    <row r="65" spans="1:32" x14ac:dyDescent="0.3">
      <c r="A65" s="32">
        <v>44664</v>
      </c>
      <c r="B65" s="33">
        <v>584531</v>
      </c>
      <c r="C65" s="33" t="s">
        <v>11798</v>
      </c>
      <c r="D65" s="33">
        <v>237424</v>
      </c>
      <c r="E65" s="33">
        <v>66815105</v>
      </c>
      <c r="F65" s="33" t="s">
        <v>4274</v>
      </c>
      <c r="G65" s="33" t="s">
        <v>49</v>
      </c>
      <c r="H65" s="33" t="s">
        <v>578</v>
      </c>
      <c r="I65" s="33" t="s">
        <v>19026</v>
      </c>
      <c r="J65" s="33" t="s">
        <v>16449</v>
      </c>
      <c r="K65" s="33" t="s">
        <v>16769</v>
      </c>
      <c r="L65" s="33" t="s">
        <v>16774</v>
      </c>
      <c r="M65" s="33" t="s">
        <v>11814</v>
      </c>
      <c r="N65" s="33" t="s">
        <v>11801</v>
      </c>
      <c r="O65" s="33" t="s">
        <v>11819</v>
      </c>
      <c r="P65" s="33" t="s">
        <v>11823</v>
      </c>
      <c r="Q65" s="33" t="s">
        <v>579</v>
      </c>
      <c r="R65" s="33" t="s">
        <v>269</v>
      </c>
      <c r="S65" s="33" t="s">
        <v>11804</v>
      </c>
      <c r="T65" s="34">
        <v>1355000</v>
      </c>
      <c r="U65" s="34">
        <v>1240169.3999999999</v>
      </c>
      <c r="V65" s="33" t="s">
        <v>19000</v>
      </c>
      <c r="W65" s="33" t="s">
        <v>18999</v>
      </c>
      <c r="X65" s="33" t="s">
        <v>19012</v>
      </c>
      <c r="Y65" s="35">
        <v>47.795489456391941</v>
      </c>
      <c r="Z65" s="35">
        <v>-2.2566490104622972E-2</v>
      </c>
      <c r="AA65" s="35">
        <v>-0.3952662040361048</v>
      </c>
      <c r="AB65" s="35">
        <v>-0.13066785138235559</v>
      </c>
      <c r="AC65" s="35">
        <v>-0.68160805199389785</v>
      </c>
      <c r="AD65" s="35">
        <v>2.2000000000000002</v>
      </c>
      <c r="AE65" s="34">
        <v>410000</v>
      </c>
      <c r="AF65" s="35" t="s">
        <v>214</v>
      </c>
    </row>
    <row r="66" spans="1:32" x14ac:dyDescent="0.3">
      <c r="A66" s="32">
        <v>44664</v>
      </c>
      <c r="B66" s="33">
        <v>584531</v>
      </c>
      <c r="C66" s="33" t="s">
        <v>11798</v>
      </c>
      <c r="D66" s="33">
        <v>239524</v>
      </c>
      <c r="E66" s="33">
        <v>66823012</v>
      </c>
      <c r="F66" s="33" t="s">
        <v>9666</v>
      </c>
      <c r="G66" s="33" t="s">
        <v>54</v>
      </c>
      <c r="H66" s="33" t="s">
        <v>2423</v>
      </c>
      <c r="I66" s="33" t="s">
        <v>19027</v>
      </c>
      <c r="J66" s="33" t="s">
        <v>16449</v>
      </c>
      <c r="K66" s="33" t="s">
        <v>16770</v>
      </c>
      <c r="L66" s="33" t="s">
        <v>16776</v>
      </c>
      <c r="M66" s="33" t="s">
        <v>11814</v>
      </c>
      <c r="N66" s="33" t="s">
        <v>11801</v>
      </c>
      <c r="O66" s="33" t="s">
        <v>753</v>
      </c>
      <c r="P66" s="33" t="s">
        <v>11808</v>
      </c>
      <c r="Q66" s="33" t="s">
        <v>422</v>
      </c>
      <c r="R66" s="33" t="s">
        <v>527</v>
      </c>
      <c r="S66" s="33" t="s">
        <v>11804</v>
      </c>
      <c r="T66" s="34">
        <v>440000</v>
      </c>
      <c r="U66" s="34">
        <v>409585</v>
      </c>
      <c r="V66" s="33" t="s">
        <v>19000</v>
      </c>
      <c r="W66" s="33" t="s">
        <v>18999</v>
      </c>
      <c r="X66" s="33" t="s">
        <v>19018</v>
      </c>
      <c r="Y66" s="35">
        <v>58.861526857440239</v>
      </c>
      <c r="Z66" s="35">
        <v>6.9440173483137357E-2</v>
      </c>
      <c r="AA66" s="35">
        <v>0.97542162073352756</v>
      </c>
      <c r="AB66" s="35">
        <v>0.44838762505738572</v>
      </c>
      <c r="AC66" s="35">
        <v>2.4086626041597441</v>
      </c>
      <c r="AD66" s="35">
        <v>1.865</v>
      </c>
      <c r="AE66" s="34">
        <v>780000</v>
      </c>
      <c r="AF66" s="35" t="s">
        <v>214</v>
      </c>
    </row>
    <row r="67" spans="1:32" x14ac:dyDescent="0.3">
      <c r="A67" s="32">
        <v>44664</v>
      </c>
      <c r="B67" s="33">
        <v>584531</v>
      </c>
      <c r="C67" s="33" t="s">
        <v>11798</v>
      </c>
      <c r="D67" s="33">
        <v>239641</v>
      </c>
      <c r="E67" s="33">
        <v>66823360</v>
      </c>
      <c r="F67" s="33" t="s">
        <v>9896</v>
      </c>
      <c r="G67" s="33" t="s">
        <v>56</v>
      </c>
      <c r="H67" s="33" t="s">
        <v>3249</v>
      </c>
      <c r="I67" s="33" t="s">
        <v>19028</v>
      </c>
      <c r="J67" s="33" t="s">
        <v>16449</v>
      </c>
      <c r="K67" s="33" t="s">
        <v>16770</v>
      </c>
      <c r="L67" s="33" t="s">
        <v>16785</v>
      </c>
      <c r="M67" s="33" t="s">
        <v>11814</v>
      </c>
      <c r="N67" s="33" t="s">
        <v>11801</v>
      </c>
      <c r="O67" s="33" t="s">
        <v>11815</v>
      </c>
      <c r="P67" s="33" t="s">
        <v>11827</v>
      </c>
      <c r="Q67" s="33" t="s">
        <v>282</v>
      </c>
      <c r="R67" s="33" t="s">
        <v>284</v>
      </c>
      <c r="S67" s="33" t="s">
        <v>11804</v>
      </c>
      <c r="T67" s="34">
        <v>1945000</v>
      </c>
      <c r="U67" s="34">
        <v>1759935.4100000001</v>
      </c>
      <c r="V67" s="33" t="s">
        <v>19001</v>
      </c>
      <c r="W67" s="33" t="s">
        <v>19010</v>
      </c>
      <c r="X67" s="33" t="s">
        <v>19002</v>
      </c>
      <c r="Y67" s="35">
        <v>53.316536152454582</v>
      </c>
      <c r="Z67" s="35">
        <v>-9.590707684946409E-2</v>
      </c>
      <c r="AA67" s="35">
        <v>-0.6148664733681386</v>
      </c>
      <c r="AB67" s="35">
        <v>-0.29907971339346773</v>
      </c>
      <c r="AC67" s="35">
        <v>-5.9188912015252484</v>
      </c>
      <c r="AD67" s="35">
        <v>2.15</v>
      </c>
      <c r="AE67" s="34">
        <v>430000</v>
      </c>
      <c r="AF67" s="35" t="s">
        <v>214</v>
      </c>
    </row>
    <row r="68" spans="1:32" x14ac:dyDescent="0.3">
      <c r="A68" s="32">
        <v>44664</v>
      </c>
      <c r="B68" s="33">
        <v>584531</v>
      </c>
      <c r="C68" s="33" t="s">
        <v>11798</v>
      </c>
      <c r="D68" s="33">
        <v>243199</v>
      </c>
      <c r="E68" s="33">
        <v>66849550</v>
      </c>
      <c r="F68" s="33" t="s">
        <v>7271</v>
      </c>
      <c r="G68" s="33" t="s">
        <v>65</v>
      </c>
      <c r="H68" s="33" t="s">
        <v>3717</v>
      </c>
      <c r="I68" s="33" t="s">
        <v>19029</v>
      </c>
      <c r="J68" s="33" t="s">
        <v>16449</v>
      </c>
      <c r="K68" s="33" t="s">
        <v>16770</v>
      </c>
      <c r="L68" s="33" t="s">
        <v>16773</v>
      </c>
      <c r="M68" s="33" t="s">
        <v>11814</v>
      </c>
      <c r="N68" s="33" t="s">
        <v>11801</v>
      </c>
      <c r="O68" s="33" t="s">
        <v>753</v>
      </c>
      <c r="P68" s="33" t="s">
        <v>11808</v>
      </c>
      <c r="Q68" s="33" t="s">
        <v>289</v>
      </c>
      <c r="R68" s="33" t="s">
        <v>269</v>
      </c>
      <c r="S68" s="33" t="s">
        <v>11804</v>
      </c>
      <c r="T68" s="34">
        <v>4305000</v>
      </c>
      <c r="U68" s="34">
        <v>3727173.33</v>
      </c>
      <c r="V68" s="33" t="s">
        <v>19000</v>
      </c>
      <c r="W68" s="33" t="s">
        <v>18999</v>
      </c>
      <c r="X68" s="33" t="s">
        <v>19018</v>
      </c>
      <c r="Y68" s="35">
        <v>57.413066876014959</v>
      </c>
      <c r="Z68" s="35">
        <v>-3.2054267315466234E-2</v>
      </c>
      <c r="AA68" s="35">
        <v>-1.6212598124132072</v>
      </c>
      <c r="AB68" s="35">
        <v>-0.57998524647829441</v>
      </c>
      <c r="AC68" s="35">
        <v>-2.4449904923062959</v>
      </c>
      <c r="AD68" s="35">
        <v>1.875</v>
      </c>
      <c r="AE68" s="34">
        <v>300000</v>
      </c>
      <c r="AF68" s="35" t="s">
        <v>214</v>
      </c>
    </row>
    <row r="69" spans="1:32" x14ac:dyDescent="0.3">
      <c r="A69" s="32">
        <v>44664</v>
      </c>
      <c r="B69" s="33">
        <v>584531</v>
      </c>
      <c r="C69" s="33" t="s">
        <v>11798</v>
      </c>
      <c r="D69" s="33">
        <v>243299</v>
      </c>
      <c r="E69" s="33">
        <v>66849953</v>
      </c>
      <c r="F69" s="33" t="s">
        <v>5290</v>
      </c>
      <c r="G69" s="33" t="s">
        <v>66</v>
      </c>
      <c r="H69" s="33" t="s">
        <v>2094</v>
      </c>
      <c r="I69" s="33" t="s">
        <v>19024</v>
      </c>
      <c r="J69" s="33" t="s">
        <v>16449</v>
      </c>
      <c r="K69" s="33" t="s">
        <v>16770</v>
      </c>
      <c r="L69" s="33" t="s">
        <v>16780</v>
      </c>
      <c r="M69" s="33" t="s">
        <v>11814</v>
      </c>
      <c r="N69" s="33" t="s">
        <v>11801</v>
      </c>
      <c r="O69" s="33" t="s">
        <v>753</v>
      </c>
      <c r="P69" s="33" t="s">
        <v>11820</v>
      </c>
      <c r="Q69" s="33" t="s">
        <v>447</v>
      </c>
      <c r="R69" s="33" t="s">
        <v>493</v>
      </c>
      <c r="S69" s="33" t="s">
        <v>11804</v>
      </c>
      <c r="T69" s="34">
        <v>1595000</v>
      </c>
      <c r="U69" s="34">
        <v>1427557.56</v>
      </c>
      <c r="V69" s="33" t="s">
        <v>19000</v>
      </c>
      <c r="W69" s="33" t="s">
        <v>18999</v>
      </c>
      <c r="X69" s="33" t="s">
        <v>19018</v>
      </c>
      <c r="Y69" s="35">
        <v>50.253049195744062</v>
      </c>
      <c r="Z69" s="35">
        <v>7.5598188704731228E-2</v>
      </c>
      <c r="AA69" s="35">
        <v>1.1481560846973338</v>
      </c>
      <c r="AB69" s="35">
        <v>0.63334797845543278</v>
      </c>
      <c r="AC69" s="35">
        <v>1.6942715219448701</v>
      </c>
      <c r="AD69" s="35">
        <v>1.8425</v>
      </c>
      <c r="AE69" s="34">
        <v>490000</v>
      </c>
      <c r="AF69" s="35" t="s">
        <v>214</v>
      </c>
    </row>
    <row r="70" spans="1:32" x14ac:dyDescent="0.3">
      <c r="A70" s="32">
        <v>44664</v>
      </c>
      <c r="B70" s="33">
        <v>584531</v>
      </c>
      <c r="C70" s="33" t="s">
        <v>11798</v>
      </c>
      <c r="D70" s="33">
        <v>243524</v>
      </c>
      <c r="E70" s="33">
        <v>66850808</v>
      </c>
      <c r="F70" s="33" t="s">
        <v>7052</v>
      </c>
      <c r="G70" s="33" t="s">
        <v>67</v>
      </c>
      <c r="H70" s="33" t="s">
        <v>2199</v>
      </c>
      <c r="I70" s="33" t="s">
        <v>20416</v>
      </c>
      <c r="J70" s="33" t="s">
        <v>16449</v>
      </c>
      <c r="K70" s="33" t="s">
        <v>16770</v>
      </c>
      <c r="L70" s="33" t="s">
        <v>16775</v>
      </c>
      <c r="M70" s="33" t="s">
        <v>11814</v>
      </c>
      <c r="N70" s="33" t="s">
        <v>11801</v>
      </c>
      <c r="O70" s="33" t="s">
        <v>11815</v>
      </c>
      <c r="P70" s="33" t="s">
        <v>11808</v>
      </c>
      <c r="Q70" s="33" t="s">
        <v>289</v>
      </c>
      <c r="R70" s="33" t="s">
        <v>249</v>
      </c>
      <c r="S70" s="33" t="s">
        <v>11804</v>
      </c>
      <c r="T70" s="34">
        <v>865000</v>
      </c>
      <c r="U70" s="34">
        <v>818651.01</v>
      </c>
      <c r="V70" s="33" t="s">
        <v>18999</v>
      </c>
      <c r="W70" s="33" t="s">
        <v>19010</v>
      </c>
      <c r="X70" s="33" t="s">
        <v>19006</v>
      </c>
      <c r="Y70" s="35">
        <v>50.314002118606382</v>
      </c>
      <c r="Z70" s="35">
        <v>4.2481078446407139E-2</v>
      </c>
      <c r="AA70" s="35">
        <v>0.38555358787753846</v>
      </c>
      <c r="AB70" s="35">
        <v>0.24028042630356339</v>
      </c>
      <c r="AC70" s="35">
        <v>1.2587804959225011</v>
      </c>
      <c r="AD70" s="35">
        <v>1.4</v>
      </c>
      <c r="AE70" s="34">
        <v>680000</v>
      </c>
      <c r="AF70" s="35" t="s">
        <v>214</v>
      </c>
    </row>
    <row r="71" spans="1:32" x14ac:dyDescent="0.3">
      <c r="A71" s="32">
        <v>44664</v>
      </c>
      <c r="B71" s="33">
        <v>584531</v>
      </c>
      <c r="C71" s="33" t="s">
        <v>11798</v>
      </c>
      <c r="D71" s="33">
        <v>243608</v>
      </c>
      <c r="E71" s="33">
        <v>66851596</v>
      </c>
      <c r="F71" s="33" t="s">
        <v>10109</v>
      </c>
      <c r="G71" s="33" t="s">
        <v>68</v>
      </c>
      <c r="H71" s="33" t="s">
        <v>3794</v>
      </c>
      <c r="I71" s="33" t="s">
        <v>19030</v>
      </c>
      <c r="J71" s="33" t="s">
        <v>16449</v>
      </c>
      <c r="K71" s="33" t="s">
        <v>16770</v>
      </c>
      <c r="L71" s="33" t="s">
        <v>16776</v>
      </c>
      <c r="M71" s="33" t="s">
        <v>11814</v>
      </c>
      <c r="N71" s="33" t="s">
        <v>11801</v>
      </c>
      <c r="O71" s="33" t="s">
        <v>11815</v>
      </c>
      <c r="P71" s="33" t="s">
        <v>11808</v>
      </c>
      <c r="Q71" s="33" t="s">
        <v>322</v>
      </c>
      <c r="R71" s="33" t="s">
        <v>527</v>
      </c>
      <c r="S71" s="33" t="s">
        <v>11804</v>
      </c>
      <c r="T71" s="34">
        <v>5025000</v>
      </c>
      <c r="U71" s="34">
        <v>4461662.8099999996</v>
      </c>
      <c r="V71" s="33" t="s">
        <v>18999</v>
      </c>
      <c r="W71" s="33" t="s">
        <v>19000</v>
      </c>
      <c r="X71" s="33" t="s">
        <v>21635</v>
      </c>
      <c r="Y71" s="35">
        <v>50.442828621219562</v>
      </c>
      <c r="Z71" s="35">
        <v>3.1345242595151035E-3</v>
      </c>
      <c r="AA71" s="35">
        <v>0.10358850110364415</v>
      </c>
      <c r="AB71" s="35">
        <v>3.9188272903508903E-2</v>
      </c>
      <c r="AC71" s="35">
        <v>0.41067395823464636</v>
      </c>
      <c r="AD71" s="35">
        <v>2</v>
      </c>
      <c r="AE71" s="34" t="s">
        <v>214</v>
      </c>
      <c r="AF71" s="35" t="s">
        <v>214</v>
      </c>
    </row>
    <row r="72" spans="1:32" x14ac:dyDescent="0.3">
      <c r="A72" s="33">
        <v>44664</v>
      </c>
      <c r="B72" s="33">
        <v>584531</v>
      </c>
      <c r="C72" s="33" t="s">
        <v>11798</v>
      </c>
      <c r="D72" s="33">
        <v>245741</v>
      </c>
      <c r="E72" s="33">
        <v>66853721</v>
      </c>
      <c r="F72" s="33" t="s">
        <v>9921</v>
      </c>
      <c r="G72" s="33" t="s">
        <v>69</v>
      </c>
      <c r="H72" s="33" t="s">
        <v>3256</v>
      </c>
      <c r="I72" s="33" t="s">
        <v>19014</v>
      </c>
      <c r="J72" s="33" t="s">
        <v>16449</v>
      </c>
      <c r="K72" s="33" t="s">
        <v>16770</v>
      </c>
      <c r="L72" s="33" t="s">
        <v>16778</v>
      </c>
      <c r="M72" s="33" t="s">
        <v>11814</v>
      </c>
      <c r="N72" s="33" t="s">
        <v>11801</v>
      </c>
      <c r="O72" s="33" t="s">
        <v>11815</v>
      </c>
      <c r="P72" s="33" t="s">
        <v>11820</v>
      </c>
      <c r="Q72" s="33" t="s">
        <v>447</v>
      </c>
      <c r="R72" s="33" t="s">
        <v>654</v>
      </c>
      <c r="S72" s="33" t="s">
        <v>11804</v>
      </c>
      <c r="T72" s="33">
        <v>3780000</v>
      </c>
      <c r="U72" s="33">
        <v>2587645.2000000002</v>
      </c>
      <c r="V72" s="33" t="s">
        <v>19001</v>
      </c>
      <c r="W72" s="33" t="s">
        <v>19000</v>
      </c>
      <c r="X72" s="33" t="s">
        <v>19015</v>
      </c>
      <c r="Y72" s="33">
        <v>38.088888382863296</v>
      </c>
      <c r="Z72" s="33">
        <v>2.3179769450329957E-2</v>
      </c>
      <c r="AA72" s="33">
        <v>-2.7700746792568509E-2</v>
      </c>
      <c r="AB72" s="33">
        <v>4.8146497067335758E-2</v>
      </c>
      <c r="AC72" s="33">
        <v>2.1147448773838562</v>
      </c>
      <c r="AD72" s="33">
        <v>2.2999999999999998</v>
      </c>
      <c r="AE72" s="33">
        <v>310000</v>
      </c>
      <c r="AF72" s="33" t="s">
        <v>214</v>
      </c>
    </row>
    <row r="73" spans="1:32" x14ac:dyDescent="0.3">
      <c r="A73" s="33">
        <v>44664</v>
      </c>
      <c r="B73" s="33">
        <v>584531</v>
      </c>
      <c r="C73" s="33" t="s">
        <v>11798</v>
      </c>
      <c r="D73" s="33">
        <v>246477</v>
      </c>
      <c r="E73" s="33">
        <v>66858483</v>
      </c>
      <c r="F73" s="33" t="s">
        <v>3917</v>
      </c>
      <c r="G73" s="33" t="s">
        <v>3916</v>
      </c>
      <c r="H73" s="33" t="s">
        <v>229</v>
      </c>
      <c r="I73" s="33" t="s">
        <v>21958</v>
      </c>
      <c r="J73" s="33" t="s">
        <v>16449</v>
      </c>
      <c r="K73" s="33" t="s">
        <v>16769</v>
      </c>
      <c r="L73" s="33" t="s">
        <v>21959</v>
      </c>
      <c r="M73" s="33" t="s">
        <v>11826</v>
      </c>
      <c r="N73" s="33" t="s">
        <v>11801</v>
      </c>
      <c r="O73" s="33" t="s">
        <v>11906</v>
      </c>
      <c r="P73" s="33" t="s">
        <v>11825</v>
      </c>
      <c r="Q73" s="33" t="s">
        <v>215</v>
      </c>
      <c r="R73" s="33" t="s">
        <v>233</v>
      </c>
      <c r="S73" s="33" t="s">
        <v>11804</v>
      </c>
      <c r="T73" s="33">
        <v>4126962</v>
      </c>
      <c r="U73" s="33">
        <v>3607437.2100000004</v>
      </c>
      <c r="V73" s="33" t="s">
        <v>19000</v>
      </c>
      <c r="W73" s="33" t="s">
        <v>19005</v>
      </c>
      <c r="X73" s="33" t="s">
        <v>19025</v>
      </c>
      <c r="Y73" s="33">
        <v>50.223903267281578</v>
      </c>
      <c r="Z73" s="33">
        <v>6.7473845445533698E-3</v>
      </c>
      <c r="AA73" s="33">
        <v>-0.21302604376926126</v>
      </c>
      <c r="AB73" s="33">
        <v>6.1494313285209046E-2</v>
      </c>
      <c r="AC73" s="33">
        <v>-1.5895398560568097</v>
      </c>
      <c r="AD73" s="33">
        <v>2</v>
      </c>
      <c r="AE73" s="33" t="s">
        <v>214</v>
      </c>
      <c r="AF73" s="33" t="s">
        <v>214</v>
      </c>
    </row>
    <row r="74" spans="1:32" x14ac:dyDescent="0.3">
      <c r="A74" s="33">
        <v>44664</v>
      </c>
      <c r="B74" s="33">
        <v>584531</v>
      </c>
      <c r="C74" s="33" t="s">
        <v>11798</v>
      </c>
      <c r="D74" s="33">
        <v>256819</v>
      </c>
      <c r="E74" s="33">
        <v>66882733</v>
      </c>
      <c r="F74" s="33" t="s">
        <v>8966</v>
      </c>
      <c r="G74" s="33" t="s">
        <v>17030</v>
      </c>
      <c r="H74" s="33" t="s">
        <v>1566</v>
      </c>
      <c r="I74" s="33" t="s">
        <v>21960</v>
      </c>
      <c r="J74" s="33" t="s">
        <v>16449</v>
      </c>
      <c r="K74" s="33" t="s">
        <v>16770</v>
      </c>
      <c r="L74" s="33" t="s">
        <v>21961</v>
      </c>
      <c r="M74" s="33" t="s">
        <v>11814</v>
      </c>
      <c r="N74" s="33" t="s">
        <v>11801</v>
      </c>
      <c r="O74" s="33" t="s">
        <v>11815</v>
      </c>
      <c r="P74" s="33" t="s">
        <v>11823</v>
      </c>
      <c r="Q74" s="33" t="s">
        <v>388</v>
      </c>
      <c r="R74" s="33" t="s">
        <v>826</v>
      </c>
      <c r="S74" s="33" t="s">
        <v>11804</v>
      </c>
      <c r="T74" s="33">
        <v>1920000</v>
      </c>
      <c r="U74" s="33">
        <v>1841277.33</v>
      </c>
      <c r="V74" s="33" t="s">
        <v>19124</v>
      </c>
      <c r="W74" s="33" t="s">
        <v>19010</v>
      </c>
      <c r="X74" s="33" t="s">
        <v>19003</v>
      </c>
      <c r="Y74" s="33">
        <v>44.792582646782876</v>
      </c>
      <c r="Z74" s="33">
        <v>4.0406201013176712E-2</v>
      </c>
      <c r="AA74" s="33">
        <v>0.27228339638558907</v>
      </c>
      <c r="AB74" s="33">
        <v>0.19298970207231037</v>
      </c>
      <c r="AC74" s="33">
        <v>0.15443093302285149</v>
      </c>
      <c r="AD74" s="33">
        <v>2.4500000000000002</v>
      </c>
      <c r="AE74" s="33">
        <v>450000</v>
      </c>
      <c r="AF74" s="33" t="s">
        <v>214</v>
      </c>
    </row>
    <row r="75" spans="1:32" x14ac:dyDescent="0.3">
      <c r="A75" s="33">
        <v>44664</v>
      </c>
      <c r="B75" s="33">
        <v>584531</v>
      </c>
      <c r="C75" s="33" t="s">
        <v>11798</v>
      </c>
      <c r="D75" s="33">
        <v>256848</v>
      </c>
      <c r="E75" s="33">
        <v>66883709</v>
      </c>
      <c r="F75" s="33" t="s">
        <v>6392</v>
      </c>
      <c r="G75" s="33" t="s">
        <v>74</v>
      </c>
      <c r="H75" s="33" t="s">
        <v>1799</v>
      </c>
      <c r="I75" s="33" t="s">
        <v>19031</v>
      </c>
      <c r="J75" s="33" t="s">
        <v>16448</v>
      </c>
      <c r="K75" s="33" t="s">
        <v>16766</v>
      </c>
      <c r="L75" s="33" t="s">
        <v>16765</v>
      </c>
      <c r="M75" s="33" t="s">
        <v>11826</v>
      </c>
      <c r="N75" s="33" t="s">
        <v>11801</v>
      </c>
      <c r="O75" s="33" t="s">
        <v>11815</v>
      </c>
      <c r="P75" s="33" t="s">
        <v>11823</v>
      </c>
      <c r="Q75" s="33" t="s">
        <v>1800</v>
      </c>
      <c r="R75" s="33" t="s">
        <v>11816</v>
      </c>
      <c r="S75" s="33" t="s">
        <v>11804</v>
      </c>
      <c r="T75" s="33">
        <v>6875000</v>
      </c>
      <c r="U75" s="33">
        <v>4715472.74</v>
      </c>
      <c r="V75" s="33" t="s">
        <v>19001</v>
      </c>
      <c r="W75" s="33" t="s">
        <v>19000</v>
      </c>
      <c r="X75" s="33" t="s">
        <v>19015</v>
      </c>
      <c r="Y75" s="33">
        <v>52.873421628005609</v>
      </c>
      <c r="Z75" s="33">
        <v>-0.12524976723268821</v>
      </c>
      <c r="AA75" s="33">
        <v>-2.7332904413693271</v>
      </c>
      <c r="AB75" s="33">
        <v>-1.0109688353264019</v>
      </c>
      <c r="AC75" s="33">
        <v>-6.0233430187665888</v>
      </c>
      <c r="AD75" s="33">
        <v>2.1</v>
      </c>
      <c r="AE75" s="33">
        <v>396016</v>
      </c>
      <c r="AF75" s="33" t="s">
        <v>214</v>
      </c>
    </row>
    <row r="76" spans="1:32" x14ac:dyDescent="0.3">
      <c r="A76" s="33">
        <v>44664</v>
      </c>
      <c r="B76" s="33">
        <v>584531</v>
      </c>
      <c r="C76" s="33" t="s">
        <v>11798</v>
      </c>
      <c r="D76" s="33">
        <v>258466</v>
      </c>
      <c r="E76" s="33">
        <v>47944578</v>
      </c>
      <c r="F76" s="33" t="s">
        <v>16255</v>
      </c>
      <c r="G76" s="33" t="s">
        <v>21001</v>
      </c>
      <c r="H76" s="33" t="s">
        <v>21013</v>
      </c>
      <c r="I76" s="33" t="s">
        <v>19016</v>
      </c>
      <c r="J76" s="33" t="s">
        <v>16764</v>
      </c>
      <c r="K76" s="33" t="s">
        <v>21006</v>
      </c>
      <c r="L76" s="33" t="s">
        <v>16767</v>
      </c>
      <c r="M76" s="33" t="s">
        <v>11818</v>
      </c>
      <c r="N76" s="33" t="s">
        <v>11801</v>
      </c>
      <c r="O76" s="33" t="s">
        <v>753</v>
      </c>
      <c r="P76" s="33" t="s">
        <v>11808</v>
      </c>
      <c r="Q76" s="33" t="s">
        <v>422</v>
      </c>
      <c r="R76" s="33" t="s">
        <v>11816</v>
      </c>
      <c r="S76" s="33" t="s">
        <v>11813</v>
      </c>
      <c r="T76" s="33">
        <v>15653400000</v>
      </c>
      <c r="U76" s="33">
        <v>3701192.4</v>
      </c>
      <c r="V76" s="33" t="s">
        <v>19124</v>
      </c>
      <c r="W76" s="33" t="s">
        <v>19000</v>
      </c>
      <c r="X76" s="33" t="s">
        <v>18998</v>
      </c>
      <c r="Y76" s="33">
        <v>38.537018000000003</v>
      </c>
      <c r="Z76" s="33">
        <v>3.4896000000000003E-2</v>
      </c>
      <c r="AA76" s="33">
        <v>0.36208400000000002</v>
      </c>
      <c r="AB76" s="33">
        <v>0.25658199999999998</v>
      </c>
      <c r="AC76" s="33">
        <v>-3.7116999999999997E-2</v>
      </c>
      <c r="AD76" s="33">
        <v>2.2000000000000002</v>
      </c>
      <c r="AE76" s="33">
        <v>453990</v>
      </c>
      <c r="AF76" s="33" t="s">
        <v>214</v>
      </c>
    </row>
    <row r="77" spans="1:32" x14ac:dyDescent="0.3">
      <c r="A77" s="33">
        <v>44664</v>
      </c>
      <c r="B77" s="33">
        <v>584531</v>
      </c>
      <c r="C77" s="33" t="s">
        <v>11798</v>
      </c>
      <c r="D77" s="33">
        <v>259526</v>
      </c>
      <c r="E77" s="33">
        <v>66896289</v>
      </c>
      <c r="F77" s="33" t="s">
        <v>16428</v>
      </c>
      <c r="G77" s="33" t="s">
        <v>11832</v>
      </c>
      <c r="H77" s="33" t="s">
        <v>858</v>
      </c>
      <c r="I77" s="33" t="s">
        <v>19032</v>
      </c>
      <c r="J77" s="33" t="s">
        <v>16449</v>
      </c>
      <c r="K77" s="33" t="s">
        <v>16769</v>
      </c>
      <c r="L77" s="33" t="s">
        <v>16781</v>
      </c>
      <c r="M77" s="33" t="s">
        <v>11818</v>
      </c>
      <c r="N77" s="33" t="s">
        <v>11801</v>
      </c>
      <c r="O77" s="33" t="s">
        <v>11819</v>
      </c>
      <c r="P77" s="33" t="s">
        <v>11820</v>
      </c>
      <c r="Q77" s="33" t="s">
        <v>447</v>
      </c>
      <c r="R77" s="33" t="s">
        <v>284</v>
      </c>
      <c r="S77" s="33" t="s">
        <v>11804</v>
      </c>
      <c r="T77" s="33">
        <v>1210000</v>
      </c>
      <c r="U77" s="33">
        <v>1087757.58</v>
      </c>
      <c r="V77" s="33" t="s">
        <v>19000</v>
      </c>
      <c r="W77" s="33" t="s">
        <v>19005</v>
      </c>
      <c r="X77" s="33" t="s">
        <v>19025</v>
      </c>
      <c r="Y77" s="33">
        <v>42.874416142380234</v>
      </c>
      <c r="Z77" s="33">
        <v>-7.0010742233179712E-3</v>
      </c>
      <c r="AA77" s="33">
        <v>-0.84575853340108154</v>
      </c>
      <c r="AB77" s="33">
        <v>-0.29125996807480448</v>
      </c>
      <c r="AC77" s="33">
        <v>-1.4032663233310956</v>
      </c>
      <c r="AD77" s="33">
        <v>1.925</v>
      </c>
      <c r="AE77" s="33">
        <v>540000</v>
      </c>
      <c r="AF77" s="33" t="s">
        <v>214</v>
      </c>
    </row>
    <row r="78" spans="1:32" x14ac:dyDescent="0.3">
      <c r="A78" s="33">
        <v>44664</v>
      </c>
      <c r="B78" s="33">
        <v>584531</v>
      </c>
      <c r="C78" s="33" t="s">
        <v>11798</v>
      </c>
      <c r="D78" s="33">
        <v>260522</v>
      </c>
      <c r="E78" s="33">
        <v>66903396</v>
      </c>
      <c r="F78" s="33" t="s">
        <v>16675</v>
      </c>
      <c r="G78" s="33" t="s">
        <v>17823</v>
      </c>
      <c r="H78" s="33" t="s">
        <v>2094</v>
      </c>
      <c r="I78" s="33" t="s">
        <v>19024</v>
      </c>
      <c r="J78" s="33" t="s">
        <v>16449</v>
      </c>
      <c r="K78" s="33" t="s">
        <v>16770</v>
      </c>
      <c r="L78" s="33" t="s">
        <v>16780</v>
      </c>
      <c r="M78" s="33" t="s">
        <v>11814</v>
      </c>
      <c r="N78" s="33" t="s">
        <v>11801</v>
      </c>
      <c r="O78" s="33" t="s">
        <v>11815</v>
      </c>
      <c r="P78" s="33" t="s">
        <v>11820</v>
      </c>
      <c r="Q78" s="33" t="s">
        <v>447</v>
      </c>
      <c r="R78" s="33" t="s">
        <v>493</v>
      </c>
      <c r="S78" s="33" t="s">
        <v>11804</v>
      </c>
      <c r="T78" s="33">
        <v>2665000</v>
      </c>
      <c r="U78" s="33">
        <v>2540944.2599999998</v>
      </c>
      <c r="V78" s="33" t="s">
        <v>18999</v>
      </c>
      <c r="W78" s="33" t="s">
        <v>19010</v>
      </c>
      <c r="X78" s="33" t="s">
        <v>19013</v>
      </c>
      <c r="Y78" s="33">
        <v>50.253049195744062</v>
      </c>
      <c r="Z78" s="33">
        <v>7.5598188704731228E-2</v>
      </c>
      <c r="AA78" s="33">
        <v>1.1481560846973338</v>
      </c>
      <c r="AB78" s="33">
        <v>0.63334797845543278</v>
      </c>
      <c r="AC78" s="33">
        <v>1.6942715219448701</v>
      </c>
      <c r="AD78" s="33">
        <v>1.8425</v>
      </c>
      <c r="AE78" s="33">
        <v>490000</v>
      </c>
      <c r="AF78" s="33" t="s">
        <v>214</v>
      </c>
    </row>
    <row r="79" spans="1:32" x14ac:dyDescent="0.3">
      <c r="A79" s="33">
        <v>44664</v>
      </c>
      <c r="B79" s="33">
        <v>584531</v>
      </c>
      <c r="C79" s="33" t="s">
        <v>11798</v>
      </c>
      <c r="D79" s="33">
        <v>260636</v>
      </c>
      <c r="E79" s="33">
        <v>66905079</v>
      </c>
      <c r="F79" s="33" t="s">
        <v>16732</v>
      </c>
      <c r="G79" s="33" t="s">
        <v>16688</v>
      </c>
      <c r="H79" s="33" t="s">
        <v>12777</v>
      </c>
      <c r="I79" s="33" t="s">
        <v>19033</v>
      </c>
      <c r="J79" s="33" t="s">
        <v>16448</v>
      </c>
      <c r="K79" s="33" t="s">
        <v>16766</v>
      </c>
      <c r="L79" s="33" t="s">
        <v>16772</v>
      </c>
      <c r="M79" s="33" t="s">
        <v>11814</v>
      </c>
      <c r="N79" s="33" t="s">
        <v>11801</v>
      </c>
      <c r="O79" s="33" t="s">
        <v>753</v>
      </c>
      <c r="P79" s="33" t="s">
        <v>11825</v>
      </c>
      <c r="Q79" s="33" t="s">
        <v>892</v>
      </c>
      <c r="R79" s="33" t="s">
        <v>11816</v>
      </c>
      <c r="S79" s="33" t="s">
        <v>11804</v>
      </c>
      <c r="T79" s="33">
        <v>1745000</v>
      </c>
      <c r="U79" s="33">
        <v>1838906.45</v>
      </c>
      <c r="V79" s="33" t="s">
        <v>19000</v>
      </c>
      <c r="W79" s="33" t="s">
        <v>18999</v>
      </c>
      <c r="X79" s="33" t="s">
        <v>19025</v>
      </c>
      <c r="Y79" s="33">
        <v>59.041050748512752</v>
      </c>
      <c r="Z79" s="33">
        <v>-3.5699714402248617E-2</v>
      </c>
      <c r="AA79" s="33">
        <v>-0.4551255897630142</v>
      </c>
      <c r="AB79" s="33">
        <v>-0.1960738160240254</v>
      </c>
      <c r="AC79" s="33">
        <v>-1.103072576105923</v>
      </c>
      <c r="AD79" s="33">
        <v>2.1</v>
      </c>
      <c r="AE79" s="33" t="s">
        <v>214</v>
      </c>
      <c r="AF79" s="33" t="s">
        <v>214</v>
      </c>
    </row>
    <row r="80" spans="1:32" x14ac:dyDescent="0.3">
      <c r="A80" s="33">
        <v>44664</v>
      </c>
      <c r="B80" s="33">
        <v>584531</v>
      </c>
      <c r="C80" s="33" t="s">
        <v>11798</v>
      </c>
      <c r="D80" s="33">
        <v>260918</v>
      </c>
      <c r="E80" s="33">
        <v>66906427</v>
      </c>
      <c r="F80" s="33" t="s">
        <v>16731</v>
      </c>
      <c r="G80" s="33" t="s">
        <v>16690</v>
      </c>
      <c r="H80" s="33" t="s">
        <v>2910</v>
      </c>
      <c r="I80" s="33" t="s">
        <v>19034</v>
      </c>
      <c r="J80" s="33" t="s">
        <v>16448</v>
      </c>
      <c r="K80" s="33" t="s">
        <v>16766</v>
      </c>
      <c r="L80" s="33" t="s">
        <v>16765</v>
      </c>
      <c r="M80" s="33" t="s">
        <v>11814</v>
      </c>
      <c r="N80" s="33" t="s">
        <v>11801</v>
      </c>
      <c r="O80" s="33" t="s">
        <v>753</v>
      </c>
      <c r="P80" s="33" t="s">
        <v>11823</v>
      </c>
      <c r="Q80" s="33" t="s">
        <v>2788</v>
      </c>
      <c r="R80" s="33" t="s">
        <v>11816</v>
      </c>
      <c r="S80" s="33" t="s">
        <v>11804</v>
      </c>
      <c r="T80" s="33">
        <v>4310000</v>
      </c>
      <c r="U80" s="33">
        <v>3591531.98</v>
      </c>
      <c r="V80" s="33" t="s">
        <v>18999</v>
      </c>
      <c r="W80" s="33" t="s">
        <v>19005</v>
      </c>
      <c r="X80" s="33" t="s">
        <v>19013</v>
      </c>
      <c r="Y80" s="33">
        <v>56.972660967457593</v>
      </c>
      <c r="Z80" s="33">
        <v>5.4436240308120887E-2</v>
      </c>
      <c r="AA80" s="33">
        <v>0.59022588988535318</v>
      </c>
      <c r="AB80" s="33">
        <v>0.28735551142160176</v>
      </c>
      <c r="AC80" s="33">
        <v>0.35324160216748623</v>
      </c>
      <c r="AD80" s="33">
        <v>2.4750000000000001</v>
      </c>
      <c r="AE80" s="33">
        <v>270000</v>
      </c>
      <c r="AF80" s="33" t="s">
        <v>214</v>
      </c>
    </row>
    <row r="81" spans="1:32" x14ac:dyDescent="0.3">
      <c r="A81" s="33">
        <v>44664</v>
      </c>
      <c r="B81" s="33">
        <v>584531</v>
      </c>
      <c r="C81" s="33" t="s">
        <v>11798</v>
      </c>
      <c r="D81" s="33">
        <v>267373</v>
      </c>
      <c r="E81" s="33">
        <v>66948658</v>
      </c>
      <c r="F81" s="33" t="s">
        <v>18092</v>
      </c>
      <c r="G81" s="33" t="s">
        <v>17826</v>
      </c>
      <c r="H81" s="33" t="s">
        <v>3194</v>
      </c>
      <c r="I81" s="33" t="s">
        <v>19035</v>
      </c>
      <c r="J81" s="33" t="s">
        <v>16449</v>
      </c>
      <c r="K81" s="33" t="s">
        <v>16770</v>
      </c>
      <c r="L81" s="33" t="s">
        <v>16783</v>
      </c>
      <c r="M81" s="33" t="s">
        <v>11814</v>
      </c>
      <c r="N81" s="33" t="s">
        <v>11801</v>
      </c>
      <c r="O81" s="33" t="s">
        <v>753</v>
      </c>
      <c r="P81" s="33" t="s">
        <v>11808</v>
      </c>
      <c r="Q81" s="33" t="s">
        <v>289</v>
      </c>
      <c r="R81" s="33" t="s">
        <v>257</v>
      </c>
      <c r="S81" s="33" t="s">
        <v>11804</v>
      </c>
      <c r="T81" s="33">
        <v>3850000</v>
      </c>
      <c r="U81" s="33">
        <v>3382276.33</v>
      </c>
      <c r="V81" s="33" t="s">
        <v>19000</v>
      </c>
      <c r="W81" s="33" t="s">
        <v>18999</v>
      </c>
      <c r="X81" s="33" t="s">
        <v>19006</v>
      </c>
      <c r="Y81" s="33">
        <v>35.387360428461896</v>
      </c>
      <c r="Z81" s="33">
        <v>6.5420339145752848E-2</v>
      </c>
      <c r="AA81" s="33">
        <v>2.100533259397686</v>
      </c>
      <c r="AB81" s="33">
        <v>0.73786360307367005</v>
      </c>
      <c r="AC81" s="33">
        <v>3.6535462018746472</v>
      </c>
      <c r="AD81" s="33">
        <v>1.7749999999999999</v>
      </c>
      <c r="AE81" s="33">
        <v>670000</v>
      </c>
      <c r="AF81" s="33" t="s">
        <v>214</v>
      </c>
    </row>
    <row r="82" spans="1:32" x14ac:dyDescent="0.3">
      <c r="A82" s="33">
        <v>44664</v>
      </c>
      <c r="B82" s="33">
        <v>584531</v>
      </c>
      <c r="C82" s="33" t="s">
        <v>11798</v>
      </c>
      <c r="D82" s="33">
        <v>268537</v>
      </c>
      <c r="E82" s="33">
        <v>66956926</v>
      </c>
      <c r="F82" s="33" t="s">
        <v>19036</v>
      </c>
      <c r="G82" s="33" t="s">
        <v>18731</v>
      </c>
      <c r="H82" s="33" t="s">
        <v>18774</v>
      </c>
      <c r="I82" s="33" t="s">
        <v>19037</v>
      </c>
      <c r="J82" s="33" t="s">
        <v>16449</v>
      </c>
      <c r="K82" s="33" t="s">
        <v>16770</v>
      </c>
      <c r="L82" s="33" t="s">
        <v>16774</v>
      </c>
      <c r="M82" s="33" t="s">
        <v>11814</v>
      </c>
      <c r="N82" s="33" t="s">
        <v>11801</v>
      </c>
      <c r="O82" s="33" t="s">
        <v>753</v>
      </c>
      <c r="P82" s="33" t="s">
        <v>11823</v>
      </c>
      <c r="Q82" s="33" t="s">
        <v>19038</v>
      </c>
      <c r="R82" s="33" t="s">
        <v>269</v>
      </c>
      <c r="S82" s="33" t="s">
        <v>11804</v>
      </c>
      <c r="T82" s="33">
        <v>3045000</v>
      </c>
      <c r="U82" s="33">
        <v>2877525</v>
      </c>
      <c r="V82" s="33" t="s">
        <v>18999</v>
      </c>
      <c r="W82" s="33" t="s">
        <v>19010</v>
      </c>
      <c r="X82" s="33" t="s">
        <v>19007</v>
      </c>
      <c r="Y82" s="33">
        <v>75.737043039782563</v>
      </c>
      <c r="Z82" s="33">
        <v>0.4408955129738672</v>
      </c>
      <c r="AA82" s="33">
        <v>10.32596873634138</v>
      </c>
      <c r="AB82" s="33">
        <v>3.9428008898558176</v>
      </c>
      <c r="AC82" s="33">
        <v>15.545897739024909</v>
      </c>
      <c r="AD82" s="33">
        <v>1.65</v>
      </c>
      <c r="AE82" s="33">
        <v>680000</v>
      </c>
      <c r="AF82" s="33" t="s">
        <v>214</v>
      </c>
    </row>
    <row r="83" spans="1:32" x14ac:dyDescent="0.3">
      <c r="A83" s="33">
        <v>44664</v>
      </c>
      <c r="B83" s="33">
        <v>584531</v>
      </c>
      <c r="C83" s="33" t="s">
        <v>11798</v>
      </c>
      <c r="D83" s="33">
        <v>271226</v>
      </c>
      <c r="E83" s="33">
        <v>66811018</v>
      </c>
      <c r="F83" s="33" t="s">
        <v>4373</v>
      </c>
      <c r="G83" s="33" t="s">
        <v>19257</v>
      </c>
      <c r="H83" s="33" t="s">
        <v>617</v>
      </c>
      <c r="I83" s="33" t="s">
        <v>20417</v>
      </c>
      <c r="J83" s="33" t="s">
        <v>16448</v>
      </c>
      <c r="K83" s="33" t="s">
        <v>16766</v>
      </c>
      <c r="L83" s="33" t="s">
        <v>16767</v>
      </c>
      <c r="M83" s="33" t="s">
        <v>11826</v>
      </c>
      <c r="N83" s="33" t="s">
        <v>11801</v>
      </c>
      <c r="O83" s="33" t="s">
        <v>20415</v>
      </c>
      <c r="P83" s="33" t="s">
        <v>11808</v>
      </c>
      <c r="Q83" s="33" t="s">
        <v>300</v>
      </c>
      <c r="R83" s="33" t="s">
        <v>11816</v>
      </c>
      <c r="S83" s="33" t="s">
        <v>11804</v>
      </c>
      <c r="T83" s="33">
        <v>9735000</v>
      </c>
      <c r="U83" s="33">
        <v>3487536.71</v>
      </c>
      <c r="V83" s="33" t="s">
        <v>19001</v>
      </c>
      <c r="W83" s="33" t="s">
        <v>18999</v>
      </c>
      <c r="X83" s="33" t="s">
        <v>19015</v>
      </c>
      <c r="Y83" s="33">
        <v>63.655049221139237</v>
      </c>
      <c r="Z83" s="33">
        <v>1.7784473108875432E-2</v>
      </c>
      <c r="AA83" s="33">
        <v>0.75393089162955818</v>
      </c>
      <c r="AB83" s="33">
        <v>0.20031070520633421</v>
      </c>
      <c r="AC83" s="33">
        <v>3.5574852255385991</v>
      </c>
      <c r="AD83" s="33">
        <v>2.2000000000000002</v>
      </c>
      <c r="AE83" s="33">
        <v>486512</v>
      </c>
      <c r="AF83" s="33" t="s">
        <v>214</v>
      </c>
    </row>
    <row r="84" spans="1:32" x14ac:dyDescent="0.3">
      <c r="A84" s="33">
        <v>44664</v>
      </c>
      <c r="B84" s="33">
        <v>584531</v>
      </c>
      <c r="C84" s="33" t="s">
        <v>11798</v>
      </c>
      <c r="D84" s="33">
        <v>272376</v>
      </c>
      <c r="E84" s="33">
        <v>66805984</v>
      </c>
      <c r="F84" s="33" t="s">
        <v>5979</v>
      </c>
      <c r="G84" s="33" t="s">
        <v>19556</v>
      </c>
      <c r="H84" s="33" t="s">
        <v>1319</v>
      </c>
      <c r="I84" s="33" t="s">
        <v>20418</v>
      </c>
      <c r="J84" s="33" t="s">
        <v>16448</v>
      </c>
      <c r="K84" s="33" t="s">
        <v>16766</v>
      </c>
      <c r="L84" s="33" t="s">
        <v>16768</v>
      </c>
      <c r="M84" s="33" t="s">
        <v>11826</v>
      </c>
      <c r="N84" s="33" t="s">
        <v>11801</v>
      </c>
      <c r="O84" s="33" t="s">
        <v>11815</v>
      </c>
      <c r="P84" s="33" t="s">
        <v>11808</v>
      </c>
      <c r="Q84" s="33" t="s">
        <v>1320</v>
      </c>
      <c r="R84" s="33" t="s">
        <v>11816</v>
      </c>
      <c r="S84" s="33" t="s">
        <v>11804</v>
      </c>
      <c r="T84" s="33">
        <v>5105000</v>
      </c>
      <c r="U84" s="33">
        <v>3303218.61</v>
      </c>
      <c r="V84" s="33" t="s">
        <v>19001</v>
      </c>
      <c r="W84" s="33" t="s">
        <v>18999</v>
      </c>
      <c r="X84" s="33" t="s">
        <v>19002</v>
      </c>
      <c r="Y84" s="33">
        <v>45.21003985813946</v>
      </c>
      <c r="Z84" s="33">
        <v>-8.8922365544519266E-3</v>
      </c>
      <c r="AA84" s="33">
        <v>-7.6734770737139968E-2</v>
      </c>
      <c r="AB84" s="33">
        <v>-4.0015064497538333E-3</v>
      </c>
      <c r="AC84" s="33">
        <v>0.84437836552686463</v>
      </c>
      <c r="AD84" s="33">
        <v>2.5</v>
      </c>
      <c r="AE84" s="33">
        <v>429952</v>
      </c>
      <c r="AF84" s="33" t="s">
        <v>214</v>
      </c>
    </row>
    <row r="85" spans="1:32" x14ac:dyDescent="0.3">
      <c r="A85" s="33">
        <v>44664</v>
      </c>
      <c r="B85" s="33">
        <v>584531</v>
      </c>
      <c r="C85" s="33" t="s">
        <v>11798</v>
      </c>
      <c r="D85" s="33">
        <v>273904</v>
      </c>
      <c r="E85" s="33">
        <v>66990987</v>
      </c>
      <c r="F85" s="33" t="s">
        <v>20876</v>
      </c>
      <c r="G85" s="33" t="s">
        <v>20527</v>
      </c>
      <c r="H85" s="33" t="s">
        <v>2737</v>
      </c>
      <c r="I85" s="33" t="s">
        <v>20975</v>
      </c>
      <c r="J85" s="33" t="s">
        <v>16448</v>
      </c>
      <c r="K85" s="33" t="s">
        <v>20972</v>
      </c>
      <c r="L85" s="33" t="s">
        <v>16767</v>
      </c>
      <c r="M85" s="33" t="s">
        <v>11814</v>
      </c>
      <c r="N85" s="33" t="s">
        <v>11801</v>
      </c>
      <c r="O85" s="33" t="s">
        <v>11819</v>
      </c>
      <c r="P85" s="33" t="s">
        <v>11820</v>
      </c>
      <c r="Q85" s="33" t="s">
        <v>447</v>
      </c>
      <c r="R85" s="33" t="s">
        <v>11816</v>
      </c>
      <c r="S85" s="33" t="s">
        <v>11804</v>
      </c>
      <c r="T85" s="33">
        <v>1750000</v>
      </c>
      <c r="U85" s="33">
        <v>1561346.11</v>
      </c>
      <c r="V85" s="33" t="s">
        <v>19000</v>
      </c>
      <c r="W85" s="33" t="s">
        <v>19005</v>
      </c>
      <c r="X85" s="33" t="s">
        <v>19012</v>
      </c>
      <c r="Y85" s="33">
        <v>56.013401123554296</v>
      </c>
      <c r="Z85" s="33">
        <v>-1.3521430290097669E-2</v>
      </c>
      <c r="AA85" s="33">
        <v>-3.316281162040724E-2</v>
      </c>
      <c r="AB85" s="33">
        <v>-0.12169287261086481</v>
      </c>
      <c r="AC85" s="33">
        <v>2.575292807530019</v>
      </c>
      <c r="AD85" s="33">
        <v>2.4</v>
      </c>
      <c r="AE85" s="33">
        <v>415812</v>
      </c>
      <c r="AF85" s="33" t="s">
        <v>214</v>
      </c>
    </row>
    <row r="86" spans="1:32" x14ac:dyDescent="0.3">
      <c r="A86" s="33">
        <v>44664</v>
      </c>
      <c r="B86" s="33">
        <v>584531</v>
      </c>
      <c r="C86" s="33" t="s">
        <v>11798</v>
      </c>
      <c r="D86" s="33">
        <v>274213</v>
      </c>
      <c r="E86" s="33">
        <v>66993602</v>
      </c>
      <c r="F86" s="33" t="s">
        <v>20905</v>
      </c>
      <c r="G86" s="33" t="s">
        <v>20528</v>
      </c>
      <c r="H86" s="33" t="s">
        <v>3125</v>
      </c>
      <c r="I86" s="33" t="s">
        <v>19022</v>
      </c>
      <c r="J86" s="33" t="s">
        <v>16449</v>
      </c>
      <c r="K86" s="33" t="s">
        <v>16769</v>
      </c>
      <c r="L86" s="33" t="s">
        <v>16784</v>
      </c>
      <c r="M86" s="33" t="s">
        <v>11814</v>
      </c>
      <c r="N86" s="33" t="s">
        <v>11801</v>
      </c>
      <c r="O86" s="33" t="s">
        <v>11819</v>
      </c>
      <c r="P86" s="33" t="s">
        <v>11811</v>
      </c>
      <c r="Q86" s="33" t="s">
        <v>349</v>
      </c>
      <c r="R86" s="33" t="s">
        <v>527</v>
      </c>
      <c r="S86" s="33" t="s">
        <v>11804</v>
      </c>
      <c r="T86" s="33">
        <v>3295000</v>
      </c>
      <c r="U86" s="33">
        <v>2921095.74</v>
      </c>
      <c r="V86" s="33" t="s">
        <v>19000</v>
      </c>
      <c r="W86" s="33" t="s">
        <v>18999</v>
      </c>
      <c r="X86" s="33" t="s">
        <v>19006</v>
      </c>
      <c r="Y86" s="33">
        <v>79.764437380548344</v>
      </c>
      <c r="Z86" s="33">
        <v>-0.41495739587929847</v>
      </c>
      <c r="AA86" s="33">
        <v>-9.9237979681227557</v>
      </c>
      <c r="AB86" s="33">
        <v>-4.021328056354136</v>
      </c>
      <c r="AC86" s="33">
        <v>-3.3837898042641399</v>
      </c>
      <c r="AD86" s="33">
        <v>1.4</v>
      </c>
      <c r="AE86" s="33">
        <v>800000</v>
      </c>
      <c r="AF86" s="33" t="s">
        <v>214</v>
      </c>
    </row>
    <row r="87" spans="1:32" x14ac:dyDescent="0.3">
      <c r="A87" s="33">
        <v>44664</v>
      </c>
      <c r="B87" s="33">
        <v>584531</v>
      </c>
      <c r="C87" s="33" t="s">
        <v>11798</v>
      </c>
      <c r="D87" s="33">
        <v>274282</v>
      </c>
      <c r="E87" s="33">
        <v>66993874</v>
      </c>
      <c r="F87" s="33" t="s">
        <v>20976</v>
      </c>
      <c r="G87" s="33" t="s">
        <v>20529</v>
      </c>
      <c r="H87" s="33" t="s">
        <v>20983</v>
      </c>
      <c r="I87" s="33" t="s">
        <v>20977</v>
      </c>
      <c r="J87" s="33" t="s">
        <v>16449</v>
      </c>
      <c r="K87" s="33" t="s">
        <v>16770</v>
      </c>
      <c r="L87" s="33" t="s">
        <v>16781</v>
      </c>
      <c r="M87" s="33" t="s">
        <v>11814</v>
      </c>
      <c r="N87" s="33" t="s">
        <v>11801</v>
      </c>
      <c r="O87" s="33" t="s">
        <v>753</v>
      </c>
      <c r="P87" s="33" t="s">
        <v>11808</v>
      </c>
      <c r="Q87" s="33" t="s">
        <v>322</v>
      </c>
      <c r="R87" s="33" t="s">
        <v>284</v>
      </c>
      <c r="S87" s="33" t="s">
        <v>11804</v>
      </c>
      <c r="T87" s="33">
        <v>3470000</v>
      </c>
      <c r="U87" s="33">
        <v>3290369.67</v>
      </c>
      <c r="V87" s="33" t="s">
        <v>19000</v>
      </c>
      <c r="W87" s="33" t="s">
        <v>18999</v>
      </c>
      <c r="X87" s="33" t="s">
        <v>19018</v>
      </c>
      <c r="Y87" s="33">
        <v>46.419542557766633</v>
      </c>
      <c r="Z87" s="33">
        <v>5.289365884886621E-2</v>
      </c>
      <c r="AA87" s="33">
        <v>0.83496303681488371</v>
      </c>
      <c r="AB87" s="33">
        <v>0.38579365251245434</v>
      </c>
      <c r="AC87" s="33">
        <v>2.0208051071162245</v>
      </c>
      <c r="AD87" s="33">
        <v>3</v>
      </c>
      <c r="AE87" s="33" t="s">
        <v>214</v>
      </c>
      <c r="AF87" s="33" t="s">
        <v>214</v>
      </c>
    </row>
    <row r="88" spans="1:32" x14ac:dyDescent="0.3">
      <c r="A88" s="33">
        <v>44664</v>
      </c>
      <c r="B88" s="33">
        <v>584531</v>
      </c>
      <c r="C88" s="33" t="s">
        <v>11798</v>
      </c>
      <c r="D88" s="33">
        <v>274342</v>
      </c>
      <c r="E88" s="33">
        <v>66994117</v>
      </c>
      <c r="F88" s="33" t="s">
        <v>20978</v>
      </c>
      <c r="G88" s="33" t="s">
        <v>20530</v>
      </c>
      <c r="H88" s="33" t="s">
        <v>364</v>
      </c>
      <c r="I88" s="33" t="s">
        <v>20979</v>
      </c>
      <c r="J88" s="33" t="s">
        <v>16449</v>
      </c>
      <c r="K88" s="33" t="s">
        <v>16769</v>
      </c>
      <c r="L88" s="33" t="s">
        <v>16785</v>
      </c>
      <c r="M88" s="33" t="s">
        <v>11814</v>
      </c>
      <c r="N88" s="33" t="s">
        <v>11801</v>
      </c>
      <c r="O88" s="33" t="s">
        <v>11819</v>
      </c>
      <c r="P88" s="33" t="s">
        <v>11827</v>
      </c>
      <c r="Q88" s="33" t="s">
        <v>282</v>
      </c>
      <c r="R88" s="33" t="s">
        <v>284</v>
      </c>
      <c r="S88" s="33" t="s">
        <v>11804</v>
      </c>
      <c r="T88" s="33">
        <v>4430000</v>
      </c>
      <c r="U88" s="33">
        <v>4197823.7</v>
      </c>
      <c r="V88" s="33" t="s">
        <v>19000</v>
      </c>
      <c r="W88" s="33" t="s">
        <v>19000</v>
      </c>
      <c r="X88" s="33" t="s">
        <v>19018</v>
      </c>
      <c r="Y88" s="33">
        <v>42.131841073502116</v>
      </c>
      <c r="Z88" s="33">
        <v>8.8126467930393915E-3</v>
      </c>
      <c r="AA88" s="33">
        <v>-0.19949994581835995</v>
      </c>
      <c r="AB88" s="33">
        <v>-2.4141753921277598E-2</v>
      </c>
      <c r="AC88" s="33">
        <v>-6.2917792721495189</v>
      </c>
      <c r="AD88" s="33">
        <v>1.85</v>
      </c>
      <c r="AE88" s="33">
        <v>440000</v>
      </c>
      <c r="AF88" s="33" t="s">
        <v>214</v>
      </c>
    </row>
    <row r="89" spans="1:32" x14ac:dyDescent="0.3">
      <c r="A89" s="33">
        <v>44664</v>
      </c>
      <c r="B89" s="33">
        <v>584531</v>
      </c>
      <c r="C89" s="33" t="s">
        <v>11798</v>
      </c>
      <c r="D89" s="33">
        <v>275181</v>
      </c>
      <c r="E89" s="33">
        <v>66998896</v>
      </c>
      <c r="F89" s="33" t="s">
        <v>21015</v>
      </c>
      <c r="G89" s="33" t="s">
        <v>21002</v>
      </c>
      <c r="H89" s="33" t="s">
        <v>21028</v>
      </c>
      <c r="I89" s="33" t="s">
        <v>19027</v>
      </c>
      <c r="J89" s="33" t="s">
        <v>16449</v>
      </c>
      <c r="K89" s="33" t="s">
        <v>16770</v>
      </c>
      <c r="L89" s="33" t="s">
        <v>21016</v>
      </c>
      <c r="M89" s="33" t="s">
        <v>11814</v>
      </c>
      <c r="N89" s="33" t="s">
        <v>11801</v>
      </c>
      <c r="O89" s="33" t="s">
        <v>753</v>
      </c>
      <c r="P89" s="33" t="s">
        <v>11808</v>
      </c>
      <c r="Q89" s="33" t="s">
        <v>732</v>
      </c>
      <c r="R89" s="33" t="s">
        <v>527</v>
      </c>
      <c r="S89" s="33" t="s">
        <v>11804</v>
      </c>
      <c r="T89" s="33">
        <v>1325000</v>
      </c>
      <c r="U89" s="33">
        <v>1311508.3700000001</v>
      </c>
      <c r="V89" s="33" t="s">
        <v>19000</v>
      </c>
      <c r="W89" s="33" t="s">
        <v>18999</v>
      </c>
      <c r="X89" s="33" t="s">
        <v>19012</v>
      </c>
      <c r="Y89" s="33">
        <v>50.106134282652569</v>
      </c>
      <c r="Z89" s="33">
        <v>-5.2611726075312504E-2</v>
      </c>
      <c r="AA89" s="33">
        <v>-1.4444951502368468</v>
      </c>
      <c r="AB89" s="33">
        <v>-0.56772454522302951</v>
      </c>
      <c r="AC89" s="33">
        <v>-1.6610030647361</v>
      </c>
      <c r="AD89" s="33">
        <v>1.865</v>
      </c>
      <c r="AE89" s="33" t="s">
        <v>214</v>
      </c>
      <c r="AF89" s="33" t="s">
        <v>214</v>
      </c>
    </row>
    <row r="90" spans="1:32" x14ac:dyDescent="0.3">
      <c r="A90" s="33">
        <v>44664</v>
      </c>
      <c r="B90" s="33">
        <v>584531</v>
      </c>
      <c r="C90" s="33" t="s">
        <v>11798</v>
      </c>
      <c r="D90" s="33">
        <v>275334</v>
      </c>
      <c r="E90" s="33">
        <v>67001187</v>
      </c>
      <c r="F90" s="33" t="s">
        <v>21017</v>
      </c>
      <c r="G90" s="33" t="s">
        <v>21003</v>
      </c>
      <c r="H90" s="33" t="s">
        <v>214</v>
      </c>
      <c r="I90" s="33" t="s">
        <v>19023</v>
      </c>
      <c r="J90" s="33" t="s">
        <v>16764</v>
      </c>
      <c r="K90" s="33" t="s">
        <v>21012</v>
      </c>
      <c r="L90" s="33" t="s">
        <v>16765</v>
      </c>
      <c r="M90" s="33" t="s">
        <v>11831</v>
      </c>
      <c r="N90" s="33" t="s">
        <v>11801</v>
      </c>
      <c r="O90" s="33" t="s">
        <v>11807</v>
      </c>
      <c r="P90" s="33" t="s">
        <v>11823</v>
      </c>
      <c r="Q90" s="33" t="s">
        <v>342</v>
      </c>
      <c r="R90" s="33" t="s">
        <v>11816</v>
      </c>
      <c r="S90" s="33" t="s">
        <v>11830</v>
      </c>
      <c r="T90" s="33">
        <v>159725000</v>
      </c>
      <c r="U90" s="33">
        <v>7856890.9699999997</v>
      </c>
      <c r="V90" s="33" t="s">
        <v>19001</v>
      </c>
      <c r="W90" s="33" t="s">
        <v>18997</v>
      </c>
      <c r="X90" s="33" t="s">
        <v>21018</v>
      </c>
      <c r="Y90" s="33" t="s">
        <v>214</v>
      </c>
      <c r="Z90" s="33" t="s">
        <v>214</v>
      </c>
      <c r="AA90" s="33" t="s">
        <v>214</v>
      </c>
      <c r="AB90" s="33" t="s">
        <v>214</v>
      </c>
      <c r="AC90" s="33" t="s">
        <v>214</v>
      </c>
      <c r="AD90" s="33" t="s">
        <v>214</v>
      </c>
      <c r="AE90" s="33">
        <v>195228</v>
      </c>
      <c r="AF90" s="33" t="s">
        <v>214</v>
      </c>
    </row>
    <row r="91" spans="1:32" x14ac:dyDescent="0.3">
      <c r="A91" s="33">
        <v>44664</v>
      </c>
      <c r="B91" s="33">
        <v>584531</v>
      </c>
      <c r="C91" s="33" t="s">
        <v>11798</v>
      </c>
      <c r="D91" s="33">
        <v>275659</v>
      </c>
      <c r="E91" s="33">
        <v>66909991</v>
      </c>
      <c r="F91" s="33" t="s">
        <v>18728</v>
      </c>
      <c r="G91" s="33" t="s">
        <v>21622</v>
      </c>
      <c r="H91" s="33" t="s">
        <v>21019</v>
      </c>
      <c r="I91" s="33" t="s">
        <v>21020</v>
      </c>
      <c r="J91" s="33" t="s">
        <v>16764</v>
      </c>
      <c r="K91" s="33" t="s">
        <v>21006</v>
      </c>
      <c r="L91" s="33" t="s">
        <v>16779</v>
      </c>
      <c r="M91" s="33" t="s">
        <v>11818</v>
      </c>
      <c r="N91" s="33" t="s">
        <v>11801</v>
      </c>
      <c r="O91" s="33" t="s">
        <v>11819</v>
      </c>
      <c r="P91" s="33" t="s">
        <v>11827</v>
      </c>
      <c r="Q91" s="33" t="s">
        <v>429</v>
      </c>
      <c r="R91" s="33" t="s">
        <v>11816</v>
      </c>
      <c r="S91" s="33" t="s">
        <v>16153</v>
      </c>
      <c r="T91" s="33">
        <v>165185000</v>
      </c>
      <c r="U91" s="33">
        <v>113462.29000000001</v>
      </c>
      <c r="V91" s="33" t="s">
        <v>18996</v>
      </c>
      <c r="W91" s="33" t="s">
        <v>18997</v>
      </c>
      <c r="X91" s="33" t="s">
        <v>18998</v>
      </c>
      <c r="Y91" s="33" t="s">
        <v>214</v>
      </c>
      <c r="Z91" s="33" t="s">
        <v>214</v>
      </c>
      <c r="AA91" s="33" t="s">
        <v>214</v>
      </c>
      <c r="AB91" s="33" t="s">
        <v>214</v>
      </c>
      <c r="AC91" s="33" t="s">
        <v>214</v>
      </c>
      <c r="AD91" s="33">
        <v>3</v>
      </c>
      <c r="AE91" s="33">
        <v>468130</v>
      </c>
      <c r="AF91" s="33" t="s">
        <v>214</v>
      </c>
    </row>
    <row r="92" spans="1:32" x14ac:dyDescent="0.3">
      <c r="A92" s="33">
        <v>44664</v>
      </c>
      <c r="B92" s="33">
        <v>584531</v>
      </c>
      <c r="C92" s="33" t="s">
        <v>11798</v>
      </c>
      <c r="D92" s="33">
        <v>275942</v>
      </c>
      <c r="E92" s="33">
        <v>45998592</v>
      </c>
      <c r="F92" s="33" t="s">
        <v>21636</v>
      </c>
      <c r="G92" s="33" t="s">
        <v>21621</v>
      </c>
      <c r="H92" s="33" t="s">
        <v>573</v>
      </c>
      <c r="I92" s="33" t="s">
        <v>21637</v>
      </c>
      <c r="J92" s="33" t="s">
        <v>16448</v>
      </c>
      <c r="K92" s="33" t="s">
        <v>16766</v>
      </c>
      <c r="L92" s="33" t="s">
        <v>16765</v>
      </c>
      <c r="M92" s="33" t="s">
        <v>11814</v>
      </c>
      <c r="N92" s="33" t="s">
        <v>11801</v>
      </c>
      <c r="O92" s="33" t="s">
        <v>11815</v>
      </c>
      <c r="P92" s="33" t="s">
        <v>11823</v>
      </c>
      <c r="Q92" s="33" t="s">
        <v>574</v>
      </c>
      <c r="R92" s="33" t="s">
        <v>11816</v>
      </c>
      <c r="S92" s="33" t="s">
        <v>11804</v>
      </c>
      <c r="T92" s="33">
        <v>3980000</v>
      </c>
      <c r="U92" s="33">
        <v>3875083.88</v>
      </c>
      <c r="V92" s="33" t="s">
        <v>19124</v>
      </c>
      <c r="W92" s="33" t="s">
        <v>19005</v>
      </c>
      <c r="X92" s="33" t="s">
        <v>19003</v>
      </c>
      <c r="Y92" s="33">
        <v>20.633519547224477</v>
      </c>
      <c r="Z92" s="33">
        <v>-2.2230591386005472E-2</v>
      </c>
      <c r="AA92" s="33">
        <v>0.17572628649753597</v>
      </c>
      <c r="AB92" s="33">
        <v>2.801054514661061E-2</v>
      </c>
      <c r="AC92" s="33">
        <v>3.5621038797476139</v>
      </c>
      <c r="AD92" s="33">
        <v>2.8</v>
      </c>
      <c r="AE92" s="33">
        <v>166948</v>
      </c>
      <c r="AF92" s="33" t="s">
        <v>214</v>
      </c>
    </row>
    <row r="93" spans="1:32" x14ac:dyDescent="0.3">
      <c r="A93" s="33">
        <v>44664</v>
      </c>
      <c r="B93" s="33">
        <v>584531</v>
      </c>
      <c r="C93" s="33" t="s">
        <v>11798</v>
      </c>
      <c r="D93" s="33">
        <v>277009</v>
      </c>
      <c r="E93" s="33">
        <v>66953971</v>
      </c>
      <c r="F93" s="33" t="s">
        <v>21638</v>
      </c>
      <c r="G93" s="33" t="s">
        <v>21623</v>
      </c>
      <c r="H93" s="33" t="s">
        <v>2871</v>
      </c>
      <c r="I93" s="33" t="s">
        <v>21639</v>
      </c>
      <c r="J93" s="33" t="s">
        <v>16448</v>
      </c>
      <c r="K93" s="33" t="s">
        <v>16766</v>
      </c>
      <c r="L93" s="33" t="s">
        <v>16765</v>
      </c>
      <c r="M93" s="33" t="s">
        <v>11814</v>
      </c>
      <c r="N93" s="33" t="s">
        <v>11801</v>
      </c>
      <c r="O93" s="33" t="s">
        <v>11815</v>
      </c>
      <c r="P93" s="33" t="s">
        <v>11823</v>
      </c>
      <c r="Q93" s="33" t="s">
        <v>388</v>
      </c>
      <c r="R93" s="33" t="s">
        <v>11816</v>
      </c>
      <c r="S93" s="33" t="s">
        <v>11804</v>
      </c>
      <c r="T93" s="33">
        <v>4140000</v>
      </c>
      <c r="U93" s="33">
        <v>3593014</v>
      </c>
      <c r="V93" s="33" t="s">
        <v>19124</v>
      </c>
      <c r="W93" s="33" t="s">
        <v>18999</v>
      </c>
      <c r="X93" s="33" t="s">
        <v>19003</v>
      </c>
      <c r="Y93" s="33" t="s">
        <v>214</v>
      </c>
      <c r="Z93" s="33" t="s">
        <v>214</v>
      </c>
      <c r="AA93" s="33" t="s">
        <v>214</v>
      </c>
      <c r="AB93" s="33" t="s">
        <v>214</v>
      </c>
      <c r="AC93" s="33" t="s">
        <v>214</v>
      </c>
      <c r="AD93" s="33">
        <v>2.9</v>
      </c>
      <c r="AE93" s="33">
        <v>213610</v>
      </c>
      <c r="AF93" s="33" t="s">
        <v>214</v>
      </c>
    </row>
    <row r="94" spans="1:32" x14ac:dyDescent="0.3">
      <c r="A94" s="33">
        <v>44664</v>
      </c>
      <c r="B94" s="33">
        <v>584531</v>
      </c>
      <c r="C94" s="33" t="s">
        <v>11798</v>
      </c>
      <c r="D94" s="33">
        <v>277012</v>
      </c>
      <c r="E94" s="33">
        <v>67015137</v>
      </c>
      <c r="F94" s="33" t="s">
        <v>21640</v>
      </c>
      <c r="G94" s="33" t="s">
        <v>21624</v>
      </c>
      <c r="H94" s="33" t="s">
        <v>1288</v>
      </c>
      <c r="I94" s="33" t="s">
        <v>21641</v>
      </c>
      <c r="J94" s="33" t="s">
        <v>16448</v>
      </c>
      <c r="K94" s="33" t="s">
        <v>16766</v>
      </c>
      <c r="L94" s="33" t="s">
        <v>16768</v>
      </c>
      <c r="M94" s="33" t="s">
        <v>11814</v>
      </c>
      <c r="N94" s="33" t="s">
        <v>11801</v>
      </c>
      <c r="O94" s="33" t="s">
        <v>753</v>
      </c>
      <c r="P94" s="33" t="s">
        <v>11808</v>
      </c>
      <c r="Q94" s="33" t="s">
        <v>294</v>
      </c>
      <c r="R94" s="33" t="s">
        <v>11816</v>
      </c>
      <c r="S94" s="33" t="s">
        <v>11804</v>
      </c>
      <c r="T94" s="33">
        <v>3630000</v>
      </c>
      <c r="U94" s="33">
        <v>3456401.3</v>
      </c>
      <c r="V94" s="33" t="s">
        <v>18999</v>
      </c>
      <c r="W94" s="33" t="s">
        <v>18999</v>
      </c>
      <c r="X94" s="33" t="s">
        <v>19007</v>
      </c>
      <c r="Y94" s="33">
        <v>52.315171999999997</v>
      </c>
      <c r="Z94" s="33">
        <v>9.3973000000000001E-2</v>
      </c>
      <c r="AA94" s="33">
        <v>3.8965719999999999</v>
      </c>
      <c r="AB94" s="33">
        <v>1.3151250000000001</v>
      </c>
      <c r="AC94" s="33">
        <v>18.757694999999998</v>
      </c>
      <c r="AD94" s="33">
        <v>2.2999999999999998</v>
      </c>
      <c r="AE94" s="33" t="s">
        <v>214</v>
      </c>
      <c r="AF94" s="33" t="s">
        <v>214</v>
      </c>
    </row>
    <row r="95" spans="1:32" x14ac:dyDescent="0.3">
      <c r="A95" s="33">
        <v>44664</v>
      </c>
      <c r="B95" s="33">
        <v>584531</v>
      </c>
      <c r="C95" s="33" t="s">
        <v>11798</v>
      </c>
      <c r="D95" s="33">
        <v>278605</v>
      </c>
      <c r="E95" s="33">
        <v>67028717</v>
      </c>
      <c r="F95" s="33" t="s">
        <v>21962</v>
      </c>
      <c r="G95" s="33" t="s">
        <v>21926</v>
      </c>
      <c r="H95" s="33" t="s">
        <v>2871</v>
      </c>
      <c r="I95" s="33" t="s">
        <v>21639</v>
      </c>
      <c r="J95" s="33" t="s">
        <v>16448</v>
      </c>
      <c r="K95" s="33" t="s">
        <v>16766</v>
      </c>
      <c r="L95" s="33" t="s">
        <v>16765</v>
      </c>
      <c r="M95" s="33" t="s">
        <v>11814</v>
      </c>
      <c r="N95" s="33" t="s">
        <v>11801</v>
      </c>
      <c r="O95" s="33" t="s">
        <v>11815</v>
      </c>
      <c r="P95" s="33" t="s">
        <v>11823</v>
      </c>
      <c r="Q95" s="33" t="s">
        <v>388</v>
      </c>
      <c r="R95" s="33" t="s">
        <v>11816</v>
      </c>
      <c r="S95" s="33" t="s">
        <v>11804</v>
      </c>
      <c r="T95" s="33">
        <v>3350000</v>
      </c>
      <c r="U95" s="33">
        <v>3310043.81</v>
      </c>
      <c r="V95" s="33" t="s">
        <v>19124</v>
      </c>
      <c r="W95" s="33" t="s">
        <v>19000</v>
      </c>
      <c r="X95" s="33" t="s">
        <v>19003</v>
      </c>
      <c r="Y95" s="33" t="s">
        <v>214</v>
      </c>
      <c r="Z95" s="33" t="s">
        <v>214</v>
      </c>
      <c r="AA95" s="33" t="s">
        <v>214</v>
      </c>
      <c r="AB95" s="33" t="s">
        <v>214</v>
      </c>
      <c r="AC95" s="33" t="s">
        <v>214</v>
      </c>
      <c r="AD95" s="33">
        <v>2.9</v>
      </c>
      <c r="AE95" s="33" t="s">
        <v>214</v>
      </c>
      <c r="AF95" s="33" t="s">
        <v>214</v>
      </c>
    </row>
    <row r="96" spans="1:32" x14ac:dyDescent="0.3">
      <c r="A96" s="33">
        <v>44664</v>
      </c>
      <c r="B96" s="33">
        <v>584531</v>
      </c>
      <c r="C96" s="33" t="s">
        <v>11798</v>
      </c>
      <c r="D96" s="33">
        <v>279271</v>
      </c>
      <c r="E96" s="33">
        <v>67029912</v>
      </c>
      <c r="F96" s="33" t="s">
        <v>21963</v>
      </c>
      <c r="G96" s="33" t="s">
        <v>21927</v>
      </c>
      <c r="H96" s="33" t="s">
        <v>2134</v>
      </c>
      <c r="I96" s="33" t="s">
        <v>21964</v>
      </c>
      <c r="J96" s="33" t="s">
        <v>16448</v>
      </c>
      <c r="K96" s="33" t="s">
        <v>20972</v>
      </c>
      <c r="L96" s="33" t="s">
        <v>21965</v>
      </c>
      <c r="M96" s="33" t="s">
        <v>11814</v>
      </c>
      <c r="N96" s="33" t="s">
        <v>11801</v>
      </c>
      <c r="O96" s="33" t="s">
        <v>11819</v>
      </c>
      <c r="P96" s="33" t="s">
        <v>11811</v>
      </c>
      <c r="Q96" s="33" t="s">
        <v>267</v>
      </c>
      <c r="R96" s="33" t="s">
        <v>11816</v>
      </c>
      <c r="S96" s="33" t="s">
        <v>11804</v>
      </c>
      <c r="T96" s="33">
        <v>2280000</v>
      </c>
      <c r="U96" s="33">
        <v>2237502.0699999998</v>
      </c>
      <c r="V96" s="33" t="s">
        <v>21966</v>
      </c>
      <c r="W96" s="33" t="s">
        <v>19005</v>
      </c>
      <c r="X96" s="33" t="s">
        <v>21957</v>
      </c>
      <c r="Y96" s="33">
        <v>48.519285691863452</v>
      </c>
      <c r="Z96" s="33">
        <v>2.238751320760457E-2</v>
      </c>
      <c r="AA96" s="33">
        <v>0.28240697151390748</v>
      </c>
      <c r="AB96" s="33">
        <v>0.14782035589868059</v>
      </c>
      <c r="AC96" s="33">
        <v>0.28240697151390748</v>
      </c>
      <c r="AD96" s="33">
        <v>2.5</v>
      </c>
      <c r="AE96" s="33" t="s">
        <v>214</v>
      </c>
      <c r="AF96" s="33" t="s">
        <v>214</v>
      </c>
    </row>
    <row r="97" spans="1:32" x14ac:dyDescent="0.3">
      <c r="A97" s="33">
        <v>44664</v>
      </c>
      <c r="B97" s="33">
        <v>584531</v>
      </c>
      <c r="C97" s="33" t="s">
        <v>11798</v>
      </c>
      <c r="D97" s="33">
        <v>280169</v>
      </c>
      <c r="E97" s="33">
        <v>67036052</v>
      </c>
      <c r="F97" s="33" t="s">
        <v>21967</v>
      </c>
      <c r="G97" s="33" t="s">
        <v>21928</v>
      </c>
      <c r="H97" s="33" t="s">
        <v>214</v>
      </c>
      <c r="I97" s="33" t="s">
        <v>21637</v>
      </c>
      <c r="J97" s="33" t="s">
        <v>16448</v>
      </c>
      <c r="K97" s="33" t="s">
        <v>16766</v>
      </c>
      <c r="L97" s="33" t="s">
        <v>16765</v>
      </c>
      <c r="M97" s="33" t="s">
        <v>11814</v>
      </c>
      <c r="N97" s="33" t="s">
        <v>11801</v>
      </c>
      <c r="O97" s="33" t="s">
        <v>11815</v>
      </c>
      <c r="P97" s="33" t="s">
        <v>11823</v>
      </c>
      <c r="Q97" s="33" t="s">
        <v>574</v>
      </c>
      <c r="R97" s="33" t="s">
        <v>11816</v>
      </c>
      <c r="S97" s="33" t="s">
        <v>11804</v>
      </c>
      <c r="T97" s="33">
        <v>3125000</v>
      </c>
      <c r="U97" s="33">
        <v>3113281.25</v>
      </c>
      <c r="V97" s="33" t="s">
        <v>19124</v>
      </c>
      <c r="W97" s="33" t="s">
        <v>18999</v>
      </c>
      <c r="X97" s="33" t="s">
        <v>19003</v>
      </c>
      <c r="Y97" s="33">
        <v>20.633519547224477</v>
      </c>
      <c r="Z97" s="33">
        <v>-2.2230591386005472E-2</v>
      </c>
      <c r="AA97" s="33">
        <v>0.17572628649753597</v>
      </c>
      <c r="AB97" s="33">
        <v>2.801054514661061E-2</v>
      </c>
      <c r="AC97" s="33">
        <v>3.5621038797476139</v>
      </c>
      <c r="AD97" s="33">
        <v>2.8</v>
      </c>
      <c r="AE97" s="33" t="s">
        <v>214</v>
      </c>
      <c r="AF97" s="33" t="s">
        <v>214</v>
      </c>
    </row>
    <row r="98" spans="1:32" x14ac:dyDescent="0.3">
      <c r="A98" s="33">
        <v>44664</v>
      </c>
      <c r="B98" s="33">
        <v>584531</v>
      </c>
      <c r="C98" s="33" t="s">
        <v>11798</v>
      </c>
      <c r="D98" s="33">
        <v>280185</v>
      </c>
      <c r="E98" s="33">
        <v>67036082</v>
      </c>
      <c r="F98" s="33" t="s">
        <v>21968</v>
      </c>
      <c r="G98" s="33" t="s">
        <v>21929</v>
      </c>
      <c r="H98" s="33" t="s">
        <v>214</v>
      </c>
      <c r="I98" s="33" t="s">
        <v>21964</v>
      </c>
      <c r="J98" s="33" t="s">
        <v>16448</v>
      </c>
      <c r="K98" s="33" t="s">
        <v>20972</v>
      </c>
      <c r="L98" s="33" t="s">
        <v>21965</v>
      </c>
      <c r="M98" s="33" t="s">
        <v>11814</v>
      </c>
      <c r="N98" s="33" t="s">
        <v>11801</v>
      </c>
      <c r="O98" s="33" t="s">
        <v>11819</v>
      </c>
      <c r="P98" s="33" t="s">
        <v>11811</v>
      </c>
      <c r="Q98" s="33" t="s">
        <v>267</v>
      </c>
      <c r="R98" s="33" t="s">
        <v>11816</v>
      </c>
      <c r="S98" s="33" t="s">
        <v>11804</v>
      </c>
      <c r="T98" s="33">
        <v>1825000</v>
      </c>
      <c r="U98" s="33">
        <v>1829361.75</v>
      </c>
      <c r="V98" s="33" t="s">
        <v>19000</v>
      </c>
      <c r="W98" s="33" t="s">
        <v>18999</v>
      </c>
      <c r="X98" s="33" t="s">
        <v>19018</v>
      </c>
      <c r="Y98" s="33" t="s">
        <v>214</v>
      </c>
      <c r="Z98" s="33" t="s">
        <v>214</v>
      </c>
      <c r="AA98" s="33" t="s">
        <v>214</v>
      </c>
      <c r="AB98" s="33" t="s">
        <v>214</v>
      </c>
      <c r="AC98" s="33" t="s">
        <v>214</v>
      </c>
      <c r="AD98" s="33" t="s">
        <v>214</v>
      </c>
      <c r="AE98" s="33" t="s">
        <v>214</v>
      </c>
      <c r="AF98" s="33" t="s">
        <v>214</v>
      </c>
    </row>
    <row r="99" spans="1:32" x14ac:dyDescent="0.3">
      <c r="A99" s="33">
        <v>44664</v>
      </c>
      <c r="B99" s="33">
        <v>584531</v>
      </c>
      <c r="C99" s="33" t="s">
        <v>11798</v>
      </c>
      <c r="D99" s="33">
        <v>280323</v>
      </c>
      <c r="E99" s="33">
        <v>67036654</v>
      </c>
      <c r="F99" s="33" t="s">
        <v>21969</v>
      </c>
      <c r="G99" s="33" t="s">
        <v>21930</v>
      </c>
      <c r="H99" s="33" t="s">
        <v>214</v>
      </c>
      <c r="I99" s="33" t="s">
        <v>21011</v>
      </c>
      <c r="J99" s="33" t="s">
        <v>16448</v>
      </c>
      <c r="K99" s="33" t="s">
        <v>16766</v>
      </c>
      <c r="L99" s="33" t="s">
        <v>16765</v>
      </c>
      <c r="M99" s="33" t="s">
        <v>11814</v>
      </c>
      <c r="N99" s="33" t="s">
        <v>11801</v>
      </c>
      <c r="O99" s="33" t="s">
        <v>753</v>
      </c>
      <c r="P99" s="33" t="s">
        <v>11823</v>
      </c>
      <c r="Q99" s="33" t="s">
        <v>380</v>
      </c>
      <c r="R99" s="33" t="s">
        <v>11816</v>
      </c>
      <c r="S99" s="33" t="s">
        <v>11804</v>
      </c>
      <c r="T99" s="33">
        <v>3410000</v>
      </c>
      <c r="U99" s="33">
        <v>3411705</v>
      </c>
      <c r="V99" s="33" t="s">
        <v>19000</v>
      </c>
      <c r="W99" s="33" t="s">
        <v>18999</v>
      </c>
      <c r="X99" s="33" t="s">
        <v>19006</v>
      </c>
      <c r="Y99" s="33">
        <v>49.982110912337404</v>
      </c>
      <c r="Z99" s="33">
        <v>-8.9183901913330033E-3</v>
      </c>
      <c r="AA99" s="33">
        <v>0.36782474970965495</v>
      </c>
      <c r="AB99" s="33">
        <v>8.0736277186751693E-2</v>
      </c>
      <c r="AC99" s="33">
        <v>0.17910635130355246</v>
      </c>
      <c r="AD99" s="33">
        <v>2.2999999999999998</v>
      </c>
      <c r="AE99" s="33" t="s">
        <v>214</v>
      </c>
      <c r="AF99" s="33" t="s">
        <v>214</v>
      </c>
    </row>
    <row r="100" spans="1:32" x14ac:dyDescent="0.3">
      <c r="A100" s="33">
        <v>44664</v>
      </c>
      <c r="B100" s="33">
        <v>584531</v>
      </c>
      <c r="C100" s="33" t="s">
        <v>11798</v>
      </c>
      <c r="D100" s="33">
        <v>280461</v>
      </c>
      <c r="E100" s="33">
        <v>67039034</v>
      </c>
      <c r="F100" s="33" t="s">
        <v>21970</v>
      </c>
      <c r="G100" s="33" t="s">
        <v>21931</v>
      </c>
      <c r="H100" s="33" t="s">
        <v>214</v>
      </c>
      <c r="I100" s="33" t="s">
        <v>21971</v>
      </c>
      <c r="J100" s="33" t="s">
        <v>16449</v>
      </c>
      <c r="K100" s="33" t="s">
        <v>16770</v>
      </c>
      <c r="L100" s="33" t="s">
        <v>16785</v>
      </c>
      <c r="M100" s="33" t="s">
        <v>11814</v>
      </c>
      <c r="N100" s="33" t="s">
        <v>11801</v>
      </c>
      <c r="O100" s="33" t="s">
        <v>753</v>
      </c>
      <c r="P100" s="33" t="s">
        <v>11827</v>
      </c>
      <c r="Q100" s="33" t="s">
        <v>21972</v>
      </c>
      <c r="R100" s="33" t="s">
        <v>284</v>
      </c>
      <c r="S100" s="33" t="s">
        <v>11804</v>
      </c>
      <c r="T100" s="33">
        <v>2795000</v>
      </c>
      <c r="U100" s="33">
        <v>2775351.15</v>
      </c>
      <c r="V100" s="33" t="s">
        <v>18999</v>
      </c>
      <c r="W100" s="33" t="s">
        <v>19000</v>
      </c>
      <c r="X100" s="33" t="s">
        <v>19006</v>
      </c>
      <c r="Y100" s="33" t="s">
        <v>214</v>
      </c>
      <c r="Z100" s="33" t="s">
        <v>214</v>
      </c>
      <c r="AA100" s="33" t="s">
        <v>214</v>
      </c>
      <c r="AB100" s="33" t="s">
        <v>214</v>
      </c>
      <c r="AC100" s="33" t="s">
        <v>214</v>
      </c>
      <c r="AD100" s="33" t="s">
        <v>214</v>
      </c>
      <c r="AE100" s="33" t="s">
        <v>214</v>
      </c>
      <c r="AF100" s="33" t="s">
        <v>214</v>
      </c>
    </row>
  </sheetData>
  <autoFilter ref="A1:AF7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C1423"/>
  <sheetViews>
    <sheetView workbookViewId="0">
      <pane ySplit="2" topLeftCell="A3" activePane="bottomLeft" state="frozen"/>
      <selection activeCell="R42" sqref="R42"/>
      <selection pane="bottomLeft" activeCell="A3" sqref="A3"/>
    </sheetView>
  </sheetViews>
  <sheetFormatPr defaultRowHeight="15" x14ac:dyDescent="0.25"/>
  <cols>
    <col min="1" max="1" width="12.5703125" style="7" customWidth="1"/>
    <col min="2" max="2" width="10" style="7" customWidth="1"/>
    <col min="3" max="3" width="24.7109375" style="7" customWidth="1"/>
    <col min="4" max="4" width="17" style="7" customWidth="1"/>
    <col min="5" max="5" width="10.7109375" style="7" customWidth="1"/>
    <col min="6" max="6" width="14.85546875" style="7" customWidth="1"/>
    <col min="7" max="7" width="4" style="7" customWidth="1"/>
    <col min="8" max="8" width="13" style="7" customWidth="1"/>
    <col min="9" max="9" width="18.42578125" style="7" customWidth="1"/>
    <col min="10" max="10" width="17" style="7" customWidth="1"/>
    <col min="11" max="11" width="14.28515625" style="7" customWidth="1"/>
    <col min="12" max="12" width="19.42578125" style="7" customWidth="1"/>
    <col min="13" max="13" width="14" style="7" customWidth="1"/>
    <col min="14" max="14" width="7.7109375" style="7" customWidth="1"/>
    <col min="15" max="15" width="13" style="7" customWidth="1"/>
    <col min="16" max="16" width="38.85546875" style="7" customWidth="1"/>
    <col min="17" max="17" width="74.42578125" style="7" customWidth="1"/>
    <col min="18" max="18" width="13" style="7" customWidth="1"/>
    <col min="19" max="19" width="15" style="7" customWidth="1"/>
    <col min="20" max="26" width="11.5703125" style="7" customWidth="1"/>
    <col min="27" max="33" width="14.7109375" style="7" customWidth="1"/>
    <col min="34" max="34" width="13.140625" style="7" customWidth="1"/>
    <col min="35" max="41" width="11.85546875" style="7" customWidth="1"/>
    <col min="42" max="44" width="10.42578125" style="7" customWidth="1"/>
    <col min="45" max="45" width="13.140625" style="7" customWidth="1"/>
    <col min="46" max="46" width="14.140625" style="7" customWidth="1"/>
    <col min="47" max="47" width="22.7109375" style="7" customWidth="1"/>
    <col min="48" max="48" width="23.85546875" style="7" customWidth="1"/>
    <col min="49" max="49" width="16.28515625" style="7" customWidth="1"/>
    <col min="50" max="50" width="17.28515625" style="7" customWidth="1"/>
    <col min="51" max="51" width="25.85546875" style="7" customWidth="1"/>
    <col min="52" max="52" width="27" style="7" customWidth="1"/>
    <col min="53" max="53" width="17.140625" style="7" customWidth="1"/>
    <col min="54" max="54" width="18.28515625" style="7" customWidth="1"/>
    <col min="55" max="55" width="26.85546875" style="7" customWidth="1"/>
    <col min="56" max="56" width="28" style="7" customWidth="1"/>
    <col min="57" max="57" width="17.42578125" style="7" customWidth="1"/>
    <col min="58" max="58" width="18.42578125" style="7" customWidth="1"/>
    <col min="59" max="59" width="7.85546875" style="7" customWidth="1"/>
    <col min="60" max="60" width="17.5703125" style="7" customWidth="1"/>
    <col min="61" max="61" width="11" style="7" customWidth="1"/>
    <col min="62" max="62" width="20.7109375" style="7" customWidth="1"/>
    <col min="63" max="63" width="12" style="7" customWidth="1"/>
    <col min="64" max="64" width="21.5703125" style="7" customWidth="1"/>
    <col min="65" max="65" width="12.140625" style="7" customWidth="1"/>
    <col min="66" max="66" width="9.140625" style="7" customWidth="1"/>
    <col min="67" max="67" width="15.85546875" style="7" customWidth="1"/>
    <col min="68" max="68" width="9.42578125" style="7" customWidth="1"/>
    <col min="69" max="69" width="19" style="7" customWidth="1"/>
    <col min="70" max="70" width="10.28515625" style="7" customWidth="1"/>
    <col min="71" max="71" width="20" style="7" customWidth="1"/>
    <col min="72" max="72" width="18.7109375" style="7" customWidth="1"/>
    <col min="73" max="73" width="22.5703125" style="7" customWidth="1"/>
    <col min="74" max="74" width="28.140625" style="7" customWidth="1"/>
    <col min="75" max="75" width="20.7109375" style="7" customWidth="1"/>
    <col min="76" max="76" width="4" style="7" customWidth="1"/>
    <col min="77" max="77" width="5.85546875" style="7" customWidth="1"/>
    <col min="78" max="78" width="3.28515625" style="7" customWidth="1"/>
    <col min="79" max="80" width="25.5703125" style="7" customWidth="1"/>
    <col min="81" max="81" width="26.5703125" style="7" customWidth="1"/>
    <col min="82" max="16384" width="9.140625" style="7"/>
  </cols>
  <sheetData>
    <row r="1" spans="1:81" x14ac:dyDescent="0.25">
      <c r="A1" s="36" t="s">
        <v>22022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</row>
    <row r="2" spans="1:81" x14ac:dyDescent="0.25">
      <c r="A2" s="36" t="s">
        <v>131</v>
      </c>
      <c r="B2" s="36" t="s">
        <v>132</v>
      </c>
      <c r="C2" s="36" t="s">
        <v>133</v>
      </c>
      <c r="D2" s="36" t="s">
        <v>134</v>
      </c>
      <c r="E2" s="36" t="s">
        <v>135</v>
      </c>
      <c r="F2" s="36" t="s">
        <v>136</v>
      </c>
      <c r="G2" s="36" t="s">
        <v>137</v>
      </c>
      <c r="H2" s="36" t="s">
        <v>138</v>
      </c>
      <c r="I2" s="36" t="s">
        <v>139</v>
      </c>
      <c r="J2" s="36" t="s">
        <v>140</v>
      </c>
      <c r="K2" s="36" t="s">
        <v>141</v>
      </c>
      <c r="L2" s="36" t="s">
        <v>142</v>
      </c>
      <c r="M2" s="36" t="s">
        <v>143</v>
      </c>
      <c r="N2" s="36" t="s">
        <v>144</v>
      </c>
      <c r="O2" s="36" t="s">
        <v>145</v>
      </c>
      <c r="P2" s="36" t="s">
        <v>146</v>
      </c>
      <c r="Q2" s="36" t="s">
        <v>147</v>
      </c>
      <c r="R2" s="36" t="s">
        <v>148</v>
      </c>
      <c r="S2" s="36" t="s">
        <v>149</v>
      </c>
      <c r="T2" s="36" t="s">
        <v>150</v>
      </c>
      <c r="U2" s="36" t="s">
        <v>151</v>
      </c>
      <c r="V2" s="36" t="s">
        <v>152</v>
      </c>
      <c r="W2" s="36" t="s">
        <v>153</v>
      </c>
      <c r="X2" s="36" t="s">
        <v>154</v>
      </c>
      <c r="Y2" s="36" t="s">
        <v>155</v>
      </c>
      <c r="Z2" s="36" t="s">
        <v>156</v>
      </c>
      <c r="AA2" s="36" t="s">
        <v>157</v>
      </c>
      <c r="AB2" s="36" t="s">
        <v>158</v>
      </c>
      <c r="AC2" s="36" t="s">
        <v>159</v>
      </c>
      <c r="AD2" s="36" t="s">
        <v>160</v>
      </c>
      <c r="AE2" s="36" t="s">
        <v>161</v>
      </c>
      <c r="AF2" s="36" t="s">
        <v>162</v>
      </c>
      <c r="AG2" s="36" t="s">
        <v>163</v>
      </c>
      <c r="AH2" s="36" t="s">
        <v>164</v>
      </c>
      <c r="AI2" s="36" t="s">
        <v>165</v>
      </c>
      <c r="AJ2" s="36" t="s">
        <v>166</v>
      </c>
      <c r="AK2" s="36" t="s">
        <v>167</v>
      </c>
      <c r="AL2" s="36" t="s">
        <v>168</v>
      </c>
      <c r="AM2" s="36" t="s">
        <v>169</v>
      </c>
      <c r="AN2" s="36" t="s">
        <v>170</v>
      </c>
      <c r="AO2" s="36" t="s">
        <v>171</v>
      </c>
      <c r="AP2" s="36" t="s">
        <v>172</v>
      </c>
      <c r="AQ2" s="36" t="s">
        <v>173</v>
      </c>
      <c r="AR2" s="36" t="s">
        <v>174</v>
      </c>
      <c r="AS2" s="36" t="s">
        <v>175</v>
      </c>
      <c r="AT2" s="36" t="s">
        <v>176</v>
      </c>
      <c r="AU2" s="36" t="s">
        <v>177</v>
      </c>
      <c r="AV2" s="36" t="s">
        <v>178</v>
      </c>
      <c r="AW2" s="36" t="s">
        <v>179</v>
      </c>
      <c r="AX2" s="36" t="s">
        <v>180</v>
      </c>
      <c r="AY2" s="36" t="s">
        <v>181</v>
      </c>
      <c r="AZ2" s="36" t="s">
        <v>182</v>
      </c>
      <c r="BA2" s="36" t="s">
        <v>183</v>
      </c>
      <c r="BB2" s="36" t="s">
        <v>184</v>
      </c>
      <c r="BC2" s="36" t="s">
        <v>185</v>
      </c>
      <c r="BD2" s="36" t="s">
        <v>186</v>
      </c>
      <c r="BE2" s="36" t="s">
        <v>187</v>
      </c>
      <c r="BF2" s="36" t="s">
        <v>188</v>
      </c>
      <c r="BG2" s="36" t="s">
        <v>189</v>
      </c>
      <c r="BH2" s="36" t="s">
        <v>190</v>
      </c>
      <c r="BI2" s="36" t="s">
        <v>191</v>
      </c>
      <c r="BJ2" s="36" t="s">
        <v>192</v>
      </c>
      <c r="BK2" s="36" t="s">
        <v>193</v>
      </c>
      <c r="BL2" s="36" t="s">
        <v>194</v>
      </c>
      <c r="BM2" s="36" t="s">
        <v>195</v>
      </c>
      <c r="BN2" s="36" t="s">
        <v>196</v>
      </c>
      <c r="BO2" s="36" t="s">
        <v>197</v>
      </c>
      <c r="BP2" s="36" t="s">
        <v>198</v>
      </c>
      <c r="BQ2" s="36" t="s">
        <v>199</v>
      </c>
      <c r="BR2" s="36" t="s">
        <v>200</v>
      </c>
      <c r="BS2" s="36" t="s">
        <v>201</v>
      </c>
      <c r="BT2" s="36" t="s">
        <v>202</v>
      </c>
      <c r="BU2" s="36" t="s">
        <v>203</v>
      </c>
      <c r="BV2" s="36" t="s">
        <v>204</v>
      </c>
      <c r="BW2" s="36" t="s">
        <v>205</v>
      </c>
      <c r="BX2" s="36" t="s">
        <v>206</v>
      </c>
      <c r="BY2" s="36" t="s">
        <v>207</v>
      </c>
      <c r="BZ2" s="36" t="s">
        <v>208</v>
      </c>
      <c r="CA2" s="36" t="s">
        <v>17965</v>
      </c>
      <c r="CB2" s="36" t="s">
        <v>17966</v>
      </c>
      <c r="CC2" s="36" t="s">
        <v>17967</v>
      </c>
    </row>
    <row r="3" spans="1:81" x14ac:dyDescent="0.25">
      <c r="A3" s="7">
        <v>513</v>
      </c>
      <c r="B3" s="7">
        <v>44657</v>
      </c>
      <c r="C3" s="7" t="s">
        <v>1144</v>
      </c>
      <c r="D3" s="7" t="s">
        <v>1144</v>
      </c>
      <c r="E3" s="7" t="s">
        <v>1144</v>
      </c>
      <c r="F3" s="7" t="s">
        <v>360</v>
      </c>
      <c r="H3" s="7" t="s">
        <v>224</v>
      </c>
      <c r="I3" s="8">
        <v>24.5</v>
      </c>
      <c r="J3" s="7" t="s">
        <v>214</v>
      </c>
      <c r="K3" s="8">
        <v>120.98276519775391</v>
      </c>
      <c r="L3" s="8">
        <v>7.847926139831543</v>
      </c>
      <c r="M3" s="7" t="s">
        <v>361</v>
      </c>
      <c r="N3" s="7" t="s">
        <v>214</v>
      </c>
      <c r="O3" s="7" t="s">
        <v>343</v>
      </c>
      <c r="P3" s="7" t="s">
        <v>488</v>
      </c>
      <c r="Q3" s="7" t="s">
        <v>1145</v>
      </c>
      <c r="R3" s="7" t="s">
        <v>242</v>
      </c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>
        <v>0.80840374645752699</v>
      </c>
      <c r="AT3" s="8">
        <v>2.4246850103444362</v>
      </c>
      <c r="AU3" s="8">
        <v>-0.8640931526516894</v>
      </c>
      <c r="AV3" s="8">
        <v>-0.11874621269535166</v>
      </c>
      <c r="AW3" s="8">
        <v>1.498379098730195</v>
      </c>
      <c r="AX3" s="8">
        <v>1.9345969132610314</v>
      </c>
      <c r="AY3" s="8">
        <v>-0.88646625885227082</v>
      </c>
      <c r="AZ3" s="8">
        <v>-0.16423634914192817</v>
      </c>
      <c r="BA3" s="8">
        <v>2.1110050907996141</v>
      </c>
      <c r="BB3" s="8">
        <v>2.2152965415039838</v>
      </c>
      <c r="BC3" s="8">
        <v>0.48469604170907593</v>
      </c>
      <c r="BD3" s="8">
        <v>1.1512133048214699</v>
      </c>
      <c r="BE3" s="8">
        <v>0.52532076103207526</v>
      </c>
      <c r="BF3" s="8">
        <v>1.2404682013489401</v>
      </c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7" t="s">
        <v>214</v>
      </c>
      <c r="BU3" s="7" t="s">
        <v>214</v>
      </c>
      <c r="BV3" s="7">
        <v>9.5</v>
      </c>
      <c r="BW3" s="7" t="s">
        <v>213</v>
      </c>
      <c r="BX3" s="9">
        <v>0</v>
      </c>
      <c r="BY3" s="7" t="s">
        <v>214</v>
      </c>
      <c r="BZ3" s="7" t="s">
        <v>214</v>
      </c>
      <c r="CA3" s="25">
        <v>0</v>
      </c>
      <c r="CB3" s="25">
        <v>0</v>
      </c>
      <c r="CC3" s="25">
        <v>0</v>
      </c>
    </row>
    <row r="4" spans="1:81" x14ac:dyDescent="0.25">
      <c r="A4" s="7">
        <v>513</v>
      </c>
      <c r="B4" s="7">
        <v>44657</v>
      </c>
      <c r="C4" s="7" t="s">
        <v>1146</v>
      </c>
      <c r="D4" s="7" t="s">
        <v>1147</v>
      </c>
      <c r="E4" s="7" t="s">
        <v>1147</v>
      </c>
      <c r="F4" s="7" t="s">
        <v>446</v>
      </c>
      <c r="H4" s="7" t="s">
        <v>224</v>
      </c>
      <c r="I4" s="8">
        <v>24.5</v>
      </c>
      <c r="J4" s="7" t="s">
        <v>214</v>
      </c>
      <c r="K4" s="8">
        <v>427.89999389648438</v>
      </c>
      <c r="L4" s="8">
        <v>2.4244253635406494</v>
      </c>
      <c r="M4" s="7" t="s">
        <v>349</v>
      </c>
      <c r="N4" s="7" t="s">
        <v>214</v>
      </c>
      <c r="O4" s="7" t="s">
        <v>214</v>
      </c>
      <c r="P4" s="7" t="s">
        <v>493</v>
      </c>
      <c r="Q4" s="7" t="s">
        <v>1148</v>
      </c>
      <c r="R4" s="7" t="s">
        <v>242</v>
      </c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>
        <v>9.2184419951743993E-2</v>
      </c>
      <c r="AT4" s="8">
        <v>1.8461246469183819</v>
      </c>
      <c r="AU4" s="8">
        <v>-1.1461303609470039</v>
      </c>
      <c r="AV4" s="8">
        <v>-0.48811073831239749</v>
      </c>
      <c r="AW4" s="8">
        <v>1.1584887417955576</v>
      </c>
      <c r="AX4" s="8">
        <v>1.7956032901339547</v>
      </c>
      <c r="AY4" s="8">
        <v>-1.5518999175704553</v>
      </c>
      <c r="AZ4" s="8">
        <v>-0.828947356218108</v>
      </c>
      <c r="BA4" s="8">
        <v>-0.4453543172918572</v>
      </c>
      <c r="BB4" s="8">
        <v>0.25353269348168334</v>
      </c>
      <c r="BC4" s="8">
        <v>-2.6142470889847496</v>
      </c>
      <c r="BD4" s="8">
        <v>-1.7137644275082577</v>
      </c>
      <c r="BE4" s="8">
        <v>-0.75115975384112732</v>
      </c>
      <c r="BF4" s="8">
        <v>0.1440730180825428</v>
      </c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7" t="s">
        <v>352</v>
      </c>
      <c r="BU4" s="7" t="s">
        <v>353</v>
      </c>
      <c r="BV4" s="7">
        <v>11.5</v>
      </c>
      <c r="BW4" s="7" t="s">
        <v>255</v>
      </c>
      <c r="BX4" s="9">
        <v>0</v>
      </c>
      <c r="BY4" s="7" t="s">
        <v>214</v>
      </c>
      <c r="BZ4" s="7" t="s">
        <v>214</v>
      </c>
      <c r="CA4" s="25">
        <v>0</v>
      </c>
      <c r="CB4" s="25">
        <v>0</v>
      </c>
      <c r="CC4" s="25">
        <v>0</v>
      </c>
    </row>
    <row r="5" spans="1:81" x14ac:dyDescent="0.25">
      <c r="A5" s="7">
        <v>513</v>
      </c>
      <c r="B5" s="7">
        <v>44657</v>
      </c>
      <c r="C5" s="7" t="s">
        <v>1149</v>
      </c>
      <c r="D5" s="7" t="s">
        <v>1149</v>
      </c>
      <c r="E5" s="7" t="s">
        <v>1149</v>
      </c>
      <c r="F5" s="7" t="s">
        <v>446</v>
      </c>
      <c r="H5" s="7" t="s">
        <v>224</v>
      </c>
      <c r="I5" s="8">
        <v>24.5</v>
      </c>
      <c r="J5" s="7" t="s">
        <v>214</v>
      </c>
      <c r="K5" s="8">
        <v>263.07553100585938</v>
      </c>
      <c r="L5" s="8">
        <v>4.0738234519958496</v>
      </c>
      <c r="M5" s="7" t="s">
        <v>349</v>
      </c>
      <c r="N5" s="7" t="s">
        <v>214</v>
      </c>
      <c r="O5" s="7" t="s">
        <v>214</v>
      </c>
      <c r="P5" s="7" t="s">
        <v>493</v>
      </c>
      <c r="Q5" s="7" t="s">
        <v>1150</v>
      </c>
      <c r="R5" s="7" t="s">
        <v>242</v>
      </c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7">
        <v>0.48640611560158881</v>
      </c>
      <c r="AT5" s="7">
        <v>2.1215322940097567</v>
      </c>
      <c r="AU5" s="7">
        <v>-1.0992704477388513</v>
      </c>
      <c r="AV5" s="7">
        <v>-0.46026804198495302</v>
      </c>
      <c r="AW5" s="7">
        <v>1.3749704485657137</v>
      </c>
      <c r="AX5" s="7">
        <v>1.8602759552773784</v>
      </c>
      <c r="AY5" s="7">
        <v>-1.5066683331392816</v>
      </c>
      <c r="AZ5" s="7">
        <v>-0.79585892767324085</v>
      </c>
      <c r="BA5" s="7">
        <v>-0.44265480174725014</v>
      </c>
      <c r="BB5" s="7">
        <v>0.25508335842894059</v>
      </c>
      <c r="BC5" s="7">
        <v>-2.5995354276902201</v>
      </c>
      <c r="BD5" s="7">
        <v>-1.690948252389062</v>
      </c>
      <c r="BE5" s="7">
        <v>-0.63112540769138337</v>
      </c>
      <c r="BF5" s="7">
        <v>0.21496939761147005</v>
      </c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7" t="s">
        <v>214</v>
      </c>
      <c r="BU5" s="7" t="s">
        <v>214</v>
      </c>
      <c r="BV5" s="7">
        <v>10.5</v>
      </c>
      <c r="BW5" s="7" t="s">
        <v>345</v>
      </c>
      <c r="BX5" s="9">
        <v>0</v>
      </c>
      <c r="BY5" s="7" t="s">
        <v>214</v>
      </c>
      <c r="BZ5" s="7" t="s">
        <v>214</v>
      </c>
      <c r="CA5" s="25">
        <v>0</v>
      </c>
      <c r="CB5" s="25">
        <v>0</v>
      </c>
      <c r="CC5" s="25">
        <v>0</v>
      </c>
    </row>
    <row r="6" spans="1:81" x14ac:dyDescent="0.25">
      <c r="A6" s="7">
        <v>513</v>
      </c>
      <c r="B6" s="7">
        <v>44657</v>
      </c>
      <c r="C6" s="7" t="s">
        <v>1155</v>
      </c>
      <c r="D6" s="7" t="s">
        <v>1155</v>
      </c>
      <c r="E6" s="7" t="s">
        <v>1152</v>
      </c>
      <c r="F6" s="7" t="s">
        <v>212</v>
      </c>
      <c r="H6" s="7" t="s">
        <v>224</v>
      </c>
      <c r="I6" s="8">
        <v>24.5</v>
      </c>
      <c r="J6" s="7" t="s">
        <v>214</v>
      </c>
      <c r="K6" s="8">
        <v>7292.02001953125</v>
      </c>
      <c r="L6" s="8">
        <v>3.9961707592010498</v>
      </c>
      <c r="M6" s="7" t="s">
        <v>429</v>
      </c>
      <c r="N6" s="7" t="s">
        <v>214</v>
      </c>
      <c r="O6" s="7" t="s">
        <v>214</v>
      </c>
      <c r="P6" s="7" t="s">
        <v>249</v>
      </c>
      <c r="Q6" s="7" t="s">
        <v>1153</v>
      </c>
      <c r="R6" s="7" t="s">
        <v>286</v>
      </c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T6" s="7" t="s">
        <v>214</v>
      </c>
      <c r="BU6" s="7" t="s">
        <v>214</v>
      </c>
      <c r="BV6" s="7">
        <v>24.5</v>
      </c>
      <c r="BW6" s="7" t="s">
        <v>224</v>
      </c>
      <c r="BX6" s="9">
        <v>0</v>
      </c>
      <c r="BY6" s="7" t="s">
        <v>214</v>
      </c>
      <c r="BZ6" s="7" t="s">
        <v>214</v>
      </c>
      <c r="CA6" s="25">
        <v>0</v>
      </c>
      <c r="CB6" s="25">
        <v>0</v>
      </c>
      <c r="CC6" s="25">
        <v>0</v>
      </c>
    </row>
    <row r="7" spans="1:81" x14ac:dyDescent="0.25">
      <c r="A7" s="7">
        <v>513</v>
      </c>
      <c r="B7" s="7">
        <v>44657</v>
      </c>
      <c r="C7" s="7" t="s">
        <v>1157</v>
      </c>
      <c r="D7" s="7" t="s">
        <v>1158</v>
      </c>
      <c r="E7" s="7" t="s">
        <v>1158</v>
      </c>
      <c r="F7" s="7" t="s">
        <v>212</v>
      </c>
      <c r="H7" s="7" t="s">
        <v>224</v>
      </c>
      <c r="I7" s="8">
        <v>24.5</v>
      </c>
      <c r="J7" s="7" t="s">
        <v>214</v>
      </c>
      <c r="K7" s="8">
        <v>8068.45068359375</v>
      </c>
      <c r="L7" s="8">
        <v>4.9295282363891602</v>
      </c>
      <c r="M7" s="7" t="s">
        <v>447</v>
      </c>
      <c r="N7" s="7" t="s">
        <v>214</v>
      </c>
      <c r="O7" s="7" t="s">
        <v>214</v>
      </c>
      <c r="P7" s="7" t="s">
        <v>654</v>
      </c>
      <c r="Q7" s="7" t="s">
        <v>1159</v>
      </c>
      <c r="R7" s="7" t="s">
        <v>291</v>
      </c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7">
        <v>3.1280250087872119</v>
      </c>
      <c r="AT7" s="7">
        <v>2.1219356678836254</v>
      </c>
      <c r="AU7" s="7">
        <v>3.0150900056701642</v>
      </c>
      <c r="AV7" s="7">
        <v>2.0279493855383985</v>
      </c>
      <c r="AW7" s="7">
        <v>2.8080197374179758</v>
      </c>
      <c r="AX7" s="7">
        <v>1.8874534557398557</v>
      </c>
      <c r="AY7" s="7">
        <v>2.8106537295418557</v>
      </c>
      <c r="AZ7" s="7">
        <v>1.8903389487303301</v>
      </c>
      <c r="BA7" s="7">
        <v>2.4751877349602398</v>
      </c>
      <c r="BB7" s="7">
        <v>1.6549888543995084</v>
      </c>
      <c r="BC7" s="7">
        <v>-3.1913878329636955</v>
      </c>
      <c r="BD7" s="7">
        <v>-2.1185649160383866</v>
      </c>
      <c r="BE7" s="7">
        <v>1.8409313972356252</v>
      </c>
      <c r="BF7" s="7">
        <v>1.2440168993755552</v>
      </c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7" t="s">
        <v>214</v>
      </c>
      <c r="BU7" s="7" t="s">
        <v>214</v>
      </c>
      <c r="BV7" s="7">
        <v>21.5</v>
      </c>
      <c r="BW7" s="7" t="s">
        <v>837</v>
      </c>
      <c r="BX7" s="9">
        <v>0</v>
      </c>
      <c r="BY7" s="7" t="s">
        <v>214</v>
      </c>
      <c r="BZ7" s="7" t="s">
        <v>214</v>
      </c>
      <c r="CA7" s="25">
        <v>0</v>
      </c>
      <c r="CB7" s="25">
        <v>0</v>
      </c>
      <c r="CC7" s="25">
        <v>0</v>
      </c>
    </row>
    <row r="8" spans="1:81" x14ac:dyDescent="0.25">
      <c r="A8" s="7">
        <v>513</v>
      </c>
      <c r="B8" s="7">
        <v>44657</v>
      </c>
      <c r="C8" s="7" t="s">
        <v>1160</v>
      </c>
      <c r="D8" s="7" t="s">
        <v>1160</v>
      </c>
      <c r="E8" s="7" t="s">
        <v>1160</v>
      </c>
      <c r="F8" s="7" t="s">
        <v>212</v>
      </c>
      <c r="H8" s="7" t="s">
        <v>224</v>
      </c>
      <c r="I8" s="8">
        <v>24.5</v>
      </c>
      <c r="J8" s="7" t="s">
        <v>214</v>
      </c>
      <c r="K8" s="8">
        <v>3850.91015625</v>
      </c>
      <c r="L8" s="8">
        <v>2.8392000198364258</v>
      </c>
      <c r="M8" s="7" t="s">
        <v>422</v>
      </c>
      <c r="N8" s="7" t="s">
        <v>214</v>
      </c>
      <c r="O8" s="7" t="s">
        <v>214</v>
      </c>
      <c r="P8" s="7" t="s">
        <v>469</v>
      </c>
      <c r="Q8" s="7" t="s">
        <v>1161</v>
      </c>
      <c r="R8" s="7" t="s">
        <v>291</v>
      </c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>
        <v>4.0680619285029627</v>
      </c>
      <c r="AT8" s="8">
        <v>2.8817602261733826</v>
      </c>
      <c r="AU8" s="8">
        <v>3.7920542279685105</v>
      </c>
      <c r="AV8" s="8">
        <v>2.6676824868943037</v>
      </c>
      <c r="AW8" s="8">
        <v>3.4159128782722128</v>
      </c>
      <c r="AX8" s="8">
        <v>2.349967013078905</v>
      </c>
      <c r="AY8" s="8">
        <v>3.4488358781479906</v>
      </c>
      <c r="AZ8" s="8">
        <v>2.3549321934023997</v>
      </c>
      <c r="BA8" s="8">
        <v>3.3872660759284492</v>
      </c>
      <c r="BB8" s="8">
        <v>2.3187639971612297</v>
      </c>
      <c r="BC8" s="8">
        <v>2.9769003141847272</v>
      </c>
      <c r="BD8" s="8">
        <v>2.2810486868858395</v>
      </c>
      <c r="BE8" s="8">
        <v>3.5148385505008091</v>
      </c>
      <c r="BF8" s="8">
        <v>2.4756924339326765</v>
      </c>
      <c r="BT8" s="7" t="s">
        <v>214</v>
      </c>
      <c r="BU8" s="7" t="s">
        <v>214</v>
      </c>
      <c r="BV8" s="7">
        <v>17</v>
      </c>
      <c r="BW8" s="7" t="s">
        <v>312</v>
      </c>
      <c r="BX8" s="9">
        <v>0</v>
      </c>
      <c r="BY8" s="7" t="s">
        <v>214</v>
      </c>
      <c r="BZ8" s="7" t="s">
        <v>214</v>
      </c>
      <c r="CA8" s="25">
        <v>0</v>
      </c>
      <c r="CB8" s="25">
        <v>0</v>
      </c>
      <c r="CC8" s="25">
        <v>0</v>
      </c>
    </row>
    <row r="9" spans="1:81" x14ac:dyDescent="0.25">
      <c r="A9" s="7">
        <v>513</v>
      </c>
      <c r="B9" s="7">
        <v>44657</v>
      </c>
      <c r="C9" s="7" t="s">
        <v>1162</v>
      </c>
      <c r="D9" s="7" t="s">
        <v>1162</v>
      </c>
      <c r="E9" s="7" t="s">
        <v>1162</v>
      </c>
      <c r="F9" s="7" t="s">
        <v>360</v>
      </c>
      <c r="H9" s="7" t="s">
        <v>224</v>
      </c>
      <c r="I9" s="8">
        <v>24.5</v>
      </c>
      <c r="J9" s="7" t="s">
        <v>214</v>
      </c>
      <c r="K9" s="8">
        <v>158.92408752441406</v>
      </c>
      <c r="L9" s="8">
        <v>5.3835163116455078</v>
      </c>
      <c r="M9" s="7" t="s">
        <v>349</v>
      </c>
      <c r="N9" s="7" t="s">
        <v>214</v>
      </c>
      <c r="O9" s="7" t="s">
        <v>343</v>
      </c>
      <c r="P9" s="7" t="s">
        <v>217</v>
      </c>
      <c r="Q9" s="7" t="s">
        <v>1163</v>
      </c>
      <c r="R9" s="7" t="s">
        <v>242</v>
      </c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>
        <v>0.89022784602804228</v>
      </c>
      <c r="AT9" s="8">
        <v>2.4481652113142349</v>
      </c>
      <c r="AU9" s="8">
        <v>-0.86403628769948282</v>
      </c>
      <c r="AV9" s="8">
        <v>-0.1187448825816862</v>
      </c>
      <c r="AW9" s="8">
        <v>1.5325363439736202</v>
      </c>
      <c r="AX9" s="8">
        <v>1.9345543244936154</v>
      </c>
      <c r="AY9" s="8">
        <v>-0.88641626945440133</v>
      </c>
      <c r="AZ9" s="8">
        <v>-0.16423765570959878</v>
      </c>
      <c r="BA9" s="8">
        <v>-0.43997358165839245</v>
      </c>
      <c r="BB9" s="8">
        <v>0.25741709873311375</v>
      </c>
      <c r="BC9" s="8">
        <v>-1.2503046938387903</v>
      </c>
      <c r="BD9" s="8">
        <v>-0.53955720760461756</v>
      </c>
      <c r="BE9" s="8">
        <v>-0.16966110710823409</v>
      </c>
      <c r="BF9" s="8">
        <v>0.63626614810751025</v>
      </c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7" t="s">
        <v>352</v>
      </c>
      <c r="BU9" s="7" t="s">
        <v>353</v>
      </c>
      <c r="BV9" s="7">
        <v>9.5</v>
      </c>
      <c r="BW9" s="7" t="s">
        <v>213</v>
      </c>
      <c r="BX9" s="9">
        <v>1.7999999523162842</v>
      </c>
      <c r="BY9" s="7" t="s">
        <v>214</v>
      </c>
      <c r="BZ9" s="7" t="s">
        <v>214</v>
      </c>
      <c r="CA9" s="25">
        <v>0</v>
      </c>
      <c r="CB9" s="25">
        <v>0</v>
      </c>
      <c r="CC9" s="25">
        <v>0</v>
      </c>
    </row>
    <row r="10" spans="1:81" x14ac:dyDescent="0.25">
      <c r="A10" s="7">
        <v>513</v>
      </c>
      <c r="B10" s="7">
        <v>44657</v>
      </c>
      <c r="C10" s="7" t="s">
        <v>3695</v>
      </c>
      <c r="D10" s="7" t="s">
        <v>3696</v>
      </c>
      <c r="E10" s="7" t="s">
        <v>3697</v>
      </c>
      <c r="F10" s="7" t="s">
        <v>331</v>
      </c>
      <c r="H10" s="7" t="s">
        <v>226</v>
      </c>
      <c r="I10" s="8">
        <v>15.5</v>
      </c>
      <c r="J10" s="7" t="s">
        <v>214</v>
      </c>
      <c r="K10" s="8">
        <v>549.48284912109375</v>
      </c>
      <c r="L10" s="8">
        <v>5.8134322166442871</v>
      </c>
      <c r="M10" s="7" t="s">
        <v>3698</v>
      </c>
      <c r="N10" s="7" t="s">
        <v>231</v>
      </c>
      <c r="O10" s="7" t="s">
        <v>283</v>
      </c>
      <c r="P10" s="7" t="s">
        <v>481</v>
      </c>
      <c r="Q10" s="7" t="s">
        <v>17379</v>
      </c>
      <c r="R10" s="7" t="s">
        <v>337</v>
      </c>
      <c r="S10" s="7">
        <v>4</v>
      </c>
      <c r="T10" s="8">
        <v>0.9460943341255188</v>
      </c>
      <c r="U10" s="8">
        <v>0.90717637538909912</v>
      </c>
      <c r="V10" s="8">
        <v>0.91253960132598877</v>
      </c>
      <c r="W10" s="8">
        <v>0.8223535418510437</v>
      </c>
      <c r="X10" s="8">
        <v>0.43827062845230103</v>
      </c>
      <c r="Y10" s="8">
        <v>0.86123877763748169</v>
      </c>
      <c r="Z10" s="8">
        <v>0.75453799962997437</v>
      </c>
      <c r="AA10" s="8">
        <v>0.96846002340316772</v>
      </c>
      <c r="AB10" s="8">
        <v>0.95898205041885376</v>
      </c>
      <c r="AC10" s="8">
        <v>0.97389352321624756</v>
      </c>
      <c r="AD10" s="8">
        <v>0.8905637264251709</v>
      </c>
      <c r="AE10" s="8">
        <v>0.80200165510177612</v>
      </c>
      <c r="AF10" s="8">
        <v>0.96231287717819214</v>
      </c>
      <c r="AG10" s="8">
        <v>0.90383535623550415</v>
      </c>
      <c r="AH10" s="8">
        <v>0.1637091189622879</v>
      </c>
      <c r="AI10" s="8">
        <v>1.8505271673202515</v>
      </c>
      <c r="AJ10" s="8">
        <v>2.6945807933807373</v>
      </c>
      <c r="AK10" s="8">
        <v>2.3456876277923584</v>
      </c>
      <c r="AL10" s="8">
        <v>1.1743749380111694</v>
      </c>
      <c r="AM10" s="8">
        <v>0.43402361869812012</v>
      </c>
      <c r="AN10" s="8">
        <v>1.5254063606262207</v>
      </c>
      <c r="AO10" s="8">
        <v>0.63725656270980835</v>
      </c>
      <c r="AP10" s="8">
        <v>3.5560194402933121E-2</v>
      </c>
      <c r="AQ10" s="8"/>
      <c r="AR10" s="8"/>
      <c r="AS10" s="8">
        <v>2.6152497828097876</v>
      </c>
      <c r="AT10" s="8">
        <v>1.781676527426352</v>
      </c>
      <c r="AU10" s="8">
        <v>2.5788745007693752</v>
      </c>
      <c r="AV10" s="8">
        <v>1.7024715165596693</v>
      </c>
      <c r="AW10" s="8">
        <v>2.3427663691500311</v>
      </c>
      <c r="AX10" s="8">
        <v>1.5658735149612257</v>
      </c>
      <c r="AY10" s="8">
        <v>2.4934012911287744</v>
      </c>
      <c r="AZ10" s="8">
        <v>1.6566712657944613</v>
      </c>
      <c r="BA10" s="8">
        <v>2.3427663691500311</v>
      </c>
      <c r="BB10" s="8">
        <v>1.5658735149612257</v>
      </c>
      <c r="BC10" s="8">
        <v>2.4934012911287744</v>
      </c>
      <c r="BD10" s="8">
        <v>1.6566712657944613</v>
      </c>
      <c r="BE10" s="8">
        <v>2.477743267356129</v>
      </c>
      <c r="BF10" s="8">
        <v>1.6548729342495658</v>
      </c>
      <c r="BG10" s="8">
        <v>26.50815100589088</v>
      </c>
      <c r="BH10" s="8">
        <v>37.709744995908906</v>
      </c>
      <c r="BI10" s="8">
        <v>34.202428435954587</v>
      </c>
      <c r="BJ10" s="8">
        <v>37.875512713406614</v>
      </c>
      <c r="BK10" s="8">
        <v>34.202428435954587</v>
      </c>
      <c r="BL10" s="8">
        <v>37.875512713406614</v>
      </c>
      <c r="BM10" s="8">
        <v>34.728963050087039</v>
      </c>
      <c r="BN10" s="8">
        <v>403.82510572460268</v>
      </c>
      <c r="BO10" s="8">
        <v>342.27426792127443</v>
      </c>
      <c r="BP10" s="8">
        <v>361.54637088260733</v>
      </c>
      <c r="BQ10" s="8">
        <v>341.36340274424498</v>
      </c>
      <c r="BR10" s="8">
        <v>361.54637088260733</v>
      </c>
      <c r="BS10" s="8">
        <v>341.36340274424498</v>
      </c>
      <c r="BT10" s="7" t="s">
        <v>21021</v>
      </c>
      <c r="BU10" s="7" t="s">
        <v>21022</v>
      </c>
      <c r="BV10" s="7">
        <v>16.166666030883789</v>
      </c>
      <c r="BW10" s="7" t="s">
        <v>430</v>
      </c>
      <c r="BX10" s="9">
        <v>2.5</v>
      </c>
      <c r="BY10" s="7" t="s">
        <v>231</v>
      </c>
      <c r="BZ10" s="7" t="s">
        <v>214</v>
      </c>
      <c r="CA10" s="25">
        <v>0</v>
      </c>
      <c r="CB10" s="25">
        <v>0</v>
      </c>
      <c r="CC10" s="25">
        <v>0</v>
      </c>
    </row>
    <row r="11" spans="1:81" x14ac:dyDescent="0.25">
      <c r="A11" s="7">
        <v>513</v>
      </c>
      <c r="B11" s="7">
        <v>44657</v>
      </c>
      <c r="C11" s="7" t="s">
        <v>3699</v>
      </c>
      <c r="D11" s="7" t="s">
        <v>3700</v>
      </c>
      <c r="E11" s="7" t="s">
        <v>3700</v>
      </c>
      <c r="F11" s="7" t="s">
        <v>280</v>
      </c>
      <c r="H11" s="7" t="s">
        <v>436</v>
      </c>
      <c r="I11" s="8">
        <v>18.5</v>
      </c>
      <c r="J11" s="7" t="s">
        <v>281</v>
      </c>
      <c r="K11" s="8">
        <v>2234.35205078125</v>
      </c>
      <c r="L11" s="8">
        <v>4.8864974975585938</v>
      </c>
      <c r="M11" s="7" t="s">
        <v>2728</v>
      </c>
      <c r="N11" s="7" t="s">
        <v>295</v>
      </c>
      <c r="O11" s="7" t="s">
        <v>214</v>
      </c>
      <c r="P11" s="7" t="s">
        <v>284</v>
      </c>
      <c r="Q11" s="7" t="s">
        <v>3701</v>
      </c>
      <c r="R11" s="7" t="s">
        <v>286</v>
      </c>
      <c r="T11" s="8">
        <v>0.7479509711265564</v>
      </c>
      <c r="U11" s="8">
        <v>0.77686077356338501</v>
      </c>
      <c r="V11" s="8">
        <v>0.71453565359115601</v>
      </c>
      <c r="W11" s="8">
        <v>0.67858028411865234</v>
      </c>
      <c r="X11" s="8">
        <v>8.8029764592647552E-2</v>
      </c>
      <c r="Y11" s="8">
        <v>0.58247649669647217</v>
      </c>
      <c r="Z11" s="8">
        <v>0.58002328872680664</v>
      </c>
      <c r="AA11" s="8">
        <v>0.77570551633834839</v>
      </c>
      <c r="AB11" s="8">
        <v>0.80240517854690552</v>
      </c>
      <c r="AC11" s="8">
        <v>0.75730562210083008</v>
      </c>
      <c r="AD11" s="8">
        <v>0.76436740159988403</v>
      </c>
      <c r="AE11" s="8">
        <v>0.73407566547393799</v>
      </c>
      <c r="AF11" s="8">
        <v>0.72248423099517822</v>
      </c>
      <c r="AG11" s="8">
        <v>0.65638333559036255</v>
      </c>
      <c r="AH11" s="8">
        <v>1.4103596210479736</v>
      </c>
      <c r="AI11" s="8">
        <v>12.603498458862305</v>
      </c>
      <c r="AJ11" s="8">
        <v>19.879236221313477</v>
      </c>
      <c r="AK11" s="8">
        <v>15.823384284973145</v>
      </c>
      <c r="AL11" s="8">
        <v>8.3484611511230469</v>
      </c>
      <c r="AM11" s="8">
        <v>0.75103038549423218</v>
      </c>
      <c r="AN11" s="8">
        <v>8.8878641128540039</v>
      </c>
      <c r="AO11" s="8">
        <v>4.2202248573303223</v>
      </c>
      <c r="AP11" s="8">
        <v>1.7092137336730957</v>
      </c>
      <c r="AQ11" s="8"/>
      <c r="AR11" s="8"/>
      <c r="AS11" s="8">
        <v>1.5900709263929116</v>
      </c>
      <c r="AT11" s="8">
        <v>0.90051702750228468</v>
      </c>
      <c r="AU11" s="8">
        <v>1.1918700960745476</v>
      </c>
      <c r="AV11" s="8">
        <v>0.62990164296605389</v>
      </c>
      <c r="AW11" s="8">
        <v>1.3636770164789143</v>
      </c>
      <c r="AX11" s="8">
        <v>0.74405552925553986</v>
      </c>
      <c r="AY11" s="8">
        <v>0.66494073325407466</v>
      </c>
      <c r="AZ11" s="8">
        <v>0.22167897366931349</v>
      </c>
      <c r="BA11" s="8">
        <v>-1.6483179413555256</v>
      </c>
      <c r="BB11" s="8">
        <v>-0.97793206805375588</v>
      </c>
      <c r="BC11" s="8">
        <v>-1.6483179413555256</v>
      </c>
      <c r="BD11" s="8">
        <v>-0.97793206805375588</v>
      </c>
      <c r="BE11" s="8">
        <v>0.25232048158156628</v>
      </c>
      <c r="BF11" s="8">
        <v>9.0048172880946672E-2</v>
      </c>
      <c r="BG11" s="7">
        <v>66.946833455961212</v>
      </c>
      <c r="BH11" s="7">
        <v>36.215024097227378</v>
      </c>
      <c r="BI11" s="7">
        <v>48.735758477282005</v>
      </c>
      <c r="BJ11" s="7">
        <v>6.8897507971244707</v>
      </c>
      <c r="BK11" s="7">
        <v>-25.378471907067251</v>
      </c>
      <c r="BL11" s="7">
        <v>-25.378471907067251</v>
      </c>
      <c r="BM11" s="7">
        <v>18.005070502243424</v>
      </c>
      <c r="BN11" s="7">
        <v>738.52410452487266</v>
      </c>
      <c r="BO11" s="7">
        <v>1425.1809171739262</v>
      </c>
      <c r="BP11" s="7">
        <v>1145.4236317803027</v>
      </c>
      <c r="BQ11" s="7">
        <v>2080.4107625519819</v>
      </c>
      <c r="BR11" s="7">
        <v>2801.3964582937506</v>
      </c>
      <c r="BS11" s="7">
        <v>2801.3964582937506</v>
      </c>
      <c r="BT11" s="7" t="s">
        <v>297</v>
      </c>
      <c r="BU11" s="7" t="s">
        <v>298</v>
      </c>
      <c r="BV11" s="7">
        <v>18.5</v>
      </c>
      <c r="BW11" s="7" t="s">
        <v>436</v>
      </c>
      <c r="BX11" s="9">
        <v>1.8999999761581421</v>
      </c>
      <c r="BY11" s="7" t="s">
        <v>295</v>
      </c>
      <c r="BZ11" s="7" t="s">
        <v>214</v>
      </c>
      <c r="CA11" s="25">
        <v>0</v>
      </c>
      <c r="CB11" s="25">
        <v>0</v>
      </c>
      <c r="CC11" s="25">
        <v>0</v>
      </c>
    </row>
    <row r="12" spans="1:81" x14ac:dyDescent="0.25">
      <c r="A12" s="7">
        <v>513</v>
      </c>
      <c r="B12" s="7">
        <v>44657</v>
      </c>
      <c r="C12" s="7" t="s">
        <v>18879</v>
      </c>
      <c r="D12" s="7" t="s">
        <v>19141</v>
      </c>
      <c r="E12" s="7" t="s">
        <v>18844</v>
      </c>
      <c r="F12" s="7" t="s">
        <v>212</v>
      </c>
      <c r="H12" s="7" t="s">
        <v>224</v>
      </c>
      <c r="I12" s="8">
        <v>24.5</v>
      </c>
      <c r="J12" s="7" t="s">
        <v>214</v>
      </c>
      <c r="K12" s="8">
        <v>336.952392578125</v>
      </c>
      <c r="L12" s="8">
        <v>4.6926999092102051</v>
      </c>
      <c r="M12" s="7" t="s">
        <v>282</v>
      </c>
      <c r="N12" s="7" t="s">
        <v>214</v>
      </c>
      <c r="O12" s="7" t="s">
        <v>214</v>
      </c>
      <c r="P12" s="7" t="s">
        <v>249</v>
      </c>
      <c r="Q12" s="7" t="s">
        <v>18880</v>
      </c>
      <c r="R12" s="7" t="s">
        <v>286</v>
      </c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T12" s="7" t="s">
        <v>214</v>
      </c>
      <c r="BU12" s="7" t="s">
        <v>214</v>
      </c>
      <c r="BV12" s="7">
        <v>17.5</v>
      </c>
      <c r="BW12" s="7" t="s">
        <v>312</v>
      </c>
      <c r="BX12" s="9">
        <v>0</v>
      </c>
      <c r="BY12" s="7" t="s">
        <v>214</v>
      </c>
      <c r="BZ12" s="7" t="s">
        <v>214</v>
      </c>
      <c r="CA12" s="25">
        <v>0</v>
      </c>
      <c r="CB12" s="25">
        <v>0</v>
      </c>
      <c r="CC12" s="25">
        <v>0</v>
      </c>
    </row>
    <row r="13" spans="1:81" x14ac:dyDescent="0.25">
      <c r="A13" s="7">
        <v>513</v>
      </c>
      <c r="B13" s="7">
        <v>44657</v>
      </c>
      <c r="C13" s="7" t="s">
        <v>3702</v>
      </c>
      <c r="D13" s="7" t="s">
        <v>3702</v>
      </c>
      <c r="E13" s="7" t="s">
        <v>214</v>
      </c>
      <c r="F13" s="7" t="s">
        <v>212</v>
      </c>
      <c r="H13" s="7" t="s">
        <v>224</v>
      </c>
      <c r="I13" s="8">
        <v>24.5</v>
      </c>
      <c r="J13" s="7" t="s">
        <v>214</v>
      </c>
      <c r="K13" s="8">
        <v>677.441650390625</v>
      </c>
      <c r="L13" s="8">
        <v>11.121199607849121</v>
      </c>
      <c r="M13" s="7" t="s">
        <v>1033</v>
      </c>
      <c r="N13" s="7" t="s">
        <v>214</v>
      </c>
      <c r="O13" s="7" t="s">
        <v>214</v>
      </c>
      <c r="P13" s="7" t="s">
        <v>249</v>
      </c>
      <c r="Q13" s="7" t="s">
        <v>3703</v>
      </c>
      <c r="R13" s="7" t="s">
        <v>242</v>
      </c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>
        <v>1.1042628160683652</v>
      </c>
      <c r="AT13" s="8">
        <v>2.6315956960510594</v>
      </c>
      <c r="AU13" s="8">
        <v>0.56645122084559729</v>
      </c>
      <c r="AV13" s="8">
        <v>2.1394555691418469</v>
      </c>
      <c r="AW13" s="8">
        <v>1.7253318430980595</v>
      </c>
      <c r="AX13" s="8">
        <v>2.0369058435395551</v>
      </c>
      <c r="AY13" s="8">
        <v>1.5560886808934797</v>
      </c>
      <c r="AZ13" s="8">
        <v>1.8717421086741977</v>
      </c>
      <c r="BA13" s="8">
        <v>1.2478298975535433</v>
      </c>
      <c r="BB13" s="8">
        <v>1.5215490762876946</v>
      </c>
      <c r="BC13" s="8">
        <v>0.84697662415402752</v>
      </c>
      <c r="BD13" s="8">
        <v>0.9000296800669696</v>
      </c>
      <c r="BE13" s="8">
        <v>1.1744901804355121</v>
      </c>
      <c r="BF13" s="8">
        <v>1.8502129956268873</v>
      </c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7" t="s">
        <v>214</v>
      </c>
      <c r="BU13" s="7" t="s">
        <v>214</v>
      </c>
      <c r="BV13" s="7">
        <v>13.5</v>
      </c>
      <c r="BW13" s="7" t="s">
        <v>238</v>
      </c>
      <c r="BX13" s="9">
        <v>0</v>
      </c>
      <c r="BY13" s="7" t="s">
        <v>214</v>
      </c>
      <c r="BZ13" s="7" t="s">
        <v>214</v>
      </c>
      <c r="CA13" s="25">
        <v>2</v>
      </c>
      <c r="CB13" s="25">
        <v>6</v>
      </c>
      <c r="CC13" s="25">
        <v>10</v>
      </c>
    </row>
    <row r="14" spans="1:81" x14ac:dyDescent="0.25">
      <c r="A14" s="7">
        <v>513</v>
      </c>
      <c r="B14" s="7">
        <v>44657</v>
      </c>
      <c r="C14" s="7" t="s">
        <v>3704</v>
      </c>
      <c r="D14" s="7" t="s">
        <v>3705</v>
      </c>
      <c r="E14" s="7" t="s">
        <v>3705</v>
      </c>
      <c r="F14" s="7" t="s">
        <v>446</v>
      </c>
      <c r="G14" s="7">
        <v>2</v>
      </c>
      <c r="H14" s="7" t="s">
        <v>213</v>
      </c>
      <c r="I14" s="8">
        <v>9.5</v>
      </c>
      <c r="J14" s="7" t="s">
        <v>379</v>
      </c>
      <c r="K14" s="8">
        <v>97.401824951171875</v>
      </c>
      <c r="L14" s="8">
        <v>4.3361115455627441</v>
      </c>
      <c r="M14" s="7" t="s">
        <v>1033</v>
      </c>
      <c r="N14" s="7" t="s">
        <v>231</v>
      </c>
      <c r="O14" s="7" t="s">
        <v>343</v>
      </c>
      <c r="P14" s="7" t="s">
        <v>362</v>
      </c>
      <c r="Q14" s="7" t="s">
        <v>3706</v>
      </c>
      <c r="R14" s="7" t="s">
        <v>242</v>
      </c>
      <c r="T14" s="8">
        <v>0.30463740229606628</v>
      </c>
      <c r="U14" s="8">
        <v>0.38760349154472351</v>
      </c>
      <c r="V14" s="8">
        <v>0.34029838442802429</v>
      </c>
      <c r="W14" s="8">
        <v>0.22902987897396088</v>
      </c>
      <c r="X14" s="8">
        <v>0.17738224565982819</v>
      </c>
      <c r="Y14" s="8">
        <v>0.24899807572364807</v>
      </c>
      <c r="Z14" s="8">
        <v>7.4115775525569916E-2</v>
      </c>
      <c r="AA14" s="8">
        <v>0.91711068153381348</v>
      </c>
      <c r="AB14" s="8">
        <v>0.71146440505981445</v>
      </c>
      <c r="AC14" s="8">
        <v>0.89531469345092773</v>
      </c>
      <c r="AD14" s="8">
        <v>0.38817983865737915</v>
      </c>
      <c r="AE14" s="8">
        <v>0.51690763235092163</v>
      </c>
      <c r="AF14" s="8">
        <v>0.76517540216445923</v>
      </c>
      <c r="AG14" s="8">
        <v>0.73647403717041016</v>
      </c>
      <c r="AH14" s="8">
        <v>2.2508451715111732E-2</v>
      </c>
      <c r="AI14" s="8">
        <v>8.1925101578235626E-2</v>
      </c>
      <c r="AJ14" s="8">
        <v>0.15829235315322876</v>
      </c>
      <c r="AK14" s="8">
        <v>0.12026828527450562</v>
      </c>
      <c r="AL14" s="8">
        <v>4.4968988746404648E-2</v>
      </c>
      <c r="AM14" s="8">
        <v>2.4152044206857681E-2</v>
      </c>
      <c r="AN14" s="8">
        <v>6.0636028647422791E-2</v>
      </c>
      <c r="AO14" s="8">
        <v>8.6063025519251823E-3</v>
      </c>
      <c r="AP14" s="8">
        <v>-0.62685847282409668</v>
      </c>
      <c r="AQ14" s="8"/>
      <c r="AR14" s="8"/>
      <c r="AS14" s="7">
        <v>3.0842470121915584</v>
      </c>
      <c r="AT14" s="7">
        <v>2.4494518607120757</v>
      </c>
      <c r="AU14" s="7">
        <v>-0.58199320223340723</v>
      </c>
      <c r="AV14" s="7">
        <v>-0.49272272724421623</v>
      </c>
      <c r="AW14" s="7">
        <v>0.72489157989182473</v>
      </c>
      <c r="AX14" s="7">
        <v>0.19713601991395063</v>
      </c>
      <c r="AY14" s="7">
        <v>-2.8454017736983555</v>
      </c>
      <c r="AZ14" s="7">
        <v>-2.1530504839433178</v>
      </c>
      <c r="BA14" s="7">
        <v>-1.0283161305192063</v>
      </c>
      <c r="BB14" s="7">
        <v>-2.1419498681597853</v>
      </c>
      <c r="BC14" s="7">
        <v>-2.9548606404020692</v>
      </c>
      <c r="BD14" s="7">
        <v>-2.3887957765805696</v>
      </c>
      <c r="BE14" s="7">
        <v>-0.60023885912827579</v>
      </c>
      <c r="BF14" s="7">
        <v>-0.75498849588364381</v>
      </c>
      <c r="BG14" s="8">
        <v>-23.96055239030704</v>
      </c>
      <c r="BH14" s="8">
        <v>-33.994681005733376</v>
      </c>
      <c r="BI14" s="8">
        <v>-34.515594925837583</v>
      </c>
      <c r="BJ14" s="8">
        <v>-50</v>
      </c>
      <c r="BK14" s="8">
        <v>-16.378293027232104</v>
      </c>
      <c r="BL14" s="8">
        <v>-12.796477310995307</v>
      </c>
      <c r="BM14" s="8">
        <v>-28.607599776684232</v>
      </c>
      <c r="BN14" s="8">
        <v>120.73984024771256</v>
      </c>
      <c r="BO14" s="8">
        <v>130.51326463708557</v>
      </c>
      <c r="BP14" s="8">
        <v>131.02064430169176</v>
      </c>
      <c r="BQ14" s="8">
        <v>153.94585786582226</v>
      </c>
      <c r="BR14" s="8">
        <v>113.35458125554648</v>
      </c>
      <c r="BS14" s="8">
        <v>109.86582738154395</v>
      </c>
      <c r="BT14" s="7" t="s">
        <v>3258</v>
      </c>
      <c r="BU14" s="7" t="s">
        <v>3259</v>
      </c>
      <c r="BV14" s="7">
        <v>9.5</v>
      </c>
      <c r="BW14" s="7" t="s">
        <v>213</v>
      </c>
      <c r="BX14" s="9">
        <v>2.25</v>
      </c>
      <c r="BY14" s="7" t="s">
        <v>231</v>
      </c>
      <c r="BZ14" s="7" t="s">
        <v>214</v>
      </c>
      <c r="CA14" s="25">
        <v>0</v>
      </c>
      <c r="CB14" s="25">
        <v>0</v>
      </c>
      <c r="CC14" s="25">
        <v>0</v>
      </c>
    </row>
    <row r="15" spans="1:81" x14ac:dyDescent="0.25">
      <c r="A15" s="7">
        <v>513</v>
      </c>
      <c r="B15" s="7">
        <v>44657</v>
      </c>
      <c r="C15" s="7" t="s">
        <v>3707</v>
      </c>
      <c r="D15" s="7" t="s">
        <v>3708</v>
      </c>
      <c r="E15" s="7" t="s">
        <v>3709</v>
      </c>
      <c r="F15" s="7" t="s">
        <v>212</v>
      </c>
      <c r="H15" s="7" t="s">
        <v>224</v>
      </c>
      <c r="I15" s="8">
        <v>24.5</v>
      </c>
      <c r="J15" s="7" t="s">
        <v>214</v>
      </c>
      <c r="K15" s="8">
        <v>104.83212280273438</v>
      </c>
      <c r="L15" s="8">
        <v>3.6472001075744629</v>
      </c>
      <c r="M15" s="7" t="s">
        <v>439</v>
      </c>
      <c r="N15" s="7" t="s">
        <v>214</v>
      </c>
      <c r="O15" s="7" t="s">
        <v>214</v>
      </c>
      <c r="P15" s="7" t="s">
        <v>249</v>
      </c>
      <c r="Q15" s="7" t="s">
        <v>3710</v>
      </c>
      <c r="R15" s="7" t="s">
        <v>219</v>
      </c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7">
        <v>0.51454047035946315</v>
      </c>
      <c r="AT15" s="7">
        <v>2.0579189996075424</v>
      </c>
      <c r="AU15" s="7">
        <v>-6.9018357707227931E-2</v>
      </c>
      <c r="AV15" s="7">
        <v>1.5038278936678144</v>
      </c>
      <c r="AW15" s="7">
        <v>2.3953117104759124E-2</v>
      </c>
      <c r="AX15" s="7">
        <v>0.57919241021988077</v>
      </c>
      <c r="AY15" s="7">
        <v>-0.31513338349430892</v>
      </c>
      <c r="AZ15" s="7">
        <v>0.88580812967132261</v>
      </c>
      <c r="BA15" s="7">
        <v>1.834465457243017</v>
      </c>
      <c r="BB15" s="7">
        <v>1.7611337795436846</v>
      </c>
      <c r="BC15" s="7">
        <v>0.30810211149796796</v>
      </c>
      <c r="BD15" s="7">
        <v>1.6954804120550508</v>
      </c>
      <c r="BE15" s="7">
        <v>0.38281823583394509</v>
      </c>
      <c r="BF15" s="7">
        <v>1.4138936041275494</v>
      </c>
      <c r="BT15" s="7" t="s">
        <v>214</v>
      </c>
      <c r="BU15" s="7" t="s">
        <v>214</v>
      </c>
      <c r="BV15" s="7">
        <v>9.5</v>
      </c>
      <c r="BW15" s="7" t="s">
        <v>213</v>
      </c>
      <c r="BX15" s="9">
        <v>0</v>
      </c>
      <c r="BY15" s="7" t="s">
        <v>214</v>
      </c>
      <c r="BZ15" s="7" t="s">
        <v>214</v>
      </c>
      <c r="CA15" s="25">
        <v>0</v>
      </c>
      <c r="CB15" s="25">
        <v>0</v>
      </c>
      <c r="CC15" s="25">
        <v>0</v>
      </c>
    </row>
    <row r="16" spans="1:81" x14ac:dyDescent="0.25">
      <c r="A16" s="7">
        <v>513</v>
      </c>
      <c r="B16" s="7">
        <v>44657</v>
      </c>
      <c r="C16" s="7" t="s">
        <v>3711</v>
      </c>
      <c r="D16" s="7" t="s">
        <v>3712</v>
      </c>
      <c r="E16" s="7" t="s">
        <v>3712</v>
      </c>
      <c r="F16" s="7" t="s">
        <v>360</v>
      </c>
      <c r="G16" s="7">
        <v>3</v>
      </c>
      <c r="H16" s="7" t="s">
        <v>430</v>
      </c>
      <c r="I16" s="8">
        <v>16.5</v>
      </c>
      <c r="J16" s="7" t="s">
        <v>214</v>
      </c>
      <c r="K16" s="8">
        <v>1669.52490234375</v>
      </c>
      <c r="L16" s="8">
        <v>1.4948999881744385</v>
      </c>
      <c r="M16" s="7" t="s">
        <v>267</v>
      </c>
      <c r="N16" s="7" t="s">
        <v>231</v>
      </c>
      <c r="O16" s="7" t="s">
        <v>214</v>
      </c>
      <c r="P16" s="7" t="s">
        <v>488</v>
      </c>
      <c r="Q16" s="7" t="s">
        <v>3713</v>
      </c>
      <c r="R16" s="7" t="s">
        <v>242</v>
      </c>
      <c r="T16" s="8">
        <v>0.69382178783416748</v>
      </c>
      <c r="U16" s="8">
        <v>0.70383590459823608</v>
      </c>
      <c r="V16" s="8">
        <v>0.71103781461715698</v>
      </c>
      <c r="W16" s="8">
        <v>0.61371248960494995</v>
      </c>
      <c r="X16" s="8">
        <v>0.43986928462982178</v>
      </c>
      <c r="Y16" s="8">
        <v>0.66919374465942383</v>
      </c>
      <c r="Z16" s="8">
        <v>0.54018980264663696</v>
      </c>
      <c r="AA16" s="8">
        <v>0.91701745986938477</v>
      </c>
      <c r="AB16" s="8">
        <v>0.91171807050704956</v>
      </c>
      <c r="AC16" s="8">
        <v>0.91908979415893555</v>
      </c>
      <c r="AD16" s="8">
        <v>0.8855903148651123</v>
      </c>
      <c r="AE16" s="8">
        <v>0.75738793611526489</v>
      </c>
      <c r="AF16" s="8">
        <v>0.89232045412063599</v>
      </c>
      <c r="AG16" s="8">
        <v>0.804496169090271</v>
      </c>
      <c r="AH16" s="8">
        <v>0.49085435271263123</v>
      </c>
      <c r="AI16" s="8">
        <v>4.0690093040466309</v>
      </c>
      <c r="AJ16" s="8">
        <v>6.2683134078979492</v>
      </c>
      <c r="AK16" s="8">
        <v>5.4801311492919922</v>
      </c>
      <c r="AL16" s="8">
        <v>2.6278038024902344</v>
      </c>
      <c r="AM16" s="8">
        <v>1.3060938119888306</v>
      </c>
      <c r="AN16" s="8">
        <v>3.5538053512573242</v>
      </c>
      <c r="AO16" s="8">
        <v>1.3679156303405762</v>
      </c>
      <c r="AP16" s="8">
        <v>1.0329318046569824</v>
      </c>
      <c r="AQ16" s="8"/>
      <c r="AR16" s="8"/>
      <c r="AS16" s="8">
        <v>3.0229964011988772</v>
      </c>
      <c r="AT16" s="8">
        <v>2.3246857221595905</v>
      </c>
      <c r="AU16" s="8">
        <v>-0.57348301754078934</v>
      </c>
      <c r="AV16" s="8">
        <v>0.33550078149284618</v>
      </c>
      <c r="AW16" s="8">
        <v>3.1261020994154545</v>
      </c>
      <c r="AX16" s="8">
        <v>2.3714423431758358</v>
      </c>
      <c r="AY16" s="8">
        <v>-0.76843438487115001</v>
      </c>
      <c r="AZ16" s="8">
        <v>4.8077013479147272E-2</v>
      </c>
      <c r="BA16" s="8">
        <v>3.0801345044042909</v>
      </c>
      <c r="BB16" s="8">
        <v>2.5169127283581836</v>
      </c>
      <c r="BC16" s="8">
        <v>2.9506012572551503</v>
      </c>
      <c r="BD16" s="8">
        <v>2.487412232393345</v>
      </c>
      <c r="BE16" s="8">
        <v>1.8063194766436392</v>
      </c>
      <c r="BF16" s="8">
        <v>1.6806718035098245</v>
      </c>
      <c r="BG16" s="7">
        <v>70.420497367245588</v>
      </c>
      <c r="BH16" s="7">
        <v>-50</v>
      </c>
      <c r="BI16" s="7">
        <v>59.308969040553158</v>
      </c>
      <c r="BJ16" s="7">
        <v>-50</v>
      </c>
      <c r="BK16" s="7">
        <v>36.334685959919419</v>
      </c>
      <c r="BL16" s="7">
        <v>43.508894084927284</v>
      </c>
      <c r="BM16" s="7">
        <v>18.262174408774243</v>
      </c>
      <c r="BN16" s="7">
        <v>493.83716244326013</v>
      </c>
      <c r="BO16" s="7">
        <v>3155.1239985394423</v>
      </c>
      <c r="BP16" s="7">
        <v>679.34689488836989</v>
      </c>
      <c r="BQ16" s="7">
        <v>3922.3474356089864</v>
      </c>
      <c r="BR16" s="7">
        <v>1062.908272054497</v>
      </c>
      <c r="BS16" s="7">
        <v>943.1330808615221</v>
      </c>
      <c r="BT16" s="7" t="s">
        <v>259</v>
      </c>
      <c r="BU16" s="7" t="s">
        <v>260</v>
      </c>
      <c r="BV16" s="7">
        <v>17.5</v>
      </c>
      <c r="BW16" s="7" t="s">
        <v>312</v>
      </c>
      <c r="BX16" s="9">
        <v>1.9249999523162842</v>
      </c>
      <c r="BY16" s="7" t="s">
        <v>231</v>
      </c>
      <c r="BZ16" s="7" t="s">
        <v>214</v>
      </c>
      <c r="CA16" s="25">
        <v>0</v>
      </c>
      <c r="CB16" s="25">
        <v>0</v>
      </c>
      <c r="CC16" s="25">
        <v>0</v>
      </c>
    </row>
    <row r="17" spans="1:81" x14ac:dyDescent="0.25">
      <c r="A17" s="7">
        <v>513</v>
      </c>
      <c r="B17" s="7">
        <v>44657</v>
      </c>
      <c r="C17" s="7" t="s">
        <v>3714</v>
      </c>
      <c r="D17" s="7" t="s">
        <v>3715</v>
      </c>
      <c r="E17" s="7" t="s">
        <v>3715</v>
      </c>
      <c r="F17" s="7" t="s">
        <v>373</v>
      </c>
      <c r="H17" s="7" t="s">
        <v>226</v>
      </c>
      <c r="I17" s="8">
        <v>15.5</v>
      </c>
      <c r="J17" s="7" t="s">
        <v>214</v>
      </c>
      <c r="K17" s="8">
        <v>586.75299072265625</v>
      </c>
      <c r="L17" s="8">
        <v>3.0690999031066895</v>
      </c>
      <c r="M17" s="7" t="s">
        <v>447</v>
      </c>
      <c r="N17" s="7" t="s">
        <v>295</v>
      </c>
      <c r="O17" s="7" t="s">
        <v>283</v>
      </c>
      <c r="P17" s="7" t="s">
        <v>375</v>
      </c>
      <c r="Q17" s="7" t="s">
        <v>3716</v>
      </c>
      <c r="R17" s="7" t="s">
        <v>291</v>
      </c>
      <c r="T17" s="8">
        <v>0.49174332618713379</v>
      </c>
      <c r="U17" s="8">
        <v>0.56594723463058472</v>
      </c>
      <c r="V17" s="8">
        <v>0.52592223882675171</v>
      </c>
      <c r="W17" s="8">
        <v>0.33609798550605774</v>
      </c>
      <c r="X17" s="8">
        <v>0.26377040147781372</v>
      </c>
      <c r="Y17" s="8">
        <v>0.44499087333679199</v>
      </c>
      <c r="Z17" s="8">
        <v>0.30595633387565613</v>
      </c>
      <c r="AA17" s="8">
        <v>0.6808667778968811</v>
      </c>
      <c r="AB17" s="8">
        <v>0.72071361541748047</v>
      </c>
      <c r="AC17" s="8">
        <v>0.7124030590057373</v>
      </c>
      <c r="AD17" s="8">
        <v>0.64775073528289795</v>
      </c>
      <c r="AE17" s="8">
        <v>0.71671277284622192</v>
      </c>
      <c r="AF17" s="8">
        <v>0.76779484748840332</v>
      </c>
      <c r="AG17" s="8">
        <v>0.88329106569290161</v>
      </c>
      <c r="AH17" s="8">
        <v>0.15726996958255768</v>
      </c>
      <c r="AI17" s="8">
        <v>0.92400091886520386</v>
      </c>
      <c r="AJ17" s="8">
        <v>1.6149101257324219</v>
      </c>
      <c r="AK17" s="8">
        <v>1.2987122535705566</v>
      </c>
      <c r="AL17" s="8">
        <v>0.46109142899513245</v>
      </c>
      <c r="AM17" s="8">
        <v>0.25094005465507507</v>
      </c>
      <c r="AN17" s="8">
        <v>0.75715714693069458</v>
      </c>
      <c r="AO17" s="8">
        <v>0.24823644757270813</v>
      </c>
      <c r="AP17" s="8">
        <v>-1.0821984149515629E-2</v>
      </c>
      <c r="AQ17" s="8"/>
      <c r="AR17" s="8"/>
      <c r="AS17" s="8">
        <v>-1.4595545826246001</v>
      </c>
      <c r="AT17" s="8">
        <v>-2.6971424793854784</v>
      </c>
      <c r="AU17" s="8">
        <v>-1.492116730994427</v>
      </c>
      <c r="AV17" s="8">
        <v>-2.7709082484492904</v>
      </c>
      <c r="AW17" s="8">
        <v>-1.3641660702699498</v>
      </c>
      <c r="AX17" s="8">
        <v>-3.0813029788311921</v>
      </c>
      <c r="AY17" s="8">
        <v>-1.3996655501378861</v>
      </c>
      <c r="AZ17" s="8">
        <v>-2.9068492191624395</v>
      </c>
      <c r="BA17" s="8">
        <v>-1.500424622713483</v>
      </c>
      <c r="BB17" s="8">
        <v>-2.5909744329340474</v>
      </c>
      <c r="BC17" s="8">
        <v>-0.70423108615394969</v>
      </c>
      <c r="BD17" s="8">
        <v>-6.0863121355158929E-2</v>
      </c>
      <c r="BE17" s="8">
        <v>-1.3200264404823827</v>
      </c>
      <c r="BF17" s="8">
        <v>-2.3513400800196007</v>
      </c>
      <c r="BG17" s="8">
        <v>31.176302105040161</v>
      </c>
      <c r="BH17" s="8">
        <v>32.944243968516609</v>
      </c>
      <c r="BI17" s="8">
        <v>37.359096057360425</v>
      </c>
      <c r="BJ17" s="8">
        <v>30.311250113473687</v>
      </c>
      <c r="BK17" s="8">
        <v>18.162211191719784</v>
      </c>
      <c r="BL17" s="8">
        <v>14.126492592655698</v>
      </c>
      <c r="BM17" s="8">
        <v>27.346599338127731</v>
      </c>
      <c r="BN17" s="8">
        <v>403.82510572460268</v>
      </c>
      <c r="BO17" s="8">
        <v>393.45165396641676</v>
      </c>
      <c r="BP17" s="8">
        <v>367.54737729914399</v>
      </c>
      <c r="BQ17" s="8">
        <v>408.90082415642485</v>
      </c>
      <c r="BR17" s="8">
        <v>480.18567337387543</v>
      </c>
      <c r="BS17" s="8">
        <v>503.86537295103443</v>
      </c>
      <c r="BT17" s="7" t="s">
        <v>476</v>
      </c>
      <c r="BU17" s="7" t="s">
        <v>477</v>
      </c>
      <c r="BV17" s="7">
        <v>16.5</v>
      </c>
      <c r="BW17" s="7" t="s">
        <v>430</v>
      </c>
      <c r="BX17" s="9">
        <v>3</v>
      </c>
      <c r="BY17" s="7" t="s">
        <v>295</v>
      </c>
      <c r="BZ17" s="7" t="s">
        <v>214</v>
      </c>
      <c r="CA17" s="25">
        <v>0</v>
      </c>
      <c r="CB17" s="25">
        <v>0</v>
      </c>
      <c r="CC17" s="25">
        <v>0</v>
      </c>
    </row>
    <row r="18" spans="1:81" x14ac:dyDescent="0.25">
      <c r="A18" s="7">
        <v>513</v>
      </c>
      <c r="B18" s="7">
        <v>44657</v>
      </c>
      <c r="C18" s="7" t="s">
        <v>3717</v>
      </c>
      <c r="D18" s="7" t="s">
        <v>3717</v>
      </c>
      <c r="E18" s="7" t="s">
        <v>3717</v>
      </c>
      <c r="F18" s="7" t="s">
        <v>1064</v>
      </c>
      <c r="G18" s="7">
        <v>2</v>
      </c>
      <c r="H18" s="7" t="s">
        <v>245</v>
      </c>
      <c r="I18" s="8">
        <v>12.5</v>
      </c>
      <c r="J18" s="7" t="s">
        <v>214</v>
      </c>
      <c r="K18" s="8">
        <v>181.59255981445313</v>
      </c>
      <c r="L18" s="8">
        <v>6.5007548332214355</v>
      </c>
      <c r="M18" s="7" t="s">
        <v>289</v>
      </c>
      <c r="N18" s="7" t="s">
        <v>231</v>
      </c>
      <c r="O18" s="7" t="s">
        <v>214</v>
      </c>
      <c r="P18" s="7" t="s">
        <v>269</v>
      </c>
      <c r="Q18" s="7" t="s">
        <v>3718</v>
      </c>
      <c r="R18" s="7" t="s">
        <v>291</v>
      </c>
      <c r="T18" s="8">
        <v>0.89693939685821533</v>
      </c>
      <c r="U18" s="8">
        <v>0.89192575216293335</v>
      </c>
      <c r="V18" s="8">
        <v>0.89871037006378174</v>
      </c>
      <c r="W18" s="8">
        <v>0.69288891553878784</v>
      </c>
      <c r="X18" s="8">
        <v>0.53047388792037964</v>
      </c>
      <c r="Y18" s="8">
        <v>0.87964010238647461</v>
      </c>
      <c r="Z18" s="8">
        <v>0.73562455177307129</v>
      </c>
      <c r="AA18" s="8">
        <v>0.95004773139953613</v>
      </c>
      <c r="AB18" s="8">
        <v>0.92967879772186279</v>
      </c>
      <c r="AC18" s="8">
        <v>0.96208339929580688</v>
      </c>
      <c r="AD18" s="8">
        <v>0.87042015790939331</v>
      </c>
      <c r="AE18" s="8">
        <v>0.7556617259979248</v>
      </c>
      <c r="AF18" s="8">
        <v>0.9200318455696106</v>
      </c>
      <c r="AG18" s="8">
        <v>0.85420763492584229</v>
      </c>
      <c r="AH18" s="8">
        <v>5.323437973856926E-2</v>
      </c>
      <c r="AI18" s="8">
        <v>0.5704839825630188</v>
      </c>
      <c r="AJ18" s="8">
        <v>0.86148464679718018</v>
      </c>
      <c r="AK18" s="8">
        <v>0.75120341777801514</v>
      </c>
      <c r="AL18" s="8">
        <v>0.32175934314727783</v>
      </c>
      <c r="AM18" s="8">
        <v>0.17082613706588745</v>
      </c>
      <c r="AN18" s="8">
        <v>0.50662469863891602</v>
      </c>
      <c r="AO18" s="8">
        <v>0.20202668011188507</v>
      </c>
      <c r="AP18" s="8">
        <v>-0.44740015268325806</v>
      </c>
      <c r="AQ18" s="8"/>
      <c r="AR18" s="8"/>
      <c r="AS18" s="7">
        <v>-1.8087899767529894</v>
      </c>
      <c r="AT18" s="7">
        <v>-2.468072825795574</v>
      </c>
      <c r="AU18" s="7">
        <v>4.6559885259917555E-2</v>
      </c>
      <c r="AV18" s="7">
        <v>-0.24293046053515382</v>
      </c>
      <c r="AW18" s="7">
        <v>-0.80777939312102465</v>
      </c>
      <c r="AX18" s="7">
        <v>-2.0585613556082505</v>
      </c>
      <c r="AY18" s="7">
        <v>1.7265021267013837E-2</v>
      </c>
      <c r="AZ18" s="7">
        <v>-0.29060229529537768</v>
      </c>
      <c r="BA18" s="7">
        <v>-1.2633841511312771</v>
      </c>
      <c r="BB18" s="7">
        <v>-1.8148269230096417</v>
      </c>
      <c r="BC18" s="7">
        <v>-1.4072145531163209</v>
      </c>
      <c r="BD18" s="7">
        <v>-1.3558809225463031</v>
      </c>
      <c r="BE18" s="7">
        <v>-0.8705571945991134</v>
      </c>
      <c r="BF18" s="7">
        <v>-1.3718124637983833</v>
      </c>
      <c r="BG18" s="7">
        <v>-21.597292635992329</v>
      </c>
      <c r="BH18" s="7">
        <v>9.5217019487309393</v>
      </c>
      <c r="BI18" s="7">
        <v>-10.338124472167893</v>
      </c>
      <c r="BJ18" s="7">
        <v>9.5217019487309393</v>
      </c>
      <c r="BK18" s="7">
        <v>-5.4644789334664852</v>
      </c>
      <c r="BL18" s="7">
        <v>2.8359032953095063E-6</v>
      </c>
      <c r="BM18" s="7">
        <v>-3.0594148847102556</v>
      </c>
      <c r="BN18" s="7">
        <v>220.81163636276997</v>
      </c>
      <c r="BO18" s="7">
        <v>164.30185750784995</v>
      </c>
      <c r="BP18" s="7">
        <v>200.36582468026722</v>
      </c>
      <c r="BQ18" s="7">
        <v>164.30185750784995</v>
      </c>
      <c r="BR18" s="7">
        <v>191.51564699025644</v>
      </c>
      <c r="BS18" s="7">
        <v>181.59255466466374</v>
      </c>
      <c r="BT18" s="7" t="s">
        <v>297</v>
      </c>
      <c r="BU18" s="7" t="s">
        <v>298</v>
      </c>
      <c r="BV18" s="7">
        <v>12.5</v>
      </c>
      <c r="BW18" s="7" t="s">
        <v>245</v>
      </c>
      <c r="BX18" s="9">
        <v>1.875</v>
      </c>
      <c r="BY18" s="7" t="s">
        <v>231</v>
      </c>
      <c r="BZ18" s="7" t="s">
        <v>214</v>
      </c>
      <c r="CA18" s="25">
        <v>0</v>
      </c>
      <c r="CB18" s="25">
        <v>0</v>
      </c>
      <c r="CC18" s="25">
        <v>1</v>
      </c>
    </row>
    <row r="19" spans="1:81" x14ac:dyDescent="0.25">
      <c r="A19" s="7">
        <v>513</v>
      </c>
      <c r="B19" s="7">
        <v>44657</v>
      </c>
      <c r="C19" s="7" t="s">
        <v>3720</v>
      </c>
      <c r="D19" s="7" t="s">
        <v>3721</v>
      </c>
      <c r="E19" s="7" t="s">
        <v>3721</v>
      </c>
      <c r="F19" s="7" t="s">
        <v>409</v>
      </c>
      <c r="H19" s="7" t="s">
        <v>224</v>
      </c>
      <c r="I19" s="8">
        <v>24.5</v>
      </c>
      <c r="J19" s="7" t="s">
        <v>214</v>
      </c>
      <c r="K19" s="8">
        <v>1572.755859375</v>
      </c>
      <c r="L19" s="8">
        <v>0.5277780294418335</v>
      </c>
      <c r="M19" s="7" t="s">
        <v>349</v>
      </c>
      <c r="N19" s="7" t="s">
        <v>214</v>
      </c>
      <c r="O19" s="7" t="s">
        <v>214</v>
      </c>
      <c r="P19" s="7" t="s">
        <v>410</v>
      </c>
      <c r="Q19" s="7" t="s">
        <v>3722</v>
      </c>
      <c r="R19" s="7" t="s">
        <v>242</v>
      </c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>
        <v>2.3178116350246256</v>
      </c>
      <c r="AT19" s="8">
        <v>3.7270295602772405</v>
      </c>
      <c r="AU19" s="8">
        <v>-1.6336782958387162</v>
      </c>
      <c r="AV19" s="8">
        <v>-0.91812950103143787</v>
      </c>
      <c r="AW19" s="8">
        <v>1.9428711761200606</v>
      </c>
      <c r="AX19" s="8">
        <v>2.058038068407372</v>
      </c>
      <c r="AY19" s="8">
        <v>1.6990701138417794</v>
      </c>
      <c r="AZ19" s="8">
        <v>1.6328139618867659</v>
      </c>
      <c r="BA19" s="8">
        <v>-0.43250033402830906</v>
      </c>
      <c r="BB19" s="8">
        <v>0.26398894279102769</v>
      </c>
      <c r="BC19" s="8">
        <v>0.86519566688812777</v>
      </c>
      <c r="BD19" s="8">
        <v>1.9855231214866769</v>
      </c>
      <c r="BE19" s="8">
        <v>0.79312832700126135</v>
      </c>
      <c r="BF19" s="8">
        <v>1.4582106923029408</v>
      </c>
      <c r="BT19" s="7" t="s">
        <v>214</v>
      </c>
      <c r="BU19" s="7" t="s">
        <v>214</v>
      </c>
      <c r="BV19" s="7">
        <v>24.5</v>
      </c>
      <c r="BW19" s="7" t="s">
        <v>224</v>
      </c>
      <c r="BX19" s="9">
        <v>0</v>
      </c>
      <c r="BY19" s="7" t="s">
        <v>214</v>
      </c>
      <c r="BZ19" s="7" t="s">
        <v>214</v>
      </c>
      <c r="CA19" s="25">
        <v>0</v>
      </c>
      <c r="CB19" s="25">
        <v>0</v>
      </c>
      <c r="CC19" s="25">
        <v>0</v>
      </c>
    </row>
    <row r="20" spans="1:81" x14ac:dyDescent="0.25">
      <c r="A20" s="7">
        <v>513</v>
      </c>
      <c r="B20" s="7">
        <v>44657</v>
      </c>
      <c r="C20" s="7" t="s">
        <v>3723</v>
      </c>
      <c r="D20" s="7" t="s">
        <v>3723</v>
      </c>
      <c r="E20" s="7" t="s">
        <v>3723</v>
      </c>
      <c r="F20" s="7" t="s">
        <v>409</v>
      </c>
      <c r="H20" s="7" t="s">
        <v>224</v>
      </c>
      <c r="I20" s="8">
        <v>24.5</v>
      </c>
      <c r="J20" s="7" t="s">
        <v>214</v>
      </c>
      <c r="K20" s="8">
        <v>174.20480346679688</v>
      </c>
      <c r="L20" s="8">
        <v>2.5671470165252686</v>
      </c>
      <c r="M20" s="7" t="s">
        <v>349</v>
      </c>
      <c r="N20" s="7" t="s">
        <v>214</v>
      </c>
      <c r="O20" s="7" t="s">
        <v>343</v>
      </c>
      <c r="P20" s="7" t="s">
        <v>217</v>
      </c>
      <c r="Q20" s="7" t="s">
        <v>3724</v>
      </c>
      <c r="R20" s="7" t="s">
        <v>242</v>
      </c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7">
        <v>0.31893427031243515</v>
      </c>
      <c r="AT20" s="7">
        <v>1.9738001465156383</v>
      </c>
      <c r="AU20" s="7">
        <v>-1.6963617215302107</v>
      </c>
      <c r="AV20" s="7">
        <v>-0.96427879783156534</v>
      </c>
      <c r="AW20" s="7">
        <v>1.2976681184043006</v>
      </c>
      <c r="AX20" s="7">
        <v>1.8323393951453084</v>
      </c>
      <c r="AY20" s="7">
        <v>0.51383861241301065</v>
      </c>
      <c r="AZ20" s="7">
        <v>0.97083215170440218</v>
      </c>
      <c r="BA20" s="7">
        <v>-0.44369924252675025</v>
      </c>
      <c r="BB20" s="7">
        <v>0.2543480398402363</v>
      </c>
      <c r="BC20" s="7">
        <v>0.62846888959480929</v>
      </c>
      <c r="BD20" s="7">
        <v>1.3620655172726777</v>
      </c>
      <c r="BE20" s="7">
        <v>0.10314148777793246</v>
      </c>
      <c r="BF20" s="7">
        <v>0.90485107544111631</v>
      </c>
      <c r="BT20" s="7" t="s">
        <v>214</v>
      </c>
      <c r="BU20" s="7" t="s">
        <v>214</v>
      </c>
      <c r="BV20" s="7">
        <v>9.5</v>
      </c>
      <c r="BW20" s="7" t="s">
        <v>213</v>
      </c>
      <c r="BX20" s="9">
        <v>0</v>
      </c>
      <c r="BY20" s="7" t="s">
        <v>214</v>
      </c>
      <c r="BZ20" s="7" t="s">
        <v>214</v>
      </c>
      <c r="CA20" s="25">
        <v>0</v>
      </c>
      <c r="CB20" s="25">
        <v>0</v>
      </c>
      <c r="CC20" s="25">
        <v>0</v>
      </c>
    </row>
    <row r="21" spans="1:81" x14ac:dyDescent="0.25">
      <c r="A21" s="7">
        <v>513</v>
      </c>
      <c r="B21" s="7">
        <v>44657</v>
      </c>
      <c r="C21" s="7" t="s">
        <v>3725</v>
      </c>
      <c r="D21" s="7" t="s">
        <v>3726</v>
      </c>
      <c r="E21" s="7" t="s">
        <v>214</v>
      </c>
      <c r="F21" s="7" t="s">
        <v>409</v>
      </c>
      <c r="H21" s="7" t="s">
        <v>224</v>
      </c>
      <c r="I21" s="8">
        <v>24.5</v>
      </c>
      <c r="J21" s="7" t="s">
        <v>214</v>
      </c>
      <c r="K21" s="8">
        <v>774.44952392578125</v>
      </c>
      <c r="L21" s="8">
        <v>1.3379871845245361</v>
      </c>
      <c r="M21" s="7" t="s">
        <v>349</v>
      </c>
      <c r="N21" s="7" t="s">
        <v>214</v>
      </c>
      <c r="O21" s="7" t="s">
        <v>214</v>
      </c>
      <c r="P21" s="7" t="s">
        <v>217</v>
      </c>
      <c r="Q21" s="7" t="s">
        <v>3727</v>
      </c>
      <c r="R21" s="7" t="s">
        <v>242</v>
      </c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>
        <v>0.97183730061842699</v>
      </c>
      <c r="AT21" s="8">
        <v>2.1848809839415191</v>
      </c>
      <c r="AU21" s="8">
        <v>-1.6831990902230616</v>
      </c>
      <c r="AV21" s="8">
        <v>-0.95501519827246106</v>
      </c>
      <c r="AW21" s="8">
        <v>1.591692701054134</v>
      </c>
      <c r="AX21" s="8">
        <v>1.9801157485212135</v>
      </c>
      <c r="AY21" s="8">
        <v>0.95521435035841007</v>
      </c>
      <c r="AZ21" s="8">
        <v>1.0857771619235641</v>
      </c>
      <c r="BA21" s="8">
        <v>-0.43951525158649452</v>
      </c>
      <c r="BB21" s="8">
        <v>0.25795621134172919</v>
      </c>
      <c r="BC21" s="8">
        <v>0.72324852996511502</v>
      </c>
      <c r="BD21" s="8">
        <v>1.4129546035118656</v>
      </c>
      <c r="BE21" s="8">
        <v>0.35321309003108831</v>
      </c>
      <c r="BF21" s="8">
        <v>0.99444491849457173</v>
      </c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7" t="s">
        <v>214</v>
      </c>
      <c r="BU21" s="7" t="s">
        <v>214</v>
      </c>
      <c r="BV21" s="7">
        <v>24.5</v>
      </c>
      <c r="BW21" s="7" t="s">
        <v>224</v>
      </c>
      <c r="BX21" s="9">
        <v>0</v>
      </c>
      <c r="BY21" s="7" t="s">
        <v>214</v>
      </c>
      <c r="BZ21" s="7" t="s">
        <v>214</v>
      </c>
      <c r="CA21" s="25">
        <v>2</v>
      </c>
      <c r="CB21" s="25">
        <v>6</v>
      </c>
      <c r="CC21" s="25">
        <v>10</v>
      </c>
    </row>
    <row r="22" spans="1:81" x14ac:dyDescent="0.25">
      <c r="A22" s="7">
        <v>513</v>
      </c>
      <c r="B22" s="7">
        <v>44657</v>
      </c>
      <c r="C22" s="7" t="s">
        <v>3728</v>
      </c>
      <c r="D22" s="7" t="s">
        <v>3729</v>
      </c>
      <c r="E22" s="7" t="s">
        <v>3729</v>
      </c>
      <c r="F22" s="7" t="s">
        <v>237</v>
      </c>
      <c r="G22" s="7">
        <v>2</v>
      </c>
      <c r="H22" s="7" t="s">
        <v>500</v>
      </c>
      <c r="I22" s="8">
        <v>5.5</v>
      </c>
      <c r="J22" s="7" t="s">
        <v>214</v>
      </c>
      <c r="K22" s="8">
        <v>63.388816833496094</v>
      </c>
      <c r="L22" s="8">
        <v>2.8890352249145508</v>
      </c>
      <c r="M22" s="7" t="s">
        <v>1033</v>
      </c>
      <c r="N22" s="7" t="s">
        <v>231</v>
      </c>
      <c r="O22" s="7" t="s">
        <v>232</v>
      </c>
      <c r="P22" s="7" t="s">
        <v>217</v>
      </c>
      <c r="Q22" s="7" t="s">
        <v>3730</v>
      </c>
      <c r="R22" s="7" t="s">
        <v>242</v>
      </c>
      <c r="T22" s="8">
        <v>0.36668440699577332</v>
      </c>
      <c r="U22" s="8">
        <v>0.46523097157478333</v>
      </c>
      <c r="V22" s="8">
        <v>0.40349513292312622</v>
      </c>
      <c r="W22" s="8">
        <v>0.35591968894004822</v>
      </c>
      <c r="X22" s="8">
        <v>0.12956380844116211</v>
      </c>
      <c r="Y22" s="8">
        <v>0.32650643587112427</v>
      </c>
      <c r="Z22" s="8">
        <v>0.21307021379470825</v>
      </c>
      <c r="AA22" s="8">
        <v>0.8698883056640625</v>
      </c>
      <c r="AB22" s="8">
        <v>0.88868987560272217</v>
      </c>
      <c r="AC22" s="8">
        <v>0.87099677324295044</v>
      </c>
      <c r="AD22" s="8">
        <v>0.83280044794082642</v>
      </c>
      <c r="AE22" s="8">
        <v>0.31091460585594177</v>
      </c>
      <c r="AF22" s="8">
        <v>0.85492843389511108</v>
      </c>
      <c r="AG22" s="8">
        <v>0.80640476942062378</v>
      </c>
      <c r="AH22" s="8">
        <v>1.554233580827713E-2</v>
      </c>
      <c r="AI22" s="8">
        <v>6.8092122673988342E-2</v>
      </c>
      <c r="AJ22" s="8">
        <v>0.13119326531887054</v>
      </c>
      <c r="AK22" s="8">
        <v>9.8469153046607971E-2</v>
      </c>
      <c r="AL22" s="8">
        <v>4.8255149275064468E-2</v>
      </c>
      <c r="AM22" s="8">
        <v>1.2181425467133522E-2</v>
      </c>
      <c r="AN22" s="8">
        <v>5.4903138428926468E-2</v>
      </c>
      <c r="AO22" s="8">
        <v>1.7084386199712753E-2</v>
      </c>
      <c r="AP22" s="8">
        <v>3.2474249601364136E-2</v>
      </c>
      <c r="AQ22" s="8"/>
      <c r="AR22" s="8"/>
      <c r="AS22" s="7">
        <v>1.0621686664604437</v>
      </c>
      <c r="AT22" s="7">
        <v>0.80976973710782774</v>
      </c>
      <c r="AU22" s="7">
        <v>-0.13084869071594543</v>
      </c>
      <c r="AV22" s="7">
        <v>-0.11572590444816995</v>
      </c>
      <c r="AW22" s="7">
        <v>-1.2951801173480575</v>
      </c>
      <c r="AX22" s="7">
        <v>-0.96630982659745068</v>
      </c>
      <c r="AY22" s="7">
        <v>-0.70694000961792847</v>
      </c>
      <c r="AZ22" s="7">
        <v>-0.72479225730091379</v>
      </c>
      <c r="BA22" s="7">
        <v>-2.0247335080931559</v>
      </c>
      <c r="BB22" s="7">
        <v>-1.5216779792521542</v>
      </c>
      <c r="BC22" s="7">
        <v>-1.848264910216455</v>
      </c>
      <c r="BD22" s="7">
        <v>-1.5449164116874738</v>
      </c>
      <c r="BE22" s="7">
        <v>-0.82396642825518318</v>
      </c>
      <c r="BF22" s="7">
        <v>-0.67727544036305576</v>
      </c>
      <c r="BG22" s="8">
        <v>14.83206078130865</v>
      </c>
      <c r="BH22" s="8">
        <v>5.6412510022066531</v>
      </c>
      <c r="BI22" s="8">
        <v>19.295556234953985</v>
      </c>
      <c r="BJ22" s="8">
        <v>1.0406816319516363</v>
      </c>
      <c r="BK22" s="8">
        <v>14.734586478747008</v>
      </c>
      <c r="BL22" s="8">
        <v>-2.7421291193566342</v>
      </c>
      <c r="BM22" s="8">
        <v>8.8003345016352164</v>
      </c>
      <c r="BN22" s="8">
        <v>53.986948992199544</v>
      </c>
      <c r="BO22" s="8">
        <v>59.812894568589556</v>
      </c>
      <c r="BP22" s="8">
        <v>51.157592034716878</v>
      </c>
      <c r="BQ22" s="8">
        <v>62.729141059998433</v>
      </c>
      <c r="BR22" s="8">
        <v>54.04873679931007</v>
      </c>
      <c r="BS22" s="8">
        <v>65.12702003830303</v>
      </c>
      <c r="BT22" s="7" t="s">
        <v>259</v>
      </c>
      <c r="BU22" s="7" t="s">
        <v>260</v>
      </c>
      <c r="BV22" s="7">
        <v>4.5</v>
      </c>
      <c r="BW22" s="7" t="s">
        <v>230</v>
      </c>
      <c r="BX22" s="9">
        <v>1.8999999761581421</v>
      </c>
      <c r="BY22" s="7" t="s">
        <v>231</v>
      </c>
      <c r="BZ22" s="7" t="s">
        <v>214</v>
      </c>
      <c r="CA22" s="25">
        <v>0</v>
      </c>
      <c r="CB22" s="25">
        <v>0</v>
      </c>
      <c r="CC22" s="25">
        <v>0</v>
      </c>
    </row>
    <row r="23" spans="1:81" x14ac:dyDescent="0.25">
      <c r="A23" s="7">
        <v>513</v>
      </c>
      <c r="B23" s="7">
        <v>44657</v>
      </c>
      <c r="C23" s="7" t="s">
        <v>2540</v>
      </c>
      <c r="D23" s="7" t="s">
        <v>2541</v>
      </c>
      <c r="E23" s="7" t="s">
        <v>2541</v>
      </c>
      <c r="F23" s="7" t="s">
        <v>280</v>
      </c>
      <c r="G23" s="7">
        <v>1</v>
      </c>
      <c r="H23" s="7" t="s">
        <v>354</v>
      </c>
      <c r="I23" s="8">
        <v>7.5</v>
      </c>
      <c r="J23" s="7" t="s">
        <v>414</v>
      </c>
      <c r="K23" s="8">
        <v>87.421012878417969</v>
      </c>
      <c r="L23" s="8">
        <v>8.2716989517211914</v>
      </c>
      <c r="M23" s="7" t="s">
        <v>447</v>
      </c>
      <c r="N23" s="7" t="s">
        <v>231</v>
      </c>
      <c r="O23" s="7" t="s">
        <v>358</v>
      </c>
      <c r="P23" s="7" t="s">
        <v>284</v>
      </c>
      <c r="Q23" s="7" t="s">
        <v>2542</v>
      </c>
      <c r="R23" s="7" t="s">
        <v>291</v>
      </c>
      <c r="T23" s="8">
        <v>0.86379945278167725</v>
      </c>
      <c r="U23" s="8">
        <v>0.8215070366859436</v>
      </c>
      <c r="V23" s="8">
        <v>0.86797112226486206</v>
      </c>
      <c r="W23" s="8">
        <v>0.69609594345092773</v>
      </c>
      <c r="X23" s="8">
        <v>0.48937323689460754</v>
      </c>
      <c r="Y23" s="8">
        <v>0.82116305828094482</v>
      </c>
      <c r="Z23" s="8">
        <v>0.70733267068862915</v>
      </c>
      <c r="AA23" s="8">
        <v>0.96414411067962646</v>
      </c>
      <c r="AB23" s="8">
        <v>0.95148700475692749</v>
      </c>
      <c r="AC23" s="8">
        <v>0.94786685705184937</v>
      </c>
      <c r="AD23" s="8">
        <v>0.85007202625274658</v>
      </c>
      <c r="AE23" s="8">
        <v>0.87398779392242432</v>
      </c>
      <c r="AF23" s="8">
        <v>0.96081972122192383</v>
      </c>
      <c r="AG23" s="8">
        <v>0.90487927198410034</v>
      </c>
      <c r="AH23" s="8">
        <v>3.8143374025821686E-2</v>
      </c>
      <c r="AI23" s="8">
        <v>0.39365899562835693</v>
      </c>
      <c r="AJ23" s="8">
        <v>0.56853479146957397</v>
      </c>
      <c r="AK23" s="8">
        <v>0.51984035968780518</v>
      </c>
      <c r="AL23" s="8">
        <v>0.23161335289478302</v>
      </c>
      <c r="AM23" s="8">
        <v>0.11291651427745819</v>
      </c>
      <c r="AN23" s="8">
        <v>0.33887353539466858</v>
      </c>
      <c r="AO23" s="8">
        <v>0.13918842375278473</v>
      </c>
      <c r="AP23" s="8">
        <v>0.52651143074035645</v>
      </c>
      <c r="AQ23" s="8"/>
      <c r="AR23" s="8"/>
      <c r="AS23" s="8">
        <v>0.97139088602202972</v>
      </c>
      <c r="AT23" s="8">
        <v>0.2626705658168984</v>
      </c>
      <c r="AU23" s="8">
        <v>1.3066005137123808</v>
      </c>
      <c r="AV23" s="8">
        <v>0.60789266512096152</v>
      </c>
      <c r="AW23" s="8">
        <v>1.7430838475478625</v>
      </c>
      <c r="AX23" s="8">
        <v>1.1427378894219145</v>
      </c>
      <c r="AY23" s="8">
        <v>0.98506629683468594</v>
      </c>
      <c r="AZ23" s="8">
        <v>0.27818853983952047</v>
      </c>
      <c r="BA23" s="8">
        <v>1.420846432350565</v>
      </c>
      <c r="BB23" s="8">
        <v>0.76179949953916759</v>
      </c>
      <c r="BC23" s="8">
        <v>1.3651861237810137</v>
      </c>
      <c r="BD23" s="8">
        <v>0.72669355950367187</v>
      </c>
      <c r="BE23" s="8">
        <v>1.2986956833747563</v>
      </c>
      <c r="BF23" s="8">
        <v>0.629997119873689</v>
      </c>
      <c r="BG23" s="8">
        <v>7.6463941451892472</v>
      </c>
      <c r="BH23" s="8">
        <v>30.732967071795294</v>
      </c>
      <c r="BI23" s="8">
        <v>16.620680217878999</v>
      </c>
      <c r="BJ23" s="8">
        <v>20.38627367273677</v>
      </c>
      <c r="BK23" s="8">
        <v>35.002156304147363</v>
      </c>
      <c r="BL23" s="8">
        <v>26.706713100048614</v>
      </c>
      <c r="BM23" s="8">
        <v>22.849197418632716</v>
      </c>
      <c r="BN23" s="8">
        <v>80.736457668017479</v>
      </c>
      <c r="BO23" s="8">
        <v>60.553941776663855</v>
      </c>
      <c r="BP23" s="8">
        <v>72.891045884665303</v>
      </c>
      <c r="BQ23" s="8">
        <v>69.599125945545225</v>
      </c>
      <c r="BR23" s="8">
        <v>56.821773308045316</v>
      </c>
      <c r="BS23" s="8">
        <v>64.073733779822334</v>
      </c>
      <c r="BT23" s="7" t="s">
        <v>297</v>
      </c>
      <c r="BU23" s="7" t="s">
        <v>298</v>
      </c>
      <c r="BV23" s="7">
        <v>8.1666669845581055</v>
      </c>
      <c r="BW23" s="7" t="s">
        <v>222</v>
      </c>
      <c r="BX23" s="9">
        <v>1.4750000238418579</v>
      </c>
      <c r="BY23" s="7" t="s">
        <v>231</v>
      </c>
      <c r="BZ23" s="7" t="s">
        <v>214</v>
      </c>
      <c r="CA23" s="25">
        <v>0</v>
      </c>
      <c r="CB23" s="25">
        <v>0</v>
      </c>
      <c r="CC23" s="25">
        <v>0</v>
      </c>
    </row>
    <row r="24" spans="1:81" x14ac:dyDescent="0.25">
      <c r="A24" s="7">
        <v>513</v>
      </c>
      <c r="B24" s="7">
        <v>44657</v>
      </c>
      <c r="C24" s="7" t="s">
        <v>2543</v>
      </c>
      <c r="D24" s="7" t="s">
        <v>2544</v>
      </c>
      <c r="E24" s="7" t="s">
        <v>2544</v>
      </c>
      <c r="F24" s="7" t="s">
        <v>237</v>
      </c>
      <c r="G24" s="7">
        <v>2</v>
      </c>
      <c r="H24" s="7" t="s">
        <v>500</v>
      </c>
      <c r="I24" s="8">
        <v>5.5</v>
      </c>
      <c r="J24" s="7" t="s">
        <v>214</v>
      </c>
      <c r="K24" s="8">
        <v>67.882545471191406</v>
      </c>
      <c r="L24" s="8">
        <v>4.5577101707458496</v>
      </c>
      <c r="M24" s="7" t="s">
        <v>1033</v>
      </c>
      <c r="N24" s="7" t="s">
        <v>231</v>
      </c>
      <c r="O24" s="7" t="s">
        <v>232</v>
      </c>
      <c r="P24" s="7" t="s">
        <v>217</v>
      </c>
      <c r="Q24" s="7" t="s">
        <v>2545</v>
      </c>
      <c r="R24" s="7" t="s">
        <v>242</v>
      </c>
      <c r="T24" s="8">
        <v>0.38625410199165344</v>
      </c>
      <c r="U24" s="8">
        <v>0.45856684446334839</v>
      </c>
      <c r="V24" s="8">
        <v>0.42245334386825562</v>
      </c>
      <c r="W24" s="8">
        <v>0.34389978647232056</v>
      </c>
      <c r="X24" s="8">
        <v>0.20551101863384247</v>
      </c>
      <c r="Y24" s="8">
        <v>0.36247175931930542</v>
      </c>
      <c r="Z24" s="8">
        <v>0.22757922112941742</v>
      </c>
      <c r="AA24" s="8">
        <v>0.91929507255554199</v>
      </c>
      <c r="AB24" s="8">
        <v>0.92000323534011841</v>
      </c>
      <c r="AC24" s="8">
        <v>0.95256966352462769</v>
      </c>
      <c r="AD24" s="8">
        <v>0.78274554014205933</v>
      </c>
      <c r="AE24" s="8">
        <v>0.63464969396591187</v>
      </c>
      <c r="AF24" s="8">
        <v>0.9057345986366272</v>
      </c>
      <c r="AG24" s="8">
        <v>0.80195772647857666</v>
      </c>
      <c r="AH24" s="8">
        <v>1.4589155092835426E-2</v>
      </c>
      <c r="AI24" s="8">
        <v>6.7327328026294708E-2</v>
      </c>
      <c r="AJ24" s="8">
        <v>0.121383436024189</v>
      </c>
      <c r="AK24" s="8">
        <v>9.6773065626621246E-2</v>
      </c>
      <c r="AL24" s="8">
        <v>4.3766055256128311E-2</v>
      </c>
      <c r="AM24" s="8">
        <v>1.8136912956833839E-2</v>
      </c>
      <c r="AN24" s="8">
        <v>5.7212837040424347E-2</v>
      </c>
      <c r="AO24" s="8">
        <v>1.7128646373748779E-2</v>
      </c>
      <c r="AP24" s="8">
        <v>-4.0680211037397385E-2</v>
      </c>
      <c r="AQ24" s="8"/>
      <c r="AR24" s="8"/>
      <c r="AS24" s="8">
        <v>2.7049916828034575</v>
      </c>
      <c r="AT24" s="8">
        <v>3.2882048854747503</v>
      </c>
      <c r="AU24" s="8">
        <v>2.1051414636829446</v>
      </c>
      <c r="AV24" s="8">
        <v>2.089894287213121</v>
      </c>
      <c r="AW24" s="8">
        <v>1.3187949440832205</v>
      </c>
      <c r="AX24" s="8">
        <v>1.514796550577632</v>
      </c>
      <c r="AY24" s="8">
        <v>1.3990310401380799</v>
      </c>
      <c r="AZ24" s="8">
        <v>1.013174398640208</v>
      </c>
      <c r="BA24" s="8">
        <v>1.0254117031318162</v>
      </c>
      <c r="BB24" s="8">
        <v>0.79149329062091622</v>
      </c>
      <c r="BC24" s="8">
        <v>1.3726286347502206</v>
      </c>
      <c r="BD24" s="8">
        <v>0.96820139178148901</v>
      </c>
      <c r="BE24" s="8">
        <v>1.6543332447649568</v>
      </c>
      <c r="BF24" s="8">
        <v>1.6109608007180196</v>
      </c>
      <c r="BG24" s="8">
        <v>20.470058072423047</v>
      </c>
      <c r="BH24" s="8">
        <v>11.887666920249066</v>
      </c>
      <c r="BI24" s="8">
        <v>24.638076430961789</v>
      </c>
      <c r="BJ24" s="8">
        <v>7.5916487447867151</v>
      </c>
      <c r="BK24" s="8">
        <v>20.379036431025188</v>
      </c>
      <c r="BL24" s="8">
        <v>4.0592547226411693</v>
      </c>
      <c r="BM24" s="8">
        <v>14.837623553681162</v>
      </c>
      <c r="BN24" s="8">
        <v>53.986948992199544</v>
      </c>
      <c r="BO24" s="8">
        <v>59.812894568589556</v>
      </c>
      <c r="BP24" s="8">
        <v>51.157592034716878</v>
      </c>
      <c r="BQ24" s="8">
        <v>62.729141059998433</v>
      </c>
      <c r="BR24" s="8">
        <v>54.04873679931007</v>
      </c>
      <c r="BS24" s="8">
        <v>65.12702003830303</v>
      </c>
      <c r="BT24" s="7" t="s">
        <v>259</v>
      </c>
      <c r="BU24" s="7" t="s">
        <v>260</v>
      </c>
      <c r="BV24" s="7">
        <v>4.8333334922790527</v>
      </c>
      <c r="BW24" s="7" t="s">
        <v>230</v>
      </c>
      <c r="BX24" s="9">
        <v>1.5499999523162842</v>
      </c>
      <c r="BY24" s="7" t="s">
        <v>231</v>
      </c>
      <c r="BZ24" s="7" t="s">
        <v>214</v>
      </c>
      <c r="CA24" s="25">
        <v>0</v>
      </c>
      <c r="CB24" s="25">
        <v>0</v>
      </c>
      <c r="CC24" s="25">
        <v>0</v>
      </c>
    </row>
    <row r="25" spans="1:81" x14ac:dyDescent="0.25">
      <c r="A25" s="7">
        <v>513</v>
      </c>
      <c r="B25" s="7">
        <v>44657</v>
      </c>
      <c r="C25" s="7" t="s">
        <v>2546</v>
      </c>
      <c r="D25" s="7" t="s">
        <v>2546</v>
      </c>
      <c r="E25" s="7" t="s">
        <v>2546</v>
      </c>
      <c r="F25" s="7" t="s">
        <v>409</v>
      </c>
      <c r="H25" s="7" t="s">
        <v>224</v>
      </c>
      <c r="I25" s="8">
        <v>24.5</v>
      </c>
      <c r="J25" s="7" t="s">
        <v>214</v>
      </c>
      <c r="K25" s="8">
        <v>46.055561065673828</v>
      </c>
      <c r="L25" s="8">
        <v>1.5743000507354736</v>
      </c>
      <c r="M25" s="7" t="s">
        <v>1033</v>
      </c>
      <c r="N25" s="7" t="s">
        <v>214</v>
      </c>
      <c r="O25" s="7" t="s">
        <v>232</v>
      </c>
      <c r="P25" s="7" t="s">
        <v>217</v>
      </c>
      <c r="Q25" s="7" t="s">
        <v>2547</v>
      </c>
      <c r="R25" s="7" t="s">
        <v>242</v>
      </c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>
        <v>0.84089696000359404</v>
      </c>
      <c r="AT25" s="8">
        <v>2.3922278729475082</v>
      </c>
      <c r="AU25" s="8">
        <v>-1.6794728205728877</v>
      </c>
      <c r="AV25" s="8">
        <v>-0.9521800827218756</v>
      </c>
      <c r="AW25" s="8">
        <v>1.5136977346624765</v>
      </c>
      <c r="AX25" s="8">
        <v>1.9132192591580284</v>
      </c>
      <c r="AY25" s="8">
        <v>0.91443418852572433</v>
      </c>
      <c r="AZ25" s="8">
        <v>1.1698645631795019</v>
      </c>
      <c r="BA25" s="8">
        <v>1.0242636395990388</v>
      </c>
      <c r="BB25" s="8">
        <v>1.2274005435302453</v>
      </c>
      <c r="BC25" s="8">
        <v>6.2035050626196908E-2</v>
      </c>
      <c r="BD25" s="8">
        <v>8.9711540633041667E-2</v>
      </c>
      <c r="BE25" s="8">
        <v>0.44597579214069044</v>
      </c>
      <c r="BF25" s="8">
        <v>0.97337394945440836</v>
      </c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7" t="s">
        <v>214</v>
      </c>
      <c r="BU25" s="7" t="s">
        <v>214</v>
      </c>
      <c r="BV25" s="7">
        <v>4.5</v>
      </c>
      <c r="BW25" s="7" t="s">
        <v>230</v>
      </c>
      <c r="BX25" s="9">
        <v>0</v>
      </c>
      <c r="BY25" s="7" t="s">
        <v>214</v>
      </c>
      <c r="BZ25" s="7" t="s">
        <v>214</v>
      </c>
      <c r="CA25" s="25">
        <v>0</v>
      </c>
      <c r="CB25" s="25">
        <v>0</v>
      </c>
      <c r="CC25" s="25">
        <v>0</v>
      </c>
    </row>
    <row r="26" spans="1:81" x14ac:dyDescent="0.25">
      <c r="A26" s="7">
        <v>513</v>
      </c>
      <c r="B26" s="7">
        <v>44657</v>
      </c>
      <c r="C26" s="7" t="s">
        <v>2548</v>
      </c>
      <c r="D26" s="7" t="s">
        <v>2549</v>
      </c>
      <c r="E26" s="7" t="s">
        <v>2549</v>
      </c>
      <c r="F26" s="7" t="s">
        <v>237</v>
      </c>
      <c r="H26" s="7" t="s">
        <v>224</v>
      </c>
      <c r="I26" s="8">
        <v>24.5</v>
      </c>
      <c r="J26" s="7" t="s">
        <v>214</v>
      </c>
      <c r="K26" s="8">
        <v>59.455322265625</v>
      </c>
      <c r="L26" s="8">
        <v>4.3394999504089355</v>
      </c>
      <c r="M26" s="7" t="s">
        <v>1033</v>
      </c>
      <c r="N26" s="7" t="s">
        <v>214</v>
      </c>
      <c r="O26" s="7" t="s">
        <v>232</v>
      </c>
      <c r="P26" s="7" t="s">
        <v>217</v>
      </c>
      <c r="Q26" s="7" t="s">
        <v>2550</v>
      </c>
      <c r="R26" s="7" t="s">
        <v>242</v>
      </c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>
        <v>0.82462775762293716</v>
      </c>
      <c r="AT26" s="8">
        <v>2.3963401476222823</v>
      </c>
      <c r="AU26" s="8">
        <v>1.6792054008270723</v>
      </c>
      <c r="AV26" s="8">
        <v>1.7336791929687365</v>
      </c>
      <c r="AW26" s="8">
        <v>1.507502781891767</v>
      </c>
      <c r="AX26" s="8">
        <v>1.91842271050033</v>
      </c>
      <c r="AY26" s="8">
        <v>0.79577374543592116</v>
      </c>
      <c r="AZ26" s="8">
        <v>1.0021113713287548</v>
      </c>
      <c r="BA26" s="8">
        <v>1.0108514353497855</v>
      </c>
      <c r="BB26" s="8">
        <v>1.2450902646495867</v>
      </c>
      <c r="BC26" s="8">
        <v>-0.38033882659104795</v>
      </c>
      <c r="BD26" s="8">
        <v>1.150898826038194</v>
      </c>
      <c r="BE26" s="8">
        <v>0.90627038242273927</v>
      </c>
      <c r="BF26" s="8">
        <v>1.5744237521846474</v>
      </c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7" t="s">
        <v>352</v>
      </c>
      <c r="BU26" s="7" t="s">
        <v>353</v>
      </c>
      <c r="BV26" s="7">
        <v>4.5</v>
      </c>
      <c r="BW26" s="7" t="s">
        <v>230</v>
      </c>
      <c r="BX26" s="9">
        <v>0</v>
      </c>
      <c r="BY26" s="7" t="s">
        <v>214</v>
      </c>
      <c r="BZ26" s="7" t="s">
        <v>214</v>
      </c>
      <c r="CA26" s="25">
        <v>0</v>
      </c>
      <c r="CB26" s="25">
        <v>0</v>
      </c>
      <c r="CC26" s="25">
        <v>0</v>
      </c>
    </row>
    <row r="27" spans="1:81" x14ac:dyDescent="0.25">
      <c r="A27" s="7">
        <v>513</v>
      </c>
      <c r="B27" s="7">
        <v>44657</v>
      </c>
      <c r="C27" s="7" t="s">
        <v>21030</v>
      </c>
      <c r="D27" s="7" t="s">
        <v>21030</v>
      </c>
      <c r="E27" s="7" t="s">
        <v>21030</v>
      </c>
      <c r="F27" s="7" t="s">
        <v>409</v>
      </c>
      <c r="H27" s="7" t="s">
        <v>224</v>
      </c>
      <c r="I27" s="8">
        <v>24.5</v>
      </c>
      <c r="J27" s="7" t="s">
        <v>214</v>
      </c>
      <c r="K27" s="8">
        <v>89.312400817871094</v>
      </c>
      <c r="L27" s="8">
        <v>3.8941164016723633</v>
      </c>
      <c r="M27" s="7" t="s">
        <v>1033</v>
      </c>
      <c r="N27" s="7" t="s">
        <v>214</v>
      </c>
      <c r="O27" s="7" t="s">
        <v>350</v>
      </c>
      <c r="P27" s="7" t="s">
        <v>217</v>
      </c>
      <c r="Q27" s="7" t="s">
        <v>21031</v>
      </c>
      <c r="R27" s="7" t="s">
        <v>242</v>
      </c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7" t="s">
        <v>214</v>
      </c>
      <c r="BU27" s="7" t="s">
        <v>214</v>
      </c>
      <c r="BV27" s="7">
        <v>7</v>
      </c>
      <c r="BW27" s="7" t="s">
        <v>354</v>
      </c>
      <c r="BX27" s="9">
        <v>0</v>
      </c>
      <c r="BY27" s="7" t="s">
        <v>214</v>
      </c>
      <c r="BZ27" s="7" t="s">
        <v>214</v>
      </c>
      <c r="CA27" s="25">
        <v>0</v>
      </c>
      <c r="CB27" s="25">
        <v>0</v>
      </c>
      <c r="CC27" s="25">
        <v>0</v>
      </c>
    </row>
    <row r="28" spans="1:81" x14ac:dyDescent="0.25">
      <c r="A28" s="7">
        <v>513</v>
      </c>
      <c r="B28" s="7">
        <v>44657</v>
      </c>
      <c r="C28" s="7" t="s">
        <v>16509</v>
      </c>
      <c r="D28" s="7" t="s">
        <v>16566</v>
      </c>
      <c r="E28" s="7" t="s">
        <v>16566</v>
      </c>
      <c r="F28" s="7" t="s">
        <v>409</v>
      </c>
      <c r="H28" s="7" t="s">
        <v>224</v>
      </c>
      <c r="I28" s="8">
        <v>24.5</v>
      </c>
      <c r="J28" s="7" t="s">
        <v>214</v>
      </c>
      <c r="K28" s="8">
        <v>46.239143371582031</v>
      </c>
      <c r="L28" s="8">
        <v>4.0739002227783203</v>
      </c>
      <c r="M28" s="7" t="s">
        <v>1033</v>
      </c>
      <c r="N28" s="7" t="s">
        <v>214</v>
      </c>
      <c r="O28" s="7" t="s">
        <v>232</v>
      </c>
      <c r="P28" s="7" t="s">
        <v>217</v>
      </c>
      <c r="Q28" s="7" t="s">
        <v>16567</v>
      </c>
      <c r="R28" s="7" t="s">
        <v>242</v>
      </c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>
        <v>0.90327912462171567</v>
      </c>
      <c r="AT28" s="8">
        <v>2.3523807540840305</v>
      </c>
      <c r="AU28" s="8">
        <v>-1.4943735242913627</v>
      </c>
      <c r="AV28" s="8">
        <v>-0.95224098236503552</v>
      </c>
      <c r="AW28" s="8">
        <v>1.6538481851764457</v>
      </c>
      <c r="AX28" s="8">
        <v>1.9124436569108914</v>
      </c>
      <c r="AY28" s="8">
        <v>1.4686215261506224</v>
      </c>
      <c r="AZ28" s="8">
        <v>1.1689611814169345</v>
      </c>
      <c r="BA28" s="8">
        <v>0.88018954974769315</v>
      </c>
      <c r="BB28" s="8">
        <v>1.2172350083296539</v>
      </c>
      <c r="BC28" s="8">
        <v>6.7651342045954702E-2</v>
      </c>
      <c r="BD28" s="8">
        <v>8.9697000675464628E-2</v>
      </c>
      <c r="BE28" s="8">
        <v>0.57986936724184479</v>
      </c>
      <c r="BF28" s="8">
        <v>0.96474610317532317</v>
      </c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7" t="s">
        <v>214</v>
      </c>
      <c r="BU28" s="7" t="s">
        <v>214</v>
      </c>
      <c r="BV28" s="7">
        <v>4.5</v>
      </c>
      <c r="BW28" s="7" t="s">
        <v>230</v>
      </c>
      <c r="BX28" s="9">
        <v>0</v>
      </c>
      <c r="BY28" s="7" t="s">
        <v>214</v>
      </c>
      <c r="BZ28" s="7" t="s">
        <v>214</v>
      </c>
      <c r="CA28" s="25">
        <v>0</v>
      </c>
      <c r="CB28" s="25">
        <v>0</v>
      </c>
      <c r="CC28" s="25">
        <v>0</v>
      </c>
    </row>
    <row r="29" spans="1:81" x14ac:dyDescent="0.25">
      <c r="A29" s="7">
        <v>513</v>
      </c>
      <c r="B29" s="7">
        <v>44657</v>
      </c>
      <c r="C29" s="7" t="s">
        <v>2551</v>
      </c>
      <c r="D29" s="7" t="s">
        <v>2551</v>
      </c>
      <c r="E29" s="7" t="s">
        <v>2551</v>
      </c>
      <c r="F29" s="7" t="s">
        <v>643</v>
      </c>
      <c r="H29" s="7" t="s">
        <v>224</v>
      </c>
      <c r="I29" s="8">
        <v>24.5</v>
      </c>
      <c r="J29" s="7" t="s">
        <v>214</v>
      </c>
      <c r="K29" s="8">
        <v>203.46913146972656</v>
      </c>
      <c r="L29" s="8">
        <v>0.4106999933719635</v>
      </c>
      <c r="M29" s="7" t="s">
        <v>1033</v>
      </c>
      <c r="N29" s="7" t="s">
        <v>214</v>
      </c>
      <c r="O29" s="7" t="s">
        <v>232</v>
      </c>
      <c r="P29" s="7" t="s">
        <v>257</v>
      </c>
      <c r="Q29" s="7" t="s">
        <v>2552</v>
      </c>
      <c r="R29" s="7" t="s">
        <v>242</v>
      </c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>
        <v>1.1562730206788505</v>
      </c>
      <c r="AT29" s="8">
        <v>2.7877699537536693</v>
      </c>
      <c r="AU29" s="8">
        <v>0.10947437247705438</v>
      </c>
      <c r="AV29" s="8">
        <v>0.60189072497314566</v>
      </c>
      <c r="AW29" s="8">
        <v>1.6133795100303407</v>
      </c>
      <c r="AX29" s="8">
        <v>1.9696674739333775</v>
      </c>
      <c r="AY29" s="8">
        <v>0.23990145041241556</v>
      </c>
      <c r="AZ29" s="8">
        <v>-0.33604051809244023</v>
      </c>
      <c r="BA29" s="8">
        <v>1.4145234431336535</v>
      </c>
      <c r="BB29" s="8">
        <v>1.4877095397952893</v>
      </c>
      <c r="BC29" s="8">
        <v>1.4145234431336535</v>
      </c>
      <c r="BD29" s="8">
        <v>1.4877095397952893</v>
      </c>
      <c r="BE29" s="8">
        <v>0.99134587331099466</v>
      </c>
      <c r="BF29" s="8">
        <v>1.3331177856930549</v>
      </c>
      <c r="BT29" s="7" t="s">
        <v>352</v>
      </c>
      <c r="BU29" s="7" t="s">
        <v>353</v>
      </c>
      <c r="BV29" s="7">
        <v>4.5</v>
      </c>
      <c r="BW29" s="7" t="s">
        <v>230</v>
      </c>
      <c r="BX29" s="9">
        <v>0</v>
      </c>
      <c r="BY29" s="7" t="s">
        <v>214</v>
      </c>
      <c r="BZ29" s="7" t="s">
        <v>214</v>
      </c>
      <c r="CA29" s="25">
        <v>0</v>
      </c>
      <c r="CB29" s="25">
        <v>0</v>
      </c>
      <c r="CC29" s="25">
        <v>0</v>
      </c>
    </row>
    <row r="30" spans="1:81" x14ac:dyDescent="0.25">
      <c r="A30" s="7">
        <v>513</v>
      </c>
      <c r="B30" s="7">
        <v>44657</v>
      </c>
      <c r="C30" s="7" t="s">
        <v>2553</v>
      </c>
      <c r="D30" s="7" t="s">
        <v>2554</v>
      </c>
      <c r="E30" s="7" t="s">
        <v>2554</v>
      </c>
      <c r="F30" s="7" t="s">
        <v>373</v>
      </c>
      <c r="G30" s="7">
        <v>1</v>
      </c>
      <c r="H30" s="7" t="s">
        <v>222</v>
      </c>
      <c r="I30" s="8">
        <v>8.5</v>
      </c>
      <c r="J30" s="7" t="s">
        <v>379</v>
      </c>
      <c r="K30" s="8">
        <v>70.237052917480469</v>
      </c>
      <c r="L30" s="8">
        <v>4.2535710334777832</v>
      </c>
      <c r="M30" s="7" t="s">
        <v>1033</v>
      </c>
      <c r="N30" s="7" t="s">
        <v>231</v>
      </c>
      <c r="O30" s="7" t="s">
        <v>389</v>
      </c>
      <c r="P30" s="7" t="s">
        <v>527</v>
      </c>
      <c r="Q30" s="7" t="s">
        <v>2555</v>
      </c>
      <c r="R30" s="7" t="s">
        <v>242</v>
      </c>
      <c r="T30" s="8">
        <v>0.71704363822937012</v>
      </c>
      <c r="U30" s="8">
        <v>0.74390041828155518</v>
      </c>
      <c r="V30" s="8">
        <v>0.73108220100402832</v>
      </c>
      <c r="W30" s="8">
        <v>0.61893630027770996</v>
      </c>
      <c r="X30" s="8">
        <v>0.38751751184463501</v>
      </c>
      <c r="Y30" s="8">
        <v>0.69211184978485107</v>
      </c>
      <c r="Z30" s="8">
        <v>0.5844653844833374</v>
      </c>
      <c r="AA30" s="8">
        <v>0.90257185697555542</v>
      </c>
      <c r="AB30" s="8">
        <v>0.93170154094696045</v>
      </c>
      <c r="AC30" s="8">
        <v>0.96054309606552124</v>
      </c>
      <c r="AD30" s="8">
        <v>0.75123637914657593</v>
      </c>
      <c r="AE30" s="8">
        <v>0.78458887338638306</v>
      </c>
      <c r="AF30" s="8">
        <v>0.85695475339889526</v>
      </c>
      <c r="AG30" s="8">
        <v>0.88927251100540161</v>
      </c>
      <c r="AH30" s="8">
        <v>1.2006283737719059E-2</v>
      </c>
      <c r="AI30" s="8">
        <v>0.1028590053319931</v>
      </c>
      <c r="AJ30" s="8">
        <v>0.16205036640167236</v>
      </c>
      <c r="AK30" s="8">
        <v>0.13782259821891785</v>
      </c>
      <c r="AL30" s="8">
        <v>6.482311338186264E-2</v>
      </c>
      <c r="AM30" s="8">
        <v>2.8144791722297668E-2</v>
      </c>
      <c r="AN30" s="8">
        <v>8.9902959764003754E-2</v>
      </c>
      <c r="AO30" s="8">
        <v>3.6201592534780502E-2</v>
      </c>
      <c r="AP30" s="8">
        <v>-1.0814360380172729</v>
      </c>
      <c r="AQ30" s="8"/>
      <c r="AR30" s="8"/>
      <c r="AS30" s="8">
        <v>2.1781336658505306</v>
      </c>
      <c r="AT30" s="8">
        <v>1.862868495955659</v>
      </c>
      <c r="AU30" s="8">
        <v>-0.51467693454042973</v>
      </c>
      <c r="AV30" s="8">
        <v>0.18570788484779466</v>
      </c>
      <c r="AW30" s="8">
        <v>-0.8631002966955641</v>
      </c>
      <c r="AX30" s="8">
        <v>-0.89583813566852288</v>
      </c>
      <c r="AY30" s="8">
        <v>-1.8575031767583288</v>
      </c>
      <c r="AZ30" s="8">
        <v>-1.298774555678309</v>
      </c>
      <c r="BA30" s="8">
        <v>-3.0236364299378415</v>
      </c>
      <c r="BB30" s="8">
        <v>-3.3419947050909276</v>
      </c>
      <c r="BC30" s="8">
        <v>-1.1610516831212305</v>
      </c>
      <c r="BD30" s="8">
        <v>-0.67611819991087629</v>
      </c>
      <c r="BE30" s="8">
        <v>-0.8736391425338107</v>
      </c>
      <c r="BF30" s="8">
        <v>-0.69402486925753049</v>
      </c>
      <c r="BG30" s="7">
        <v>-40.570394330623827</v>
      </c>
      <c r="BH30" s="7">
        <v>-44.595542139607119</v>
      </c>
      <c r="BI30" s="7">
        <v>-47.457219671719642</v>
      </c>
      <c r="BJ30" s="7">
        <v>-50</v>
      </c>
      <c r="BK30" s="7">
        <v>-34.109460092003722</v>
      </c>
      <c r="BL30" s="7">
        <v>-16.287464923699059</v>
      </c>
      <c r="BM30" s="7">
        <v>-38.836680192942225</v>
      </c>
      <c r="BN30" s="7">
        <v>98.732502252311221</v>
      </c>
      <c r="BO30" s="7">
        <v>101.55964744891362</v>
      </c>
      <c r="BP30" s="7">
        <v>103.56960541147114</v>
      </c>
      <c r="BQ30" s="7">
        <v>110.76525433312815</v>
      </c>
      <c r="BR30" s="7">
        <v>94.194532452168005</v>
      </c>
      <c r="BS30" s="7">
        <v>81.676888274855045</v>
      </c>
      <c r="BT30" s="7" t="s">
        <v>259</v>
      </c>
      <c r="BU30" s="7" t="s">
        <v>260</v>
      </c>
      <c r="BV30" s="7">
        <v>8.1666669845581055</v>
      </c>
      <c r="BW30" s="7" t="s">
        <v>222</v>
      </c>
      <c r="BX30" s="9">
        <v>1.3999999761581421</v>
      </c>
      <c r="BY30" s="7" t="s">
        <v>231</v>
      </c>
      <c r="BZ30" s="7" t="s">
        <v>214</v>
      </c>
      <c r="CA30" s="25">
        <v>0</v>
      </c>
      <c r="CB30" s="25">
        <v>0</v>
      </c>
      <c r="CC30" s="25">
        <v>0</v>
      </c>
    </row>
    <row r="31" spans="1:81" x14ac:dyDescent="0.25">
      <c r="A31" s="7">
        <v>513</v>
      </c>
      <c r="B31" s="7">
        <v>44657</v>
      </c>
      <c r="C31" s="7" t="s">
        <v>2556</v>
      </c>
      <c r="D31" s="7" t="s">
        <v>2557</v>
      </c>
      <c r="E31" s="7" t="s">
        <v>2557</v>
      </c>
      <c r="F31" s="7" t="s">
        <v>237</v>
      </c>
      <c r="H31" s="7" t="s">
        <v>224</v>
      </c>
      <c r="I31" s="8">
        <v>24.5</v>
      </c>
      <c r="J31" s="7" t="s">
        <v>214</v>
      </c>
      <c r="K31" s="8">
        <v>67.907524108886719</v>
      </c>
      <c r="L31" s="8">
        <v>4.2801227569580078</v>
      </c>
      <c r="M31" s="7" t="s">
        <v>1033</v>
      </c>
      <c r="N31" s="7" t="s">
        <v>214</v>
      </c>
      <c r="O31" s="7" t="s">
        <v>232</v>
      </c>
      <c r="P31" s="7" t="s">
        <v>217</v>
      </c>
      <c r="Q31" s="7" t="s">
        <v>2558</v>
      </c>
      <c r="R31" s="7" t="s">
        <v>242</v>
      </c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>
        <v>0.84560601879265451</v>
      </c>
      <c r="AT31" s="8">
        <v>2.404157824912402</v>
      </c>
      <c r="AU31" s="8">
        <v>1.7058539566217581</v>
      </c>
      <c r="AV31" s="8">
        <v>1.7414120822550345</v>
      </c>
      <c r="AW31" s="8">
        <v>1.5175520033898438</v>
      </c>
      <c r="AX31" s="8">
        <v>1.9196387022533057</v>
      </c>
      <c r="AY31" s="8">
        <v>0.80426128422696008</v>
      </c>
      <c r="AZ31" s="8">
        <v>1.0049918407680738</v>
      </c>
      <c r="BA31" s="8">
        <v>1.0321938129404558</v>
      </c>
      <c r="BB31" s="8">
        <v>1.2431821170812249</v>
      </c>
      <c r="BC31" s="8">
        <v>-0.37210815058964436</v>
      </c>
      <c r="BD31" s="8">
        <v>1.1563758114400269</v>
      </c>
      <c r="BE31" s="8">
        <v>0.92222648756367143</v>
      </c>
      <c r="BF31" s="8">
        <v>1.5782930631183447</v>
      </c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7" t="s">
        <v>214</v>
      </c>
      <c r="BU31" s="7" t="s">
        <v>214</v>
      </c>
      <c r="BV31" s="7">
        <v>4.8333334922790527</v>
      </c>
      <c r="BW31" s="7" t="s">
        <v>230</v>
      </c>
      <c r="BX31" s="9">
        <v>0</v>
      </c>
      <c r="BY31" s="7" t="s">
        <v>214</v>
      </c>
      <c r="BZ31" s="7" t="s">
        <v>214</v>
      </c>
      <c r="CA31" s="25">
        <v>0</v>
      </c>
      <c r="CB31" s="25">
        <v>0</v>
      </c>
      <c r="CC31" s="25">
        <v>0</v>
      </c>
    </row>
    <row r="32" spans="1:81" x14ac:dyDescent="0.25">
      <c r="A32" s="7">
        <v>513</v>
      </c>
      <c r="B32" s="7">
        <v>44657</v>
      </c>
      <c r="C32" s="7" t="s">
        <v>2559</v>
      </c>
      <c r="D32" s="7" t="s">
        <v>2560</v>
      </c>
      <c r="E32" s="7" t="s">
        <v>21030</v>
      </c>
      <c r="F32" s="7" t="s">
        <v>266</v>
      </c>
      <c r="H32" s="7" t="s">
        <v>224</v>
      </c>
      <c r="I32" s="8">
        <v>24.5</v>
      </c>
      <c r="J32" s="7" t="s">
        <v>214</v>
      </c>
      <c r="K32" s="8">
        <v>82.468635559082031</v>
      </c>
      <c r="L32" s="8">
        <v>2.0287001132965088</v>
      </c>
      <c r="M32" s="7" t="s">
        <v>1033</v>
      </c>
      <c r="N32" s="7" t="s">
        <v>214</v>
      </c>
      <c r="O32" s="7" t="s">
        <v>350</v>
      </c>
      <c r="P32" s="7" t="s">
        <v>217</v>
      </c>
      <c r="Q32" s="7" t="s">
        <v>21032</v>
      </c>
      <c r="R32" s="7" t="s">
        <v>242</v>
      </c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>
        <v>-0.12485022305302562</v>
      </c>
      <c r="AT32" s="8">
        <v>2.3700468673681603</v>
      </c>
      <c r="AU32" s="8">
        <v>0.55312091550574305</v>
      </c>
      <c r="AV32" s="8">
        <v>1.5224341158408374</v>
      </c>
      <c r="AW32" s="8">
        <v>0.19607984656270203</v>
      </c>
      <c r="AX32" s="8">
        <v>1.9148422654970871</v>
      </c>
      <c r="AY32" s="8">
        <v>-0.59393508909330184</v>
      </c>
      <c r="AZ32" s="8">
        <v>0.13127556783773683</v>
      </c>
      <c r="BA32" s="8">
        <v>-0.131324559123812</v>
      </c>
      <c r="BB32" s="8">
        <v>1.2258725344873262</v>
      </c>
      <c r="BC32" s="8">
        <v>-0.131324559123812</v>
      </c>
      <c r="BD32" s="8">
        <v>1.2258725344873262</v>
      </c>
      <c r="BE32" s="8">
        <v>-3.8705611387584389E-2</v>
      </c>
      <c r="BF32" s="8">
        <v>1.3983906475864123</v>
      </c>
      <c r="BT32" s="7" t="s">
        <v>352</v>
      </c>
      <c r="BU32" s="7" t="s">
        <v>353</v>
      </c>
      <c r="BV32" s="7">
        <v>7</v>
      </c>
      <c r="BW32" s="7" t="s">
        <v>354</v>
      </c>
      <c r="BX32" s="9">
        <v>2.4000000953674316</v>
      </c>
      <c r="BY32" s="7" t="s">
        <v>214</v>
      </c>
      <c r="BZ32" s="7" t="s">
        <v>214</v>
      </c>
      <c r="CA32" s="25">
        <v>0</v>
      </c>
      <c r="CB32" s="25">
        <v>0</v>
      </c>
      <c r="CC32" s="25">
        <v>0</v>
      </c>
    </row>
    <row r="33" spans="1:81" x14ac:dyDescent="0.25">
      <c r="A33" s="7">
        <v>513</v>
      </c>
      <c r="B33" s="7">
        <v>44657</v>
      </c>
      <c r="C33" s="7" t="s">
        <v>2561</v>
      </c>
      <c r="D33" s="7" t="s">
        <v>2562</v>
      </c>
      <c r="E33" s="7" t="s">
        <v>2562</v>
      </c>
      <c r="F33" s="7" t="s">
        <v>237</v>
      </c>
      <c r="G33" s="7">
        <v>2</v>
      </c>
      <c r="H33" s="7" t="s">
        <v>500</v>
      </c>
      <c r="I33" s="8">
        <v>5.5</v>
      </c>
      <c r="J33" s="7" t="s">
        <v>214</v>
      </c>
      <c r="K33" s="8">
        <v>66.912895202636719</v>
      </c>
      <c r="L33" s="8">
        <v>5.097440242767334</v>
      </c>
      <c r="M33" s="7" t="s">
        <v>1033</v>
      </c>
      <c r="N33" s="7" t="s">
        <v>231</v>
      </c>
      <c r="O33" s="7" t="s">
        <v>232</v>
      </c>
      <c r="P33" s="7" t="s">
        <v>217</v>
      </c>
      <c r="Q33" s="7" t="s">
        <v>2563</v>
      </c>
      <c r="R33" s="7" t="s">
        <v>242</v>
      </c>
      <c r="T33" s="8">
        <v>0.62784624099731445</v>
      </c>
      <c r="U33" s="8">
        <v>0.68161725997924805</v>
      </c>
      <c r="V33" s="8">
        <v>0.6488572359085083</v>
      </c>
      <c r="W33" s="8">
        <v>0.56616806983947754</v>
      </c>
      <c r="X33" s="8">
        <v>0.29573804140090942</v>
      </c>
      <c r="Y33" s="8">
        <v>0.56753706932067871</v>
      </c>
      <c r="Z33" s="8">
        <v>0.42631825804710388</v>
      </c>
      <c r="AA33" s="8">
        <v>0.93489962816238403</v>
      </c>
      <c r="AB33" s="8">
        <v>0.93060708045959473</v>
      </c>
      <c r="AC33" s="8">
        <v>0.94656157493591309</v>
      </c>
      <c r="AD33" s="8">
        <v>0.77107799053192139</v>
      </c>
      <c r="AE33" s="8">
        <v>0.80764502286911011</v>
      </c>
      <c r="AF33" s="8">
        <v>0.88074064254760742</v>
      </c>
      <c r="AG33" s="8">
        <v>0.84821885824203491</v>
      </c>
      <c r="AH33" s="8">
        <v>1.6255529597401619E-2</v>
      </c>
      <c r="AI33" s="8">
        <v>0.12193897366523743</v>
      </c>
      <c r="AJ33" s="8">
        <v>0.20103342831134796</v>
      </c>
      <c r="AK33" s="8">
        <v>0.16561354696750641</v>
      </c>
      <c r="AL33" s="8">
        <v>8.0282673239707947E-2</v>
      </c>
      <c r="AM33" s="8">
        <v>2.908080630004406E-2</v>
      </c>
      <c r="AN33" s="8">
        <v>9.981238842010498E-2</v>
      </c>
      <c r="AO33" s="8">
        <v>3.5751588642597198E-2</v>
      </c>
      <c r="AP33" s="8">
        <v>8.4333121776580811E-2</v>
      </c>
      <c r="AQ33" s="8"/>
      <c r="AR33" s="8"/>
      <c r="AS33" s="8">
        <v>3.6244078671862461</v>
      </c>
      <c r="AT33" s="8">
        <v>3.4801011746041191</v>
      </c>
      <c r="AU33" s="8">
        <v>3.048437899189167</v>
      </c>
      <c r="AV33" s="8">
        <v>2.6506320850565572</v>
      </c>
      <c r="AW33" s="8">
        <v>2.4939075722921689</v>
      </c>
      <c r="AX33" s="8">
        <v>2.4579174032632753</v>
      </c>
      <c r="AY33" s="8">
        <v>2.2106362675106133</v>
      </c>
      <c r="AZ33" s="8">
        <v>1.6500902818995302</v>
      </c>
      <c r="BA33" s="8">
        <v>2.8660113325200061</v>
      </c>
      <c r="BB33" s="8">
        <v>2.5296710756866343</v>
      </c>
      <c r="BC33" s="8">
        <v>2.773558720616466</v>
      </c>
      <c r="BD33" s="8">
        <v>2.0375828780418468</v>
      </c>
      <c r="BE33" s="8">
        <v>2.8361599432191116</v>
      </c>
      <c r="BF33" s="8">
        <v>2.4676658164253271</v>
      </c>
      <c r="BG33" s="8">
        <v>19.317571256321646</v>
      </c>
      <c r="BH33" s="8">
        <v>10.610810685363059</v>
      </c>
      <c r="BI33" s="8">
        <v>23.545989334652191</v>
      </c>
      <c r="BJ33" s="8">
        <v>6.2525379151034315</v>
      </c>
      <c r="BK33" s="8">
        <v>19.225230599227956</v>
      </c>
      <c r="BL33" s="8">
        <v>2.6689551527032354</v>
      </c>
      <c r="BM33" s="8">
        <v>13.603515823895254</v>
      </c>
      <c r="BN33" s="8">
        <v>53.986948992199544</v>
      </c>
      <c r="BO33" s="8">
        <v>59.812894568589556</v>
      </c>
      <c r="BP33" s="8">
        <v>51.157592034716878</v>
      </c>
      <c r="BQ33" s="8">
        <v>62.729141059998433</v>
      </c>
      <c r="BR33" s="8">
        <v>54.04873679931007</v>
      </c>
      <c r="BS33" s="8">
        <v>65.12702003830303</v>
      </c>
      <c r="BT33" s="7" t="s">
        <v>259</v>
      </c>
      <c r="BU33" s="7" t="s">
        <v>260</v>
      </c>
      <c r="BV33" s="7">
        <v>4.8333334922790527</v>
      </c>
      <c r="BW33" s="7" t="s">
        <v>230</v>
      </c>
      <c r="BX33" s="9">
        <v>1.3999999761581421</v>
      </c>
      <c r="BY33" s="7" t="s">
        <v>231</v>
      </c>
      <c r="BZ33" s="7" t="s">
        <v>214</v>
      </c>
      <c r="CA33" s="25">
        <v>0</v>
      </c>
      <c r="CB33" s="25">
        <v>0</v>
      </c>
      <c r="CC33" s="25">
        <v>1</v>
      </c>
    </row>
    <row r="34" spans="1:81" x14ac:dyDescent="0.25">
      <c r="A34" s="7">
        <v>513</v>
      </c>
      <c r="B34" s="7">
        <v>44657</v>
      </c>
      <c r="C34" s="7" t="s">
        <v>17556</v>
      </c>
      <c r="D34" s="7" t="s">
        <v>17556</v>
      </c>
      <c r="E34" s="7" t="s">
        <v>17428</v>
      </c>
      <c r="F34" s="7" t="s">
        <v>446</v>
      </c>
      <c r="H34" s="7" t="s">
        <v>224</v>
      </c>
      <c r="I34" s="8">
        <v>24.5</v>
      </c>
      <c r="J34" s="7" t="s">
        <v>214</v>
      </c>
      <c r="K34" s="8">
        <v>66.708381652832031</v>
      </c>
      <c r="L34" s="8">
        <v>1.1243298053741455</v>
      </c>
      <c r="M34" s="7" t="s">
        <v>1033</v>
      </c>
      <c r="N34" s="7" t="s">
        <v>214</v>
      </c>
      <c r="O34" s="7" t="s">
        <v>232</v>
      </c>
      <c r="P34" s="7" t="s">
        <v>493</v>
      </c>
      <c r="Q34" s="7" t="s">
        <v>17429</v>
      </c>
      <c r="R34" s="7" t="s">
        <v>242</v>
      </c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7" t="s">
        <v>352</v>
      </c>
      <c r="BU34" s="7" t="s">
        <v>353</v>
      </c>
      <c r="BV34" s="7">
        <v>4.5</v>
      </c>
      <c r="BW34" s="7" t="s">
        <v>230</v>
      </c>
      <c r="BX34" s="9">
        <v>0</v>
      </c>
      <c r="BY34" s="7" t="s">
        <v>214</v>
      </c>
      <c r="BZ34" s="7" t="s">
        <v>214</v>
      </c>
      <c r="CA34" s="25">
        <v>0</v>
      </c>
      <c r="CB34" s="25">
        <v>0</v>
      </c>
      <c r="CC34" s="25">
        <v>0</v>
      </c>
    </row>
    <row r="35" spans="1:81" x14ac:dyDescent="0.25">
      <c r="A35" s="7">
        <v>513</v>
      </c>
      <c r="B35" s="7">
        <v>44657</v>
      </c>
      <c r="C35" s="7" t="s">
        <v>2564</v>
      </c>
      <c r="D35" s="7" t="s">
        <v>2564</v>
      </c>
      <c r="E35" s="7" t="s">
        <v>2564</v>
      </c>
      <c r="F35" s="7" t="s">
        <v>223</v>
      </c>
      <c r="G35" s="7">
        <v>2</v>
      </c>
      <c r="H35" s="7" t="s">
        <v>500</v>
      </c>
      <c r="I35" s="8">
        <v>5.5</v>
      </c>
      <c r="J35" s="7" t="s">
        <v>214</v>
      </c>
      <c r="K35" s="8">
        <v>85.906974792480469</v>
      </c>
      <c r="L35" s="8">
        <v>4.8897042274475098</v>
      </c>
      <c r="M35" s="7" t="s">
        <v>1033</v>
      </c>
      <c r="N35" s="7" t="s">
        <v>231</v>
      </c>
      <c r="O35" s="7" t="s">
        <v>232</v>
      </c>
      <c r="P35" s="7" t="s">
        <v>217</v>
      </c>
      <c r="Q35" s="7" t="s">
        <v>2565</v>
      </c>
      <c r="R35" s="7" t="s">
        <v>242</v>
      </c>
      <c r="T35" s="8">
        <v>0.60162961483001709</v>
      </c>
      <c r="U35" s="8">
        <v>0.66347140073776245</v>
      </c>
      <c r="V35" s="8">
        <v>0.62485504150390625</v>
      </c>
      <c r="W35" s="8">
        <v>0.5319218635559082</v>
      </c>
      <c r="X35" s="8">
        <v>0.24026800692081451</v>
      </c>
      <c r="Y35" s="8">
        <v>0.55772590637207031</v>
      </c>
      <c r="Z35" s="8">
        <v>0.41789829730987549</v>
      </c>
      <c r="AA35" s="8">
        <v>0.88260823488235474</v>
      </c>
      <c r="AB35" s="8">
        <v>0.90612626075744629</v>
      </c>
      <c r="AC35" s="8">
        <v>0.90468138456344604</v>
      </c>
      <c r="AD35" s="8">
        <v>0.79292625188827515</v>
      </c>
      <c r="AE35" s="8">
        <v>0.77425235509872437</v>
      </c>
      <c r="AF35" s="8">
        <v>0.7951740026473999</v>
      </c>
      <c r="AG35" s="8">
        <v>0.77515608072280884</v>
      </c>
      <c r="AH35" s="8">
        <v>1.8559589982032776E-2</v>
      </c>
      <c r="AI35" s="8">
        <v>0.13340918719768524</v>
      </c>
      <c r="AJ35" s="8">
        <v>0.2234174907207489</v>
      </c>
      <c r="AK35" s="8">
        <v>0.18209299445152283</v>
      </c>
      <c r="AL35" s="8">
        <v>8.611752837896347E-2</v>
      </c>
      <c r="AM35" s="8">
        <v>2.6975059881806374E-2</v>
      </c>
      <c r="AN35" s="8">
        <v>0.11198975890874863</v>
      </c>
      <c r="AO35" s="8">
        <v>4.0012829005718231E-2</v>
      </c>
      <c r="AP35" s="8">
        <v>0.23754850029945374</v>
      </c>
      <c r="AQ35" s="8"/>
      <c r="AR35" s="8"/>
      <c r="AS35" s="8">
        <v>3.1087539705745337</v>
      </c>
      <c r="AT35" s="8">
        <v>2.4848417415001545</v>
      </c>
      <c r="AU35" s="8">
        <v>-0.98968959433412829</v>
      </c>
      <c r="AV35" s="8">
        <v>-0.38070646207320602</v>
      </c>
      <c r="AW35" s="8">
        <v>2.3954786282745797</v>
      </c>
      <c r="AX35" s="8">
        <v>1.7972659090397685</v>
      </c>
      <c r="AY35" s="8">
        <v>-1.6481706066845541</v>
      </c>
      <c r="AZ35" s="8">
        <v>-0.93660220678143891</v>
      </c>
      <c r="BA35" s="8">
        <v>2.5145627308459533</v>
      </c>
      <c r="BB35" s="8">
        <v>1.7985452028292563</v>
      </c>
      <c r="BC35" s="8">
        <v>-1.1732832026265432</v>
      </c>
      <c r="BD35" s="8">
        <v>-0.55087323644230879</v>
      </c>
      <c r="BE35" s="8">
        <v>0.70127532100830692</v>
      </c>
      <c r="BF35" s="8">
        <v>0.70207849134537093</v>
      </c>
      <c r="BG35" s="8">
        <v>37.156500828236503</v>
      </c>
      <c r="BH35" s="8">
        <v>29.489702345945062</v>
      </c>
      <c r="BI35" s="8">
        <v>40.450013333265744</v>
      </c>
      <c r="BJ35" s="8">
        <v>27.858866279783268</v>
      </c>
      <c r="BK35" s="8">
        <v>37.084576741444032</v>
      </c>
      <c r="BL35" s="8">
        <v>37.084576741444032</v>
      </c>
      <c r="BM35" s="8">
        <v>34.8540393783531</v>
      </c>
      <c r="BN35" s="8">
        <v>53.986948992199544</v>
      </c>
      <c r="BO35" s="8">
        <v>60.573263631771923</v>
      </c>
      <c r="BP35" s="8">
        <v>51.157592034716878</v>
      </c>
      <c r="BQ35" s="8">
        <v>61.974265560036216</v>
      </c>
      <c r="BR35" s="8">
        <v>54.04873679931007</v>
      </c>
      <c r="BS35" s="8">
        <v>54.04873679931007</v>
      </c>
      <c r="BT35" s="7" t="s">
        <v>259</v>
      </c>
      <c r="BU35" s="7" t="s">
        <v>260</v>
      </c>
      <c r="BV35" s="7">
        <v>4.8333334922790527</v>
      </c>
      <c r="BW35" s="7" t="s">
        <v>230</v>
      </c>
      <c r="BX35" s="9">
        <v>1.8999999761581421</v>
      </c>
      <c r="BY35" s="7" t="s">
        <v>231</v>
      </c>
      <c r="BZ35" s="7" t="s">
        <v>214</v>
      </c>
      <c r="CA35" s="25">
        <v>0</v>
      </c>
      <c r="CB35" s="25">
        <v>0</v>
      </c>
      <c r="CC35" s="25">
        <v>0</v>
      </c>
    </row>
    <row r="36" spans="1:81" x14ac:dyDescent="0.25">
      <c r="A36" s="7">
        <v>513</v>
      </c>
      <c r="B36" s="7">
        <v>44657</v>
      </c>
      <c r="C36" s="7" t="s">
        <v>2566</v>
      </c>
      <c r="D36" s="7" t="s">
        <v>2567</v>
      </c>
      <c r="E36" s="7" t="s">
        <v>2567</v>
      </c>
      <c r="F36" s="7" t="s">
        <v>409</v>
      </c>
      <c r="H36" s="7" t="s">
        <v>224</v>
      </c>
      <c r="I36" s="8">
        <v>24.5</v>
      </c>
      <c r="J36" s="7" t="s">
        <v>214</v>
      </c>
      <c r="K36" s="8">
        <v>82.455696105957031</v>
      </c>
      <c r="L36" s="8">
        <v>1.1033999919891357</v>
      </c>
      <c r="M36" s="7" t="s">
        <v>1033</v>
      </c>
      <c r="N36" s="7" t="s">
        <v>214</v>
      </c>
      <c r="O36" s="7" t="s">
        <v>232</v>
      </c>
      <c r="P36" s="7" t="s">
        <v>217</v>
      </c>
      <c r="Q36" s="7" t="s">
        <v>2568</v>
      </c>
      <c r="R36" s="7" t="s">
        <v>242</v>
      </c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>
        <v>0.92572755358323822</v>
      </c>
      <c r="AT36" s="8">
        <v>2.4729057569795527</v>
      </c>
      <c r="AU36" s="8">
        <v>-1.6764807768752483</v>
      </c>
      <c r="AV36" s="8">
        <v>-0.94985211733162334</v>
      </c>
      <c r="AW36" s="8">
        <v>1.5433242430142367</v>
      </c>
      <c r="AX36" s="8">
        <v>1.9314041849518926</v>
      </c>
      <c r="AY36" s="8">
        <v>0.96744224000073586</v>
      </c>
      <c r="AZ36" s="8">
        <v>1.2051526850842267</v>
      </c>
      <c r="BA36" s="8">
        <v>1.1317398155083473</v>
      </c>
      <c r="BB36" s="8">
        <v>1.2900019439454609</v>
      </c>
      <c r="BC36" s="8">
        <v>6.213564484889797E-2</v>
      </c>
      <c r="BD36" s="8">
        <v>8.9770700321165561E-2</v>
      </c>
      <c r="BE36" s="8">
        <v>0.49231478668003459</v>
      </c>
      <c r="BF36" s="8">
        <v>1.0065638589917791</v>
      </c>
      <c r="BT36" s="7" t="s">
        <v>214</v>
      </c>
      <c r="BU36" s="7" t="s">
        <v>214</v>
      </c>
      <c r="BV36" s="7">
        <v>4.5</v>
      </c>
      <c r="BW36" s="7" t="s">
        <v>230</v>
      </c>
      <c r="BX36" s="9">
        <v>0</v>
      </c>
      <c r="BY36" s="7" t="s">
        <v>214</v>
      </c>
      <c r="BZ36" s="7" t="s">
        <v>214</v>
      </c>
      <c r="CA36" s="25">
        <v>0</v>
      </c>
      <c r="CB36" s="25">
        <v>0</v>
      </c>
      <c r="CC36" s="25">
        <v>0</v>
      </c>
    </row>
    <row r="37" spans="1:81" x14ac:dyDescent="0.25">
      <c r="A37" s="7">
        <v>513</v>
      </c>
      <c r="B37" s="7">
        <v>44657</v>
      </c>
      <c r="C37" s="7" t="s">
        <v>2569</v>
      </c>
      <c r="D37" s="7" t="s">
        <v>2570</v>
      </c>
      <c r="E37" s="7" t="s">
        <v>2570</v>
      </c>
      <c r="F37" s="7" t="s">
        <v>223</v>
      </c>
      <c r="G37" s="7">
        <v>1</v>
      </c>
      <c r="H37" s="7" t="s">
        <v>430</v>
      </c>
      <c r="I37" s="8">
        <v>16.5</v>
      </c>
      <c r="J37" s="7" t="s">
        <v>214</v>
      </c>
      <c r="K37" s="8">
        <v>463.45382690429688</v>
      </c>
      <c r="L37" s="8">
        <v>4.8578057289123535</v>
      </c>
      <c r="M37" s="7" t="s">
        <v>1800</v>
      </c>
      <c r="N37" s="7" t="s">
        <v>591</v>
      </c>
      <c r="O37" s="7" t="s">
        <v>367</v>
      </c>
      <c r="P37" s="7" t="s">
        <v>233</v>
      </c>
      <c r="Q37" s="7" t="s">
        <v>2571</v>
      </c>
      <c r="R37" s="7" t="s">
        <v>337</v>
      </c>
      <c r="T37" s="8">
        <v>0.85706675052642822</v>
      </c>
      <c r="U37" s="8">
        <v>0.81314265727996826</v>
      </c>
      <c r="V37" s="8">
        <v>0.8682371973991394</v>
      </c>
      <c r="W37" s="8">
        <v>0.70544201135635376</v>
      </c>
      <c r="X37" s="8">
        <v>0.59477174282073975</v>
      </c>
      <c r="Y37" s="8">
        <v>0.80583494901657104</v>
      </c>
      <c r="Z37" s="8">
        <v>0.68138432502746582</v>
      </c>
      <c r="AA37" s="8">
        <v>0.77460730075836182</v>
      </c>
      <c r="AB37" s="8">
        <v>0.78310835361480713</v>
      </c>
      <c r="AC37" s="8">
        <v>0.8463432788848877</v>
      </c>
      <c r="AD37" s="8">
        <v>0.74962633848190308</v>
      </c>
      <c r="AE37" s="8">
        <v>0.85439038276672363</v>
      </c>
      <c r="AF37" s="8">
        <v>0.91767525672912598</v>
      </c>
      <c r="AG37" s="8">
        <v>0.85334020853042603</v>
      </c>
      <c r="AH37" s="8">
        <v>0.24710173904895782</v>
      </c>
      <c r="AI37" s="8">
        <v>2.5303385257720947</v>
      </c>
      <c r="AJ37" s="8">
        <v>3.6456012725830078</v>
      </c>
      <c r="AK37" s="8">
        <v>3.3686802387237549</v>
      </c>
      <c r="AL37" s="8">
        <v>1.5205912590026855</v>
      </c>
      <c r="AM37" s="8">
        <v>0.8890460729598999</v>
      </c>
      <c r="AN37" s="8">
        <v>2.1543240547180176</v>
      </c>
      <c r="AO37" s="8">
        <v>0.86861687898635864</v>
      </c>
      <c r="AP37" s="8">
        <v>0.2395995706319809</v>
      </c>
      <c r="AQ37" s="8"/>
      <c r="AR37" s="8"/>
      <c r="AS37" s="8">
        <v>-2.5336965358147054</v>
      </c>
      <c r="AT37" s="8">
        <v>-1.9786067228092641</v>
      </c>
      <c r="AU37" s="8">
        <v>-2.4098290685925927</v>
      </c>
      <c r="AV37" s="8">
        <v>-2.0102766440764523</v>
      </c>
      <c r="AW37" s="8">
        <v>-3.0612076750827488</v>
      </c>
      <c r="AX37" s="8">
        <v>-2.4321427458153337</v>
      </c>
      <c r="AY37" s="8">
        <v>-0.96543555034428363</v>
      </c>
      <c r="AZ37" s="8">
        <v>-0.52882747729655322</v>
      </c>
      <c r="BA37" s="8">
        <v>-2.9744150309825717</v>
      </c>
      <c r="BB37" s="8">
        <v>-2.322593985381932</v>
      </c>
      <c r="BC37" s="8">
        <v>-0.96350675735751268</v>
      </c>
      <c r="BD37" s="8">
        <v>-0.52525359716218278</v>
      </c>
      <c r="BE37" s="8">
        <v>-2.1513484363624022</v>
      </c>
      <c r="BF37" s="8">
        <v>-1.6329501954236194</v>
      </c>
      <c r="BG37" s="7">
        <v>-6.5558495313142391</v>
      </c>
      <c r="BH37" s="7">
        <v>-11.860650464177725</v>
      </c>
      <c r="BI37" s="7">
        <v>8.4398973266850703</v>
      </c>
      <c r="BJ37" s="7">
        <v>7.1304502552479658E-6</v>
      </c>
      <c r="BK37" s="7">
        <v>8.4398973266850703</v>
      </c>
      <c r="BL37" s="7">
        <v>7.1304502552479658E-6</v>
      </c>
      <c r="BM37" s="7">
        <v>-0.25611518020355239</v>
      </c>
      <c r="BN37" s="7">
        <v>493.83716244326013</v>
      </c>
      <c r="BO37" s="7">
        <v>518.42246537627079</v>
      </c>
      <c r="BP37" s="7">
        <v>424.33879975698147</v>
      </c>
      <c r="BQ37" s="7">
        <v>463.45379385795229</v>
      </c>
      <c r="BR37" s="7">
        <v>424.33879975698147</v>
      </c>
      <c r="BS37" s="7">
        <v>463.45379385795229</v>
      </c>
      <c r="BT37" s="7" t="s">
        <v>520</v>
      </c>
      <c r="BU37" s="7" t="s">
        <v>521</v>
      </c>
      <c r="BV37" s="7">
        <v>16.5</v>
      </c>
      <c r="BW37" s="7" t="s">
        <v>430</v>
      </c>
      <c r="BX37" s="9">
        <v>1.2000000476837158</v>
      </c>
      <c r="BY37" s="7" t="s">
        <v>591</v>
      </c>
      <c r="BZ37" s="7" t="s">
        <v>214</v>
      </c>
      <c r="CA37" s="25">
        <v>0</v>
      </c>
      <c r="CB37" s="25">
        <v>0</v>
      </c>
      <c r="CC37" s="25">
        <v>0</v>
      </c>
    </row>
    <row r="38" spans="1:81" x14ac:dyDescent="0.25">
      <c r="A38" s="7">
        <v>513</v>
      </c>
      <c r="B38" s="7">
        <v>44657</v>
      </c>
      <c r="C38" s="7" t="s">
        <v>2572</v>
      </c>
      <c r="D38" s="7" t="s">
        <v>2572</v>
      </c>
      <c r="E38" s="7" t="s">
        <v>2572</v>
      </c>
      <c r="F38" s="7" t="s">
        <v>237</v>
      </c>
      <c r="G38" s="7">
        <v>2</v>
      </c>
      <c r="H38" s="7" t="s">
        <v>500</v>
      </c>
      <c r="I38" s="8">
        <v>5.5</v>
      </c>
      <c r="J38" s="7" t="s">
        <v>214</v>
      </c>
      <c r="K38" s="8">
        <v>58.128852844238281</v>
      </c>
      <c r="L38" s="8">
        <v>3.4963212013244629</v>
      </c>
      <c r="M38" s="7" t="s">
        <v>1033</v>
      </c>
      <c r="N38" s="7" t="s">
        <v>231</v>
      </c>
      <c r="O38" s="7" t="s">
        <v>232</v>
      </c>
      <c r="P38" s="7" t="s">
        <v>217</v>
      </c>
      <c r="Q38" s="7" t="s">
        <v>2573</v>
      </c>
      <c r="R38" s="7" t="s">
        <v>242</v>
      </c>
      <c r="T38" s="8">
        <v>0.43963879346847534</v>
      </c>
      <c r="U38" s="8">
        <v>0.50206321477890015</v>
      </c>
      <c r="V38" s="8">
        <v>0.45958417654037476</v>
      </c>
      <c r="W38" s="8">
        <v>0.4217822253704071</v>
      </c>
      <c r="X38" s="8">
        <v>0.21483731269836426</v>
      </c>
      <c r="Y38" s="8">
        <v>0.43145060539245605</v>
      </c>
      <c r="Z38" s="8">
        <v>0.3129793107509613</v>
      </c>
      <c r="AA38" s="8">
        <v>0.74261236190795898</v>
      </c>
      <c r="AB38" s="8">
        <v>0.71117299795150757</v>
      </c>
      <c r="AC38" s="8">
        <v>0.86871671676635742</v>
      </c>
      <c r="AD38" s="8">
        <v>0.6817772388458252</v>
      </c>
      <c r="AE38" s="8">
        <v>0.58977192640304565</v>
      </c>
      <c r="AF38" s="8">
        <v>0.85336172580718994</v>
      </c>
      <c r="AG38" s="8">
        <v>0.74700468778610229</v>
      </c>
      <c r="AH38" s="8">
        <v>1.3414172455668449E-2</v>
      </c>
      <c r="AI38" s="8">
        <v>7.0460870862007141E-2</v>
      </c>
      <c r="AJ38" s="8">
        <v>0.12219372391700745</v>
      </c>
      <c r="AK38" s="8">
        <v>9.67998206615448E-2</v>
      </c>
      <c r="AL38" s="8">
        <v>4.9354586750268936E-2</v>
      </c>
      <c r="AM38" s="8">
        <v>1.7432983964681625E-2</v>
      </c>
      <c r="AN38" s="8">
        <v>6.2615819275379181E-2</v>
      </c>
      <c r="AO38" s="8">
        <v>2.1659070625901222E-2</v>
      </c>
      <c r="AP38" s="8">
        <v>-0.1377352774143219</v>
      </c>
      <c r="AQ38" s="8"/>
      <c r="AR38" s="8"/>
      <c r="AS38" s="7">
        <v>0.56894758910942322</v>
      </c>
      <c r="AT38" s="7">
        <v>0.41028599683626071</v>
      </c>
      <c r="AU38" s="7">
        <v>-0.61202511783199709</v>
      </c>
      <c r="AV38" s="7">
        <v>-0.40904498974354025</v>
      </c>
      <c r="AW38" s="7">
        <v>-1.9599887270758045</v>
      </c>
      <c r="AX38" s="7">
        <v>-1.3658492375144329</v>
      </c>
      <c r="AY38" s="7">
        <v>-2.1165386619857345</v>
      </c>
      <c r="AZ38" s="7">
        <v>-1.8501487319654102</v>
      </c>
      <c r="BA38" s="7">
        <v>-2.2572736391186123</v>
      </c>
      <c r="BB38" s="7">
        <v>-1.4995058971243265</v>
      </c>
      <c r="BC38" s="7">
        <v>-2.3452724553220072</v>
      </c>
      <c r="BD38" s="7">
        <v>-1.7348372043120155</v>
      </c>
      <c r="BE38" s="7">
        <v>-1.4536918353707886</v>
      </c>
      <c r="BF38" s="7">
        <v>-1.0748500106372438</v>
      </c>
      <c r="BG38" s="7">
        <v>7.1253837799575326</v>
      </c>
      <c r="BH38" s="7">
        <v>-2.8970840502629951</v>
      </c>
      <c r="BI38" s="7">
        <v>11.99277203732465</v>
      </c>
      <c r="BJ38" s="7">
        <v>-7.9139497696385925</v>
      </c>
      <c r="BK38" s="7">
        <v>7.0190892221136112</v>
      </c>
      <c r="BL38" s="7">
        <v>-12.039059523188932</v>
      </c>
      <c r="BM38" s="7">
        <v>0.54785861605087915</v>
      </c>
      <c r="BN38" s="7">
        <v>53.986948992199544</v>
      </c>
      <c r="BO38" s="7">
        <v>59.812894568589556</v>
      </c>
      <c r="BP38" s="7">
        <v>51.157592034716878</v>
      </c>
      <c r="BQ38" s="7">
        <v>62.729141059998433</v>
      </c>
      <c r="BR38" s="7">
        <v>54.04873679931007</v>
      </c>
      <c r="BS38" s="7">
        <v>65.12702003830303</v>
      </c>
      <c r="BT38" s="7" t="s">
        <v>259</v>
      </c>
      <c r="BU38" s="7" t="s">
        <v>260</v>
      </c>
      <c r="BV38" s="7">
        <v>4.8333334922790527</v>
      </c>
      <c r="BW38" s="7" t="s">
        <v>230</v>
      </c>
      <c r="BX38" s="9">
        <v>1.8999999761581421</v>
      </c>
      <c r="BY38" s="7" t="s">
        <v>231</v>
      </c>
      <c r="BZ38" s="7" t="s">
        <v>214</v>
      </c>
      <c r="CA38" s="25">
        <v>0</v>
      </c>
      <c r="CB38" s="25">
        <v>0</v>
      </c>
      <c r="CC38" s="25">
        <v>0</v>
      </c>
    </row>
    <row r="39" spans="1:81" x14ac:dyDescent="0.25">
      <c r="A39" s="7">
        <v>513</v>
      </c>
      <c r="B39" s="7">
        <v>44657</v>
      </c>
      <c r="C39" s="7" t="s">
        <v>2574</v>
      </c>
      <c r="D39" s="7" t="s">
        <v>2574</v>
      </c>
      <c r="E39" s="7" t="s">
        <v>2574</v>
      </c>
      <c r="F39" s="7" t="s">
        <v>237</v>
      </c>
      <c r="H39" s="7" t="s">
        <v>224</v>
      </c>
      <c r="I39" s="8">
        <v>24.5</v>
      </c>
      <c r="J39" s="7" t="s">
        <v>214</v>
      </c>
      <c r="K39" s="8">
        <v>60.364906311035156</v>
      </c>
      <c r="L39" s="8">
        <v>3.8083000183105469</v>
      </c>
      <c r="M39" s="7" t="s">
        <v>1033</v>
      </c>
      <c r="N39" s="7" t="s">
        <v>214</v>
      </c>
      <c r="O39" s="7" t="s">
        <v>232</v>
      </c>
      <c r="P39" s="7" t="s">
        <v>217</v>
      </c>
      <c r="Q39" s="7" t="s">
        <v>2575</v>
      </c>
      <c r="R39" s="7" t="s">
        <v>242</v>
      </c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>
        <v>0.83800703930316012</v>
      </c>
      <c r="AT39" s="8">
        <v>2.3984435234875128</v>
      </c>
      <c r="AU39" s="8">
        <v>1.6906897790045075</v>
      </c>
      <c r="AV39" s="8">
        <v>1.737798966030349</v>
      </c>
      <c r="AW39" s="8">
        <v>1.5132949559323718</v>
      </c>
      <c r="AX39" s="8">
        <v>1.9218674604849157</v>
      </c>
      <c r="AY39" s="8">
        <v>0.80029006920943591</v>
      </c>
      <c r="AZ39" s="8">
        <v>1.0039781979499771</v>
      </c>
      <c r="BA39" s="8">
        <v>1.0306516763481963</v>
      </c>
      <c r="BB39" s="8">
        <v>1.2504040657372908</v>
      </c>
      <c r="BC39" s="8">
        <v>-0.3740502652715999</v>
      </c>
      <c r="BD39" s="8">
        <v>1.1577606836936734</v>
      </c>
      <c r="BE39" s="8">
        <v>0.91648054242101196</v>
      </c>
      <c r="BF39" s="8">
        <v>1.5783754828972867</v>
      </c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7" t="s">
        <v>214</v>
      </c>
      <c r="BU39" s="7" t="s">
        <v>214</v>
      </c>
      <c r="BV39" s="7">
        <v>5</v>
      </c>
      <c r="BW39" s="7" t="s">
        <v>500</v>
      </c>
      <c r="BX39" s="9">
        <v>0</v>
      </c>
      <c r="BY39" s="7" t="s">
        <v>214</v>
      </c>
      <c r="BZ39" s="7" t="s">
        <v>214</v>
      </c>
      <c r="CA39" s="25">
        <v>0</v>
      </c>
      <c r="CB39" s="25">
        <v>0</v>
      </c>
      <c r="CC39" s="25">
        <v>0</v>
      </c>
    </row>
    <row r="40" spans="1:81" x14ac:dyDescent="0.25">
      <c r="A40" s="7">
        <v>513</v>
      </c>
      <c r="B40" s="7">
        <v>44657</v>
      </c>
      <c r="C40" s="7" t="s">
        <v>2576</v>
      </c>
      <c r="D40" s="7" t="s">
        <v>2576</v>
      </c>
      <c r="E40" s="7" t="s">
        <v>2576</v>
      </c>
      <c r="F40" s="7" t="s">
        <v>237</v>
      </c>
      <c r="H40" s="7" t="s">
        <v>224</v>
      </c>
      <c r="I40" s="8">
        <v>24.5</v>
      </c>
      <c r="J40" s="7" t="s">
        <v>214</v>
      </c>
      <c r="K40" s="8">
        <v>74.254127502441406</v>
      </c>
      <c r="L40" s="8">
        <v>1.1663000583648682</v>
      </c>
      <c r="M40" s="7" t="s">
        <v>1033</v>
      </c>
      <c r="N40" s="7" t="s">
        <v>214</v>
      </c>
      <c r="O40" s="7" t="s">
        <v>232</v>
      </c>
      <c r="P40" s="7" t="s">
        <v>217</v>
      </c>
      <c r="Q40" s="7" t="s">
        <v>2577</v>
      </c>
      <c r="R40" s="7" t="s">
        <v>242</v>
      </c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7">
        <v>0.8913537475215646</v>
      </c>
      <c r="AT40" s="7">
        <v>2.4105153382875391</v>
      </c>
      <c r="AU40" s="7">
        <v>1.739783261654587</v>
      </c>
      <c r="AV40" s="7">
        <v>1.7460925663161162</v>
      </c>
      <c r="AW40" s="7">
        <v>1.5311132612469451</v>
      </c>
      <c r="AX40" s="7">
        <v>1.9150055600322982</v>
      </c>
      <c r="AY40" s="7">
        <v>0.81973243089014036</v>
      </c>
      <c r="AZ40" s="7">
        <v>1.0078460336752555</v>
      </c>
      <c r="BA40" s="7">
        <v>1.075229348100406</v>
      </c>
      <c r="BB40" s="7">
        <v>1.2281416435561114</v>
      </c>
      <c r="BC40" s="7">
        <v>-0.35711221287964773</v>
      </c>
      <c r="BD40" s="7">
        <v>1.1620181771966227</v>
      </c>
      <c r="BE40" s="7">
        <v>0.9500166394223325</v>
      </c>
      <c r="BF40" s="7">
        <v>1.5782698865106572</v>
      </c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7" t="s">
        <v>352</v>
      </c>
      <c r="BU40" s="7" t="s">
        <v>353</v>
      </c>
      <c r="BV40" s="7">
        <v>4.5</v>
      </c>
      <c r="BW40" s="7" t="s">
        <v>230</v>
      </c>
      <c r="BX40" s="9">
        <v>0</v>
      </c>
      <c r="BY40" s="7" t="s">
        <v>214</v>
      </c>
      <c r="BZ40" s="7" t="s">
        <v>214</v>
      </c>
      <c r="CA40" s="25">
        <v>0</v>
      </c>
      <c r="CB40" s="25">
        <v>0</v>
      </c>
      <c r="CC40" s="25">
        <v>0</v>
      </c>
    </row>
    <row r="41" spans="1:81" x14ac:dyDescent="0.25">
      <c r="A41" s="7">
        <v>513</v>
      </c>
      <c r="B41" s="7">
        <v>44657</v>
      </c>
      <c r="C41" s="7" t="s">
        <v>22023</v>
      </c>
      <c r="D41" s="7" t="s">
        <v>22024</v>
      </c>
      <c r="E41" s="7" t="s">
        <v>22024</v>
      </c>
      <c r="F41" s="7" t="s">
        <v>409</v>
      </c>
      <c r="H41" s="7" t="s">
        <v>224</v>
      </c>
      <c r="I41" s="8">
        <v>24.5</v>
      </c>
      <c r="J41" s="7" t="s">
        <v>214</v>
      </c>
      <c r="K41" s="8">
        <v>64.001876831054688</v>
      </c>
      <c r="L41" s="8">
        <v>2.940500020980835</v>
      </c>
      <c r="M41" s="7" t="s">
        <v>349</v>
      </c>
      <c r="N41" s="7" t="s">
        <v>214</v>
      </c>
      <c r="O41" s="7" t="s">
        <v>214</v>
      </c>
      <c r="P41" s="7" t="s">
        <v>410</v>
      </c>
      <c r="Q41" s="7" t="s">
        <v>22025</v>
      </c>
      <c r="R41" s="7" t="s">
        <v>242</v>
      </c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T41" s="7" t="s">
        <v>352</v>
      </c>
      <c r="BU41" s="7" t="s">
        <v>353</v>
      </c>
      <c r="BV41" s="7">
        <v>10.5</v>
      </c>
      <c r="BW41" s="7" t="s">
        <v>345</v>
      </c>
      <c r="BX41" s="9"/>
      <c r="BY41" s="7" t="s">
        <v>214</v>
      </c>
      <c r="CA41" s="25">
        <v>0</v>
      </c>
      <c r="CB41" s="25">
        <v>0</v>
      </c>
      <c r="CC41" s="25">
        <v>0</v>
      </c>
    </row>
    <row r="42" spans="1:81" x14ac:dyDescent="0.25">
      <c r="A42" s="7">
        <v>513</v>
      </c>
      <c r="B42" s="7">
        <v>44657</v>
      </c>
      <c r="C42" s="7" t="s">
        <v>2578</v>
      </c>
      <c r="D42" s="7" t="s">
        <v>2579</v>
      </c>
      <c r="E42" s="7" t="s">
        <v>2580</v>
      </c>
      <c r="F42" s="7" t="s">
        <v>212</v>
      </c>
      <c r="H42" s="7" t="s">
        <v>224</v>
      </c>
      <c r="I42" s="8">
        <v>24.5</v>
      </c>
      <c r="J42" s="7" t="s">
        <v>214</v>
      </c>
      <c r="K42" s="8">
        <v>361.2479248046875</v>
      </c>
      <c r="L42" s="8">
        <v>3.9667000770568848</v>
      </c>
      <c r="M42" s="7" t="s">
        <v>761</v>
      </c>
      <c r="N42" s="7" t="s">
        <v>214</v>
      </c>
      <c r="O42" s="7" t="s">
        <v>396</v>
      </c>
      <c r="P42" s="7" t="s">
        <v>249</v>
      </c>
      <c r="Q42" s="7" t="s">
        <v>2581</v>
      </c>
      <c r="R42" s="7" t="s">
        <v>242</v>
      </c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>
        <v>0.87455896755461104</v>
      </c>
      <c r="AT42" s="8">
        <v>2.359807531297871</v>
      </c>
      <c r="AU42" s="8">
        <v>0.28133825158348486</v>
      </c>
      <c r="AV42" s="8">
        <v>1.8283540683616937</v>
      </c>
      <c r="AW42" s="8">
        <v>1.5381843909721689</v>
      </c>
      <c r="AX42" s="8">
        <v>1.9461491630658949</v>
      </c>
      <c r="AY42" s="8">
        <v>1.0279327565481264</v>
      </c>
      <c r="AZ42" s="8">
        <v>1.6285800384172162</v>
      </c>
      <c r="BA42" s="8">
        <v>0.41826722187930515</v>
      </c>
      <c r="BB42" s="8">
        <v>1.6932447738963938</v>
      </c>
      <c r="BC42" s="8">
        <v>0.65979868394994567</v>
      </c>
      <c r="BD42" s="8">
        <v>1.9026734702253454</v>
      </c>
      <c r="BE42" s="8">
        <v>0.80001337874794043</v>
      </c>
      <c r="BF42" s="8">
        <v>1.8931348408774025</v>
      </c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7" t="s">
        <v>214</v>
      </c>
      <c r="BU42" s="7" t="s">
        <v>214</v>
      </c>
      <c r="BV42" s="7">
        <v>14.5</v>
      </c>
      <c r="BW42" s="7" t="s">
        <v>287</v>
      </c>
      <c r="BX42" s="9">
        <v>0</v>
      </c>
      <c r="BY42" s="7" t="s">
        <v>214</v>
      </c>
      <c r="BZ42" s="7" t="s">
        <v>214</v>
      </c>
      <c r="CA42" s="25">
        <v>0</v>
      </c>
      <c r="CB42" s="25">
        <v>0</v>
      </c>
      <c r="CC42" s="25">
        <v>0</v>
      </c>
    </row>
    <row r="43" spans="1:81" x14ac:dyDescent="0.25">
      <c r="A43" s="7">
        <v>513</v>
      </c>
      <c r="B43" s="7">
        <v>44657</v>
      </c>
      <c r="C43" s="7" t="s">
        <v>2582</v>
      </c>
      <c r="D43" s="7" t="s">
        <v>2582</v>
      </c>
      <c r="E43" s="7" t="s">
        <v>2582</v>
      </c>
      <c r="F43" s="7" t="s">
        <v>254</v>
      </c>
      <c r="H43" s="7" t="s">
        <v>224</v>
      </c>
      <c r="I43" s="8">
        <v>24.5</v>
      </c>
      <c r="J43" s="7" t="s">
        <v>214</v>
      </c>
      <c r="K43" s="8">
        <v>263.81179809570313</v>
      </c>
      <c r="L43" s="8">
        <v>20.257400512695313</v>
      </c>
      <c r="M43" s="7" t="s">
        <v>2400</v>
      </c>
      <c r="N43" s="7" t="s">
        <v>214</v>
      </c>
      <c r="O43" s="7" t="s">
        <v>256</v>
      </c>
      <c r="P43" s="7" t="s">
        <v>217</v>
      </c>
      <c r="Q43" s="7" t="s">
        <v>2583</v>
      </c>
      <c r="R43" s="7" t="s">
        <v>286</v>
      </c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7">
        <v>1.1569199486697472</v>
      </c>
      <c r="AT43" s="7">
        <v>2.7126168732218918</v>
      </c>
      <c r="AU43" s="7">
        <v>2.9852176377014858</v>
      </c>
      <c r="AV43" s="7">
        <v>2.3571606761020498</v>
      </c>
      <c r="AW43" s="7">
        <v>-1.6506020354391051</v>
      </c>
      <c r="AX43" s="7">
        <v>-0.92722422163072526</v>
      </c>
      <c r="AY43" s="7">
        <v>0.12229012619387183</v>
      </c>
      <c r="AZ43" s="7">
        <v>0.22704167100266293</v>
      </c>
      <c r="BA43" s="7">
        <v>-1.4838010450288923</v>
      </c>
      <c r="BB43" s="7">
        <v>-0.76381654730131743</v>
      </c>
      <c r="BC43" s="7">
        <v>-1.4838010450288923</v>
      </c>
      <c r="BD43" s="7">
        <v>-0.76381654730131743</v>
      </c>
      <c r="BE43" s="7">
        <v>-5.896273548863077E-2</v>
      </c>
      <c r="BF43" s="7">
        <v>0.47366031734887404</v>
      </c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7" t="s">
        <v>214</v>
      </c>
      <c r="BU43" s="7" t="s">
        <v>214</v>
      </c>
      <c r="BV43" s="7">
        <v>12.166666984558105</v>
      </c>
      <c r="BW43" s="7" t="s">
        <v>245</v>
      </c>
      <c r="BX43" s="9">
        <v>0</v>
      </c>
      <c r="BY43" s="7" t="s">
        <v>214</v>
      </c>
      <c r="BZ43" s="7" t="s">
        <v>214</v>
      </c>
      <c r="CA43" s="25">
        <v>0</v>
      </c>
      <c r="CB43" s="25">
        <v>0</v>
      </c>
      <c r="CC43" s="25">
        <v>0</v>
      </c>
    </row>
    <row r="44" spans="1:81" x14ac:dyDescent="0.25">
      <c r="A44" s="7">
        <v>513</v>
      </c>
      <c r="B44" s="7">
        <v>44657</v>
      </c>
      <c r="C44" s="7" t="s">
        <v>2584</v>
      </c>
      <c r="D44" s="7" t="s">
        <v>2585</v>
      </c>
      <c r="E44" s="7" t="s">
        <v>2585</v>
      </c>
      <c r="F44" s="7" t="s">
        <v>223</v>
      </c>
      <c r="H44" s="7" t="s">
        <v>224</v>
      </c>
      <c r="I44" s="8">
        <v>24.5</v>
      </c>
      <c r="J44" s="7" t="s">
        <v>214</v>
      </c>
      <c r="K44" s="8">
        <v>115.02962493896484</v>
      </c>
      <c r="L44" s="8">
        <v>3.0992000102996826</v>
      </c>
      <c r="M44" s="7" t="s">
        <v>349</v>
      </c>
      <c r="N44" s="7" t="s">
        <v>214</v>
      </c>
      <c r="O44" s="7" t="s">
        <v>358</v>
      </c>
      <c r="P44" s="7" t="s">
        <v>217</v>
      </c>
      <c r="Q44" s="7" t="s">
        <v>2586</v>
      </c>
      <c r="R44" s="7" t="s">
        <v>242</v>
      </c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7">
        <v>0.73402577435866845</v>
      </c>
      <c r="AT44" s="7">
        <v>2.2875136999349306</v>
      </c>
      <c r="AU44" s="7">
        <v>2.8615048307582169</v>
      </c>
      <c r="AV44" s="7">
        <v>2.3553683923059023</v>
      </c>
      <c r="AW44" s="7">
        <v>1.4738617261229181</v>
      </c>
      <c r="AX44" s="7">
        <v>1.8985833137300958</v>
      </c>
      <c r="AY44" s="7">
        <v>1.6549760317783868</v>
      </c>
      <c r="AZ44" s="7">
        <v>1.5946428871679899</v>
      </c>
      <c r="BA44" s="7">
        <v>-0.44103278301367782</v>
      </c>
      <c r="BB44" s="7">
        <v>0.25641144481972111</v>
      </c>
      <c r="BC44" s="7">
        <v>-1.2004687475482707</v>
      </c>
      <c r="BD44" s="7">
        <v>-1.6603874594658856</v>
      </c>
      <c r="BE44" s="7">
        <v>0.84714447207604027</v>
      </c>
      <c r="BF44" s="7">
        <v>1.1220220464154587</v>
      </c>
      <c r="BT44" s="7" t="s">
        <v>214</v>
      </c>
      <c r="BU44" s="7" t="s">
        <v>214</v>
      </c>
      <c r="BV44" s="7">
        <v>7.5</v>
      </c>
      <c r="BW44" s="7" t="s">
        <v>354</v>
      </c>
      <c r="BX44" s="9">
        <v>0</v>
      </c>
      <c r="BY44" s="7" t="s">
        <v>214</v>
      </c>
      <c r="BZ44" s="7" t="s">
        <v>214</v>
      </c>
      <c r="CA44" s="25">
        <v>0</v>
      </c>
      <c r="CB44" s="25">
        <v>0</v>
      </c>
      <c r="CC44" s="25">
        <v>0</v>
      </c>
    </row>
    <row r="45" spans="1:81" x14ac:dyDescent="0.25">
      <c r="A45" s="7">
        <v>513</v>
      </c>
      <c r="B45" s="7">
        <v>44657</v>
      </c>
      <c r="C45" s="7" t="s">
        <v>838</v>
      </c>
      <c r="D45" s="7" t="s">
        <v>839</v>
      </c>
      <c r="E45" s="7" t="s">
        <v>839</v>
      </c>
      <c r="F45" s="7" t="s">
        <v>280</v>
      </c>
      <c r="G45" s="7">
        <v>1</v>
      </c>
      <c r="H45" s="7" t="s">
        <v>345</v>
      </c>
      <c r="I45" s="8">
        <v>10.5</v>
      </c>
      <c r="J45" s="7" t="s">
        <v>414</v>
      </c>
      <c r="K45" s="8">
        <v>87.436408996582031</v>
      </c>
      <c r="L45" s="8">
        <v>5.3476762771606445</v>
      </c>
      <c r="M45" s="7" t="s">
        <v>322</v>
      </c>
      <c r="N45" s="7" t="s">
        <v>591</v>
      </c>
      <c r="O45" s="7" t="s">
        <v>214</v>
      </c>
      <c r="P45" s="7" t="s">
        <v>362</v>
      </c>
      <c r="Q45" s="7" t="s">
        <v>840</v>
      </c>
      <c r="R45" s="7" t="s">
        <v>291</v>
      </c>
      <c r="T45" s="8">
        <v>0.81969422101974487</v>
      </c>
      <c r="U45" s="8">
        <v>0.84860658645629883</v>
      </c>
      <c r="V45" s="8">
        <v>0.83869057893753052</v>
      </c>
      <c r="W45" s="8">
        <v>0.59908151626586914</v>
      </c>
      <c r="X45" s="8">
        <v>0.48575478792190552</v>
      </c>
      <c r="Y45" s="8">
        <v>0.80752402544021606</v>
      </c>
      <c r="Z45" s="8">
        <v>0.65381085872650146</v>
      </c>
      <c r="AA45" s="8">
        <v>0.88923525810241699</v>
      </c>
      <c r="AB45" s="8">
        <v>0.90060615539550781</v>
      </c>
      <c r="AC45" s="8">
        <v>0.91903483867645264</v>
      </c>
      <c r="AD45" s="8">
        <v>0.80871915817260742</v>
      </c>
      <c r="AE45" s="8">
        <v>0.73100489377975464</v>
      </c>
      <c r="AF45" s="8">
        <v>0.8857414722442627</v>
      </c>
      <c r="AG45" s="8">
        <v>0.89181584119796753</v>
      </c>
      <c r="AH45" s="8">
        <v>3.0050422996282578E-2</v>
      </c>
      <c r="AI45" s="8">
        <v>0.29430025815963745</v>
      </c>
      <c r="AJ45" s="8">
        <v>0.46268308162689209</v>
      </c>
      <c r="AK45" s="8">
        <v>0.39572906494140625</v>
      </c>
      <c r="AL45" s="8">
        <v>0.15704058110713959</v>
      </c>
      <c r="AM45" s="8">
        <v>8.8301032781600952E-2</v>
      </c>
      <c r="AN45" s="8">
        <v>0.26253983378410339</v>
      </c>
      <c r="AO45" s="8">
        <v>0.10135916620492935</v>
      </c>
      <c r="AP45" s="8">
        <v>-0.56467181444168091</v>
      </c>
      <c r="AQ45" s="8"/>
      <c r="AR45" s="8"/>
      <c r="AS45" s="8">
        <v>-3.1299208736765913</v>
      </c>
      <c r="AT45" s="8">
        <v>-2.496872823304864</v>
      </c>
      <c r="AU45" s="8">
        <v>-2.9057161430174547</v>
      </c>
      <c r="AV45" s="8">
        <v>-2.2235141696267848</v>
      </c>
      <c r="AW45" s="8">
        <v>-2.583120989032067</v>
      </c>
      <c r="AX45" s="8">
        <v>-1.9373579076762244</v>
      </c>
      <c r="AY45" s="8">
        <v>-2.8536806910670447</v>
      </c>
      <c r="AZ45" s="8">
        <v>-2.2370612164705723</v>
      </c>
      <c r="BA45" s="8">
        <v>-2.8119089308424927</v>
      </c>
      <c r="BB45" s="8">
        <v>-1.9659964274662556</v>
      </c>
      <c r="BC45" s="8">
        <v>-3.2522006716727181</v>
      </c>
      <c r="BD45" s="8">
        <v>-2.5130661088386073</v>
      </c>
      <c r="BE45" s="8">
        <v>-2.9227580498847279</v>
      </c>
      <c r="BF45" s="8">
        <v>-2.228978108897218</v>
      </c>
      <c r="BG45" s="7">
        <v>-50</v>
      </c>
      <c r="BH45" s="7">
        <v>-50</v>
      </c>
      <c r="BI45" s="7">
        <v>-50</v>
      </c>
      <c r="BJ45" s="7">
        <v>-49.021040581307481</v>
      </c>
      <c r="BK45" s="7">
        <v>-50</v>
      </c>
      <c r="BL45" s="7">
        <v>-22.642707663152265</v>
      </c>
      <c r="BM45" s="7">
        <v>-45.277291374076626</v>
      </c>
      <c r="BN45" s="7">
        <v>147.65258339942349</v>
      </c>
      <c r="BO45" s="7">
        <v>143.30123744403716</v>
      </c>
      <c r="BP45" s="7">
        <v>133.70999164279519</v>
      </c>
      <c r="BQ45" s="7">
        <v>130.2986465336345</v>
      </c>
      <c r="BR45" s="7">
        <v>135.80289290677345</v>
      </c>
      <c r="BS45" s="7">
        <v>107.23437947683627</v>
      </c>
      <c r="BT45" s="7" t="s">
        <v>476</v>
      </c>
      <c r="BU45" s="7" t="s">
        <v>477</v>
      </c>
      <c r="BV45" s="7">
        <v>10.5</v>
      </c>
      <c r="BW45" s="7" t="s">
        <v>345</v>
      </c>
      <c r="BX45" s="9">
        <v>1.9249999523162842</v>
      </c>
      <c r="BY45" s="7" t="s">
        <v>591</v>
      </c>
      <c r="BZ45" s="7" t="s">
        <v>214</v>
      </c>
      <c r="CA45" s="25">
        <v>0</v>
      </c>
      <c r="CB45" s="25">
        <v>0</v>
      </c>
      <c r="CC45" s="25">
        <v>0</v>
      </c>
    </row>
    <row r="46" spans="1:81" x14ac:dyDescent="0.25">
      <c r="A46" s="7">
        <v>513</v>
      </c>
      <c r="B46" s="7">
        <v>44657</v>
      </c>
      <c r="C46" s="7" t="s">
        <v>841</v>
      </c>
      <c r="D46" s="7" t="s">
        <v>842</v>
      </c>
      <c r="E46" s="7" t="s">
        <v>842</v>
      </c>
      <c r="F46" s="7" t="s">
        <v>643</v>
      </c>
      <c r="G46" s="7">
        <v>2</v>
      </c>
      <c r="H46" s="7" t="s">
        <v>222</v>
      </c>
      <c r="I46" s="8">
        <v>8.5</v>
      </c>
      <c r="J46" s="7" t="s">
        <v>214</v>
      </c>
      <c r="K46" s="8">
        <v>113.07575225830078</v>
      </c>
      <c r="L46" s="8">
        <v>28.364099502563477</v>
      </c>
      <c r="M46" s="7" t="s">
        <v>322</v>
      </c>
      <c r="N46" s="7" t="s">
        <v>231</v>
      </c>
      <c r="O46" s="7" t="s">
        <v>214</v>
      </c>
      <c r="P46" s="7" t="s">
        <v>217</v>
      </c>
      <c r="Q46" s="7" t="s">
        <v>843</v>
      </c>
      <c r="R46" s="7" t="s">
        <v>291</v>
      </c>
      <c r="T46" s="8">
        <v>0.78195756673812866</v>
      </c>
      <c r="U46" s="8">
        <v>0.79644614458084106</v>
      </c>
      <c r="V46" s="8">
        <v>0.78307521343231201</v>
      </c>
      <c r="W46" s="8">
        <v>0.6057363748550415</v>
      </c>
      <c r="X46" s="8">
        <v>0.46957364678382874</v>
      </c>
      <c r="Y46" s="8">
        <v>0.77995014190673828</v>
      </c>
      <c r="Z46" s="8">
        <v>0.70016026496887207</v>
      </c>
      <c r="AA46" s="8">
        <v>0.94008886814117432</v>
      </c>
      <c r="AB46" s="8">
        <v>0.94348329305648804</v>
      </c>
      <c r="AC46" s="8">
        <v>0.95854049921035767</v>
      </c>
      <c r="AD46" s="8">
        <v>0.8654523491859436</v>
      </c>
      <c r="AE46" s="8">
        <v>0.796028733253479</v>
      </c>
      <c r="AF46" s="8">
        <v>0.91182273626327515</v>
      </c>
      <c r="AG46" s="8">
        <v>0.87576138973236084</v>
      </c>
      <c r="AH46" s="8">
        <v>4.1788026690483093E-2</v>
      </c>
      <c r="AI46" s="8">
        <v>0.39041203260421753</v>
      </c>
      <c r="AJ46" s="8">
        <v>0.60385811328887939</v>
      </c>
      <c r="AK46" s="8">
        <v>0.51380807161331177</v>
      </c>
      <c r="AL46" s="8">
        <v>0.22080600261688232</v>
      </c>
      <c r="AM46" s="8">
        <v>0.11870080977678299</v>
      </c>
      <c r="AN46" s="8">
        <v>0.35262072086334229</v>
      </c>
      <c r="AO46" s="8">
        <v>0.15094183385372162</v>
      </c>
      <c r="AP46" s="8">
        <v>0.36014893651008606</v>
      </c>
      <c r="AQ46" s="8"/>
      <c r="AR46" s="8"/>
      <c r="AS46" s="7">
        <v>-1.0494582491844595</v>
      </c>
      <c r="AT46" s="7">
        <v>-2.0393967708118428</v>
      </c>
      <c r="AU46" s="7">
        <v>-0.24727639323965916</v>
      </c>
      <c r="AV46" s="7">
        <v>-0.74283135571144221</v>
      </c>
      <c r="AW46" s="7">
        <v>-0.17033870209993021</v>
      </c>
      <c r="AX46" s="7">
        <v>-0.81093087328673796</v>
      </c>
      <c r="AY46" s="7">
        <v>0.22973239554926034</v>
      </c>
      <c r="AZ46" s="7">
        <v>-0.19084715583609904</v>
      </c>
      <c r="BA46" s="7">
        <v>0.69815651582636007</v>
      </c>
      <c r="BB46" s="7">
        <v>0.77947123275828656</v>
      </c>
      <c r="BC46" s="7">
        <v>1.0889532042258114</v>
      </c>
      <c r="BD46" s="7">
        <v>0.77947123275828656</v>
      </c>
      <c r="BE46" s="7">
        <v>9.1628128512897145E-2</v>
      </c>
      <c r="BF46" s="7">
        <v>-0.37084394835492485</v>
      </c>
      <c r="BG46" s="8">
        <v>12.684638147022929</v>
      </c>
      <c r="BH46" s="8">
        <v>2.5863329663005814</v>
      </c>
      <c r="BI46" s="8">
        <v>21.089537390051564</v>
      </c>
      <c r="BJ46" s="8">
        <v>-1.6120866776934195</v>
      </c>
      <c r="BK46" s="8">
        <v>23.787954532725475</v>
      </c>
      <c r="BL46" s="8">
        <v>23.787954532725475</v>
      </c>
      <c r="BM46" s="8">
        <v>13.720721815188769</v>
      </c>
      <c r="BN46" s="8">
        <v>98.732502252311221</v>
      </c>
      <c r="BO46" s="8">
        <v>110.15123680075197</v>
      </c>
      <c r="BP46" s="8">
        <v>89.228599206704359</v>
      </c>
      <c r="BQ46" s="8">
        <v>114.89863139615846</v>
      </c>
      <c r="BR46" s="8">
        <v>86.177343723558891</v>
      </c>
      <c r="BS46" s="8">
        <v>86.177343723558891</v>
      </c>
      <c r="BT46" s="7" t="s">
        <v>297</v>
      </c>
      <c r="BU46" s="7" t="s">
        <v>298</v>
      </c>
      <c r="BV46" s="7">
        <v>8</v>
      </c>
      <c r="BW46" s="7" t="s">
        <v>222</v>
      </c>
      <c r="BX46" s="9">
        <v>1.9500000476837158</v>
      </c>
      <c r="BY46" s="7" t="s">
        <v>231</v>
      </c>
      <c r="BZ46" s="7" t="s">
        <v>214</v>
      </c>
      <c r="CA46" s="25">
        <v>0</v>
      </c>
      <c r="CB46" s="25">
        <v>0</v>
      </c>
      <c r="CC46" s="25">
        <v>0</v>
      </c>
    </row>
    <row r="47" spans="1:81" x14ac:dyDescent="0.25">
      <c r="A47" s="7">
        <v>513</v>
      </c>
      <c r="B47" s="7">
        <v>44657</v>
      </c>
      <c r="C47" s="7" t="s">
        <v>845</v>
      </c>
      <c r="D47" s="7" t="s">
        <v>846</v>
      </c>
      <c r="E47" s="7" t="s">
        <v>844</v>
      </c>
      <c r="F47" s="7" t="s">
        <v>212</v>
      </c>
      <c r="H47" s="7" t="s">
        <v>238</v>
      </c>
      <c r="I47" s="8">
        <v>13.5</v>
      </c>
      <c r="J47" s="7" t="s">
        <v>214</v>
      </c>
      <c r="K47" s="8">
        <v>478.69802856445313</v>
      </c>
      <c r="L47" s="8">
        <v>2.2555999755859375</v>
      </c>
      <c r="M47" s="7" t="s">
        <v>439</v>
      </c>
      <c r="N47" s="7" t="s">
        <v>295</v>
      </c>
      <c r="O47" s="7" t="s">
        <v>214</v>
      </c>
      <c r="P47" s="7" t="s">
        <v>249</v>
      </c>
      <c r="Q47" s="7" t="s">
        <v>847</v>
      </c>
      <c r="R47" s="7" t="s">
        <v>219</v>
      </c>
      <c r="T47" s="8">
        <v>0.39472648501396179</v>
      </c>
      <c r="U47" s="8">
        <v>0.43716073036193848</v>
      </c>
      <c r="V47" s="8">
        <v>0.41675251722335815</v>
      </c>
      <c r="W47" s="8">
        <v>0.28202483057975769</v>
      </c>
      <c r="X47" s="8">
        <v>0.2735830545425415</v>
      </c>
      <c r="Y47" s="8">
        <v>0.45369976758956909</v>
      </c>
      <c r="Z47" s="8">
        <v>0.3351951539516449</v>
      </c>
      <c r="AA47" s="8">
        <v>0.58032625913619995</v>
      </c>
      <c r="AB47" s="8">
        <v>0.69990217685699463</v>
      </c>
      <c r="AC47" s="8">
        <v>0.67877739667892456</v>
      </c>
      <c r="AD47" s="8">
        <v>0.61837989091873169</v>
      </c>
      <c r="AE47" s="8">
        <v>0.35120749473571777</v>
      </c>
      <c r="AF47" s="8">
        <v>0.73959928750991821</v>
      </c>
      <c r="AG47" s="8">
        <v>0.71250474452972412</v>
      </c>
      <c r="AH47" s="8">
        <v>0.10435514897108078</v>
      </c>
      <c r="AI47" s="8">
        <v>0.4921509325504303</v>
      </c>
      <c r="AJ47" s="8">
        <v>0.82771658897399902</v>
      </c>
      <c r="AK47" s="8">
        <v>0.682869553565979</v>
      </c>
      <c r="AL47" s="8">
        <v>0.25672996044158936</v>
      </c>
      <c r="AM47" s="8">
        <v>0.17270351946353912</v>
      </c>
      <c r="AN47" s="8">
        <v>0.51223772764205933</v>
      </c>
      <c r="AO47" s="8">
        <v>0.1804562509059906</v>
      </c>
      <c r="AP47" s="8">
        <v>5.8769680559635162E-2</v>
      </c>
      <c r="AQ47" s="8"/>
      <c r="AR47" s="8"/>
      <c r="AS47" s="8">
        <v>1.0237988611772713</v>
      </c>
      <c r="AT47" s="8">
        <v>9.5863959797456266E-2</v>
      </c>
      <c r="AU47" s="8">
        <v>1.0109714583087954</v>
      </c>
      <c r="AV47" s="8">
        <v>6.9986469764963366E-2</v>
      </c>
      <c r="AW47" s="8">
        <v>1.0388921078847726</v>
      </c>
      <c r="AX47" s="8">
        <v>0.17292620182382479</v>
      </c>
      <c r="AY47" s="8">
        <v>1.0076403109570073</v>
      </c>
      <c r="AZ47" s="8">
        <v>0.1492569511909709</v>
      </c>
      <c r="BA47" s="8">
        <v>0.96323020145785154</v>
      </c>
      <c r="BB47" s="8">
        <v>0.15122299422692015</v>
      </c>
      <c r="BC47" s="8">
        <v>0.98457042263702887</v>
      </c>
      <c r="BD47" s="8">
        <v>0.1054678905055086</v>
      </c>
      <c r="BE47" s="8">
        <v>1.0048505604037878</v>
      </c>
      <c r="BF47" s="8">
        <v>0.12412074455160733</v>
      </c>
      <c r="BG47" s="7">
        <v>43.59069222269747</v>
      </c>
      <c r="BH47" s="7">
        <v>50.806822563235919</v>
      </c>
      <c r="BI47" s="7">
        <v>50.266374871118721</v>
      </c>
      <c r="BJ47" s="7">
        <v>20.786320366478485</v>
      </c>
      <c r="BK47" s="7">
        <v>24.213371124855833</v>
      </c>
      <c r="BL47" s="7">
        <v>11.211899671985924</v>
      </c>
      <c r="BM47" s="7">
        <v>33.479246803395398</v>
      </c>
      <c r="BN47" s="7">
        <v>270.03024425680195</v>
      </c>
      <c r="BO47" s="7">
        <v>235.48677057800302</v>
      </c>
      <c r="BP47" s="7">
        <v>238.07388302559011</v>
      </c>
      <c r="BQ47" s="7">
        <v>379.19432275902921</v>
      </c>
      <c r="BR47" s="7">
        <v>362.78909834077371</v>
      </c>
      <c r="BS47" s="7">
        <v>425.02688587003212</v>
      </c>
      <c r="BT47" s="7" t="s">
        <v>220</v>
      </c>
      <c r="BU47" s="7" t="s">
        <v>221</v>
      </c>
      <c r="BV47" s="7">
        <v>24.5</v>
      </c>
      <c r="BW47" s="7" t="s">
        <v>224</v>
      </c>
      <c r="BX47" s="9">
        <v>2.4500000476837158</v>
      </c>
      <c r="BY47" s="7" t="s">
        <v>295</v>
      </c>
      <c r="BZ47" s="7" t="s">
        <v>214</v>
      </c>
      <c r="CA47" s="25">
        <v>0</v>
      </c>
      <c r="CB47" s="25">
        <v>0</v>
      </c>
      <c r="CC47" s="25">
        <v>1</v>
      </c>
    </row>
    <row r="48" spans="1:81" x14ac:dyDescent="0.25">
      <c r="A48" s="7">
        <v>513</v>
      </c>
      <c r="B48" s="7">
        <v>44657</v>
      </c>
      <c r="C48" s="7" t="s">
        <v>848</v>
      </c>
      <c r="D48" s="7" t="s">
        <v>849</v>
      </c>
      <c r="E48" s="7" t="s">
        <v>844</v>
      </c>
      <c r="F48" s="7" t="s">
        <v>212</v>
      </c>
      <c r="H48" s="7" t="s">
        <v>245</v>
      </c>
      <c r="I48" s="8">
        <v>12.5</v>
      </c>
      <c r="J48" s="7" t="s">
        <v>214</v>
      </c>
      <c r="K48" s="8">
        <v>260.69390869140625</v>
      </c>
      <c r="L48" s="8">
        <v>4.4411001205444336</v>
      </c>
      <c r="M48" s="7" t="s">
        <v>439</v>
      </c>
      <c r="N48" s="7" t="s">
        <v>295</v>
      </c>
      <c r="O48" s="7" t="s">
        <v>214</v>
      </c>
      <c r="P48" s="7" t="s">
        <v>249</v>
      </c>
      <c r="Q48" s="7" t="s">
        <v>847</v>
      </c>
      <c r="R48" s="7" t="s">
        <v>219</v>
      </c>
      <c r="T48" s="8">
        <v>0.41559460759162903</v>
      </c>
      <c r="U48" s="8">
        <v>0.49457553029060364</v>
      </c>
      <c r="V48" s="8">
        <v>0.4287029504776001</v>
      </c>
      <c r="W48" s="8">
        <v>0.28282436728477478</v>
      </c>
      <c r="X48" s="8">
        <v>0.25614666938781738</v>
      </c>
      <c r="Y48" s="8">
        <v>0.47802892327308655</v>
      </c>
      <c r="Z48" s="8">
        <v>0.36759889125823975</v>
      </c>
      <c r="AA48" s="8">
        <v>0.83079659938812256</v>
      </c>
      <c r="AB48" s="8">
        <v>0.85357439517974854</v>
      </c>
      <c r="AC48" s="8">
        <v>0.87945330142974854</v>
      </c>
      <c r="AD48" s="8">
        <v>0.8203890323638916</v>
      </c>
      <c r="AE48" s="8">
        <v>0.58138865232467651</v>
      </c>
      <c r="AF48" s="8">
        <v>0.90558439493179321</v>
      </c>
      <c r="AG48" s="8">
        <v>0.86401820182800293</v>
      </c>
      <c r="AH48" s="8">
        <v>6.9166988134384155E-2</v>
      </c>
      <c r="AI48" s="8">
        <v>0.34344476461410522</v>
      </c>
      <c r="AJ48" s="8">
        <v>0.62066620588302612</v>
      </c>
      <c r="AK48" s="8">
        <v>0.4655870795249939</v>
      </c>
      <c r="AL48" s="8">
        <v>0.17064400017261505</v>
      </c>
      <c r="AM48" s="8">
        <v>0.10717307031154633</v>
      </c>
      <c r="AN48" s="8">
        <v>0.35771912336349487</v>
      </c>
      <c r="AO48" s="8">
        <v>0.1311696469783783</v>
      </c>
      <c r="AP48" s="8">
        <v>-0.14476963877677917</v>
      </c>
      <c r="AQ48" s="8"/>
      <c r="AR48" s="8"/>
      <c r="AS48" s="8">
        <v>0.10155844312585398</v>
      </c>
      <c r="AT48" s="8">
        <v>-2.1325922768776295</v>
      </c>
      <c r="AU48" s="8">
        <v>7.3475703170428369E-2</v>
      </c>
      <c r="AV48" s="8">
        <v>-2.3691657050029971</v>
      </c>
      <c r="AW48" s="8">
        <v>0.19481451252821863</v>
      </c>
      <c r="AX48" s="8">
        <v>-0.55240148931816047</v>
      </c>
      <c r="AY48" s="8">
        <v>0.12128782610677973</v>
      </c>
      <c r="AZ48" s="8">
        <v>-1.2821867280820862</v>
      </c>
      <c r="BA48" s="8">
        <v>0.15375495238073536</v>
      </c>
      <c r="BB48" s="8">
        <v>-0.61489377671141787</v>
      </c>
      <c r="BC48" s="8">
        <v>6.025086258515204E-2</v>
      </c>
      <c r="BD48" s="8">
        <v>-2.1655947496220729</v>
      </c>
      <c r="BE48" s="8">
        <v>0.117523716649528</v>
      </c>
      <c r="BF48" s="8">
        <v>-1.5194724542690607</v>
      </c>
      <c r="BG48" s="8">
        <v>15.29850564166672</v>
      </c>
      <c r="BH48" s="8">
        <v>24.153318107809199</v>
      </c>
      <c r="BI48" s="8">
        <v>25.327501614892618</v>
      </c>
      <c r="BJ48" s="8">
        <v>-12.47741021131789</v>
      </c>
      <c r="BK48" s="8">
        <v>-14.877743180730091</v>
      </c>
      <c r="BL48" s="8">
        <v>-32.88598547531965</v>
      </c>
      <c r="BM48" s="8">
        <v>0.75636441616681971</v>
      </c>
      <c r="BN48" s="8">
        <v>220.81163636276997</v>
      </c>
      <c r="BO48" s="8">
        <v>197.72767963748925</v>
      </c>
      <c r="BP48" s="8">
        <v>194.66665475766365</v>
      </c>
      <c r="BQ48" s="8">
        <v>293.22175707475151</v>
      </c>
      <c r="BR48" s="8">
        <v>299.47927891432067</v>
      </c>
      <c r="BS48" s="8">
        <v>346.42566963870519</v>
      </c>
      <c r="BT48" s="7" t="s">
        <v>220</v>
      </c>
      <c r="BU48" s="7" t="s">
        <v>221</v>
      </c>
      <c r="BV48" s="7">
        <v>9.5</v>
      </c>
      <c r="BW48" s="7" t="s">
        <v>213</v>
      </c>
      <c r="BX48" s="9">
        <v>2.4500000476837158</v>
      </c>
      <c r="BY48" s="7" t="s">
        <v>295</v>
      </c>
      <c r="BZ48" s="7" t="s">
        <v>214</v>
      </c>
      <c r="CA48" s="25">
        <v>0</v>
      </c>
      <c r="CB48" s="25">
        <v>0</v>
      </c>
      <c r="CC48" s="25">
        <v>1</v>
      </c>
    </row>
    <row r="49" spans="1:81" x14ac:dyDescent="0.25">
      <c r="A49" s="7">
        <v>513</v>
      </c>
      <c r="B49" s="7">
        <v>44657</v>
      </c>
      <c r="C49" s="7" t="s">
        <v>850</v>
      </c>
      <c r="D49" s="7" t="s">
        <v>851</v>
      </c>
      <c r="E49" s="7" t="s">
        <v>851</v>
      </c>
      <c r="F49" s="7" t="s">
        <v>373</v>
      </c>
      <c r="G49" s="7">
        <v>2</v>
      </c>
      <c r="H49" s="7" t="s">
        <v>255</v>
      </c>
      <c r="I49" s="8">
        <v>11.5</v>
      </c>
      <c r="J49" s="7" t="s">
        <v>414</v>
      </c>
      <c r="K49" s="8">
        <v>163.15188598632813</v>
      </c>
      <c r="L49" s="8">
        <v>4.8244490623474121</v>
      </c>
      <c r="M49" s="7" t="s">
        <v>239</v>
      </c>
      <c r="N49" s="7" t="s">
        <v>231</v>
      </c>
      <c r="O49" s="7" t="s">
        <v>268</v>
      </c>
      <c r="P49" s="7" t="s">
        <v>527</v>
      </c>
      <c r="Q49" s="7" t="s">
        <v>19127</v>
      </c>
      <c r="R49" s="7" t="s">
        <v>242</v>
      </c>
      <c r="T49" s="8">
        <v>0.84913778305053711</v>
      </c>
      <c r="U49" s="8">
        <v>0.84800612926483154</v>
      </c>
      <c r="V49" s="8">
        <v>0.84871512651443481</v>
      </c>
      <c r="W49" s="8">
        <v>0.72738385200500488</v>
      </c>
      <c r="X49" s="8">
        <v>0.38729375600814819</v>
      </c>
      <c r="Y49" s="8">
        <v>0.77744209766387939</v>
      </c>
      <c r="Z49" s="8">
        <v>0.66804486513137817</v>
      </c>
      <c r="AA49" s="8">
        <v>0.92775940895080566</v>
      </c>
      <c r="AB49" s="8">
        <v>0.9560961127281189</v>
      </c>
      <c r="AC49" s="8">
        <v>0.90330171585083008</v>
      </c>
      <c r="AD49" s="8">
        <v>0.70455300807952881</v>
      </c>
      <c r="AE49" s="8">
        <v>0.73057270050048828</v>
      </c>
      <c r="AF49" s="8">
        <v>0.93887865543365479</v>
      </c>
      <c r="AG49" s="8">
        <v>0.8916202187538147</v>
      </c>
      <c r="AH49" s="8">
        <v>5.1999535411596298E-2</v>
      </c>
      <c r="AI49" s="8">
        <v>0.52755260467529297</v>
      </c>
      <c r="AJ49" s="8">
        <v>0.80006468296051025</v>
      </c>
      <c r="AK49" s="8">
        <v>0.69295811653137207</v>
      </c>
      <c r="AL49" s="8">
        <v>0.32994264364242554</v>
      </c>
      <c r="AM49" s="8">
        <v>0.12182546406984329</v>
      </c>
      <c r="AN49" s="8">
        <v>0.4373776912689209</v>
      </c>
      <c r="AO49" s="8">
        <v>0.17921130359172821</v>
      </c>
      <c r="AP49" s="8">
        <v>-0.20268306136131287</v>
      </c>
      <c r="AQ49" s="8"/>
      <c r="AR49" s="8"/>
      <c r="AS49" s="8">
        <v>1.321357485386168</v>
      </c>
      <c r="AT49" s="8">
        <v>1.3543184101332408</v>
      </c>
      <c r="AU49" s="8">
        <v>0.6290207385796015</v>
      </c>
      <c r="AV49" s="8">
        <v>0.21300835501139284</v>
      </c>
      <c r="AW49" s="8">
        <v>0.67714985264229866</v>
      </c>
      <c r="AX49" s="8">
        <v>-0.54258848112998159</v>
      </c>
      <c r="AY49" s="8">
        <v>-0.88860566759372317</v>
      </c>
      <c r="AZ49" s="8">
        <v>-0.97741845069083544</v>
      </c>
      <c r="BA49" s="8">
        <v>0.52358430647201637</v>
      </c>
      <c r="BB49" s="8">
        <v>-0.50163997866254695</v>
      </c>
      <c r="BC49" s="8">
        <v>-0.20268659081626478</v>
      </c>
      <c r="BD49" s="8">
        <v>-0.91154390710382305</v>
      </c>
      <c r="BE49" s="8">
        <v>0.34330335411168278</v>
      </c>
      <c r="BF49" s="8">
        <v>-0.22764400874042559</v>
      </c>
      <c r="BG49" s="7">
        <v>-10.672419525280866</v>
      </c>
      <c r="BH49" s="7">
        <v>-11.224900271206288</v>
      </c>
      <c r="BI49" s="7">
        <v>-28.517553788931576</v>
      </c>
      <c r="BJ49" s="7">
        <v>-1.2937981169081922</v>
      </c>
      <c r="BK49" s="7">
        <v>-19.801488615187768</v>
      </c>
      <c r="BL49" s="7">
        <v>-10.3824570972182</v>
      </c>
      <c r="BM49" s="7">
        <v>-13.648769569122148</v>
      </c>
      <c r="BN49" s="7">
        <v>180.56413972219698</v>
      </c>
      <c r="BO49" s="7">
        <v>181.46552247888565</v>
      </c>
      <c r="BP49" s="7">
        <v>209.67881283013557</v>
      </c>
      <c r="BQ49" s="7">
        <v>165.26274201491944</v>
      </c>
      <c r="BR49" s="7">
        <v>195.45838811537502</v>
      </c>
      <c r="BS49" s="7">
        <v>180.091060552161</v>
      </c>
      <c r="BT49" s="7" t="s">
        <v>259</v>
      </c>
      <c r="BU49" s="7" t="s">
        <v>260</v>
      </c>
      <c r="BV49" s="7">
        <v>11.833333015441895</v>
      </c>
      <c r="BW49" s="7" t="s">
        <v>255</v>
      </c>
      <c r="BX49" s="9">
        <v>1</v>
      </c>
      <c r="BY49" s="7" t="s">
        <v>231</v>
      </c>
      <c r="BZ49" s="7" t="s">
        <v>214</v>
      </c>
      <c r="CA49" s="25">
        <v>0</v>
      </c>
      <c r="CB49" s="25">
        <v>0</v>
      </c>
      <c r="CC49" s="25">
        <v>0</v>
      </c>
    </row>
    <row r="50" spans="1:81" x14ac:dyDescent="0.25">
      <c r="A50" s="7">
        <v>513</v>
      </c>
      <c r="B50" s="7">
        <v>44657</v>
      </c>
      <c r="C50" s="7" t="s">
        <v>852</v>
      </c>
      <c r="D50" s="7" t="s">
        <v>853</v>
      </c>
      <c r="E50" s="7" t="s">
        <v>851</v>
      </c>
      <c r="F50" s="7" t="s">
        <v>373</v>
      </c>
      <c r="G50" s="7">
        <v>2</v>
      </c>
      <c r="H50" s="7" t="s">
        <v>287</v>
      </c>
      <c r="I50" s="8">
        <v>14.5</v>
      </c>
      <c r="J50" s="7" t="s">
        <v>414</v>
      </c>
      <c r="K50" s="8">
        <v>337.48379516601563</v>
      </c>
      <c r="L50" s="8">
        <v>3.7859618663787842</v>
      </c>
      <c r="M50" s="7" t="s">
        <v>239</v>
      </c>
      <c r="N50" s="7" t="s">
        <v>591</v>
      </c>
      <c r="O50" s="7" t="s">
        <v>214</v>
      </c>
      <c r="P50" s="7" t="s">
        <v>527</v>
      </c>
      <c r="Q50" s="7" t="s">
        <v>854</v>
      </c>
      <c r="R50" s="7" t="s">
        <v>242</v>
      </c>
      <c r="T50" s="8">
        <v>0.88396775722503662</v>
      </c>
      <c r="U50" s="8">
        <v>0.87810969352722168</v>
      </c>
      <c r="V50" s="8">
        <v>0.88816744089126587</v>
      </c>
      <c r="W50" s="8">
        <v>0.75764399766921997</v>
      </c>
      <c r="X50" s="8">
        <v>0.38873592019081116</v>
      </c>
      <c r="Y50" s="8">
        <v>0.79862016439437866</v>
      </c>
      <c r="Z50" s="8">
        <v>0.64678746461868286</v>
      </c>
      <c r="AA50" s="8">
        <v>0.86367142200469971</v>
      </c>
      <c r="AB50" s="8">
        <v>0.87132847309112549</v>
      </c>
      <c r="AC50" s="8">
        <v>0.83150869607925415</v>
      </c>
      <c r="AD50" s="8">
        <v>0.71064889430999756</v>
      </c>
      <c r="AE50" s="8">
        <v>0.76482510566711426</v>
      </c>
      <c r="AF50" s="8">
        <v>0.83900165557861328</v>
      </c>
      <c r="AG50" s="8">
        <v>0.82640182971954346</v>
      </c>
      <c r="AH50" s="8">
        <v>0.12609909474849701</v>
      </c>
      <c r="AI50" s="8">
        <v>1.3317924737930298</v>
      </c>
      <c r="AJ50" s="8">
        <v>2.0090343952178955</v>
      </c>
      <c r="AK50" s="8">
        <v>1.7585407495498657</v>
      </c>
      <c r="AL50" s="8">
        <v>0.83339816331863403</v>
      </c>
      <c r="AM50" s="8">
        <v>0.29652738571166992</v>
      </c>
      <c r="AN50" s="8">
        <v>1.0895354747772217</v>
      </c>
      <c r="AO50" s="8">
        <v>0.42075946927070618</v>
      </c>
      <c r="AP50" s="8">
        <v>5.6950114667415619E-3</v>
      </c>
      <c r="AQ50" s="8"/>
      <c r="AR50" s="8"/>
      <c r="AS50" s="8">
        <v>0.82301629431349499</v>
      </c>
      <c r="AT50" s="8">
        <v>1.0010144337770741</v>
      </c>
      <c r="AU50" s="8">
        <v>0.54050707139975429</v>
      </c>
      <c r="AV50" s="8">
        <v>0.78079445368502587</v>
      </c>
      <c r="AW50" s="8">
        <v>0.71479737823138445</v>
      </c>
      <c r="AX50" s="8">
        <v>1.0898888500686228</v>
      </c>
      <c r="AY50" s="8">
        <v>-3.2146157586147417E-2</v>
      </c>
      <c r="AZ50" s="8">
        <v>0.26834472762931266</v>
      </c>
      <c r="BA50" s="8">
        <v>1.7922438480641001</v>
      </c>
      <c r="BB50" s="8">
        <v>1.3345204278163945</v>
      </c>
      <c r="BC50" s="8">
        <v>0.39213477336442504</v>
      </c>
      <c r="BD50" s="8">
        <v>0.78755196499069158</v>
      </c>
      <c r="BE50" s="8">
        <v>0.70509220129783534</v>
      </c>
      <c r="BF50" s="8">
        <v>0.87701914299452033</v>
      </c>
      <c r="BG50" s="8">
        <v>2.1524540121530862</v>
      </c>
      <c r="BH50" s="8">
        <v>3.9241715455142443</v>
      </c>
      <c r="BI50" s="8">
        <v>-25.783551282228366</v>
      </c>
      <c r="BJ50" s="8">
        <v>26.937683944759506</v>
      </c>
      <c r="BK50" s="8">
        <v>-2.7495599634387511</v>
      </c>
      <c r="BL50" s="8">
        <v>13.014334918462945</v>
      </c>
      <c r="BM50" s="8">
        <v>2.9159221958704435</v>
      </c>
      <c r="BN50" s="8">
        <v>330.21961167659822</v>
      </c>
      <c r="BO50" s="8">
        <v>324.24035210538926</v>
      </c>
      <c r="BP50" s="8">
        <v>424.49910256185581</v>
      </c>
      <c r="BQ50" s="8">
        <v>246.57347705941478</v>
      </c>
      <c r="BR50" s="8">
        <v>346.76311448099403</v>
      </c>
      <c r="BS50" s="8">
        <v>293.56252376757089</v>
      </c>
      <c r="BT50" s="7" t="s">
        <v>259</v>
      </c>
      <c r="BU50" s="7" t="s">
        <v>260</v>
      </c>
      <c r="BV50" s="7">
        <v>13.5</v>
      </c>
      <c r="BW50" s="7" t="s">
        <v>238</v>
      </c>
      <c r="BX50" s="9">
        <v>1</v>
      </c>
      <c r="BY50" s="7" t="s">
        <v>591</v>
      </c>
      <c r="BZ50" s="7" t="s">
        <v>214</v>
      </c>
      <c r="CA50" s="25">
        <v>0</v>
      </c>
      <c r="CB50" s="25">
        <v>0</v>
      </c>
      <c r="CC50" s="25">
        <v>0</v>
      </c>
    </row>
    <row r="51" spans="1:81" x14ac:dyDescent="0.25">
      <c r="A51" s="7">
        <v>513</v>
      </c>
      <c r="B51" s="7">
        <v>44657</v>
      </c>
      <c r="C51" s="7" t="s">
        <v>855</v>
      </c>
      <c r="D51" s="7" t="s">
        <v>856</v>
      </c>
      <c r="E51" s="7" t="s">
        <v>856</v>
      </c>
      <c r="F51" s="7" t="s">
        <v>373</v>
      </c>
      <c r="G51" s="7">
        <v>2</v>
      </c>
      <c r="H51" s="7" t="s">
        <v>222</v>
      </c>
      <c r="I51" s="8">
        <v>8.5</v>
      </c>
      <c r="J51" s="7" t="s">
        <v>379</v>
      </c>
      <c r="K51" s="8">
        <v>136.810791015625</v>
      </c>
      <c r="L51" s="8">
        <v>5.4080214500427246</v>
      </c>
      <c r="M51" s="7" t="s">
        <v>349</v>
      </c>
      <c r="N51" s="7" t="s">
        <v>231</v>
      </c>
      <c r="O51" s="7" t="s">
        <v>389</v>
      </c>
      <c r="P51" s="7" t="s">
        <v>375</v>
      </c>
      <c r="Q51" s="7" t="s">
        <v>857</v>
      </c>
      <c r="R51" s="7" t="s">
        <v>242</v>
      </c>
      <c r="T51" s="8">
        <v>0.86937689781188965</v>
      </c>
      <c r="U51" s="8">
        <v>0.88728636503219604</v>
      </c>
      <c r="V51" s="8">
        <v>0.86975938081741333</v>
      </c>
      <c r="W51" s="8">
        <v>0.75570392608642578</v>
      </c>
      <c r="X51" s="8">
        <v>0.38386973738670349</v>
      </c>
      <c r="Y51" s="8">
        <v>0.81887543201446533</v>
      </c>
      <c r="Z51" s="8">
        <v>0.69367557764053345</v>
      </c>
      <c r="AA51" s="8">
        <v>0.96521478891372681</v>
      </c>
      <c r="AB51" s="8">
        <v>0.97879135608673096</v>
      </c>
      <c r="AC51" s="8">
        <v>0.95078009366989136</v>
      </c>
      <c r="AD51" s="8">
        <v>0.76905703544616699</v>
      </c>
      <c r="AE51" s="8">
        <v>0.83769536018371582</v>
      </c>
      <c r="AF51" s="8">
        <v>0.92524760961532593</v>
      </c>
      <c r="AG51" s="8">
        <v>0.88854694366455078</v>
      </c>
      <c r="AH51" s="8">
        <v>3.3657301217317581E-2</v>
      </c>
      <c r="AI51" s="8">
        <v>0.34960329532623291</v>
      </c>
      <c r="AJ51" s="8">
        <v>0.54183834791183472</v>
      </c>
      <c r="AK51" s="8">
        <v>0.4596465528011322</v>
      </c>
      <c r="AL51" s="8">
        <v>0.221873939037323</v>
      </c>
      <c r="AM51" s="8">
        <v>7.8155815601348877E-2</v>
      </c>
      <c r="AN51" s="8">
        <v>0.2981853187084198</v>
      </c>
      <c r="AO51" s="8">
        <v>0.12044700235128403</v>
      </c>
      <c r="AP51" s="8">
        <v>0.11004069447517395</v>
      </c>
      <c r="AQ51" s="8"/>
      <c r="AR51" s="8"/>
      <c r="AS51" s="7">
        <v>2.8165640290272664</v>
      </c>
      <c r="AT51" s="7">
        <v>2.1460499797052708</v>
      </c>
      <c r="AU51" s="7">
        <v>2.9366721611862801</v>
      </c>
      <c r="AV51" s="7">
        <v>2.1469197066592445</v>
      </c>
      <c r="AW51" s="7">
        <v>2.2175012697810756</v>
      </c>
      <c r="AX51" s="7">
        <v>1.5696459825911417</v>
      </c>
      <c r="AY51" s="7">
        <v>2.0346365838836613</v>
      </c>
      <c r="AZ51" s="7">
        <v>1.6008882745636841</v>
      </c>
      <c r="BA51" s="7">
        <v>2.2499060740678956</v>
      </c>
      <c r="BB51" s="7">
        <v>1.6546725974982892</v>
      </c>
      <c r="BC51" s="7">
        <v>-1.6763297232846066</v>
      </c>
      <c r="BD51" s="7">
        <v>-1.2100820594614561</v>
      </c>
      <c r="BE51" s="7">
        <v>1.7631583991102622</v>
      </c>
      <c r="BF51" s="7">
        <v>1.3180157469260292</v>
      </c>
      <c r="BG51" s="8">
        <v>27.83281090668126</v>
      </c>
      <c r="BH51" s="8">
        <v>25.766347307125347</v>
      </c>
      <c r="BI51" s="8">
        <v>24.29719567980381</v>
      </c>
      <c r="BJ51" s="8">
        <v>19.037633281078108</v>
      </c>
      <c r="BK51" s="8">
        <v>23.000868801983572</v>
      </c>
      <c r="BL51" s="8">
        <v>-16.012023796842868</v>
      </c>
      <c r="BM51" s="8">
        <v>17.320472029971537</v>
      </c>
      <c r="BN51" s="8">
        <v>98.732502252311221</v>
      </c>
      <c r="BO51" s="8">
        <v>101.55964744891362</v>
      </c>
      <c r="BP51" s="8">
        <v>103.56960541147114</v>
      </c>
      <c r="BQ51" s="8">
        <v>110.76525433312815</v>
      </c>
      <c r="BR51" s="8">
        <v>105.34312046716516</v>
      </c>
      <c r="BS51" s="8">
        <v>158.71696742969584</v>
      </c>
      <c r="BT51" s="7" t="s">
        <v>259</v>
      </c>
      <c r="BU51" s="7" t="s">
        <v>260</v>
      </c>
      <c r="BV51" s="7">
        <v>8</v>
      </c>
      <c r="BW51" s="7" t="s">
        <v>222</v>
      </c>
      <c r="BX51" s="9">
        <v>1.7749999761581421</v>
      </c>
      <c r="BY51" s="7" t="s">
        <v>231</v>
      </c>
      <c r="BZ51" s="7" t="s">
        <v>214</v>
      </c>
      <c r="CA51" s="25">
        <v>0</v>
      </c>
      <c r="CB51" s="25">
        <v>0</v>
      </c>
      <c r="CC51" s="25">
        <v>0</v>
      </c>
    </row>
    <row r="52" spans="1:81" x14ac:dyDescent="0.25">
      <c r="A52" s="7">
        <v>513</v>
      </c>
      <c r="B52" s="7">
        <v>44657</v>
      </c>
      <c r="C52" s="7" t="s">
        <v>858</v>
      </c>
      <c r="D52" s="7" t="s">
        <v>858</v>
      </c>
      <c r="E52" s="7" t="s">
        <v>858</v>
      </c>
      <c r="F52" s="7" t="s">
        <v>280</v>
      </c>
      <c r="G52" s="7">
        <v>2</v>
      </c>
      <c r="H52" s="7" t="s">
        <v>345</v>
      </c>
      <c r="I52" s="8">
        <v>10.5</v>
      </c>
      <c r="J52" s="7" t="s">
        <v>214</v>
      </c>
      <c r="K52" s="8">
        <v>88.829116821289063</v>
      </c>
      <c r="L52" s="8">
        <v>2.2231001853942871</v>
      </c>
      <c r="M52" s="7" t="s">
        <v>447</v>
      </c>
      <c r="N52" s="7" t="s">
        <v>231</v>
      </c>
      <c r="O52" s="7" t="s">
        <v>374</v>
      </c>
      <c r="P52" s="7" t="s">
        <v>284</v>
      </c>
      <c r="Q52" s="7" t="s">
        <v>859</v>
      </c>
      <c r="R52" s="7" t="s">
        <v>291</v>
      </c>
      <c r="T52" s="8">
        <v>0.87479585409164429</v>
      </c>
      <c r="U52" s="8">
        <v>0.91330087184906006</v>
      </c>
      <c r="V52" s="8">
        <v>0.86240971088409424</v>
      </c>
      <c r="W52" s="8">
        <v>0.71914392709732056</v>
      </c>
      <c r="X52" s="8">
        <v>0.33827394247055054</v>
      </c>
      <c r="Y52" s="8">
        <v>0.79812675714492798</v>
      </c>
      <c r="Z52" s="8">
        <v>0.65296375751495361</v>
      </c>
      <c r="AA52" s="8">
        <v>0.94112396240234375</v>
      </c>
      <c r="AB52" s="8">
        <v>0.95458632707595825</v>
      </c>
      <c r="AC52" s="8">
        <v>0.92760562896728516</v>
      </c>
      <c r="AD52" s="8">
        <v>0.84239059686660767</v>
      </c>
      <c r="AE52" s="8">
        <v>0.77422726154327393</v>
      </c>
      <c r="AF52" s="8">
        <v>0.93761467933654785</v>
      </c>
      <c r="AG52" s="8">
        <v>0.88613545894622803</v>
      </c>
      <c r="AH52" s="8">
        <v>2.8316942974925041E-2</v>
      </c>
      <c r="AI52" s="8">
        <v>0.29596561193466187</v>
      </c>
      <c r="AJ52" s="8">
        <v>0.46923118829727173</v>
      </c>
      <c r="AK52" s="8">
        <v>0.38344722986221313</v>
      </c>
      <c r="AL52" s="8">
        <v>0.17763867974281311</v>
      </c>
      <c r="AM52" s="8">
        <v>5.7944610714912415E-2</v>
      </c>
      <c r="AN52" s="8">
        <v>0.24451605975627899</v>
      </c>
      <c r="AO52" s="8">
        <v>9.5388442277908325E-2</v>
      </c>
      <c r="AP52" s="8">
        <v>-0.63334977626800537</v>
      </c>
      <c r="AQ52" s="8"/>
      <c r="AR52" s="8"/>
      <c r="AS52" s="8">
        <v>-0.32908712739871215</v>
      </c>
      <c r="AT52" s="8">
        <v>-0.51932154314236767</v>
      </c>
      <c r="AU52" s="8">
        <v>-0.33168394464110013</v>
      </c>
      <c r="AV52" s="8">
        <v>-0.24887499854001466</v>
      </c>
      <c r="AW52" s="8">
        <v>1.5623069830156628</v>
      </c>
      <c r="AX52" s="8">
        <v>1.1636884546497948</v>
      </c>
      <c r="AY52" s="8">
        <v>0.17579985227763592</v>
      </c>
      <c r="AZ52" s="8">
        <v>0.19524965615410955</v>
      </c>
      <c r="BA52" s="8">
        <v>-0.16341086377376565</v>
      </c>
      <c r="BB52" s="8">
        <v>6.2517848653828562E-2</v>
      </c>
      <c r="BC52" s="8">
        <v>0.17806970059164137</v>
      </c>
      <c r="BD52" s="8">
        <v>0.17919922020195078</v>
      </c>
      <c r="BE52" s="8">
        <v>0.18199910001189368</v>
      </c>
      <c r="BF52" s="8">
        <v>0.1387431063295502</v>
      </c>
      <c r="BG52" s="8">
        <v>-50</v>
      </c>
      <c r="BH52" s="8">
        <v>-50</v>
      </c>
      <c r="BI52" s="8">
        <v>-50</v>
      </c>
      <c r="BJ52" s="8">
        <v>-46.684613329856631</v>
      </c>
      <c r="BK52" s="8">
        <v>-42.411429139425834</v>
      </c>
      <c r="BL52" s="8">
        <v>-31.915566711560761</v>
      </c>
      <c r="BM52" s="8">
        <v>-45.168601530140535</v>
      </c>
      <c r="BN52" s="8">
        <v>147.65258339942349</v>
      </c>
      <c r="BO52" s="8">
        <v>143.30123744403716</v>
      </c>
      <c r="BP52" s="8">
        <v>133.70999164279519</v>
      </c>
      <c r="BQ52" s="8">
        <v>130.2986465336345</v>
      </c>
      <c r="BR52" s="8">
        <v>126.50281475712787</v>
      </c>
      <c r="BS52" s="8">
        <v>117.17943285967782</v>
      </c>
      <c r="BT52" s="7" t="s">
        <v>297</v>
      </c>
      <c r="BU52" s="7" t="s">
        <v>298</v>
      </c>
      <c r="BV52" s="7">
        <v>10.5</v>
      </c>
      <c r="BW52" s="7" t="s">
        <v>345</v>
      </c>
      <c r="BX52" s="9">
        <v>1.9249999523162842</v>
      </c>
      <c r="BY52" s="7" t="s">
        <v>231</v>
      </c>
      <c r="BZ52" s="7" t="s">
        <v>214</v>
      </c>
      <c r="CA52" s="25">
        <v>0</v>
      </c>
      <c r="CB52" s="25">
        <v>0</v>
      </c>
      <c r="CC52" s="25">
        <v>1</v>
      </c>
    </row>
    <row r="53" spans="1:81" x14ac:dyDescent="0.25">
      <c r="A53" s="7">
        <v>513</v>
      </c>
      <c r="B53" s="7">
        <v>44657</v>
      </c>
      <c r="C53" s="7" t="s">
        <v>3831</v>
      </c>
      <c r="D53" s="7" t="s">
        <v>3832</v>
      </c>
      <c r="E53" s="7" t="s">
        <v>858</v>
      </c>
      <c r="F53" s="7" t="s">
        <v>280</v>
      </c>
      <c r="H53" s="7" t="s">
        <v>224</v>
      </c>
      <c r="I53" s="8">
        <v>24.5</v>
      </c>
      <c r="J53" s="7" t="s">
        <v>214</v>
      </c>
      <c r="K53" s="8">
        <v>316.0638427734375</v>
      </c>
      <c r="L53" s="8">
        <v>1.0277999639511108</v>
      </c>
      <c r="M53" s="7" t="s">
        <v>447</v>
      </c>
      <c r="N53" s="7" t="s">
        <v>214</v>
      </c>
      <c r="O53" s="7" t="s">
        <v>268</v>
      </c>
      <c r="P53" s="7" t="s">
        <v>284</v>
      </c>
      <c r="Q53" s="7" t="s">
        <v>859</v>
      </c>
      <c r="R53" s="7" t="s">
        <v>291</v>
      </c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>
        <v>0.91309090731728204</v>
      </c>
      <c r="AT53" s="8">
        <v>2.4712936072374827</v>
      </c>
      <c r="AU53" s="8">
        <v>-1.161809317087342</v>
      </c>
      <c r="AV53" s="8">
        <v>-0.4122655741429142</v>
      </c>
      <c r="AW53" s="8">
        <v>1.4623343930947716</v>
      </c>
      <c r="AX53" s="8">
        <v>1.2744663879961591</v>
      </c>
      <c r="AY53" s="8">
        <v>1.7700492522343194</v>
      </c>
      <c r="AZ53" s="8">
        <v>1.9420707146750273</v>
      </c>
      <c r="BA53" s="8">
        <v>0.45277923361500821</v>
      </c>
      <c r="BB53" s="8">
        <v>0.23728200024653306</v>
      </c>
      <c r="BC53" s="8">
        <v>0.47616397567374208</v>
      </c>
      <c r="BD53" s="8">
        <v>0.72302564678772763</v>
      </c>
      <c r="BE53" s="8">
        <v>0.65210140747463019</v>
      </c>
      <c r="BF53" s="8">
        <v>1.0393121304666693</v>
      </c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7" t="s">
        <v>214</v>
      </c>
      <c r="BU53" s="7" t="s">
        <v>214</v>
      </c>
      <c r="BV53" s="7">
        <v>12.5</v>
      </c>
      <c r="BW53" s="7" t="s">
        <v>245</v>
      </c>
      <c r="BX53" s="9">
        <v>1.9249999523162842</v>
      </c>
      <c r="BY53" s="7" t="s">
        <v>214</v>
      </c>
      <c r="BZ53" s="7" t="s">
        <v>214</v>
      </c>
      <c r="CA53" s="25">
        <v>0</v>
      </c>
      <c r="CB53" s="25">
        <v>0</v>
      </c>
      <c r="CC53" s="25">
        <v>1</v>
      </c>
    </row>
    <row r="54" spans="1:81" x14ac:dyDescent="0.25">
      <c r="A54" s="7">
        <v>513</v>
      </c>
      <c r="B54" s="7">
        <v>44657</v>
      </c>
      <c r="C54" s="7" t="s">
        <v>860</v>
      </c>
      <c r="D54" s="7" t="s">
        <v>861</v>
      </c>
      <c r="E54" s="7" t="s">
        <v>861</v>
      </c>
      <c r="F54" s="7" t="s">
        <v>212</v>
      </c>
      <c r="G54" s="7">
        <v>2</v>
      </c>
      <c r="H54" s="7" t="s">
        <v>245</v>
      </c>
      <c r="I54" s="8">
        <v>12.5</v>
      </c>
      <c r="J54" s="7" t="s">
        <v>214</v>
      </c>
      <c r="K54" s="8">
        <v>131.45242309570313</v>
      </c>
      <c r="L54" s="8">
        <v>4.3541326522827148</v>
      </c>
      <c r="M54" s="7" t="s">
        <v>447</v>
      </c>
      <c r="N54" s="7" t="s">
        <v>216</v>
      </c>
      <c r="O54" s="7" t="s">
        <v>214</v>
      </c>
      <c r="P54" s="7" t="s">
        <v>249</v>
      </c>
      <c r="Q54" s="7" t="s">
        <v>862</v>
      </c>
      <c r="R54" s="7" t="s">
        <v>291</v>
      </c>
      <c r="T54" s="8">
        <v>0.86627477407455444</v>
      </c>
      <c r="U54" s="8">
        <v>0.87113761901855469</v>
      </c>
      <c r="V54" s="8">
        <v>0.86316120624542236</v>
      </c>
      <c r="W54" s="8">
        <v>0.64691686630249023</v>
      </c>
      <c r="X54" s="8">
        <v>0.48567360639572144</v>
      </c>
      <c r="Y54" s="8">
        <v>0.84630429744720459</v>
      </c>
      <c r="Z54" s="8">
        <v>0.70169836282730103</v>
      </c>
      <c r="AA54" s="8">
        <v>0.92789483070373535</v>
      </c>
      <c r="AB54" s="8">
        <v>0.94468122720718384</v>
      </c>
      <c r="AC54" s="8">
        <v>0.94283795356750488</v>
      </c>
      <c r="AD54" s="8">
        <v>0.80167973041534424</v>
      </c>
      <c r="AE54" s="8">
        <v>0.79564535617828369</v>
      </c>
      <c r="AF54" s="8">
        <v>0.94185841083526611</v>
      </c>
      <c r="AG54" s="8">
        <v>0.89710265398025513</v>
      </c>
      <c r="AH54" s="8">
        <v>4.443809762597084E-2</v>
      </c>
      <c r="AI54" s="8">
        <v>0.45993798971176147</v>
      </c>
      <c r="AJ54" s="8">
        <v>0.70237469673156738</v>
      </c>
      <c r="AK54" s="8">
        <v>0.6022723913192749</v>
      </c>
      <c r="AL54" s="8">
        <v>0.2507721483707428</v>
      </c>
      <c r="AM54" s="8">
        <v>0.1305563747882843</v>
      </c>
      <c r="AN54" s="8">
        <v>0.40688449144363403</v>
      </c>
      <c r="AO54" s="8">
        <v>0.16086673736572266</v>
      </c>
      <c r="AP54" s="8">
        <v>-0.65615969896316528</v>
      </c>
      <c r="AQ54" s="8"/>
      <c r="AR54" s="8"/>
      <c r="AS54" s="8">
        <v>-2.9316480821749535</v>
      </c>
      <c r="AT54" s="8">
        <v>-2.2451318480915523</v>
      </c>
      <c r="AU54" s="8">
        <v>-3.404171588604922</v>
      </c>
      <c r="AV54" s="8">
        <v>-2.8462353654259767</v>
      </c>
      <c r="AW54" s="8">
        <v>-1.8506482126663422</v>
      </c>
      <c r="AX54" s="8">
        <v>-1.2511395132781862</v>
      </c>
      <c r="AY54" s="8">
        <v>-1.4907505772037672</v>
      </c>
      <c r="AZ54" s="8">
        <v>-1.1693501730798621</v>
      </c>
      <c r="BA54" s="8">
        <v>-2.3889988584918114</v>
      </c>
      <c r="BB54" s="8">
        <v>-1.7802610909656753</v>
      </c>
      <c r="BC54" s="8">
        <v>-2.7298024689358824</v>
      </c>
      <c r="BD54" s="8">
        <v>-2.0035918050648545</v>
      </c>
      <c r="BE54" s="8">
        <v>-2.4660032980129465</v>
      </c>
      <c r="BF54" s="8">
        <v>-1.8826182993176843</v>
      </c>
      <c r="BG54" s="8">
        <v>-50</v>
      </c>
      <c r="BH54" s="8">
        <v>-50</v>
      </c>
      <c r="BI54" s="8">
        <v>-50</v>
      </c>
      <c r="BJ54" s="8">
        <v>-37.523224075937186</v>
      </c>
      <c r="BK54" s="8">
        <v>-50</v>
      </c>
      <c r="BL54" s="8">
        <v>-50</v>
      </c>
      <c r="BM54" s="8">
        <v>-47.92053734598953</v>
      </c>
      <c r="BN54" s="8">
        <v>220.81163636276997</v>
      </c>
      <c r="BO54" s="8">
        <v>197.72767963748925</v>
      </c>
      <c r="BP54" s="8">
        <v>200.36582468026722</v>
      </c>
      <c r="BQ54" s="8">
        <v>180.77761036715282</v>
      </c>
      <c r="BR54" s="8">
        <v>215.68691203121276</v>
      </c>
      <c r="BS54" s="8">
        <v>212.4436095818165</v>
      </c>
      <c r="BT54" s="7" t="s">
        <v>220</v>
      </c>
      <c r="BU54" s="7" t="s">
        <v>221</v>
      </c>
      <c r="BV54" s="7">
        <v>11</v>
      </c>
      <c r="BW54" s="7" t="s">
        <v>255</v>
      </c>
      <c r="BX54" s="9">
        <v>1.4500000476837158</v>
      </c>
      <c r="BY54" s="7" t="s">
        <v>216</v>
      </c>
      <c r="BZ54" s="7" t="s">
        <v>713</v>
      </c>
      <c r="CA54" s="25">
        <v>0</v>
      </c>
      <c r="CB54" s="25">
        <v>0</v>
      </c>
      <c r="CC54" s="25">
        <v>0</v>
      </c>
    </row>
    <row r="55" spans="1:81" x14ac:dyDescent="0.25">
      <c r="A55" s="7">
        <v>513</v>
      </c>
      <c r="B55" s="7">
        <v>44657</v>
      </c>
      <c r="C55" s="7" t="s">
        <v>863</v>
      </c>
      <c r="D55" s="7" t="s">
        <v>864</v>
      </c>
      <c r="E55" s="7" t="s">
        <v>865</v>
      </c>
      <c r="F55" s="7" t="s">
        <v>446</v>
      </c>
      <c r="H55" s="7" t="s">
        <v>224</v>
      </c>
      <c r="I55" s="8">
        <v>24.5</v>
      </c>
      <c r="J55" s="7" t="s">
        <v>214</v>
      </c>
      <c r="K55" s="8">
        <v>87.638648986816406</v>
      </c>
      <c r="L55" s="8">
        <v>0.44722199440002441</v>
      </c>
      <c r="M55" s="7" t="s">
        <v>349</v>
      </c>
      <c r="N55" s="7" t="s">
        <v>214</v>
      </c>
      <c r="O55" s="7" t="s">
        <v>374</v>
      </c>
      <c r="P55" s="7" t="s">
        <v>410</v>
      </c>
      <c r="Q55" s="7" t="s">
        <v>866</v>
      </c>
      <c r="R55" s="7" t="s">
        <v>242</v>
      </c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>
        <v>-1.5461846115079525</v>
      </c>
      <c r="AT55" s="8">
        <v>-1.1029905990096696</v>
      </c>
      <c r="AU55" s="8">
        <v>-0.33898855960145957</v>
      </c>
      <c r="AV55" s="8">
        <v>0.240403830210598</v>
      </c>
      <c r="AW55" s="8">
        <v>0.11631848770226272</v>
      </c>
      <c r="AX55" s="8">
        <v>0.59785810190032829</v>
      </c>
      <c r="AY55" s="8">
        <v>0.55637494391361586</v>
      </c>
      <c r="AZ55" s="8">
        <v>-0.27088632790844247</v>
      </c>
      <c r="BA55" s="8">
        <v>-0.46928982113525392</v>
      </c>
      <c r="BB55" s="8">
        <v>0.23153392626240324</v>
      </c>
      <c r="BC55" s="8">
        <v>-2.4539822960737765</v>
      </c>
      <c r="BD55" s="8">
        <v>-2.1166804673836097</v>
      </c>
      <c r="BE55" s="8">
        <v>-0.68929197611709403</v>
      </c>
      <c r="BF55" s="8">
        <v>-0.40346025598806534</v>
      </c>
      <c r="BT55" s="7" t="s">
        <v>214</v>
      </c>
      <c r="BU55" s="7" t="s">
        <v>214</v>
      </c>
      <c r="BV55" s="7">
        <v>10.5</v>
      </c>
      <c r="BW55" s="7" t="s">
        <v>345</v>
      </c>
      <c r="BX55" s="9">
        <v>0</v>
      </c>
      <c r="BY55" s="7" t="s">
        <v>214</v>
      </c>
      <c r="BZ55" s="7" t="s">
        <v>214</v>
      </c>
      <c r="CA55" s="25">
        <v>0</v>
      </c>
      <c r="CB55" s="25">
        <v>0</v>
      </c>
      <c r="CC55" s="25">
        <v>0</v>
      </c>
    </row>
    <row r="56" spans="1:81" x14ac:dyDescent="0.25">
      <c r="A56" s="7">
        <v>513</v>
      </c>
      <c r="B56" s="7">
        <v>44657</v>
      </c>
      <c r="C56" s="7" t="s">
        <v>867</v>
      </c>
      <c r="D56" s="7" t="s">
        <v>868</v>
      </c>
      <c r="E56" s="7" t="s">
        <v>868</v>
      </c>
      <c r="F56" s="7" t="s">
        <v>212</v>
      </c>
      <c r="G56" s="7">
        <v>3</v>
      </c>
      <c r="H56" s="7" t="s">
        <v>255</v>
      </c>
      <c r="I56" s="8">
        <v>11.5</v>
      </c>
      <c r="J56" s="7" t="s">
        <v>379</v>
      </c>
      <c r="K56" s="8">
        <v>91.078086853027344</v>
      </c>
      <c r="L56" s="8">
        <v>4.4307012557983398</v>
      </c>
      <c r="M56" s="7" t="s">
        <v>639</v>
      </c>
      <c r="N56" s="7" t="s">
        <v>231</v>
      </c>
      <c r="O56" s="7" t="s">
        <v>343</v>
      </c>
      <c r="P56" s="7" t="s">
        <v>249</v>
      </c>
      <c r="Q56" s="7" t="s">
        <v>869</v>
      </c>
      <c r="R56" s="7" t="s">
        <v>291</v>
      </c>
      <c r="T56" s="8">
        <v>0.76460850238800049</v>
      </c>
      <c r="U56" s="8">
        <v>0.80206459760665894</v>
      </c>
      <c r="V56" s="8">
        <v>0.78915596008300781</v>
      </c>
      <c r="W56" s="8">
        <v>0.53582710027694702</v>
      </c>
      <c r="X56" s="8">
        <v>0.42618268728256226</v>
      </c>
      <c r="Y56" s="8">
        <v>0.77183777093887329</v>
      </c>
      <c r="Z56" s="8">
        <v>0.63588380813598633</v>
      </c>
      <c r="AA56" s="8">
        <v>0.88377475738525391</v>
      </c>
      <c r="AB56" s="8">
        <v>0.8950810432434082</v>
      </c>
      <c r="AC56" s="8">
        <v>0.94985109567642212</v>
      </c>
      <c r="AD56" s="8">
        <v>0.8805394172668457</v>
      </c>
      <c r="AE56" s="8">
        <v>0.74363315105438232</v>
      </c>
      <c r="AF56" s="8">
        <v>0.88989162445068359</v>
      </c>
      <c r="AG56" s="8">
        <v>0.8474266529083252</v>
      </c>
      <c r="AH56" s="8">
        <v>3.2602638006210327E-2</v>
      </c>
      <c r="AI56" s="8">
        <v>0.29783794283866882</v>
      </c>
      <c r="AJ56" s="8">
        <v>0.47444811463356018</v>
      </c>
      <c r="AK56" s="8">
        <v>0.40398123860359192</v>
      </c>
      <c r="AL56" s="8">
        <v>0.15238870680332184</v>
      </c>
      <c r="AM56" s="8">
        <v>8.4051728248596191E-2</v>
      </c>
      <c r="AN56" s="8">
        <v>0.27224999666213989</v>
      </c>
      <c r="AO56" s="8">
        <v>0.1069524735212326</v>
      </c>
      <c r="AP56" s="8">
        <v>-0.74229401350021362</v>
      </c>
      <c r="AQ56" s="8"/>
      <c r="AR56" s="8"/>
      <c r="AS56" s="8">
        <v>-1.9987288938115757</v>
      </c>
      <c r="AT56" s="8">
        <v>-1.9359459257483378</v>
      </c>
      <c r="AU56" s="8">
        <v>-2.1246963239466043</v>
      </c>
      <c r="AV56" s="8">
        <v>-2.2442440292234416</v>
      </c>
      <c r="AW56" s="8">
        <v>-1.6353900797457901</v>
      </c>
      <c r="AX56" s="8">
        <v>-1.3507838639467487</v>
      </c>
      <c r="AY56" s="8">
        <v>-1.6486254995029772</v>
      </c>
      <c r="AZ56" s="8">
        <v>-1.3952170469790646</v>
      </c>
      <c r="BA56" s="8">
        <v>-1.9308589925779367</v>
      </c>
      <c r="BB56" s="8">
        <v>-1.4188517823148836</v>
      </c>
      <c r="BC56" s="8">
        <v>-2.2648446059667191</v>
      </c>
      <c r="BD56" s="8">
        <v>-1.7279488820000424</v>
      </c>
      <c r="BE56" s="8">
        <v>-1.9338573992586003</v>
      </c>
      <c r="BF56" s="8">
        <v>-1.6788319217020866</v>
      </c>
      <c r="BG56" s="7">
        <v>-50</v>
      </c>
      <c r="BH56" s="7">
        <v>-50</v>
      </c>
      <c r="BI56" s="7">
        <v>-50</v>
      </c>
      <c r="BJ56" s="7">
        <v>-50</v>
      </c>
      <c r="BK56" s="7">
        <v>-50</v>
      </c>
      <c r="BL56" s="7">
        <v>-50</v>
      </c>
      <c r="BM56" s="7">
        <v>-50</v>
      </c>
      <c r="BN56" s="7">
        <v>180.56413972219698</v>
      </c>
      <c r="BO56" s="7">
        <v>166.02306447561256</v>
      </c>
      <c r="BP56" s="7">
        <v>163.67929845738067</v>
      </c>
      <c r="BQ56" s="7">
        <v>155.3158456649779</v>
      </c>
      <c r="BR56" s="7">
        <v>167.91626826584027</v>
      </c>
      <c r="BS56" s="7">
        <v>166.5906915764034</v>
      </c>
      <c r="BT56" s="7" t="s">
        <v>220</v>
      </c>
      <c r="BU56" s="7" t="s">
        <v>221</v>
      </c>
      <c r="BV56" s="7">
        <v>10.5</v>
      </c>
      <c r="BW56" s="7" t="s">
        <v>345</v>
      </c>
      <c r="BX56" s="9">
        <v>1.0499999523162842</v>
      </c>
      <c r="BY56" s="7" t="s">
        <v>231</v>
      </c>
      <c r="BZ56" s="7" t="s">
        <v>214</v>
      </c>
      <c r="CA56" s="25">
        <v>0</v>
      </c>
      <c r="CB56" s="25">
        <v>0</v>
      </c>
      <c r="CC56" s="25">
        <v>0</v>
      </c>
    </row>
    <row r="57" spans="1:81" x14ac:dyDescent="0.25">
      <c r="A57" s="7">
        <v>513</v>
      </c>
      <c r="B57" s="7">
        <v>44657</v>
      </c>
      <c r="C57" s="7" t="s">
        <v>870</v>
      </c>
      <c r="D57" s="7" t="s">
        <v>871</v>
      </c>
      <c r="E57" s="7" t="s">
        <v>868</v>
      </c>
      <c r="F57" s="7" t="s">
        <v>212</v>
      </c>
      <c r="G57" s="7">
        <v>1</v>
      </c>
      <c r="H57" s="7" t="s">
        <v>238</v>
      </c>
      <c r="I57" s="8">
        <v>13.5</v>
      </c>
      <c r="J57" s="7" t="s">
        <v>214</v>
      </c>
      <c r="K57" s="8">
        <v>288.52212524414063</v>
      </c>
      <c r="L57" s="8">
        <v>2.7967443466186523</v>
      </c>
      <c r="M57" s="7" t="s">
        <v>639</v>
      </c>
      <c r="N57" s="7" t="s">
        <v>231</v>
      </c>
      <c r="O57" s="7" t="s">
        <v>256</v>
      </c>
      <c r="P57" s="7" t="s">
        <v>249</v>
      </c>
      <c r="Q57" s="7" t="s">
        <v>869</v>
      </c>
      <c r="R57" s="7" t="s">
        <v>291</v>
      </c>
      <c r="T57" s="8">
        <v>0.73696571588516235</v>
      </c>
      <c r="U57" s="8">
        <v>0.7551501989364624</v>
      </c>
      <c r="V57" s="8">
        <v>0.78283202648162842</v>
      </c>
      <c r="W57" s="8">
        <v>0.52808135747909546</v>
      </c>
      <c r="X57" s="8">
        <v>0.44054627418518066</v>
      </c>
      <c r="Y57" s="8">
        <v>0.7596203088760376</v>
      </c>
      <c r="Z57" s="8">
        <v>0.62643557786941528</v>
      </c>
      <c r="AA57" s="8">
        <v>0.81016772985458374</v>
      </c>
      <c r="AB57" s="8">
        <v>0.83603423833847046</v>
      </c>
      <c r="AC57" s="8">
        <v>0.87259525060653687</v>
      </c>
      <c r="AD57" s="8">
        <v>0.85136878490447998</v>
      </c>
      <c r="AE57" s="8">
        <v>0.83449685573577881</v>
      </c>
      <c r="AF57" s="8">
        <v>0.88400226831436157</v>
      </c>
      <c r="AG57" s="8">
        <v>0.85825669765472412</v>
      </c>
      <c r="AH57" s="8">
        <v>7.8766360878944397E-2</v>
      </c>
      <c r="AI57" s="8">
        <v>0.69354748725891113</v>
      </c>
      <c r="AJ57" s="8">
        <v>1.0791970491409302</v>
      </c>
      <c r="AK57" s="8">
        <v>0.96817749738693237</v>
      </c>
      <c r="AL57" s="8">
        <v>0.36284151673316956</v>
      </c>
      <c r="AM57" s="8">
        <v>0.20990870893001556</v>
      </c>
      <c r="AN57" s="8">
        <v>0.6473311185836792</v>
      </c>
      <c r="AO57" s="8">
        <v>0.25455257296562195</v>
      </c>
      <c r="AP57" s="8">
        <v>-0.26639437675476074</v>
      </c>
      <c r="AQ57" s="8"/>
      <c r="AR57" s="8"/>
      <c r="AS57" s="8">
        <v>-1.4640411078755351</v>
      </c>
      <c r="AT57" s="8">
        <v>-1.4800726699906657</v>
      </c>
      <c r="AU57" s="8">
        <v>-1.4726337053104488</v>
      </c>
      <c r="AV57" s="8">
        <v>-1.7808191995037377</v>
      </c>
      <c r="AW57" s="8">
        <v>-1.1178379654386676</v>
      </c>
      <c r="AX57" s="8">
        <v>-0.82461455969625441</v>
      </c>
      <c r="AY57" s="8">
        <v>-0.96021910371037478</v>
      </c>
      <c r="AZ57" s="8">
        <v>-0.86782271797096322</v>
      </c>
      <c r="BA57" s="8">
        <v>-0.53484992812220866</v>
      </c>
      <c r="BB57" s="8">
        <v>-0.27567056064934781</v>
      </c>
      <c r="BC57" s="8">
        <v>-0.49421675058308018</v>
      </c>
      <c r="BD57" s="8">
        <v>-1.4872375386085819</v>
      </c>
      <c r="BE57" s="8">
        <v>-1.007299760173386</v>
      </c>
      <c r="BF57" s="8">
        <v>-1.1193728744032585</v>
      </c>
      <c r="BG57" s="8">
        <v>6.4091725969685278</v>
      </c>
      <c r="BH57" s="8">
        <v>18.38172882625911</v>
      </c>
      <c r="BI57" s="8">
        <v>14.989138174567346</v>
      </c>
      <c r="BJ57" s="8">
        <v>27.071984730175476</v>
      </c>
      <c r="BK57" s="8">
        <v>8.1012943329415386</v>
      </c>
      <c r="BL57" s="8">
        <v>1.0669690496414532</v>
      </c>
      <c r="BM57" s="8">
        <v>12.670047951758908</v>
      </c>
      <c r="BN57" s="8">
        <v>270.03024425680195</v>
      </c>
      <c r="BO57" s="8">
        <v>235.48677057800302</v>
      </c>
      <c r="BP57" s="8">
        <v>245.27514522709814</v>
      </c>
      <c r="BQ57" s="8">
        <v>210.41345955486912</v>
      </c>
      <c r="BR57" s="8">
        <v>265.14809866245457</v>
      </c>
      <c r="BS57" s="8">
        <v>285.44368346641789</v>
      </c>
      <c r="BT57" s="7" t="s">
        <v>220</v>
      </c>
      <c r="BU57" s="7" t="s">
        <v>221</v>
      </c>
      <c r="BV57" s="7">
        <v>12.166666984558105</v>
      </c>
      <c r="BW57" s="7" t="s">
        <v>245</v>
      </c>
      <c r="BX57" s="9">
        <v>1.0499999523162842</v>
      </c>
      <c r="BY57" s="7" t="s">
        <v>231</v>
      </c>
      <c r="BZ57" s="7" t="s">
        <v>214</v>
      </c>
      <c r="CA57" s="25">
        <v>0</v>
      </c>
      <c r="CB57" s="25">
        <v>0</v>
      </c>
      <c r="CC57" s="25">
        <v>0</v>
      </c>
    </row>
    <row r="58" spans="1:81" x14ac:dyDescent="0.25">
      <c r="A58" s="7">
        <v>513</v>
      </c>
      <c r="B58" s="7">
        <v>44657</v>
      </c>
      <c r="C58" s="7" t="s">
        <v>872</v>
      </c>
      <c r="D58" s="7" t="s">
        <v>873</v>
      </c>
      <c r="E58" s="7" t="s">
        <v>873</v>
      </c>
      <c r="F58" s="7" t="s">
        <v>212</v>
      </c>
      <c r="H58" s="7" t="s">
        <v>245</v>
      </c>
      <c r="I58" s="8">
        <v>12.5</v>
      </c>
      <c r="J58" s="7" t="s">
        <v>214</v>
      </c>
      <c r="K58" s="8">
        <v>211.55734252929688</v>
      </c>
      <c r="L58" s="8">
        <v>5.2827181816101074</v>
      </c>
      <c r="M58" s="7" t="s">
        <v>315</v>
      </c>
      <c r="N58" s="7" t="s">
        <v>295</v>
      </c>
      <c r="O58" s="7" t="s">
        <v>256</v>
      </c>
      <c r="P58" s="7" t="s">
        <v>249</v>
      </c>
      <c r="Q58" s="7" t="s">
        <v>874</v>
      </c>
      <c r="R58" s="7" t="s">
        <v>291</v>
      </c>
      <c r="T58" s="8">
        <v>0.38408556580543518</v>
      </c>
      <c r="U58" s="8">
        <v>0.38135963678359985</v>
      </c>
      <c r="V58" s="8">
        <v>0.40037810802459717</v>
      </c>
      <c r="W58" s="8">
        <v>0.26308688521385193</v>
      </c>
      <c r="X58" s="8">
        <v>0.19668096303939819</v>
      </c>
      <c r="Y58" s="8">
        <v>0.33313384652137756</v>
      </c>
      <c r="Z58" s="8">
        <v>0.34497162699699402</v>
      </c>
      <c r="AA58" s="8">
        <v>0.58705270290374756</v>
      </c>
      <c r="AB58" s="8">
        <v>0.57061237096786499</v>
      </c>
      <c r="AC58" s="8">
        <v>0.63308894634246826</v>
      </c>
      <c r="AD58" s="8">
        <v>0.76339828968048096</v>
      </c>
      <c r="AE58" s="8">
        <v>0.60724508762359619</v>
      </c>
      <c r="AF58" s="8">
        <v>0.6118013858795166</v>
      </c>
      <c r="AG58" s="8">
        <v>0.80296885967254639</v>
      </c>
      <c r="AH58" s="8">
        <v>0.17739973962306976</v>
      </c>
      <c r="AI58" s="8">
        <v>0.8140837550163269</v>
      </c>
      <c r="AJ58" s="8">
        <v>1.2274798154830933</v>
      </c>
      <c r="AK58" s="8">
        <v>1.1152414083480835</v>
      </c>
      <c r="AL58" s="8">
        <v>0.40712478756904602</v>
      </c>
      <c r="AM58" s="8">
        <v>0.21106363832950592</v>
      </c>
      <c r="AN58" s="8">
        <v>0.63938266038894653</v>
      </c>
      <c r="AO58" s="8">
        <v>0.31571605801582336</v>
      </c>
      <c r="AP58" s="8">
        <v>0.94392901659011841</v>
      </c>
      <c r="AQ58" s="8"/>
      <c r="AR58" s="8"/>
      <c r="AS58" s="8">
        <v>-0.39550524739710408</v>
      </c>
      <c r="AT58" s="8">
        <v>-2.5440882887611509</v>
      </c>
      <c r="AU58" s="8">
        <v>-0.33962383036816135</v>
      </c>
      <c r="AV58" s="8">
        <v>-2.4530519581150458</v>
      </c>
      <c r="AW58" s="8">
        <v>-5.0439418550635794E-2</v>
      </c>
      <c r="AX58" s="8">
        <v>-1.7671181234569877</v>
      </c>
      <c r="AY58" s="8">
        <v>0.10808266144880622</v>
      </c>
      <c r="AZ58" s="8">
        <v>-1.4265809292998091</v>
      </c>
      <c r="BA58" s="8">
        <v>0.2897991014044578</v>
      </c>
      <c r="BB58" s="8">
        <v>-0.85294459550271495</v>
      </c>
      <c r="BC58" s="8">
        <v>-0.15059110786634711</v>
      </c>
      <c r="BD58" s="8">
        <v>-2.0140219791144953</v>
      </c>
      <c r="BE58" s="8">
        <v>-8.9712973554830724E-2</v>
      </c>
      <c r="BF58" s="8">
        <v>-1.8429676457083675</v>
      </c>
      <c r="BG58" s="7">
        <v>-4.3743666482251955</v>
      </c>
      <c r="BH58" s="7">
        <v>6.5370753510445851</v>
      </c>
      <c r="BI58" s="7">
        <v>5.2900635426916596</v>
      </c>
      <c r="BJ58" s="7">
        <v>14.549120249930168</v>
      </c>
      <c r="BK58" s="7">
        <v>15.447382098579748</v>
      </c>
      <c r="BL58" s="7">
        <v>15.41263341047992</v>
      </c>
      <c r="BM58" s="7">
        <v>8.8103180007501454</v>
      </c>
      <c r="BN58" s="7">
        <v>220.81163636276997</v>
      </c>
      <c r="BO58" s="7">
        <v>197.72767963748925</v>
      </c>
      <c r="BP58" s="7">
        <v>200.36582468026722</v>
      </c>
      <c r="BQ58" s="7">
        <v>180.77761036715282</v>
      </c>
      <c r="BR58" s="7">
        <v>178.87727147119523</v>
      </c>
      <c r="BS58" s="7">
        <v>178.95078487230302</v>
      </c>
      <c r="BT58" s="7" t="s">
        <v>220</v>
      </c>
      <c r="BU58" s="7" t="s">
        <v>221</v>
      </c>
      <c r="BV58" s="7">
        <v>12.166666984558105</v>
      </c>
      <c r="BW58" s="7" t="s">
        <v>245</v>
      </c>
      <c r="BX58" s="9">
        <v>2.2000000476837158</v>
      </c>
      <c r="BY58" s="7" t="s">
        <v>295</v>
      </c>
      <c r="BZ58" s="7" t="s">
        <v>713</v>
      </c>
      <c r="CA58" s="25">
        <v>0</v>
      </c>
      <c r="CB58" s="25">
        <v>0</v>
      </c>
      <c r="CC58" s="25">
        <v>0</v>
      </c>
    </row>
    <row r="59" spans="1:81" x14ac:dyDescent="0.25">
      <c r="A59" s="7">
        <v>513</v>
      </c>
      <c r="B59" s="7">
        <v>44657</v>
      </c>
      <c r="C59" s="7" t="s">
        <v>875</v>
      </c>
      <c r="D59" s="7" t="s">
        <v>876</v>
      </c>
      <c r="E59" s="7" t="s">
        <v>876</v>
      </c>
      <c r="F59" s="7" t="s">
        <v>360</v>
      </c>
      <c r="H59" s="7" t="s">
        <v>224</v>
      </c>
      <c r="I59" s="8">
        <v>24.5</v>
      </c>
      <c r="J59" s="7" t="s">
        <v>214</v>
      </c>
      <c r="K59" s="8">
        <v>51.200054168701172</v>
      </c>
      <c r="L59" s="8">
        <v>3.958899974822998</v>
      </c>
      <c r="M59" s="7" t="s">
        <v>349</v>
      </c>
      <c r="N59" s="7" t="s">
        <v>214</v>
      </c>
      <c r="O59" s="7" t="s">
        <v>350</v>
      </c>
      <c r="P59" s="7" t="s">
        <v>410</v>
      </c>
      <c r="Q59" s="7" t="s">
        <v>877</v>
      </c>
      <c r="R59" s="7" t="s">
        <v>242</v>
      </c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>
        <v>0.64331057552383364</v>
      </c>
      <c r="AT59" s="8">
        <v>2.2360600352890101</v>
      </c>
      <c r="AU59" s="8">
        <v>-0.86472651657721966</v>
      </c>
      <c r="AV59" s="8">
        <v>-0.11943239194813601</v>
      </c>
      <c r="AW59" s="8">
        <v>1.4434956332171673</v>
      </c>
      <c r="AX59" s="8">
        <v>1.8965327245887771</v>
      </c>
      <c r="AY59" s="8">
        <v>-0.88702302081009865</v>
      </c>
      <c r="AZ59" s="8">
        <v>-0.16481212782254731</v>
      </c>
      <c r="BA59" s="8">
        <v>-0.44151432338898355</v>
      </c>
      <c r="BB59" s="8">
        <v>0.25604654926706488</v>
      </c>
      <c r="BC59" s="8">
        <v>-1.2504931733250952</v>
      </c>
      <c r="BD59" s="8">
        <v>-0.5397267700800622</v>
      </c>
      <c r="BE59" s="8">
        <v>-0.22615847089339935</v>
      </c>
      <c r="BF59" s="8">
        <v>0.59411133654901771</v>
      </c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7" t="s">
        <v>352</v>
      </c>
      <c r="BU59" s="7" t="s">
        <v>353</v>
      </c>
      <c r="BV59" s="7">
        <v>6.5</v>
      </c>
      <c r="BW59" s="7" t="s">
        <v>402</v>
      </c>
      <c r="BX59" s="9">
        <v>0</v>
      </c>
      <c r="BY59" s="7" t="s">
        <v>214</v>
      </c>
      <c r="BZ59" s="7" t="s">
        <v>214</v>
      </c>
      <c r="CA59" s="25">
        <v>0</v>
      </c>
      <c r="CB59" s="25">
        <v>0</v>
      </c>
      <c r="CC59" s="25">
        <v>0</v>
      </c>
    </row>
    <row r="60" spans="1:81" x14ac:dyDescent="0.25">
      <c r="A60" s="7">
        <v>513</v>
      </c>
      <c r="B60" s="7">
        <v>44657</v>
      </c>
      <c r="C60" s="7" t="s">
        <v>16885</v>
      </c>
      <c r="D60" s="7" t="s">
        <v>16885</v>
      </c>
      <c r="E60" s="7" t="s">
        <v>16885</v>
      </c>
      <c r="F60" s="7" t="s">
        <v>446</v>
      </c>
      <c r="H60" s="7" t="s">
        <v>224</v>
      </c>
      <c r="I60" s="8">
        <v>24.5</v>
      </c>
      <c r="J60" s="7" t="s">
        <v>214</v>
      </c>
      <c r="K60" s="8">
        <v>135.4837646484375</v>
      </c>
      <c r="L60" s="8">
        <v>4.2354998588562012</v>
      </c>
      <c r="M60" s="7" t="s">
        <v>349</v>
      </c>
      <c r="N60" s="7" t="s">
        <v>214</v>
      </c>
      <c r="O60" s="7" t="s">
        <v>214</v>
      </c>
      <c r="P60" s="7" t="s">
        <v>410</v>
      </c>
      <c r="Q60" s="7" t="s">
        <v>16886</v>
      </c>
      <c r="R60" s="7" t="s">
        <v>242</v>
      </c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7">
        <v>1.1074331194247908</v>
      </c>
      <c r="AT60" s="7">
        <v>2.3758470227868895</v>
      </c>
      <c r="AU60" s="7">
        <v>-0.81399843035535657</v>
      </c>
      <c r="AV60" s="7">
        <v>-0.4301881059182851</v>
      </c>
      <c r="AW60" s="7">
        <v>1.7872735684551593</v>
      </c>
      <c r="AX60" s="7">
        <v>1.9144864416593725</v>
      </c>
      <c r="AY60" s="7">
        <v>-1.1831948207261116</v>
      </c>
      <c r="AZ60" s="7">
        <v>-0.76278102078007914</v>
      </c>
      <c r="BA60" s="7">
        <v>-0.20971116047159874</v>
      </c>
      <c r="BB60" s="7">
        <v>0.25694006816885923</v>
      </c>
      <c r="BC60" s="7">
        <v>-2.1990395733510235</v>
      </c>
      <c r="BD60" s="7">
        <v>-1.6745926376508142</v>
      </c>
      <c r="BE60" s="7">
        <v>-0.2518728828373567</v>
      </c>
      <c r="BF60" s="7">
        <v>0.27995196137765715</v>
      </c>
      <c r="BT60" s="7" t="s">
        <v>352</v>
      </c>
      <c r="BU60" s="7" t="s">
        <v>353</v>
      </c>
      <c r="BV60" s="7">
        <v>10.5</v>
      </c>
      <c r="BW60" s="7" t="s">
        <v>345</v>
      </c>
      <c r="BX60" s="9">
        <v>0</v>
      </c>
      <c r="BY60" s="7" t="s">
        <v>214</v>
      </c>
      <c r="BZ60" s="7" t="s">
        <v>214</v>
      </c>
      <c r="CA60" s="25">
        <v>0</v>
      </c>
      <c r="CB60" s="25">
        <v>0</v>
      </c>
      <c r="CC60" s="25">
        <v>0</v>
      </c>
    </row>
    <row r="61" spans="1:81" x14ac:dyDescent="0.25">
      <c r="A61" s="7">
        <v>513</v>
      </c>
      <c r="B61" s="7">
        <v>44657</v>
      </c>
      <c r="C61" s="7" t="s">
        <v>878</v>
      </c>
      <c r="D61" s="7" t="s">
        <v>879</v>
      </c>
      <c r="E61" s="7" t="s">
        <v>879</v>
      </c>
      <c r="F61" s="7" t="s">
        <v>237</v>
      </c>
      <c r="H61" s="7" t="s">
        <v>224</v>
      </c>
      <c r="I61" s="8">
        <v>24.5</v>
      </c>
      <c r="J61" s="7" t="s">
        <v>214</v>
      </c>
      <c r="K61" s="8">
        <v>281.79150390625</v>
      </c>
      <c r="L61" s="8">
        <v>1.0678000450134277</v>
      </c>
      <c r="M61" s="7" t="s">
        <v>349</v>
      </c>
      <c r="N61" s="7" t="s">
        <v>214</v>
      </c>
      <c r="O61" s="7" t="s">
        <v>214</v>
      </c>
      <c r="P61" s="7" t="s">
        <v>407</v>
      </c>
      <c r="Q61" s="7" t="s">
        <v>880</v>
      </c>
      <c r="R61" s="7" t="s">
        <v>242</v>
      </c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>
        <v>0.7696113018054962</v>
      </c>
      <c r="AT61" s="8">
        <v>2.4066701140599331</v>
      </c>
      <c r="AU61" s="8">
        <v>1.5856556462673908</v>
      </c>
      <c r="AV61" s="8">
        <v>1.7514478583663571</v>
      </c>
      <c r="AW61" s="8">
        <v>1.4932382701367442</v>
      </c>
      <c r="AX61" s="8">
        <v>1.9954394126132611</v>
      </c>
      <c r="AY61" s="8">
        <v>0.78298118001239081</v>
      </c>
      <c r="AZ61" s="8">
        <v>1.0314225728476574</v>
      </c>
      <c r="BA61" s="8">
        <v>-0.43963464123727419</v>
      </c>
      <c r="BB61" s="8">
        <v>0.25800540255004373</v>
      </c>
      <c r="BC61" s="8">
        <v>0.60424597488957377</v>
      </c>
      <c r="BD61" s="8">
        <v>2.1530833338296262</v>
      </c>
      <c r="BE61" s="8">
        <v>0.79934962197905379</v>
      </c>
      <c r="BF61" s="8">
        <v>1.5993447823778133</v>
      </c>
      <c r="BT61" s="7" t="s">
        <v>214</v>
      </c>
      <c r="BU61" s="7" t="s">
        <v>214</v>
      </c>
      <c r="BV61" s="7">
        <v>24.5</v>
      </c>
      <c r="BW61" s="7" t="s">
        <v>224</v>
      </c>
      <c r="BX61" s="9">
        <v>0</v>
      </c>
      <c r="BY61" s="7" t="s">
        <v>214</v>
      </c>
      <c r="BZ61" s="7" t="s">
        <v>214</v>
      </c>
      <c r="CA61" s="25">
        <v>0</v>
      </c>
      <c r="CB61" s="25">
        <v>0</v>
      </c>
      <c r="CC61" s="25">
        <v>0</v>
      </c>
    </row>
    <row r="62" spans="1:81" x14ac:dyDescent="0.25">
      <c r="A62" s="7">
        <v>513</v>
      </c>
      <c r="B62" s="7">
        <v>44657</v>
      </c>
      <c r="C62" s="7" t="s">
        <v>881</v>
      </c>
      <c r="D62" s="7" t="s">
        <v>882</v>
      </c>
      <c r="E62" s="7" t="s">
        <v>882</v>
      </c>
      <c r="F62" s="7" t="s">
        <v>237</v>
      </c>
      <c r="G62" s="7">
        <v>1</v>
      </c>
      <c r="H62" s="7" t="s">
        <v>222</v>
      </c>
      <c r="I62" s="8">
        <v>8.5</v>
      </c>
      <c r="J62" s="7" t="s">
        <v>214</v>
      </c>
      <c r="K62" s="8">
        <v>98.529739379882813</v>
      </c>
      <c r="L62" s="8">
        <v>2.7327687740325928</v>
      </c>
      <c r="M62" s="7" t="s">
        <v>349</v>
      </c>
      <c r="N62" s="7" t="s">
        <v>231</v>
      </c>
      <c r="O62" s="7" t="s">
        <v>389</v>
      </c>
      <c r="P62" s="7" t="s">
        <v>410</v>
      </c>
      <c r="Q62" s="7" t="s">
        <v>883</v>
      </c>
      <c r="R62" s="7" t="s">
        <v>242</v>
      </c>
      <c r="T62" s="8">
        <v>0.14084947109222412</v>
      </c>
      <c r="U62" s="8">
        <v>0.2332228422164917</v>
      </c>
      <c r="V62" s="8">
        <v>0.14024464786052704</v>
      </c>
      <c r="W62" s="8">
        <v>9.8218202590942383E-2</v>
      </c>
      <c r="X62" s="8">
        <v>0.13939224183559418</v>
      </c>
      <c r="Y62" s="8">
        <v>8.7397083640098572E-2</v>
      </c>
      <c r="Z62" s="8">
        <v>-7.9722404479980469E-2</v>
      </c>
      <c r="AA62" s="8">
        <v>0.18620583415031433</v>
      </c>
      <c r="AB62" s="8">
        <v>0.12220928072929382</v>
      </c>
      <c r="AC62" s="8">
        <v>0.34770199656486511</v>
      </c>
      <c r="AD62" s="8">
        <v>0.26498705148696899</v>
      </c>
      <c r="AE62" s="8">
        <v>0.32456079125404358</v>
      </c>
      <c r="AF62" s="8">
        <v>0.32348626852035522</v>
      </c>
      <c r="AG62" s="8">
        <v>0.15819694101810455</v>
      </c>
      <c r="AH62" s="8">
        <v>1.8569918349385262E-2</v>
      </c>
      <c r="AI62" s="8">
        <v>3.1250238418579102E-2</v>
      </c>
      <c r="AJ62" s="8">
        <v>7.8579217195510864E-2</v>
      </c>
      <c r="AK62" s="8">
        <v>4.0892336517572403E-2</v>
      </c>
      <c r="AL62" s="8">
        <v>1.5910262241959572E-2</v>
      </c>
      <c r="AM62" s="8">
        <v>1.565837487578392E-2</v>
      </c>
      <c r="AN62" s="8">
        <v>1.7558850347995758E-2</v>
      </c>
      <c r="AO62" s="8">
        <v>9.9999997473787516E-5</v>
      </c>
      <c r="AP62" s="8">
        <v>-0.57734370231628418</v>
      </c>
      <c r="AQ62" s="8"/>
      <c r="AR62" s="8"/>
      <c r="AS62" s="8">
        <v>-1.2068312022880847</v>
      </c>
      <c r="AT62" s="8">
        <v>-0.85039528225568795</v>
      </c>
      <c r="AU62" s="8">
        <v>-1.4113370998061925</v>
      </c>
      <c r="AV62" s="8">
        <v>-0.99805722116240159</v>
      </c>
      <c r="AW62" s="8">
        <v>-1.6446043380002258</v>
      </c>
      <c r="AX62" s="8">
        <v>-1.1449739647186759</v>
      </c>
      <c r="AY62" s="8">
        <v>-1.5340845739330418</v>
      </c>
      <c r="AZ62" s="8">
        <v>-1.0963638574601628</v>
      </c>
      <c r="BA62" s="8">
        <v>-1.3822123218071978</v>
      </c>
      <c r="BB62" s="8">
        <v>-1.0796747307467132</v>
      </c>
      <c r="BC62" s="8">
        <v>-0.76455263170224341</v>
      </c>
      <c r="BD62" s="8">
        <v>-0.99401705190631695</v>
      </c>
      <c r="BE62" s="8">
        <v>-1.3239370279228311</v>
      </c>
      <c r="BF62" s="8">
        <v>-1.0272470180416597</v>
      </c>
      <c r="BG62" s="7">
        <v>-0.205788499700231</v>
      </c>
      <c r="BH62" s="7">
        <v>-10.462244242642079</v>
      </c>
      <c r="BI62" s="7">
        <v>-5.1150709047925691</v>
      </c>
      <c r="BJ62" s="7">
        <v>-14.040381567948042</v>
      </c>
      <c r="BK62" s="7">
        <v>-6.9150503494313158</v>
      </c>
      <c r="BL62" s="7">
        <v>0.23106468097597951</v>
      </c>
      <c r="BM62" s="7">
        <v>-6.0845784805897107</v>
      </c>
      <c r="BN62" s="7">
        <v>98.732502252311221</v>
      </c>
      <c r="BO62" s="7">
        <v>108.83816136544485</v>
      </c>
      <c r="BP62" s="7">
        <v>103.56960541147114</v>
      </c>
      <c r="BQ62" s="7">
        <v>112.36369074672312</v>
      </c>
      <c r="BR62" s="7">
        <v>105.34312046716516</v>
      </c>
      <c r="BS62" s="7">
        <v>98.302071951918222</v>
      </c>
      <c r="BT62" s="7" t="s">
        <v>399</v>
      </c>
      <c r="BU62" s="7" t="s">
        <v>400</v>
      </c>
      <c r="BV62" s="7">
        <v>8.1666669845581055</v>
      </c>
      <c r="BW62" s="7" t="s">
        <v>222</v>
      </c>
      <c r="BX62" s="9">
        <v>1.75</v>
      </c>
      <c r="BY62" s="7" t="s">
        <v>231</v>
      </c>
      <c r="BZ62" s="7" t="s">
        <v>214</v>
      </c>
      <c r="CA62" s="25">
        <v>0</v>
      </c>
      <c r="CB62" s="25">
        <v>0</v>
      </c>
      <c r="CC62" s="25">
        <v>0</v>
      </c>
    </row>
    <row r="63" spans="1:81" x14ac:dyDescent="0.25">
      <c r="A63" s="7">
        <v>513</v>
      </c>
      <c r="B63" s="7">
        <v>44657</v>
      </c>
      <c r="C63" s="7" t="s">
        <v>884</v>
      </c>
      <c r="D63" s="7" t="s">
        <v>885</v>
      </c>
      <c r="E63" s="7" t="s">
        <v>885</v>
      </c>
      <c r="F63" s="7" t="s">
        <v>409</v>
      </c>
      <c r="H63" s="7" t="s">
        <v>224</v>
      </c>
      <c r="I63" s="8">
        <v>24.5</v>
      </c>
      <c r="J63" s="7" t="s">
        <v>214</v>
      </c>
      <c r="K63" s="8">
        <v>140.78709411621094</v>
      </c>
      <c r="L63" s="8">
        <v>3.1347999572753906</v>
      </c>
      <c r="M63" s="7" t="s">
        <v>349</v>
      </c>
      <c r="N63" s="7" t="s">
        <v>214</v>
      </c>
      <c r="O63" s="7" t="s">
        <v>214</v>
      </c>
      <c r="P63" s="7" t="s">
        <v>410</v>
      </c>
      <c r="Q63" s="7" t="s">
        <v>886</v>
      </c>
      <c r="R63" s="7" t="s">
        <v>242</v>
      </c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>
        <v>0.73568159026587809</v>
      </c>
      <c r="AT63" s="8">
        <v>2.2704144126114429</v>
      </c>
      <c r="AU63" s="8">
        <v>-1.682063948243453</v>
      </c>
      <c r="AV63" s="8">
        <v>-0.95413560175195611</v>
      </c>
      <c r="AW63" s="8">
        <v>1.4788255071237026</v>
      </c>
      <c r="AX63" s="8">
        <v>1.9040142289453239</v>
      </c>
      <c r="AY63" s="8">
        <v>0.84260959288023285</v>
      </c>
      <c r="AZ63" s="8">
        <v>1.1371062380624324</v>
      </c>
      <c r="BA63" s="8">
        <v>-0.4409929230585598</v>
      </c>
      <c r="BB63" s="8">
        <v>0.25640377779808304</v>
      </c>
      <c r="BC63" s="8">
        <v>0.68743497981594281</v>
      </c>
      <c r="BD63" s="8">
        <v>1.5679879921961202</v>
      </c>
      <c r="BE63" s="8">
        <v>0.27024913313062388</v>
      </c>
      <c r="BF63" s="8">
        <v>1.0302985079769078</v>
      </c>
      <c r="BT63" s="7" t="s">
        <v>352</v>
      </c>
      <c r="BU63" s="7" t="s">
        <v>353</v>
      </c>
      <c r="BV63" s="7">
        <v>8</v>
      </c>
      <c r="BW63" s="7" t="s">
        <v>222</v>
      </c>
      <c r="BX63" s="9">
        <v>0</v>
      </c>
      <c r="BY63" s="7" t="s">
        <v>214</v>
      </c>
      <c r="BZ63" s="7" t="s">
        <v>214</v>
      </c>
      <c r="CA63" s="25">
        <v>0</v>
      </c>
      <c r="CB63" s="25">
        <v>0</v>
      </c>
      <c r="CC63" s="25">
        <v>0</v>
      </c>
    </row>
    <row r="64" spans="1:81" x14ac:dyDescent="0.25">
      <c r="A64" s="7">
        <v>513</v>
      </c>
      <c r="B64" s="7">
        <v>44657</v>
      </c>
      <c r="C64" s="7" t="s">
        <v>887</v>
      </c>
      <c r="D64" s="7" t="s">
        <v>888</v>
      </c>
      <c r="E64" s="7" t="s">
        <v>888</v>
      </c>
      <c r="F64" s="7" t="s">
        <v>212</v>
      </c>
      <c r="H64" s="7" t="s">
        <v>224</v>
      </c>
      <c r="I64" s="8">
        <v>24.5</v>
      </c>
      <c r="J64" s="7" t="s">
        <v>214</v>
      </c>
      <c r="K64" s="8">
        <v>141.68724060058594</v>
      </c>
      <c r="L64" s="8">
        <v>5.6755375862121582</v>
      </c>
      <c r="M64" s="7" t="s">
        <v>349</v>
      </c>
      <c r="N64" s="7" t="s">
        <v>214</v>
      </c>
      <c r="O64" s="7" t="s">
        <v>214</v>
      </c>
      <c r="P64" s="7" t="s">
        <v>249</v>
      </c>
      <c r="Q64" s="7" t="s">
        <v>889</v>
      </c>
      <c r="R64" s="7" t="s">
        <v>242</v>
      </c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>
        <v>0.77717515165806028</v>
      </c>
      <c r="AT64" s="8">
        <v>2.342023350693478</v>
      </c>
      <c r="AU64" s="8">
        <v>0.19812147426622401</v>
      </c>
      <c r="AV64" s="8">
        <v>1.8497200322472003</v>
      </c>
      <c r="AW64" s="8">
        <v>1.4912398412760566</v>
      </c>
      <c r="AX64" s="8">
        <v>1.9201088905508608</v>
      </c>
      <c r="AY64" s="8">
        <v>0.90561705394577652</v>
      </c>
      <c r="AZ64" s="8">
        <v>1.5089885662310301</v>
      </c>
      <c r="BA64" s="8">
        <v>-0.44058283418012806</v>
      </c>
      <c r="BB64" s="8">
        <v>0.25694061053363837</v>
      </c>
      <c r="BC64" s="8">
        <v>0.1519142206156241</v>
      </c>
      <c r="BD64" s="8">
        <v>0.76927078151071115</v>
      </c>
      <c r="BE64" s="8">
        <v>0.51391415126360229</v>
      </c>
      <c r="BF64" s="8">
        <v>1.4411753719611529</v>
      </c>
      <c r="BT64" s="7" t="s">
        <v>214</v>
      </c>
      <c r="BU64" s="7" t="s">
        <v>214</v>
      </c>
      <c r="BV64" s="7">
        <v>8</v>
      </c>
      <c r="BW64" s="7" t="s">
        <v>222</v>
      </c>
      <c r="BX64" s="9">
        <v>0</v>
      </c>
      <c r="BY64" s="7" t="s">
        <v>214</v>
      </c>
      <c r="BZ64" s="7" t="s">
        <v>214</v>
      </c>
      <c r="CA64" s="25">
        <v>0</v>
      </c>
      <c r="CB64" s="25">
        <v>0</v>
      </c>
      <c r="CC64" s="25">
        <v>0</v>
      </c>
    </row>
    <row r="65" spans="1:81" x14ac:dyDescent="0.25">
      <c r="A65" s="7">
        <v>513</v>
      </c>
      <c r="B65" s="7">
        <v>44657</v>
      </c>
      <c r="C65" s="7" t="s">
        <v>893</v>
      </c>
      <c r="D65" s="7" t="s">
        <v>894</v>
      </c>
      <c r="E65" s="7" t="s">
        <v>894</v>
      </c>
      <c r="F65" s="7" t="s">
        <v>212</v>
      </c>
      <c r="H65" s="7" t="s">
        <v>224</v>
      </c>
      <c r="I65" s="8">
        <v>24.5</v>
      </c>
      <c r="J65" s="7" t="s">
        <v>214</v>
      </c>
      <c r="K65" s="8">
        <v>194.92939758300781</v>
      </c>
      <c r="L65" s="8">
        <v>3.8288424015045166</v>
      </c>
      <c r="M65" s="7" t="s">
        <v>892</v>
      </c>
      <c r="N65" s="7" t="s">
        <v>214</v>
      </c>
      <c r="O65" s="7" t="s">
        <v>396</v>
      </c>
      <c r="P65" s="7" t="s">
        <v>249</v>
      </c>
      <c r="Q65" s="7" t="s">
        <v>895</v>
      </c>
      <c r="R65" s="7" t="s">
        <v>219</v>
      </c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>
        <v>0.4905272524983289</v>
      </c>
      <c r="AT65" s="8">
        <v>2.0260534505465109</v>
      </c>
      <c r="AU65" s="8">
        <v>-8.2134043650167146E-2</v>
      </c>
      <c r="AV65" s="8">
        <v>1.4816884685027285</v>
      </c>
      <c r="AW65" s="8">
        <v>-2.1237102449347921E-3</v>
      </c>
      <c r="AX65" s="8">
        <v>0.5897565420561296</v>
      </c>
      <c r="AY65" s="8">
        <v>-0.31624806726012999</v>
      </c>
      <c r="AZ65" s="8">
        <v>0.88520080631359577</v>
      </c>
      <c r="BA65" s="8">
        <v>3.6199640347797111</v>
      </c>
      <c r="BB65" s="8">
        <v>2.8889782084792817</v>
      </c>
      <c r="BC65" s="8">
        <v>3.6199640347797111</v>
      </c>
      <c r="BD65" s="8">
        <v>2.8889782084792817</v>
      </c>
      <c r="BE65" s="8">
        <v>1.2216582501504198</v>
      </c>
      <c r="BF65" s="8">
        <v>1.7934426140629214</v>
      </c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7" t="s">
        <v>352</v>
      </c>
      <c r="BU65" s="7" t="s">
        <v>353</v>
      </c>
      <c r="BV65" s="7">
        <v>14.5</v>
      </c>
      <c r="BW65" s="7" t="s">
        <v>287</v>
      </c>
      <c r="BX65" s="9">
        <v>0</v>
      </c>
      <c r="BY65" s="7" t="s">
        <v>214</v>
      </c>
      <c r="BZ65" s="7" t="s">
        <v>214</v>
      </c>
      <c r="CA65" s="25">
        <v>0</v>
      </c>
      <c r="CB65" s="25">
        <v>0</v>
      </c>
      <c r="CC65" s="25">
        <v>0</v>
      </c>
    </row>
    <row r="66" spans="1:81" x14ac:dyDescent="0.25">
      <c r="A66" s="7">
        <v>513</v>
      </c>
      <c r="B66" s="7">
        <v>44657</v>
      </c>
      <c r="C66" s="7" t="s">
        <v>896</v>
      </c>
      <c r="D66" s="7" t="s">
        <v>896</v>
      </c>
      <c r="E66" s="7" t="s">
        <v>896</v>
      </c>
      <c r="F66" s="7" t="s">
        <v>212</v>
      </c>
      <c r="H66" s="7" t="s">
        <v>255</v>
      </c>
      <c r="I66" s="8">
        <v>11.5</v>
      </c>
      <c r="J66" s="7" t="s">
        <v>214</v>
      </c>
      <c r="K66" s="8">
        <v>81.139289855957031</v>
      </c>
      <c r="L66" s="8">
        <v>3.4386999607086182</v>
      </c>
      <c r="M66" s="7" t="s">
        <v>315</v>
      </c>
      <c r="N66" s="7" t="s">
        <v>231</v>
      </c>
      <c r="O66" s="7" t="s">
        <v>374</v>
      </c>
      <c r="P66" s="7" t="s">
        <v>469</v>
      </c>
      <c r="Q66" s="7" t="s">
        <v>897</v>
      </c>
      <c r="R66" s="7" t="s">
        <v>291</v>
      </c>
      <c r="T66" s="8">
        <v>0.87121319770812988</v>
      </c>
      <c r="U66" s="8">
        <v>0.894977867603302</v>
      </c>
      <c r="V66" s="8">
        <v>0.88559186458587646</v>
      </c>
      <c r="W66" s="8">
        <v>0.69953858852386475</v>
      </c>
      <c r="X66" s="8">
        <v>0.44667592644691467</v>
      </c>
      <c r="Y66" s="8">
        <v>0.80914932489395142</v>
      </c>
      <c r="Z66" s="8">
        <v>0.69479411840438843</v>
      </c>
      <c r="AA66" s="8">
        <v>0.88786661624908447</v>
      </c>
      <c r="AB66" s="8">
        <v>0.91494166851043701</v>
      </c>
      <c r="AC66" s="8">
        <v>0.92693394422531128</v>
      </c>
      <c r="AD66" s="8">
        <v>0.780051589012146</v>
      </c>
      <c r="AE66" s="8">
        <v>0.75574296712875366</v>
      </c>
      <c r="AF66" s="8">
        <v>0.90050840377807617</v>
      </c>
      <c r="AG66" s="8">
        <v>0.84597605466842651</v>
      </c>
      <c r="AH66" s="8">
        <v>3.0134754255414009E-2</v>
      </c>
      <c r="AI66" s="8">
        <v>0.31367525458335876</v>
      </c>
      <c r="AJ66" s="8">
        <v>0.4893353283405304</v>
      </c>
      <c r="AK66" s="8">
        <v>0.41903167963027954</v>
      </c>
      <c r="AL66" s="8">
        <v>0.18388853967189789</v>
      </c>
      <c r="AM66" s="8">
        <v>8.1425100564956665E-2</v>
      </c>
      <c r="AN66" s="8">
        <v>0.26380646228790283</v>
      </c>
      <c r="AO66" s="8">
        <v>0.10801500827074051</v>
      </c>
      <c r="AP66" s="8">
        <v>-0.83327770233154297</v>
      </c>
      <c r="AQ66" s="8"/>
      <c r="AR66" s="8"/>
      <c r="AS66" s="8">
        <v>-3.0729851754490252</v>
      </c>
      <c r="AT66" s="8">
        <v>-2.196430836895503</v>
      </c>
      <c r="AU66" s="8">
        <v>-3.1629573813338339</v>
      </c>
      <c r="AV66" s="8">
        <v>-2.5159982028286731</v>
      </c>
      <c r="AW66" s="8">
        <v>-1.7172114710205235</v>
      </c>
      <c r="AX66" s="8">
        <v>-1.1294269612250583</v>
      </c>
      <c r="AY66" s="8">
        <v>-0.85563937131674306</v>
      </c>
      <c r="AZ66" s="8">
        <v>-0.87225014723859817</v>
      </c>
      <c r="BA66" s="8">
        <v>-0.25972446850855169</v>
      </c>
      <c r="BB66" s="8">
        <v>-0.37739238674279213</v>
      </c>
      <c r="BC66" s="8">
        <v>-1.4695945439821354</v>
      </c>
      <c r="BD66" s="8">
        <v>-1.0945871052979306</v>
      </c>
      <c r="BE66" s="8">
        <v>-1.7563520686018022</v>
      </c>
      <c r="BF66" s="8">
        <v>-1.3643476067047591</v>
      </c>
      <c r="BG66" s="8">
        <v>-50</v>
      </c>
      <c r="BH66" s="8">
        <v>-50</v>
      </c>
      <c r="BI66" s="8">
        <v>-50</v>
      </c>
      <c r="BJ66" s="8">
        <v>-50</v>
      </c>
      <c r="BK66" s="8">
        <v>-50</v>
      </c>
      <c r="BL66" s="8">
        <v>-50</v>
      </c>
      <c r="BM66" s="8">
        <v>-50</v>
      </c>
      <c r="BN66" s="8">
        <v>180.56413972219698</v>
      </c>
      <c r="BO66" s="8">
        <v>166.02306447561256</v>
      </c>
      <c r="BP66" s="8">
        <v>163.67929845738067</v>
      </c>
      <c r="BQ66" s="8">
        <v>155.3158456649779</v>
      </c>
      <c r="BR66" s="8">
        <v>148.34068653729653</v>
      </c>
      <c r="BS66" s="8">
        <v>146.33329590472309</v>
      </c>
      <c r="BT66" s="7" t="s">
        <v>898</v>
      </c>
      <c r="BU66" s="7" t="s">
        <v>899</v>
      </c>
      <c r="BV66" s="7">
        <v>10.5</v>
      </c>
      <c r="BW66" s="7" t="s">
        <v>345</v>
      </c>
      <c r="BX66" s="9">
        <v>0</v>
      </c>
      <c r="BY66" s="7" t="s">
        <v>231</v>
      </c>
      <c r="BZ66" s="7" t="s">
        <v>214</v>
      </c>
      <c r="CA66" s="25">
        <v>0</v>
      </c>
      <c r="CB66" s="25">
        <v>0</v>
      </c>
      <c r="CC66" s="25">
        <v>0</v>
      </c>
    </row>
    <row r="67" spans="1:81" x14ac:dyDescent="0.25">
      <c r="A67" s="7">
        <v>513</v>
      </c>
      <c r="B67" s="7">
        <v>44657</v>
      </c>
      <c r="C67" s="7" t="s">
        <v>902</v>
      </c>
      <c r="D67" s="7" t="s">
        <v>903</v>
      </c>
      <c r="E67" s="7" t="s">
        <v>903</v>
      </c>
      <c r="F67" s="7" t="s">
        <v>409</v>
      </c>
      <c r="G67" s="7">
        <v>1</v>
      </c>
      <c r="H67" s="7" t="s">
        <v>222</v>
      </c>
      <c r="I67" s="8">
        <v>8.5</v>
      </c>
      <c r="J67" s="7" t="s">
        <v>214</v>
      </c>
      <c r="K67" s="8">
        <v>85.116226196289063</v>
      </c>
      <c r="L67" s="8">
        <v>8.0820999145507813</v>
      </c>
      <c r="M67" s="7" t="s">
        <v>322</v>
      </c>
      <c r="N67" s="7" t="s">
        <v>231</v>
      </c>
      <c r="O67" s="7" t="s">
        <v>214</v>
      </c>
      <c r="P67" s="7" t="s">
        <v>217</v>
      </c>
      <c r="Q67" s="7" t="s">
        <v>904</v>
      </c>
      <c r="R67" s="7" t="s">
        <v>291</v>
      </c>
      <c r="T67" s="8">
        <v>0.85287940502166748</v>
      </c>
      <c r="U67" s="8">
        <v>0.86945277452468872</v>
      </c>
      <c r="V67" s="8">
        <v>0.84609138965606689</v>
      </c>
      <c r="W67" s="8">
        <v>0.62564581632614136</v>
      </c>
      <c r="X67" s="8">
        <v>0.50138896703720093</v>
      </c>
      <c r="Y67" s="8">
        <v>0.84115970134735107</v>
      </c>
      <c r="Z67" s="8">
        <v>0.73288023471832275</v>
      </c>
      <c r="AA67" s="8">
        <v>0.895699143409729</v>
      </c>
      <c r="AB67" s="8">
        <v>0.92536956071853638</v>
      </c>
      <c r="AC67" s="8">
        <v>0.89354556798934937</v>
      </c>
      <c r="AD67" s="8">
        <v>0.8400883674621582</v>
      </c>
      <c r="AE67" s="8">
        <v>0.76559531688690186</v>
      </c>
      <c r="AF67" s="8">
        <v>0.92343485355377197</v>
      </c>
      <c r="AG67" s="8">
        <v>0.90998637676239014</v>
      </c>
      <c r="AH67" s="8">
        <v>3.544887900352478E-2</v>
      </c>
      <c r="AI67" s="8">
        <v>0.36122539639472961</v>
      </c>
      <c r="AJ67" s="8">
        <v>0.55921030044555664</v>
      </c>
      <c r="AK67" s="8">
        <v>0.47093978524208069</v>
      </c>
      <c r="AL67" s="8">
        <v>0.19346678256988525</v>
      </c>
      <c r="AM67" s="8">
        <v>0.1075165644288063</v>
      </c>
      <c r="AN67" s="8">
        <v>0.32260426878929138</v>
      </c>
      <c r="AO67" s="8">
        <v>0.13402809202671051</v>
      </c>
      <c r="AP67" s="8">
        <v>0.16998635232448578</v>
      </c>
      <c r="AQ67" s="8"/>
      <c r="AR67" s="8"/>
      <c r="AS67" s="8">
        <v>-2.871670172479833</v>
      </c>
      <c r="AT67" s="8">
        <v>-2.9405515304083605</v>
      </c>
      <c r="AU67" s="8">
        <v>-3.0449826268383133</v>
      </c>
      <c r="AV67" s="8">
        <v>-2.2247421954299926</v>
      </c>
      <c r="AW67" s="8">
        <v>-2.0376833434238906</v>
      </c>
      <c r="AX67" s="8">
        <v>-2.2841419275550594</v>
      </c>
      <c r="AY67" s="8">
        <v>-3.0291373408433588</v>
      </c>
      <c r="AZ67" s="8">
        <v>-2.2247421954299926</v>
      </c>
      <c r="BA67" s="8">
        <v>-1.1888175597740664</v>
      </c>
      <c r="BB67" s="8">
        <v>-0.88478660448889057</v>
      </c>
      <c r="BC67" s="8">
        <v>-1.1888175597740664</v>
      </c>
      <c r="BD67" s="8">
        <v>-0.88478660448889057</v>
      </c>
      <c r="BE67" s="8">
        <v>-2.2268514338555878</v>
      </c>
      <c r="BF67" s="8">
        <v>-1.9072918429668644</v>
      </c>
      <c r="BG67" s="7">
        <v>-15.997274156188809</v>
      </c>
      <c r="BH67" s="7">
        <v>-50</v>
      </c>
      <c r="BI67" s="7">
        <v>-4.8314794889186361</v>
      </c>
      <c r="BJ67" s="7">
        <v>-50</v>
      </c>
      <c r="BK67" s="7">
        <v>-1.246668907550899</v>
      </c>
      <c r="BL67" s="7">
        <v>-1.246668907550899</v>
      </c>
      <c r="BM67" s="7">
        <v>-20.553681910034875</v>
      </c>
      <c r="BN67" s="7">
        <v>98.732502252311221</v>
      </c>
      <c r="BO67" s="7">
        <v>162.43933573037637</v>
      </c>
      <c r="BP67" s="7">
        <v>89.228599206704359</v>
      </c>
      <c r="BQ67" s="7">
        <v>162.43933573037637</v>
      </c>
      <c r="BR67" s="7">
        <v>86.177343723558891</v>
      </c>
      <c r="BS67" s="7">
        <v>86.177343723558891</v>
      </c>
      <c r="BT67" s="7" t="s">
        <v>297</v>
      </c>
      <c r="BU67" s="7" t="s">
        <v>298</v>
      </c>
      <c r="BV67" s="7">
        <v>8</v>
      </c>
      <c r="BW67" s="7" t="s">
        <v>222</v>
      </c>
      <c r="BX67" s="9">
        <v>2.2999999523162842</v>
      </c>
      <c r="BY67" s="7" t="s">
        <v>231</v>
      </c>
      <c r="BZ67" s="7" t="s">
        <v>214</v>
      </c>
      <c r="CA67" s="25">
        <v>0</v>
      </c>
      <c r="CB67" s="25">
        <v>0</v>
      </c>
      <c r="CC67" s="25">
        <v>0</v>
      </c>
    </row>
    <row r="68" spans="1:81" x14ac:dyDescent="0.25">
      <c r="A68" s="7">
        <v>513</v>
      </c>
      <c r="B68" s="7">
        <v>44657</v>
      </c>
      <c r="C68" s="7" t="s">
        <v>905</v>
      </c>
      <c r="D68" s="7" t="s">
        <v>906</v>
      </c>
      <c r="E68" s="7" t="s">
        <v>906</v>
      </c>
      <c r="F68" s="7" t="s">
        <v>212</v>
      </c>
      <c r="H68" s="7" t="s">
        <v>245</v>
      </c>
      <c r="I68" s="8">
        <v>12.5</v>
      </c>
      <c r="J68" s="7" t="s">
        <v>214</v>
      </c>
      <c r="K68" s="8">
        <v>108.65624237060547</v>
      </c>
      <c r="L68" s="8">
        <v>3.5152015686035156</v>
      </c>
      <c r="M68" s="7" t="s">
        <v>267</v>
      </c>
      <c r="N68" s="7" t="s">
        <v>295</v>
      </c>
      <c r="O68" s="7" t="s">
        <v>374</v>
      </c>
      <c r="P68" s="7" t="s">
        <v>217</v>
      </c>
      <c r="Q68" s="7" t="s">
        <v>907</v>
      </c>
      <c r="R68" s="7" t="s">
        <v>242</v>
      </c>
      <c r="T68" s="8">
        <v>0.91573536396026611</v>
      </c>
      <c r="U68" s="8">
        <v>0.92842662334442139</v>
      </c>
      <c r="V68" s="8">
        <v>0.9175305962562561</v>
      </c>
      <c r="W68" s="8">
        <v>0.71023261547088623</v>
      </c>
      <c r="X68" s="8">
        <v>0.49484336376190186</v>
      </c>
      <c r="Y68" s="8">
        <v>0.89173465967178345</v>
      </c>
      <c r="Z68" s="8">
        <v>0.74259620904922485</v>
      </c>
      <c r="AA68" s="8">
        <v>0.96765279769897461</v>
      </c>
      <c r="AB68" s="8">
        <v>0.96538591384887695</v>
      </c>
      <c r="AC68" s="8">
        <v>0.9339601993560791</v>
      </c>
      <c r="AD68" s="8">
        <v>0.76884680986404419</v>
      </c>
      <c r="AE68" s="8">
        <v>0.8277471661567688</v>
      </c>
      <c r="AF68" s="8">
        <v>0.94275736808776855</v>
      </c>
      <c r="AG68" s="8">
        <v>0.88875073194503784</v>
      </c>
      <c r="AH68" s="8">
        <v>3.9094682782888412E-2</v>
      </c>
      <c r="AI68" s="8">
        <v>0.42773601412773132</v>
      </c>
      <c r="AJ68" s="8">
        <v>0.6585547924041748</v>
      </c>
      <c r="AK68" s="8">
        <v>0.56322747468948364</v>
      </c>
      <c r="AL68" s="8">
        <v>0.24221087992191315</v>
      </c>
      <c r="AM68" s="8">
        <v>0.11702632158994675</v>
      </c>
      <c r="AN68" s="8">
        <v>0.37717461585998535</v>
      </c>
      <c r="AO68" s="8">
        <v>0.1497720330953598</v>
      </c>
      <c r="AP68" s="8">
        <v>-0.80423980951309204</v>
      </c>
      <c r="AQ68" s="8"/>
      <c r="AR68" s="8"/>
      <c r="AS68" s="8">
        <v>-1.6285861192970503</v>
      </c>
      <c r="AT68" s="8">
        <v>-1.4602182106205515</v>
      </c>
      <c r="AU68" s="8">
        <v>-1.3378806890817243</v>
      </c>
      <c r="AV68" s="8">
        <v>-0.97004296046705041</v>
      </c>
      <c r="AW68" s="8">
        <v>-2.2349475948813691</v>
      </c>
      <c r="AX68" s="8">
        <v>-1.849186445541426</v>
      </c>
      <c r="AY68" s="8">
        <v>-1.6918512191776327</v>
      </c>
      <c r="AZ68" s="8">
        <v>-1.7249397760366334</v>
      </c>
      <c r="BA68" s="8">
        <v>1.9850432286071429</v>
      </c>
      <c r="BB68" s="8">
        <v>1.9950865383508896</v>
      </c>
      <c r="BC68" s="8">
        <v>1.9850432286071429</v>
      </c>
      <c r="BD68" s="8">
        <v>1.9950865383508896</v>
      </c>
      <c r="BE68" s="8">
        <v>-0.48719652753724824</v>
      </c>
      <c r="BF68" s="8">
        <v>-0.33570238599398028</v>
      </c>
      <c r="BG68" s="8">
        <v>-50</v>
      </c>
      <c r="BH68" s="8">
        <v>-50</v>
      </c>
      <c r="BI68" s="8">
        <v>-50</v>
      </c>
      <c r="BJ68" s="8">
        <v>-50</v>
      </c>
      <c r="BK68" s="8">
        <v>-49.198598042682391</v>
      </c>
      <c r="BL68" s="8">
        <v>-49.198598042682391</v>
      </c>
      <c r="BM68" s="8">
        <v>-49.732866014227461</v>
      </c>
      <c r="BN68" s="8">
        <v>220.81163636276997</v>
      </c>
      <c r="BO68" s="8">
        <v>197.72767963748925</v>
      </c>
      <c r="BP68" s="8">
        <v>265.25401003773089</v>
      </c>
      <c r="BQ68" s="8">
        <v>188.8817746877948</v>
      </c>
      <c r="BR68" s="8">
        <v>162.11359030280241</v>
      </c>
      <c r="BS68" s="8">
        <v>162.11359030280241</v>
      </c>
      <c r="BT68" s="7" t="s">
        <v>220</v>
      </c>
      <c r="BU68" s="7" t="s">
        <v>221</v>
      </c>
      <c r="BV68" s="7">
        <v>11</v>
      </c>
      <c r="BW68" s="7" t="s">
        <v>255</v>
      </c>
      <c r="BX68" s="9">
        <v>2.3499999046325684</v>
      </c>
      <c r="BY68" s="7" t="s">
        <v>295</v>
      </c>
      <c r="BZ68" s="7" t="s">
        <v>713</v>
      </c>
      <c r="CA68" s="25">
        <v>0</v>
      </c>
      <c r="CB68" s="25">
        <v>0</v>
      </c>
      <c r="CC68" s="25">
        <v>0</v>
      </c>
    </row>
    <row r="69" spans="1:81" x14ac:dyDescent="0.25">
      <c r="A69" s="7">
        <v>513</v>
      </c>
      <c r="B69" s="7">
        <v>44657</v>
      </c>
      <c r="C69" s="7" t="s">
        <v>1910</v>
      </c>
      <c r="D69" s="7" t="s">
        <v>1910</v>
      </c>
      <c r="E69" s="7" t="s">
        <v>1910</v>
      </c>
      <c r="F69" s="7" t="s">
        <v>212</v>
      </c>
      <c r="H69" s="7" t="s">
        <v>430</v>
      </c>
      <c r="I69" s="8">
        <v>16.5</v>
      </c>
      <c r="J69" s="7" t="s">
        <v>214</v>
      </c>
      <c r="K69" s="8">
        <v>222.38758850097656</v>
      </c>
      <c r="L69" s="8">
        <v>1.5687999725341797</v>
      </c>
      <c r="M69" s="7" t="s">
        <v>1129</v>
      </c>
      <c r="N69" s="7" t="s">
        <v>295</v>
      </c>
      <c r="O69" s="7" t="s">
        <v>283</v>
      </c>
      <c r="P69" s="7" t="s">
        <v>249</v>
      </c>
      <c r="Q69" s="7" t="s">
        <v>1911</v>
      </c>
      <c r="R69" s="7" t="s">
        <v>291</v>
      </c>
      <c r="T69" s="8">
        <v>0.77345210313796997</v>
      </c>
      <c r="U69" s="8">
        <v>0.75095516443252563</v>
      </c>
      <c r="V69" s="8">
        <v>0.7701338529586792</v>
      </c>
      <c r="W69" s="8">
        <v>0.53332817554473877</v>
      </c>
      <c r="X69" s="8">
        <v>0.47691825032234192</v>
      </c>
      <c r="Y69" s="8">
        <v>0.75153130292892456</v>
      </c>
      <c r="Z69" s="8">
        <v>0.66724187135696411</v>
      </c>
      <c r="AA69" s="8">
        <v>0.88804799318313599</v>
      </c>
      <c r="AB69" s="8">
        <v>0.90405428409576416</v>
      </c>
      <c r="AC69" s="8">
        <v>0.82777178287506104</v>
      </c>
      <c r="AD69" s="8">
        <v>0.57403773069381714</v>
      </c>
      <c r="AE69" s="8">
        <v>0.82571965456008911</v>
      </c>
      <c r="AF69" s="8">
        <v>0.87925976514816284</v>
      </c>
      <c r="AG69" s="8">
        <v>0.89996564388275146</v>
      </c>
      <c r="AH69" s="8">
        <v>5.399700254201889E-2</v>
      </c>
      <c r="AI69" s="8">
        <v>0.49898931384086609</v>
      </c>
      <c r="AJ69" s="8">
        <v>0.73571616411209106</v>
      </c>
      <c r="AK69" s="8">
        <v>0.65295237302780151</v>
      </c>
      <c r="AL69" s="8">
        <v>0.2512114942073822</v>
      </c>
      <c r="AM69" s="8">
        <v>0.15578000247478485</v>
      </c>
      <c r="AN69" s="8">
        <v>0.43904182314872742</v>
      </c>
      <c r="AO69" s="8">
        <v>0.18587169051170349</v>
      </c>
      <c r="AP69" s="8">
        <v>-1.5183392763137817</v>
      </c>
      <c r="AQ69" s="8"/>
      <c r="AR69" s="8"/>
      <c r="AS69" s="8">
        <v>-0.46838687796472428</v>
      </c>
      <c r="AT69" s="8">
        <v>-0.21105744856264219</v>
      </c>
      <c r="AU69" s="8">
        <v>-0.84886257594139025</v>
      </c>
      <c r="AV69" s="8">
        <v>-0.49315166064630001</v>
      </c>
      <c r="AW69" s="8">
        <v>-0.25751807751549916</v>
      </c>
      <c r="AX69" s="8">
        <v>0.3073633810359116</v>
      </c>
      <c r="AY69" s="8">
        <v>-0.76279918877223629</v>
      </c>
      <c r="AZ69" s="8">
        <v>-9.7191159007550029E-2</v>
      </c>
      <c r="BA69" s="8">
        <v>0.21390038998258126</v>
      </c>
      <c r="BB69" s="8">
        <v>1.1734654313166517</v>
      </c>
      <c r="BC69" s="8">
        <v>0.535946682462207</v>
      </c>
      <c r="BD69" s="8">
        <v>1.1734654313166517</v>
      </c>
      <c r="BE69" s="8">
        <v>-0.26461994129151034</v>
      </c>
      <c r="BF69" s="8">
        <v>0.30881566257545379</v>
      </c>
      <c r="BG69" s="7">
        <v>-50</v>
      </c>
      <c r="BH69" s="7">
        <v>-50</v>
      </c>
      <c r="BI69" s="7">
        <v>-50</v>
      </c>
      <c r="BJ69" s="7">
        <v>-49.193395564706577</v>
      </c>
      <c r="BK69" s="7">
        <v>4.2070387429700736E-6</v>
      </c>
      <c r="BL69" s="7">
        <v>4.2070387429700736E-6</v>
      </c>
      <c r="BM69" s="7">
        <v>-33.198897858438187</v>
      </c>
      <c r="BN69" s="7">
        <v>493.83716244326013</v>
      </c>
      <c r="BO69" s="7">
        <v>397.79896236348969</v>
      </c>
      <c r="BP69" s="7">
        <v>449.928207511153</v>
      </c>
      <c r="BQ69" s="7">
        <v>331.78759459907388</v>
      </c>
      <c r="BR69" s="7">
        <v>222.38757914504455</v>
      </c>
      <c r="BS69" s="7">
        <v>222.38757914504455</v>
      </c>
      <c r="BT69" s="7" t="s">
        <v>220</v>
      </c>
      <c r="BU69" s="7" t="s">
        <v>221</v>
      </c>
      <c r="BV69" s="7">
        <v>16.5</v>
      </c>
      <c r="BW69" s="7" t="s">
        <v>430</v>
      </c>
      <c r="BX69" s="9">
        <v>2.4500000476837158</v>
      </c>
      <c r="BY69" s="7" t="s">
        <v>295</v>
      </c>
      <c r="BZ69" s="7" t="s">
        <v>214</v>
      </c>
      <c r="CA69" s="25">
        <v>0</v>
      </c>
      <c r="CB69" s="25">
        <v>0</v>
      </c>
      <c r="CC69" s="25">
        <v>0</v>
      </c>
    </row>
    <row r="70" spans="1:81" x14ac:dyDescent="0.25">
      <c r="A70" s="7">
        <v>513</v>
      </c>
      <c r="B70" s="7">
        <v>44657</v>
      </c>
      <c r="C70" s="7" t="s">
        <v>1912</v>
      </c>
      <c r="D70" s="7" t="s">
        <v>1912</v>
      </c>
      <c r="E70" s="7" t="s">
        <v>1912</v>
      </c>
      <c r="F70" s="7" t="s">
        <v>212</v>
      </c>
      <c r="H70" s="7" t="s">
        <v>255</v>
      </c>
      <c r="I70" s="8">
        <v>11.5</v>
      </c>
      <c r="J70" s="7" t="s">
        <v>214</v>
      </c>
      <c r="K70" s="8">
        <v>40.496673583984375</v>
      </c>
      <c r="L70" s="8">
        <v>3.5209000110626221</v>
      </c>
      <c r="M70" s="7" t="s">
        <v>447</v>
      </c>
      <c r="N70" s="7" t="s">
        <v>295</v>
      </c>
      <c r="O70" s="7" t="s">
        <v>343</v>
      </c>
      <c r="P70" s="7" t="s">
        <v>217</v>
      </c>
      <c r="Q70" s="7" t="s">
        <v>1913</v>
      </c>
      <c r="R70" s="7" t="s">
        <v>291</v>
      </c>
      <c r="T70" s="8">
        <v>0.72088164091110229</v>
      </c>
      <c r="U70" s="8">
        <v>0.82890814542770386</v>
      </c>
      <c r="V70" s="8">
        <v>0.71934115886688232</v>
      </c>
      <c r="W70" s="8">
        <v>0.52277219295501709</v>
      </c>
      <c r="X70" s="8">
        <v>0.28430622816085815</v>
      </c>
      <c r="Y70" s="8">
        <v>0.67917776107788086</v>
      </c>
      <c r="Z70" s="8">
        <v>0.56184852123260498</v>
      </c>
      <c r="AA70" s="8">
        <v>0.86029732227325439</v>
      </c>
      <c r="AB70" s="8">
        <v>0.94460529088973999</v>
      </c>
      <c r="AC70" s="8">
        <v>0.89389437437057495</v>
      </c>
      <c r="AD70" s="8">
        <v>0.65473717451095581</v>
      </c>
      <c r="AE70" s="8">
        <v>0.61493581533432007</v>
      </c>
      <c r="AF70" s="8">
        <v>0.86325377225875854</v>
      </c>
      <c r="AG70" s="8">
        <v>0.8872101902961731</v>
      </c>
      <c r="AH70" s="8">
        <v>1.5289006754755974E-2</v>
      </c>
      <c r="AI70" s="8">
        <v>0.13168351352214813</v>
      </c>
      <c r="AJ70" s="8">
        <v>0.2299388200044632</v>
      </c>
      <c r="AK70" s="8">
        <v>0.17268705368041992</v>
      </c>
      <c r="AL70" s="8">
        <v>6.9721564650535583E-2</v>
      </c>
      <c r="AM70" s="8">
        <v>2.629442885518074E-2</v>
      </c>
      <c r="AN70" s="8">
        <v>0.11234451085329056</v>
      </c>
      <c r="AO70" s="8">
        <v>4.4315826147794724E-2</v>
      </c>
      <c r="AP70" s="8">
        <v>-1.6175916194915771</v>
      </c>
      <c r="AQ70" s="8"/>
      <c r="AR70" s="8"/>
      <c r="AS70" s="8">
        <v>-2.0361196009354221</v>
      </c>
      <c r="AT70" s="8">
        <v>-2.111760367977459</v>
      </c>
      <c r="AU70" s="8">
        <v>-2.1047980007396805</v>
      </c>
      <c r="AV70" s="8">
        <v>-1.3705714007320233</v>
      </c>
      <c r="AW70" s="8">
        <v>-1.3943680791035762</v>
      </c>
      <c r="AX70" s="8">
        <v>-1.0617642876330706</v>
      </c>
      <c r="AY70" s="8">
        <v>-1.8513282631789638</v>
      </c>
      <c r="AZ70" s="8">
        <v>-1.1180063435127923</v>
      </c>
      <c r="BA70" s="8">
        <v>-1.7626836199560394</v>
      </c>
      <c r="BB70" s="8">
        <v>-1.5874071556997926</v>
      </c>
      <c r="BC70" s="8">
        <v>-1.936571433166798</v>
      </c>
      <c r="BD70" s="8">
        <v>-1.2161161847541107</v>
      </c>
      <c r="BE70" s="8">
        <v>-1.8476448328467463</v>
      </c>
      <c r="BF70" s="8">
        <v>-1.4109376233848747</v>
      </c>
      <c r="BG70" s="7">
        <v>-50</v>
      </c>
      <c r="BH70" s="7">
        <v>-50</v>
      </c>
      <c r="BI70" s="7">
        <v>-50</v>
      </c>
      <c r="BJ70" s="7">
        <v>-50</v>
      </c>
      <c r="BK70" s="7">
        <v>-50</v>
      </c>
      <c r="BL70" s="7">
        <v>-50</v>
      </c>
      <c r="BM70" s="7">
        <v>-50</v>
      </c>
      <c r="BN70" s="7">
        <v>180.56413972219698</v>
      </c>
      <c r="BO70" s="7">
        <v>166.02306447561256</v>
      </c>
      <c r="BP70" s="7">
        <v>163.67929845738067</v>
      </c>
      <c r="BQ70" s="7">
        <v>155.3158456649779</v>
      </c>
      <c r="BR70" s="7">
        <v>165.18172259127655</v>
      </c>
      <c r="BS70" s="7">
        <v>134.84094009015934</v>
      </c>
      <c r="BT70" s="7" t="s">
        <v>338</v>
      </c>
      <c r="BU70" s="7" t="s">
        <v>339</v>
      </c>
      <c r="BV70" s="7">
        <v>10</v>
      </c>
      <c r="BW70" s="7" t="s">
        <v>345</v>
      </c>
      <c r="BX70" s="9">
        <v>0</v>
      </c>
      <c r="BY70" s="7" t="s">
        <v>295</v>
      </c>
      <c r="BZ70" s="7" t="s">
        <v>214</v>
      </c>
      <c r="CA70" s="25">
        <v>0</v>
      </c>
      <c r="CB70" s="25">
        <v>0</v>
      </c>
      <c r="CC70" s="25">
        <v>0</v>
      </c>
    </row>
    <row r="71" spans="1:81" x14ac:dyDescent="0.25">
      <c r="A71" s="7">
        <v>513</v>
      </c>
      <c r="B71" s="7">
        <v>44657</v>
      </c>
      <c r="C71" s="7" t="s">
        <v>17975</v>
      </c>
      <c r="D71" s="7" t="s">
        <v>17976</v>
      </c>
      <c r="E71" s="7" t="s">
        <v>1912</v>
      </c>
      <c r="F71" s="7" t="s">
        <v>212</v>
      </c>
      <c r="H71" s="7" t="s">
        <v>224</v>
      </c>
      <c r="I71" s="8">
        <v>24.5</v>
      </c>
      <c r="J71" s="7" t="s">
        <v>214</v>
      </c>
      <c r="K71" s="8">
        <v>131.32489013671875</v>
      </c>
      <c r="L71" s="8">
        <v>4.3443999290466309</v>
      </c>
      <c r="M71" s="7" t="s">
        <v>447</v>
      </c>
      <c r="N71" s="7" t="s">
        <v>214</v>
      </c>
      <c r="O71" s="7" t="s">
        <v>256</v>
      </c>
      <c r="P71" s="7" t="s">
        <v>217</v>
      </c>
      <c r="Q71" s="7" t="s">
        <v>1913</v>
      </c>
      <c r="R71" s="7" t="s">
        <v>291</v>
      </c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7" t="s">
        <v>214</v>
      </c>
      <c r="BU71" s="7" t="s">
        <v>214</v>
      </c>
      <c r="BV71" s="7">
        <v>12.5</v>
      </c>
      <c r="BW71" s="7" t="s">
        <v>245</v>
      </c>
      <c r="BX71" s="9">
        <v>0</v>
      </c>
      <c r="BY71" s="7" t="s">
        <v>214</v>
      </c>
      <c r="BZ71" s="7" t="s">
        <v>214</v>
      </c>
      <c r="CA71" s="25">
        <v>0</v>
      </c>
      <c r="CB71" s="25">
        <v>0</v>
      </c>
      <c r="CC71" s="25">
        <v>0</v>
      </c>
    </row>
    <row r="72" spans="1:81" x14ac:dyDescent="0.25">
      <c r="A72" s="7">
        <v>513</v>
      </c>
      <c r="B72" s="7">
        <v>44657</v>
      </c>
      <c r="C72" s="7" t="s">
        <v>19128</v>
      </c>
      <c r="D72" s="7" t="s">
        <v>19129</v>
      </c>
      <c r="E72" s="7" t="s">
        <v>19129</v>
      </c>
      <c r="F72" s="7" t="s">
        <v>212</v>
      </c>
      <c r="G72" s="7">
        <v>1</v>
      </c>
      <c r="H72" s="7" t="s">
        <v>402</v>
      </c>
      <c r="I72" s="8">
        <v>6.5</v>
      </c>
      <c r="J72" s="7" t="s">
        <v>214</v>
      </c>
      <c r="K72" s="8">
        <v>121.20880889892578</v>
      </c>
      <c r="L72" s="8">
        <v>9.6728000640869141</v>
      </c>
      <c r="M72" s="7" t="s">
        <v>322</v>
      </c>
      <c r="N72" s="7" t="s">
        <v>231</v>
      </c>
      <c r="O72" s="7" t="s">
        <v>350</v>
      </c>
      <c r="P72" s="7" t="s">
        <v>249</v>
      </c>
      <c r="Q72" s="7" t="s">
        <v>19130</v>
      </c>
      <c r="R72" s="7" t="s">
        <v>291</v>
      </c>
      <c r="T72" s="8">
        <v>0.75313460826873779</v>
      </c>
      <c r="U72" s="8">
        <v>0.78971034288406372</v>
      </c>
      <c r="V72" s="8">
        <v>0.76624268293380737</v>
      </c>
      <c r="W72" s="8">
        <v>0.54708719253540039</v>
      </c>
      <c r="X72" s="8">
        <v>0.45409870147705078</v>
      </c>
      <c r="Y72" s="8">
        <v>0.78580504655838013</v>
      </c>
      <c r="Z72" s="8">
        <v>0.67295747995376587</v>
      </c>
      <c r="AA72" s="8">
        <v>0.87256377935409546</v>
      </c>
      <c r="AB72" s="8">
        <v>0.91162663698196411</v>
      </c>
      <c r="AC72" s="8">
        <v>0.91028344631195068</v>
      </c>
      <c r="AD72" s="8">
        <v>0.83543944358825684</v>
      </c>
      <c r="AE72" s="8">
        <v>0.74802762269973755</v>
      </c>
      <c r="AF72" s="8">
        <v>0.90596556663513184</v>
      </c>
      <c r="AG72" s="8">
        <v>0.88986086845397949</v>
      </c>
      <c r="AH72" s="8">
        <v>4.344678670167923E-2</v>
      </c>
      <c r="AI72" s="8">
        <v>0.39094749093055725</v>
      </c>
      <c r="AJ72" s="8">
        <v>0.62251824140548706</v>
      </c>
      <c r="AK72" s="8">
        <v>0.5227205753326416</v>
      </c>
      <c r="AL72" s="8">
        <v>0.20734308660030365</v>
      </c>
      <c r="AM72" s="8">
        <v>0.11934550106525421</v>
      </c>
      <c r="AN72" s="8">
        <v>0.36936995387077332</v>
      </c>
      <c r="AO72" s="8">
        <v>0.15083619952201843</v>
      </c>
      <c r="AP72" s="8">
        <v>0.94883394241333008</v>
      </c>
      <c r="AQ72" s="8"/>
      <c r="AR72" s="8"/>
      <c r="BG72" s="8">
        <v>45.531545319399129</v>
      </c>
      <c r="BH72" s="8">
        <v>42.833839767658695</v>
      </c>
      <c r="BI72" s="8">
        <v>50.874146926546437</v>
      </c>
      <c r="BJ72" s="8">
        <v>40.015754030609308</v>
      </c>
      <c r="BK72" s="8">
        <v>54.882710362711407</v>
      </c>
      <c r="BL72" s="8">
        <v>52.492270586825462</v>
      </c>
      <c r="BM72" s="8">
        <v>47.771711165625071</v>
      </c>
      <c r="BN72" s="8">
        <v>66.020565144007506</v>
      </c>
      <c r="BO72" s="8">
        <v>69.290421910872283</v>
      </c>
      <c r="BP72" s="8">
        <v>59.544861371769386</v>
      </c>
      <c r="BQ72" s="8">
        <v>72.706190066500355</v>
      </c>
      <c r="BR72" s="8">
        <v>54.686129376835979</v>
      </c>
      <c r="BS72" s="8">
        <v>57.583552956633483</v>
      </c>
      <c r="BT72" s="7" t="s">
        <v>220</v>
      </c>
      <c r="BU72" s="7" t="s">
        <v>221</v>
      </c>
      <c r="BV72" s="7">
        <v>7</v>
      </c>
      <c r="BW72" s="7" t="s">
        <v>354</v>
      </c>
      <c r="BX72" s="9">
        <v>1</v>
      </c>
      <c r="BY72" s="7" t="s">
        <v>231</v>
      </c>
      <c r="BZ72" s="7" t="s">
        <v>214</v>
      </c>
      <c r="CA72" s="25">
        <v>0</v>
      </c>
      <c r="CB72" s="25">
        <v>0</v>
      </c>
      <c r="CC72" s="25">
        <v>0</v>
      </c>
    </row>
    <row r="73" spans="1:81" x14ac:dyDescent="0.25">
      <c r="A73" s="7">
        <v>513</v>
      </c>
      <c r="B73" s="7">
        <v>44657</v>
      </c>
      <c r="C73" s="7" t="s">
        <v>1914</v>
      </c>
      <c r="D73" s="7" t="s">
        <v>1914</v>
      </c>
      <c r="E73" s="7" t="s">
        <v>1914</v>
      </c>
      <c r="F73" s="7" t="s">
        <v>331</v>
      </c>
      <c r="H73" s="7" t="s">
        <v>224</v>
      </c>
      <c r="I73" s="8">
        <v>24.5</v>
      </c>
      <c r="J73" s="7" t="s">
        <v>214</v>
      </c>
      <c r="K73" s="8">
        <v>84.792030334472656</v>
      </c>
      <c r="L73" s="8">
        <v>1.8018109798431396</v>
      </c>
      <c r="M73" s="7" t="s">
        <v>289</v>
      </c>
      <c r="N73" s="7" t="s">
        <v>214</v>
      </c>
      <c r="O73" s="7" t="s">
        <v>290</v>
      </c>
      <c r="P73" s="7" t="s">
        <v>217</v>
      </c>
      <c r="Q73" s="7" t="s">
        <v>1915</v>
      </c>
      <c r="R73" s="7" t="s">
        <v>291</v>
      </c>
      <c r="S73" s="7">
        <v>3</v>
      </c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>
        <v>0.67086011262044132</v>
      </c>
      <c r="AT73" s="8">
        <v>2.2744167322242141</v>
      </c>
      <c r="AU73" s="8">
        <v>-2.3065727680319021</v>
      </c>
      <c r="AV73" s="8">
        <v>-1.9078263021911879</v>
      </c>
      <c r="AW73" s="8">
        <v>1.2859547759844163</v>
      </c>
      <c r="AX73" s="8">
        <v>1.3883867758936961</v>
      </c>
      <c r="AY73" s="8">
        <v>-0.43147236667371991</v>
      </c>
      <c r="AZ73" s="8">
        <v>0.98771508182810841</v>
      </c>
      <c r="BA73" s="8">
        <v>0.89475462758473623</v>
      </c>
      <c r="BB73" s="8">
        <v>1.5001283659870475</v>
      </c>
      <c r="BC73" s="8">
        <v>0.89475462758473623</v>
      </c>
      <c r="BD73" s="8">
        <v>1.5001283659870475</v>
      </c>
      <c r="BE73" s="8">
        <v>0.16804650151145131</v>
      </c>
      <c r="BF73" s="8">
        <v>0.95715816995482095</v>
      </c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7" t="s">
        <v>214</v>
      </c>
      <c r="BU73" s="7" t="s">
        <v>214</v>
      </c>
      <c r="BV73" s="7">
        <v>14.166666984558105</v>
      </c>
      <c r="BW73" s="7" t="s">
        <v>287</v>
      </c>
      <c r="BX73" s="9"/>
      <c r="BY73" s="7" t="s">
        <v>214</v>
      </c>
      <c r="CA73" s="25">
        <v>0</v>
      </c>
      <c r="CB73" s="25">
        <v>0</v>
      </c>
      <c r="CC73" s="25">
        <v>0</v>
      </c>
    </row>
    <row r="74" spans="1:81" x14ac:dyDescent="0.25">
      <c r="A74" s="7">
        <v>513</v>
      </c>
      <c r="B74" s="7">
        <v>44657</v>
      </c>
      <c r="C74" s="7" t="s">
        <v>1916</v>
      </c>
      <c r="D74" s="7" t="s">
        <v>1917</v>
      </c>
      <c r="E74" s="7" t="s">
        <v>1918</v>
      </c>
      <c r="F74" s="7" t="s">
        <v>212</v>
      </c>
      <c r="H74" s="7" t="s">
        <v>224</v>
      </c>
      <c r="I74" s="8">
        <v>24.5</v>
      </c>
      <c r="J74" s="7" t="s">
        <v>214</v>
      </c>
      <c r="K74" s="8">
        <v>193.42176818847656</v>
      </c>
      <c r="L74" s="8">
        <v>3.144399881362915</v>
      </c>
      <c r="M74" s="7" t="s">
        <v>361</v>
      </c>
      <c r="N74" s="7" t="s">
        <v>214</v>
      </c>
      <c r="O74" s="7" t="s">
        <v>374</v>
      </c>
      <c r="P74" s="7" t="s">
        <v>249</v>
      </c>
      <c r="Q74" s="7" t="s">
        <v>1919</v>
      </c>
      <c r="R74" s="7" t="s">
        <v>242</v>
      </c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7">
        <v>0.7715012768181736</v>
      </c>
      <c r="AT74" s="7">
        <v>2.3120659897542448</v>
      </c>
      <c r="AU74" s="7">
        <v>0.12489639273341681</v>
      </c>
      <c r="AV74" s="7">
        <v>1.0245673468604612</v>
      </c>
      <c r="AW74" s="7">
        <v>1.4902420427183476</v>
      </c>
      <c r="AX74" s="7">
        <v>1.9172520838530043</v>
      </c>
      <c r="AY74" s="7">
        <v>0.76048627742586306</v>
      </c>
      <c r="AZ74" s="7">
        <v>1.0886813124252126</v>
      </c>
      <c r="BA74" s="7">
        <v>2.0604722048332382</v>
      </c>
      <c r="BB74" s="7">
        <v>2.1871786285887667</v>
      </c>
      <c r="BC74" s="7">
        <v>1.3105101865299023</v>
      </c>
      <c r="BD74" s="7">
        <v>1.0640636889299095</v>
      </c>
      <c r="BE74" s="7">
        <v>1.0863513968431568</v>
      </c>
      <c r="BF74" s="7">
        <v>1.5989681750685998</v>
      </c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7" t="s">
        <v>214</v>
      </c>
      <c r="BU74" s="7" t="s">
        <v>214</v>
      </c>
      <c r="BV74" s="7">
        <v>11</v>
      </c>
      <c r="BW74" s="7" t="s">
        <v>255</v>
      </c>
      <c r="BX74" s="9">
        <v>0</v>
      </c>
      <c r="BY74" s="7" t="s">
        <v>214</v>
      </c>
      <c r="BZ74" s="7" t="s">
        <v>214</v>
      </c>
      <c r="CA74" s="25">
        <v>0</v>
      </c>
      <c r="CB74" s="25">
        <v>0</v>
      </c>
      <c r="CC74" s="25">
        <v>0</v>
      </c>
    </row>
    <row r="75" spans="1:81" x14ac:dyDescent="0.25">
      <c r="A75" s="7">
        <v>513</v>
      </c>
      <c r="B75" s="7">
        <v>44657</v>
      </c>
      <c r="C75" s="7" t="s">
        <v>1920</v>
      </c>
      <c r="D75" s="7" t="s">
        <v>1921</v>
      </c>
      <c r="E75" s="7" t="s">
        <v>1918</v>
      </c>
      <c r="F75" s="7" t="s">
        <v>212</v>
      </c>
      <c r="H75" s="7" t="s">
        <v>224</v>
      </c>
      <c r="I75" s="8">
        <v>24.5</v>
      </c>
      <c r="J75" s="7" t="s">
        <v>214</v>
      </c>
      <c r="K75" s="8">
        <v>366.60858154296875</v>
      </c>
      <c r="L75" s="8">
        <v>2.7077600955963135</v>
      </c>
      <c r="M75" s="7" t="s">
        <v>361</v>
      </c>
      <c r="N75" s="7" t="s">
        <v>214</v>
      </c>
      <c r="O75" s="7" t="s">
        <v>290</v>
      </c>
      <c r="P75" s="7" t="s">
        <v>249</v>
      </c>
      <c r="Q75" s="7" t="s">
        <v>1919</v>
      </c>
      <c r="R75" s="7" t="s">
        <v>242</v>
      </c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7">
        <v>0.87116158524361931</v>
      </c>
      <c r="AT75" s="7">
        <v>2.2561098951719458</v>
      </c>
      <c r="AU75" s="7">
        <v>0.23799506722089631</v>
      </c>
      <c r="AV75" s="7">
        <v>1.652344895861023</v>
      </c>
      <c r="AW75" s="7">
        <v>1.547772937424194</v>
      </c>
      <c r="AX75" s="7">
        <v>1.9307628803730905</v>
      </c>
      <c r="AY75" s="7">
        <v>1.0040569879863093</v>
      </c>
      <c r="AZ75" s="7">
        <v>1.5319454667098265</v>
      </c>
      <c r="BA75" s="7">
        <v>1.9807229700319269</v>
      </c>
      <c r="BB75" s="7">
        <v>2.1125613305821416</v>
      </c>
      <c r="BC75" s="7">
        <v>1.980547186514952</v>
      </c>
      <c r="BD75" s="7">
        <v>1.6590460580370103</v>
      </c>
      <c r="BE75" s="7">
        <v>1.2703761224036496</v>
      </c>
      <c r="BF75" s="7">
        <v>1.8571284211225063</v>
      </c>
      <c r="BT75" s="7" t="s">
        <v>214</v>
      </c>
      <c r="BU75" s="7" t="s">
        <v>214</v>
      </c>
      <c r="BV75" s="7">
        <v>13.5</v>
      </c>
      <c r="BW75" s="7" t="s">
        <v>238</v>
      </c>
      <c r="BX75" s="9">
        <v>0</v>
      </c>
      <c r="BY75" s="7" t="s">
        <v>214</v>
      </c>
      <c r="BZ75" s="7" t="s">
        <v>214</v>
      </c>
      <c r="CA75" s="25">
        <v>0</v>
      </c>
      <c r="CB75" s="25">
        <v>0</v>
      </c>
      <c r="CC75" s="25">
        <v>0</v>
      </c>
    </row>
    <row r="76" spans="1:81" x14ac:dyDescent="0.25">
      <c r="A76" s="7">
        <v>513</v>
      </c>
      <c r="B76" s="7">
        <v>44657</v>
      </c>
      <c r="C76" s="7" t="s">
        <v>1922</v>
      </c>
      <c r="D76" s="7" t="s">
        <v>1923</v>
      </c>
      <c r="E76" s="7" t="s">
        <v>1924</v>
      </c>
      <c r="F76" s="7" t="s">
        <v>212</v>
      </c>
      <c r="H76" s="7" t="s">
        <v>224</v>
      </c>
      <c r="I76" s="8">
        <v>24.5</v>
      </c>
      <c r="J76" s="7" t="s">
        <v>214</v>
      </c>
      <c r="K76" s="8">
        <v>111.45918273925781</v>
      </c>
      <c r="L76" s="8">
        <v>0.68330001831054688</v>
      </c>
      <c r="M76" s="7" t="s">
        <v>639</v>
      </c>
      <c r="N76" s="7" t="s">
        <v>214</v>
      </c>
      <c r="O76" s="7" t="s">
        <v>374</v>
      </c>
      <c r="P76" s="7" t="s">
        <v>249</v>
      </c>
      <c r="Q76" s="7" t="s">
        <v>1925</v>
      </c>
      <c r="R76" s="7" t="s">
        <v>291</v>
      </c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>
        <v>0.40389103297529716</v>
      </c>
      <c r="AT76" s="8">
        <v>1.9594512895720779</v>
      </c>
      <c r="AU76" s="8">
        <v>-9.5174237184351418E-2</v>
      </c>
      <c r="AV76" s="8">
        <v>1.4140791627651272</v>
      </c>
      <c r="AW76" s="8">
        <v>0.74515385891721353</v>
      </c>
      <c r="AX76" s="8">
        <v>1.4582186299114086</v>
      </c>
      <c r="AY76" s="8">
        <v>-0.33602590904146168</v>
      </c>
      <c r="AZ76" s="8">
        <v>0.80524523612875654</v>
      </c>
      <c r="BA76" s="8">
        <v>0.88086315937377957</v>
      </c>
      <c r="BB76" s="8">
        <v>1.163456513775079</v>
      </c>
      <c r="BC76" s="8">
        <v>0.94102077536967466</v>
      </c>
      <c r="BD76" s="8">
        <v>0.70903115778919878</v>
      </c>
      <c r="BE76" s="8">
        <v>0.42328811340169198</v>
      </c>
      <c r="BF76" s="8">
        <v>1.2515803316569414</v>
      </c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7" t="s">
        <v>214</v>
      </c>
      <c r="BU76" s="7" t="s">
        <v>214</v>
      </c>
      <c r="BV76" s="7">
        <v>10.5</v>
      </c>
      <c r="BW76" s="7" t="s">
        <v>345</v>
      </c>
      <c r="BX76" s="9">
        <v>0</v>
      </c>
      <c r="BY76" s="7" t="s">
        <v>214</v>
      </c>
      <c r="BZ76" s="7" t="s">
        <v>214</v>
      </c>
      <c r="CA76" s="25">
        <v>0</v>
      </c>
      <c r="CB76" s="25">
        <v>0</v>
      </c>
      <c r="CC76" s="25">
        <v>0</v>
      </c>
    </row>
    <row r="77" spans="1:81" x14ac:dyDescent="0.25">
      <c r="A77" s="7">
        <v>513</v>
      </c>
      <c r="B77" s="7">
        <v>44657</v>
      </c>
      <c r="C77" s="7" t="s">
        <v>1926</v>
      </c>
      <c r="D77" s="7" t="s">
        <v>1927</v>
      </c>
      <c r="E77" s="7" t="s">
        <v>1927</v>
      </c>
      <c r="F77" s="7" t="s">
        <v>212</v>
      </c>
      <c r="H77" s="7" t="s">
        <v>345</v>
      </c>
      <c r="I77" s="8">
        <v>10.5</v>
      </c>
      <c r="J77" s="7" t="s">
        <v>214</v>
      </c>
      <c r="K77" s="8">
        <v>208.28767395019531</v>
      </c>
      <c r="L77" s="8">
        <v>6.1168026924133301</v>
      </c>
      <c r="M77" s="7" t="s">
        <v>553</v>
      </c>
      <c r="N77" s="7" t="s">
        <v>295</v>
      </c>
      <c r="O77" s="7" t="s">
        <v>343</v>
      </c>
      <c r="P77" s="7" t="s">
        <v>335</v>
      </c>
      <c r="Q77" s="7" t="s">
        <v>1928</v>
      </c>
      <c r="R77" s="7" t="s">
        <v>337</v>
      </c>
      <c r="T77" s="8">
        <v>0.69187462329864502</v>
      </c>
      <c r="U77" s="8">
        <v>0.78467643260955811</v>
      </c>
      <c r="V77" s="8">
        <v>0.71785861253738403</v>
      </c>
      <c r="W77" s="8">
        <v>0.51016092300415039</v>
      </c>
      <c r="X77" s="8">
        <v>0.29891869425773621</v>
      </c>
      <c r="Y77" s="8">
        <v>0.66245573759078979</v>
      </c>
      <c r="Z77" s="8">
        <v>0.49709373712539673</v>
      </c>
      <c r="AA77" s="8">
        <v>0.93053191900253296</v>
      </c>
      <c r="AB77" s="8">
        <v>0.95416510105133057</v>
      </c>
      <c r="AC77" s="8">
        <v>0.9238850474357605</v>
      </c>
      <c r="AD77" s="8">
        <v>0.70246046781539917</v>
      </c>
      <c r="AE77" s="8">
        <v>0.87324857711791992</v>
      </c>
      <c r="AF77" s="8">
        <v>0.88447141647338867</v>
      </c>
      <c r="AG77" s="8">
        <v>0.84773194789886475</v>
      </c>
      <c r="AH77" s="8">
        <v>5.0938177853822708E-2</v>
      </c>
      <c r="AI77" s="8">
        <v>0.4210745096206665</v>
      </c>
      <c r="AJ77" s="8">
        <v>0.72520476579666138</v>
      </c>
      <c r="AK77" s="8">
        <v>0.57415342330932617</v>
      </c>
      <c r="AL77" s="8">
        <v>0.22668664157390594</v>
      </c>
      <c r="AM77" s="8">
        <v>9.2107422649860382E-2</v>
      </c>
      <c r="AN77" s="8">
        <v>0.36508113145828247</v>
      </c>
      <c r="AO77" s="8">
        <v>0.13062973320484161</v>
      </c>
      <c r="AP77" s="8">
        <v>4.5325495302677155E-2</v>
      </c>
      <c r="AQ77" s="8"/>
      <c r="AR77" s="8"/>
      <c r="AS77" s="8">
        <v>1.192112036588358</v>
      </c>
      <c r="AT77" s="8">
        <v>1.1276109985547746</v>
      </c>
      <c r="AU77" s="8">
        <v>1.362572921056159</v>
      </c>
      <c r="AV77" s="8">
        <v>1.0653875053103412</v>
      </c>
      <c r="AW77" s="8">
        <v>1.1267381912764212</v>
      </c>
      <c r="AX77" s="8">
        <v>2.1655327965460844</v>
      </c>
      <c r="AY77" s="8">
        <v>1.2833033952790369</v>
      </c>
      <c r="AZ77" s="8">
        <v>1.7412107710918412</v>
      </c>
      <c r="BA77" s="8">
        <v>-4.0721703913832272E-2</v>
      </c>
      <c r="BB77" s="8">
        <v>0.25018615458352189</v>
      </c>
      <c r="BC77" s="8">
        <v>0.39407678056308304</v>
      </c>
      <c r="BD77" s="8">
        <v>0.2746528885784299</v>
      </c>
      <c r="BE77" s="8">
        <v>0.88634693680820431</v>
      </c>
      <c r="BF77" s="8">
        <v>1.1040968524441659</v>
      </c>
      <c r="BG77" s="8">
        <v>29.111223626833805</v>
      </c>
      <c r="BH77" s="8">
        <v>33.072313672172996</v>
      </c>
      <c r="BI77" s="8">
        <v>22.06065511629907</v>
      </c>
      <c r="BJ77" s="8">
        <v>8.7873393849250867</v>
      </c>
      <c r="BK77" s="8">
        <v>12.973576156555037</v>
      </c>
      <c r="BL77" s="8">
        <v>13.211020443181255</v>
      </c>
      <c r="BM77" s="8">
        <v>19.869354733327874</v>
      </c>
      <c r="BN77" s="8">
        <v>147.65258339942349</v>
      </c>
      <c r="BO77" s="8">
        <v>139.40212108091376</v>
      </c>
      <c r="BP77" s="8">
        <v>162.33804855028123</v>
      </c>
      <c r="BQ77" s="8">
        <v>189.98472914322545</v>
      </c>
      <c r="BR77" s="8">
        <v>181.26531394554968</v>
      </c>
      <c r="BS77" s="8">
        <v>180.77074676400829</v>
      </c>
      <c r="BT77" s="7" t="s">
        <v>21021</v>
      </c>
      <c r="BU77" s="7" t="s">
        <v>21022</v>
      </c>
      <c r="BV77" s="7">
        <v>10</v>
      </c>
      <c r="BW77" s="7" t="s">
        <v>345</v>
      </c>
      <c r="BX77" s="9">
        <v>0</v>
      </c>
      <c r="BY77" s="7" t="s">
        <v>295</v>
      </c>
      <c r="BZ77" s="7" t="s">
        <v>214</v>
      </c>
      <c r="CA77" s="25">
        <v>0</v>
      </c>
      <c r="CB77" s="25">
        <v>0</v>
      </c>
      <c r="CC77" s="25">
        <v>0</v>
      </c>
    </row>
    <row r="78" spans="1:81" x14ac:dyDescent="0.25">
      <c r="A78" s="7">
        <v>513</v>
      </c>
      <c r="B78" s="7">
        <v>44657</v>
      </c>
      <c r="C78" s="7" t="s">
        <v>1929</v>
      </c>
      <c r="D78" s="7" t="s">
        <v>1930</v>
      </c>
      <c r="E78" s="7" t="s">
        <v>1930</v>
      </c>
      <c r="F78" s="7" t="s">
        <v>212</v>
      </c>
      <c r="H78" s="7" t="s">
        <v>224</v>
      </c>
      <c r="I78" s="8">
        <v>24.5</v>
      </c>
      <c r="J78" s="7" t="s">
        <v>214</v>
      </c>
      <c r="K78" s="8">
        <v>158.51422119140625</v>
      </c>
      <c r="L78" s="8">
        <v>1.9931999444961548</v>
      </c>
      <c r="M78" s="7" t="s">
        <v>239</v>
      </c>
      <c r="N78" s="7" t="s">
        <v>214</v>
      </c>
      <c r="O78" s="7" t="s">
        <v>268</v>
      </c>
      <c r="P78" s="7" t="s">
        <v>217</v>
      </c>
      <c r="Q78" s="7" t="s">
        <v>1931</v>
      </c>
      <c r="R78" s="7" t="s">
        <v>242</v>
      </c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>
        <v>0.81530281456763731</v>
      </c>
      <c r="AT78" s="8">
        <v>2.3733594982222885</v>
      </c>
      <c r="AU78" s="8">
        <v>0.2168225009151748</v>
      </c>
      <c r="AV78" s="8">
        <v>1.8717594418870038</v>
      </c>
      <c r="AW78" s="8">
        <v>1.5046382971291132</v>
      </c>
      <c r="AX78" s="8">
        <v>1.9079718543522872</v>
      </c>
      <c r="AY78" s="8">
        <v>0.93593979841039476</v>
      </c>
      <c r="AZ78" s="8">
        <v>1.4933132203453228</v>
      </c>
      <c r="BA78" s="8">
        <v>1.628981000724532</v>
      </c>
      <c r="BB78" s="8">
        <v>1.3781592603092852</v>
      </c>
      <c r="BC78" s="8">
        <v>0.56324089073075301</v>
      </c>
      <c r="BD78" s="8">
        <v>0.71158389020922896</v>
      </c>
      <c r="BE78" s="8">
        <v>0.94415421707960079</v>
      </c>
      <c r="BF78" s="8">
        <v>1.6226911942209028</v>
      </c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7" t="s">
        <v>214</v>
      </c>
      <c r="BU78" s="7" t="s">
        <v>214</v>
      </c>
      <c r="BV78" s="7">
        <v>12</v>
      </c>
      <c r="BW78" s="7" t="s">
        <v>245</v>
      </c>
      <c r="BX78" s="9">
        <v>2.6500000953674316</v>
      </c>
      <c r="BY78" s="7" t="s">
        <v>214</v>
      </c>
      <c r="BZ78" s="7" t="s">
        <v>713</v>
      </c>
      <c r="CA78" s="25">
        <v>0</v>
      </c>
      <c r="CB78" s="25">
        <v>0</v>
      </c>
      <c r="CC78" s="25">
        <v>0</v>
      </c>
    </row>
    <row r="79" spans="1:81" x14ac:dyDescent="0.25">
      <c r="A79" s="7">
        <v>513</v>
      </c>
      <c r="B79" s="7">
        <v>44657</v>
      </c>
      <c r="C79" s="7" t="s">
        <v>1932</v>
      </c>
      <c r="D79" s="7" t="s">
        <v>1932</v>
      </c>
      <c r="E79" s="7" t="s">
        <v>1932</v>
      </c>
      <c r="F79" s="7" t="s">
        <v>212</v>
      </c>
      <c r="H79" s="7" t="s">
        <v>345</v>
      </c>
      <c r="I79" s="8">
        <v>10.5</v>
      </c>
      <c r="J79" s="7" t="s">
        <v>214</v>
      </c>
      <c r="K79" s="8">
        <v>132.56341552734375</v>
      </c>
      <c r="L79" s="8">
        <v>4.6789202690124512</v>
      </c>
      <c r="M79" s="7" t="s">
        <v>349</v>
      </c>
      <c r="N79" s="7" t="s">
        <v>231</v>
      </c>
      <c r="O79" s="7" t="s">
        <v>214</v>
      </c>
      <c r="P79" s="7" t="s">
        <v>217</v>
      </c>
      <c r="Q79" s="7" t="s">
        <v>1933</v>
      </c>
      <c r="R79" s="7" t="s">
        <v>242</v>
      </c>
      <c r="T79" s="8">
        <v>0.55327057838439941</v>
      </c>
      <c r="U79" s="8">
        <v>0.64733052253723145</v>
      </c>
      <c r="V79" s="8">
        <v>0.52016699314117432</v>
      </c>
      <c r="W79" s="8">
        <v>0.47227394580841064</v>
      </c>
      <c r="X79" s="8">
        <v>0.11891379952430725</v>
      </c>
      <c r="Y79" s="8">
        <v>0.4713975191116333</v>
      </c>
      <c r="Z79" s="8">
        <v>0.27974018454551697</v>
      </c>
      <c r="AA79" s="8">
        <v>0.79214709997177124</v>
      </c>
      <c r="AB79" s="8">
        <v>0.84660786390304565</v>
      </c>
      <c r="AC79" s="8">
        <v>0.78403705358505249</v>
      </c>
      <c r="AD79" s="8">
        <v>0.43104094266891479</v>
      </c>
      <c r="AE79" s="8">
        <v>0.58120566606521606</v>
      </c>
      <c r="AF79" s="8">
        <v>0.72200548648834229</v>
      </c>
      <c r="AG79" s="8">
        <v>0.78114038705825806</v>
      </c>
      <c r="AH79" s="8">
        <v>2.3323791101574898E-2</v>
      </c>
      <c r="AI79" s="8">
        <v>0.15417887270450592</v>
      </c>
      <c r="AJ79" s="8">
        <v>0.27393773198127747</v>
      </c>
      <c r="AK79" s="8">
        <v>0.19049672782421112</v>
      </c>
      <c r="AL79" s="8">
        <v>9.6087843179702759E-2</v>
      </c>
      <c r="AM79" s="8">
        <v>1.6777588054537773E-2</v>
      </c>
      <c r="AN79" s="8">
        <v>0.11895304173231125</v>
      </c>
      <c r="AO79" s="8">
        <v>3.366001695394516E-2</v>
      </c>
      <c r="AP79" s="8">
        <v>-0.85757404565811157</v>
      </c>
      <c r="AQ79" s="8"/>
      <c r="AR79" s="8"/>
      <c r="AS79" s="8">
        <v>1.2710071641475049</v>
      </c>
      <c r="AT79" s="8">
        <v>1.7022616586852437</v>
      </c>
      <c r="AU79" s="8">
        <v>2.0067250004446522</v>
      </c>
      <c r="AV79" s="8">
        <v>1.8007394403314776</v>
      </c>
      <c r="AW79" s="8">
        <v>-0.28667852464010257</v>
      </c>
      <c r="AX79" s="8">
        <v>0.64980921798806679</v>
      </c>
      <c r="AY79" s="8">
        <v>1.0992876969861525</v>
      </c>
      <c r="AZ79" s="8">
        <v>1.1824185778610927</v>
      </c>
      <c r="BA79" s="8">
        <v>-0.90270803800522892</v>
      </c>
      <c r="BB79" s="8">
        <v>1.3882272065088836E-2</v>
      </c>
      <c r="BC79" s="8">
        <v>1.5602588530607553</v>
      </c>
      <c r="BD79" s="8">
        <v>1.9633111453902365</v>
      </c>
      <c r="BE79" s="8">
        <v>0.79131535866562219</v>
      </c>
      <c r="BF79" s="8">
        <v>1.2187370520535343</v>
      </c>
      <c r="BG79" s="7">
        <v>-11.382603421957931</v>
      </c>
      <c r="BH79" s="7">
        <v>-5.1588181598711103</v>
      </c>
      <c r="BI79" s="7">
        <v>-25.032655393532405</v>
      </c>
      <c r="BJ79" s="7">
        <v>-0.71428161837016868</v>
      </c>
      <c r="BK79" s="7">
        <v>-50</v>
      </c>
      <c r="BL79" s="7">
        <v>-7.2984827309455644</v>
      </c>
      <c r="BM79" s="7">
        <v>-16.597806887446197</v>
      </c>
      <c r="BN79" s="7">
        <v>147.65258339942349</v>
      </c>
      <c r="BO79" s="7">
        <v>139.40212108091376</v>
      </c>
      <c r="BP79" s="7">
        <v>165.74755851420014</v>
      </c>
      <c r="BQ79" s="7">
        <v>133.51029163713923</v>
      </c>
      <c r="BR79" s="7">
        <v>229.78700898088056</v>
      </c>
      <c r="BS79" s="7">
        <v>142.23853351715854</v>
      </c>
      <c r="BT79" s="7" t="s">
        <v>1934</v>
      </c>
      <c r="BU79" s="7" t="s">
        <v>1935</v>
      </c>
      <c r="BV79" s="7">
        <v>8.5</v>
      </c>
      <c r="BW79" s="7" t="s">
        <v>222</v>
      </c>
      <c r="BX79" s="9">
        <v>1.8125</v>
      </c>
      <c r="BY79" s="7" t="s">
        <v>231</v>
      </c>
      <c r="BZ79" s="7" t="s">
        <v>214</v>
      </c>
      <c r="CA79" s="25">
        <v>0</v>
      </c>
      <c r="CB79" s="25">
        <v>0</v>
      </c>
      <c r="CC79" s="25">
        <v>0</v>
      </c>
    </row>
    <row r="80" spans="1:81" x14ac:dyDescent="0.25">
      <c r="A80" s="7">
        <v>513</v>
      </c>
      <c r="B80" s="7">
        <v>44657</v>
      </c>
      <c r="C80" s="7" t="s">
        <v>1936</v>
      </c>
      <c r="D80" s="7" t="s">
        <v>1937</v>
      </c>
      <c r="E80" s="7" t="s">
        <v>1938</v>
      </c>
      <c r="F80" s="7" t="s">
        <v>212</v>
      </c>
      <c r="G80" s="7">
        <v>3</v>
      </c>
      <c r="H80" s="7" t="s">
        <v>345</v>
      </c>
      <c r="I80" s="8">
        <v>10.5</v>
      </c>
      <c r="J80" s="7" t="s">
        <v>214</v>
      </c>
      <c r="K80" s="8">
        <v>135.92909240722656</v>
      </c>
      <c r="L80" s="8">
        <v>1.4361000061035156</v>
      </c>
      <c r="M80" s="7" t="s">
        <v>361</v>
      </c>
      <c r="N80" s="7" t="s">
        <v>231</v>
      </c>
      <c r="O80" s="7" t="s">
        <v>374</v>
      </c>
      <c r="P80" s="7" t="s">
        <v>217</v>
      </c>
      <c r="Q80" s="7" t="s">
        <v>1939</v>
      </c>
      <c r="R80" s="7" t="s">
        <v>242</v>
      </c>
      <c r="T80" s="8">
        <v>0.6856539249420166</v>
      </c>
      <c r="U80" s="8">
        <v>0.75131958723068237</v>
      </c>
      <c r="V80" s="8">
        <v>0.65481090545654297</v>
      </c>
      <c r="W80" s="8">
        <v>0.55094844102859497</v>
      </c>
      <c r="X80" s="8">
        <v>0.16356262564659119</v>
      </c>
      <c r="Y80" s="8">
        <v>0.64770311117172241</v>
      </c>
      <c r="Z80" s="8">
        <v>0.56483662128448486</v>
      </c>
      <c r="AA80" s="8">
        <v>0.91998583078384399</v>
      </c>
      <c r="AB80" s="8">
        <v>0.88923519849777222</v>
      </c>
      <c r="AC80" s="8">
        <v>0.9541473388671875</v>
      </c>
      <c r="AD80" s="8">
        <v>0.65211224555969238</v>
      </c>
      <c r="AE80" s="8">
        <v>0.74832004308700562</v>
      </c>
      <c r="AF80" s="8">
        <v>0.80711126327514648</v>
      </c>
      <c r="AG80" s="8">
        <v>0.76866155862808228</v>
      </c>
      <c r="AH80" s="8">
        <v>2.9370725154876709E-2</v>
      </c>
      <c r="AI80" s="8">
        <v>0.24060675501823425</v>
      </c>
      <c r="AJ80" s="8">
        <v>0.4003741443157196</v>
      </c>
      <c r="AK80" s="8">
        <v>0.30197861790657043</v>
      </c>
      <c r="AL80" s="8">
        <v>0.14115652441978455</v>
      </c>
      <c r="AM80" s="8">
        <v>2.9060084372758865E-2</v>
      </c>
      <c r="AN80" s="8">
        <v>0.20581631362438202</v>
      </c>
      <c r="AO80" s="8">
        <v>8.5585042834281921E-2</v>
      </c>
      <c r="AP80" s="8">
        <v>-0.59111624956130981</v>
      </c>
      <c r="AQ80" s="8"/>
      <c r="AR80" s="8"/>
      <c r="AS80" s="8">
        <v>-1.3692952538829124</v>
      </c>
      <c r="AT80" s="8">
        <v>-0.67769877324418748</v>
      </c>
      <c r="AU80" s="8">
        <v>-1.377171655507373</v>
      </c>
      <c r="AV80" s="8">
        <v>-0.69152832698300937</v>
      </c>
      <c r="AW80" s="8">
        <v>-1.775608731978205</v>
      </c>
      <c r="AX80" s="8">
        <v>-1.1047197955709216</v>
      </c>
      <c r="AY80" s="8">
        <v>-1.6896717436433282</v>
      </c>
      <c r="AZ80" s="8">
        <v>-1.0136933144307687</v>
      </c>
      <c r="BA80" s="8">
        <v>-1.5987207565530228</v>
      </c>
      <c r="BB80" s="8">
        <v>-0.9010127916052697</v>
      </c>
      <c r="BC80" s="8">
        <v>-1.7117147333104341</v>
      </c>
      <c r="BD80" s="8">
        <v>-1.0236518771754368</v>
      </c>
      <c r="BE80" s="8">
        <v>-1.5870304791458791</v>
      </c>
      <c r="BF80" s="8">
        <v>-0.90205081316826552</v>
      </c>
      <c r="BG80" s="8">
        <v>-8.6247107109895325</v>
      </c>
      <c r="BH80" s="8">
        <v>-2.5550296939248565</v>
      </c>
      <c r="BI80" s="8">
        <v>-21.936780110060013</v>
      </c>
      <c r="BJ80" s="8">
        <v>1.7794577505460756</v>
      </c>
      <c r="BK80" s="8">
        <v>-2.5072129102375609</v>
      </c>
      <c r="BL80" s="8">
        <v>3.8221099967020633</v>
      </c>
      <c r="BM80" s="8">
        <v>-5.0036942796606372</v>
      </c>
      <c r="BN80" s="8">
        <v>147.65258339942349</v>
      </c>
      <c r="BO80" s="8">
        <v>139.40212108091376</v>
      </c>
      <c r="BP80" s="8">
        <v>165.74755851420014</v>
      </c>
      <c r="BQ80" s="8">
        <v>133.51029163713923</v>
      </c>
      <c r="BR80" s="8">
        <v>139.33712416082929</v>
      </c>
      <c r="BS80" s="8">
        <v>130.73373297790357</v>
      </c>
      <c r="BT80" s="7" t="s">
        <v>220</v>
      </c>
      <c r="BU80" s="7" t="s">
        <v>221</v>
      </c>
      <c r="BV80" s="7">
        <v>10.5</v>
      </c>
      <c r="BW80" s="7" t="s">
        <v>345</v>
      </c>
      <c r="BX80" s="9">
        <v>2</v>
      </c>
      <c r="BY80" s="7" t="s">
        <v>231</v>
      </c>
      <c r="BZ80" s="7" t="s">
        <v>214</v>
      </c>
      <c r="CA80" s="25">
        <v>0</v>
      </c>
      <c r="CB80" s="25">
        <v>0</v>
      </c>
      <c r="CC80" s="25">
        <v>0</v>
      </c>
    </row>
    <row r="81" spans="1:81" x14ac:dyDescent="0.25">
      <c r="A81" s="7">
        <v>513</v>
      </c>
      <c r="B81" s="7">
        <v>44657</v>
      </c>
      <c r="C81" s="7" t="s">
        <v>1940</v>
      </c>
      <c r="D81" s="7" t="s">
        <v>1941</v>
      </c>
      <c r="E81" s="7" t="s">
        <v>1942</v>
      </c>
      <c r="F81" s="7" t="s">
        <v>212</v>
      </c>
      <c r="H81" s="7" t="s">
        <v>224</v>
      </c>
      <c r="I81" s="8">
        <v>24.5</v>
      </c>
      <c r="J81" s="7" t="s">
        <v>214</v>
      </c>
      <c r="K81" s="8">
        <v>71.226547241210938</v>
      </c>
      <c r="L81" s="8">
        <v>12.903499603271484</v>
      </c>
      <c r="M81" s="7" t="s">
        <v>361</v>
      </c>
      <c r="N81" s="7" t="s">
        <v>214</v>
      </c>
      <c r="O81" s="7" t="s">
        <v>290</v>
      </c>
      <c r="P81" s="7" t="s">
        <v>249</v>
      </c>
      <c r="Q81" s="7" t="s">
        <v>1943</v>
      </c>
      <c r="R81" s="7" t="s">
        <v>242</v>
      </c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7">
        <v>0.56536116223417221</v>
      </c>
      <c r="AT81" s="7">
        <v>2.1693917962528699</v>
      </c>
      <c r="AU81" s="7">
        <v>1.7560668070238872E-2</v>
      </c>
      <c r="AV81" s="7">
        <v>1.624268303764477</v>
      </c>
      <c r="AW81" s="7">
        <v>1.4160405042275135</v>
      </c>
      <c r="AX81" s="7">
        <v>1.9281427982149251</v>
      </c>
      <c r="AY81" s="7">
        <v>0.69705772010940048</v>
      </c>
      <c r="AZ81" s="7">
        <v>1.449823431676404</v>
      </c>
      <c r="BA81" s="7">
        <v>2.0743908413552115</v>
      </c>
      <c r="BB81" s="7">
        <v>2.2395379848734609</v>
      </c>
      <c r="BC81" s="7">
        <v>1.6495480210878157</v>
      </c>
      <c r="BD81" s="7">
        <v>1.7164457221360645</v>
      </c>
      <c r="BE81" s="7">
        <v>1.069993152847392</v>
      </c>
      <c r="BF81" s="7">
        <v>1.8546016728197003</v>
      </c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7" t="s">
        <v>214</v>
      </c>
      <c r="BU81" s="7" t="s">
        <v>214</v>
      </c>
      <c r="BV81" s="7">
        <v>13</v>
      </c>
      <c r="BW81" s="7" t="s">
        <v>238</v>
      </c>
      <c r="BX81" s="9">
        <v>0</v>
      </c>
      <c r="BY81" s="7" t="s">
        <v>214</v>
      </c>
      <c r="BZ81" s="7" t="s">
        <v>214</v>
      </c>
      <c r="CA81" s="25">
        <v>0</v>
      </c>
      <c r="CB81" s="25">
        <v>0</v>
      </c>
      <c r="CC81" s="25">
        <v>0</v>
      </c>
    </row>
    <row r="82" spans="1:81" x14ac:dyDescent="0.25">
      <c r="A82" s="7">
        <v>513</v>
      </c>
      <c r="B82" s="7">
        <v>44657</v>
      </c>
      <c r="C82" s="7" t="s">
        <v>17508</v>
      </c>
      <c r="D82" s="7" t="s">
        <v>18860</v>
      </c>
      <c r="E82" s="7" t="s">
        <v>1942</v>
      </c>
      <c r="F82" s="7" t="s">
        <v>212</v>
      </c>
      <c r="H82" s="7" t="s">
        <v>224</v>
      </c>
      <c r="I82" s="8">
        <v>24.5</v>
      </c>
      <c r="J82" s="7" t="s">
        <v>214</v>
      </c>
      <c r="K82" s="8">
        <v>147.17990112304688</v>
      </c>
      <c r="L82" s="8">
        <v>4.2527999877929688</v>
      </c>
      <c r="M82" s="7" t="s">
        <v>361</v>
      </c>
      <c r="N82" s="7" t="s">
        <v>214</v>
      </c>
      <c r="O82" s="7" t="s">
        <v>214</v>
      </c>
      <c r="P82" s="7" t="s">
        <v>249</v>
      </c>
      <c r="Q82" s="7" t="s">
        <v>1943</v>
      </c>
      <c r="R82" s="7" t="s">
        <v>242</v>
      </c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7" t="s">
        <v>352</v>
      </c>
      <c r="BU82" s="7" t="s">
        <v>353</v>
      </c>
      <c r="BV82" s="7">
        <v>10</v>
      </c>
      <c r="BW82" s="7" t="s">
        <v>345</v>
      </c>
      <c r="BX82" s="9">
        <v>0</v>
      </c>
      <c r="BY82" s="7" t="s">
        <v>214</v>
      </c>
      <c r="BZ82" s="7" t="s">
        <v>214</v>
      </c>
      <c r="CA82" s="25">
        <v>0</v>
      </c>
      <c r="CB82" s="25">
        <v>0</v>
      </c>
      <c r="CC82" s="25">
        <v>0</v>
      </c>
    </row>
    <row r="83" spans="1:81" x14ac:dyDescent="0.25">
      <c r="A83" s="7">
        <v>513</v>
      </c>
      <c r="B83" s="7">
        <v>44657</v>
      </c>
      <c r="C83" s="7" t="s">
        <v>1944</v>
      </c>
      <c r="D83" s="7" t="s">
        <v>1944</v>
      </c>
      <c r="E83" s="7" t="s">
        <v>1944</v>
      </c>
      <c r="F83" s="7" t="s">
        <v>212</v>
      </c>
      <c r="H83" s="7" t="s">
        <v>224</v>
      </c>
      <c r="I83" s="8">
        <v>24.5</v>
      </c>
      <c r="J83" s="7" t="s">
        <v>214</v>
      </c>
      <c r="K83" s="8">
        <v>57.522457122802734</v>
      </c>
      <c r="L83" s="8">
        <v>3.1663942337036133</v>
      </c>
      <c r="M83" s="7" t="s">
        <v>349</v>
      </c>
      <c r="N83" s="7" t="s">
        <v>214</v>
      </c>
      <c r="O83" s="7" t="s">
        <v>358</v>
      </c>
      <c r="P83" s="7" t="s">
        <v>249</v>
      </c>
      <c r="Q83" s="7" t="s">
        <v>19131</v>
      </c>
      <c r="R83" s="7" t="s">
        <v>242</v>
      </c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7">
        <v>0.76499266962154089</v>
      </c>
      <c r="AT83" s="7">
        <v>2.3102935888715002</v>
      </c>
      <c r="AU83" s="7">
        <v>0.17372866089128525</v>
      </c>
      <c r="AV83" s="7">
        <v>1.8087258756301419</v>
      </c>
      <c r="AW83" s="7">
        <v>1.4866978262023653</v>
      </c>
      <c r="AX83" s="7">
        <v>1.9046474267525453</v>
      </c>
      <c r="AY83" s="7">
        <v>0.88485099048273075</v>
      </c>
      <c r="AZ83" s="7">
        <v>1.4636417557779167</v>
      </c>
      <c r="BA83" s="7">
        <v>-0.44084364037127294</v>
      </c>
      <c r="BB83" s="7">
        <v>0.25657775632455526</v>
      </c>
      <c r="BC83" s="7">
        <v>0.14874809872362613</v>
      </c>
      <c r="BD83" s="7">
        <v>0.76299142341876536</v>
      </c>
      <c r="BE83" s="7">
        <v>0.50302910092504594</v>
      </c>
      <c r="BF83" s="7">
        <v>1.4178129711292373</v>
      </c>
      <c r="BT83" s="7" t="s">
        <v>352</v>
      </c>
      <c r="BU83" s="7" t="s">
        <v>353</v>
      </c>
      <c r="BV83" s="7">
        <v>7.8333334922790527</v>
      </c>
      <c r="BW83" s="7" t="s">
        <v>354</v>
      </c>
      <c r="BX83" s="9">
        <v>0</v>
      </c>
      <c r="BY83" s="7" t="s">
        <v>214</v>
      </c>
      <c r="BZ83" s="7" t="s">
        <v>214</v>
      </c>
      <c r="CA83" s="25">
        <v>0</v>
      </c>
      <c r="CB83" s="25">
        <v>0</v>
      </c>
      <c r="CC83" s="25">
        <v>0</v>
      </c>
    </row>
    <row r="84" spans="1:81" x14ac:dyDescent="0.25">
      <c r="A84" s="7">
        <v>513</v>
      </c>
      <c r="B84" s="7">
        <v>44657</v>
      </c>
      <c r="C84" s="7" t="s">
        <v>1945</v>
      </c>
      <c r="D84" s="7" t="s">
        <v>1946</v>
      </c>
      <c r="E84" s="7" t="s">
        <v>1944</v>
      </c>
      <c r="F84" s="7" t="s">
        <v>212</v>
      </c>
      <c r="H84" s="7" t="s">
        <v>224</v>
      </c>
      <c r="I84" s="8">
        <v>24.5</v>
      </c>
      <c r="J84" s="7" t="s">
        <v>214</v>
      </c>
      <c r="K84" s="8">
        <v>122.36135101318359</v>
      </c>
      <c r="L84" s="8">
        <v>3.6138999462127686</v>
      </c>
      <c r="M84" s="7" t="s">
        <v>349</v>
      </c>
      <c r="N84" s="7" t="s">
        <v>214</v>
      </c>
      <c r="O84" s="7" t="s">
        <v>214</v>
      </c>
      <c r="P84" s="7" t="s">
        <v>249</v>
      </c>
      <c r="Q84" s="7" t="s">
        <v>1947</v>
      </c>
      <c r="R84" s="7" t="s">
        <v>242</v>
      </c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>
        <v>0.54675295112596045</v>
      </c>
      <c r="AT84" s="8">
        <v>2.148035220619934</v>
      </c>
      <c r="AU84" s="8">
        <v>-1.0191574273132263E-2</v>
      </c>
      <c r="AV84" s="8">
        <v>1.5910276074796812</v>
      </c>
      <c r="AW84" s="8">
        <v>1.4074803681827022</v>
      </c>
      <c r="AX84" s="8">
        <v>1.9068138971573119</v>
      </c>
      <c r="AY84" s="8">
        <v>0.67547775376056096</v>
      </c>
      <c r="AZ84" s="8">
        <v>1.4037286005970568</v>
      </c>
      <c r="BA84" s="8">
        <v>-0.44201714976652801</v>
      </c>
      <c r="BB84" s="8">
        <v>0.25582472621768387</v>
      </c>
      <c r="BC84" s="8">
        <v>0.12673255355723187</v>
      </c>
      <c r="BD84" s="8">
        <v>0.75333316132332029</v>
      </c>
      <c r="BE84" s="8">
        <v>0.38403915043113251</v>
      </c>
      <c r="BF84" s="8">
        <v>1.343127202232498</v>
      </c>
      <c r="BT84" s="7" t="s">
        <v>214</v>
      </c>
      <c r="BU84" s="7" t="s">
        <v>214</v>
      </c>
      <c r="BV84" s="7">
        <v>12.5</v>
      </c>
      <c r="BW84" s="7" t="s">
        <v>245</v>
      </c>
      <c r="BX84" s="9">
        <v>0</v>
      </c>
      <c r="BY84" s="7" t="s">
        <v>214</v>
      </c>
      <c r="BZ84" s="7" t="s">
        <v>214</v>
      </c>
      <c r="CA84" s="25">
        <v>0</v>
      </c>
      <c r="CB84" s="25">
        <v>0</v>
      </c>
      <c r="CC84" s="25">
        <v>0</v>
      </c>
    </row>
    <row r="85" spans="1:81" x14ac:dyDescent="0.25">
      <c r="A85" s="7">
        <v>513</v>
      </c>
      <c r="B85" s="7">
        <v>44657</v>
      </c>
      <c r="C85" s="7" t="s">
        <v>16927</v>
      </c>
      <c r="D85" s="7" t="s">
        <v>16928</v>
      </c>
      <c r="E85" s="7" t="s">
        <v>16928</v>
      </c>
      <c r="F85" s="7" t="s">
        <v>212</v>
      </c>
      <c r="H85" s="7" t="s">
        <v>224</v>
      </c>
      <c r="I85" s="8">
        <v>24.5</v>
      </c>
      <c r="J85" s="7" t="s">
        <v>214</v>
      </c>
      <c r="K85" s="8">
        <v>102.4530029296875</v>
      </c>
      <c r="L85" s="8">
        <v>4.2245001792907715</v>
      </c>
      <c r="M85" s="7" t="s">
        <v>361</v>
      </c>
      <c r="N85" s="7" t="s">
        <v>214</v>
      </c>
      <c r="O85" s="7" t="s">
        <v>214</v>
      </c>
      <c r="P85" s="7" t="s">
        <v>936</v>
      </c>
      <c r="Q85" s="7" t="s">
        <v>16929</v>
      </c>
      <c r="R85" s="7" t="s">
        <v>242</v>
      </c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7">
        <v>1.1180911672982625</v>
      </c>
      <c r="AT85" s="7">
        <v>2.3923499531604757</v>
      </c>
      <c r="AU85" s="7">
        <v>0.55789016969927885</v>
      </c>
      <c r="AV85" s="7">
        <v>1.9200278294307274</v>
      </c>
      <c r="AW85" s="7">
        <v>1.7935799027403394</v>
      </c>
      <c r="AX85" s="7">
        <v>1.9220304609682914</v>
      </c>
      <c r="AY85" s="7">
        <v>1.5140436479294759</v>
      </c>
      <c r="AZ85" s="7">
        <v>1.5124689924628176</v>
      </c>
      <c r="BA85" s="7">
        <v>2.0783260731213287</v>
      </c>
      <c r="BB85" s="7">
        <v>2.1984374368197992</v>
      </c>
      <c r="BC85" s="7">
        <v>1.6423391117442097</v>
      </c>
      <c r="BD85" s="7">
        <v>1.6811709028389155</v>
      </c>
      <c r="BE85" s="7">
        <v>1.4507116787554823</v>
      </c>
      <c r="BF85" s="7">
        <v>1.9377475959468378</v>
      </c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7" t="s">
        <v>352</v>
      </c>
      <c r="BU85" s="7" t="s">
        <v>353</v>
      </c>
      <c r="BV85" s="7">
        <v>7.5</v>
      </c>
      <c r="BW85" s="7" t="s">
        <v>354</v>
      </c>
      <c r="BX85" s="9">
        <v>0</v>
      </c>
      <c r="BY85" s="7" t="s">
        <v>214</v>
      </c>
      <c r="BZ85" s="7" t="s">
        <v>214</v>
      </c>
      <c r="CA85" s="25">
        <v>0</v>
      </c>
      <c r="CB85" s="25">
        <v>0</v>
      </c>
      <c r="CC85" s="25">
        <v>0</v>
      </c>
    </row>
    <row r="86" spans="1:81" x14ac:dyDescent="0.25">
      <c r="A86" s="7">
        <v>513</v>
      </c>
      <c r="B86" s="7">
        <v>44657</v>
      </c>
      <c r="C86" s="7" t="s">
        <v>20654</v>
      </c>
      <c r="D86" s="7" t="s">
        <v>20655</v>
      </c>
      <c r="E86" s="7" t="s">
        <v>20655</v>
      </c>
      <c r="F86" s="7" t="s">
        <v>212</v>
      </c>
      <c r="H86" s="7" t="s">
        <v>224</v>
      </c>
      <c r="I86" s="8">
        <v>24.5</v>
      </c>
      <c r="J86" s="7" t="s">
        <v>214</v>
      </c>
      <c r="K86" s="8">
        <v>158.19694519042969</v>
      </c>
      <c r="L86" s="8">
        <v>2.5954999923706055</v>
      </c>
      <c r="M86" s="7" t="s">
        <v>349</v>
      </c>
      <c r="N86" s="7" t="s">
        <v>214</v>
      </c>
      <c r="O86" s="7" t="s">
        <v>256</v>
      </c>
      <c r="P86" s="7" t="s">
        <v>249</v>
      </c>
      <c r="Q86" s="7" t="s">
        <v>20656</v>
      </c>
      <c r="R86" s="7" t="s">
        <v>242</v>
      </c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7" t="s">
        <v>352</v>
      </c>
      <c r="BU86" s="7" t="s">
        <v>353</v>
      </c>
      <c r="BV86" s="7">
        <v>11.5</v>
      </c>
      <c r="BW86" s="7" t="s">
        <v>255</v>
      </c>
      <c r="BX86" s="9">
        <v>0</v>
      </c>
      <c r="BY86" s="7" t="s">
        <v>214</v>
      </c>
      <c r="BZ86" s="7" t="s">
        <v>214</v>
      </c>
      <c r="CA86" s="25">
        <v>0</v>
      </c>
      <c r="CB86" s="25">
        <v>0</v>
      </c>
      <c r="CC86" s="25">
        <v>0</v>
      </c>
    </row>
    <row r="87" spans="1:81" x14ac:dyDescent="0.25">
      <c r="A87" s="7">
        <v>513</v>
      </c>
      <c r="B87" s="7">
        <v>44657</v>
      </c>
      <c r="C87" s="7" t="s">
        <v>1948</v>
      </c>
      <c r="D87" s="7" t="s">
        <v>1949</v>
      </c>
      <c r="E87" s="7" t="s">
        <v>1950</v>
      </c>
      <c r="F87" s="7" t="s">
        <v>331</v>
      </c>
      <c r="H87" s="7" t="s">
        <v>430</v>
      </c>
      <c r="I87" s="8">
        <v>16.5</v>
      </c>
      <c r="J87" s="7" t="s">
        <v>214</v>
      </c>
      <c r="K87" s="8">
        <v>501.2843017578125</v>
      </c>
      <c r="L87" s="8">
        <v>5.4062361717224121</v>
      </c>
      <c r="M87" s="7" t="s">
        <v>1951</v>
      </c>
      <c r="N87" s="7" t="s">
        <v>295</v>
      </c>
      <c r="O87" s="7" t="s">
        <v>283</v>
      </c>
      <c r="P87" s="7" t="s">
        <v>481</v>
      </c>
      <c r="Q87" s="7" t="s">
        <v>1952</v>
      </c>
      <c r="R87" s="7" t="s">
        <v>291</v>
      </c>
      <c r="S87" s="7">
        <v>3</v>
      </c>
      <c r="T87" s="8">
        <v>0.77263736724853516</v>
      </c>
      <c r="U87" s="8">
        <v>0.75248032808303833</v>
      </c>
      <c r="V87" s="8">
        <v>0.76756960153579712</v>
      </c>
      <c r="W87" s="8">
        <v>0.6552814245223999</v>
      </c>
      <c r="X87" s="8">
        <v>0.42882248759269714</v>
      </c>
      <c r="Y87" s="8">
        <v>0.76348119974136353</v>
      </c>
      <c r="Z87" s="8">
        <v>0.62341856956481934</v>
      </c>
      <c r="AA87" s="8">
        <v>0.87127965688705444</v>
      </c>
      <c r="AB87" s="8">
        <v>0.87132519483566284</v>
      </c>
      <c r="AC87" s="8">
        <v>0.87372660636901855</v>
      </c>
      <c r="AD87" s="8">
        <v>0.84517192840576172</v>
      </c>
      <c r="AE87" s="8">
        <v>0.79542118310928345</v>
      </c>
      <c r="AF87" s="8">
        <v>0.9272770881652832</v>
      </c>
      <c r="AG87" s="8">
        <v>0.90845054388046265</v>
      </c>
      <c r="AH87" s="8">
        <v>0.12705838680267334</v>
      </c>
      <c r="AI87" s="8">
        <v>1.1729167699813843</v>
      </c>
      <c r="AJ87" s="8">
        <v>1.7347029447555542</v>
      </c>
      <c r="AK87" s="8">
        <v>1.5313225984573364</v>
      </c>
      <c r="AL87" s="8">
        <v>0.72628414630889893</v>
      </c>
      <c r="AM87" s="8">
        <v>0.32959377765655518</v>
      </c>
      <c r="AN87" s="8">
        <v>1.0495202541351318</v>
      </c>
      <c r="AO87" s="8">
        <v>0.40864235162734985</v>
      </c>
      <c r="AP87" s="8">
        <v>-0.52923518419265747</v>
      </c>
      <c r="AQ87" s="8"/>
      <c r="AR87" s="8"/>
      <c r="AS87" s="8">
        <v>-0.36781247147665963</v>
      </c>
      <c r="AT87" s="8">
        <v>0.42073251697672059</v>
      </c>
      <c r="AU87" s="8">
        <v>-1.3400677781489905</v>
      </c>
      <c r="AV87" s="8">
        <v>-0.66178005169668908</v>
      </c>
      <c r="AW87" s="8">
        <v>0.61093191800118019</v>
      </c>
      <c r="AX87" s="8">
        <v>1.2593071039471195</v>
      </c>
      <c r="AY87" s="8">
        <v>-0.49553228601844151</v>
      </c>
      <c r="AZ87" s="8">
        <v>0.6430247586131197</v>
      </c>
      <c r="BA87" s="8">
        <v>0.61093191800118019</v>
      </c>
      <c r="BB87" s="8">
        <v>1.2593071039471195</v>
      </c>
      <c r="BC87" s="8">
        <v>-0.49553228601844151</v>
      </c>
      <c r="BD87" s="8">
        <v>0.6430247586131197</v>
      </c>
      <c r="BE87" s="8">
        <v>-0.24618016427669545</v>
      </c>
      <c r="BF87" s="8">
        <v>0.59393603173341836</v>
      </c>
      <c r="BG87" s="8">
        <v>1.4856119149229492</v>
      </c>
      <c r="BH87" s="8">
        <v>8.5888788389235149</v>
      </c>
      <c r="BI87" s="8">
        <v>10.244903753533334</v>
      </c>
      <c r="BJ87" s="8">
        <v>21.079630490209226</v>
      </c>
      <c r="BK87" s="8">
        <v>10.244903753533334</v>
      </c>
      <c r="BL87" s="8">
        <v>21.079630490209226</v>
      </c>
      <c r="BM87" s="8">
        <v>12.120593206888596</v>
      </c>
      <c r="BN87" s="8">
        <v>493.83716244326013</v>
      </c>
      <c r="BO87" s="8">
        <v>458.22960044129024</v>
      </c>
      <c r="BP87" s="8">
        <v>449.928207511153</v>
      </c>
      <c r="BQ87" s="8">
        <v>395.61542324184023</v>
      </c>
      <c r="BR87" s="8">
        <v>449.928207511153</v>
      </c>
      <c r="BS87" s="8">
        <v>395.61542324184023</v>
      </c>
      <c r="BT87" s="7" t="s">
        <v>338</v>
      </c>
      <c r="BU87" s="7" t="s">
        <v>339</v>
      </c>
      <c r="BV87" s="7">
        <v>16.166666030883789</v>
      </c>
      <c r="BW87" s="7" t="s">
        <v>430</v>
      </c>
      <c r="BX87" s="9">
        <v>2.7000000476837158</v>
      </c>
      <c r="BY87" s="7" t="s">
        <v>295</v>
      </c>
      <c r="BZ87" s="7" t="s">
        <v>214</v>
      </c>
      <c r="CA87" s="25">
        <v>0</v>
      </c>
      <c r="CB87" s="25">
        <v>0</v>
      </c>
      <c r="CC87" s="25">
        <v>0</v>
      </c>
    </row>
    <row r="88" spans="1:81" x14ac:dyDescent="0.25">
      <c r="A88" s="7">
        <v>513</v>
      </c>
      <c r="B88" s="7">
        <v>44657</v>
      </c>
      <c r="C88" s="7" t="s">
        <v>1954</v>
      </c>
      <c r="D88" s="7" t="s">
        <v>1955</v>
      </c>
      <c r="E88" s="7" t="s">
        <v>1955</v>
      </c>
      <c r="F88" s="7" t="s">
        <v>212</v>
      </c>
      <c r="H88" s="7" t="s">
        <v>224</v>
      </c>
      <c r="I88" s="8">
        <v>24.5</v>
      </c>
      <c r="J88" s="7" t="s">
        <v>214</v>
      </c>
      <c r="K88" s="8">
        <v>120.13832092285156</v>
      </c>
      <c r="L88" s="8">
        <v>1.4263999462127686</v>
      </c>
      <c r="M88" s="7" t="s">
        <v>361</v>
      </c>
      <c r="N88" s="7" t="s">
        <v>214</v>
      </c>
      <c r="O88" s="7" t="s">
        <v>350</v>
      </c>
      <c r="P88" s="7" t="s">
        <v>249</v>
      </c>
      <c r="Q88" s="7" t="s">
        <v>1956</v>
      </c>
      <c r="R88" s="7" t="s">
        <v>242</v>
      </c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>
        <v>0.80906102411329883</v>
      </c>
      <c r="AT88" s="8">
        <v>2.366071915016934</v>
      </c>
      <c r="AU88" s="8">
        <v>0.2149973127166033</v>
      </c>
      <c r="AV88" s="8">
        <v>1.8908165635206575</v>
      </c>
      <c r="AW88" s="8">
        <v>1.5016010810091172</v>
      </c>
      <c r="AX88" s="8">
        <v>1.9065045580736824</v>
      </c>
      <c r="AY88" s="8">
        <v>0.92835249436269085</v>
      </c>
      <c r="AZ88" s="8">
        <v>1.4718630374598034</v>
      </c>
      <c r="BA88" s="8">
        <v>2.0427259669220112</v>
      </c>
      <c r="BB88" s="8">
        <v>2.1546744373899958</v>
      </c>
      <c r="BC88" s="8">
        <v>1.8169440293295707</v>
      </c>
      <c r="BD88" s="8">
        <v>1.6303488422302719</v>
      </c>
      <c r="BE88" s="8">
        <v>1.2189469847422154</v>
      </c>
      <c r="BF88" s="8">
        <v>1.903379892281891</v>
      </c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7" t="s">
        <v>352</v>
      </c>
      <c r="BU88" s="7" t="s">
        <v>353</v>
      </c>
      <c r="BV88" s="7">
        <v>6.5</v>
      </c>
      <c r="BW88" s="7" t="s">
        <v>402</v>
      </c>
      <c r="BX88" s="9">
        <v>0</v>
      </c>
      <c r="BY88" s="7" t="s">
        <v>214</v>
      </c>
      <c r="BZ88" s="7" t="s">
        <v>214</v>
      </c>
      <c r="CA88" s="25">
        <v>0</v>
      </c>
      <c r="CB88" s="25">
        <v>0</v>
      </c>
      <c r="CC88" s="25">
        <v>0</v>
      </c>
    </row>
    <row r="89" spans="1:81" x14ac:dyDescent="0.25">
      <c r="A89" s="7">
        <v>513</v>
      </c>
      <c r="B89" s="7">
        <v>44657</v>
      </c>
      <c r="C89" s="7" t="s">
        <v>1957</v>
      </c>
      <c r="D89" s="7" t="s">
        <v>1958</v>
      </c>
      <c r="E89" s="7" t="s">
        <v>1958</v>
      </c>
      <c r="F89" s="7" t="s">
        <v>212</v>
      </c>
      <c r="H89" s="7" t="s">
        <v>224</v>
      </c>
      <c r="I89" s="8">
        <v>24.5</v>
      </c>
      <c r="J89" s="7" t="s">
        <v>214</v>
      </c>
      <c r="K89" s="8">
        <v>146.88540649414063</v>
      </c>
      <c r="L89" s="8">
        <v>2.4504001140594482</v>
      </c>
      <c r="M89" s="7" t="s">
        <v>215</v>
      </c>
      <c r="N89" s="7" t="s">
        <v>214</v>
      </c>
      <c r="O89" s="7" t="s">
        <v>214</v>
      </c>
      <c r="P89" s="7" t="s">
        <v>249</v>
      </c>
      <c r="Q89" s="7" t="s">
        <v>1959</v>
      </c>
      <c r="R89" s="7" t="s">
        <v>219</v>
      </c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>
        <v>0.53366660777507291</v>
      </c>
      <c r="AT89" s="8">
        <v>2.0874736379646666</v>
      </c>
      <c r="AU89" s="8">
        <v>-4.5304156325480301E-2</v>
      </c>
      <c r="AV89" s="8">
        <v>1.5274712208796384</v>
      </c>
      <c r="AW89" s="8">
        <v>6.4956785456657257E-2</v>
      </c>
      <c r="AX89" s="8">
        <v>0.6267024152212044</v>
      </c>
      <c r="AY89" s="8">
        <v>-0.3116798771264539</v>
      </c>
      <c r="AZ89" s="8">
        <v>0.89041745509853654</v>
      </c>
      <c r="BA89" s="8">
        <v>1.0578682610761039</v>
      </c>
      <c r="BB89" s="8">
        <v>0.613234491940708</v>
      </c>
      <c r="BC89" s="8">
        <v>0.55347792922514372</v>
      </c>
      <c r="BD89" s="8">
        <v>1.4619558597097702</v>
      </c>
      <c r="BE89" s="8">
        <v>0.30883092501350723</v>
      </c>
      <c r="BF89" s="8">
        <v>1.2012091801357541</v>
      </c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7" t="s">
        <v>214</v>
      </c>
      <c r="BU89" s="7" t="s">
        <v>214</v>
      </c>
      <c r="BV89" s="7">
        <v>9.5</v>
      </c>
      <c r="BW89" s="7" t="s">
        <v>213</v>
      </c>
      <c r="BX89" s="9">
        <v>0</v>
      </c>
      <c r="BY89" s="7" t="s">
        <v>214</v>
      </c>
      <c r="BZ89" s="7" t="s">
        <v>214</v>
      </c>
      <c r="CA89" s="25">
        <v>0</v>
      </c>
      <c r="CB89" s="25">
        <v>0</v>
      </c>
      <c r="CC89" s="25">
        <v>0</v>
      </c>
    </row>
    <row r="90" spans="1:81" x14ac:dyDescent="0.25">
      <c r="A90" s="7">
        <v>513</v>
      </c>
      <c r="B90" s="7">
        <v>44657</v>
      </c>
      <c r="C90" s="7" t="s">
        <v>1960</v>
      </c>
      <c r="D90" s="7" t="s">
        <v>1961</v>
      </c>
      <c r="E90" s="7" t="s">
        <v>1961</v>
      </c>
      <c r="F90" s="7" t="s">
        <v>212</v>
      </c>
      <c r="H90" s="7" t="s">
        <v>224</v>
      </c>
      <c r="I90" s="8">
        <v>24.5</v>
      </c>
      <c r="J90" s="7" t="s">
        <v>214</v>
      </c>
      <c r="K90" s="8">
        <v>71.106842041015625</v>
      </c>
      <c r="L90" s="8">
        <v>4.3889069557189941</v>
      </c>
      <c r="M90" s="7" t="s">
        <v>439</v>
      </c>
      <c r="N90" s="7" t="s">
        <v>214</v>
      </c>
      <c r="O90" s="7" t="s">
        <v>214</v>
      </c>
      <c r="P90" s="7" t="s">
        <v>249</v>
      </c>
      <c r="Q90" s="7" t="s">
        <v>1962</v>
      </c>
      <c r="R90" s="7" t="s">
        <v>219</v>
      </c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>
        <v>0.74964757979613583</v>
      </c>
      <c r="AT90" s="8">
        <v>2.3662098013242963</v>
      </c>
      <c r="AU90" s="8">
        <v>0.16355179932654215</v>
      </c>
      <c r="AV90" s="8">
        <v>1.8557059325723781</v>
      </c>
      <c r="AW90" s="8">
        <v>0.42224404546519184</v>
      </c>
      <c r="AX90" s="8">
        <v>0.92261334181731647</v>
      </c>
      <c r="AY90" s="8">
        <v>-0.28422380135677178</v>
      </c>
      <c r="AZ90" s="8">
        <v>0.92795271482606445</v>
      </c>
      <c r="BA90" s="8">
        <v>1.858838509213407</v>
      </c>
      <c r="BB90" s="8">
        <v>1.7748377839743632</v>
      </c>
      <c r="BC90" s="8">
        <v>0.37975914478276229</v>
      </c>
      <c r="BD90" s="8">
        <v>1.7565035992414695</v>
      </c>
      <c r="BE90" s="8">
        <v>0.54830287953787793</v>
      </c>
      <c r="BF90" s="8">
        <v>1.6006371956259813</v>
      </c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7" t="s">
        <v>352</v>
      </c>
      <c r="BU90" s="7" t="s">
        <v>353</v>
      </c>
      <c r="BV90" s="7">
        <v>7.5</v>
      </c>
      <c r="BW90" s="7" t="s">
        <v>354</v>
      </c>
      <c r="BX90" s="9">
        <v>0</v>
      </c>
      <c r="BY90" s="7" t="s">
        <v>214</v>
      </c>
      <c r="BZ90" s="7" t="s">
        <v>214</v>
      </c>
      <c r="CA90" s="25">
        <v>0</v>
      </c>
      <c r="CB90" s="25">
        <v>0</v>
      </c>
      <c r="CC90" s="25">
        <v>0</v>
      </c>
    </row>
    <row r="91" spans="1:81" x14ac:dyDescent="0.25">
      <c r="A91" s="7">
        <v>513</v>
      </c>
      <c r="B91" s="7">
        <v>44657</v>
      </c>
      <c r="C91" s="7" t="s">
        <v>1963</v>
      </c>
      <c r="D91" s="7" t="s">
        <v>1963</v>
      </c>
      <c r="E91" s="7" t="s">
        <v>1963</v>
      </c>
      <c r="F91" s="7" t="s">
        <v>223</v>
      </c>
      <c r="G91" s="7">
        <v>2</v>
      </c>
      <c r="H91" s="7" t="s">
        <v>255</v>
      </c>
      <c r="I91" s="8">
        <v>11.5</v>
      </c>
      <c r="J91" s="7" t="s">
        <v>214</v>
      </c>
      <c r="K91" s="8">
        <v>190.8619384765625</v>
      </c>
      <c r="L91" s="8">
        <v>4.2027325630187988</v>
      </c>
      <c r="M91" s="7" t="s">
        <v>239</v>
      </c>
      <c r="N91" s="7" t="s">
        <v>216</v>
      </c>
      <c r="O91" s="7" t="s">
        <v>256</v>
      </c>
      <c r="P91" s="7" t="s">
        <v>217</v>
      </c>
      <c r="Q91" s="7" t="s">
        <v>19132</v>
      </c>
      <c r="R91" s="7" t="s">
        <v>242</v>
      </c>
      <c r="T91" s="8">
        <v>0.73346245288848877</v>
      </c>
      <c r="U91" s="8">
        <v>0.77274101972579956</v>
      </c>
      <c r="V91" s="8">
        <v>0.76054251194000244</v>
      </c>
      <c r="W91" s="8">
        <v>0.61257416009902954</v>
      </c>
      <c r="X91" s="8">
        <v>0.36165693402290344</v>
      </c>
      <c r="Y91" s="8">
        <v>0.68749332427978516</v>
      </c>
      <c r="Z91" s="8">
        <v>0.53783738613128662</v>
      </c>
      <c r="AA91" s="8">
        <v>0.94068753719329834</v>
      </c>
      <c r="AB91" s="8">
        <v>0.94758814573287964</v>
      </c>
      <c r="AC91" s="8">
        <v>0.87242299318313599</v>
      </c>
      <c r="AD91" s="8">
        <v>0.6637192964553833</v>
      </c>
      <c r="AE91" s="8">
        <v>0.81088608503341675</v>
      </c>
      <c r="AF91" s="8">
        <v>0.91191279888153076</v>
      </c>
      <c r="AG91" s="8">
        <v>0.87357580661773682</v>
      </c>
      <c r="AH91" s="8">
        <v>4.6369705349206924E-2</v>
      </c>
      <c r="AI91" s="8">
        <v>0.40635007619857788</v>
      </c>
      <c r="AJ91" s="8">
        <v>0.65012204647064209</v>
      </c>
      <c r="AK91" s="8">
        <v>0.55373680591583252</v>
      </c>
      <c r="AL91" s="8">
        <v>0.24778120219707489</v>
      </c>
      <c r="AM91" s="8">
        <v>0.10144467651844025</v>
      </c>
      <c r="AN91" s="8">
        <v>0.34489899873733521</v>
      </c>
      <c r="AO91" s="8">
        <v>0.12866061925888062</v>
      </c>
      <c r="AP91" s="8">
        <v>-0.33513310551643372</v>
      </c>
      <c r="AQ91" s="8"/>
      <c r="AR91" s="8"/>
      <c r="AS91" s="8">
        <v>-1.0407173086392525</v>
      </c>
      <c r="AT91" s="8">
        <v>-0.21477408766602712</v>
      </c>
      <c r="AU91" s="8">
        <v>-0.73077426795333589</v>
      </c>
      <c r="AV91" s="8">
        <v>0.6184074271165374</v>
      </c>
      <c r="AW91" s="8">
        <v>-1.5597766379625602</v>
      </c>
      <c r="AX91" s="8">
        <v>-1.6983690982003385</v>
      </c>
      <c r="AY91" s="8">
        <v>-1.4291650037199561</v>
      </c>
      <c r="AZ91" s="8">
        <v>-0.87618877383977023</v>
      </c>
      <c r="BA91" s="8">
        <v>-1.6568842077561086</v>
      </c>
      <c r="BB91" s="8">
        <v>-1.4716304375996621</v>
      </c>
      <c r="BC91" s="8">
        <v>-1.8539181566438852</v>
      </c>
      <c r="BD91" s="8">
        <v>-1.9490845949146796</v>
      </c>
      <c r="BE91" s="8">
        <v>-1.3785392637791831</v>
      </c>
      <c r="BF91" s="8">
        <v>-0.93193992751732335</v>
      </c>
      <c r="BG91" s="7">
        <v>5.3954176702601542</v>
      </c>
      <c r="BH91" s="7">
        <v>-2.3634725157893177</v>
      </c>
      <c r="BI91" s="7">
        <v>-9.8588930321923485</v>
      </c>
      <c r="BJ91" s="7">
        <v>10.177393992435423</v>
      </c>
      <c r="BK91" s="7">
        <v>-2.4082589098176594</v>
      </c>
      <c r="BL91" s="7">
        <v>7.5583347406879611</v>
      </c>
      <c r="BM91" s="7">
        <v>1.4167536575973687</v>
      </c>
      <c r="BN91" s="7">
        <v>180.56413972219698</v>
      </c>
      <c r="BO91" s="7">
        <v>195.37290793555877</v>
      </c>
      <c r="BP91" s="7">
        <v>209.67881283013557</v>
      </c>
      <c r="BQ91" s="7">
        <v>171.43716701620303</v>
      </c>
      <c r="BR91" s="7">
        <v>195.45838811537502</v>
      </c>
      <c r="BS91" s="7">
        <v>176.43595427393799</v>
      </c>
      <c r="BT91" s="7" t="s">
        <v>259</v>
      </c>
      <c r="BU91" s="7" t="s">
        <v>260</v>
      </c>
      <c r="BV91" s="7">
        <v>11.5</v>
      </c>
      <c r="BW91" s="7" t="s">
        <v>255</v>
      </c>
      <c r="BX91" s="9">
        <v>2</v>
      </c>
      <c r="BY91" s="7" t="s">
        <v>216</v>
      </c>
      <c r="BZ91" s="7" t="s">
        <v>214</v>
      </c>
      <c r="CA91" s="25">
        <v>0</v>
      </c>
      <c r="CB91" s="25">
        <v>0</v>
      </c>
      <c r="CC91" s="25">
        <v>0</v>
      </c>
    </row>
    <row r="92" spans="1:81" x14ac:dyDescent="0.25">
      <c r="A92" s="7">
        <v>513</v>
      </c>
      <c r="B92" s="7">
        <v>44657</v>
      </c>
      <c r="C92" s="7" t="s">
        <v>1964</v>
      </c>
      <c r="D92" s="7" t="s">
        <v>1965</v>
      </c>
      <c r="E92" s="7" t="s">
        <v>1965</v>
      </c>
      <c r="F92" s="7" t="s">
        <v>212</v>
      </c>
      <c r="H92" s="7" t="s">
        <v>224</v>
      </c>
      <c r="I92" s="8">
        <v>24.5</v>
      </c>
      <c r="J92" s="7" t="s">
        <v>214</v>
      </c>
      <c r="K92" s="8">
        <v>77.3514404296875</v>
      </c>
      <c r="L92" s="8">
        <v>1.4099999666213989</v>
      </c>
      <c r="M92" s="7" t="s">
        <v>327</v>
      </c>
      <c r="N92" s="7" t="s">
        <v>214</v>
      </c>
      <c r="O92" s="7" t="s">
        <v>374</v>
      </c>
      <c r="P92" s="7" t="s">
        <v>249</v>
      </c>
      <c r="Q92" s="7" t="s">
        <v>1966</v>
      </c>
      <c r="R92" s="7" t="s">
        <v>242</v>
      </c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>
        <v>0.79993013490760145</v>
      </c>
      <c r="AT92" s="8">
        <v>2.3881578211379706</v>
      </c>
      <c r="AU92" s="8">
        <v>0.21383389060781802</v>
      </c>
      <c r="AV92" s="8">
        <v>1.904186896746729</v>
      </c>
      <c r="AW92" s="8">
        <v>1.5013735434818152</v>
      </c>
      <c r="AX92" s="8">
        <v>1.9231128929895762</v>
      </c>
      <c r="AY92" s="8">
        <v>0.92808831995887553</v>
      </c>
      <c r="AZ92" s="8">
        <v>1.5208918874428619</v>
      </c>
      <c r="BA92" s="8">
        <v>2.3583829480942384</v>
      </c>
      <c r="BB92" s="8">
        <v>1.951320722774567</v>
      </c>
      <c r="BC92" s="8">
        <v>2.3583829480942384</v>
      </c>
      <c r="BD92" s="8">
        <v>1.951320722774567</v>
      </c>
      <c r="BE92" s="8">
        <v>1.3599986308574312</v>
      </c>
      <c r="BF92" s="8">
        <v>1.9398318239777117</v>
      </c>
      <c r="BT92" s="7" t="s">
        <v>352</v>
      </c>
      <c r="BU92" s="7" t="s">
        <v>353</v>
      </c>
      <c r="BV92" s="7">
        <v>10.5</v>
      </c>
      <c r="BW92" s="7" t="s">
        <v>345</v>
      </c>
      <c r="BX92" s="9">
        <v>0</v>
      </c>
      <c r="BY92" s="7" t="s">
        <v>214</v>
      </c>
      <c r="BZ92" s="7" t="s">
        <v>214</v>
      </c>
      <c r="CA92" s="25">
        <v>0</v>
      </c>
      <c r="CB92" s="25">
        <v>0</v>
      </c>
      <c r="CC92" s="25">
        <v>0</v>
      </c>
    </row>
    <row r="93" spans="1:81" x14ac:dyDescent="0.25">
      <c r="A93" s="7">
        <v>513</v>
      </c>
      <c r="B93" s="7">
        <v>44657</v>
      </c>
      <c r="C93" s="7" t="s">
        <v>1969</v>
      </c>
      <c r="D93" s="7" t="s">
        <v>1967</v>
      </c>
      <c r="E93" s="7" t="s">
        <v>1967</v>
      </c>
      <c r="F93" s="7" t="s">
        <v>212</v>
      </c>
      <c r="G93" s="7">
        <v>2</v>
      </c>
      <c r="H93" s="7" t="s">
        <v>238</v>
      </c>
      <c r="I93" s="8">
        <v>13.5</v>
      </c>
      <c r="J93" s="7" t="s">
        <v>214</v>
      </c>
      <c r="K93" s="8">
        <v>156.20164489746094</v>
      </c>
      <c r="L93" s="8">
        <v>4.3093323707580566</v>
      </c>
      <c r="M93" s="7" t="s">
        <v>289</v>
      </c>
      <c r="N93" s="7" t="s">
        <v>231</v>
      </c>
      <c r="O93" s="7" t="s">
        <v>290</v>
      </c>
      <c r="P93" s="7" t="s">
        <v>249</v>
      </c>
      <c r="Q93" s="7" t="s">
        <v>1968</v>
      </c>
      <c r="R93" s="7" t="s">
        <v>291</v>
      </c>
      <c r="T93" s="8">
        <v>0.90891021490097046</v>
      </c>
      <c r="U93" s="8">
        <v>0.85202544927597046</v>
      </c>
      <c r="V93" s="8">
        <v>0.90296101570129395</v>
      </c>
      <c r="W93" s="8">
        <v>0.73952203989028931</v>
      </c>
      <c r="X93" s="8">
        <v>0.54646170139312744</v>
      </c>
      <c r="Y93" s="8">
        <v>0.86607342958450317</v>
      </c>
      <c r="Z93" s="8">
        <v>0.76531916856765747</v>
      </c>
      <c r="AA93" s="8">
        <v>0.94030237197875977</v>
      </c>
      <c r="AB93" s="8">
        <v>0.92163431644439697</v>
      </c>
      <c r="AC93" s="8">
        <v>0.94734674692153931</v>
      </c>
      <c r="AD93" s="8">
        <v>0.85574859380722046</v>
      </c>
      <c r="AE93" s="8">
        <v>0.74460673332214355</v>
      </c>
      <c r="AF93" s="8">
        <v>0.89978897571563721</v>
      </c>
      <c r="AG93" s="8">
        <v>0.83923602104187012</v>
      </c>
      <c r="AH93" s="8">
        <v>5.7827271521091461E-2</v>
      </c>
      <c r="AI93" s="8">
        <v>0.62797427177429199</v>
      </c>
      <c r="AJ93" s="8">
        <v>0.89394724369049072</v>
      </c>
      <c r="AK93" s="8">
        <v>0.81987440586090088</v>
      </c>
      <c r="AL93" s="8">
        <v>0.37304320931434631</v>
      </c>
      <c r="AM93" s="8">
        <v>0.19115714728832245</v>
      </c>
      <c r="AN93" s="8">
        <v>0.5418468713760376</v>
      </c>
      <c r="AO93" s="8">
        <v>0.22831560671329498</v>
      </c>
      <c r="AP93" s="8">
        <v>-0.62358951568603516</v>
      </c>
      <c r="AQ93" s="8"/>
      <c r="AR93" s="8"/>
      <c r="AS93" s="8">
        <v>-2.0368616705905955</v>
      </c>
      <c r="AT93" s="8">
        <v>-1.3976760091395521</v>
      </c>
      <c r="AU93" s="8">
        <v>-2.3248019086379896</v>
      </c>
      <c r="AV93" s="8">
        <v>-1.6754092694325888</v>
      </c>
      <c r="AW93" s="8">
        <v>-1.2991279244038514</v>
      </c>
      <c r="AX93" s="8">
        <v>-0.91967042464168247</v>
      </c>
      <c r="AY93" s="8">
        <v>-1.1247037519393974</v>
      </c>
      <c r="AZ93" s="8">
        <v>-0.95675706777894265</v>
      </c>
      <c r="BA93" s="8">
        <v>-1.2131022372229119</v>
      </c>
      <c r="BB93" s="8">
        <v>-0.5850140810475033</v>
      </c>
      <c r="BC93" s="8">
        <v>0.70828334893671496</v>
      </c>
      <c r="BD93" s="8">
        <v>0.48269359236526088</v>
      </c>
      <c r="BE93" s="8">
        <v>-1.2150523573096719</v>
      </c>
      <c r="BF93" s="8">
        <v>-0.84197220994583477</v>
      </c>
      <c r="BG93" s="8">
        <v>-50</v>
      </c>
      <c r="BH93" s="8">
        <v>-50</v>
      </c>
      <c r="BI93" s="8">
        <v>-50</v>
      </c>
      <c r="BJ93" s="8">
        <v>-34.706302032219767</v>
      </c>
      <c r="BK93" s="8">
        <v>-44.413163896850868</v>
      </c>
      <c r="BL93" s="8">
        <v>-0.33241847907591615</v>
      </c>
      <c r="BM93" s="8">
        <v>-38.241980734691097</v>
      </c>
      <c r="BN93" s="8">
        <v>270.03024425680195</v>
      </c>
      <c r="BO93" s="8">
        <v>235.48677057800302</v>
      </c>
      <c r="BP93" s="8">
        <v>245.27514522709814</v>
      </c>
      <c r="BQ93" s="8">
        <v>210.41345955486912</v>
      </c>
      <c r="BR93" s="8">
        <v>225.57573745534725</v>
      </c>
      <c r="BS93" s="8">
        <v>156.72088802972064</v>
      </c>
      <c r="BT93" s="7" t="s">
        <v>220</v>
      </c>
      <c r="BU93" s="7" t="s">
        <v>221</v>
      </c>
      <c r="BV93" s="7">
        <v>13.833333015441895</v>
      </c>
      <c r="BW93" s="7" t="s">
        <v>238</v>
      </c>
      <c r="BX93" s="9">
        <v>1.3999999761581421</v>
      </c>
      <c r="BY93" s="7" t="s">
        <v>231</v>
      </c>
      <c r="BZ93" s="7" t="s">
        <v>214</v>
      </c>
      <c r="CA93" s="25">
        <v>0</v>
      </c>
      <c r="CB93" s="25">
        <v>0</v>
      </c>
      <c r="CC93" s="25">
        <v>1</v>
      </c>
    </row>
    <row r="94" spans="1:81" x14ac:dyDescent="0.25">
      <c r="A94" s="7">
        <v>513</v>
      </c>
      <c r="B94" s="7">
        <v>44657</v>
      </c>
      <c r="C94" s="7" t="s">
        <v>1970</v>
      </c>
      <c r="D94" s="7" t="s">
        <v>1971</v>
      </c>
      <c r="E94" s="7" t="s">
        <v>1971</v>
      </c>
      <c r="F94" s="7" t="s">
        <v>446</v>
      </c>
      <c r="G94" s="7">
        <v>1</v>
      </c>
      <c r="H94" s="7" t="s">
        <v>245</v>
      </c>
      <c r="I94" s="8">
        <v>12.5</v>
      </c>
      <c r="J94" s="7" t="s">
        <v>281</v>
      </c>
      <c r="K94" s="8">
        <v>211.32015991210938</v>
      </c>
      <c r="L94" s="8">
        <v>6.3521203994750977</v>
      </c>
      <c r="M94" s="7" t="s">
        <v>289</v>
      </c>
      <c r="N94" s="7" t="s">
        <v>231</v>
      </c>
      <c r="O94" s="7" t="s">
        <v>268</v>
      </c>
      <c r="P94" s="7" t="s">
        <v>269</v>
      </c>
      <c r="Q94" s="7" t="s">
        <v>1972</v>
      </c>
      <c r="R94" s="7" t="s">
        <v>291</v>
      </c>
      <c r="T94" s="8">
        <v>0.91322702169418335</v>
      </c>
      <c r="U94" s="8">
        <v>0.84803825616836548</v>
      </c>
      <c r="V94" s="8">
        <v>0.92181330919265747</v>
      </c>
      <c r="W94" s="8">
        <v>0.73318213224411011</v>
      </c>
      <c r="X94" s="8">
        <v>0.53412693738937378</v>
      </c>
      <c r="Y94" s="8">
        <v>0.8733285665512085</v>
      </c>
      <c r="Z94" s="8">
        <v>0.74978923797607422</v>
      </c>
      <c r="AA94" s="8">
        <v>0.9764707088470459</v>
      </c>
      <c r="AB94" s="8">
        <v>0.9479108452796936</v>
      </c>
      <c r="AC94" s="8">
        <v>0.94889116287231445</v>
      </c>
      <c r="AD94" s="8">
        <v>0.81029802560806274</v>
      </c>
      <c r="AE94" s="8">
        <v>0.77294182777404785</v>
      </c>
      <c r="AF94" s="8">
        <v>0.95507103204727173</v>
      </c>
      <c r="AG94" s="8">
        <v>0.90400528907775879</v>
      </c>
      <c r="AH94" s="8">
        <v>9.4013802707195282E-2</v>
      </c>
      <c r="AI94" s="8">
        <v>1.0257900953292847</v>
      </c>
      <c r="AJ94" s="8">
        <v>1.4465508460998535</v>
      </c>
      <c r="AK94" s="8">
        <v>1.3607558012008667</v>
      </c>
      <c r="AL94" s="8">
        <v>0.60128283500671387</v>
      </c>
      <c r="AM94" s="8">
        <v>0.30376255512237549</v>
      </c>
      <c r="AN94" s="8">
        <v>0.888297438621521</v>
      </c>
      <c r="AO94" s="8">
        <v>0.36365631222724915</v>
      </c>
      <c r="AP94" s="8">
        <v>0.20998939871788025</v>
      </c>
      <c r="AQ94" s="8"/>
      <c r="AR94" s="8"/>
      <c r="AS94" s="8">
        <v>-9.6835653428672189E-2</v>
      </c>
      <c r="AT94" s="8">
        <v>-0.40458091053759998</v>
      </c>
      <c r="AU94" s="8">
        <v>-0.88057018490459538</v>
      </c>
      <c r="AV94" s="8">
        <v>-1.0066161400231401</v>
      </c>
      <c r="AW94" s="8">
        <v>0.89330583174524647</v>
      </c>
      <c r="AX94" s="8">
        <v>0.62999923565133964</v>
      </c>
      <c r="AY94" s="8">
        <v>-5.5027168512879601E-2</v>
      </c>
      <c r="AZ94" s="8">
        <v>-8.3326800170347146E-2</v>
      </c>
      <c r="BA94" s="8">
        <v>1.0396151926673007</v>
      </c>
      <c r="BB94" s="8">
        <v>1.2976572204584458</v>
      </c>
      <c r="BC94" s="8">
        <v>-0.99734661736856645</v>
      </c>
      <c r="BD94" s="8">
        <v>-0.84884092835749425</v>
      </c>
      <c r="BE94" s="8">
        <v>-1.614309996702773E-2</v>
      </c>
      <c r="BF94" s="8">
        <v>-6.9284720496466001E-2</v>
      </c>
      <c r="BG94" s="8">
        <v>-4.4915148912475829</v>
      </c>
      <c r="BH94" s="8">
        <v>-14.77878299388118</v>
      </c>
      <c r="BI94" s="8">
        <v>5.1837625129557887</v>
      </c>
      <c r="BJ94" s="8">
        <v>0.1254951105686482</v>
      </c>
      <c r="BK94" s="8">
        <v>9.3718048150682218</v>
      </c>
      <c r="BL94" s="8">
        <v>-8.740483539208908</v>
      </c>
      <c r="BM94" s="8">
        <v>-2.2216198309575015</v>
      </c>
      <c r="BN94" s="8">
        <v>220.81163636276997</v>
      </c>
      <c r="BO94" s="8">
        <v>242.55070776784271</v>
      </c>
      <c r="BP94" s="8">
        <v>200.36582468026722</v>
      </c>
      <c r="BQ94" s="8">
        <v>211.05496344377383</v>
      </c>
      <c r="BR94" s="8">
        <v>191.51564699025644</v>
      </c>
      <c r="BS94" s="8">
        <v>229.79056370425724</v>
      </c>
      <c r="BT94" s="7" t="s">
        <v>317</v>
      </c>
      <c r="BU94" s="7" t="s">
        <v>318</v>
      </c>
      <c r="BV94" s="7">
        <v>11.833333015441895</v>
      </c>
      <c r="BW94" s="7" t="s">
        <v>255</v>
      </c>
      <c r="BX94" s="9">
        <v>1.8450000286102295</v>
      </c>
      <c r="BY94" s="7" t="s">
        <v>231</v>
      </c>
      <c r="BZ94" s="7" t="s">
        <v>214</v>
      </c>
      <c r="CA94" s="25">
        <v>0</v>
      </c>
      <c r="CB94" s="25">
        <v>0</v>
      </c>
      <c r="CC94" s="25">
        <v>3</v>
      </c>
    </row>
    <row r="95" spans="1:81" x14ac:dyDescent="0.25">
      <c r="A95" s="7">
        <v>513</v>
      </c>
      <c r="B95" s="7">
        <v>44657</v>
      </c>
      <c r="C95" s="7" t="s">
        <v>1973</v>
      </c>
      <c r="D95" s="7" t="s">
        <v>1974</v>
      </c>
      <c r="E95" s="7" t="s">
        <v>1971</v>
      </c>
      <c r="F95" s="7" t="s">
        <v>446</v>
      </c>
      <c r="H95" s="7" t="s">
        <v>224</v>
      </c>
      <c r="I95" s="8">
        <v>24.5</v>
      </c>
      <c r="J95" s="7" t="s">
        <v>214</v>
      </c>
      <c r="K95" s="8">
        <v>273.10238647460938</v>
      </c>
      <c r="L95" s="8">
        <v>3.5471999645233154</v>
      </c>
      <c r="M95" s="7" t="s">
        <v>289</v>
      </c>
      <c r="N95" s="7" t="s">
        <v>214</v>
      </c>
      <c r="O95" s="7" t="s">
        <v>214</v>
      </c>
      <c r="P95" s="7" t="s">
        <v>269</v>
      </c>
      <c r="Q95" s="7" t="s">
        <v>1972</v>
      </c>
      <c r="R95" s="7" t="s">
        <v>291</v>
      </c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>
        <v>0.51885329218372267</v>
      </c>
      <c r="AT95" s="8">
        <v>1.9381683821433535</v>
      </c>
      <c r="AU95" s="8">
        <v>1.3375901047664798</v>
      </c>
      <c r="AV95" s="8">
        <v>1.6786985299901713</v>
      </c>
      <c r="AW95" s="8">
        <v>1.0351096125812336</v>
      </c>
      <c r="AX95" s="8">
        <v>1.1772139787850737</v>
      </c>
      <c r="AY95" s="8">
        <v>0.18647337829138866</v>
      </c>
      <c r="AZ95" s="8">
        <v>-2.9942485024533051E-2</v>
      </c>
      <c r="BA95" s="8">
        <v>0.69205634998794197</v>
      </c>
      <c r="BB95" s="8">
        <v>1.2262579765517116</v>
      </c>
      <c r="BC95" s="8">
        <v>0.44136076348378794</v>
      </c>
      <c r="BD95" s="8">
        <v>1.6555490681487151</v>
      </c>
      <c r="BE95" s="8">
        <v>0.70190725021575906</v>
      </c>
      <c r="BF95" s="8">
        <v>1.2743242417657488</v>
      </c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7" t="s">
        <v>214</v>
      </c>
      <c r="BU95" s="7" t="s">
        <v>214</v>
      </c>
      <c r="BV95" s="7">
        <v>13.5</v>
      </c>
      <c r="BW95" s="7" t="s">
        <v>238</v>
      </c>
      <c r="BX95" s="9">
        <v>1.8450000286102295</v>
      </c>
      <c r="BY95" s="7" t="s">
        <v>214</v>
      </c>
      <c r="BZ95" s="7" t="s">
        <v>214</v>
      </c>
      <c r="CA95" s="25">
        <v>0</v>
      </c>
      <c r="CB95" s="25">
        <v>0</v>
      </c>
      <c r="CC95" s="25">
        <v>3</v>
      </c>
    </row>
    <row r="96" spans="1:81" x14ac:dyDescent="0.25">
      <c r="A96" s="7">
        <v>513</v>
      </c>
      <c r="B96" s="7">
        <v>44657</v>
      </c>
      <c r="C96" s="7" t="s">
        <v>1975</v>
      </c>
      <c r="D96" s="7" t="s">
        <v>1976</v>
      </c>
      <c r="E96" s="7" t="s">
        <v>1976</v>
      </c>
      <c r="F96" s="7" t="s">
        <v>331</v>
      </c>
      <c r="H96" s="7" t="s">
        <v>238</v>
      </c>
      <c r="I96" s="8">
        <v>13.5</v>
      </c>
      <c r="J96" s="7" t="s">
        <v>214</v>
      </c>
      <c r="K96" s="8">
        <v>150.4757080078125</v>
      </c>
      <c r="L96" s="8">
        <v>5.3568010330200195</v>
      </c>
      <c r="M96" s="7" t="s">
        <v>289</v>
      </c>
      <c r="N96" s="7" t="s">
        <v>216</v>
      </c>
      <c r="O96" s="7" t="s">
        <v>290</v>
      </c>
      <c r="P96" s="7" t="s">
        <v>481</v>
      </c>
      <c r="Q96" s="7" t="s">
        <v>1977</v>
      </c>
      <c r="R96" s="7" t="s">
        <v>291</v>
      </c>
      <c r="S96" s="7">
        <v>3</v>
      </c>
      <c r="T96" s="8">
        <v>0.91553759574890137</v>
      </c>
      <c r="U96" s="8">
        <v>0.84686988592147827</v>
      </c>
      <c r="V96" s="8">
        <v>0.90921217203140259</v>
      </c>
      <c r="W96" s="8">
        <v>0.7298353910446167</v>
      </c>
      <c r="X96" s="8">
        <v>0.58380508422851563</v>
      </c>
      <c r="Y96" s="8">
        <v>0.89237779378890991</v>
      </c>
      <c r="Z96" s="8">
        <v>0.72895991802215576</v>
      </c>
      <c r="AA96" s="8">
        <v>0.92246294021606445</v>
      </c>
      <c r="AB96" s="8">
        <v>0.87257838249206543</v>
      </c>
      <c r="AC96" s="8">
        <v>0.92819195985794067</v>
      </c>
      <c r="AD96" s="8">
        <v>0.86783808469772339</v>
      </c>
      <c r="AE96" s="8">
        <v>0.8100275993347168</v>
      </c>
      <c r="AF96" s="8">
        <v>0.86753422021865845</v>
      </c>
      <c r="AG96" s="8">
        <v>0.84136378765106201</v>
      </c>
      <c r="AH96" s="8">
        <v>5.3789000958204269E-2</v>
      </c>
      <c r="AI96" s="8">
        <v>0.58837985992431641</v>
      </c>
      <c r="AJ96" s="8">
        <v>0.8264884352684021</v>
      </c>
      <c r="AK96" s="8">
        <v>0.76789939403533936</v>
      </c>
      <c r="AL96" s="8">
        <v>0.34244728088378906</v>
      </c>
      <c r="AM96" s="8">
        <v>0.18995882570743561</v>
      </c>
      <c r="AN96" s="8">
        <v>0.51931560039520264</v>
      </c>
      <c r="AO96" s="8">
        <v>0.20228210091590881</v>
      </c>
      <c r="AP96" s="8">
        <v>-0.70726513862609863</v>
      </c>
      <c r="AQ96" s="8"/>
      <c r="AR96" s="8"/>
      <c r="AS96" s="8">
        <v>-1.2267488812308214</v>
      </c>
      <c r="AT96" s="8">
        <v>-1.0752732609151261</v>
      </c>
      <c r="AU96" s="8">
        <v>-1.0810239374704327</v>
      </c>
      <c r="AV96" s="8">
        <v>-0.8002618381416674</v>
      </c>
      <c r="AW96" s="8">
        <v>-7.9903221177650141E-3</v>
      </c>
      <c r="AX96" s="8">
        <v>-0.3002446388845656</v>
      </c>
      <c r="AY96" s="8">
        <v>-1.1143284809236231</v>
      </c>
      <c r="AZ96" s="8">
        <v>-0.75432596643784977</v>
      </c>
      <c r="BA96" s="8">
        <v>0.12867096664709304</v>
      </c>
      <c r="BB96" s="8">
        <v>0.47508267612645605</v>
      </c>
      <c r="BC96" s="8">
        <v>0.12867096664709304</v>
      </c>
      <c r="BD96" s="8">
        <v>0.47508267612645605</v>
      </c>
      <c r="BE96" s="8">
        <v>-0.52879161474140934</v>
      </c>
      <c r="BF96" s="8">
        <v>-0.32999005868771608</v>
      </c>
      <c r="BG96" s="8">
        <v>-50</v>
      </c>
      <c r="BH96" s="8">
        <v>-26.908314208020535</v>
      </c>
      <c r="BI96" s="8">
        <v>-50</v>
      </c>
      <c r="BJ96" s="8">
        <v>-31.864848692681008</v>
      </c>
      <c r="BK96" s="8">
        <v>-49.908407437854123</v>
      </c>
      <c r="BL96" s="8">
        <v>-49.908407437854123</v>
      </c>
      <c r="BM96" s="8">
        <v>-43.098329629401633</v>
      </c>
      <c r="BN96" s="8">
        <v>270.03024425680195</v>
      </c>
      <c r="BO96" s="8">
        <v>190.9661843252982</v>
      </c>
      <c r="BP96" s="8">
        <v>245.27514522709814</v>
      </c>
      <c r="BQ96" s="8">
        <v>198.42456468374243</v>
      </c>
      <c r="BR96" s="8">
        <v>225.57573745534725</v>
      </c>
      <c r="BS96" s="8">
        <v>225.57573745534725</v>
      </c>
      <c r="BT96" s="7" t="s">
        <v>338</v>
      </c>
      <c r="BU96" s="7" t="s">
        <v>339</v>
      </c>
      <c r="BV96" s="7">
        <v>14.166666984558105</v>
      </c>
      <c r="BW96" s="7" t="s">
        <v>287</v>
      </c>
      <c r="BX96" s="9">
        <v>2.4000000953674316</v>
      </c>
      <c r="BY96" s="7" t="s">
        <v>216</v>
      </c>
      <c r="BZ96" s="7" t="s">
        <v>214</v>
      </c>
      <c r="CA96" s="25">
        <v>0</v>
      </c>
      <c r="CB96" s="25">
        <v>0</v>
      </c>
      <c r="CC96" s="25">
        <v>0</v>
      </c>
    </row>
    <row r="97" spans="1:81" x14ac:dyDescent="0.25">
      <c r="A97" s="7">
        <v>513</v>
      </c>
      <c r="B97" s="7">
        <v>44657</v>
      </c>
      <c r="C97" s="7" t="s">
        <v>1978</v>
      </c>
      <c r="D97" s="7" t="s">
        <v>1979</v>
      </c>
      <c r="E97" s="7" t="s">
        <v>1979</v>
      </c>
      <c r="F97" s="7" t="s">
        <v>280</v>
      </c>
      <c r="G97" s="7">
        <v>2</v>
      </c>
      <c r="H97" s="7" t="s">
        <v>238</v>
      </c>
      <c r="I97" s="8">
        <v>13.5</v>
      </c>
      <c r="J97" s="7" t="s">
        <v>414</v>
      </c>
      <c r="K97" s="8">
        <v>247.26957702636719</v>
      </c>
      <c r="L97" s="8">
        <v>5.5412487983703613</v>
      </c>
      <c r="M97" s="7" t="s">
        <v>289</v>
      </c>
      <c r="N97" s="7" t="s">
        <v>216</v>
      </c>
      <c r="O97" s="7" t="s">
        <v>290</v>
      </c>
      <c r="P97" s="7" t="s">
        <v>284</v>
      </c>
      <c r="Q97" s="7" t="s">
        <v>1980</v>
      </c>
      <c r="R97" s="7" t="s">
        <v>291</v>
      </c>
      <c r="T97" s="8">
        <v>0.93244779109954834</v>
      </c>
      <c r="U97" s="8">
        <v>0.88390302658081055</v>
      </c>
      <c r="V97" s="8">
        <v>0.9265783429145813</v>
      </c>
      <c r="W97" s="8">
        <v>0.75400328636169434</v>
      </c>
      <c r="X97" s="8">
        <v>0.54388332366943359</v>
      </c>
      <c r="Y97" s="8">
        <v>0.89492195844650269</v>
      </c>
      <c r="Z97" s="8">
        <v>0.76907289028167725</v>
      </c>
      <c r="AA97" s="8">
        <v>0.95054274797439575</v>
      </c>
      <c r="AB97" s="8">
        <v>0.92544287443161011</v>
      </c>
      <c r="AC97" s="8">
        <v>0.91945552825927734</v>
      </c>
      <c r="AD97" s="8">
        <v>0.85593581199645996</v>
      </c>
      <c r="AE97" s="8">
        <v>0.77305585145950317</v>
      </c>
      <c r="AF97" s="8">
        <v>0.91954988241195679</v>
      </c>
      <c r="AG97" s="8">
        <v>0.87268805503845215</v>
      </c>
      <c r="AH97" s="8">
        <v>0.10073060542345047</v>
      </c>
      <c r="AI97" s="8">
        <v>1.122209906578064</v>
      </c>
      <c r="AJ97" s="8">
        <v>1.6154468059539795</v>
      </c>
      <c r="AK97" s="8">
        <v>1.4655113220214844</v>
      </c>
      <c r="AL97" s="8">
        <v>0.66253679990768433</v>
      </c>
      <c r="AM97" s="8">
        <v>0.331409752368927</v>
      </c>
      <c r="AN97" s="8">
        <v>0.97529441118240356</v>
      </c>
      <c r="AO97" s="8">
        <v>0.3996586799621582</v>
      </c>
      <c r="AP97" s="8">
        <v>1.7909057438373566E-2</v>
      </c>
      <c r="AQ97" s="8"/>
      <c r="AR97" s="8"/>
      <c r="AS97" s="7">
        <v>-1.4558003257723922</v>
      </c>
      <c r="AT97" s="7">
        <v>-1.8213146648107339</v>
      </c>
      <c r="AU97" s="7">
        <v>-2.0680348411974903</v>
      </c>
      <c r="AV97" s="7">
        <v>-1.277881223943117</v>
      </c>
      <c r="AW97" s="7">
        <v>-6.6757793714049607E-2</v>
      </c>
      <c r="AX97" s="7">
        <v>-0.95791144133928507</v>
      </c>
      <c r="AY97" s="7">
        <v>0.65649143228545703</v>
      </c>
      <c r="AZ97" s="7">
        <v>0.43011707034952934</v>
      </c>
      <c r="BA97" s="7">
        <v>6.221035263614489E-2</v>
      </c>
      <c r="BB97" s="7">
        <v>-0.12506828350851018</v>
      </c>
      <c r="BC97" s="7">
        <v>0.77527981313969718</v>
      </c>
      <c r="BD97" s="7">
        <v>1.5867229178284632</v>
      </c>
      <c r="BE97" s="7">
        <v>-0.34943522710377212</v>
      </c>
      <c r="BF97" s="7">
        <v>-0.36088927090394235</v>
      </c>
      <c r="BG97" s="8">
        <v>-9.2047988693763632</v>
      </c>
      <c r="BH97" s="8">
        <v>-37.147146626637216</v>
      </c>
      <c r="BI97" s="8">
        <v>0.80658195935538746</v>
      </c>
      <c r="BJ97" s="8">
        <v>1.3481264605094916</v>
      </c>
      <c r="BK97" s="8">
        <v>8.7733557164238807</v>
      </c>
      <c r="BL97" s="8">
        <v>-1.35855597571231</v>
      </c>
      <c r="BM97" s="8">
        <v>-6.1304062225728551</v>
      </c>
      <c r="BN97" s="8">
        <v>270.03024425680195</v>
      </c>
      <c r="BO97" s="8">
        <v>339.12316936741746</v>
      </c>
      <c r="BP97" s="8">
        <v>245.27514522709814</v>
      </c>
      <c r="BQ97" s="8">
        <v>243.93607042968483</v>
      </c>
      <c r="BR97" s="8">
        <v>225.57573745534725</v>
      </c>
      <c r="BS97" s="8">
        <v>250.62887264117745</v>
      </c>
      <c r="BT97" s="7" t="s">
        <v>297</v>
      </c>
      <c r="BU97" s="7" t="s">
        <v>298</v>
      </c>
      <c r="BV97" s="7">
        <v>13.5</v>
      </c>
      <c r="BW97" s="7" t="s">
        <v>238</v>
      </c>
      <c r="BX97" s="9">
        <v>2.2750000953674316</v>
      </c>
      <c r="BY97" s="7" t="s">
        <v>216</v>
      </c>
      <c r="BZ97" s="7" t="s">
        <v>214</v>
      </c>
      <c r="CA97" s="25">
        <v>0</v>
      </c>
      <c r="CB97" s="25">
        <v>0</v>
      </c>
      <c r="CC97" s="25">
        <v>0</v>
      </c>
    </row>
    <row r="98" spans="1:81" x14ac:dyDescent="0.25">
      <c r="A98" s="7">
        <v>513</v>
      </c>
      <c r="B98" s="7">
        <v>44657</v>
      </c>
      <c r="C98" s="7" t="s">
        <v>1981</v>
      </c>
      <c r="D98" s="7" t="s">
        <v>1982</v>
      </c>
      <c r="E98" s="7" t="s">
        <v>1983</v>
      </c>
      <c r="F98" s="7" t="s">
        <v>212</v>
      </c>
      <c r="H98" s="7" t="s">
        <v>224</v>
      </c>
      <c r="I98" s="8">
        <v>24.5</v>
      </c>
      <c r="J98" s="7" t="s">
        <v>214</v>
      </c>
      <c r="K98" s="8">
        <v>442.26895141601563</v>
      </c>
      <c r="L98" s="8">
        <v>3.8083000183105469</v>
      </c>
      <c r="M98" s="7" t="s">
        <v>289</v>
      </c>
      <c r="N98" s="7" t="s">
        <v>214</v>
      </c>
      <c r="O98" s="7" t="s">
        <v>283</v>
      </c>
      <c r="P98" s="7" t="s">
        <v>249</v>
      </c>
      <c r="Q98" s="7" t="s">
        <v>1984</v>
      </c>
      <c r="R98" s="7" t="s">
        <v>291</v>
      </c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7">
        <v>-1.7180421799569798</v>
      </c>
      <c r="AT98" s="7">
        <v>-0.99088333762188918</v>
      </c>
      <c r="AU98" s="7">
        <v>-1.7960884407199982</v>
      </c>
      <c r="AV98" s="7">
        <v>-1.0500410960327038</v>
      </c>
      <c r="AW98" s="7">
        <v>-2.2741319940546041</v>
      </c>
      <c r="AX98" s="7">
        <v>-1.4247070537416637</v>
      </c>
      <c r="AY98" s="7">
        <v>-2.4277196647301968</v>
      </c>
      <c r="AZ98" s="7">
        <v>-1.5493230165993093</v>
      </c>
      <c r="BA98" s="7">
        <v>-1.9937001405431414</v>
      </c>
      <c r="BB98" s="7">
        <v>-1.2033333625977507</v>
      </c>
      <c r="BC98" s="7">
        <v>-3.1456494474019503</v>
      </c>
      <c r="BD98" s="7">
        <v>-2.0940492432742839</v>
      </c>
      <c r="BE98" s="7">
        <v>-2.2258886445678123</v>
      </c>
      <c r="BF98" s="7">
        <v>-1.3853895183112668</v>
      </c>
      <c r="BT98" s="7" t="s">
        <v>214</v>
      </c>
      <c r="BU98" s="7" t="s">
        <v>214</v>
      </c>
      <c r="BV98" s="7">
        <v>16.5</v>
      </c>
      <c r="BW98" s="7" t="s">
        <v>430</v>
      </c>
      <c r="BX98" s="9">
        <v>0</v>
      </c>
      <c r="BY98" s="7" t="s">
        <v>214</v>
      </c>
      <c r="BZ98" s="7" t="s">
        <v>214</v>
      </c>
      <c r="CA98" s="25">
        <v>0</v>
      </c>
      <c r="CB98" s="25">
        <v>0</v>
      </c>
      <c r="CC98" s="25">
        <v>0</v>
      </c>
    </row>
    <row r="99" spans="1:81" x14ac:dyDescent="0.25">
      <c r="A99" s="7">
        <v>513</v>
      </c>
      <c r="B99" s="7">
        <v>44657</v>
      </c>
      <c r="C99" s="7" t="s">
        <v>3028</v>
      </c>
      <c r="D99" s="7" t="s">
        <v>3029</v>
      </c>
      <c r="E99" s="7" t="s">
        <v>3030</v>
      </c>
      <c r="F99" s="7" t="s">
        <v>212</v>
      </c>
      <c r="H99" s="7" t="s">
        <v>224</v>
      </c>
      <c r="I99" s="8">
        <v>24.5</v>
      </c>
      <c r="J99" s="7" t="s">
        <v>214</v>
      </c>
      <c r="K99" s="8">
        <v>412.22793579101563</v>
      </c>
      <c r="L99" s="8">
        <v>0.821399986743927</v>
      </c>
      <c r="M99" s="7" t="s">
        <v>294</v>
      </c>
      <c r="N99" s="7" t="s">
        <v>214</v>
      </c>
      <c r="O99" s="7" t="s">
        <v>283</v>
      </c>
      <c r="P99" s="7" t="s">
        <v>249</v>
      </c>
      <c r="Q99" s="7" t="s">
        <v>3031</v>
      </c>
      <c r="R99" s="7" t="s">
        <v>291</v>
      </c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>
        <v>0.77736937845719456</v>
      </c>
      <c r="AT99" s="8">
        <v>2.3939436438447634</v>
      </c>
      <c r="AU99" s="8">
        <v>0.23056450021920358</v>
      </c>
      <c r="AV99" s="8">
        <v>1.8346196447774212</v>
      </c>
      <c r="AW99" s="8">
        <v>1.330881041834544</v>
      </c>
      <c r="AX99" s="8">
        <v>1.435446321504837</v>
      </c>
      <c r="AY99" s="8">
        <v>0.34190831705481967</v>
      </c>
      <c r="AZ99" s="8">
        <v>1.1361047864427445</v>
      </c>
      <c r="BA99" s="8">
        <v>1.3530408702278562</v>
      </c>
      <c r="BB99" s="8">
        <v>1.4879301974877448</v>
      </c>
      <c r="BC99" s="8">
        <v>0.40779308566497052</v>
      </c>
      <c r="BD99" s="8">
        <v>0.89838066014193474</v>
      </c>
      <c r="BE99" s="8">
        <v>0.74025953224309815</v>
      </c>
      <c r="BF99" s="8">
        <v>1.5310708756999076</v>
      </c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7" t="s">
        <v>352</v>
      </c>
      <c r="BU99" s="7" t="s">
        <v>353</v>
      </c>
      <c r="BV99" s="7">
        <v>16.5</v>
      </c>
      <c r="BW99" s="7" t="s">
        <v>430</v>
      </c>
      <c r="BX99" s="9">
        <v>0</v>
      </c>
      <c r="BY99" s="7" t="s">
        <v>214</v>
      </c>
      <c r="BZ99" s="7" t="s">
        <v>214</v>
      </c>
      <c r="CA99" s="25">
        <v>0</v>
      </c>
      <c r="CB99" s="25">
        <v>0</v>
      </c>
      <c r="CC99" s="25">
        <v>0</v>
      </c>
    </row>
    <row r="100" spans="1:81" x14ac:dyDescent="0.25">
      <c r="A100" s="7">
        <v>513</v>
      </c>
      <c r="B100" s="7">
        <v>44657</v>
      </c>
      <c r="C100" s="7" t="s">
        <v>3032</v>
      </c>
      <c r="D100" s="7" t="s">
        <v>3032</v>
      </c>
      <c r="E100" s="7" t="s">
        <v>3032</v>
      </c>
      <c r="F100" s="7" t="s">
        <v>212</v>
      </c>
      <c r="G100" s="7">
        <v>1</v>
      </c>
      <c r="H100" s="7" t="s">
        <v>354</v>
      </c>
      <c r="I100" s="8">
        <v>7.5</v>
      </c>
      <c r="J100" s="7" t="s">
        <v>214</v>
      </c>
      <c r="K100" s="8">
        <v>98.90386962890625</v>
      </c>
      <c r="L100" s="8">
        <v>5.3783602714538574</v>
      </c>
      <c r="M100" s="7" t="s">
        <v>322</v>
      </c>
      <c r="N100" s="7" t="s">
        <v>231</v>
      </c>
      <c r="O100" s="7" t="s">
        <v>350</v>
      </c>
      <c r="P100" s="7" t="s">
        <v>249</v>
      </c>
      <c r="Q100" s="7" t="s">
        <v>3033</v>
      </c>
      <c r="R100" s="7" t="s">
        <v>291</v>
      </c>
      <c r="T100" s="8">
        <v>0.87284505367279053</v>
      </c>
      <c r="U100" s="8">
        <v>0.86870372295379639</v>
      </c>
      <c r="V100" s="8">
        <v>0.8716241717338562</v>
      </c>
      <c r="W100" s="8">
        <v>0.69456171989440918</v>
      </c>
      <c r="X100" s="8">
        <v>0.50859802961349487</v>
      </c>
      <c r="Y100" s="8">
        <v>0.86665832996368408</v>
      </c>
      <c r="Z100" s="8">
        <v>0.75349104404449463</v>
      </c>
      <c r="AA100" s="8">
        <v>0.91622436046600342</v>
      </c>
      <c r="AB100" s="8">
        <v>0.92296862602233887</v>
      </c>
      <c r="AC100" s="8">
        <v>0.94238293170928955</v>
      </c>
      <c r="AD100" s="8">
        <v>0.89751935005187988</v>
      </c>
      <c r="AE100" s="8">
        <v>0.77681398391723633</v>
      </c>
      <c r="AF100" s="8">
        <v>0.94101971387863159</v>
      </c>
      <c r="AG100" s="8">
        <v>0.88395208120346069</v>
      </c>
      <c r="AH100" s="8">
        <v>4.396221786737442E-2</v>
      </c>
      <c r="AI100" s="8">
        <v>0.4584636390209198</v>
      </c>
      <c r="AJ100" s="8">
        <v>0.69291174411773682</v>
      </c>
      <c r="AK100" s="8">
        <v>0.60166460275650024</v>
      </c>
      <c r="AL100" s="8">
        <v>0.26635801792144775</v>
      </c>
      <c r="AM100" s="8">
        <v>0.13525471091270447</v>
      </c>
      <c r="AN100" s="8">
        <v>0.41220822930335999</v>
      </c>
      <c r="AO100" s="8">
        <v>0.17089053988456726</v>
      </c>
      <c r="AP100" s="8">
        <v>0.69062095880508423</v>
      </c>
      <c r="AQ100" s="8"/>
      <c r="AR100" s="8"/>
      <c r="AS100" s="8">
        <v>-0.49598683041544472</v>
      </c>
      <c r="AT100" s="8">
        <v>-1.654193650131901</v>
      </c>
      <c r="AU100" s="8">
        <v>-0.14375347269921782</v>
      </c>
      <c r="AV100" s="8">
        <v>-1.5285021079724617</v>
      </c>
      <c r="AW100" s="8">
        <v>0.28198081377885292</v>
      </c>
      <c r="AX100" s="8">
        <v>-0.54329238307036054</v>
      </c>
      <c r="AY100" s="8">
        <v>0.98928201016808148</v>
      </c>
      <c r="AZ100" s="8">
        <v>0.19843902226933816</v>
      </c>
      <c r="BA100" s="8">
        <v>1.5878896289505628</v>
      </c>
      <c r="BB100" s="8">
        <v>0.99578334332554008</v>
      </c>
      <c r="BC100" s="8">
        <v>2.5238607229071319</v>
      </c>
      <c r="BD100" s="8">
        <v>1.8192280802920886</v>
      </c>
      <c r="BE100" s="8">
        <v>0.79054547878166115</v>
      </c>
      <c r="BF100" s="8">
        <v>-0.11875628254795938</v>
      </c>
      <c r="BG100" s="8">
        <v>18.368757490535085</v>
      </c>
      <c r="BH100" s="8">
        <v>16.562945149803767</v>
      </c>
      <c r="BI100" s="8">
        <v>26.30111828975221</v>
      </c>
      <c r="BJ100" s="8">
        <v>14.436807718426925</v>
      </c>
      <c r="BK100" s="8">
        <v>30.590029344767533</v>
      </c>
      <c r="BL100" s="8">
        <v>28.8007158722993</v>
      </c>
      <c r="BM100" s="8">
        <v>22.510062310930799</v>
      </c>
      <c r="BN100" s="8">
        <v>80.736457668017479</v>
      </c>
      <c r="BO100" s="8">
        <v>82.522475951237084</v>
      </c>
      <c r="BP100" s="8">
        <v>72.891045884665303</v>
      </c>
      <c r="BQ100" s="8">
        <v>84.62530814449741</v>
      </c>
      <c r="BR100" s="8">
        <v>68.649146886313204</v>
      </c>
      <c r="BS100" s="8">
        <v>70.41884715037564</v>
      </c>
      <c r="BT100" s="7" t="s">
        <v>220</v>
      </c>
      <c r="BU100" s="7" t="s">
        <v>221</v>
      </c>
      <c r="BV100" s="7">
        <v>7.5</v>
      </c>
      <c r="BW100" s="7" t="s">
        <v>354</v>
      </c>
      <c r="BX100" s="9">
        <v>1.0499999523162842</v>
      </c>
      <c r="BY100" s="7" t="s">
        <v>231</v>
      </c>
      <c r="BZ100" s="7" t="s">
        <v>214</v>
      </c>
      <c r="CA100" s="25">
        <v>0</v>
      </c>
      <c r="CB100" s="25">
        <v>0</v>
      </c>
      <c r="CC100" s="25">
        <v>1</v>
      </c>
    </row>
    <row r="101" spans="1:81" x14ac:dyDescent="0.25">
      <c r="A101" s="7">
        <v>513</v>
      </c>
      <c r="B101" s="7">
        <v>44657</v>
      </c>
      <c r="C101" s="7" t="s">
        <v>1985</v>
      </c>
      <c r="D101" s="7" t="s">
        <v>1985</v>
      </c>
      <c r="E101" s="7" t="s">
        <v>1985</v>
      </c>
      <c r="F101" s="7" t="s">
        <v>360</v>
      </c>
      <c r="H101" s="7" t="s">
        <v>224</v>
      </c>
      <c r="I101" s="8">
        <v>24.5</v>
      </c>
      <c r="J101" s="7" t="s">
        <v>214</v>
      </c>
      <c r="K101" s="8">
        <v>486.77496337890625</v>
      </c>
      <c r="L101" s="8">
        <v>2.5686864852905273</v>
      </c>
      <c r="M101" s="7" t="s">
        <v>267</v>
      </c>
      <c r="N101" s="7" t="s">
        <v>214</v>
      </c>
      <c r="O101" s="7" t="s">
        <v>396</v>
      </c>
      <c r="P101" s="7" t="s">
        <v>469</v>
      </c>
      <c r="Q101" s="7" t="s">
        <v>1986</v>
      </c>
      <c r="R101" s="7" t="s">
        <v>242</v>
      </c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>
        <v>0.92582474327990993</v>
      </c>
      <c r="AT101" s="8">
        <v>2.4888465846060446</v>
      </c>
      <c r="AU101" s="8">
        <v>-0.86436905587571589</v>
      </c>
      <c r="AV101" s="8">
        <v>-0.11902969491951715</v>
      </c>
      <c r="AW101" s="8">
        <v>1.5722182320699638</v>
      </c>
      <c r="AX101" s="8">
        <v>1.9735973282841766</v>
      </c>
      <c r="AY101" s="8">
        <v>-0.8867246472761946</v>
      </c>
      <c r="AZ101" s="8">
        <v>-0.16449767337240878</v>
      </c>
      <c r="BA101" s="8">
        <v>-4.6092367913721128</v>
      </c>
      <c r="BB101" s="8">
        <v>-4.2164489516136392</v>
      </c>
      <c r="BC101" s="8">
        <v>-0.94298788160233427</v>
      </c>
      <c r="BD101" s="8">
        <v>-0.20360433901165725</v>
      </c>
      <c r="BE101" s="8">
        <v>-0.80087923346274736</v>
      </c>
      <c r="BF101" s="8">
        <v>-4.0189457671166835E-2</v>
      </c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7" t="s">
        <v>352</v>
      </c>
      <c r="BU101" s="7" t="s">
        <v>353</v>
      </c>
      <c r="BV101" s="7">
        <v>14.5</v>
      </c>
      <c r="BW101" s="7" t="s">
        <v>287</v>
      </c>
      <c r="BX101" s="9">
        <v>0</v>
      </c>
      <c r="BY101" s="7" t="s">
        <v>214</v>
      </c>
      <c r="BZ101" s="7" t="s">
        <v>214</v>
      </c>
      <c r="CA101" s="25">
        <v>0</v>
      </c>
      <c r="CB101" s="25">
        <v>0</v>
      </c>
      <c r="CC101" s="25">
        <v>0</v>
      </c>
    </row>
    <row r="102" spans="1:81" x14ac:dyDescent="0.25">
      <c r="A102" s="7">
        <v>513</v>
      </c>
      <c r="B102" s="7">
        <v>44657</v>
      </c>
      <c r="C102" s="7" t="s">
        <v>1987</v>
      </c>
      <c r="D102" s="7" t="s">
        <v>1987</v>
      </c>
      <c r="E102" s="7" t="s">
        <v>1987</v>
      </c>
      <c r="F102" s="7" t="s">
        <v>212</v>
      </c>
      <c r="G102" s="7">
        <v>2</v>
      </c>
      <c r="H102" s="7" t="s">
        <v>345</v>
      </c>
      <c r="I102" s="8">
        <v>10.5</v>
      </c>
      <c r="J102" s="7" t="s">
        <v>214</v>
      </c>
      <c r="K102" s="8">
        <v>138.92477416992188</v>
      </c>
      <c r="L102" s="8">
        <v>2.9384453296661377</v>
      </c>
      <c r="M102" s="7" t="s">
        <v>447</v>
      </c>
      <c r="N102" s="7" t="s">
        <v>231</v>
      </c>
      <c r="O102" s="7" t="s">
        <v>343</v>
      </c>
      <c r="P102" s="7" t="s">
        <v>249</v>
      </c>
      <c r="Q102" s="7" t="s">
        <v>1988</v>
      </c>
      <c r="R102" s="7" t="s">
        <v>291</v>
      </c>
      <c r="T102" s="8">
        <v>0.85243874788284302</v>
      </c>
      <c r="U102" s="8">
        <v>0.82593590021133423</v>
      </c>
      <c r="V102" s="8">
        <v>0.86339181661605835</v>
      </c>
      <c r="W102" s="8">
        <v>0.66124951839447021</v>
      </c>
      <c r="X102" s="8">
        <v>0.50039690732955933</v>
      </c>
      <c r="Y102" s="8">
        <v>0.83634823560714722</v>
      </c>
      <c r="Z102" s="8">
        <v>0.72425991296768188</v>
      </c>
      <c r="AA102" s="8">
        <v>0.93808513879776001</v>
      </c>
      <c r="AB102" s="8">
        <v>0.93971067667007446</v>
      </c>
      <c r="AC102" s="8">
        <v>0.94736909866333008</v>
      </c>
      <c r="AD102" s="8">
        <v>0.84423595666885376</v>
      </c>
      <c r="AE102" s="8">
        <v>0.76526349782943726</v>
      </c>
      <c r="AF102" s="8">
        <v>0.95695286989212036</v>
      </c>
      <c r="AG102" s="8">
        <v>0.88507241010665894</v>
      </c>
      <c r="AH102" s="8">
        <v>4.9279443919658661E-2</v>
      </c>
      <c r="AI102" s="8">
        <v>0.50189995765686035</v>
      </c>
      <c r="AJ102" s="8">
        <v>0.7384800910949707</v>
      </c>
      <c r="AK102" s="8">
        <v>0.66806596517562866</v>
      </c>
      <c r="AL102" s="8">
        <v>0.28425398468971252</v>
      </c>
      <c r="AM102" s="8">
        <v>0.14916899800300598</v>
      </c>
      <c r="AN102" s="8">
        <v>0.44590476155281067</v>
      </c>
      <c r="AO102" s="8">
        <v>0.18412831425666809</v>
      </c>
      <c r="AP102" s="8">
        <v>7.0594674907624722E-3</v>
      </c>
      <c r="AQ102" s="8"/>
      <c r="AR102" s="8"/>
      <c r="AS102" s="8">
        <v>-0.15373991867606668</v>
      </c>
      <c r="AT102" s="8">
        <v>-0.95503732158060373</v>
      </c>
      <c r="AU102" s="8">
        <v>0.1036362614551275</v>
      </c>
      <c r="AV102" s="8">
        <v>-0.86792076674630281</v>
      </c>
      <c r="AW102" s="8">
        <v>0.86335139472132838</v>
      </c>
      <c r="AX102" s="8">
        <v>0.44911083242592853</v>
      </c>
      <c r="AY102" s="8">
        <v>1.3611670614393168</v>
      </c>
      <c r="AZ102" s="8">
        <v>1.1731864674824819</v>
      </c>
      <c r="BA102" s="8">
        <v>-0.13609395348521108</v>
      </c>
      <c r="BB102" s="8">
        <v>-0.53959450447129909</v>
      </c>
      <c r="BC102" s="8">
        <v>1.7737618507637347</v>
      </c>
      <c r="BD102" s="8">
        <v>1.3796911313477211</v>
      </c>
      <c r="BE102" s="8">
        <v>0.63534711603637162</v>
      </c>
      <c r="BF102" s="8">
        <v>0.10657263974298765</v>
      </c>
      <c r="BG102" s="7">
        <v>-6.282399436421934</v>
      </c>
      <c r="BH102" s="7">
        <v>-0.34360099834175745</v>
      </c>
      <c r="BI102" s="7">
        <v>3.7536735677888338</v>
      </c>
      <c r="BJ102" s="7">
        <v>3.947827856020504</v>
      </c>
      <c r="BK102" s="7">
        <v>8.9415005257452815</v>
      </c>
      <c r="BL102" s="7">
        <v>38.394402779955961</v>
      </c>
      <c r="BM102" s="7">
        <v>8.0685673824578146</v>
      </c>
      <c r="BN102" s="7">
        <v>147.65258339942349</v>
      </c>
      <c r="BO102" s="7">
        <v>139.40212108091376</v>
      </c>
      <c r="BP102" s="7">
        <v>133.70999164279519</v>
      </c>
      <c r="BQ102" s="7">
        <v>133.44026323632812</v>
      </c>
      <c r="BR102" s="7">
        <v>126.50281475712787</v>
      </c>
      <c r="BS102" s="7">
        <v>85.58543681397785</v>
      </c>
      <c r="BT102" s="7" t="s">
        <v>220</v>
      </c>
      <c r="BU102" s="7" t="s">
        <v>221</v>
      </c>
      <c r="BV102" s="7">
        <v>9.5</v>
      </c>
      <c r="BW102" s="7" t="s">
        <v>213</v>
      </c>
      <c r="BX102" s="9">
        <v>1</v>
      </c>
      <c r="BY102" s="7" t="s">
        <v>231</v>
      </c>
      <c r="BZ102" s="7" t="s">
        <v>214</v>
      </c>
      <c r="CA102" s="25">
        <v>0</v>
      </c>
      <c r="CB102" s="25">
        <v>0</v>
      </c>
      <c r="CC102" s="25">
        <v>1</v>
      </c>
    </row>
    <row r="103" spans="1:81" x14ac:dyDescent="0.25">
      <c r="A103" s="7">
        <v>513</v>
      </c>
      <c r="B103" s="7">
        <v>44657</v>
      </c>
      <c r="C103" s="7" t="s">
        <v>1989</v>
      </c>
      <c r="D103" s="7" t="s">
        <v>1990</v>
      </c>
      <c r="E103" s="7" t="s">
        <v>1987</v>
      </c>
      <c r="F103" s="7" t="s">
        <v>212</v>
      </c>
      <c r="G103" s="7">
        <v>3</v>
      </c>
      <c r="H103" s="7" t="s">
        <v>238</v>
      </c>
      <c r="I103" s="8">
        <v>13.5</v>
      </c>
      <c r="J103" s="7" t="s">
        <v>214</v>
      </c>
      <c r="K103" s="8">
        <v>288.70748901367188</v>
      </c>
      <c r="L103" s="8">
        <v>1.4836001396179199</v>
      </c>
      <c r="M103" s="7" t="s">
        <v>447</v>
      </c>
      <c r="N103" s="7" t="s">
        <v>216</v>
      </c>
      <c r="O103" s="7" t="s">
        <v>256</v>
      </c>
      <c r="P103" s="7" t="s">
        <v>249</v>
      </c>
      <c r="Q103" s="7" t="s">
        <v>1988</v>
      </c>
      <c r="R103" s="7" t="s">
        <v>291</v>
      </c>
      <c r="T103" s="8">
        <v>0.8553156852722168</v>
      </c>
      <c r="U103" s="8">
        <v>0.84505081176757813</v>
      </c>
      <c r="V103" s="8">
        <v>0.85248810052871704</v>
      </c>
      <c r="W103" s="8">
        <v>0.6772007942199707</v>
      </c>
      <c r="X103" s="8">
        <v>0.5505186915397644</v>
      </c>
      <c r="Y103" s="8">
        <v>0.83262133598327637</v>
      </c>
      <c r="Z103" s="8">
        <v>0.6946377158164978</v>
      </c>
      <c r="AA103" s="8">
        <v>0.9655042290687561</v>
      </c>
      <c r="AB103" s="8">
        <v>0.96005755662918091</v>
      </c>
      <c r="AC103" s="8">
        <v>0.9611327052116394</v>
      </c>
      <c r="AD103" s="8">
        <v>0.85620415210723877</v>
      </c>
      <c r="AE103" s="8">
        <v>0.80778837203979492</v>
      </c>
      <c r="AF103" s="8">
        <v>0.94175130128860474</v>
      </c>
      <c r="AG103" s="8">
        <v>0.89126336574554443</v>
      </c>
      <c r="AH103" s="8">
        <v>8.6058363318443298E-2</v>
      </c>
      <c r="AI103" s="8">
        <v>0.87944293022155762</v>
      </c>
      <c r="AJ103" s="8">
        <v>1.3194791078567505</v>
      </c>
      <c r="AK103" s="8">
        <v>1.1519323587417603</v>
      </c>
      <c r="AL103" s="8">
        <v>0.50837701559066772</v>
      </c>
      <c r="AM103" s="8">
        <v>0.28659147024154663</v>
      </c>
      <c r="AN103" s="8">
        <v>0.77522855997085571</v>
      </c>
      <c r="AO103" s="8">
        <v>0.30839812755584717</v>
      </c>
      <c r="AP103" s="8">
        <v>-0.16405348479747772</v>
      </c>
      <c r="AQ103" s="8"/>
      <c r="AR103" s="8"/>
      <c r="AS103" s="8">
        <v>1.8061213152535229</v>
      </c>
      <c r="AT103" s="8">
        <v>1.1925177192948471</v>
      </c>
      <c r="AU103" s="8">
        <v>1.6279542061804826</v>
      </c>
      <c r="AV103" s="8">
        <v>0.97027428660608139</v>
      </c>
      <c r="AW103" s="8">
        <v>2.3262868403950581</v>
      </c>
      <c r="AX103" s="8">
        <v>1.7366197815847304</v>
      </c>
      <c r="AY103" s="8">
        <v>2.2187401860471287</v>
      </c>
      <c r="AZ103" s="8">
        <v>1.5994947858840838</v>
      </c>
      <c r="BA103" s="8">
        <v>1.9357928719620485</v>
      </c>
      <c r="BB103" s="8">
        <v>1.3426629892607094</v>
      </c>
      <c r="BC103" s="8">
        <v>-1.3313244121334429</v>
      </c>
      <c r="BD103" s="8">
        <v>-1.2701448697902831</v>
      </c>
      <c r="BE103" s="8">
        <v>1.4305951679507996</v>
      </c>
      <c r="BF103" s="8">
        <v>0.92857078214002831</v>
      </c>
      <c r="BG103" s="8">
        <v>6.4692623044445705</v>
      </c>
      <c r="BH103" s="8">
        <v>18.434131590243773</v>
      </c>
      <c r="BI103" s="8">
        <v>15.043719141112055</v>
      </c>
      <c r="BJ103" s="8">
        <v>27.118807941658591</v>
      </c>
      <c r="BK103" s="8">
        <v>2.449939042579043</v>
      </c>
      <c r="BL103" s="8">
        <v>-15.933119627552134</v>
      </c>
      <c r="BM103" s="8">
        <v>8.930456732080982</v>
      </c>
      <c r="BN103" s="8">
        <v>270.03024425680195</v>
      </c>
      <c r="BO103" s="8">
        <v>235.48677057800302</v>
      </c>
      <c r="BP103" s="8">
        <v>245.27514522709814</v>
      </c>
      <c r="BQ103" s="8">
        <v>210.41345955486912</v>
      </c>
      <c r="BR103" s="8">
        <v>281.63433152147633</v>
      </c>
      <c r="BS103" s="8">
        <v>334.70759861192215</v>
      </c>
      <c r="BT103" s="7" t="s">
        <v>220</v>
      </c>
      <c r="BU103" s="7" t="s">
        <v>221</v>
      </c>
      <c r="BV103" s="7">
        <v>11.5</v>
      </c>
      <c r="BW103" s="7" t="s">
        <v>255</v>
      </c>
      <c r="BX103" s="9">
        <v>1</v>
      </c>
      <c r="BY103" s="7" t="s">
        <v>216</v>
      </c>
      <c r="BZ103" s="7" t="s">
        <v>214</v>
      </c>
      <c r="CA103" s="25">
        <v>0</v>
      </c>
      <c r="CB103" s="25">
        <v>0</v>
      </c>
      <c r="CC103" s="25">
        <v>1</v>
      </c>
    </row>
    <row r="104" spans="1:81" x14ac:dyDescent="0.25">
      <c r="A104" s="7">
        <v>513</v>
      </c>
      <c r="B104" s="7">
        <v>44657</v>
      </c>
      <c r="C104" s="7" t="s">
        <v>1991</v>
      </c>
      <c r="D104" s="7" t="s">
        <v>1992</v>
      </c>
      <c r="E104" s="7" t="s">
        <v>1992</v>
      </c>
      <c r="F104" s="7" t="s">
        <v>212</v>
      </c>
      <c r="G104" s="7">
        <v>1</v>
      </c>
      <c r="H104" s="7" t="s">
        <v>287</v>
      </c>
      <c r="I104" s="8">
        <v>14.5</v>
      </c>
      <c r="J104" s="7" t="s">
        <v>214</v>
      </c>
      <c r="K104" s="8">
        <v>238.15313720703125</v>
      </c>
      <c r="L104" s="8">
        <v>3.3783557415008545</v>
      </c>
      <c r="M104" s="7" t="s">
        <v>289</v>
      </c>
      <c r="N104" s="7" t="s">
        <v>216</v>
      </c>
      <c r="O104" s="7" t="s">
        <v>290</v>
      </c>
      <c r="P104" s="7" t="s">
        <v>936</v>
      </c>
      <c r="Q104" s="7" t="s">
        <v>1993</v>
      </c>
      <c r="R104" s="7" t="s">
        <v>291</v>
      </c>
      <c r="T104" s="8">
        <v>0.89644795656204224</v>
      </c>
      <c r="U104" s="8">
        <v>0.85998886823654175</v>
      </c>
      <c r="V104" s="8">
        <v>0.89723628759384155</v>
      </c>
      <c r="W104" s="8">
        <v>0.74854952096939087</v>
      </c>
      <c r="X104" s="8">
        <v>0.53315490484237671</v>
      </c>
      <c r="Y104" s="8">
        <v>0.81803202629089355</v>
      </c>
      <c r="Z104" s="8">
        <v>0.70605504512786865</v>
      </c>
      <c r="AA104" s="8">
        <v>0.77206164598464966</v>
      </c>
      <c r="AB104" s="8">
        <v>0.8477405309677124</v>
      </c>
      <c r="AC104" s="8">
        <v>0.91016072034835815</v>
      </c>
      <c r="AD104" s="8">
        <v>0.84771883487701416</v>
      </c>
      <c r="AE104" s="8">
        <v>0.69117105007171631</v>
      </c>
      <c r="AF104" s="8">
        <v>0.79931521415710449</v>
      </c>
      <c r="AG104" s="8">
        <v>0.76888060569763184</v>
      </c>
      <c r="AH104" s="8">
        <v>8.0328583717346191E-2</v>
      </c>
      <c r="AI104" s="8">
        <v>0.86036622524261475</v>
      </c>
      <c r="AJ104" s="8">
        <v>1.2533996105194092</v>
      </c>
      <c r="AK104" s="8">
        <v>1.1316771507263184</v>
      </c>
      <c r="AL104" s="8">
        <v>0.52452480792999268</v>
      </c>
      <c r="AM104" s="8">
        <v>0.25907272100448608</v>
      </c>
      <c r="AN104" s="8">
        <v>0.71093446016311646</v>
      </c>
      <c r="AO104" s="8">
        <v>0.29259639978408813</v>
      </c>
      <c r="AP104" s="8">
        <v>-0.51553863286972046</v>
      </c>
      <c r="AQ104" s="8"/>
      <c r="AR104" s="8"/>
      <c r="AS104" s="7">
        <v>-1.9169060193424168</v>
      </c>
      <c r="AT104" s="7">
        <v>-1.2406124686325815</v>
      </c>
      <c r="AU104" s="7">
        <v>-2.4000703177655369</v>
      </c>
      <c r="AV104" s="7">
        <v>-1.7269645844859114</v>
      </c>
      <c r="AW104" s="7">
        <v>-1.2154258975806755</v>
      </c>
      <c r="AX104" s="7">
        <v>-0.82645022243361632</v>
      </c>
      <c r="AY104" s="7">
        <v>-1.2626426569887521</v>
      </c>
      <c r="AZ104" s="7">
        <v>-1.0252166041123225</v>
      </c>
      <c r="BA104" s="7">
        <v>-1.0509878086924711</v>
      </c>
      <c r="BB104" s="7">
        <v>-0.36368021618636481</v>
      </c>
      <c r="BC104" s="7">
        <v>0.10428307390150586</v>
      </c>
      <c r="BD104" s="7">
        <v>0.27099370877054269</v>
      </c>
      <c r="BE104" s="7">
        <v>-1.290291604411391</v>
      </c>
      <c r="BF104" s="7">
        <v>-0.81865506451337577</v>
      </c>
      <c r="BG104" s="7">
        <v>-38.658518442917575</v>
      </c>
      <c r="BH104" s="7">
        <v>-17.763105834557628</v>
      </c>
      <c r="BI104" s="7">
        <v>-26.07446327237518</v>
      </c>
      <c r="BJ104" s="7">
        <v>-2.836215510073214</v>
      </c>
      <c r="BK104" s="7">
        <v>-11.564032322611201</v>
      </c>
      <c r="BL104" s="7">
        <v>17.303259201278468</v>
      </c>
      <c r="BM104" s="7">
        <v>-13.265512696876055</v>
      </c>
      <c r="BN104" s="7">
        <v>330.21961167659822</v>
      </c>
      <c r="BO104" s="7">
        <v>280.45653101743545</v>
      </c>
      <c r="BP104" s="7">
        <v>300.25028950008789</v>
      </c>
      <c r="BQ104" s="7">
        <v>244.90767342222301</v>
      </c>
      <c r="BR104" s="7">
        <v>265.69324297096495</v>
      </c>
      <c r="BS104" s="7">
        <v>196.94488258012228</v>
      </c>
      <c r="BT104" s="7" t="s">
        <v>220</v>
      </c>
      <c r="BU104" s="7" t="s">
        <v>221</v>
      </c>
      <c r="BV104" s="7">
        <v>14.166666984558105</v>
      </c>
      <c r="BW104" s="7" t="s">
        <v>287</v>
      </c>
      <c r="BX104" s="9">
        <v>2.6500000953674316</v>
      </c>
      <c r="BY104" s="7" t="s">
        <v>216</v>
      </c>
      <c r="BZ104" s="7" t="s">
        <v>214</v>
      </c>
      <c r="CA104" s="25">
        <v>0</v>
      </c>
      <c r="CB104" s="25">
        <v>0</v>
      </c>
      <c r="CC104" s="25">
        <v>1</v>
      </c>
    </row>
    <row r="105" spans="1:81" x14ac:dyDescent="0.25">
      <c r="A105" s="7">
        <v>513</v>
      </c>
      <c r="B105" s="7">
        <v>44657</v>
      </c>
      <c r="C105" s="7" t="s">
        <v>1994</v>
      </c>
      <c r="D105" s="7" t="s">
        <v>1995</v>
      </c>
      <c r="E105" s="7" t="s">
        <v>1992</v>
      </c>
      <c r="F105" s="7" t="s">
        <v>212</v>
      </c>
      <c r="H105" s="7" t="s">
        <v>224</v>
      </c>
      <c r="I105" s="8">
        <v>24.5</v>
      </c>
      <c r="J105" s="7" t="s">
        <v>214</v>
      </c>
      <c r="K105" s="8">
        <v>416.18930053710938</v>
      </c>
      <c r="L105" s="8">
        <v>1.8555999994277954</v>
      </c>
      <c r="M105" s="7" t="s">
        <v>289</v>
      </c>
      <c r="N105" s="7" t="s">
        <v>214</v>
      </c>
      <c r="O105" s="7" t="s">
        <v>248</v>
      </c>
      <c r="P105" s="7" t="s">
        <v>936</v>
      </c>
      <c r="Q105" s="7" t="s">
        <v>1993</v>
      </c>
      <c r="R105" s="7" t="s">
        <v>291</v>
      </c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>
        <v>0.64276932758957805</v>
      </c>
      <c r="AT105" s="8">
        <v>2.0373606425833612</v>
      </c>
      <c r="AU105" s="8">
        <v>1.275601582288536E-2</v>
      </c>
      <c r="AV105" s="8">
        <v>1.4800089460704491</v>
      </c>
      <c r="AW105" s="8">
        <v>1.3633949885691488</v>
      </c>
      <c r="AX105" s="8">
        <v>1.321563943981753</v>
      </c>
      <c r="AY105" s="8">
        <v>-0.10191213897152313</v>
      </c>
      <c r="AZ105" s="8">
        <v>0.71713836759330829</v>
      </c>
      <c r="BA105" s="8">
        <v>0.88296090325461918</v>
      </c>
      <c r="BB105" s="8">
        <v>1.403706674203876</v>
      </c>
      <c r="BC105" s="8">
        <v>-2.9169436590376909</v>
      </c>
      <c r="BD105" s="8">
        <v>-2.5895283070421389</v>
      </c>
      <c r="BE105" s="8">
        <v>-1.9495760462163798E-2</v>
      </c>
      <c r="BF105" s="8">
        <v>0.72837504456510127</v>
      </c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7" t="s">
        <v>214</v>
      </c>
      <c r="BU105" s="7" t="s">
        <v>214</v>
      </c>
      <c r="BV105" s="7">
        <v>16</v>
      </c>
      <c r="BW105" s="7" t="s">
        <v>430</v>
      </c>
      <c r="BX105" s="9">
        <v>2.6500000953674316</v>
      </c>
      <c r="BY105" s="7" t="s">
        <v>214</v>
      </c>
      <c r="BZ105" s="7" t="s">
        <v>214</v>
      </c>
      <c r="CA105" s="25">
        <v>0</v>
      </c>
      <c r="CB105" s="25">
        <v>0</v>
      </c>
      <c r="CC105" s="25">
        <v>1</v>
      </c>
    </row>
    <row r="106" spans="1:81" x14ac:dyDescent="0.25">
      <c r="A106" s="7">
        <v>513</v>
      </c>
      <c r="B106" s="7">
        <v>44657</v>
      </c>
      <c r="C106" s="7" t="s">
        <v>1996</v>
      </c>
      <c r="D106" s="7" t="s">
        <v>1997</v>
      </c>
      <c r="E106" s="7" t="s">
        <v>1992</v>
      </c>
      <c r="F106" s="7" t="s">
        <v>212</v>
      </c>
      <c r="H106" s="7" t="s">
        <v>224</v>
      </c>
      <c r="I106" s="8">
        <v>24.5</v>
      </c>
      <c r="J106" s="7" t="s">
        <v>214</v>
      </c>
      <c r="K106" s="8">
        <v>208.14132690429688</v>
      </c>
      <c r="L106" s="8">
        <v>0.47499999403953552</v>
      </c>
      <c r="M106" s="7" t="s">
        <v>289</v>
      </c>
      <c r="N106" s="7" t="s">
        <v>214</v>
      </c>
      <c r="O106" s="7" t="s">
        <v>396</v>
      </c>
      <c r="P106" s="7" t="s">
        <v>936</v>
      </c>
      <c r="Q106" s="7" t="s">
        <v>1993</v>
      </c>
      <c r="R106" s="7" t="s">
        <v>291</v>
      </c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>
        <v>0.71801280651787613</v>
      </c>
      <c r="AT106" s="8">
        <v>2.2542213100151449</v>
      </c>
      <c r="AU106" s="8">
        <v>0.11941754594520552</v>
      </c>
      <c r="AV106" s="8">
        <v>1.7571837802231878</v>
      </c>
      <c r="AW106" s="8">
        <v>1.4778173408733264</v>
      </c>
      <c r="AX106" s="8">
        <v>1.5247170264833905</v>
      </c>
      <c r="AY106" s="8">
        <v>0.1520608434225548</v>
      </c>
      <c r="AZ106" s="8">
        <v>1.1119392965330674</v>
      </c>
      <c r="BA106" s="8">
        <v>0.97311189659483055</v>
      </c>
      <c r="BB106" s="8">
        <v>1.5767317707997981</v>
      </c>
      <c r="BC106" s="8">
        <v>-2.5033755161563311</v>
      </c>
      <c r="BD106" s="8">
        <v>-2.3954521321380886</v>
      </c>
      <c r="BE106" s="8">
        <v>0.15617415286624378</v>
      </c>
      <c r="BF106" s="8">
        <v>0.97155684198608327</v>
      </c>
      <c r="BT106" s="7" t="s">
        <v>214</v>
      </c>
      <c r="BU106" s="7" t="s">
        <v>214</v>
      </c>
      <c r="BV106" s="7">
        <v>15.5</v>
      </c>
      <c r="BW106" s="7" t="s">
        <v>226</v>
      </c>
      <c r="BX106" s="9">
        <v>2.6500000953674316</v>
      </c>
      <c r="BY106" s="7" t="s">
        <v>214</v>
      </c>
      <c r="BZ106" s="7" t="s">
        <v>214</v>
      </c>
      <c r="CA106" s="25">
        <v>0</v>
      </c>
      <c r="CB106" s="25">
        <v>0</v>
      </c>
      <c r="CC106" s="25">
        <v>1</v>
      </c>
    </row>
    <row r="107" spans="1:81" x14ac:dyDescent="0.25">
      <c r="A107" s="7">
        <v>513</v>
      </c>
      <c r="B107" s="7">
        <v>44657</v>
      </c>
      <c r="C107" s="7" t="s">
        <v>18227</v>
      </c>
      <c r="D107" s="7" t="s">
        <v>18523</v>
      </c>
      <c r="E107" s="7" t="s">
        <v>18523</v>
      </c>
      <c r="F107" s="7" t="s">
        <v>212</v>
      </c>
      <c r="H107" s="7" t="s">
        <v>224</v>
      </c>
      <c r="I107" s="8">
        <v>24.5</v>
      </c>
      <c r="J107" s="7" t="s">
        <v>214</v>
      </c>
      <c r="K107" s="8">
        <v>246.3175048828125</v>
      </c>
      <c r="L107" s="8">
        <v>9.4538002014160156</v>
      </c>
      <c r="M107" s="7" t="s">
        <v>289</v>
      </c>
      <c r="N107" s="7" t="s">
        <v>214</v>
      </c>
      <c r="O107" s="7" t="s">
        <v>268</v>
      </c>
      <c r="P107" s="7" t="s">
        <v>936</v>
      </c>
      <c r="Q107" s="7" t="s">
        <v>18524</v>
      </c>
      <c r="R107" s="7" t="s">
        <v>291</v>
      </c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7" t="s">
        <v>214</v>
      </c>
      <c r="BU107" s="7" t="s">
        <v>214</v>
      </c>
      <c r="BV107" s="7">
        <v>13</v>
      </c>
      <c r="BW107" s="7" t="s">
        <v>238</v>
      </c>
      <c r="BX107" s="9">
        <v>1.5249999761581421</v>
      </c>
      <c r="BY107" s="7" t="s">
        <v>214</v>
      </c>
      <c r="BZ107" s="7" t="s">
        <v>214</v>
      </c>
      <c r="CA107" s="25">
        <v>0</v>
      </c>
      <c r="CB107" s="25">
        <v>0</v>
      </c>
      <c r="CC107" s="25">
        <v>0</v>
      </c>
    </row>
    <row r="108" spans="1:81" x14ac:dyDescent="0.25">
      <c r="A108" s="7">
        <v>513</v>
      </c>
      <c r="B108" s="7">
        <v>44657</v>
      </c>
      <c r="C108" s="7" t="s">
        <v>1998</v>
      </c>
      <c r="D108" s="7" t="s">
        <v>1999</v>
      </c>
      <c r="E108" s="7" t="s">
        <v>1999</v>
      </c>
      <c r="F108" s="7" t="s">
        <v>373</v>
      </c>
      <c r="G108" s="7">
        <v>2</v>
      </c>
      <c r="H108" s="7" t="s">
        <v>238</v>
      </c>
      <c r="I108" s="8">
        <v>13.5</v>
      </c>
      <c r="J108" s="7" t="s">
        <v>214</v>
      </c>
      <c r="K108" s="8">
        <v>345.0546875</v>
      </c>
      <c r="L108" s="8">
        <v>8.7035999298095703</v>
      </c>
      <c r="M108" s="7" t="s">
        <v>289</v>
      </c>
      <c r="N108" s="7" t="s">
        <v>231</v>
      </c>
      <c r="O108" s="7" t="s">
        <v>268</v>
      </c>
      <c r="P108" s="7" t="s">
        <v>362</v>
      </c>
      <c r="Q108" s="7" t="s">
        <v>2000</v>
      </c>
      <c r="R108" s="7" t="s">
        <v>291</v>
      </c>
      <c r="T108" s="8">
        <v>0.93403655290603638</v>
      </c>
      <c r="U108" s="8">
        <v>0.87887823581695557</v>
      </c>
      <c r="V108" s="8">
        <v>0.92432588338851929</v>
      </c>
      <c r="W108" s="8">
        <v>0.77903741598129272</v>
      </c>
      <c r="X108" s="8">
        <v>0.59812933206558228</v>
      </c>
      <c r="Y108" s="8">
        <v>0.91480070352554321</v>
      </c>
      <c r="Z108" s="8">
        <v>0.7937585711479187</v>
      </c>
      <c r="AA108" s="8">
        <v>0.92596465349197388</v>
      </c>
      <c r="AB108" s="8">
        <v>0.9001317024230957</v>
      </c>
      <c r="AC108" s="8">
        <v>0.92804110050201416</v>
      </c>
      <c r="AD108" s="8">
        <v>0.88649052381515503</v>
      </c>
      <c r="AE108" s="8">
        <v>0.80145257711410522</v>
      </c>
      <c r="AF108" s="8">
        <v>0.91379737854003906</v>
      </c>
      <c r="AG108" s="8">
        <v>0.85536324977874756</v>
      </c>
      <c r="AH108" s="8">
        <v>0.11260436475276947</v>
      </c>
      <c r="AI108" s="8">
        <v>1.256629467010498</v>
      </c>
      <c r="AJ108" s="8">
        <v>1.7956039905548096</v>
      </c>
      <c r="AK108" s="8">
        <v>1.6342780590057373</v>
      </c>
      <c r="AL108" s="8">
        <v>0.76522457599639893</v>
      </c>
      <c r="AM108" s="8">
        <v>0.40742573142051697</v>
      </c>
      <c r="AN108" s="8">
        <v>1.1144763231277466</v>
      </c>
      <c r="AO108" s="8">
        <v>0.46110942959785461</v>
      </c>
      <c r="AP108" s="8">
        <v>0.14670930802822113</v>
      </c>
      <c r="AQ108" s="8"/>
      <c r="AR108" s="8"/>
      <c r="AS108" s="8">
        <v>0.61684655415552336</v>
      </c>
      <c r="AT108" s="8">
        <v>-0.60730713064326503</v>
      </c>
      <c r="AU108" s="8">
        <v>0.39835919186963142</v>
      </c>
      <c r="AV108" s="8">
        <v>-0.89636830838032955</v>
      </c>
      <c r="AW108" s="8">
        <v>1.0045595254709121</v>
      </c>
      <c r="AX108" s="8">
        <v>0.12931937600004251</v>
      </c>
      <c r="AY108" s="8">
        <v>0.8952448112644007</v>
      </c>
      <c r="AZ108" s="8">
        <v>-5.5548184673054314E-2</v>
      </c>
      <c r="BA108" s="8">
        <v>1.211776341192041</v>
      </c>
      <c r="BB108" s="8">
        <v>0.4980604388412731</v>
      </c>
      <c r="BC108" s="8">
        <v>-1.0562760091938417</v>
      </c>
      <c r="BD108" s="8">
        <v>-1.462261473508865</v>
      </c>
      <c r="BE108" s="8">
        <v>0.51175173579311117</v>
      </c>
      <c r="BF108" s="8">
        <v>-0.39901754706069975</v>
      </c>
      <c r="BG108" s="8">
        <v>21.742768888829556</v>
      </c>
      <c r="BH108" s="8">
        <v>22.56187697933396</v>
      </c>
      <c r="BI108" s="8">
        <v>28.917022688730139</v>
      </c>
      <c r="BJ108" s="8">
        <v>18.347987955223218</v>
      </c>
      <c r="BK108" s="8">
        <v>34.626090985839092</v>
      </c>
      <c r="BL108" s="8">
        <v>2.9505264248338708E-7</v>
      </c>
      <c r="BM108" s="8">
        <v>21.032624632168105</v>
      </c>
      <c r="BN108" s="8">
        <v>270.03024425680195</v>
      </c>
      <c r="BO108" s="8">
        <v>267.20387339482477</v>
      </c>
      <c r="BP108" s="8">
        <v>245.27514522709814</v>
      </c>
      <c r="BQ108" s="8">
        <v>281.74409499856688</v>
      </c>
      <c r="BR108" s="8">
        <v>225.57573745534725</v>
      </c>
      <c r="BS108" s="8">
        <v>345.05468648190703</v>
      </c>
      <c r="BT108" s="7" t="s">
        <v>476</v>
      </c>
      <c r="BU108" s="7" t="s">
        <v>477</v>
      </c>
      <c r="BV108" s="7">
        <v>13.166666984558105</v>
      </c>
      <c r="BW108" s="7" t="s">
        <v>238</v>
      </c>
      <c r="BX108" s="9">
        <v>1.75</v>
      </c>
      <c r="BY108" s="7" t="s">
        <v>231</v>
      </c>
      <c r="BZ108" s="7" t="s">
        <v>214</v>
      </c>
      <c r="CA108" s="25">
        <v>0</v>
      </c>
      <c r="CB108" s="25">
        <v>0</v>
      </c>
      <c r="CC108" s="25">
        <v>0</v>
      </c>
    </row>
    <row r="109" spans="1:81" x14ac:dyDescent="0.25">
      <c r="A109" s="7">
        <v>513</v>
      </c>
      <c r="B109" s="7">
        <v>44657</v>
      </c>
      <c r="C109" s="7" t="s">
        <v>18874</v>
      </c>
      <c r="D109" s="7" t="s">
        <v>19135</v>
      </c>
      <c r="E109" s="7" t="s">
        <v>1999</v>
      </c>
      <c r="F109" s="7" t="s">
        <v>280</v>
      </c>
      <c r="H109" s="7" t="s">
        <v>238</v>
      </c>
      <c r="I109" s="8">
        <v>13.5</v>
      </c>
      <c r="J109" s="7" t="s">
        <v>214</v>
      </c>
      <c r="K109" s="8">
        <v>363.59933471679688</v>
      </c>
      <c r="L109" s="8">
        <v>8.5366001129150391</v>
      </c>
      <c r="M109" s="7" t="s">
        <v>289</v>
      </c>
      <c r="N109" s="7" t="s">
        <v>295</v>
      </c>
      <c r="O109" s="7" t="s">
        <v>268</v>
      </c>
      <c r="P109" s="7" t="s">
        <v>362</v>
      </c>
      <c r="Q109" s="7" t="s">
        <v>2606</v>
      </c>
      <c r="R109" s="7" t="s">
        <v>291</v>
      </c>
      <c r="T109" s="8">
        <v>0.92722564935684204</v>
      </c>
      <c r="U109" s="8">
        <v>0.86248433589935303</v>
      </c>
      <c r="V109" s="8">
        <v>0.91299760341644287</v>
      </c>
      <c r="W109" s="8">
        <v>0.78228777647018433</v>
      </c>
      <c r="X109" s="8">
        <v>0.56672608852386475</v>
      </c>
      <c r="Y109" s="8">
        <v>0.91643261909484863</v>
      </c>
      <c r="Z109" s="8">
        <v>0.80098730325698853</v>
      </c>
      <c r="AA109" s="8">
        <v>0.92712897062301636</v>
      </c>
      <c r="AB109" s="8">
        <v>0.89967745542526245</v>
      </c>
      <c r="AC109" s="8">
        <v>0.9247509241104126</v>
      </c>
      <c r="AD109" s="8">
        <v>0.87310284376144409</v>
      </c>
      <c r="AE109" s="8">
        <v>0.78851181268692017</v>
      </c>
      <c r="AF109" s="8">
        <v>0.90354448556900024</v>
      </c>
      <c r="AG109" s="8">
        <v>0.86641794443130493</v>
      </c>
      <c r="AH109" s="8">
        <v>0.12399616092443466</v>
      </c>
      <c r="AI109" s="8">
        <v>1.3736681938171387</v>
      </c>
      <c r="AJ109" s="8">
        <v>1.940376877784729</v>
      </c>
      <c r="AK109" s="8">
        <v>1.7775567770004272</v>
      </c>
      <c r="AL109" s="8">
        <v>0.84615540504455566</v>
      </c>
      <c r="AM109" s="8">
        <v>0.42508870363235474</v>
      </c>
      <c r="AN109" s="8">
        <v>1.2294133901596069</v>
      </c>
      <c r="AO109" s="8">
        <v>0.5123823881149292</v>
      </c>
      <c r="AP109" s="8">
        <v>0.2581011950969696</v>
      </c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7">
        <v>25.734120369850171</v>
      </c>
      <c r="BH109" s="7">
        <v>6.7316309498870801</v>
      </c>
      <c r="BI109" s="7">
        <v>32.542465893635367</v>
      </c>
      <c r="BJ109" s="7">
        <v>32.910748965015657</v>
      </c>
      <c r="BK109" s="7">
        <v>37.960354731934402</v>
      </c>
      <c r="BL109" s="7">
        <v>31.070040918422126</v>
      </c>
      <c r="BM109" s="7">
        <v>27.824893638124131</v>
      </c>
      <c r="BN109" s="7">
        <v>270.03024425680195</v>
      </c>
      <c r="BO109" s="7">
        <v>339.12316936741746</v>
      </c>
      <c r="BP109" s="7">
        <v>245.27514522709814</v>
      </c>
      <c r="BQ109" s="7">
        <v>243.93607042968483</v>
      </c>
      <c r="BR109" s="7">
        <v>225.57573745534725</v>
      </c>
      <c r="BS109" s="7">
        <v>250.62887264117745</v>
      </c>
      <c r="BT109" s="7" t="s">
        <v>476</v>
      </c>
      <c r="BU109" s="7" t="s">
        <v>477</v>
      </c>
      <c r="BV109" s="7">
        <v>13.166666984558105</v>
      </c>
      <c r="BW109" s="7" t="s">
        <v>238</v>
      </c>
      <c r="BX109" s="9">
        <v>1.75</v>
      </c>
      <c r="BY109" s="7" t="s">
        <v>295</v>
      </c>
      <c r="BZ109" s="7" t="s">
        <v>214</v>
      </c>
      <c r="CA109" s="25">
        <v>0</v>
      </c>
      <c r="CB109" s="25">
        <v>0</v>
      </c>
      <c r="CC109" s="25">
        <v>0</v>
      </c>
    </row>
    <row r="110" spans="1:81" x14ac:dyDescent="0.25">
      <c r="A110" s="7">
        <v>513</v>
      </c>
      <c r="B110" s="7">
        <v>44657</v>
      </c>
      <c r="C110" s="7" t="s">
        <v>2001</v>
      </c>
      <c r="D110" s="7" t="s">
        <v>2002</v>
      </c>
      <c r="E110" s="7" t="s">
        <v>2003</v>
      </c>
      <c r="F110" s="7" t="s">
        <v>280</v>
      </c>
      <c r="G110" s="7">
        <v>2</v>
      </c>
      <c r="H110" s="7" t="s">
        <v>238</v>
      </c>
      <c r="I110" s="8">
        <v>13.5</v>
      </c>
      <c r="J110" s="7" t="s">
        <v>214</v>
      </c>
      <c r="K110" s="8">
        <v>566.2205810546875</v>
      </c>
      <c r="L110" s="8">
        <v>2.5488998889923096</v>
      </c>
      <c r="M110" s="7" t="s">
        <v>349</v>
      </c>
      <c r="N110" s="7" t="s">
        <v>216</v>
      </c>
      <c r="O110" s="7" t="s">
        <v>248</v>
      </c>
      <c r="P110" s="7" t="s">
        <v>284</v>
      </c>
      <c r="Q110" s="7" t="s">
        <v>2004</v>
      </c>
      <c r="R110" s="7" t="s">
        <v>242</v>
      </c>
      <c r="T110" s="8">
        <v>0.53736388683319092</v>
      </c>
      <c r="U110" s="8">
        <v>0.6390724778175354</v>
      </c>
      <c r="V110" s="8">
        <v>0.49366343021392822</v>
      </c>
      <c r="W110" s="8">
        <v>0.51725637912750244</v>
      </c>
      <c r="X110" s="8">
        <v>-2.0974066108465195E-2</v>
      </c>
      <c r="Y110" s="8">
        <v>0.43804880976676941</v>
      </c>
      <c r="Z110" s="8">
        <v>0.27109882235527039</v>
      </c>
      <c r="AA110" s="8">
        <v>0.82821857929229736</v>
      </c>
      <c r="AB110" s="8">
        <v>0.8991813063621521</v>
      </c>
      <c r="AC110" s="8">
        <v>0.91310840845108032</v>
      </c>
      <c r="AD110" s="8">
        <v>0.8412015438079834</v>
      </c>
      <c r="AE110" s="8">
        <v>0.6551935076713562</v>
      </c>
      <c r="AF110" s="8">
        <v>0.80045586824417114</v>
      </c>
      <c r="AG110" s="8">
        <v>0.74472576379776001</v>
      </c>
      <c r="AH110" s="8">
        <v>0.17738914489746094</v>
      </c>
      <c r="AI110" s="8">
        <v>1.1388949155807495</v>
      </c>
      <c r="AJ110" s="8">
        <v>2.0568554401397705</v>
      </c>
      <c r="AK110" s="8">
        <v>1.3750028610229492</v>
      </c>
      <c r="AL110" s="8">
        <v>0.80040222406387329</v>
      </c>
      <c r="AM110" s="8">
        <v>9.9999997473787516E-5</v>
      </c>
      <c r="AN110" s="8">
        <v>0.84069544076919556</v>
      </c>
      <c r="AO110" s="8">
        <v>0.24809327721595764</v>
      </c>
      <c r="AP110" s="8">
        <v>0.67201489210128784</v>
      </c>
      <c r="AQ110" s="8"/>
      <c r="AR110" s="8"/>
      <c r="AS110" s="8">
        <v>5.7978811582729346</v>
      </c>
      <c r="AT110" s="8">
        <v>4.721998715111007</v>
      </c>
      <c r="AU110" s="8">
        <v>1.9850990978724659</v>
      </c>
      <c r="AV110" s="8">
        <v>2.8272421771988419</v>
      </c>
      <c r="AW110" s="8">
        <v>5.097136885914594</v>
      </c>
      <c r="AX110" s="8">
        <v>4.1892511715030052</v>
      </c>
      <c r="AY110" s="8">
        <v>3.6961120033287491</v>
      </c>
      <c r="AZ110" s="8">
        <v>4.1958613645006473</v>
      </c>
      <c r="BA110" s="8">
        <v>0.84540860791244044</v>
      </c>
      <c r="BB110" s="8">
        <v>1.4282441905618661</v>
      </c>
      <c r="BC110" s="8">
        <v>2.328376120170049</v>
      </c>
      <c r="BD110" s="8">
        <v>2.4967560439442202</v>
      </c>
      <c r="BE110" s="8">
        <v>3.291668978911872</v>
      </c>
      <c r="BF110" s="8">
        <v>3.3098922771365977</v>
      </c>
      <c r="BG110" s="8">
        <v>52.310061963162454</v>
      </c>
      <c r="BH110" s="8">
        <v>40.107586916791391</v>
      </c>
      <c r="BI110" s="8">
        <v>40.736988574940028</v>
      </c>
      <c r="BJ110" s="8">
        <v>15.15279816507396</v>
      </c>
      <c r="BK110" s="8">
        <v>-30.74309486359456</v>
      </c>
      <c r="BL110" s="8">
        <v>3.6653435862302137</v>
      </c>
      <c r="BM110" s="8">
        <v>20.204947390433915</v>
      </c>
      <c r="BN110" s="8">
        <v>270.03024425680195</v>
      </c>
      <c r="BO110" s="8">
        <v>339.12316936741746</v>
      </c>
      <c r="BP110" s="8">
        <v>335.55936764148043</v>
      </c>
      <c r="BQ110" s="8">
        <v>480.42231923836169</v>
      </c>
      <c r="BR110" s="8">
        <v>740.29431142552642</v>
      </c>
      <c r="BS110" s="8">
        <v>545.46665130308406</v>
      </c>
      <c r="BT110" s="7" t="s">
        <v>243</v>
      </c>
      <c r="BU110" s="7" t="s">
        <v>244</v>
      </c>
      <c r="BV110" s="7">
        <v>14.5</v>
      </c>
      <c r="BW110" s="7" t="s">
        <v>287</v>
      </c>
      <c r="BX110" s="9">
        <v>0</v>
      </c>
      <c r="BY110" s="7" t="s">
        <v>216</v>
      </c>
      <c r="BZ110" s="7" t="s">
        <v>214</v>
      </c>
      <c r="CA110" s="25">
        <v>0</v>
      </c>
      <c r="CB110" s="25">
        <v>0</v>
      </c>
      <c r="CC110" s="25">
        <v>0</v>
      </c>
    </row>
    <row r="111" spans="1:81" x14ac:dyDescent="0.25">
      <c r="A111" s="7">
        <v>513</v>
      </c>
      <c r="B111" s="7">
        <v>44657</v>
      </c>
      <c r="C111" s="7" t="s">
        <v>2005</v>
      </c>
      <c r="D111" s="7" t="s">
        <v>2005</v>
      </c>
      <c r="E111" s="7" t="s">
        <v>2005</v>
      </c>
      <c r="F111" s="7" t="s">
        <v>331</v>
      </c>
      <c r="H111" s="7" t="s">
        <v>837</v>
      </c>
      <c r="I111" s="8">
        <v>21.5</v>
      </c>
      <c r="J111" s="7" t="s">
        <v>214</v>
      </c>
      <c r="K111" s="8">
        <v>736.256103515625</v>
      </c>
      <c r="L111" s="8">
        <v>4.1500000953674316</v>
      </c>
      <c r="M111" s="7" t="s">
        <v>300</v>
      </c>
      <c r="N111" s="7" t="s">
        <v>295</v>
      </c>
      <c r="O111" s="7" t="s">
        <v>301</v>
      </c>
      <c r="P111" s="7" t="s">
        <v>410</v>
      </c>
      <c r="Q111" s="7" t="s">
        <v>2006</v>
      </c>
      <c r="R111" s="7" t="s">
        <v>291</v>
      </c>
      <c r="S111" s="7">
        <v>1</v>
      </c>
      <c r="T111" s="8">
        <v>0.55748790502548218</v>
      </c>
      <c r="U111" s="8">
        <v>0.57403767108917236</v>
      </c>
      <c r="V111" s="8">
        <v>0.58908337354660034</v>
      </c>
      <c r="W111" s="8">
        <v>0.48003455996513367</v>
      </c>
      <c r="X111" s="8">
        <v>0.3934323787689209</v>
      </c>
      <c r="Y111" s="8">
        <v>0.56870990991592407</v>
      </c>
      <c r="Z111" s="8">
        <v>0.48488673567771912</v>
      </c>
      <c r="AA111" s="8">
        <v>0.65162485837936401</v>
      </c>
      <c r="AB111" s="8">
        <v>0.73652702569961548</v>
      </c>
      <c r="AC111" s="8">
        <v>0.74181103706359863</v>
      </c>
      <c r="AD111" s="8">
        <v>0.54474872350692749</v>
      </c>
      <c r="AE111" s="8">
        <v>0.7637973427772522</v>
      </c>
      <c r="AF111" s="8">
        <v>0.73940014839172363</v>
      </c>
      <c r="AG111" s="8">
        <v>0.67981284856796265</v>
      </c>
      <c r="AH111" s="8">
        <v>0.22291521728038788</v>
      </c>
      <c r="AI111" s="8">
        <v>1.4847841262817383</v>
      </c>
      <c r="AJ111" s="8">
        <v>2.3217034339904785</v>
      </c>
      <c r="AK111" s="8">
        <v>2.0618739128112793</v>
      </c>
      <c r="AL111" s="8">
        <v>0.93344253301620483</v>
      </c>
      <c r="AM111" s="8">
        <v>0.53052753210067749</v>
      </c>
      <c r="AN111" s="8">
        <v>1.3715753555297852</v>
      </c>
      <c r="AO111" s="8">
        <v>0.55762255191802979</v>
      </c>
      <c r="AP111" s="8">
        <v>-1.2386910915374756</v>
      </c>
      <c r="AQ111" s="8"/>
      <c r="AR111" s="8"/>
      <c r="AS111" s="8">
        <v>-0.47815177138689208</v>
      </c>
      <c r="AT111" s="8">
        <v>0.76252933743277751</v>
      </c>
      <c r="AU111" s="8">
        <v>-2.0792881818274234</v>
      </c>
      <c r="AV111" s="8">
        <v>-1.9378379409588966</v>
      </c>
      <c r="AW111" s="8">
        <v>-0.43295071486160197</v>
      </c>
      <c r="AX111" s="8">
        <v>0.22268878629364813</v>
      </c>
      <c r="AY111" s="8">
        <v>-0.969710568511987</v>
      </c>
      <c r="AZ111" s="8">
        <v>-0.43543190200647225</v>
      </c>
      <c r="BA111" s="8">
        <v>9.8603968715454501E-2</v>
      </c>
      <c r="BB111" s="8">
        <v>1.0774086560300475</v>
      </c>
      <c r="BC111" s="8">
        <v>9.8603968715454501E-2</v>
      </c>
      <c r="BD111" s="8">
        <v>1.0774086560300475</v>
      </c>
      <c r="BE111" s="8">
        <v>-0.62714888319283257</v>
      </c>
      <c r="BF111" s="8">
        <v>0.12779426547019199</v>
      </c>
      <c r="BG111" s="8">
        <v>-50</v>
      </c>
      <c r="BH111" s="8">
        <v>-50</v>
      </c>
      <c r="BI111" s="8">
        <v>-50</v>
      </c>
      <c r="BJ111" s="8">
        <v>-50</v>
      </c>
      <c r="BK111" s="8">
        <v>-50</v>
      </c>
      <c r="BL111" s="8">
        <v>-50</v>
      </c>
      <c r="BM111" s="8">
        <v>-50</v>
      </c>
      <c r="BN111" s="8">
        <v>1350.6288866948869</v>
      </c>
      <c r="BO111" s="8">
        <v>1970.7320934928164</v>
      </c>
      <c r="BP111" s="8">
        <v>1236.7806669632687</v>
      </c>
      <c r="BQ111" s="8">
        <v>1249.4997630906496</v>
      </c>
      <c r="BR111" s="8">
        <v>1670.8086277555014</v>
      </c>
      <c r="BS111" s="8">
        <v>1670.8086277555014</v>
      </c>
      <c r="BT111" s="7" t="s">
        <v>338</v>
      </c>
      <c r="BU111" s="7" t="s">
        <v>339</v>
      </c>
      <c r="BV111" s="7">
        <v>18.833333969116211</v>
      </c>
      <c r="BW111" s="7" t="s">
        <v>436</v>
      </c>
      <c r="BX111" s="9"/>
      <c r="BY111" s="7" t="s">
        <v>295</v>
      </c>
      <c r="CA111" s="25">
        <v>0</v>
      </c>
      <c r="CB111" s="25">
        <v>0</v>
      </c>
      <c r="CC111" s="25">
        <v>0</v>
      </c>
    </row>
    <row r="112" spans="1:81" x14ac:dyDescent="0.25">
      <c r="A112" s="7">
        <v>513</v>
      </c>
      <c r="B112" s="7">
        <v>44657</v>
      </c>
      <c r="C112" s="7" t="s">
        <v>17424</v>
      </c>
      <c r="D112" s="7" t="s">
        <v>17424</v>
      </c>
      <c r="E112" s="7" t="s">
        <v>17424</v>
      </c>
      <c r="F112" s="7" t="s">
        <v>266</v>
      </c>
      <c r="G112" s="7">
        <v>3</v>
      </c>
      <c r="H112" s="7" t="s">
        <v>430</v>
      </c>
      <c r="I112" s="8">
        <v>16.5</v>
      </c>
      <c r="J112" s="7" t="s">
        <v>214</v>
      </c>
      <c r="K112" s="8">
        <v>313.0032958984375</v>
      </c>
      <c r="L112" s="8">
        <v>4.2930002212524414</v>
      </c>
      <c r="M112" s="7" t="s">
        <v>639</v>
      </c>
      <c r="N112" s="7" t="s">
        <v>591</v>
      </c>
      <c r="O112" s="7" t="s">
        <v>248</v>
      </c>
      <c r="P112" s="7" t="s">
        <v>269</v>
      </c>
      <c r="Q112" s="7" t="s">
        <v>17425</v>
      </c>
      <c r="R112" s="7" t="s">
        <v>291</v>
      </c>
      <c r="T112" s="8">
        <v>0.83950966596603394</v>
      </c>
      <c r="U112" s="8">
        <v>0.83096343278884888</v>
      </c>
      <c r="V112" s="8">
        <v>0.86221444606781006</v>
      </c>
      <c r="W112" s="8">
        <v>0.65564590692520142</v>
      </c>
      <c r="X112" s="8">
        <v>0.52228814363479614</v>
      </c>
      <c r="Y112" s="8">
        <v>0.79788374900817871</v>
      </c>
      <c r="Z112" s="8">
        <v>0.64988362789154053</v>
      </c>
      <c r="AA112" s="8">
        <v>0.85438090562820435</v>
      </c>
      <c r="AB112" s="8">
        <v>0.80100506544113159</v>
      </c>
      <c r="AC112" s="8">
        <v>0.8820386528968811</v>
      </c>
      <c r="AD112" s="8">
        <v>0.87275171279907227</v>
      </c>
      <c r="AE112" s="8">
        <v>0.8172031044960022</v>
      </c>
      <c r="AF112" s="8">
        <v>0.82525891065597534</v>
      </c>
      <c r="AG112" s="8">
        <v>0.79199314117431641</v>
      </c>
      <c r="AH112" s="8">
        <v>0.12283959984779358</v>
      </c>
      <c r="AI112" s="8">
        <v>1.2321178913116455</v>
      </c>
      <c r="AJ112" s="8">
        <v>1.8520253896713257</v>
      </c>
      <c r="AK112" s="8">
        <v>1.6630269289016724</v>
      </c>
      <c r="AL112" s="8">
        <v>0.70255947113037109</v>
      </c>
      <c r="AM112" s="8">
        <v>0.38810274004936218</v>
      </c>
      <c r="AN112" s="8">
        <v>1.0603936910629272</v>
      </c>
      <c r="AO112" s="8">
        <v>0.41184547543525696</v>
      </c>
      <c r="AP112" s="8">
        <v>-0.56826603412628174</v>
      </c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>
        <v>-50</v>
      </c>
      <c r="BH112" s="8">
        <v>-50</v>
      </c>
      <c r="BI112" s="8">
        <v>-43.745517509548698</v>
      </c>
      <c r="BJ112" s="8">
        <v>-22.544999539375191</v>
      </c>
      <c r="BK112" s="8">
        <v>-50</v>
      </c>
      <c r="BL112" s="8">
        <v>-39.688460559834319</v>
      </c>
      <c r="BM112" s="8">
        <v>-42.663162934793036</v>
      </c>
      <c r="BN112" s="8">
        <v>493.83716244326013</v>
      </c>
      <c r="BO112" s="8">
        <v>552.72581522703956</v>
      </c>
      <c r="BP112" s="8">
        <v>449.928207511153</v>
      </c>
      <c r="BQ112" s="8">
        <v>383.5698875169694</v>
      </c>
      <c r="BR112" s="8">
        <v>526.11675402024196</v>
      </c>
      <c r="BS112" s="8">
        <v>437.22948554207039</v>
      </c>
      <c r="BT112" s="7" t="s">
        <v>382</v>
      </c>
      <c r="BU112" s="7" t="s">
        <v>383</v>
      </c>
      <c r="BV112" s="7">
        <v>14.5</v>
      </c>
      <c r="BW112" s="7" t="s">
        <v>287</v>
      </c>
      <c r="BX112" s="9">
        <v>2.25</v>
      </c>
      <c r="BY112" s="7" t="s">
        <v>591</v>
      </c>
      <c r="BZ112" s="7" t="s">
        <v>214</v>
      </c>
      <c r="CA112" s="25">
        <v>0</v>
      </c>
      <c r="CB112" s="25">
        <v>0</v>
      </c>
      <c r="CC112" s="25">
        <v>0</v>
      </c>
    </row>
    <row r="113" spans="1:81" x14ac:dyDescent="0.25">
      <c r="A113" s="7">
        <v>513</v>
      </c>
      <c r="B113" s="7">
        <v>44657</v>
      </c>
      <c r="C113" s="7" t="s">
        <v>21067</v>
      </c>
      <c r="D113" s="7" t="s">
        <v>21067</v>
      </c>
      <c r="E113" s="7" t="s">
        <v>21067</v>
      </c>
      <c r="F113" s="7" t="s">
        <v>331</v>
      </c>
      <c r="H113" s="7" t="s">
        <v>224</v>
      </c>
      <c r="I113" s="8">
        <v>24.5</v>
      </c>
      <c r="J113" s="7" t="s">
        <v>214</v>
      </c>
      <c r="K113" s="8">
        <v>1738.2598876953125</v>
      </c>
      <c r="L113" s="8">
        <v>9.5333003997802734</v>
      </c>
      <c r="M113" s="7" t="s">
        <v>300</v>
      </c>
      <c r="N113" s="7" t="s">
        <v>214</v>
      </c>
      <c r="O113" s="7" t="s">
        <v>406</v>
      </c>
      <c r="P113" s="7" t="s">
        <v>410</v>
      </c>
      <c r="Q113" s="7" t="s">
        <v>21068</v>
      </c>
      <c r="R113" s="7" t="s">
        <v>291</v>
      </c>
      <c r="S113" s="7">
        <v>1</v>
      </c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7" t="s">
        <v>214</v>
      </c>
      <c r="BU113" s="7" t="s">
        <v>214</v>
      </c>
      <c r="BV113" s="7">
        <v>20.5</v>
      </c>
      <c r="BW113" s="7" t="s">
        <v>299</v>
      </c>
      <c r="BX113" s="9"/>
      <c r="BY113" s="7" t="s">
        <v>214</v>
      </c>
      <c r="CA113" s="25">
        <v>0</v>
      </c>
      <c r="CB113" s="25">
        <v>0</v>
      </c>
      <c r="CC113" s="25">
        <v>0</v>
      </c>
    </row>
    <row r="114" spans="1:81" x14ac:dyDescent="0.25">
      <c r="A114" s="7">
        <v>513</v>
      </c>
      <c r="B114" s="7">
        <v>44657</v>
      </c>
      <c r="C114" s="7" t="s">
        <v>2007</v>
      </c>
      <c r="D114" s="7" t="s">
        <v>2008</v>
      </c>
      <c r="E114" s="7" t="s">
        <v>2009</v>
      </c>
      <c r="F114" s="7" t="s">
        <v>266</v>
      </c>
      <c r="H114" s="7" t="s">
        <v>224</v>
      </c>
      <c r="I114" s="8">
        <v>24.5</v>
      </c>
      <c r="J114" s="7" t="s">
        <v>214</v>
      </c>
      <c r="K114" s="8">
        <v>13229.7529296875</v>
      </c>
      <c r="L114" s="8">
        <v>0.67900002002716064</v>
      </c>
      <c r="M114" s="7" t="s">
        <v>267</v>
      </c>
      <c r="N114" s="7" t="s">
        <v>214</v>
      </c>
      <c r="O114" s="7" t="s">
        <v>406</v>
      </c>
      <c r="P114" s="7" t="s">
        <v>269</v>
      </c>
      <c r="Q114" s="7" t="s">
        <v>2010</v>
      </c>
      <c r="R114" s="7" t="s">
        <v>242</v>
      </c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>
        <v>0.98231915031480233</v>
      </c>
      <c r="AT114" s="8">
        <v>0.22445419042192552</v>
      </c>
      <c r="AU114" s="8">
        <v>1.3691822419115243</v>
      </c>
      <c r="AV114" s="8">
        <v>0.64367596673631478</v>
      </c>
      <c r="AW114" s="8">
        <v>1.1866601609610126</v>
      </c>
      <c r="AX114" s="8">
        <v>0.46082588612460051</v>
      </c>
      <c r="AY114" s="8">
        <v>0.83575579261103994</v>
      </c>
      <c r="AZ114" s="8">
        <v>0.22979486081071238</v>
      </c>
      <c r="BA114" s="8">
        <v>-4.9367325524356298</v>
      </c>
      <c r="BB114" s="8">
        <v>-3.8586901779359315</v>
      </c>
      <c r="BC114" s="8">
        <v>1.3711125711991243</v>
      </c>
      <c r="BD114" s="8">
        <v>1.0573285752345887</v>
      </c>
      <c r="BE114" s="8">
        <v>0.13471622742697889</v>
      </c>
      <c r="BF114" s="8">
        <v>-0.20710178310129826</v>
      </c>
      <c r="BT114" s="7" t="s">
        <v>214</v>
      </c>
      <c r="BU114" s="7" t="s">
        <v>214</v>
      </c>
      <c r="BV114" s="7">
        <v>21.5</v>
      </c>
      <c r="BW114" s="7" t="s">
        <v>837</v>
      </c>
      <c r="BX114" s="9">
        <v>0</v>
      </c>
      <c r="BY114" s="7" t="s">
        <v>214</v>
      </c>
      <c r="BZ114" s="7" t="s">
        <v>214</v>
      </c>
      <c r="CA114" s="25">
        <v>0</v>
      </c>
      <c r="CB114" s="25">
        <v>0</v>
      </c>
      <c r="CC114" s="25">
        <v>0</v>
      </c>
    </row>
    <row r="115" spans="1:81" x14ac:dyDescent="0.25">
      <c r="A115" s="7">
        <v>513</v>
      </c>
      <c r="B115" s="7">
        <v>44657</v>
      </c>
      <c r="C115" s="7" t="s">
        <v>18229</v>
      </c>
      <c r="D115" s="7" t="s">
        <v>18525</v>
      </c>
      <c r="E115" s="7" t="s">
        <v>18525</v>
      </c>
      <c r="F115" s="7" t="s">
        <v>326</v>
      </c>
      <c r="H115" s="7" t="s">
        <v>238</v>
      </c>
      <c r="I115" s="8">
        <v>13.5</v>
      </c>
      <c r="J115" s="7" t="s">
        <v>214</v>
      </c>
      <c r="K115" s="8">
        <v>251.8739013671875</v>
      </c>
      <c r="L115" s="8">
        <v>4.4626998901367188</v>
      </c>
      <c r="M115" s="7" t="s">
        <v>380</v>
      </c>
      <c r="N115" s="7" t="s">
        <v>295</v>
      </c>
      <c r="O115" s="7" t="s">
        <v>290</v>
      </c>
      <c r="P115" s="7" t="s">
        <v>302</v>
      </c>
      <c r="Q115" s="7" t="s">
        <v>18526</v>
      </c>
      <c r="R115" s="7" t="s">
        <v>337</v>
      </c>
      <c r="T115" s="8">
        <v>0.94366979598999023</v>
      </c>
      <c r="U115" s="8">
        <v>0.93663060665130615</v>
      </c>
      <c r="V115" s="8">
        <v>0.9477992057800293</v>
      </c>
      <c r="W115" s="8">
        <v>0.78141731023788452</v>
      </c>
      <c r="X115" s="8">
        <v>0.50254291296005249</v>
      </c>
      <c r="Y115" s="8">
        <v>0.87371045351028442</v>
      </c>
      <c r="Z115" s="8">
        <v>0.73166996240615845</v>
      </c>
      <c r="AA115" s="8">
        <v>0.96776789426803589</v>
      </c>
      <c r="AB115" s="8">
        <v>0.97130197286605835</v>
      </c>
      <c r="AC115" s="8">
        <v>0.93448954820632935</v>
      </c>
      <c r="AD115" s="8">
        <v>0.72819602489471436</v>
      </c>
      <c r="AE115" s="8">
        <v>0.83583420515060425</v>
      </c>
      <c r="AF115" s="8">
        <v>0.933735191822052</v>
      </c>
      <c r="AG115" s="8">
        <v>0.89645165205001831</v>
      </c>
      <c r="AH115" s="8">
        <v>7.5868092477321625E-2</v>
      </c>
      <c r="AI115" s="8">
        <v>0.8553963303565979</v>
      </c>
      <c r="AJ115" s="8">
        <v>1.2893004417419434</v>
      </c>
      <c r="AK115" s="8">
        <v>1.1290706396102905</v>
      </c>
      <c r="AL115" s="8">
        <v>0.51715123653411865</v>
      </c>
      <c r="AM115" s="8">
        <v>0.23063778877258301</v>
      </c>
      <c r="AN115" s="8">
        <v>0.71715962886810303</v>
      </c>
      <c r="AO115" s="8">
        <v>0.28637474775314331</v>
      </c>
      <c r="AP115" s="8">
        <v>-0.30972790718078613</v>
      </c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>
        <v>-7.2085050460014592</v>
      </c>
      <c r="BH115" s="8">
        <v>-14.594068782725083</v>
      </c>
      <c r="BI115" s="8">
        <v>-4.2037535746399968</v>
      </c>
      <c r="BJ115" s="8">
        <v>-14.594068782725083</v>
      </c>
      <c r="BK115" s="8">
        <v>3.5277315736505064</v>
      </c>
      <c r="BL115" s="8">
        <v>3.5277315736505064</v>
      </c>
      <c r="BM115" s="8">
        <v>-5.5908221731317687</v>
      </c>
      <c r="BN115" s="8">
        <v>270.03024425680195</v>
      </c>
      <c r="BO115" s="8">
        <v>288.63255177844798</v>
      </c>
      <c r="BP115" s="8">
        <v>262.46205949949587</v>
      </c>
      <c r="BQ115" s="8">
        <v>288.63255177844798</v>
      </c>
      <c r="BR115" s="8">
        <v>242.98846622287189</v>
      </c>
      <c r="BS115" s="8">
        <v>242.98846622287189</v>
      </c>
      <c r="BT115" s="7" t="s">
        <v>297</v>
      </c>
      <c r="BU115" s="7" t="s">
        <v>298</v>
      </c>
      <c r="BV115" s="7">
        <v>13.5</v>
      </c>
      <c r="BW115" s="7" t="s">
        <v>238</v>
      </c>
      <c r="BX115" s="9">
        <v>1.2000000476837158</v>
      </c>
      <c r="BY115" s="7" t="s">
        <v>295</v>
      </c>
      <c r="BZ115" s="7" t="s">
        <v>214</v>
      </c>
      <c r="CA115" s="25">
        <v>0</v>
      </c>
      <c r="CB115" s="25">
        <v>0</v>
      </c>
      <c r="CC115" s="25">
        <v>0</v>
      </c>
    </row>
    <row r="116" spans="1:81" x14ac:dyDescent="0.25">
      <c r="A116" s="7">
        <v>513</v>
      </c>
      <c r="B116" s="7">
        <v>44657</v>
      </c>
      <c r="C116" s="7" t="s">
        <v>2011</v>
      </c>
      <c r="D116" s="7" t="s">
        <v>2012</v>
      </c>
      <c r="E116" s="7" t="s">
        <v>2012</v>
      </c>
      <c r="F116" s="7" t="s">
        <v>331</v>
      </c>
      <c r="H116" s="7" t="s">
        <v>224</v>
      </c>
      <c r="I116" s="8">
        <v>24.5</v>
      </c>
      <c r="J116" s="7" t="s">
        <v>214</v>
      </c>
      <c r="K116" s="8">
        <v>56.257511138916016</v>
      </c>
      <c r="L116" s="8">
        <v>3.5543460845947266</v>
      </c>
      <c r="M116" s="7" t="s">
        <v>2013</v>
      </c>
      <c r="N116" s="7" t="s">
        <v>214</v>
      </c>
      <c r="O116" s="7" t="s">
        <v>1038</v>
      </c>
      <c r="P116" s="7" t="s">
        <v>335</v>
      </c>
      <c r="Q116" s="7" t="s">
        <v>2014</v>
      </c>
      <c r="R116" s="7" t="s">
        <v>291</v>
      </c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>
        <v>0.8441548749217086</v>
      </c>
      <c r="AT116" s="8">
        <v>2.3932013943871309</v>
      </c>
      <c r="AU116" s="8">
        <v>-2.2819829484029128</v>
      </c>
      <c r="AV116" s="8">
        <v>-1.8580757682586053</v>
      </c>
      <c r="AW116" s="8">
        <v>1.5649050573625949</v>
      </c>
      <c r="AX116" s="8">
        <v>1.5169643789291312</v>
      </c>
      <c r="AY116" s="8">
        <v>-0.3133496526464265</v>
      </c>
      <c r="AZ116" s="8">
        <v>1.1468226291965067</v>
      </c>
      <c r="BA116" s="8">
        <v>1.5649050573625949</v>
      </c>
      <c r="BB116" s="8">
        <v>1.5169643789291312</v>
      </c>
      <c r="BC116" s="8">
        <v>-0.3133496526464265</v>
      </c>
      <c r="BD116" s="8">
        <v>1.1468226291965067</v>
      </c>
      <c r="BE116" s="8">
        <v>0.17754712265852204</v>
      </c>
      <c r="BF116" s="8">
        <v>0.97711660706330017</v>
      </c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7" t="s">
        <v>214</v>
      </c>
      <c r="BU116" s="7" t="s">
        <v>214</v>
      </c>
      <c r="BV116" s="7">
        <v>5</v>
      </c>
      <c r="BW116" s="7" t="s">
        <v>500</v>
      </c>
      <c r="BX116" s="9"/>
      <c r="BY116" s="7" t="s">
        <v>214</v>
      </c>
      <c r="CA116" s="25">
        <v>0</v>
      </c>
      <c r="CB116" s="25">
        <v>0</v>
      </c>
      <c r="CC116" s="25">
        <v>0</v>
      </c>
    </row>
    <row r="117" spans="1:81" x14ac:dyDescent="0.25">
      <c r="A117" s="7">
        <v>513</v>
      </c>
      <c r="B117" s="7">
        <v>44657</v>
      </c>
      <c r="C117" s="7" t="s">
        <v>2015</v>
      </c>
      <c r="D117" s="7" t="s">
        <v>2016</v>
      </c>
      <c r="E117" s="7" t="s">
        <v>2016</v>
      </c>
      <c r="F117" s="7" t="s">
        <v>331</v>
      </c>
      <c r="H117" s="7" t="s">
        <v>500</v>
      </c>
      <c r="I117" s="8">
        <v>5.5</v>
      </c>
      <c r="J117" s="7" t="s">
        <v>214</v>
      </c>
      <c r="K117" s="8">
        <v>68.428962707519531</v>
      </c>
      <c r="L117" s="8">
        <v>3.84737229347229</v>
      </c>
      <c r="M117" s="7" t="s">
        <v>1442</v>
      </c>
      <c r="N117" s="7" t="s">
        <v>295</v>
      </c>
      <c r="O117" s="7" t="s">
        <v>1038</v>
      </c>
      <c r="P117" s="7" t="s">
        <v>335</v>
      </c>
      <c r="Q117" s="7" t="s">
        <v>2017</v>
      </c>
      <c r="R117" s="7" t="s">
        <v>291</v>
      </c>
      <c r="T117" s="8">
        <v>0.30720522999763489</v>
      </c>
      <c r="U117" s="8">
        <v>0.3283638060092926</v>
      </c>
      <c r="V117" s="8">
        <v>0.29726830124855042</v>
      </c>
      <c r="W117" s="8">
        <v>0.11041593551635742</v>
      </c>
      <c r="X117" s="8">
        <v>0.25144878029823303</v>
      </c>
      <c r="Y117" s="8">
        <v>0.34661015868186951</v>
      </c>
      <c r="Z117" s="8">
        <v>0.28874179720878601</v>
      </c>
      <c r="AA117" s="8">
        <v>0.33588764071464539</v>
      </c>
      <c r="AB117" s="8">
        <v>0.46138480305671692</v>
      </c>
      <c r="AC117" s="8">
        <v>0.40626466274261475</v>
      </c>
      <c r="AD117" s="8">
        <v>8.1262141466140747E-2</v>
      </c>
      <c r="AE117" s="8">
        <v>0.36476960778236389</v>
      </c>
      <c r="AF117" s="8">
        <v>0.38279536366462708</v>
      </c>
      <c r="AG117" s="8">
        <v>0.59124588966369629</v>
      </c>
      <c r="AH117" s="8">
        <v>1.5943776816129684E-2</v>
      </c>
      <c r="AI117" s="8">
        <v>5.8520495891571045E-2</v>
      </c>
      <c r="AJ117" s="8">
        <v>9.4988957047462463E-2</v>
      </c>
      <c r="AK117" s="8">
        <v>7.4419267475605011E-2</v>
      </c>
      <c r="AL117" s="8">
        <v>1.5356714837253094E-2</v>
      </c>
      <c r="AM117" s="8">
        <v>2.4251515045762062E-2</v>
      </c>
      <c r="AN117" s="8">
        <v>5.978904664516449E-2</v>
      </c>
      <c r="AO117" s="8">
        <v>2.3749865591526031E-2</v>
      </c>
      <c r="AP117" s="8">
        <v>6.1950176954269409E-2</v>
      </c>
      <c r="AQ117" s="8"/>
      <c r="AR117" s="8"/>
      <c r="AS117" s="8">
        <v>0.39688322140798327</v>
      </c>
      <c r="AT117" s="8">
        <v>1.4202096821033285</v>
      </c>
      <c r="AU117" s="8">
        <v>2.3541159869563626</v>
      </c>
      <c r="AV117" s="8">
        <v>2.761070613863355</v>
      </c>
      <c r="AW117" s="8">
        <v>1.1271067683108205</v>
      </c>
      <c r="AX117" s="8">
        <v>2.1994567358840187</v>
      </c>
      <c r="AY117" s="8">
        <v>1.4845654363924274</v>
      </c>
      <c r="AZ117" s="8">
        <v>2.5826055768014879</v>
      </c>
      <c r="BA117" s="8">
        <v>1.1271067683108205</v>
      </c>
      <c r="BB117" s="8">
        <v>2.1994567358840187</v>
      </c>
      <c r="BC117" s="8">
        <v>1.4845654363924274</v>
      </c>
      <c r="BD117" s="8">
        <v>2.5826055768014879</v>
      </c>
      <c r="BE117" s="8">
        <v>1.3290572696284737</v>
      </c>
      <c r="BF117" s="8">
        <v>2.2909008202229493</v>
      </c>
      <c r="BG117" s="8">
        <v>21.105118569527843</v>
      </c>
      <c r="BH117" s="8">
        <v>72.957589856342409</v>
      </c>
      <c r="BI117" s="8">
        <v>28.915577664152821</v>
      </c>
      <c r="BJ117" s="8">
        <v>53.951579559511309</v>
      </c>
      <c r="BK117" s="8">
        <v>28.915577664152821</v>
      </c>
      <c r="BL117" s="8">
        <v>53.951579559511309</v>
      </c>
      <c r="BM117" s="8">
        <v>43.299503812199752</v>
      </c>
      <c r="BN117" s="8">
        <v>53.986948992199544</v>
      </c>
      <c r="BO117" s="8">
        <v>18.50484075241793</v>
      </c>
      <c r="BP117" s="8">
        <v>48.642332851052551</v>
      </c>
      <c r="BQ117" s="8">
        <v>31.510456450623806</v>
      </c>
      <c r="BR117" s="8">
        <v>48.642332851052551</v>
      </c>
      <c r="BS117" s="8">
        <v>31.510456450623806</v>
      </c>
      <c r="BT117" s="7" t="s">
        <v>338</v>
      </c>
      <c r="BU117" s="7" t="s">
        <v>339</v>
      </c>
      <c r="BV117" s="7">
        <v>6.1666665077209473</v>
      </c>
      <c r="BW117" s="7" t="s">
        <v>402</v>
      </c>
      <c r="BX117" s="9"/>
      <c r="BY117" s="7" t="s">
        <v>295</v>
      </c>
      <c r="CA117" s="25">
        <v>0</v>
      </c>
      <c r="CB117" s="25">
        <v>0</v>
      </c>
      <c r="CC117" s="25">
        <v>0</v>
      </c>
    </row>
    <row r="118" spans="1:81" x14ac:dyDescent="0.25">
      <c r="A118" s="7">
        <v>513</v>
      </c>
      <c r="B118" s="7">
        <v>44657</v>
      </c>
      <c r="C118" s="7" t="s">
        <v>2018</v>
      </c>
      <c r="D118" s="7" t="s">
        <v>2019</v>
      </c>
      <c r="E118" s="7" t="s">
        <v>2019</v>
      </c>
      <c r="F118" s="7" t="s">
        <v>212</v>
      </c>
      <c r="H118" s="7" t="s">
        <v>224</v>
      </c>
      <c r="I118" s="8">
        <v>24.5</v>
      </c>
      <c r="J118" s="7" t="s">
        <v>214</v>
      </c>
      <c r="K118" s="8">
        <v>230.24552917480469</v>
      </c>
      <c r="L118" s="8">
        <v>0.58460313081741333</v>
      </c>
      <c r="M118" s="7" t="s">
        <v>289</v>
      </c>
      <c r="N118" s="7" t="s">
        <v>214</v>
      </c>
      <c r="O118" s="7" t="s">
        <v>290</v>
      </c>
      <c r="P118" s="7" t="s">
        <v>217</v>
      </c>
      <c r="Q118" s="7" t="s">
        <v>2020</v>
      </c>
      <c r="R118" s="7" t="s">
        <v>291</v>
      </c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>
        <v>0.95138807326386299</v>
      </c>
      <c r="AT118" s="8">
        <v>2.4460504566510335</v>
      </c>
      <c r="AU118" s="8">
        <v>0.34857146072622802</v>
      </c>
      <c r="AV118" s="8">
        <v>2.0046930163944312</v>
      </c>
      <c r="AW118" s="8">
        <v>1.8236893505280498</v>
      </c>
      <c r="AX118" s="8">
        <v>1.6804081544464253</v>
      </c>
      <c r="AY118" s="8">
        <v>0.66512470628161413</v>
      </c>
      <c r="AZ118" s="8">
        <v>1.4414142525870115</v>
      </c>
      <c r="BA118" s="8">
        <v>1.2245541176284127</v>
      </c>
      <c r="BB118" s="8">
        <v>1.7033407162103318</v>
      </c>
      <c r="BC118" s="8">
        <v>-2.2437933877878997</v>
      </c>
      <c r="BD118" s="8">
        <v>-2.0785192058226847</v>
      </c>
      <c r="BE118" s="8">
        <v>0.46158905344004469</v>
      </c>
      <c r="BF118" s="8">
        <v>1.1995645650777582</v>
      </c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7" t="s">
        <v>214</v>
      </c>
      <c r="BU118" s="7" t="s">
        <v>214</v>
      </c>
      <c r="BV118" s="7">
        <v>14</v>
      </c>
      <c r="BW118" s="7" t="s">
        <v>287</v>
      </c>
      <c r="BX118" s="9">
        <v>0</v>
      </c>
      <c r="BY118" s="7" t="s">
        <v>214</v>
      </c>
      <c r="BZ118" s="7" t="s">
        <v>214</v>
      </c>
      <c r="CA118" s="25">
        <v>0</v>
      </c>
      <c r="CB118" s="25">
        <v>0</v>
      </c>
      <c r="CC118" s="25">
        <v>0</v>
      </c>
    </row>
    <row r="119" spans="1:81" x14ac:dyDescent="0.25">
      <c r="A119" s="7">
        <v>513</v>
      </c>
      <c r="B119" s="7">
        <v>44657</v>
      </c>
      <c r="C119" s="7" t="s">
        <v>2021</v>
      </c>
      <c r="D119" s="7" t="s">
        <v>2022</v>
      </c>
      <c r="E119" s="7" t="s">
        <v>2022</v>
      </c>
      <c r="F119" s="7" t="s">
        <v>237</v>
      </c>
      <c r="G119" s="7">
        <v>2</v>
      </c>
      <c r="H119" s="7" t="s">
        <v>255</v>
      </c>
      <c r="I119" s="8">
        <v>11.5</v>
      </c>
      <c r="J119" s="7" t="s">
        <v>214</v>
      </c>
      <c r="K119" s="8">
        <v>159.67929077148438</v>
      </c>
      <c r="L119" s="8">
        <v>0.98290002346038818</v>
      </c>
      <c r="M119" s="7" t="s">
        <v>639</v>
      </c>
      <c r="N119" s="7" t="s">
        <v>231</v>
      </c>
      <c r="O119" s="7" t="s">
        <v>374</v>
      </c>
      <c r="P119" s="7" t="s">
        <v>410</v>
      </c>
      <c r="Q119" s="7" t="s">
        <v>2023</v>
      </c>
      <c r="R119" s="7" t="s">
        <v>291</v>
      </c>
      <c r="T119" s="8">
        <v>0.78849387168884277</v>
      </c>
      <c r="U119" s="8">
        <v>0.78316700458526611</v>
      </c>
      <c r="V119" s="8">
        <v>0.78700745105743408</v>
      </c>
      <c r="W119" s="8">
        <v>0.56242364645004272</v>
      </c>
      <c r="X119" s="8">
        <v>0.45760640501976013</v>
      </c>
      <c r="Y119" s="8">
        <v>0.80192595720291138</v>
      </c>
      <c r="Z119" s="8">
        <v>0.63910019397735596</v>
      </c>
      <c r="AA119" s="8">
        <v>0.8195921778678894</v>
      </c>
      <c r="AB119" s="8">
        <v>0.87408185005187988</v>
      </c>
      <c r="AC119" s="8">
        <v>0.90347826480865479</v>
      </c>
      <c r="AD119" s="8">
        <v>0.84313112497329712</v>
      </c>
      <c r="AE119" s="8">
        <v>0.82909786701202393</v>
      </c>
      <c r="AF119" s="8">
        <v>0.89122664928436279</v>
      </c>
      <c r="AG119" s="8">
        <v>0.83077895641326904</v>
      </c>
      <c r="AH119" s="8">
        <v>6.4615249633789063E-2</v>
      </c>
      <c r="AI119" s="8">
        <v>0.60872548818588257</v>
      </c>
      <c r="AJ119" s="8">
        <v>0.9181550145149231</v>
      </c>
      <c r="AK119" s="8">
        <v>0.79847151041030884</v>
      </c>
      <c r="AL119" s="8">
        <v>0.31701070070266724</v>
      </c>
      <c r="AM119" s="8">
        <v>0.17886494100093842</v>
      </c>
      <c r="AN119" s="8">
        <v>0.56060683727264404</v>
      </c>
      <c r="AO119" s="8">
        <v>0.2130415290594101</v>
      </c>
      <c r="AP119" s="8">
        <v>4.8391230404376984E-2</v>
      </c>
      <c r="AQ119" s="8"/>
      <c r="AR119" s="8"/>
      <c r="AS119" s="8">
        <v>-0.92092490267633287</v>
      </c>
      <c r="AT119" s="8">
        <v>-0.75287399834941315</v>
      </c>
      <c r="AU119" s="8">
        <v>-1.0166705677132748</v>
      </c>
      <c r="AV119" s="8">
        <v>-0.94235032352193371</v>
      </c>
      <c r="AW119" s="8">
        <v>-0.51918735463068999</v>
      </c>
      <c r="AX119" s="8">
        <v>0.22942140017663396</v>
      </c>
      <c r="AY119" s="8">
        <v>-0.67461154038051763</v>
      </c>
      <c r="AZ119" s="8">
        <v>-0.1002758478198094</v>
      </c>
      <c r="BA119" s="8">
        <v>0.48425694617563386</v>
      </c>
      <c r="BB119" s="8">
        <v>0.44454061602236083</v>
      </c>
      <c r="BC119" s="8">
        <v>0.44948633350472578</v>
      </c>
      <c r="BD119" s="8">
        <v>0.89270471341646651</v>
      </c>
      <c r="BE119" s="8">
        <v>-0.36627518095340927</v>
      </c>
      <c r="BF119" s="8">
        <v>-3.8138906679282512E-2</v>
      </c>
      <c r="BG119" s="8">
        <v>-13.079247064417848</v>
      </c>
      <c r="BH119" s="8">
        <v>-24.027782209157952</v>
      </c>
      <c r="BI119" s="8">
        <v>-2.5050259595783579</v>
      </c>
      <c r="BJ119" s="8">
        <v>-20.960063243136698</v>
      </c>
      <c r="BK119" s="8">
        <v>-5.1584507011267755</v>
      </c>
      <c r="BL119" s="8">
        <v>-15.689564308988372</v>
      </c>
      <c r="BM119" s="8">
        <v>-13.570022247734331</v>
      </c>
      <c r="BN119" s="8">
        <v>180.56413972219698</v>
      </c>
      <c r="BO119" s="8">
        <v>198.0466829911847</v>
      </c>
      <c r="BP119" s="8">
        <v>163.67929845738067</v>
      </c>
      <c r="BQ119" s="8">
        <v>193.14817110337964</v>
      </c>
      <c r="BR119" s="8">
        <v>167.91626826584027</v>
      </c>
      <c r="BS119" s="8">
        <v>184.73227578521295</v>
      </c>
      <c r="BT119" s="7" t="s">
        <v>317</v>
      </c>
      <c r="BU119" s="7" t="s">
        <v>318</v>
      </c>
      <c r="BV119" s="7">
        <v>10.5</v>
      </c>
      <c r="BW119" s="7" t="s">
        <v>345</v>
      </c>
      <c r="BX119" s="9">
        <v>1.7000000476837158</v>
      </c>
      <c r="BY119" s="7" t="s">
        <v>231</v>
      </c>
      <c r="BZ119" s="7" t="s">
        <v>214</v>
      </c>
      <c r="CA119" s="25">
        <v>0</v>
      </c>
      <c r="CB119" s="25">
        <v>0</v>
      </c>
      <c r="CC119" s="25">
        <v>0</v>
      </c>
    </row>
    <row r="120" spans="1:81" x14ac:dyDescent="0.25">
      <c r="A120" s="7">
        <v>513</v>
      </c>
      <c r="B120" s="7">
        <v>44657</v>
      </c>
      <c r="C120" s="7" t="s">
        <v>2025</v>
      </c>
      <c r="D120" s="7" t="s">
        <v>2025</v>
      </c>
      <c r="E120" s="7" t="s">
        <v>2025</v>
      </c>
      <c r="F120" s="7" t="s">
        <v>280</v>
      </c>
      <c r="G120" s="7">
        <v>2</v>
      </c>
      <c r="H120" s="7" t="s">
        <v>238</v>
      </c>
      <c r="I120" s="8">
        <v>13.5</v>
      </c>
      <c r="J120" s="7" t="s">
        <v>214</v>
      </c>
      <c r="K120" s="8">
        <v>241.77664184570313</v>
      </c>
      <c r="L120" s="8">
        <v>7.0553998947143555</v>
      </c>
      <c r="M120" s="7" t="s">
        <v>732</v>
      </c>
      <c r="N120" s="7" t="s">
        <v>231</v>
      </c>
      <c r="O120" s="7" t="s">
        <v>290</v>
      </c>
      <c r="P120" s="7" t="s">
        <v>284</v>
      </c>
      <c r="Q120" s="7" t="s">
        <v>21069</v>
      </c>
      <c r="R120" s="7" t="s">
        <v>291</v>
      </c>
      <c r="T120" s="8">
        <v>0.66229313611984253</v>
      </c>
      <c r="U120" s="8">
        <v>0.66374635696411133</v>
      </c>
      <c r="V120" s="8">
        <v>0.65830469131469727</v>
      </c>
      <c r="W120" s="8">
        <v>0.52257084846496582</v>
      </c>
      <c r="X120" s="8">
        <v>0.29862892627716064</v>
      </c>
      <c r="Y120" s="8">
        <v>0.64011991024017334</v>
      </c>
      <c r="Z120" s="8">
        <v>0.55814123153686523</v>
      </c>
      <c r="AA120" s="8">
        <v>0.87602472305297852</v>
      </c>
      <c r="AB120" s="8">
        <v>0.79784595966339111</v>
      </c>
      <c r="AC120" s="8">
        <v>0.8178219199180603</v>
      </c>
      <c r="AD120" s="8">
        <v>0.88984346389770508</v>
      </c>
      <c r="AE120" s="8">
        <v>0.6444782018661499</v>
      </c>
      <c r="AF120" s="8">
        <v>0.90721738338470459</v>
      </c>
      <c r="AG120" s="8">
        <v>0.84905469417572021</v>
      </c>
      <c r="AH120" s="8">
        <v>6.6430747509002686E-2</v>
      </c>
      <c r="AI120" s="8">
        <v>0.52566313743591309</v>
      </c>
      <c r="AJ120" s="8">
        <v>0.80001461505889893</v>
      </c>
      <c r="AK120" s="8">
        <v>0.68665993213653564</v>
      </c>
      <c r="AL120" s="8">
        <v>0.30282357335090637</v>
      </c>
      <c r="AM120" s="8">
        <v>0.12000493705272675</v>
      </c>
      <c r="AN120" s="8">
        <v>0.46006545424461365</v>
      </c>
      <c r="AO120" s="8">
        <v>0.1912817656993866</v>
      </c>
      <c r="AP120" s="8">
        <v>-0.46327009797096252</v>
      </c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7">
        <v>-11.685827958984431</v>
      </c>
      <c r="BH120" s="7">
        <v>-40.26299926187199</v>
      </c>
      <c r="BI120" s="7">
        <v>-1.4469980866173515</v>
      </c>
      <c r="BJ120" s="7">
        <v>-0.89315020983698268</v>
      </c>
      <c r="BK120" s="7">
        <v>8.7940532235587161E-6</v>
      </c>
      <c r="BL120" s="7">
        <v>8.7940532235587161E-6</v>
      </c>
      <c r="BM120" s="7">
        <v>-9.048159654867387</v>
      </c>
      <c r="BN120" s="7">
        <v>270.03024425680195</v>
      </c>
      <c r="BO120" s="7">
        <v>339.12316936741746</v>
      </c>
      <c r="BP120" s="7">
        <v>245.27514522709814</v>
      </c>
      <c r="BQ120" s="7">
        <v>243.93607042968483</v>
      </c>
      <c r="BR120" s="7">
        <v>241.77662058373656</v>
      </c>
      <c r="BS120" s="7">
        <v>241.77662058373656</v>
      </c>
      <c r="BT120" s="7" t="s">
        <v>297</v>
      </c>
      <c r="BU120" s="7" t="s">
        <v>298</v>
      </c>
      <c r="BV120" s="7">
        <v>13</v>
      </c>
      <c r="BW120" s="7" t="s">
        <v>238</v>
      </c>
      <c r="BX120" s="9">
        <v>2.7000000476837158</v>
      </c>
      <c r="BY120" s="7" t="s">
        <v>231</v>
      </c>
      <c r="BZ120" s="7" t="s">
        <v>214</v>
      </c>
      <c r="CA120" s="25">
        <v>0</v>
      </c>
      <c r="CB120" s="25">
        <v>0</v>
      </c>
      <c r="CC120" s="25">
        <v>0</v>
      </c>
    </row>
    <row r="121" spans="1:81" x14ac:dyDescent="0.25">
      <c r="A121" s="7">
        <v>513</v>
      </c>
      <c r="B121" s="7">
        <v>44657</v>
      </c>
      <c r="C121" s="7" t="s">
        <v>2026</v>
      </c>
      <c r="D121" s="7" t="s">
        <v>2026</v>
      </c>
      <c r="E121" s="7" t="s">
        <v>2027</v>
      </c>
      <c r="F121" s="7" t="s">
        <v>331</v>
      </c>
      <c r="H121" s="7" t="s">
        <v>312</v>
      </c>
      <c r="I121" s="8">
        <v>17.5</v>
      </c>
      <c r="J121" s="7" t="s">
        <v>214</v>
      </c>
      <c r="K121" s="8">
        <v>521.5523681640625</v>
      </c>
      <c r="L121" s="8">
        <v>2.6138999462127686</v>
      </c>
      <c r="M121" s="7" t="s">
        <v>2028</v>
      </c>
      <c r="N121" s="7" t="s">
        <v>295</v>
      </c>
      <c r="O121" s="7" t="s">
        <v>367</v>
      </c>
      <c r="P121" s="7" t="s">
        <v>481</v>
      </c>
      <c r="Q121" s="7" t="s">
        <v>2029</v>
      </c>
      <c r="R121" s="7" t="s">
        <v>337</v>
      </c>
      <c r="S121" s="7">
        <v>3</v>
      </c>
      <c r="T121" s="8">
        <v>0.84791034460067749</v>
      </c>
      <c r="U121" s="8">
        <v>0.79156345129013062</v>
      </c>
      <c r="V121" s="8">
        <v>0.84977108240127563</v>
      </c>
      <c r="W121" s="8">
        <v>0.72607141733169556</v>
      </c>
      <c r="X121" s="8">
        <v>0.58472418785095215</v>
      </c>
      <c r="Y121" s="8">
        <v>0.85205680131912231</v>
      </c>
      <c r="Z121" s="8">
        <v>0.70534414052963257</v>
      </c>
      <c r="AA121" s="8">
        <v>0.89114654064178467</v>
      </c>
      <c r="AB121" s="8">
        <v>0.83404338359832764</v>
      </c>
      <c r="AC121" s="8">
        <v>0.94237875938415527</v>
      </c>
      <c r="AD121" s="8">
        <v>0.86892235279083252</v>
      </c>
      <c r="AE121" s="8">
        <v>0.88844925165176392</v>
      </c>
      <c r="AF121" s="8">
        <v>0.85890930891036987</v>
      </c>
      <c r="AG121" s="8">
        <v>0.86063235998153687</v>
      </c>
      <c r="AH121" s="8">
        <v>0.16578634083271027</v>
      </c>
      <c r="AI121" s="8">
        <v>1.6795264482498169</v>
      </c>
      <c r="AJ121" s="8">
        <v>2.3810093402862549</v>
      </c>
      <c r="AK121" s="8">
        <v>2.2120568752288818</v>
      </c>
      <c r="AL121" s="8">
        <v>1.0500341653823853</v>
      </c>
      <c r="AM121" s="8">
        <v>0.58640533685684204</v>
      </c>
      <c r="AN121" s="8">
        <v>1.5282922983169556</v>
      </c>
      <c r="AO121" s="8">
        <v>0.60326778888702393</v>
      </c>
      <c r="AP121" s="8">
        <v>-0.49355590343475342</v>
      </c>
      <c r="AQ121" s="8"/>
      <c r="AR121" s="8"/>
      <c r="AS121" s="8">
        <v>0.6508651839842996</v>
      </c>
      <c r="AT121" s="8">
        <v>0.16982283075409729</v>
      </c>
      <c r="AU121" s="8">
        <v>-0.65693758193452056</v>
      </c>
      <c r="AV121" s="8">
        <v>-1.4765023979641911</v>
      </c>
      <c r="AW121" s="8">
        <v>0.39700185811422922</v>
      </c>
      <c r="AX121" s="8">
        <v>-0.85424152612144066</v>
      </c>
      <c r="AY121" s="8">
        <v>0.23534421850668311</v>
      </c>
      <c r="AZ121" s="8">
        <v>-0.18537953742602761</v>
      </c>
      <c r="BA121" s="8">
        <v>0.39700185811422922</v>
      </c>
      <c r="BB121" s="8">
        <v>-0.85424152612144066</v>
      </c>
      <c r="BC121" s="8">
        <v>0.23534421850668311</v>
      </c>
      <c r="BD121" s="8">
        <v>-0.18537953742602761</v>
      </c>
      <c r="BE121" s="8">
        <v>0.20976995921526731</v>
      </c>
      <c r="BF121" s="8">
        <v>-0.56432028238417165</v>
      </c>
      <c r="BG121" s="8">
        <v>-15.791398676342517</v>
      </c>
      <c r="BH121" s="8">
        <v>-17.623502725786764</v>
      </c>
      <c r="BI121" s="8">
        <v>4.5087542527209488</v>
      </c>
      <c r="BJ121" s="8">
        <v>-5.6944576377804506</v>
      </c>
      <c r="BK121" s="8">
        <v>4.5087542527209488</v>
      </c>
      <c r="BL121" s="8">
        <v>-5.6944576377804506</v>
      </c>
      <c r="BM121" s="8">
        <v>-5.9643846953747133</v>
      </c>
      <c r="BN121" s="8">
        <v>603.91278192675531</v>
      </c>
      <c r="BO121" s="8">
        <v>613.46816398386147</v>
      </c>
      <c r="BP121" s="8">
        <v>498.03685358429851</v>
      </c>
      <c r="BQ121" s="8">
        <v>551.25194682800577</v>
      </c>
      <c r="BR121" s="8">
        <v>498.03685358429851</v>
      </c>
      <c r="BS121" s="8">
        <v>551.25194682800577</v>
      </c>
      <c r="BT121" s="7" t="s">
        <v>21021</v>
      </c>
      <c r="BU121" s="7" t="s">
        <v>21022</v>
      </c>
      <c r="BV121" s="7">
        <v>17.166666030883789</v>
      </c>
      <c r="BW121" s="7" t="s">
        <v>312</v>
      </c>
      <c r="BX121" s="9">
        <v>2.9000000953674316</v>
      </c>
      <c r="BY121" s="7" t="s">
        <v>295</v>
      </c>
      <c r="BZ121" s="7" t="s">
        <v>214</v>
      </c>
      <c r="CA121" s="25">
        <v>0</v>
      </c>
      <c r="CB121" s="25">
        <v>0</v>
      </c>
      <c r="CC121" s="25">
        <v>0</v>
      </c>
    </row>
    <row r="122" spans="1:81" x14ac:dyDescent="0.25">
      <c r="A122" s="7">
        <v>513</v>
      </c>
      <c r="B122" s="7">
        <v>44657</v>
      </c>
      <c r="C122" s="7" t="s">
        <v>2030</v>
      </c>
      <c r="D122" s="7" t="s">
        <v>2031</v>
      </c>
      <c r="E122" s="7" t="s">
        <v>2032</v>
      </c>
      <c r="F122" s="7" t="s">
        <v>280</v>
      </c>
      <c r="G122" s="7">
        <v>2</v>
      </c>
      <c r="H122" s="7" t="s">
        <v>238</v>
      </c>
      <c r="I122" s="8">
        <v>13.5</v>
      </c>
      <c r="J122" s="7" t="s">
        <v>214</v>
      </c>
      <c r="K122" s="8">
        <v>290.77474975585938</v>
      </c>
      <c r="L122" s="8">
        <v>5.5419187545776367</v>
      </c>
      <c r="M122" s="7" t="s">
        <v>2033</v>
      </c>
      <c r="N122" s="7" t="s">
        <v>231</v>
      </c>
      <c r="O122" s="7" t="s">
        <v>214</v>
      </c>
      <c r="P122" s="7" t="s">
        <v>493</v>
      </c>
      <c r="Q122" s="7" t="s">
        <v>18537</v>
      </c>
      <c r="R122" s="7" t="s">
        <v>286</v>
      </c>
      <c r="T122" s="8">
        <v>0.68021726608276367</v>
      </c>
      <c r="U122" s="8">
        <v>0.73283332586288452</v>
      </c>
      <c r="V122" s="8">
        <v>0.67047220468521118</v>
      </c>
      <c r="W122" s="8">
        <v>0.56361949443817139</v>
      </c>
      <c r="X122" s="8">
        <v>0.25452205538749695</v>
      </c>
      <c r="Y122" s="8">
        <v>0.63107198476791382</v>
      </c>
      <c r="Z122" s="8">
        <v>0.52740108966827393</v>
      </c>
      <c r="AA122" s="8">
        <v>0.9104573130607605</v>
      </c>
      <c r="AB122" s="8">
        <v>0.90974509716033936</v>
      </c>
      <c r="AC122" s="8">
        <v>0.88165831565856934</v>
      </c>
      <c r="AD122" s="8">
        <v>0.84573769569396973</v>
      </c>
      <c r="AE122" s="8">
        <v>0.78334885835647583</v>
      </c>
      <c r="AF122" s="8">
        <v>0.88077831268310547</v>
      </c>
      <c r="AG122" s="8">
        <v>0.87646085023880005</v>
      </c>
      <c r="AH122" s="8">
        <v>7.1350537240505219E-2</v>
      </c>
      <c r="AI122" s="8">
        <v>0.57987320423126221</v>
      </c>
      <c r="AJ122" s="8">
        <v>0.94870036840438843</v>
      </c>
      <c r="AK122" s="8">
        <v>0.75114476680755615</v>
      </c>
      <c r="AL122" s="8">
        <v>0.35079920291900635</v>
      </c>
      <c r="AM122" s="8">
        <v>0.10985523462295532</v>
      </c>
      <c r="AN122" s="8">
        <v>0.48715287446975708</v>
      </c>
      <c r="AO122" s="8">
        <v>0.19413265585899353</v>
      </c>
      <c r="AP122" s="8">
        <v>-0.38068872690200806</v>
      </c>
      <c r="AQ122" s="8"/>
      <c r="AR122" s="8"/>
      <c r="AS122" s="8">
        <v>3.6887689367175227</v>
      </c>
      <c r="AT122" s="8">
        <v>2.6455181156377146</v>
      </c>
      <c r="AU122" s="8">
        <v>1.9163696052080263</v>
      </c>
      <c r="AV122" s="8">
        <v>2.0888401056645627</v>
      </c>
      <c r="AW122" s="8">
        <v>0.45649887998248478</v>
      </c>
      <c r="AX122" s="8">
        <v>0.65835175187989159</v>
      </c>
      <c r="AY122" s="8">
        <v>-0.43656766903821587</v>
      </c>
      <c r="AZ122" s="8">
        <v>8.9170071698947681E-2</v>
      </c>
      <c r="BA122" s="8">
        <v>-2.3270951706420955</v>
      </c>
      <c r="BB122" s="8">
        <v>-1.5588591605261168</v>
      </c>
      <c r="BC122" s="8">
        <v>-2.3202113893553316</v>
      </c>
      <c r="BD122" s="8">
        <v>-1.5512163262192145</v>
      </c>
      <c r="BE122" s="8">
        <v>0.16296053214539849</v>
      </c>
      <c r="BF122" s="8">
        <v>0.39530075968929745</v>
      </c>
      <c r="BG122" s="8">
        <v>7.1342183310190963</v>
      </c>
      <c r="BH122" s="8">
        <v>-16.627447758841658</v>
      </c>
      <c r="BI122" s="8">
        <v>-12.958409643293708</v>
      </c>
      <c r="BJ122" s="8">
        <v>-36.678203321465745</v>
      </c>
      <c r="BK122" s="8">
        <v>-39.941451958392442</v>
      </c>
      <c r="BL122" s="8">
        <v>-39.941451958392442</v>
      </c>
      <c r="BM122" s="8">
        <v>-23.168791051561151</v>
      </c>
      <c r="BN122" s="8">
        <v>270.03024425680195</v>
      </c>
      <c r="BO122" s="8">
        <v>339.12316936741746</v>
      </c>
      <c r="BP122" s="8">
        <v>328.45453296848581</v>
      </c>
      <c r="BQ122" s="8">
        <v>397.42570367879671</v>
      </c>
      <c r="BR122" s="8">
        <v>406.91440673673179</v>
      </c>
      <c r="BS122" s="8">
        <v>406.91440673673179</v>
      </c>
      <c r="BT122" s="7" t="s">
        <v>1211</v>
      </c>
      <c r="BU122" s="7" t="s">
        <v>1212</v>
      </c>
      <c r="BV122" s="7">
        <v>13.5</v>
      </c>
      <c r="BW122" s="7" t="s">
        <v>238</v>
      </c>
      <c r="BX122" s="9">
        <v>2.3353703022003174</v>
      </c>
      <c r="BY122" s="7" t="s">
        <v>231</v>
      </c>
      <c r="BZ122" s="7" t="s">
        <v>214</v>
      </c>
      <c r="CA122" s="25">
        <v>0</v>
      </c>
      <c r="CB122" s="25">
        <v>0</v>
      </c>
      <c r="CC122" s="25">
        <v>0</v>
      </c>
    </row>
    <row r="123" spans="1:81" x14ac:dyDescent="0.25">
      <c r="A123" s="7">
        <v>513</v>
      </c>
      <c r="B123" s="7">
        <v>44657</v>
      </c>
      <c r="C123" s="7" t="s">
        <v>2035</v>
      </c>
      <c r="D123" s="7" t="s">
        <v>2035</v>
      </c>
      <c r="E123" s="7" t="s">
        <v>2035</v>
      </c>
      <c r="F123" s="7" t="s">
        <v>360</v>
      </c>
      <c r="H123" s="7" t="s">
        <v>224</v>
      </c>
      <c r="I123" s="8">
        <v>24.5</v>
      </c>
      <c r="J123" s="7" t="s">
        <v>214</v>
      </c>
      <c r="K123" s="8">
        <v>89.908149719238281</v>
      </c>
      <c r="L123" s="8">
        <v>6.992499828338623</v>
      </c>
      <c r="M123" s="7" t="s">
        <v>659</v>
      </c>
      <c r="N123" s="7" t="s">
        <v>214</v>
      </c>
      <c r="O123" s="7" t="s">
        <v>389</v>
      </c>
      <c r="P123" s="7" t="s">
        <v>488</v>
      </c>
      <c r="Q123" s="7" t="s">
        <v>2036</v>
      </c>
      <c r="R123" s="7" t="s">
        <v>242</v>
      </c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>
        <v>0.77601024104756033</v>
      </c>
      <c r="AT123" s="8">
        <v>2.3462518568819823</v>
      </c>
      <c r="AU123" s="8">
        <v>-0.86433232826151718</v>
      </c>
      <c r="AV123" s="8">
        <v>-0.11903596243120278</v>
      </c>
      <c r="AW123" s="8">
        <v>1.4883805546609798</v>
      </c>
      <c r="AX123" s="8">
        <v>1.9131617716500378</v>
      </c>
      <c r="AY123" s="8">
        <v>-0.88667582460607264</v>
      </c>
      <c r="AZ123" s="8">
        <v>-0.16448036239159838</v>
      </c>
      <c r="BA123" s="8">
        <v>2.3191106769167664</v>
      </c>
      <c r="BB123" s="8">
        <v>3.2473743324508622</v>
      </c>
      <c r="BC123" s="8">
        <v>2.3191106769167664</v>
      </c>
      <c r="BD123" s="8">
        <v>3.2473743324508622</v>
      </c>
      <c r="BE123" s="8">
        <v>0.85860066611241381</v>
      </c>
      <c r="BF123" s="8">
        <v>1.7451076614351573</v>
      </c>
      <c r="BT123" s="7" t="s">
        <v>214</v>
      </c>
      <c r="BU123" s="7" t="s">
        <v>214</v>
      </c>
      <c r="BV123" s="7">
        <v>8.5</v>
      </c>
      <c r="BW123" s="7" t="s">
        <v>222</v>
      </c>
      <c r="BX123" s="9">
        <v>0</v>
      </c>
      <c r="BY123" s="7" t="s">
        <v>214</v>
      </c>
      <c r="BZ123" s="7" t="s">
        <v>214</v>
      </c>
      <c r="CA123" s="25">
        <v>0</v>
      </c>
      <c r="CB123" s="25">
        <v>0</v>
      </c>
      <c r="CC123" s="25">
        <v>0</v>
      </c>
    </row>
    <row r="124" spans="1:81" x14ac:dyDescent="0.25">
      <c r="A124" s="7">
        <v>513</v>
      </c>
      <c r="B124" s="7">
        <v>44657</v>
      </c>
      <c r="C124" s="7" t="s">
        <v>2038</v>
      </c>
      <c r="D124" s="7" t="s">
        <v>2039</v>
      </c>
      <c r="E124" s="7" t="s">
        <v>2039</v>
      </c>
      <c r="F124" s="7" t="s">
        <v>223</v>
      </c>
      <c r="H124" s="7" t="s">
        <v>224</v>
      </c>
      <c r="I124" s="8">
        <v>24.5</v>
      </c>
      <c r="J124" s="7" t="s">
        <v>214</v>
      </c>
      <c r="K124" s="8">
        <v>812.7139892578125</v>
      </c>
      <c r="L124" s="8">
        <v>2.1054000854492188</v>
      </c>
      <c r="M124" s="7" t="s">
        <v>300</v>
      </c>
      <c r="N124" s="7" t="s">
        <v>214</v>
      </c>
      <c r="O124" s="7" t="s">
        <v>214</v>
      </c>
      <c r="P124" s="7" t="s">
        <v>217</v>
      </c>
      <c r="Q124" s="7" t="s">
        <v>2040</v>
      </c>
      <c r="R124" s="7" t="s">
        <v>291</v>
      </c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>
        <v>0.37018661688935039</v>
      </c>
      <c r="AT124" s="8">
        <v>2.0165626349713794</v>
      </c>
      <c r="AU124" s="8">
        <v>2.4722439744658971</v>
      </c>
      <c r="AV124" s="8">
        <v>2.2795778497768588</v>
      </c>
      <c r="AW124" s="8">
        <v>0.75541091895871815</v>
      </c>
      <c r="AX124" s="8">
        <v>1.3461765716415055</v>
      </c>
      <c r="AY124" s="8">
        <v>0.91032107572306109</v>
      </c>
      <c r="AZ124" s="8">
        <v>1.667512002231055</v>
      </c>
      <c r="BA124" s="8">
        <v>0.46786570126684468</v>
      </c>
      <c r="BB124" s="8">
        <v>1.2764826753986633</v>
      </c>
      <c r="BC124" s="8">
        <v>0.82479744548045286</v>
      </c>
      <c r="BD124" s="8">
        <v>1.4795254152073474</v>
      </c>
      <c r="BE124" s="8">
        <v>0.96680428879738745</v>
      </c>
      <c r="BF124" s="8">
        <v>1.6776395248711349</v>
      </c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7" t="s">
        <v>214</v>
      </c>
      <c r="BU124" s="7" t="s">
        <v>214</v>
      </c>
      <c r="BV124" s="7">
        <v>18.5</v>
      </c>
      <c r="BW124" s="7" t="s">
        <v>436</v>
      </c>
      <c r="BX124" s="9">
        <v>0</v>
      </c>
      <c r="BY124" s="7" t="s">
        <v>214</v>
      </c>
      <c r="BZ124" s="7" t="s">
        <v>214</v>
      </c>
      <c r="CA124" s="25">
        <v>0</v>
      </c>
      <c r="CB124" s="25">
        <v>0</v>
      </c>
      <c r="CC124" s="25">
        <v>0</v>
      </c>
    </row>
    <row r="125" spans="1:81" x14ac:dyDescent="0.25">
      <c r="A125" s="7">
        <v>513</v>
      </c>
      <c r="B125" s="7">
        <v>44657</v>
      </c>
      <c r="C125" s="7" t="s">
        <v>2041</v>
      </c>
      <c r="D125" s="7" t="s">
        <v>2042</v>
      </c>
      <c r="E125" s="7" t="s">
        <v>2042</v>
      </c>
      <c r="F125" s="7" t="s">
        <v>280</v>
      </c>
      <c r="G125" s="7">
        <v>2</v>
      </c>
      <c r="H125" s="7" t="s">
        <v>430</v>
      </c>
      <c r="I125" s="8">
        <v>16.5</v>
      </c>
      <c r="J125" s="7" t="s">
        <v>214</v>
      </c>
      <c r="K125" s="8">
        <v>1461.378173828125</v>
      </c>
      <c r="L125" s="8">
        <v>1.9044287204742432</v>
      </c>
      <c r="M125" s="7" t="s">
        <v>349</v>
      </c>
      <c r="N125" s="7" t="s">
        <v>231</v>
      </c>
      <c r="O125" s="7" t="s">
        <v>367</v>
      </c>
      <c r="P125" s="7" t="s">
        <v>826</v>
      </c>
      <c r="Q125" s="7" t="s">
        <v>2043</v>
      </c>
      <c r="R125" s="7" t="s">
        <v>242</v>
      </c>
      <c r="T125" s="8">
        <v>0.43898102641105652</v>
      </c>
      <c r="U125" s="8">
        <v>0.53695547580718994</v>
      </c>
      <c r="V125" s="8">
        <v>0.44693714380264282</v>
      </c>
      <c r="W125" s="8">
        <v>0.44486525654792786</v>
      </c>
      <c r="X125" s="8">
        <v>9.7938641905784607E-2</v>
      </c>
      <c r="Y125" s="8">
        <v>0.32427793741226196</v>
      </c>
      <c r="Z125" s="8">
        <v>0.20132984220981598</v>
      </c>
      <c r="AA125" s="8">
        <v>0.83799946308135986</v>
      </c>
      <c r="AB125" s="8">
        <v>0.63635772466659546</v>
      </c>
      <c r="AC125" s="8">
        <v>0.7845233678817749</v>
      </c>
      <c r="AD125" s="8">
        <v>0.50791990756988525</v>
      </c>
      <c r="AE125" s="8">
        <v>0.70132201910018921</v>
      </c>
      <c r="AF125" s="8">
        <v>0.69290202856063843</v>
      </c>
      <c r="AG125" s="8">
        <v>0.56126469373703003</v>
      </c>
      <c r="AH125" s="8">
        <v>0.50046759843826294</v>
      </c>
      <c r="AI125" s="8">
        <v>2.6248824596405029</v>
      </c>
      <c r="AJ125" s="8">
        <v>4.8757438659667969</v>
      </c>
      <c r="AK125" s="8">
        <v>3.5121092796325684</v>
      </c>
      <c r="AL125" s="8">
        <v>1.9421367645263672</v>
      </c>
      <c r="AM125" s="8">
        <v>0.29650235176086426</v>
      </c>
      <c r="AN125" s="8">
        <v>1.7558301687240601</v>
      </c>
      <c r="AO125" s="8">
        <v>0.5198097825050354</v>
      </c>
      <c r="AP125" s="8">
        <v>1.0553505420684814</v>
      </c>
      <c r="AQ125" s="8"/>
      <c r="AR125" s="8"/>
      <c r="AS125" s="8">
        <v>2.7137333107107771</v>
      </c>
      <c r="AT125" s="8">
        <v>1.9496024211438201</v>
      </c>
      <c r="AU125" s="8">
        <v>3.2078441175943939</v>
      </c>
      <c r="AV125" s="8">
        <v>2.3221548320503684</v>
      </c>
      <c r="AW125" s="8">
        <v>2.9105404485765849</v>
      </c>
      <c r="AX125" s="8">
        <v>2.1406038062006565</v>
      </c>
      <c r="AY125" s="8">
        <v>3.8728097373968744</v>
      </c>
      <c r="AZ125" s="8">
        <v>3.1378155391272489</v>
      </c>
      <c r="BA125" s="8">
        <v>-0.24245878626065223</v>
      </c>
      <c r="BB125" s="8">
        <v>0.64123920021380809</v>
      </c>
      <c r="BC125" s="8">
        <v>0.90787339384103549</v>
      </c>
      <c r="BD125" s="8">
        <v>0.77064192097060391</v>
      </c>
      <c r="BE125" s="8">
        <v>2.2283903703098358</v>
      </c>
      <c r="BF125" s="8">
        <v>1.8270096199510846</v>
      </c>
      <c r="BG125" s="7">
        <v>66.207435468285496</v>
      </c>
      <c r="BH125" s="7">
        <v>45.083561087565151</v>
      </c>
      <c r="BI125" s="7">
        <v>53.513272125256947</v>
      </c>
      <c r="BJ125" s="7">
        <v>23.923957513788981</v>
      </c>
      <c r="BK125" s="7">
        <v>-50</v>
      </c>
      <c r="BL125" s="7">
        <v>5.4928194152037673</v>
      </c>
      <c r="BM125" s="7">
        <v>24.03684093501672</v>
      </c>
      <c r="BN125" s="7">
        <v>493.83716244326013</v>
      </c>
      <c r="BO125" s="7">
        <v>802.53685210997821</v>
      </c>
      <c r="BP125" s="7">
        <v>679.34689488836989</v>
      </c>
      <c r="BQ125" s="7">
        <v>1111.7586804056991</v>
      </c>
      <c r="BR125" s="7">
        <v>2384.9723705424685</v>
      </c>
      <c r="BS125" s="7">
        <v>1381.1073097665435</v>
      </c>
      <c r="BT125" s="7" t="s">
        <v>243</v>
      </c>
      <c r="BU125" s="7" t="s">
        <v>244</v>
      </c>
      <c r="BV125" s="7">
        <v>17.5</v>
      </c>
      <c r="BW125" s="7" t="s">
        <v>312</v>
      </c>
      <c r="BX125" s="9">
        <v>2.0999999046325684</v>
      </c>
      <c r="BY125" s="7" t="s">
        <v>231</v>
      </c>
      <c r="BZ125" s="7" t="s">
        <v>214</v>
      </c>
      <c r="CA125" s="25">
        <v>0</v>
      </c>
      <c r="CB125" s="25">
        <v>0</v>
      </c>
      <c r="CC125" s="25">
        <v>0</v>
      </c>
    </row>
    <row r="126" spans="1:81" x14ac:dyDescent="0.25">
      <c r="A126" s="7">
        <v>513</v>
      </c>
      <c r="B126" s="7">
        <v>44657</v>
      </c>
      <c r="C126" s="7" t="s">
        <v>2044</v>
      </c>
      <c r="D126" s="7" t="s">
        <v>2045</v>
      </c>
      <c r="E126" s="7" t="s">
        <v>2046</v>
      </c>
      <c r="F126" s="7" t="s">
        <v>373</v>
      </c>
      <c r="H126" s="7" t="s">
        <v>224</v>
      </c>
      <c r="I126" s="8">
        <v>24.5</v>
      </c>
      <c r="J126" s="7" t="s">
        <v>214</v>
      </c>
      <c r="K126" s="8">
        <v>197.10270690917969</v>
      </c>
      <c r="L126" s="8">
        <v>14.264200210571289</v>
      </c>
      <c r="M126" s="7" t="s">
        <v>361</v>
      </c>
      <c r="N126" s="7" t="s">
        <v>214</v>
      </c>
      <c r="O126" s="7" t="s">
        <v>290</v>
      </c>
      <c r="P126" s="7" t="s">
        <v>527</v>
      </c>
      <c r="Q126" s="7" t="s">
        <v>2047</v>
      </c>
      <c r="R126" s="7" t="s">
        <v>242</v>
      </c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>
        <v>0.74082518783592932</v>
      </c>
      <c r="AT126" s="8">
        <v>2.4173269573525364</v>
      </c>
      <c r="AU126" s="8">
        <v>3.251303899175729</v>
      </c>
      <c r="AV126" s="8">
        <v>2.9143248976944092</v>
      </c>
      <c r="AW126" s="8">
        <v>1.4788042471786138</v>
      </c>
      <c r="AX126" s="8">
        <v>1.9362418281303921</v>
      </c>
      <c r="AY126" s="8">
        <v>1.4753896651563216</v>
      </c>
      <c r="AZ126" s="8">
        <v>1.384673359902874</v>
      </c>
      <c r="BA126" s="8">
        <v>2.084400109892012</v>
      </c>
      <c r="BB126" s="8">
        <v>2.1439408446907287</v>
      </c>
      <c r="BC126" s="8">
        <v>2.084400109892012</v>
      </c>
      <c r="BD126" s="8">
        <v>2.1439408446907287</v>
      </c>
      <c r="BE126" s="8">
        <v>1.8525205365217696</v>
      </c>
      <c r="BF126" s="8">
        <v>2.1567414554102782</v>
      </c>
      <c r="BT126" s="7" t="s">
        <v>214</v>
      </c>
      <c r="BU126" s="7" t="s">
        <v>214</v>
      </c>
      <c r="BV126" s="7">
        <v>13.5</v>
      </c>
      <c r="BW126" s="7" t="s">
        <v>238</v>
      </c>
      <c r="BX126" s="9">
        <v>0</v>
      </c>
      <c r="BY126" s="7" t="s">
        <v>214</v>
      </c>
      <c r="BZ126" s="7" t="s">
        <v>214</v>
      </c>
      <c r="CA126" s="25">
        <v>0</v>
      </c>
      <c r="CB126" s="25">
        <v>0</v>
      </c>
      <c r="CC126" s="25">
        <v>0</v>
      </c>
    </row>
    <row r="127" spans="1:81" x14ac:dyDescent="0.25">
      <c r="A127" s="7">
        <v>513</v>
      </c>
      <c r="B127" s="7">
        <v>44657</v>
      </c>
      <c r="C127" s="7" t="s">
        <v>2048</v>
      </c>
      <c r="D127" s="7" t="s">
        <v>2049</v>
      </c>
      <c r="E127" s="7" t="s">
        <v>2049</v>
      </c>
      <c r="F127" s="7" t="s">
        <v>237</v>
      </c>
      <c r="G127" s="7">
        <v>2</v>
      </c>
      <c r="H127" s="7" t="s">
        <v>402</v>
      </c>
      <c r="I127" s="8">
        <v>6.5</v>
      </c>
      <c r="J127" s="7" t="s">
        <v>214</v>
      </c>
      <c r="K127" s="8">
        <v>99.689559936523438</v>
      </c>
      <c r="L127" s="8">
        <v>6.7539920806884766</v>
      </c>
      <c r="M127" s="7" t="s">
        <v>361</v>
      </c>
      <c r="N127" s="7" t="s">
        <v>231</v>
      </c>
      <c r="O127" s="7" t="s">
        <v>350</v>
      </c>
      <c r="P127" s="7" t="s">
        <v>240</v>
      </c>
      <c r="Q127" s="7" t="s">
        <v>2050</v>
      </c>
      <c r="R127" s="7" t="s">
        <v>242</v>
      </c>
      <c r="T127" s="8">
        <v>0.28575465083122253</v>
      </c>
      <c r="U127" s="8">
        <v>0.38201826810836792</v>
      </c>
      <c r="V127" s="8">
        <v>0.28035220503807068</v>
      </c>
      <c r="W127" s="8">
        <v>0.18934015929698944</v>
      </c>
      <c r="X127" s="8">
        <v>0.12951929867267609</v>
      </c>
      <c r="Y127" s="8">
        <v>0.2368830144405365</v>
      </c>
      <c r="Z127" s="8">
        <v>7.936367392539978E-2</v>
      </c>
      <c r="AA127" s="8">
        <v>0.58485400676727295</v>
      </c>
      <c r="AB127" s="8">
        <v>0.63450974225997925</v>
      </c>
      <c r="AC127" s="8">
        <v>0.58945101499557495</v>
      </c>
      <c r="AD127" s="8">
        <v>0.1019413098692894</v>
      </c>
      <c r="AE127" s="8">
        <v>0.42857030034065247</v>
      </c>
      <c r="AF127" s="8">
        <v>0.53911173343658447</v>
      </c>
      <c r="AG127" s="8">
        <v>0.59369349479675293</v>
      </c>
      <c r="AH127" s="8">
        <v>1.2159355916082859E-2</v>
      </c>
      <c r="AI127" s="8">
        <v>4.1513755917549133E-2</v>
      </c>
      <c r="AJ127" s="8">
        <v>8.4279373288154602E-2</v>
      </c>
      <c r="AK127" s="8">
        <v>5.3525429219007492E-2</v>
      </c>
      <c r="AL127" s="8">
        <v>2.0083002746105194E-2</v>
      </c>
      <c r="AM127" s="8">
        <v>9.5267156139016151E-3</v>
      </c>
      <c r="AN127" s="8">
        <v>3.1162595376372337E-2</v>
      </c>
      <c r="AO127" s="8">
        <v>4.9784327857196331E-3</v>
      </c>
      <c r="AP127" s="8">
        <v>-0.52310234308242798</v>
      </c>
      <c r="AQ127" s="8"/>
      <c r="AR127" s="8"/>
      <c r="AS127" s="8">
        <v>4.0193544677934456</v>
      </c>
      <c r="AT127" s="8">
        <v>3.492567265366453</v>
      </c>
      <c r="AU127" s="8">
        <v>3.5484722029695424</v>
      </c>
      <c r="AV127" s="8">
        <v>3.2854626329891126</v>
      </c>
      <c r="AW127" s="8">
        <v>3.4370573382591796</v>
      </c>
      <c r="AX127" s="8">
        <v>3.13680366293507</v>
      </c>
      <c r="AY127" s="8">
        <v>3.0095507722931476</v>
      </c>
      <c r="AZ127" s="8">
        <v>2.5409779669542769</v>
      </c>
      <c r="BA127" s="8">
        <v>3.0645319629624992</v>
      </c>
      <c r="BB127" s="8">
        <v>2.349385934682886</v>
      </c>
      <c r="BC127" s="8">
        <v>3.6129880499820728</v>
      </c>
      <c r="BD127" s="8">
        <v>2.8665820613790318</v>
      </c>
      <c r="BE127" s="8">
        <v>3.4486591323766476</v>
      </c>
      <c r="BF127" s="8">
        <v>2.9452965873844712</v>
      </c>
      <c r="BG127" s="7">
        <v>33.773842330083923</v>
      </c>
      <c r="BH127" s="7">
        <v>26.750061119216706</v>
      </c>
      <c r="BI127" s="7">
        <v>35.08159746358406</v>
      </c>
      <c r="BJ127" s="7">
        <v>23.580320206018033</v>
      </c>
      <c r="BK127" s="7">
        <v>13.262826014451051</v>
      </c>
      <c r="BL127" s="7">
        <v>13.515196170400179</v>
      </c>
      <c r="BM127" s="7">
        <v>24.327307217292326</v>
      </c>
      <c r="BN127" s="7">
        <v>66.020565144007506</v>
      </c>
      <c r="BO127" s="7">
        <v>73.022541724025245</v>
      </c>
      <c r="BP127" s="7">
        <v>64.716869806373921</v>
      </c>
      <c r="BQ127" s="7">
        <v>76.182442491520945</v>
      </c>
      <c r="BR127" s="7">
        <v>86.467907047570435</v>
      </c>
      <c r="BS127" s="7">
        <v>86.216320349693632</v>
      </c>
      <c r="BT127" s="7" t="s">
        <v>243</v>
      </c>
      <c r="BU127" s="7" t="s">
        <v>244</v>
      </c>
      <c r="BV127" s="7">
        <v>6</v>
      </c>
      <c r="BW127" s="7" t="s">
        <v>402</v>
      </c>
      <c r="BX127" s="9">
        <v>1.5499999523162842</v>
      </c>
      <c r="BY127" s="7" t="s">
        <v>231</v>
      </c>
      <c r="BZ127" s="7" t="s">
        <v>214</v>
      </c>
      <c r="CA127" s="25">
        <v>0</v>
      </c>
      <c r="CB127" s="25">
        <v>0</v>
      </c>
      <c r="CC127" s="25">
        <v>0</v>
      </c>
    </row>
    <row r="128" spans="1:81" x14ac:dyDescent="0.25">
      <c r="A128" s="7">
        <v>513</v>
      </c>
      <c r="B128" s="7">
        <v>44657</v>
      </c>
      <c r="C128" s="7" t="s">
        <v>16794</v>
      </c>
      <c r="D128" s="7" t="s">
        <v>16794</v>
      </c>
      <c r="E128" s="7" t="s">
        <v>16794</v>
      </c>
      <c r="F128" s="7" t="s">
        <v>643</v>
      </c>
      <c r="H128" s="7" t="s">
        <v>224</v>
      </c>
      <c r="I128" s="8">
        <v>24.5</v>
      </c>
      <c r="J128" s="7" t="s">
        <v>214</v>
      </c>
      <c r="K128" s="8">
        <v>295.96728515625</v>
      </c>
      <c r="L128" s="8">
        <v>4.3611001968383789</v>
      </c>
      <c r="M128" s="7" t="s">
        <v>361</v>
      </c>
      <c r="N128" s="7" t="s">
        <v>214</v>
      </c>
      <c r="O128" s="7" t="s">
        <v>214</v>
      </c>
      <c r="P128" s="7" t="s">
        <v>257</v>
      </c>
      <c r="Q128" s="7" t="s">
        <v>16547</v>
      </c>
      <c r="R128" s="7" t="s">
        <v>242</v>
      </c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>
        <v>0.79646811364714165</v>
      </c>
      <c r="AT128" s="8">
        <v>2.0884060989437678</v>
      </c>
      <c r="AU128" s="8">
        <v>-0.4760322429266986</v>
      </c>
      <c r="AV128" s="8">
        <v>-0.27403835667139703</v>
      </c>
      <c r="AW128" s="8">
        <v>1.6802470887447334</v>
      </c>
      <c r="AX128" s="8">
        <v>1.8279157046091807</v>
      </c>
      <c r="AY128" s="8">
        <v>-0.34776268154756712</v>
      </c>
      <c r="AZ128" s="8">
        <v>-0.66882005291718161</v>
      </c>
      <c r="BA128" s="8">
        <v>1.7956228496829045</v>
      </c>
      <c r="BB128" s="8">
        <v>1.7837850067266727</v>
      </c>
      <c r="BC128" s="8">
        <v>1.7956228496829045</v>
      </c>
      <c r="BD128" s="8">
        <v>1.7837850067266727</v>
      </c>
      <c r="BE128" s="8">
        <v>0.87402766288056977</v>
      </c>
      <c r="BF128" s="8">
        <v>1.0901722345696192</v>
      </c>
      <c r="BT128" s="7" t="s">
        <v>214</v>
      </c>
      <c r="BU128" s="7" t="s">
        <v>214</v>
      </c>
      <c r="BV128" s="7">
        <v>24.5</v>
      </c>
      <c r="BW128" s="7" t="s">
        <v>224</v>
      </c>
      <c r="BX128" s="9">
        <v>0</v>
      </c>
      <c r="BY128" s="7" t="s">
        <v>214</v>
      </c>
      <c r="BZ128" s="7" t="s">
        <v>214</v>
      </c>
      <c r="CA128" s="25">
        <v>0</v>
      </c>
      <c r="CB128" s="25">
        <v>0</v>
      </c>
      <c r="CC128" s="25">
        <v>0</v>
      </c>
    </row>
    <row r="129" spans="1:81" x14ac:dyDescent="0.25">
      <c r="A129" s="7">
        <v>513</v>
      </c>
      <c r="B129" s="7">
        <v>44657</v>
      </c>
      <c r="C129" s="7" t="s">
        <v>2051</v>
      </c>
      <c r="D129" s="7" t="s">
        <v>2051</v>
      </c>
      <c r="E129" s="7" t="s">
        <v>2051</v>
      </c>
      <c r="F129" s="7" t="s">
        <v>643</v>
      </c>
      <c r="H129" s="7" t="s">
        <v>224</v>
      </c>
      <c r="I129" s="8">
        <v>24.5</v>
      </c>
      <c r="J129" s="7" t="s">
        <v>214</v>
      </c>
      <c r="K129" s="8">
        <v>193.10015869140625</v>
      </c>
      <c r="L129" s="8">
        <v>5.5951590538024902</v>
      </c>
      <c r="M129" s="7" t="s">
        <v>349</v>
      </c>
      <c r="N129" s="7" t="s">
        <v>214</v>
      </c>
      <c r="O129" s="7" t="s">
        <v>214</v>
      </c>
      <c r="P129" s="7" t="s">
        <v>217</v>
      </c>
      <c r="Q129" s="7" t="s">
        <v>2052</v>
      </c>
      <c r="R129" s="7" t="s">
        <v>242</v>
      </c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>
        <v>0.74713340132893757</v>
      </c>
      <c r="AT129" s="8">
        <v>2.2975269289889644</v>
      </c>
      <c r="AU129" s="8">
        <v>-0.33959195633843636</v>
      </c>
      <c r="AV129" s="8">
        <v>0.14042198226477104</v>
      </c>
      <c r="AW129" s="8">
        <v>1.4843187167951124</v>
      </c>
      <c r="AX129" s="8">
        <v>1.9155267938248821</v>
      </c>
      <c r="AY129" s="8">
        <v>6.675869845315098E-2</v>
      </c>
      <c r="AZ129" s="8">
        <v>-0.51281179199284566</v>
      </c>
      <c r="BA129" s="8">
        <v>-0.44082359526923204</v>
      </c>
      <c r="BB129" s="8">
        <v>0.25658558020539629</v>
      </c>
      <c r="BC129" s="8">
        <v>-0.44082359526923204</v>
      </c>
      <c r="BD129" s="8">
        <v>0.25658558020539629</v>
      </c>
      <c r="BE129" s="8">
        <v>0.17949527828338341</v>
      </c>
      <c r="BF129" s="8">
        <v>0.72563917891609397</v>
      </c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7" t="s">
        <v>352</v>
      </c>
      <c r="BU129" s="7" t="s">
        <v>353</v>
      </c>
      <c r="BV129" s="7">
        <v>9.5</v>
      </c>
      <c r="BW129" s="7" t="s">
        <v>213</v>
      </c>
      <c r="BX129" s="9">
        <v>0</v>
      </c>
      <c r="BY129" s="7" t="s">
        <v>214</v>
      </c>
      <c r="BZ129" s="7" t="s">
        <v>214</v>
      </c>
      <c r="CA129" s="25">
        <v>0</v>
      </c>
      <c r="CB129" s="25">
        <v>0</v>
      </c>
      <c r="CC129" s="25">
        <v>0</v>
      </c>
    </row>
    <row r="130" spans="1:81" x14ac:dyDescent="0.25">
      <c r="A130" s="7">
        <v>513</v>
      </c>
      <c r="B130" s="7">
        <v>44657</v>
      </c>
      <c r="C130" s="7" t="s">
        <v>2053</v>
      </c>
      <c r="D130" s="7" t="s">
        <v>2054</v>
      </c>
      <c r="E130" s="7" t="s">
        <v>2055</v>
      </c>
      <c r="F130" s="7" t="s">
        <v>212</v>
      </c>
      <c r="H130" s="7" t="s">
        <v>224</v>
      </c>
      <c r="I130" s="8">
        <v>24.5</v>
      </c>
      <c r="J130" s="7" t="s">
        <v>214</v>
      </c>
      <c r="K130" s="8">
        <v>311.08859252929688</v>
      </c>
      <c r="L130" s="8">
        <v>4.0388998985290527</v>
      </c>
      <c r="M130" s="7" t="s">
        <v>215</v>
      </c>
      <c r="N130" s="7" t="s">
        <v>214</v>
      </c>
      <c r="O130" s="7" t="s">
        <v>214</v>
      </c>
      <c r="P130" s="7" t="s">
        <v>249</v>
      </c>
      <c r="Q130" s="7" t="s">
        <v>2056</v>
      </c>
      <c r="R130" s="7" t="s">
        <v>219</v>
      </c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>
        <v>0.65663059428278858</v>
      </c>
      <c r="AT130" s="8">
        <v>2.2804075981605343</v>
      </c>
      <c r="AU130" s="8">
        <v>7.5723598969188802E-2</v>
      </c>
      <c r="AV130" s="8">
        <v>1.7523109445869633</v>
      </c>
      <c r="AW130" s="8">
        <v>0.27393411940626949</v>
      </c>
      <c r="AX130" s="8">
        <v>0.81682728298236806</v>
      </c>
      <c r="AY130" s="8">
        <v>-0.29530755049384988</v>
      </c>
      <c r="AZ130" s="8">
        <v>0.91481784155624157</v>
      </c>
      <c r="BA130" s="8">
        <v>1.1966062892903324</v>
      </c>
      <c r="BB130" s="8">
        <v>0.72410224648470833</v>
      </c>
      <c r="BC130" s="8">
        <v>0.56888738549016182</v>
      </c>
      <c r="BD130" s="8">
        <v>1.4751199527498686</v>
      </c>
      <c r="BE130" s="8">
        <v>0.41274573949081522</v>
      </c>
      <c r="BF130" s="8">
        <v>1.3272643110867808</v>
      </c>
      <c r="BT130" s="7" t="s">
        <v>214</v>
      </c>
      <c r="BU130" s="7" t="s">
        <v>214</v>
      </c>
      <c r="BV130" s="7">
        <v>24.5</v>
      </c>
      <c r="BW130" s="7" t="s">
        <v>224</v>
      </c>
      <c r="BX130" s="9">
        <v>0</v>
      </c>
      <c r="BY130" s="7" t="s">
        <v>214</v>
      </c>
      <c r="BZ130" s="7" t="s">
        <v>214</v>
      </c>
      <c r="CA130" s="25">
        <v>0</v>
      </c>
      <c r="CB130" s="25">
        <v>0</v>
      </c>
      <c r="CC130" s="25">
        <v>0</v>
      </c>
    </row>
    <row r="131" spans="1:81" x14ac:dyDescent="0.25">
      <c r="A131" s="7">
        <v>513</v>
      </c>
      <c r="B131" s="7">
        <v>44657</v>
      </c>
      <c r="C131" s="7" t="s">
        <v>2057</v>
      </c>
      <c r="D131" s="7" t="s">
        <v>2058</v>
      </c>
      <c r="E131" s="7" t="s">
        <v>2058</v>
      </c>
      <c r="F131" s="7" t="s">
        <v>212</v>
      </c>
      <c r="H131" s="7" t="s">
        <v>224</v>
      </c>
      <c r="I131" s="8">
        <v>24.5</v>
      </c>
      <c r="J131" s="7" t="s">
        <v>214</v>
      </c>
      <c r="K131" s="8">
        <v>176.83905029296875</v>
      </c>
      <c r="L131" s="8">
        <v>1.86467444896698</v>
      </c>
      <c r="M131" s="7" t="s">
        <v>239</v>
      </c>
      <c r="N131" s="7" t="s">
        <v>214</v>
      </c>
      <c r="O131" s="7" t="s">
        <v>268</v>
      </c>
      <c r="P131" s="7" t="s">
        <v>217</v>
      </c>
      <c r="Q131" s="7" t="s">
        <v>2059</v>
      </c>
      <c r="R131" s="7" t="s">
        <v>242</v>
      </c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>
        <v>0.82785754910846399</v>
      </c>
      <c r="AT131" s="8">
        <v>2.3717589407629718</v>
      </c>
      <c r="AU131" s="8">
        <v>0.233457171572826</v>
      </c>
      <c r="AV131" s="8">
        <v>1.8926450246871833</v>
      </c>
      <c r="AW131" s="8">
        <v>1.5093692969936929</v>
      </c>
      <c r="AX131" s="8">
        <v>1.9111025516253384</v>
      </c>
      <c r="AY131" s="8">
        <v>0.95129221228814631</v>
      </c>
      <c r="AZ131" s="8">
        <v>1.4999086799804169</v>
      </c>
      <c r="BA131" s="8">
        <v>1.63346828293219</v>
      </c>
      <c r="BB131" s="8">
        <v>1.3817430855636907</v>
      </c>
      <c r="BC131" s="8">
        <v>0.56474725220780764</v>
      </c>
      <c r="BD131" s="8">
        <v>0.72031853160877723</v>
      </c>
      <c r="BE131" s="8">
        <v>0.95336529418385452</v>
      </c>
      <c r="BF131" s="8">
        <v>1.6295794690380632</v>
      </c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7" t="s">
        <v>352</v>
      </c>
      <c r="BU131" s="7" t="s">
        <v>353</v>
      </c>
      <c r="BV131" s="7">
        <v>12</v>
      </c>
      <c r="BW131" s="7" t="s">
        <v>245</v>
      </c>
      <c r="BX131" s="9">
        <v>0</v>
      </c>
      <c r="BY131" s="7" t="s">
        <v>214</v>
      </c>
      <c r="BZ131" s="7" t="s">
        <v>214</v>
      </c>
      <c r="CA131" s="25">
        <v>0</v>
      </c>
      <c r="CB131" s="25">
        <v>0</v>
      </c>
      <c r="CC131" s="25">
        <v>0</v>
      </c>
    </row>
    <row r="132" spans="1:81" x14ac:dyDescent="0.25">
      <c r="A132" s="7">
        <v>513</v>
      </c>
      <c r="B132" s="7">
        <v>44657</v>
      </c>
      <c r="C132" s="7" t="s">
        <v>2060</v>
      </c>
      <c r="D132" s="7" t="s">
        <v>16415</v>
      </c>
      <c r="E132" s="7" t="s">
        <v>2061</v>
      </c>
      <c r="F132" s="7" t="s">
        <v>212</v>
      </c>
      <c r="H132" s="7" t="s">
        <v>224</v>
      </c>
      <c r="I132" s="8">
        <v>24.5</v>
      </c>
      <c r="J132" s="7" t="s">
        <v>214</v>
      </c>
      <c r="K132" s="8">
        <v>265.36871337890625</v>
      </c>
      <c r="L132" s="8">
        <v>4.4056000709533691</v>
      </c>
      <c r="M132" s="7" t="s">
        <v>456</v>
      </c>
      <c r="N132" s="7" t="s">
        <v>214</v>
      </c>
      <c r="O132" s="7" t="s">
        <v>214</v>
      </c>
      <c r="P132" s="7" t="s">
        <v>249</v>
      </c>
      <c r="Q132" s="7" t="s">
        <v>2062</v>
      </c>
      <c r="R132" s="7" t="s">
        <v>219</v>
      </c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>
        <v>0.62495524467051655</v>
      </c>
      <c r="AT132" s="8">
        <v>2.2210656132607247</v>
      </c>
      <c r="AU132" s="8">
        <v>8.8539830536043987E-2</v>
      </c>
      <c r="AV132" s="8">
        <v>1.7110936782548634</v>
      </c>
      <c r="AW132" s="8">
        <v>0.29370621234933564</v>
      </c>
      <c r="AX132" s="8">
        <v>0.83340773329347739</v>
      </c>
      <c r="AY132" s="8">
        <v>-0.21758020842717402</v>
      </c>
      <c r="AZ132" s="8">
        <v>0.91310292725017306</v>
      </c>
      <c r="BA132" s="8">
        <v>1.90157802578545</v>
      </c>
      <c r="BB132" s="8">
        <v>2.7606364541469564</v>
      </c>
      <c r="BC132" s="8">
        <v>1.90157802578545</v>
      </c>
      <c r="BD132" s="8">
        <v>2.7606364541469564</v>
      </c>
      <c r="BE132" s="8">
        <v>0.76546285511660361</v>
      </c>
      <c r="BF132" s="8">
        <v>1.8666571433921921</v>
      </c>
      <c r="BT132" s="7" t="s">
        <v>214</v>
      </c>
      <c r="BU132" s="7" t="s">
        <v>214</v>
      </c>
      <c r="BV132" s="7">
        <v>24.5</v>
      </c>
      <c r="BW132" s="7" t="s">
        <v>224</v>
      </c>
      <c r="BX132" s="9">
        <v>0</v>
      </c>
      <c r="BY132" s="7" t="s">
        <v>214</v>
      </c>
      <c r="BZ132" s="7" t="s">
        <v>214</v>
      </c>
      <c r="CA132" s="25">
        <v>0</v>
      </c>
      <c r="CB132" s="25">
        <v>0</v>
      </c>
      <c r="CC132" s="25">
        <v>0</v>
      </c>
    </row>
    <row r="133" spans="1:81" x14ac:dyDescent="0.25">
      <c r="A133" s="7">
        <v>513</v>
      </c>
      <c r="B133" s="7">
        <v>44657</v>
      </c>
      <c r="C133" s="7" t="s">
        <v>2063</v>
      </c>
      <c r="D133" s="7" t="s">
        <v>2063</v>
      </c>
      <c r="E133" s="7" t="s">
        <v>2063</v>
      </c>
      <c r="F133" s="7" t="s">
        <v>212</v>
      </c>
      <c r="G133" s="7">
        <v>2</v>
      </c>
      <c r="H133" s="7" t="s">
        <v>213</v>
      </c>
      <c r="I133" s="8">
        <v>9.5</v>
      </c>
      <c r="J133" s="7" t="s">
        <v>214</v>
      </c>
      <c r="K133" s="8">
        <v>151.88470458984375</v>
      </c>
      <c r="L133" s="8">
        <v>4.894345760345459</v>
      </c>
      <c r="M133" s="7" t="s">
        <v>349</v>
      </c>
      <c r="N133" s="7" t="s">
        <v>231</v>
      </c>
      <c r="O133" s="7" t="s">
        <v>389</v>
      </c>
      <c r="P133" s="7" t="s">
        <v>217</v>
      </c>
      <c r="Q133" s="7" t="s">
        <v>21070</v>
      </c>
      <c r="R133" s="7" t="s">
        <v>242</v>
      </c>
      <c r="T133" s="8">
        <v>0.72475278377532959</v>
      </c>
      <c r="U133" s="8">
        <v>0.72226834297180176</v>
      </c>
      <c r="V133" s="8">
        <v>0.71521967649459839</v>
      </c>
      <c r="W133" s="8">
        <v>0.54340612888336182</v>
      </c>
      <c r="X133" s="8">
        <v>0.35145628452301025</v>
      </c>
      <c r="Y133" s="8">
        <v>0.6703377366065979</v>
      </c>
      <c r="Z133" s="8">
        <v>0.56140166521072388</v>
      </c>
      <c r="AA133" s="8">
        <v>0.80691742897033691</v>
      </c>
      <c r="AB133" s="8">
        <v>0.68603342771530151</v>
      </c>
      <c r="AC133" s="8">
        <v>0.95176827907562256</v>
      </c>
      <c r="AD133" s="8">
        <v>0.80214846134185791</v>
      </c>
      <c r="AE133" s="8">
        <v>0.72806078195571899</v>
      </c>
      <c r="AF133" s="8">
        <v>0.75311022996902466</v>
      </c>
      <c r="AG133" s="8">
        <v>0.87796008586883545</v>
      </c>
      <c r="AH133" s="8">
        <v>3.856031596660614E-2</v>
      </c>
      <c r="AI133" s="8">
        <v>0.33390167355537415</v>
      </c>
      <c r="AJ133" s="8">
        <v>0.50531917810440063</v>
      </c>
      <c r="AK133" s="8">
        <v>0.43303763866424561</v>
      </c>
      <c r="AL133" s="8">
        <v>0.18278495967388153</v>
      </c>
      <c r="AM133" s="8">
        <v>8.1980392336845398E-2</v>
      </c>
      <c r="AN133" s="8">
        <v>0.27965548634529114</v>
      </c>
      <c r="AO133" s="8">
        <v>0.11167978495359421</v>
      </c>
      <c r="AP133" s="8">
        <v>-4.6126376837491989E-3</v>
      </c>
      <c r="AQ133" s="8"/>
      <c r="AR133" s="8"/>
      <c r="AS133" s="8">
        <v>-1.0518627337764415</v>
      </c>
      <c r="AT133" s="8">
        <v>-1.0940247082023344</v>
      </c>
      <c r="AU133" s="8">
        <v>-0.97687453973156868</v>
      </c>
      <c r="AV133" s="8">
        <v>-1.1753280681240019</v>
      </c>
      <c r="AW133" s="8">
        <v>-1.4498210149343058</v>
      </c>
      <c r="AX133" s="8">
        <v>-2.5588653389768723</v>
      </c>
      <c r="AY133" s="8">
        <v>-1.2879735133458796</v>
      </c>
      <c r="AZ133" s="8">
        <v>-2.5608133585984509</v>
      </c>
      <c r="BA133" s="8">
        <v>-1.3850608580006913</v>
      </c>
      <c r="BB133" s="8">
        <v>-2.2322964737776725</v>
      </c>
      <c r="BC133" s="8">
        <v>-0.73812661374805699</v>
      </c>
      <c r="BD133" s="8">
        <v>-0.8530725340730555</v>
      </c>
      <c r="BE133" s="8">
        <v>-1.1482865455894906</v>
      </c>
      <c r="BF133" s="8">
        <v>-1.7457334136253977</v>
      </c>
      <c r="BG133" s="7">
        <v>20.505596285179717</v>
      </c>
      <c r="BH133" s="7">
        <v>22.935157176121269</v>
      </c>
      <c r="BI133" s="7">
        <v>13.736775104836415</v>
      </c>
      <c r="BJ133" s="7">
        <v>26.096833181782024</v>
      </c>
      <c r="BK133" s="7">
        <v>-2.4358049904444865</v>
      </c>
      <c r="BL133" s="7">
        <v>26.384783142952223</v>
      </c>
      <c r="BM133" s="7">
        <v>17.870556650071194</v>
      </c>
      <c r="BN133" s="7">
        <v>120.73984024771256</v>
      </c>
      <c r="BO133" s="7">
        <v>117.04970886567561</v>
      </c>
      <c r="BP133" s="7">
        <v>131.02064430169176</v>
      </c>
      <c r="BQ133" s="7">
        <v>112.2476066043898</v>
      </c>
      <c r="BR133" s="7">
        <v>155.58431980396503</v>
      </c>
      <c r="BS133" s="7">
        <v>111.81025465649988</v>
      </c>
      <c r="BT133" s="7" t="s">
        <v>243</v>
      </c>
      <c r="BU133" s="7" t="s">
        <v>244</v>
      </c>
      <c r="BV133" s="7">
        <v>8.1666669845581055</v>
      </c>
      <c r="BW133" s="7" t="s">
        <v>222</v>
      </c>
      <c r="BX133" s="9">
        <v>1.5</v>
      </c>
      <c r="BY133" s="7" t="s">
        <v>231</v>
      </c>
      <c r="BZ133" s="7" t="s">
        <v>214</v>
      </c>
      <c r="CA133" s="25">
        <v>0</v>
      </c>
      <c r="CB133" s="25">
        <v>0</v>
      </c>
      <c r="CC133" s="25">
        <v>0</v>
      </c>
    </row>
    <row r="134" spans="1:81" x14ac:dyDescent="0.25">
      <c r="A134" s="7">
        <v>513</v>
      </c>
      <c r="B134" s="7">
        <v>44657</v>
      </c>
      <c r="C134" s="7" t="s">
        <v>348</v>
      </c>
      <c r="D134" s="7" t="s">
        <v>348</v>
      </c>
      <c r="E134" s="7" t="s">
        <v>348</v>
      </c>
      <c r="F134" s="7" t="s">
        <v>212</v>
      </c>
      <c r="G134" s="7">
        <v>2</v>
      </c>
      <c r="H134" s="7" t="s">
        <v>402</v>
      </c>
      <c r="I134" s="8">
        <v>6.5</v>
      </c>
      <c r="J134" s="7" t="s">
        <v>214</v>
      </c>
      <c r="K134" s="8">
        <v>54.156745910644531</v>
      </c>
      <c r="L134" s="8">
        <v>3.4601616859436035</v>
      </c>
      <c r="M134" s="7" t="s">
        <v>349</v>
      </c>
      <c r="N134" s="7" t="s">
        <v>231</v>
      </c>
      <c r="O134" s="7" t="s">
        <v>350</v>
      </c>
      <c r="P134" s="7" t="s">
        <v>217</v>
      </c>
      <c r="Q134" s="7" t="s">
        <v>2064</v>
      </c>
      <c r="R134" s="7" t="s">
        <v>242</v>
      </c>
      <c r="T134" s="8">
        <v>0.39458769559860229</v>
      </c>
      <c r="U134" s="8">
        <v>0.44535881280899048</v>
      </c>
      <c r="V134" s="8">
        <v>0.3673337996006012</v>
      </c>
      <c r="W134" s="8">
        <v>0.34595635533332825</v>
      </c>
      <c r="X134" s="8">
        <v>0.1747833639383316</v>
      </c>
      <c r="Y134" s="8">
        <v>0.28361913561820984</v>
      </c>
      <c r="Z134" s="8">
        <v>0.18727882206439972</v>
      </c>
      <c r="AA134" s="8">
        <v>0.79337751865386963</v>
      </c>
      <c r="AB134" s="8">
        <v>0.83338898420333862</v>
      </c>
      <c r="AC134" s="8">
        <v>0.63908421993255615</v>
      </c>
      <c r="AD134" s="8">
        <v>0.32532438635826111</v>
      </c>
      <c r="AE134" s="8">
        <v>0.41144677996635437</v>
      </c>
      <c r="AF134" s="8">
        <v>0.84928715229034424</v>
      </c>
      <c r="AG134" s="8">
        <v>0.7755056619644165</v>
      </c>
      <c r="AH134" s="8">
        <v>6.1579132452607155E-3</v>
      </c>
      <c r="AI134" s="8">
        <v>2.9031217098236084E-2</v>
      </c>
      <c r="AJ134" s="8">
        <v>4.9758840352296829E-2</v>
      </c>
      <c r="AK134" s="8">
        <v>3.5517308861017227E-2</v>
      </c>
      <c r="AL134" s="8">
        <v>1.8583616241812706E-2</v>
      </c>
      <c r="AM134" s="8">
        <v>6.5107615664601326E-3</v>
      </c>
      <c r="AN134" s="8">
        <v>1.8895493820309639E-2</v>
      </c>
      <c r="AO134" s="8">
        <v>5.9495284222066402E-3</v>
      </c>
      <c r="AP134" s="8">
        <v>-1.3095149993896484</v>
      </c>
      <c r="AQ134" s="8"/>
      <c r="AR134" s="8"/>
      <c r="AS134" s="7">
        <v>-0.93583073593978383</v>
      </c>
      <c r="AT134" s="7">
        <v>-0.51945091087777273</v>
      </c>
      <c r="AU134" s="7">
        <v>-0.44511357104245353</v>
      </c>
      <c r="AV134" s="7">
        <v>-0.46858536176968735</v>
      </c>
      <c r="AW134" s="7">
        <v>-2.2796488521576679</v>
      </c>
      <c r="AX134" s="7">
        <v>-1.9935340208850278</v>
      </c>
      <c r="AY134" s="7">
        <v>-2.653211487106129</v>
      </c>
      <c r="AZ134" s="7">
        <v>-2.3827319743806412</v>
      </c>
      <c r="BA134" s="7">
        <v>-5.832245307765422E-2</v>
      </c>
      <c r="BB134" s="7">
        <v>-1.1261266698586634</v>
      </c>
      <c r="BC134" s="7">
        <v>0.62520972995693402</v>
      </c>
      <c r="BD134" s="7">
        <v>2.7697504530002125E-3</v>
      </c>
      <c r="BE134" s="7">
        <v>-0.95781956156112569</v>
      </c>
      <c r="BF134" s="7">
        <v>-1.0812765312197987</v>
      </c>
      <c r="BG134" s="7">
        <v>-21.906447726637019</v>
      </c>
      <c r="BH134" s="7">
        <v>-27.944212204325265</v>
      </c>
      <c r="BI134" s="7">
        <v>-19.499184668800037</v>
      </c>
      <c r="BJ134" s="7">
        <v>-23.17187802615571</v>
      </c>
      <c r="BK134" s="7">
        <v>10.826805621385532</v>
      </c>
      <c r="BL134" s="7">
        <v>-0.28181532161983636</v>
      </c>
      <c r="BM134" s="7">
        <v>-13.66278872102539</v>
      </c>
      <c r="BN134" s="7">
        <v>66.020565144007506</v>
      </c>
      <c r="BO134" s="7">
        <v>69.290421910872283</v>
      </c>
      <c r="BP134" s="7">
        <v>64.716869806373921</v>
      </c>
      <c r="BQ134" s="7">
        <v>66.705881015994152</v>
      </c>
      <c r="BR134" s="7">
        <v>48.29330030003139</v>
      </c>
      <c r="BS134" s="7">
        <v>54.309367918311452</v>
      </c>
      <c r="BT134" s="7" t="s">
        <v>220</v>
      </c>
      <c r="BU134" s="7" t="s">
        <v>221</v>
      </c>
      <c r="BV134" s="7">
        <v>6.5</v>
      </c>
      <c r="BW134" s="7" t="s">
        <v>402</v>
      </c>
      <c r="BX134" s="9">
        <v>2</v>
      </c>
      <c r="BY134" s="7" t="s">
        <v>231</v>
      </c>
      <c r="BZ134" s="7" t="s">
        <v>214</v>
      </c>
      <c r="CA134" s="25">
        <v>0</v>
      </c>
      <c r="CB134" s="25">
        <v>0</v>
      </c>
      <c r="CC134" s="25">
        <v>0</v>
      </c>
    </row>
    <row r="135" spans="1:81" x14ac:dyDescent="0.25">
      <c r="A135" s="7">
        <v>513</v>
      </c>
      <c r="B135" s="7">
        <v>44657</v>
      </c>
      <c r="C135" s="7" t="s">
        <v>346</v>
      </c>
      <c r="D135" s="7" t="s">
        <v>347</v>
      </c>
      <c r="E135" s="7" t="s">
        <v>348</v>
      </c>
      <c r="F135" s="7" t="s">
        <v>212</v>
      </c>
      <c r="H135" s="7" t="s">
        <v>224</v>
      </c>
      <c r="I135" s="8">
        <v>24.5</v>
      </c>
      <c r="J135" s="7" t="s">
        <v>214</v>
      </c>
      <c r="K135" s="8">
        <v>67.077888488769531</v>
      </c>
      <c r="L135" s="8">
        <v>4.479100227355957</v>
      </c>
      <c r="M135" s="7" t="s">
        <v>349</v>
      </c>
      <c r="N135" s="7" t="s">
        <v>214</v>
      </c>
      <c r="O135" s="7" t="s">
        <v>350</v>
      </c>
      <c r="P135" s="7" t="s">
        <v>217</v>
      </c>
      <c r="Q135" s="7" t="s">
        <v>351</v>
      </c>
      <c r="R135" s="7" t="s">
        <v>242</v>
      </c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>
        <v>0.75752386219437717</v>
      </c>
      <c r="AT135" s="8">
        <v>2.3436984573635367</v>
      </c>
      <c r="AU135" s="8">
        <v>0.17822807457975945</v>
      </c>
      <c r="AV135" s="8">
        <v>1.8644321995435837</v>
      </c>
      <c r="AW135" s="8">
        <v>1.4825093523651944</v>
      </c>
      <c r="AX135" s="8">
        <v>1.913158362847815</v>
      </c>
      <c r="AY135" s="8">
        <v>0.87941124384852742</v>
      </c>
      <c r="AZ135" s="8">
        <v>1.4795477077990025</v>
      </c>
      <c r="BA135" s="8">
        <v>-0.44071373145427239</v>
      </c>
      <c r="BB135" s="8">
        <v>0.25680013132885954</v>
      </c>
      <c r="BC135" s="8">
        <v>0.14941407718302568</v>
      </c>
      <c r="BD135" s="8">
        <v>0.76602379585740576</v>
      </c>
      <c r="BE135" s="8">
        <v>0.50106214645276859</v>
      </c>
      <c r="BF135" s="8">
        <v>1.437276775790034</v>
      </c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7" t="s">
        <v>352</v>
      </c>
      <c r="BU135" s="7" t="s">
        <v>353</v>
      </c>
      <c r="BV135" s="7">
        <v>7</v>
      </c>
      <c r="BW135" s="7" t="s">
        <v>354</v>
      </c>
      <c r="BX135" s="9">
        <v>2</v>
      </c>
      <c r="BY135" s="7" t="s">
        <v>214</v>
      </c>
      <c r="BZ135" s="7" t="s">
        <v>214</v>
      </c>
      <c r="CA135" s="25">
        <v>0</v>
      </c>
      <c r="CB135" s="25">
        <v>0</v>
      </c>
      <c r="CC135" s="25">
        <v>0</v>
      </c>
    </row>
    <row r="136" spans="1:81" x14ac:dyDescent="0.25">
      <c r="A136" s="7">
        <v>513</v>
      </c>
      <c r="B136" s="7">
        <v>44657</v>
      </c>
      <c r="C136" s="7" t="s">
        <v>355</v>
      </c>
      <c r="D136" s="7" t="s">
        <v>355</v>
      </c>
      <c r="E136" s="7" t="s">
        <v>348</v>
      </c>
      <c r="F136" s="7" t="s">
        <v>212</v>
      </c>
      <c r="G136" s="7">
        <v>3</v>
      </c>
      <c r="H136" s="7" t="s">
        <v>213</v>
      </c>
      <c r="I136" s="8">
        <v>9.5</v>
      </c>
      <c r="J136" s="7" t="s">
        <v>214</v>
      </c>
      <c r="K136" s="8">
        <v>130.77973937988281</v>
      </c>
      <c r="L136" s="8">
        <v>4.0628871917724609</v>
      </c>
      <c r="M136" s="7" t="s">
        <v>349</v>
      </c>
      <c r="N136" s="7" t="s">
        <v>231</v>
      </c>
      <c r="O136" s="7" t="s">
        <v>214</v>
      </c>
      <c r="P136" s="7" t="s">
        <v>217</v>
      </c>
      <c r="Q136" s="7" t="s">
        <v>356</v>
      </c>
      <c r="R136" s="7" t="s">
        <v>242</v>
      </c>
      <c r="T136" s="8">
        <v>0.81032949686050415</v>
      </c>
      <c r="U136" s="8">
        <v>0.81549453735351563</v>
      </c>
      <c r="V136" s="8">
        <v>0.79116791486740112</v>
      </c>
      <c r="W136" s="8">
        <v>0.6550297737121582</v>
      </c>
      <c r="X136" s="8">
        <v>0.38232925534248352</v>
      </c>
      <c r="Y136" s="8">
        <v>0.78783518075942993</v>
      </c>
      <c r="Z136" s="8">
        <v>0.66721600294113159</v>
      </c>
      <c r="AA136" s="8">
        <v>0.91738539934158325</v>
      </c>
      <c r="AB136" s="8">
        <v>0.9252200722694397</v>
      </c>
      <c r="AC136" s="8">
        <v>0.93190747499465942</v>
      </c>
      <c r="AD136" s="8">
        <v>0.72885322570800781</v>
      </c>
      <c r="AE136" s="8">
        <v>0.68506956100463867</v>
      </c>
      <c r="AF136" s="8">
        <v>0.88820797204971313</v>
      </c>
      <c r="AG136" s="8">
        <v>0.84028327465057373</v>
      </c>
      <c r="AH136" s="8">
        <v>2.8140643611550331E-2</v>
      </c>
      <c r="AI136" s="8">
        <v>0.27244812250137329</v>
      </c>
      <c r="AJ136" s="8">
        <v>0.41637217998504639</v>
      </c>
      <c r="AK136" s="8">
        <v>0.34958139061927795</v>
      </c>
      <c r="AL136" s="8">
        <v>0.1607942134141922</v>
      </c>
      <c r="AM136" s="8">
        <v>6.5083317458629608E-2</v>
      </c>
      <c r="AN136" s="8">
        <v>0.23986040055751801</v>
      </c>
      <c r="AO136" s="8">
        <v>9.6863642334938049E-2</v>
      </c>
      <c r="AP136" s="8">
        <v>-0.36872360110282898</v>
      </c>
      <c r="AQ136" s="8"/>
      <c r="AR136" s="8"/>
      <c r="AS136" s="7">
        <v>-0.1735630053542907</v>
      </c>
      <c r="AT136" s="7">
        <v>0.12091177959671452</v>
      </c>
      <c r="AU136" s="7">
        <v>0.30773301811356774</v>
      </c>
      <c r="AV136" s="7">
        <v>0.25629821660288515</v>
      </c>
      <c r="AW136" s="7">
        <v>-1.5964590085743406</v>
      </c>
      <c r="AX136" s="7">
        <v>-1.0423433827612676</v>
      </c>
      <c r="AY136" s="7">
        <v>-0.8785302676464104</v>
      </c>
      <c r="AZ136" s="7">
        <v>-0.71919005153597304</v>
      </c>
      <c r="BA136" s="7">
        <v>-1.5493526914738089</v>
      </c>
      <c r="BB136" s="7">
        <v>-0.88030231337135378</v>
      </c>
      <c r="BC136" s="7">
        <v>1.3554459116217406</v>
      </c>
      <c r="BD136" s="7">
        <v>1.8004275377281247</v>
      </c>
      <c r="BE136" s="7">
        <v>-0.422454340552257</v>
      </c>
      <c r="BF136" s="7">
        <v>-7.7366368956811662E-2</v>
      </c>
      <c r="BG136" s="7">
        <v>7.6769530049351316</v>
      </c>
      <c r="BH136" s="7">
        <v>10.498591432672042</v>
      </c>
      <c r="BI136" s="7">
        <v>-0.1842066079587287</v>
      </c>
      <c r="BJ136" s="7">
        <v>14.170492205724425</v>
      </c>
      <c r="BK136" s="7">
        <v>-18.96668439752051</v>
      </c>
      <c r="BL136" s="7">
        <v>14.504910939057059</v>
      </c>
      <c r="BM136" s="7">
        <v>4.6166760961515694</v>
      </c>
      <c r="BN136" s="7">
        <v>120.73984024771256</v>
      </c>
      <c r="BO136" s="7">
        <v>117.04970886567561</v>
      </c>
      <c r="BP136" s="7">
        <v>131.02064430169176</v>
      </c>
      <c r="BQ136" s="7">
        <v>112.2476066043898</v>
      </c>
      <c r="BR136" s="7">
        <v>155.58431980396503</v>
      </c>
      <c r="BS136" s="7">
        <v>111.81025465649988</v>
      </c>
      <c r="BT136" s="7" t="s">
        <v>220</v>
      </c>
      <c r="BU136" s="7" t="s">
        <v>221</v>
      </c>
      <c r="BV136" s="7">
        <v>9.5</v>
      </c>
      <c r="BW136" s="7" t="s">
        <v>213</v>
      </c>
      <c r="BX136" s="9">
        <v>2</v>
      </c>
      <c r="BY136" s="7" t="s">
        <v>231</v>
      </c>
      <c r="BZ136" s="7" t="s">
        <v>214</v>
      </c>
      <c r="CA136" s="25">
        <v>0</v>
      </c>
      <c r="CB136" s="25">
        <v>0</v>
      </c>
      <c r="CC136" s="25">
        <v>0</v>
      </c>
    </row>
    <row r="137" spans="1:81" x14ac:dyDescent="0.25">
      <c r="A137" s="7">
        <v>513</v>
      </c>
      <c r="B137" s="7">
        <v>44657</v>
      </c>
      <c r="C137" s="7" t="s">
        <v>357</v>
      </c>
      <c r="D137" s="7" t="s">
        <v>357</v>
      </c>
      <c r="E137" s="7" t="s">
        <v>357</v>
      </c>
      <c r="F137" s="7" t="s">
        <v>212</v>
      </c>
      <c r="H137" s="7" t="s">
        <v>224</v>
      </c>
      <c r="I137" s="8">
        <v>24.5</v>
      </c>
      <c r="J137" s="7" t="s">
        <v>214</v>
      </c>
      <c r="K137" s="8">
        <v>119.86489105224609</v>
      </c>
      <c r="L137" s="8">
        <v>4.4923157691955566</v>
      </c>
      <c r="M137" s="7" t="s">
        <v>349</v>
      </c>
      <c r="N137" s="7" t="s">
        <v>214</v>
      </c>
      <c r="O137" s="7" t="s">
        <v>358</v>
      </c>
      <c r="P137" s="7" t="s">
        <v>217</v>
      </c>
      <c r="Q137" s="7" t="s">
        <v>359</v>
      </c>
      <c r="R137" s="7" t="s">
        <v>242</v>
      </c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>
        <v>0.8038672884078597</v>
      </c>
      <c r="AT137" s="8">
        <v>2.4059073496024754</v>
      </c>
      <c r="AU137" s="8">
        <v>0.2256465191207585</v>
      </c>
      <c r="AV137" s="8">
        <v>1.916271052080819</v>
      </c>
      <c r="AW137" s="8">
        <v>1.4998845094355482</v>
      </c>
      <c r="AX137" s="8">
        <v>1.927820938042377</v>
      </c>
      <c r="AY137" s="8">
        <v>0.9318387745985427</v>
      </c>
      <c r="AZ137" s="8">
        <v>1.5440402821373593</v>
      </c>
      <c r="BA137" s="8">
        <v>-0.44038998720636535</v>
      </c>
      <c r="BB137" s="8">
        <v>0.25718772999576356</v>
      </c>
      <c r="BC137" s="8">
        <v>0.15515912297606441</v>
      </c>
      <c r="BD137" s="8">
        <v>0.77348773665909276</v>
      </c>
      <c r="BE137" s="8">
        <v>0.52933437122206806</v>
      </c>
      <c r="BF137" s="8">
        <v>1.4707858480863145</v>
      </c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7" t="s">
        <v>352</v>
      </c>
      <c r="BU137" s="7" t="s">
        <v>353</v>
      </c>
      <c r="BV137" s="7">
        <v>7.5</v>
      </c>
      <c r="BW137" s="7" t="s">
        <v>354</v>
      </c>
      <c r="BX137" s="9">
        <v>0</v>
      </c>
      <c r="BY137" s="7" t="s">
        <v>214</v>
      </c>
      <c r="BZ137" s="7" t="s">
        <v>214</v>
      </c>
      <c r="CA137" s="25">
        <v>0</v>
      </c>
      <c r="CB137" s="25">
        <v>0</v>
      </c>
      <c r="CC137" s="25">
        <v>0</v>
      </c>
    </row>
    <row r="138" spans="1:81" x14ac:dyDescent="0.25">
      <c r="A138" s="7">
        <v>513</v>
      </c>
      <c r="B138" s="7">
        <v>44657</v>
      </c>
      <c r="C138" s="7" t="s">
        <v>363</v>
      </c>
      <c r="D138" s="7" t="s">
        <v>364</v>
      </c>
      <c r="E138" s="7" t="s">
        <v>364</v>
      </c>
      <c r="F138" s="7" t="s">
        <v>280</v>
      </c>
      <c r="H138" s="7" t="s">
        <v>245</v>
      </c>
      <c r="I138" s="8">
        <v>12.5</v>
      </c>
      <c r="J138" s="7" t="s">
        <v>281</v>
      </c>
      <c r="K138" s="8">
        <v>265.69439697265625</v>
      </c>
      <c r="L138" s="8">
        <v>5.737368106842041</v>
      </c>
      <c r="M138" s="7" t="s">
        <v>282</v>
      </c>
      <c r="N138" s="7" t="s">
        <v>295</v>
      </c>
      <c r="O138" s="7" t="s">
        <v>214</v>
      </c>
      <c r="P138" s="7" t="s">
        <v>284</v>
      </c>
      <c r="Q138" s="7" t="s">
        <v>365</v>
      </c>
      <c r="R138" s="7" t="s">
        <v>286</v>
      </c>
      <c r="T138" s="8">
        <v>0.74861425161361694</v>
      </c>
      <c r="U138" s="8">
        <v>0.81273406744003296</v>
      </c>
      <c r="V138" s="8">
        <v>0.71625590324401855</v>
      </c>
      <c r="W138" s="8">
        <v>0.71976101398468018</v>
      </c>
      <c r="X138" s="8">
        <v>0.24903674423694611</v>
      </c>
      <c r="Y138" s="8">
        <v>0.62932753562927246</v>
      </c>
      <c r="Z138" s="8">
        <v>0.55734246969223022</v>
      </c>
      <c r="AA138" s="8">
        <v>0.87923228740692139</v>
      </c>
      <c r="AB138" s="8">
        <v>0.897621750831604</v>
      </c>
      <c r="AC138" s="8">
        <v>0.94568341970443726</v>
      </c>
      <c r="AD138" s="8">
        <v>0.91920429468154907</v>
      </c>
      <c r="AE138" s="8">
        <v>0.72269386053085327</v>
      </c>
      <c r="AF138" s="8">
        <v>0.89045935869216919</v>
      </c>
      <c r="AG138" s="8">
        <v>0.8201717734336853</v>
      </c>
      <c r="AH138" s="8">
        <v>8.4106653928756714E-2</v>
      </c>
      <c r="AI138" s="8">
        <v>0.75227493047714233</v>
      </c>
      <c r="AJ138" s="8">
        <v>1.240239143371582</v>
      </c>
      <c r="AK138" s="8">
        <v>0.94589769840240479</v>
      </c>
      <c r="AL138" s="8">
        <v>0.52807307243347168</v>
      </c>
      <c r="AM138" s="8">
        <v>0.12670446932315826</v>
      </c>
      <c r="AN138" s="8">
        <v>0.5726591944694519</v>
      </c>
      <c r="AO138" s="8">
        <v>0.2418314516544342</v>
      </c>
      <c r="AP138" s="8">
        <v>8.1275805830955505E-2</v>
      </c>
      <c r="AQ138" s="8"/>
      <c r="AR138" s="8"/>
      <c r="AS138" s="8">
        <v>1.3224480176353699</v>
      </c>
      <c r="AT138" s="8">
        <v>0.64893713537326148</v>
      </c>
      <c r="AU138" s="8">
        <v>1.3108324667472842</v>
      </c>
      <c r="AV138" s="8">
        <v>0.80136471331237558</v>
      </c>
      <c r="AW138" s="8">
        <v>0.18658917924426582</v>
      </c>
      <c r="AX138" s="8">
        <v>0.19864480714348459</v>
      </c>
      <c r="AY138" s="8">
        <v>-1.0991950459796123</v>
      </c>
      <c r="AZ138" s="8">
        <v>-0.73878589846647869</v>
      </c>
      <c r="BA138" s="8">
        <v>0.68351834627873254</v>
      </c>
      <c r="BB138" s="8">
        <v>0.91345868269632124</v>
      </c>
      <c r="BC138" s="8">
        <v>0.56212778141601871</v>
      </c>
      <c r="BD138" s="8">
        <v>0.93107873101199523</v>
      </c>
      <c r="BE138" s="8">
        <v>0.49438679089034315</v>
      </c>
      <c r="BF138" s="8">
        <v>0.45911636184515991</v>
      </c>
      <c r="BG138" s="7">
        <v>16.892625934639245</v>
      </c>
      <c r="BH138" s="7">
        <v>4.2205014123732596</v>
      </c>
      <c r="BI138" s="7">
        <v>3.707006484154856</v>
      </c>
      <c r="BJ138" s="7">
        <v>-7.4224190067159874</v>
      </c>
      <c r="BK138" s="7">
        <v>-28.464172757010235</v>
      </c>
      <c r="BL138" s="7">
        <v>-11.818962554610161</v>
      </c>
      <c r="BM138" s="7">
        <v>-3.8142367478615045</v>
      </c>
      <c r="BN138" s="7">
        <v>220.81163636276997</v>
      </c>
      <c r="BO138" s="7">
        <v>254.48076119582868</v>
      </c>
      <c r="BP138" s="7">
        <v>255.84508844884374</v>
      </c>
      <c r="BQ138" s="7">
        <v>285.41534839333411</v>
      </c>
      <c r="BR138" s="7">
        <v>341.3221091326497</v>
      </c>
      <c r="BS138" s="7">
        <v>297.09671826055177</v>
      </c>
      <c r="BT138" s="7" t="s">
        <v>297</v>
      </c>
      <c r="BU138" s="7" t="s">
        <v>298</v>
      </c>
      <c r="BV138" s="7">
        <v>11.5</v>
      </c>
      <c r="BW138" s="7" t="s">
        <v>255</v>
      </c>
      <c r="BX138" s="9">
        <v>1.8500000238418579</v>
      </c>
      <c r="BY138" s="7" t="s">
        <v>295</v>
      </c>
      <c r="BZ138" s="7" t="s">
        <v>214</v>
      </c>
      <c r="CA138" s="25">
        <v>0</v>
      </c>
      <c r="CB138" s="25">
        <v>0</v>
      </c>
      <c r="CC138" s="25">
        <v>0</v>
      </c>
    </row>
    <row r="139" spans="1:81" x14ac:dyDescent="0.25">
      <c r="A139" s="7">
        <v>513</v>
      </c>
      <c r="B139" s="7">
        <v>44657</v>
      </c>
      <c r="C139" s="7" t="s">
        <v>21071</v>
      </c>
      <c r="D139" s="7" t="s">
        <v>21071</v>
      </c>
      <c r="E139" s="7" t="s">
        <v>21071</v>
      </c>
      <c r="F139" s="7" t="s">
        <v>212</v>
      </c>
      <c r="H139" s="7" t="s">
        <v>224</v>
      </c>
      <c r="I139" s="8">
        <v>24.5</v>
      </c>
      <c r="J139" s="7" t="s">
        <v>214</v>
      </c>
      <c r="K139" s="8">
        <v>383.293701171875</v>
      </c>
      <c r="L139" s="8">
        <v>0.33611100912094116</v>
      </c>
      <c r="M139" s="7" t="s">
        <v>349</v>
      </c>
      <c r="N139" s="7" t="s">
        <v>214</v>
      </c>
      <c r="O139" s="7" t="s">
        <v>214</v>
      </c>
      <c r="P139" s="7" t="s">
        <v>217</v>
      </c>
      <c r="Q139" s="7" t="s">
        <v>921</v>
      </c>
      <c r="R139" s="7" t="s">
        <v>242</v>
      </c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7" t="s">
        <v>214</v>
      </c>
      <c r="BU139" s="7" t="s">
        <v>214</v>
      </c>
      <c r="BV139" s="7">
        <v>24.5</v>
      </c>
      <c r="BW139" s="7" t="s">
        <v>224</v>
      </c>
      <c r="BX139" s="9">
        <v>0</v>
      </c>
      <c r="BY139" s="7" t="s">
        <v>214</v>
      </c>
      <c r="BZ139" s="7" t="s">
        <v>214</v>
      </c>
      <c r="CA139" s="25">
        <v>0</v>
      </c>
      <c r="CB139" s="25">
        <v>0</v>
      </c>
      <c r="CC139" s="25">
        <v>0</v>
      </c>
    </row>
    <row r="140" spans="1:81" x14ac:dyDescent="0.25">
      <c r="A140" s="7">
        <v>513</v>
      </c>
      <c r="B140" s="7">
        <v>44657</v>
      </c>
      <c r="C140" s="7" t="s">
        <v>21072</v>
      </c>
      <c r="D140" s="7" t="s">
        <v>21072</v>
      </c>
      <c r="E140" s="7" t="s">
        <v>21072</v>
      </c>
      <c r="F140" s="7" t="s">
        <v>409</v>
      </c>
      <c r="H140" s="7" t="s">
        <v>224</v>
      </c>
      <c r="I140" s="8">
        <v>24.5</v>
      </c>
      <c r="J140" s="7" t="s">
        <v>214</v>
      </c>
      <c r="K140" s="8">
        <v>137.88430786132813</v>
      </c>
      <c r="L140" s="8">
        <v>4.2555909156799316</v>
      </c>
      <c r="M140" s="7" t="s">
        <v>349</v>
      </c>
      <c r="N140" s="7" t="s">
        <v>214</v>
      </c>
      <c r="O140" s="7" t="s">
        <v>343</v>
      </c>
      <c r="P140" s="7" t="s">
        <v>217</v>
      </c>
      <c r="Q140" s="7" t="s">
        <v>21073</v>
      </c>
      <c r="R140" s="7" t="s">
        <v>242</v>
      </c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T140" s="7" t="s">
        <v>352</v>
      </c>
      <c r="BU140" s="7" t="s">
        <v>353</v>
      </c>
      <c r="BV140" s="7">
        <v>9.5</v>
      </c>
      <c r="BW140" s="7" t="s">
        <v>213</v>
      </c>
      <c r="BX140" s="9">
        <v>0</v>
      </c>
      <c r="BY140" s="7" t="s">
        <v>214</v>
      </c>
      <c r="BZ140" s="7" t="s">
        <v>214</v>
      </c>
      <c r="CA140" s="25">
        <v>0</v>
      </c>
      <c r="CB140" s="25">
        <v>0</v>
      </c>
      <c r="CC140" s="25">
        <v>0</v>
      </c>
    </row>
    <row r="141" spans="1:81" x14ac:dyDescent="0.25">
      <c r="A141" s="7">
        <v>513</v>
      </c>
      <c r="B141" s="7">
        <v>44657</v>
      </c>
      <c r="C141" s="7" t="s">
        <v>21074</v>
      </c>
      <c r="D141" s="7" t="s">
        <v>21075</v>
      </c>
      <c r="E141" s="7" t="s">
        <v>21075</v>
      </c>
      <c r="F141" s="7" t="s">
        <v>280</v>
      </c>
      <c r="G141" s="7">
        <v>2</v>
      </c>
      <c r="H141" s="7" t="s">
        <v>222</v>
      </c>
      <c r="I141" s="8">
        <v>8.5</v>
      </c>
      <c r="J141" s="7" t="s">
        <v>214</v>
      </c>
      <c r="K141" s="8">
        <v>133.17747497558594</v>
      </c>
      <c r="L141" s="8">
        <v>9.785099983215332</v>
      </c>
      <c r="M141" s="7" t="s">
        <v>322</v>
      </c>
      <c r="N141" s="7" t="s">
        <v>231</v>
      </c>
      <c r="O141" s="7" t="s">
        <v>214</v>
      </c>
      <c r="P141" s="7" t="s">
        <v>284</v>
      </c>
      <c r="Q141" s="7" t="s">
        <v>21076</v>
      </c>
      <c r="R141" s="7" t="s">
        <v>291</v>
      </c>
      <c r="T141" s="8">
        <v>0.78604096174240112</v>
      </c>
      <c r="U141" s="8">
        <v>0.82902038097381592</v>
      </c>
      <c r="V141" s="8">
        <v>0.7897757887840271</v>
      </c>
      <c r="W141" s="8">
        <v>0.62037861347198486</v>
      </c>
      <c r="X141" s="8">
        <v>0.40392667055130005</v>
      </c>
      <c r="Y141" s="8">
        <v>0.77913105487823486</v>
      </c>
      <c r="Z141" s="8">
        <v>0.66533005237579346</v>
      </c>
      <c r="AA141" s="8">
        <v>0.89814305305480957</v>
      </c>
      <c r="AB141" s="8">
        <v>0.92198961973190308</v>
      </c>
      <c r="AC141" s="8">
        <v>0.94406765699386597</v>
      </c>
      <c r="AD141" s="8">
        <v>0.81084811687469482</v>
      </c>
      <c r="AE141" s="8">
        <v>0.65540534257888794</v>
      </c>
      <c r="AF141" s="8">
        <v>0.92451512813568115</v>
      </c>
      <c r="AG141" s="8">
        <v>0.90649920701980591</v>
      </c>
      <c r="AH141" s="8">
        <v>3.9729438722133636E-2</v>
      </c>
      <c r="AI141" s="8">
        <v>0.37311762571334839</v>
      </c>
      <c r="AJ141" s="8">
        <v>0.59759128093719482</v>
      </c>
      <c r="AK141" s="8">
        <v>0.4926764965057373</v>
      </c>
      <c r="AL141" s="8">
        <v>0.21500304341316223</v>
      </c>
      <c r="AM141" s="8">
        <v>9.7076274454593658E-2</v>
      </c>
      <c r="AN141" s="8">
        <v>0.33489763736724854</v>
      </c>
      <c r="AO141" s="8">
        <v>0.13636718690395355</v>
      </c>
      <c r="AP141" s="8">
        <v>0.30175712704658508</v>
      </c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7">
        <v>25.863962903328179</v>
      </c>
      <c r="BH141" s="7">
        <v>39.40815878320214</v>
      </c>
      <c r="BI141" s="7">
        <v>33.000232041445656</v>
      </c>
      <c r="BJ141" s="7">
        <v>35.590234880883564</v>
      </c>
      <c r="BK141" s="7">
        <v>35.291351830062176</v>
      </c>
      <c r="BL141" s="7">
        <v>46.157854120117229</v>
      </c>
      <c r="BM141" s="7">
        <v>35.88529909317316</v>
      </c>
      <c r="BN141" s="7">
        <v>98.732502252311221</v>
      </c>
      <c r="BO141" s="7">
        <v>80.694684173747731</v>
      </c>
      <c r="BP141" s="7">
        <v>89.228599206704359</v>
      </c>
      <c r="BQ141" s="7">
        <v>85.779298823344973</v>
      </c>
      <c r="BR141" s="7">
        <v>86.177343723558891</v>
      </c>
      <c r="BS141" s="7">
        <v>71.70561035549936</v>
      </c>
      <c r="BT141" s="7" t="s">
        <v>297</v>
      </c>
      <c r="BU141" s="7" t="s">
        <v>298</v>
      </c>
      <c r="BV141" s="7">
        <v>9.5</v>
      </c>
      <c r="BW141" s="7" t="s">
        <v>213</v>
      </c>
      <c r="BX141" s="9">
        <v>1.75</v>
      </c>
      <c r="BY141" s="7" t="s">
        <v>231</v>
      </c>
      <c r="BZ141" s="7" t="s">
        <v>214</v>
      </c>
      <c r="CA141" s="25">
        <v>0</v>
      </c>
      <c r="CB141" s="25">
        <v>0</v>
      </c>
      <c r="CC141" s="25">
        <v>0</v>
      </c>
    </row>
    <row r="142" spans="1:81" x14ac:dyDescent="0.25">
      <c r="A142" s="7">
        <v>513</v>
      </c>
      <c r="B142" s="7">
        <v>44657</v>
      </c>
      <c r="C142" s="7" t="s">
        <v>2066</v>
      </c>
      <c r="D142" s="7" t="s">
        <v>2066</v>
      </c>
      <c r="E142" s="7" t="s">
        <v>2066</v>
      </c>
      <c r="F142" s="7" t="s">
        <v>212</v>
      </c>
      <c r="H142" s="7" t="s">
        <v>224</v>
      </c>
      <c r="I142" s="8">
        <v>24.5</v>
      </c>
      <c r="J142" s="7" t="s">
        <v>214</v>
      </c>
      <c r="K142" s="8">
        <v>130.36453247070313</v>
      </c>
      <c r="L142" s="8">
        <v>4.5455031394958496</v>
      </c>
      <c r="M142" s="7" t="s">
        <v>349</v>
      </c>
      <c r="N142" s="7" t="s">
        <v>214</v>
      </c>
      <c r="O142" s="7" t="s">
        <v>358</v>
      </c>
      <c r="P142" s="7" t="s">
        <v>217</v>
      </c>
      <c r="Q142" s="7" t="s">
        <v>2067</v>
      </c>
      <c r="R142" s="7" t="s">
        <v>242</v>
      </c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>
        <v>0.81350733972936695</v>
      </c>
      <c r="AT142" s="8">
        <v>2.3736835949439818</v>
      </c>
      <c r="AU142" s="8">
        <v>0.21862716366211729</v>
      </c>
      <c r="AV142" s="8">
        <v>1.8765570067180646</v>
      </c>
      <c r="AW142" s="8">
        <v>1.5061612939965319</v>
      </c>
      <c r="AX142" s="8">
        <v>1.9116801635303058</v>
      </c>
      <c r="AY142" s="8">
        <v>0.94070223910062589</v>
      </c>
      <c r="AZ142" s="8">
        <v>1.4925974210426032</v>
      </c>
      <c r="BA142" s="8">
        <v>-0.44056909592487936</v>
      </c>
      <c r="BB142" s="8">
        <v>0.25684251780178174</v>
      </c>
      <c r="BC142" s="8">
        <v>0.15389711507946269</v>
      </c>
      <c r="BD142" s="8">
        <v>0.76714836561637867</v>
      </c>
      <c r="BE142" s="8">
        <v>0.53205434260720419</v>
      </c>
      <c r="BF142" s="8">
        <v>1.4464181782755194</v>
      </c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7" t="s">
        <v>352</v>
      </c>
      <c r="BU142" s="7" t="s">
        <v>353</v>
      </c>
      <c r="BV142" s="7">
        <v>7</v>
      </c>
      <c r="BW142" s="7" t="s">
        <v>354</v>
      </c>
      <c r="BX142" s="9">
        <v>0</v>
      </c>
      <c r="BY142" s="7" t="s">
        <v>214</v>
      </c>
      <c r="BZ142" s="7" t="s">
        <v>214</v>
      </c>
      <c r="CA142" s="25">
        <v>0</v>
      </c>
      <c r="CB142" s="25">
        <v>0</v>
      </c>
      <c r="CC142" s="25">
        <v>0</v>
      </c>
    </row>
    <row r="143" spans="1:81" x14ac:dyDescent="0.25">
      <c r="A143" s="7">
        <v>513</v>
      </c>
      <c r="B143" s="7">
        <v>44657</v>
      </c>
      <c r="C143" s="7" t="s">
        <v>2068</v>
      </c>
      <c r="D143" s="7" t="s">
        <v>2069</v>
      </c>
      <c r="E143" s="7" t="s">
        <v>2070</v>
      </c>
      <c r="F143" s="7" t="s">
        <v>212</v>
      </c>
      <c r="H143" s="7" t="s">
        <v>224</v>
      </c>
      <c r="I143" s="8">
        <v>24.5</v>
      </c>
      <c r="J143" s="7" t="s">
        <v>214</v>
      </c>
      <c r="K143" s="8">
        <v>144.09791564941406</v>
      </c>
      <c r="L143" s="8">
        <v>3.4749999046325684</v>
      </c>
      <c r="M143" s="7" t="s">
        <v>349</v>
      </c>
      <c r="N143" s="7" t="s">
        <v>214</v>
      </c>
      <c r="O143" s="7" t="s">
        <v>214</v>
      </c>
      <c r="P143" s="7" t="s">
        <v>217</v>
      </c>
      <c r="Q143" s="7" t="s">
        <v>2071</v>
      </c>
      <c r="R143" s="7" t="s">
        <v>242</v>
      </c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>
        <v>0.71140917272614779</v>
      </c>
      <c r="AT143" s="8">
        <v>2.2406020579861421</v>
      </c>
      <c r="AU143" s="8">
        <v>0.1370146846348215</v>
      </c>
      <c r="AV143" s="8">
        <v>1.7140196593018475</v>
      </c>
      <c r="AW143" s="8">
        <v>1.474108209050188</v>
      </c>
      <c r="AX143" s="8">
        <v>1.9241305824354642</v>
      </c>
      <c r="AY143" s="8">
        <v>0.84733048025997926</v>
      </c>
      <c r="AZ143" s="8">
        <v>1.4956951475318574</v>
      </c>
      <c r="BA143" s="8">
        <v>-0.44098973760078231</v>
      </c>
      <c r="BB143" s="8">
        <v>0.25655275003889427</v>
      </c>
      <c r="BC143" s="8">
        <v>0.14495866748030933</v>
      </c>
      <c r="BD143" s="8">
        <v>0.76503370411448335</v>
      </c>
      <c r="BE143" s="8">
        <v>0.47897191275844392</v>
      </c>
      <c r="BF143" s="8">
        <v>1.3993389835681149</v>
      </c>
      <c r="BT143" s="7" t="s">
        <v>214</v>
      </c>
      <c r="BU143" s="7" t="s">
        <v>214</v>
      </c>
      <c r="BV143" s="7">
        <v>9</v>
      </c>
      <c r="BW143" s="7" t="s">
        <v>213</v>
      </c>
      <c r="BX143" s="9">
        <v>0</v>
      </c>
      <c r="BY143" s="7" t="s">
        <v>214</v>
      </c>
      <c r="BZ143" s="7" t="s">
        <v>214</v>
      </c>
      <c r="CA143" s="25">
        <v>0</v>
      </c>
      <c r="CB143" s="25">
        <v>0</v>
      </c>
      <c r="CC143" s="25">
        <v>0</v>
      </c>
    </row>
    <row r="144" spans="1:81" x14ac:dyDescent="0.25">
      <c r="A144" s="7">
        <v>513</v>
      </c>
      <c r="B144" s="7">
        <v>44657</v>
      </c>
      <c r="C144" s="7" t="s">
        <v>2072</v>
      </c>
      <c r="D144" s="7" t="s">
        <v>2073</v>
      </c>
      <c r="E144" s="7" t="s">
        <v>2073</v>
      </c>
      <c r="F144" s="7" t="s">
        <v>212</v>
      </c>
      <c r="H144" s="7" t="s">
        <v>224</v>
      </c>
      <c r="I144" s="8">
        <v>24.5</v>
      </c>
      <c r="J144" s="7" t="s">
        <v>214</v>
      </c>
      <c r="K144" s="8">
        <v>129.40333557128906</v>
      </c>
      <c r="L144" s="8">
        <v>4.0315041542053223</v>
      </c>
      <c r="M144" s="7" t="s">
        <v>349</v>
      </c>
      <c r="N144" s="7" t="s">
        <v>214</v>
      </c>
      <c r="O144" s="7" t="s">
        <v>358</v>
      </c>
      <c r="P144" s="7" t="s">
        <v>217</v>
      </c>
      <c r="Q144" s="7" t="s">
        <v>2074</v>
      </c>
      <c r="R144" s="7" t="s">
        <v>242</v>
      </c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7">
        <v>0.82457771670415803</v>
      </c>
      <c r="AT144" s="7">
        <v>2.4252190552532351</v>
      </c>
      <c r="AU144" s="7">
        <v>0.24176286247695503</v>
      </c>
      <c r="AV144" s="7">
        <v>1.9423501295401833</v>
      </c>
      <c r="AW144" s="7">
        <v>1.5057674553576597</v>
      </c>
      <c r="AX144" s="7">
        <v>1.9271569609706336</v>
      </c>
      <c r="AY144" s="7">
        <v>0.9448421887755295</v>
      </c>
      <c r="AZ144" s="7">
        <v>1.5414033035012309</v>
      </c>
      <c r="BA144" s="7">
        <v>-0.44030291048851938</v>
      </c>
      <c r="BB144" s="7">
        <v>0.25722942387216746</v>
      </c>
      <c r="BC144" s="7">
        <v>0.15681483755284373</v>
      </c>
      <c r="BD144" s="7">
        <v>0.77368328349108073</v>
      </c>
      <c r="BE144" s="7">
        <v>0.53891035839643775</v>
      </c>
      <c r="BF144" s="7">
        <v>1.4778403594380887</v>
      </c>
      <c r="BT144" s="7" t="s">
        <v>352</v>
      </c>
      <c r="BU144" s="7" t="s">
        <v>353</v>
      </c>
      <c r="BV144" s="7">
        <v>7</v>
      </c>
      <c r="BW144" s="7" t="s">
        <v>354</v>
      </c>
      <c r="BX144" s="9">
        <v>0</v>
      </c>
      <c r="BY144" s="7" t="s">
        <v>214</v>
      </c>
      <c r="BZ144" s="7" t="s">
        <v>214</v>
      </c>
      <c r="CA144" s="25">
        <v>0</v>
      </c>
      <c r="CB144" s="25">
        <v>0</v>
      </c>
      <c r="CC144" s="25">
        <v>0</v>
      </c>
    </row>
    <row r="145" spans="1:81" x14ac:dyDescent="0.25">
      <c r="A145" s="7">
        <v>513</v>
      </c>
      <c r="B145" s="7">
        <v>44657</v>
      </c>
      <c r="C145" s="7" t="s">
        <v>2075</v>
      </c>
      <c r="D145" s="7" t="s">
        <v>2076</v>
      </c>
      <c r="E145" s="7" t="s">
        <v>2076</v>
      </c>
      <c r="F145" s="7" t="s">
        <v>254</v>
      </c>
      <c r="H145" s="7" t="s">
        <v>224</v>
      </c>
      <c r="I145" s="8">
        <v>24.5</v>
      </c>
      <c r="J145" s="7" t="s">
        <v>214</v>
      </c>
      <c r="K145" s="8">
        <v>124.03347015380859</v>
      </c>
      <c r="L145" s="8">
        <v>4.9404549598693848</v>
      </c>
      <c r="M145" s="7" t="s">
        <v>349</v>
      </c>
      <c r="N145" s="7" t="s">
        <v>214</v>
      </c>
      <c r="O145" s="7" t="s">
        <v>214</v>
      </c>
      <c r="P145" s="7" t="s">
        <v>410</v>
      </c>
      <c r="Q145" s="7" t="s">
        <v>2077</v>
      </c>
      <c r="R145" s="7" t="s">
        <v>242</v>
      </c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>
        <v>0.41479665466750637</v>
      </c>
      <c r="AT145" s="8">
        <v>1.9844836448780938</v>
      </c>
      <c r="AU145" s="8">
        <v>-1.3541664403604945</v>
      </c>
      <c r="AV145" s="8">
        <v>-0.66888587511232145</v>
      </c>
      <c r="AW145" s="8">
        <v>1.3487375024355417</v>
      </c>
      <c r="AX145" s="8">
        <v>1.8327868998402392</v>
      </c>
      <c r="AY145" s="8">
        <v>-0.78922275023512412</v>
      </c>
      <c r="AZ145" s="8">
        <v>-0.20828226641558395</v>
      </c>
      <c r="BA145" s="8">
        <v>-0.44312000291847209</v>
      </c>
      <c r="BB145" s="8">
        <v>0.25446989669383757</v>
      </c>
      <c r="BC145" s="8">
        <v>-0.74352526038429156</v>
      </c>
      <c r="BD145" s="8">
        <v>-0.20329605212773191</v>
      </c>
      <c r="BE145" s="8">
        <v>-0.26108338279922233</v>
      </c>
      <c r="BF145" s="8">
        <v>0.49854604129275559</v>
      </c>
      <c r="BT145" s="7" t="s">
        <v>352</v>
      </c>
      <c r="BU145" s="7" t="s">
        <v>353</v>
      </c>
      <c r="BV145" s="7">
        <v>9.5</v>
      </c>
      <c r="BW145" s="7" t="s">
        <v>213</v>
      </c>
      <c r="BX145" s="9">
        <v>0</v>
      </c>
      <c r="BY145" s="7" t="s">
        <v>214</v>
      </c>
      <c r="BZ145" s="7" t="s">
        <v>214</v>
      </c>
      <c r="CA145" s="25">
        <v>0</v>
      </c>
      <c r="CB145" s="25">
        <v>0</v>
      </c>
      <c r="CC145" s="25">
        <v>0</v>
      </c>
    </row>
    <row r="146" spans="1:81" x14ac:dyDescent="0.25">
      <c r="A146" s="7">
        <v>513</v>
      </c>
      <c r="B146" s="7">
        <v>44657</v>
      </c>
      <c r="C146" s="7" t="s">
        <v>21077</v>
      </c>
      <c r="D146" s="7" t="s">
        <v>21078</v>
      </c>
      <c r="E146" s="7" t="s">
        <v>21078</v>
      </c>
      <c r="F146" s="7" t="s">
        <v>360</v>
      </c>
      <c r="H146" s="7" t="s">
        <v>224</v>
      </c>
      <c r="I146" s="8">
        <v>24.5</v>
      </c>
      <c r="J146" s="7" t="s">
        <v>214</v>
      </c>
      <c r="K146" s="8">
        <v>333.44485473632813</v>
      </c>
      <c r="L146" s="8">
        <v>2.6693999767303467</v>
      </c>
      <c r="M146" s="7" t="s">
        <v>349</v>
      </c>
      <c r="N146" s="7" t="s">
        <v>214</v>
      </c>
      <c r="O146" s="7" t="s">
        <v>290</v>
      </c>
      <c r="P146" s="7" t="s">
        <v>410</v>
      </c>
      <c r="Q146" s="7" t="s">
        <v>20685</v>
      </c>
      <c r="R146" s="7" t="s">
        <v>242</v>
      </c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7" t="s">
        <v>352</v>
      </c>
      <c r="BU146" s="7" t="s">
        <v>353</v>
      </c>
      <c r="BV146" s="7">
        <v>13.5</v>
      </c>
      <c r="BW146" s="7" t="s">
        <v>238</v>
      </c>
      <c r="BX146" s="9">
        <v>0</v>
      </c>
      <c r="BY146" s="7" t="s">
        <v>214</v>
      </c>
      <c r="BZ146" s="7" t="s">
        <v>214</v>
      </c>
      <c r="CA146" s="25">
        <v>0</v>
      </c>
      <c r="CB146" s="25">
        <v>0</v>
      </c>
      <c r="CC146" s="25">
        <v>0</v>
      </c>
    </row>
    <row r="147" spans="1:81" x14ac:dyDescent="0.25">
      <c r="A147" s="7">
        <v>513</v>
      </c>
      <c r="B147" s="7">
        <v>44657</v>
      </c>
      <c r="C147" s="7" t="s">
        <v>2078</v>
      </c>
      <c r="D147" s="7" t="s">
        <v>2079</v>
      </c>
      <c r="E147" s="7" t="s">
        <v>2079</v>
      </c>
      <c r="F147" s="7" t="s">
        <v>266</v>
      </c>
      <c r="G147" s="7">
        <v>3</v>
      </c>
      <c r="H147" s="7" t="s">
        <v>345</v>
      </c>
      <c r="I147" s="8">
        <v>10.5</v>
      </c>
      <c r="J147" s="7" t="s">
        <v>414</v>
      </c>
      <c r="K147" s="8">
        <v>92.511573791503906</v>
      </c>
      <c r="L147" s="8">
        <v>6.0632672309875488</v>
      </c>
      <c r="M147" s="7" t="s">
        <v>322</v>
      </c>
      <c r="N147" s="7" t="s">
        <v>231</v>
      </c>
      <c r="O147" s="7" t="s">
        <v>389</v>
      </c>
      <c r="P147" s="7" t="s">
        <v>217</v>
      </c>
      <c r="Q147" s="7" t="s">
        <v>2080</v>
      </c>
      <c r="R147" s="7" t="s">
        <v>291</v>
      </c>
      <c r="T147" s="8">
        <v>0.92106050252914429</v>
      </c>
      <c r="U147" s="8">
        <v>0.87350809574127197</v>
      </c>
      <c r="V147" s="8">
        <v>0.91359663009643555</v>
      </c>
      <c r="W147" s="8">
        <v>0.75058251619338989</v>
      </c>
      <c r="X147" s="8">
        <v>0.49691802263259888</v>
      </c>
      <c r="Y147" s="8">
        <v>0.86149674654006958</v>
      </c>
      <c r="Z147" s="8">
        <v>0.75171440839767456</v>
      </c>
      <c r="AA147" s="8">
        <v>0.9597737193107605</v>
      </c>
      <c r="AB147" s="8">
        <v>0.96019309759140015</v>
      </c>
      <c r="AC147" s="8">
        <v>0.96301984786987305</v>
      </c>
      <c r="AD147" s="8">
        <v>0.91054904460906982</v>
      </c>
      <c r="AE147" s="8">
        <v>0.82081347703933716</v>
      </c>
      <c r="AF147" s="8">
        <v>0.97629129886627197</v>
      </c>
      <c r="AG147" s="8">
        <v>0.91023826599121094</v>
      </c>
      <c r="AH147" s="8">
        <v>3.6300402134656906E-2</v>
      </c>
      <c r="AI147" s="8">
        <v>0.39947330951690674</v>
      </c>
      <c r="AJ147" s="8">
        <v>0.57531410455703735</v>
      </c>
      <c r="AK147" s="8">
        <v>0.52072876691818237</v>
      </c>
      <c r="AL147" s="8">
        <v>0.23767594993114471</v>
      </c>
      <c r="AM147" s="8">
        <v>0.10911747813224792</v>
      </c>
      <c r="AN147" s="8">
        <v>0.33834069967269897</v>
      </c>
      <c r="AO147" s="8">
        <v>0.14077471196651459</v>
      </c>
      <c r="AP147" s="8">
        <v>-0.34626659750938416</v>
      </c>
      <c r="AQ147" s="8"/>
      <c r="AR147" s="8"/>
      <c r="AS147" s="8">
        <v>-1.0339381423562792</v>
      </c>
      <c r="AT147" s="8">
        <v>-2.583200608462469</v>
      </c>
      <c r="AU147" s="8">
        <v>-0.25699746548902919</v>
      </c>
      <c r="AV147" s="8">
        <v>-0.54618591469377464</v>
      </c>
      <c r="AW147" s="8">
        <v>0.59725499268212678</v>
      </c>
      <c r="AX147" s="8">
        <v>6.7596633039288812E-2</v>
      </c>
      <c r="AY147" s="8">
        <v>0.33396640901831437</v>
      </c>
      <c r="AZ147" s="8">
        <v>0.13422500309746194</v>
      </c>
      <c r="BA147" s="8">
        <v>-0.11281024810201941</v>
      </c>
      <c r="BB147" s="8">
        <v>-0.21343650239608572</v>
      </c>
      <c r="BC147" s="8">
        <v>-0.11281024810201941</v>
      </c>
      <c r="BD147" s="8">
        <v>-0.21343650239608572</v>
      </c>
      <c r="BE147" s="8">
        <v>-9.7555783724817699E-2</v>
      </c>
      <c r="BF147" s="8">
        <v>-0.55907298196861077</v>
      </c>
      <c r="BG147" s="8">
        <v>-50</v>
      </c>
      <c r="BH147" s="8">
        <v>-40.348309453833977</v>
      </c>
      <c r="BI147" s="8">
        <v>-44.533258016063357</v>
      </c>
      <c r="BJ147" s="8">
        <v>-15.138101228518774</v>
      </c>
      <c r="BK147" s="8">
        <v>-46.795570911847726</v>
      </c>
      <c r="BL147" s="8">
        <v>-46.795570911847726</v>
      </c>
      <c r="BM147" s="8">
        <v>-40.601801753685258</v>
      </c>
      <c r="BN147" s="8">
        <v>147.65258339942349</v>
      </c>
      <c r="BO147" s="8">
        <v>129.83842986551187</v>
      </c>
      <c r="BP147" s="8">
        <v>133.70999164279519</v>
      </c>
      <c r="BQ147" s="8">
        <v>106.51606948015761</v>
      </c>
      <c r="BR147" s="8">
        <v>135.80289290677345</v>
      </c>
      <c r="BS147" s="8">
        <v>135.80289290677345</v>
      </c>
      <c r="BT147" s="7" t="s">
        <v>382</v>
      </c>
      <c r="BU147" s="7" t="s">
        <v>383</v>
      </c>
      <c r="BV147" s="7">
        <v>8.1666669845581055</v>
      </c>
      <c r="BW147" s="7" t="s">
        <v>222</v>
      </c>
      <c r="BX147" s="9">
        <v>2.0999999046325684</v>
      </c>
      <c r="BY147" s="7" t="s">
        <v>231</v>
      </c>
      <c r="BZ147" s="7" t="s">
        <v>214</v>
      </c>
      <c r="CA147" s="25">
        <v>0</v>
      </c>
      <c r="CB147" s="25">
        <v>0</v>
      </c>
      <c r="CC147" s="25">
        <v>0</v>
      </c>
    </row>
    <row r="148" spans="1:81" x14ac:dyDescent="0.25">
      <c r="A148" s="7">
        <v>513</v>
      </c>
      <c r="B148" s="7">
        <v>44657</v>
      </c>
      <c r="C148" s="7" t="s">
        <v>2081</v>
      </c>
      <c r="D148" s="7" t="s">
        <v>20686</v>
      </c>
      <c r="E148" s="7" t="s">
        <v>20686</v>
      </c>
      <c r="F148" s="7" t="s">
        <v>360</v>
      </c>
      <c r="H148" s="7" t="s">
        <v>224</v>
      </c>
      <c r="I148" s="8">
        <v>24.5</v>
      </c>
      <c r="J148" s="7" t="s">
        <v>214</v>
      </c>
      <c r="K148" s="8">
        <v>65.861793518066406</v>
      </c>
      <c r="L148" s="8">
        <v>4.558499813079834</v>
      </c>
      <c r="M148" s="7" t="s">
        <v>349</v>
      </c>
      <c r="N148" s="7" t="s">
        <v>214</v>
      </c>
      <c r="O148" s="7" t="s">
        <v>256</v>
      </c>
      <c r="P148" s="7" t="s">
        <v>936</v>
      </c>
      <c r="Q148" s="7" t="s">
        <v>20687</v>
      </c>
      <c r="R148" s="7" t="s">
        <v>242</v>
      </c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7" t="s">
        <v>352</v>
      </c>
      <c r="BU148" s="7" t="s">
        <v>353</v>
      </c>
      <c r="BV148" s="7">
        <v>11</v>
      </c>
      <c r="BW148" s="7" t="s">
        <v>255</v>
      </c>
      <c r="BX148" s="9">
        <v>0</v>
      </c>
      <c r="BY148" s="7" t="s">
        <v>214</v>
      </c>
      <c r="BZ148" s="7" t="s">
        <v>214</v>
      </c>
      <c r="CA148" s="25">
        <v>0</v>
      </c>
      <c r="CB148" s="25">
        <v>0</v>
      </c>
      <c r="CC148" s="25">
        <v>0</v>
      </c>
    </row>
    <row r="149" spans="1:81" x14ac:dyDescent="0.25">
      <c r="A149" s="7">
        <v>513</v>
      </c>
      <c r="B149" s="7">
        <v>44657</v>
      </c>
      <c r="C149" s="7" t="s">
        <v>2082</v>
      </c>
      <c r="D149" s="7" t="s">
        <v>2083</v>
      </c>
      <c r="E149" s="7" t="s">
        <v>2083</v>
      </c>
      <c r="F149" s="7" t="s">
        <v>409</v>
      </c>
      <c r="H149" s="7" t="s">
        <v>224</v>
      </c>
      <c r="I149" s="8">
        <v>24.5</v>
      </c>
      <c r="J149" s="7" t="s">
        <v>214</v>
      </c>
      <c r="K149" s="8">
        <v>139.52485656738281</v>
      </c>
      <c r="L149" s="8">
        <v>2.0834999084472656</v>
      </c>
      <c r="M149" s="7" t="s">
        <v>349</v>
      </c>
      <c r="N149" s="7" t="s">
        <v>214</v>
      </c>
      <c r="O149" s="7" t="s">
        <v>374</v>
      </c>
      <c r="P149" s="7" t="s">
        <v>302</v>
      </c>
      <c r="Q149" s="7" t="s">
        <v>2084</v>
      </c>
      <c r="R149" s="7" t="s">
        <v>242</v>
      </c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>
        <v>0.53580529005886079</v>
      </c>
      <c r="AT149" s="8">
        <v>2.1354688448903554</v>
      </c>
      <c r="AU149" s="8">
        <v>-1.6839389995514724</v>
      </c>
      <c r="AV149" s="8">
        <v>-0.95468409352384387</v>
      </c>
      <c r="AW149" s="8">
        <v>1.3948894835225543</v>
      </c>
      <c r="AX149" s="8">
        <v>1.895393925678996</v>
      </c>
      <c r="AY149" s="8">
        <v>0.70579484300345008</v>
      </c>
      <c r="AZ149" s="8">
        <v>1.1328867038227324</v>
      </c>
      <c r="BA149" s="8">
        <v>-0.44190964982232539</v>
      </c>
      <c r="BB149" s="8">
        <v>0.25584578506991318</v>
      </c>
      <c r="BC149" s="8">
        <v>0.66761986578088794</v>
      </c>
      <c r="BD149" s="8">
        <v>1.5586886102474864</v>
      </c>
      <c r="BE149" s="8">
        <v>0.19637680549865921</v>
      </c>
      <c r="BF149" s="8">
        <v>1.0039332960309399</v>
      </c>
      <c r="BT149" s="7" t="s">
        <v>352</v>
      </c>
      <c r="BU149" s="7" t="s">
        <v>353</v>
      </c>
      <c r="BV149" s="7">
        <v>10.5</v>
      </c>
      <c r="BW149" s="7" t="s">
        <v>345</v>
      </c>
      <c r="BX149" s="9">
        <v>0</v>
      </c>
      <c r="BY149" s="7" t="s">
        <v>214</v>
      </c>
      <c r="BZ149" s="7" t="s">
        <v>214</v>
      </c>
      <c r="CA149" s="25">
        <v>0</v>
      </c>
      <c r="CB149" s="25">
        <v>0</v>
      </c>
      <c r="CC149" s="25">
        <v>0</v>
      </c>
    </row>
    <row r="150" spans="1:81" x14ac:dyDescent="0.25">
      <c r="A150" s="7">
        <v>513</v>
      </c>
      <c r="B150" s="7">
        <v>44657</v>
      </c>
      <c r="C150" s="7" t="s">
        <v>20689</v>
      </c>
      <c r="D150" s="7" t="s">
        <v>20689</v>
      </c>
      <c r="E150" s="7" t="s">
        <v>20689</v>
      </c>
      <c r="F150" s="7" t="s">
        <v>237</v>
      </c>
      <c r="H150" s="7" t="s">
        <v>224</v>
      </c>
      <c r="I150" s="8">
        <v>24.5</v>
      </c>
      <c r="J150" s="7" t="s">
        <v>214</v>
      </c>
      <c r="K150" s="8">
        <v>132.63642883300781</v>
      </c>
      <c r="L150" s="8">
        <v>2.6912999153137207</v>
      </c>
      <c r="M150" s="7" t="s">
        <v>361</v>
      </c>
      <c r="N150" s="7" t="s">
        <v>214</v>
      </c>
      <c r="O150" s="7" t="s">
        <v>214</v>
      </c>
      <c r="P150" s="7" t="s">
        <v>936</v>
      </c>
      <c r="Q150" s="7" t="s">
        <v>20690</v>
      </c>
      <c r="R150" s="7" t="s">
        <v>242</v>
      </c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T150" s="7" t="s">
        <v>352</v>
      </c>
      <c r="BU150" s="7" t="s">
        <v>353</v>
      </c>
      <c r="BV150" s="7">
        <v>10.5</v>
      </c>
      <c r="BW150" s="7" t="s">
        <v>345</v>
      </c>
      <c r="BX150" s="9">
        <v>0</v>
      </c>
      <c r="BY150" s="7" t="s">
        <v>214</v>
      </c>
      <c r="BZ150" s="7" t="s">
        <v>214</v>
      </c>
      <c r="CA150" s="25">
        <v>0</v>
      </c>
      <c r="CB150" s="25">
        <v>0</v>
      </c>
      <c r="CC150" s="25">
        <v>0</v>
      </c>
    </row>
    <row r="151" spans="1:81" x14ac:dyDescent="0.25">
      <c r="A151" s="7">
        <v>513</v>
      </c>
      <c r="B151" s="7">
        <v>44657</v>
      </c>
      <c r="C151" s="7" t="s">
        <v>2085</v>
      </c>
      <c r="D151" s="7" t="s">
        <v>2086</v>
      </c>
      <c r="E151" s="7" t="s">
        <v>2086</v>
      </c>
      <c r="F151" s="7" t="s">
        <v>1064</v>
      </c>
      <c r="G151" s="7">
        <v>2</v>
      </c>
      <c r="H151" s="7" t="s">
        <v>255</v>
      </c>
      <c r="I151" s="8">
        <v>11.5</v>
      </c>
      <c r="J151" s="7" t="s">
        <v>414</v>
      </c>
      <c r="K151" s="8">
        <v>115.80329895019531</v>
      </c>
      <c r="L151" s="8">
        <v>6.5092554092407227</v>
      </c>
      <c r="M151" s="7" t="s">
        <v>322</v>
      </c>
      <c r="N151" s="7" t="s">
        <v>231</v>
      </c>
      <c r="O151" s="7" t="s">
        <v>256</v>
      </c>
      <c r="P151" s="7" t="s">
        <v>269</v>
      </c>
      <c r="Q151" s="7" t="s">
        <v>2087</v>
      </c>
      <c r="R151" s="7" t="s">
        <v>291</v>
      </c>
      <c r="T151" s="8">
        <v>0.8973192572593689</v>
      </c>
      <c r="U151" s="8">
        <v>0.8907397985458374</v>
      </c>
      <c r="V151" s="8">
        <v>0.90158241987228394</v>
      </c>
      <c r="W151" s="8">
        <v>0.69027888774871826</v>
      </c>
      <c r="X151" s="8">
        <v>0.53603357076644897</v>
      </c>
      <c r="Y151" s="8">
        <v>0.89900898933410645</v>
      </c>
      <c r="Z151" s="8">
        <v>0.79595679044723511</v>
      </c>
      <c r="AA151" s="8">
        <v>0.94766068458557129</v>
      </c>
      <c r="AB151" s="8">
        <v>0.95770198106765747</v>
      </c>
      <c r="AC151" s="8">
        <v>0.96228510141372681</v>
      </c>
      <c r="AD151" s="8">
        <v>0.85501301288604736</v>
      </c>
      <c r="AE151" s="8">
        <v>0.73750823736190796</v>
      </c>
      <c r="AF151" s="8">
        <v>0.95628774166107178</v>
      </c>
      <c r="AG151" s="8">
        <v>0.91368937492370605</v>
      </c>
      <c r="AH151" s="8">
        <v>4.0704842656850815E-2</v>
      </c>
      <c r="AI151" s="8">
        <v>0.43639647960662842</v>
      </c>
      <c r="AJ151" s="8">
        <v>0.65784502029418945</v>
      </c>
      <c r="AK151" s="8">
        <v>0.57623171806335449</v>
      </c>
      <c r="AL151" s="8">
        <v>0.24510154128074646</v>
      </c>
      <c r="AM151" s="8">
        <v>0.13198854029178619</v>
      </c>
      <c r="AN151" s="8">
        <v>0.3959125280380249</v>
      </c>
      <c r="AO151" s="8">
        <v>0.16714596748352051</v>
      </c>
      <c r="AP151" s="8">
        <v>-0.48574283719062805</v>
      </c>
      <c r="AQ151" s="8"/>
      <c r="AR151" s="8"/>
      <c r="AS151" s="8">
        <v>-2.4848411110521043</v>
      </c>
      <c r="AT151" s="8">
        <v>-2.2469296204354596</v>
      </c>
      <c r="AU151" s="8">
        <v>-0.39121056534231191</v>
      </c>
      <c r="AV151" s="8">
        <v>0.14840501841491491</v>
      </c>
      <c r="AW151" s="8">
        <v>-1.2947681686619237</v>
      </c>
      <c r="AX151" s="8">
        <v>-1.0988229522373767</v>
      </c>
      <c r="AY151" s="8">
        <v>-0.38146849136643302</v>
      </c>
      <c r="AZ151" s="8">
        <v>0.174953140926145</v>
      </c>
      <c r="BA151" s="8">
        <v>-2.7159441099681847</v>
      </c>
      <c r="BB151" s="8">
        <v>-1.8891627788441649</v>
      </c>
      <c r="BC151" s="8">
        <v>-2.6741666776226358</v>
      </c>
      <c r="BD151" s="8">
        <v>-1.8891627788441649</v>
      </c>
      <c r="BE151" s="8">
        <v>-1.6570665206689323</v>
      </c>
      <c r="BF151" s="8">
        <v>-1.133453328503351</v>
      </c>
      <c r="BG151" s="7">
        <v>-50</v>
      </c>
      <c r="BH151" s="7">
        <v>-16.019526509513931</v>
      </c>
      <c r="BI151" s="7">
        <v>-41.342517822204591</v>
      </c>
      <c r="BJ151" s="7">
        <v>-16.019526509513931</v>
      </c>
      <c r="BK151" s="7">
        <v>-47.212961290617166</v>
      </c>
      <c r="BL151" s="7">
        <v>-47.212961290617166</v>
      </c>
      <c r="BM151" s="7">
        <v>-36.301248903744465</v>
      </c>
      <c r="BN151" s="7">
        <v>180.56413972219698</v>
      </c>
      <c r="BO151" s="7">
        <v>134.35443912441352</v>
      </c>
      <c r="BP151" s="7">
        <v>163.67929845738067</v>
      </c>
      <c r="BQ151" s="7">
        <v>134.35443912441352</v>
      </c>
      <c r="BR151" s="7">
        <v>170.4774656568087</v>
      </c>
      <c r="BS151" s="7">
        <v>170.4774656568087</v>
      </c>
      <c r="BT151" s="7" t="s">
        <v>297</v>
      </c>
      <c r="BU151" s="7" t="s">
        <v>298</v>
      </c>
      <c r="BV151" s="7">
        <v>11.166666984558105</v>
      </c>
      <c r="BW151" s="7" t="s">
        <v>255</v>
      </c>
      <c r="BX151" s="9">
        <v>1.7749999761581421</v>
      </c>
      <c r="BY151" s="7" t="s">
        <v>231</v>
      </c>
      <c r="BZ151" s="7" t="s">
        <v>214</v>
      </c>
      <c r="CA151" s="25">
        <v>0</v>
      </c>
      <c r="CB151" s="25">
        <v>0</v>
      </c>
      <c r="CC151" s="25">
        <v>0</v>
      </c>
    </row>
    <row r="152" spans="1:81" x14ac:dyDescent="0.25">
      <c r="A152" s="7">
        <v>513</v>
      </c>
      <c r="B152" s="7">
        <v>44657</v>
      </c>
      <c r="C152" s="7" t="s">
        <v>2088</v>
      </c>
      <c r="D152" s="7" t="s">
        <v>2089</v>
      </c>
      <c r="E152" s="7" t="s">
        <v>2090</v>
      </c>
      <c r="F152" s="7" t="s">
        <v>237</v>
      </c>
      <c r="H152" s="7" t="s">
        <v>224</v>
      </c>
      <c r="I152" s="8">
        <v>24.5</v>
      </c>
      <c r="J152" s="7" t="s">
        <v>214</v>
      </c>
      <c r="K152" s="8">
        <v>76.879341125488281</v>
      </c>
      <c r="L152" s="8">
        <v>16.733200073242188</v>
      </c>
      <c r="M152" s="7" t="s">
        <v>322</v>
      </c>
      <c r="N152" s="7" t="s">
        <v>214</v>
      </c>
      <c r="O152" s="7" t="s">
        <v>374</v>
      </c>
      <c r="P152" s="7" t="s">
        <v>240</v>
      </c>
      <c r="Q152" s="7" t="s">
        <v>2091</v>
      </c>
      <c r="R152" s="7" t="s">
        <v>291</v>
      </c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>
        <v>0.59952157442299758</v>
      </c>
      <c r="AT152" s="8">
        <v>2.1548409438399712</v>
      </c>
      <c r="AU152" s="8">
        <v>1.4696399054637166</v>
      </c>
      <c r="AV152" s="8">
        <v>1.5613733156996887</v>
      </c>
      <c r="AW152" s="8">
        <v>1.2276017583289021</v>
      </c>
      <c r="AX152" s="8">
        <v>1.3602040941324087</v>
      </c>
      <c r="AY152" s="8">
        <v>1.309334811953047</v>
      </c>
      <c r="AZ152" s="8">
        <v>0.78215154492405137</v>
      </c>
      <c r="BA152" s="8">
        <v>-3.4846733195983806</v>
      </c>
      <c r="BB152" s="8">
        <v>-3.1787455716006621</v>
      </c>
      <c r="BC152" s="8">
        <v>0.62415577160173952</v>
      </c>
      <c r="BD152" s="8">
        <v>0.71540081484806894</v>
      </c>
      <c r="BE152" s="8">
        <v>0.29093008369533702</v>
      </c>
      <c r="BF152" s="8">
        <v>0.56587085697392114</v>
      </c>
      <c r="BT152" s="7" t="s">
        <v>214</v>
      </c>
      <c r="BU152" s="7" t="s">
        <v>214</v>
      </c>
      <c r="BV152" s="7">
        <v>10.5</v>
      </c>
      <c r="BW152" s="7" t="s">
        <v>345</v>
      </c>
      <c r="BX152" s="9">
        <v>0</v>
      </c>
      <c r="BY152" s="7" t="s">
        <v>214</v>
      </c>
      <c r="BZ152" s="7" t="s">
        <v>214</v>
      </c>
      <c r="CA152" s="25">
        <v>0</v>
      </c>
      <c r="CB152" s="25">
        <v>0</v>
      </c>
      <c r="CC152" s="25">
        <v>0</v>
      </c>
    </row>
    <row r="153" spans="1:81" x14ac:dyDescent="0.25">
      <c r="A153" s="7">
        <v>513</v>
      </c>
      <c r="B153" s="7">
        <v>44657</v>
      </c>
      <c r="C153" s="7" t="s">
        <v>2092</v>
      </c>
      <c r="D153" s="7" t="s">
        <v>2093</v>
      </c>
      <c r="E153" s="7" t="s">
        <v>2094</v>
      </c>
      <c r="F153" s="7" t="s">
        <v>446</v>
      </c>
      <c r="G153" s="7">
        <v>2</v>
      </c>
      <c r="H153" s="7" t="s">
        <v>245</v>
      </c>
      <c r="I153" s="8">
        <v>12.5</v>
      </c>
      <c r="J153" s="7" t="s">
        <v>281</v>
      </c>
      <c r="K153" s="8">
        <v>217.10102844238281</v>
      </c>
      <c r="L153" s="8">
        <v>7.4241166114807129</v>
      </c>
      <c r="M153" s="7" t="s">
        <v>447</v>
      </c>
      <c r="N153" s="7" t="s">
        <v>231</v>
      </c>
      <c r="O153" s="7" t="s">
        <v>214</v>
      </c>
      <c r="P153" s="7" t="s">
        <v>493</v>
      </c>
      <c r="Q153" s="7" t="s">
        <v>2095</v>
      </c>
      <c r="R153" s="7" t="s">
        <v>291</v>
      </c>
      <c r="T153" s="8">
        <v>0.88684368133544922</v>
      </c>
      <c r="U153" s="8">
        <v>0.84255671501159668</v>
      </c>
      <c r="V153" s="8">
        <v>0.89159947633743286</v>
      </c>
      <c r="W153" s="8">
        <v>0.66965621709823608</v>
      </c>
      <c r="X153" s="8">
        <v>0.54711586236953735</v>
      </c>
      <c r="Y153" s="8">
        <v>0.89723443984985352</v>
      </c>
      <c r="Z153" s="8">
        <v>0.77558493614196777</v>
      </c>
      <c r="AA153" s="8">
        <v>0.93816632032394409</v>
      </c>
      <c r="AB153" s="8">
        <v>0.94434905052185059</v>
      </c>
      <c r="AC153" s="8">
        <v>0.95903944969177246</v>
      </c>
      <c r="AD153" s="8">
        <v>0.80459851026535034</v>
      </c>
      <c r="AE153" s="8">
        <v>0.83494913578033447</v>
      </c>
      <c r="AF153" s="8">
        <v>0.96080058813095093</v>
      </c>
      <c r="AG153" s="8">
        <v>0.91296762228012085</v>
      </c>
      <c r="AH153" s="8">
        <v>7.8728742897510529E-2</v>
      </c>
      <c r="AI153" s="8">
        <v>0.83419680595397949</v>
      </c>
      <c r="AJ153" s="8">
        <v>1.2035359144210815</v>
      </c>
      <c r="AK153" s="8">
        <v>1.1021703481674194</v>
      </c>
      <c r="AL153" s="8">
        <v>0.45989695191383362</v>
      </c>
      <c r="AM153" s="8">
        <v>0.26056176424026489</v>
      </c>
      <c r="AN153" s="8">
        <v>0.76423758268356323</v>
      </c>
      <c r="AO153" s="8">
        <v>0.31500902771949768</v>
      </c>
      <c r="AP153" s="8">
        <v>4.8985155299305916E-3</v>
      </c>
      <c r="AQ153" s="8"/>
      <c r="AR153" s="8"/>
      <c r="AS153" s="8">
        <v>-0.12999380598906482</v>
      </c>
      <c r="AT153" s="8">
        <v>-1.5052354553990401</v>
      </c>
      <c r="AU153" s="8">
        <v>-0.72508857266476279</v>
      </c>
      <c r="AV153" s="8">
        <v>-2.211674527430934</v>
      </c>
      <c r="AW153" s="8">
        <v>0.55156073690290086</v>
      </c>
      <c r="AX153" s="8">
        <v>-0.37829591345991032</v>
      </c>
      <c r="AY153" s="8">
        <v>-3.8400341759586322E-2</v>
      </c>
      <c r="AZ153" s="8">
        <v>-1.4530257732585274</v>
      </c>
      <c r="BA153" s="8">
        <v>1.9858895086511934E-2</v>
      </c>
      <c r="BB153" s="8">
        <v>-1.6914397403128381</v>
      </c>
      <c r="BC153" s="8">
        <v>0.17429110548105381</v>
      </c>
      <c r="BD153" s="8">
        <v>-0.8856010548414166</v>
      </c>
      <c r="BE153" s="8">
        <v>-2.4628663823824559E-2</v>
      </c>
      <c r="BF153" s="8">
        <v>-1.3542120774504445</v>
      </c>
      <c r="BG153" s="7">
        <v>-1.7091618344737287</v>
      </c>
      <c r="BH153" s="7">
        <v>-11.722505189428006</v>
      </c>
      <c r="BI153" s="7">
        <v>7.7084866350861176</v>
      </c>
      <c r="BJ153" s="7">
        <v>2.7849085018100546</v>
      </c>
      <c r="BK153" s="7">
        <v>0.6513632944605573</v>
      </c>
      <c r="BL153" s="7">
        <v>4.8759272744854014</v>
      </c>
      <c r="BM153" s="7">
        <v>0.4315031136567325</v>
      </c>
      <c r="BN153" s="7">
        <v>220.81163636276997</v>
      </c>
      <c r="BO153" s="7">
        <v>242.55070776784271</v>
      </c>
      <c r="BP153" s="7">
        <v>200.36582468026722</v>
      </c>
      <c r="BQ153" s="7">
        <v>211.05496344377383</v>
      </c>
      <c r="BR153" s="7">
        <v>215.68691203121276</v>
      </c>
      <c r="BS153" s="7">
        <v>206.51534018337236</v>
      </c>
      <c r="BT153" s="7" t="s">
        <v>317</v>
      </c>
      <c r="BU153" s="7" t="s">
        <v>318</v>
      </c>
      <c r="BV153" s="7">
        <v>13.5</v>
      </c>
      <c r="BW153" s="7" t="s">
        <v>238</v>
      </c>
      <c r="BX153" s="9">
        <v>1.8424999713897705</v>
      </c>
      <c r="BY153" s="7" t="s">
        <v>231</v>
      </c>
      <c r="BZ153" s="7" t="s">
        <v>214</v>
      </c>
      <c r="CA153" s="25">
        <v>0</v>
      </c>
      <c r="CB153" s="25">
        <v>1</v>
      </c>
      <c r="CC153" s="25">
        <v>3</v>
      </c>
    </row>
    <row r="154" spans="1:81" x14ac:dyDescent="0.25">
      <c r="A154" s="7">
        <v>513</v>
      </c>
      <c r="B154" s="7">
        <v>44657</v>
      </c>
      <c r="C154" s="7" t="s">
        <v>16665</v>
      </c>
      <c r="D154" s="7" t="s">
        <v>16666</v>
      </c>
      <c r="E154" s="7" t="s">
        <v>2094</v>
      </c>
      <c r="F154" s="7" t="s">
        <v>446</v>
      </c>
      <c r="G154" s="7">
        <v>1</v>
      </c>
      <c r="H154" s="7" t="s">
        <v>226</v>
      </c>
      <c r="I154" s="8">
        <v>15.5</v>
      </c>
      <c r="J154" s="7" t="s">
        <v>214</v>
      </c>
      <c r="K154" s="8">
        <v>329.78402709960938</v>
      </c>
      <c r="L154" s="8">
        <v>4.2380995750427246</v>
      </c>
      <c r="M154" s="7" t="s">
        <v>447</v>
      </c>
      <c r="N154" s="7" t="s">
        <v>231</v>
      </c>
      <c r="O154" s="7" t="s">
        <v>214</v>
      </c>
      <c r="P154" s="7" t="s">
        <v>493</v>
      </c>
      <c r="Q154" s="7" t="s">
        <v>2095</v>
      </c>
      <c r="R154" s="7" t="s">
        <v>291</v>
      </c>
      <c r="T154" s="8">
        <v>0.72661322355270386</v>
      </c>
      <c r="U154" s="8">
        <v>0.74094218015670776</v>
      </c>
      <c r="V154" s="8">
        <v>0.72792059183120728</v>
      </c>
      <c r="W154" s="8">
        <v>0.50387376546859741</v>
      </c>
      <c r="X154" s="8">
        <v>0.30635932087898254</v>
      </c>
      <c r="Y154" s="8">
        <v>0.64934659004211426</v>
      </c>
      <c r="Z154" s="8">
        <v>0.56786447763442993</v>
      </c>
      <c r="AA154" s="8">
        <v>0.92188459634780884</v>
      </c>
      <c r="AB154" s="8">
        <v>0.90813720226287842</v>
      </c>
      <c r="AC154" s="8">
        <v>0.88888639211654663</v>
      </c>
      <c r="AD154" s="8">
        <v>0.6685822606086731</v>
      </c>
      <c r="AE154" s="8">
        <v>0.68747127056121826</v>
      </c>
      <c r="AF154" s="8">
        <v>0.81828385591506958</v>
      </c>
      <c r="AG154" s="8">
        <v>0.84403812885284424</v>
      </c>
      <c r="AH154" s="8">
        <v>0.10074100643396378</v>
      </c>
      <c r="AI154" s="8">
        <v>0.87457633018493652</v>
      </c>
      <c r="AJ154" s="8">
        <v>1.3543072938919067</v>
      </c>
      <c r="AK154" s="8">
        <v>1.1514256000518799</v>
      </c>
      <c r="AL154" s="8">
        <v>0.44279566407203674</v>
      </c>
      <c r="AM154" s="8">
        <v>0.18669620156288147</v>
      </c>
      <c r="AN154" s="8">
        <v>0.70773708820343018</v>
      </c>
      <c r="AO154" s="8">
        <v>0.29512861371040344</v>
      </c>
      <c r="AP154" s="8">
        <v>-0.52566176652908325</v>
      </c>
      <c r="AQ154" s="8"/>
      <c r="AR154" s="8"/>
      <c r="AS154" s="8">
        <v>-0.26019290022027103</v>
      </c>
      <c r="AT154" s="8">
        <v>0.14441929492520561</v>
      </c>
      <c r="AU154" s="8">
        <v>-0.57943373293943068</v>
      </c>
      <c r="AV154" s="8">
        <v>-1.4764300114935696E-2</v>
      </c>
      <c r="AW154" s="8">
        <v>0.54094094295522011</v>
      </c>
      <c r="AX154" s="8">
        <v>0.58217778190290348</v>
      </c>
      <c r="AY154" s="8">
        <v>-0.44702652033276896</v>
      </c>
      <c r="AZ154" s="8">
        <v>-0.15104282024613155</v>
      </c>
      <c r="BA154" s="8">
        <v>-0.55334572269696602</v>
      </c>
      <c r="BB154" s="8">
        <v>-0.29985742119552333</v>
      </c>
      <c r="BC154" s="8">
        <v>0.6301912136332779</v>
      </c>
      <c r="BD154" s="8">
        <v>0.71300965868944233</v>
      </c>
      <c r="BE154" s="8">
        <v>-0.11147778660015646</v>
      </c>
      <c r="BF154" s="8">
        <v>0.16232369899349344</v>
      </c>
      <c r="BG154" s="7">
        <v>-22.451384100124905</v>
      </c>
      <c r="BH154" s="7">
        <v>-36.68498904430016</v>
      </c>
      <c r="BI154" s="7">
        <v>-11.450933670637847</v>
      </c>
      <c r="BJ154" s="7">
        <v>-30.368677742287336</v>
      </c>
      <c r="BK154" s="7">
        <v>-45.606103969625586</v>
      </c>
      <c r="BL154" s="7">
        <v>-22.184015659174985</v>
      </c>
      <c r="BM154" s="7">
        <v>-28.124350697691803</v>
      </c>
      <c r="BN154" s="7">
        <v>403.82510572460268</v>
      </c>
      <c r="BO154" s="7">
        <v>450.76526131095295</v>
      </c>
      <c r="BP154" s="7">
        <v>367.54737729914399</v>
      </c>
      <c r="BQ154" s="7">
        <v>429.93507553502729</v>
      </c>
      <c r="BR154" s="7">
        <v>480.18567337387543</v>
      </c>
      <c r="BS154" s="7">
        <v>402.9433673128446</v>
      </c>
      <c r="BT154" s="7" t="s">
        <v>317</v>
      </c>
      <c r="BU154" s="7" t="s">
        <v>318</v>
      </c>
      <c r="BV154" s="7">
        <v>16</v>
      </c>
      <c r="BW154" s="7" t="s">
        <v>430</v>
      </c>
      <c r="BX154" s="9">
        <v>1.8424999713897705</v>
      </c>
      <c r="BY154" s="7" t="s">
        <v>231</v>
      </c>
      <c r="BZ154" s="7" t="s">
        <v>214</v>
      </c>
      <c r="CA154" s="25">
        <v>0</v>
      </c>
      <c r="CB154" s="25">
        <v>1</v>
      </c>
      <c r="CC154" s="25">
        <v>3</v>
      </c>
    </row>
    <row r="155" spans="1:81" x14ac:dyDescent="0.25">
      <c r="A155" s="7">
        <v>513</v>
      </c>
      <c r="B155" s="7">
        <v>44657</v>
      </c>
      <c r="C155" s="7" t="s">
        <v>2096</v>
      </c>
      <c r="D155" s="7" t="s">
        <v>2096</v>
      </c>
      <c r="E155" s="7" t="s">
        <v>2097</v>
      </c>
      <c r="F155" s="7" t="s">
        <v>360</v>
      </c>
      <c r="G155" s="7">
        <v>2</v>
      </c>
      <c r="H155" s="7" t="s">
        <v>226</v>
      </c>
      <c r="I155" s="8">
        <v>15.5</v>
      </c>
      <c r="J155" s="7" t="s">
        <v>214</v>
      </c>
      <c r="K155" s="8">
        <v>4343.994140625</v>
      </c>
      <c r="L155" s="8">
        <v>2.6091396808624268</v>
      </c>
      <c r="M155" s="7" t="s">
        <v>349</v>
      </c>
      <c r="N155" s="7" t="s">
        <v>231</v>
      </c>
      <c r="O155" s="7" t="s">
        <v>575</v>
      </c>
      <c r="P155" s="7" t="s">
        <v>362</v>
      </c>
      <c r="Q155" s="7" t="s">
        <v>2098</v>
      </c>
      <c r="R155" s="7" t="s">
        <v>242</v>
      </c>
      <c r="T155" s="8">
        <v>0.59443503618240356</v>
      </c>
      <c r="U155" s="8">
        <v>0.57400935888290405</v>
      </c>
      <c r="V155" s="8">
        <v>0.57805144786834717</v>
      </c>
      <c r="W155" s="8">
        <v>0.51481634378433228</v>
      </c>
      <c r="X155" s="8">
        <v>0.1173042505979538</v>
      </c>
      <c r="Y155" s="8">
        <v>0.51771903038024902</v>
      </c>
      <c r="Z155" s="8">
        <v>0.43396928906440735</v>
      </c>
      <c r="AA155" s="8">
        <v>0.80875599384307861</v>
      </c>
      <c r="AB155" s="8">
        <v>0.81056541204452515</v>
      </c>
      <c r="AC155" s="8">
        <v>0.813895583152771</v>
      </c>
      <c r="AD155" s="8">
        <v>0.7794039249420166</v>
      </c>
      <c r="AE155" s="8">
        <v>0.59198421239852905</v>
      </c>
      <c r="AF155" s="8">
        <v>0.8054007887840271</v>
      </c>
      <c r="AG155" s="8">
        <v>0.76322269439697266</v>
      </c>
      <c r="AH155" s="8">
        <v>1.5339595079421997</v>
      </c>
      <c r="AI155" s="8">
        <v>10.894477844238281</v>
      </c>
      <c r="AJ155" s="8">
        <v>15.97568416595459</v>
      </c>
      <c r="AK155" s="8">
        <v>13.922780990600586</v>
      </c>
      <c r="AL155" s="8">
        <v>6.888768196105957</v>
      </c>
      <c r="AM155" s="8">
        <v>1.0884932279586792</v>
      </c>
      <c r="AN155" s="8">
        <v>8.5920572280883789</v>
      </c>
      <c r="AO155" s="8">
        <v>3.434260368347168</v>
      </c>
      <c r="AP155" s="8">
        <v>2.6218514442443848</v>
      </c>
      <c r="AQ155" s="8"/>
      <c r="AR155" s="8"/>
      <c r="AS155" s="8">
        <v>0.95006202572047971</v>
      </c>
      <c r="AT155" s="8">
        <v>0.17089211951713368</v>
      </c>
      <c r="AU155" s="8">
        <v>0.78704581406268548</v>
      </c>
      <c r="AV155" s="8">
        <v>6.6303577010456111E-2</v>
      </c>
      <c r="AW155" s="8">
        <v>0.95788229165200822</v>
      </c>
      <c r="AX155" s="8">
        <v>0.17800396947560357</v>
      </c>
      <c r="AY155" s="8">
        <v>0.59557581671755278</v>
      </c>
      <c r="AZ155" s="8">
        <v>-8.5936627624987896E-2</v>
      </c>
      <c r="BA155" s="8">
        <v>0.90214568031036646</v>
      </c>
      <c r="BB155" s="8">
        <v>0.17331638451882975</v>
      </c>
      <c r="BC155" s="8">
        <v>1.4310524773177846E-3</v>
      </c>
      <c r="BD155" s="8">
        <v>-0.45015525450659516</v>
      </c>
      <c r="BE155" s="8">
        <v>0.69902378015673516</v>
      </c>
      <c r="BF155" s="8">
        <v>8.7373613984066869E-3</v>
      </c>
      <c r="BG155" s="8">
        <v>90.703829410172702</v>
      </c>
      <c r="BH155" s="8">
        <v>54.561548012276148</v>
      </c>
      <c r="BI155" s="8">
        <v>87.63782307653571</v>
      </c>
      <c r="BJ155" s="8">
        <v>42.76640926858623</v>
      </c>
      <c r="BK155" s="8">
        <v>62.826412560672317</v>
      </c>
      <c r="BL155" s="8">
        <v>22.567845897169324</v>
      </c>
      <c r="BM155" s="8">
        <v>60.177311370902075</v>
      </c>
      <c r="BN155" s="8">
        <v>403.82510572460268</v>
      </c>
      <c r="BO155" s="8">
        <v>1973.843691937428</v>
      </c>
      <c r="BP155" s="8">
        <v>537.01224120898439</v>
      </c>
      <c r="BQ155" s="8">
        <v>2486.2238278419072</v>
      </c>
      <c r="BR155" s="8">
        <v>1614.8184602245053</v>
      </c>
      <c r="BS155" s="8">
        <v>3363.648237186685</v>
      </c>
      <c r="BT155" s="7" t="s">
        <v>399</v>
      </c>
      <c r="BU155" s="7" t="s">
        <v>400</v>
      </c>
      <c r="BV155" s="7">
        <v>17</v>
      </c>
      <c r="BW155" s="7" t="s">
        <v>312</v>
      </c>
      <c r="BX155" s="9">
        <v>1.9249999523162842</v>
      </c>
      <c r="BY155" s="7" t="s">
        <v>231</v>
      </c>
      <c r="BZ155" s="7" t="s">
        <v>214</v>
      </c>
      <c r="CA155" s="25">
        <v>0</v>
      </c>
      <c r="CB155" s="25">
        <v>0</v>
      </c>
      <c r="CC155" s="25">
        <v>0</v>
      </c>
    </row>
    <row r="156" spans="1:81" x14ac:dyDescent="0.25">
      <c r="A156" s="7">
        <v>513</v>
      </c>
      <c r="B156" s="7">
        <v>44657</v>
      </c>
      <c r="C156" s="7" t="s">
        <v>2099</v>
      </c>
      <c r="D156" s="7" t="s">
        <v>2100</v>
      </c>
      <c r="E156" s="7" t="s">
        <v>2100</v>
      </c>
      <c r="F156" s="7" t="s">
        <v>280</v>
      </c>
      <c r="G156" s="7">
        <v>2</v>
      </c>
      <c r="H156" s="7" t="s">
        <v>255</v>
      </c>
      <c r="I156" s="8">
        <v>11.5</v>
      </c>
      <c r="J156" s="7" t="s">
        <v>281</v>
      </c>
      <c r="K156" s="8">
        <v>131.13677978515625</v>
      </c>
      <c r="L156" s="8">
        <v>4.4688882827758789</v>
      </c>
      <c r="M156" s="7" t="s">
        <v>322</v>
      </c>
      <c r="N156" s="7" t="s">
        <v>231</v>
      </c>
      <c r="O156" s="7" t="s">
        <v>256</v>
      </c>
      <c r="P156" s="7" t="s">
        <v>362</v>
      </c>
      <c r="Q156" s="7" t="s">
        <v>2101</v>
      </c>
      <c r="R156" s="7" t="s">
        <v>291</v>
      </c>
      <c r="T156" s="8">
        <v>0.7611423134803772</v>
      </c>
      <c r="U156" s="8">
        <v>0.79186409711837769</v>
      </c>
      <c r="V156" s="8">
        <v>0.78058904409408569</v>
      </c>
      <c r="W156" s="8">
        <v>0.57238739728927612</v>
      </c>
      <c r="X156" s="8">
        <v>0.42661425471305847</v>
      </c>
      <c r="Y156" s="8">
        <v>0.74987244606018066</v>
      </c>
      <c r="Z156" s="8">
        <v>0.63983309268951416</v>
      </c>
      <c r="AA156" s="8">
        <v>0.88961893320083618</v>
      </c>
      <c r="AB156" s="8">
        <v>0.93153995275497437</v>
      </c>
      <c r="AC156" s="8">
        <v>0.94683742523193359</v>
      </c>
      <c r="AD156" s="8">
        <v>0.76569271087646484</v>
      </c>
      <c r="AE156" s="8">
        <v>0.58210575580596924</v>
      </c>
      <c r="AF156" s="8">
        <v>0.88187336921691895</v>
      </c>
      <c r="AG156" s="8">
        <v>0.87480056285858154</v>
      </c>
      <c r="AH156" s="8">
        <v>3.8494519889354706E-2</v>
      </c>
      <c r="AI156" s="8">
        <v>0.35006842017173767</v>
      </c>
      <c r="AJ156" s="8">
        <v>0.55306506156921387</v>
      </c>
      <c r="AK156" s="8">
        <v>0.47180980443954468</v>
      </c>
      <c r="AL156" s="8">
        <v>0.19220484793186188</v>
      </c>
      <c r="AM156" s="8">
        <v>9.9341891705989838E-2</v>
      </c>
      <c r="AN156" s="8">
        <v>0.31230250000953674</v>
      </c>
      <c r="AO156" s="8">
        <v>0.12706500291824341</v>
      </c>
      <c r="AP156" s="8">
        <v>-0.55027675628662109</v>
      </c>
      <c r="AQ156" s="8"/>
      <c r="AR156" s="8"/>
      <c r="AS156" s="8">
        <v>-1.5348005964824742</v>
      </c>
      <c r="AT156" s="8">
        <v>-1.8216463005857992</v>
      </c>
      <c r="AU156" s="8">
        <v>-1.8360920512862031</v>
      </c>
      <c r="AV156" s="8">
        <v>-1.4816077745343552</v>
      </c>
      <c r="AW156" s="8">
        <v>-0.53822880094786774</v>
      </c>
      <c r="AX156" s="8">
        <v>-0.86259482984729197</v>
      </c>
      <c r="AY156" s="8">
        <v>-0.97348115768363475</v>
      </c>
      <c r="AZ156" s="8">
        <v>-1.153320893266258</v>
      </c>
      <c r="BA156" s="8">
        <v>-2.0045016731330225</v>
      </c>
      <c r="BB156" s="8">
        <v>-1.5006330402809822</v>
      </c>
      <c r="BC156" s="8">
        <v>0.32226538983750502</v>
      </c>
      <c r="BD156" s="8">
        <v>0.149873707826744</v>
      </c>
      <c r="BE156" s="8">
        <v>-1.0941398149492829</v>
      </c>
      <c r="BF156" s="8">
        <v>-1.111654855114657</v>
      </c>
      <c r="BG156" s="8">
        <v>-37.691454691825186</v>
      </c>
      <c r="BH156" s="8">
        <v>-45.622315727987392</v>
      </c>
      <c r="BI156" s="8">
        <v>-24.815706718999365</v>
      </c>
      <c r="BJ156" s="8">
        <v>-22.459955135838136</v>
      </c>
      <c r="BK156" s="8">
        <v>-29.999734579501652</v>
      </c>
      <c r="BL156" s="8">
        <v>4.3128372240397876E-6</v>
      </c>
      <c r="BM156" s="8">
        <v>-26.764860423552417</v>
      </c>
      <c r="BN156" s="8">
        <v>180.56413972219698</v>
      </c>
      <c r="BO156" s="8">
        <v>190.96441549425577</v>
      </c>
      <c r="BP156" s="8">
        <v>163.67929845738067</v>
      </c>
      <c r="BQ156" s="8">
        <v>160.5900416914852</v>
      </c>
      <c r="BR156" s="8">
        <v>170.4774656568087</v>
      </c>
      <c r="BS156" s="8">
        <v>131.1367741294404</v>
      </c>
      <c r="BT156" s="7" t="s">
        <v>476</v>
      </c>
      <c r="BU156" s="7" t="s">
        <v>477</v>
      </c>
      <c r="BV156" s="7">
        <v>11.5</v>
      </c>
      <c r="BW156" s="7" t="s">
        <v>255</v>
      </c>
      <c r="BX156" s="9">
        <v>2.0999999046325684</v>
      </c>
      <c r="BY156" s="7" t="s">
        <v>231</v>
      </c>
      <c r="BZ156" s="7" t="s">
        <v>214</v>
      </c>
      <c r="CA156" s="25">
        <v>0</v>
      </c>
      <c r="CB156" s="25">
        <v>0</v>
      </c>
      <c r="CC156" s="25">
        <v>0</v>
      </c>
    </row>
    <row r="157" spans="1:81" x14ac:dyDescent="0.25">
      <c r="A157" s="7">
        <v>513</v>
      </c>
      <c r="B157" s="7">
        <v>44657</v>
      </c>
      <c r="C157" s="7" t="s">
        <v>2102</v>
      </c>
      <c r="D157" s="7" t="s">
        <v>2103</v>
      </c>
      <c r="E157" s="7" t="s">
        <v>2103</v>
      </c>
      <c r="F157" s="7" t="s">
        <v>237</v>
      </c>
      <c r="H157" s="7" t="s">
        <v>213</v>
      </c>
      <c r="I157" s="8">
        <v>9.5</v>
      </c>
      <c r="J157" s="7" t="s">
        <v>379</v>
      </c>
      <c r="K157" s="8">
        <v>137.61187744140625</v>
      </c>
      <c r="L157" s="8">
        <v>19.988950729370117</v>
      </c>
      <c r="M157" s="7" t="s">
        <v>1143</v>
      </c>
      <c r="N157" s="7" t="s">
        <v>295</v>
      </c>
      <c r="O157" s="7" t="s">
        <v>343</v>
      </c>
      <c r="P157" s="7" t="s">
        <v>217</v>
      </c>
      <c r="Q157" s="7" t="s">
        <v>2104</v>
      </c>
      <c r="R157" s="7" t="s">
        <v>286</v>
      </c>
      <c r="T157" s="8">
        <v>0.40991437435150146</v>
      </c>
      <c r="U157" s="8">
        <v>0.42845654487609863</v>
      </c>
      <c r="V157" s="8">
        <v>0.4237712025642395</v>
      </c>
      <c r="W157" s="8">
        <v>0.23376740515232086</v>
      </c>
      <c r="X157" s="8">
        <v>0.31354209780693054</v>
      </c>
      <c r="Y157" s="8">
        <v>0.4211486279964447</v>
      </c>
      <c r="Z157" s="8">
        <v>0.25580486655235291</v>
      </c>
      <c r="AA157" s="8">
        <v>0.64591503143310547</v>
      </c>
      <c r="AB157" s="8">
        <v>0.60913240909576416</v>
      </c>
      <c r="AC157" s="8">
        <v>0.61780238151550293</v>
      </c>
      <c r="AD157" s="8">
        <v>0.73210561275482178</v>
      </c>
      <c r="AE157" s="8">
        <v>0.68770802021026611</v>
      </c>
      <c r="AF157" s="8">
        <v>0.77812695503234863</v>
      </c>
      <c r="AG157" s="8">
        <v>0.65129387378692627</v>
      </c>
      <c r="AH157" s="8">
        <v>2.4512547999620438E-2</v>
      </c>
      <c r="AI157" s="8">
        <v>0.12005209922790527</v>
      </c>
      <c r="AJ157" s="8">
        <v>0.19055567681789398</v>
      </c>
      <c r="AK157" s="8">
        <v>0.16310432553291321</v>
      </c>
      <c r="AL157" s="8">
        <v>4.9985926598310471E-2</v>
      </c>
      <c r="AM157" s="8">
        <v>4.6492453664541245E-2</v>
      </c>
      <c r="AN157" s="8">
        <v>0.11168966442346573</v>
      </c>
      <c r="AO157" s="8">
        <v>3.2348755747079849E-2</v>
      </c>
      <c r="AP157" s="8">
        <v>-0.52826887369155884</v>
      </c>
      <c r="AQ157" s="8"/>
      <c r="AR157" s="8"/>
      <c r="AS157" s="7">
        <v>-1.0288251872629748</v>
      </c>
      <c r="AT157" s="7">
        <v>-0.28794662765844825</v>
      </c>
      <c r="AU157" s="7">
        <v>-1.1700715657307277</v>
      </c>
      <c r="AV157" s="7">
        <v>-0.46392096786752263</v>
      </c>
      <c r="AW157" s="7">
        <v>-0.71891987017302417</v>
      </c>
      <c r="AX157" s="7">
        <v>-4.1806135382430068E-2</v>
      </c>
      <c r="AY157" s="7">
        <v>-1.8025016285802129</v>
      </c>
      <c r="AZ157" s="7">
        <v>-1.5995392955098497</v>
      </c>
      <c r="BA157" s="7">
        <v>-0.71891987017302417</v>
      </c>
      <c r="BB157" s="7">
        <v>-4.1806135382430068E-2</v>
      </c>
      <c r="BC157" s="7">
        <v>-1.8025016285802129</v>
      </c>
      <c r="BD157" s="7">
        <v>-1.5995392955098497</v>
      </c>
      <c r="BE157" s="7">
        <v>-1.2069566250833628</v>
      </c>
      <c r="BF157" s="7">
        <v>-0.67242640955175503</v>
      </c>
      <c r="BG157" s="7">
        <v>12.260596619559696</v>
      </c>
      <c r="BH157" s="7">
        <v>3.4421911290206344</v>
      </c>
      <c r="BI157" s="7">
        <v>12.132830477774421</v>
      </c>
      <c r="BJ157" s="7">
        <v>5.1553941524363882</v>
      </c>
      <c r="BK157" s="7">
        <v>12.132830477774421</v>
      </c>
      <c r="BL157" s="7">
        <v>5.1553941524363882</v>
      </c>
      <c r="BM157" s="7">
        <v>8.3798728348336571</v>
      </c>
      <c r="BN157" s="7">
        <v>120.73984024771256</v>
      </c>
      <c r="BO157" s="7">
        <v>132.87501360363942</v>
      </c>
      <c r="BP157" s="7">
        <v>120.91566163415773</v>
      </c>
      <c r="BQ157" s="7">
        <v>130.51744275873406</v>
      </c>
      <c r="BR157" s="7">
        <v>120.91566163415773</v>
      </c>
      <c r="BS157" s="7">
        <v>130.51744275873406</v>
      </c>
      <c r="BT157" s="7" t="s">
        <v>2105</v>
      </c>
      <c r="BU157" s="7" t="s">
        <v>2106</v>
      </c>
      <c r="BV157" s="7">
        <v>9</v>
      </c>
      <c r="BW157" s="7" t="s">
        <v>213</v>
      </c>
      <c r="BX157" s="9">
        <v>0</v>
      </c>
      <c r="BY157" s="7" t="s">
        <v>295</v>
      </c>
      <c r="BZ157" s="7" t="s">
        <v>214</v>
      </c>
      <c r="CA157" s="25">
        <v>0</v>
      </c>
      <c r="CB157" s="25">
        <v>0</v>
      </c>
      <c r="CC157" s="25">
        <v>0</v>
      </c>
    </row>
    <row r="158" spans="1:81" x14ac:dyDescent="0.25">
      <c r="A158" s="7">
        <v>513</v>
      </c>
      <c r="B158" s="7">
        <v>44657</v>
      </c>
      <c r="C158" s="7" t="s">
        <v>2107</v>
      </c>
      <c r="D158" s="7" t="s">
        <v>2107</v>
      </c>
      <c r="E158" s="7" t="s">
        <v>2107</v>
      </c>
      <c r="F158" s="7" t="s">
        <v>237</v>
      </c>
      <c r="H158" s="7" t="s">
        <v>255</v>
      </c>
      <c r="I158" s="8">
        <v>11.5</v>
      </c>
      <c r="J158" s="7" t="s">
        <v>414</v>
      </c>
      <c r="K158" s="8">
        <v>177.46220397949219</v>
      </c>
      <c r="L158" s="8">
        <v>5.7047586441040039</v>
      </c>
      <c r="M158" s="7" t="s">
        <v>447</v>
      </c>
      <c r="N158" s="7" t="s">
        <v>295</v>
      </c>
      <c r="O158" s="7" t="s">
        <v>343</v>
      </c>
      <c r="P158" s="7" t="s">
        <v>217</v>
      </c>
      <c r="Q158" s="7" t="s">
        <v>2108</v>
      </c>
      <c r="R158" s="7" t="s">
        <v>291</v>
      </c>
      <c r="T158" s="8">
        <v>0.68943685293197632</v>
      </c>
      <c r="U158" s="8">
        <v>0.73427122831344604</v>
      </c>
      <c r="V158" s="8">
        <v>0.71062988042831421</v>
      </c>
      <c r="W158" s="8">
        <v>0.53544449806213379</v>
      </c>
      <c r="X158" s="8">
        <v>0.2550482451915741</v>
      </c>
      <c r="Y158" s="8">
        <v>0.66070312261581421</v>
      </c>
      <c r="Z158" s="8">
        <v>0.5390891432762146</v>
      </c>
      <c r="AA158" s="8">
        <v>0.93199265003204346</v>
      </c>
      <c r="AB158" s="8">
        <v>0.93410390615463257</v>
      </c>
      <c r="AC158" s="8">
        <v>0.93668103218078613</v>
      </c>
      <c r="AD158" s="8">
        <v>0.92437452077865601</v>
      </c>
      <c r="AE158" s="8">
        <v>0.52205407619476318</v>
      </c>
      <c r="AF158" s="8">
        <v>0.91176497936248779</v>
      </c>
      <c r="AG158" s="8">
        <v>0.85442358255386353</v>
      </c>
      <c r="AH158" s="8">
        <v>4.8575829714536667E-2</v>
      </c>
      <c r="AI158" s="8">
        <v>0.40013161301612854</v>
      </c>
      <c r="AJ158" s="8">
        <v>0.64714759588241577</v>
      </c>
      <c r="AK158" s="8">
        <v>0.54201251268386841</v>
      </c>
      <c r="AL158" s="8">
        <v>0.22688721120357513</v>
      </c>
      <c r="AM158" s="8">
        <v>7.4944660067558289E-2</v>
      </c>
      <c r="AN158" s="8">
        <v>0.3472287654876709</v>
      </c>
      <c r="AO158" s="8">
        <v>0.13509556651115417</v>
      </c>
      <c r="AP158" s="8">
        <v>-0.28140828013420105</v>
      </c>
      <c r="AQ158" s="8"/>
      <c r="AR158" s="8"/>
      <c r="AS158" s="8">
        <v>1.4464498735074902</v>
      </c>
      <c r="AT158" s="8">
        <v>1.0160629995929238</v>
      </c>
      <c r="AU158" s="8">
        <v>1.3201467081304459</v>
      </c>
      <c r="AV158" s="8">
        <v>0.86786597988542025</v>
      </c>
      <c r="AW158" s="8">
        <v>2.3333514659512047</v>
      </c>
      <c r="AX158" s="8">
        <v>1.7963103226666426</v>
      </c>
      <c r="AY158" s="8">
        <v>2.2730360829657625</v>
      </c>
      <c r="AZ158" s="8">
        <v>1.9082422859687451</v>
      </c>
      <c r="BA158" s="8">
        <v>1.801746166882356</v>
      </c>
      <c r="BB158" s="8">
        <v>1.5604905234610915</v>
      </c>
      <c r="BC158" s="8">
        <v>-0.89689046956619711</v>
      </c>
      <c r="BD158" s="8">
        <v>-0.34023359346119203</v>
      </c>
      <c r="BE158" s="8">
        <v>1.3796399713118437</v>
      </c>
      <c r="BF158" s="8">
        <v>1.1347897530189386</v>
      </c>
      <c r="BG158" s="8">
        <v>-1.7479416310321836</v>
      </c>
      <c r="BH158" s="8">
        <v>-11.599359497457431</v>
      </c>
      <c r="BI158" s="8">
        <v>7.7666709941821148</v>
      </c>
      <c r="BJ158" s="8">
        <v>-8.8390467221404201</v>
      </c>
      <c r="BK158" s="8">
        <v>6.9200545878686288</v>
      </c>
      <c r="BL158" s="8">
        <v>-50</v>
      </c>
      <c r="BM158" s="8">
        <v>-9.5832703780965485</v>
      </c>
      <c r="BN158" s="8">
        <v>180.56413972219698</v>
      </c>
      <c r="BO158" s="8">
        <v>198.0466829911847</v>
      </c>
      <c r="BP158" s="8">
        <v>163.67929845738067</v>
      </c>
      <c r="BQ158" s="8">
        <v>193.14817110337964</v>
      </c>
      <c r="BR158" s="8">
        <v>165.18172259127655</v>
      </c>
      <c r="BS158" s="8">
        <v>273.32454151811504</v>
      </c>
      <c r="BT158" s="7" t="s">
        <v>317</v>
      </c>
      <c r="BU158" s="7" t="s">
        <v>318</v>
      </c>
      <c r="BV158" s="7">
        <v>10.5</v>
      </c>
      <c r="BW158" s="7" t="s">
        <v>345</v>
      </c>
      <c r="BX158" s="9">
        <v>2.2349998950958252</v>
      </c>
      <c r="BY158" s="7" t="s">
        <v>295</v>
      </c>
      <c r="BZ158" s="7" t="s">
        <v>214</v>
      </c>
      <c r="CA158" s="25">
        <v>0</v>
      </c>
      <c r="CB158" s="25">
        <v>0</v>
      </c>
      <c r="CC158" s="25">
        <v>0</v>
      </c>
    </row>
    <row r="159" spans="1:81" x14ac:dyDescent="0.25">
      <c r="A159" s="7">
        <v>513</v>
      </c>
      <c r="B159" s="7">
        <v>44657</v>
      </c>
      <c r="C159" s="7" t="s">
        <v>2109</v>
      </c>
      <c r="D159" s="7" t="s">
        <v>2110</v>
      </c>
      <c r="E159" s="7" t="s">
        <v>18881</v>
      </c>
      <c r="F159" s="7" t="s">
        <v>237</v>
      </c>
      <c r="H159" s="7" t="s">
        <v>430</v>
      </c>
      <c r="I159" s="8">
        <v>16.5</v>
      </c>
      <c r="J159" s="7" t="s">
        <v>214</v>
      </c>
      <c r="K159" s="8">
        <v>494.94369506835938</v>
      </c>
      <c r="L159" s="8">
        <v>2.313499927520752</v>
      </c>
      <c r="M159" s="7" t="s">
        <v>1652</v>
      </c>
      <c r="N159" s="7" t="s">
        <v>295</v>
      </c>
      <c r="O159" s="7" t="s">
        <v>214</v>
      </c>
      <c r="P159" s="7" t="s">
        <v>407</v>
      </c>
      <c r="Q159" s="7" t="s">
        <v>2111</v>
      </c>
      <c r="R159" s="7" t="s">
        <v>286</v>
      </c>
      <c r="T159" s="8">
        <v>0.77544993162155151</v>
      </c>
      <c r="U159" s="8">
        <v>0.81403565406799316</v>
      </c>
      <c r="V159" s="8">
        <v>0.78901255130767822</v>
      </c>
      <c r="W159" s="8">
        <v>0.64612871408462524</v>
      </c>
      <c r="X159" s="8">
        <v>0.3936118483543396</v>
      </c>
      <c r="Y159" s="8">
        <v>0.69403856992721558</v>
      </c>
      <c r="Z159" s="8">
        <v>0.52779126167297363</v>
      </c>
      <c r="AA159" s="8">
        <v>0.9137386679649353</v>
      </c>
      <c r="AB159" s="8">
        <v>0.92183530330657959</v>
      </c>
      <c r="AC159" s="8">
        <v>0.88196325302124023</v>
      </c>
      <c r="AD159" s="8">
        <v>0.69504398107528687</v>
      </c>
      <c r="AE159" s="8">
        <v>0.85141521692276001</v>
      </c>
      <c r="AF159" s="8">
        <v>0.88245385885238647</v>
      </c>
      <c r="AG159" s="8">
        <v>0.84770351648330688</v>
      </c>
      <c r="AH159" s="8">
        <v>0.21505706012248993</v>
      </c>
      <c r="AI159" s="8">
        <v>1.9924876689910889</v>
      </c>
      <c r="AJ159" s="8">
        <v>3.176316499710083</v>
      </c>
      <c r="AK159" s="8">
        <v>2.6643006801605225</v>
      </c>
      <c r="AL159" s="8">
        <v>1.2121269702911377</v>
      </c>
      <c r="AM159" s="8">
        <v>0.51205897331237793</v>
      </c>
      <c r="AN159" s="8">
        <v>1.6148287057876587</v>
      </c>
      <c r="AO159" s="8">
        <v>0.58556652069091797</v>
      </c>
      <c r="AP159" s="8">
        <v>7.9052180051803589E-2</v>
      </c>
      <c r="AQ159" s="8"/>
      <c r="AR159" s="8"/>
      <c r="AS159" s="7">
        <v>0.91590046833404548</v>
      </c>
      <c r="AT159" s="7">
        <v>2.2388649388885029</v>
      </c>
      <c r="AU159" s="7">
        <v>1.4575381818700643</v>
      </c>
      <c r="AV159" s="7">
        <v>2.2735972352452296</v>
      </c>
      <c r="AW159" s="7">
        <v>-0.96901916363374563</v>
      </c>
      <c r="AX159" s="7">
        <v>-0.21833363931400462</v>
      </c>
      <c r="AY159" s="7">
        <v>-0.99759398410352462</v>
      </c>
      <c r="AZ159" s="7">
        <v>-0.27466053642210414</v>
      </c>
      <c r="BA159" s="7">
        <v>-1.1385124593723213</v>
      </c>
      <c r="BB159" s="7">
        <v>-0.64811011339233937</v>
      </c>
      <c r="BC159" s="7">
        <v>-1.1385124593723213</v>
      </c>
      <c r="BD159" s="7">
        <v>-0.64811011339233937</v>
      </c>
      <c r="BE159" s="7">
        <v>-0.31169990271296716</v>
      </c>
      <c r="BF159" s="7">
        <v>0.45387462860215749</v>
      </c>
      <c r="BG159" s="7">
        <v>0.22356737465792331</v>
      </c>
      <c r="BH159" s="7">
        <v>-8.5231532449466929</v>
      </c>
      <c r="BI159" s="7">
        <v>-40.415157385231069</v>
      </c>
      <c r="BJ159" s="7">
        <v>-50</v>
      </c>
      <c r="BK159" s="7">
        <v>-10.783976312644393</v>
      </c>
      <c r="BL159" s="7">
        <v>-10.783976312644393</v>
      </c>
      <c r="BM159" s="7">
        <v>-20.047115980134766</v>
      </c>
      <c r="BN159" s="7">
        <v>493.83716244326013</v>
      </c>
      <c r="BO159" s="7">
        <v>537.12850467523731</v>
      </c>
      <c r="BP159" s="7">
        <v>694.97596839851496</v>
      </c>
      <c r="BQ159" s="7">
        <v>774.37191034730142</v>
      </c>
      <c r="BR159" s="7">
        <v>548.31830590545815</v>
      </c>
      <c r="BS159" s="7">
        <v>548.31830590545815</v>
      </c>
      <c r="BT159" s="7" t="s">
        <v>2105</v>
      </c>
      <c r="BU159" s="7" t="s">
        <v>2106</v>
      </c>
      <c r="BV159" s="7">
        <v>16</v>
      </c>
      <c r="BW159" s="7" t="s">
        <v>430</v>
      </c>
      <c r="BX159" s="9">
        <v>1.7999999523162842</v>
      </c>
      <c r="BY159" s="7" t="s">
        <v>295</v>
      </c>
      <c r="BZ159" s="7" t="s">
        <v>214</v>
      </c>
      <c r="CA159" s="25">
        <v>0</v>
      </c>
      <c r="CB159" s="25">
        <v>0</v>
      </c>
      <c r="CC159" s="25">
        <v>0</v>
      </c>
    </row>
    <row r="160" spans="1:81" x14ac:dyDescent="0.25">
      <c r="A160" s="7">
        <v>513</v>
      </c>
      <c r="B160" s="7">
        <v>44657</v>
      </c>
      <c r="C160" s="7" t="s">
        <v>2112</v>
      </c>
      <c r="D160" s="7" t="s">
        <v>2113</v>
      </c>
      <c r="E160" s="7" t="s">
        <v>2113</v>
      </c>
      <c r="F160" s="7" t="s">
        <v>266</v>
      </c>
      <c r="H160" s="7" t="s">
        <v>224</v>
      </c>
      <c r="I160" s="8">
        <v>24.5</v>
      </c>
      <c r="J160" s="7" t="s">
        <v>214</v>
      </c>
      <c r="K160" s="8">
        <v>309.29428100585938</v>
      </c>
      <c r="L160" s="8">
        <v>1.2101000547409058</v>
      </c>
      <c r="M160" s="7" t="s">
        <v>349</v>
      </c>
      <c r="N160" s="7" t="s">
        <v>214</v>
      </c>
      <c r="O160" s="7" t="s">
        <v>214</v>
      </c>
      <c r="P160" s="7" t="s">
        <v>269</v>
      </c>
      <c r="Q160" s="7" t="s">
        <v>2114</v>
      </c>
      <c r="R160" s="7" t="s">
        <v>242</v>
      </c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7">
        <v>0.88709254341707255</v>
      </c>
      <c r="AT160" s="7">
        <v>2.4205191648838262</v>
      </c>
      <c r="AU160" s="7">
        <v>1.7586254565520845</v>
      </c>
      <c r="AV160" s="7">
        <v>1.5279758675499824</v>
      </c>
      <c r="AW160" s="7">
        <v>1.5315300663716251</v>
      </c>
      <c r="AX160" s="7">
        <v>1.919145464997362</v>
      </c>
      <c r="AY160" s="7">
        <v>-0.5231836626378793</v>
      </c>
      <c r="AZ160" s="7">
        <v>0.13377042079173371</v>
      </c>
      <c r="BA160" s="7">
        <v>-0.44013642020426536</v>
      </c>
      <c r="BB160" s="7">
        <v>0.2571696088881868</v>
      </c>
      <c r="BC160" s="7">
        <v>-0.15797303850705496</v>
      </c>
      <c r="BD160" s="7">
        <v>0.2407670158440231</v>
      </c>
      <c r="BE160" s="7">
        <v>0.50932582416526373</v>
      </c>
      <c r="BF160" s="7">
        <v>1.0832245904925191</v>
      </c>
      <c r="BT160" s="7" t="s">
        <v>352</v>
      </c>
      <c r="BU160" s="7" t="s">
        <v>353</v>
      </c>
      <c r="BV160" s="7">
        <v>11.5</v>
      </c>
      <c r="BW160" s="7" t="s">
        <v>255</v>
      </c>
      <c r="BX160" s="9">
        <v>0</v>
      </c>
      <c r="BY160" s="7" t="s">
        <v>214</v>
      </c>
      <c r="BZ160" s="7" t="s">
        <v>214</v>
      </c>
      <c r="CA160" s="25">
        <v>0</v>
      </c>
      <c r="CB160" s="25">
        <v>0</v>
      </c>
      <c r="CC160" s="25">
        <v>0</v>
      </c>
    </row>
    <row r="161" spans="1:81" x14ac:dyDescent="0.25">
      <c r="A161" s="7">
        <v>513</v>
      </c>
      <c r="B161" s="7">
        <v>44657</v>
      </c>
      <c r="C161" s="7" t="s">
        <v>17535</v>
      </c>
      <c r="D161" s="7" t="s">
        <v>17535</v>
      </c>
      <c r="E161" s="7" t="s">
        <v>17535</v>
      </c>
      <c r="F161" s="7" t="s">
        <v>266</v>
      </c>
      <c r="H161" s="7" t="s">
        <v>224</v>
      </c>
      <c r="I161" s="8">
        <v>24.5</v>
      </c>
      <c r="J161" s="7" t="s">
        <v>214</v>
      </c>
      <c r="K161" s="8">
        <v>127.69364929199219</v>
      </c>
      <c r="L161" s="8">
        <v>3.9178225994110107</v>
      </c>
      <c r="M161" s="7" t="s">
        <v>349</v>
      </c>
      <c r="N161" s="7" t="s">
        <v>214</v>
      </c>
      <c r="O161" s="7" t="s">
        <v>214</v>
      </c>
      <c r="P161" s="7" t="s">
        <v>217</v>
      </c>
      <c r="Q161" s="7" t="s">
        <v>17536</v>
      </c>
      <c r="R161" s="7" t="s">
        <v>242</v>
      </c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BT161" s="7" t="s">
        <v>352</v>
      </c>
      <c r="BU161" s="7" t="s">
        <v>353</v>
      </c>
      <c r="BV161" s="7">
        <v>8.5</v>
      </c>
      <c r="BW161" s="7" t="s">
        <v>222</v>
      </c>
      <c r="BX161" s="9">
        <v>0</v>
      </c>
      <c r="BY161" s="7" t="s">
        <v>214</v>
      </c>
      <c r="BZ161" s="7" t="s">
        <v>214</v>
      </c>
      <c r="CA161" s="25">
        <v>0</v>
      </c>
      <c r="CB161" s="25">
        <v>0</v>
      </c>
      <c r="CC161" s="25">
        <v>0</v>
      </c>
    </row>
    <row r="162" spans="1:81" x14ac:dyDescent="0.25">
      <c r="A162" s="7">
        <v>513</v>
      </c>
      <c r="B162" s="7">
        <v>44657</v>
      </c>
      <c r="C162" s="7" t="s">
        <v>2116</v>
      </c>
      <c r="D162" s="7" t="s">
        <v>2116</v>
      </c>
      <c r="E162" s="7" t="s">
        <v>2116</v>
      </c>
      <c r="F162" s="7" t="s">
        <v>266</v>
      </c>
      <c r="G162" s="7">
        <v>2</v>
      </c>
      <c r="H162" s="7" t="s">
        <v>213</v>
      </c>
      <c r="I162" s="8">
        <v>9.5</v>
      </c>
      <c r="J162" s="7" t="s">
        <v>214</v>
      </c>
      <c r="K162" s="8">
        <v>124.83805084228516</v>
      </c>
      <c r="L162" s="8">
        <v>4.5468668937683105</v>
      </c>
      <c r="M162" s="7" t="s">
        <v>349</v>
      </c>
      <c r="N162" s="7" t="s">
        <v>231</v>
      </c>
      <c r="O162" s="7" t="s">
        <v>214</v>
      </c>
      <c r="P162" s="7" t="s">
        <v>217</v>
      </c>
      <c r="Q162" s="7" t="s">
        <v>2117</v>
      </c>
      <c r="R162" s="7" t="s">
        <v>242</v>
      </c>
      <c r="T162" s="8">
        <v>0.47332334518432617</v>
      </c>
      <c r="U162" s="8">
        <v>0.58728998899459839</v>
      </c>
      <c r="V162" s="8">
        <v>0.49020969867706299</v>
      </c>
      <c r="W162" s="8">
        <v>0.32183718681335449</v>
      </c>
      <c r="X162" s="8">
        <v>0.18618252873420715</v>
      </c>
      <c r="Y162" s="8">
        <v>0.49275746941566467</v>
      </c>
      <c r="Z162" s="8">
        <v>0.34618109464645386</v>
      </c>
      <c r="AA162" s="8">
        <v>0.86018913984298706</v>
      </c>
      <c r="AB162" s="8">
        <v>0.78165751695632935</v>
      </c>
      <c r="AC162" s="8">
        <v>0.80214375257492065</v>
      </c>
      <c r="AD162" s="8">
        <v>0.52594321966171265</v>
      </c>
      <c r="AE162" s="8">
        <v>0.83454424142837524</v>
      </c>
      <c r="AF162" s="8">
        <v>0.93132311105728149</v>
      </c>
      <c r="AG162" s="8">
        <v>0.86299312114715576</v>
      </c>
      <c r="AH162" s="8">
        <v>2.9037462547421455E-2</v>
      </c>
      <c r="AI162" s="8">
        <v>0.1642119288444519</v>
      </c>
      <c r="AJ162" s="8">
        <v>0.30941253900527954</v>
      </c>
      <c r="AK162" s="8">
        <v>0.223504438996315</v>
      </c>
      <c r="AL162" s="8">
        <v>8.1521131098270416E-2</v>
      </c>
      <c r="AM162" s="8">
        <v>3.2703608274459839E-2</v>
      </c>
      <c r="AN162" s="8">
        <v>0.1548035740852356</v>
      </c>
      <c r="AO162" s="8">
        <v>5.1858779042959213E-2</v>
      </c>
      <c r="AP162" s="8">
        <v>-0.33246162533760071</v>
      </c>
      <c r="AQ162" s="8"/>
      <c r="AR162" s="8"/>
      <c r="AS162" s="8">
        <v>0.38720157259360966</v>
      </c>
      <c r="AT162" s="8">
        <v>-1.269413313825877</v>
      </c>
      <c r="AU162" s="8">
        <v>-1.3382917625974351</v>
      </c>
      <c r="AV162" s="8">
        <v>-1.0205045226241685</v>
      </c>
      <c r="AW162" s="8">
        <v>0.39178226323261006</v>
      </c>
      <c r="AX162" s="8">
        <v>-2.2243336136129446</v>
      </c>
      <c r="AY162" s="8">
        <v>-1.4234236144013452</v>
      </c>
      <c r="AZ162" s="8">
        <v>-1.1024636994351202</v>
      </c>
      <c r="BA162" s="8">
        <v>0.3974265584558106</v>
      </c>
      <c r="BB162" s="8">
        <v>-1.8730752968027542</v>
      </c>
      <c r="BC162" s="8">
        <v>-1.3986853519967923</v>
      </c>
      <c r="BD162" s="8">
        <v>-0.99161207519469041</v>
      </c>
      <c r="BE162" s="8">
        <v>-0.4973317224522571</v>
      </c>
      <c r="BF162" s="8">
        <v>-1.4135670869159256</v>
      </c>
      <c r="BG162" s="7">
        <v>3.2828216773026107</v>
      </c>
      <c r="BH162" s="7">
        <v>18.303172249466808</v>
      </c>
      <c r="BI162" s="7">
        <v>-4.9524911817290533</v>
      </c>
      <c r="BJ162" s="7">
        <v>8.4674388938957978</v>
      </c>
      <c r="BK162" s="7">
        <v>-24.628924237629555</v>
      </c>
      <c r="BL162" s="7">
        <v>4.2063992958171129E-6</v>
      </c>
      <c r="BM162" s="7">
        <v>7.8670267950983336E-2</v>
      </c>
      <c r="BN162" s="7">
        <v>120.73984024771256</v>
      </c>
      <c r="BO162" s="7">
        <v>101.98872736374476</v>
      </c>
      <c r="BP162" s="7">
        <v>131.02064430169176</v>
      </c>
      <c r="BQ162" s="7">
        <v>114.26746517088409</v>
      </c>
      <c r="BR162" s="7">
        <v>155.58431980396503</v>
      </c>
      <c r="BS162" s="7">
        <v>124.83804559109826</v>
      </c>
      <c r="BT162" s="7" t="s">
        <v>399</v>
      </c>
      <c r="BU162" s="7" t="s">
        <v>400</v>
      </c>
      <c r="BV162" s="7">
        <v>8.5</v>
      </c>
      <c r="BW162" s="7" t="s">
        <v>222</v>
      </c>
      <c r="BX162" s="9">
        <v>1.8999999761581421</v>
      </c>
      <c r="BY162" s="7" t="s">
        <v>231</v>
      </c>
      <c r="BZ162" s="7" t="s">
        <v>214</v>
      </c>
      <c r="CA162" s="25">
        <v>0</v>
      </c>
      <c r="CB162" s="25">
        <v>0</v>
      </c>
      <c r="CC162" s="25">
        <v>0</v>
      </c>
    </row>
    <row r="163" spans="1:81" x14ac:dyDescent="0.25">
      <c r="A163" s="7">
        <v>513</v>
      </c>
      <c r="B163" s="7">
        <v>44657</v>
      </c>
      <c r="C163" s="7" t="s">
        <v>2118</v>
      </c>
      <c r="D163" s="7" t="s">
        <v>2119</v>
      </c>
      <c r="E163" s="7" t="s">
        <v>2116</v>
      </c>
      <c r="F163" s="7" t="s">
        <v>266</v>
      </c>
      <c r="G163" s="7">
        <v>2</v>
      </c>
      <c r="H163" s="7" t="s">
        <v>245</v>
      </c>
      <c r="I163" s="8">
        <v>12.5</v>
      </c>
      <c r="J163" s="7" t="s">
        <v>214</v>
      </c>
      <c r="K163" s="8">
        <v>335.09982299804688</v>
      </c>
      <c r="L163" s="8">
        <v>1.1222000122070313</v>
      </c>
      <c r="M163" s="7" t="s">
        <v>349</v>
      </c>
      <c r="N163" s="7" t="s">
        <v>231</v>
      </c>
      <c r="O163" s="7" t="s">
        <v>214</v>
      </c>
      <c r="P163" s="7" t="s">
        <v>217</v>
      </c>
      <c r="Q163" s="7" t="s">
        <v>2120</v>
      </c>
      <c r="R163" s="7" t="s">
        <v>242</v>
      </c>
      <c r="T163" s="8">
        <v>0.31461590528488159</v>
      </c>
      <c r="U163" s="8">
        <v>0.45622092485427856</v>
      </c>
      <c r="V163" s="8">
        <v>0.34124898910522461</v>
      </c>
      <c r="W163" s="8">
        <v>0.18298093974590302</v>
      </c>
      <c r="X163" s="8">
        <v>7.6604180037975311E-2</v>
      </c>
      <c r="Y163" s="8">
        <v>0.33398693799972534</v>
      </c>
      <c r="Z163" s="8">
        <v>0.16293072700500488</v>
      </c>
      <c r="AA163" s="8">
        <v>0.64654868841171265</v>
      </c>
      <c r="AB163" s="8">
        <v>0.70638543367385864</v>
      </c>
      <c r="AC163" s="8">
        <v>0.87388724088668823</v>
      </c>
      <c r="AD163" s="8">
        <v>0.62150496244430542</v>
      </c>
      <c r="AE163" s="8">
        <v>0.51692396402359009</v>
      </c>
      <c r="AF163" s="8">
        <v>0.64479142427444458</v>
      </c>
      <c r="AG163" s="8">
        <v>0.73126155138015747</v>
      </c>
      <c r="AH163" s="8">
        <v>6.1110157519578934E-2</v>
      </c>
      <c r="AI163" s="8">
        <v>0.22971121966838837</v>
      </c>
      <c r="AJ163" s="8">
        <v>0.50584238767623901</v>
      </c>
      <c r="AK163" s="8">
        <v>0.32743898034095764</v>
      </c>
      <c r="AL163" s="8">
        <v>9.7542665898799896E-2</v>
      </c>
      <c r="AM163" s="8">
        <v>2.8318094089627266E-2</v>
      </c>
      <c r="AN163" s="8">
        <v>0.22081676125526428</v>
      </c>
      <c r="AO163" s="8">
        <v>5.1366116851568222E-2</v>
      </c>
      <c r="AP163" s="8">
        <v>-0.28791970014572144</v>
      </c>
      <c r="AQ163" s="8"/>
      <c r="AR163" s="8"/>
      <c r="AS163" s="8">
        <v>-1.127863261359751</v>
      </c>
      <c r="AT163" s="8">
        <v>-0.45507339006346564</v>
      </c>
      <c r="AU163" s="8">
        <v>-0.72647339654491472</v>
      </c>
      <c r="AV163" s="8">
        <v>5.0101356249008959E-2</v>
      </c>
      <c r="AW163" s="8">
        <v>-1.3738479384984841</v>
      </c>
      <c r="AX163" s="8">
        <v>-0.80670513585092707</v>
      </c>
      <c r="AY163" s="8">
        <v>-0.88757901228611968</v>
      </c>
      <c r="AZ163" s="8">
        <v>-0.13734955140549573</v>
      </c>
      <c r="BA163" s="8">
        <v>-1.2338145630938961</v>
      </c>
      <c r="BB163" s="8">
        <v>-0.51381892235920656</v>
      </c>
      <c r="BC163" s="8">
        <v>-0.36231823894376414</v>
      </c>
      <c r="BD163" s="8">
        <v>0.65277760478267077</v>
      </c>
      <c r="BE163" s="8">
        <v>-0.95198273512115483</v>
      </c>
      <c r="BF163" s="8">
        <v>-0.2016780064412359</v>
      </c>
      <c r="BG163" s="8">
        <v>34.105713817683224</v>
      </c>
      <c r="BH163" s="8">
        <v>37.204109837693245</v>
      </c>
      <c r="BI163" s="8">
        <v>20.84328554262563</v>
      </c>
      <c r="BJ163" s="8">
        <v>18.588024078106589</v>
      </c>
      <c r="BK163" s="8">
        <v>-49.578979896497678</v>
      </c>
      <c r="BL163" s="8">
        <v>31.869100656882939</v>
      </c>
      <c r="BM163" s="8">
        <v>15.505209006082325</v>
      </c>
      <c r="BN163" s="8">
        <v>220.81163636276997</v>
      </c>
      <c r="BO163" s="8">
        <v>210.42891678393786</v>
      </c>
      <c r="BP163" s="8">
        <v>265.25401003773089</v>
      </c>
      <c r="BQ163" s="8">
        <v>272.81138721347736</v>
      </c>
      <c r="BR163" s="8">
        <v>501.23889687544784</v>
      </c>
      <c r="BS163" s="8">
        <v>228.30652310576275</v>
      </c>
      <c r="BT163" s="7" t="s">
        <v>399</v>
      </c>
      <c r="BU163" s="7" t="s">
        <v>400</v>
      </c>
      <c r="BV163" s="7">
        <v>14.5</v>
      </c>
      <c r="BW163" s="7" t="s">
        <v>287</v>
      </c>
      <c r="BX163" s="9">
        <v>1.8999999761581421</v>
      </c>
      <c r="BY163" s="7" t="s">
        <v>231</v>
      </c>
      <c r="BZ163" s="7" t="s">
        <v>214</v>
      </c>
      <c r="CA163" s="25">
        <v>0</v>
      </c>
      <c r="CB163" s="25">
        <v>0</v>
      </c>
      <c r="CC163" s="25">
        <v>0</v>
      </c>
    </row>
    <row r="164" spans="1:81" x14ac:dyDescent="0.25">
      <c r="A164" s="7">
        <v>513</v>
      </c>
      <c r="B164" s="7">
        <v>44657</v>
      </c>
      <c r="C164" s="7" t="s">
        <v>2121</v>
      </c>
      <c r="D164" s="7" t="s">
        <v>2122</v>
      </c>
      <c r="E164" s="7" t="s">
        <v>2123</v>
      </c>
      <c r="F164" s="7" t="s">
        <v>254</v>
      </c>
      <c r="H164" s="7" t="s">
        <v>224</v>
      </c>
      <c r="I164" s="8">
        <v>24.5</v>
      </c>
      <c r="J164" s="7" t="s">
        <v>214</v>
      </c>
      <c r="K164" s="8">
        <v>117.49837493896484</v>
      </c>
      <c r="L164" s="8">
        <v>4.3133645057678223</v>
      </c>
      <c r="M164" s="7" t="s">
        <v>349</v>
      </c>
      <c r="N164" s="7" t="s">
        <v>214</v>
      </c>
      <c r="O164" s="7" t="s">
        <v>374</v>
      </c>
      <c r="P164" s="7" t="s">
        <v>217</v>
      </c>
      <c r="Q164" s="7" t="s">
        <v>2124</v>
      </c>
      <c r="R164" s="7" t="s">
        <v>242</v>
      </c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>
        <v>0.46068153918091193</v>
      </c>
      <c r="AT164" s="8">
        <v>2.0973187822637507</v>
      </c>
      <c r="AU164" s="8">
        <v>2.5815134397563182</v>
      </c>
      <c r="AV164" s="8">
        <v>2.0417931100922075</v>
      </c>
      <c r="AW164" s="8">
        <v>1.3628730656962589</v>
      </c>
      <c r="AX164" s="8">
        <v>1.8715265506624676</v>
      </c>
      <c r="AY164" s="8">
        <v>2.5789418387933627</v>
      </c>
      <c r="AZ164" s="8">
        <v>2.4781844165062092</v>
      </c>
      <c r="BA164" s="8">
        <v>-0.44262203053925642</v>
      </c>
      <c r="BB164" s="8">
        <v>0.25530819206890182</v>
      </c>
      <c r="BC164" s="8">
        <v>-0.44262203053925642</v>
      </c>
      <c r="BD164" s="8">
        <v>0.25530819206890182</v>
      </c>
      <c r="BE164" s="8">
        <v>1.0164609703913898</v>
      </c>
      <c r="BF164" s="8">
        <v>1.4999065406104066</v>
      </c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7" t="s">
        <v>214</v>
      </c>
      <c r="BU164" s="7" t="s">
        <v>214</v>
      </c>
      <c r="BV164" s="7">
        <v>10.5</v>
      </c>
      <c r="BW164" s="7" t="s">
        <v>345</v>
      </c>
      <c r="BX164" s="9">
        <v>0</v>
      </c>
      <c r="BY164" s="7" t="s">
        <v>214</v>
      </c>
      <c r="BZ164" s="7" t="s">
        <v>214</v>
      </c>
      <c r="CA164" s="25">
        <v>0</v>
      </c>
      <c r="CB164" s="25">
        <v>0</v>
      </c>
      <c r="CC164" s="25">
        <v>0</v>
      </c>
    </row>
    <row r="165" spans="1:81" x14ac:dyDescent="0.25">
      <c r="A165" s="7">
        <v>513</v>
      </c>
      <c r="B165" s="7">
        <v>44657</v>
      </c>
      <c r="C165" s="7" t="s">
        <v>2125</v>
      </c>
      <c r="D165" s="7" t="s">
        <v>2126</v>
      </c>
      <c r="E165" s="7" t="s">
        <v>2126</v>
      </c>
      <c r="F165" s="7" t="s">
        <v>254</v>
      </c>
      <c r="H165" s="7" t="s">
        <v>224</v>
      </c>
      <c r="I165" s="8">
        <v>24.5</v>
      </c>
      <c r="J165" s="7" t="s">
        <v>214</v>
      </c>
      <c r="K165" s="8">
        <v>124.33220672607422</v>
      </c>
      <c r="L165" s="8">
        <v>5.2430000305175781</v>
      </c>
      <c r="M165" s="7" t="s">
        <v>349</v>
      </c>
      <c r="N165" s="7" t="s">
        <v>214</v>
      </c>
      <c r="O165" s="7" t="s">
        <v>358</v>
      </c>
      <c r="P165" s="7" t="s">
        <v>217</v>
      </c>
      <c r="Q165" s="7" t="s">
        <v>2127</v>
      </c>
      <c r="R165" s="7" t="s">
        <v>242</v>
      </c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>
        <v>0.81592022019490451</v>
      </c>
      <c r="AT165" s="8">
        <v>2.3718022966247134</v>
      </c>
      <c r="AU165" s="8">
        <v>2.8099574192191419</v>
      </c>
      <c r="AV165" s="8">
        <v>2.201486519464019</v>
      </c>
      <c r="AW165" s="8">
        <v>1.5048293877910026</v>
      </c>
      <c r="AX165" s="8">
        <v>1.9165490700024437</v>
      </c>
      <c r="AY165" s="8">
        <v>2.6134121805941524</v>
      </c>
      <c r="AZ165" s="8">
        <v>2.4945880439514672</v>
      </c>
      <c r="BA165" s="8">
        <v>-0.44043308668863917</v>
      </c>
      <c r="BB165" s="8">
        <v>0.2569736556931726</v>
      </c>
      <c r="BC165" s="8">
        <v>-0.44043308668863917</v>
      </c>
      <c r="BD165" s="8">
        <v>0.2569736556931726</v>
      </c>
      <c r="BE165" s="8">
        <v>1.1438755057369872</v>
      </c>
      <c r="BF165" s="8">
        <v>1.5830622069048317</v>
      </c>
      <c r="BT165" s="7" t="s">
        <v>352</v>
      </c>
      <c r="BU165" s="7" t="s">
        <v>353</v>
      </c>
      <c r="BV165" s="7">
        <v>7.5</v>
      </c>
      <c r="BW165" s="7" t="s">
        <v>354</v>
      </c>
      <c r="BX165" s="9">
        <v>0</v>
      </c>
      <c r="BY165" s="7" t="s">
        <v>214</v>
      </c>
      <c r="BZ165" s="7" t="s">
        <v>214</v>
      </c>
      <c r="CA165" s="25">
        <v>0</v>
      </c>
      <c r="CB165" s="25">
        <v>0</v>
      </c>
      <c r="CC165" s="25">
        <v>0</v>
      </c>
    </row>
    <row r="166" spans="1:81" x14ac:dyDescent="0.25">
      <c r="A166" s="7">
        <v>513</v>
      </c>
      <c r="B166" s="7">
        <v>44657</v>
      </c>
      <c r="C166" s="7" t="s">
        <v>2470</v>
      </c>
      <c r="D166" s="7" t="s">
        <v>2471</v>
      </c>
      <c r="E166" s="7" t="s">
        <v>2471</v>
      </c>
      <c r="F166" s="7" t="s">
        <v>212</v>
      </c>
      <c r="H166" s="7" t="s">
        <v>224</v>
      </c>
      <c r="I166" s="8">
        <v>24.5</v>
      </c>
      <c r="J166" s="7" t="s">
        <v>214</v>
      </c>
      <c r="K166" s="8">
        <v>134.32026672363281</v>
      </c>
      <c r="L166" s="8">
        <v>0.60509997606277466</v>
      </c>
      <c r="M166" s="7" t="s">
        <v>349</v>
      </c>
      <c r="N166" s="7" t="s">
        <v>214</v>
      </c>
      <c r="O166" s="7" t="s">
        <v>214</v>
      </c>
      <c r="P166" s="7" t="s">
        <v>410</v>
      </c>
      <c r="Q166" s="7" t="s">
        <v>2472</v>
      </c>
      <c r="R166" s="7" t="s">
        <v>242</v>
      </c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>
        <v>0.48169787248436335</v>
      </c>
      <c r="AT166" s="8">
        <v>2.0319099130898537</v>
      </c>
      <c r="AU166" s="8">
        <v>-1.5180530588616981</v>
      </c>
      <c r="AV166" s="8">
        <v>-0.80092986422404777</v>
      </c>
      <c r="AW166" s="8">
        <v>1.3790456677179832</v>
      </c>
      <c r="AX166" s="8">
        <v>1.9045351055061246</v>
      </c>
      <c r="AY166" s="8">
        <v>-1.3165714577322052</v>
      </c>
      <c r="AZ166" s="8">
        <v>-0.63395844666040335</v>
      </c>
      <c r="BA166" s="8">
        <v>-0.44233588011553238</v>
      </c>
      <c r="BB166" s="8">
        <v>0.2555330868013409</v>
      </c>
      <c r="BC166" s="8">
        <v>-0.87152832866654018</v>
      </c>
      <c r="BD166" s="8">
        <v>-0.30431784904446091</v>
      </c>
      <c r="BE166" s="8">
        <v>-0.38129086419560493</v>
      </c>
      <c r="BF166" s="8">
        <v>0.40879532424473447</v>
      </c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7" t="s">
        <v>352</v>
      </c>
      <c r="BU166" s="7" t="s">
        <v>353</v>
      </c>
      <c r="BV166" s="7">
        <v>9.5</v>
      </c>
      <c r="BW166" s="7" t="s">
        <v>213</v>
      </c>
      <c r="BX166" s="9">
        <v>0</v>
      </c>
      <c r="BY166" s="7" t="s">
        <v>214</v>
      </c>
      <c r="BZ166" s="7" t="s">
        <v>214</v>
      </c>
      <c r="CA166" s="25">
        <v>0</v>
      </c>
      <c r="CB166" s="25">
        <v>0</v>
      </c>
      <c r="CC166" s="25">
        <v>0</v>
      </c>
    </row>
    <row r="167" spans="1:81" x14ac:dyDescent="0.25">
      <c r="A167" s="7">
        <v>513</v>
      </c>
      <c r="B167" s="7">
        <v>44657</v>
      </c>
      <c r="C167" s="7" t="s">
        <v>2473</v>
      </c>
      <c r="D167" s="7" t="s">
        <v>2474</v>
      </c>
      <c r="E167" s="7" t="s">
        <v>2474</v>
      </c>
      <c r="F167" s="7" t="s">
        <v>360</v>
      </c>
      <c r="H167" s="7" t="s">
        <v>224</v>
      </c>
      <c r="I167" s="8">
        <v>24.5</v>
      </c>
      <c r="J167" s="7" t="s">
        <v>214</v>
      </c>
      <c r="K167" s="8">
        <v>124.44056701660156</v>
      </c>
      <c r="L167" s="8">
        <v>4.1920146942138672</v>
      </c>
      <c r="M167" s="7" t="s">
        <v>349</v>
      </c>
      <c r="N167" s="7" t="s">
        <v>214</v>
      </c>
      <c r="O167" s="7" t="s">
        <v>214</v>
      </c>
      <c r="P167" s="7" t="s">
        <v>410</v>
      </c>
      <c r="Q167" s="7" t="s">
        <v>2475</v>
      </c>
      <c r="R167" s="7" t="s">
        <v>242</v>
      </c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>
        <v>0.61453007901280743</v>
      </c>
      <c r="AT167" s="8">
        <v>2.1909205149862929</v>
      </c>
      <c r="AU167" s="8">
        <v>-1.1009101840321962</v>
      </c>
      <c r="AV167" s="8">
        <v>-0.47783744272140721</v>
      </c>
      <c r="AW167" s="8">
        <v>1.4303004630965332</v>
      </c>
      <c r="AX167" s="8">
        <v>1.8817561366071911</v>
      </c>
      <c r="AY167" s="8">
        <v>-1.0948330494588214</v>
      </c>
      <c r="AZ167" s="8">
        <v>-0.47560863051950564</v>
      </c>
      <c r="BA167" s="8">
        <v>-0.44173385767854667</v>
      </c>
      <c r="BB167" s="8">
        <v>0.25577439444204297</v>
      </c>
      <c r="BC167" s="8">
        <v>-1.3799277675840862</v>
      </c>
      <c r="BD167" s="8">
        <v>-0.70895809956057798</v>
      </c>
      <c r="BE167" s="8">
        <v>-0.32876238610738495</v>
      </c>
      <c r="BF167" s="8">
        <v>0.44434114553900605</v>
      </c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7" t="s">
        <v>352</v>
      </c>
      <c r="BU167" s="7" t="s">
        <v>353</v>
      </c>
      <c r="BV167" s="7">
        <v>9.5</v>
      </c>
      <c r="BW167" s="7" t="s">
        <v>213</v>
      </c>
      <c r="BX167" s="9">
        <v>0</v>
      </c>
      <c r="BY167" s="7" t="s">
        <v>214</v>
      </c>
      <c r="BZ167" s="7" t="s">
        <v>214</v>
      </c>
      <c r="CA167" s="25">
        <v>0</v>
      </c>
      <c r="CB167" s="25">
        <v>0</v>
      </c>
      <c r="CC167" s="25">
        <v>0</v>
      </c>
    </row>
    <row r="168" spans="1:81" x14ac:dyDescent="0.25">
      <c r="A168" s="7">
        <v>513</v>
      </c>
      <c r="B168" s="7">
        <v>44657</v>
      </c>
      <c r="C168" s="7" t="s">
        <v>909</v>
      </c>
      <c r="D168" s="7" t="s">
        <v>909</v>
      </c>
      <c r="E168" s="7" t="s">
        <v>909</v>
      </c>
      <c r="F168" s="7" t="s">
        <v>212</v>
      </c>
      <c r="H168" s="7" t="s">
        <v>224</v>
      </c>
      <c r="I168" s="8">
        <v>24.5</v>
      </c>
      <c r="J168" s="7" t="s">
        <v>214</v>
      </c>
      <c r="K168" s="8">
        <v>59.315345764160156</v>
      </c>
      <c r="L168" s="8">
        <v>2.3826503753662109</v>
      </c>
      <c r="M168" s="7" t="s">
        <v>349</v>
      </c>
      <c r="N168" s="7" t="s">
        <v>214</v>
      </c>
      <c r="O168" s="7" t="s">
        <v>214</v>
      </c>
      <c r="P168" s="7" t="s">
        <v>217</v>
      </c>
      <c r="Q168" s="7" t="s">
        <v>910</v>
      </c>
      <c r="R168" s="7" t="s">
        <v>242</v>
      </c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>
        <v>0.7951396831510501</v>
      </c>
      <c r="AT168" s="8">
        <v>2.3758655673959539</v>
      </c>
      <c r="AU168" s="8">
        <v>0.20439026458361656</v>
      </c>
      <c r="AV168" s="8">
        <v>1.8891747737071045</v>
      </c>
      <c r="AW168" s="8">
        <v>1.4951956351515339</v>
      </c>
      <c r="AX168" s="8">
        <v>1.9076205114500522</v>
      </c>
      <c r="AY168" s="8">
        <v>0.91584507516152536</v>
      </c>
      <c r="AZ168" s="8">
        <v>1.4850886132249186</v>
      </c>
      <c r="BA168" s="8">
        <v>-0.44063097830503128</v>
      </c>
      <c r="BB168" s="8">
        <v>0.25682398207253371</v>
      </c>
      <c r="BC168" s="8">
        <v>0.1522468466624021</v>
      </c>
      <c r="BD168" s="8">
        <v>0.76640891649355247</v>
      </c>
      <c r="BE168" s="8">
        <v>0.52036442106751613</v>
      </c>
      <c r="BF168" s="8">
        <v>1.4468303940573526</v>
      </c>
      <c r="BT168" s="7" t="s">
        <v>352</v>
      </c>
      <c r="BU168" s="7" t="s">
        <v>353</v>
      </c>
      <c r="BV168" s="7">
        <v>10</v>
      </c>
      <c r="BW168" s="7" t="s">
        <v>345</v>
      </c>
      <c r="BX168" s="9">
        <v>0</v>
      </c>
      <c r="BY168" s="7" t="s">
        <v>214</v>
      </c>
      <c r="BZ168" s="7" t="s">
        <v>214</v>
      </c>
      <c r="CA168" s="25">
        <v>0</v>
      </c>
      <c r="CB168" s="25">
        <v>0</v>
      </c>
      <c r="CC168" s="25">
        <v>0</v>
      </c>
    </row>
    <row r="169" spans="1:81" x14ac:dyDescent="0.25">
      <c r="A169" s="7">
        <v>513</v>
      </c>
      <c r="B169" s="7">
        <v>44657</v>
      </c>
      <c r="C169" s="7" t="s">
        <v>912</v>
      </c>
      <c r="D169" s="7" t="s">
        <v>913</v>
      </c>
      <c r="E169" s="7" t="s">
        <v>914</v>
      </c>
      <c r="F169" s="7" t="s">
        <v>237</v>
      </c>
      <c r="G169" s="7">
        <v>1</v>
      </c>
      <c r="H169" s="7" t="s">
        <v>222</v>
      </c>
      <c r="I169" s="8">
        <v>8.5</v>
      </c>
      <c r="J169" s="7" t="s">
        <v>214</v>
      </c>
      <c r="K169" s="8">
        <v>126.55824279785156</v>
      </c>
      <c r="L169" s="8">
        <v>4.351097583770752</v>
      </c>
      <c r="M169" s="7" t="s">
        <v>349</v>
      </c>
      <c r="N169" s="7" t="s">
        <v>231</v>
      </c>
      <c r="O169" s="7" t="s">
        <v>358</v>
      </c>
      <c r="P169" s="7" t="s">
        <v>217</v>
      </c>
      <c r="Q169" s="7" t="s">
        <v>915</v>
      </c>
      <c r="R169" s="7" t="s">
        <v>242</v>
      </c>
      <c r="T169" s="8">
        <v>0.61729609966278076</v>
      </c>
      <c r="U169" s="8">
        <v>0.67090523242950439</v>
      </c>
      <c r="V169" s="8">
        <v>0.64339625835418701</v>
      </c>
      <c r="W169" s="8">
        <v>0.52285057306289673</v>
      </c>
      <c r="X169" s="8">
        <v>0.33619827032089233</v>
      </c>
      <c r="Y169" s="8">
        <v>0.55566471815109253</v>
      </c>
      <c r="Z169" s="8">
        <v>0.39397966861724854</v>
      </c>
      <c r="AA169" s="8">
        <v>0.9036521315574646</v>
      </c>
      <c r="AB169" s="8">
        <v>0.91849666833877563</v>
      </c>
      <c r="AC169" s="8">
        <v>0.84082818031311035</v>
      </c>
      <c r="AD169" s="8">
        <v>0.61417084932327271</v>
      </c>
      <c r="AE169" s="8">
        <v>0.83387398719787598</v>
      </c>
      <c r="AF169" s="8">
        <v>0.90267956256866455</v>
      </c>
      <c r="AG169" s="8">
        <v>0.9006924033164978</v>
      </c>
      <c r="AH169" s="8">
        <v>1.5951624140143394E-2</v>
      </c>
      <c r="AI169" s="8">
        <v>0.11764854937791824</v>
      </c>
      <c r="AJ169" s="8">
        <v>0.19417472183704376</v>
      </c>
      <c r="AK169" s="8">
        <v>0.1611495316028595</v>
      </c>
      <c r="AL169" s="8">
        <v>7.2754159569740295E-2</v>
      </c>
      <c r="AM169" s="8">
        <v>3.2441318035125732E-2</v>
      </c>
      <c r="AN169" s="8">
        <v>9.5897406339645386E-2</v>
      </c>
      <c r="AO169" s="8">
        <v>3.2421939074993134E-2</v>
      </c>
      <c r="AP169" s="8">
        <v>-0.75301641225814819</v>
      </c>
      <c r="AQ169" s="8"/>
      <c r="AR169" s="8"/>
      <c r="AS169" s="8">
        <v>-9.3538527757506026E-2</v>
      </c>
      <c r="AT169" s="8">
        <v>0.59736227343705572</v>
      </c>
      <c r="AU169" s="8">
        <v>-0.64731195940395425</v>
      </c>
      <c r="AV169" s="8">
        <v>-7.9072661252680726E-2</v>
      </c>
      <c r="AW169" s="8">
        <v>-1.6669202118198014</v>
      </c>
      <c r="AX169" s="8">
        <v>-1.2301400542723386</v>
      </c>
      <c r="AY169" s="8">
        <v>-1.1889001558200354</v>
      </c>
      <c r="AZ169" s="8">
        <v>-0.87896138715585004</v>
      </c>
      <c r="BA169" s="8">
        <v>-0.80607403250136667</v>
      </c>
      <c r="BB169" s="8">
        <v>-0.50989106252937388</v>
      </c>
      <c r="BC169" s="8">
        <v>1.3660517032066228</v>
      </c>
      <c r="BD169" s="8">
        <v>0.83174985716623573</v>
      </c>
      <c r="BE169" s="8">
        <v>-0.50611553068267345</v>
      </c>
      <c r="BF169" s="8">
        <v>-0.21149217243449195</v>
      </c>
      <c r="BG169" s="8">
        <v>21.986509871179017</v>
      </c>
      <c r="BH169" s="8">
        <v>14.001522967342851</v>
      </c>
      <c r="BI169" s="8">
        <v>18.164472639762877</v>
      </c>
      <c r="BJ169" s="8">
        <v>11.215825802670993</v>
      </c>
      <c r="BK169" s="8">
        <v>16.763129656100553</v>
      </c>
      <c r="BL169" s="8">
        <v>22.326614388180342</v>
      </c>
      <c r="BM169" s="8">
        <v>17.409679220872771</v>
      </c>
      <c r="BN169" s="8">
        <v>98.732502252311221</v>
      </c>
      <c r="BO169" s="8">
        <v>108.83816136544485</v>
      </c>
      <c r="BP169" s="8">
        <v>103.56960541147114</v>
      </c>
      <c r="BQ169" s="8">
        <v>112.36369074672312</v>
      </c>
      <c r="BR169" s="8">
        <v>105.34312046716516</v>
      </c>
      <c r="BS169" s="8">
        <v>98.302071951918222</v>
      </c>
      <c r="BT169" s="7" t="s">
        <v>399</v>
      </c>
      <c r="BU169" s="7" t="s">
        <v>400</v>
      </c>
      <c r="BV169" s="7">
        <v>8.1666669845581055</v>
      </c>
      <c r="BW169" s="7" t="s">
        <v>222</v>
      </c>
      <c r="BX169" s="9">
        <v>1.6000000238418579</v>
      </c>
      <c r="BY169" s="7" t="s">
        <v>231</v>
      </c>
      <c r="BZ169" s="7" t="s">
        <v>214</v>
      </c>
      <c r="CA169" s="25">
        <v>0</v>
      </c>
      <c r="CB169" s="25">
        <v>0</v>
      </c>
      <c r="CC169" s="25">
        <v>0</v>
      </c>
    </row>
    <row r="170" spans="1:81" x14ac:dyDescent="0.25">
      <c r="A170" s="7">
        <v>513</v>
      </c>
      <c r="B170" s="7">
        <v>44657</v>
      </c>
      <c r="C170" s="7" t="s">
        <v>916</v>
      </c>
      <c r="D170" s="7" t="s">
        <v>917</v>
      </c>
      <c r="E170" s="7" t="s">
        <v>914</v>
      </c>
      <c r="F170" s="7" t="s">
        <v>237</v>
      </c>
      <c r="H170" s="7" t="s">
        <v>224</v>
      </c>
      <c r="I170" s="8">
        <v>24.5</v>
      </c>
      <c r="J170" s="7" t="s">
        <v>214</v>
      </c>
      <c r="K170" s="8">
        <v>122.25995635986328</v>
      </c>
      <c r="L170" s="8">
        <v>3.5810999870300293</v>
      </c>
      <c r="M170" s="7" t="s">
        <v>349</v>
      </c>
      <c r="N170" s="7" t="s">
        <v>214</v>
      </c>
      <c r="O170" s="7" t="s">
        <v>389</v>
      </c>
      <c r="P170" s="7" t="s">
        <v>217</v>
      </c>
      <c r="Q170" s="7" t="s">
        <v>918</v>
      </c>
      <c r="R170" s="7" t="s">
        <v>242</v>
      </c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>
        <v>0.73760508640562072</v>
      </c>
      <c r="AT170" s="8">
        <v>2.325373807925446</v>
      </c>
      <c r="AU170" s="8">
        <v>1.6009119121680295</v>
      </c>
      <c r="AV170" s="8">
        <v>1.7087279587109523</v>
      </c>
      <c r="AW170" s="8">
        <v>1.4748229078031316</v>
      </c>
      <c r="AX170" s="8">
        <v>1.9145485353662044</v>
      </c>
      <c r="AY170" s="8">
        <v>0.76370461780845145</v>
      </c>
      <c r="AZ170" s="8">
        <v>0.99090341525155778</v>
      </c>
      <c r="BA170" s="8">
        <v>-0.44083595740596365</v>
      </c>
      <c r="BB170" s="8">
        <v>0.25674750216672432</v>
      </c>
      <c r="BC170" s="8">
        <v>0.58592401044867093</v>
      </c>
      <c r="BD170" s="8">
        <v>2.0587433047184205</v>
      </c>
      <c r="BE170" s="8">
        <v>0.78702209620465668</v>
      </c>
      <c r="BF170" s="8">
        <v>1.5425074206898843</v>
      </c>
      <c r="BT170" s="7" t="s">
        <v>352</v>
      </c>
      <c r="BU170" s="7" t="s">
        <v>353</v>
      </c>
      <c r="BV170" s="7">
        <v>8</v>
      </c>
      <c r="BW170" s="7" t="s">
        <v>222</v>
      </c>
      <c r="BX170" s="9">
        <v>1.6000000238418579</v>
      </c>
      <c r="BY170" s="7" t="s">
        <v>214</v>
      </c>
      <c r="BZ170" s="7" t="s">
        <v>214</v>
      </c>
      <c r="CA170" s="25">
        <v>0</v>
      </c>
      <c r="CB170" s="25">
        <v>0</v>
      </c>
      <c r="CC170" s="25">
        <v>0</v>
      </c>
    </row>
    <row r="171" spans="1:81" x14ac:dyDescent="0.25">
      <c r="A171" s="7">
        <v>513</v>
      </c>
      <c r="B171" s="7">
        <v>44657</v>
      </c>
      <c r="C171" s="7" t="s">
        <v>919</v>
      </c>
      <c r="D171" s="7" t="s">
        <v>919</v>
      </c>
      <c r="E171" s="7" t="s">
        <v>919</v>
      </c>
      <c r="F171" s="7" t="s">
        <v>237</v>
      </c>
      <c r="G171" s="7">
        <v>1</v>
      </c>
      <c r="H171" s="7" t="s">
        <v>354</v>
      </c>
      <c r="I171" s="8">
        <v>7.5</v>
      </c>
      <c r="J171" s="7" t="s">
        <v>214</v>
      </c>
      <c r="K171" s="8">
        <v>72.16131591796875</v>
      </c>
      <c r="L171" s="8">
        <v>4.6256093978881836</v>
      </c>
      <c r="M171" s="7" t="s">
        <v>349</v>
      </c>
      <c r="N171" s="7" t="s">
        <v>231</v>
      </c>
      <c r="O171" s="7" t="s">
        <v>350</v>
      </c>
      <c r="P171" s="7" t="s">
        <v>217</v>
      </c>
      <c r="Q171" s="7" t="s">
        <v>17968</v>
      </c>
      <c r="R171" s="7" t="s">
        <v>242</v>
      </c>
      <c r="T171" s="8">
        <v>0.83435463905334473</v>
      </c>
      <c r="U171" s="8">
        <v>0.86396300792694092</v>
      </c>
      <c r="V171" s="8">
        <v>0.82712763547897339</v>
      </c>
      <c r="W171" s="8">
        <v>0.71349585056304932</v>
      </c>
      <c r="X171" s="8">
        <v>0.43099543452262878</v>
      </c>
      <c r="Y171" s="8">
        <v>0.77752220630645752</v>
      </c>
      <c r="Z171" s="8">
        <v>0.61923909187316895</v>
      </c>
      <c r="AA171" s="8">
        <v>0.90939319133758545</v>
      </c>
      <c r="AB171" s="8">
        <v>0.92756682634353638</v>
      </c>
      <c r="AC171" s="8">
        <v>0.88495063781738281</v>
      </c>
      <c r="AD171" s="8">
        <v>0.6042209267616272</v>
      </c>
      <c r="AE171" s="8">
        <v>0.79341429471969604</v>
      </c>
      <c r="AF171" s="8">
        <v>0.91815412044525146</v>
      </c>
      <c r="AG171" s="8">
        <v>0.88293606042861938</v>
      </c>
      <c r="AH171" s="8">
        <v>1.6125904396176338E-2</v>
      </c>
      <c r="AI171" s="8">
        <v>0.16075441241264343</v>
      </c>
      <c r="AJ171" s="8">
        <v>0.25278183817863464</v>
      </c>
      <c r="AK171" s="8">
        <v>0.20943160355091095</v>
      </c>
      <c r="AL171" s="8">
        <v>0.1003669798374176</v>
      </c>
      <c r="AM171" s="8">
        <v>4.2043112218379974E-2</v>
      </c>
      <c r="AN171" s="8">
        <v>0.13565194606781006</v>
      </c>
      <c r="AO171" s="8">
        <v>5.1516074687242508E-2</v>
      </c>
      <c r="AP171" s="8">
        <v>-0.4686112105846405</v>
      </c>
      <c r="AQ171" s="8"/>
      <c r="AR171" s="8"/>
      <c r="AS171" s="8">
        <v>1.1958281688606656</v>
      </c>
      <c r="AT171" s="8">
        <v>0.44345884914641853</v>
      </c>
      <c r="AU171" s="8">
        <v>1.1884849296909124</v>
      </c>
      <c r="AV171" s="8">
        <v>0.43627879778064749</v>
      </c>
      <c r="AW171" s="8">
        <v>1.1652093637031053</v>
      </c>
      <c r="AX171" s="8">
        <v>0.42944014127426133</v>
      </c>
      <c r="AY171" s="8">
        <v>1.1637256611271272</v>
      </c>
      <c r="AZ171" s="8">
        <v>0.42518456133417559</v>
      </c>
      <c r="BA171" s="8">
        <v>0.92378549318404579</v>
      </c>
      <c r="BB171" s="8">
        <v>0.39417049178393215</v>
      </c>
      <c r="BC171" s="8">
        <v>1.1021726521054593</v>
      </c>
      <c r="BD171" s="8">
        <v>0.43472396852806738</v>
      </c>
      <c r="BE171" s="8">
        <v>1.1232010447785525</v>
      </c>
      <c r="BF171" s="8">
        <v>0.42720946830791712</v>
      </c>
      <c r="BG171" s="8">
        <v>-11.883294589301482</v>
      </c>
      <c r="BH171" s="8">
        <v>-23.541999698108164</v>
      </c>
      <c r="BI171" s="8">
        <v>-13.454171364014259</v>
      </c>
      <c r="BJ171" s="8">
        <v>-28.214162488588247</v>
      </c>
      <c r="BK171" s="8">
        <v>1.157871771273298</v>
      </c>
      <c r="BL171" s="8">
        <v>-6.4893386550470913</v>
      </c>
      <c r="BM171" s="8">
        <v>-13.737515837297657</v>
      </c>
      <c r="BN171" s="8">
        <v>80.736457668017479</v>
      </c>
      <c r="BO171" s="8">
        <v>89.149532693527831</v>
      </c>
      <c r="BP171" s="8">
        <v>81.870023020099964</v>
      </c>
      <c r="BQ171" s="8">
        <v>92.521026844967949</v>
      </c>
      <c r="BR171" s="8">
        <v>71.325780411175245</v>
      </c>
      <c r="BS171" s="8">
        <v>76.844108085824146</v>
      </c>
      <c r="BT171" s="7" t="s">
        <v>399</v>
      </c>
      <c r="BU171" s="7" t="s">
        <v>400</v>
      </c>
      <c r="BV171" s="7">
        <v>6.5</v>
      </c>
      <c r="BW171" s="7" t="s">
        <v>402</v>
      </c>
      <c r="BX171" s="9">
        <v>1.4500000476837158</v>
      </c>
      <c r="BY171" s="7" t="s">
        <v>231</v>
      </c>
      <c r="BZ171" s="7" t="s">
        <v>214</v>
      </c>
      <c r="CA171" s="25">
        <v>0</v>
      </c>
      <c r="CB171" s="25">
        <v>0</v>
      </c>
      <c r="CC171" s="25">
        <v>0</v>
      </c>
    </row>
    <row r="172" spans="1:81" x14ac:dyDescent="0.25">
      <c r="A172" s="7">
        <v>513</v>
      </c>
      <c r="B172" s="7">
        <v>44657</v>
      </c>
      <c r="C172" s="7" t="s">
        <v>923</v>
      </c>
      <c r="D172" s="7" t="s">
        <v>924</v>
      </c>
      <c r="E172" s="7" t="s">
        <v>924</v>
      </c>
      <c r="F172" s="7" t="s">
        <v>331</v>
      </c>
      <c r="H172" s="7" t="s">
        <v>354</v>
      </c>
      <c r="I172" s="8">
        <v>7.5</v>
      </c>
      <c r="J172" s="7" t="s">
        <v>214</v>
      </c>
      <c r="K172" s="8">
        <v>63.668441772460938</v>
      </c>
      <c r="L172" s="8">
        <v>5.4718303680419922</v>
      </c>
      <c r="M172" s="7" t="s">
        <v>322</v>
      </c>
      <c r="N172" s="7" t="s">
        <v>216</v>
      </c>
      <c r="O172" s="7" t="s">
        <v>350</v>
      </c>
      <c r="P172" s="7" t="s">
        <v>481</v>
      </c>
      <c r="Q172" s="7" t="s">
        <v>925</v>
      </c>
      <c r="R172" s="7" t="s">
        <v>291</v>
      </c>
      <c r="S172" s="7">
        <v>3</v>
      </c>
      <c r="T172" s="8">
        <v>0.88085365295410156</v>
      </c>
      <c r="U172" s="8">
        <v>0.80594468116760254</v>
      </c>
      <c r="V172" s="8">
        <v>0.87341165542602539</v>
      </c>
      <c r="W172" s="8">
        <v>0.70132100582122803</v>
      </c>
      <c r="X172" s="8">
        <v>0.57053536176681519</v>
      </c>
      <c r="Y172" s="8">
        <v>0.89090663194656372</v>
      </c>
      <c r="Z172" s="8">
        <v>0.77928280830383301</v>
      </c>
      <c r="AA172" s="8">
        <v>0.92661947011947632</v>
      </c>
      <c r="AB172" s="8">
        <v>0.9206702709197998</v>
      </c>
      <c r="AC172" s="8">
        <v>0.95135587453842163</v>
      </c>
      <c r="AD172" s="8">
        <v>0.88578623533248901</v>
      </c>
      <c r="AE172" s="8">
        <v>0.81330358982086182</v>
      </c>
      <c r="AF172" s="8">
        <v>0.92822402715682983</v>
      </c>
      <c r="AG172" s="8">
        <v>0.89693921804428101</v>
      </c>
      <c r="AH172" s="8">
        <v>3.6812469363212585E-2</v>
      </c>
      <c r="AI172" s="8">
        <v>0.38742431998252869</v>
      </c>
      <c r="AJ172" s="8">
        <v>0.53830301761627197</v>
      </c>
      <c r="AK172" s="8">
        <v>0.50484669208526611</v>
      </c>
      <c r="AL172" s="8">
        <v>0.22520971298217773</v>
      </c>
      <c r="AM172" s="8">
        <v>0.12705028057098389</v>
      </c>
      <c r="AN172" s="8">
        <v>0.3548266589641571</v>
      </c>
      <c r="AO172" s="8">
        <v>0.14799612760543823</v>
      </c>
      <c r="AP172" s="8">
        <v>0.48545992374420166</v>
      </c>
      <c r="AQ172" s="8"/>
      <c r="AR172" s="8"/>
      <c r="AS172" s="8">
        <v>-0.88455161874058386</v>
      </c>
      <c r="AT172" s="8">
        <v>-1.6892795812848249</v>
      </c>
      <c r="AU172" s="8">
        <v>0.49231272472073678</v>
      </c>
      <c r="AV172" s="8">
        <v>-0.44217258054748498</v>
      </c>
      <c r="AW172" s="8">
        <v>-4.2833275568061021E-3</v>
      </c>
      <c r="AX172" s="8">
        <v>-0.45070978103637399</v>
      </c>
      <c r="AY172" s="8">
        <v>-2.6855690584680649E-2</v>
      </c>
      <c r="AZ172" s="8">
        <v>-1.0710003505707615</v>
      </c>
      <c r="BA172" s="8">
        <v>1.2349333399528879</v>
      </c>
      <c r="BB172" s="8">
        <v>1.1734194000663321</v>
      </c>
      <c r="BC172" s="8">
        <v>1.2349333399528879</v>
      </c>
      <c r="BD172" s="8">
        <v>1.1734194000663321</v>
      </c>
      <c r="BE172" s="8">
        <v>0.3410814612907403</v>
      </c>
      <c r="BF172" s="8">
        <v>-0.21772058221779686</v>
      </c>
      <c r="BG172" s="8">
        <v>-26.807654499468399</v>
      </c>
      <c r="BH172" s="8">
        <v>47.907054964366338</v>
      </c>
      <c r="BI172" s="8">
        <v>-14.485361751374755</v>
      </c>
      <c r="BJ172" s="8">
        <v>21.600072923775862</v>
      </c>
      <c r="BK172" s="8">
        <v>-7.8228789258772373</v>
      </c>
      <c r="BL172" s="8">
        <v>-7.8228789258772373</v>
      </c>
      <c r="BM172" s="8">
        <v>2.0947256309240951</v>
      </c>
      <c r="BN172" s="8">
        <v>80.736457668017479</v>
      </c>
      <c r="BO172" s="8">
        <v>33.1667663775725</v>
      </c>
      <c r="BP172" s="8">
        <v>72.891045884665303</v>
      </c>
      <c r="BQ172" s="8">
        <v>49.916011920177603</v>
      </c>
      <c r="BR172" s="8">
        <v>68.649146886313204</v>
      </c>
      <c r="BS172" s="8">
        <v>68.649146886313204</v>
      </c>
      <c r="BT172" s="7" t="s">
        <v>338</v>
      </c>
      <c r="BU172" s="7" t="s">
        <v>339</v>
      </c>
      <c r="BV172" s="7">
        <v>7.5</v>
      </c>
      <c r="BW172" s="7" t="s">
        <v>354</v>
      </c>
      <c r="BX172" s="9">
        <v>1.7999999523162842</v>
      </c>
      <c r="BY172" s="7" t="s">
        <v>216</v>
      </c>
      <c r="BZ172" s="7" t="s">
        <v>214</v>
      </c>
      <c r="CA172" s="25">
        <v>0</v>
      </c>
      <c r="CB172" s="25">
        <v>0</v>
      </c>
      <c r="CC172" s="25">
        <v>0</v>
      </c>
    </row>
    <row r="173" spans="1:81" x14ac:dyDescent="0.25">
      <c r="A173" s="7">
        <v>513</v>
      </c>
      <c r="B173" s="7">
        <v>44657</v>
      </c>
      <c r="C173" s="7" t="s">
        <v>926</v>
      </c>
      <c r="D173" s="7" t="s">
        <v>927</v>
      </c>
      <c r="E173" s="7" t="s">
        <v>928</v>
      </c>
      <c r="F173" s="7" t="s">
        <v>212</v>
      </c>
      <c r="H173" s="7" t="s">
        <v>224</v>
      </c>
      <c r="I173" s="8">
        <v>24.5</v>
      </c>
      <c r="J173" s="7" t="s">
        <v>214</v>
      </c>
      <c r="K173" s="8">
        <v>281.28094482421875</v>
      </c>
      <c r="L173" s="8">
        <v>0.30390000343322754</v>
      </c>
      <c r="M173" s="7" t="s">
        <v>361</v>
      </c>
      <c r="N173" s="7" t="s">
        <v>214</v>
      </c>
      <c r="O173" s="7" t="s">
        <v>214</v>
      </c>
      <c r="P173" s="7" t="s">
        <v>469</v>
      </c>
      <c r="Q173" s="7" t="s">
        <v>929</v>
      </c>
      <c r="R173" s="7" t="s">
        <v>242</v>
      </c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>
        <v>1.1843583662107118</v>
      </c>
      <c r="AT173" s="8">
        <v>3.3151901789162679</v>
      </c>
      <c r="AU173" s="8">
        <v>0.66319668406301024</v>
      </c>
      <c r="AV173" s="8">
        <v>2.9238328079978992</v>
      </c>
      <c r="AW173" s="8">
        <v>1.6465460465848099</v>
      </c>
      <c r="AX173" s="8">
        <v>2.153162137882572</v>
      </c>
      <c r="AY173" s="8">
        <v>1.3098729850188298</v>
      </c>
      <c r="AZ173" s="8">
        <v>2.1963685358277183</v>
      </c>
      <c r="BA173" s="8">
        <v>2.5488883306711263</v>
      </c>
      <c r="BB173" s="8">
        <v>2.6923358248106655</v>
      </c>
      <c r="BC173" s="8">
        <v>2.3604959579287219</v>
      </c>
      <c r="BD173" s="8">
        <v>2.2338260602498408</v>
      </c>
      <c r="BE173" s="8">
        <v>1.6188930617462016</v>
      </c>
      <c r="BF173" s="8">
        <v>2.5857859242808274</v>
      </c>
      <c r="BT173" s="7" t="s">
        <v>352</v>
      </c>
      <c r="BU173" s="7" t="s">
        <v>353</v>
      </c>
      <c r="BV173" s="7">
        <v>8.5</v>
      </c>
      <c r="BW173" s="7" t="s">
        <v>222</v>
      </c>
      <c r="BX173" s="9">
        <v>0</v>
      </c>
      <c r="BY173" s="7" t="s">
        <v>214</v>
      </c>
      <c r="BZ173" s="7" t="s">
        <v>214</v>
      </c>
      <c r="CA173" s="25">
        <v>0</v>
      </c>
      <c r="CB173" s="25">
        <v>0</v>
      </c>
      <c r="CC173" s="25">
        <v>0</v>
      </c>
    </row>
    <row r="174" spans="1:81" x14ac:dyDescent="0.25">
      <c r="A174" s="7">
        <v>513</v>
      </c>
      <c r="B174" s="7">
        <v>44657</v>
      </c>
      <c r="C174" s="7" t="s">
        <v>930</v>
      </c>
      <c r="D174" s="7" t="s">
        <v>931</v>
      </c>
      <c r="E174" s="7" t="s">
        <v>931</v>
      </c>
      <c r="F174" s="7" t="s">
        <v>331</v>
      </c>
      <c r="H174" s="7" t="s">
        <v>354</v>
      </c>
      <c r="I174" s="8">
        <v>7.5</v>
      </c>
      <c r="J174" s="7" t="s">
        <v>214</v>
      </c>
      <c r="K174" s="8">
        <v>15.678764343261719</v>
      </c>
      <c r="L174" s="8">
        <v>5.6500120162963867</v>
      </c>
      <c r="M174" s="7" t="s">
        <v>349</v>
      </c>
      <c r="N174" s="7" t="s">
        <v>231</v>
      </c>
      <c r="O174" s="7" t="s">
        <v>350</v>
      </c>
      <c r="P174" s="7" t="s">
        <v>481</v>
      </c>
      <c r="Q174" s="7" t="s">
        <v>932</v>
      </c>
      <c r="R174" s="7" t="s">
        <v>242</v>
      </c>
      <c r="S174" s="7">
        <v>3</v>
      </c>
      <c r="T174" s="8">
        <v>0.75497448444366455</v>
      </c>
      <c r="U174" s="8">
        <v>0.77460712194442749</v>
      </c>
      <c r="V174" s="8">
        <v>0.76046395301818848</v>
      </c>
      <c r="W174" s="8">
        <v>0.57858121395111084</v>
      </c>
      <c r="X174" s="8">
        <v>0.39725524187088013</v>
      </c>
      <c r="Y174" s="8">
        <v>0.71689951419830322</v>
      </c>
      <c r="Z174" s="8">
        <v>0.57275956869125366</v>
      </c>
      <c r="AA174" s="8">
        <v>0.84263938665390015</v>
      </c>
      <c r="AB174" s="8">
        <v>0.89367067813873291</v>
      </c>
      <c r="AC174" s="8">
        <v>0.79757368564605713</v>
      </c>
      <c r="AD174" s="8">
        <v>0.49090749025344849</v>
      </c>
      <c r="AE174" s="8">
        <v>0.70127350091934204</v>
      </c>
      <c r="AF174" s="8">
        <v>0.84258335828781128</v>
      </c>
      <c r="AG174" s="8">
        <v>0.83901727199554443</v>
      </c>
      <c r="AH174" s="8">
        <v>5.2720848470926285E-3</v>
      </c>
      <c r="AI174" s="8">
        <v>4.7555726021528244E-2</v>
      </c>
      <c r="AJ174" s="8">
        <v>7.4095271527767181E-2</v>
      </c>
      <c r="AK174" s="8">
        <v>6.2951579689979553E-2</v>
      </c>
      <c r="AL174" s="8">
        <v>2.6608603075146675E-2</v>
      </c>
      <c r="AM174" s="8">
        <v>1.266922801733017E-2</v>
      </c>
      <c r="AN174" s="8">
        <v>4.0891196578741074E-2</v>
      </c>
      <c r="AO174" s="8">
        <v>1.5578120946884155E-2</v>
      </c>
      <c r="AP174" s="8">
        <v>-1.7608816623687744</v>
      </c>
      <c r="AQ174" s="8"/>
      <c r="AR174" s="8"/>
      <c r="AS174" s="8">
        <v>-0.97411114019588863</v>
      </c>
      <c r="AT174" s="8">
        <v>-0.43515081137166106</v>
      </c>
      <c r="AU174" s="8">
        <v>1.8745232701622301</v>
      </c>
      <c r="AV174" s="8">
        <v>1.9926463826245582</v>
      </c>
      <c r="AW174" s="8">
        <v>-2.9229483250515433</v>
      </c>
      <c r="AX174" s="8">
        <v>-2.0244450956602789</v>
      </c>
      <c r="AY174" s="8">
        <v>-0.38218794885739538</v>
      </c>
      <c r="AZ174" s="8">
        <v>0.40561002076023428</v>
      </c>
      <c r="BA174" s="8">
        <v>-0.31489844807084161</v>
      </c>
      <c r="BB174" s="8">
        <v>-1.2582279955550011</v>
      </c>
      <c r="BC174" s="8">
        <v>-0.31489844807084161</v>
      </c>
      <c r="BD174" s="8">
        <v>-1.2582279955550011</v>
      </c>
      <c r="BE174" s="8">
        <v>-0.50575350668071339</v>
      </c>
      <c r="BF174" s="8">
        <v>-0.42963258245952501</v>
      </c>
      <c r="BG174" s="8">
        <v>-50</v>
      </c>
      <c r="BH174" s="8">
        <v>-50</v>
      </c>
      <c r="BI174" s="8">
        <v>-50</v>
      </c>
      <c r="BJ174" s="8">
        <v>-50</v>
      </c>
      <c r="BK174" s="8">
        <v>-50</v>
      </c>
      <c r="BL174" s="8">
        <v>-50</v>
      </c>
      <c r="BM174" s="8">
        <v>-50</v>
      </c>
      <c r="BN174" s="8">
        <v>80.736457668017479</v>
      </c>
      <c r="BO174" s="8">
        <v>33.1667663775725</v>
      </c>
      <c r="BP174" s="8">
        <v>81.870023020099964</v>
      </c>
      <c r="BQ174" s="8">
        <v>27.739201035591414</v>
      </c>
      <c r="BR174" s="8">
        <v>71.325780411175245</v>
      </c>
      <c r="BS174" s="8">
        <v>71.325780411175245</v>
      </c>
      <c r="BT174" s="7" t="s">
        <v>1951</v>
      </c>
      <c r="BU174" s="7" t="s">
        <v>19041</v>
      </c>
      <c r="BV174" s="7">
        <v>6.5</v>
      </c>
      <c r="BW174" s="7" t="s">
        <v>402</v>
      </c>
      <c r="BX174" s="9">
        <v>2.2999999523162842</v>
      </c>
      <c r="BY174" s="7" t="s">
        <v>231</v>
      </c>
      <c r="BZ174" s="7" t="s">
        <v>214</v>
      </c>
      <c r="CA174" s="25">
        <v>0</v>
      </c>
      <c r="CB174" s="25">
        <v>0</v>
      </c>
      <c r="CC174" s="25">
        <v>0</v>
      </c>
    </row>
    <row r="175" spans="1:81" x14ac:dyDescent="0.25">
      <c r="A175" s="7">
        <v>513</v>
      </c>
      <c r="B175" s="7">
        <v>44657</v>
      </c>
      <c r="C175" s="7" t="s">
        <v>933</v>
      </c>
      <c r="D175" s="7" t="s">
        <v>933</v>
      </c>
      <c r="E175" s="7" t="s">
        <v>933</v>
      </c>
      <c r="F175" s="7" t="s">
        <v>212</v>
      </c>
      <c r="H175" s="7" t="s">
        <v>224</v>
      </c>
      <c r="I175" s="8">
        <v>24.5</v>
      </c>
      <c r="J175" s="7" t="s">
        <v>214</v>
      </c>
      <c r="K175" s="8">
        <v>62.455677032470703</v>
      </c>
      <c r="L175" s="8">
        <v>3.6263096332550049</v>
      </c>
      <c r="M175" s="7" t="s">
        <v>349</v>
      </c>
      <c r="N175" s="7" t="s">
        <v>214</v>
      </c>
      <c r="O175" s="7" t="s">
        <v>389</v>
      </c>
      <c r="P175" s="7" t="s">
        <v>249</v>
      </c>
      <c r="Q175" s="7" t="s">
        <v>19181</v>
      </c>
      <c r="R175" s="7" t="s">
        <v>242</v>
      </c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>
        <v>0.75983509291129647</v>
      </c>
      <c r="AT175" s="8">
        <v>2.3545245284143639</v>
      </c>
      <c r="AU175" s="8">
        <v>0.17977932492736334</v>
      </c>
      <c r="AV175" s="8">
        <v>1.869968951125657</v>
      </c>
      <c r="AW175" s="8">
        <v>1.4813836972957584</v>
      </c>
      <c r="AX175" s="8">
        <v>1.911553684940247</v>
      </c>
      <c r="AY175" s="8">
        <v>0.8802967841687962</v>
      </c>
      <c r="AZ175" s="8">
        <v>1.4850194601959423</v>
      </c>
      <c r="BA175" s="8">
        <v>-0.44071790698746166</v>
      </c>
      <c r="BB175" s="8">
        <v>0.25682168360875846</v>
      </c>
      <c r="BC175" s="8">
        <v>0.14958322396069401</v>
      </c>
      <c r="BD175" s="8">
        <v>0.76649617102365941</v>
      </c>
      <c r="BE175" s="8">
        <v>0.50169336937940778</v>
      </c>
      <c r="BF175" s="8">
        <v>1.4407307465514381</v>
      </c>
      <c r="BT175" s="7" t="s">
        <v>352</v>
      </c>
      <c r="BU175" s="7" t="s">
        <v>353</v>
      </c>
      <c r="BV175" s="7">
        <v>8.5</v>
      </c>
      <c r="BW175" s="7" t="s">
        <v>222</v>
      </c>
      <c r="BX175" s="9">
        <v>0</v>
      </c>
      <c r="BY175" s="7" t="s">
        <v>214</v>
      </c>
      <c r="BZ175" s="7" t="s">
        <v>214</v>
      </c>
      <c r="CA175" s="25">
        <v>0</v>
      </c>
      <c r="CB175" s="25">
        <v>0</v>
      </c>
      <c r="CC175" s="25">
        <v>0</v>
      </c>
    </row>
    <row r="176" spans="1:81" x14ac:dyDescent="0.25">
      <c r="A176" s="7">
        <v>513</v>
      </c>
      <c r="B176" s="7">
        <v>44657</v>
      </c>
      <c r="C176" s="7" t="s">
        <v>16870</v>
      </c>
      <c r="D176" s="7" t="s">
        <v>16871</v>
      </c>
      <c r="E176" s="7" t="s">
        <v>933</v>
      </c>
      <c r="F176" s="7" t="s">
        <v>212</v>
      </c>
      <c r="H176" s="7" t="s">
        <v>224</v>
      </c>
      <c r="I176" s="8">
        <v>24.5</v>
      </c>
      <c r="J176" s="7" t="s">
        <v>214</v>
      </c>
      <c r="K176" s="8">
        <v>96.947517395019531</v>
      </c>
      <c r="L176" s="8">
        <v>2.1547000408172607</v>
      </c>
      <c r="M176" s="7" t="s">
        <v>349</v>
      </c>
      <c r="N176" s="7" t="s">
        <v>214</v>
      </c>
      <c r="O176" s="7" t="s">
        <v>343</v>
      </c>
      <c r="P176" s="7" t="s">
        <v>249</v>
      </c>
      <c r="Q176" s="7" t="s">
        <v>16872</v>
      </c>
      <c r="R176" s="7" t="s">
        <v>242</v>
      </c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>
        <v>1.0632663537042539</v>
      </c>
      <c r="AT176" s="8">
        <v>2.3713163695601169</v>
      </c>
      <c r="AU176" s="8">
        <v>0.50302369456700757</v>
      </c>
      <c r="AV176" s="8">
        <v>1.8821978546847313</v>
      </c>
      <c r="AW176" s="8">
        <v>1.7751874864115451</v>
      </c>
      <c r="AX176" s="8">
        <v>1.9109502702404346</v>
      </c>
      <c r="AY176" s="8">
        <v>1.4601036615445557</v>
      </c>
      <c r="AZ176" s="8">
        <v>1.4914112433209457</v>
      </c>
      <c r="BA176" s="8">
        <v>-0.21436432526192917</v>
      </c>
      <c r="BB176" s="8">
        <v>0.25682271867388923</v>
      </c>
      <c r="BC176" s="8">
        <v>0.47764300408449589</v>
      </c>
      <c r="BD176" s="8">
        <v>0.7667236379722896</v>
      </c>
      <c r="BE176" s="8">
        <v>0.84414331250832142</v>
      </c>
      <c r="BF176" s="8">
        <v>1.4465703490754012</v>
      </c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7" t="s">
        <v>352</v>
      </c>
      <c r="BU176" s="7" t="s">
        <v>353</v>
      </c>
      <c r="BV176" s="7">
        <v>9.5</v>
      </c>
      <c r="BW176" s="7" t="s">
        <v>213</v>
      </c>
      <c r="BX176" s="9">
        <v>0</v>
      </c>
      <c r="BY176" s="7" t="s">
        <v>214</v>
      </c>
      <c r="BZ176" s="7" t="s">
        <v>214</v>
      </c>
      <c r="CA176" s="25">
        <v>0</v>
      </c>
      <c r="CB176" s="25">
        <v>0</v>
      </c>
      <c r="CC176" s="25">
        <v>0</v>
      </c>
    </row>
    <row r="177" spans="1:81" x14ac:dyDescent="0.25">
      <c r="A177" s="7">
        <v>513</v>
      </c>
      <c r="B177" s="7">
        <v>44657</v>
      </c>
      <c r="C177" s="7" t="s">
        <v>934</v>
      </c>
      <c r="D177" s="7" t="s">
        <v>935</v>
      </c>
      <c r="E177" s="7" t="s">
        <v>935</v>
      </c>
      <c r="F177" s="7" t="s">
        <v>212</v>
      </c>
      <c r="H177" s="7" t="s">
        <v>224</v>
      </c>
      <c r="I177" s="8">
        <v>24.5</v>
      </c>
      <c r="J177" s="7" t="s">
        <v>214</v>
      </c>
      <c r="K177" s="8">
        <v>171.32820129394531</v>
      </c>
      <c r="L177" s="8">
        <v>1.5556000471115112</v>
      </c>
      <c r="M177" s="7" t="s">
        <v>349</v>
      </c>
      <c r="N177" s="7" t="s">
        <v>214</v>
      </c>
      <c r="O177" s="7" t="s">
        <v>256</v>
      </c>
      <c r="P177" s="7" t="s">
        <v>936</v>
      </c>
      <c r="Q177" s="7" t="s">
        <v>937</v>
      </c>
      <c r="R177" s="7" t="s">
        <v>242</v>
      </c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>
        <v>0.5125117247088915</v>
      </c>
      <c r="AT177" s="8">
        <v>2.0559656075577997</v>
      </c>
      <c r="AU177" s="8">
        <v>-4.5734841460598891E-2</v>
      </c>
      <c r="AV177" s="8">
        <v>1.5132434538866835</v>
      </c>
      <c r="AW177" s="8">
        <v>1.3948378251898406</v>
      </c>
      <c r="AX177" s="8">
        <v>1.8921994823676156</v>
      </c>
      <c r="AY177" s="8">
        <v>0.63573287794025723</v>
      </c>
      <c r="AZ177" s="8">
        <v>1.3432159189427235</v>
      </c>
      <c r="BA177" s="8">
        <v>-0.44226496813187854</v>
      </c>
      <c r="BB177" s="8">
        <v>0.2554373346608515</v>
      </c>
      <c r="BC177" s="8">
        <v>0.12217129208306689</v>
      </c>
      <c r="BD177" s="8">
        <v>0.74597560843896871</v>
      </c>
      <c r="BE177" s="8">
        <v>0.36287565172159647</v>
      </c>
      <c r="BF177" s="8">
        <v>1.3010062343091071</v>
      </c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7" t="s">
        <v>214</v>
      </c>
      <c r="BU177" s="7" t="s">
        <v>214</v>
      </c>
      <c r="BV177" s="7">
        <v>11.5</v>
      </c>
      <c r="BW177" s="7" t="s">
        <v>255</v>
      </c>
      <c r="BX177" s="9">
        <v>0</v>
      </c>
      <c r="BY177" s="7" t="s">
        <v>214</v>
      </c>
      <c r="BZ177" s="7" t="s">
        <v>214</v>
      </c>
      <c r="CA177" s="25">
        <v>0</v>
      </c>
      <c r="CB177" s="25">
        <v>0</v>
      </c>
      <c r="CC177" s="25">
        <v>0</v>
      </c>
    </row>
    <row r="178" spans="1:81" x14ac:dyDescent="0.25">
      <c r="A178" s="7">
        <v>513</v>
      </c>
      <c r="B178" s="7">
        <v>44657</v>
      </c>
      <c r="C178" s="7" t="s">
        <v>938</v>
      </c>
      <c r="D178" s="7" t="s">
        <v>938</v>
      </c>
      <c r="E178" s="7" t="s">
        <v>938</v>
      </c>
      <c r="F178" s="7" t="s">
        <v>237</v>
      </c>
      <c r="H178" s="7" t="s">
        <v>224</v>
      </c>
      <c r="I178" s="8">
        <v>24.5</v>
      </c>
      <c r="J178" s="7" t="s">
        <v>214</v>
      </c>
      <c r="K178" s="8">
        <v>93.990745544433594</v>
      </c>
      <c r="L178" s="8">
        <v>6.0328145027160645</v>
      </c>
      <c r="M178" s="7" t="s">
        <v>361</v>
      </c>
      <c r="N178" s="7" t="s">
        <v>214</v>
      </c>
      <c r="O178" s="7" t="s">
        <v>350</v>
      </c>
      <c r="P178" s="7" t="s">
        <v>240</v>
      </c>
      <c r="Q178" s="7" t="s">
        <v>939</v>
      </c>
      <c r="R178" s="7" t="s">
        <v>242</v>
      </c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>
        <v>0.87137284640549384</v>
      </c>
      <c r="AT178" s="8">
        <v>2.42270734098966</v>
      </c>
      <c r="AU178" s="8">
        <v>1.7188638681946879</v>
      </c>
      <c r="AV178" s="8">
        <v>1.7532907990049742</v>
      </c>
      <c r="AW178" s="8">
        <v>1.5258601949929123</v>
      </c>
      <c r="AX178" s="8">
        <v>1.929231912311522</v>
      </c>
      <c r="AY178" s="8">
        <v>0.81389971308249276</v>
      </c>
      <c r="AZ178" s="8">
        <v>1.012685885078195</v>
      </c>
      <c r="BA178" s="8">
        <v>2.0746076178656301</v>
      </c>
      <c r="BB178" s="8">
        <v>2.1930258840239207</v>
      </c>
      <c r="BC178" s="8">
        <v>-8.6375955253547275E-4</v>
      </c>
      <c r="BD178" s="8">
        <v>1.5749702842987359</v>
      </c>
      <c r="BE178" s="8">
        <v>1.1672900801647803</v>
      </c>
      <c r="BF178" s="8">
        <v>1.8143186842845014</v>
      </c>
      <c r="BT178" s="7" t="s">
        <v>214</v>
      </c>
      <c r="BU178" s="7" t="s">
        <v>214</v>
      </c>
      <c r="BV178" s="7">
        <v>6.5</v>
      </c>
      <c r="BW178" s="7" t="s">
        <v>402</v>
      </c>
      <c r="BX178" s="9">
        <v>0</v>
      </c>
      <c r="BY178" s="7" t="s">
        <v>214</v>
      </c>
      <c r="BZ178" s="7" t="s">
        <v>214</v>
      </c>
      <c r="CA178" s="25">
        <v>0</v>
      </c>
      <c r="CB178" s="25">
        <v>0</v>
      </c>
      <c r="CC178" s="25">
        <v>0</v>
      </c>
    </row>
    <row r="179" spans="1:81" x14ac:dyDescent="0.25">
      <c r="A179" s="7">
        <v>513</v>
      </c>
      <c r="B179" s="7">
        <v>44657</v>
      </c>
      <c r="C179" s="7" t="s">
        <v>940</v>
      </c>
      <c r="D179" s="7" t="s">
        <v>941</v>
      </c>
      <c r="E179" s="7" t="s">
        <v>938</v>
      </c>
      <c r="F179" s="7" t="s">
        <v>237</v>
      </c>
      <c r="H179" s="7" t="s">
        <v>224</v>
      </c>
      <c r="I179" s="8">
        <v>24.5</v>
      </c>
      <c r="J179" s="7" t="s">
        <v>214</v>
      </c>
      <c r="K179" s="8">
        <v>114.3182373046875</v>
      </c>
      <c r="L179" s="8">
        <v>2.8306000232696533</v>
      </c>
      <c r="M179" s="7" t="s">
        <v>361</v>
      </c>
      <c r="N179" s="7" t="s">
        <v>214</v>
      </c>
      <c r="O179" s="7" t="s">
        <v>389</v>
      </c>
      <c r="P179" s="7" t="s">
        <v>240</v>
      </c>
      <c r="Q179" s="7" t="s">
        <v>942</v>
      </c>
      <c r="R179" s="7" t="s">
        <v>242</v>
      </c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>
        <v>0.61516805290666898</v>
      </c>
      <c r="AT179" s="8">
        <v>2.1461122098935537</v>
      </c>
      <c r="AU179" s="8">
        <v>1.4882557380444472</v>
      </c>
      <c r="AV179" s="8">
        <v>1.5978222008814622</v>
      </c>
      <c r="AW179" s="8">
        <v>1.4337357919208695</v>
      </c>
      <c r="AX179" s="8">
        <v>1.8800946579034126</v>
      </c>
      <c r="AY179" s="8">
        <v>0.70892042533787381</v>
      </c>
      <c r="AZ179" s="8">
        <v>0.94073628949309629</v>
      </c>
      <c r="BA179" s="8">
        <v>1.9934165209279686</v>
      </c>
      <c r="BB179" s="8">
        <v>2.1195571289792854</v>
      </c>
      <c r="BC179" s="8">
        <v>-0.1691026841651187</v>
      </c>
      <c r="BD179" s="8">
        <v>1.3292339556827639</v>
      </c>
      <c r="BE179" s="8">
        <v>1.0117323074954518</v>
      </c>
      <c r="BF179" s="8">
        <v>1.6689260738055955</v>
      </c>
      <c r="BT179" s="7" t="s">
        <v>214</v>
      </c>
      <c r="BU179" s="7" t="s">
        <v>214</v>
      </c>
      <c r="BV179" s="7">
        <v>8.5</v>
      </c>
      <c r="BW179" s="7" t="s">
        <v>222</v>
      </c>
      <c r="BX179" s="9">
        <v>0</v>
      </c>
      <c r="BY179" s="7" t="s">
        <v>214</v>
      </c>
      <c r="BZ179" s="7" t="s">
        <v>214</v>
      </c>
      <c r="CA179" s="25">
        <v>0</v>
      </c>
      <c r="CB179" s="25">
        <v>0</v>
      </c>
      <c r="CC179" s="25">
        <v>0</v>
      </c>
    </row>
    <row r="180" spans="1:81" x14ac:dyDescent="0.25">
      <c r="A180" s="7">
        <v>513</v>
      </c>
      <c r="B180" s="7">
        <v>44657</v>
      </c>
      <c r="C180" s="7" t="s">
        <v>943</v>
      </c>
      <c r="D180" s="7" t="s">
        <v>944</v>
      </c>
      <c r="E180" s="7" t="s">
        <v>945</v>
      </c>
      <c r="F180" s="7" t="s">
        <v>360</v>
      </c>
      <c r="G180" s="7">
        <v>2</v>
      </c>
      <c r="H180" s="7" t="s">
        <v>430</v>
      </c>
      <c r="I180" s="8">
        <v>16.5</v>
      </c>
      <c r="J180" s="7" t="s">
        <v>214</v>
      </c>
      <c r="K180" s="8">
        <v>1705.9483642578125</v>
      </c>
      <c r="L180" s="8">
        <v>3.1771574020385742</v>
      </c>
      <c r="M180" s="7" t="s">
        <v>349</v>
      </c>
      <c r="N180" s="7" t="s">
        <v>231</v>
      </c>
      <c r="O180" s="7" t="s">
        <v>283</v>
      </c>
      <c r="P180" s="7" t="s">
        <v>469</v>
      </c>
      <c r="Q180" s="7" t="s">
        <v>946</v>
      </c>
      <c r="R180" s="7" t="s">
        <v>242</v>
      </c>
      <c r="T180" s="8">
        <v>0.69924551248550415</v>
      </c>
      <c r="U180" s="8">
        <v>0.70607203245162964</v>
      </c>
      <c r="V180" s="8">
        <v>0.66691505908966064</v>
      </c>
      <c r="W180" s="8">
        <v>0.63543230295181274</v>
      </c>
      <c r="X180" s="8">
        <v>0.14930844306945801</v>
      </c>
      <c r="Y180" s="8">
        <v>0.57626473903656006</v>
      </c>
      <c r="Z180" s="8">
        <v>0.45127680897712708</v>
      </c>
      <c r="AA180" s="8">
        <v>0.79365247488021851</v>
      </c>
      <c r="AB180" s="8">
        <v>0.80068868398666382</v>
      </c>
      <c r="AC180" s="8">
        <v>0.8364139199256897</v>
      </c>
      <c r="AD180" s="8">
        <v>0.85573524236679077</v>
      </c>
      <c r="AE180" s="8">
        <v>0.7009703516960144</v>
      </c>
      <c r="AF180" s="8">
        <v>0.73655223846435547</v>
      </c>
      <c r="AG180" s="8">
        <v>0.65791523456573486</v>
      </c>
      <c r="AH180" s="8">
        <v>0.86477702856063843</v>
      </c>
      <c r="AI180" s="8">
        <v>7.224736213684082</v>
      </c>
      <c r="AJ180" s="8">
        <v>11.078469276428223</v>
      </c>
      <c r="AK180" s="8">
        <v>9.0556631088256836</v>
      </c>
      <c r="AL180" s="8">
        <v>4.7934565544128418</v>
      </c>
      <c r="AM180" s="8">
        <v>0.78106397390365601</v>
      </c>
      <c r="AN180" s="8">
        <v>5.391571044921875</v>
      </c>
      <c r="AO180" s="8">
        <v>2.0132951736450195</v>
      </c>
      <c r="AP180" s="8">
        <v>1.6875324249267578</v>
      </c>
      <c r="AQ180" s="8"/>
      <c r="AR180" s="8"/>
      <c r="AS180" s="7">
        <v>0.41912418283860209</v>
      </c>
      <c r="AT180" s="7">
        <v>-0.24069946135066389</v>
      </c>
      <c r="AU180" s="7">
        <v>-2.0808536114417069</v>
      </c>
      <c r="AV180" s="7">
        <v>-1.4827227146614879</v>
      </c>
      <c r="AW180" s="7">
        <v>0.44363495233055683</v>
      </c>
      <c r="AX180" s="7">
        <v>-0.22232007930984993</v>
      </c>
      <c r="AY180" s="7">
        <v>-1.9779102243161364</v>
      </c>
      <c r="AZ180" s="7">
        <v>-1.5363255806159182</v>
      </c>
      <c r="BA180" s="7">
        <v>-1.3005564803677339</v>
      </c>
      <c r="BB180" s="7">
        <v>-0.77535106856792879</v>
      </c>
      <c r="BC180" s="7">
        <v>-1.8109195089225156</v>
      </c>
      <c r="BD180" s="7">
        <v>-1.1711086054530326</v>
      </c>
      <c r="BE180" s="7">
        <v>-1.051246781646489</v>
      </c>
      <c r="BF180" s="7">
        <v>-0.90475458499314687</v>
      </c>
      <c r="BG180" s="7">
        <v>71.052045138651749</v>
      </c>
      <c r="BH180" s="7">
        <v>-50</v>
      </c>
      <c r="BI180" s="7">
        <v>60.177757479551516</v>
      </c>
      <c r="BJ180" s="7">
        <v>-50</v>
      </c>
      <c r="BK180" s="7">
        <v>-39.80331530023016</v>
      </c>
      <c r="BL180" s="7">
        <v>-50</v>
      </c>
      <c r="BM180" s="7">
        <v>-9.7622521136711473</v>
      </c>
      <c r="BN180" s="7">
        <v>493.83716244326013</v>
      </c>
      <c r="BO180" s="7">
        <v>3155.1239985394423</v>
      </c>
      <c r="BP180" s="7">
        <v>679.34689488836989</v>
      </c>
      <c r="BQ180" s="7">
        <v>3922.3474356089864</v>
      </c>
      <c r="BR180" s="7">
        <v>2384.9723705424685</v>
      </c>
      <c r="BS180" s="7">
        <v>5835.0478257424311</v>
      </c>
      <c r="BT180" s="7" t="s">
        <v>399</v>
      </c>
      <c r="BU180" s="7" t="s">
        <v>400</v>
      </c>
      <c r="BV180" s="7">
        <v>16.166666030883789</v>
      </c>
      <c r="BW180" s="7" t="s">
        <v>430</v>
      </c>
      <c r="BX180" s="9">
        <v>1.9249999523162842</v>
      </c>
      <c r="BY180" s="7" t="s">
        <v>231</v>
      </c>
      <c r="BZ180" s="7" t="s">
        <v>214</v>
      </c>
      <c r="CA180" s="25">
        <v>0</v>
      </c>
      <c r="CB180" s="25">
        <v>0</v>
      </c>
      <c r="CC180" s="25">
        <v>0</v>
      </c>
    </row>
    <row r="181" spans="1:81" x14ac:dyDescent="0.25">
      <c r="A181" s="7">
        <v>513</v>
      </c>
      <c r="B181" s="7">
        <v>44657</v>
      </c>
      <c r="C181" s="7" t="s">
        <v>947</v>
      </c>
      <c r="D181" s="7" t="s">
        <v>948</v>
      </c>
      <c r="E181" s="7" t="s">
        <v>948</v>
      </c>
      <c r="F181" s="7" t="s">
        <v>237</v>
      </c>
      <c r="G181" s="7">
        <v>2</v>
      </c>
      <c r="H181" s="7" t="s">
        <v>238</v>
      </c>
      <c r="I181" s="8">
        <v>13.5</v>
      </c>
      <c r="J181" s="7" t="s">
        <v>214</v>
      </c>
      <c r="K181" s="8">
        <v>269.21844482421875</v>
      </c>
      <c r="L181" s="8">
        <v>4.1366777420043945</v>
      </c>
      <c r="M181" s="7" t="s">
        <v>349</v>
      </c>
      <c r="N181" s="7" t="s">
        <v>231</v>
      </c>
      <c r="O181" s="7" t="s">
        <v>290</v>
      </c>
      <c r="P181" s="7" t="s">
        <v>826</v>
      </c>
      <c r="Q181" s="7" t="s">
        <v>949</v>
      </c>
      <c r="R181" s="7" t="s">
        <v>242</v>
      </c>
      <c r="T181" s="8">
        <v>0.67412292957305908</v>
      </c>
      <c r="U181" s="8">
        <v>0.79295682907104492</v>
      </c>
      <c r="V181" s="8">
        <v>0.63488936424255371</v>
      </c>
      <c r="W181" s="8">
        <v>0.60095727443695068</v>
      </c>
      <c r="X181" s="8">
        <v>7.4625477194786072E-2</v>
      </c>
      <c r="Y181" s="8">
        <v>0.55590474605560303</v>
      </c>
      <c r="Z181" s="8">
        <v>0.45272976160049438</v>
      </c>
      <c r="AA181" s="8">
        <v>0.79784733057022095</v>
      </c>
      <c r="AB181" s="8">
        <v>0.89905804395675659</v>
      </c>
      <c r="AC181" s="8">
        <v>0.86753255128860474</v>
      </c>
      <c r="AD181" s="8">
        <v>0.67439454793930054</v>
      </c>
      <c r="AE181" s="8">
        <v>0.83704417943954468</v>
      </c>
      <c r="AF181" s="8">
        <v>0.79204088449478149</v>
      </c>
      <c r="AG181" s="8">
        <v>0.76406848430633545</v>
      </c>
      <c r="AH181" s="8">
        <v>8.3591639995574951E-2</v>
      </c>
      <c r="AI181" s="8">
        <v>0.67327123880386353</v>
      </c>
      <c r="AJ181" s="8">
        <v>1.2026493549346924</v>
      </c>
      <c r="AK181" s="8">
        <v>0.8333098292350769</v>
      </c>
      <c r="AL181" s="8">
        <v>0.43820947408676147</v>
      </c>
      <c r="AM181" s="8">
        <v>3.773532435297966E-2</v>
      </c>
      <c r="AN181" s="8">
        <v>0.50275033712387085</v>
      </c>
      <c r="AO181" s="8">
        <v>0.19523702561855316</v>
      </c>
      <c r="AP181" s="8">
        <v>-0.1976688951253891</v>
      </c>
      <c r="AQ181" s="8"/>
      <c r="AR181" s="8"/>
      <c r="AS181" s="8">
        <v>0.44398019255284726</v>
      </c>
      <c r="AT181" s="8">
        <v>-1.118521577679249</v>
      </c>
      <c r="AU181" s="8">
        <v>0.46416169334868279</v>
      </c>
      <c r="AV181" s="8">
        <v>-1.243820761385545</v>
      </c>
      <c r="AW181" s="8">
        <v>0.48720892432147139</v>
      </c>
      <c r="AX181" s="8">
        <v>-1.5559516757829308</v>
      </c>
      <c r="AY181" s="8">
        <v>0.44826835478314392</v>
      </c>
      <c r="AZ181" s="8">
        <v>-1.455666011424382</v>
      </c>
      <c r="BA181" s="8">
        <v>0.4548628717164705</v>
      </c>
      <c r="BB181" s="8">
        <v>-0.86689637044984569</v>
      </c>
      <c r="BC181" s="8">
        <v>0.45010385835309602</v>
      </c>
      <c r="BD181" s="8">
        <v>-1.0511128671282315</v>
      </c>
      <c r="BE181" s="8">
        <v>0.45809764917928536</v>
      </c>
      <c r="BF181" s="8">
        <v>-1.2153282106416972</v>
      </c>
      <c r="BG181" s="7">
        <v>-0.30153930690493724</v>
      </c>
      <c r="BH181" s="7">
        <v>-9.6445407343823071</v>
      </c>
      <c r="BI181" s="7">
        <v>-24.642042212441194</v>
      </c>
      <c r="BJ181" s="7">
        <v>-10.267859155140217</v>
      </c>
      <c r="BK181" s="7">
        <v>-50</v>
      </c>
      <c r="BL181" s="7">
        <v>-25.088777522299242</v>
      </c>
      <c r="BM181" s="7">
        <v>-19.990793155194648</v>
      </c>
      <c r="BN181" s="7">
        <v>270.03024425680195</v>
      </c>
      <c r="BO181" s="7">
        <v>295.18332739976108</v>
      </c>
      <c r="BP181" s="7">
        <v>335.55936764148043</v>
      </c>
      <c r="BQ181" s="7">
        <v>296.8614155584284</v>
      </c>
      <c r="BR181" s="7">
        <v>740.29431142552642</v>
      </c>
      <c r="BS181" s="7">
        <v>336.76206149516094</v>
      </c>
      <c r="BT181" s="7" t="s">
        <v>399</v>
      </c>
      <c r="BU181" s="7" t="s">
        <v>400</v>
      </c>
      <c r="BV181" s="7">
        <v>13.5</v>
      </c>
      <c r="BW181" s="7" t="s">
        <v>238</v>
      </c>
      <c r="BX181" s="9">
        <v>0</v>
      </c>
      <c r="BY181" s="7" t="s">
        <v>231</v>
      </c>
      <c r="BZ181" s="7" t="s">
        <v>214</v>
      </c>
      <c r="CA181" s="25">
        <v>0</v>
      </c>
      <c r="CB181" s="25">
        <v>0</v>
      </c>
      <c r="CC181" s="25">
        <v>0</v>
      </c>
    </row>
    <row r="182" spans="1:81" x14ac:dyDescent="0.25">
      <c r="A182" s="7">
        <v>513</v>
      </c>
      <c r="B182" s="7">
        <v>44657</v>
      </c>
      <c r="C182" s="7" t="s">
        <v>950</v>
      </c>
      <c r="D182" s="7" t="s">
        <v>950</v>
      </c>
      <c r="E182" s="7" t="s">
        <v>950</v>
      </c>
      <c r="F182" s="7" t="s">
        <v>360</v>
      </c>
      <c r="G182" s="7">
        <v>2</v>
      </c>
      <c r="H182" s="7" t="s">
        <v>213</v>
      </c>
      <c r="I182" s="8">
        <v>9.5</v>
      </c>
      <c r="J182" s="7" t="s">
        <v>214</v>
      </c>
      <c r="K182" s="8">
        <v>173.01553344726563</v>
      </c>
      <c r="L182" s="8">
        <v>6.2019829750061035</v>
      </c>
      <c r="M182" s="7" t="s">
        <v>349</v>
      </c>
      <c r="N182" s="7" t="s">
        <v>231</v>
      </c>
      <c r="O182" s="7" t="s">
        <v>343</v>
      </c>
      <c r="P182" s="7" t="s">
        <v>217</v>
      </c>
      <c r="Q182" s="7" t="s">
        <v>951</v>
      </c>
      <c r="R182" s="7" t="s">
        <v>242</v>
      </c>
      <c r="T182" s="8">
        <v>0.48623844981193542</v>
      </c>
      <c r="U182" s="8">
        <v>0.55571269989013672</v>
      </c>
      <c r="V182" s="8">
        <v>0.50166738033294678</v>
      </c>
      <c r="W182" s="8">
        <v>0.36240649223327637</v>
      </c>
      <c r="X182" s="8">
        <v>0.23954549431800842</v>
      </c>
      <c r="Y182" s="8">
        <v>0.50099861621856689</v>
      </c>
      <c r="Z182" s="8">
        <v>0.30213737487792969</v>
      </c>
      <c r="AA182" s="8">
        <v>0.92055529356002808</v>
      </c>
      <c r="AB182" s="8">
        <v>0.92437726259231567</v>
      </c>
      <c r="AC182" s="8">
        <v>0.88424068689346313</v>
      </c>
      <c r="AD182" s="8">
        <v>0.66551035642623901</v>
      </c>
      <c r="AE182" s="8">
        <v>0.81505101919174194</v>
      </c>
      <c r="AF182" s="8">
        <v>0.94444173574447632</v>
      </c>
      <c r="AG182" s="8">
        <v>0.89819198846817017</v>
      </c>
      <c r="AH182" s="8">
        <v>2.5942571461200714E-2</v>
      </c>
      <c r="AI182" s="8">
        <v>0.15071292221546173</v>
      </c>
      <c r="AJ182" s="8">
        <v>0.26157122850418091</v>
      </c>
      <c r="AK182" s="8">
        <v>0.20434992015361786</v>
      </c>
      <c r="AL182" s="8">
        <v>8.2013309001922607E-2</v>
      </c>
      <c r="AM182" s="8">
        <v>3.7592321634292603E-2</v>
      </c>
      <c r="AN182" s="8">
        <v>0.14061726629734039</v>
      </c>
      <c r="AO182" s="8">
        <v>4.0436893701553345E-2</v>
      </c>
      <c r="AP182" s="8">
        <v>-0.4627305269241333</v>
      </c>
      <c r="AQ182" s="8"/>
      <c r="AR182" s="8"/>
      <c r="AS182" s="8">
        <v>3.1124362256308218</v>
      </c>
      <c r="AT182" s="8">
        <v>2.4023321193127578</v>
      </c>
      <c r="AU182" s="8">
        <v>3.7903497014418974</v>
      </c>
      <c r="AV182" s="8">
        <v>3.1057084709224014</v>
      </c>
      <c r="AW182" s="8">
        <v>2.4593009585008283</v>
      </c>
      <c r="AX182" s="8">
        <v>1.9588709230428305</v>
      </c>
      <c r="AY182" s="8">
        <v>0.836812600292695</v>
      </c>
      <c r="AZ182" s="8">
        <v>1.382856459443992</v>
      </c>
      <c r="BA182" s="8">
        <v>2.8402004648994192</v>
      </c>
      <c r="BB182" s="8">
        <v>2.3761661229530402</v>
      </c>
      <c r="BC182" s="8">
        <v>1.8626510173909361</v>
      </c>
      <c r="BD182" s="8">
        <v>2.2303441184129458</v>
      </c>
      <c r="BE182" s="8">
        <v>2.4836251613594329</v>
      </c>
      <c r="BF182" s="8">
        <v>2.2427130356813278</v>
      </c>
      <c r="BG182" s="8">
        <v>30.214450782528413</v>
      </c>
      <c r="BH182" s="8">
        <v>31.607950513079107</v>
      </c>
      <c r="BI182" s="8">
        <v>24.272323015652074</v>
      </c>
      <c r="BJ182" s="8">
        <v>6.7990984187088932</v>
      </c>
      <c r="BK182" s="8">
        <v>10.074941420571092</v>
      </c>
      <c r="BL182" s="8">
        <v>28.661760493431</v>
      </c>
      <c r="BM182" s="8">
        <v>21.938420773995094</v>
      </c>
      <c r="BN182" s="8">
        <v>120.73984024771256</v>
      </c>
      <c r="BO182" s="8">
        <v>118.32886925531407</v>
      </c>
      <c r="BP182" s="8">
        <v>131.02064430169176</v>
      </c>
      <c r="BQ182" s="8">
        <v>161.25203704853183</v>
      </c>
      <c r="BR182" s="8">
        <v>155.58431980396503</v>
      </c>
      <c r="BS182" s="8">
        <v>123.42623563417835</v>
      </c>
      <c r="BT182" s="7" t="s">
        <v>399</v>
      </c>
      <c r="BU182" s="7" t="s">
        <v>400</v>
      </c>
      <c r="BV182" s="7">
        <v>9.1666669845581055</v>
      </c>
      <c r="BW182" s="7" t="s">
        <v>213</v>
      </c>
      <c r="BX182" s="9">
        <v>1.2999999523162842</v>
      </c>
      <c r="BY182" s="7" t="s">
        <v>231</v>
      </c>
      <c r="BZ182" s="7" t="s">
        <v>214</v>
      </c>
      <c r="CA182" s="25">
        <v>0</v>
      </c>
      <c r="CB182" s="25">
        <v>0</v>
      </c>
      <c r="CC182" s="25">
        <v>0</v>
      </c>
    </row>
    <row r="183" spans="1:81" x14ac:dyDescent="0.25">
      <c r="A183" s="7">
        <v>513</v>
      </c>
      <c r="B183" s="7">
        <v>44657</v>
      </c>
      <c r="C183" s="7" t="s">
        <v>952</v>
      </c>
      <c r="D183" s="7" t="s">
        <v>953</v>
      </c>
      <c r="E183" s="7" t="s">
        <v>954</v>
      </c>
      <c r="F183" s="7" t="s">
        <v>237</v>
      </c>
      <c r="H183" s="7" t="s">
        <v>224</v>
      </c>
      <c r="I183" s="8">
        <v>24.5</v>
      </c>
      <c r="J183" s="7" t="s">
        <v>214</v>
      </c>
      <c r="K183" s="8">
        <v>191.69143676757813</v>
      </c>
      <c r="L183" s="8">
        <v>3.4777998924255371</v>
      </c>
      <c r="M183" s="7" t="s">
        <v>322</v>
      </c>
      <c r="N183" s="7" t="s">
        <v>214</v>
      </c>
      <c r="O183" s="7" t="s">
        <v>256</v>
      </c>
      <c r="P183" s="7" t="s">
        <v>240</v>
      </c>
      <c r="Q183" s="7" t="s">
        <v>955</v>
      </c>
      <c r="R183" s="7" t="s">
        <v>291</v>
      </c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>
        <v>0.75418930988354516</v>
      </c>
      <c r="AT183" s="8">
        <v>2.2822952352589914</v>
      </c>
      <c r="AU183" s="8">
        <v>1.6857396037509698</v>
      </c>
      <c r="AV183" s="8">
        <v>1.7077460189822846</v>
      </c>
      <c r="AW183" s="8">
        <v>1.213917668849406</v>
      </c>
      <c r="AX183" s="8">
        <v>1.1202089555884811</v>
      </c>
      <c r="AY183" s="8">
        <v>1.301565457870987</v>
      </c>
      <c r="AZ183" s="8">
        <v>0.75281456606103503</v>
      </c>
      <c r="BA183" s="8">
        <v>-3.5928647238822427</v>
      </c>
      <c r="BB183" s="8">
        <v>-3.3453876980175594</v>
      </c>
      <c r="BC183" s="8">
        <v>0.62424924092106393</v>
      </c>
      <c r="BD183" s="8">
        <v>0.71539739390930324</v>
      </c>
      <c r="BE183" s="8">
        <v>0.33113275956562149</v>
      </c>
      <c r="BF183" s="8">
        <v>0.53884574529708928</v>
      </c>
      <c r="BT183" s="7" t="s">
        <v>214</v>
      </c>
      <c r="BU183" s="7" t="s">
        <v>214</v>
      </c>
      <c r="BV183" s="7">
        <v>11</v>
      </c>
      <c r="BW183" s="7" t="s">
        <v>255</v>
      </c>
      <c r="BX183" s="9">
        <v>0</v>
      </c>
      <c r="BY183" s="7" t="s">
        <v>214</v>
      </c>
      <c r="BZ183" s="7" t="s">
        <v>214</v>
      </c>
      <c r="CA183" s="25">
        <v>0</v>
      </c>
      <c r="CB183" s="25">
        <v>0</v>
      </c>
      <c r="CC183" s="25">
        <v>0</v>
      </c>
    </row>
    <row r="184" spans="1:81" x14ac:dyDescent="0.25">
      <c r="A184" s="7">
        <v>513</v>
      </c>
      <c r="B184" s="7">
        <v>44657</v>
      </c>
      <c r="C184" s="7" t="s">
        <v>956</v>
      </c>
      <c r="D184" s="7" t="s">
        <v>956</v>
      </c>
      <c r="E184" s="7" t="s">
        <v>956</v>
      </c>
      <c r="F184" s="7" t="s">
        <v>280</v>
      </c>
      <c r="H184" s="7" t="s">
        <v>224</v>
      </c>
      <c r="I184" s="8">
        <v>24.5</v>
      </c>
      <c r="J184" s="7" t="s">
        <v>214</v>
      </c>
      <c r="K184" s="8">
        <v>110.26512145996094</v>
      </c>
      <c r="L184" s="8">
        <v>5.5267291069030762</v>
      </c>
      <c r="M184" s="7" t="s">
        <v>349</v>
      </c>
      <c r="N184" s="7" t="s">
        <v>214</v>
      </c>
      <c r="O184" s="7" t="s">
        <v>389</v>
      </c>
      <c r="P184" s="7" t="s">
        <v>217</v>
      </c>
      <c r="Q184" s="7" t="s">
        <v>957</v>
      </c>
      <c r="R184" s="7" t="s">
        <v>242</v>
      </c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>
        <v>0.79257829925817824</v>
      </c>
      <c r="AT184" s="8">
        <v>2.3590108812501329</v>
      </c>
      <c r="AU184" s="8">
        <v>-1.1519285286596783</v>
      </c>
      <c r="AV184" s="8">
        <v>-0.39993732930069265</v>
      </c>
      <c r="AW184" s="8">
        <v>1.4960540107494709</v>
      </c>
      <c r="AX184" s="8">
        <v>1.9194429541501039</v>
      </c>
      <c r="AY184" s="8">
        <v>0.60790598708996813</v>
      </c>
      <c r="AZ184" s="8">
        <v>1.5429498043789438</v>
      </c>
      <c r="BA184" s="8">
        <v>-0.44052462960924926</v>
      </c>
      <c r="BB184" s="8">
        <v>0.25694633283275381</v>
      </c>
      <c r="BC184" s="8">
        <v>-2.2009378991506421</v>
      </c>
      <c r="BD184" s="8">
        <v>-1.6869509301000938</v>
      </c>
      <c r="BE184" s="8">
        <v>-0.14947546005365875</v>
      </c>
      <c r="BF184" s="8">
        <v>0.66524361886852457</v>
      </c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7" t="s">
        <v>352</v>
      </c>
      <c r="BU184" s="7" t="s">
        <v>353</v>
      </c>
      <c r="BV184" s="7">
        <v>8.5</v>
      </c>
      <c r="BW184" s="7" t="s">
        <v>222</v>
      </c>
      <c r="BX184" s="9">
        <v>0</v>
      </c>
      <c r="BY184" s="7" t="s">
        <v>214</v>
      </c>
      <c r="BZ184" s="7" t="s">
        <v>214</v>
      </c>
      <c r="CA184" s="25">
        <v>0</v>
      </c>
      <c r="CB184" s="25">
        <v>0</v>
      </c>
      <c r="CC184" s="25">
        <v>0</v>
      </c>
    </row>
    <row r="185" spans="1:81" x14ac:dyDescent="0.25">
      <c r="A185" s="7">
        <v>513</v>
      </c>
      <c r="B185" s="7">
        <v>44657</v>
      </c>
      <c r="C185" s="7" t="s">
        <v>958</v>
      </c>
      <c r="D185" s="7" t="s">
        <v>959</v>
      </c>
      <c r="E185" s="7" t="s">
        <v>960</v>
      </c>
      <c r="F185" s="7" t="s">
        <v>237</v>
      </c>
      <c r="G185" s="7">
        <v>1</v>
      </c>
      <c r="H185" s="7" t="s">
        <v>226</v>
      </c>
      <c r="I185" s="8">
        <v>15.5</v>
      </c>
      <c r="J185" s="7" t="s">
        <v>214</v>
      </c>
      <c r="K185" s="8">
        <v>693.80596923828125</v>
      </c>
      <c r="L185" s="8">
        <v>1.4648000001907349</v>
      </c>
      <c r="M185" s="7" t="s">
        <v>349</v>
      </c>
      <c r="N185" s="7" t="s">
        <v>231</v>
      </c>
      <c r="O185" s="7" t="s">
        <v>214</v>
      </c>
      <c r="P185" s="7" t="s">
        <v>233</v>
      </c>
      <c r="Q185" s="7" t="s">
        <v>961</v>
      </c>
      <c r="R185" s="7" t="s">
        <v>242</v>
      </c>
      <c r="T185" s="8">
        <v>5.1448936574161053E-3</v>
      </c>
      <c r="U185" s="8">
        <v>-1.0340249165892601E-2</v>
      </c>
      <c r="V185" s="8">
        <v>-5.2627413533627987E-3</v>
      </c>
      <c r="W185" s="8">
        <v>-9.9420202895998955E-3</v>
      </c>
      <c r="X185" s="8">
        <v>0.11720567941665649</v>
      </c>
      <c r="Y185" s="8">
        <v>9.3861417844891548E-3</v>
      </c>
      <c r="Z185" s="8">
        <v>-4.5272227376699448E-2</v>
      </c>
      <c r="AA185" s="8">
        <v>0.12323548644781113</v>
      </c>
      <c r="AB185" s="8">
        <v>0.10178735852241516</v>
      </c>
      <c r="AC185" s="8">
        <v>0.874137282371521</v>
      </c>
      <c r="AD185" s="8">
        <v>0.71965885162353516</v>
      </c>
      <c r="AE185" s="8">
        <v>0.85035812854766846</v>
      </c>
      <c r="AF185" s="8">
        <v>0.85786914825439453</v>
      </c>
      <c r="AG185" s="8">
        <v>3.5292558372020721E-2</v>
      </c>
      <c r="AH185" s="8">
        <v>0.6691814661026001</v>
      </c>
      <c r="AI185" s="8">
        <v>4.1134711354970932E-2</v>
      </c>
      <c r="AJ185" s="8">
        <v>9.9999997473787516E-5</v>
      </c>
      <c r="AK185" s="8">
        <v>9.9999997473787516E-5</v>
      </c>
      <c r="AL185" s="8">
        <v>9.9999997473787516E-5</v>
      </c>
      <c r="AM185" s="8">
        <v>0.47445023059844971</v>
      </c>
      <c r="AN185" s="8">
        <v>6.7954801023006439E-2</v>
      </c>
      <c r="AO185" s="8">
        <v>9.9999997473787516E-5</v>
      </c>
      <c r="AP185" s="8">
        <v>1.6629918813705444</v>
      </c>
      <c r="AQ185" s="8"/>
      <c r="AR185" s="8"/>
      <c r="AS185" s="8">
        <v>-1.6280402592417071</v>
      </c>
      <c r="AT185" s="8">
        <v>-1.5320458591962409</v>
      </c>
      <c r="AU185" s="8">
        <v>-1.4869685913208353</v>
      </c>
      <c r="AV185" s="8">
        <v>-1.247125977024276</v>
      </c>
      <c r="AW185" s="8">
        <v>-1.4317686971632202</v>
      </c>
      <c r="AX185" s="8">
        <v>-1.1016736611758782</v>
      </c>
      <c r="AY185" s="8">
        <v>-1.326988122773644</v>
      </c>
      <c r="AZ185" s="8">
        <v>-0.87729732378183845</v>
      </c>
      <c r="BA185" s="8">
        <v>-1.0283617546977479</v>
      </c>
      <c r="BB185" s="8">
        <v>-0.25155509989520225</v>
      </c>
      <c r="BC185" s="8">
        <v>-0.8905744858699306</v>
      </c>
      <c r="BD185" s="8">
        <v>-0.92070407954343836</v>
      </c>
      <c r="BE185" s="8">
        <v>-1.2987836518445144</v>
      </c>
      <c r="BF185" s="8">
        <v>-0.98840033343614564</v>
      </c>
      <c r="BG185" s="8">
        <v>41.795671465906246</v>
      </c>
      <c r="BH185" s="8">
        <v>36.587037493634995</v>
      </c>
      <c r="BI185" s="8">
        <v>22.599074522440077</v>
      </c>
      <c r="BJ185" s="8">
        <v>36.89165002764048</v>
      </c>
      <c r="BK185" s="8">
        <v>-50</v>
      </c>
      <c r="BL185" s="8">
        <v>20.569129437907321</v>
      </c>
      <c r="BM185" s="8">
        <v>18.073760491254852</v>
      </c>
      <c r="BN185" s="8">
        <v>403.82510572460268</v>
      </c>
      <c r="BO185" s="8">
        <v>439.96291913999363</v>
      </c>
      <c r="BP185" s="8">
        <v>537.01224120898439</v>
      </c>
      <c r="BQ185" s="8">
        <v>437.84949919601559</v>
      </c>
      <c r="BR185" s="8">
        <v>1614.8184602245053</v>
      </c>
      <c r="BS185" s="8">
        <v>551.09612137773172</v>
      </c>
      <c r="BT185" s="7" t="s">
        <v>243</v>
      </c>
      <c r="BU185" s="7" t="s">
        <v>244</v>
      </c>
      <c r="BV185" s="7">
        <v>14.5</v>
      </c>
      <c r="BW185" s="7" t="s">
        <v>287</v>
      </c>
      <c r="BX185" s="9">
        <v>1.5800000429153442</v>
      </c>
      <c r="BY185" s="7" t="s">
        <v>231</v>
      </c>
      <c r="BZ185" s="7" t="s">
        <v>214</v>
      </c>
      <c r="CA185" s="25">
        <v>0</v>
      </c>
      <c r="CB185" s="25">
        <v>0</v>
      </c>
      <c r="CC185" s="25">
        <v>0</v>
      </c>
    </row>
    <row r="186" spans="1:81" x14ac:dyDescent="0.25">
      <c r="A186" s="7">
        <v>513</v>
      </c>
      <c r="B186" s="7">
        <v>44657</v>
      </c>
      <c r="C186" s="7" t="s">
        <v>962</v>
      </c>
      <c r="D186" s="7" t="s">
        <v>962</v>
      </c>
      <c r="E186" s="7" t="s">
        <v>963</v>
      </c>
      <c r="F186" s="7" t="s">
        <v>212</v>
      </c>
      <c r="H186" s="7" t="s">
        <v>224</v>
      </c>
      <c r="I186" s="8">
        <v>24.5</v>
      </c>
      <c r="J186" s="7" t="s">
        <v>214</v>
      </c>
      <c r="K186" s="8">
        <v>317.77859497070313</v>
      </c>
      <c r="L186" s="8">
        <v>10.647500038146973</v>
      </c>
      <c r="M186" s="7" t="s">
        <v>361</v>
      </c>
      <c r="N186" s="7" t="s">
        <v>214</v>
      </c>
      <c r="O186" s="7" t="s">
        <v>214</v>
      </c>
      <c r="P186" s="7" t="s">
        <v>249</v>
      </c>
      <c r="Q186" s="7" t="s">
        <v>964</v>
      </c>
      <c r="R186" s="7" t="s">
        <v>242</v>
      </c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>
        <v>0.542850117399578</v>
      </c>
      <c r="AT186" s="8">
        <v>2.049759437051593</v>
      </c>
      <c r="AU186" s="8">
        <v>9.6558610945329752E-3</v>
      </c>
      <c r="AV186" s="8">
        <v>1.5003737050082444</v>
      </c>
      <c r="AW186" s="8">
        <v>1.4838057522620849</v>
      </c>
      <c r="AX186" s="8">
        <v>1.8607381973477197</v>
      </c>
      <c r="AY186" s="8">
        <v>0.82811809643735468</v>
      </c>
      <c r="AZ186" s="8">
        <v>1.2588719877075407</v>
      </c>
      <c r="BA186" s="8">
        <v>2.0046308218519076</v>
      </c>
      <c r="BB186" s="8">
        <v>2.1059110429450079</v>
      </c>
      <c r="BC186" s="8">
        <v>1.3761671430009987</v>
      </c>
      <c r="BD186" s="8">
        <v>1.4957779715918889</v>
      </c>
      <c r="BE186" s="8">
        <v>1.0408712986744095</v>
      </c>
      <c r="BF186" s="8">
        <v>1.7119053902753325</v>
      </c>
      <c r="BT186" s="7" t="s">
        <v>214</v>
      </c>
      <c r="BU186" s="7" t="s">
        <v>214</v>
      </c>
      <c r="BV186" s="7">
        <v>24.5</v>
      </c>
      <c r="BW186" s="7" t="s">
        <v>224</v>
      </c>
      <c r="BX186" s="9">
        <v>0</v>
      </c>
      <c r="BY186" s="7" t="s">
        <v>214</v>
      </c>
      <c r="BZ186" s="7" t="s">
        <v>214</v>
      </c>
      <c r="CA186" s="25">
        <v>0</v>
      </c>
      <c r="CB186" s="25">
        <v>0</v>
      </c>
      <c r="CC186" s="25">
        <v>0</v>
      </c>
    </row>
    <row r="187" spans="1:81" x14ac:dyDescent="0.25">
      <c r="A187" s="7">
        <v>513</v>
      </c>
      <c r="B187" s="7">
        <v>44657</v>
      </c>
      <c r="C187" s="7" t="s">
        <v>965</v>
      </c>
      <c r="D187" s="7" t="s">
        <v>966</v>
      </c>
      <c r="E187" s="7" t="s">
        <v>967</v>
      </c>
      <c r="F187" s="7" t="s">
        <v>360</v>
      </c>
      <c r="H187" s="7" t="s">
        <v>224</v>
      </c>
      <c r="I187" s="8">
        <v>24.5</v>
      </c>
      <c r="J187" s="7" t="s">
        <v>214</v>
      </c>
      <c r="K187" s="8">
        <v>557.601318359375</v>
      </c>
      <c r="L187" s="8">
        <v>4.3017339706420898</v>
      </c>
      <c r="M187" s="7" t="s">
        <v>349</v>
      </c>
      <c r="N187" s="7" t="s">
        <v>214</v>
      </c>
      <c r="O187" s="7" t="s">
        <v>290</v>
      </c>
      <c r="P187" s="7" t="s">
        <v>217</v>
      </c>
      <c r="Q187" s="7" t="s">
        <v>968</v>
      </c>
      <c r="R187" s="7" t="s">
        <v>242</v>
      </c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>
        <v>0.83995270880110451</v>
      </c>
      <c r="AT187" s="8">
        <v>2.4079664668071206</v>
      </c>
      <c r="AU187" s="8">
        <v>-0.86437597838881119</v>
      </c>
      <c r="AV187" s="8">
        <v>-0.11916345479991293</v>
      </c>
      <c r="AW187" s="8">
        <v>1.5210072942477313</v>
      </c>
      <c r="AX187" s="8">
        <v>1.9105424378815241</v>
      </c>
      <c r="AY187" s="8">
        <v>-0.8867133667706355</v>
      </c>
      <c r="AZ187" s="8">
        <v>-0.16458855747347562</v>
      </c>
      <c r="BA187" s="8">
        <v>-0.44060747141278112</v>
      </c>
      <c r="BB187" s="8">
        <v>0.25661976357648675</v>
      </c>
      <c r="BC187" s="8">
        <v>-1.250408310876993</v>
      </c>
      <c r="BD187" s="8">
        <v>-0.5396627926383234</v>
      </c>
      <c r="BE187" s="8">
        <v>-0.18019085406673083</v>
      </c>
      <c r="BF187" s="8">
        <v>0.62528564389223662</v>
      </c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7" t="s">
        <v>214</v>
      </c>
      <c r="BU187" s="7" t="s">
        <v>214</v>
      </c>
      <c r="BV187" s="7">
        <v>13.5</v>
      </c>
      <c r="BW187" s="7" t="s">
        <v>238</v>
      </c>
      <c r="BX187" s="9">
        <v>0</v>
      </c>
      <c r="BY187" s="7" t="s">
        <v>214</v>
      </c>
      <c r="BZ187" s="7" t="s">
        <v>214</v>
      </c>
      <c r="CA187" s="25">
        <v>0</v>
      </c>
      <c r="CB187" s="25">
        <v>0</v>
      </c>
      <c r="CC187" s="25">
        <v>0</v>
      </c>
    </row>
    <row r="188" spans="1:81" x14ac:dyDescent="0.25">
      <c r="A188" s="7">
        <v>513</v>
      </c>
      <c r="B188" s="7">
        <v>44657</v>
      </c>
      <c r="C188" s="7" t="s">
        <v>969</v>
      </c>
      <c r="D188" s="7" t="s">
        <v>967</v>
      </c>
      <c r="E188" s="7" t="s">
        <v>967</v>
      </c>
      <c r="F188" s="7" t="s">
        <v>360</v>
      </c>
      <c r="H188" s="7" t="s">
        <v>224</v>
      </c>
      <c r="I188" s="8">
        <v>24.5</v>
      </c>
      <c r="J188" s="7" t="s">
        <v>214</v>
      </c>
      <c r="K188" s="8">
        <v>384.10366821289063</v>
      </c>
      <c r="L188" s="8">
        <v>4.7149238586425781</v>
      </c>
      <c r="M188" s="7" t="s">
        <v>349</v>
      </c>
      <c r="N188" s="7" t="s">
        <v>214</v>
      </c>
      <c r="O188" s="7" t="s">
        <v>256</v>
      </c>
      <c r="P188" s="7" t="s">
        <v>469</v>
      </c>
      <c r="Q188" s="7" t="s">
        <v>968</v>
      </c>
      <c r="R188" s="7" t="s">
        <v>242</v>
      </c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>
        <v>1.1942637328391006</v>
      </c>
      <c r="AT188" s="8">
        <v>2.4895937984852603</v>
      </c>
      <c r="AU188" s="8">
        <v>-0.86399024432740856</v>
      </c>
      <c r="AV188" s="8">
        <v>-0.11884590448694717</v>
      </c>
      <c r="AW188" s="8">
        <v>1.6437402934301544</v>
      </c>
      <c r="AX188" s="8">
        <v>1.9388803098091671</v>
      </c>
      <c r="AY188" s="8">
        <v>-0.88638122735229619</v>
      </c>
      <c r="AZ188" s="8">
        <v>-0.16433798145775499</v>
      </c>
      <c r="BA188" s="8">
        <v>-0.43934976079598653</v>
      </c>
      <c r="BB188" s="8">
        <v>0.25748731826650445</v>
      </c>
      <c r="BC188" s="8">
        <v>-1.2503567551531989</v>
      </c>
      <c r="BD188" s="8">
        <v>-0.53963055071544275</v>
      </c>
      <c r="BE188" s="8">
        <v>-0.10034566022660586</v>
      </c>
      <c r="BF188" s="8">
        <v>0.64385783165013111</v>
      </c>
      <c r="BT188" s="7" t="s">
        <v>352</v>
      </c>
      <c r="BU188" s="7" t="s">
        <v>353</v>
      </c>
      <c r="BV188" s="7">
        <v>11.5</v>
      </c>
      <c r="BW188" s="7" t="s">
        <v>255</v>
      </c>
      <c r="BX188" s="9">
        <v>0</v>
      </c>
      <c r="BY188" s="7" t="s">
        <v>214</v>
      </c>
      <c r="BZ188" s="7" t="s">
        <v>214</v>
      </c>
      <c r="CA188" s="25">
        <v>0</v>
      </c>
      <c r="CB188" s="25">
        <v>0</v>
      </c>
      <c r="CC188" s="25">
        <v>0</v>
      </c>
    </row>
    <row r="189" spans="1:81" x14ac:dyDescent="0.25">
      <c r="A189" s="7">
        <v>513</v>
      </c>
      <c r="B189" s="7">
        <v>44657</v>
      </c>
      <c r="C189" s="7" t="s">
        <v>970</v>
      </c>
      <c r="D189" s="7" t="s">
        <v>971</v>
      </c>
      <c r="E189" s="7" t="s">
        <v>971</v>
      </c>
      <c r="F189" s="7" t="s">
        <v>212</v>
      </c>
      <c r="H189" s="7" t="s">
        <v>224</v>
      </c>
      <c r="I189" s="8">
        <v>24.5</v>
      </c>
      <c r="J189" s="7" t="s">
        <v>214</v>
      </c>
      <c r="K189" s="8">
        <v>129.82780456542969</v>
      </c>
      <c r="L189" s="8">
        <v>1.5413999557495117</v>
      </c>
      <c r="M189" s="7" t="s">
        <v>972</v>
      </c>
      <c r="N189" s="7" t="s">
        <v>214</v>
      </c>
      <c r="O189" s="7" t="s">
        <v>214</v>
      </c>
      <c r="P189" s="7" t="s">
        <v>654</v>
      </c>
      <c r="Q189" s="7" t="s">
        <v>973</v>
      </c>
      <c r="R189" s="7" t="s">
        <v>242</v>
      </c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>
        <v>0.52129500225607572</v>
      </c>
      <c r="AT189" s="8">
        <v>2.1327819497210179</v>
      </c>
      <c r="AU189" s="8">
        <v>-6.1111821799152893E-2</v>
      </c>
      <c r="AV189" s="8">
        <v>1.610069732692426</v>
      </c>
      <c r="AW189" s="8">
        <v>1.393530135619119</v>
      </c>
      <c r="AX189" s="8">
        <v>1.8538106189748995</v>
      </c>
      <c r="AY189" s="8">
        <v>0.63489222413592616</v>
      </c>
      <c r="AZ189" s="8">
        <v>1.2453721037571486</v>
      </c>
      <c r="BA189" s="8">
        <v>1.393530135619119</v>
      </c>
      <c r="BB189" s="8">
        <v>1.8538106189748995</v>
      </c>
      <c r="BC189" s="8">
        <v>0.63489222413592616</v>
      </c>
      <c r="BD189" s="8">
        <v>1.2453721037571486</v>
      </c>
      <c r="BE189" s="8">
        <v>0.75283798332783558</v>
      </c>
      <c r="BF189" s="8">
        <v>1.6568695213129232</v>
      </c>
      <c r="BT189" s="7" t="s">
        <v>214</v>
      </c>
      <c r="BU189" s="7" t="s">
        <v>214</v>
      </c>
      <c r="BV189" s="7">
        <v>11.5</v>
      </c>
      <c r="BW189" s="7" t="s">
        <v>255</v>
      </c>
      <c r="BX189" s="9">
        <v>0</v>
      </c>
      <c r="BY189" s="7" t="s">
        <v>214</v>
      </c>
      <c r="BZ189" s="7" t="s">
        <v>214</v>
      </c>
      <c r="CA189" s="25">
        <v>0</v>
      </c>
      <c r="CB189" s="25">
        <v>0</v>
      </c>
      <c r="CC189" s="25">
        <v>0</v>
      </c>
    </row>
    <row r="190" spans="1:81" x14ac:dyDescent="0.25">
      <c r="A190" s="7">
        <v>513</v>
      </c>
      <c r="B190" s="7">
        <v>44657</v>
      </c>
      <c r="C190" s="7" t="s">
        <v>974</v>
      </c>
      <c r="D190" s="7" t="s">
        <v>975</v>
      </c>
      <c r="E190" s="7" t="s">
        <v>975</v>
      </c>
      <c r="F190" s="7" t="s">
        <v>280</v>
      </c>
      <c r="G190" s="7">
        <v>2</v>
      </c>
      <c r="H190" s="7" t="s">
        <v>345</v>
      </c>
      <c r="I190" s="8">
        <v>10.5</v>
      </c>
      <c r="J190" s="7" t="s">
        <v>214</v>
      </c>
      <c r="K190" s="8">
        <v>119.89225769042969</v>
      </c>
      <c r="L190" s="8">
        <v>4.889216423034668</v>
      </c>
      <c r="M190" s="7" t="s">
        <v>349</v>
      </c>
      <c r="N190" s="7" t="s">
        <v>231</v>
      </c>
      <c r="O190" s="7" t="s">
        <v>343</v>
      </c>
      <c r="P190" s="7" t="s">
        <v>284</v>
      </c>
      <c r="Q190" s="7" t="s">
        <v>976</v>
      </c>
      <c r="R190" s="7" t="s">
        <v>242</v>
      </c>
      <c r="T190" s="8">
        <v>0.32237732410430908</v>
      </c>
      <c r="U190" s="8">
        <v>0.41756710410118103</v>
      </c>
      <c r="V190" s="8">
        <v>0.30664429068565369</v>
      </c>
      <c r="W190" s="8">
        <v>0.22558708488941193</v>
      </c>
      <c r="X190" s="8">
        <v>0.20691509544849396</v>
      </c>
      <c r="Y190" s="8">
        <v>0.33230295777320862</v>
      </c>
      <c r="Z190" s="8">
        <v>0.16201783716678619</v>
      </c>
      <c r="AA190" s="8">
        <v>0.5122724175453186</v>
      </c>
      <c r="AB190" s="8">
        <v>0.53784447908401489</v>
      </c>
      <c r="AC190" s="8">
        <v>0.29347127676010132</v>
      </c>
      <c r="AD190" s="8">
        <v>7.5808979570865631E-2</v>
      </c>
      <c r="AE190" s="8">
        <v>0.37960684299468994</v>
      </c>
      <c r="AF190" s="8">
        <v>0.55510497093200684</v>
      </c>
      <c r="AG190" s="8">
        <v>0.58218830823898315</v>
      </c>
      <c r="AH190" s="8">
        <v>1.3464839197695255E-2</v>
      </c>
      <c r="AI190" s="8">
        <v>5.1862545311450958E-2</v>
      </c>
      <c r="AJ190" s="8">
        <v>0.10201265662908554</v>
      </c>
      <c r="AK190" s="8">
        <v>6.4830847084522247E-2</v>
      </c>
      <c r="AL190" s="8">
        <v>2.6496635749936104E-2</v>
      </c>
      <c r="AM190" s="8">
        <v>1.6853554174304008E-2</v>
      </c>
      <c r="AN190" s="8">
        <v>4.8408824950456619E-2</v>
      </c>
      <c r="AO190" s="8">
        <v>1.1254451237618923E-2</v>
      </c>
      <c r="AP190" s="8">
        <v>-1.492603063583374</v>
      </c>
      <c r="AQ190" s="8"/>
      <c r="AR190" s="8"/>
      <c r="AS190" s="8">
        <v>0.89892609013137337</v>
      </c>
      <c r="AT190" s="8">
        <v>1.2787307940788737</v>
      </c>
      <c r="AU190" s="8">
        <v>0.58372188107811385</v>
      </c>
      <c r="AV190" s="8">
        <v>0.96575581737249361</v>
      </c>
      <c r="AW190" s="8">
        <v>-0.60957178733832951</v>
      </c>
      <c r="AX190" s="8">
        <v>-6.4120312393274953E-2</v>
      </c>
      <c r="AY190" s="8">
        <v>-1.5840623326071741</v>
      </c>
      <c r="AZ190" s="8">
        <v>-0.87671132073418556</v>
      </c>
      <c r="BA190" s="8">
        <v>-0.92705463637557106</v>
      </c>
      <c r="BB190" s="8">
        <v>-0.15655573283356206</v>
      </c>
      <c r="BC190" s="8">
        <v>-1.2328010507651359</v>
      </c>
      <c r="BD190" s="8">
        <v>-0.5676731143328233</v>
      </c>
      <c r="BE190" s="8">
        <v>-0.47847363931278725</v>
      </c>
      <c r="BF190" s="8">
        <v>9.6571021859586881E-2</v>
      </c>
      <c r="BG190" s="8">
        <v>-23.154393989871249</v>
      </c>
      <c r="BH190" s="8">
        <v>-19.525013711937191</v>
      </c>
      <c r="BI190" s="8">
        <v>-38.247090935740061</v>
      </c>
      <c r="BJ190" s="8">
        <v>-50</v>
      </c>
      <c r="BK190" s="8">
        <v>-50</v>
      </c>
      <c r="BL190" s="8">
        <v>-50</v>
      </c>
      <c r="BM190" s="8">
        <v>-38.487749772924751</v>
      </c>
      <c r="BN190" s="8">
        <v>147.65258339942349</v>
      </c>
      <c r="BO190" s="8">
        <v>143.30123744403716</v>
      </c>
      <c r="BP190" s="8">
        <v>165.74755851420014</v>
      </c>
      <c r="BQ190" s="8">
        <v>207.60405013266146</v>
      </c>
      <c r="BR190" s="8">
        <v>229.78700898088056</v>
      </c>
      <c r="BS190" s="8">
        <v>215.4313901459939</v>
      </c>
      <c r="BT190" s="7" t="s">
        <v>399</v>
      </c>
      <c r="BU190" s="7" t="s">
        <v>400</v>
      </c>
      <c r="BV190" s="7">
        <v>9.5</v>
      </c>
      <c r="BW190" s="7" t="s">
        <v>213</v>
      </c>
      <c r="BX190" s="9">
        <v>1.75</v>
      </c>
      <c r="BY190" s="7" t="s">
        <v>231</v>
      </c>
      <c r="BZ190" s="7" t="s">
        <v>214</v>
      </c>
      <c r="CA190" s="25">
        <v>0</v>
      </c>
      <c r="CB190" s="25">
        <v>0</v>
      </c>
      <c r="CC190" s="25">
        <v>0</v>
      </c>
    </row>
    <row r="191" spans="1:81" x14ac:dyDescent="0.25">
      <c r="A191" s="7">
        <v>513</v>
      </c>
      <c r="B191" s="7">
        <v>44657</v>
      </c>
      <c r="C191" s="7" t="s">
        <v>977</v>
      </c>
      <c r="D191" s="7" t="s">
        <v>977</v>
      </c>
      <c r="E191" s="7" t="s">
        <v>977</v>
      </c>
      <c r="F191" s="7" t="s">
        <v>266</v>
      </c>
      <c r="H191" s="7" t="s">
        <v>224</v>
      </c>
      <c r="I191" s="8">
        <v>24.5</v>
      </c>
      <c r="J191" s="7" t="s">
        <v>214</v>
      </c>
      <c r="K191" s="8">
        <v>129.75239562988281</v>
      </c>
      <c r="L191" s="8">
        <v>2.036099910736084</v>
      </c>
      <c r="M191" s="7" t="s">
        <v>349</v>
      </c>
      <c r="N191" s="7" t="s">
        <v>214</v>
      </c>
      <c r="O191" s="7" t="s">
        <v>343</v>
      </c>
      <c r="P191" s="7" t="s">
        <v>217</v>
      </c>
      <c r="Q191" s="7" t="s">
        <v>978</v>
      </c>
      <c r="R191" s="7" t="s">
        <v>242</v>
      </c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>
        <v>0.64006563252213211</v>
      </c>
      <c r="AT191" s="8">
        <v>2.1537222256119417</v>
      </c>
      <c r="AU191" s="8">
        <v>1.708385652671921</v>
      </c>
      <c r="AV191" s="8">
        <v>1.5066589109705482</v>
      </c>
      <c r="AW191" s="8">
        <v>1.4954672142329977</v>
      </c>
      <c r="AX191" s="8">
        <v>1.9168787201724304</v>
      </c>
      <c r="AY191" s="8">
        <v>-0.48153677102774312</v>
      </c>
      <c r="AZ191" s="8">
        <v>0.12293194936464735</v>
      </c>
      <c r="BA191" s="8">
        <v>-0.38380333729523131</v>
      </c>
      <c r="BB191" s="8">
        <v>0.25617887095505509</v>
      </c>
      <c r="BC191" s="8">
        <v>-0.29669815326069515</v>
      </c>
      <c r="BD191" s="8">
        <v>0.18810988924068844</v>
      </c>
      <c r="BE191" s="8">
        <v>0.44698003964056349</v>
      </c>
      <c r="BF191" s="8">
        <v>1.0240800943858852</v>
      </c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7" t="s">
        <v>214</v>
      </c>
      <c r="BU191" s="7" t="s">
        <v>214</v>
      </c>
      <c r="BV191" s="7">
        <v>9.5</v>
      </c>
      <c r="BW191" s="7" t="s">
        <v>213</v>
      </c>
      <c r="BX191" s="9">
        <v>0</v>
      </c>
      <c r="BY191" s="7" t="s">
        <v>214</v>
      </c>
      <c r="BZ191" s="7" t="s">
        <v>214</v>
      </c>
      <c r="CA191" s="25">
        <v>0</v>
      </c>
      <c r="CB191" s="25">
        <v>0</v>
      </c>
      <c r="CC191" s="25">
        <v>0</v>
      </c>
    </row>
    <row r="192" spans="1:81" x14ac:dyDescent="0.25">
      <c r="A192" s="7">
        <v>513</v>
      </c>
      <c r="B192" s="7">
        <v>44657</v>
      </c>
      <c r="C192" s="7" t="s">
        <v>979</v>
      </c>
      <c r="D192" s="7" t="s">
        <v>980</v>
      </c>
      <c r="E192" s="7" t="s">
        <v>977</v>
      </c>
      <c r="F192" s="7" t="s">
        <v>266</v>
      </c>
      <c r="H192" s="7" t="s">
        <v>224</v>
      </c>
      <c r="I192" s="8">
        <v>24.5</v>
      </c>
      <c r="J192" s="7" t="s">
        <v>214</v>
      </c>
      <c r="K192" s="8">
        <v>192.06488037109375</v>
      </c>
      <c r="L192" s="8">
        <v>0.86327892541885376</v>
      </c>
      <c r="M192" s="7" t="s">
        <v>349</v>
      </c>
      <c r="N192" s="7" t="s">
        <v>214</v>
      </c>
      <c r="O192" s="7" t="s">
        <v>374</v>
      </c>
      <c r="P192" s="7" t="s">
        <v>217</v>
      </c>
      <c r="Q192" s="7" t="s">
        <v>978</v>
      </c>
      <c r="R192" s="7" t="s">
        <v>242</v>
      </c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>
        <v>0.64279177207762972</v>
      </c>
      <c r="AT192" s="8">
        <v>2.2191690967772288</v>
      </c>
      <c r="AU192" s="8">
        <v>1.7041382067707871</v>
      </c>
      <c r="AV192" s="8">
        <v>1.5245331195823586</v>
      </c>
      <c r="AW192" s="8">
        <v>1.440893256502761</v>
      </c>
      <c r="AX192" s="8">
        <v>1.938286677774246</v>
      </c>
      <c r="AY192" s="8">
        <v>-0.53356573100625815</v>
      </c>
      <c r="AZ192" s="8">
        <v>0.12962764795198856</v>
      </c>
      <c r="BA192" s="8">
        <v>-0.44107022789724432</v>
      </c>
      <c r="BB192" s="8">
        <v>0.25675881573764037</v>
      </c>
      <c r="BC192" s="8">
        <v>-0.25287748030567436</v>
      </c>
      <c r="BD192" s="8">
        <v>0.22711475181890428</v>
      </c>
      <c r="BE192" s="8">
        <v>0.42671829935700023</v>
      </c>
      <c r="BF192" s="8">
        <v>1.049248351607061</v>
      </c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7" t="s">
        <v>214</v>
      </c>
      <c r="BU192" s="7" t="s">
        <v>214</v>
      </c>
      <c r="BV192" s="7">
        <v>10.5</v>
      </c>
      <c r="BW192" s="7" t="s">
        <v>345</v>
      </c>
      <c r="BX192" s="9">
        <v>0</v>
      </c>
      <c r="BY192" s="7" t="s">
        <v>214</v>
      </c>
      <c r="BZ192" s="7" t="s">
        <v>214</v>
      </c>
      <c r="CA192" s="25">
        <v>0</v>
      </c>
      <c r="CB192" s="25">
        <v>0</v>
      </c>
      <c r="CC192" s="25">
        <v>0</v>
      </c>
    </row>
    <row r="193" spans="1:81" x14ac:dyDescent="0.25">
      <c r="A193" s="7">
        <v>513</v>
      </c>
      <c r="B193" s="7">
        <v>44657</v>
      </c>
      <c r="C193" s="7" t="s">
        <v>982</v>
      </c>
      <c r="D193" s="7" t="s">
        <v>982</v>
      </c>
      <c r="E193" s="7" t="s">
        <v>17969</v>
      </c>
      <c r="F193" s="7" t="s">
        <v>212</v>
      </c>
      <c r="H193" s="7" t="s">
        <v>224</v>
      </c>
      <c r="I193" s="8">
        <v>24.5</v>
      </c>
      <c r="J193" s="7" t="s">
        <v>214</v>
      </c>
      <c r="K193" s="8">
        <v>663.60174560546875</v>
      </c>
      <c r="L193" s="8">
        <v>1.9191999435424805</v>
      </c>
      <c r="M193" s="7" t="s">
        <v>349</v>
      </c>
      <c r="N193" s="7" t="s">
        <v>214</v>
      </c>
      <c r="O193" s="7" t="s">
        <v>290</v>
      </c>
      <c r="P193" s="7" t="s">
        <v>654</v>
      </c>
      <c r="Q193" s="7" t="s">
        <v>983</v>
      </c>
      <c r="R193" s="7" t="s">
        <v>242</v>
      </c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>
        <v>5.2928810470334625E-2</v>
      </c>
      <c r="AT193" s="8">
        <v>1.6345129230066586</v>
      </c>
      <c r="AU193" s="8">
        <v>-0.40132285599794393</v>
      </c>
      <c r="AV193" s="8">
        <v>1.0724484299629</v>
      </c>
      <c r="AW193" s="8">
        <v>1.1111365886809017</v>
      </c>
      <c r="AX193" s="8">
        <v>1.8072871193278246</v>
      </c>
      <c r="AY193" s="8">
        <v>0.11461999197518102</v>
      </c>
      <c r="AZ193" s="8">
        <v>0.99284979493987791</v>
      </c>
      <c r="BA193" s="8">
        <v>-0.44542237532298379</v>
      </c>
      <c r="BB193" s="8">
        <v>0.2531812184374066</v>
      </c>
      <c r="BC193" s="8">
        <v>6.1730605414774126E-2</v>
      </c>
      <c r="BD193" s="8">
        <v>0.7051829560561228</v>
      </c>
      <c r="BE193" s="8">
        <v>8.2278460870043965E-2</v>
      </c>
      <c r="BF193" s="8">
        <v>1.0775770736217984</v>
      </c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7" t="s">
        <v>214</v>
      </c>
      <c r="BU193" s="7" t="s">
        <v>214</v>
      </c>
      <c r="BV193" s="7">
        <v>13</v>
      </c>
      <c r="BW193" s="7" t="s">
        <v>238</v>
      </c>
      <c r="BX193" s="9">
        <v>0</v>
      </c>
      <c r="BY193" s="7" t="s">
        <v>214</v>
      </c>
      <c r="BZ193" s="7" t="s">
        <v>214</v>
      </c>
      <c r="CA193" s="25">
        <v>0</v>
      </c>
      <c r="CB193" s="25">
        <v>0</v>
      </c>
      <c r="CC193" s="25">
        <v>0</v>
      </c>
    </row>
    <row r="194" spans="1:81" x14ac:dyDescent="0.25">
      <c r="A194" s="7">
        <v>513</v>
      </c>
      <c r="B194" s="7">
        <v>44657</v>
      </c>
      <c r="C194" s="7" t="s">
        <v>988</v>
      </c>
      <c r="D194" s="7" t="s">
        <v>989</v>
      </c>
      <c r="E194" s="7" t="s">
        <v>986</v>
      </c>
      <c r="F194" s="7" t="s">
        <v>212</v>
      </c>
      <c r="H194" s="7" t="s">
        <v>224</v>
      </c>
      <c r="I194" s="8">
        <v>24.5</v>
      </c>
      <c r="J194" s="7" t="s">
        <v>214</v>
      </c>
      <c r="K194" s="8">
        <v>357.11279296875</v>
      </c>
      <c r="L194" s="8">
        <v>3.7044417858123779</v>
      </c>
      <c r="M194" s="7" t="s">
        <v>361</v>
      </c>
      <c r="N194" s="7" t="s">
        <v>214</v>
      </c>
      <c r="O194" s="7" t="s">
        <v>290</v>
      </c>
      <c r="P194" s="7" t="s">
        <v>249</v>
      </c>
      <c r="Q194" s="7" t="s">
        <v>987</v>
      </c>
      <c r="R194" s="7" t="s">
        <v>242</v>
      </c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>
        <v>0.75365200062373783</v>
      </c>
      <c r="AT194" s="8">
        <v>2.1852084879265714</v>
      </c>
      <c r="AU194" s="8">
        <v>0.15726302179124083</v>
      </c>
      <c r="AV194" s="8">
        <v>1.6272971396827047</v>
      </c>
      <c r="AW194" s="8">
        <v>1.5067060972095518</v>
      </c>
      <c r="AX194" s="8">
        <v>1.9380053335100027</v>
      </c>
      <c r="AY194" s="8">
        <v>0.89825723859671291</v>
      </c>
      <c r="AZ194" s="8">
        <v>1.5087120728225709</v>
      </c>
      <c r="BA194" s="8">
        <v>2.0241469548893032</v>
      </c>
      <c r="BB194" s="8">
        <v>2.2101579495009145</v>
      </c>
      <c r="BC194" s="8">
        <v>1.9059104182512256</v>
      </c>
      <c r="BD194" s="8">
        <v>1.7233813857868656</v>
      </c>
      <c r="BE194" s="8">
        <v>1.2076559552269621</v>
      </c>
      <c r="BF194" s="8">
        <v>1.8654603948716051</v>
      </c>
      <c r="BT194" s="7" t="s">
        <v>214</v>
      </c>
      <c r="BU194" s="7" t="s">
        <v>214</v>
      </c>
      <c r="BV194" s="7">
        <v>13.5</v>
      </c>
      <c r="BW194" s="7" t="s">
        <v>238</v>
      </c>
      <c r="BX194" s="9">
        <v>0</v>
      </c>
      <c r="BY194" s="7" t="s">
        <v>214</v>
      </c>
      <c r="BZ194" s="7" t="s">
        <v>214</v>
      </c>
      <c r="CA194" s="25">
        <v>0</v>
      </c>
      <c r="CB194" s="25">
        <v>0</v>
      </c>
      <c r="CC194" s="25">
        <v>0</v>
      </c>
    </row>
    <row r="195" spans="1:81" x14ac:dyDescent="0.25">
      <c r="A195" s="7">
        <v>513</v>
      </c>
      <c r="B195" s="7">
        <v>44657</v>
      </c>
      <c r="C195" s="7" t="s">
        <v>990</v>
      </c>
      <c r="D195" s="7" t="s">
        <v>990</v>
      </c>
      <c r="E195" s="7" t="s">
        <v>990</v>
      </c>
      <c r="F195" s="7" t="s">
        <v>409</v>
      </c>
      <c r="H195" s="7" t="s">
        <v>224</v>
      </c>
      <c r="I195" s="8">
        <v>24.5</v>
      </c>
      <c r="J195" s="7" t="s">
        <v>214</v>
      </c>
      <c r="K195" s="8">
        <v>133.58749389648438</v>
      </c>
      <c r="L195" s="8">
        <v>3.3517019748687744</v>
      </c>
      <c r="M195" s="7" t="s">
        <v>349</v>
      </c>
      <c r="N195" s="7" t="s">
        <v>214</v>
      </c>
      <c r="O195" s="7" t="s">
        <v>343</v>
      </c>
      <c r="P195" s="7" t="s">
        <v>217</v>
      </c>
      <c r="Q195" s="7" t="s">
        <v>991</v>
      </c>
      <c r="R195" s="7" t="s">
        <v>242</v>
      </c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>
        <v>0.51412698911269228</v>
      </c>
      <c r="AT195" s="8">
        <v>2.0818679441079602</v>
      </c>
      <c r="AU195" s="8">
        <v>-1.6890858974628777</v>
      </c>
      <c r="AV195" s="8">
        <v>-0.9590628241772271</v>
      </c>
      <c r="AW195" s="8">
        <v>1.3922613134459159</v>
      </c>
      <c r="AX195" s="8">
        <v>1.8792776679922114</v>
      </c>
      <c r="AY195" s="8">
        <v>0.67407525690429126</v>
      </c>
      <c r="AZ195" s="8">
        <v>1.0555458664259687</v>
      </c>
      <c r="BA195" s="8">
        <v>-0.44233443927904009</v>
      </c>
      <c r="BB195" s="8">
        <v>0.2553639779832359</v>
      </c>
      <c r="BC195" s="8">
        <v>0.65914354132459885</v>
      </c>
      <c r="BD195" s="8">
        <v>1.4643177361314828</v>
      </c>
      <c r="BE195" s="8">
        <v>0.18469779400759676</v>
      </c>
      <c r="BF195" s="8">
        <v>0.96288506141060515</v>
      </c>
      <c r="BT195" s="7" t="s">
        <v>214</v>
      </c>
      <c r="BU195" s="7" t="s">
        <v>214</v>
      </c>
      <c r="BV195" s="7">
        <v>10</v>
      </c>
      <c r="BW195" s="7" t="s">
        <v>345</v>
      </c>
      <c r="BX195" s="9">
        <v>0</v>
      </c>
      <c r="BY195" s="7" t="s">
        <v>214</v>
      </c>
      <c r="BZ195" s="7" t="s">
        <v>214</v>
      </c>
      <c r="CA195" s="25">
        <v>0</v>
      </c>
      <c r="CB195" s="25">
        <v>0</v>
      </c>
      <c r="CC195" s="25">
        <v>0</v>
      </c>
    </row>
    <row r="196" spans="1:81" x14ac:dyDescent="0.25">
      <c r="A196" s="7">
        <v>513</v>
      </c>
      <c r="B196" s="7">
        <v>44657</v>
      </c>
      <c r="C196" s="7" t="s">
        <v>992</v>
      </c>
      <c r="D196" s="7" t="s">
        <v>993</v>
      </c>
      <c r="E196" s="7" t="s">
        <v>993</v>
      </c>
      <c r="F196" s="7" t="s">
        <v>254</v>
      </c>
      <c r="H196" s="7" t="s">
        <v>224</v>
      </c>
      <c r="I196" s="8">
        <v>24.5</v>
      </c>
      <c r="J196" s="7" t="s">
        <v>214</v>
      </c>
      <c r="K196" s="8">
        <v>111.34154510498047</v>
      </c>
      <c r="L196" s="8">
        <v>4.2092742919921875</v>
      </c>
      <c r="M196" s="7" t="s">
        <v>349</v>
      </c>
      <c r="N196" s="7" t="s">
        <v>214</v>
      </c>
      <c r="O196" s="7" t="s">
        <v>389</v>
      </c>
      <c r="P196" s="7" t="s">
        <v>302</v>
      </c>
      <c r="Q196" s="7" t="s">
        <v>19182</v>
      </c>
      <c r="R196" s="7" t="s">
        <v>242</v>
      </c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>
        <v>0.81183530070761001</v>
      </c>
      <c r="AT196" s="8">
        <v>2.3802317894578593</v>
      </c>
      <c r="AU196" s="8">
        <v>2.8108744702820587</v>
      </c>
      <c r="AV196" s="8">
        <v>2.200232181351268</v>
      </c>
      <c r="AW196" s="8">
        <v>1.5007173167645902</v>
      </c>
      <c r="AX196" s="8">
        <v>1.9165377375058386</v>
      </c>
      <c r="AY196" s="8">
        <v>2.6113009488910897</v>
      </c>
      <c r="AZ196" s="8">
        <v>2.4939404594686052</v>
      </c>
      <c r="BA196" s="8">
        <v>-0.44045112939495451</v>
      </c>
      <c r="BB196" s="8">
        <v>0.25698888424858485</v>
      </c>
      <c r="BC196" s="8">
        <v>-0.44045112939495451</v>
      </c>
      <c r="BD196" s="8">
        <v>0.25698888424858485</v>
      </c>
      <c r="BE196" s="8">
        <v>1.1423042963092398</v>
      </c>
      <c r="BF196" s="8">
        <v>1.5841533227134568</v>
      </c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7" t="s">
        <v>214</v>
      </c>
      <c r="BU196" s="7" t="s">
        <v>214</v>
      </c>
      <c r="BV196" s="7">
        <v>8.8333330154418945</v>
      </c>
      <c r="BW196" s="7" t="s">
        <v>222</v>
      </c>
      <c r="BX196" s="9">
        <v>0</v>
      </c>
      <c r="BY196" s="7" t="s">
        <v>214</v>
      </c>
      <c r="BZ196" s="7" t="s">
        <v>214</v>
      </c>
      <c r="CA196" s="25">
        <v>0</v>
      </c>
      <c r="CB196" s="25">
        <v>0</v>
      </c>
      <c r="CC196" s="25">
        <v>0</v>
      </c>
    </row>
    <row r="197" spans="1:81" x14ac:dyDescent="0.25">
      <c r="A197" s="7">
        <v>513</v>
      </c>
      <c r="B197" s="7">
        <v>44657</v>
      </c>
      <c r="C197" s="7" t="s">
        <v>994</v>
      </c>
      <c r="D197" s="7" t="s">
        <v>995</v>
      </c>
      <c r="E197" s="7" t="s">
        <v>995</v>
      </c>
      <c r="F197" s="7" t="s">
        <v>254</v>
      </c>
      <c r="H197" s="7" t="s">
        <v>224</v>
      </c>
      <c r="I197" s="8">
        <v>24.5</v>
      </c>
      <c r="J197" s="7" t="s">
        <v>214</v>
      </c>
      <c r="K197" s="8">
        <v>169.86428833007813</v>
      </c>
      <c r="L197" s="8">
        <v>5.5511155128479004</v>
      </c>
      <c r="M197" s="7" t="s">
        <v>349</v>
      </c>
      <c r="N197" s="7" t="s">
        <v>214</v>
      </c>
      <c r="O197" s="7" t="s">
        <v>374</v>
      </c>
      <c r="P197" s="7" t="s">
        <v>217</v>
      </c>
      <c r="Q197" s="7" t="s">
        <v>996</v>
      </c>
      <c r="R197" s="7" t="s">
        <v>242</v>
      </c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>
        <v>0.76548240941638401</v>
      </c>
      <c r="AT197" s="8">
        <v>2.2752424827760218</v>
      </c>
      <c r="AU197" s="8">
        <v>-2.2032925076645675</v>
      </c>
      <c r="AV197" s="8">
        <v>-1.3829735469216278</v>
      </c>
      <c r="AW197" s="8">
        <v>1.4921321229674824</v>
      </c>
      <c r="AX197" s="8">
        <v>1.9178011516220133</v>
      </c>
      <c r="AY197" s="8">
        <v>-1.5995800700161982</v>
      </c>
      <c r="AZ197" s="8">
        <v>-0.93905629834941606</v>
      </c>
      <c r="BA197" s="8">
        <v>-0.44066779305289516</v>
      </c>
      <c r="BB197" s="8">
        <v>0.25674233357886561</v>
      </c>
      <c r="BC197" s="8">
        <v>-1.0257612247498442</v>
      </c>
      <c r="BD197" s="8">
        <v>-0.52122774069633526</v>
      </c>
      <c r="BE197" s="8">
        <v>-0.50194784384993973</v>
      </c>
      <c r="BF197" s="8">
        <v>0.2677547303349202</v>
      </c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7" t="s">
        <v>352</v>
      </c>
      <c r="BU197" s="7" t="s">
        <v>353</v>
      </c>
      <c r="BV197" s="7">
        <v>10</v>
      </c>
      <c r="BW197" s="7" t="s">
        <v>345</v>
      </c>
      <c r="BX197" s="9">
        <v>0</v>
      </c>
      <c r="BY197" s="7" t="s">
        <v>214</v>
      </c>
      <c r="BZ197" s="7" t="s">
        <v>214</v>
      </c>
      <c r="CA197" s="25">
        <v>0</v>
      </c>
      <c r="CB197" s="25">
        <v>0</v>
      </c>
      <c r="CC197" s="25">
        <v>0</v>
      </c>
    </row>
    <row r="198" spans="1:81" x14ac:dyDescent="0.25">
      <c r="A198" s="7">
        <v>513</v>
      </c>
      <c r="B198" s="7">
        <v>44657</v>
      </c>
      <c r="C198" s="7" t="s">
        <v>997</v>
      </c>
      <c r="D198" s="7" t="s">
        <v>998</v>
      </c>
      <c r="E198" s="7" t="s">
        <v>995</v>
      </c>
      <c r="F198" s="7" t="s">
        <v>360</v>
      </c>
      <c r="H198" s="7" t="s">
        <v>224</v>
      </c>
      <c r="I198" s="8">
        <v>24.5</v>
      </c>
      <c r="J198" s="7" t="s">
        <v>214</v>
      </c>
      <c r="K198" s="8">
        <v>149.11863708496094</v>
      </c>
      <c r="L198" s="8">
        <v>3.7650463581085205</v>
      </c>
      <c r="M198" s="7" t="s">
        <v>349</v>
      </c>
      <c r="N198" s="7" t="s">
        <v>214</v>
      </c>
      <c r="O198" s="7" t="s">
        <v>256</v>
      </c>
      <c r="P198" s="7" t="s">
        <v>217</v>
      </c>
      <c r="Q198" s="7" t="s">
        <v>17509</v>
      </c>
      <c r="R198" s="7" t="s">
        <v>242</v>
      </c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>
        <v>0.49923065884745987</v>
      </c>
      <c r="AT198" s="8">
        <v>2.1166332073328218</v>
      </c>
      <c r="AU198" s="8">
        <v>-0.87800304976086485</v>
      </c>
      <c r="AV198" s="8">
        <v>-0.11966552513004228</v>
      </c>
      <c r="AW198" s="8">
        <v>1.3744441257022708</v>
      </c>
      <c r="AX198" s="8">
        <v>1.8818602613726805</v>
      </c>
      <c r="AY198" s="8">
        <v>-0.89916952784494186</v>
      </c>
      <c r="AZ198" s="8">
        <v>-0.16500632297457685</v>
      </c>
      <c r="BA198" s="8">
        <v>-0.44229295322657797</v>
      </c>
      <c r="BB198" s="8">
        <v>0.25557121248560488</v>
      </c>
      <c r="BC198" s="8">
        <v>-1.2538215372495916</v>
      </c>
      <c r="BD198" s="8">
        <v>-0.53978268871007007</v>
      </c>
      <c r="BE198" s="8">
        <v>-0.26660204725537423</v>
      </c>
      <c r="BF198" s="8">
        <v>0.57160169072940292</v>
      </c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7" t="s">
        <v>214</v>
      </c>
      <c r="BU198" s="7" t="s">
        <v>214</v>
      </c>
      <c r="BV198" s="7">
        <v>11.5</v>
      </c>
      <c r="BW198" s="7" t="s">
        <v>255</v>
      </c>
      <c r="BX198" s="9">
        <v>0</v>
      </c>
      <c r="BY198" s="7" t="s">
        <v>214</v>
      </c>
      <c r="BZ198" s="7" t="s">
        <v>214</v>
      </c>
      <c r="CA198" s="25">
        <v>0</v>
      </c>
      <c r="CB198" s="25">
        <v>0</v>
      </c>
      <c r="CC198" s="25">
        <v>0</v>
      </c>
    </row>
    <row r="199" spans="1:81" x14ac:dyDescent="0.25">
      <c r="A199" s="7">
        <v>513</v>
      </c>
      <c r="B199" s="7">
        <v>44657</v>
      </c>
      <c r="C199" s="7" t="s">
        <v>999</v>
      </c>
      <c r="D199" s="7" t="s">
        <v>999</v>
      </c>
      <c r="E199" s="7" t="s">
        <v>999</v>
      </c>
      <c r="F199" s="7" t="s">
        <v>212</v>
      </c>
      <c r="H199" s="7" t="s">
        <v>224</v>
      </c>
      <c r="I199" s="8">
        <v>24.5</v>
      </c>
      <c r="J199" s="7" t="s">
        <v>214</v>
      </c>
      <c r="K199" s="8">
        <v>110.07406616210938</v>
      </c>
      <c r="L199" s="8">
        <v>3.2536008358001709</v>
      </c>
      <c r="M199" s="7" t="s">
        <v>349</v>
      </c>
      <c r="N199" s="7" t="s">
        <v>214</v>
      </c>
      <c r="O199" s="7" t="s">
        <v>343</v>
      </c>
      <c r="P199" s="7" t="s">
        <v>936</v>
      </c>
      <c r="Q199" s="7" t="s">
        <v>1000</v>
      </c>
      <c r="R199" s="7" t="s">
        <v>242</v>
      </c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>
        <v>0.74473837706490442</v>
      </c>
      <c r="AT199" s="8">
        <v>2.2935903722245912</v>
      </c>
      <c r="AU199" s="8">
        <v>0.16222013571641414</v>
      </c>
      <c r="AV199" s="8">
        <v>1.7982715477445246</v>
      </c>
      <c r="AW199" s="8">
        <v>1.4800533437849355</v>
      </c>
      <c r="AX199" s="8">
        <v>1.9104929053640689</v>
      </c>
      <c r="AY199" s="8">
        <v>0.86739167248758364</v>
      </c>
      <c r="AZ199" s="8">
        <v>1.4645076502309495</v>
      </c>
      <c r="BA199" s="8">
        <v>-0.44085383045033433</v>
      </c>
      <c r="BB199" s="8">
        <v>0.25661037748326138</v>
      </c>
      <c r="BC199" s="8">
        <v>0.14754243381640184</v>
      </c>
      <c r="BD199" s="8">
        <v>0.76343667416546568</v>
      </c>
      <c r="BE199" s="8">
        <v>0.49351535540331759</v>
      </c>
      <c r="BF199" s="8">
        <v>1.4144849212021435</v>
      </c>
      <c r="BT199" s="7" t="s">
        <v>352</v>
      </c>
      <c r="BU199" s="7" t="s">
        <v>353</v>
      </c>
      <c r="BV199" s="7">
        <v>9.5</v>
      </c>
      <c r="BW199" s="7" t="s">
        <v>213</v>
      </c>
      <c r="BX199" s="9">
        <v>0</v>
      </c>
      <c r="BY199" s="7" t="s">
        <v>214</v>
      </c>
      <c r="BZ199" s="7" t="s">
        <v>214</v>
      </c>
      <c r="CA199" s="25">
        <v>0</v>
      </c>
      <c r="CB199" s="25">
        <v>0</v>
      </c>
      <c r="CC199" s="25">
        <v>0</v>
      </c>
    </row>
    <row r="200" spans="1:81" x14ac:dyDescent="0.25">
      <c r="A200" s="7">
        <v>513</v>
      </c>
      <c r="B200" s="7">
        <v>44657</v>
      </c>
      <c r="C200" s="7" t="s">
        <v>1001</v>
      </c>
      <c r="D200" s="7" t="s">
        <v>1002</v>
      </c>
      <c r="E200" s="7" t="s">
        <v>1002</v>
      </c>
      <c r="F200" s="7" t="s">
        <v>212</v>
      </c>
      <c r="H200" s="7" t="s">
        <v>224</v>
      </c>
      <c r="I200" s="8">
        <v>24.5</v>
      </c>
      <c r="J200" s="7" t="s">
        <v>214</v>
      </c>
      <c r="K200" s="8">
        <v>293.45993041992188</v>
      </c>
      <c r="L200" s="8">
        <v>0.61049997806549072</v>
      </c>
      <c r="M200" s="7" t="s">
        <v>289</v>
      </c>
      <c r="N200" s="7" t="s">
        <v>214</v>
      </c>
      <c r="O200" s="7" t="s">
        <v>290</v>
      </c>
      <c r="P200" s="7" t="s">
        <v>469</v>
      </c>
      <c r="Q200" s="7" t="s">
        <v>1003</v>
      </c>
      <c r="R200" s="7" t="s">
        <v>291</v>
      </c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>
        <v>0.96384001095452532</v>
      </c>
      <c r="AT200" s="8">
        <v>2.5215987746558448</v>
      </c>
      <c r="AU200" s="8">
        <v>0.35802944222862432</v>
      </c>
      <c r="AV200" s="8">
        <v>2.0914153000390758</v>
      </c>
      <c r="AW200" s="8">
        <v>1.7206876027338203</v>
      </c>
      <c r="AX200" s="8">
        <v>1.5781501069500126</v>
      </c>
      <c r="AY200" s="8">
        <v>0.64265830880157926</v>
      </c>
      <c r="AZ200" s="8">
        <v>1.3214599873705448</v>
      </c>
      <c r="BA200" s="8">
        <v>1.2199566084406617</v>
      </c>
      <c r="BB200" s="8">
        <v>1.6785326407957173</v>
      </c>
      <c r="BC200" s="8">
        <v>-2.3788665303005718</v>
      </c>
      <c r="BD200" s="8">
        <v>-2.2062512784362451</v>
      </c>
      <c r="BE200" s="8">
        <v>0.42105090714310656</v>
      </c>
      <c r="BF200" s="8">
        <v>1.164150921895825</v>
      </c>
      <c r="BT200" s="7" t="s">
        <v>352</v>
      </c>
      <c r="BU200" s="7" t="s">
        <v>353</v>
      </c>
      <c r="BV200" s="7">
        <v>13.5</v>
      </c>
      <c r="BW200" s="7" t="s">
        <v>238</v>
      </c>
      <c r="BX200" s="9">
        <v>1.6749999523162842</v>
      </c>
      <c r="BY200" s="7" t="s">
        <v>214</v>
      </c>
      <c r="BZ200" s="7" t="s">
        <v>214</v>
      </c>
      <c r="CA200" s="25">
        <v>0</v>
      </c>
      <c r="CB200" s="25">
        <v>0</v>
      </c>
      <c r="CC200" s="25">
        <v>0</v>
      </c>
    </row>
    <row r="201" spans="1:81" x14ac:dyDescent="0.25">
      <c r="A201" s="7">
        <v>513</v>
      </c>
      <c r="B201" s="7">
        <v>44657</v>
      </c>
      <c r="C201" s="7" t="s">
        <v>1004</v>
      </c>
      <c r="D201" s="7" t="s">
        <v>1004</v>
      </c>
      <c r="E201" s="7" t="s">
        <v>1004</v>
      </c>
      <c r="F201" s="7" t="s">
        <v>360</v>
      </c>
      <c r="G201" s="7">
        <v>2</v>
      </c>
      <c r="H201" s="7" t="s">
        <v>226</v>
      </c>
      <c r="I201" s="8">
        <v>15.5</v>
      </c>
      <c r="J201" s="7" t="s">
        <v>214</v>
      </c>
      <c r="K201" s="8">
        <v>777.9151611328125</v>
      </c>
      <c r="L201" s="8">
        <v>3.9894914627075195</v>
      </c>
      <c r="M201" s="7" t="s">
        <v>349</v>
      </c>
      <c r="N201" s="7" t="s">
        <v>231</v>
      </c>
      <c r="O201" s="7" t="s">
        <v>396</v>
      </c>
      <c r="P201" s="7" t="s">
        <v>469</v>
      </c>
      <c r="Q201" s="7" t="s">
        <v>1005</v>
      </c>
      <c r="R201" s="7" t="s">
        <v>242</v>
      </c>
      <c r="T201" s="8">
        <v>0.65649646520614624</v>
      </c>
      <c r="U201" s="8">
        <v>0.70460027456283569</v>
      </c>
      <c r="V201" s="8">
        <v>0.6025121808052063</v>
      </c>
      <c r="W201" s="8">
        <v>0.65543258190155029</v>
      </c>
      <c r="X201" s="8">
        <v>-5.6920614093542099E-2</v>
      </c>
      <c r="Y201" s="8">
        <v>0.49366992712020874</v>
      </c>
      <c r="Z201" s="8">
        <v>0.41750827431678772</v>
      </c>
      <c r="AA201" s="8">
        <v>0.81743067502975464</v>
      </c>
      <c r="AB201" s="8">
        <v>0.85046708583831787</v>
      </c>
      <c r="AC201" s="8">
        <v>0.83585250377655029</v>
      </c>
      <c r="AD201" s="8">
        <v>0.82353579998016357</v>
      </c>
      <c r="AE201" s="8">
        <v>0.63556116819381714</v>
      </c>
      <c r="AF201" s="8">
        <v>0.6778985857963562</v>
      </c>
      <c r="AG201" s="8">
        <v>0.71272099018096924</v>
      </c>
      <c r="AH201" s="8">
        <v>0.35510462522506714</v>
      </c>
      <c r="AI201" s="8">
        <v>2.7853314876556396</v>
      </c>
      <c r="AJ201" s="8">
        <v>4.5396857261657715</v>
      </c>
      <c r="AK201" s="8">
        <v>3.3594467639923096</v>
      </c>
      <c r="AL201" s="8">
        <v>2.0302975177764893</v>
      </c>
      <c r="AM201" s="8">
        <v>9.9999997473787516E-5</v>
      </c>
      <c r="AN201" s="8">
        <v>1.8966279029846191</v>
      </c>
      <c r="AO201" s="8">
        <v>0.76485961675643921</v>
      </c>
      <c r="AP201" s="8">
        <v>0.93057948350906372</v>
      </c>
      <c r="AQ201" s="8"/>
      <c r="AR201" s="8"/>
      <c r="AS201" s="8">
        <v>0.22983665686688295</v>
      </c>
      <c r="AT201" s="8">
        <v>-0.10961498647172802</v>
      </c>
      <c r="AU201" s="8">
        <v>-1.1811232466923958</v>
      </c>
      <c r="AV201" s="8">
        <v>-0.83528145834616419</v>
      </c>
      <c r="AW201" s="8">
        <v>0.25384894897491145</v>
      </c>
      <c r="AX201" s="8">
        <v>-0.10019083938230129</v>
      </c>
      <c r="AY201" s="8">
        <v>-1.1967404964996839</v>
      </c>
      <c r="AZ201" s="8">
        <v>-0.80527680886691932</v>
      </c>
      <c r="BA201" s="8">
        <v>-0.95718496536348563</v>
      </c>
      <c r="BB201" s="8">
        <v>-0.47351497621349037</v>
      </c>
      <c r="BC201" s="8">
        <v>-1.2429469675253917</v>
      </c>
      <c r="BD201" s="8">
        <v>-0.82122877384846482</v>
      </c>
      <c r="BE201" s="8">
        <v>-0.68238501170652699</v>
      </c>
      <c r="BF201" s="8">
        <v>-0.52418464052151137</v>
      </c>
      <c r="BG201" s="8">
        <v>48.088798637560153</v>
      </c>
      <c r="BH201" s="8">
        <v>-50</v>
      </c>
      <c r="BI201" s="8">
        <v>30.967762547913509</v>
      </c>
      <c r="BJ201" s="8">
        <v>-50</v>
      </c>
      <c r="BK201" s="8">
        <v>-50</v>
      </c>
      <c r="BL201" s="8">
        <v>-50</v>
      </c>
      <c r="BM201" s="8">
        <v>-20.157239802421056</v>
      </c>
      <c r="BN201" s="8">
        <v>403.82510572460268</v>
      </c>
      <c r="BO201" s="8">
        <v>1973.843691937428</v>
      </c>
      <c r="BP201" s="8">
        <v>537.01224120898439</v>
      </c>
      <c r="BQ201" s="8">
        <v>2486.2238278419072</v>
      </c>
      <c r="BR201" s="8">
        <v>1614.8184602245053</v>
      </c>
      <c r="BS201" s="8">
        <v>3363.648237186685</v>
      </c>
      <c r="BT201" s="7" t="s">
        <v>399</v>
      </c>
      <c r="BU201" s="7" t="s">
        <v>400</v>
      </c>
      <c r="BV201" s="7">
        <v>14.166666984558105</v>
      </c>
      <c r="BW201" s="7" t="s">
        <v>287</v>
      </c>
      <c r="BX201" s="9">
        <v>1.7999999523162842</v>
      </c>
      <c r="BY201" s="7" t="s">
        <v>231</v>
      </c>
      <c r="BZ201" s="7" t="s">
        <v>214</v>
      </c>
      <c r="CA201" s="25">
        <v>0</v>
      </c>
      <c r="CB201" s="25">
        <v>0</v>
      </c>
      <c r="CC201" s="25">
        <v>0</v>
      </c>
    </row>
    <row r="202" spans="1:81" x14ac:dyDescent="0.25">
      <c r="A202" s="7">
        <v>513</v>
      </c>
      <c r="B202" s="7">
        <v>44657</v>
      </c>
      <c r="C202" s="7" t="s">
        <v>1006</v>
      </c>
      <c r="D202" s="7" t="s">
        <v>1007</v>
      </c>
      <c r="E202" s="7" t="s">
        <v>1007</v>
      </c>
      <c r="F202" s="7" t="s">
        <v>237</v>
      </c>
      <c r="G202" s="7">
        <v>2</v>
      </c>
      <c r="H202" s="7" t="s">
        <v>238</v>
      </c>
      <c r="I202" s="8">
        <v>13.5</v>
      </c>
      <c r="J202" s="7" t="s">
        <v>214</v>
      </c>
      <c r="K202" s="8">
        <v>208.82839965820313</v>
      </c>
      <c r="L202" s="8">
        <v>4.4380998611450195</v>
      </c>
      <c r="M202" s="7" t="s">
        <v>267</v>
      </c>
      <c r="N202" s="7" t="s">
        <v>591</v>
      </c>
      <c r="O202" s="7" t="s">
        <v>268</v>
      </c>
      <c r="P202" s="7" t="s">
        <v>240</v>
      </c>
      <c r="Q202" s="7" t="s">
        <v>1008</v>
      </c>
      <c r="R202" s="7" t="s">
        <v>242</v>
      </c>
      <c r="T202" s="8">
        <v>0.76707273721694946</v>
      </c>
      <c r="U202" s="8">
        <v>0.73765510320663452</v>
      </c>
      <c r="V202" s="8">
        <v>0.77119159698486328</v>
      </c>
      <c r="W202" s="8">
        <v>0.62236976623535156</v>
      </c>
      <c r="X202" s="8">
        <v>0.40385907888412476</v>
      </c>
      <c r="Y202" s="8">
        <v>0.69612658023834229</v>
      </c>
      <c r="Z202" s="8">
        <v>0.63631647825241089</v>
      </c>
      <c r="AA202" s="8">
        <v>0.79549795389175415</v>
      </c>
      <c r="AB202" s="8">
        <v>0.66883230209350586</v>
      </c>
      <c r="AC202" s="8">
        <v>0.81986647844314575</v>
      </c>
      <c r="AD202" s="8">
        <v>0.88359135389328003</v>
      </c>
      <c r="AE202" s="8">
        <v>0.53473174571990967</v>
      </c>
      <c r="AF202" s="8">
        <v>0.72221958637237549</v>
      </c>
      <c r="AG202" s="8">
        <v>0.8057701587677002</v>
      </c>
      <c r="AH202" s="8">
        <v>8.0433465540409088E-2</v>
      </c>
      <c r="AI202" s="8">
        <v>0.73715949058532715</v>
      </c>
      <c r="AJ202" s="8">
        <v>1.0765067338943481</v>
      </c>
      <c r="AK202" s="8">
        <v>0.97396796941757202</v>
      </c>
      <c r="AL202" s="8">
        <v>0.43667730689048767</v>
      </c>
      <c r="AM202" s="8">
        <v>0.1965010017156601</v>
      </c>
      <c r="AN202" s="8">
        <v>0.60577893257141113</v>
      </c>
      <c r="AO202" s="8">
        <v>0.26404035091400146</v>
      </c>
      <c r="AP202" s="8">
        <v>-0.24218529462814331</v>
      </c>
      <c r="AQ202" s="8"/>
      <c r="AR202" s="8"/>
      <c r="AS202" s="7">
        <v>-1.8494445180347865</v>
      </c>
      <c r="AT202" s="7">
        <v>-2.2295345247186442</v>
      </c>
      <c r="AU202" s="7">
        <v>-1.8159773109102568</v>
      </c>
      <c r="AV202" s="7">
        <v>-2.1556216412530951</v>
      </c>
      <c r="AW202" s="7">
        <v>-2.0040958532223843</v>
      </c>
      <c r="AX202" s="7">
        <v>-2.1392459167772975</v>
      </c>
      <c r="AY202" s="7">
        <v>-1.8402564198572358</v>
      </c>
      <c r="AZ202" s="7">
        <v>-1.9039657464070043</v>
      </c>
      <c r="BA202" s="7">
        <v>-1.3113511647902796</v>
      </c>
      <c r="BB202" s="7">
        <v>-1.5166970891461402</v>
      </c>
      <c r="BC202" s="7">
        <v>1.2007723075086068</v>
      </c>
      <c r="BD202" s="7">
        <v>1.7618209189885399</v>
      </c>
      <c r="BE202" s="7">
        <v>-1.270058826551056</v>
      </c>
      <c r="BF202" s="7">
        <v>-1.3638739998856069</v>
      </c>
      <c r="BG202" s="7">
        <v>-29.307242069934002</v>
      </c>
      <c r="BH202" s="7">
        <v>-41.352099562558607</v>
      </c>
      <c r="BI202" s="7">
        <v>-50</v>
      </c>
      <c r="BJ202" s="7">
        <v>-42.155672333989081</v>
      </c>
      <c r="BK202" s="7">
        <v>-24.222125092454341</v>
      </c>
      <c r="BL202" s="7">
        <v>2.6271571992496638</v>
      </c>
      <c r="BM202" s="7">
        <v>-30.734996976614394</v>
      </c>
      <c r="BN202" s="7">
        <v>270.03024425680195</v>
      </c>
      <c r="BO202" s="7">
        <v>295.18332739976108</v>
      </c>
      <c r="BP202" s="7">
        <v>335.55936764148043</v>
      </c>
      <c r="BQ202" s="7">
        <v>296.8614155584284</v>
      </c>
      <c r="BR202" s="7">
        <v>259.41107585198358</v>
      </c>
      <c r="BS202" s="7">
        <v>203.34214932250478</v>
      </c>
      <c r="BT202" s="7" t="s">
        <v>259</v>
      </c>
      <c r="BU202" s="7" t="s">
        <v>260</v>
      </c>
      <c r="BV202" s="7">
        <v>12.5</v>
      </c>
      <c r="BW202" s="7" t="s">
        <v>245</v>
      </c>
      <c r="BX202" s="9">
        <v>2.0499999523162842</v>
      </c>
      <c r="BY202" s="7" t="s">
        <v>591</v>
      </c>
      <c r="BZ202" s="7" t="s">
        <v>214</v>
      </c>
      <c r="CA202" s="25">
        <v>0</v>
      </c>
      <c r="CB202" s="25">
        <v>0</v>
      </c>
      <c r="CC202" s="25">
        <v>0</v>
      </c>
    </row>
    <row r="203" spans="1:81" x14ac:dyDescent="0.25">
      <c r="A203" s="7">
        <v>513</v>
      </c>
      <c r="B203" s="7">
        <v>44657</v>
      </c>
      <c r="C203" s="7" t="s">
        <v>21079</v>
      </c>
      <c r="D203" s="7" t="s">
        <v>1009</v>
      </c>
      <c r="E203" s="7" t="s">
        <v>1009</v>
      </c>
      <c r="F203" s="7" t="s">
        <v>212</v>
      </c>
      <c r="H203" s="7" t="s">
        <v>224</v>
      </c>
      <c r="I203" s="8">
        <v>24.5</v>
      </c>
      <c r="J203" s="7" t="s">
        <v>214</v>
      </c>
      <c r="K203" s="8">
        <v>76.03204345703125</v>
      </c>
      <c r="L203" s="8">
        <v>5.2841000556945801</v>
      </c>
      <c r="M203" s="7" t="s">
        <v>663</v>
      </c>
      <c r="N203" s="7" t="s">
        <v>214</v>
      </c>
      <c r="O203" s="7" t="s">
        <v>389</v>
      </c>
      <c r="P203" s="7" t="s">
        <v>217</v>
      </c>
      <c r="Q203" s="7" t="s">
        <v>21080</v>
      </c>
      <c r="R203" s="7" t="s">
        <v>242</v>
      </c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7">
        <v>0.55684357582293353</v>
      </c>
      <c r="AT203" s="7">
        <v>1.8085458486475188</v>
      </c>
      <c r="AU203" s="7">
        <v>-0.1962953659545047</v>
      </c>
      <c r="AV203" s="7">
        <v>1.6341440028773924</v>
      </c>
      <c r="AW203" s="7">
        <v>1.3555510133536823</v>
      </c>
      <c r="AX203" s="7">
        <v>1.7794782300073013</v>
      </c>
      <c r="AY203" s="7">
        <v>0.84955877564946258</v>
      </c>
      <c r="AZ203" s="7">
        <v>1.756990447587959</v>
      </c>
      <c r="BA203" s="7">
        <v>0.9551111661888354</v>
      </c>
      <c r="BB203" s="7">
        <v>3.2190290603864078</v>
      </c>
      <c r="BC203" s="7">
        <v>0.9551111661888354</v>
      </c>
      <c r="BD203" s="7">
        <v>3.2190290603864078</v>
      </c>
      <c r="BE203" s="7">
        <v>0.74598005520820754</v>
      </c>
      <c r="BF203" s="7">
        <v>2.2362027749821642</v>
      </c>
      <c r="BT203" s="7" t="s">
        <v>352</v>
      </c>
      <c r="BU203" s="7" t="s">
        <v>353</v>
      </c>
      <c r="BV203" s="7">
        <v>8.5</v>
      </c>
      <c r="BW203" s="7" t="s">
        <v>222</v>
      </c>
      <c r="BX203" s="9">
        <v>0</v>
      </c>
      <c r="BY203" s="7" t="s">
        <v>214</v>
      </c>
      <c r="BZ203" s="7" t="s">
        <v>214</v>
      </c>
      <c r="CA203" s="25">
        <v>0</v>
      </c>
      <c r="CB203" s="25">
        <v>0</v>
      </c>
      <c r="CC203" s="25">
        <v>0</v>
      </c>
    </row>
    <row r="204" spans="1:81" x14ac:dyDescent="0.25">
      <c r="A204" s="7">
        <v>513</v>
      </c>
      <c r="B204" s="7">
        <v>44657</v>
      </c>
      <c r="C204" s="7" t="s">
        <v>1010</v>
      </c>
      <c r="D204" s="7" t="s">
        <v>1010</v>
      </c>
      <c r="E204" s="7" t="s">
        <v>1010</v>
      </c>
      <c r="F204" s="7" t="s">
        <v>254</v>
      </c>
      <c r="H204" s="7" t="s">
        <v>224</v>
      </c>
      <c r="I204" s="8">
        <v>24.5</v>
      </c>
      <c r="J204" s="7" t="s">
        <v>214</v>
      </c>
      <c r="K204" s="8">
        <v>208.21711730957031</v>
      </c>
      <c r="L204" s="8">
        <v>0.62699997425079346</v>
      </c>
      <c r="M204" s="7" t="s">
        <v>361</v>
      </c>
      <c r="N204" s="7" t="s">
        <v>214</v>
      </c>
      <c r="O204" s="7" t="s">
        <v>343</v>
      </c>
      <c r="P204" s="7" t="s">
        <v>249</v>
      </c>
      <c r="Q204" s="7" t="s">
        <v>1011</v>
      </c>
      <c r="R204" s="7" t="s">
        <v>242</v>
      </c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>
        <v>0.80194291344704216</v>
      </c>
      <c r="AT204" s="8">
        <v>2.2313252596480377</v>
      </c>
      <c r="AU204" s="8">
        <v>2.8203929378618096</v>
      </c>
      <c r="AV204" s="8">
        <v>2.2136564381869066</v>
      </c>
      <c r="AW204" s="8">
        <v>1.5027802245980755</v>
      </c>
      <c r="AX204" s="8">
        <v>1.9299400489184217</v>
      </c>
      <c r="AY204" s="8">
        <v>2.6353251953156018</v>
      </c>
      <c r="AZ204" s="8">
        <v>2.5009977437669133</v>
      </c>
      <c r="BA204" s="8">
        <v>2.0648450540304273</v>
      </c>
      <c r="BB204" s="8">
        <v>2.0515547229254683</v>
      </c>
      <c r="BC204" s="8">
        <v>2.0648450540304273</v>
      </c>
      <c r="BD204" s="8">
        <v>2.0515547229254683</v>
      </c>
      <c r="BE204" s="8">
        <v>1.9816885632138976</v>
      </c>
      <c r="BF204" s="8">
        <v>2.1631714893952023</v>
      </c>
      <c r="BT204" s="7" t="s">
        <v>352</v>
      </c>
      <c r="BU204" s="7" t="s">
        <v>353</v>
      </c>
      <c r="BV204" s="7">
        <v>9.5</v>
      </c>
      <c r="BW204" s="7" t="s">
        <v>213</v>
      </c>
      <c r="BX204" s="9">
        <v>0</v>
      </c>
      <c r="BY204" s="7" t="s">
        <v>214</v>
      </c>
      <c r="BZ204" s="7" t="s">
        <v>214</v>
      </c>
      <c r="CA204" s="25">
        <v>0</v>
      </c>
      <c r="CB204" s="25">
        <v>0</v>
      </c>
      <c r="CC204" s="25">
        <v>0</v>
      </c>
    </row>
    <row r="205" spans="1:81" x14ac:dyDescent="0.25">
      <c r="A205" s="7">
        <v>513</v>
      </c>
      <c r="B205" s="7">
        <v>44657</v>
      </c>
      <c r="C205" s="7" t="s">
        <v>1012</v>
      </c>
      <c r="D205" s="7" t="s">
        <v>1013</v>
      </c>
      <c r="E205" s="7" t="s">
        <v>1010</v>
      </c>
      <c r="F205" s="7" t="s">
        <v>254</v>
      </c>
      <c r="H205" s="7" t="s">
        <v>224</v>
      </c>
      <c r="I205" s="8">
        <v>24.5</v>
      </c>
      <c r="J205" s="7" t="s">
        <v>214</v>
      </c>
      <c r="K205" s="8">
        <v>96.620796203613281</v>
      </c>
      <c r="L205" s="8">
        <v>11.800100326538086</v>
      </c>
      <c r="M205" s="7" t="s">
        <v>361</v>
      </c>
      <c r="N205" s="7" t="s">
        <v>214</v>
      </c>
      <c r="O205" s="7" t="s">
        <v>268</v>
      </c>
      <c r="P205" s="7" t="s">
        <v>249</v>
      </c>
      <c r="Q205" s="7" t="s">
        <v>1011</v>
      </c>
      <c r="R205" s="7" t="s">
        <v>242</v>
      </c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>
        <v>0.48036612830466308</v>
      </c>
      <c r="AT205" s="8">
        <v>2.0667879438263719</v>
      </c>
      <c r="AU205" s="8">
        <v>2.690419153978894</v>
      </c>
      <c r="AV205" s="8">
        <v>2.1434083647581912</v>
      </c>
      <c r="AW205" s="8">
        <v>1.3696711603039164</v>
      </c>
      <c r="AX205" s="8">
        <v>1.921903824322903</v>
      </c>
      <c r="AY205" s="8">
        <v>2.5858100345148607</v>
      </c>
      <c r="AZ205" s="8">
        <v>2.4933136887928447</v>
      </c>
      <c r="BA205" s="8">
        <v>2.1236960045726847</v>
      </c>
      <c r="BB205" s="8">
        <v>2.2907826996418477</v>
      </c>
      <c r="BC205" s="8">
        <v>2.1236960045726847</v>
      </c>
      <c r="BD205" s="8">
        <v>2.2907826996418477</v>
      </c>
      <c r="BE205" s="8">
        <v>1.8956097477079503</v>
      </c>
      <c r="BF205" s="8">
        <v>2.2011632034973343</v>
      </c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7" t="s">
        <v>214</v>
      </c>
      <c r="BU205" s="7" t="s">
        <v>214</v>
      </c>
      <c r="BV205" s="7">
        <v>12.5</v>
      </c>
      <c r="BW205" s="7" t="s">
        <v>245</v>
      </c>
      <c r="BX205" s="9">
        <v>0</v>
      </c>
      <c r="BY205" s="7" t="s">
        <v>214</v>
      </c>
      <c r="BZ205" s="7" t="s">
        <v>214</v>
      </c>
      <c r="CA205" s="25">
        <v>0</v>
      </c>
      <c r="CB205" s="25">
        <v>0</v>
      </c>
      <c r="CC205" s="25">
        <v>0</v>
      </c>
    </row>
    <row r="206" spans="1:81" x14ac:dyDescent="0.25">
      <c r="A206" s="7">
        <v>513</v>
      </c>
      <c r="B206" s="7">
        <v>44657</v>
      </c>
      <c r="C206" s="7" t="s">
        <v>1014</v>
      </c>
      <c r="D206" s="7" t="s">
        <v>1014</v>
      </c>
      <c r="E206" s="7" t="s">
        <v>1014</v>
      </c>
      <c r="F206" s="7" t="s">
        <v>212</v>
      </c>
      <c r="H206" s="7" t="s">
        <v>224</v>
      </c>
      <c r="I206" s="8">
        <v>24.5</v>
      </c>
      <c r="J206" s="7" t="s">
        <v>214</v>
      </c>
      <c r="K206" s="8">
        <v>78.554855346679688</v>
      </c>
      <c r="L206" s="8">
        <v>3.7426409721374512</v>
      </c>
      <c r="M206" s="7" t="s">
        <v>349</v>
      </c>
      <c r="N206" s="7" t="s">
        <v>214</v>
      </c>
      <c r="O206" s="7" t="s">
        <v>374</v>
      </c>
      <c r="P206" s="7" t="s">
        <v>217</v>
      </c>
      <c r="Q206" s="7" t="s">
        <v>19154</v>
      </c>
      <c r="R206" s="7" t="s">
        <v>242</v>
      </c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>
        <v>0.78838091716680159</v>
      </c>
      <c r="AT206" s="8">
        <v>2.3421572368929082</v>
      </c>
      <c r="AU206" s="8">
        <v>0.19591730680209188</v>
      </c>
      <c r="AV206" s="8">
        <v>1.8639684424200298</v>
      </c>
      <c r="AW206" s="8">
        <v>1.4942073582768551</v>
      </c>
      <c r="AX206" s="8">
        <v>1.9047208507383016</v>
      </c>
      <c r="AY206" s="8">
        <v>0.90293313821502152</v>
      </c>
      <c r="AZ206" s="8">
        <v>1.4552969844282124</v>
      </c>
      <c r="BA206" s="8">
        <v>-0.44068271784799751</v>
      </c>
      <c r="BB206" s="8">
        <v>0.25667975329560516</v>
      </c>
      <c r="BC206" s="8">
        <v>0.15111070687473271</v>
      </c>
      <c r="BD206" s="8">
        <v>0.7634135141003997</v>
      </c>
      <c r="BE206" s="8">
        <v>0.51531111824791753</v>
      </c>
      <c r="BF206" s="8">
        <v>1.4310394636459096</v>
      </c>
      <c r="BT206" s="7" t="s">
        <v>352</v>
      </c>
      <c r="BU206" s="7" t="s">
        <v>353</v>
      </c>
      <c r="BV206" s="7">
        <v>10</v>
      </c>
      <c r="BW206" s="7" t="s">
        <v>345</v>
      </c>
      <c r="BX206" s="9">
        <v>0</v>
      </c>
      <c r="BY206" s="7" t="s">
        <v>214</v>
      </c>
      <c r="BZ206" s="7" t="s">
        <v>214</v>
      </c>
      <c r="CA206" s="25">
        <v>0</v>
      </c>
      <c r="CB206" s="25">
        <v>0</v>
      </c>
      <c r="CC206" s="25">
        <v>0</v>
      </c>
    </row>
    <row r="207" spans="1:81" x14ac:dyDescent="0.25">
      <c r="A207" s="7">
        <v>513</v>
      </c>
      <c r="B207" s="7">
        <v>44657</v>
      </c>
      <c r="C207" s="7" t="s">
        <v>3465</v>
      </c>
      <c r="D207" s="7" t="s">
        <v>3465</v>
      </c>
      <c r="E207" s="7" t="s">
        <v>3465</v>
      </c>
      <c r="F207" s="7" t="s">
        <v>237</v>
      </c>
      <c r="G207" s="7">
        <v>2</v>
      </c>
      <c r="H207" s="7" t="s">
        <v>222</v>
      </c>
      <c r="I207" s="8">
        <v>8.5</v>
      </c>
      <c r="J207" s="7" t="s">
        <v>214</v>
      </c>
      <c r="K207" s="8">
        <v>177.33628845214844</v>
      </c>
      <c r="L207" s="8">
        <v>1.8472000360488892</v>
      </c>
      <c r="M207" s="7" t="s">
        <v>361</v>
      </c>
      <c r="N207" s="7" t="s">
        <v>231</v>
      </c>
      <c r="O207" s="7" t="s">
        <v>389</v>
      </c>
      <c r="P207" s="7" t="s">
        <v>826</v>
      </c>
      <c r="Q207" s="7" t="s">
        <v>3466</v>
      </c>
      <c r="R207" s="7" t="s">
        <v>242</v>
      </c>
      <c r="T207" s="8">
        <v>0.4465930163860321</v>
      </c>
      <c r="U207" s="8">
        <v>0.51043498516082764</v>
      </c>
      <c r="V207" s="8">
        <v>0.45404499769210815</v>
      </c>
      <c r="W207" s="8">
        <v>0.19660608470439911</v>
      </c>
      <c r="X207" s="8">
        <v>0.23211495578289032</v>
      </c>
      <c r="Y207" s="8">
        <v>0.49876093864440918</v>
      </c>
      <c r="Z207" s="8">
        <v>0.37995061278343201</v>
      </c>
      <c r="AA207" s="8">
        <v>0.67292708158493042</v>
      </c>
      <c r="AB207" s="8">
        <v>0.7806236743927002</v>
      </c>
      <c r="AC207" s="8">
        <v>0.73629480600357056</v>
      </c>
      <c r="AD207" s="8">
        <v>0.48219841718673706</v>
      </c>
      <c r="AE207" s="8">
        <v>0.63320052623748779</v>
      </c>
      <c r="AF207" s="8">
        <v>0.73056638240814209</v>
      </c>
      <c r="AG207" s="8">
        <v>0.69429385662078857</v>
      </c>
      <c r="AH207" s="8">
        <v>2.3579588159918785E-2</v>
      </c>
      <c r="AI207" s="8">
        <v>0.12581612169742584</v>
      </c>
      <c r="AJ207" s="8">
        <v>0.21837516129016876</v>
      </c>
      <c r="AK207" s="8">
        <v>0.16810502111911774</v>
      </c>
      <c r="AL207" s="8">
        <v>4.0439754724502563E-2</v>
      </c>
      <c r="AM207" s="8">
        <v>3.3108342438936234E-2</v>
      </c>
      <c r="AN207" s="8">
        <v>0.12723827362060547</v>
      </c>
      <c r="AO207" s="8">
        <v>4.6219330281019211E-2</v>
      </c>
      <c r="AP207" s="8">
        <v>-0.30127611756324768</v>
      </c>
      <c r="AQ207" s="8"/>
      <c r="AR207" s="8"/>
      <c r="AS207" s="8">
        <v>-0.55262136325929612</v>
      </c>
      <c r="AT207" s="8">
        <v>0.17069856408781403</v>
      </c>
      <c r="AU207" s="8">
        <v>-0.74950475326621047</v>
      </c>
      <c r="AV207" s="8">
        <v>-7.8208566228510079E-2</v>
      </c>
      <c r="AW207" s="8">
        <v>-1.0646531220262285</v>
      </c>
      <c r="AX207" s="8">
        <v>-0.47855040046205949</v>
      </c>
      <c r="AY207" s="8">
        <v>-0.89712803454989376</v>
      </c>
      <c r="AZ207" s="8">
        <v>-0.29191832256282951</v>
      </c>
      <c r="BA207" s="8">
        <v>-0.98211705476743594</v>
      </c>
      <c r="BB207" s="8">
        <v>-0.37142849069281347</v>
      </c>
      <c r="BC207" s="8">
        <v>-1.0515471797773728</v>
      </c>
      <c r="BD207" s="8">
        <v>-0.45431234809053989</v>
      </c>
      <c r="BE207" s="8">
        <v>-0.8829285846077396</v>
      </c>
      <c r="BF207" s="8">
        <v>-0.25061992732482308</v>
      </c>
      <c r="BG207" s="7">
        <v>44.324704709858231</v>
      </c>
      <c r="BH207" s="7">
        <v>38.626119721224903</v>
      </c>
      <c r="BI207" s="7">
        <v>41.59706041247285</v>
      </c>
      <c r="BJ207" s="7">
        <v>36.638072372286743</v>
      </c>
      <c r="BK207" s="7">
        <v>38.103900759270829</v>
      </c>
      <c r="BL207" s="7">
        <v>27.293577632539478</v>
      </c>
      <c r="BM207" s="7">
        <v>37.763905934608829</v>
      </c>
      <c r="BN207" s="7">
        <v>98.732502252311221</v>
      </c>
      <c r="BO207" s="7">
        <v>108.83816136544485</v>
      </c>
      <c r="BP207" s="7">
        <v>103.56960541147114</v>
      </c>
      <c r="BQ207" s="7">
        <v>112.36369074672312</v>
      </c>
      <c r="BR207" s="7">
        <v>109.76424509016755</v>
      </c>
      <c r="BS207" s="7">
        <v>128.93487089279716</v>
      </c>
      <c r="BT207" s="7" t="s">
        <v>399</v>
      </c>
      <c r="BU207" s="7" t="s">
        <v>400</v>
      </c>
      <c r="BV207" s="7">
        <v>9.5</v>
      </c>
      <c r="BW207" s="7" t="s">
        <v>213</v>
      </c>
      <c r="BX207" s="9">
        <v>1.8500000238418579</v>
      </c>
      <c r="BY207" s="7" t="s">
        <v>231</v>
      </c>
      <c r="BZ207" s="7" t="s">
        <v>214</v>
      </c>
      <c r="CA207" s="25">
        <v>0</v>
      </c>
      <c r="CB207" s="25">
        <v>0</v>
      </c>
      <c r="CC207" s="25">
        <v>0</v>
      </c>
    </row>
    <row r="208" spans="1:81" x14ac:dyDescent="0.25">
      <c r="A208" s="7">
        <v>513</v>
      </c>
      <c r="B208" s="7">
        <v>44657</v>
      </c>
      <c r="C208" s="7" t="s">
        <v>3467</v>
      </c>
      <c r="D208" s="7" t="s">
        <v>3468</v>
      </c>
      <c r="E208" s="7" t="s">
        <v>3468</v>
      </c>
      <c r="F208" s="7" t="s">
        <v>237</v>
      </c>
      <c r="G208" s="7">
        <v>1</v>
      </c>
      <c r="H208" s="7" t="s">
        <v>222</v>
      </c>
      <c r="I208" s="8">
        <v>8.5</v>
      </c>
      <c r="J208" s="7" t="s">
        <v>214</v>
      </c>
      <c r="K208" s="8">
        <v>93.710311889648438</v>
      </c>
      <c r="L208" s="8">
        <v>6.3006110191345215</v>
      </c>
      <c r="M208" s="7" t="s">
        <v>361</v>
      </c>
      <c r="N208" s="7" t="s">
        <v>231</v>
      </c>
      <c r="O208" s="7" t="s">
        <v>214</v>
      </c>
      <c r="P208" s="7" t="s">
        <v>240</v>
      </c>
      <c r="Q208" s="7" t="s">
        <v>3469</v>
      </c>
      <c r="R208" s="7" t="s">
        <v>242</v>
      </c>
      <c r="T208" s="8">
        <v>0.18541721999645233</v>
      </c>
      <c r="U208" s="8">
        <v>0.32779383659362793</v>
      </c>
      <c r="V208" s="8">
        <v>0.1908503919839859</v>
      </c>
      <c r="W208" s="8">
        <v>0.22786547243595123</v>
      </c>
      <c r="X208" s="8">
        <v>-0.15896649658679962</v>
      </c>
      <c r="Y208" s="8">
        <v>8.9031733572483063E-2</v>
      </c>
      <c r="Z208" s="8">
        <v>-1.5583976171910763E-2</v>
      </c>
      <c r="AA208" s="8">
        <v>0.53838449716567993</v>
      </c>
      <c r="AB208" s="8">
        <v>0.55135929584503174</v>
      </c>
      <c r="AC208" s="8">
        <v>0.57119804620742798</v>
      </c>
      <c r="AD208" s="8">
        <v>0.28867274522781372</v>
      </c>
      <c r="AE208" s="8">
        <v>2.4454349651932716E-2</v>
      </c>
      <c r="AF208" s="8">
        <v>0.51359617710113525</v>
      </c>
      <c r="AG208" s="8">
        <v>0.53656339645385742</v>
      </c>
      <c r="AH208" s="8">
        <v>1.6347896307706833E-2</v>
      </c>
      <c r="AI208" s="8">
        <v>3.6215968430042267E-2</v>
      </c>
      <c r="AJ208" s="8">
        <v>9.7227536141872406E-2</v>
      </c>
      <c r="AK208" s="8">
        <v>4.8989221453666687E-2</v>
      </c>
      <c r="AL208" s="8">
        <v>3.2494939863681793E-2</v>
      </c>
      <c r="AM208" s="8">
        <v>9.9999997473787516E-5</v>
      </c>
      <c r="AN208" s="8">
        <v>1.5746928751468658E-2</v>
      </c>
      <c r="AO208" s="8">
        <v>9.9999997473787516E-5</v>
      </c>
      <c r="AP208" s="8">
        <v>-0.72465282678604126</v>
      </c>
      <c r="AQ208" s="8"/>
      <c r="AR208" s="8"/>
      <c r="AS208" s="8">
        <v>3.9509742920631297</v>
      </c>
      <c r="AT208" s="8">
        <v>2.8888370885666532</v>
      </c>
      <c r="AU208" s="8">
        <v>3.5203049349599196</v>
      </c>
      <c r="AV208" s="8">
        <v>2.7518173213337689</v>
      </c>
      <c r="AW208" s="8">
        <v>3.2221838828210432</v>
      </c>
      <c r="AX208" s="8">
        <v>2.3068572500023889</v>
      </c>
      <c r="AY208" s="8">
        <v>3.4800182540979803</v>
      </c>
      <c r="AZ208" s="8">
        <v>2.6215654765098821</v>
      </c>
      <c r="BA208" s="8">
        <v>3.6640251514658941</v>
      </c>
      <c r="BB208" s="8">
        <v>3.0014065514380723</v>
      </c>
      <c r="BC208" s="8">
        <v>1.6909245541909992</v>
      </c>
      <c r="BD208" s="8">
        <v>1.6393493070744849</v>
      </c>
      <c r="BE208" s="8">
        <v>3.2547385115998275</v>
      </c>
      <c r="BF208" s="8">
        <v>2.5349721658208755</v>
      </c>
      <c r="BG208" s="8">
        <v>-5.359271846813213</v>
      </c>
      <c r="BH208" s="8">
        <v>-16.143206836842769</v>
      </c>
      <c r="BI208" s="8">
        <v>-10.521033729385975</v>
      </c>
      <c r="BJ208" s="8">
        <v>-19.905364181308631</v>
      </c>
      <c r="BK208" s="8">
        <v>-17.131447838338147</v>
      </c>
      <c r="BL208" s="8">
        <v>-37.588775763150302</v>
      </c>
      <c r="BM208" s="8">
        <v>-17.77485003263984</v>
      </c>
      <c r="BN208" s="8">
        <v>98.732502252311221</v>
      </c>
      <c r="BO208" s="8">
        <v>108.83816136544485</v>
      </c>
      <c r="BP208" s="8">
        <v>103.56960541147114</v>
      </c>
      <c r="BQ208" s="8">
        <v>112.36369074672312</v>
      </c>
      <c r="BR208" s="8">
        <v>109.76424509016755</v>
      </c>
      <c r="BS208" s="8">
        <v>128.93487089279716</v>
      </c>
      <c r="BT208" s="7" t="s">
        <v>399</v>
      </c>
      <c r="BU208" s="7" t="s">
        <v>400</v>
      </c>
      <c r="BV208" s="7">
        <v>8.5</v>
      </c>
      <c r="BW208" s="7" t="s">
        <v>222</v>
      </c>
      <c r="BX208" s="9">
        <v>1.8500000238418579</v>
      </c>
      <c r="BY208" s="7" t="s">
        <v>231</v>
      </c>
      <c r="BZ208" s="7" t="s">
        <v>214</v>
      </c>
      <c r="CA208" s="25">
        <v>0</v>
      </c>
      <c r="CB208" s="25">
        <v>0</v>
      </c>
      <c r="CC208" s="25">
        <v>0</v>
      </c>
    </row>
    <row r="209" spans="1:81" x14ac:dyDescent="0.25">
      <c r="A209" s="7">
        <v>513</v>
      </c>
      <c r="B209" s="7">
        <v>44657</v>
      </c>
      <c r="C209" s="7" t="s">
        <v>3470</v>
      </c>
      <c r="D209" s="7" t="s">
        <v>3471</v>
      </c>
      <c r="E209" s="7" t="s">
        <v>3472</v>
      </c>
      <c r="F209" s="7" t="s">
        <v>373</v>
      </c>
      <c r="H209" s="7" t="s">
        <v>224</v>
      </c>
      <c r="I209" s="8">
        <v>24.5</v>
      </c>
      <c r="J209" s="7" t="s">
        <v>214</v>
      </c>
      <c r="K209" s="8">
        <v>202.67280578613281</v>
      </c>
      <c r="L209" s="8">
        <v>1.0020999908447266</v>
      </c>
      <c r="M209" s="7" t="s">
        <v>361</v>
      </c>
      <c r="N209" s="7" t="s">
        <v>214</v>
      </c>
      <c r="O209" s="7" t="s">
        <v>214</v>
      </c>
      <c r="P209" s="7" t="s">
        <v>527</v>
      </c>
      <c r="Q209" s="7" t="s">
        <v>3473</v>
      </c>
      <c r="R209" s="7" t="s">
        <v>242</v>
      </c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7">
        <v>0.93246667148541973</v>
      </c>
      <c r="AT209" s="7">
        <v>2.4638977566130196</v>
      </c>
      <c r="AU209" s="7">
        <v>3.5829504456140895</v>
      </c>
      <c r="AV209" s="7">
        <v>2.9689243187859287</v>
      </c>
      <c r="AW209" s="7">
        <v>1.5471509745286791</v>
      </c>
      <c r="AX209" s="7">
        <v>1.9322786957952336</v>
      </c>
      <c r="AY209" s="7">
        <v>1.6573013156386409</v>
      </c>
      <c r="AZ209" s="7">
        <v>1.4451430085517212</v>
      </c>
      <c r="BA209" s="7">
        <v>2.0774723646192297</v>
      </c>
      <c r="BB209" s="7">
        <v>2.2052476948849495</v>
      </c>
      <c r="BC209" s="7">
        <v>2.0774723646192297</v>
      </c>
      <c r="BD209" s="7">
        <v>2.2052476948849495</v>
      </c>
      <c r="BE209" s="7">
        <v>1.979135689417548</v>
      </c>
      <c r="BF209" s="7">
        <v>2.2034565282526337</v>
      </c>
      <c r="BT209" s="7" t="s">
        <v>214</v>
      </c>
      <c r="BU209" s="7" t="s">
        <v>214</v>
      </c>
      <c r="BV209" s="7">
        <v>24.5</v>
      </c>
      <c r="BW209" s="7" t="s">
        <v>224</v>
      </c>
      <c r="BX209" s="9">
        <v>0</v>
      </c>
      <c r="BY209" s="7" t="s">
        <v>214</v>
      </c>
      <c r="BZ209" s="7" t="s">
        <v>214</v>
      </c>
      <c r="CA209" s="25">
        <v>0</v>
      </c>
      <c r="CB209" s="25">
        <v>0</v>
      </c>
      <c r="CC209" s="25">
        <v>0</v>
      </c>
    </row>
    <row r="210" spans="1:81" x14ac:dyDescent="0.25">
      <c r="A210" s="7">
        <v>513</v>
      </c>
      <c r="B210" s="7">
        <v>44657</v>
      </c>
      <c r="C210" s="7" t="s">
        <v>3474</v>
      </c>
      <c r="D210" s="7" t="s">
        <v>3474</v>
      </c>
      <c r="E210" s="7" t="s">
        <v>3474</v>
      </c>
      <c r="F210" s="7" t="s">
        <v>409</v>
      </c>
      <c r="H210" s="7" t="s">
        <v>224</v>
      </c>
      <c r="I210" s="8">
        <v>24.5</v>
      </c>
      <c r="J210" s="7" t="s">
        <v>214</v>
      </c>
      <c r="K210" s="8">
        <v>210.48329162597656</v>
      </c>
      <c r="L210" s="8">
        <v>2.5175418853759766</v>
      </c>
      <c r="M210" s="7" t="s">
        <v>349</v>
      </c>
      <c r="N210" s="7" t="s">
        <v>214</v>
      </c>
      <c r="O210" s="7" t="s">
        <v>214</v>
      </c>
      <c r="P210" s="7" t="s">
        <v>410</v>
      </c>
      <c r="Q210" s="7" t="s">
        <v>3475</v>
      </c>
      <c r="R210" s="7" t="s">
        <v>242</v>
      </c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>
        <v>0.36019968296335403</v>
      </c>
      <c r="AT210" s="8">
        <v>1.9291739189633275</v>
      </c>
      <c r="AU210" s="8">
        <v>-1.6966023689978804</v>
      </c>
      <c r="AV210" s="8">
        <v>-0.96520720145934824</v>
      </c>
      <c r="AW210" s="8">
        <v>1.3259574713066231</v>
      </c>
      <c r="AX210" s="8">
        <v>1.8189539425114623</v>
      </c>
      <c r="AY210" s="8">
        <v>0.54890666698758506</v>
      </c>
      <c r="AZ210" s="8">
        <v>0.95438209593970902</v>
      </c>
      <c r="BA210" s="8">
        <v>-0.4436094127223883</v>
      </c>
      <c r="BB210" s="8">
        <v>0.25404668983882062</v>
      </c>
      <c r="BC210" s="8">
        <v>0.62991119588507594</v>
      </c>
      <c r="BD210" s="8">
        <v>1.3323148371234099</v>
      </c>
      <c r="BE210" s="8">
        <v>0.12079387257039491</v>
      </c>
      <c r="BF210" s="8">
        <v>0.88727738048623017</v>
      </c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7" t="s">
        <v>352</v>
      </c>
      <c r="BU210" s="7" t="s">
        <v>353</v>
      </c>
      <c r="BV210" s="7">
        <v>9.5</v>
      </c>
      <c r="BW210" s="7" t="s">
        <v>213</v>
      </c>
      <c r="BX210" s="9">
        <v>0</v>
      </c>
      <c r="BY210" s="7" t="s">
        <v>214</v>
      </c>
      <c r="BZ210" s="7" t="s">
        <v>214</v>
      </c>
      <c r="CA210" s="25">
        <v>0</v>
      </c>
      <c r="CB210" s="25">
        <v>0</v>
      </c>
      <c r="CC210" s="25">
        <v>0</v>
      </c>
    </row>
    <row r="211" spans="1:81" x14ac:dyDescent="0.25">
      <c r="A211" s="7">
        <v>513</v>
      </c>
      <c r="B211" s="7">
        <v>44657</v>
      </c>
      <c r="C211" s="7" t="s">
        <v>3476</v>
      </c>
      <c r="D211" s="7" t="s">
        <v>3477</v>
      </c>
      <c r="E211" s="7" t="s">
        <v>3477</v>
      </c>
      <c r="F211" s="7" t="s">
        <v>360</v>
      </c>
      <c r="H211" s="7" t="s">
        <v>224</v>
      </c>
      <c r="I211" s="8">
        <v>24.5</v>
      </c>
      <c r="J211" s="7" t="s">
        <v>214</v>
      </c>
      <c r="K211" s="8">
        <v>99.601303100585938</v>
      </c>
      <c r="L211" s="8">
        <v>5.9668560028076172</v>
      </c>
      <c r="M211" s="7" t="s">
        <v>361</v>
      </c>
      <c r="N211" s="7" t="s">
        <v>214</v>
      </c>
      <c r="O211" s="7" t="s">
        <v>358</v>
      </c>
      <c r="P211" s="7" t="s">
        <v>469</v>
      </c>
      <c r="Q211" s="7" t="s">
        <v>3478</v>
      </c>
      <c r="R211" s="7" t="s">
        <v>242</v>
      </c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>
        <v>0.85214265979344372</v>
      </c>
      <c r="AT211" s="8">
        <v>2.4007214207314429</v>
      </c>
      <c r="AU211" s="8">
        <v>-0.86417019871492395</v>
      </c>
      <c r="AV211" s="8">
        <v>-0.11887909699352146</v>
      </c>
      <c r="AW211" s="8">
        <v>1.5190473308968384</v>
      </c>
      <c r="AX211" s="8">
        <v>1.9259009567226733</v>
      </c>
      <c r="AY211" s="8">
        <v>-0.88653478856344614</v>
      </c>
      <c r="AZ211" s="8">
        <v>-0.16435116510124709</v>
      </c>
      <c r="BA211" s="8">
        <v>2.0660665523027997</v>
      </c>
      <c r="BB211" s="8">
        <v>2.174049244800488</v>
      </c>
      <c r="BC211" s="8">
        <v>0.4917626552919433</v>
      </c>
      <c r="BD211" s="8">
        <v>1.1281025615738374</v>
      </c>
      <c r="BE211" s="8">
        <v>0.52971903516777585</v>
      </c>
      <c r="BF211" s="8">
        <v>1.2242573202889455</v>
      </c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7" t="s">
        <v>214</v>
      </c>
      <c r="BU211" s="7" t="s">
        <v>214</v>
      </c>
      <c r="BV211" s="7">
        <v>7.8333334922790527</v>
      </c>
      <c r="BW211" s="7" t="s">
        <v>354</v>
      </c>
      <c r="BX211" s="9">
        <v>0</v>
      </c>
      <c r="BY211" s="7" t="s">
        <v>214</v>
      </c>
      <c r="BZ211" s="7" t="s">
        <v>214</v>
      </c>
      <c r="CA211" s="25">
        <v>0</v>
      </c>
      <c r="CB211" s="25">
        <v>0</v>
      </c>
      <c r="CC211" s="25">
        <v>0</v>
      </c>
    </row>
    <row r="212" spans="1:81" x14ac:dyDescent="0.25">
      <c r="A212" s="7">
        <v>513</v>
      </c>
      <c r="B212" s="7">
        <v>44657</v>
      </c>
      <c r="C212" s="7" t="s">
        <v>16908</v>
      </c>
      <c r="D212" s="7" t="s">
        <v>16909</v>
      </c>
      <c r="E212" s="7" t="s">
        <v>16909</v>
      </c>
      <c r="F212" s="7" t="s">
        <v>360</v>
      </c>
      <c r="H212" s="7" t="s">
        <v>224</v>
      </c>
      <c r="I212" s="8">
        <v>24.5</v>
      </c>
      <c r="J212" s="7" t="s">
        <v>214</v>
      </c>
      <c r="K212" s="8">
        <v>13855.01953125</v>
      </c>
      <c r="L212" s="8">
        <v>1.341673731803894</v>
      </c>
      <c r="M212" s="7" t="s">
        <v>349</v>
      </c>
      <c r="N212" s="7" t="s">
        <v>214</v>
      </c>
      <c r="O212" s="7" t="s">
        <v>367</v>
      </c>
      <c r="P212" s="7" t="s">
        <v>488</v>
      </c>
      <c r="Q212" s="7" t="s">
        <v>16910</v>
      </c>
      <c r="R212" s="7" t="s">
        <v>242</v>
      </c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>
        <v>3.0856398195835273</v>
      </c>
      <c r="AT212" s="8">
        <v>2.1186604333316268</v>
      </c>
      <c r="AU212" s="8">
        <v>-0.73070484712883288</v>
      </c>
      <c r="AV212" s="8">
        <v>-6.036135700029129E-3</v>
      </c>
      <c r="AW212" s="8">
        <v>3.2966933683649886</v>
      </c>
      <c r="AX212" s="8">
        <v>2.2719107423620666</v>
      </c>
      <c r="AY212" s="8">
        <v>-0.76711628039954372</v>
      </c>
      <c r="AZ212" s="8">
        <v>-7.1329019662917117E-2</v>
      </c>
      <c r="BA212" s="8">
        <v>-0.1735207417476915</v>
      </c>
      <c r="BB212" s="8">
        <v>0.49698891615186547</v>
      </c>
      <c r="BC212" s="8">
        <v>-1.1920858725674379</v>
      </c>
      <c r="BD212" s="8">
        <v>-0.5145936362909691</v>
      </c>
      <c r="BE212" s="8">
        <v>0.58648424101750163</v>
      </c>
      <c r="BF212" s="8">
        <v>0.7159335500319407</v>
      </c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7" t="s">
        <v>352</v>
      </c>
      <c r="BU212" s="7" t="s">
        <v>353</v>
      </c>
      <c r="BV212" s="7">
        <v>17.5</v>
      </c>
      <c r="BW212" s="7" t="s">
        <v>312</v>
      </c>
      <c r="BX212" s="9">
        <v>0</v>
      </c>
      <c r="BY212" s="7" t="s">
        <v>214</v>
      </c>
      <c r="BZ212" s="7" t="s">
        <v>214</v>
      </c>
      <c r="CA212" s="25">
        <v>0</v>
      </c>
      <c r="CB212" s="25">
        <v>0</v>
      </c>
      <c r="CC212" s="25">
        <v>0</v>
      </c>
    </row>
    <row r="213" spans="1:81" x14ac:dyDescent="0.25">
      <c r="A213" s="7">
        <v>513</v>
      </c>
      <c r="B213" s="7">
        <v>44657</v>
      </c>
      <c r="C213" s="7" t="s">
        <v>3479</v>
      </c>
      <c r="D213" s="7" t="s">
        <v>3480</v>
      </c>
      <c r="E213" s="7" t="s">
        <v>3481</v>
      </c>
      <c r="F213" s="7" t="s">
        <v>212</v>
      </c>
      <c r="H213" s="7" t="s">
        <v>224</v>
      </c>
      <c r="I213" s="8">
        <v>24.5</v>
      </c>
      <c r="J213" s="7" t="s">
        <v>214</v>
      </c>
      <c r="K213" s="8">
        <v>182.165283203125</v>
      </c>
      <c r="L213" s="8">
        <v>4.6878209114074707</v>
      </c>
      <c r="M213" s="7" t="s">
        <v>1033</v>
      </c>
      <c r="N213" s="7" t="s">
        <v>214</v>
      </c>
      <c r="O213" s="7" t="s">
        <v>343</v>
      </c>
      <c r="P213" s="7" t="s">
        <v>393</v>
      </c>
      <c r="Q213" s="7" t="s">
        <v>3482</v>
      </c>
      <c r="R213" s="7" t="s">
        <v>242</v>
      </c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>
        <v>0.69670439011369534</v>
      </c>
      <c r="AT213" s="8">
        <v>2.2413246950018908</v>
      </c>
      <c r="AU213" s="8">
        <v>0.11630828089871796</v>
      </c>
      <c r="AV213" s="8">
        <v>1.7430136500673166</v>
      </c>
      <c r="AW213" s="8">
        <v>1.4629071046012432</v>
      </c>
      <c r="AX213" s="8">
        <v>1.9010247119878654</v>
      </c>
      <c r="AY213" s="8">
        <v>0.81958163378102922</v>
      </c>
      <c r="AZ213" s="8">
        <v>1.4268519624253837</v>
      </c>
      <c r="BA213" s="8">
        <v>0.8525743535594823</v>
      </c>
      <c r="BB213" s="8">
        <v>1.1577802541647924</v>
      </c>
      <c r="BC213" s="8">
        <v>0.80384728929831906</v>
      </c>
      <c r="BD213" s="8">
        <v>0.7746293628502906</v>
      </c>
      <c r="BE213" s="8">
        <v>0.79198717537541452</v>
      </c>
      <c r="BF213" s="8">
        <v>1.5407707727495901</v>
      </c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7" t="s">
        <v>214</v>
      </c>
      <c r="BU213" s="7" t="s">
        <v>214</v>
      </c>
      <c r="BV213" s="7">
        <v>9.1666669845581055</v>
      </c>
      <c r="BW213" s="7" t="s">
        <v>213</v>
      </c>
      <c r="BX213" s="9">
        <v>0</v>
      </c>
      <c r="BY213" s="7" t="s">
        <v>214</v>
      </c>
      <c r="BZ213" s="7" t="s">
        <v>214</v>
      </c>
      <c r="CA213" s="25">
        <v>0</v>
      </c>
      <c r="CB213" s="25">
        <v>0</v>
      </c>
      <c r="CC213" s="25">
        <v>0</v>
      </c>
    </row>
    <row r="214" spans="1:81" x14ac:dyDescent="0.25">
      <c r="A214" s="7">
        <v>513</v>
      </c>
      <c r="B214" s="7">
        <v>44657</v>
      </c>
      <c r="C214" s="7" t="s">
        <v>3483</v>
      </c>
      <c r="D214" s="7" t="s">
        <v>3483</v>
      </c>
      <c r="E214" s="7" t="s">
        <v>3483</v>
      </c>
      <c r="F214" s="7" t="s">
        <v>373</v>
      </c>
      <c r="H214" s="7" t="s">
        <v>430</v>
      </c>
      <c r="I214" s="8">
        <v>16.5</v>
      </c>
      <c r="J214" s="7" t="s">
        <v>214</v>
      </c>
      <c r="K214" s="8">
        <v>454.6116943359375</v>
      </c>
      <c r="L214" s="8">
        <v>3.6988000869750977</v>
      </c>
      <c r="M214" s="7" t="s">
        <v>3484</v>
      </c>
      <c r="N214" s="7" t="s">
        <v>295</v>
      </c>
      <c r="O214" s="7" t="s">
        <v>283</v>
      </c>
      <c r="P214" s="7" t="s">
        <v>527</v>
      </c>
      <c r="Q214" s="7" t="s">
        <v>3485</v>
      </c>
      <c r="R214" s="7" t="s">
        <v>337</v>
      </c>
      <c r="T214" s="8">
        <v>0.86316019296646118</v>
      </c>
      <c r="U214" s="8">
        <v>0.88727593421936035</v>
      </c>
      <c r="V214" s="8">
        <v>0.87282359600067139</v>
      </c>
      <c r="W214" s="8">
        <v>0.7465854287147522</v>
      </c>
      <c r="X214" s="8">
        <v>0.44597318768501282</v>
      </c>
      <c r="Y214" s="8">
        <v>0.80755519866943359</v>
      </c>
      <c r="Z214" s="8">
        <v>0.69139194488525391</v>
      </c>
      <c r="AA214" s="8">
        <v>0.96096456050872803</v>
      </c>
      <c r="AB214" s="8">
        <v>0.95261484384536743</v>
      </c>
      <c r="AC214" s="8">
        <v>0.97655707597732544</v>
      </c>
      <c r="AD214" s="8">
        <v>0.89684736728668213</v>
      </c>
      <c r="AE214" s="8">
        <v>0.74680417776107788</v>
      </c>
      <c r="AF214" s="8">
        <v>0.91943192481994629</v>
      </c>
      <c r="AG214" s="8">
        <v>0.85276645421981812</v>
      </c>
      <c r="AH214" s="8">
        <v>0.13132841885089874</v>
      </c>
      <c r="AI214" s="8">
        <v>1.3543729782104492</v>
      </c>
      <c r="AJ214" s="8">
        <v>2.1141901016235352</v>
      </c>
      <c r="AK214" s="8">
        <v>1.7998272180557251</v>
      </c>
      <c r="AL214" s="8">
        <v>0.85529041290283203</v>
      </c>
      <c r="AM214" s="8">
        <v>0.35429549217224121</v>
      </c>
      <c r="AN214" s="8">
        <v>1.1474138498306274</v>
      </c>
      <c r="AO214" s="8">
        <v>0.46842855215072632</v>
      </c>
      <c r="AP214" s="8">
        <v>-0.4910283088684082</v>
      </c>
      <c r="AQ214" s="8"/>
      <c r="AR214" s="8"/>
      <c r="AS214" s="7">
        <v>0.72763746928505635</v>
      </c>
      <c r="AT214" s="7">
        <v>0.78703270077334964</v>
      </c>
      <c r="AU214" s="7">
        <v>0.97353604452998643</v>
      </c>
      <c r="AV214" s="7">
        <v>0.69572392136747763</v>
      </c>
      <c r="AW214" s="7">
        <v>0.50161652294875003</v>
      </c>
      <c r="AX214" s="7">
        <v>0.40350160320846623</v>
      </c>
      <c r="AY214" s="7">
        <v>0.40671761765168274</v>
      </c>
      <c r="AZ214" s="7">
        <v>0.50750499218107292</v>
      </c>
      <c r="BA214" s="7">
        <v>0.50161652294875003</v>
      </c>
      <c r="BB214" s="7">
        <v>0.40350160320846623</v>
      </c>
      <c r="BC214" s="7">
        <v>0.40671761765168274</v>
      </c>
      <c r="BD214" s="7">
        <v>0.50750499218107292</v>
      </c>
      <c r="BE214" s="7">
        <v>0.58630696583598463</v>
      </c>
      <c r="BF214" s="7">
        <v>0.55079496881998424</v>
      </c>
      <c r="BG214" s="7">
        <v>-8.6283455960410862</v>
      </c>
      <c r="BH214" s="7">
        <v>-5.0207426439811496</v>
      </c>
      <c r="BI214" s="7">
        <v>6.6590663980116895</v>
      </c>
      <c r="BJ214" s="7">
        <v>-1.6308481856067134</v>
      </c>
      <c r="BK214" s="7">
        <v>6.6590663980116895</v>
      </c>
      <c r="BL214" s="7">
        <v>-1.6308481856067134</v>
      </c>
      <c r="BM214" s="7">
        <v>-0.59877530253538014</v>
      </c>
      <c r="BN214" s="7">
        <v>493.83716244326013</v>
      </c>
      <c r="BO214" s="7">
        <v>477.43657753798715</v>
      </c>
      <c r="BP214" s="7">
        <v>424.33879975698147</v>
      </c>
      <c r="BQ214" s="7">
        <v>462.02572090457107</v>
      </c>
      <c r="BR214" s="7">
        <v>424.33879975698147</v>
      </c>
      <c r="BS214" s="7">
        <v>462.02572090457107</v>
      </c>
      <c r="BT214" s="7" t="s">
        <v>476</v>
      </c>
      <c r="BU214" s="7" t="s">
        <v>477</v>
      </c>
      <c r="BV214" s="7">
        <v>16.5</v>
      </c>
      <c r="BW214" s="7" t="s">
        <v>430</v>
      </c>
      <c r="BX214" s="9">
        <v>2</v>
      </c>
      <c r="BY214" s="7" t="s">
        <v>295</v>
      </c>
      <c r="BZ214" s="7" t="s">
        <v>214</v>
      </c>
      <c r="CA214" s="25">
        <v>0</v>
      </c>
      <c r="CB214" s="25">
        <v>0</v>
      </c>
      <c r="CC214" s="25">
        <v>0</v>
      </c>
    </row>
    <row r="215" spans="1:81" x14ac:dyDescent="0.25">
      <c r="A215" s="7">
        <v>513</v>
      </c>
      <c r="B215" s="7">
        <v>44657</v>
      </c>
      <c r="C215" s="7" t="s">
        <v>3486</v>
      </c>
      <c r="D215" s="7" t="s">
        <v>3487</v>
      </c>
      <c r="E215" s="7" t="s">
        <v>3487</v>
      </c>
      <c r="F215" s="7" t="s">
        <v>223</v>
      </c>
      <c r="G215" s="7">
        <v>2</v>
      </c>
      <c r="H215" s="7" t="s">
        <v>287</v>
      </c>
      <c r="I215" s="8">
        <v>14.5</v>
      </c>
      <c r="J215" s="7" t="s">
        <v>214</v>
      </c>
      <c r="K215" s="8">
        <v>330.34835815429688</v>
      </c>
      <c r="L215" s="8">
        <v>4.8050856590270996</v>
      </c>
      <c r="M215" s="7" t="s">
        <v>239</v>
      </c>
      <c r="N215" s="7" t="s">
        <v>231</v>
      </c>
      <c r="O215" s="7" t="s">
        <v>396</v>
      </c>
      <c r="P215" s="7" t="s">
        <v>233</v>
      </c>
      <c r="Q215" s="7" t="s">
        <v>3488</v>
      </c>
      <c r="R215" s="7" t="s">
        <v>242</v>
      </c>
      <c r="T215" s="8">
        <v>0.86010199785232544</v>
      </c>
      <c r="U215" s="8">
        <v>0.89992731809616089</v>
      </c>
      <c r="V215" s="8">
        <v>0.85015243291854858</v>
      </c>
      <c r="W215" s="8">
        <v>0.70056140422821045</v>
      </c>
      <c r="X215" s="8">
        <v>0.35192140936851501</v>
      </c>
      <c r="Y215" s="8">
        <v>0.8156089186668396</v>
      </c>
      <c r="Z215" s="8">
        <v>0.69345802068710327</v>
      </c>
      <c r="AA215" s="8">
        <v>0.92707383632659912</v>
      </c>
      <c r="AB215" s="8">
        <v>0.91300815343856812</v>
      </c>
      <c r="AC215" s="8">
        <v>0.96048921346664429</v>
      </c>
      <c r="AD215" s="8">
        <v>0.74818277359008789</v>
      </c>
      <c r="AE215" s="8">
        <v>0.78656631708145142</v>
      </c>
      <c r="AF215" s="8">
        <v>0.92482757568359375</v>
      </c>
      <c r="AG215" s="8">
        <v>0.85385411977767944</v>
      </c>
      <c r="AH215" s="8">
        <v>0.10165784507989883</v>
      </c>
      <c r="AI215" s="8">
        <v>1.0446697473526001</v>
      </c>
      <c r="AJ215" s="8">
        <v>1.6598734855651855</v>
      </c>
      <c r="AK215" s="8">
        <v>1.3570108413696289</v>
      </c>
      <c r="AL215" s="8">
        <v>0.62124437093734741</v>
      </c>
      <c r="AM215" s="8">
        <v>0.21641369163990021</v>
      </c>
      <c r="AN215" s="8">
        <v>0.89704036712646484</v>
      </c>
      <c r="AO215" s="8">
        <v>0.36368167400360107</v>
      </c>
      <c r="AP215" s="8">
        <v>-0.24334463477134705</v>
      </c>
      <c r="AQ215" s="8"/>
      <c r="AR215" s="8"/>
      <c r="AS215" s="8">
        <v>-0.53950833477083004</v>
      </c>
      <c r="AT215" s="8">
        <v>0.18269185762981244</v>
      </c>
      <c r="AU215" s="8">
        <v>0.51560914912610045</v>
      </c>
      <c r="AV215" s="8">
        <v>0.71555854050650847</v>
      </c>
      <c r="AW215" s="8">
        <v>-0.76359727872401473</v>
      </c>
      <c r="AX215" s="8">
        <v>4.1954389788925635E-2</v>
      </c>
      <c r="AY215" s="8">
        <v>1.4205408659043857</v>
      </c>
      <c r="AZ215" s="8">
        <v>1.0094582155957235</v>
      </c>
      <c r="BA215" s="8">
        <v>-0.31909811757969225</v>
      </c>
      <c r="BB215" s="8">
        <v>8.2817112131216855E-2</v>
      </c>
      <c r="BC215" s="8">
        <v>-0.56896022846380101</v>
      </c>
      <c r="BD215" s="8">
        <v>0.61134267627147143</v>
      </c>
      <c r="BE215" s="8">
        <v>-4.2502324084641989E-2</v>
      </c>
      <c r="BF215" s="8">
        <v>0.44063713198727633</v>
      </c>
      <c r="BG215" s="8">
        <v>3.8972943113136739E-2</v>
      </c>
      <c r="BH215" s="8">
        <v>-6.2145152486134156</v>
      </c>
      <c r="BI215" s="8">
        <v>-28.500442664099346</v>
      </c>
      <c r="BJ215" s="8">
        <v>13.686321625405828</v>
      </c>
      <c r="BK215" s="8">
        <v>-4.9689232355834099</v>
      </c>
      <c r="BL215" s="8">
        <v>-0.93469243985649908</v>
      </c>
      <c r="BM215" s="8">
        <v>-4.4822131699389516</v>
      </c>
      <c r="BN215" s="8">
        <v>330.21961167659822</v>
      </c>
      <c r="BO215" s="8">
        <v>350.87790724533971</v>
      </c>
      <c r="BP215" s="8">
        <v>424.49910256185581</v>
      </c>
      <c r="BQ215" s="8">
        <v>285.13581937305224</v>
      </c>
      <c r="BR215" s="8">
        <v>346.76311448099403</v>
      </c>
      <c r="BS215" s="8">
        <v>333.43609928315516</v>
      </c>
      <c r="BT215" s="7" t="s">
        <v>259</v>
      </c>
      <c r="BU215" s="7" t="s">
        <v>260</v>
      </c>
      <c r="BV215" s="7">
        <v>14.5</v>
      </c>
      <c r="BW215" s="7" t="s">
        <v>287</v>
      </c>
      <c r="BX215" s="9">
        <v>1.9750000238418579</v>
      </c>
      <c r="BY215" s="7" t="s">
        <v>231</v>
      </c>
      <c r="BZ215" s="7" t="s">
        <v>214</v>
      </c>
      <c r="CA215" s="25">
        <v>0</v>
      </c>
      <c r="CB215" s="25">
        <v>0</v>
      </c>
      <c r="CC215" s="25">
        <v>0</v>
      </c>
    </row>
    <row r="216" spans="1:81" x14ac:dyDescent="0.25">
      <c r="A216" s="7">
        <v>513</v>
      </c>
      <c r="B216" s="7">
        <v>44657</v>
      </c>
      <c r="C216" s="7" t="s">
        <v>3489</v>
      </c>
      <c r="D216" s="7" t="s">
        <v>3490</v>
      </c>
      <c r="E216" s="7" t="s">
        <v>3490</v>
      </c>
      <c r="F216" s="7" t="s">
        <v>409</v>
      </c>
      <c r="H216" s="7" t="s">
        <v>224</v>
      </c>
      <c r="I216" s="8">
        <v>24.5</v>
      </c>
      <c r="J216" s="7" t="s">
        <v>214</v>
      </c>
      <c r="K216" s="8">
        <v>160.22221374511719</v>
      </c>
      <c r="L216" s="8">
        <v>1.8260999917984009</v>
      </c>
      <c r="M216" s="7" t="s">
        <v>349</v>
      </c>
      <c r="N216" s="7" t="s">
        <v>214</v>
      </c>
      <c r="O216" s="7" t="s">
        <v>374</v>
      </c>
      <c r="P216" s="7" t="s">
        <v>410</v>
      </c>
      <c r="Q216" s="7" t="s">
        <v>3491</v>
      </c>
      <c r="R216" s="7" t="s">
        <v>242</v>
      </c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>
        <v>0.5727769261713489</v>
      </c>
      <c r="AT216" s="8">
        <v>2.1484521235959546</v>
      </c>
      <c r="AU216" s="8">
        <v>-1.6858682980447848</v>
      </c>
      <c r="AV216" s="8">
        <v>-0.95673971839580363</v>
      </c>
      <c r="AW216" s="8">
        <v>1.4099651189088205</v>
      </c>
      <c r="AX216" s="8">
        <v>1.8761410726556167</v>
      </c>
      <c r="AY216" s="8">
        <v>0.72263934990821432</v>
      </c>
      <c r="AZ216" s="8">
        <v>1.1003395973230938</v>
      </c>
      <c r="BA216" s="8">
        <v>-0.44193459393563927</v>
      </c>
      <c r="BB216" s="8">
        <v>0.25564998533822347</v>
      </c>
      <c r="BC216" s="8">
        <v>0.66772304149484607</v>
      </c>
      <c r="BD216" s="8">
        <v>1.5124709409285277</v>
      </c>
      <c r="BE216" s="8">
        <v>0.20755025741713426</v>
      </c>
      <c r="BF216" s="8">
        <v>0.9893856669076021</v>
      </c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7" t="s">
        <v>352</v>
      </c>
      <c r="BU216" s="7" t="s">
        <v>353</v>
      </c>
      <c r="BV216" s="7">
        <v>10.5</v>
      </c>
      <c r="BW216" s="7" t="s">
        <v>345</v>
      </c>
      <c r="BX216" s="9">
        <v>0</v>
      </c>
      <c r="BY216" s="7" t="s">
        <v>214</v>
      </c>
      <c r="BZ216" s="7" t="s">
        <v>214</v>
      </c>
      <c r="CA216" s="25">
        <v>0</v>
      </c>
      <c r="CB216" s="25">
        <v>0</v>
      </c>
      <c r="CC216" s="25">
        <v>0</v>
      </c>
    </row>
    <row r="217" spans="1:81" x14ac:dyDescent="0.25">
      <c r="A217" s="7">
        <v>513</v>
      </c>
      <c r="B217" s="7">
        <v>44657</v>
      </c>
      <c r="C217" s="7" t="s">
        <v>3492</v>
      </c>
      <c r="D217" s="7" t="s">
        <v>3493</v>
      </c>
      <c r="E217" s="7" t="s">
        <v>3493</v>
      </c>
      <c r="F217" s="7" t="s">
        <v>237</v>
      </c>
      <c r="H217" s="7" t="s">
        <v>224</v>
      </c>
      <c r="I217" s="8">
        <v>24.5</v>
      </c>
      <c r="J217" s="7" t="s">
        <v>214</v>
      </c>
      <c r="K217" s="8">
        <v>113.94977569580078</v>
      </c>
      <c r="L217" s="8">
        <v>5.8320236206054688</v>
      </c>
      <c r="M217" s="7" t="s">
        <v>349</v>
      </c>
      <c r="N217" s="7" t="s">
        <v>214</v>
      </c>
      <c r="O217" s="7" t="s">
        <v>358</v>
      </c>
      <c r="P217" s="7" t="s">
        <v>240</v>
      </c>
      <c r="Q217" s="7" t="s">
        <v>3494</v>
      </c>
      <c r="R217" s="7" t="s">
        <v>242</v>
      </c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>
        <v>0.79663076439355918</v>
      </c>
      <c r="AT217" s="8">
        <v>2.3465555905721658</v>
      </c>
      <c r="AU217" s="8">
        <v>1.6520356580282238</v>
      </c>
      <c r="AV217" s="8">
        <v>1.7140305571721042</v>
      </c>
      <c r="AW217" s="8">
        <v>1.4980651518387471</v>
      </c>
      <c r="AX217" s="8">
        <v>1.916299683355517</v>
      </c>
      <c r="AY217" s="8">
        <v>0.78369720548067034</v>
      </c>
      <c r="AZ217" s="8">
        <v>0.9937773578859399</v>
      </c>
      <c r="BA217" s="8">
        <v>-0.44056603044051362</v>
      </c>
      <c r="BB217" s="8">
        <v>0.25685205026086932</v>
      </c>
      <c r="BC217" s="8">
        <v>0.59815289508041336</v>
      </c>
      <c r="BD217" s="8">
        <v>2.064914368459279</v>
      </c>
      <c r="BE217" s="8">
        <v>0.81466927406351675</v>
      </c>
      <c r="BF217" s="8">
        <v>1.5487382679509796</v>
      </c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7" t="s">
        <v>214</v>
      </c>
      <c r="BU217" s="7" t="s">
        <v>214</v>
      </c>
      <c r="BV217" s="7">
        <v>7.5</v>
      </c>
      <c r="BW217" s="7" t="s">
        <v>354</v>
      </c>
      <c r="BX217" s="9">
        <v>0</v>
      </c>
      <c r="BY217" s="7" t="s">
        <v>214</v>
      </c>
      <c r="BZ217" s="7" t="s">
        <v>214</v>
      </c>
      <c r="CA217" s="25">
        <v>0</v>
      </c>
      <c r="CB217" s="25">
        <v>0</v>
      </c>
      <c r="CC217" s="25">
        <v>0</v>
      </c>
    </row>
    <row r="218" spans="1:81" x14ac:dyDescent="0.25">
      <c r="A218" s="7">
        <v>513</v>
      </c>
      <c r="B218" s="7">
        <v>44657</v>
      </c>
      <c r="C218" s="7" t="s">
        <v>21098</v>
      </c>
      <c r="D218" s="7" t="s">
        <v>21099</v>
      </c>
      <c r="E218" s="7" t="s">
        <v>21099</v>
      </c>
      <c r="F218" s="7" t="s">
        <v>409</v>
      </c>
      <c r="H218" s="7" t="s">
        <v>224</v>
      </c>
      <c r="I218" s="8">
        <v>24.5</v>
      </c>
      <c r="J218" s="7" t="s">
        <v>214</v>
      </c>
      <c r="K218" s="8">
        <v>127.48903656005859</v>
      </c>
      <c r="L218" s="8">
        <v>2.8062999248504639</v>
      </c>
      <c r="M218" s="7" t="s">
        <v>349</v>
      </c>
      <c r="N218" s="7" t="s">
        <v>214</v>
      </c>
      <c r="O218" s="7" t="s">
        <v>358</v>
      </c>
      <c r="P218" s="7" t="s">
        <v>410</v>
      </c>
      <c r="Q218" s="7" t="s">
        <v>21100</v>
      </c>
      <c r="R218" s="7" t="s">
        <v>242</v>
      </c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T218" s="7" t="s">
        <v>352</v>
      </c>
      <c r="BU218" s="7" t="s">
        <v>353</v>
      </c>
      <c r="BV218" s="7">
        <v>7.5</v>
      </c>
      <c r="BW218" s="7" t="s">
        <v>354</v>
      </c>
      <c r="BX218" s="9">
        <v>0</v>
      </c>
      <c r="BY218" s="7" t="s">
        <v>214</v>
      </c>
      <c r="BZ218" s="7" t="s">
        <v>214</v>
      </c>
      <c r="CA218" s="25">
        <v>0</v>
      </c>
      <c r="CB218" s="25">
        <v>0</v>
      </c>
      <c r="CC218" s="25">
        <v>0</v>
      </c>
    </row>
    <row r="219" spans="1:81" x14ac:dyDescent="0.25">
      <c r="A219" s="7">
        <v>513</v>
      </c>
      <c r="B219" s="7">
        <v>44657</v>
      </c>
      <c r="C219" s="7" t="s">
        <v>3495</v>
      </c>
      <c r="D219" s="7" t="s">
        <v>3495</v>
      </c>
      <c r="E219" s="7" t="s">
        <v>3495</v>
      </c>
      <c r="F219" s="7" t="s">
        <v>223</v>
      </c>
      <c r="H219" s="7" t="s">
        <v>224</v>
      </c>
      <c r="I219" s="8">
        <v>24.5</v>
      </c>
      <c r="J219" s="7" t="s">
        <v>214</v>
      </c>
      <c r="K219" s="8">
        <v>378.08267211914063</v>
      </c>
      <c r="L219" s="8">
        <v>4.4388999938964844</v>
      </c>
      <c r="M219" s="7" t="s">
        <v>639</v>
      </c>
      <c r="N219" s="7" t="s">
        <v>214</v>
      </c>
      <c r="O219" s="7" t="s">
        <v>268</v>
      </c>
      <c r="P219" s="7" t="s">
        <v>233</v>
      </c>
      <c r="Q219" s="7" t="s">
        <v>3496</v>
      </c>
      <c r="R219" s="7" t="s">
        <v>291</v>
      </c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>
        <v>0.47198789353585918</v>
      </c>
      <c r="AT219" s="8">
        <v>1.8742421293687388</v>
      </c>
      <c r="AU219" s="8">
        <v>2.6458251042133787</v>
      </c>
      <c r="AV219" s="8">
        <v>2.1444373952269027</v>
      </c>
      <c r="AW219" s="8">
        <v>0.92816083670552729</v>
      </c>
      <c r="AX219" s="8">
        <v>1.0081504206880902</v>
      </c>
      <c r="AY219" s="8">
        <v>0.8666292343973564</v>
      </c>
      <c r="AZ219" s="8">
        <v>1.5005919801802063</v>
      </c>
      <c r="BA219" s="8">
        <v>0.83976198978507632</v>
      </c>
      <c r="BB219" s="8">
        <v>1.0861861276981175</v>
      </c>
      <c r="BC219" s="8">
        <v>0.83976198978507632</v>
      </c>
      <c r="BD219" s="8">
        <v>1.0861861276981175</v>
      </c>
      <c r="BE219" s="8">
        <v>1.0986878414037122</v>
      </c>
      <c r="BF219" s="8">
        <v>1.449965696810029</v>
      </c>
      <c r="BT219" s="7" t="s">
        <v>214</v>
      </c>
      <c r="BU219" s="7" t="s">
        <v>214</v>
      </c>
      <c r="BV219" s="7">
        <v>11.5</v>
      </c>
      <c r="BW219" s="7" t="s">
        <v>255</v>
      </c>
      <c r="BX219" s="9">
        <v>0</v>
      </c>
      <c r="BY219" s="7" t="s">
        <v>214</v>
      </c>
      <c r="BZ219" s="7" t="s">
        <v>214</v>
      </c>
      <c r="CA219" s="25">
        <v>0</v>
      </c>
      <c r="CB219" s="25">
        <v>0</v>
      </c>
      <c r="CC219" s="25">
        <v>0</v>
      </c>
    </row>
    <row r="220" spans="1:81" x14ac:dyDescent="0.25">
      <c r="A220" s="7">
        <v>513</v>
      </c>
      <c r="B220" s="7">
        <v>44657</v>
      </c>
      <c r="C220" s="7" t="s">
        <v>3497</v>
      </c>
      <c r="D220" s="7" t="s">
        <v>3498</v>
      </c>
      <c r="E220" s="7" t="s">
        <v>3498</v>
      </c>
      <c r="F220" s="7" t="s">
        <v>409</v>
      </c>
      <c r="H220" s="7" t="s">
        <v>224</v>
      </c>
      <c r="I220" s="8">
        <v>24.5</v>
      </c>
      <c r="J220" s="7" t="s">
        <v>214</v>
      </c>
      <c r="K220" s="8">
        <v>134.69633483886719</v>
      </c>
      <c r="L220" s="8">
        <v>3.8768501281738281</v>
      </c>
      <c r="M220" s="7" t="s">
        <v>349</v>
      </c>
      <c r="N220" s="7" t="s">
        <v>214</v>
      </c>
      <c r="O220" s="7" t="s">
        <v>358</v>
      </c>
      <c r="P220" s="7" t="s">
        <v>410</v>
      </c>
      <c r="Q220" s="7" t="s">
        <v>19173</v>
      </c>
      <c r="R220" s="7" t="s">
        <v>242</v>
      </c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>
        <v>0.53961240412632228</v>
      </c>
      <c r="AT220" s="8">
        <v>2.2485386099967588</v>
      </c>
      <c r="AU220" s="8">
        <v>-1.6844874498222038</v>
      </c>
      <c r="AV220" s="8">
        <v>-0.95493993767953311</v>
      </c>
      <c r="AW220" s="8">
        <v>1.3898005876728179</v>
      </c>
      <c r="AX220" s="8">
        <v>1.8958131487716314</v>
      </c>
      <c r="AY220" s="8">
        <v>0.69804061207840007</v>
      </c>
      <c r="AZ220" s="8">
        <v>1.1385345819021013</v>
      </c>
      <c r="BA220" s="8">
        <v>-0.44189318870984123</v>
      </c>
      <c r="BB220" s="8">
        <v>0.25602387863775578</v>
      </c>
      <c r="BC220" s="8">
        <v>0.67021987206502798</v>
      </c>
      <c r="BD220" s="8">
        <v>1.5596289650313306</v>
      </c>
      <c r="BE220" s="8">
        <v>0.19521547290175381</v>
      </c>
      <c r="BF220" s="8">
        <v>1.0239332077766741</v>
      </c>
      <c r="BT220" s="7" t="s">
        <v>352</v>
      </c>
      <c r="BU220" s="7" t="s">
        <v>353</v>
      </c>
      <c r="BV220" s="7">
        <v>7.5</v>
      </c>
      <c r="BW220" s="7" t="s">
        <v>354</v>
      </c>
      <c r="BX220" s="9">
        <v>0</v>
      </c>
      <c r="BY220" s="7" t="s">
        <v>214</v>
      </c>
      <c r="BZ220" s="7" t="s">
        <v>214</v>
      </c>
      <c r="CA220" s="25">
        <v>0</v>
      </c>
      <c r="CB220" s="25">
        <v>0</v>
      </c>
      <c r="CC220" s="25">
        <v>0</v>
      </c>
    </row>
    <row r="221" spans="1:81" x14ac:dyDescent="0.25">
      <c r="A221" s="7">
        <v>513</v>
      </c>
      <c r="B221" s="7">
        <v>44657</v>
      </c>
      <c r="C221" s="7" t="s">
        <v>3499</v>
      </c>
      <c r="D221" s="7" t="s">
        <v>3500</v>
      </c>
      <c r="E221" s="7" t="s">
        <v>3501</v>
      </c>
      <c r="F221" s="7" t="s">
        <v>331</v>
      </c>
      <c r="H221" s="7" t="s">
        <v>224</v>
      </c>
      <c r="I221" s="8">
        <v>24.5</v>
      </c>
      <c r="J221" s="7" t="s">
        <v>214</v>
      </c>
      <c r="K221" s="8">
        <v>537.81060791015625</v>
      </c>
      <c r="L221" s="8">
        <v>5.2454872131347656</v>
      </c>
      <c r="M221" s="7" t="s">
        <v>2013</v>
      </c>
      <c r="N221" s="7" t="s">
        <v>214</v>
      </c>
      <c r="O221" s="7" t="s">
        <v>248</v>
      </c>
      <c r="P221" s="7" t="s">
        <v>481</v>
      </c>
      <c r="Q221" s="7" t="s">
        <v>3502</v>
      </c>
      <c r="R221" s="7" t="s">
        <v>291</v>
      </c>
      <c r="S221" s="7">
        <v>3</v>
      </c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>
        <v>1.4622327908451926</v>
      </c>
      <c r="AT221" s="8">
        <v>2.6591998063869324</v>
      </c>
      <c r="AU221" s="8">
        <v>-2.263084876179521</v>
      </c>
      <c r="AV221" s="8">
        <v>-1.8735818070323638</v>
      </c>
      <c r="AW221" s="8">
        <v>1.793250383161199</v>
      </c>
      <c r="AX221" s="8">
        <v>1.3456705501409396</v>
      </c>
      <c r="AY221" s="8">
        <v>0.10147753665412101</v>
      </c>
      <c r="AZ221" s="8">
        <v>1.2565652275008177</v>
      </c>
      <c r="BA221" s="8">
        <v>1.793250383161199</v>
      </c>
      <c r="BB221" s="8">
        <v>1.3456705501409396</v>
      </c>
      <c r="BC221" s="8">
        <v>0.10147753665412101</v>
      </c>
      <c r="BD221" s="8">
        <v>1.2565652275008177</v>
      </c>
      <c r="BE221" s="8">
        <v>0.49810062571605201</v>
      </c>
      <c r="BF221" s="8">
        <v>0.99834825910634717</v>
      </c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7" t="s">
        <v>214</v>
      </c>
      <c r="BU221" s="7" t="s">
        <v>214</v>
      </c>
      <c r="BV221" s="7">
        <v>15</v>
      </c>
      <c r="BW221" s="7" t="s">
        <v>226</v>
      </c>
      <c r="BX221" s="9">
        <v>2.7000000476837158</v>
      </c>
      <c r="BY221" s="7" t="s">
        <v>214</v>
      </c>
      <c r="BZ221" s="7" t="s">
        <v>214</v>
      </c>
      <c r="CA221" s="25">
        <v>0</v>
      </c>
      <c r="CB221" s="25">
        <v>0</v>
      </c>
      <c r="CC221" s="25">
        <v>0</v>
      </c>
    </row>
    <row r="222" spans="1:81" x14ac:dyDescent="0.25">
      <c r="A222" s="7">
        <v>513</v>
      </c>
      <c r="B222" s="7">
        <v>44657</v>
      </c>
      <c r="C222" s="7" t="s">
        <v>3503</v>
      </c>
      <c r="D222" s="7" t="s">
        <v>3503</v>
      </c>
      <c r="E222" s="7" t="s">
        <v>3504</v>
      </c>
      <c r="F222" s="7" t="s">
        <v>331</v>
      </c>
      <c r="H222" s="7" t="s">
        <v>224</v>
      </c>
      <c r="I222" s="8">
        <v>24.5</v>
      </c>
      <c r="J222" s="7" t="s">
        <v>214</v>
      </c>
      <c r="K222" s="8">
        <v>26.691625595092773</v>
      </c>
      <c r="L222" s="8">
        <v>5.1467046737670898</v>
      </c>
      <c r="M222" s="7" t="s">
        <v>361</v>
      </c>
      <c r="N222" s="7" t="s">
        <v>214</v>
      </c>
      <c r="O222" s="7" t="s">
        <v>1038</v>
      </c>
      <c r="P222" s="7" t="s">
        <v>481</v>
      </c>
      <c r="Q222" s="7" t="s">
        <v>3505</v>
      </c>
      <c r="R222" s="7" t="s">
        <v>242</v>
      </c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7">
        <v>0.82070354109232679</v>
      </c>
      <c r="AT222" s="7">
        <v>2.3614835751638608</v>
      </c>
      <c r="AU222" s="7">
        <v>-2.2868538232205644</v>
      </c>
      <c r="AV222" s="7">
        <v>-1.8581342266738052</v>
      </c>
      <c r="AW222" s="7">
        <v>1.5074375926180514</v>
      </c>
      <c r="AX222" s="7">
        <v>1.9094076724295896</v>
      </c>
      <c r="AY222" s="7">
        <v>-1.2223727590365532</v>
      </c>
      <c r="AZ222" s="7">
        <v>-0.57493322468344155</v>
      </c>
      <c r="BA222" s="7">
        <v>2.040417363976974</v>
      </c>
      <c r="BB222" s="7">
        <v>2.166446877720916</v>
      </c>
      <c r="BC222" s="7">
        <v>2.040417363976974</v>
      </c>
      <c r="BD222" s="7">
        <v>2.166446877720916</v>
      </c>
      <c r="BE222" s="7">
        <v>0.48329154656786816</v>
      </c>
      <c r="BF222" s="7">
        <v>1.0284529252796726</v>
      </c>
      <c r="BT222" s="7" t="s">
        <v>214</v>
      </c>
      <c r="BU222" s="7" t="s">
        <v>214</v>
      </c>
      <c r="BV222" s="7">
        <v>4.8333334922790527</v>
      </c>
      <c r="BW222" s="7" t="s">
        <v>230</v>
      </c>
      <c r="BX222" s="9"/>
      <c r="BY222" s="7" t="s">
        <v>214</v>
      </c>
      <c r="CA222" s="25">
        <v>0</v>
      </c>
      <c r="CB222" s="25">
        <v>0</v>
      </c>
      <c r="CC222" s="25">
        <v>0</v>
      </c>
    </row>
    <row r="223" spans="1:81" x14ac:dyDescent="0.25">
      <c r="A223" s="7">
        <v>513</v>
      </c>
      <c r="B223" s="7">
        <v>44657</v>
      </c>
      <c r="C223" s="7" t="s">
        <v>3506</v>
      </c>
      <c r="D223" s="7" t="s">
        <v>3506</v>
      </c>
      <c r="E223" s="7" t="s">
        <v>3506</v>
      </c>
      <c r="F223" s="7" t="s">
        <v>266</v>
      </c>
      <c r="G223" s="7">
        <v>2</v>
      </c>
      <c r="H223" s="7" t="s">
        <v>226</v>
      </c>
      <c r="I223" s="8">
        <v>15.5</v>
      </c>
      <c r="J223" s="7" t="s">
        <v>214</v>
      </c>
      <c r="K223" s="8">
        <v>609.3206787109375</v>
      </c>
      <c r="L223" s="8">
        <v>1.912227988243103</v>
      </c>
      <c r="M223" s="7" t="s">
        <v>349</v>
      </c>
      <c r="N223" s="7" t="s">
        <v>231</v>
      </c>
      <c r="O223" s="7" t="s">
        <v>248</v>
      </c>
      <c r="P223" s="7" t="s">
        <v>269</v>
      </c>
      <c r="Q223" s="7" t="s">
        <v>3507</v>
      </c>
      <c r="R223" s="7" t="s">
        <v>242</v>
      </c>
      <c r="T223" s="8">
        <v>0.24117486178874969</v>
      </c>
      <c r="U223" s="8">
        <v>0.3475060760974884</v>
      </c>
      <c r="V223" s="8">
        <v>0.25898560881614685</v>
      </c>
      <c r="W223" s="8">
        <v>0.21939603984355927</v>
      </c>
      <c r="X223" s="8">
        <v>-8.1440411508083344E-2</v>
      </c>
      <c r="Y223" s="8">
        <v>0.16095231473445892</v>
      </c>
      <c r="Z223" s="8">
        <v>8.8477693498134613E-2</v>
      </c>
      <c r="AA223" s="8">
        <v>0.7454683780670166</v>
      </c>
      <c r="AB223" s="8">
        <v>0.85828554630279541</v>
      </c>
      <c r="AC223" s="8">
        <v>0.75686943531036377</v>
      </c>
      <c r="AD223" s="8">
        <v>0.53897714614868164</v>
      </c>
      <c r="AE223" s="8">
        <v>0.50995969772338867</v>
      </c>
      <c r="AF223" s="8">
        <v>0.7377743124961853</v>
      </c>
      <c r="AG223" s="8">
        <v>0.57692623138427734</v>
      </c>
      <c r="AH223" s="8">
        <v>0.18238604068756104</v>
      </c>
      <c r="AI223" s="8">
        <v>0.52554726600646973</v>
      </c>
      <c r="AJ223" s="8">
        <v>1.1499544382095337</v>
      </c>
      <c r="AK223" s="8">
        <v>0.74167358875274658</v>
      </c>
      <c r="AL223" s="8">
        <v>0.34905648231506348</v>
      </c>
      <c r="AM223" s="8">
        <v>9.9999997473787516E-5</v>
      </c>
      <c r="AN223" s="8">
        <v>0.3175981342792511</v>
      </c>
      <c r="AO223" s="8">
        <v>8.3250276744365692E-2</v>
      </c>
      <c r="AP223" s="8">
        <v>0.16043446958065033</v>
      </c>
      <c r="AQ223" s="8"/>
      <c r="AR223" s="8"/>
      <c r="AS223" s="8">
        <v>-0.13094854927805691</v>
      </c>
      <c r="AT223" s="8">
        <v>-0.45979242177159935</v>
      </c>
      <c r="AU223" s="8">
        <v>0.70584134575543611</v>
      </c>
      <c r="AV223" s="8">
        <v>0.25463831049435609</v>
      </c>
      <c r="AW223" s="8">
        <v>-0.11451657742322879</v>
      </c>
      <c r="AX223" s="8">
        <v>-0.53513946302961379</v>
      </c>
      <c r="AY223" s="8">
        <v>-0.48024574389975627</v>
      </c>
      <c r="AZ223" s="8">
        <v>-0.39097546026468355</v>
      </c>
      <c r="BA223" s="8">
        <v>-0.99986236756720048</v>
      </c>
      <c r="BB223" s="8">
        <v>-0.23736830848025936</v>
      </c>
      <c r="BC223" s="8">
        <v>0.46537127855385318</v>
      </c>
      <c r="BD223" s="8">
        <v>-0.2217081322459562</v>
      </c>
      <c r="BE223" s="8">
        <v>-9.2393435643158842E-2</v>
      </c>
      <c r="BF223" s="8">
        <v>-0.26505757921629269</v>
      </c>
      <c r="BG223" s="7">
        <v>33.725356805725973</v>
      </c>
      <c r="BH223" s="7">
        <v>28.745425762378009</v>
      </c>
      <c r="BI223" s="7">
        <v>11.867057861047305</v>
      </c>
      <c r="BJ223" s="7">
        <v>-6.8947749481664182</v>
      </c>
      <c r="BK223" s="7">
        <v>-50</v>
      </c>
      <c r="BL223" s="7">
        <v>31.475833398104093</v>
      </c>
      <c r="BM223" s="7">
        <v>8.1531498131814928</v>
      </c>
      <c r="BN223" s="7">
        <v>403.82510572460268</v>
      </c>
      <c r="BO223" s="7">
        <v>434.16885535726715</v>
      </c>
      <c r="BP223" s="7">
        <v>537.01224120898439</v>
      </c>
      <c r="BQ223" s="7">
        <v>651.33196822069681</v>
      </c>
      <c r="BR223" s="7">
        <v>1614.8184602245053</v>
      </c>
      <c r="BS223" s="7">
        <v>417.53191701968569</v>
      </c>
      <c r="BT223" s="7" t="s">
        <v>399</v>
      </c>
      <c r="BU223" s="7" t="s">
        <v>400</v>
      </c>
      <c r="BV223" s="7">
        <v>14.833333015441895</v>
      </c>
      <c r="BW223" s="7" t="s">
        <v>287</v>
      </c>
      <c r="BX223" s="9">
        <v>1.9249999523162842</v>
      </c>
      <c r="BY223" s="7" t="s">
        <v>231</v>
      </c>
      <c r="BZ223" s="7" t="s">
        <v>214</v>
      </c>
      <c r="CA223" s="25">
        <v>0</v>
      </c>
      <c r="CB223" s="25">
        <v>0</v>
      </c>
      <c r="CC223" s="25">
        <v>0</v>
      </c>
    </row>
    <row r="224" spans="1:81" x14ac:dyDescent="0.25">
      <c r="A224" s="7">
        <v>513</v>
      </c>
      <c r="B224" s="7">
        <v>44657</v>
      </c>
      <c r="C224" s="7" t="s">
        <v>3509</v>
      </c>
      <c r="D224" s="7" t="s">
        <v>3510</v>
      </c>
      <c r="E224" s="7" t="s">
        <v>3510</v>
      </c>
      <c r="F224" s="7" t="s">
        <v>373</v>
      </c>
      <c r="H224" s="7" t="s">
        <v>224</v>
      </c>
      <c r="I224" s="8">
        <v>24.5</v>
      </c>
      <c r="J224" s="7" t="s">
        <v>214</v>
      </c>
      <c r="K224" s="8">
        <v>114.97708892822266</v>
      </c>
      <c r="L224" s="8">
        <v>5.3753294944763184</v>
      </c>
      <c r="M224" s="7" t="s">
        <v>972</v>
      </c>
      <c r="N224" s="7" t="s">
        <v>214</v>
      </c>
      <c r="O224" s="7" t="s">
        <v>214</v>
      </c>
      <c r="P224" s="7" t="s">
        <v>493</v>
      </c>
      <c r="Q224" s="7" t="s">
        <v>3511</v>
      </c>
      <c r="R224" s="7" t="s">
        <v>242</v>
      </c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>
        <v>0.90272836783224686</v>
      </c>
      <c r="AT224" s="8">
        <v>2.4667989585350529</v>
      </c>
      <c r="AU224" s="8">
        <v>3.517642305308704</v>
      </c>
      <c r="AV224" s="8">
        <v>2.9606567411189744</v>
      </c>
      <c r="AW224" s="8">
        <v>1.5381135444206244</v>
      </c>
      <c r="AX224" s="8">
        <v>1.9424265912326624</v>
      </c>
      <c r="AY224" s="8">
        <v>1.657525161601529</v>
      </c>
      <c r="AZ224" s="8">
        <v>1.4650958823141547</v>
      </c>
      <c r="BA224" s="8">
        <v>1.5381135444206244</v>
      </c>
      <c r="BB224" s="8">
        <v>1.9424265912326624</v>
      </c>
      <c r="BC224" s="8">
        <v>1.657525161601529</v>
      </c>
      <c r="BD224" s="8">
        <v>1.4650958823141547</v>
      </c>
      <c r="BE224" s="8">
        <v>1.8019413475308763</v>
      </c>
      <c r="BF224" s="8">
        <v>2.0404167744579431</v>
      </c>
      <c r="BT224" s="7" t="s">
        <v>214</v>
      </c>
      <c r="BU224" s="7" t="s">
        <v>214</v>
      </c>
      <c r="BV224" s="7">
        <v>8.5</v>
      </c>
      <c r="BW224" s="7" t="s">
        <v>222</v>
      </c>
      <c r="BX224" s="9">
        <v>0</v>
      </c>
      <c r="BY224" s="7" t="s">
        <v>214</v>
      </c>
      <c r="BZ224" s="7" t="s">
        <v>214</v>
      </c>
      <c r="CA224" s="25">
        <v>0</v>
      </c>
      <c r="CB224" s="25">
        <v>0</v>
      </c>
      <c r="CC224" s="25">
        <v>0</v>
      </c>
    </row>
    <row r="225" spans="1:81" x14ac:dyDescent="0.25">
      <c r="A225" s="7">
        <v>513</v>
      </c>
      <c r="B225" s="7">
        <v>44657</v>
      </c>
      <c r="C225" s="7" t="s">
        <v>3513</v>
      </c>
      <c r="D225" s="7" t="s">
        <v>3514</v>
      </c>
      <c r="E225" s="7" t="s">
        <v>3515</v>
      </c>
      <c r="F225" s="7" t="s">
        <v>223</v>
      </c>
      <c r="H225" s="7" t="s">
        <v>224</v>
      </c>
      <c r="I225" s="8">
        <v>24.5</v>
      </c>
      <c r="J225" s="7" t="s">
        <v>214</v>
      </c>
      <c r="K225" s="8">
        <v>175.59149169921875</v>
      </c>
      <c r="L225" s="8">
        <v>5.2621002197265625</v>
      </c>
      <c r="M225" s="7" t="s">
        <v>239</v>
      </c>
      <c r="N225" s="7" t="s">
        <v>214</v>
      </c>
      <c r="O225" s="7" t="s">
        <v>256</v>
      </c>
      <c r="P225" s="7" t="s">
        <v>217</v>
      </c>
      <c r="Q225" s="7" t="s">
        <v>3516</v>
      </c>
      <c r="R225" s="7" t="s">
        <v>242</v>
      </c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>
        <v>0.79824478147476119</v>
      </c>
      <c r="AT225" s="8">
        <v>2.3923857381363298</v>
      </c>
      <c r="AU225" s="8">
        <v>2.8908815972402979</v>
      </c>
      <c r="AV225" s="8">
        <v>2.3680240617213681</v>
      </c>
      <c r="AW225" s="8">
        <v>1.5037273596936003</v>
      </c>
      <c r="AX225" s="8">
        <v>1.928426662809068</v>
      </c>
      <c r="AY225" s="8">
        <v>1.661100859249738</v>
      </c>
      <c r="AZ225" s="8">
        <v>1.6036901996010211</v>
      </c>
      <c r="BA225" s="8">
        <v>1.6358080992594597</v>
      </c>
      <c r="BB225" s="8">
        <v>1.392260980294435</v>
      </c>
      <c r="BC225" s="8">
        <v>0.56204972239003426</v>
      </c>
      <c r="BD225" s="8">
        <v>1.387174297772499</v>
      </c>
      <c r="BE225" s="8">
        <v>1.5086354032179818</v>
      </c>
      <c r="BF225" s="8">
        <v>1.8453269900557867</v>
      </c>
      <c r="BT225" s="7" t="s">
        <v>352</v>
      </c>
      <c r="BU225" s="7" t="s">
        <v>353</v>
      </c>
      <c r="BV225" s="7">
        <v>11.5</v>
      </c>
      <c r="BW225" s="7" t="s">
        <v>255</v>
      </c>
      <c r="BX225" s="9">
        <v>0</v>
      </c>
      <c r="BY225" s="7" t="s">
        <v>214</v>
      </c>
      <c r="BZ225" s="7" t="s">
        <v>214</v>
      </c>
      <c r="CA225" s="25">
        <v>0</v>
      </c>
      <c r="CB225" s="25">
        <v>0</v>
      </c>
      <c r="CC225" s="25">
        <v>0</v>
      </c>
    </row>
    <row r="226" spans="1:81" x14ac:dyDescent="0.25">
      <c r="A226" s="7">
        <v>513</v>
      </c>
      <c r="B226" s="7">
        <v>44657</v>
      </c>
      <c r="C226" s="7" t="s">
        <v>3517</v>
      </c>
      <c r="D226" s="7" t="s">
        <v>3518</v>
      </c>
      <c r="E226" s="7" t="s">
        <v>3518</v>
      </c>
      <c r="F226" s="7" t="s">
        <v>360</v>
      </c>
      <c r="H226" s="7" t="s">
        <v>224</v>
      </c>
      <c r="I226" s="8">
        <v>24.5</v>
      </c>
      <c r="J226" s="7" t="s">
        <v>214</v>
      </c>
      <c r="K226" s="8">
        <v>1254.3262939453125</v>
      </c>
      <c r="L226" s="8">
        <v>2.1136000156402588</v>
      </c>
      <c r="M226" s="7" t="s">
        <v>349</v>
      </c>
      <c r="N226" s="7" t="s">
        <v>214</v>
      </c>
      <c r="O226" s="7" t="s">
        <v>214</v>
      </c>
      <c r="P226" s="7" t="s">
        <v>826</v>
      </c>
      <c r="Q226" s="7" t="s">
        <v>3519</v>
      </c>
      <c r="R226" s="7" t="s">
        <v>242</v>
      </c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>
        <v>0.85612957767502118</v>
      </c>
      <c r="AT226" s="8">
        <v>0.47830068879240317</v>
      </c>
      <c r="AU226" s="8">
        <v>-0.86808461837053263</v>
      </c>
      <c r="AV226" s="8">
        <v>-0.12260827603337794</v>
      </c>
      <c r="AW226" s="8">
        <v>1.9295559762857428</v>
      </c>
      <c r="AX226" s="8">
        <v>1.549743009142692</v>
      </c>
      <c r="AY226" s="8">
        <v>-0.89022008527982621</v>
      </c>
      <c r="AZ226" s="8">
        <v>-0.1678345220302126</v>
      </c>
      <c r="BA226" s="8">
        <v>-0.44192549651914464</v>
      </c>
      <c r="BB226" s="8">
        <v>0.25565048530553025</v>
      </c>
      <c r="BC226" s="8">
        <v>-1.2525593662582755</v>
      </c>
      <c r="BD226" s="8">
        <v>-0.54165207321756204</v>
      </c>
      <c r="BE226" s="8">
        <v>-0.11118400207783581</v>
      </c>
      <c r="BF226" s="8">
        <v>0.24193321865991216</v>
      </c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7" t="s">
        <v>352</v>
      </c>
      <c r="BU226" s="7" t="s">
        <v>353</v>
      </c>
      <c r="BV226" s="7">
        <v>15.5</v>
      </c>
      <c r="BW226" s="7" t="s">
        <v>226</v>
      </c>
      <c r="BX226" s="9">
        <v>0</v>
      </c>
      <c r="BY226" s="7" t="s">
        <v>214</v>
      </c>
      <c r="BZ226" s="7" t="s">
        <v>214</v>
      </c>
      <c r="CA226" s="25">
        <v>0</v>
      </c>
      <c r="CB226" s="25">
        <v>0</v>
      </c>
      <c r="CC226" s="25">
        <v>0</v>
      </c>
    </row>
    <row r="227" spans="1:81" x14ac:dyDescent="0.25">
      <c r="A227" s="7">
        <v>513</v>
      </c>
      <c r="B227" s="7">
        <v>44657</v>
      </c>
      <c r="C227" s="7" t="s">
        <v>3520</v>
      </c>
      <c r="D227" s="7" t="s">
        <v>3520</v>
      </c>
      <c r="E227" s="7" t="s">
        <v>3520</v>
      </c>
      <c r="F227" s="7" t="s">
        <v>254</v>
      </c>
      <c r="G227" s="7">
        <v>1</v>
      </c>
      <c r="H227" s="7" t="s">
        <v>213</v>
      </c>
      <c r="I227" s="8">
        <v>9.5</v>
      </c>
      <c r="J227" s="7" t="s">
        <v>214</v>
      </c>
      <c r="K227" s="8">
        <v>94.915802001953125</v>
      </c>
      <c r="L227" s="8">
        <v>3.9594521522521973</v>
      </c>
      <c r="M227" s="7" t="s">
        <v>361</v>
      </c>
      <c r="N227" s="7" t="s">
        <v>231</v>
      </c>
      <c r="O227" s="7" t="s">
        <v>343</v>
      </c>
      <c r="P227" s="7" t="s">
        <v>257</v>
      </c>
      <c r="Q227" s="7" t="s">
        <v>19174</v>
      </c>
      <c r="R227" s="7" t="s">
        <v>242</v>
      </c>
      <c r="T227" s="8">
        <v>0.59997451305389404</v>
      </c>
      <c r="U227" s="8">
        <v>0.67503541707992554</v>
      </c>
      <c r="V227" s="8">
        <v>0.61701321601867676</v>
      </c>
      <c r="W227" s="8">
        <v>0.45042657852172852</v>
      </c>
      <c r="X227" s="8">
        <v>0.34458631277084351</v>
      </c>
      <c r="Y227" s="8">
        <v>0.58888131380081177</v>
      </c>
      <c r="Z227" s="8">
        <v>0.4047810435295105</v>
      </c>
      <c r="AA227" s="8">
        <v>0.89937525987625122</v>
      </c>
      <c r="AB227" s="8">
        <v>0.91996526718139648</v>
      </c>
      <c r="AC227" s="8">
        <v>0.9171721339225769</v>
      </c>
      <c r="AD227" s="8">
        <v>0.56217217445373535</v>
      </c>
      <c r="AE227" s="8">
        <v>0.81994640827178955</v>
      </c>
      <c r="AF227" s="8">
        <v>0.89937514066696167</v>
      </c>
      <c r="AG227" s="8">
        <v>0.82193702459335327</v>
      </c>
      <c r="AH227" s="8">
        <v>1.2330583296716213E-2</v>
      </c>
      <c r="AI227" s="8">
        <v>8.83902907371521E-2</v>
      </c>
      <c r="AJ227" s="8">
        <v>0.15102081000804901</v>
      </c>
      <c r="AK227" s="8">
        <v>0.1194603219628334</v>
      </c>
      <c r="AL227" s="8">
        <v>4.8448797315359116E-2</v>
      </c>
      <c r="AM227" s="8">
        <v>2.5702759623527527E-2</v>
      </c>
      <c r="AN227" s="8">
        <v>7.8559830784797668E-2</v>
      </c>
      <c r="AO227" s="8">
        <v>2.5749221444129944E-2</v>
      </c>
      <c r="AP227" s="8">
        <v>-1.3224741220474243</v>
      </c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>
        <v>-27.207311850168054</v>
      </c>
      <c r="BH227" s="8">
        <v>-27.318392007781263</v>
      </c>
      <c r="BI227" s="8">
        <v>-38.038810754605109</v>
      </c>
      <c r="BJ227" s="8">
        <v>-31.632248571771584</v>
      </c>
      <c r="BK227" s="8">
        <v>-30.294279020955063</v>
      </c>
      <c r="BL227" s="8">
        <v>-30.294279020955063</v>
      </c>
      <c r="BM227" s="8">
        <v>-30.797553537706019</v>
      </c>
      <c r="BN227" s="8">
        <v>120.73984024771256</v>
      </c>
      <c r="BO227" s="8">
        <v>120.84527287017617</v>
      </c>
      <c r="BP227" s="8">
        <v>131.02064430169176</v>
      </c>
      <c r="BQ227" s="8">
        <v>124.93980442510149</v>
      </c>
      <c r="BR227" s="8">
        <v>123.66985989540206</v>
      </c>
      <c r="BS227" s="8">
        <v>123.66985989540206</v>
      </c>
      <c r="BT227" s="7" t="s">
        <v>243</v>
      </c>
      <c r="BU227" s="7" t="s">
        <v>244</v>
      </c>
      <c r="BV227" s="7">
        <v>9</v>
      </c>
      <c r="BW227" s="7" t="s">
        <v>213</v>
      </c>
      <c r="BX227" s="9">
        <v>1.9500000476837158</v>
      </c>
      <c r="BY227" s="7" t="s">
        <v>231</v>
      </c>
      <c r="BZ227" s="7" t="s">
        <v>214</v>
      </c>
      <c r="CA227" s="25">
        <v>0</v>
      </c>
      <c r="CB227" s="25">
        <v>0</v>
      </c>
      <c r="CC227" s="25">
        <v>0</v>
      </c>
    </row>
    <row r="228" spans="1:81" x14ac:dyDescent="0.25">
      <c r="A228" s="7">
        <v>513</v>
      </c>
      <c r="B228" s="7">
        <v>44657</v>
      </c>
      <c r="C228" s="7" t="s">
        <v>3521</v>
      </c>
      <c r="D228" s="7" t="s">
        <v>3522</v>
      </c>
      <c r="E228" s="7" t="s">
        <v>3522</v>
      </c>
      <c r="F228" s="7" t="s">
        <v>237</v>
      </c>
      <c r="H228" s="7" t="s">
        <v>238</v>
      </c>
      <c r="I228" s="8">
        <v>13.5</v>
      </c>
      <c r="J228" s="7" t="s">
        <v>214</v>
      </c>
      <c r="K228" s="8">
        <v>433.7435302734375</v>
      </c>
      <c r="L228" s="8">
        <v>0.54462206363677979</v>
      </c>
      <c r="M228" s="7" t="s">
        <v>1169</v>
      </c>
      <c r="N228" s="7" t="s">
        <v>295</v>
      </c>
      <c r="O228" s="7" t="s">
        <v>268</v>
      </c>
      <c r="P228" s="7" t="s">
        <v>217</v>
      </c>
      <c r="Q228" s="7" t="s">
        <v>3523</v>
      </c>
      <c r="R228" s="7" t="s">
        <v>286</v>
      </c>
      <c r="T228" s="8">
        <v>0.24566388130187988</v>
      </c>
      <c r="U228" s="8">
        <v>0.25590264797210693</v>
      </c>
      <c r="V228" s="8">
        <v>0.23754975199699402</v>
      </c>
      <c r="W228" s="8">
        <v>0.15064415335655212</v>
      </c>
      <c r="X228" s="8">
        <v>0.15088565647602081</v>
      </c>
      <c r="Y228" s="8">
        <v>0.34223851561546326</v>
      </c>
      <c r="Z228" s="8">
        <v>0.29095637798309326</v>
      </c>
      <c r="AA228" s="8">
        <v>0.54426842927932739</v>
      </c>
      <c r="AB228" s="8">
        <v>0.49939781427383423</v>
      </c>
      <c r="AC228" s="8">
        <v>0.66684913635253906</v>
      </c>
      <c r="AD228" s="8">
        <v>0.6834372878074646</v>
      </c>
      <c r="AE228" s="8">
        <v>0.63841032981872559</v>
      </c>
      <c r="AF228" s="8">
        <v>0.61294364929199219</v>
      </c>
      <c r="AG228" s="8">
        <v>0.62262874841690063</v>
      </c>
      <c r="AH228" s="8">
        <v>0.13664571940898895</v>
      </c>
      <c r="AI228" s="8">
        <v>0.40107491612434387</v>
      </c>
      <c r="AJ228" s="8">
        <v>0.63445007801055908</v>
      </c>
      <c r="AK228" s="8">
        <v>0.50967836380004883</v>
      </c>
      <c r="AL228" s="8">
        <v>0.17956581711769104</v>
      </c>
      <c r="AM228" s="8">
        <v>0.12472172826528549</v>
      </c>
      <c r="AN228" s="8">
        <v>0.50595754384994507</v>
      </c>
      <c r="AO228" s="8">
        <v>0.20510876178741455</v>
      </c>
      <c r="AP228" s="8">
        <v>0.3703840970993042</v>
      </c>
      <c r="AQ228" s="8"/>
      <c r="AR228" s="8"/>
      <c r="AS228" s="8">
        <v>4.1450525483885823</v>
      </c>
      <c r="AT228" s="8">
        <v>3.7309930021532396</v>
      </c>
      <c r="AU228" s="8">
        <v>3.9557182136967621</v>
      </c>
      <c r="AV228" s="8">
        <v>3.6896046267027742</v>
      </c>
      <c r="AW228" s="8">
        <v>4.1462419498740299</v>
      </c>
      <c r="AX228" s="8">
        <v>2.9484635666771051</v>
      </c>
      <c r="AY228" s="8">
        <v>4.2854711800449801</v>
      </c>
      <c r="AZ228" s="8">
        <v>4.1024752268737847</v>
      </c>
      <c r="BA228" s="8">
        <v>4.1462419498740299</v>
      </c>
      <c r="BB228" s="8">
        <v>2.9484635666771051</v>
      </c>
      <c r="BC228" s="8">
        <v>4.2854711800449801</v>
      </c>
      <c r="BD228" s="8">
        <v>4.1024752268737847</v>
      </c>
      <c r="BE228" s="8">
        <v>4.1606995036538938</v>
      </c>
      <c r="BF228" s="8">
        <v>3.5870792026596323</v>
      </c>
      <c r="BG228" s="7">
        <v>37.744260050041227</v>
      </c>
      <c r="BH228" s="7">
        <v>31.945191847893682</v>
      </c>
      <c r="BI228" s="7">
        <v>24.274482489358668</v>
      </c>
      <c r="BJ228" s="7">
        <v>16.764149169768945</v>
      </c>
      <c r="BK228" s="7">
        <v>24.274482489358668</v>
      </c>
      <c r="BL228" s="7">
        <v>16.764149169768945</v>
      </c>
      <c r="BM228" s="7">
        <v>25.294452536031685</v>
      </c>
      <c r="BN228" s="7">
        <v>270.03024425680195</v>
      </c>
      <c r="BO228" s="7">
        <v>295.18332739976108</v>
      </c>
      <c r="BP228" s="7">
        <v>328.45453296848581</v>
      </c>
      <c r="BQ228" s="7">
        <v>361.03011784417652</v>
      </c>
      <c r="BR228" s="7">
        <v>328.45453296848581</v>
      </c>
      <c r="BS228" s="7">
        <v>361.03011784417652</v>
      </c>
      <c r="BT228" s="7" t="s">
        <v>2105</v>
      </c>
      <c r="BU228" s="7" t="s">
        <v>2106</v>
      </c>
      <c r="BV228" s="7">
        <v>12</v>
      </c>
      <c r="BW228" s="7" t="s">
        <v>245</v>
      </c>
      <c r="BX228" s="9">
        <v>1.6000000238418579</v>
      </c>
      <c r="BY228" s="7" t="s">
        <v>295</v>
      </c>
      <c r="BZ228" s="7" t="s">
        <v>214</v>
      </c>
      <c r="CA228" s="25">
        <v>0</v>
      </c>
      <c r="CB228" s="25">
        <v>0</v>
      </c>
      <c r="CC228" s="25">
        <v>0</v>
      </c>
    </row>
    <row r="229" spans="1:81" x14ac:dyDescent="0.25">
      <c r="A229" s="7">
        <v>513</v>
      </c>
      <c r="B229" s="7">
        <v>44657</v>
      </c>
      <c r="C229" s="7" t="s">
        <v>3524</v>
      </c>
      <c r="D229" s="7" t="s">
        <v>3524</v>
      </c>
      <c r="E229" s="7" t="s">
        <v>3524</v>
      </c>
      <c r="F229" s="7" t="s">
        <v>212</v>
      </c>
      <c r="G229" s="7">
        <v>2</v>
      </c>
      <c r="H229" s="7" t="s">
        <v>245</v>
      </c>
      <c r="I229" s="8">
        <v>12.5</v>
      </c>
      <c r="J229" s="7" t="s">
        <v>214</v>
      </c>
      <c r="K229" s="8">
        <v>256.17230224609375</v>
      </c>
      <c r="L229" s="8">
        <v>5.3127470016479492</v>
      </c>
      <c r="M229" s="7" t="s">
        <v>349</v>
      </c>
      <c r="N229" s="7" t="s">
        <v>216</v>
      </c>
      <c r="O229" s="7" t="s">
        <v>256</v>
      </c>
      <c r="P229" s="7" t="s">
        <v>217</v>
      </c>
      <c r="Q229" s="7" t="s">
        <v>3525</v>
      </c>
      <c r="R229" s="7" t="s">
        <v>242</v>
      </c>
      <c r="T229" s="8">
        <v>0.35233205556869507</v>
      </c>
      <c r="U229" s="8">
        <v>0.3715970516204834</v>
      </c>
      <c r="V229" s="8">
        <v>0.36308696866035461</v>
      </c>
      <c r="W229" s="8">
        <v>0.23429384827613831</v>
      </c>
      <c r="X229" s="8">
        <v>0.13685674965381622</v>
      </c>
      <c r="Y229" s="8">
        <v>0.28308534622192383</v>
      </c>
      <c r="Z229" s="8">
        <v>0.21652722358703613</v>
      </c>
      <c r="AA229" s="8">
        <v>0.50636166334152222</v>
      </c>
      <c r="AB229" s="8">
        <v>0.36032745242118835</v>
      </c>
      <c r="AC229" s="8">
        <v>0.73307508230209351</v>
      </c>
      <c r="AD229" s="8">
        <v>0.86302405595779419</v>
      </c>
      <c r="AE229" s="8">
        <v>0.43900728225708008</v>
      </c>
      <c r="AF229" s="8">
        <v>0.40847533941268921</v>
      </c>
      <c r="AG229" s="8">
        <v>0.8025166392326355</v>
      </c>
      <c r="AH229" s="8">
        <v>0.15469476580619812</v>
      </c>
      <c r="AI229" s="8">
        <v>0.65120232105255127</v>
      </c>
      <c r="AJ229" s="8">
        <v>1.0429764986038208</v>
      </c>
      <c r="AK229" s="8">
        <v>0.88192552328109741</v>
      </c>
      <c r="AL229" s="8">
        <v>0.31616359949111938</v>
      </c>
      <c r="AM229" s="8">
        <v>0.12806780636310577</v>
      </c>
      <c r="AN229" s="8">
        <v>0.47378593683242798</v>
      </c>
      <c r="AO229" s="8">
        <v>0.17280188202857971</v>
      </c>
      <c r="AP229" s="8">
        <v>0.78562986850738525</v>
      </c>
      <c r="AQ229" s="8"/>
      <c r="AR229" s="8"/>
      <c r="AS229" s="8">
        <v>-1.0005008484103153</v>
      </c>
      <c r="AT229" s="8">
        <v>-1.1220498309559788</v>
      </c>
      <c r="AU229" s="8">
        <v>-0.99699570835104956</v>
      </c>
      <c r="AV229" s="8">
        <v>-1.1303751861288882</v>
      </c>
      <c r="AW229" s="8">
        <v>-1.0361056123934191</v>
      </c>
      <c r="AX229" s="8">
        <v>-1.5160032994226234</v>
      </c>
      <c r="AY229" s="8">
        <v>-1.0213187174889176</v>
      </c>
      <c r="AZ229" s="8">
        <v>-1.4481292418640328</v>
      </c>
      <c r="BA229" s="8">
        <v>-1.0942617889599577</v>
      </c>
      <c r="BB229" s="8">
        <v>-0.96798051749656966</v>
      </c>
      <c r="BC229" s="8">
        <v>-0.94325993738562852</v>
      </c>
      <c r="BD229" s="8">
        <v>-1.362107021625607</v>
      </c>
      <c r="BE229" s="8">
        <v>-1.0154071021648814</v>
      </c>
      <c r="BF229" s="8">
        <v>-1.2577741829156166</v>
      </c>
      <c r="BG229" s="7">
        <v>13.803469607480945</v>
      </c>
      <c r="BH229" s="7">
        <v>22.814575227754037</v>
      </c>
      <c r="BI229" s="7">
        <v>-3.5451560188238993</v>
      </c>
      <c r="BJ229" s="7">
        <v>26.267682715228059</v>
      </c>
      <c r="BK229" s="7">
        <v>-50</v>
      </c>
      <c r="BL229" s="7">
        <v>10.142081625847151</v>
      </c>
      <c r="BM229" s="7">
        <v>3.2471088595810484</v>
      </c>
      <c r="BN229" s="7">
        <v>220.81163636276997</v>
      </c>
      <c r="BO229" s="7">
        <v>197.72767963748925</v>
      </c>
      <c r="BP229" s="7">
        <v>265.25401003773089</v>
      </c>
      <c r="BQ229" s="7">
        <v>188.8817746877948</v>
      </c>
      <c r="BR229" s="7">
        <v>501.23889687544784</v>
      </c>
      <c r="BS229" s="7">
        <v>230.19109824948305</v>
      </c>
      <c r="BT229" s="7" t="s">
        <v>399</v>
      </c>
      <c r="BU229" s="7" t="s">
        <v>400</v>
      </c>
      <c r="BV229" s="7">
        <v>10.5</v>
      </c>
      <c r="BW229" s="7" t="s">
        <v>345</v>
      </c>
      <c r="BX229" s="9">
        <v>2.0999999046325684</v>
      </c>
      <c r="BY229" s="7" t="s">
        <v>216</v>
      </c>
      <c r="BZ229" s="7" t="s">
        <v>214</v>
      </c>
      <c r="CA229" s="25">
        <v>0</v>
      </c>
      <c r="CB229" s="25">
        <v>0</v>
      </c>
      <c r="CC229" s="25">
        <v>0</v>
      </c>
    </row>
    <row r="230" spans="1:81" x14ac:dyDescent="0.25">
      <c r="A230" s="7">
        <v>513</v>
      </c>
      <c r="B230" s="7">
        <v>44657</v>
      </c>
      <c r="C230" s="7" t="s">
        <v>3526</v>
      </c>
      <c r="D230" s="7" t="s">
        <v>3527</v>
      </c>
      <c r="E230" s="7" t="s">
        <v>3527</v>
      </c>
      <c r="F230" s="7" t="s">
        <v>212</v>
      </c>
      <c r="H230" s="7" t="s">
        <v>224</v>
      </c>
      <c r="I230" s="8">
        <v>24.5</v>
      </c>
      <c r="J230" s="7" t="s">
        <v>214</v>
      </c>
      <c r="K230" s="8">
        <v>134.75311279296875</v>
      </c>
      <c r="L230" s="8">
        <v>3.4795870780944824</v>
      </c>
      <c r="M230" s="7" t="s">
        <v>349</v>
      </c>
      <c r="N230" s="7" t="s">
        <v>214</v>
      </c>
      <c r="O230" s="7" t="s">
        <v>374</v>
      </c>
      <c r="P230" s="7" t="s">
        <v>936</v>
      </c>
      <c r="Q230" s="7" t="s">
        <v>3528</v>
      </c>
      <c r="R230" s="7" t="s">
        <v>242</v>
      </c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>
        <v>0.79029950037458974</v>
      </c>
      <c r="AT230" s="8">
        <v>2.3448443526895111</v>
      </c>
      <c r="AU230" s="8">
        <v>0.19879316435512809</v>
      </c>
      <c r="AV230" s="8">
        <v>1.8610189481620669</v>
      </c>
      <c r="AW230" s="8">
        <v>1.4930342111091905</v>
      </c>
      <c r="AX230" s="8">
        <v>1.9077476570726313</v>
      </c>
      <c r="AY230" s="8">
        <v>0.90138259061185344</v>
      </c>
      <c r="AZ230" s="8">
        <v>1.4727443929107755</v>
      </c>
      <c r="BA230" s="8">
        <v>-0.44066152143004861</v>
      </c>
      <c r="BB230" s="8">
        <v>0.25674068757517704</v>
      </c>
      <c r="BC230" s="8">
        <v>0.15147813607287006</v>
      </c>
      <c r="BD230" s="8">
        <v>0.76497923379329358</v>
      </c>
      <c r="BE230" s="8">
        <v>0.51572101351559718</v>
      </c>
      <c r="BF230" s="8">
        <v>1.4346792120339094</v>
      </c>
      <c r="BT230" s="7" t="s">
        <v>352</v>
      </c>
      <c r="BU230" s="7" t="s">
        <v>353</v>
      </c>
      <c r="BV230" s="7">
        <v>10.5</v>
      </c>
      <c r="BW230" s="7" t="s">
        <v>345</v>
      </c>
      <c r="BX230" s="9">
        <v>0</v>
      </c>
      <c r="BY230" s="7" t="s">
        <v>214</v>
      </c>
      <c r="BZ230" s="7" t="s">
        <v>214</v>
      </c>
      <c r="CA230" s="25">
        <v>0</v>
      </c>
      <c r="CB230" s="25">
        <v>0</v>
      </c>
      <c r="CC230" s="25">
        <v>0</v>
      </c>
    </row>
    <row r="231" spans="1:81" x14ac:dyDescent="0.25">
      <c r="A231" s="7">
        <v>513</v>
      </c>
      <c r="B231" s="7">
        <v>44657</v>
      </c>
      <c r="C231" s="7" t="s">
        <v>3529</v>
      </c>
      <c r="D231" s="7" t="s">
        <v>3530</v>
      </c>
      <c r="E231" s="7" t="s">
        <v>3531</v>
      </c>
      <c r="F231" s="7" t="s">
        <v>212</v>
      </c>
      <c r="H231" s="7" t="s">
        <v>224</v>
      </c>
      <c r="I231" s="8">
        <v>24.5</v>
      </c>
      <c r="J231" s="7" t="s">
        <v>214</v>
      </c>
      <c r="K231" s="8">
        <v>92.487831115722656</v>
      </c>
      <c r="L231" s="8">
        <v>3.4606935977935791</v>
      </c>
      <c r="M231" s="7" t="s">
        <v>349</v>
      </c>
      <c r="N231" s="7" t="s">
        <v>214</v>
      </c>
      <c r="O231" s="7" t="s">
        <v>343</v>
      </c>
      <c r="P231" s="7" t="s">
        <v>936</v>
      </c>
      <c r="Q231" s="7" t="s">
        <v>3532</v>
      </c>
      <c r="R231" s="7" t="s">
        <v>242</v>
      </c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>
        <v>0.73548238687497569</v>
      </c>
      <c r="AT231" s="8">
        <v>2.3020376159270479</v>
      </c>
      <c r="AU231" s="8">
        <v>0.14664723247243794</v>
      </c>
      <c r="AV231" s="8">
        <v>1.8099526063962479</v>
      </c>
      <c r="AW231" s="8">
        <v>1.4719397786995456</v>
      </c>
      <c r="AX231" s="8">
        <v>1.8966446071541172</v>
      </c>
      <c r="AY231" s="8">
        <v>0.84188837476727996</v>
      </c>
      <c r="AZ231" s="8">
        <v>1.4296221544658123</v>
      </c>
      <c r="BA231" s="8">
        <v>-0.4410118495056714</v>
      </c>
      <c r="BB231" s="8">
        <v>0.25644276202875504</v>
      </c>
      <c r="BC231" s="8">
        <v>0.14546831592124734</v>
      </c>
      <c r="BD231" s="8">
        <v>0.75972187940444424</v>
      </c>
      <c r="BE231" s="8">
        <v>0.4834023732049692</v>
      </c>
      <c r="BF231" s="8">
        <v>1.409070270896071</v>
      </c>
      <c r="BT231" s="7" t="s">
        <v>352</v>
      </c>
      <c r="BU231" s="7" t="s">
        <v>353</v>
      </c>
      <c r="BV231" s="7">
        <v>9.5</v>
      </c>
      <c r="BW231" s="7" t="s">
        <v>213</v>
      </c>
      <c r="BX231" s="9">
        <v>0</v>
      </c>
      <c r="BY231" s="7" t="s">
        <v>214</v>
      </c>
      <c r="BZ231" s="7" t="s">
        <v>214</v>
      </c>
      <c r="CA231" s="25">
        <v>0</v>
      </c>
      <c r="CB231" s="25">
        <v>0</v>
      </c>
      <c r="CC231" s="25">
        <v>0</v>
      </c>
    </row>
    <row r="232" spans="1:81" x14ac:dyDescent="0.25">
      <c r="A232" s="7">
        <v>513</v>
      </c>
      <c r="B232" s="7">
        <v>44657</v>
      </c>
      <c r="C232" s="7" t="s">
        <v>3533</v>
      </c>
      <c r="D232" s="7" t="s">
        <v>3534</v>
      </c>
      <c r="E232" s="7" t="s">
        <v>3534</v>
      </c>
      <c r="F232" s="7" t="s">
        <v>409</v>
      </c>
      <c r="H232" s="7" t="s">
        <v>224</v>
      </c>
      <c r="I232" s="8">
        <v>24.5</v>
      </c>
      <c r="J232" s="7" t="s">
        <v>214</v>
      </c>
      <c r="K232" s="8">
        <v>100.48101806640625</v>
      </c>
      <c r="L232" s="8">
        <v>2.8290681838989258</v>
      </c>
      <c r="M232" s="7" t="s">
        <v>349</v>
      </c>
      <c r="N232" s="7" t="s">
        <v>214</v>
      </c>
      <c r="O232" s="7" t="s">
        <v>358</v>
      </c>
      <c r="P232" s="7" t="s">
        <v>240</v>
      </c>
      <c r="Q232" s="7" t="s">
        <v>3535</v>
      </c>
      <c r="R232" s="7" t="s">
        <v>242</v>
      </c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>
        <v>0.57234946110015028</v>
      </c>
      <c r="AT232" s="8">
        <v>2.1669317118387532</v>
      </c>
      <c r="AU232" s="8">
        <v>-1.6867981837176644</v>
      </c>
      <c r="AV232" s="8">
        <v>-0.9571888453111177</v>
      </c>
      <c r="AW232" s="8">
        <v>1.4109624977760533</v>
      </c>
      <c r="AX232" s="8">
        <v>1.8920360212068861</v>
      </c>
      <c r="AY232" s="8">
        <v>0.71714290407000325</v>
      </c>
      <c r="AZ232" s="8">
        <v>1.0861397682624025</v>
      </c>
      <c r="BA232" s="8">
        <v>-0.44188299368798872</v>
      </c>
      <c r="BB232" s="8">
        <v>0.25586513792456628</v>
      </c>
      <c r="BC232" s="8">
        <v>0.67000115544846539</v>
      </c>
      <c r="BD232" s="8">
        <v>1.5070427754259068</v>
      </c>
      <c r="BE232" s="8">
        <v>0.20696247349816987</v>
      </c>
      <c r="BF232" s="8">
        <v>0.99180442822456616</v>
      </c>
      <c r="BT232" s="7" t="s">
        <v>214</v>
      </c>
      <c r="BU232" s="7" t="s">
        <v>214</v>
      </c>
      <c r="BV232" s="7">
        <v>7.5</v>
      </c>
      <c r="BW232" s="7" t="s">
        <v>354</v>
      </c>
      <c r="BX232" s="9">
        <v>0</v>
      </c>
      <c r="BY232" s="7" t="s">
        <v>214</v>
      </c>
      <c r="BZ232" s="7" t="s">
        <v>214</v>
      </c>
      <c r="CA232" s="25">
        <v>0</v>
      </c>
      <c r="CB232" s="25">
        <v>0</v>
      </c>
      <c r="CC232" s="25">
        <v>0</v>
      </c>
    </row>
    <row r="233" spans="1:81" x14ac:dyDescent="0.25">
      <c r="A233" s="7">
        <v>513</v>
      </c>
      <c r="B233" s="7">
        <v>44657</v>
      </c>
      <c r="C233" s="7" t="s">
        <v>20665</v>
      </c>
      <c r="D233" s="7" t="s">
        <v>20665</v>
      </c>
      <c r="E233" s="7" t="s">
        <v>20665</v>
      </c>
      <c r="F233" s="7" t="s">
        <v>326</v>
      </c>
      <c r="H233" s="7" t="s">
        <v>224</v>
      </c>
      <c r="I233" s="8">
        <v>24.5</v>
      </c>
      <c r="J233" s="7" t="s">
        <v>214</v>
      </c>
      <c r="K233" s="8">
        <v>47.057987213134766</v>
      </c>
      <c r="L233" s="8">
        <v>4.5557999610900879</v>
      </c>
      <c r="M233" s="7" t="s">
        <v>349</v>
      </c>
      <c r="N233" s="7" t="s">
        <v>214</v>
      </c>
      <c r="O233" s="7" t="s">
        <v>389</v>
      </c>
      <c r="P233" s="7" t="s">
        <v>410</v>
      </c>
      <c r="Q233" s="7" t="s">
        <v>20666</v>
      </c>
      <c r="R233" s="7" t="s">
        <v>242</v>
      </c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T233" s="7" t="s">
        <v>352</v>
      </c>
      <c r="BU233" s="7" t="s">
        <v>353</v>
      </c>
      <c r="BV233" s="7">
        <v>8.5</v>
      </c>
      <c r="BW233" s="7" t="s">
        <v>222</v>
      </c>
      <c r="BX233" s="9">
        <v>0</v>
      </c>
      <c r="BY233" s="7" t="s">
        <v>214</v>
      </c>
      <c r="BZ233" s="7" t="s">
        <v>214</v>
      </c>
      <c r="CA233" s="25">
        <v>0</v>
      </c>
      <c r="CB233" s="25">
        <v>0</v>
      </c>
      <c r="CC233" s="25">
        <v>0</v>
      </c>
    </row>
    <row r="234" spans="1:81" x14ac:dyDescent="0.25">
      <c r="A234" s="7">
        <v>513</v>
      </c>
      <c r="B234" s="7">
        <v>44657</v>
      </c>
      <c r="C234" s="7" t="s">
        <v>3536</v>
      </c>
      <c r="D234" s="7" t="s">
        <v>3536</v>
      </c>
      <c r="E234" s="7" t="s">
        <v>3536</v>
      </c>
      <c r="F234" s="7" t="s">
        <v>237</v>
      </c>
      <c r="H234" s="7" t="s">
        <v>224</v>
      </c>
      <c r="I234" s="8">
        <v>24.5</v>
      </c>
      <c r="J234" s="7" t="s">
        <v>214</v>
      </c>
      <c r="K234" s="8">
        <v>84.19281005859375</v>
      </c>
      <c r="L234" s="8">
        <v>5.6271238327026367</v>
      </c>
      <c r="M234" s="7" t="s">
        <v>349</v>
      </c>
      <c r="N234" s="7" t="s">
        <v>214</v>
      </c>
      <c r="O234" s="7" t="s">
        <v>358</v>
      </c>
      <c r="P234" s="7" t="s">
        <v>217</v>
      </c>
      <c r="Q234" s="7" t="s">
        <v>3537</v>
      </c>
      <c r="R234" s="7" t="s">
        <v>242</v>
      </c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>
        <v>0.80036288849450976</v>
      </c>
      <c r="AT234" s="8">
        <v>2.3548470772959549</v>
      </c>
      <c r="AU234" s="8">
        <v>-1.2156660599703124</v>
      </c>
      <c r="AV234" s="8">
        <v>-0.55707664247099709</v>
      </c>
      <c r="AW234" s="8">
        <v>1.4995548441044897</v>
      </c>
      <c r="AX234" s="8">
        <v>1.9136301941819167</v>
      </c>
      <c r="AY234" s="8">
        <v>-0.97326938783379369</v>
      </c>
      <c r="AZ234" s="8">
        <v>-0.37008023140926444</v>
      </c>
      <c r="BA234" s="8">
        <v>-0.44055026268429698</v>
      </c>
      <c r="BB234" s="8">
        <v>0.25685046744553097</v>
      </c>
      <c r="BC234" s="8">
        <v>-1.3701185087688756</v>
      </c>
      <c r="BD234" s="8">
        <v>-0.68393322816301416</v>
      </c>
      <c r="BE234" s="8">
        <v>-0.28328108110971323</v>
      </c>
      <c r="BF234" s="8">
        <v>0.48570627281335438</v>
      </c>
      <c r="BT234" s="7" t="s">
        <v>214</v>
      </c>
      <c r="BU234" s="7" t="s">
        <v>214</v>
      </c>
      <c r="BV234" s="7">
        <v>7.5</v>
      </c>
      <c r="BW234" s="7" t="s">
        <v>354</v>
      </c>
      <c r="BX234" s="9">
        <v>0</v>
      </c>
      <c r="BY234" s="7" t="s">
        <v>214</v>
      </c>
      <c r="BZ234" s="7" t="s">
        <v>214</v>
      </c>
      <c r="CA234" s="25">
        <v>0</v>
      </c>
      <c r="CB234" s="25">
        <v>0</v>
      </c>
      <c r="CC234" s="25">
        <v>0</v>
      </c>
    </row>
    <row r="235" spans="1:81" x14ac:dyDescent="0.25">
      <c r="A235" s="7">
        <v>513</v>
      </c>
      <c r="B235" s="7">
        <v>44657</v>
      </c>
      <c r="C235" s="7" t="s">
        <v>3538</v>
      </c>
      <c r="D235" s="7" t="s">
        <v>3539</v>
      </c>
      <c r="E235" s="7" t="s">
        <v>3539</v>
      </c>
      <c r="F235" s="7" t="s">
        <v>373</v>
      </c>
      <c r="H235" s="7" t="s">
        <v>354</v>
      </c>
      <c r="I235" s="8">
        <v>7.5</v>
      </c>
      <c r="J235" s="7" t="s">
        <v>214</v>
      </c>
      <c r="K235" s="8">
        <v>187.65707397460938</v>
      </c>
      <c r="L235" s="8">
        <v>3.1157000064849854</v>
      </c>
      <c r="M235" s="7" t="s">
        <v>349</v>
      </c>
      <c r="N235" s="7" t="s">
        <v>295</v>
      </c>
      <c r="O235" s="7" t="s">
        <v>214</v>
      </c>
      <c r="P235" s="7" t="s">
        <v>375</v>
      </c>
      <c r="Q235" s="7" t="s">
        <v>17529</v>
      </c>
      <c r="R235" s="7" t="s">
        <v>242</v>
      </c>
      <c r="T235" s="8">
        <v>0.5832487940788269</v>
      </c>
      <c r="U235" s="8">
        <v>0.63053780794143677</v>
      </c>
      <c r="V235" s="8">
        <v>0.62229102849960327</v>
      </c>
      <c r="W235" s="8">
        <v>0.43959879875183105</v>
      </c>
      <c r="X235" s="8">
        <v>0.37268155813217163</v>
      </c>
      <c r="Y235" s="8">
        <v>0.5979493260383606</v>
      </c>
      <c r="Z235" s="8">
        <v>0.49716252088546753</v>
      </c>
      <c r="AA235" s="8">
        <v>0.76791834831237793</v>
      </c>
      <c r="AB235" s="8">
        <v>0.81138783693313599</v>
      </c>
      <c r="AC235" s="8">
        <v>0.85527193546295166</v>
      </c>
      <c r="AD235" s="8">
        <v>0.42148864269256592</v>
      </c>
      <c r="AE235" s="8">
        <v>0.74382656812667847</v>
      </c>
      <c r="AF235" s="8">
        <v>0.88825476169586182</v>
      </c>
      <c r="AG235" s="8">
        <v>0.76392960548400879</v>
      </c>
      <c r="AH235" s="8">
        <v>3.549005463719368E-2</v>
      </c>
      <c r="AI235" s="8">
        <v>0.24731399118900299</v>
      </c>
      <c r="AJ235" s="8">
        <v>0.40601721405982971</v>
      </c>
      <c r="AK235" s="8">
        <v>0.34677344560623169</v>
      </c>
      <c r="AL235" s="8">
        <v>0.1360938549041748</v>
      </c>
      <c r="AM235" s="8">
        <v>8.0009713768959045E-2</v>
      </c>
      <c r="AN235" s="8">
        <v>0.22959381341934204</v>
      </c>
      <c r="AO235" s="8">
        <v>9.1025985777378082E-2</v>
      </c>
      <c r="AP235" s="8">
        <v>0.44317328929901123</v>
      </c>
      <c r="AQ235" s="8"/>
      <c r="AR235" s="8"/>
      <c r="AS235" s="7">
        <v>-1.0928505120900607</v>
      </c>
      <c r="AT235" s="7">
        <v>-0.39657871982297543</v>
      </c>
      <c r="AU235" s="7">
        <v>-1.410522676444026</v>
      </c>
      <c r="AV235" s="7">
        <v>-0.74502920467494582</v>
      </c>
      <c r="AW235" s="7">
        <v>-2.0765050864685577</v>
      </c>
      <c r="AX235" s="7">
        <v>-1.6252020631131223</v>
      </c>
      <c r="AY235" s="7">
        <v>-2.0554568488713914</v>
      </c>
      <c r="AZ235" s="7">
        <v>-1.7662557095462024</v>
      </c>
      <c r="BA235" s="7">
        <v>-2.0704940712161704</v>
      </c>
      <c r="BB235" s="7">
        <v>-1.6484409447817774</v>
      </c>
      <c r="BC235" s="7">
        <v>-2.5101773119302</v>
      </c>
      <c r="BD235" s="7">
        <v>-1.7080469447799043</v>
      </c>
      <c r="BE235" s="7">
        <v>-1.8693344178367344</v>
      </c>
      <c r="BF235" s="7">
        <v>-1.314925597786488</v>
      </c>
      <c r="BG235" s="7">
        <v>56.976597813231713</v>
      </c>
      <c r="BH235" s="7">
        <v>55.400300630042018</v>
      </c>
      <c r="BI235" s="7">
        <v>56.372535665147772</v>
      </c>
      <c r="BJ235" s="7">
        <v>48.344709656802607</v>
      </c>
      <c r="BK235" s="7">
        <v>61.991424623392632</v>
      </c>
      <c r="BL235" s="7">
        <v>25.082186876531154</v>
      </c>
      <c r="BM235" s="7">
        <v>50.694625877524643</v>
      </c>
      <c r="BN235" s="7">
        <v>80.736457668017479</v>
      </c>
      <c r="BO235" s="7">
        <v>83.69449083913544</v>
      </c>
      <c r="BP235" s="7">
        <v>81.870023020099964</v>
      </c>
      <c r="BQ235" s="7">
        <v>96.934806411133195</v>
      </c>
      <c r="BR235" s="7">
        <v>71.325780411175245</v>
      </c>
      <c r="BS235" s="7">
        <v>140.58857599326754</v>
      </c>
      <c r="BT235" s="7" t="s">
        <v>1421</v>
      </c>
      <c r="BU235" s="7" t="s">
        <v>1422</v>
      </c>
      <c r="BV235" s="7">
        <v>24.5</v>
      </c>
      <c r="BW235" s="7" t="s">
        <v>224</v>
      </c>
      <c r="BX235" s="9">
        <v>2.5999999046325684</v>
      </c>
      <c r="BY235" s="7" t="s">
        <v>295</v>
      </c>
      <c r="BZ235" s="7" t="s">
        <v>214</v>
      </c>
      <c r="CA235" s="25">
        <v>0</v>
      </c>
      <c r="CB235" s="25">
        <v>0</v>
      </c>
      <c r="CC235" s="25">
        <v>0</v>
      </c>
    </row>
    <row r="236" spans="1:81" x14ac:dyDescent="0.25">
      <c r="A236" s="7">
        <v>513</v>
      </c>
      <c r="B236" s="7">
        <v>44657</v>
      </c>
      <c r="C236" s="7" t="s">
        <v>3540</v>
      </c>
      <c r="D236" s="7" t="s">
        <v>3540</v>
      </c>
      <c r="E236" s="7" t="s">
        <v>3540</v>
      </c>
      <c r="F236" s="7" t="s">
        <v>409</v>
      </c>
      <c r="H236" s="7" t="s">
        <v>224</v>
      </c>
      <c r="I236" s="8">
        <v>24.5</v>
      </c>
      <c r="J236" s="7" t="s">
        <v>214</v>
      </c>
      <c r="K236" s="8">
        <v>206.52261352539063</v>
      </c>
      <c r="L236" s="8">
        <v>2.5653998851776123</v>
      </c>
      <c r="M236" s="7" t="s">
        <v>349</v>
      </c>
      <c r="N236" s="7" t="s">
        <v>214</v>
      </c>
      <c r="O236" s="7" t="s">
        <v>256</v>
      </c>
      <c r="P236" s="7" t="s">
        <v>362</v>
      </c>
      <c r="Q236" s="7" t="s">
        <v>3541</v>
      </c>
      <c r="R236" s="7" t="s">
        <v>242</v>
      </c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>
        <v>0.82720425798397446</v>
      </c>
      <c r="AT236" s="8">
        <v>2.3790121540274263</v>
      </c>
      <c r="AU236" s="8">
        <v>-1.6794820333131195</v>
      </c>
      <c r="AV236" s="8">
        <v>-0.95212986541763311</v>
      </c>
      <c r="AW236" s="8">
        <v>1.5101600761405913</v>
      </c>
      <c r="AX236" s="8">
        <v>1.9142469808616314</v>
      </c>
      <c r="AY236" s="8">
        <v>0.91192795748930733</v>
      </c>
      <c r="AZ236" s="8">
        <v>1.1707840074456357</v>
      </c>
      <c r="BA236" s="8">
        <v>-0.44041579414921722</v>
      </c>
      <c r="BB236" s="8">
        <v>0.25697245882888814</v>
      </c>
      <c r="BC236" s="8">
        <v>0.6992540559826218</v>
      </c>
      <c r="BD236" s="8">
        <v>1.597322947462311</v>
      </c>
      <c r="BE236" s="8">
        <v>0.30477475335569304</v>
      </c>
      <c r="BF236" s="8">
        <v>1.0610347805347098</v>
      </c>
      <c r="BT236" s="7" t="s">
        <v>352</v>
      </c>
      <c r="BU236" s="7" t="s">
        <v>353</v>
      </c>
      <c r="BV236" s="7">
        <v>11.166666984558105</v>
      </c>
      <c r="BW236" s="7" t="s">
        <v>255</v>
      </c>
      <c r="BX236" s="9">
        <v>0</v>
      </c>
      <c r="BY236" s="7" t="s">
        <v>214</v>
      </c>
      <c r="BZ236" s="7" t="s">
        <v>214</v>
      </c>
      <c r="CA236" s="25">
        <v>0</v>
      </c>
      <c r="CB236" s="25">
        <v>0</v>
      </c>
      <c r="CC236" s="25">
        <v>0</v>
      </c>
    </row>
    <row r="237" spans="1:81" x14ac:dyDescent="0.25">
      <c r="A237" s="7">
        <v>513</v>
      </c>
      <c r="B237" s="7">
        <v>44657</v>
      </c>
      <c r="C237" s="7" t="s">
        <v>3542</v>
      </c>
      <c r="D237" s="7" t="s">
        <v>3543</v>
      </c>
      <c r="E237" s="7" t="s">
        <v>3544</v>
      </c>
      <c r="F237" s="7" t="s">
        <v>212</v>
      </c>
      <c r="H237" s="7" t="s">
        <v>224</v>
      </c>
      <c r="I237" s="8">
        <v>24.5</v>
      </c>
      <c r="J237" s="7" t="s">
        <v>214</v>
      </c>
      <c r="K237" s="8">
        <v>450.39889526367188</v>
      </c>
      <c r="L237" s="8">
        <v>0.58890002965927124</v>
      </c>
      <c r="M237" s="7" t="s">
        <v>1033</v>
      </c>
      <c r="N237" s="7" t="s">
        <v>214</v>
      </c>
      <c r="O237" s="7" t="s">
        <v>256</v>
      </c>
      <c r="P237" s="7" t="s">
        <v>393</v>
      </c>
      <c r="Q237" s="7" t="s">
        <v>3545</v>
      </c>
      <c r="R237" s="7" t="s">
        <v>242</v>
      </c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>
        <v>1.2951821423870191</v>
      </c>
      <c r="AT237" s="8">
        <v>2.8272648208803615</v>
      </c>
      <c r="AU237" s="8">
        <v>0.67758445936629452</v>
      </c>
      <c r="AV237" s="8">
        <v>2.3991224386433987</v>
      </c>
      <c r="AW237" s="8">
        <v>1.6630357407558491</v>
      </c>
      <c r="AX237" s="8">
        <v>1.9878436443960261</v>
      </c>
      <c r="AY237" s="8">
        <v>1.3790366674017651</v>
      </c>
      <c r="AZ237" s="8">
        <v>1.8040274133923184</v>
      </c>
      <c r="BA237" s="8">
        <v>1.5722824035172835</v>
      </c>
      <c r="BB237" s="8">
        <v>1.5285297605457724</v>
      </c>
      <c r="BC237" s="8">
        <v>0.96678009689657884</v>
      </c>
      <c r="BD237" s="8">
        <v>0.90518576825668562</v>
      </c>
      <c r="BE237" s="8">
        <v>1.2589835850541315</v>
      </c>
      <c r="BF237" s="8">
        <v>1.9086623076857607</v>
      </c>
      <c r="BT237" s="7" t="s">
        <v>214</v>
      </c>
      <c r="BU237" s="7" t="s">
        <v>214</v>
      </c>
      <c r="BV237" s="7">
        <v>11.5</v>
      </c>
      <c r="BW237" s="7" t="s">
        <v>255</v>
      </c>
      <c r="BX237" s="9">
        <v>0</v>
      </c>
      <c r="BY237" s="7" t="s">
        <v>214</v>
      </c>
      <c r="BZ237" s="7" t="s">
        <v>214</v>
      </c>
      <c r="CA237" s="25">
        <v>0</v>
      </c>
      <c r="CB237" s="25">
        <v>0</v>
      </c>
      <c r="CC237" s="25">
        <v>0</v>
      </c>
    </row>
    <row r="238" spans="1:81" x14ac:dyDescent="0.25">
      <c r="A238" s="7">
        <v>513</v>
      </c>
      <c r="B238" s="7">
        <v>44657</v>
      </c>
      <c r="C238" s="7" t="s">
        <v>3546</v>
      </c>
      <c r="D238" s="7" t="s">
        <v>3547</v>
      </c>
      <c r="E238" s="7" t="s">
        <v>3548</v>
      </c>
      <c r="F238" s="7" t="s">
        <v>331</v>
      </c>
      <c r="H238" s="7" t="s">
        <v>255</v>
      </c>
      <c r="I238" s="8">
        <v>11.5</v>
      </c>
      <c r="J238" s="7" t="s">
        <v>214</v>
      </c>
      <c r="K238" s="8">
        <v>84.83056640625</v>
      </c>
      <c r="L238" s="8">
        <v>5.4782314300537109</v>
      </c>
      <c r="M238" s="7" t="s">
        <v>3549</v>
      </c>
      <c r="N238" s="7" t="s">
        <v>231</v>
      </c>
      <c r="O238" s="7" t="s">
        <v>374</v>
      </c>
      <c r="P238" s="7" t="s">
        <v>481</v>
      </c>
      <c r="Q238" s="7" t="s">
        <v>3550</v>
      </c>
      <c r="R238" s="7" t="s">
        <v>286</v>
      </c>
      <c r="S238" s="7">
        <v>3</v>
      </c>
      <c r="T238" s="8">
        <v>0.48774370551109314</v>
      </c>
      <c r="U238" s="8">
        <v>0.53870487213134766</v>
      </c>
      <c r="V238" s="8">
        <v>0.48782876133918762</v>
      </c>
      <c r="W238" s="8">
        <v>0.30931922793388367</v>
      </c>
      <c r="X238" s="8">
        <v>0.2078854888677597</v>
      </c>
      <c r="Y238" s="8">
        <v>0.53021186590194702</v>
      </c>
      <c r="Z238" s="8">
        <v>0.41544786095619202</v>
      </c>
      <c r="AA238" s="8">
        <v>0.91300785541534424</v>
      </c>
      <c r="AB238" s="8">
        <v>0.91490060091018677</v>
      </c>
      <c r="AC238" s="8">
        <v>0.97215926647186279</v>
      </c>
      <c r="AD238" s="8">
        <v>0.8693925142288208</v>
      </c>
      <c r="AE238" s="8">
        <v>0.72427886724472046</v>
      </c>
      <c r="AF238" s="8">
        <v>0.92131716012954712</v>
      </c>
      <c r="AG238" s="8">
        <v>0.86199325323104858</v>
      </c>
      <c r="AH238" s="8">
        <v>3.4533921629190445E-2</v>
      </c>
      <c r="AI238" s="8">
        <v>0.20124529302120209</v>
      </c>
      <c r="AJ238" s="8">
        <v>0.33753859996795654</v>
      </c>
      <c r="AK238" s="8">
        <v>0.26452022790908813</v>
      </c>
      <c r="AL238" s="8">
        <v>9.3181170523166656E-2</v>
      </c>
      <c r="AM238" s="8">
        <v>4.3427839875221252E-2</v>
      </c>
      <c r="AN238" s="8">
        <v>0.19810000061988831</v>
      </c>
      <c r="AO238" s="8">
        <v>7.4015513062477112E-2</v>
      </c>
      <c r="AP238" s="8">
        <v>-0.67577457427978516</v>
      </c>
      <c r="AQ238" s="8"/>
      <c r="AR238" s="8"/>
      <c r="AS238" s="8">
        <v>1.8071893949740236</v>
      </c>
      <c r="AT238" s="8">
        <v>1.8517265633454518</v>
      </c>
      <c r="AU238" s="8">
        <v>3.3229725941065227</v>
      </c>
      <c r="AV238" s="8">
        <v>5.349416154701176</v>
      </c>
      <c r="AW238" s="8">
        <v>-2.5205249601628201E-2</v>
      </c>
      <c r="AX238" s="8">
        <v>0.10385023360464334</v>
      </c>
      <c r="AY238" s="8">
        <v>1.5158453994322498</v>
      </c>
      <c r="AZ238" s="8">
        <v>1.02587389356025</v>
      </c>
      <c r="BA238" s="8">
        <v>-2.5205249601628201E-2</v>
      </c>
      <c r="BB238" s="8">
        <v>0.10385023360464334</v>
      </c>
      <c r="BC238" s="8">
        <v>1.5158453994322498</v>
      </c>
      <c r="BD238" s="8">
        <v>1.02587389356025</v>
      </c>
      <c r="BE238" s="8">
        <v>1.3519070481236317</v>
      </c>
      <c r="BF238" s="8">
        <v>1.5767651620627356</v>
      </c>
      <c r="BG238" s="7">
        <v>-50</v>
      </c>
      <c r="BH238" s="7">
        <v>-25.599041230204389</v>
      </c>
      <c r="BI238" s="7">
        <v>-50</v>
      </c>
      <c r="BJ238" s="7">
        <v>-6.3212443112239587</v>
      </c>
      <c r="BK238" s="7">
        <v>-50</v>
      </c>
      <c r="BL238" s="7">
        <v>-6.3212443112239587</v>
      </c>
      <c r="BM238" s="7">
        <v>-31.373588308775386</v>
      </c>
      <c r="BN238" s="7">
        <v>180.56413972219698</v>
      </c>
      <c r="BO238" s="7">
        <v>106.54637807640185</v>
      </c>
      <c r="BP238" s="7">
        <v>199.28697190389224</v>
      </c>
      <c r="BQ238" s="7">
        <v>90.19291375938414</v>
      </c>
      <c r="BR238" s="7">
        <v>199.28697190389224</v>
      </c>
      <c r="BS238" s="7">
        <v>90.19291375938414</v>
      </c>
      <c r="BT238" s="7" t="s">
        <v>588</v>
      </c>
      <c r="BU238" s="7" t="s">
        <v>589</v>
      </c>
      <c r="BV238" s="7">
        <v>10.5</v>
      </c>
      <c r="BW238" s="7" t="s">
        <v>345</v>
      </c>
      <c r="BX238" s="9">
        <v>2</v>
      </c>
      <c r="BY238" s="7" t="s">
        <v>231</v>
      </c>
      <c r="BZ238" s="7" t="s">
        <v>214</v>
      </c>
      <c r="CA238" s="25">
        <v>0</v>
      </c>
      <c r="CB238" s="25">
        <v>0</v>
      </c>
      <c r="CC238" s="25">
        <v>0</v>
      </c>
    </row>
    <row r="239" spans="1:81" x14ac:dyDescent="0.25">
      <c r="A239" s="7">
        <v>513</v>
      </c>
      <c r="B239" s="7">
        <v>44657</v>
      </c>
      <c r="C239" s="7" t="s">
        <v>3551</v>
      </c>
      <c r="D239" s="7" t="s">
        <v>20667</v>
      </c>
      <c r="E239" s="7" t="s">
        <v>20667</v>
      </c>
      <c r="F239" s="7" t="s">
        <v>446</v>
      </c>
      <c r="H239" s="7" t="s">
        <v>224</v>
      </c>
      <c r="I239" s="8">
        <v>24.5</v>
      </c>
      <c r="J239" s="7" t="s">
        <v>214</v>
      </c>
      <c r="K239" s="8">
        <v>103.08326721191406</v>
      </c>
      <c r="L239" s="8">
        <v>4.5557999610900879</v>
      </c>
      <c r="M239" s="7" t="s">
        <v>349</v>
      </c>
      <c r="N239" s="7" t="s">
        <v>214</v>
      </c>
      <c r="O239" s="7" t="s">
        <v>374</v>
      </c>
      <c r="P239" s="7" t="s">
        <v>302</v>
      </c>
      <c r="Q239" s="7" t="s">
        <v>20668</v>
      </c>
      <c r="R239" s="7" t="s">
        <v>242</v>
      </c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7" t="s">
        <v>352</v>
      </c>
      <c r="BU239" s="7" t="s">
        <v>353</v>
      </c>
      <c r="BV239" s="7">
        <v>10.5</v>
      </c>
      <c r="BW239" s="7" t="s">
        <v>345</v>
      </c>
      <c r="BX239" s="9">
        <v>0</v>
      </c>
      <c r="BY239" s="7" t="s">
        <v>214</v>
      </c>
      <c r="BZ239" s="7" t="s">
        <v>214</v>
      </c>
      <c r="CA239" s="25">
        <v>0</v>
      </c>
      <c r="CB239" s="25">
        <v>0</v>
      </c>
      <c r="CC239" s="25">
        <v>0</v>
      </c>
    </row>
    <row r="240" spans="1:81" x14ac:dyDescent="0.25">
      <c r="A240" s="7">
        <v>513</v>
      </c>
      <c r="B240" s="7">
        <v>44657</v>
      </c>
      <c r="C240" s="7" t="s">
        <v>3552</v>
      </c>
      <c r="D240" s="7" t="s">
        <v>3553</v>
      </c>
      <c r="E240" s="7" t="s">
        <v>3553</v>
      </c>
      <c r="F240" s="7" t="s">
        <v>237</v>
      </c>
      <c r="H240" s="7" t="s">
        <v>224</v>
      </c>
      <c r="I240" s="8">
        <v>24.5</v>
      </c>
      <c r="J240" s="7" t="s">
        <v>214</v>
      </c>
      <c r="K240" s="8">
        <v>200.34614562988281</v>
      </c>
      <c r="L240" s="8">
        <v>0.31209999322891235</v>
      </c>
      <c r="M240" s="7" t="s">
        <v>1033</v>
      </c>
      <c r="N240" s="7" t="s">
        <v>214</v>
      </c>
      <c r="O240" s="7" t="s">
        <v>232</v>
      </c>
      <c r="P240" s="7" t="s">
        <v>240</v>
      </c>
      <c r="Q240" s="7" t="s">
        <v>3554</v>
      </c>
      <c r="R240" s="7" t="s">
        <v>242</v>
      </c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>
        <v>1.2045385324384226</v>
      </c>
      <c r="AT240" s="8">
        <v>2.6754823892246096</v>
      </c>
      <c r="AU240" s="8">
        <v>2.0062323305951058</v>
      </c>
      <c r="AV240" s="8">
        <v>1.9190168125533613</v>
      </c>
      <c r="AW240" s="8">
        <v>1.6397633387134782</v>
      </c>
      <c r="AX240" s="8">
        <v>1.9801665570629956</v>
      </c>
      <c r="AY240" s="8">
        <v>0.94375602587180596</v>
      </c>
      <c r="AZ240" s="8">
        <v>1.0923444638577395</v>
      </c>
      <c r="BA240" s="8">
        <v>1.4466753653974969</v>
      </c>
      <c r="BB240" s="8">
        <v>1.4500294374536251</v>
      </c>
      <c r="BC240" s="8">
        <v>-0.14411344330775314</v>
      </c>
      <c r="BD240" s="8">
        <v>1.5084684193512286</v>
      </c>
      <c r="BE240" s="8">
        <v>1.1828086916180927</v>
      </c>
      <c r="BF240" s="8">
        <v>1.7709180132505933</v>
      </c>
      <c r="BT240" s="7" t="s">
        <v>214</v>
      </c>
      <c r="BU240" s="7" t="s">
        <v>214</v>
      </c>
      <c r="BV240" s="7">
        <v>4.5</v>
      </c>
      <c r="BW240" s="7" t="s">
        <v>230</v>
      </c>
      <c r="BX240" s="9">
        <v>0</v>
      </c>
      <c r="BY240" s="7" t="s">
        <v>214</v>
      </c>
      <c r="BZ240" s="7" t="s">
        <v>214</v>
      </c>
      <c r="CA240" s="25">
        <v>0</v>
      </c>
      <c r="CB240" s="25">
        <v>0</v>
      </c>
      <c r="CC240" s="25">
        <v>0</v>
      </c>
    </row>
    <row r="241" spans="1:81" x14ac:dyDescent="0.25">
      <c r="A241" s="7">
        <v>513</v>
      </c>
      <c r="B241" s="7">
        <v>44657</v>
      </c>
      <c r="C241" s="7" t="s">
        <v>3555</v>
      </c>
      <c r="D241" s="7" t="s">
        <v>3556</v>
      </c>
      <c r="E241" s="7" t="s">
        <v>3556</v>
      </c>
      <c r="F241" s="7" t="s">
        <v>446</v>
      </c>
      <c r="H241" s="7" t="s">
        <v>224</v>
      </c>
      <c r="I241" s="8">
        <v>24.5</v>
      </c>
      <c r="J241" s="7" t="s">
        <v>214</v>
      </c>
      <c r="K241" s="8">
        <v>193.74513244628906</v>
      </c>
      <c r="L241" s="8">
        <v>3.6194000244140625</v>
      </c>
      <c r="M241" s="7" t="s">
        <v>349</v>
      </c>
      <c r="N241" s="7" t="s">
        <v>214</v>
      </c>
      <c r="O241" s="7" t="s">
        <v>343</v>
      </c>
      <c r="P241" s="7" t="s">
        <v>493</v>
      </c>
      <c r="Q241" s="7" t="s">
        <v>3557</v>
      </c>
      <c r="R241" s="7" t="s">
        <v>242</v>
      </c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>
        <v>0.85847879938588145</v>
      </c>
      <c r="AT241" s="8">
        <v>2.3628070956227258</v>
      </c>
      <c r="AU241" s="8">
        <v>1.5155860931810254</v>
      </c>
      <c r="AV241" s="8">
        <v>1.7887419594113789</v>
      </c>
      <c r="AW241" s="8">
        <v>1.5243568390183868</v>
      </c>
      <c r="AX241" s="8">
        <v>1.9174995286184706</v>
      </c>
      <c r="AY241" s="8">
        <v>1.6603263482611981</v>
      </c>
      <c r="AZ241" s="8">
        <v>1.5641746501935552</v>
      </c>
      <c r="BA241" s="8">
        <v>-0.44034480873779491</v>
      </c>
      <c r="BB241" s="8">
        <v>0.25691975364209663</v>
      </c>
      <c r="BC241" s="8">
        <v>-1.6607971799859991</v>
      </c>
      <c r="BD241" s="8">
        <v>-1.343818384536859</v>
      </c>
      <c r="BE241" s="8">
        <v>0.57626768185378296</v>
      </c>
      <c r="BF241" s="8">
        <v>1.0910541004918948</v>
      </c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7" t="s">
        <v>352</v>
      </c>
      <c r="BU241" s="7" t="s">
        <v>353</v>
      </c>
      <c r="BV241" s="7">
        <v>9.5</v>
      </c>
      <c r="BW241" s="7" t="s">
        <v>213</v>
      </c>
      <c r="BX241" s="9">
        <v>0</v>
      </c>
      <c r="BY241" s="7" t="s">
        <v>214</v>
      </c>
      <c r="BZ241" s="7" t="s">
        <v>214</v>
      </c>
      <c r="CA241" s="25">
        <v>0</v>
      </c>
      <c r="CB241" s="25">
        <v>0</v>
      </c>
      <c r="CC241" s="25">
        <v>0</v>
      </c>
    </row>
    <row r="242" spans="1:81" x14ac:dyDescent="0.25">
      <c r="A242" s="7">
        <v>513</v>
      </c>
      <c r="B242" s="7">
        <v>44657</v>
      </c>
      <c r="C242" s="7" t="s">
        <v>21722</v>
      </c>
      <c r="D242" s="7" t="s">
        <v>21722</v>
      </c>
      <c r="E242" s="7" t="s">
        <v>214</v>
      </c>
      <c r="F242" s="7" t="s">
        <v>360</v>
      </c>
      <c r="H242" s="7" t="s">
        <v>224</v>
      </c>
      <c r="I242" s="8">
        <v>24.5</v>
      </c>
      <c r="J242" s="7" t="s">
        <v>214</v>
      </c>
      <c r="K242" s="8">
        <v>1668.1285400390625</v>
      </c>
      <c r="L242" s="8">
        <v>1.5140000581741333</v>
      </c>
      <c r="M242" s="7" t="s">
        <v>349</v>
      </c>
      <c r="N242" s="7" t="s">
        <v>214</v>
      </c>
      <c r="O242" s="7" t="s">
        <v>214</v>
      </c>
      <c r="P242" s="7" t="s">
        <v>20670</v>
      </c>
      <c r="Q242" s="7" t="s">
        <v>20671</v>
      </c>
      <c r="R242" s="7" t="s">
        <v>242</v>
      </c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T242" s="7" t="s">
        <v>352</v>
      </c>
      <c r="BU242" s="7" t="s">
        <v>353</v>
      </c>
      <c r="BV242" s="7">
        <v>17.5</v>
      </c>
      <c r="BW242" s="7" t="s">
        <v>312</v>
      </c>
      <c r="BX242" s="9">
        <v>0</v>
      </c>
      <c r="BY242" s="7" t="s">
        <v>214</v>
      </c>
      <c r="BZ242" s="7" t="s">
        <v>214</v>
      </c>
      <c r="CA242" s="25">
        <v>2</v>
      </c>
      <c r="CB242" s="25">
        <v>6</v>
      </c>
      <c r="CC242" s="25">
        <v>10</v>
      </c>
    </row>
    <row r="243" spans="1:81" x14ac:dyDescent="0.25">
      <c r="A243" s="7">
        <v>513</v>
      </c>
      <c r="B243" s="7">
        <v>44657</v>
      </c>
      <c r="C243" s="7" t="s">
        <v>16497</v>
      </c>
      <c r="D243" s="7" t="s">
        <v>16546</v>
      </c>
      <c r="E243" s="7" t="s">
        <v>16546</v>
      </c>
      <c r="F243" s="7" t="s">
        <v>446</v>
      </c>
      <c r="H243" s="7" t="s">
        <v>224</v>
      </c>
      <c r="I243" s="8">
        <v>24.5</v>
      </c>
      <c r="J243" s="7" t="s">
        <v>214</v>
      </c>
      <c r="K243" s="8">
        <v>113.37434387207031</v>
      </c>
      <c r="L243" s="8">
        <v>4.1740264892578125</v>
      </c>
      <c r="M243" s="7" t="s">
        <v>1033</v>
      </c>
      <c r="N243" s="7" t="s">
        <v>214</v>
      </c>
      <c r="O243" s="7" t="s">
        <v>343</v>
      </c>
      <c r="P243" s="7" t="s">
        <v>362</v>
      </c>
      <c r="Q243" s="7" t="s">
        <v>17530</v>
      </c>
      <c r="R243" s="7" t="s">
        <v>242</v>
      </c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>
        <v>0.97670911396064453</v>
      </c>
      <c r="AT243" s="8">
        <v>2.4183816889322216</v>
      </c>
      <c r="AU243" s="8">
        <v>1.4543758403210036</v>
      </c>
      <c r="AV243" s="8">
        <v>1.807439284489365</v>
      </c>
      <c r="AW243" s="8">
        <v>1.6803709800432685</v>
      </c>
      <c r="AX243" s="8">
        <v>1.9233716811374379</v>
      </c>
      <c r="AY243" s="8">
        <v>1.6971944205480765</v>
      </c>
      <c r="AZ243" s="8">
        <v>1.5773675143477868</v>
      </c>
      <c r="BA243" s="8">
        <v>0.96515590236897553</v>
      </c>
      <c r="BB243" s="8">
        <v>1.2507067477005998</v>
      </c>
      <c r="BC243" s="8">
        <v>1.9453515361099272</v>
      </c>
      <c r="BD243" s="8">
        <v>1.8742316889979633</v>
      </c>
      <c r="BE243" s="8">
        <v>1.4531929655586493</v>
      </c>
      <c r="BF243" s="8">
        <v>1.8085831009342288</v>
      </c>
      <c r="BT243" s="7" t="s">
        <v>352</v>
      </c>
      <c r="BU243" s="7" t="s">
        <v>353</v>
      </c>
      <c r="BV243" s="7">
        <v>9.5</v>
      </c>
      <c r="BW243" s="7" t="s">
        <v>213</v>
      </c>
      <c r="BX243" s="9">
        <v>0</v>
      </c>
      <c r="BY243" s="7" t="s">
        <v>214</v>
      </c>
      <c r="BZ243" s="7" t="s">
        <v>214</v>
      </c>
      <c r="CA243" s="25">
        <v>0</v>
      </c>
      <c r="CB243" s="25">
        <v>0</v>
      </c>
      <c r="CC243" s="25">
        <v>0</v>
      </c>
    </row>
    <row r="244" spans="1:81" x14ac:dyDescent="0.25">
      <c r="A244" s="7">
        <v>513</v>
      </c>
      <c r="B244" s="7">
        <v>44657</v>
      </c>
      <c r="C244" s="7" t="s">
        <v>3558</v>
      </c>
      <c r="D244" s="7" t="s">
        <v>3558</v>
      </c>
      <c r="E244" s="7" t="s">
        <v>3558</v>
      </c>
      <c r="F244" s="7" t="s">
        <v>446</v>
      </c>
      <c r="G244" s="7">
        <v>2</v>
      </c>
      <c r="H244" s="7" t="s">
        <v>213</v>
      </c>
      <c r="I244" s="8">
        <v>9.5</v>
      </c>
      <c r="J244" s="7" t="s">
        <v>379</v>
      </c>
      <c r="K244" s="8">
        <v>143.77963256835938</v>
      </c>
      <c r="L244" s="8">
        <v>4.6344499588012695</v>
      </c>
      <c r="M244" s="7" t="s">
        <v>1033</v>
      </c>
      <c r="N244" s="7" t="s">
        <v>231</v>
      </c>
      <c r="O244" s="7" t="s">
        <v>343</v>
      </c>
      <c r="P244" s="7" t="s">
        <v>362</v>
      </c>
      <c r="Q244" s="7" t="s">
        <v>3559</v>
      </c>
      <c r="R244" s="7" t="s">
        <v>242</v>
      </c>
      <c r="T244" s="8">
        <v>0.65488409996032715</v>
      </c>
      <c r="U244" s="8">
        <v>0.71761786937713623</v>
      </c>
      <c r="V244" s="8">
        <v>0.66482198238372803</v>
      </c>
      <c r="W244" s="8">
        <v>0.55903065204620361</v>
      </c>
      <c r="X244" s="8">
        <v>0.34841406345367432</v>
      </c>
      <c r="Y244" s="8">
        <v>0.61078113317489624</v>
      </c>
      <c r="Z244" s="8">
        <v>0.45403236150741577</v>
      </c>
      <c r="AA244" s="8">
        <v>0.96049189567565918</v>
      </c>
      <c r="AB244" s="8">
        <v>0.89836770296096802</v>
      </c>
      <c r="AC244" s="8">
        <v>0.91925805807113647</v>
      </c>
      <c r="AD244" s="8">
        <v>0.70204222202301025</v>
      </c>
      <c r="AE244" s="8">
        <v>0.90131080150604248</v>
      </c>
      <c r="AF244" s="8">
        <v>0.88321590423583984</v>
      </c>
      <c r="AG244" s="8">
        <v>0.87961333990097046</v>
      </c>
      <c r="AH244" s="8">
        <v>4.2174287140369415E-2</v>
      </c>
      <c r="AI244" s="8">
        <v>0.32998964190483093</v>
      </c>
      <c r="AJ244" s="8">
        <v>0.54912042617797852</v>
      </c>
      <c r="AK244" s="8">
        <v>0.44024932384490967</v>
      </c>
      <c r="AL244" s="8">
        <v>0.20566418766975403</v>
      </c>
      <c r="AM244" s="8">
        <v>8.8887669146060944E-2</v>
      </c>
      <c r="AN244" s="8">
        <v>0.27869069576263428</v>
      </c>
      <c r="AO244" s="8">
        <v>9.8785877227783203E-2</v>
      </c>
      <c r="AP244" s="8">
        <v>9.8938882350921631E-2</v>
      </c>
      <c r="AQ244" s="8"/>
      <c r="AR244" s="8"/>
      <c r="AS244" s="8">
        <v>3.8595848313665515</v>
      </c>
      <c r="AT244" s="8">
        <v>3.1325331574663791</v>
      </c>
      <c r="AU244" s="8">
        <v>3.2430043812835532</v>
      </c>
      <c r="AV244" s="8">
        <v>2.730573421947089</v>
      </c>
      <c r="AW244" s="8">
        <v>3.1098497940069922</v>
      </c>
      <c r="AX244" s="8">
        <v>2.4784935883552066</v>
      </c>
      <c r="AY244" s="8">
        <v>1.9654390619817945</v>
      </c>
      <c r="AZ244" s="8">
        <v>1.5725205355712173</v>
      </c>
      <c r="BA244" s="8">
        <v>2.6214084740168877</v>
      </c>
      <c r="BB244" s="8">
        <v>1.9126911541001936</v>
      </c>
      <c r="BC244" s="8">
        <v>3.1995444802689108</v>
      </c>
      <c r="BD244" s="8">
        <v>2.2993383678615746</v>
      </c>
      <c r="BE244" s="8">
        <v>2.9998051704874484</v>
      </c>
      <c r="BF244" s="8">
        <v>2.35435837088361</v>
      </c>
      <c r="BG244" s="7">
        <v>16.024378355322785</v>
      </c>
      <c r="BH244" s="7">
        <v>9.2268756668065421</v>
      </c>
      <c r="BI244" s="7">
        <v>8.8739886441157871</v>
      </c>
      <c r="BJ244" s="7">
        <v>-7.0706991775273886</v>
      </c>
      <c r="BK244" s="7">
        <v>21.160890989443477</v>
      </c>
      <c r="BL244" s="7">
        <v>23.58735001683306</v>
      </c>
      <c r="BM244" s="7">
        <v>11.967130749165712</v>
      </c>
      <c r="BN244" s="7">
        <v>120.73984024771256</v>
      </c>
      <c r="BO244" s="7">
        <v>130.51326463708557</v>
      </c>
      <c r="BP244" s="7">
        <v>131.02064430169176</v>
      </c>
      <c r="BQ244" s="7">
        <v>153.94585786582226</v>
      </c>
      <c r="BR244" s="7">
        <v>113.35458125554648</v>
      </c>
      <c r="BS244" s="7">
        <v>109.86582738154395</v>
      </c>
      <c r="BT244" s="7" t="s">
        <v>3258</v>
      </c>
      <c r="BU244" s="7" t="s">
        <v>3259</v>
      </c>
      <c r="BV244" s="7">
        <v>9.5</v>
      </c>
      <c r="BW244" s="7" t="s">
        <v>213</v>
      </c>
      <c r="BX244" s="9">
        <v>2.25</v>
      </c>
      <c r="BY244" s="7" t="s">
        <v>231</v>
      </c>
      <c r="BZ244" s="7" t="s">
        <v>214</v>
      </c>
      <c r="CA244" s="25">
        <v>0</v>
      </c>
      <c r="CB244" s="25">
        <v>0</v>
      </c>
      <c r="CC244" s="25">
        <v>2</v>
      </c>
    </row>
    <row r="245" spans="1:81" x14ac:dyDescent="0.25">
      <c r="A245" s="7">
        <v>513</v>
      </c>
      <c r="B245" s="7">
        <v>44657</v>
      </c>
      <c r="C245" s="7" t="s">
        <v>3560</v>
      </c>
      <c r="D245" s="7" t="s">
        <v>3561</v>
      </c>
      <c r="E245" s="7" t="s">
        <v>3561</v>
      </c>
      <c r="F245" s="7" t="s">
        <v>360</v>
      </c>
      <c r="H245" s="7" t="s">
        <v>224</v>
      </c>
      <c r="I245" s="8">
        <v>24.5</v>
      </c>
      <c r="J245" s="7" t="s">
        <v>214</v>
      </c>
      <c r="K245" s="8">
        <v>105.90545654296875</v>
      </c>
      <c r="L245" s="8">
        <v>5.9821510314941406</v>
      </c>
      <c r="M245" s="7" t="s">
        <v>361</v>
      </c>
      <c r="N245" s="7" t="s">
        <v>214</v>
      </c>
      <c r="O245" s="7" t="s">
        <v>389</v>
      </c>
      <c r="P245" s="7" t="s">
        <v>469</v>
      </c>
      <c r="Q245" s="7" t="s">
        <v>3562</v>
      </c>
      <c r="R245" s="7" t="s">
        <v>242</v>
      </c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>
        <v>0.86506002952962124</v>
      </c>
      <c r="AT245" s="8">
        <v>2.4206903696699951</v>
      </c>
      <c r="AU245" s="8">
        <v>-0.86409689906405129</v>
      </c>
      <c r="AV245" s="8">
        <v>-0.1188009273502337</v>
      </c>
      <c r="AW245" s="8">
        <v>1.5243346612626743</v>
      </c>
      <c r="AX245" s="8">
        <v>1.9316518528880233</v>
      </c>
      <c r="AY245" s="8">
        <v>-0.88646972300181304</v>
      </c>
      <c r="AZ245" s="8">
        <v>-0.16428456087810517</v>
      </c>
      <c r="BA245" s="8">
        <v>2.0764076491443495</v>
      </c>
      <c r="BB245" s="8">
        <v>2.191603932184107</v>
      </c>
      <c r="BC245" s="8">
        <v>0.49791991077420023</v>
      </c>
      <c r="BD245" s="8">
        <v>1.1409339012198703</v>
      </c>
      <c r="BE245" s="8">
        <v>0.53552593810749671</v>
      </c>
      <c r="BF245" s="8">
        <v>1.2336324279556095</v>
      </c>
      <c r="BT245" s="7" t="s">
        <v>352</v>
      </c>
      <c r="BU245" s="7" t="s">
        <v>353</v>
      </c>
      <c r="BV245" s="7">
        <v>8.5</v>
      </c>
      <c r="BW245" s="7" t="s">
        <v>222</v>
      </c>
      <c r="BX245" s="9">
        <v>0</v>
      </c>
      <c r="BY245" s="7" t="s">
        <v>214</v>
      </c>
      <c r="BZ245" s="7" t="s">
        <v>214</v>
      </c>
      <c r="CA245" s="25">
        <v>0</v>
      </c>
      <c r="CB245" s="25">
        <v>0</v>
      </c>
      <c r="CC245" s="25">
        <v>0</v>
      </c>
    </row>
    <row r="246" spans="1:81" x14ac:dyDescent="0.25">
      <c r="A246" s="7">
        <v>513</v>
      </c>
      <c r="B246" s="7">
        <v>44657</v>
      </c>
      <c r="C246" s="7" t="s">
        <v>3563</v>
      </c>
      <c r="D246" s="7" t="s">
        <v>3564</v>
      </c>
      <c r="E246" s="7" t="s">
        <v>3561</v>
      </c>
      <c r="F246" s="7" t="s">
        <v>360</v>
      </c>
      <c r="H246" s="7" t="s">
        <v>224</v>
      </c>
      <c r="I246" s="8">
        <v>24.5</v>
      </c>
      <c r="J246" s="7" t="s">
        <v>214</v>
      </c>
      <c r="K246" s="8">
        <v>264.37185668945313</v>
      </c>
      <c r="L246" s="8">
        <v>3.4056000709533691</v>
      </c>
      <c r="M246" s="7" t="s">
        <v>361</v>
      </c>
      <c r="N246" s="7" t="s">
        <v>214</v>
      </c>
      <c r="O246" s="7" t="s">
        <v>374</v>
      </c>
      <c r="P246" s="7" t="s">
        <v>469</v>
      </c>
      <c r="Q246" s="7" t="s">
        <v>3565</v>
      </c>
      <c r="R246" s="7" t="s">
        <v>242</v>
      </c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>
        <v>0.75381406658899197</v>
      </c>
      <c r="AT246" s="8">
        <v>2.2871732125401483</v>
      </c>
      <c r="AU246" s="8">
        <v>-0.8646765539468918</v>
      </c>
      <c r="AV246" s="8">
        <v>-0.11938063126704301</v>
      </c>
      <c r="AW246" s="8">
        <v>1.4883206925861268</v>
      </c>
      <c r="AX246" s="8">
        <v>1.9021723956767067</v>
      </c>
      <c r="AY246" s="8">
        <v>-0.88698787487884734</v>
      </c>
      <c r="AZ246" s="8">
        <v>-0.16478167178572684</v>
      </c>
      <c r="BA246" s="8">
        <v>2.0058659255797431</v>
      </c>
      <c r="BB246" s="8">
        <v>2.0657505372523026</v>
      </c>
      <c r="BC246" s="8">
        <v>0.44692623523923181</v>
      </c>
      <c r="BD246" s="8">
        <v>1.0516825003901724</v>
      </c>
      <c r="BE246" s="8">
        <v>0.4905437485280591</v>
      </c>
      <c r="BF246" s="8">
        <v>1.1704360571344268</v>
      </c>
      <c r="BT246" s="7" t="s">
        <v>214</v>
      </c>
      <c r="BU246" s="7" t="s">
        <v>214</v>
      </c>
      <c r="BV246" s="7">
        <v>10.5</v>
      </c>
      <c r="BW246" s="7" t="s">
        <v>345</v>
      </c>
      <c r="BX246" s="9">
        <v>0</v>
      </c>
      <c r="BY246" s="7" t="s">
        <v>214</v>
      </c>
      <c r="BZ246" s="7" t="s">
        <v>214</v>
      </c>
      <c r="CA246" s="25">
        <v>0</v>
      </c>
      <c r="CB246" s="25">
        <v>0</v>
      </c>
      <c r="CC246" s="25">
        <v>0</v>
      </c>
    </row>
    <row r="247" spans="1:81" x14ac:dyDescent="0.25">
      <c r="A247" s="7">
        <v>513</v>
      </c>
      <c r="B247" s="7">
        <v>44657</v>
      </c>
      <c r="C247" s="7" t="s">
        <v>3566</v>
      </c>
      <c r="D247" s="7" t="s">
        <v>3567</v>
      </c>
      <c r="E247" s="7" t="s">
        <v>3567</v>
      </c>
      <c r="F247" s="7" t="s">
        <v>212</v>
      </c>
      <c r="G247" s="7">
        <v>2</v>
      </c>
      <c r="H247" s="7" t="s">
        <v>213</v>
      </c>
      <c r="I247" s="8">
        <v>9.5</v>
      </c>
      <c r="J247" s="7" t="s">
        <v>379</v>
      </c>
      <c r="K247" s="8">
        <v>107.92302703857422</v>
      </c>
      <c r="L247" s="8">
        <v>4.4619202613830566</v>
      </c>
      <c r="M247" s="7" t="s">
        <v>1033</v>
      </c>
      <c r="N247" s="7" t="s">
        <v>231</v>
      </c>
      <c r="O247" s="7" t="s">
        <v>343</v>
      </c>
      <c r="P247" s="7" t="s">
        <v>362</v>
      </c>
      <c r="Q247" s="7" t="s">
        <v>3568</v>
      </c>
      <c r="R247" s="7" t="s">
        <v>242</v>
      </c>
      <c r="T247" s="8">
        <v>0.53811585903167725</v>
      </c>
      <c r="U247" s="8">
        <v>0.59359174966812134</v>
      </c>
      <c r="V247" s="8">
        <v>0.57084977626800537</v>
      </c>
      <c r="W247" s="8">
        <v>0.4297555685043335</v>
      </c>
      <c r="X247" s="8">
        <v>0.29145762324333191</v>
      </c>
      <c r="Y247" s="8">
        <v>0.45999717712402344</v>
      </c>
      <c r="Z247" s="8">
        <v>0.26911583542823792</v>
      </c>
      <c r="AA247" s="8">
        <v>0.89678210020065308</v>
      </c>
      <c r="AB247" s="8">
        <v>0.66473418474197388</v>
      </c>
      <c r="AC247" s="8">
        <v>0.95237302780151367</v>
      </c>
      <c r="AD247" s="8">
        <v>0.42246320843696594</v>
      </c>
      <c r="AE247" s="8">
        <v>0.76131057739257813</v>
      </c>
      <c r="AF247" s="8">
        <v>0.69151991605758667</v>
      </c>
      <c r="AG247" s="8">
        <v>0.71883589029312134</v>
      </c>
      <c r="AH247" s="8">
        <v>2.8573716059327126E-2</v>
      </c>
      <c r="AI247" s="8">
        <v>0.18370909988880157</v>
      </c>
      <c r="AJ247" s="8">
        <v>0.30773806571960449</v>
      </c>
      <c r="AK247" s="8">
        <v>0.25611451268196106</v>
      </c>
      <c r="AL247" s="8">
        <v>0.10711827874183655</v>
      </c>
      <c r="AM247" s="8">
        <v>5.0377920269966125E-2</v>
      </c>
      <c r="AN247" s="8">
        <v>0.14220373332500458</v>
      </c>
      <c r="AO247" s="8">
        <v>3.9670374244451523E-2</v>
      </c>
      <c r="AP247" s="8">
        <v>-0.35107067227363586</v>
      </c>
      <c r="AQ247" s="8"/>
      <c r="AR247" s="8"/>
      <c r="AS247" s="8">
        <v>3.4261044358880066</v>
      </c>
      <c r="AT247" s="8">
        <v>2.7084536507313532</v>
      </c>
      <c r="AU247" s="8">
        <v>2.7177569062829705</v>
      </c>
      <c r="AV247" s="8">
        <v>2.2523787951156589</v>
      </c>
      <c r="AW247" s="8">
        <v>1.3080266122205058</v>
      </c>
      <c r="AX247" s="8">
        <v>0.68552937841443595</v>
      </c>
      <c r="AY247" s="8">
        <v>1.8062969330788108</v>
      </c>
      <c r="AZ247" s="8">
        <v>1.1663531405293297</v>
      </c>
      <c r="BA247" s="8">
        <v>0.17962520542724691</v>
      </c>
      <c r="BB247" s="8">
        <v>-0.41917031608776251</v>
      </c>
      <c r="BC247" s="8">
        <v>-8.1173441009948971E-2</v>
      </c>
      <c r="BD247" s="8">
        <v>-0.746060925292091</v>
      </c>
      <c r="BE247" s="8">
        <v>1.5594394419812652</v>
      </c>
      <c r="BF247" s="8">
        <v>0.94124728723515405</v>
      </c>
      <c r="BG247" s="8">
        <v>-11.875883730130472</v>
      </c>
      <c r="BH247" s="8">
        <v>-8.456658488497828</v>
      </c>
      <c r="BI247" s="8">
        <v>-21.401936080667856</v>
      </c>
      <c r="BJ247" s="8">
        <v>-4.0070962467258049</v>
      </c>
      <c r="BK247" s="8">
        <v>-5.0328038102849861</v>
      </c>
      <c r="BL247" s="8">
        <v>-17.730782548908021</v>
      </c>
      <c r="BM247" s="8">
        <v>-11.417526817535828</v>
      </c>
      <c r="BN247" s="8">
        <v>120.73984024771256</v>
      </c>
      <c r="BO247" s="8">
        <v>117.04970886567561</v>
      </c>
      <c r="BP247" s="8">
        <v>131.02064430169176</v>
      </c>
      <c r="BQ247" s="8">
        <v>112.2476066043898</v>
      </c>
      <c r="BR247" s="8">
        <v>113.35458125554648</v>
      </c>
      <c r="BS247" s="8">
        <v>127.05862428298302</v>
      </c>
      <c r="BT247" s="7" t="s">
        <v>3258</v>
      </c>
      <c r="BU247" s="7" t="s">
        <v>3259</v>
      </c>
      <c r="BV247" s="7">
        <v>9.5</v>
      </c>
      <c r="BW247" s="7" t="s">
        <v>213</v>
      </c>
      <c r="BX247" s="9">
        <v>2.25</v>
      </c>
      <c r="BY247" s="7" t="s">
        <v>231</v>
      </c>
      <c r="BZ247" s="7" t="s">
        <v>214</v>
      </c>
      <c r="CA247" s="25">
        <v>0</v>
      </c>
      <c r="CB247" s="25">
        <v>0</v>
      </c>
      <c r="CC247" s="25">
        <v>0</v>
      </c>
    </row>
    <row r="248" spans="1:81" x14ac:dyDescent="0.25">
      <c r="A248" s="7">
        <v>513</v>
      </c>
      <c r="B248" s="7">
        <v>44657</v>
      </c>
      <c r="C248" s="7" t="s">
        <v>3569</v>
      </c>
      <c r="D248" s="7" t="s">
        <v>3570</v>
      </c>
      <c r="E248" s="7" t="s">
        <v>3570</v>
      </c>
      <c r="F248" s="7" t="s">
        <v>373</v>
      </c>
      <c r="G248" s="7">
        <v>2</v>
      </c>
      <c r="H248" s="7" t="s">
        <v>255</v>
      </c>
      <c r="I248" s="8">
        <v>11.5</v>
      </c>
      <c r="J248" s="7" t="s">
        <v>214</v>
      </c>
      <c r="K248" s="8">
        <v>124.17558288574219</v>
      </c>
      <c r="L248" s="8">
        <v>4.8551783561706543</v>
      </c>
      <c r="M248" s="7" t="s">
        <v>1033</v>
      </c>
      <c r="N248" s="7" t="s">
        <v>231</v>
      </c>
      <c r="O248" s="7" t="s">
        <v>374</v>
      </c>
      <c r="P248" s="7" t="s">
        <v>375</v>
      </c>
      <c r="Q248" s="7" t="s">
        <v>3571</v>
      </c>
      <c r="R248" s="7" t="s">
        <v>242</v>
      </c>
      <c r="T248" s="8">
        <v>0.46285900473594666</v>
      </c>
      <c r="U248" s="8">
        <v>0.55499857664108276</v>
      </c>
      <c r="V248" s="8">
        <v>0.4917578399181366</v>
      </c>
      <c r="W248" s="8">
        <v>0.37843456864356995</v>
      </c>
      <c r="X248" s="8">
        <v>0.27116599678993225</v>
      </c>
      <c r="Y248" s="8">
        <v>0.48394986987113953</v>
      </c>
      <c r="Z248" s="8">
        <v>0.363832026720047</v>
      </c>
      <c r="AA248" s="8">
        <v>0.88119983673095703</v>
      </c>
      <c r="AB248" s="8">
        <v>0.8684389591217041</v>
      </c>
      <c r="AC248" s="8">
        <v>0.94215768575668335</v>
      </c>
      <c r="AD248" s="8">
        <v>0.7010645866394043</v>
      </c>
      <c r="AE248" s="8">
        <v>0.6165536642074585</v>
      </c>
      <c r="AF248" s="8">
        <v>0.8812096118927002</v>
      </c>
      <c r="AG248" s="8">
        <v>0.88764643669128418</v>
      </c>
      <c r="AH248" s="8">
        <v>2.3977288976311684E-2</v>
      </c>
      <c r="AI248" s="8">
        <v>0.13259798288345337</v>
      </c>
      <c r="AJ248" s="8">
        <v>0.24144519865512848</v>
      </c>
      <c r="AK248" s="8">
        <v>0.18513859808444977</v>
      </c>
      <c r="AL248" s="8">
        <v>7.9152792692184448E-2</v>
      </c>
      <c r="AM248" s="8">
        <v>3.9330858737230301E-2</v>
      </c>
      <c r="AN248" s="8">
        <v>0.12554214894771576</v>
      </c>
      <c r="AO248" s="8">
        <v>4.5005057007074356E-2</v>
      </c>
      <c r="AP248" s="8">
        <v>-1.0974786281585693</v>
      </c>
      <c r="AQ248" s="8"/>
      <c r="AR248" s="8"/>
      <c r="AS248" s="7">
        <v>2.808322374646262</v>
      </c>
      <c r="AT248" s="7">
        <v>2.2555286974317412</v>
      </c>
      <c r="AU248" s="7">
        <v>0.98563541047414938</v>
      </c>
      <c r="AV248" s="7">
        <v>1.142967845747169</v>
      </c>
      <c r="AW248" s="7">
        <v>0.92197151068552441</v>
      </c>
      <c r="AX248" s="7">
        <v>0.64562801219555788</v>
      </c>
      <c r="AY248" s="7">
        <v>-0.25082359639315677</v>
      </c>
      <c r="AZ248" s="7">
        <v>3.4483622482829407E-2</v>
      </c>
      <c r="BA248" s="7">
        <v>-0.30081750748251723</v>
      </c>
      <c r="BB248" s="7">
        <v>-0.84586879477167065</v>
      </c>
      <c r="BC248" s="7">
        <v>-1.69277520354759</v>
      </c>
      <c r="BD248" s="7">
        <v>-1.0859770779152094</v>
      </c>
      <c r="BE248" s="7">
        <v>0.41191883139711183</v>
      </c>
      <c r="BF248" s="7">
        <v>0.35779371752840294</v>
      </c>
      <c r="BG248" s="8">
        <v>-45.410341973864263</v>
      </c>
      <c r="BH248" s="8">
        <v>-46.136235692855749</v>
      </c>
      <c r="BI248" s="8">
        <v>-50</v>
      </c>
      <c r="BJ248" s="8">
        <v>-33.087953504500817</v>
      </c>
      <c r="BK248" s="8">
        <v>-32.199445640603784</v>
      </c>
      <c r="BL248" s="8">
        <v>-20.291332483976994</v>
      </c>
      <c r="BM248" s="8">
        <v>-37.854218215966931</v>
      </c>
      <c r="BN248" s="8">
        <v>180.56413972219698</v>
      </c>
      <c r="BO248" s="8">
        <v>181.46552247888565</v>
      </c>
      <c r="BP248" s="8">
        <v>209.67881283013557</v>
      </c>
      <c r="BQ248" s="8">
        <v>165.26274201491944</v>
      </c>
      <c r="BR248" s="8">
        <v>164.15943219593964</v>
      </c>
      <c r="BS248" s="8">
        <v>149.37246327300457</v>
      </c>
      <c r="BT248" s="7" t="s">
        <v>259</v>
      </c>
      <c r="BU248" s="7" t="s">
        <v>260</v>
      </c>
      <c r="BV248" s="7">
        <v>11</v>
      </c>
      <c r="BW248" s="7" t="s">
        <v>255</v>
      </c>
      <c r="BX248" s="9">
        <v>2</v>
      </c>
      <c r="BY248" s="7" t="s">
        <v>231</v>
      </c>
      <c r="BZ248" s="7" t="s">
        <v>214</v>
      </c>
      <c r="CA248" s="25">
        <v>0</v>
      </c>
      <c r="CB248" s="25">
        <v>0</v>
      </c>
      <c r="CC248" s="25">
        <v>0</v>
      </c>
    </row>
    <row r="249" spans="1:81" x14ac:dyDescent="0.25">
      <c r="A249" s="7">
        <v>513</v>
      </c>
      <c r="B249" s="7">
        <v>44657</v>
      </c>
      <c r="C249" s="7" t="s">
        <v>22026</v>
      </c>
      <c r="D249" s="7" t="s">
        <v>22027</v>
      </c>
      <c r="E249" s="7" t="s">
        <v>22027</v>
      </c>
      <c r="F249" s="7" t="s">
        <v>446</v>
      </c>
      <c r="H249" s="7" t="s">
        <v>224</v>
      </c>
      <c r="I249" s="8">
        <v>24.5</v>
      </c>
      <c r="J249" s="7" t="s">
        <v>214</v>
      </c>
      <c r="K249" s="8">
        <v>84.960884094238281</v>
      </c>
      <c r="L249" s="8">
        <v>4.9718999862670898</v>
      </c>
      <c r="M249" s="7" t="s">
        <v>1033</v>
      </c>
      <c r="N249" s="7" t="s">
        <v>214</v>
      </c>
      <c r="O249" s="7" t="s">
        <v>232</v>
      </c>
      <c r="P249" s="7" t="s">
        <v>493</v>
      </c>
      <c r="Q249" s="7" t="s">
        <v>22028</v>
      </c>
      <c r="R249" s="7" t="s">
        <v>242</v>
      </c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7" t="s">
        <v>352</v>
      </c>
      <c r="BU249" s="7" t="s">
        <v>353</v>
      </c>
      <c r="BV249" s="7">
        <v>4.5</v>
      </c>
      <c r="BW249" s="7" t="s">
        <v>230</v>
      </c>
      <c r="BX249" s="9"/>
      <c r="BY249" s="7" t="s">
        <v>214</v>
      </c>
      <c r="CA249" s="25">
        <v>0</v>
      </c>
      <c r="CB249" s="25">
        <v>0</v>
      </c>
      <c r="CC249" s="25">
        <v>0</v>
      </c>
    </row>
    <row r="250" spans="1:81" x14ac:dyDescent="0.25">
      <c r="A250" s="7">
        <v>513</v>
      </c>
      <c r="B250" s="7">
        <v>44657</v>
      </c>
      <c r="C250" s="7" t="s">
        <v>19166</v>
      </c>
      <c r="D250" s="7" t="s">
        <v>19167</v>
      </c>
      <c r="E250" s="7" t="s">
        <v>19167</v>
      </c>
      <c r="F250" s="7" t="s">
        <v>212</v>
      </c>
      <c r="H250" s="7" t="s">
        <v>224</v>
      </c>
      <c r="I250" s="8">
        <v>24.5</v>
      </c>
      <c r="J250" s="7" t="s">
        <v>214</v>
      </c>
      <c r="K250" s="8">
        <v>113.72373962402344</v>
      </c>
      <c r="L250" s="8">
        <v>4.5694999694824219</v>
      </c>
      <c r="M250" s="7" t="s">
        <v>1033</v>
      </c>
      <c r="N250" s="7" t="s">
        <v>214</v>
      </c>
      <c r="O250" s="7" t="s">
        <v>389</v>
      </c>
      <c r="P250" s="7" t="s">
        <v>936</v>
      </c>
      <c r="Q250" s="7" t="s">
        <v>19168</v>
      </c>
      <c r="R250" s="7" t="s">
        <v>242</v>
      </c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7" t="s">
        <v>352</v>
      </c>
      <c r="BU250" s="7" t="s">
        <v>353</v>
      </c>
      <c r="BV250" s="7">
        <v>8.5</v>
      </c>
      <c r="BW250" s="7" t="s">
        <v>222</v>
      </c>
      <c r="BX250" s="9">
        <v>0</v>
      </c>
      <c r="BY250" s="7" t="s">
        <v>214</v>
      </c>
      <c r="BZ250" s="7" t="s">
        <v>214</v>
      </c>
      <c r="CA250" s="25">
        <v>0</v>
      </c>
      <c r="CB250" s="25">
        <v>0</v>
      </c>
      <c r="CC250" s="25">
        <v>0</v>
      </c>
    </row>
    <row r="251" spans="1:81" x14ac:dyDescent="0.25">
      <c r="A251" s="7">
        <v>513</v>
      </c>
      <c r="B251" s="7">
        <v>44657</v>
      </c>
      <c r="C251" s="7" t="s">
        <v>3572</v>
      </c>
      <c r="D251" s="7" t="s">
        <v>3573</v>
      </c>
      <c r="E251" s="7" t="s">
        <v>3573</v>
      </c>
      <c r="F251" s="7" t="s">
        <v>360</v>
      </c>
      <c r="H251" s="7" t="s">
        <v>224</v>
      </c>
      <c r="I251" s="8">
        <v>24.5</v>
      </c>
      <c r="J251" s="7" t="s">
        <v>214</v>
      </c>
      <c r="K251" s="8">
        <v>162.29800415039063</v>
      </c>
      <c r="L251" s="8">
        <v>2.5998208522796631</v>
      </c>
      <c r="M251" s="7" t="s">
        <v>349</v>
      </c>
      <c r="N251" s="7" t="s">
        <v>214</v>
      </c>
      <c r="O251" s="7" t="s">
        <v>256</v>
      </c>
      <c r="P251" s="7" t="s">
        <v>493</v>
      </c>
      <c r="Q251" s="7" t="s">
        <v>21055</v>
      </c>
      <c r="R251" s="7" t="s">
        <v>242</v>
      </c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>
        <v>0.51172946733578351</v>
      </c>
      <c r="AT251" s="8">
        <v>2.1348848609662374</v>
      </c>
      <c r="AU251" s="8">
        <v>-1.2347204819784019</v>
      </c>
      <c r="AV251" s="8">
        <v>-0.6163360463274572</v>
      </c>
      <c r="AW251" s="8">
        <v>1.3879153286158736</v>
      </c>
      <c r="AX251" s="8">
        <v>1.8998910242817386</v>
      </c>
      <c r="AY251" s="8">
        <v>-1.2088586838264488</v>
      </c>
      <c r="AZ251" s="8">
        <v>-0.59737024203141764</v>
      </c>
      <c r="BA251" s="8">
        <v>-0.44205622977172737</v>
      </c>
      <c r="BB251" s="8">
        <v>0.25562198174905526</v>
      </c>
      <c r="BC251" s="8">
        <v>-1.4644871006860705</v>
      </c>
      <c r="BD251" s="8">
        <v>-0.79648332109145481</v>
      </c>
      <c r="BE251" s="8">
        <v>-0.40841295005183192</v>
      </c>
      <c r="BF251" s="8">
        <v>0.3800347095911169</v>
      </c>
      <c r="BT251" s="7" t="s">
        <v>352</v>
      </c>
      <c r="BU251" s="7" t="s">
        <v>353</v>
      </c>
      <c r="BV251" s="7">
        <v>11</v>
      </c>
      <c r="BW251" s="7" t="s">
        <v>255</v>
      </c>
      <c r="BX251" s="9">
        <v>0</v>
      </c>
      <c r="BY251" s="7" t="s">
        <v>214</v>
      </c>
      <c r="BZ251" s="7" t="s">
        <v>214</v>
      </c>
      <c r="CA251" s="25">
        <v>0</v>
      </c>
      <c r="CB251" s="25">
        <v>0</v>
      </c>
      <c r="CC251" s="25">
        <v>0</v>
      </c>
    </row>
    <row r="252" spans="1:81" x14ac:dyDescent="0.25">
      <c r="A252" s="7">
        <v>513</v>
      </c>
      <c r="B252" s="7">
        <v>44657</v>
      </c>
      <c r="C252" s="7" t="s">
        <v>17365</v>
      </c>
      <c r="D252" s="7" t="s">
        <v>17366</v>
      </c>
      <c r="E252" s="7" t="s">
        <v>17366</v>
      </c>
      <c r="F252" s="7" t="s">
        <v>360</v>
      </c>
      <c r="H252" s="7" t="s">
        <v>224</v>
      </c>
      <c r="I252" s="8">
        <v>24.5</v>
      </c>
      <c r="J252" s="7" t="s">
        <v>214</v>
      </c>
      <c r="K252" s="8">
        <v>111.04924774169922</v>
      </c>
      <c r="L252" s="8">
        <v>4.2163000106811523</v>
      </c>
      <c r="M252" s="7" t="s">
        <v>349</v>
      </c>
      <c r="N252" s="7" t="s">
        <v>214</v>
      </c>
      <c r="O252" s="7" t="s">
        <v>214</v>
      </c>
      <c r="P252" s="7" t="s">
        <v>469</v>
      </c>
      <c r="Q252" s="7" t="s">
        <v>17367</v>
      </c>
      <c r="R252" s="7" t="s">
        <v>242</v>
      </c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>
        <v>0.78810263475569997</v>
      </c>
      <c r="AT252" s="8">
        <v>2.0310170569239521</v>
      </c>
      <c r="AU252" s="8">
        <v>-0.58771228464712844</v>
      </c>
      <c r="AV252" s="8">
        <v>-0.12011537653575377</v>
      </c>
      <c r="AW252" s="8">
        <v>1.6743483613613253</v>
      </c>
      <c r="AX252" s="8">
        <v>1.8457060212523984</v>
      </c>
      <c r="AY252" s="8">
        <v>-0.61269165803255088</v>
      </c>
      <c r="AZ252" s="8">
        <v>-0.16538741334255413</v>
      </c>
      <c r="BA252" s="8">
        <v>-0.19836540872839226</v>
      </c>
      <c r="BB252" s="8">
        <v>0.25476644979023477</v>
      </c>
      <c r="BC252" s="8">
        <v>-0.96141060703836567</v>
      </c>
      <c r="BD252" s="8">
        <v>-0.53991041519942118</v>
      </c>
      <c r="BE252" s="8">
        <v>1.7045172945097997E-2</v>
      </c>
      <c r="BF252" s="8">
        <v>0.55101272048147598</v>
      </c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7" t="s">
        <v>352</v>
      </c>
      <c r="BU252" s="7" t="s">
        <v>353</v>
      </c>
      <c r="BV252" s="7">
        <v>11.5</v>
      </c>
      <c r="BW252" s="7" t="s">
        <v>255</v>
      </c>
      <c r="BX252" s="9">
        <v>0</v>
      </c>
      <c r="BY252" s="7" t="s">
        <v>214</v>
      </c>
      <c r="BZ252" s="7" t="s">
        <v>214</v>
      </c>
      <c r="CA252" s="25">
        <v>0</v>
      </c>
      <c r="CB252" s="25">
        <v>0</v>
      </c>
      <c r="CC252" s="25">
        <v>0</v>
      </c>
    </row>
    <row r="253" spans="1:81" x14ac:dyDescent="0.25">
      <c r="A253" s="7">
        <v>513</v>
      </c>
      <c r="B253" s="7">
        <v>44657</v>
      </c>
      <c r="C253" s="7" t="s">
        <v>3574</v>
      </c>
      <c r="D253" s="7" t="s">
        <v>3575</v>
      </c>
      <c r="E253" s="7" t="s">
        <v>214</v>
      </c>
      <c r="F253" s="7" t="s">
        <v>409</v>
      </c>
      <c r="H253" s="7" t="s">
        <v>224</v>
      </c>
      <c r="I253" s="8">
        <v>24.5</v>
      </c>
      <c r="J253" s="7" t="s">
        <v>214</v>
      </c>
      <c r="K253" s="8">
        <v>158.14500427246094</v>
      </c>
      <c r="L253" s="8">
        <v>1.3634999990463257</v>
      </c>
      <c r="M253" s="7" t="s">
        <v>349</v>
      </c>
      <c r="N253" s="7" t="s">
        <v>214</v>
      </c>
      <c r="O253" s="7" t="s">
        <v>214</v>
      </c>
      <c r="P253" s="7" t="s">
        <v>217</v>
      </c>
      <c r="Q253" s="7" t="s">
        <v>3576</v>
      </c>
      <c r="R253" s="7" t="s">
        <v>242</v>
      </c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7">
        <v>0.48107910129676251</v>
      </c>
      <c r="AT253" s="7">
        <v>2.0783329309456358</v>
      </c>
      <c r="AU253" s="7">
        <v>-1.693027491220602</v>
      </c>
      <c r="AV253" s="7">
        <v>-0.96276008424486392</v>
      </c>
      <c r="AW253" s="7">
        <v>1.3801163197632251</v>
      </c>
      <c r="AX253" s="7">
        <v>1.8309275628996495</v>
      </c>
      <c r="AY253" s="7">
        <v>0.6541010833815829</v>
      </c>
      <c r="AZ253" s="7">
        <v>1.0087568129762245</v>
      </c>
      <c r="BA253" s="7">
        <v>-0.44288836152336286</v>
      </c>
      <c r="BB253" s="7">
        <v>0.25454263811716854</v>
      </c>
      <c r="BC253" s="7">
        <v>0.64447505731245136</v>
      </c>
      <c r="BD253" s="7">
        <v>1.3969466275216247</v>
      </c>
      <c r="BE253" s="7">
        <v>0.17064261816834284</v>
      </c>
      <c r="BF253" s="7">
        <v>0.93445774803590653</v>
      </c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7" t="s">
        <v>214</v>
      </c>
      <c r="BU253" s="7" t="s">
        <v>214</v>
      </c>
      <c r="BV253" s="7">
        <v>24.5</v>
      </c>
      <c r="BW253" s="7" t="s">
        <v>224</v>
      </c>
      <c r="BX253" s="9">
        <v>0</v>
      </c>
      <c r="BY253" s="7" t="s">
        <v>214</v>
      </c>
      <c r="BZ253" s="7" t="s">
        <v>214</v>
      </c>
      <c r="CA253" s="25">
        <v>2</v>
      </c>
      <c r="CB253" s="25">
        <v>6</v>
      </c>
      <c r="CC253" s="25">
        <v>10</v>
      </c>
    </row>
    <row r="254" spans="1:81" x14ac:dyDescent="0.25">
      <c r="A254" s="7">
        <v>513</v>
      </c>
      <c r="B254" s="7">
        <v>44657</v>
      </c>
      <c r="C254" s="7" t="s">
        <v>22029</v>
      </c>
      <c r="D254" s="7" t="s">
        <v>22030</v>
      </c>
      <c r="E254" s="7" t="s">
        <v>22030</v>
      </c>
      <c r="F254" s="7" t="s">
        <v>409</v>
      </c>
      <c r="H254" s="7" t="s">
        <v>224</v>
      </c>
      <c r="I254" s="8">
        <v>24.5</v>
      </c>
      <c r="J254" s="7" t="s">
        <v>214</v>
      </c>
      <c r="K254" s="8">
        <v>71.683341979980469</v>
      </c>
      <c r="L254" s="8">
        <v>2.9788000583648682</v>
      </c>
      <c r="M254" s="7" t="s">
        <v>349</v>
      </c>
      <c r="N254" s="7" t="s">
        <v>214</v>
      </c>
      <c r="O254" s="7" t="s">
        <v>343</v>
      </c>
      <c r="P254" s="7" t="s">
        <v>410</v>
      </c>
      <c r="Q254" s="7" t="s">
        <v>22031</v>
      </c>
      <c r="R254" s="7" t="s">
        <v>242</v>
      </c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T254" s="7" t="s">
        <v>352</v>
      </c>
      <c r="BU254" s="7" t="s">
        <v>353</v>
      </c>
      <c r="BV254" s="7">
        <v>9.5</v>
      </c>
      <c r="BW254" s="7" t="s">
        <v>213</v>
      </c>
      <c r="BX254" s="9"/>
      <c r="BY254" s="7" t="s">
        <v>214</v>
      </c>
      <c r="CA254" s="25">
        <v>0</v>
      </c>
      <c r="CB254" s="25">
        <v>0</v>
      </c>
      <c r="CC254" s="25">
        <v>0</v>
      </c>
    </row>
    <row r="255" spans="1:81" x14ac:dyDescent="0.25">
      <c r="A255" s="7">
        <v>513</v>
      </c>
      <c r="B255" s="7">
        <v>44657</v>
      </c>
      <c r="C255" s="7" t="s">
        <v>3577</v>
      </c>
      <c r="D255" s="7" t="s">
        <v>3578</v>
      </c>
      <c r="E255" s="7" t="s">
        <v>3578</v>
      </c>
      <c r="F255" s="7" t="s">
        <v>212</v>
      </c>
      <c r="H255" s="7" t="s">
        <v>224</v>
      </c>
      <c r="I255" s="8">
        <v>24.5</v>
      </c>
      <c r="J255" s="7" t="s">
        <v>214</v>
      </c>
      <c r="K255" s="8">
        <v>317.27066040039063</v>
      </c>
      <c r="L255" s="8">
        <v>2.4038000106811523</v>
      </c>
      <c r="M255" s="7" t="s">
        <v>677</v>
      </c>
      <c r="N255" s="7" t="s">
        <v>214</v>
      </c>
      <c r="O255" s="7" t="s">
        <v>214</v>
      </c>
      <c r="P255" s="7" t="s">
        <v>217</v>
      </c>
      <c r="Q255" s="7" t="s">
        <v>3579</v>
      </c>
      <c r="R255" s="7" t="s">
        <v>286</v>
      </c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>
        <v>0.74224201660431544</v>
      </c>
      <c r="AT255" s="8">
        <v>2.3909105470993701</v>
      </c>
      <c r="AU255" s="8">
        <v>0.18569531289423014</v>
      </c>
      <c r="AV255" s="8">
        <v>1.8561458660202859</v>
      </c>
      <c r="AW255" s="8">
        <v>-1.6805745453923933</v>
      </c>
      <c r="AX255" s="8">
        <v>-0.95759433770729552</v>
      </c>
      <c r="AY255" s="8">
        <v>1.2649985919842091</v>
      </c>
      <c r="AZ255" s="8">
        <v>1.4018854646373635</v>
      </c>
      <c r="BA255" s="8">
        <v>0.27640592728100688</v>
      </c>
      <c r="BB255" s="8">
        <v>1.1938050224541972</v>
      </c>
      <c r="BC255" s="8">
        <v>0.27640592728100688</v>
      </c>
      <c r="BD255" s="8">
        <v>1.1938050224541972</v>
      </c>
      <c r="BE255" s="8">
        <v>0.17752887177539586</v>
      </c>
      <c r="BF255" s="8">
        <v>1.1798262641596864</v>
      </c>
      <c r="BT255" s="7" t="s">
        <v>214</v>
      </c>
      <c r="BU255" s="7" t="s">
        <v>214</v>
      </c>
      <c r="BV255" s="7">
        <v>16.5</v>
      </c>
      <c r="BW255" s="7" t="s">
        <v>430</v>
      </c>
      <c r="BX255" s="9">
        <v>0</v>
      </c>
      <c r="BY255" s="7" t="s">
        <v>214</v>
      </c>
      <c r="BZ255" s="7" t="s">
        <v>214</v>
      </c>
      <c r="CA255" s="25">
        <v>0</v>
      </c>
      <c r="CB255" s="25">
        <v>0</v>
      </c>
      <c r="CC255" s="25">
        <v>0</v>
      </c>
    </row>
    <row r="256" spans="1:81" x14ac:dyDescent="0.25">
      <c r="A256" s="7">
        <v>513</v>
      </c>
      <c r="B256" s="7">
        <v>44657</v>
      </c>
      <c r="C256" s="7" t="s">
        <v>3580</v>
      </c>
      <c r="D256" s="7" t="s">
        <v>3580</v>
      </c>
      <c r="E256" s="7" t="s">
        <v>3580</v>
      </c>
      <c r="F256" s="7" t="s">
        <v>212</v>
      </c>
      <c r="G256" s="7">
        <v>2</v>
      </c>
      <c r="H256" s="7" t="s">
        <v>354</v>
      </c>
      <c r="I256" s="8">
        <v>7.5</v>
      </c>
      <c r="J256" s="7" t="s">
        <v>214</v>
      </c>
      <c r="K256" s="8">
        <v>56.366348266601563</v>
      </c>
      <c r="L256" s="8">
        <v>4.1328182220458984</v>
      </c>
      <c r="M256" s="7" t="s">
        <v>349</v>
      </c>
      <c r="N256" s="7" t="s">
        <v>231</v>
      </c>
      <c r="O256" s="7" t="s">
        <v>350</v>
      </c>
      <c r="P256" s="7" t="s">
        <v>217</v>
      </c>
      <c r="Q256" s="7" t="s">
        <v>3581</v>
      </c>
      <c r="R256" s="7" t="s">
        <v>242</v>
      </c>
      <c r="T256" s="8">
        <v>0.50912338495254517</v>
      </c>
      <c r="U256" s="8">
        <v>0.5259631872177124</v>
      </c>
      <c r="V256" s="8">
        <v>0.49602627754211426</v>
      </c>
      <c r="W256" s="8">
        <v>0.37207433581352234</v>
      </c>
      <c r="X256" s="8">
        <v>0.26425141096115112</v>
      </c>
      <c r="Y256" s="8">
        <v>0.46120056509971619</v>
      </c>
      <c r="Z256" s="8">
        <v>0.31544855237007141</v>
      </c>
      <c r="AA256" s="8">
        <v>0.77349865436553955</v>
      </c>
      <c r="AB256" s="8">
        <v>0.79723304510116577</v>
      </c>
      <c r="AC256" s="8">
        <v>0.65326893329620361</v>
      </c>
      <c r="AD256" s="8">
        <v>0.25304579734802246</v>
      </c>
      <c r="AE256" s="8">
        <v>0.57619673013687134</v>
      </c>
      <c r="AF256" s="8">
        <v>0.83763116598129272</v>
      </c>
      <c r="AG256" s="8">
        <v>0.83917242288589478</v>
      </c>
      <c r="AH256" s="8">
        <v>6.1173029243946075E-3</v>
      </c>
      <c r="AI256" s="8">
        <v>3.7210986018180847E-2</v>
      </c>
      <c r="AJ256" s="8">
        <v>5.8377031236886978E-2</v>
      </c>
      <c r="AK256" s="8">
        <v>4.7644227743148804E-2</v>
      </c>
      <c r="AL256" s="8">
        <v>1.9854780286550522E-2</v>
      </c>
      <c r="AM256" s="8">
        <v>9.7785713151097298E-3</v>
      </c>
      <c r="AN256" s="8">
        <v>3.0523825436830521E-2</v>
      </c>
      <c r="AO256" s="8">
        <v>9.9551733583211899E-3</v>
      </c>
      <c r="AP256" s="8">
        <v>-1.5890082120895386</v>
      </c>
      <c r="AQ256" s="8"/>
      <c r="AR256" s="8"/>
      <c r="AS256" s="8">
        <v>-1.264233291877974</v>
      </c>
      <c r="AT256" s="8">
        <v>-0.70495619073019744</v>
      </c>
      <c r="AU256" s="8">
        <v>-0.84521542069487565</v>
      </c>
      <c r="AV256" s="8">
        <v>-0.71058063554175654</v>
      </c>
      <c r="AW256" s="8">
        <v>-2.7365652051146299</v>
      </c>
      <c r="AX256" s="8">
        <v>-1.9253668961606207</v>
      </c>
      <c r="AY256" s="8">
        <v>-3.0404482571039106</v>
      </c>
      <c r="AZ256" s="8">
        <v>-2.1535217519136953</v>
      </c>
      <c r="BA256" s="8">
        <v>-1.2381641534968388</v>
      </c>
      <c r="BB256" s="8">
        <v>-2.17499342567071</v>
      </c>
      <c r="BC256" s="8">
        <v>1.193712813436225E-2</v>
      </c>
      <c r="BD256" s="8">
        <v>-0.67578476967971168</v>
      </c>
      <c r="BE256" s="8">
        <v>-1.518781533358978</v>
      </c>
      <c r="BF256" s="8">
        <v>-1.390867278282782</v>
      </c>
      <c r="BG256" s="8">
        <v>-43.235210636939208</v>
      </c>
      <c r="BH256" s="8">
        <v>-46.403800297514863</v>
      </c>
      <c r="BI256" s="8">
        <v>-45.24627820995449</v>
      </c>
      <c r="BJ256" s="8">
        <v>-40.760849718845144</v>
      </c>
      <c r="BK256" s="8">
        <v>-26.53965105885263</v>
      </c>
      <c r="BL256" s="8">
        <v>-22.571775779373386</v>
      </c>
      <c r="BM256" s="8">
        <v>-37.45959428357996</v>
      </c>
      <c r="BN256" s="8">
        <v>80.736457668017479</v>
      </c>
      <c r="BO256" s="8">
        <v>82.522475951237084</v>
      </c>
      <c r="BP256" s="8">
        <v>81.870023020099964</v>
      </c>
      <c r="BQ256" s="8">
        <v>79.341750775551901</v>
      </c>
      <c r="BR256" s="8">
        <v>71.325780411175245</v>
      </c>
      <c r="BS256" s="8">
        <v>69.089234012359583</v>
      </c>
      <c r="BT256" s="7" t="s">
        <v>220</v>
      </c>
      <c r="BU256" s="7" t="s">
        <v>221</v>
      </c>
      <c r="BV256" s="7">
        <v>7</v>
      </c>
      <c r="BW256" s="7" t="s">
        <v>354</v>
      </c>
      <c r="BX256" s="9">
        <v>2</v>
      </c>
      <c r="BY256" s="7" t="s">
        <v>231</v>
      </c>
      <c r="BZ256" s="7" t="s">
        <v>214</v>
      </c>
      <c r="CA256" s="25">
        <v>0</v>
      </c>
      <c r="CB256" s="25">
        <v>0</v>
      </c>
      <c r="CC256" s="25">
        <v>1</v>
      </c>
    </row>
    <row r="257" spans="1:81" x14ac:dyDescent="0.25">
      <c r="A257" s="7">
        <v>513</v>
      </c>
      <c r="B257" s="7">
        <v>44657</v>
      </c>
      <c r="C257" s="7" t="s">
        <v>3582</v>
      </c>
      <c r="D257" s="7" t="s">
        <v>3583</v>
      </c>
      <c r="E257" s="7" t="s">
        <v>3580</v>
      </c>
      <c r="F257" s="7" t="s">
        <v>212</v>
      </c>
      <c r="G257" s="7">
        <v>3</v>
      </c>
      <c r="H257" s="7" t="s">
        <v>213</v>
      </c>
      <c r="I257" s="8">
        <v>9.5</v>
      </c>
      <c r="J257" s="7" t="s">
        <v>214</v>
      </c>
      <c r="K257" s="8">
        <v>112.42640686035156</v>
      </c>
      <c r="L257" s="8">
        <v>3.4579000473022461</v>
      </c>
      <c r="M257" s="7" t="s">
        <v>349</v>
      </c>
      <c r="N257" s="7" t="s">
        <v>231</v>
      </c>
      <c r="O257" s="7" t="s">
        <v>374</v>
      </c>
      <c r="P257" s="7" t="s">
        <v>217</v>
      </c>
      <c r="Q257" s="7" t="s">
        <v>3584</v>
      </c>
      <c r="R257" s="7" t="s">
        <v>242</v>
      </c>
      <c r="T257" s="8">
        <v>0.89639890193939209</v>
      </c>
      <c r="U257" s="8">
        <v>0.88122105598449707</v>
      </c>
      <c r="V257" s="8">
        <v>0.8789670467376709</v>
      </c>
      <c r="W257" s="8">
        <v>0.76802778244018555</v>
      </c>
      <c r="X257" s="8">
        <v>0.46027213335037231</v>
      </c>
      <c r="Y257" s="8">
        <v>0.84509855508804321</v>
      </c>
      <c r="Z257" s="8">
        <v>0.71549147367477417</v>
      </c>
      <c r="AA257" s="8">
        <v>0.93366312980651855</v>
      </c>
      <c r="AB257" s="8">
        <v>0.93474662303924561</v>
      </c>
      <c r="AC257" s="8">
        <v>0.91715317964553833</v>
      </c>
      <c r="AD257" s="8">
        <v>0.82070326805114746</v>
      </c>
      <c r="AE257" s="8">
        <v>0.77120095491409302</v>
      </c>
      <c r="AF257" s="8">
        <v>0.90773791074752808</v>
      </c>
      <c r="AG257" s="8">
        <v>0.80506783723831177</v>
      </c>
      <c r="AH257" s="8">
        <v>3.2606814056634903E-2</v>
      </c>
      <c r="AI257" s="8">
        <v>0.34921896457672119</v>
      </c>
      <c r="AJ257" s="8">
        <v>0.52133852243423462</v>
      </c>
      <c r="AK257" s="8">
        <v>0.45001453161239624</v>
      </c>
      <c r="AL257" s="8">
        <v>0.21845431625843048</v>
      </c>
      <c r="AM257" s="8">
        <v>9.0786479413509369E-2</v>
      </c>
      <c r="AN257" s="8">
        <v>0.29812943935394287</v>
      </c>
      <c r="AO257" s="8">
        <v>0.12035749852657318</v>
      </c>
      <c r="AP257" s="8">
        <v>-0.19845576584339142</v>
      </c>
      <c r="AQ257" s="8"/>
      <c r="AR257" s="8"/>
      <c r="AS257" s="8">
        <v>-1.0300209371681037</v>
      </c>
      <c r="AT257" s="8">
        <v>-0.49587371188936236</v>
      </c>
      <c r="AU257" s="8">
        <v>-0.88667014542665401</v>
      </c>
      <c r="AV257" s="8">
        <v>-0.5149947647830001</v>
      </c>
      <c r="AW257" s="8">
        <v>-2.1752163183856186</v>
      </c>
      <c r="AX257" s="8">
        <v>-1.4629133333432343</v>
      </c>
      <c r="AY257" s="8">
        <v>-1.9795945363710041</v>
      </c>
      <c r="AZ257" s="8">
        <v>-1.3901741390858693</v>
      </c>
      <c r="BA257" s="8">
        <v>-2.0130888515259562</v>
      </c>
      <c r="BB257" s="8">
        <v>-1.3029218547634052</v>
      </c>
      <c r="BC257" s="8">
        <v>-0.46685486231591056</v>
      </c>
      <c r="BD257" s="8">
        <v>-1.3235314264902782E-2</v>
      </c>
      <c r="BE257" s="8">
        <v>-1.4252409418655414</v>
      </c>
      <c r="BF257" s="8">
        <v>-0.86335218635496236</v>
      </c>
      <c r="BG257" s="8">
        <v>-7.3945557983431627</v>
      </c>
      <c r="BH257" s="8">
        <v>-4.1122918844740814</v>
      </c>
      <c r="BI257" s="8">
        <v>-16.539030251528626</v>
      </c>
      <c r="BJ257" s="8">
        <v>0.15903759708682544</v>
      </c>
      <c r="BK257" s="8">
        <v>-38.387701029368742</v>
      </c>
      <c r="BL257" s="8">
        <v>0.54804936051814412</v>
      </c>
      <c r="BM257" s="8">
        <v>-10.954415334351607</v>
      </c>
      <c r="BN257" s="8">
        <v>120.73984024771256</v>
      </c>
      <c r="BO257" s="8">
        <v>117.04970886567561</v>
      </c>
      <c r="BP257" s="8">
        <v>131.02064430169176</v>
      </c>
      <c r="BQ257" s="8">
        <v>112.2476066043898</v>
      </c>
      <c r="BR257" s="8">
        <v>155.58431980396503</v>
      </c>
      <c r="BS257" s="8">
        <v>111.81025465649988</v>
      </c>
      <c r="BT257" s="7" t="s">
        <v>220</v>
      </c>
      <c r="BU257" s="7" t="s">
        <v>221</v>
      </c>
      <c r="BV257" s="7">
        <v>10</v>
      </c>
      <c r="BW257" s="7" t="s">
        <v>345</v>
      </c>
      <c r="BX257" s="9">
        <v>2</v>
      </c>
      <c r="BY257" s="7" t="s">
        <v>231</v>
      </c>
      <c r="BZ257" s="7" t="s">
        <v>214</v>
      </c>
      <c r="CA257" s="25">
        <v>0</v>
      </c>
      <c r="CB257" s="25">
        <v>0</v>
      </c>
      <c r="CC257" s="25">
        <v>1</v>
      </c>
    </row>
    <row r="258" spans="1:81" x14ac:dyDescent="0.25">
      <c r="A258" s="7">
        <v>513</v>
      </c>
      <c r="B258" s="7">
        <v>44657</v>
      </c>
      <c r="C258" s="7" t="s">
        <v>3585</v>
      </c>
      <c r="D258" s="7" t="s">
        <v>3586</v>
      </c>
      <c r="E258" s="7" t="s">
        <v>3580</v>
      </c>
      <c r="F258" s="7" t="s">
        <v>212</v>
      </c>
      <c r="H258" s="7" t="s">
        <v>224</v>
      </c>
      <c r="I258" s="8">
        <v>24.5</v>
      </c>
      <c r="J258" s="7" t="s">
        <v>214</v>
      </c>
      <c r="K258" s="8">
        <v>140.09538269042969</v>
      </c>
      <c r="L258" s="8">
        <v>2.4305999279022217</v>
      </c>
      <c r="M258" s="7" t="s">
        <v>349</v>
      </c>
      <c r="N258" s="7" t="s">
        <v>214</v>
      </c>
      <c r="O258" s="7" t="s">
        <v>214</v>
      </c>
      <c r="P258" s="7" t="s">
        <v>217</v>
      </c>
      <c r="Q258" s="7" t="s">
        <v>3587</v>
      </c>
      <c r="R258" s="7" t="s">
        <v>242</v>
      </c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>
        <v>0.83492932440839773</v>
      </c>
      <c r="AT258" s="8">
        <v>2.4041066725589801</v>
      </c>
      <c r="AU258" s="8">
        <v>0.24133037186922307</v>
      </c>
      <c r="AV258" s="8">
        <v>1.9091462774574068</v>
      </c>
      <c r="AW258" s="8">
        <v>1.5127550652318587</v>
      </c>
      <c r="AX258" s="8">
        <v>1.919786508857908</v>
      </c>
      <c r="AY258" s="8">
        <v>0.95990117187123791</v>
      </c>
      <c r="AZ258" s="8">
        <v>1.5232234888353851</v>
      </c>
      <c r="BA258" s="8">
        <v>-0.44039792734293082</v>
      </c>
      <c r="BB258" s="8">
        <v>0.25703949513650448</v>
      </c>
      <c r="BC258" s="8">
        <v>0.1565393774171317</v>
      </c>
      <c r="BD258" s="8">
        <v>0.7707084061104148</v>
      </c>
      <c r="BE258" s="8">
        <v>0.54417623057581965</v>
      </c>
      <c r="BF258" s="8">
        <v>1.4640018081594333</v>
      </c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7" t="s">
        <v>214</v>
      </c>
      <c r="BU258" s="7" t="s">
        <v>214</v>
      </c>
      <c r="BV258" s="7">
        <v>9.5</v>
      </c>
      <c r="BW258" s="7" t="s">
        <v>213</v>
      </c>
      <c r="BX258" s="9">
        <v>2</v>
      </c>
      <c r="BY258" s="7" t="s">
        <v>214</v>
      </c>
      <c r="BZ258" s="7" t="s">
        <v>214</v>
      </c>
      <c r="CA258" s="25">
        <v>0</v>
      </c>
      <c r="CB258" s="25">
        <v>0</v>
      </c>
      <c r="CC258" s="25">
        <v>1</v>
      </c>
    </row>
    <row r="259" spans="1:81" x14ac:dyDescent="0.25">
      <c r="A259" s="7">
        <v>513</v>
      </c>
      <c r="B259" s="7">
        <v>44657</v>
      </c>
      <c r="C259" s="7" t="s">
        <v>18356</v>
      </c>
      <c r="D259" s="7" t="s">
        <v>18356</v>
      </c>
      <c r="E259" s="7" t="s">
        <v>3580</v>
      </c>
      <c r="F259" s="7" t="s">
        <v>212</v>
      </c>
      <c r="H259" s="7" t="s">
        <v>345</v>
      </c>
      <c r="I259" s="8">
        <v>10.5</v>
      </c>
      <c r="J259" s="7" t="s">
        <v>214</v>
      </c>
      <c r="K259" s="8">
        <v>124.35528564453125</v>
      </c>
      <c r="L259" s="8">
        <v>4.463900089263916</v>
      </c>
      <c r="M259" s="7" t="s">
        <v>349</v>
      </c>
      <c r="N259" s="7" t="s">
        <v>295</v>
      </c>
      <c r="O259" s="7" t="s">
        <v>268</v>
      </c>
      <c r="P259" s="7" t="s">
        <v>217</v>
      </c>
      <c r="Q259" s="7" t="s">
        <v>3584</v>
      </c>
      <c r="R259" s="7" t="s">
        <v>242</v>
      </c>
      <c r="T259" s="8">
        <v>0.52937901020050049</v>
      </c>
      <c r="U259" s="8">
        <v>0.60490775108337402</v>
      </c>
      <c r="V259" s="8">
        <v>0.53801089525222778</v>
      </c>
      <c r="W259" s="8">
        <v>0.38067096471786499</v>
      </c>
      <c r="X259" s="8">
        <v>0.20103958249092102</v>
      </c>
      <c r="Y259" s="8">
        <v>0.5800742506980896</v>
      </c>
      <c r="Z259" s="8">
        <v>0.50123333930969238</v>
      </c>
      <c r="AA259" s="8">
        <v>0.87077337503433228</v>
      </c>
      <c r="AB259" s="8">
        <v>0.86445581912994385</v>
      </c>
      <c r="AC259" s="8">
        <v>0.94068336486816406</v>
      </c>
      <c r="AD259" s="8">
        <v>0.71010589599609375</v>
      </c>
      <c r="AE259" s="8">
        <v>0.5609438419342041</v>
      </c>
      <c r="AF259" s="8">
        <v>0.79590839147567749</v>
      </c>
      <c r="AG259" s="8">
        <v>0.79979830980300903</v>
      </c>
      <c r="AH259" s="8">
        <v>2.5354672223329544E-2</v>
      </c>
      <c r="AI259" s="8">
        <v>0.16036620736122131</v>
      </c>
      <c r="AJ259" s="8">
        <v>0.27827474474906921</v>
      </c>
      <c r="AK259" s="8">
        <v>0.21418777108192444</v>
      </c>
      <c r="AL259" s="8">
        <v>8.4194377064704895E-2</v>
      </c>
      <c r="AM259" s="8">
        <v>3.0834555625915527E-2</v>
      </c>
      <c r="AN259" s="8">
        <v>0.15912218391895294</v>
      </c>
      <c r="AO259" s="8">
        <v>6.5562911331653595E-2</v>
      </c>
      <c r="AP259" s="8">
        <v>-0.76107096672058105</v>
      </c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>
        <v>-18.734465233337495</v>
      </c>
      <c r="BH259" s="8">
        <v>-12.099876059465448</v>
      </c>
      <c r="BI259" s="8">
        <v>-33.285495389386519</v>
      </c>
      <c r="BJ259" s="8">
        <v>-7.3619757657728409</v>
      </c>
      <c r="BK259" s="8">
        <v>-50</v>
      </c>
      <c r="BL259" s="8">
        <v>-14.380770210078916</v>
      </c>
      <c r="BM259" s="8">
        <v>-22.643763776340204</v>
      </c>
      <c r="BN259" s="8">
        <v>147.65258339942349</v>
      </c>
      <c r="BO259" s="8">
        <v>139.40212108091376</v>
      </c>
      <c r="BP259" s="8">
        <v>165.74755851420014</v>
      </c>
      <c r="BQ259" s="8">
        <v>133.51029163713923</v>
      </c>
      <c r="BR259" s="8">
        <v>229.78700898088056</v>
      </c>
      <c r="BS259" s="8">
        <v>142.23853351715854</v>
      </c>
      <c r="BT259" s="7" t="s">
        <v>220</v>
      </c>
      <c r="BU259" s="7" t="s">
        <v>221</v>
      </c>
      <c r="BV259" s="7">
        <v>12.5</v>
      </c>
      <c r="BW259" s="7" t="s">
        <v>245</v>
      </c>
      <c r="BX259" s="9">
        <v>2</v>
      </c>
      <c r="BY259" s="7" t="s">
        <v>295</v>
      </c>
      <c r="BZ259" s="7" t="s">
        <v>214</v>
      </c>
      <c r="CA259" s="25">
        <v>0</v>
      </c>
      <c r="CB259" s="25">
        <v>0</v>
      </c>
      <c r="CC259" s="25">
        <v>1</v>
      </c>
    </row>
    <row r="260" spans="1:81" x14ac:dyDescent="0.25">
      <c r="A260" s="7">
        <v>513</v>
      </c>
      <c r="B260" s="7">
        <v>44657</v>
      </c>
      <c r="C260" s="7" t="s">
        <v>3588</v>
      </c>
      <c r="D260" s="7" t="s">
        <v>3589</v>
      </c>
      <c r="E260" s="7" t="s">
        <v>3589</v>
      </c>
      <c r="F260" s="7" t="s">
        <v>212</v>
      </c>
      <c r="H260" s="7" t="s">
        <v>224</v>
      </c>
      <c r="I260" s="8">
        <v>24.5</v>
      </c>
      <c r="J260" s="7" t="s">
        <v>214</v>
      </c>
      <c r="K260" s="8">
        <v>92.979042053222656</v>
      </c>
      <c r="L260" s="8">
        <v>3.0222761631011963</v>
      </c>
      <c r="M260" s="7" t="s">
        <v>349</v>
      </c>
      <c r="N260" s="7" t="s">
        <v>214</v>
      </c>
      <c r="O260" s="7" t="s">
        <v>358</v>
      </c>
      <c r="P260" s="7" t="s">
        <v>249</v>
      </c>
      <c r="Q260" s="7" t="s">
        <v>3590</v>
      </c>
      <c r="R260" s="7" t="s">
        <v>242</v>
      </c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>
        <v>0.76479156395063386</v>
      </c>
      <c r="AT260" s="8">
        <v>2.3398402834081287</v>
      </c>
      <c r="AU260" s="8">
        <v>0.18465201478166515</v>
      </c>
      <c r="AV260" s="8">
        <v>1.8482586065122402</v>
      </c>
      <c r="AW260" s="8">
        <v>1.486684291401092</v>
      </c>
      <c r="AX260" s="8">
        <v>1.9194337946184112</v>
      </c>
      <c r="AY260" s="8">
        <v>0.88930194420621533</v>
      </c>
      <c r="AZ260" s="8">
        <v>1.5053479042611984</v>
      </c>
      <c r="BA260" s="8">
        <v>-0.44067796091681294</v>
      </c>
      <c r="BB260" s="8">
        <v>0.25682960049543158</v>
      </c>
      <c r="BC260" s="8">
        <v>0.15025374211855258</v>
      </c>
      <c r="BD260" s="8">
        <v>0.76769523489555513</v>
      </c>
      <c r="BE260" s="8">
        <v>0.50583426592355762</v>
      </c>
      <c r="BF260" s="8">
        <v>1.4395675706984941</v>
      </c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7" t="s">
        <v>352</v>
      </c>
      <c r="BU260" s="7" t="s">
        <v>353</v>
      </c>
      <c r="BV260" s="7">
        <v>7.5</v>
      </c>
      <c r="BW260" s="7" t="s">
        <v>354</v>
      </c>
      <c r="BX260" s="9">
        <v>0</v>
      </c>
      <c r="BY260" s="7" t="s">
        <v>214</v>
      </c>
      <c r="BZ260" s="7" t="s">
        <v>214</v>
      </c>
      <c r="CA260" s="25">
        <v>0</v>
      </c>
      <c r="CB260" s="25">
        <v>0</v>
      </c>
      <c r="CC260" s="25">
        <v>0</v>
      </c>
    </row>
    <row r="261" spans="1:81" x14ac:dyDescent="0.25">
      <c r="A261" s="7">
        <v>513</v>
      </c>
      <c r="B261" s="7">
        <v>44657</v>
      </c>
      <c r="C261" s="7" t="s">
        <v>3591</v>
      </c>
      <c r="D261" s="7" t="s">
        <v>3591</v>
      </c>
      <c r="E261" s="7" t="s">
        <v>214</v>
      </c>
      <c r="F261" s="7" t="s">
        <v>212</v>
      </c>
      <c r="H261" s="7" t="s">
        <v>224</v>
      </c>
      <c r="I261" s="8">
        <v>24.5</v>
      </c>
      <c r="J261" s="7" t="s">
        <v>214</v>
      </c>
      <c r="K261" s="8">
        <v>106.74796295166016</v>
      </c>
      <c r="L261" s="8">
        <v>2.6638998985290527</v>
      </c>
      <c r="M261" s="7" t="s">
        <v>361</v>
      </c>
      <c r="N261" s="7" t="s">
        <v>214</v>
      </c>
      <c r="O261" s="7" t="s">
        <v>350</v>
      </c>
      <c r="P261" s="7" t="s">
        <v>654</v>
      </c>
      <c r="Q261" s="7" t="s">
        <v>3592</v>
      </c>
      <c r="R261" s="7" t="s">
        <v>242</v>
      </c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>
        <v>0.80729269213457344</v>
      </c>
      <c r="AT261" s="8">
        <v>2.383601617508651</v>
      </c>
      <c r="AU261" s="8">
        <v>0.21718860511138791</v>
      </c>
      <c r="AV261" s="8">
        <v>1.8967644205161369</v>
      </c>
      <c r="AW261" s="8">
        <v>1.5006601153875161</v>
      </c>
      <c r="AX261" s="8">
        <v>1.9140618698598009</v>
      </c>
      <c r="AY261" s="8">
        <v>0.92667811750387663</v>
      </c>
      <c r="AZ261" s="8">
        <v>1.4958955947426926</v>
      </c>
      <c r="BA261" s="8">
        <v>2.0525520495143144</v>
      </c>
      <c r="BB261" s="8">
        <v>2.1573075260632004</v>
      </c>
      <c r="BC261" s="8">
        <v>1.8241300319517322</v>
      </c>
      <c r="BD261" s="8">
        <v>1.6416459895946729</v>
      </c>
      <c r="BE261" s="8">
        <v>1.2214169352672333</v>
      </c>
      <c r="BF261" s="8">
        <v>1.9148795030475256</v>
      </c>
      <c r="BT261" s="7" t="s">
        <v>352</v>
      </c>
      <c r="BU261" s="7" t="s">
        <v>353</v>
      </c>
      <c r="BV261" s="7">
        <v>6.5</v>
      </c>
      <c r="BW261" s="7" t="s">
        <v>402</v>
      </c>
      <c r="BX261" s="9">
        <v>2</v>
      </c>
      <c r="BY261" s="7" t="s">
        <v>214</v>
      </c>
      <c r="BZ261" s="7" t="s">
        <v>214</v>
      </c>
      <c r="CA261" s="25">
        <v>2</v>
      </c>
      <c r="CB261" s="25">
        <v>6</v>
      </c>
      <c r="CC261" s="25">
        <v>10</v>
      </c>
    </row>
    <row r="262" spans="1:81" x14ac:dyDescent="0.25">
      <c r="A262" s="7">
        <v>513</v>
      </c>
      <c r="B262" s="7">
        <v>44657</v>
      </c>
      <c r="C262" s="7" t="s">
        <v>3593</v>
      </c>
      <c r="D262" s="7" t="s">
        <v>3594</v>
      </c>
      <c r="E262" s="7" t="s">
        <v>3594</v>
      </c>
      <c r="F262" s="7" t="s">
        <v>212</v>
      </c>
      <c r="G262" s="7">
        <v>2</v>
      </c>
      <c r="H262" s="7" t="s">
        <v>222</v>
      </c>
      <c r="I262" s="8">
        <v>8.5</v>
      </c>
      <c r="J262" s="7" t="s">
        <v>214</v>
      </c>
      <c r="K262" s="8">
        <v>109.45304870605469</v>
      </c>
      <c r="L262" s="8">
        <v>4.1431779861450195</v>
      </c>
      <c r="M262" s="7" t="s">
        <v>349</v>
      </c>
      <c r="N262" s="7" t="s">
        <v>231</v>
      </c>
      <c r="O262" s="7" t="s">
        <v>358</v>
      </c>
      <c r="P262" s="7" t="s">
        <v>217</v>
      </c>
      <c r="Q262" s="7" t="s">
        <v>3595</v>
      </c>
      <c r="R262" s="7" t="s">
        <v>242</v>
      </c>
      <c r="T262" s="8">
        <v>0.4467567503452301</v>
      </c>
      <c r="U262" s="8">
        <v>0.54747986793518066</v>
      </c>
      <c r="V262" s="8">
        <v>0.40114304423332214</v>
      </c>
      <c r="W262" s="8">
        <v>0.31863707304000854</v>
      </c>
      <c r="X262" s="8">
        <v>3.6653578281402588E-2</v>
      </c>
      <c r="Y262" s="8">
        <v>0.36139184236526489</v>
      </c>
      <c r="Z262" s="8">
        <v>0.21429833769798279</v>
      </c>
      <c r="AA262" s="8">
        <v>0.72938334941864014</v>
      </c>
      <c r="AB262" s="8">
        <v>0.76732498407363892</v>
      </c>
      <c r="AC262" s="8">
        <v>0.73675525188446045</v>
      </c>
      <c r="AD262" s="8">
        <v>0.31904488801956177</v>
      </c>
      <c r="AE262" s="8">
        <v>0.40057435631752014</v>
      </c>
      <c r="AF262" s="8">
        <v>0.60617005825042725</v>
      </c>
      <c r="AG262" s="8">
        <v>0.76875603199005127</v>
      </c>
      <c r="AH262" s="8">
        <v>1.2936802580952644E-2</v>
      </c>
      <c r="AI262" s="8">
        <v>6.9053582847118378E-2</v>
      </c>
      <c r="AJ262" s="8">
        <v>0.12850551307201385</v>
      </c>
      <c r="AK262" s="8">
        <v>8.1483900547027588E-2</v>
      </c>
      <c r="AL262" s="8">
        <v>3.595825657248497E-2</v>
      </c>
      <c r="AM262" s="8">
        <v>2.8684113640338182E-3</v>
      </c>
      <c r="AN262" s="8">
        <v>5.0581816583871841E-2</v>
      </c>
      <c r="AO262" s="8">
        <v>1.430230587720871E-2</v>
      </c>
      <c r="AP262" s="8">
        <v>-0.99515444040298462</v>
      </c>
      <c r="AQ262" s="8"/>
      <c r="AR262" s="8"/>
      <c r="AS262" s="8">
        <v>-1.0410554187114569</v>
      </c>
      <c r="AT262" s="8">
        <v>-0.56279953102269964</v>
      </c>
      <c r="AU262" s="8">
        <v>-0.52179986094249808</v>
      </c>
      <c r="AV262" s="8">
        <v>-0.44298871610938234</v>
      </c>
      <c r="AW262" s="8">
        <v>-2.8660227915510763</v>
      </c>
      <c r="AX262" s="8">
        <v>-3.2903710169937401</v>
      </c>
      <c r="AY262" s="8">
        <v>-2.4683473383072179</v>
      </c>
      <c r="AZ262" s="8">
        <v>-2.7140499303231982</v>
      </c>
      <c r="BA262" s="8">
        <v>-2.1699175910228834</v>
      </c>
      <c r="BB262" s="8">
        <v>-2.1838877742113123</v>
      </c>
      <c r="BC262" s="8">
        <v>0.37921787989363476</v>
      </c>
      <c r="BD262" s="8">
        <v>0.31468940364250481</v>
      </c>
      <c r="BE262" s="8">
        <v>-1.4479875201069163</v>
      </c>
      <c r="BF262" s="8">
        <v>-1.4799012608363045</v>
      </c>
      <c r="BG262" s="8">
        <v>9.7946531233994136</v>
      </c>
      <c r="BH262" s="8">
        <v>10.206803739645457</v>
      </c>
      <c r="BI262" s="8">
        <v>5.3753123957140954</v>
      </c>
      <c r="BJ262" s="8">
        <v>13.779294606193968</v>
      </c>
      <c r="BK262" s="8">
        <v>3.7549691739762121</v>
      </c>
      <c r="BL262" s="8">
        <v>19.699519454807167</v>
      </c>
      <c r="BM262" s="8">
        <v>10.435092082289383</v>
      </c>
      <c r="BN262" s="8">
        <v>98.732502252311221</v>
      </c>
      <c r="BO262" s="8">
        <v>98.281390837569134</v>
      </c>
      <c r="BP262" s="8">
        <v>103.56960541147114</v>
      </c>
      <c r="BQ262" s="8">
        <v>94.371190669386436</v>
      </c>
      <c r="BR262" s="8">
        <v>105.34312046716516</v>
      </c>
      <c r="BS262" s="8">
        <v>87.89132408232588</v>
      </c>
      <c r="BT262" s="7" t="s">
        <v>399</v>
      </c>
      <c r="BU262" s="7" t="s">
        <v>400</v>
      </c>
      <c r="BV262" s="7">
        <v>7.5</v>
      </c>
      <c r="BW262" s="7" t="s">
        <v>354</v>
      </c>
      <c r="BX262" s="9">
        <v>2</v>
      </c>
      <c r="BY262" s="7" t="s">
        <v>231</v>
      </c>
      <c r="BZ262" s="7" t="s">
        <v>214</v>
      </c>
      <c r="CA262" s="25">
        <v>0</v>
      </c>
      <c r="CB262" s="25">
        <v>0</v>
      </c>
      <c r="CC262" s="25">
        <v>0</v>
      </c>
    </row>
    <row r="263" spans="1:81" x14ac:dyDescent="0.25">
      <c r="A263" s="7">
        <v>513</v>
      </c>
      <c r="B263" s="7">
        <v>44657</v>
      </c>
      <c r="C263" s="7" t="s">
        <v>16914</v>
      </c>
      <c r="D263" s="7" t="s">
        <v>16915</v>
      </c>
      <c r="E263" s="7" t="s">
        <v>16915</v>
      </c>
      <c r="F263" s="7" t="s">
        <v>280</v>
      </c>
      <c r="H263" s="7" t="s">
        <v>224</v>
      </c>
      <c r="I263" s="8">
        <v>24.5</v>
      </c>
      <c r="J263" s="7" t="s">
        <v>214</v>
      </c>
      <c r="K263" s="8">
        <v>198.64686584472656</v>
      </c>
      <c r="L263" s="8">
        <v>9.4909934997558594</v>
      </c>
      <c r="M263" s="7" t="s">
        <v>267</v>
      </c>
      <c r="N263" s="7" t="s">
        <v>214</v>
      </c>
      <c r="O263" s="7" t="s">
        <v>256</v>
      </c>
      <c r="P263" s="7" t="s">
        <v>284</v>
      </c>
      <c r="Q263" s="7" t="s">
        <v>16916</v>
      </c>
      <c r="R263" s="7" t="s">
        <v>242</v>
      </c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>
        <v>1.2654226627949714</v>
      </c>
      <c r="AT263" s="8">
        <v>2.5165978141124556</v>
      </c>
      <c r="AU263" s="8">
        <v>-0.86916583618169863</v>
      </c>
      <c r="AV263" s="8">
        <v>-0.39200494761563731</v>
      </c>
      <c r="AW263" s="8">
        <v>1.8430132754554494</v>
      </c>
      <c r="AX263" s="8">
        <v>1.9421232991593216</v>
      </c>
      <c r="AY263" s="8">
        <v>1.0003372558287378</v>
      </c>
      <c r="AZ263" s="8">
        <v>1.5630335525938119</v>
      </c>
      <c r="BA263" s="8">
        <v>-4.6701919056405172</v>
      </c>
      <c r="BB263" s="8">
        <v>-4.2066278549522398</v>
      </c>
      <c r="BC263" s="8">
        <v>-2.8118037732985313</v>
      </c>
      <c r="BD263" s="8">
        <v>-2.2721863794506207</v>
      </c>
      <c r="BE263" s="8">
        <v>-0.707064720173598</v>
      </c>
      <c r="BF263" s="8">
        <v>-0.14151075269215138</v>
      </c>
      <c r="BT263" s="7" t="s">
        <v>214</v>
      </c>
      <c r="BU263" s="7" t="s">
        <v>214</v>
      </c>
      <c r="BV263" s="7">
        <v>11.5</v>
      </c>
      <c r="BW263" s="7" t="s">
        <v>255</v>
      </c>
      <c r="BX263" s="9">
        <v>0</v>
      </c>
      <c r="BY263" s="7" t="s">
        <v>214</v>
      </c>
      <c r="BZ263" s="7" t="s">
        <v>214</v>
      </c>
      <c r="CA263" s="25">
        <v>0</v>
      </c>
      <c r="CB263" s="25">
        <v>1</v>
      </c>
      <c r="CC263" s="25">
        <v>2</v>
      </c>
    </row>
    <row r="264" spans="1:81" x14ac:dyDescent="0.25">
      <c r="A264" s="7">
        <v>513</v>
      </c>
      <c r="B264" s="7">
        <v>44657</v>
      </c>
      <c r="C264" s="7" t="s">
        <v>3596</v>
      </c>
      <c r="D264" s="7" t="s">
        <v>3596</v>
      </c>
      <c r="E264" s="7" t="s">
        <v>3596</v>
      </c>
      <c r="F264" s="7" t="s">
        <v>212</v>
      </c>
      <c r="G264" s="7">
        <v>2</v>
      </c>
      <c r="H264" s="7" t="s">
        <v>245</v>
      </c>
      <c r="I264" s="8">
        <v>12.5</v>
      </c>
      <c r="J264" s="7" t="s">
        <v>414</v>
      </c>
      <c r="K264" s="8">
        <v>137.2052001953125</v>
      </c>
      <c r="L264" s="8">
        <v>4.5855908393859863</v>
      </c>
      <c r="M264" s="7" t="s">
        <v>239</v>
      </c>
      <c r="N264" s="7" t="s">
        <v>231</v>
      </c>
      <c r="O264" s="7" t="s">
        <v>256</v>
      </c>
      <c r="P264" s="7" t="s">
        <v>249</v>
      </c>
      <c r="Q264" s="7" t="s">
        <v>3597</v>
      </c>
      <c r="R264" s="7" t="s">
        <v>242</v>
      </c>
      <c r="T264" s="8">
        <v>0.71715068817138672</v>
      </c>
      <c r="U264" s="8">
        <v>0.75784170627593994</v>
      </c>
      <c r="V264" s="8">
        <v>0.72322410345077515</v>
      </c>
      <c r="W264" s="8">
        <v>0.65199083089828491</v>
      </c>
      <c r="X264" s="8">
        <v>0.30164220929145813</v>
      </c>
      <c r="Y264" s="8">
        <v>0.63678824901580811</v>
      </c>
      <c r="Z264" s="8">
        <v>0.48166361451148987</v>
      </c>
      <c r="AA264" s="8">
        <v>0.94631087779998779</v>
      </c>
      <c r="AB264" s="8">
        <v>0.88441133499145508</v>
      </c>
      <c r="AC264" s="8">
        <v>0.89222055673599243</v>
      </c>
      <c r="AD264" s="8">
        <v>0.71311891078948975</v>
      </c>
      <c r="AE264" s="8">
        <v>0.83280903100967407</v>
      </c>
      <c r="AF264" s="8">
        <v>0.88435834646224976</v>
      </c>
      <c r="AG264" s="8">
        <v>0.87428516149520874</v>
      </c>
      <c r="AH264" s="8">
        <v>4.0297374129295349E-2</v>
      </c>
      <c r="AI264" s="8">
        <v>0.34528312087059021</v>
      </c>
      <c r="AJ264" s="8">
        <v>0.55409198999404907</v>
      </c>
      <c r="AK264" s="8">
        <v>0.45760974287986755</v>
      </c>
      <c r="AL264" s="8">
        <v>0.22918891906738281</v>
      </c>
      <c r="AM264" s="8">
        <v>7.3530413210391998E-2</v>
      </c>
      <c r="AN264" s="8">
        <v>0.27762651443481445</v>
      </c>
      <c r="AO264" s="8">
        <v>0.10013385117053986</v>
      </c>
      <c r="AP264" s="8">
        <v>-0.76921689510345459</v>
      </c>
      <c r="AQ264" s="8"/>
      <c r="AR264" s="8"/>
      <c r="AS264" s="8">
        <v>0.51059212649647112</v>
      </c>
      <c r="AT264" s="8">
        <v>1.4338367561425949</v>
      </c>
      <c r="AU264" s="8">
        <v>0.93917298367379876</v>
      </c>
      <c r="AV264" s="8">
        <v>1.883323212326016</v>
      </c>
      <c r="AW264" s="8">
        <v>-0.49162458469004511</v>
      </c>
      <c r="AX264" s="8">
        <v>0.22913405185459998</v>
      </c>
      <c r="AY264" s="8">
        <v>0.24445056857711575</v>
      </c>
      <c r="AZ264" s="8">
        <v>0.77903048922873841</v>
      </c>
      <c r="BA264" s="8">
        <v>-0.27585250789663557</v>
      </c>
      <c r="BB264" s="8">
        <v>0.12014471236978404</v>
      </c>
      <c r="BC264" s="8">
        <v>-0.61148892075148731</v>
      </c>
      <c r="BD264" s="8">
        <v>-0.44435937253923735</v>
      </c>
      <c r="BE264" s="8">
        <v>5.2541610901536272E-2</v>
      </c>
      <c r="BF264" s="8">
        <v>0.66685164156374943</v>
      </c>
      <c r="BG264" s="7">
        <v>-50</v>
      </c>
      <c r="BH264" s="7">
        <v>-44.110922440273839</v>
      </c>
      <c r="BI264" s="7">
        <v>-50</v>
      </c>
      <c r="BJ264" s="7">
        <v>-37.663714217041601</v>
      </c>
      <c r="BK264" s="7">
        <v>-50</v>
      </c>
      <c r="BL264" s="7">
        <v>-40.051579448257321</v>
      </c>
      <c r="BM264" s="7">
        <v>-45.304369350928795</v>
      </c>
      <c r="BN264" s="7">
        <v>220.81163636276997</v>
      </c>
      <c r="BO264" s="7">
        <v>197.72767963748925</v>
      </c>
      <c r="BP264" s="7">
        <v>265.25401003773089</v>
      </c>
      <c r="BQ264" s="7">
        <v>188.8817746877948</v>
      </c>
      <c r="BR264" s="7">
        <v>236.61767006604961</v>
      </c>
      <c r="BS264" s="7">
        <v>192.15804995867859</v>
      </c>
      <c r="BT264" s="7" t="s">
        <v>220</v>
      </c>
      <c r="BU264" s="7" t="s">
        <v>221</v>
      </c>
      <c r="BV264" s="7">
        <v>11.833333015441895</v>
      </c>
      <c r="BW264" s="7" t="s">
        <v>255</v>
      </c>
      <c r="BX264" s="9">
        <v>2.6500000953674316</v>
      </c>
      <c r="BY264" s="7" t="s">
        <v>231</v>
      </c>
      <c r="BZ264" s="7" t="s">
        <v>713</v>
      </c>
      <c r="CA264" s="25">
        <v>0</v>
      </c>
      <c r="CB264" s="25">
        <v>0</v>
      </c>
      <c r="CC264" s="25">
        <v>1</v>
      </c>
    </row>
    <row r="265" spans="1:81" x14ac:dyDescent="0.25">
      <c r="A265" s="7">
        <v>513</v>
      </c>
      <c r="B265" s="7">
        <v>44657</v>
      </c>
      <c r="C265" s="7" t="s">
        <v>3598</v>
      </c>
      <c r="D265" s="7" t="s">
        <v>3599</v>
      </c>
      <c r="E265" s="7" t="s">
        <v>3599</v>
      </c>
      <c r="F265" s="7" t="s">
        <v>446</v>
      </c>
      <c r="G265" s="7">
        <v>1</v>
      </c>
      <c r="H265" s="7" t="s">
        <v>255</v>
      </c>
      <c r="I265" s="8">
        <v>11.5</v>
      </c>
      <c r="J265" s="7" t="s">
        <v>214</v>
      </c>
      <c r="K265" s="8">
        <v>196.263916015625</v>
      </c>
      <c r="L265" s="8">
        <v>15.649600028991699</v>
      </c>
      <c r="M265" s="7" t="s">
        <v>518</v>
      </c>
      <c r="N265" s="7" t="s">
        <v>231</v>
      </c>
      <c r="O265" s="7" t="s">
        <v>214</v>
      </c>
      <c r="P265" s="7" t="s">
        <v>269</v>
      </c>
      <c r="Q265" s="7" t="s">
        <v>3600</v>
      </c>
      <c r="R265" s="7" t="s">
        <v>219</v>
      </c>
      <c r="T265" s="8">
        <v>0.60722410678863525</v>
      </c>
      <c r="U265" s="8">
        <v>0.71166187524795532</v>
      </c>
      <c r="V265" s="8">
        <v>0.61628520488739014</v>
      </c>
      <c r="W265" s="8">
        <v>0.48304730653762817</v>
      </c>
      <c r="X265" s="8">
        <v>0.22509472072124481</v>
      </c>
      <c r="Y265" s="8">
        <v>0.57664823532104492</v>
      </c>
      <c r="Z265" s="8">
        <v>0.44889703392982483</v>
      </c>
      <c r="AA265" s="8">
        <v>0.83610790967941284</v>
      </c>
      <c r="AB265" s="8">
        <v>0.9157106876373291</v>
      </c>
      <c r="AC265" s="8">
        <v>0.88524806499481201</v>
      </c>
      <c r="AD265" s="8">
        <v>0.71087270975112915</v>
      </c>
      <c r="AE265" s="8">
        <v>0.82081770896911621</v>
      </c>
      <c r="AF265" s="8">
        <v>0.81751745939254761</v>
      </c>
      <c r="AG265" s="8">
        <v>0.74485671520233154</v>
      </c>
      <c r="AH265" s="8">
        <v>4.6335265040397644E-2</v>
      </c>
      <c r="AI265" s="8">
        <v>0.33616214990615845</v>
      </c>
      <c r="AJ265" s="8">
        <v>0.59829032421112061</v>
      </c>
      <c r="AK265" s="8">
        <v>0.44837251305580139</v>
      </c>
      <c r="AL265" s="8">
        <v>0.19524353742599487</v>
      </c>
      <c r="AM265" s="8">
        <v>6.309211254119873E-2</v>
      </c>
      <c r="AN265" s="8">
        <v>0.2890758216381073</v>
      </c>
      <c r="AO265" s="8">
        <v>0.10730468481779099</v>
      </c>
      <c r="AP265" s="8">
        <v>-0.33599188923835754</v>
      </c>
      <c r="AQ265" s="8"/>
      <c r="AR265" s="8"/>
      <c r="AS265" s="8">
        <v>1.8224115323047194</v>
      </c>
      <c r="AT265" s="8">
        <v>1.5147197333422842</v>
      </c>
      <c r="AU265" s="8">
        <v>0.52956759535820763</v>
      </c>
      <c r="AV265" s="8">
        <v>0.95872928125109069</v>
      </c>
      <c r="AW265" s="8">
        <v>2.6931319043522306</v>
      </c>
      <c r="AX265" s="8">
        <v>1.8074093979332848</v>
      </c>
      <c r="AY265" s="8">
        <v>2.6819627113334454</v>
      </c>
      <c r="AZ265" s="8">
        <v>2.0659395429108116</v>
      </c>
      <c r="BA265" s="8">
        <v>0.71134790041460083</v>
      </c>
      <c r="BB265" s="8">
        <v>0.89057524868682381</v>
      </c>
      <c r="BC265" s="8">
        <v>0.71134790041460083</v>
      </c>
      <c r="BD265" s="8">
        <v>0.89057524868682381</v>
      </c>
      <c r="BE265" s="8">
        <v>1.524961590696301</v>
      </c>
      <c r="BF265" s="8">
        <v>1.35465807546852</v>
      </c>
      <c r="BG265" s="7">
        <v>7.9993187806250239</v>
      </c>
      <c r="BH265" s="7">
        <v>-0.51852840964106395</v>
      </c>
      <c r="BI265" s="7">
        <v>18.898120998764444</v>
      </c>
      <c r="BJ265" s="7">
        <v>16.614941279442547</v>
      </c>
      <c r="BK265" s="7">
        <v>-9.3463183041014375</v>
      </c>
      <c r="BL265" s="7">
        <v>-9.3463183041014375</v>
      </c>
      <c r="BM265" s="7">
        <v>4.0502026734980126</v>
      </c>
      <c r="BN265" s="7">
        <v>180.56413972219698</v>
      </c>
      <c r="BO265" s="7">
        <v>197.28160017804009</v>
      </c>
      <c r="BP265" s="7">
        <v>159.17372369007876</v>
      </c>
      <c r="BQ265" s="7">
        <v>163.65478161689447</v>
      </c>
      <c r="BR265" s="7">
        <v>214.60736632253963</v>
      </c>
      <c r="BS265" s="7">
        <v>214.60736632253963</v>
      </c>
      <c r="BT265" s="7" t="s">
        <v>1114</v>
      </c>
      <c r="BU265" s="7" t="s">
        <v>1115</v>
      </c>
      <c r="BV265" s="7">
        <v>11.5</v>
      </c>
      <c r="BW265" s="7" t="s">
        <v>255</v>
      </c>
      <c r="BX265" s="9">
        <v>0</v>
      </c>
      <c r="BY265" s="7" t="s">
        <v>231</v>
      </c>
      <c r="BZ265" s="7" t="s">
        <v>214</v>
      </c>
      <c r="CA265" s="25">
        <v>0</v>
      </c>
      <c r="CB265" s="25">
        <v>0</v>
      </c>
      <c r="CC265" s="25">
        <v>0</v>
      </c>
    </row>
    <row r="266" spans="1:81" x14ac:dyDescent="0.25">
      <c r="A266" s="7">
        <v>513</v>
      </c>
      <c r="B266" s="7">
        <v>44657</v>
      </c>
      <c r="C266" s="7" t="s">
        <v>3601</v>
      </c>
      <c r="D266" s="7" t="s">
        <v>3602</v>
      </c>
      <c r="E266" s="7" t="s">
        <v>3602</v>
      </c>
      <c r="F266" s="7" t="s">
        <v>254</v>
      </c>
      <c r="H266" s="7" t="s">
        <v>224</v>
      </c>
      <c r="I266" s="8">
        <v>24.5</v>
      </c>
      <c r="J266" s="7" t="s">
        <v>214</v>
      </c>
      <c r="K266" s="8">
        <v>154.31300354003906</v>
      </c>
      <c r="L266" s="8">
        <v>6.1704692840576172</v>
      </c>
      <c r="M266" s="7" t="s">
        <v>327</v>
      </c>
      <c r="N266" s="7" t="s">
        <v>214</v>
      </c>
      <c r="O266" s="7" t="s">
        <v>214</v>
      </c>
      <c r="P266" s="7" t="s">
        <v>302</v>
      </c>
      <c r="Q266" s="7" t="s">
        <v>19179</v>
      </c>
      <c r="R266" s="7" t="s">
        <v>242</v>
      </c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>
        <v>0.90956689503941945</v>
      </c>
      <c r="AT266" s="8">
        <v>2.4759089180280571</v>
      </c>
      <c r="AU266" s="8">
        <v>2.8312229945832632</v>
      </c>
      <c r="AV266" s="8">
        <v>2.2180028674192758</v>
      </c>
      <c r="AW266" s="8">
        <v>1.5402530465517486</v>
      </c>
      <c r="AX266" s="8">
        <v>1.9354474249253968</v>
      </c>
      <c r="AY266" s="8">
        <v>2.6164922781747135</v>
      </c>
      <c r="AZ266" s="8">
        <v>2.4951989459658526</v>
      </c>
      <c r="BA266" s="8">
        <v>2.3745663583573102</v>
      </c>
      <c r="BB266" s="8">
        <v>1.9691382109321789</v>
      </c>
      <c r="BC266" s="8">
        <v>2.3745663583573102</v>
      </c>
      <c r="BD266" s="8">
        <v>1.9691382109321789</v>
      </c>
      <c r="BE266" s="8">
        <v>2.1077779885106276</v>
      </c>
      <c r="BF266" s="8">
        <v>2.1771390963671569</v>
      </c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7" t="s">
        <v>214</v>
      </c>
      <c r="BU266" s="7" t="s">
        <v>214</v>
      </c>
      <c r="BV266" s="7">
        <v>24.5</v>
      </c>
      <c r="BW266" s="7" t="s">
        <v>224</v>
      </c>
      <c r="BX266" s="9">
        <v>0</v>
      </c>
      <c r="BY266" s="7" t="s">
        <v>214</v>
      </c>
      <c r="BZ266" s="7" t="s">
        <v>214</v>
      </c>
      <c r="CA266" s="25">
        <v>0</v>
      </c>
      <c r="CB266" s="25">
        <v>0</v>
      </c>
      <c r="CC266" s="25">
        <v>0</v>
      </c>
    </row>
    <row r="267" spans="1:81" x14ac:dyDescent="0.25">
      <c r="A267" s="7">
        <v>513</v>
      </c>
      <c r="B267" s="7">
        <v>44657</v>
      </c>
      <c r="C267" s="7" t="s">
        <v>3603</v>
      </c>
      <c r="D267" s="7" t="s">
        <v>3604</v>
      </c>
      <c r="E267" s="7" t="s">
        <v>3604</v>
      </c>
      <c r="F267" s="7" t="s">
        <v>266</v>
      </c>
      <c r="G267" s="7">
        <v>1</v>
      </c>
      <c r="H267" s="7" t="s">
        <v>255</v>
      </c>
      <c r="I267" s="8">
        <v>11.5</v>
      </c>
      <c r="J267" s="7" t="s">
        <v>214</v>
      </c>
      <c r="K267" s="8">
        <v>171.97982788085938</v>
      </c>
      <c r="L267" s="8">
        <v>5.9252591133117676</v>
      </c>
      <c r="M267" s="7" t="s">
        <v>267</v>
      </c>
      <c r="N267" s="7" t="s">
        <v>231</v>
      </c>
      <c r="O267" s="7" t="s">
        <v>374</v>
      </c>
      <c r="P267" s="7" t="s">
        <v>217</v>
      </c>
      <c r="Q267" s="7" t="s">
        <v>3605</v>
      </c>
      <c r="R267" s="7" t="s">
        <v>242</v>
      </c>
      <c r="T267" s="8">
        <v>0.90269249677658081</v>
      </c>
      <c r="U267" s="8">
        <v>0.90176373720169067</v>
      </c>
      <c r="V267" s="8">
        <v>0.89880663156509399</v>
      </c>
      <c r="W267" s="8">
        <v>0.72631263732910156</v>
      </c>
      <c r="X267" s="8">
        <v>0.47094106674194336</v>
      </c>
      <c r="Y267" s="8">
        <v>0.90090245008468628</v>
      </c>
      <c r="Z267" s="8">
        <v>0.7595217227935791</v>
      </c>
      <c r="AA267" s="8">
        <v>0.97448080778121948</v>
      </c>
      <c r="AB267" s="8">
        <v>0.95559751987457275</v>
      </c>
      <c r="AC267" s="8">
        <v>0.97102391719818115</v>
      </c>
      <c r="AD267" s="8">
        <v>0.82658916711807251</v>
      </c>
      <c r="AE267" s="8">
        <v>0.87273061275482178</v>
      </c>
      <c r="AF267" s="8">
        <v>0.95619493722915649</v>
      </c>
      <c r="AG267" s="8">
        <v>0.91548532247543335</v>
      </c>
      <c r="AH267" s="8">
        <v>5.9852305799722672E-2</v>
      </c>
      <c r="AI267" s="8">
        <v>0.6455187201499939</v>
      </c>
      <c r="AJ267" s="8">
        <v>0.97926509380340576</v>
      </c>
      <c r="AK267" s="8">
        <v>0.8446810245513916</v>
      </c>
      <c r="AL267" s="8">
        <v>0.37921002507209778</v>
      </c>
      <c r="AM267" s="8">
        <v>0.17050832509994507</v>
      </c>
      <c r="AN267" s="8">
        <v>0.58337497711181641</v>
      </c>
      <c r="AO267" s="8">
        <v>0.23452082276344299</v>
      </c>
      <c r="AP267" s="8">
        <v>-4.0114697068929672E-2</v>
      </c>
      <c r="AQ267" s="8"/>
      <c r="AR267" s="8"/>
      <c r="AS267" s="7">
        <v>-0.34656788474741679</v>
      </c>
      <c r="AT267" s="7">
        <v>-1.0006076794988215</v>
      </c>
      <c r="AU267" s="7">
        <v>0.96254865870926887</v>
      </c>
      <c r="AV267" s="7">
        <v>0.57265468112042639</v>
      </c>
      <c r="AW267" s="7">
        <v>-1.471377391515138</v>
      </c>
      <c r="AX267" s="7">
        <v>-1.8630912157731434</v>
      </c>
      <c r="AY267" s="7">
        <v>1.0712332925457391</v>
      </c>
      <c r="AZ267" s="7">
        <v>0.38261741156793772</v>
      </c>
      <c r="BA267" s="7">
        <v>1.9877007902616499</v>
      </c>
      <c r="BB267" s="7">
        <v>1.4250554610026274</v>
      </c>
      <c r="BC267" s="7">
        <v>1.9451713055766797</v>
      </c>
      <c r="BD267" s="7">
        <v>1.3087226037362516</v>
      </c>
      <c r="BE267" s="7">
        <v>0.69145146180513051</v>
      </c>
      <c r="BF267" s="7">
        <v>0.13755854369254636</v>
      </c>
      <c r="BG267" s="7">
        <v>-4.9914643752780536</v>
      </c>
      <c r="BH267" s="7">
        <v>3.8881742358930627</v>
      </c>
      <c r="BI267" s="7">
        <v>-21.920585346435232</v>
      </c>
      <c r="BJ267" s="7">
        <v>-18.68750957416059</v>
      </c>
      <c r="BK267" s="7">
        <v>41.092197313105089</v>
      </c>
      <c r="BL267" s="7">
        <v>-0.78010643301494142</v>
      </c>
      <c r="BM267" s="7">
        <v>-0.23321569664844377</v>
      </c>
      <c r="BN267" s="7">
        <v>180.56413972219698</v>
      </c>
      <c r="BO267" s="7">
        <v>165.29295252226257</v>
      </c>
      <c r="BP267" s="7">
        <v>209.67881283013557</v>
      </c>
      <c r="BQ267" s="7">
        <v>204.11857468171988</v>
      </c>
      <c r="BR267" s="7">
        <v>101.30953766931812</v>
      </c>
      <c r="BS267" s="7">
        <v>173.32145358164598</v>
      </c>
      <c r="BT267" s="7" t="s">
        <v>259</v>
      </c>
      <c r="BU267" s="7" t="s">
        <v>260</v>
      </c>
      <c r="BV267" s="7">
        <v>11</v>
      </c>
      <c r="BW267" s="7" t="s">
        <v>255</v>
      </c>
      <c r="BX267" s="9">
        <v>1.7999999523162842</v>
      </c>
      <c r="BY267" s="7" t="s">
        <v>231</v>
      </c>
      <c r="BZ267" s="7" t="s">
        <v>214</v>
      </c>
      <c r="CA267" s="25">
        <v>0</v>
      </c>
      <c r="CB267" s="25">
        <v>0</v>
      </c>
      <c r="CC267" s="25">
        <v>0</v>
      </c>
    </row>
    <row r="268" spans="1:81" x14ac:dyDescent="0.25">
      <c r="A268" s="7">
        <v>513</v>
      </c>
      <c r="B268" s="7">
        <v>44657</v>
      </c>
      <c r="C268" s="7" t="s">
        <v>3606</v>
      </c>
      <c r="D268" s="7" t="s">
        <v>3607</v>
      </c>
      <c r="E268" s="7" t="s">
        <v>3607</v>
      </c>
      <c r="F268" s="7" t="s">
        <v>237</v>
      </c>
      <c r="G268" s="7">
        <v>2</v>
      </c>
      <c r="H268" s="7" t="s">
        <v>255</v>
      </c>
      <c r="I268" s="8">
        <v>11.5</v>
      </c>
      <c r="J268" s="7" t="s">
        <v>414</v>
      </c>
      <c r="K268" s="8">
        <v>120.55322265625</v>
      </c>
      <c r="L268" s="8">
        <v>5.7704000473022461</v>
      </c>
      <c r="M268" s="7" t="s">
        <v>447</v>
      </c>
      <c r="N268" s="7" t="s">
        <v>1191</v>
      </c>
      <c r="O268" s="7" t="s">
        <v>256</v>
      </c>
      <c r="P268" s="7" t="s">
        <v>826</v>
      </c>
      <c r="Q268" s="7" t="s">
        <v>3608</v>
      </c>
      <c r="R268" s="7" t="s">
        <v>291</v>
      </c>
      <c r="T268" s="8">
        <v>0.42430627346038818</v>
      </c>
      <c r="U268" s="8">
        <v>0.52989870309829712</v>
      </c>
      <c r="V268" s="8">
        <v>0.42482227087020874</v>
      </c>
      <c r="W268" s="8">
        <v>0.27234673500061035</v>
      </c>
      <c r="X268" s="8">
        <v>0.15047591924667358</v>
      </c>
      <c r="Y268" s="8">
        <v>0.43285030126571655</v>
      </c>
      <c r="Z268" s="8">
        <v>0.28747460246086121</v>
      </c>
      <c r="AA268" s="8">
        <v>0.79312306642532349</v>
      </c>
      <c r="AB268" s="8">
        <v>0.8064730167388916</v>
      </c>
      <c r="AC268" s="8">
        <v>0.81857752799987793</v>
      </c>
      <c r="AD268" s="8">
        <v>0.76190537214279175</v>
      </c>
      <c r="AE268" s="8">
        <v>0.55891770124435425</v>
      </c>
      <c r="AF268" s="8">
        <v>0.87670660018920898</v>
      </c>
      <c r="AG268" s="8">
        <v>0.86043024063110352</v>
      </c>
      <c r="AH268" s="8">
        <v>3.7597902119159698E-2</v>
      </c>
      <c r="AI268" s="8">
        <v>0.19060364365577698</v>
      </c>
      <c r="AJ268" s="8">
        <v>0.36147898435592651</v>
      </c>
      <c r="AK268" s="8">
        <v>0.25079360604286194</v>
      </c>
      <c r="AL268" s="8">
        <v>8.9322552084922791E-2</v>
      </c>
      <c r="AM268" s="8">
        <v>3.4223835915327072E-2</v>
      </c>
      <c r="AN268" s="8">
        <v>0.17607206106185913</v>
      </c>
      <c r="AO268" s="8">
        <v>5.5760081857442856E-2</v>
      </c>
      <c r="AP268" s="8">
        <v>-0.57751810550689697</v>
      </c>
      <c r="AQ268" s="8"/>
      <c r="AR268" s="8"/>
      <c r="AS268" s="7">
        <v>-1.327127382279383</v>
      </c>
      <c r="AT268" s="7">
        <v>-2.2225665456386148</v>
      </c>
      <c r="AU268" s="7">
        <v>-1.26205601354979</v>
      </c>
      <c r="AV268" s="7">
        <v>-2.2358035616255418</v>
      </c>
      <c r="AW268" s="7">
        <v>0.17225478587602686</v>
      </c>
      <c r="AX268" s="7">
        <v>-0.49042877760575665</v>
      </c>
      <c r="AY268" s="7">
        <v>-0.20869180191697312</v>
      </c>
      <c r="AZ268" s="7">
        <v>-0.85891784823403095</v>
      </c>
      <c r="BA268" s="7">
        <v>-1.4122146906532371</v>
      </c>
      <c r="BB268" s="7">
        <v>-1.4845916564455488</v>
      </c>
      <c r="BC268" s="7">
        <v>-3.3367679235646697</v>
      </c>
      <c r="BD268" s="7">
        <v>-3.1387647407788775</v>
      </c>
      <c r="BE268" s="7">
        <v>-1.2291005043480043</v>
      </c>
      <c r="BF268" s="7">
        <v>-1.7385121883880619</v>
      </c>
      <c r="BG268" s="7">
        <v>-49.779604181187572</v>
      </c>
      <c r="BH268" s="7">
        <v>-50</v>
      </c>
      <c r="BI268" s="7">
        <v>-35.77347403155035</v>
      </c>
      <c r="BJ268" s="7">
        <v>-50</v>
      </c>
      <c r="BK268" s="7">
        <v>-37.019748582152744</v>
      </c>
      <c r="BL268" s="7">
        <v>-50</v>
      </c>
      <c r="BM268" s="7">
        <v>-45.428804465815112</v>
      </c>
      <c r="BN268" s="7">
        <v>180.56413972219698</v>
      </c>
      <c r="BO268" s="7">
        <v>198.0466829911847</v>
      </c>
      <c r="BP268" s="7">
        <v>163.67929845738067</v>
      </c>
      <c r="BQ268" s="7">
        <v>193.14817110337964</v>
      </c>
      <c r="BR268" s="7">
        <v>165.18172259127655</v>
      </c>
      <c r="BS268" s="7">
        <v>273.32454151811504</v>
      </c>
      <c r="BT268" s="7" t="s">
        <v>317</v>
      </c>
      <c r="BU268" s="7" t="s">
        <v>318</v>
      </c>
      <c r="BV268" s="7">
        <v>10.5</v>
      </c>
      <c r="BW268" s="7" t="s">
        <v>345</v>
      </c>
      <c r="BX268" s="9">
        <v>1.7000000476837158</v>
      </c>
      <c r="BY268" s="7" t="s">
        <v>1191</v>
      </c>
      <c r="BZ268" s="7" t="s">
        <v>214</v>
      </c>
      <c r="CA268" s="25">
        <v>0</v>
      </c>
      <c r="CB268" s="25">
        <v>0</v>
      </c>
      <c r="CC268" s="25">
        <v>1</v>
      </c>
    </row>
    <row r="269" spans="1:81" x14ac:dyDescent="0.25">
      <c r="A269" s="7">
        <v>513</v>
      </c>
      <c r="B269" s="7">
        <v>44657</v>
      </c>
      <c r="C269" s="7" t="s">
        <v>3609</v>
      </c>
      <c r="D269" s="7" t="s">
        <v>3610</v>
      </c>
      <c r="E269" s="7" t="s">
        <v>3611</v>
      </c>
      <c r="F269" s="7" t="s">
        <v>360</v>
      </c>
      <c r="H269" s="7" t="s">
        <v>224</v>
      </c>
      <c r="I269" s="8">
        <v>24.5</v>
      </c>
      <c r="J269" s="7" t="s">
        <v>214</v>
      </c>
      <c r="K269" s="8">
        <v>83.664382934570313</v>
      </c>
      <c r="L269" s="8">
        <v>7.0281000137329102</v>
      </c>
      <c r="M269" s="7" t="s">
        <v>361</v>
      </c>
      <c r="N269" s="7" t="s">
        <v>214</v>
      </c>
      <c r="O269" s="7" t="s">
        <v>358</v>
      </c>
      <c r="P269" s="7" t="s">
        <v>469</v>
      </c>
      <c r="Q269" s="7" t="s">
        <v>3612</v>
      </c>
      <c r="R269" s="7" t="s">
        <v>242</v>
      </c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>
        <v>0.72798583702203912</v>
      </c>
      <c r="AT269" s="8">
        <v>2.3085091173398284</v>
      </c>
      <c r="AU269" s="8">
        <v>-0.86443392063190494</v>
      </c>
      <c r="AV269" s="8">
        <v>-0.11912865100642472</v>
      </c>
      <c r="AW269" s="8">
        <v>1.4688453963210009</v>
      </c>
      <c r="AX269" s="8">
        <v>1.907543383829478</v>
      </c>
      <c r="AY269" s="8">
        <v>-0.8867647256131902</v>
      </c>
      <c r="AZ269" s="8">
        <v>-0.16455709829684498</v>
      </c>
      <c r="BA269" s="8">
        <v>2.0595486055256464</v>
      </c>
      <c r="BB269" s="8">
        <v>2.167586697636029</v>
      </c>
      <c r="BC269" s="8">
        <v>0.44920504657515348</v>
      </c>
      <c r="BD269" s="8">
        <v>1.1017274380853983</v>
      </c>
      <c r="BE269" s="8">
        <v>0.49239770653312415</v>
      </c>
      <c r="BF269" s="8">
        <v>1.2002801479312439</v>
      </c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7" t="s">
        <v>214</v>
      </c>
      <c r="BU269" s="7" t="s">
        <v>214</v>
      </c>
      <c r="BV269" s="7">
        <v>7.5</v>
      </c>
      <c r="BW269" s="7" t="s">
        <v>354</v>
      </c>
      <c r="BX269" s="9">
        <v>0</v>
      </c>
      <c r="BY269" s="7" t="s">
        <v>214</v>
      </c>
      <c r="BZ269" s="7" t="s">
        <v>214</v>
      </c>
      <c r="CA269" s="25">
        <v>0</v>
      </c>
      <c r="CB269" s="25">
        <v>0</v>
      </c>
      <c r="CC269" s="25">
        <v>0</v>
      </c>
    </row>
    <row r="270" spans="1:81" x14ac:dyDescent="0.25">
      <c r="A270" s="7">
        <v>513</v>
      </c>
      <c r="B270" s="7">
        <v>44657</v>
      </c>
      <c r="C270" s="7" t="s">
        <v>3613</v>
      </c>
      <c r="D270" s="7" t="s">
        <v>3614</v>
      </c>
      <c r="E270" s="7" t="s">
        <v>3614</v>
      </c>
      <c r="F270" s="7" t="s">
        <v>212</v>
      </c>
      <c r="H270" s="7" t="s">
        <v>224</v>
      </c>
      <c r="I270" s="8">
        <v>24.5</v>
      </c>
      <c r="J270" s="7" t="s">
        <v>214</v>
      </c>
      <c r="K270" s="8">
        <v>239.87080383300781</v>
      </c>
      <c r="L270" s="8">
        <v>7.3565998077392578</v>
      </c>
      <c r="M270" s="7" t="s">
        <v>639</v>
      </c>
      <c r="N270" s="7" t="s">
        <v>214</v>
      </c>
      <c r="O270" s="7" t="s">
        <v>214</v>
      </c>
      <c r="P270" s="7" t="s">
        <v>936</v>
      </c>
      <c r="Q270" s="7" t="s">
        <v>3615</v>
      </c>
      <c r="R270" s="7" t="s">
        <v>291</v>
      </c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>
        <v>0.72849123700038421</v>
      </c>
      <c r="AT270" s="8">
        <v>2.3362791141471875</v>
      </c>
      <c r="AU270" s="8">
        <v>0.1454722657633766</v>
      </c>
      <c r="AV270" s="8">
        <v>1.8300040230562882</v>
      </c>
      <c r="AW270" s="8">
        <v>1.3648247179521142</v>
      </c>
      <c r="AX270" s="8">
        <v>1.4564470310295057</v>
      </c>
      <c r="AY270" s="8">
        <v>0.1959281842342751</v>
      </c>
      <c r="AZ270" s="8">
        <v>1.0639053184201024</v>
      </c>
      <c r="BA270" s="8">
        <v>0.93417847044668978</v>
      </c>
      <c r="BB270" s="8">
        <v>1.1799872710831079</v>
      </c>
      <c r="BC270" s="8">
        <v>0.86425780069604019</v>
      </c>
      <c r="BD270" s="8">
        <v>0.7188278566241606</v>
      </c>
      <c r="BE270" s="8">
        <v>0.70552544601547995</v>
      </c>
      <c r="BF270" s="8">
        <v>1.4309084357267252</v>
      </c>
      <c r="BT270" s="7" t="s">
        <v>214</v>
      </c>
      <c r="BU270" s="7" t="s">
        <v>214</v>
      </c>
      <c r="BV270" s="7">
        <v>11.5</v>
      </c>
      <c r="BW270" s="7" t="s">
        <v>255</v>
      </c>
      <c r="BX270" s="9">
        <v>0</v>
      </c>
      <c r="BY270" s="7" t="s">
        <v>214</v>
      </c>
      <c r="BZ270" s="7" t="s">
        <v>214</v>
      </c>
      <c r="CA270" s="25">
        <v>0</v>
      </c>
      <c r="CB270" s="25">
        <v>0</v>
      </c>
      <c r="CC270" s="25">
        <v>0</v>
      </c>
    </row>
    <row r="271" spans="1:81" x14ac:dyDescent="0.25">
      <c r="A271" s="7">
        <v>513</v>
      </c>
      <c r="B271" s="7">
        <v>44657</v>
      </c>
      <c r="C271" s="7" t="s">
        <v>3616</v>
      </c>
      <c r="D271" s="7" t="s">
        <v>3617</v>
      </c>
      <c r="E271" s="7" t="s">
        <v>3617</v>
      </c>
      <c r="F271" s="7" t="s">
        <v>212</v>
      </c>
      <c r="H271" s="7" t="s">
        <v>224</v>
      </c>
      <c r="I271" s="8">
        <v>24.5</v>
      </c>
      <c r="J271" s="7" t="s">
        <v>214</v>
      </c>
      <c r="K271" s="8">
        <v>251.40936279296875</v>
      </c>
      <c r="L271" s="8">
        <v>5.5331997871398926</v>
      </c>
      <c r="M271" s="7" t="s">
        <v>639</v>
      </c>
      <c r="N271" s="7" t="s">
        <v>214</v>
      </c>
      <c r="O271" s="7" t="s">
        <v>214</v>
      </c>
      <c r="P271" s="7" t="s">
        <v>249</v>
      </c>
      <c r="Q271" s="7" t="s">
        <v>3618</v>
      </c>
      <c r="R271" s="7" t="s">
        <v>291</v>
      </c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>
        <v>0.74111751490435873</v>
      </c>
      <c r="AT271" s="8">
        <v>2.3555560748579913</v>
      </c>
      <c r="AU271" s="8">
        <v>0.14574543976205118</v>
      </c>
      <c r="AV271" s="8">
        <v>1.8023509240294198</v>
      </c>
      <c r="AW271" s="8">
        <v>1.3326109764961547</v>
      </c>
      <c r="AX271" s="8">
        <v>1.3823288070394484</v>
      </c>
      <c r="AY271" s="8">
        <v>0.19067394773414867</v>
      </c>
      <c r="AZ271" s="8">
        <v>0.96811172068725748</v>
      </c>
      <c r="BA271" s="8">
        <v>0.93282286249608426</v>
      </c>
      <c r="BB271" s="8">
        <v>1.1659681947870646</v>
      </c>
      <c r="BC271" s="8">
        <v>0.86281188730909342</v>
      </c>
      <c r="BD271" s="8">
        <v>0.71487964740994669</v>
      </c>
      <c r="BE271" s="8">
        <v>0.70096377145031508</v>
      </c>
      <c r="BF271" s="8">
        <v>1.3981992281351878</v>
      </c>
      <c r="BT271" s="7" t="s">
        <v>214</v>
      </c>
      <c r="BU271" s="7" t="s">
        <v>214</v>
      </c>
      <c r="BV271" s="7">
        <v>11.5</v>
      </c>
      <c r="BW271" s="7" t="s">
        <v>255</v>
      </c>
      <c r="BX271" s="9">
        <v>0</v>
      </c>
      <c r="BY271" s="7" t="s">
        <v>214</v>
      </c>
      <c r="BZ271" s="7" t="s">
        <v>214</v>
      </c>
      <c r="CA271" s="25">
        <v>0</v>
      </c>
      <c r="CB271" s="25">
        <v>0</v>
      </c>
      <c r="CC271" s="25">
        <v>0</v>
      </c>
    </row>
    <row r="272" spans="1:81" x14ac:dyDescent="0.25">
      <c r="A272" s="7">
        <v>513</v>
      </c>
      <c r="B272" s="7">
        <v>44657</v>
      </c>
      <c r="C272" s="7" t="s">
        <v>3806</v>
      </c>
      <c r="D272" s="7" t="s">
        <v>3807</v>
      </c>
      <c r="E272" s="7" t="s">
        <v>3807</v>
      </c>
      <c r="F272" s="7" t="s">
        <v>212</v>
      </c>
      <c r="G272" s="7">
        <v>2</v>
      </c>
      <c r="H272" s="7" t="s">
        <v>312</v>
      </c>
      <c r="I272" s="8">
        <v>17.5</v>
      </c>
      <c r="J272" s="7" t="s">
        <v>214</v>
      </c>
      <c r="K272" s="8">
        <v>1482.6807861328125</v>
      </c>
      <c r="L272" s="8">
        <v>0.1395999938249588</v>
      </c>
      <c r="M272" s="7" t="s">
        <v>239</v>
      </c>
      <c r="N272" s="7" t="s">
        <v>231</v>
      </c>
      <c r="O272" s="7" t="s">
        <v>367</v>
      </c>
      <c r="P272" s="7" t="s">
        <v>469</v>
      </c>
      <c r="Q272" s="7" t="s">
        <v>3808</v>
      </c>
      <c r="R272" s="7" t="s">
        <v>242</v>
      </c>
      <c r="T272" s="8">
        <v>0.2909824550151825</v>
      </c>
      <c r="U272" s="8">
        <v>0.30060866475105286</v>
      </c>
      <c r="V272" s="8">
        <v>0.27194675803184509</v>
      </c>
      <c r="W272" s="8">
        <v>0.28068298101425171</v>
      </c>
      <c r="X272" s="8">
        <v>6.6980831325054169E-2</v>
      </c>
      <c r="Y272" s="8">
        <v>0.22473821043968201</v>
      </c>
      <c r="Z272" s="8">
        <v>0.20141227543354034</v>
      </c>
      <c r="AA272" s="8">
        <v>0.55471342802047729</v>
      </c>
      <c r="AB272" s="8">
        <v>0.5779184103012085</v>
      </c>
      <c r="AC272" s="8">
        <v>0.40947797894477844</v>
      </c>
      <c r="AD272" s="8">
        <v>0.37262809276580811</v>
      </c>
      <c r="AE272" s="8">
        <v>0.38936269283294678</v>
      </c>
      <c r="AF272" s="8">
        <v>0.5911862850189209</v>
      </c>
      <c r="AG272" s="8">
        <v>0.77277886867523193</v>
      </c>
      <c r="AH272" s="8">
        <v>1.4780107736587524</v>
      </c>
      <c r="AI272" s="8">
        <v>5.1384544372558594</v>
      </c>
      <c r="AJ272" s="8">
        <v>8.0613117218017578</v>
      </c>
      <c r="AK272" s="8">
        <v>6.311129093170166</v>
      </c>
      <c r="AL272" s="8">
        <v>3.6188371181488037</v>
      </c>
      <c r="AM272" s="8">
        <v>0.59886127710342407</v>
      </c>
      <c r="AN272" s="8">
        <v>3.5937149524688721</v>
      </c>
      <c r="AO272" s="8">
        <v>1.5357617139816284</v>
      </c>
      <c r="AP272" s="8">
        <v>2.0352144241333008</v>
      </c>
      <c r="AQ272" s="8"/>
      <c r="AR272" s="8"/>
      <c r="AS272" s="8">
        <v>0.75721046241465573</v>
      </c>
      <c r="AT272" s="8">
        <v>0.49591420511788464</v>
      </c>
      <c r="AU272" s="8">
        <v>0.8194555821981292</v>
      </c>
      <c r="AV272" s="8">
        <v>0.45063760239137884</v>
      </c>
      <c r="AW272" s="8">
        <v>0.66627645411754177</v>
      </c>
      <c r="AX272" s="8">
        <v>0.64655054731282391</v>
      </c>
      <c r="AY272" s="8">
        <v>0.88195828916457286</v>
      </c>
      <c r="AZ272" s="8">
        <v>0.46910249286744005</v>
      </c>
      <c r="BA272" s="8">
        <v>0.76852358643623175</v>
      </c>
      <c r="BB272" s="8">
        <v>0.63449383290264205</v>
      </c>
      <c r="BC272" s="8">
        <v>0.95829062401954301</v>
      </c>
      <c r="BD272" s="8">
        <v>0.35214115788316375</v>
      </c>
      <c r="BE272" s="8">
        <v>0.80861916639177911</v>
      </c>
      <c r="BF272" s="8">
        <v>0.50813997307922221</v>
      </c>
      <c r="BG272" s="8">
        <v>59.268860325498331</v>
      </c>
      <c r="BH272" s="8">
        <v>68.046750512255201</v>
      </c>
      <c r="BI272" s="8">
        <v>42.036934739049507</v>
      </c>
      <c r="BJ272" s="8">
        <v>69.672914887622213</v>
      </c>
      <c r="BK272" s="8">
        <v>58.508052729304197</v>
      </c>
      <c r="BL272" s="8">
        <v>62.207165210213098</v>
      </c>
      <c r="BM272" s="8">
        <v>59.956779733990416</v>
      </c>
      <c r="BN272" s="8">
        <v>603.91278192675531</v>
      </c>
      <c r="BO272" s="8">
        <v>473.76469069987343</v>
      </c>
      <c r="BP272" s="8">
        <v>859.40723167773592</v>
      </c>
      <c r="BQ272" s="8">
        <v>449.65386395537001</v>
      </c>
      <c r="BR272" s="8">
        <v>615.19312997496456</v>
      </c>
      <c r="BS272" s="8">
        <v>560.34709996308754</v>
      </c>
      <c r="BT272" s="7" t="s">
        <v>259</v>
      </c>
      <c r="BU272" s="7" t="s">
        <v>260</v>
      </c>
      <c r="BV272" s="7">
        <v>17.5</v>
      </c>
      <c r="BW272" s="7" t="s">
        <v>312</v>
      </c>
      <c r="BX272" s="9">
        <v>0</v>
      </c>
      <c r="BY272" s="7" t="s">
        <v>231</v>
      </c>
      <c r="BZ272" s="7" t="s">
        <v>214</v>
      </c>
      <c r="CA272" s="25">
        <v>0</v>
      </c>
      <c r="CB272" s="25">
        <v>0</v>
      </c>
      <c r="CC272" s="25">
        <v>0</v>
      </c>
    </row>
    <row r="273" spans="1:81" x14ac:dyDescent="0.25">
      <c r="A273" s="7">
        <v>513</v>
      </c>
      <c r="B273" s="7">
        <v>44657</v>
      </c>
      <c r="C273" s="7" t="s">
        <v>3619</v>
      </c>
      <c r="D273" s="7" t="s">
        <v>3619</v>
      </c>
      <c r="E273" s="7" t="s">
        <v>3619</v>
      </c>
      <c r="F273" s="7" t="s">
        <v>373</v>
      </c>
      <c r="H273" s="7" t="s">
        <v>226</v>
      </c>
      <c r="I273" s="8">
        <v>15.5</v>
      </c>
      <c r="J273" s="7" t="s">
        <v>214</v>
      </c>
      <c r="K273" s="8">
        <v>407.0067138671875</v>
      </c>
      <c r="L273" s="8">
        <v>5.1783003807067871</v>
      </c>
      <c r="M273" s="7" t="s">
        <v>388</v>
      </c>
      <c r="N273" s="7" t="s">
        <v>295</v>
      </c>
      <c r="O273" s="7" t="s">
        <v>283</v>
      </c>
      <c r="P273" s="7" t="s">
        <v>527</v>
      </c>
      <c r="Q273" s="7" t="s">
        <v>19180</v>
      </c>
      <c r="R273" s="7" t="s">
        <v>337</v>
      </c>
      <c r="T273" s="8">
        <v>0.91415780782699585</v>
      </c>
      <c r="U273" s="8">
        <v>0.90512657165527344</v>
      </c>
      <c r="V273" s="8">
        <v>0.90977704524993896</v>
      </c>
      <c r="W273" s="8">
        <v>0.77254056930541992</v>
      </c>
      <c r="X273" s="8">
        <v>0.45728445053100586</v>
      </c>
      <c r="Y273" s="8">
        <v>0.82373440265655518</v>
      </c>
      <c r="Z273" s="8">
        <v>0.66204345226287842</v>
      </c>
      <c r="AA273" s="8">
        <v>0.95513182878494263</v>
      </c>
      <c r="AB273" s="8">
        <v>0.94753265380859375</v>
      </c>
      <c r="AC273" s="8">
        <v>0.9210847020149231</v>
      </c>
      <c r="AD273" s="8">
        <v>0.82965105772018433</v>
      </c>
      <c r="AE273" s="8">
        <v>0.89832884073257446</v>
      </c>
      <c r="AF273" s="8">
        <v>0.93739539384841919</v>
      </c>
      <c r="AG273" s="8">
        <v>0.83892321586608887</v>
      </c>
      <c r="AH273" s="8">
        <v>0.13179263472557068</v>
      </c>
      <c r="AI273" s="8">
        <v>1.4394629001617432</v>
      </c>
      <c r="AJ273" s="8">
        <v>2.1643478870391846</v>
      </c>
      <c r="AK273" s="8">
        <v>1.8826593160629272</v>
      </c>
      <c r="AL273" s="8">
        <v>0.88815301656723022</v>
      </c>
      <c r="AM273" s="8">
        <v>0.3645656406879425</v>
      </c>
      <c r="AN273" s="8">
        <v>1.1745392084121704</v>
      </c>
      <c r="AO273" s="8">
        <v>0.45013001561164856</v>
      </c>
      <c r="AP273" s="8">
        <v>-0.21510466933250427</v>
      </c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>
        <v>0.78170900729245174</v>
      </c>
      <c r="BH273" s="8">
        <v>3.3304266094229504</v>
      </c>
      <c r="BI273" s="8">
        <v>11.169433190090954</v>
      </c>
      <c r="BJ273" s="8">
        <v>7.7551116500489767</v>
      </c>
      <c r="BK273" s="8">
        <v>1.4936577181466091</v>
      </c>
      <c r="BL273" s="8">
        <v>1.4936577181466091</v>
      </c>
      <c r="BM273" s="8">
        <v>4.3373326488580917</v>
      </c>
      <c r="BN273" s="8">
        <v>403.82510572460268</v>
      </c>
      <c r="BO273" s="8">
        <v>393.45165396641676</v>
      </c>
      <c r="BP273" s="8">
        <v>361.54637088260733</v>
      </c>
      <c r="BQ273" s="8">
        <v>375.44288878359174</v>
      </c>
      <c r="BR273" s="8">
        <v>400.92742667213537</v>
      </c>
      <c r="BS273" s="8">
        <v>400.92742667213537</v>
      </c>
      <c r="BT273" s="7" t="s">
        <v>476</v>
      </c>
      <c r="BU273" s="7" t="s">
        <v>477</v>
      </c>
      <c r="BV273" s="7">
        <v>15.833333015441895</v>
      </c>
      <c r="BW273" s="7" t="s">
        <v>226</v>
      </c>
      <c r="BX273" s="9">
        <v>2.2000000476837158</v>
      </c>
      <c r="BY273" s="7" t="s">
        <v>295</v>
      </c>
      <c r="BZ273" s="7" t="s">
        <v>214</v>
      </c>
      <c r="CA273" s="25">
        <v>0</v>
      </c>
      <c r="CB273" s="25">
        <v>0</v>
      </c>
      <c r="CC273" s="25">
        <v>1</v>
      </c>
    </row>
    <row r="274" spans="1:81" x14ac:dyDescent="0.25">
      <c r="A274" s="7">
        <v>513</v>
      </c>
      <c r="B274" s="7">
        <v>44657</v>
      </c>
      <c r="C274" s="7" t="s">
        <v>3620</v>
      </c>
      <c r="D274" s="7" t="s">
        <v>3621</v>
      </c>
      <c r="E274" s="7" t="s">
        <v>3622</v>
      </c>
      <c r="F274" s="7" t="s">
        <v>212</v>
      </c>
      <c r="H274" s="7" t="s">
        <v>224</v>
      </c>
      <c r="I274" s="8">
        <v>24.5</v>
      </c>
      <c r="J274" s="7" t="s">
        <v>214</v>
      </c>
      <c r="K274" s="8">
        <v>667.426025390625</v>
      </c>
      <c r="L274" s="8">
        <v>1.0348999500274658</v>
      </c>
      <c r="M274" s="7" t="s">
        <v>239</v>
      </c>
      <c r="N274" s="7" t="s">
        <v>214</v>
      </c>
      <c r="O274" s="7" t="s">
        <v>283</v>
      </c>
      <c r="P274" s="7" t="s">
        <v>469</v>
      </c>
      <c r="Q274" s="7" t="s">
        <v>3623</v>
      </c>
      <c r="R274" s="7" t="s">
        <v>242</v>
      </c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>
        <v>0.37686790696755146</v>
      </c>
      <c r="AT274" s="8">
        <v>1.8411683935087537</v>
      </c>
      <c r="AU274" s="8">
        <v>-0.30100977581308025</v>
      </c>
      <c r="AV274" s="8">
        <v>0.92708491843261698</v>
      </c>
      <c r="AW274" s="8">
        <v>1.3936716135202927</v>
      </c>
      <c r="AX274" s="8">
        <v>1.8154138528074859</v>
      </c>
      <c r="AY274" s="8">
        <v>0.50571229955429897</v>
      </c>
      <c r="AZ274" s="8">
        <v>1.0539218445003522</v>
      </c>
      <c r="BA274" s="8">
        <v>1.4868593203695466</v>
      </c>
      <c r="BB274" s="8">
        <v>1.2557014775071416</v>
      </c>
      <c r="BC274" s="8">
        <v>0.52139275842913801</v>
      </c>
      <c r="BD274" s="8">
        <v>0.49794011539693445</v>
      </c>
      <c r="BE274" s="8">
        <v>0.66391568717129124</v>
      </c>
      <c r="BF274" s="8">
        <v>1.2318717670255475</v>
      </c>
      <c r="BT274" s="7" t="s">
        <v>352</v>
      </c>
      <c r="BU274" s="7" t="s">
        <v>353</v>
      </c>
      <c r="BV274" s="7">
        <v>16</v>
      </c>
      <c r="BW274" s="7" t="s">
        <v>430</v>
      </c>
      <c r="BX274" s="9">
        <v>0</v>
      </c>
      <c r="BY274" s="7" t="s">
        <v>214</v>
      </c>
      <c r="BZ274" s="7" t="s">
        <v>214</v>
      </c>
      <c r="CA274" s="25">
        <v>0</v>
      </c>
      <c r="CB274" s="25">
        <v>0</v>
      </c>
      <c r="CC274" s="25">
        <v>0</v>
      </c>
    </row>
    <row r="275" spans="1:81" x14ac:dyDescent="0.25">
      <c r="A275" s="7">
        <v>513</v>
      </c>
      <c r="B275" s="7">
        <v>44657</v>
      </c>
      <c r="C275" s="7" t="s">
        <v>16797</v>
      </c>
      <c r="D275" s="7" t="s">
        <v>16797</v>
      </c>
      <c r="E275" s="7" t="s">
        <v>16917</v>
      </c>
      <c r="F275" s="7" t="s">
        <v>237</v>
      </c>
      <c r="G275" s="7">
        <v>1</v>
      </c>
      <c r="H275" s="7" t="s">
        <v>238</v>
      </c>
      <c r="I275" s="8">
        <v>13.5</v>
      </c>
      <c r="J275" s="7" t="s">
        <v>214</v>
      </c>
      <c r="K275" s="8">
        <v>562.6536865234375</v>
      </c>
      <c r="L275" s="8">
        <v>8.2027997970581055</v>
      </c>
      <c r="M275" s="7" t="s">
        <v>322</v>
      </c>
      <c r="N275" s="7" t="s">
        <v>231</v>
      </c>
      <c r="O275" s="7" t="s">
        <v>268</v>
      </c>
      <c r="P275" s="7" t="s">
        <v>240</v>
      </c>
      <c r="Q275" s="7" t="s">
        <v>16798</v>
      </c>
      <c r="R275" s="7" t="s">
        <v>291</v>
      </c>
      <c r="T275" s="8">
        <v>0.69666022062301636</v>
      </c>
      <c r="U275" s="8">
        <v>0.71930110454559326</v>
      </c>
      <c r="V275" s="8">
        <v>0.69643199443817139</v>
      </c>
      <c r="W275" s="8">
        <v>0.61029571294784546</v>
      </c>
      <c r="X275" s="8">
        <v>0.29662919044494629</v>
      </c>
      <c r="Y275" s="8">
        <v>0.68372040987014771</v>
      </c>
      <c r="Z275" s="8">
        <v>0.5928460955619812</v>
      </c>
      <c r="AA275" s="8">
        <v>0.89102154970169067</v>
      </c>
      <c r="AB275" s="8">
        <v>0.87204039096832275</v>
      </c>
      <c r="AC275" s="8">
        <v>0.86467486619949341</v>
      </c>
      <c r="AD275" s="8">
        <v>0.87258905172348022</v>
      </c>
      <c r="AE275" s="8">
        <v>0.7595287561416626</v>
      </c>
      <c r="AF275" s="8">
        <v>0.91353476047515869</v>
      </c>
      <c r="AG275" s="8">
        <v>0.88136744499206543</v>
      </c>
      <c r="AH275" s="8">
        <v>0.16641925275325775</v>
      </c>
      <c r="AI275" s="8">
        <v>1.3852008581161499</v>
      </c>
      <c r="AJ275" s="8">
        <v>2.171905517578125</v>
      </c>
      <c r="AK275" s="8">
        <v>1.8198177814483643</v>
      </c>
      <c r="AL275" s="8">
        <v>0.88597041368484497</v>
      </c>
      <c r="AM275" s="8">
        <v>0.29861772060394287</v>
      </c>
      <c r="AN275" s="8">
        <v>1.2310374975204468</v>
      </c>
      <c r="AO275" s="8">
        <v>0.50898605585098267</v>
      </c>
      <c r="AP275" s="8">
        <v>0.5982288122177124</v>
      </c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>
        <v>52.007735713013268</v>
      </c>
      <c r="BH275" s="8">
        <v>47.537297902789952</v>
      </c>
      <c r="BI275" s="8">
        <v>56.407440117806608</v>
      </c>
      <c r="BJ275" s="8">
        <v>45.855717430881768</v>
      </c>
      <c r="BK275" s="8">
        <v>52.25347932611156</v>
      </c>
      <c r="BL275" s="8">
        <v>5.030265936297079</v>
      </c>
      <c r="BM275" s="8">
        <v>43.181989404483375</v>
      </c>
      <c r="BN275" s="8">
        <v>270.03024425680195</v>
      </c>
      <c r="BO275" s="8">
        <v>295.18332739976108</v>
      </c>
      <c r="BP275" s="8">
        <v>245.27514522709814</v>
      </c>
      <c r="BQ275" s="8">
        <v>304.64480191681071</v>
      </c>
      <c r="BR275" s="8">
        <v>268.64755875830855</v>
      </c>
      <c r="BS275" s="8">
        <v>534.35070979092927</v>
      </c>
      <c r="BT275" s="7" t="s">
        <v>317</v>
      </c>
      <c r="BU275" s="7" t="s">
        <v>318</v>
      </c>
      <c r="BV275" s="7">
        <v>12.833333015441895</v>
      </c>
      <c r="BW275" s="7" t="s">
        <v>245</v>
      </c>
      <c r="BX275" s="9">
        <v>2.2000000476837158</v>
      </c>
      <c r="BY275" s="7" t="s">
        <v>231</v>
      </c>
      <c r="BZ275" s="7" t="s">
        <v>214</v>
      </c>
      <c r="CA275" s="25">
        <v>0</v>
      </c>
      <c r="CB275" s="25">
        <v>0</v>
      </c>
      <c r="CC275" s="25">
        <v>0</v>
      </c>
    </row>
    <row r="276" spans="1:81" x14ac:dyDescent="0.25">
      <c r="A276" s="7">
        <v>513</v>
      </c>
      <c r="B276" s="7">
        <v>44657</v>
      </c>
      <c r="C276" s="7" t="s">
        <v>21723</v>
      </c>
      <c r="D276" s="7" t="s">
        <v>21668</v>
      </c>
      <c r="E276" s="7" t="s">
        <v>21668</v>
      </c>
      <c r="F276" s="7" t="s">
        <v>212</v>
      </c>
      <c r="H276" s="7" t="s">
        <v>224</v>
      </c>
      <c r="I276" s="8">
        <v>24.5</v>
      </c>
      <c r="J276" s="7" t="s">
        <v>214</v>
      </c>
      <c r="K276" s="8">
        <v>267.37094116210938</v>
      </c>
      <c r="L276" s="8">
        <v>9.8371000289916992</v>
      </c>
      <c r="M276" s="7" t="s">
        <v>322</v>
      </c>
      <c r="N276" s="7" t="s">
        <v>214</v>
      </c>
      <c r="O276" s="7" t="s">
        <v>214</v>
      </c>
      <c r="P276" s="7" t="s">
        <v>249</v>
      </c>
      <c r="Q276" s="7" t="s">
        <v>21724</v>
      </c>
      <c r="R276" s="7" t="s">
        <v>291</v>
      </c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7" t="s">
        <v>214</v>
      </c>
      <c r="BU276" s="7" t="s">
        <v>214</v>
      </c>
      <c r="BV276" s="7">
        <v>10</v>
      </c>
      <c r="BW276" s="7" t="s">
        <v>345</v>
      </c>
      <c r="BX276" s="9">
        <v>0</v>
      </c>
      <c r="BY276" s="7" t="s">
        <v>214</v>
      </c>
      <c r="BZ276" s="7" t="s">
        <v>214</v>
      </c>
      <c r="CA276" s="25">
        <v>0</v>
      </c>
      <c r="CB276" s="25">
        <v>0</v>
      </c>
      <c r="CC276" s="25">
        <v>0</v>
      </c>
    </row>
    <row r="277" spans="1:81" x14ac:dyDescent="0.25">
      <c r="A277" s="7">
        <v>513</v>
      </c>
      <c r="B277" s="7">
        <v>44657</v>
      </c>
      <c r="C277" s="7" t="s">
        <v>19137</v>
      </c>
      <c r="D277" s="7" t="s">
        <v>19137</v>
      </c>
      <c r="E277" s="7" t="s">
        <v>19137</v>
      </c>
      <c r="F277" s="7" t="s">
        <v>266</v>
      </c>
      <c r="H277" s="7" t="s">
        <v>224</v>
      </c>
      <c r="I277" s="8">
        <v>24.5</v>
      </c>
      <c r="J277" s="7" t="s">
        <v>214</v>
      </c>
      <c r="K277" s="8">
        <v>410.2103271484375</v>
      </c>
      <c r="L277" s="8">
        <v>6.5243000984191895</v>
      </c>
      <c r="M277" s="7" t="s">
        <v>19038</v>
      </c>
      <c r="N277" s="7" t="s">
        <v>214</v>
      </c>
      <c r="O277" s="7" t="s">
        <v>367</v>
      </c>
      <c r="P277" s="7" t="s">
        <v>269</v>
      </c>
      <c r="Q277" s="7" t="s">
        <v>19138</v>
      </c>
      <c r="R277" s="7" t="s">
        <v>337</v>
      </c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7" t="s">
        <v>214</v>
      </c>
      <c r="BU277" s="7" t="s">
        <v>214</v>
      </c>
      <c r="BV277" s="7">
        <v>17</v>
      </c>
      <c r="BW277" s="7" t="s">
        <v>312</v>
      </c>
      <c r="BX277" s="9">
        <v>0</v>
      </c>
      <c r="BY277" s="7" t="s">
        <v>214</v>
      </c>
      <c r="BZ277" s="7" t="s">
        <v>214</v>
      </c>
      <c r="CA277" s="25">
        <v>0</v>
      </c>
      <c r="CB277" s="25">
        <v>0</v>
      </c>
      <c r="CC277" s="25">
        <v>1</v>
      </c>
    </row>
    <row r="278" spans="1:81" x14ac:dyDescent="0.25">
      <c r="A278" s="7">
        <v>513</v>
      </c>
      <c r="B278" s="7">
        <v>44657</v>
      </c>
      <c r="C278" s="7" t="s">
        <v>3625</v>
      </c>
      <c r="D278" s="7" t="s">
        <v>3626</v>
      </c>
      <c r="E278" s="7" t="s">
        <v>3626</v>
      </c>
      <c r="F278" s="7" t="s">
        <v>280</v>
      </c>
      <c r="G278" s="7">
        <v>2</v>
      </c>
      <c r="H278" s="7" t="s">
        <v>213</v>
      </c>
      <c r="I278" s="8">
        <v>9.5</v>
      </c>
      <c r="J278" s="7" t="s">
        <v>214</v>
      </c>
      <c r="K278" s="8">
        <v>115.46312713623047</v>
      </c>
      <c r="L278" s="8">
        <v>3.6194000244140625</v>
      </c>
      <c r="M278" s="7" t="s">
        <v>349</v>
      </c>
      <c r="N278" s="7" t="s">
        <v>231</v>
      </c>
      <c r="O278" s="7" t="s">
        <v>389</v>
      </c>
      <c r="P278" s="7" t="s">
        <v>284</v>
      </c>
      <c r="Q278" s="7" t="s">
        <v>3627</v>
      </c>
      <c r="R278" s="7" t="s">
        <v>242</v>
      </c>
      <c r="T278" s="8">
        <v>9.7722381353378296E-2</v>
      </c>
      <c r="U278" s="8">
        <v>9.9977493286132813E-2</v>
      </c>
      <c r="V278" s="8">
        <v>7.6628223061561584E-2</v>
      </c>
      <c r="W278" s="8">
        <v>5.2410546690225601E-2</v>
      </c>
      <c r="X278" s="8">
        <v>2.2504115477204323E-2</v>
      </c>
      <c r="Y278" s="8">
        <v>0.11182457208633423</v>
      </c>
      <c r="Z278" s="8">
        <v>5.6807231158018112E-2</v>
      </c>
      <c r="AA278" s="8">
        <v>0.76165032386779785</v>
      </c>
      <c r="AB278" s="8">
        <v>0.75526916980743408</v>
      </c>
      <c r="AC278" s="8">
        <v>0.84915131330490112</v>
      </c>
      <c r="AD278" s="8">
        <v>0.61178082227706909</v>
      </c>
      <c r="AE278" s="8">
        <v>0.85259866714477539</v>
      </c>
      <c r="AF278" s="8">
        <v>0.71764671802520752</v>
      </c>
      <c r="AG278" s="8">
        <v>0.75099748373031616</v>
      </c>
      <c r="AH278" s="8">
        <v>8.6244523525238037E-2</v>
      </c>
      <c r="AI278" s="8">
        <v>0.10069634765386581</v>
      </c>
      <c r="AJ278" s="8">
        <v>0.15644453465938568</v>
      </c>
      <c r="AK278" s="8">
        <v>0.10376857966184616</v>
      </c>
      <c r="AL278" s="8">
        <v>3.9429888129234314E-2</v>
      </c>
      <c r="AM278" s="8">
        <v>1.1740635149180889E-2</v>
      </c>
      <c r="AN278" s="8">
        <v>0.10434169322252274</v>
      </c>
      <c r="AO278" s="8">
        <v>2.5275249034166336E-2</v>
      </c>
      <c r="AP278" s="8">
        <v>0.92582452297210693</v>
      </c>
      <c r="AQ278" s="8"/>
      <c r="AR278" s="8"/>
      <c r="AS278" s="8">
        <v>1.2604610164359766</v>
      </c>
      <c r="AT278" s="8">
        <v>1.4474080447964612</v>
      </c>
      <c r="AU278" s="8">
        <v>1.5425993954093358</v>
      </c>
      <c r="AV278" s="8">
        <v>1.4125937831378736</v>
      </c>
      <c r="AW278" s="8">
        <v>-0.68366134621528651</v>
      </c>
      <c r="AX278" s="8">
        <v>-0.33119959787353115</v>
      </c>
      <c r="AY278" s="8">
        <v>-1.8524439312958354</v>
      </c>
      <c r="AZ278" s="8">
        <v>-1.1987824737259591</v>
      </c>
      <c r="BA278" s="8">
        <v>-0.6204176111110723</v>
      </c>
      <c r="BB278" s="8">
        <v>-1.9753631584809306E-2</v>
      </c>
      <c r="BC278" s="8">
        <v>-0.95127744567347283</v>
      </c>
      <c r="BD278" s="8">
        <v>-0.24100194642628414</v>
      </c>
      <c r="BE278" s="8">
        <v>-0.21745665374172576</v>
      </c>
      <c r="BF278" s="8">
        <v>0.17821069638729189</v>
      </c>
      <c r="BG278" s="7">
        <v>-4.5700417461033309</v>
      </c>
      <c r="BH278" s="7">
        <v>6.8668873635880798</v>
      </c>
      <c r="BI278" s="7">
        <v>-13.474013350691239</v>
      </c>
      <c r="BJ278" s="7">
        <v>-35.934613020871389</v>
      </c>
      <c r="BK278" s="7">
        <v>-34.748056511926201</v>
      </c>
      <c r="BL278" s="7">
        <v>-36.892376079758826</v>
      </c>
      <c r="BM278" s="7">
        <v>-19.792035557627148</v>
      </c>
      <c r="BN278" s="7">
        <v>120.73984024771256</v>
      </c>
      <c r="BO278" s="7">
        <v>107.53440424930902</v>
      </c>
      <c r="BP278" s="7">
        <v>131.02064430169176</v>
      </c>
      <c r="BQ278" s="7">
        <v>156.95435505443163</v>
      </c>
      <c r="BR278" s="7">
        <v>155.58431980396503</v>
      </c>
      <c r="BS278" s="7">
        <v>158.06021823277868</v>
      </c>
      <c r="BT278" s="7" t="s">
        <v>399</v>
      </c>
      <c r="BU278" s="7" t="s">
        <v>400</v>
      </c>
      <c r="BV278" s="7">
        <v>8.5</v>
      </c>
      <c r="BW278" s="7" t="s">
        <v>222</v>
      </c>
      <c r="BX278" s="9">
        <v>1</v>
      </c>
      <c r="BY278" s="7" t="s">
        <v>231</v>
      </c>
      <c r="BZ278" s="7" t="s">
        <v>214</v>
      </c>
      <c r="CA278" s="25">
        <v>0</v>
      </c>
      <c r="CB278" s="25">
        <v>0</v>
      </c>
      <c r="CC278" s="25">
        <v>0</v>
      </c>
    </row>
    <row r="279" spans="1:81" x14ac:dyDescent="0.25">
      <c r="A279" s="7">
        <v>513</v>
      </c>
      <c r="B279" s="7">
        <v>44657</v>
      </c>
      <c r="C279" s="7" t="s">
        <v>18877</v>
      </c>
      <c r="D279" s="7" t="s">
        <v>18878</v>
      </c>
      <c r="E279" s="7" t="s">
        <v>20609</v>
      </c>
      <c r="F279" s="7" t="s">
        <v>254</v>
      </c>
      <c r="G279" s="7">
        <v>2</v>
      </c>
      <c r="H279" s="7" t="s">
        <v>287</v>
      </c>
      <c r="I279" s="8">
        <v>14.5</v>
      </c>
      <c r="J279" s="7" t="s">
        <v>214</v>
      </c>
      <c r="K279" s="8">
        <v>498.23849487304688</v>
      </c>
      <c r="L279" s="8">
        <v>3.5510001182556152</v>
      </c>
      <c r="M279" s="7" t="s">
        <v>239</v>
      </c>
      <c r="N279" s="7" t="s">
        <v>231</v>
      </c>
      <c r="O279" s="7" t="s">
        <v>248</v>
      </c>
      <c r="P279" s="7" t="s">
        <v>469</v>
      </c>
      <c r="Q279" s="7" t="s">
        <v>17970</v>
      </c>
      <c r="R279" s="7" t="s">
        <v>242</v>
      </c>
      <c r="T279" s="8">
        <v>0.72011417150497437</v>
      </c>
      <c r="U279" s="8">
        <v>0.76604384183883667</v>
      </c>
      <c r="V279" s="8">
        <v>0.73575204610824585</v>
      </c>
      <c r="W279" s="8">
        <v>0.52367186546325684</v>
      </c>
      <c r="X279" s="8">
        <v>0.2974269688129425</v>
      </c>
      <c r="Y279" s="8">
        <v>0.66956621408462524</v>
      </c>
      <c r="Z279" s="8">
        <v>0.53647458553314209</v>
      </c>
      <c r="AA279" s="8">
        <v>0.91265761852264404</v>
      </c>
      <c r="AB279" s="8">
        <v>0.91169530153274536</v>
      </c>
      <c r="AC279" s="8">
        <v>0.92236930131912231</v>
      </c>
      <c r="AD279" s="8">
        <v>0.75592118501663208</v>
      </c>
      <c r="AE279" s="8">
        <v>0.79824239015579224</v>
      </c>
      <c r="AF279" s="8">
        <v>0.83033084869384766</v>
      </c>
      <c r="AG279" s="8">
        <v>0.79856640100479126</v>
      </c>
      <c r="AH279" s="8">
        <v>0.15173834562301636</v>
      </c>
      <c r="AI279" s="8">
        <v>1.3055238723754883</v>
      </c>
      <c r="AJ279" s="8">
        <v>2.1089951992034912</v>
      </c>
      <c r="AK279" s="8">
        <v>1.7529616355895996</v>
      </c>
      <c r="AL279" s="8">
        <v>0.69315433502197266</v>
      </c>
      <c r="AM279" s="8">
        <v>0.27300700545310974</v>
      </c>
      <c r="AN279" s="8">
        <v>1.0992032289505005</v>
      </c>
      <c r="AO279" s="8">
        <v>0.41995698213577271</v>
      </c>
      <c r="AP279" s="8">
        <v>0.2196355015039444</v>
      </c>
      <c r="AQ279" s="8"/>
      <c r="AR279" s="8"/>
      <c r="BG279" s="8">
        <v>33.722581640196331</v>
      </c>
      <c r="BH279" s="8">
        <v>33.428045533456768</v>
      </c>
      <c r="BI279" s="8">
        <v>14.800019081219357</v>
      </c>
      <c r="BJ279" s="8">
        <v>1.931913151930142</v>
      </c>
      <c r="BK279" s="8">
        <v>30.402183281853677</v>
      </c>
      <c r="BL279" s="8">
        <v>6.5788154424312655</v>
      </c>
      <c r="BM279" s="8">
        <v>20.143926355181254</v>
      </c>
      <c r="BN279" s="8">
        <v>330.21961167659822</v>
      </c>
      <c r="BO279" s="8">
        <v>331.6871039416751</v>
      </c>
      <c r="BP279" s="8">
        <v>424.49910256185581</v>
      </c>
      <c r="BQ279" s="8">
        <v>488.6129598626157</v>
      </c>
      <c r="BR279" s="8">
        <v>346.76311448099403</v>
      </c>
      <c r="BS279" s="8">
        <v>465.46030383220176</v>
      </c>
      <c r="BT279" s="7" t="s">
        <v>259</v>
      </c>
      <c r="BU279" s="7" t="s">
        <v>260</v>
      </c>
      <c r="BV279" s="7">
        <v>15</v>
      </c>
      <c r="BW279" s="7" t="s">
        <v>226</v>
      </c>
      <c r="BX279" s="9">
        <v>1.6499999761581421</v>
      </c>
      <c r="BY279" s="7" t="s">
        <v>231</v>
      </c>
      <c r="BZ279" s="7" t="s">
        <v>214</v>
      </c>
      <c r="CA279" s="25">
        <v>0</v>
      </c>
      <c r="CB279" s="25">
        <v>0</v>
      </c>
      <c r="CC279" s="25">
        <v>0</v>
      </c>
    </row>
    <row r="280" spans="1:81" x14ac:dyDescent="0.25">
      <c r="A280" s="7">
        <v>513</v>
      </c>
      <c r="B280" s="7">
        <v>44657</v>
      </c>
      <c r="C280" s="7" t="s">
        <v>21056</v>
      </c>
      <c r="D280" s="7" t="s">
        <v>21057</v>
      </c>
      <c r="E280" s="7" t="s">
        <v>21058</v>
      </c>
      <c r="F280" s="7" t="s">
        <v>237</v>
      </c>
      <c r="H280" s="7" t="s">
        <v>224</v>
      </c>
      <c r="I280" s="8">
        <v>24.5</v>
      </c>
      <c r="J280" s="7" t="s">
        <v>214</v>
      </c>
      <c r="K280" s="8">
        <v>382.39974975585938</v>
      </c>
      <c r="L280" s="8">
        <v>5.0300002098083496</v>
      </c>
      <c r="M280" s="7" t="s">
        <v>239</v>
      </c>
      <c r="N280" s="7" t="s">
        <v>214</v>
      </c>
      <c r="O280" s="7" t="s">
        <v>396</v>
      </c>
      <c r="P280" s="7" t="s">
        <v>240</v>
      </c>
      <c r="Q280" s="7" t="s">
        <v>21059</v>
      </c>
      <c r="R280" s="7" t="s">
        <v>242</v>
      </c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T280" s="7" t="s">
        <v>214</v>
      </c>
      <c r="BU280" s="7" t="s">
        <v>214</v>
      </c>
      <c r="BV280" s="7">
        <v>14.5</v>
      </c>
      <c r="BW280" s="7" t="s">
        <v>287</v>
      </c>
      <c r="BX280" s="9">
        <v>0</v>
      </c>
      <c r="BY280" s="7" t="s">
        <v>214</v>
      </c>
      <c r="BZ280" s="7" t="s">
        <v>214</v>
      </c>
      <c r="CA280" s="25">
        <v>0</v>
      </c>
      <c r="CB280" s="25">
        <v>0</v>
      </c>
      <c r="CC280" s="25">
        <v>0</v>
      </c>
    </row>
    <row r="281" spans="1:81" x14ac:dyDescent="0.25">
      <c r="A281" s="7">
        <v>513</v>
      </c>
      <c r="B281" s="7">
        <v>44657</v>
      </c>
      <c r="C281" s="7" t="s">
        <v>3628</v>
      </c>
      <c r="D281" s="7" t="s">
        <v>3629</v>
      </c>
      <c r="E281" s="7" t="s">
        <v>3629</v>
      </c>
      <c r="F281" s="7" t="s">
        <v>446</v>
      </c>
      <c r="H281" s="7" t="s">
        <v>430</v>
      </c>
      <c r="I281" s="8">
        <v>16.5</v>
      </c>
      <c r="J281" s="7" t="s">
        <v>214</v>
      </c>
      <c r="K281" s="8">
        <v>913.0394287109375</v>
      </c>
      <c r="L281" s="8">
        <v>2.2778999805450439</v>
      </c>
      <c r="M281" s="7" t="s">
        <v>289</v>
      </c>
      <c r="N281" s="7" t="s">
        <v>295</v>
      </c>
      <c r="O281" s="7" t="s">
        <v>214</v>
      </c>
      <c r="P281" s="7" t="s">
        <v>493</v>
      </c>
      <c r="Q281" s="7" t="s">
        <v>3630</v>
      </c>
      <c r="R281" s="7" t="s">
        <v>291</v>
      </c>
      <c r="T281" s="8">
        <v>0.75606602430343628</v>
      </c>
      <c r="U281" s="8">
        <v>0.73457920551300049</v>
      </c>
      <c r="V281" s="8">
        <v>0.74680382013320923</v>
      </c>
      <c r="W281" s="8">
        <v>0.63547337055206299</v>
      </c>
      <c r="X281" s="8">
        <v>0.43934369087219238</v>
      </c>
      <c r="Y281" s="8">
        <v>0.70676565170288086</v>
      </c>
      <c r="Z281" s="8">
        <v>0.60872584581375122</v>
      </c>
      <c r="AA281" s="8">
        <v>0.83162069320678711</v>
      </c>
      <c r="AB281" s="8">
        <v>0.83887171745300293</v>
      </c>
      <c r="AC281" s="8">
        <v>0.80082219839096069</v>
      </c>
      <c r="AD281" s="8">
        <v>0.78972142934799194</v>
      </c>
      <c r="AE281" s="8">
        <v>0.81744593381881714</v>
      </c>
      <c r="AF281" s="8">
        <v>0.77040284872055054</v>
      </c>
      <c r="AG281" s="8">
        <v>0.69087862968444824</v>
      </c>
      <c r="AH281" s="8">
        <v>0.33170288801193237</v>
      </c>
      <c r="AI281" s="8">
        <v>2.9963817596435547</v>
      </c>
      <c r="AJ281" s="8">
        <v>4.4209389686584473</v>
      </c>
      <c r="AK281" s="8">
        <v>3.8895680904388428</v>
      </c>
      <c r="AL281" s="8">
        <v>1.8387470245361328</v>
      </c>
      <c r="AM281" s="8">
        <v>0.88155984878540039</v>
      </c>
      <c r="AN281" s="8">
        <v>2.5363771915435791</v>
      </c>
      <c r="AO281" s="8">
        <v>1.0416728258132935</v>
      </c>
      <c r="AP281" s="8">
        <v>0.57993513345718384</v>
      </c>
      <c r="AQ281" s="8"/>
      <c r="AR281" s="8"/>
      <c r="AS281" s="7">
        <v>0.30781053946550807</v>
      </c>
      <c r="AT281" s="7">
        <v>-0.5683412823653341</v>
      </c>
      <c r="AU281" s="7">
        <v>0.34283458566187902</v>
      </c>
      <c r="AV281" s="7">
        <v>-0.64464154550392527</v>
      </c>
      <c r="AW281" s="7">
        <v>0.4309875392162002</v>
      </c>
      <c r="AX281" s="7">
        <v>-0.41201310366832666</v>
      </c>
      <c r="AY281" s="7">
        <v>0.22842356280979731</v>
      </c>
      <c r="AZ281" s="7">
        <v>-0.61464795851418974</v>
      </c>
      <c r="BA281" s="7">
        <v>0.47618164803833379</v>
      </c>
      <c r="BB281" s="7">
        <v>-0.26848887328390142</v>
      </c>
      <c r="BC281" s="7">
        <v>0.47111161027053833</v>
      </c>
      <c r="BD281" s="7">
        <v>-4.5617162205710854E-2</v>
      </c>
      <c r="BE281" s="7">
        <v>0.37622491424370946</v>
      </c>
      <c r="BF281" s="7">
        <v>-0.42562498759023121</v>
      </c>
      <c r="BG281" s="7">
        <v>45.91283279622683</v>
      </c>
      <c r="BH281" s="7">
        <v>39.30165201223403</v>
      </c>
      <c r="BI281" s="7">
        <v>50.721930142011708</v>
      </c>
      <c r="BJ281" s="7">
        <v>40.30804799330442</v>
      </c>
      <c r="BK281" s="7">
        <v>59.629212148904273</v>
      </c>
      <c r="BL281" s="7">
        <v>19.798857136076723</v>
      </c>
      <c r="BM281" s="7">
        <v>42.612088704793003</v>
      </c>
      <c r="BN281" s="7">
        <v>493.83716244326013</v>
      </c>
      <c r="BO281" s="7">
        <v>554.19984970447524</v>
      </c>
      <c r="BP281" s="7">
        <v>449.928207511153</v>
      </c>
      <c r="BQ281" s="7">
        <v>545.01105758834035</v>
      </c>
      <c r="BR281" s="7">
        <v>368.60121076174886</v>
      </c>
      <c r="BS281" s="7">
        <v>732.2680566244079</v>
      </c>
      <c r="BT281" s="7" t="s">
        <v>317</v>
      </c>
      <c r="BU281" s="7" t="s">
        <v>318</v>
      </c>
      <c r="BV281" s="7">
        <v>17</v>
      </c>
      <c r="BW281" s="7" t="s">
        <v>312</v>
      </c>
      <c r="BX281" s="9">
        <v>2.0250000953674316</v>
      </c>
      <c r="BY281" s="7" t="s">
        <v>295</v>
      </c>
      <c r="BZ281" s="7" t="s">
        <v>214</v>
      </c>
      <c r="CA281" s="25">
        <v>0</v>
      </c>
      <c r="CB281" s="25">
        <v>0</v>
      </c>
      <c r="CC281" s="25">
        <v>0</v>
      </c>
    </row>
    <row r="282" spans="1:81" x14ac:dyDescent="0.25">
      <c r="A282" s="7">
        <v>513</v>
      </c>
      <c r="B282" s="7">
        <v>44657</v>
      </c>
      <c r="C282" s="7" t="s">
        <v>2130</v>
      </c>
      <c r="D282" s="7" t="s">
        <v>2130</v>
      </c>
      <c r="E282" s="7" t="s">
        <v>2130</v>
      </c>
      <c r="F282" s="7" t="s">
        <v>212</v>
      </c>
      <c r="H282" s="7" t="s">
        <v>224</v>
      </c>
      <c r="I282" s="8">
        <v>24.5</v>
      </c>
      <c r="J282" s="7" t="s">
        <v>214</v>
      </c>
      <c r="K282" s="8">
        <v>39.267154693603516</v>
      </c>
      <c r="L282" s="8">
        <v>2.8449094295501709</v>
      </c>
      <c r="M282" s="7" t="s">
        <v>1033</v>
      </c>
      <c r="N282" s="7" t="s">
        <v>214</v>
      </c>
      <c r="O282" s="7" t="s">
        <v>232</v>
      </c>
      <c r="P282" s="7" t="s">
        <v>217</v>
      </c>
      <c r="Q282" s="7" t="s">
        <v>2131</v>
      </c>
      <c r="R282" s="7" t="s">
        <v>242</v>
      </c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>
        <v>0.8199227348137309</v>
      </c>
      <c r="AT282" s="8">
        <v>2.3929574535261082</v>
      </c>
      <c r="AU282" s="8">
        <v>0.22982501350044396</v>
      </c>
      <c r="AV282" s="8">
        <v>1.9061146523161616</v>
      </c>
      <c r="AW282" s="8">
        <v>1.5055254357571601</v>
      </c>
      <c r="AX282" s="8">
        <v>1.9158752958354708</v>
      </c>
      <c r="AY282" s="8">
        <v>0.94394219602979235</v>
      </c>
      <c r="AZ282" s="8">
        <v>1.513350687135814</v>
      </c>
      <c r="BA282" s="8">
        <v>0.99948235966374221</v>
      </c>
      <c r="BB282" s="8">
        <v>1.2231464775032734</v>
      </c>
      <c r="BC282" s="8">
        <v>0.83711447786523252</v>
      </c>
      <c r="BD282" s="8">
        <v>0.80160344124002791</v>
      </c>
      <c r="BE282" s="8">
        <v>0.88930203627168358</v>
      </c>
      <c r="BF282" s="8">
        <v>1.625508001259476</v>
      </c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7" t="s">
        <v>214</v>
      </c>
      <c r="BU282" s="7" t="s">
        <v>214</v>
      </c>
      <c r="BV282" s="7">
        <v>5</v>
      </c>
      <c r="BW282" s="7" t="s">
        <v>500</v>
      </c>
      <c r="BX282" s="9">
        <v>0</v>
      </c>
      <c r="BY282" s="7" t="s">
        <v>214</v>
      </c>
      <c r="BZ282" s="7" t="s">
        <v>214</v>
      </c>
      <c r="CA282" s="25">
        <v>0</v>
      </c>
      <c r="CB282" s="25">
        <v>0</v>
      </c>
      <c r="CC282" s="25">
        <v>0</v>
      </c>
    </row>
    <row r="283" spans="1:81" x14ac:dyDescent="0.25">
      <c r="A283" s="7">
        <v>513</v>
      </c>
      <c r="B283" s="7">
        <v>44657</v>
      </c>
      <c r="C283" s="7" t="s">
        <v>2128</v>
      </c>
      <c r="D283" s="7" t="s">
        <v>2129</v>
      </c>
      <c r="E283" s="7" t="s">
        <v>2130</v>
      </c>
      <c r="F283" s="7" t="s">
        <v>212</v>
      </c>
      <c r="H283" s="7" t="s">
        <v>224</v>
      </c>
      <c r="I283" s="8">
        <v>24.5</v>
      </c>
      <c r="J283" s="7" t="s">
        <v>214</v>
      </c>
      <c r="K283" s="8">
        <v>143.40574645996094</v>
      </c>
      <c r="L283" s="8">
        <v>10.316200256347656</v>
      </c>
      <c r="M283" s="7" t="s">
        <v>1033</v>
      </c>
      <c r="N283" s="7" t="s">
        <v>214</v>
      </c>
      <c r="O283" s="7" t="s">
        <v>290</v>
      </c>
      <c r="P283" s="7" t="s">
        <v>249</v>
      </c>
      <c r="Q283" s="7" t="s">
        <v>2131</v>
      </c>
      <c r="R283" s="7" t="s">
        <v>242</v>
      </c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>
        <v>0.65664797392473306</v>
      </c>
      <c r="AT283" s="8">
        <v>2.0876877718473166</v>
      </c>
      <c r="AU283" s="8">
        <v>6.7091689946338143E-2</v>
      </c>
      <c r="AV283" s="8">
        <v>1.6001885710397934</v>
      </c>
      <c r="AW283" s="8">
        <v>1.4454503065134006</v>
      </c>
      <c r="AX283" s="8">
        <v>1.8638332349235303</v>
      </c>
      <c r="AY283" s="8">
        <v>0.76977235479346562</v>
      </c>
      <c r="AZ283" s="8">
        <v>1.3186903149705163</v>
      </c>
      <c r="BA283" s="8">
        <v>0.79095966606661139</v>
      </c>
      <c r="BB283" s="8">
        <v>1.0578872656849134</v>
      </c>
      <c r="BC283" s="8">
        <v>0.78324644511807973</v>
      </c>
      <c r="BD283" s="8">
        <v>0.7429080973284794</v>
      </c>
      <c r="BE283" s="8">
        <v>0.75219473939377135</v>
      </c>
      <c r="BF283" s="8">
        <v>1.4451992092990915</v>
      </c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7" t="s">
        <v>214</v>
      </c>
      <c r="BU283" s="7" t="s">
        <v>214</v>
      </c>
      <c r="BV283" s="7">
        <v>12</v>
      </c>
      <c r="BW283" s="7" t="s">
        <v>245</v>
      </c>
      <c r="BX283" s="9">
        <v>0</v>
      </c>
      <c r="BY283" s="7" t="s">
        <v>214</v>
      </c>
      <c r="BZ283" s="7" t="s">
        <v>214</v>
      </c>
      <c r="CA283" s="25">
        <v>0</v>
      </c>
      <c r="CB283" s="25">
        <v>0</v>
      </c>
      <c r="CC283" s="25">
        <v>0</v>
      </c>
    </row>
    <row r="284" spans="1:81" x14ac:dyDescent="0.25">
      <c r="A284" s="7">
        <v>513</v>
      </c>
      <c r="B284" s="7">
        <v>44657</v>
      </c>
      <c r="C284" s="7" t="s">
        <v>2132</v>
      </c>
      <c r="D284" s="7" t="s">
        <v>2133</v>
      </c>
      <c r="E284" s="7" t="s">
        <v>2134</v>
      </c>
      <c r="F284" s="7" t="s">
        <v>331</v>
      </c>
      <c r="H284" s="7" t="s">
        <v>255</v>
      </c>
      <c r="I284" s="8">
        <v>11.5</v>
      </c>
      <c r="J284" s="7" t="s">
        <v>214</v>
      </c>
      <c r="K284" s="8">
        <v>36.224807739257813</v>
      </c>
      <c r="L284" s="8">
        <v>5.3742952346801758</v>
      </c>
      <c r="M284" s="7" t="s">
        <v>267</v>
      </c>
      <c r="N284" s="7" t="s">
        <v>591</v>
      </c>
      <c r="O284" s="7" t="s">
        <v>374</v>
      </c>
      <c r="P284" s="7" t="s">
        <v>481</v>
      </c>
      <c r="Q284" s="7" t="s">
        <v>2135</v>
      </c>
      <c r="R284" s="7" t="s">
        <v>242</v>
      </c>
      <c r="S284" s="7">
        <v>2</v>
      </c>
      <c r="T284" s="8">
        <v>0.89685451984405518</v>
      </c>
      <c r="U284" s="8">
        <v>0.90066260099411011</v>
      </c>
      <c r="V284" s="8">
        <v>0.88013678789138794</v>
      </c>
      <c r="W284" s="8">
        <v>0.67378735542297363</v>
      </c>
      <c r="X284" s="8">
        <v>0.43310090899467468</v>
      </c>
      <c r="Y284" s="8">
        <v>0.8795086145401001</v>
      </c>
      <c r="Z284" s="8">
        <v>0.77391022443771362</v>
      </c>
      <c r="AA284" s="8">
        <v>0.95793282985687256</v>
      </c>
      <c r="AB284" s="8">
        <v>0.95783489942550659</v>
      </c>
      <c r="AC284" s="8">
        <v>0.95017021894454956</v>
      </c>
      <c r="AD284" s="8">
        <v>0.78980082273483276</v>
      </c>
      <c r="AE284" s="8">
        <v>0.79420089721679688</v>
      </c>
      <c r="AF284" s="8">
        <v>0.9329342246055603</v>
      </c>
      <c r="AG284" s="8">
        <v>0.87374418973922729</v>
      </c>
      <c r="AH284" s="8">
        <v>1.4294561930000782E-2</v>
      </c>
      <c r="AI284" s="8">
        <v>0.15317258238792419</v>
      </c>
      <c r="AJ284" s="8">
        <v>0.23359288275241852</v>
      </c>
      <c r="AK284" s="8">
        <v>0.19754527509212494</v>
      </c>
      <c r="AL284" s="8">
        <v>8.4017366170883179E-2</v>
      </c>
      <c r="AM284" s="8">
        <v>3.7450537085533142E-2</v>
      </c>
      <c r="AN284" s="8">
        <v>0.13601915538311005</v>
      </c>
      <c r="AO284" s="8">
        <v>5.7071823626756668E-2</v>
      </c>
      <c r="AP284" s="8">
        <v>-1.6953297853469849</v>
      </c>
      <c r="AQ284" s="8"/>
      <c r="AR284" s="8"/>
      <c r="AS284" s="8">
        <v>-3.1826427141376219</v>
      </c>
      <c r="AT284" s="8">
        <v>-2.5436351594859663</v>
      </c>
      <c r="AU284" s="8">
        <v>-2.1067842957333189</v>
      </c>
      <c r="AV284" s="8">
        <v>-1.909444121231952</v>
      </c>
      <c r="AW284" s="8">
        <v>-3.4936317659664691</v>
      </c>
      <c r="AX284" s="8">
        <v>-2.5890278008050878</v>
      </c>
      <c r="AY284" s="8">
        <v>-3.5943151871614623</v>
      </c>
      <c r="AZ284" s="8">
        <v>-2.9661094614596575</v>
      </c>
      <c r="BA284" s="8">
        <v>-0.86234002678915367</v>
      </c>
      <c r="BB284" s="8">
        <v>-0.25981805609303998</v>
      </c>
      <c r="BC284" s="8">
        <v>-0.86234002678915367</v>
      </c>
      <c r="BD284" s="8">
        <v>-0.25981805609303998</v>
      </c>
      <c r="BE284" s="8">
        <v>-2.350342336096197</v>
      </c>
      <c r="BF284" s="8">
        <v>-1.7546421091947906</v>
      </c>
      <c r="BG284" s="7">
        <v>-50</v>
      </c>
      <c r="BH284" s="7">
        <v>-50</v>
      </c>
      <c r="BI284" s="7">
        <v>-50</v>
      </c>
      <c r="BJ284" s="7">
        <v>-50</v>
      </c>
      <c r="BK284" s="7">
        <v>-50</v>
      </c>
      <c r="BL284" s="7">
        <v>-50</v>
      </c>
      <c r="BM284" s="7">
        <v>-50</v>
      </c>
      <c r="BN284" s="7">
        <v>180.56413972219698</v>
      </c>
      <c r="BO284" s="7">
        <v>106.54637807640185</v>
      </c>
      <c r="BP284" s="7">
        <v>209.67881283013557</v>
      </c>
      <c r="BQ284" s="7">
        <v>97.11090412795464</v>
      </c>
      <c r="BR284" s="7">
        <v>101.30953766931812</v>
      </c>
      <c r="BS284" s="7">
        <v>101.30953766931812</v>
      </c>
      <c r="BT284" s="7" t="s">
        <v>627</v>
      </c>
      <c r="BU284" s="7" t="s">
        <v>628</v>
      </c>
      <c r="BV284" s="7">
        <v>10.5</v>
      </c>
      <c r="BW284" s="7" t="s">
        <v>345</v>
      </c>
      <c r="BX284" s="9">
        <v>2.5</v>
      </c>
      <c r="BY284" s="7" t="s">
        <v>591</v>
      </c>
      <c r="BZ284" s="7" t="s">
        <v>214</v>
      </c>
      <c r="CA284" s="25">
        <v>0</v>
      </c>
      <c r="CB284" s="25">
        <v>0</v>
      </c>
      <c r="CC284" s="25">
        <v>0</v>
      </c>
    </row>
    <row r="285" spans="1:81" x14ac:dyDescent="0.25">
      <c r="A285" s="7">
        <v>513</v>
      </c>
      <c r="B285" s="7">
        <v>44657</v>
      </c>
      <c r="C285" s="7" t="s">
        <v>2136</v>
      </c>
      <c r="D285" s="7" t="s">
        <v>2137</v>
      </c>
      <c r="E285" s="7" t="s">
        <v>2138</v>
      </c>
      <c r="F285" s="7" t="s">
        <v>254</v>
      </c>
      <c r="H285" s="7" t="s">
        <v>224</v>
      </c>
      <c r="I285" s="8">
        <v>24.5</v>
      </c>
      <c r="J285" s="7" t="s">
        <v>214</v>
      </c>
      <c r="K285" s="8">
        <v>322.3206787109375</v>
      </c>
      <c r="L285" s="8">
        <v>1.8683536052703857</v>
      </c>
      <c r="M285" s="7" t="s">
        <v>239</v>
      </c>
      <c r="N285" s="7" t="s">
        <v>214</v>
      </c>
      <c r="O285" s="7" t="s">
        <v>290</v>
      </c>
      <c r="P285" s="7" t="s">
        <v>302</v>
      </c>
      <c r="Q285" s="7" t="s">
        <v>2139</v>
      </c>
      <c r="R285" s="7" t="s">
        <v>242</v>
      </c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>
        <v>6.8060220318247475E-2</v>
      </c>
      <c r="AT285" s="8">
        <v>1.4838101958771992</v>
      </c>
      <c r="AU285" s="8">
        <v>2.3453700383659042</v>
      </c>
      <c r="AV285" s="8">
        <v>1.8929960068072893</v>
      </c>
      <c r="AW285" s="8">
        <v>1.1945159566172638</v>
      </c>
      <c r="AX285" s="8">
        <v>1.8578020806357827</v>
      </c>
      <c r="AY285" s="8">
        <v>2.567720079935516</v>
      </c>
      <c r="AZ285" s="8">
        <v>2.4945066270362362</v>
      </c>
      <c r="BA285" s="8">
        <v>1.4378611493860627</v>
      </c>
      <c r="BB285" s="8">
        <v>1.2868799725922437</v>
      </c>
      <c r="BC285" s="8">
        <v>2.5897902726191417</v>
      </c>
      <c r="BD285" s="8">
        <v>2.1358344461705983</v>
      </c>
      <c r="BE285" s="8">
        <v>1.7005529528736893</v>
      </c>
      <c r="BF285" s="8">
        <v>1.8586382215198916</v>
      </c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7" t="s">
        <v>214</v>
      </c>
      <c r="BU285" s="7" t="s">
        <v>214</v>
      </c>
      <c r="BV285" s="7">
        <v>13.5</v>
      </c>
      <c r="BW285" s="7" t="s">
        <v>238</v>
      </c>
      <c r="BX285" s="9">
        <v>0</v>
      </c>
      <c r="BY285" s="7" t="s">
        <v>214</v>
      </c>
      <c r="BZ285" s="7" t="s">
        <v>214</v>
      </c>
      <c r="CA285" s="25">
        <v>0</v>
      </c>
      <c r="CB285" s="25">
        <v>0</v>
      </c>
      <c r="CC285" s="25">
        <v>0</v>
      </c>
    </row>
    <row r="286" spans="1:81" x14ac:dyDescent="0.25">
      <c r="A286" s="7">
        <v>513</v>
      </c>
      <c r="B286" s="7">
        <v>44657</v>
      </c>
      <c r="C286" s="7" t="s">
        <v>2140</v>
      </c>
      <c r="D286" s="7" t="s">
        <v>2141</v>
      </c>
      <c r="E286" s="7" t="s">
        <v>2141</v>
      </c>
      <c r="F286" s="7" t="s">
        <v>212</v>
      </c>
      <c r="H286" s="7" t="s">
        <v>224</v>
      </c>
      <c r="I286" s="8">
        <v>24.5</v>
      </c>
      <c r="J286" s="7" t="s">
        <v>214</v>
      </c>
      <c r="K286" s="8">
        <v>83.562973022460938</v>
      </c>
      <c r="L286" s="8">
        <v>1.8836560249328613</v>
      </c>
      <c r="M286" s="7" t="s">
        <v>349</v>
      </c>
      <c r="N286" s="7" t="s">
        <v>214</v>
      </c>
      <c r="O286" s="7" t="s">
        <v>374</v>
      </c>
      <c r="P286" s="7" t="s">
        <v>249</v>
      </c>
      <c r="Q286" s="7" t="s">
        <v>2142</v>
      </c>
      <c r="R286" s="7" t="s">
        <v>242</v>
      </c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>
        <v>0.77051724183040515</v>
      </c>
      <c r="AT286" s="8">
        <v>2.3665403033334651</v>
      </c>
      <c r="AU286" s="8">
        <v>0.18586214702508252</v>
      </c>
      <c r="AV286" s="8">
        <v>1.8740739917579858</v>
      </c>
      <c r="AW286" s="8">
        <v>1.4816779550758614</v>
      </c>
      <c r="AX286" s="8">
        <v>1.9076198322542466</v>
      </c>
      <c r="AY286" s="8">
        <v>0.88294809382498129</v>
      </c>
      <c r="AZ286" s="8">
        <v>1.4866951391423016</v>
      </c>
      <c r="BA286" s="8">
        <v>-0.44072811863556527</v>
      </c>
      <c r="BB286" s="8">
        <v>0.25681104036515845</v>
      </c>
      <c r="BC286" s="8">
        <v>0.1501422151177523</v>
      </c>
      <c r="BD286" s="8">
        <v>0.76646289263892231</v>
      </c>
      <c r="BE286" s="8">
        <v>0.50506992237308623</v>
      </c>
      <c r="BF286" s="8">
        <v>1.443033866582013</v>
      </c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7" t="s">
        <v>352</v>
      </c>
      <c r="BU286" s="7" t="s">
        <v>353</v>
      </c>
      <c r="BV286" s="7">
        <v>10.5</v>
      </c>
      <c r="BW286" s="7" t="s">
        <v>345</v>
      </c>
      <c r="BX286" s="9">
        <v>0</v>
      </c>
      <c r="BY286" s="7" t="s">
        <v>214</v>
      </c>
      <c r="BZ286" s="7" t="s">
        <v>214</v>
      </c>
      <c r="CA286" s="25">
        <v>0</v>
      </c>
      <c r="CB286" s="25">
        <v>0</v>
      </c>
      <c r="CC286" s="25">
        <v>0</v>
      </c>
    </row>
    <row r="287" spans="1:81" x14ac:dyDescent="0.25">
      <c r="A287" s="7">
        <v>513</v>
      </c>
      <c r="B287" s="7">
        <v>44657</v>
      </c>
      <c r="C287" s="7" t="s">
        <v>2143</v>
      </c>
      <c r="D287" s="7" t="s">
        <v>2144</v>
      </c>
      <c r="E287" s="7" t="s">
        <v>2145</v>
      </c>
      <c r="F287" s="7" t="s">
        <v>266</v>
      </c>
      <c r="G287" s="7">
        <v>2</v>
      </c>
      <c r="H287" s="7" t="s">
        <v>287</v>
      </c>
      <c r="I287" s="8">
        <v>14.5</v>
      </c>
      <c r="J287" s="7" t="s">
        <v>214</v>
      </c>
      <c r="K287" s="8">
        <v>431.99087524414063</v>
      </c>
      <c r="L287" s="8">
        <v>2.5687179565429688</v>
      </c>
      <c r="M287" s="7" t="s">
        <v>267</v>
      </c>
      <c r="N287" s="7" t="s">
        <v>231</v>
      </c>
      <c r="O287" s="7" t="s">
        <v>396</v>
      </c>
      <c r="P287" s="7" t="s">
        <v>269</v>
      </c>
      <c r="Q287" s="7" t="s">
        <v>19139</v>
      </c>
      <c r="R287" s="7" t="s">
        <v>242</v>
      </c>
      <c r="T287" s="8">
        <v>0.86151903867721558</v>
      </c>
      <c r="U287" s="8">
        <v>0.85304796695709229</v>
      </c>
      <c r="V287" s="8">
        <v>0.85332036018371582</v>
      </c>
      <c r="W287" s="8">
        <v>0.70924794673919678</v>
      </c>
      <c r="X287" s="8">
        <v>0.4763370156288147</v>
      </c>
      <c r="Y287" s="8">
        <v>0.80801326036453247</v>
      </c>
      <c r="Z287" s="8">
        <v>0.73383897542953491</v>
      </c>
      <c r="AA287" s="8">
        <v>0.8811800479888916</v>
      </c>
      <c r="AB287" s="8">
        <v>0.92357409000396729</v>
      </c>
      <c r="AC287" s="8">
        <v>0.9019160270690918</v>
      </c>
      <c r="AD287" s="8">
        <v>0.80927962064743042</v>
      </c>
      <c r="AE287" s="8">
        <v>0.84729123115539551</v>
      </c>
      <c r="AF287" s="8">
        <v>0.94854295253753662</v>
      </c>
      <c r="AG287" s="8">
        <v>0.8735700249671936</v>
      </c>
      <c r="AH287" s="8">
        <v>0.16522657871246338</v>
      </c>
      <c r="AI287" s="8">
        <v>1.7007204294204712</v>
      </c>
      <c r="AJ287" s="8">
        <v>2.5572900772094727</v>
      </c>
      <c r="AK287" s="8">
        <v>2.2137959003448486</v>
      </c>
      <c r="AL287" s="8">
        <v>1.0222411155700684</v>
      </c>
      <c r="AM287" s="8">
        <v>0.476093590259552</v>
      </c>
      <c r="AN287" s="8">
        <v>1.4444001913070679</v>
      </c>
      <c r="AO287" s="8">
        <v>0.62551969289779663</v>
      </c>
      <c r="AP287" s="8">
        <v>0.31806999444961548</v>
      </c>
      <c r="AQ287" s="8"/>
      <c r="AR287" s="8"/>
      <c r="AS287" s="7">
        <v>-3.0545337717413039</v>
      </c>
      <c r="AT287" s="7">
        <v>-2.6617542310403119</v>
      </c>
      <c r="AU287" s="7">
        <v>-1.6747625386237868</v>
      </c>
      <c r="AV287" s="7">
        <v>-1.4006761739925411</v>
      </c>
      <c r="AW287" s="7">
        <v>-3.3862826337998739</v>
      </c>
      <c r="AX287" s="7">
        <v>-2.9221926082031402</v>
      </c>
      <c r="AY287" s="7">
        <v>-2.6040640045684729</v>
      </c>
      <c r="AZ287" s="7">
        <v>-1.9135738111174656</v>
      </c>
      <c r="BA287" s="7">
        <v>-2.8452568811596559</v>
      </c>
      <c r="BB287" s="7">
        <v>-2.6053490417334491</v>
      </c>
      <c r="BC287" s="7">
        <v>-1.4254391221668135</v>
      </c>
      <c r="BD287" s="7">
        <v>-1.0365640086669983</v>
      </c>
      <c r="BE287" s="7">
        <v>-2.4983898253433181</v>
      </c>
      <c r="BF287" s="7">
        <v>-2.0900183124589842</v>
      </c>
      <c r="BG287" s="7">
        <v>23.558660471711619</v>
      </c>
      <c r="BH287" s="7">
        <v>21.053476383663011</v>
      </c>
      <c r="BI287" s="7">
        <v>1.7342432703123245</v>
      </c>
      <c r="BJ287" s="7">
        <v>-12.810066204845421</v>
      </c>
      <c r="BK287" s="7">
        <v>3.908929413490863</v>
      </c>
      <c r="BL287" s="7">
        <v>-13.674440083421887</v>
      </c>
      <c r="BM287" s="7">
        <v>3.9618005418184179</v>
      </c>
      <c r="BN287" s="7">
        <v>330.21961167659822</v>
      </c>
      <c r="BO287" s="7">
        <v>341.04177834503633</v>
      </c>
      <c r="BP287" s="7">
        <v>424.49910256185581</v>
      </c>
      <c r="BQ287" s="7">
        <v>487.32919236180624</v>
      </c>
      <c r="BR287" s="7">
        <v>415.10465685812579</v>
      </c>
      <c r="BS287" s="7">
        <v>491.06320864525043</v>
      </c>
      <c r="BT287" s="7" t="s">
        <v>259</v>
      </c>
      <c r="BU287" s="7" t="s">
        <v>260</v>
      </c>
      <c r="BV287" s="7">
        <v>14.5</v>
      </c>
      <c r="BW287" s="7" t="s">
        <v>287</v>
      </c>
      <c r="BX287" s="9">
        <v>1.6000000238418579</v>
      </c>
      <c r="BY287" s="7" t="s">
        <v>231</v>
      </c>
      <c r="BZ287" s="7" t="s">
        <v>214</v>
      </c>
      <c r="CA287" s="25">
        <v>0</v>
      </c>
      <c r="CB287" s="25">
        <v>0</v>
      </c>
      <c r="CC287" s="25">
        <v>0</v>
      </c>
    </row>
    <row r="288" spans="1:81" x14ac:dyDescent="0.25">
      <c r="A288" s="7">
        <v>513</v>
      </c>
      <c r="B288" s="7">
        <v>44657</v>
      </c>
      <c r="C288" s="7" t="s">
        <v>2146</v>
      </c>
      <c r="D288" s="7" t="s">
        <v>2147</v>
      </c>
      <c r="E288" s="7" t="s">
        <v>2148</v>
      </c>
      <c r="F288" s="7" t="s">
        <v>237</v>
      </c>
      <c r="H288" s="7" t="s">
        <v>224</v>
      </c>
      <c r="I288" s="8">
        <v>24.5</v>
      </c>
      <c r="J288" s="7" t="s">
        <v>214</v>
      </c>
      <c r="K288" s="8">
        <v>342.56057739257813</v>
      </c>
      <c r="L288" s="8">
        <v>4.6804585456848145</v>
      </c>
      <c r="M288" s="7" t="s">
        <v>239</v>
      </c>
      <c r="N288" s="7" t="s">
        <v>214</v>
      </c>
      <c r="O288" s="7" t="s">
        <v>396</v>
      </c>
      <c r="P288" s="7" t="s">
        <v>240</v>
      </c>
      <c r="Q288" s="7" t="s">
        <v>2149</v>
      </c>
      <c r="R288" s="7" t="s">
        <v>242</v>
      </c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>
        <v>0.90859581682685819</v>
      </c>
      <c r="AT288" s="8">
        <v>2.5800649910149791</v>
      </c>
      <c r="AU288" s="8">
        <v>1.8409422970409164</v>
      </c>
      <c r="AV288" s="8">
        <v>1.9281583428546005</v>
      </c>
      <c r="AW288" s="8">
        <v>1.5586717363113547</v>
      </c>
      <c r="AX288" s="8">
        <v>1.9923321080521708</v>
      </c>
      <c r="AY288" s="8">
        <v>0.85488161987515343</v>
      </c>
      <c r="AZ288" s="8">
        <v>1.0739070436410691</v>
      </c>
      <c r="BA288" s="8">
        <v>1.6940928580003352</v>
      </c>
      <c r="BB288" s="8">
        <v>1.4570107453710801</v>
      </c>
      <c r="BC288" s="8">
        <v>1.4981837370659747</v>
      </c>
      <c r="BD288" s="8">
        <v>1.6214230971953589</v>
      </c>
      <c r="BE288" s="8">
        <v>1.3925613441867657</v>
      </c>
      <c r="BF288" s="8">
        <v>1.7754827213548767</v>
      </c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7" t="s">
        <v>352</v>
      </c>
      <c r="BU288" s="7" t="s">
        <v>353</v>
      </c>
      <c r="BV288" s="7">
        <v>14.5</v>
      </c>
      <c r="BW288" s="7" t="s">
        <v>287</v>
      </c>
      <c r="BX288" s="9">
        <v>0</v>
      </c>
      <c r="BY288" s="7" t="s">
        <v>214</v>
      </c>
      <c r="BZ288" s="7" t="s">
        <v>214</v>
      </c>
      <c r="CA288" s="25">
        <v>0</v>
      </c>
      <c r="CB288" s="25">
        <v>0</v>
      </c>
      <c r="CC288" s="25">
        <v>0</v>
      </c>
    </row>
    <row r="289" spans="1:81" x14ac:dyDescent="0.25">
      <c r="A289" s="7">
        <v>513</v>
      </c>
      <c r="B289" s="7">
        <v>44657</v>
      </c>
      <c r="C289" s="7" t="s">
        <v>2150</v>
      </c>
      <c r="D289" s="7" t="s">
        <v>2151</v>
      </c>
      <c r="E289" s="7" t="s">
        <v>2152</v>
      </c>
      <c r="F289" s="7" t="s">
        <v>237</v>
      </c>
      <c r="H289" s="7" t="s">
        <v>224</v>
      </c>
      <c r="I289" s="8">
        <v>24.5</v>
      </c>
      <c r="J289" s="7" t="s">
        <v>214</v>
      </c>
      <c r="K289" s="8">
        <v>297.25860595703125</v>
      </c>
      <c r="L289" s="8">
        <v>1.5606000423431396</v>
      </c>
      <c r="M289" s="7" t="s">
        <v>239</v>
      </c>
      <c r="N289" s="7" t="s">
        <v>214</v>
      </c>
      <c r="O289" s="7" t="s">
        <v>396</v>
      </c>
      <c r="P289" s="7" t="s">
        <v>240</v>
      </c>
      <c r="Q289" s="7" t="s">
        <v>2153</v>
      </c>
      <c r="R289" s="7" t="s">
        <v>242</v>
      </c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>
        <v>0.67445578454439836</v>
      </c>
      <c r="AT289" s="8">
        <v>2.2345673595425111</v>
      </c>
      <c r="AU289" s="8">
        <v>1.6510642652712211</v>
      </c>
      <c r="AV289" s="8">
        <v>1.7296150603100147</v>
      </c>
      <c r="AW289" s="8">
        <v>1.4774330206271804</v>
      </c>
      <c r="AX289" s="8">
        <v>1.9052494679001137</v>
      </c>
      <c r="AY289" s="8">
        <v>0.7465558698844903</v>
      </c>
      <c r="AZ289" s="8">
        <v>0.96618259416609942</v>
      </c>
      <c r="BA289" s="8">
        <v>1.5962180180002414</v>
      </c>
      <c r="BB289" s="8">
        <v>1.3653943836969626</v>
      </c>
      <c r="BC289" s="8">
        <v>1.412291460747652</v>
      </c>
      <c r="BD289" s="8">
        <v>1.5198097492964249</v>
      </c>
      <c r="BE289" s="8">
        <v>1.2596697365125307</v>
      </c>
      <c r="BF289" s="8">
        <v>1.6201364358186876</v>
      </c>
      <c r="BT289" s="7" t="s">
        <v>214</v>
      </c>
      <c r="BU289" s="7" t="s">
        <v>214</v>
      </c>
      <c r="BV289" s="7">
        <v>14.5</v>
      </c>
      <c r="BW289" s="7" t="s">
        <v>287</v>
      </c>
      <c r="BX289" s="9">
        <v>0</v>
      </c>
      <c r="BY289" s="7" t="s">
        <v>214</v>
      </c>
      <c r="BZ289" s="7" t="s">
        <v>214</v>
      </c>
      <c r="CA289" s="25">
        <v>0</v>
      </c>
      <c r="CB289" s="25">
        <v>0</v>
      </c>
      <c r="CC289" s="25">
        <v>0</v>
      </c>
    </row>
    <row r="290" spans="1:81" x14ac:dyDescent="0.25">
      <c r="A290" s="7">
        <v>513</v>
      </c>
      <c r="B290" s="7">
        <v>44657</v>
      </c>
      <c r="C290" s="7" t="s">
        <v>2154</v>
      </c>
      <c r="D290" s="7" t="s">
        <v>2155</v>
      </c>
      <c r="E290" s="7" t="s">
        <v>2155</v>
      </c>
      <c r="F290" s="7" t="s">
        <v>237</v>
      </c>
      <c r="H290" s="7" t="s">
        <v>287</v>
      </c>
      <c r="I290" s="8">
        <v>14.5</v>
      </c>
      <c r="J290" s="7" t="s">
        <v>214</v>
      </c>
      <c r="K290" s="8">
        <v>359.9439697265625</v>
      </c>
      <c r="L290" s="8">
        <v>5.5907001495361328</v>
      </c>
      <c r="M290" s="7" t="s">
        <v>639</v>
      </c>
      <c r="N290" s="7" t="s">
        <v>295</v>
      </c>
      <c r="O290" s="7" t="s">
        <v>396</v>
      </c>
      <c r="P290" s="7" t="s">
        <v>240</v>
      </c>
      <c r="Q290" s="7" t="s">
        <v>2156</v>
      </c>
      <c r="R290" s="7" t="s">
        <v>291</v>
      </c>
      <c r="T290" s="8">
        <v>0.66628086566925049</v>
      </c>
      <c r="U290" s="8">
        <v>0.73014599084854126</v>
      </c>
      <c r="V290" s="8">
        <v>0.69610828161239624</v>
      </c>
      <c r="W290" s="8">
        <v>0.54424065351486206</v>
      </c>
      <c r="X290" s="8">
        <v>0.33824250102043152</v>
      </c>
      <c r="Y290" s="8">
        <v>0.64415901899337769</v>
      </c>
      <c r="Z290" s="8">
        <v>0.54305410385131836</v>
      </c>
      <c r="AA290" s="8">
        <v>0.79275959730148315</v>
      </c>
      <c r="AB290" s="8">
        <v>0.86316055059432983</v>
      </c>
      <c r="AC290" s="8">
        <v>0.93632900714874268</v>
      </c>
      <c r="AD290" s="8">
        <v>0.90219652652740479</v>
      </c>
      <c r="AE290" s="8">
        <v>0.76357966661453247</v>
      </c>
      <c r="AF290" s="8">
        <v>0.91635310649871826</v>
      </c>
      <c r="AG290" s="8">
        <v>0.83044219017028809</v>
      </c>
      <c r="AH290" s="8">
        <v>7.6816171407699585E-2</v>
      </c>
      <c r="AI290" s="8">
        <v>0.61150234937667847</v>
      </c>
      <c r="AJ290" s="8">
        <v>1.0176278352737427</v>
      </c>
      <c r="AK290" s="8">
        <v>0.83960509300231934</v>
      </c>
      <c r="AL290" s="8">
        <v>0.36468592286109924</v>
      </c>
      <c r="AM290" s="8">
        <v>0.15717336535453796</v>
      </c>
      <c r="AN290" s="8">
        <v>0.5353463888168335</v>
      </c>
      <c r="AO290" s="8">
        <v>0.21520683169364929</v>
      </c>
      <c r="AP290" s="8">
        <v>-0.56721824407577515</v>
      </c>
      <c r="AQ290" s="8"/>
      <c r="AR290" s="8"/>
      <c r="AS290" s="8">
        <v>-1.9284391065920845</v>
      </c>
      <c r="AT290" s="8">
        <v>-1.406204088789855</v>
      </c>
      <c r="AU290" s="8">
        <v>-1.9320117328441448</v>
      </c>
      <c r="AV290" s="8">
        <v>-1.3738401238668321</v>
      </c>
      <c r="AW290" s="8">
        <v>-1.4958008727231704</v>
      </c>
      <c r="AX290" s="8">
        <v>-0.92160406528679106</v>
      </c>
      <c r="AY290" s="8">
        <v>-1.5346800313527618</v>
      </c>
      <c r="AZ290" s="8">
        <v>-1.1412805627326326</v>
      </c>
      <c r="BA290" s="8">
        <v>0.24518556334051428</v>
      </c>
      <c r="BB290" s="8">
        <v>-0.1619381501804085</v>
      </c>
      <c r="BC290" s="8">
        <v>0.50158110956765523</v>
      </c>
      <c r="BD290" s="8">
        <v>0.23804047968523059</v>
      </c>
      <c r="BE290" s="8">
        <v>-1.0240275117673321</v>
      </c>
      <c r="BF290" s="8">
        <v>-0.7944710851952147</v>
      </c>
      <c r="BG290" s="7">
        <v>8.2580514052075635</v>
      </c>
      <c r="BH290" s="7">
        <v>-0.11958651948067453</v>
      </c>
      <c r="BI290" s="7">
        <v>16.584158993362752</v>
      </c>
      <c r="BJ290" s="7">
        <v>-6.2944174749472896</v>
      </c>
      <c r="BK290" s="7">
        <v>7.4340022360144449</v>
      </c>
      <c r="BL290" s="7">
        <v>0.16785568460752223</v>
      </c>
      <c r="BM290" s="7">
        <v>4.3383440541273854</v>
      </c>
      <c r="BN290" s="7">
        <v>330.21961167659822</v>
      </c>
      <c r="BO290" s="7">
        <v>360.37441419203907</v>
      </c>
      <c r="BP290" s="7">
        <v>300.25028950008789</v>
      </c>
      <c r="BQ290" s="7">
        <v>382.60034585705023</v>
      </c>
      <c r="BR290" s="7">
        <v>333.18572696869069</v>
      </c>
      <c r="BS290" s="7">
        <v>359.33978331197449</v>
      </c>
      <c r="BT290" s="7" t="s">
        <v>317</v>
      </c>
      <c r="BU290" s="7" t="s">
        <v>318</v>
      </c>
      <c r="BV290" s="7">
        <v>14.166666984558105</v>
      </c>
      <c r="BW290" s="7" t="s">
        <v>287</v>
      </c>
      <c r="BX290" s="9">
        <v>1.9750000238418579</v>
      </c>
      <c r="BY290" s="7" t="s">
        <v>295</v>
      </c>
      <c r="BZ290" s="7" t="s">
        <v>214</v>
      </c>
      <c r="CA290" s="25">
        <v>1</v>
      </c>
      <c r="CB290" s="25">
        <v>1</v>
      </c>
      <c r="CC290" s="25">
        <v>1</v>
      </c>
    </row>
    <row r="291" spans="1:81" x14ac:dyDescent="0.25">
      <c r="A291" s="7">
        <v>513</v>
      </c>
      <c r="B291" s="7">
        <v>44657</v>
      </c>
      <c r="C291" s="7" t="s">
        <v>2157</v>
      </c>
      <c r="D291" s="7" t="s">
        <v>2158</v>
      </c>
      <c r="E291" s="7" t="s">
        <v>2158</v>
      </c>
      <c r="F291" s="7" t="s">
        <v>212</v>
      </c>
      <c r="G291" s="7">
        <v>2</v>
      </c>
      <c r="H291" s="7" t="s">
        <v>255</v>
      </c>
      <c r="I291" s="8">
        <v>11.5</v>
      </c>
      <c r="J291" s="7" t="s">
        <v>214</v>
      </c>
      <c r="K291" s="8">
        <v>151.93214416503906</v>
      </c>
      <c r="L291" s="8">
        <v>7.26190185546875</v>
      </c>
      <c r="M291" s="7" t="s">
        <v>239</v>
      </c>
      <c r="N291" s="7" t="s">
        <v>231</v>
      </c>
      <c r="O291" s="7" t="s">
        <v>256</v>
      </c>
      <c r="P291" s="7" t="s">
        <v>217</v>
      </c>
      <c r="Q291" s="7" t="s">
        <v>2159</v>
      </c>
      <c r="R291" s="7" t="s">
        <v>242</v>
      </c>
      <c r="T291" s="8">
        <v>0.86960601806640625</v>
      </c>
      <c r="U291" s="8">
        <v>0.889518141746521</v>
      </c>
      <c r="V291" s="8">
        <v>0.86179143190383911</v>
      </c>
      <c r="W291" s="8">
        <v>0.76700758934020996</v>
      </c>
      <c r="X291" s="8">
        <v>0.3491320013999939</v>
      </c>
      <c r="Y291" s="8">
        <v>0.79070019721984863</v>
      </c>
      <c r="Z291" s="8">
        <v>0.66732281446456909</v>
      </c>
      <c r="AA291" s="8">
        <v>0.9516875147819519</v>
      </c>
      <c r="AB291" s="8">
        <v>0.94153296947479248</v>
      </c>
      <c r="AC291" s="8">
        <v>0.92799842357635498</v>
      </c>
      <c r="AD291" s="8">
        <v>0.80682104825973511</v>
      </c>
      <c r="AE291" s="8">
        <v>0.75643396377563477</v>
      </c>
      <c r="AF291" s="8">
        <v>0.90778803825378418</v>
      </c>
      <c r="AG291" s="8">
        <v>0.85374891757965088</v>
      </c>
      <c r="AH291" s="8">
        <v>4.2598918080329895E-2</v>
      </c>
      <c r="AI291" s="8">
        <v>0.44259780645370483</v>
      </c>
      <c r="AJ291" s="8">
        <v>0.68751150369644165</v>
      </c>
      <c r="AK291" s="8">
        <v>0.57642966508865356</v>
      </c>
      <c r="AL291" s="8">
        <v>0.28501883149147034</v>
      </c>
      <c r="AM291" s="8">
        <v>8.9967645704746246E-2</v>
      </c>
      <c r="AN291" s="8">
        <v>0.36441776156425476</v>
      </c>
      <c r="AO291" s="8">
        <v>0.14665430784225464</v>
      </c>
      <c r="AP291" s="8">
        <v>-0.4331716001033783</v>
      </c>
      <c r="AQ291" s="8"/>
      <c r="AR291" s="8"/>
      <c r="AS291" s="8">
        <v>1.8535030284833918</v>
      </c>
      <c r="AT291" s="8">
        <v>2.037329163188534</v>
      </c>
      <c r="AU291" s="8">
        <v>2.1647955367512042</v>
      </c>
      <c r="AV291" s="8">
        <v>1.6637334496894656</v>
      </c>
      <c r="AW291" s="8">
        <v>-0.34435566748390634</v>
      </c>
      <c r="AX291" s="8">
        <v>0.1501118158648593</v>
      </c>
      <c r="AY291" s="8">
        <v>1.1367411942736769</v>
      </c>
      <c r="AZ291" s="8">
        <v>0.69367375566342793</v>
      </c>
      <c r="BA291" s="8">
        <v>-0.54261997161341358</v>
      </c>
      <c r="BB291" s="8">
        <v>-0.10626667590983579</v>
      </c>
      <c r="BC291" s="8">
        <v>-0.43785038119282355</v>
      </c>
      <c r="BD291" s="8">
        <v>-0.35913089315073365</v>
      </c>
      <c r="BE291" s="8">
        <v>0.63836895653635473</v>
      </c>
      <c r="BF291" s="8">
        <v>0.67990843589095296</v>
      </c>
      <c r="BG291" s="8">
        <v>-18.845252079149159</v>
      </c>
      <c r="BH291" s="8">
        <v>-9.2744826238132827</v>
      </c>
      <c r="BI291" s="8">
        <v>-38.008197002977944</v>
      </c>
      <c r="BJ291" s="8">
        <v>-4.520801808800158</v>
      </c>
      <c r="BK291" s="8">
        <v>-28.648476061165027</v>
      </c>
      <c r="BL291" s="8">
        <v>-2.1055165428723512</v>
      </c>
      <c r="BM291" s="8">
        <v>-16.900454353129653</v>
      </c>
      <c r="BN291" s="8">
        <v>180.56413972219698</v>
      </c>
      <c r="BO291" s="8">
        <v>166.02306447561256</v>
      </c>
      <c r="BP291" s="8">
        <v>209.67881283013557</v>
      </c>
      <c r="BQ291" s="8">
        <v>158.80069528660101</v>
      </c>
      <c r="BR291" s="8">
        <v>195.45838811537502</v>
      </c>
      <c r="BS291" s="8">
        <v>155.13110059437463</v>
      </c>
      <c r="BT291" s="7" t="s">
        <v>243</v>
      </c>
      <c r="BU291" s="7" t="s">
        <v>244</v>
      </c>
      <c r="BV291" s="7">
        <v>11.5</v>
      </c>
      <c r="BW291" s="7" t="s">
        <v>255</v>
      </c>
      <c r="BX291" s="9">
        <v>2</v>
      </c>
      <c r="BY291" s="7" t="s">
        <v>231</v>
      </c>
      <c r="BZ291" s="7" t="s">
        <v>214</v>
      </c>
      <c r="CA291" s="25">
        <v>0</v>
      </c>
      <c r="CB291" s="25">
        <v>0</v>
      </c>
      <c r="CC291" s="25">
        <v>0</v>
      </c>
    </row>
    <row r="292" spans="1:81" x14ac:dyDescent="0.25">
      <c r="A292" s="7">
        <v>513</v>
      </c>
      <c r="B292" s="7">
        <v>44657</v>
      </c>
      <c r="C292" s="7" t="s">
        <v>2160</v>
      </c>
      <c r="D292" s="7" t="s">
        <v>2161</v>
      </c>
      <c r="E292" s="7" t="s">
        <v>2162</v>
      </c>
      <c r="F292" s="7" t="s">
        <v>280</v>
      </c>
      <c r="G292" s="7">
        <v>1</v>
      </c>
      <c r="H292" s="7" t="s">
        <v>245</v>
      </c>
      <c r="I292" s="8">
        <v>12.5</v>
      </c>
      <c r="J292" s="7" t="s">
        <v>214</v>
      </c>
      <c r="K292" s="8">
        <v>184.47270202636719</v>
      </c>
      <c r="L292" s="8">
        <v>5.9576001167297363</v>
      </c>
      <c r="M292" s="7" t="s">
        <v>639</v>
      </c>
      <c r="N292" s="7" t="s">
        <v>231</v>
      </c>
      <c r="O292" s="7" t="s">
        <v>256</v>
      </c>
      <c r="P292" s="7" t="s">
        <v>284</v>
      </c>
      <c r="Q292" s="7" t="s">
        <v>2163</v>
      </c>
      <c r="R292" s="7" t="s">
        <v>291</v>
      </c>
      <c r="T292" s="8">
        <v>0.59844136238098145</v>
      </c>
      <c r="U292" s="8">
        <v>0.66295087337493896</v>
      </c>
      <c r="V292" s="8">
        <v>0.64023369550704956</v>
      </c>
      <c r="W292" s="8">
        <v>0.44978946447372437</v>
      </c>
      <c r="X292" s="8">
        <v>0.25906094908714294</v>
      </c>
      <c r="Y292" s="8">
        <v>0.62950032949447632</v>
      </c>
      <c r="Z292" s="8">
        <v>0.50768500566482544</v>
      </c>
      <c r="AA292" s="8">
        <v>0.82420080900192261</v>
      </c>
      <c r="AB292" s="8">
        <v>0.8598751425743103</v>
      </c>
      <c r="AC292" s="8">
        <v>0.91211014986038208</v>
      </c>
      <c r="AD292" s="8">
        <v>0.9200025200843811</v>
      </c>
      <c r="AE292" s="8">
        <v>0.79124361276626587</v>
      </c>
      <c r="AF292" s="8">
        <v>0.86922609806060791</v>
      </c>
      <c r="AG292" s="8">
        <v>0.85000509023666382</v>
      </c>
      <c r="AH292" s="8">
        <v>5.6909546256065369E-2</v>
      </c>
      <c r="AI292" s="8">
        <v>0.40690669417381287</v>
      </c>
      <c r="AJ292" s="8">
        <v>0.68453091382980347</v>
      </c>
      <c r="AK292" s="8">
        <v>0.57209646701812744</v>
      </c>
      <c r="AL292" s="8">
        <v>0.22329024970531464</v>
      </c>
      <c r="AM292" s="8">
        <v>8.9183636009693146E-2</v>
      </c>
      <c r="AN292" s="8">
        <v>0.38758790493011475</v>
      </c>
      <c r="AO292" s="8">
        <v>0.14905267953872681</v>
      </c>
      <c r="AP292" s="8">
        <v>-0.37023544311523438</v>
      </c>
      <c r="AQ292" s="8"/>
      <c r="AR292" s="8"/>
      <c r="AS292" s="8">
        <v>-1.0854895942745582</v>
      </c>
      <c r="AT292" s="8">
        <v>-0.77004535062094492</v>
      </c>
      <c r="AU292" s="8">
        <v>-1.2862728215310539</v>
      </c>
      <c r="AV292" s="8">
        <v>-0.74675889049914423</v>
      </c>
      <c r="AW292" s="8">
        <v>-0.29255215994833084</v>
      </c>
      <c r="AX292" s="8">
        <v>0.94918458141235129</v>
      </c>
      <c r="AY292" s="8">
        <v>-0.30437378828105377</v>
      </c>
      <c r="AZ292" s="8">
        <v>1.0987042390631654</v>
      </c>
      <c r="BA292" s="8">
        <v>1.6775613138719805</v>
      </c>
      <c r="BB292" s="8">
        <v>1.9103580717453614</v>
      </c>
      <c r="BC292" s="8">
        <v>1.6775613138719805</v>
      </c>
      <c r="BD292" s="8">
        <v>1.9103580717453614</v>
      </c>
      <c r="BE292" s="8">
        <v>6.4405710618160736E-2</v>
      </c>
      <c r="BF292" s="8">
        <v>0.72530012047435832</v>
      </c>
      <c r="BG292" s="8">
        <v>-19.698813936822351</v>
      </c>
      <c r="BH292" s="8">
        <v>-37.950362520008539</v>
      </c>
      <c r="BI292" s="8">
        <v>-8.6154333293325909</v>
      </c>
      <c r="BJ292" s="8">
        <v>-7.2914730921525397</v>
      </c>
      <c r="BK292" s="8">
        <v>-14.382224007158328</v>
      </c>
      <c r="BL292" s="8">
        <v>-14.382224007158328</v>
      </c>
      <c r="BM292" s="8">
        <v>-17.053421815438782</v>
      </c>
      <c r="BN292" s="8">
        <v>220.81163636276997</v>
      </c>
      <c r="BO292" s="8">
        <v>254.48076119582868</v>
      </c>
      <c r="BP292" s="8">
        <v>200.36582468026722</v>
      </c>
      <c r="BQ292" s="8">
        <v>197.92347945698648</v>
      </c>
      <c r="BR292" s="8">
        <v>211.00397926385702</v>
      </c>
      <c r="BS292" s="8">
        <v>211.00397926385702</v>
      </c>
      <c r="BT292" s="7" t="s">
        <v>476</v>
      </c>
      <c r="BU292" s="7" t="s">
        <v>477</v>
      </c>
      <c r="BV292" s="7">
        <v>12</v>
      </c>
      <c r="BW292" s="7" t="s">
        <v>245</v>
      </c>
      <c r="BX292" s="9">
        <v>2.3499999046325684</v>
      </c>
      <c r="BY292" s="7" t="s">
        <v>231</v>
      </c>
      <c r="BZ292" s="7" t="s">
        <v>214</v>
      </c>
      <c r="CA292" s="25">
        <v>0</v>
      </c>
      <c r="CB292" s="25">
        <v>0</v>
      </c>
      <c r="CC292" s="25">
        <v>0</v>
      </c>
    </row>
    <row r="293" spans="1:81" x14ac:dyDescent="0.25">
      <c r="A293" s="7">
        <v>513</v>
      </c>
      <c r="B293" s="7">
        <v>44657</v>
      </c>
      <c r="C293" s="7" t="s">
        <v>2164</v>
      </c>
      <c r="D293" s="7" t="s">
        <v>2164</v>
      </c>
      <c r="E293" s="7" t="s">
        <v>2164</v>
      </c>
      <c r="F293" s="7" t="s">
        <v>360</v>
      </c>
      <c r="H293" s="7" t="s">
        <v>238</v>
      </c>
      <c r="I293" s="8">
        <v>13.5</v>
      </c>
      <c r="J293" s="7" t="s">
        <v>214</v>
      </c>
      <c r="K293" s="8">
        <v>232.07086181640625</v>
      </c>
      <c r="L293" s="8">
        <v>3.9890000820159912</v>
      </c>
      <c r="M293" s="7" t="s">
        <v>639</v>
      </c>
      <c r="N293" s="7" t="s">
        <v>295</v>
      </c>
      <c r="O293" s="7" t="s">
        <v>290</v>
      </c>
      <c r="P293" s="7" t="s">
        <v>302</v>
      </c>
      <c r="Q293" s="7" t="s">
        <v>16799</v>
      </c>
      <c r="R293" s="7" t="s">
        <v>291</v>
      </c>
      <c r="T293" s="8">
        <v>9.9168956279754639E-2</v>
      </c>
      <c r="U293" s="8">
        <v>0.2391258031129837</v>
      </c>
      <c r="V293" s="8">
        <v>0.1471576988697052</v>
      </c>
      <c r="W293" s="8">
        <v>-2.5523776188492775E-2</v>
      </c>
      <c r="X293" s="8">
        <v>1.6373395919799805E-2</v>
      </c>
      <c r="Y293" s="8">
        <v>0.13822847604751587</v>
      </c>
      <c r="Z293" s="8">
        <v>2.985980361700058E-2</v>
      </c>
      <c r="AA293" s="8">
        <v>0.21979135274887085</v>
      </c>
      <c r="AB293" s="8">
        <v>0.52552783489227295</v>
      </c>
      <c r="AC293" s="8">
        <v>0.245318204164505</v>
      </c>
      <c r="AD293" s="8">
        <v>0.29701688885688782</v>
      </c>
      <c r="AE293" s="8">
        <v>0.31067970395088196</v>
      </c>
      <c r="AF293" s="8">
        <v>0.50609332323074341</v>
      </c>
      <c r="AG293" s="8">
        <v>0.31856057047843933</v>
      </c>
      <c r="AH293" s="8">
        <v>8.7347246706485748E-2</v>
      </c>
      <c r="AI293" s="8">
        <v>0.10349350422620773</v>
      </c>
      <c r="AJ293" s="8">
        <v>0.3789677619934082</v>
      </c>
      <c r="AK293" s="8">
        <v>0.2018263190984726</v>
      </c>
      <c r="AL293" s="8">
        <v>9.9999997473787516E-5</v>
      </c>
      <c r="AM293" s="8">
        <v>8.6513934656977654E-3</v>
      </c>
      <c r="AN293" s="8">
        <v>0.13062787055969238</v>
      </c>
      <c r="AO293" s="8">
        <v>1.345539465546608E-2</v>
      </c>
      <c r="AP293" s="8">
        <v>-0.14687049388885498</v>
      </c>
      <c r="AQ293" s="8"/>
      <c r="AR293" s="8"/>
      <c r="AS293" s="7">
        <v>-1.7126126523035761</v>
      </c>
      <c r="AT293" s="7">
        <v>-1.7674593468252893</v>
      </c>
      <c r="AU293" s="7">
        <v>-1.2719827675636426</v>
      </c>
      <c r="AV293" s="7">
        <v>-0.56084397794576957</v>
      </c>
      <c r="AW293" s="7">
        <v>-1.3635641686471562</v>
      </c>
      <c r="AX293" s="7">
        <v>-1.3447647532364808</v>
      </c>
      <c r="AY293" s="7">
        <v>-1.2719827675636426</v>
      </c>
      <c r="AZ293" s="7">
        <v>-0.56084397794576957</v>
      </c>
      <c r="BA293" s="7">
        <v>-0.53285155040394849</v>
      </c>
      <c r="BB293" s="7">
        <v>-0.95129775228631075</v>
      </c>
      <c r="BC293" s="7">
        <v>-0.53285155040394849</v>
      </c>
      <c r="BD293" s="7">
        <v>-0.95129775228631075</v>
      </c>
      <c r="BE293" s="7">
        <v>-1.1143075761476522</v>
      </c>
      <c r="BF293" s="7">
        <v>-1.0227512600876552</v>
      </c>
      <c r="BG293" s="7">
        <v>-16.356806771556602</v>
      </c>
      <c r="BH293" s="7">
        <v>-50</v>
      </c>
      <c r="BI293" s="7">
        <v>-5.6897635951978911</v>
      </c>
      <c r="BJ293" s="7">
        <v>-50</v>
      </c>
      <c r="BK293" s="7">
        <v>-14.253076231610706</v>
      </c>
      <c r="BL293" s="7">
        <v>-14.253076231610706</v>
      </c>
      <c r="BM293" s="7">
        <v>-25.09212047166265</v>
      </c>
      <c r="BN293" s="7">
        <v>270.03024425680195</v>
      </c>
      <c r="BO293" s="7">
        <v>772.51231273413123</v>
      </c>
      <c r="BP293" s="7">
        <v>245.27514522709814</v>
      </c>
      <c r="BQ293" s="7">
        <v>772.51231273413123</v>
      </c>
      <c r="BR293" s="7">
        <v>265.14809866245457</v>
      </c>
      <c r="BS293" s="7">
        <v>265.14809866245457</v>
      </c>
      <c r="BT293" s="7" t="s">
        <v>476</v>
      </c>
      <c r="BU293" s="7" t="s">
        <v>477</v>
      </c>
      <c r="BV293" s="7">
        <v>12.833333015441895</v>
      </c>
      <c r="BW293" s="7" t="s">
        <v>245</v>
      </c>
      <c r="BX293" s="9">
        <v>2.4000000953674316</v>
      </c>
      <c r="BY293" s="7" t="s">
        <v>295</v>
      </c>
      <c r="BZ293" s="7" t="s">
        <v>214</v>
      </c>
      <c r="CA293" s="25">
        <v>0</v>
      </c>
      <c r="CB293" s="25">
        <v>0</v>
      </c>
      <c r="CC293" s="25">
        <v>0</v>
      </c>
    </row>
    <row r="294" spans="1:81" x14ac:dyDescent="0.25">
      <c r="A294" s="7">
        <v>513</v>
      </c>
      <c r="B294" s="7">
        <v>44657</v>
      </c>
      <c r="C294" s="7" t="s">
        <v>17531</v>
      </c>
      <c r="D294" s="7" t="s">
        <v>17532</v>
      </c>
      <c r="E294" s="7" t="s">
        <v>17533</v>
      </c>
      <c r="F294" s="7" t="s">
        <v>446</v>
      </c>
      <c r="H294" s="7" t="s">
        <v>224</v>
      </c>
      <c r="I294" s="8">
        <v>24.5</v>
      </c>
      <c r="J294" s="7" t="s">
        <v>214</v>
      </c>
      <c r="K294" s="8">
        <v>130.76914978027344</v>
      </c>
      <c r="L294" s="8">
        <v>24.195795059204102</v>
      </c>
      <c r="M294" s="7" t="s">
        <v>322</v>
      </c>
      <c r="N294" s="7" t="s">
        <v>214</v>
      </c>
      <c r="O294" s="7" t="s">
        <v>343</v>
      </c>
      <c r="P294" s="7" t="s">
        <v>240</v>
      </c>
      <c r="Q294" s="7" t="s">
        <v>17534</v>
      </c>
      <c r="R294" s="7" t="s">
        <v>291</v>
      </c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T294" s="7" t="s">
        <v>352</v>
      </c>
      <c r="BU294" s="7" t="s">
        <v>353</v>
      </c>
      <c r="BV294" s="7">
        <v>9.5</v>
      </c>
      <c r="BW294" s="7" t="s">
        <v>213</v>
      </c>
      <c r="BX294" s="9">
        <v>0</v>
      </c>
      <c r="BY294" s="7" t="s">
        <v>214</v>
      </c>
      <c r="BZ294" s="7" t="s">
        <v>214</v>
      </c>
      <c r="CA294" s="25">
        <v>0</v>
      </c>
      <c r="CB294" s="25">
        <v>0</v>
      </c>
      <c r="CC294" s="25">
        <v>0</v>
      </c>
    </row>
    <row r="295" spans="1:81" x14ac:dyDescent="0.25">
      <c r="A295" s="7">
        <v>513</v>
      </c>
      <c r="B295" s="7">
        <v>44657</v>
      </c>
      <c r="C295" s="7" t="s">
        <v>16556</v>
      </c>
      <c r="D295" s="7" t="s">
        <v>16556</v>
      </c>
      <c r="E295" s="7" t="s">
        <v>16556</v>
      </c>
      <c r="F295" s="7" t="s">
        <v>446</v>
      </c>
      <c r="H295" s="7" t="s">
        <v>224</v>
      </c>
      <c r="I295" s="8">
        <v>24.5</v>
      </c>
      <c r="J295" s="7" t="s">
        <v>214</v>
      </c>
      <c r="K295" s="8">
        <v>4253.61083984375</v>
      </c>
      <c r="L295" s="8">
        <v>4.098599910736084</v>
      </c>
      <c r="M295" s="7" t="s">
        <v>2728</v>
      </c>
      <c r="N295" s="7" t="s">
        <v>214</v>
      </c>
      <c r="O295" s="7" t="s">
        <v>214</v>
      </c>
      <c r="P295" s="7" t="s">
        <v>493</v>
      </c>
      <c r="Q295" s="7" t="s">
        <v>16557</v>
      </c>
      <c r="R295" s="7" t="s">
        <v>286</v>
      </c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>
        <v>2.4027279011537486</v>
      </c>
      <c r="AT295" s="8">
        <v>1.7358833051263349</v>
      </c>
      <c r="AU295" s="8">
        <v>3.1561850912399252</v>
      </c>
      <c r="AV295" s="8">
        <v>2.3799115870504739</v>
      </c>
      <c r="AW295" s="8">
        <v>0.58811976236053487</v>
      </c>
      <c r="AX295" s="8">
        <v>0.69974522834089137</v>
      </c>
      <c r="AY295" s="8">
        <v>1.288218219516795</v>
      </c>
      <c r="AZ295" s="8">
        <v>1.0292191085026545</v>
      </c>
      <c r="BA295" s="8">
        <v>-0.81063570179206368</v>
      </c>
      <c r="BB295" s="8">
        <v>-0.37909975354060466</v>
      </c>
      <c r="BC295" s="8">
        <v>-0.81063570179206368</v>
      </c>
      <c r="BD295" s="8">
        <v>-0.37909975354060466</v>
      </c>
      <c r="BE295" s="8">
        <v>0.96899659511447922</v>
      </c>
      <c r="BF295" s="8">
        <v>0.84775995365652435</v>
      </c>
      <c r="BT295" s="7" t="s">
        <v>214</v>
      </c>
      <c r="BU295" s="7" t="s">
        <v>214</v>
      </c>
      <c r="BV295" s="7">
        <v>19.5</v>
      </c>
      <c r="BW295" s="7" t="s">
        <v>303</v>
      </c>
      <c r="BX295" s="9">
        <v>0</v>
      </c>
      <c r="BY295" s="7" t="s">
        <v>214</v>
      </c>
      <c r="BZ295" s="7" t="s">
        <v>214</v>
      </c>
      <c r="CA295" s="25">
        <v>0</v>
      </c>
      <c r="CB295" s="25">
        <v>0</v>
      </c>
      <c r="CC295" s="25">
        <v>0</v>
      </c>
    </row>
    <row r="296" spans="1:81" x14ac:dyDescent="0.25">
      <c r="A296" s="7">
        <v>513</v>
      </c>
      <c r="B296" s="7">
        <v>44657</v>
      </c>
      <c r="C296" s="7" t="s">
        <v>2165</v>
      </c>
      <c r="D296" s="7" t="s">
        <v>2166</v>
      </c>
      <c r="E296" s="7" t="s">
        <v>2167</v>
      </c>
      <c r="F296" s="7" t="s">
        <v>237</v>
      </c>
      <c r="H296" s="7" t="s">
        <v>255</v>
      </c>
      <c r="I296" s="8">
        <v>11.5</v>
      </c>
      <c r="J296" s="7" t="s">
        <v>214</v>
      </c>
      <c r="K296" s="8">
        <v>201.72988891601563</v>
      </c>
      <c r="L296" s="8">
        <v>8.1000003814697266</v>
      </c>
      <c r="M296" s="7" t="s">
        <v>225</v>
      </c>
      <c r="N296" s="7" t="s">
        <v>295</v>
      </c>
      <c r="O296" s="7" t="s">
        <v>256</v>
      </c>
      <c r="P296" s="7" t="s">
        <v>407</v>
      </c>
      <c r="Q296" s="7" t="s">
        <v>2168</v>
      </c>
      <c r="R296" s="7" t="s">
        <v>219</v>
      </c>
      <c r="T296" s="8">
        <v>0.8872298002243042</v>
      </c>
      <c r="U296" s="8">
        <v>0.85854017734527588</v>
      </c>
      <c r="V296" s="8">
        <v>0.90052247047424316</v>
      </c>
      <c r="W296" s="8">
        <v>0.67922019958496094</v>
      </c>
      <c r="X296" s="8">
        <v>0.55523800849914551</v>
      </c>
      <c r="Y296" s="8">
        <v>0.86941373348236084</v>
      </c>
      <c r="Z296" s="8">
        <v>0.74338996410369873</v>
      </c>
      <c r="AA296" s="8">
        <v>0.94891154766082764</v>
      </c>
      <c r="AB296" s="8">
        <v>0.96054375171661377</v>
      </c>
      <c r="AC296" s="8">
        <v>0.93806695938110352</v>
      </c>
      <c r="AD296" s="8">
        <v>0.72384625673294067</v>
      </c>
      <c r="AE296" s="8">
        <v>0.7908751368522644</v>
      </c>
      <c r="AF296" s="8">
        <v>0.9044153094291687</v>
      </c>
      <c r="AG296" s="8">
        <v>0.8358609676361084</v>
      </c>
      <c r="AH296" s="8">
        <v>6.2184862792491913E-2</v>
      </c>
      <c r="AI296" s="8">
        <v>0.65918749570846558</v>
      </c>
      <c r="AJ296" s="8">
        <v>0.96866124868392944</v>
      </c>
      <c r="AK296" s="8">
        <v>0.87927526235580444</v>
      </c>
      <c r="AL296" s="8">
        <v>0.36844328045845032</v>
      </c>
      <c r="AM296" s="8">
        <v>0.20886322855949402</v>
      </c>
      <c r="AN296" s="8">
        <v>0.58492517471313477</v>
      </c>
      <c r="AO296" s="8">
        <v>0.23848533630371094</v>
      </c>
      <c r="AP296" s="8">
        <v>4.0763462893664837E-3</v>
      </c>
      <c r="AQ296" s="8"/>
      <c r="AR296" s="8"/>
      <c r="AS296" s="8">
        <v>0.79240871646608246</v>
      </c>
      <c r="AT296" s="8">
        <v>0.99711286437358282</v>
      </c>
      <c r="AU296" s="8">
        <v>0.71718644619719529</v>
      </c>
      <c r="AV296" s="8">
        <v>0.83089251115976459</v>
      </c>
      <c r="AW296" s="8">
        <v>1.9329416893887945</v>
      </c>
      <c r="AX296" s="8">
        <v>1.467623578447131</v>
      </c>
      <c r="AY296" s="8">
        <v>1.8058130860155681</v>
      </c>
      <c r="AZ296" s="8">
        <v>1.2893975256356778</v>
      </c>
      <c r="BA296" s="8">
        <v>2.2479671214905017</v>
      </c>
      <c r="BB296" s="8">
        <v>1.5851385158049005</v>
      </c>
      <c r="BC296" s="8">
        <v>2.2479671214905017</v>
      </c>
      <c r="BD296" s="8">
        <v>1.5851385158049005</v>
      </c>
      <c r="BE296" s="8">
        <v>1.6240473635081074</v>
      </c>
      <c r="BF296" s="8">
        <v>1.2925505852043262</v>
      </c>
      <c r="BG296" s="7">
        <v>10.492123555687073</v>
      </c>
      <c r="BH296" s="7">
        <v>1.825810713832458</v>
      </c>
      <c r="BI296" s="7">
        <v>21.095617240761921</v>
      </c>
      <c r="BJ296" s="7">
        <v>31.646537703467715</v>
      </c>
      <c r="BK296" s="7">
        <v>30.912864297999359</v>
      </c>
      <c r="BL296" s="7">
        <v>30.912864297999359</v>
      </c>
      <c r="BM296" s="7">
        <v>21.147636301624647</v>
      </c>
      <c r="BN296" s="7">
        <v>180.56413972219698</v>
      </c>
      <c r="BO296" s="7">
        <v>198.0466829911847</v>
      </c>
      <c r="BP296" s="7">
        <v>159.17372369007876</v>
      </c>
      <c r="BQ296" s="7">
        <v>137.8893635610452</v>
      </c>
      <c r="BR296" s="7">
        <v>139.36940210690287</v>
      </c>
      <c r="BS296" s="7">
        <v>139.36940210690287</v>
      </c>
      <c r="BT296" s="7" t="s">
        <v>2105</v>
      </c>
      <c r="BU296" s="7" t="s">
        <v>2106</v>
      </c>
      <c r="BV296" s="7">
        <v>11.5</v>
      </c>
      <c r="BW296" s="7" t="s">
        <v>255</v>
      </c>
      <c r="BX296" s="9">
        <v>2.3499999046325684</v>
      </c>
      <c r="BY296" s="7" t="s">
        <v>295</v>
      </c>
      <c r="BZ296" s="7" t="s">
        <v>214</v>
      </c>
      <c r="CA296" s="25">
        <v>0</v>
      </c>
      <c r="CB296" s="25">
        <v>0</v>
      </c>
      <c r="CC296" s="25">
        <v>0</v>
      </c>
    </row>
    <row r="297" spans="1:81" x14ac:dyDescent="0.25">
      <c r="A297" s="7">
        <v>513</v>
      </c>
      <c r="B297" s="7">
        <v>44657</v>
      </c>
      <c r="C297" s="7" t="s">
        <v>2169</v>
      </c>
      <c r="D297" s="7" t="s">
        <v>2169</v>
      </c>
      <c r="E297" s="7" t="s">
        <v>2169</v>
      </c>
      <c r="F297" s="7" t="s">
        <v>409</v>
      </c>
      <c r="H297" s="7" t="s">
        <v>224</v>
      </c>
      <c r="I297" s="8">
        <v>24.5</v>
      </c>
      <c r="J297" s="7" t="s">
        <v>214</v>
      </c>
      <c r="K297" s="8">
        <v>124.86746215820313</v>
      </c>
      <c r="L297" s="8">
        <v>3.7194521427154541</v>
      </c>
      <c r="M297" s="7" t="s">
        <v>215</v>
      </c>
      <c r="N297" s="7" t="s">
        <v>214</v>
      </c>
      <c r="O297" s="7" t="s">
        <v>214</v>
      </c>
      <c r="P297" s="7" t="s">
        <v>217</v>
      </c>
      <c r="Q297" s="7" t="s">
        <v>2170</v>
      </c>
      <c r="R297" s="7" t="s">
        <v>219</v>
      </c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>
        <v>0.62307214537446542</v>
      </c>
      <c r="AT297" s="8">
        <v>2.1895274027666063</v>
      </c>
      <c r="AU297" s="8">
        <v>-1.6875480911303256</v>
      </c>
      <c r="AV297" s="8">
        <v>-0.95835748283734645</v>
      </c>
      <c r="AW297" s="8">
        <v>0.20416210425797282</v>
      </c>
      <c r="AX297" s="8">
        <v>0.72259375360118971</v>
      </c>
      <c r="AY297" s="8">
        <v>-1.6885055023500943</v>
      </c>
      <c r="AZ297" s="8">
        <v>-0.95835748283734645</v>
      </c>
      <c r="BA297" s="8">
        <v>1.1394119050846749</v>
      </c>
      <c r="BB297" s="8">
        <v>0.67156517875720834</v>
      </c>
      <c r="BC297" s="8">
        <v>1.1394119050846749</v>
      </c>
      <c r="BD297" s="8">
        <v>0.67156517875720834</v>
      </c>
      <c r="BE297" s="8">
        <v>-4.4999255613105284E-2</v>
      </c>
      <c r="BF297" s="8">
        <v>0.38975609136791994</v>
      </c>
      <c r="BT297" s="7" t="s">
        <v>214</v>
      </c>
      <c r="BU297" s="7" t="s">
        <v>214</v>
      </c>
      <c r="BV297" s="7">
        <v>24.5</v>
      </c>
      <c r="BW297" s="7" t="s">
        <v>224</v>
      </c>
      <c r="BX297" s="9">
        <v>0</v>
      </c>
      <c r="BY297" s="7" t="s">
        <v>214</v>
      </c>
      <c r="BZ297" s="7" t="s">
        <v>214</v>
      </c>
      <c r="CA297" s="25">
        <v>0</v>
      </c>
      <c r="CB297" s="25">
        <v>0</v>
      </c>
      <c r="CC297" s="25">
        <v>0</v>
      </c>
    </row>
    <row r="298" spans="1:81" x14ac:dyDescent="0.25">
      <c r="A298" s="7">
        <v>513</v>
      </c>
      <c r="B298" s="7">
        <v>44657</v>
      </c>
      <c r="C298" s="7" t="s">
        <v>16667</v>
      </c>
      <c r="D298" s="7" t="s">
        <v>16667</v>
      </c>
      <c r="E298" s="7" t="s">
        <v>16558</v>
      </c>
      <c r="F298" s="7" t="s">
        <v>212</v>
      </c>
      <c r="H298" s="7" t="s">
        <v>224</v>
      </c>
      <c r="I298" s="8">
        <v>24.5</v>
      </c>
      <c r="J298" s="7" t="s">
        <v>214</v>
      </c>
      <c r="K298" s="8">
        <v>463.98208618164063</v>
      </c>
      <c r="L298" s="8">
        <v>4.1149997711181641</v>
      </c>
      <c r="M298" s="7" t="s">
        <v>2013</v>
      </c>
      <c r="N298" s="7" t="s">
        <v>214</v>
      </c>
      <c r="O298" s="7" t="s">
        <v>214</v>
      </c>
      <c r="P298" s="7" t="s">
        <v>249</v>
      </c>
      <c r="Q298" s="7" t="s">
        <v>16559</v>
      </c>
      <c r="R298" s="7" t="s">
        <v>291</v>
      </c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>
        <v>0.69423628122448311</v>
      </c>
      <c r="AT298" s="8">
        <v>2.2369646709272786</v>
      </c>
      <c r="AU298" s="8">
        <v>0.14456922136456582</v>
      </c>
      <c r="AV298" s="8">
        <v>1.6995565393578083</v>
      </c>
      <c r="AW298" s="8">
        <v>1.0500595624470737</v>
      </c>
      <c r="AX298" s="8">
        <v>1.282869377985683</v>
      </c>
      <c r="AY298" s="8">
        <v>8.8751255039174921E-3</v>
      </c>
      <c r="AZ298" s="8">
        <v>0.74636999142148952</v>
      </c>
      <c r="BA298" s="8">
        <v>1.0500595624470737</v>
      </c>
      <c r="BB298" s="8">
        <v>1.282869377985683</v>
      </c>
      <c r="BC298" s="8">
        <v>8.8751255039174921E-3</v>
      </c>
      <c r="BD298" s="8">
        <v>0.74636999142148952</v>
      </c>
      <c r="BE298" s="8">
        <v>0.4927791464151719</v>
      </c>
      <c r="BF298" s="8">
        <v>1.3324999915165718</v>
      </c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7" t="s">
        <v>214</v>
      </c>
      <c r="BU298" s="7" t="s">
        <v>214</v>
      </c>
      <c r="BV298" s="7">
        <v>16</v>
      </c>
      <c r="BW298" s="7" t="s">
        <v>430</v>
      </c>
      <c r="BX298" s="9">
        <v>0</v>
      </c>
      <c r="BY298" s="7" t="s">
        <v>214</v>
      </c>
      <c r="BZ298" s="7" t="s">
        <v>214</v>
      </c>
      <c r="CA298" s="25">
        <v>0</v>
      </c>
      <c r="CB298" s="25">
        <v>0</v>
      </c>
      <c r="CC298" s="25">
        <v>0</v>
      </c>
    </row>
    <row r="299" spans="1:81" x14ac:dyDescent="0.25">
      <c r="A299" s="7">
        <v>513</v>
      </c>
      <c r="B299" s="7">
        <v>44657</v>
      </c>
      <c r="C299" s="7" t="s">
        <v>2171</v>
      </c>
      <c r="D299" s="7" t="s">
        <v>2172</v>
      </c>
      <c r="E299" s="7" t="s">
        <v>2172</v>
      </c>
      <c r="F299" s="7" t="s">
        <v>223</v>
      </c>
      <c r="G299" s="7">
        <v>1</v>
      </c>
      <c r="H299" s="7" t="s">
        <v>345</v>
      </c>
      <c r="I299" s="8">
        <v>10.5</v>
      </c>
      <c r="J299" s="7" t="s">
        <v>214</v>
      </c>
      <c r="K299" s="8">
        <v>147.30799865722656</v>
      </c>
      <c r="L299" s="8">
        <v>1.620896577835083</v>
      </c>
      <c r="M299" s="7" t="s">
        <v>239</v>
      </c>
      <c r="N299" s="7" t="s">
        <v>231</v>
      </c>
      <c r="O299" s="7" t="s">
        <v>256</v>
      </c>
      <c r="P299" s="7" t="s">
        <v>217</v>
      </c>
      <c r="Q299" s="7" t="s">
        <v>2173</v>
      </c>
      <c r="R299" s="7" t="s">
        <v>242</v>
      </c>
      <c r="T299" s="8">
        <v>0.84196335077285767</v>
      </c>
      <c r="U299" s="8">
        <v>0.84154319763183594</v>
      </c>
      <c r="V299" s="8">
        <v>0.86205798387527466</v>
      </c>
      <c r="W299" s="8">
        <v>0.70429682731628418</v>
      </c>
      <c r="X299" s="8">
        <v>0.45662882924079895</v>
      </c>
      <c r="Y299" s="8">
        <v>0.77388769388198853</v>
      </c>
      <c r="Z299" s="8">
        <v>0.62507051229476929</v>
      </c>
      <c r="AA299" s="8">
        <v>0.91760033369064331</v>
      </c>
      <c r="AB299" s="8">
        <v>0.91845494508743286</v>
      </c>
      <c r="AC299" s="8">
        <v>0.9182741641998291</v>
      </c>
      <c r="AD299" s="8">
        <v>0.69511151313781738</v>
      </c>
      <c r="AE299" s="8">
        <v>0.7602807879447937</v>
      </c>
      <c r="AF299" s="8">
        <v>0.90749281644821167</v>
      </c>
      <c r="AG299" s="8">
        <v>0.8584257960319519</v>
      </c>
      <c r="AH299" s="8">
        <v>5.4302327334880829E-2</v>
      </c>
      <c r="AI299" s="8">
        <v>0.54626047611236572</v>
      </c>
      <c r="AJ299" s="8">
        <v>0.82912784814834595</v>
      </c>
      <c r="AK299" s="8">
        <v>0.73502230644226074</v>
      </c>
      <c r="AL299" s="8">
        <v>0.33361804485321045</v>
      </c>
      <c r="AM299" s="8">
        <v>0.1499960720539093</v>
      </c>
      <c r="AN299" s="8">
        <v>0.45465871691703796</v>
      </c>
      <c r="AO299" s="8">
        <v>0.17510871589183807</v>
      </c>
      <c r="AP299" s="8">
        <v>0.11924882233142853</v>
      </c>
      <c r="AQ299" s="8"/>
      <c r="AR299" s="8"/>
      <c r="AS299" s="8">
        <v>0.36860008411921619</v>
      </c>
      <c r="AT299" s="8">
        <v>1.51976616025958</v>
      </c>
      <c r="AU299" s="8">
        <v>1.1642778166489898</v>
      </c>
      <c r="AV299" s="8">
        <v>1.9810399515189079</v>
      </c>
      <c r="AW299" s="8">
        <v>-1.0445300747815638</v>
      </c>
      <c r="AX299" s="8">
        <v>-0.65801821583131526</v>
      </c>
      <c r="AY299" s="8">
        <v>-6.2964432837499973E-2</v>
      </c>
      <c r="AZ299" s="8">
        <v>-0.61486054630330922</v>
      </c>
      <c r="BA299" s="8">
        <v>-1.3265497173613872</v>
      </c>
      <c r="BB299" s="8">
        <v>-0.83269492059906491</v>
      </c>
      <c r="BC299" s="8">
        <v>0.68599760743399563</v>
      </c>
      <c r="BD299" s="8">
        <v>-0.34023624768443855</v>
      </c>
      <c r="BE299" s="8">
        <v>-3.5861452796374906E-2</v>
      </c>
      <c r="BF299" s="8">
        <v>0.17583269689339331</v>
      </c>
      <c r="BG299" s="8">
        <v>-0.23392127062886042</v>
      </c>
      <c r="BH299" s="8">
        <v>-9.1124021250191216</v>
      </c>
      <c r="BI299" s="8">
        <v>-12.517690841677167</v>
      </c>
      <c r="BJ299" s="8">
        <v>1.7732623903492604</v>
      </c>
      <c r="BK299" s="8">
        <v>-9.606200481067841</v>
      </c>
      <c r="BL299" s="8">
        <v>3.1233930324953674</v>
      </c>
      <c r="BM299" s="8">
        <v>-4.4289265492580601</v>
      </c>
      <c r="BN299" s="8">
        <v>147.65258339942349</v>
      </c>
      <c r="BO299" s="8">
        <v>160.73129585719082</v>
      </c>
      <c r="BP299" s="8">
        <v>165.74755851420014</v>
      </c>
      <c r="BQ299" s="8">
        <v>144.69584131906177</v>
      </c>
      <c r="BR299" s="8">
        <v>161.45870033288847</v>
      </c>
      <c r="BS299" s="8">
        <v>142.70699089085838</v>
      </c>
      <c r="BT299" s="7" t="s">
        <v>259</v>
      </c>
      <c r="BU299" s="7" t="s">
        <v>260</v>
      </c>
      <c r="BV299" s="7">
        <v>11.5</v>
      </c>
      <c r="BW299" s="7" t="s">
        <v>255</v>
      </c>
      <c r="BX299" s="9">
        <v>2</v>
      </c>
      <c r="BY299" s="7" t="s">
        <v>231</v>
      </c>
      <c r="BZ299" s="7" t="s">
        <v>214</v>
      </c>
      <c r="CA299" s="25">
        <v>0</v>
      </c>
      <c r="CB299" s="25">
        <v>0</v>
      </c>
      <c r="CC299" s="25">
        <v>0</v>
      </c>
    </row>
    <row r="300" spans="1:81" x14ac:dyDescent="0.25">
      <c r="A300" s="7">
        <v>513</v>
      </c>
      <c r="B300" s="7">
        <v>44657</v>
      </c>
      <c r="C300" s="7" t="s">
        <v>16568</v>
      </c>
      <c r="D300" s="7" t="s">
        <v>16568</v>
      </c>
      <c r="E300" s="7" t="s">
        <v>16568</v>
      </c>
      <c r="F300" s="7" t="s">
        <v>446</v>
      </c>
      <c r="H300" s="7" t="s">
        <v>224</v>
      </c>
      <c r="I300" s="8">
        <v>24.5</v>
      </c>
      <c r="J300" s="7" t="s">
        <v>214</v>
      </c>
      <c r="K300" s="8">
        <v>386.93331909179688</v>
      </c>
      <c r="L300" s="8">
        <v>6.0834999084472656</v>
      </c>
      <c r="M300" s="7" t="s">
        <v>289</v>
      </c>
      <c r="N300" s="7" t="s">
        <v>214</v>
      </c>
      <c r="O300" s="7" t="s">
        <v>396</v>
      </c>
      <c r="P300" s="7" t="s">
        <v>493</v>
      </c>
      <c r="Q300" s="7" t="s">
        <v>16569</v>
      </c>
      <c r="R300" s="7" t="s">
        <v>291</v>
      </c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T300" s="7" t="s">
        <v>214</v>
      </c>
      <c r="BU300" s="7" t="s">
        <v>214</v>
      </c>
      <c r="BV300" s="7">
        <v>14.5</v>
      </c>
      <c r="BW300" s="7" t="s">
        <v>287</v>
      </c>
      <c r="BX300" s="9">
        <v>0</v>
      </c>
      <c r="BY300" s="7" t="s">
        <v>214</v>
      </c>
      <c r="BZ300" s="7" t="s">
        <v>214</v>
      </c>
      <c r="CA300" s="25">
        <v>0</v>
      </c>
      <c r="CB300" s="25">
        <v>0</v>
      </c>
      <c r="CC300" s="25">
        <v>0</v>
      </c>
    </row>
    <row r="301" spans="1:81" x14ac:dyDescent="0.25">
      <c r="A301" s="7">
        <v>513</v>
      </c>
      <c r="B301" s="7">
        <v>44657</v>
      </c>
      <c r="C301" s="7" t="s">
        <v>2174</v>
      </c>
      <c r="D301" s="7" t="s">
        <v>2175</v>
      </c>
      <c r="E301" s="7" t="s">
        <v>2175</v>
      </c>
      <c r="F301" s="7" t="s">
        <v>446</v>
      </c>
      <c r="G301" s="7">
        <v>2</v>
      </c>
      <c r="H301" s="7" t="s">
        <v>345</v>
      </c>
      <c r="I301" s="8">
        <v>10.5</v>
      </c>
      <c r="J301" s="7" t="s">
        <v>214</v>
      </c>
      <c r="K301" s="8">
        <v>198.60615539550781</v>
      </c>
      <c r="L301" s="8">
        <v>9.5714998245239258</v>
      </c>
      <c r="M301" s="7" t="s">
        <v>663</v>
      </c>
      <c r="N301" s="7" t="s">
        <v>231</v>
      </c>
      <c r="O301" s="7" t="s">
        <v>374</v>
      </c>
      <c r="P301" s="7" t="s">
        <v>493</v>
      </c>
      <c r="Q301" s="7" t="s">
        <v>2176</v>
      </c>
      <c r="R301" s="7" t="s">
        <v>242</v>
      </c>
      <c r="T301" s="8">
        <v>0.53369450569152832</v>
      </c>
      <c r="U301" s="8">
        <v>0.54012995958328247</v>
      </c>
      <c r="V301" s="8">
        <v>0.4685121476650238</v>
      </c>
      <c r="W301" s="8">
        <v>0.38295692205429077</v>
      </c>
      <c r="X301" s="8">
        <v>0.2568323016166687</v>
      </c>
      <c r="Y301" s="8">
        <v>0.49103394150733948</v>
      </c>
      <c r="Z301" s="8">
        <v>0.37278878688812256</v>
      </c>
      <c r="AA301" s="8">
        <v>0.79641443490982056</v>
      </c>
      <c r="AB301" s="8">
        <v>0.82313317060470581</v>
      </c>
      <c r="AC301" s="8">
        <v>0.86998862028121948</v>
      </c>
      <c r="AD301" s="8">
        <v>0.4651246964931488</v>
      </c>
      <c r="AE301" s="8">
        <v>0.36662143468856812</v>
      </c>
      <c r="AF301" s="8">
        <v>0.8142770528793335</v>
      </c>
      <c r="AG301" s="8">
        <v>0.80005252361297607</v>
      </c>
      <c r="AH301" s="8">
        <v>1.9509647041559219E-2</v>
      </c>
      <c r="AI301" s="8">
        <v>0.12440285086631775</v>
      </c>
      <c r="AJ301" s="8">
        <v>0.19119402766227722</v>
      </c>
      <c r="AK301" s="8">
        <v>0.14352114498615265</v>
      </c>
      <c r="AL301" s="8">
        <v>6.5174050629138947E-2</v>
      </c>
      <c r="AM301" s="8">
        <v>3.0310787260532379E-2</v>
      </c>
      <c r="AN301" s="8">
        <v>0.10364541411399841</v>
      </c>
      <c r="AO301" s="8">
        <v>3.7520840764045715E-2</v>
      </c>
      <c r="AP301" s="8">
        <v>-1.0639727115631104</v>
      </c>
      <c r="AQ301" s="8"/>
      <c r="AR301" s="8"/>
      <c r="AS301" s="7">
        <v>1.1633282802164759</v>
      </c>
      <c r="AT301" s="7">
        <v>0.39623455941996255</v>
      </c>
      <c r="AU301" s="7">
        <v>1.1378257954105184</v>
      </c>
      <c r="AV301" s="7">
        <v>0.37390438758146144</v>
      </c>
      <c r="AW301" s="7">
        <v>1.1240839807193943</v>
      </c>
      <c r="AX301" s="7">
        <v>0.36794251439294623</v>
      </c>
      <c r="AY301" s="7">
        <v>1.1182418085411705</v>
      </c>
      <c r="AZ301" s="7">
        <v>0.35898791151748555</v>
      </c>
      <c r="BA301" s="7">
        <v>1.1532290645039944</v>
      </c>
      <c r="BB301" s="7">
        <v>0.4133490210340659</v>
      </c>
      <c r="BC301" s="7">
        <v>1.1532290645039944</v>
      </c>
      <c r="BD301" s="7">
        <v>0.4133490210340659</v>
      </c>
      <c r="BE301" s="7">
        <v>1.1416563323159248</v>
      </c>
      <c r="BF301" s="7">
        <v>0.38729456916333121</v>
      </c>
      <c r="BG301" s="7">
        <v>25.655585495129536</v>
      </c>
      <c r="BH301" s="7">
        <v>19.206222665214671</v>
      </c>
      <c r="BI301" s="7">
        <v>16.544601458032599</v>
      </c>
      <c r="BJ301" s="7">
        <v>5.5783065047745168</v>
      </c>
      <c r="BK301" s="7">
        <v>29.639386902883746</v>
      </c>
      <c r="BL301" s="7">
        <v>29.639386902883746</v>
      </c>
      <c r="BM301" s="7">
        <v>21.043914988153137</v>
      </c>
      <c r="BN301" s="7">
        <v>147.65258339942349</v>
      </c>
      <c r="BO301" s="7">
        <v>160.46141496342432</v>
      </c>
      <c r="BP301" s="7">
        <v>165.74755851420014</v>
      </c>
      <c r="BQ301" s="7">
        <v>187.52729531019762</v>
      </c>
      <c r="BR301" s="7">
        <v>139.74050858489073</v>
      </c>
      <c r="BS301" s="7">
        <v>139.74050858489073</v>
      </c>
      <c r="BT301" s="7" t="s">
        <v>259</v>
      </c>
      <c r="BU301" s="7" t="s">
        <v>260</v>
      </c>
      <c r="BV301" s="7">
        <v>10.5</v>
      </c>
      <c r="BW301" s="7" t="s">
        <v>345</v>
      </c>
      <c r="BX301" s="9">
        <v>2</v>
      </c>
      <c r="BY301" s="7" t="s">
        <v>231</v>
      </c>
      <c r="BZ301" s="7" t="s">
        <v>214</v>
      </c>
      <c r="CA301" s="25">
        <v>0</v>
      </c>
      <c r="CB301" s="25">
        <v>1</v>
      </c>
      <c r="CC301" s="25">
        <v>1</v>
      </c>
    </row>
    <row r="302" spans="1:81" x14ac:dyDescent="0.25">
      <c r="A302" s="7">
        <v>513</v>
      </c>
      <c r="B302" s="7">
        <v>44657</v>
      </c>
      <c r="C302" s="7" t="s">
        <v>2177</v>
      </c>
      <c r="D302" s="7" t="s">
        <v>2177</v>
      </c>
      <c r="E302" s="7" t="s">
        <v>2177</v>
      </c>
      <c r="F302" s="7" t="s">
        <v>331</v>
      </c>
      <c r="H302" s="7" t="s">
        <v>312</v>
      </c>
      <c r="I302" s="8">
        <v>17.5</v>
      </c>
      <c r="J302" s="7" t="s">
        <v>214</v>
      </c>
      <c r="K302" s="8">
        <v>446.80242919921875</v>
      </c>
      <c r="L302" s="8">
        <v>2.7671434879302979</v>
      </c>
      <c r="M302" s="7" t="s">
        <v>1279</v>
      </c>
      <c r="N302" s="7" t="s">
        <v>295</v>
      </c>
      <c r="O302" s="7" t="s">
        <v>575</v>
      </c>
      <c r="P302" s="7" t="s">
        <v>481</v>
      </c>
      <c r="Q302" s="7" t="s">
        <v>2178</v>
      </c>
      <c r="R302" s="7" t="s">
        <v>219</v>
      </c>
      <c r="S302" s="7">
        <v>3</v>
      </c>
      <c r="T302" s="8">
        <v>0.87793254852294922</v>
      </c>
      <c r="U302" s="8">
        <v>0.80830967426300049</v>
      </c>
      <c r="V302" s="8">
        <v>0.88540118932723999</v>
      </c>
      <c r="W302" s="8">
        <v>0.72294104099273682</v>
      </c>
      <c r="X302" s="8">
        <v>0.56384396553039551</v>
      </c>
      <c r="Y302" s="8">
        <v>0.80567270517349243</v>
      </c>
      <c r="Z302" s="8">
        <v>0.68407070636749268</v>
      </c>
      <c r="AA302" s="8">
        <v>0.86281377077102661</v>
      </c>
      <c r="AB302" s="8">
        <v>0.85618674755096436</v>
      </c>
      <c r="AC302" s="8">
        <v>0.89327061176300049</v>
      </c>
      <c r="AD302" s="8">
        <v>0.79620820283889771</v>
      </c>
      <c r="AE302" s="8">
        <v>0.8262488842010498</v>
      </c>
      <c r="AF302" s="8">
        <v>0.88085693120956421</v>
      </c>
      <c r="AG302" s="8">
        <v>0.84256076812744141</v>
      </c>
      <c r="AH302" s="8">
        <v>0.15978316962718964</v>
      </c>
      <c r="AI302" s="8">
        <v>1.676024317741394</v>
      </c>
      <c r="AJ302" s="8">
        <v>2.3433406352996826</v>
      </c>
      <c r="AK302" s="8">
        <v>2.2213485240936279</v>
      </c>
      <c r="AL302" s="8">
        <v>1.0076489448547363</v>
      </c>
      <c r="AM302" s="8">
        <v>0.54498946666717529</v>
      </c>
      <c r="AN302" s="8">
        <v>1.3927681446075439</v>
      </c>
      <c r="AO302" s="8">
        <v>0.56388729810714722</v>
      </c>
      <c r="AP302" s="8">
        <v>-0.53618711233139038</v>
      </c>
      <c r="AQ302" s="8"/>
      <c r="AR302" s="8"/>
      <c r="AS302" s="8">
        <v>-2.084040817535679</v>
      </c>
      <c r="AT302" s="8">
        <v>-1.4180147685239812</v>
      </c>
      <c r="AU302" s="8">
        <v>-2.602864552386142</v>
      </c>
      <c r="AV302" s="8">
        <v>-1.9218710515785851</v>
      </c>
      <c r="AW302" s="8">
        <v>-2.8109782616356487</v>
      </c>
      <c r="AX302" s="8">
        <v>-1.9844582637871877</v>
      </c>
      <c r="AY302" s="8">
        <v>-2.6770150144796419</v>
      </c>
      <c r="AZ302" s="8">
        <v>-1.9610371884032241</v>
      </c>
      <c r="BA302" s="8">
        <v>-2.8109782616356487</v>
      </c>
      <c r="BB302" s="8">
        <v>-1.9844582637871877</v>
      </c>
      <c r="BC302" s="8">
        <v>-2.6770150144796419</v>
      </c>
      <c r="BD302" s="8">
        <v>-1.9610371884032241</v>
      </c>
      <c r="BE302" s="8">
        <v>-2.6104819870254001</v>
      </c>
      <c r="BF302" s="8">
        <v>-1.8718127874138986</v>
      </c>
      <c r="BG302" s="8">
        <v>-35.163271831157559</v>
      </c>
      <c r="BH302" s="8">
        <v>-37.301886447517582</v>
      </c>
      <c r="BI302" s="8">
        <v>-19.200201120111483</v>
      </c>
      <c r="BJ302" s="8">
        <v>8.7586126764671821</v>
      </c>
      <c r="BK302" s="8">
        <v>-19.200201120111483</v>
      </c>
      <c r="BL302" s="8">
        <v>8.7586126764671821</v>
      </c>
      <c r="BM302" s="8">
        <v>-15.558055860993958</v>
      </c>
      <c r="BN302" s="8">
        <v>603.91278192675531</v>
      </c>
      <c r="BO302" s="8">
        <v>613.46816398386147</v>
      </c>
      <c r="BP302" s="8">
        <v>532.58939421501248</v>
      </c>
      <c r="BQ302" s="8">
        <v>407.66873499661267</v>
      </c>
      <c r="BR302" s="8">
        <v>532.58939421501248</v>
      </c>
      <c r="BS302" s="8">
        <v>407.66873499661267</v>
      </c>
      <c r="BT302" s="7" t="s">
        <v>588</v>
      </c>
      <c r="BU302" s="7" t="s">
        <v>589</v>
      </c>
      <c r="BV302" s="7">
        <v>17.833333969116211</v>
      </c>
      <c r="BW302" s="7" t="s">
        <v>312</v>
      </c>
      <c r="BX302" s="9">
        <v>3.0999999046325684</v>
      </c>
      <c r="BY302" s="7" t="s">
        <v>295</v>
      </c>
      <c r="BZ302" s="7" t="s">
        <v>214</v>
      </c>
      <c r="CA302" s="25">
        <v>0</v>
      </c>
      <c r="CB302" s="25">
        <v>0</v>
      </c>
      <c r="CC302" s="25">
        <v>0</v>
      </c>
    </row>
    <row r="303" spans="1:81" x14ac:dyDescent="0.25">
      <c r="A303" s="7">
        <v>513</v>
      </c>
      <c r="B303" s="7">
        <v>44657</v>
      </c>
      <c r="C303" s="7" t="s">
        <v>2179</v>
      </c>
      <c r="D303" s="7" t="s">
        <v>2180</v>
      </c>
      <c r="E303" s="7" t="s">
        <v>2180</v>
      </c>
      <c r="F303" s="7" t="s">
        <v>360</v>
      </c>
      <c r="H303" s="7" t="s">
        <v>224</v>
      </c>
      <c r="I303" s="8">
        <v>24.5</v>
      </c>
      <c r="J303" s="7" t="s">
        <v>214</v>
      </c>
      <c r="K303" s="8">
        <v>1133.122802734375</v>
      </c>
      <c r="L303" s="8">
        <v>0.95819997787475586</v>
      </c>
      <c r="M303" s="7" t="s">
        <v>300</v>
      </c>
      <c r="N303" s="7" t="s">
        <v>214</v>
      </c>
      <c r="O303" s="7" t="s">
        <v>214</v>
      </c>
      <c r="P303" s="7" t="s">
        <v>469</v>
      </c>
      <c r="Q303" s="7" t="s">
        <v>2181</v>
      </c>
      <c r="R303" s="7" t="s">
        <v>291</v>
      </c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>
        <v>0.12211643552449555</v>
      </c>
      <c r="AT303" s="8">
        <v>1.8028490837395914</v>
      </c>
      <c r="AU303" s="8">
        <v>-0.86627677628832556</v>
      </c>
      <c r="AV303" s="8">
        <v>-0.12079901250951133</v>
      </c>
      <c r="AW303" s="8">
        <v>0.249996450110474</v>
      </c>
      <c r="AX303" s="8">
        <v>1.0221714661931631</v>
      </c>
      <c r="AY303" s="8">
        <v>-0.86627677628832556</v>
      </c>
      <c r="AZ303" s="8">
        <v>-0.12079901250951133</v>
      </c>
      <c r="BA303" s="8">
        <v>0.33997596573400746</v>
      </c>
      <c r="BB303" s="8">
        <v>1.1762539159904342</v>
      </c>
      <c r="BC303" s="8">
        <v>0.33997596573400746</v>
      </c>
      <c r="BD303" s="8">
        <v>1.1762539159904342</v>
      </c>
      <c r="BE303" s="8">
        <v>-0.11341478924561112</v>
      </c>
      <c r="BF303" s="8">
        <v>0.82265505948243334</v>
      </c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7" t="s">
        <v>214</v>
      </c>
      <c r="BU303" s="7" t="s">
        <v>214</v>
      </c>
      <c r="BV303" s="7">
        <v>19</v>
      </c>
      <c r="BW303" s="7" t="s">
        <v>303</v>
      </c>
      <c r="BX303" s="9">
        <v>0</v>
      </c>
      <c r="BY303" s="7" t="s">
        <v>214</v>
      </c>
      <c r="CA303" s="25">
        <v>0</v>
      </c>
      <c r="CB303" s="25">
        <v>0</v>
      </c>
      <c r="CC303" s="25">
        <v>0</v>
      </c>
    </row>
    <row r="304" spans="1:81" x14ac:dyDescent="0.25">
      <c r="A304" s="7">
        <v>513</v>
      </c>
      <c r="B304" s="7">
        <v>44657</v>
      </c>
      <c r="C304" s="7" t="s">
        <v>21725</v>
      </c>
      <c r="D304" s="7" t="s">
        <v>20427</v>
      </c>
      <c r="E304" s="7" t="s">
        <v>20427</v>
      </c>
      <c r="F304" s="7" t="s">
        <v>237</v>
      </c>
      <c r="H304" s="7" t="s">
        <v>224</v>
      </c>
      <c r="I304" s="8">
        <v>24.5</v>
      </c>
      <c r="J304" s="7" t="s">
        <v>214</v>
      </c>
      <c r="K304" s="8">
        <v>186.49813842773438</v>
      </c>
      <c r="L304" s="8">
        <v>10.550000190734863</v>
      </c>
      <c r="M304" s="7" t="s">
        <v>422</v>
      </c>
      <c r="N304" s="7" t="s">
        <v>214</v>
      </c>
      <c r="O304" s="7" t="s">
        <v>374</v>
      </c>
      <c r="P304" s="7" t="s">
        <v>217</v>
      </c>
      <c r="Q304" s="7" t="s">
        <v>21726</v>
      </c>
      <c r="R304" s="7" t="s">
        <v>291</v>
      </c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7" t="s">
        <v>352</v>
      </c>
      <c r="BU304" s="7" t="s">
        <v>353</v>
      </c>
      <c r="BV304" s="7">
        <v>10.5</v>
      </c>
      <c r="BW304" s="7" t="s">
        <v>345</v>
      </c>
      <c r="BX304" s="9">
        <v>0</v>
      </c>
      <c r="BY304" s="7" t="s">
        <v>214</v>
      </c>
      <c r="BZ304" s="7" t="s">
        <v>214</v>
      </c>
      <c r="CA304" s="25">
        <v>0</v>
      </c>
      <c r="CB304" s="25">
        <v>0</v>
      </c>
      <c r="CC304" s="25">
        <v>0</v>
      </c>
    </row>
    <row r="305" spans="1:81" x14ac:dyDescent="0.25">
      <c r="A305" s="7">
        <v>513</v>
      </c>
      <c r="B305" s="7">
        <v>44657</v>
      </c>
      <c r="C305" s="7" t="s">
        <v>2182</v>
      </c>
      <c r="D305" s="7" t="s">
        <v>2183</v>
      </c>
      <c r="E305" s="7" t="s">
        <v>2184</v>
      </c>
      <c r="F305" s="7" t="s">
        <v>212</v>
      </c>
      <c r="G305" s="7">
        <v>2</v>
      </c>
      <c r="H305" s="7" t="s">
        <v>436</v>
      </c>
      <c r="I305" s="8">
        <v>18.5</v>
      </c>
      <c r="J305" s="7" t="s">
        <v>214</v>
      </c>
      <c r="K305" s="8">
        <v>593.97796630859375</v>
      </c>
      <c r="L305" s="8">
        <v>2.2176399230957031</v>
      </c>
      <c r="M305" s="7" t="s">
        <v>282</v>
      </c>
      <c r="N305" s="7" t="s">
        <v>231</v>
      </c>
      <c r="O305" s="7" t="s">
        <v>301</v>
      </c>
      <c r="P305" s="7" t="s">
        <v>249</v>
      </c>
      <c r="Q305" s="7" t="s">
        <v>2185</v>
      </c>
      <c r="R305" s="7" t="s">
        <v>286</v>
      </c>
      <c r="T305" s="8">
        <v>0.51635259389877319</v>
      </c>
      <c r="U305" s="8">
        <v>0.51896548271179199</v>
      </c>
      <c r="V305" s="8">
        <v>0.49433904886245728</v>
      </c>
      <c r="W305" s="8">
        <v>0.51476579904556274</v>
      </c>
      <c r="X305" s="8">
        <v>0.3126603364944458</v>
      </c>
      <c r="Y305" s="8">
        <v>0.43868979811668396</v>
      </c>
      <c r="Z305" s="8">
        <v>0.41557937860488892</v>
      </c>
      <c r="AA305" s="8">
        <v>0.60947197675704956</v>
      </c>
      <c r="AB305" s="8">
        <v>0.59249848127365112</v>
      </c>
      <c r="AC305" s="8">
        <v>0.72646117210388184</v>
      </c>
      <c r="AD305" s="8">
        <v>0.81329560279846191</v>
      </c>
      <c r="AE305" s="8">
        <v>0.49139532446861267</v>
      </c>
      <c r="AF305" s="8">
        <v>0.61031144857406616</v>
      </c>
      <c r="AG305" s="8">
        <v>0.51703602075576782</v>
      </c>
      <c r="AH305" s="8">
        <v>0.10792483389377594</v>
      </c>
      <c r="AI305" s="8">
        <v>0.66581851243972778</v>
      </c>
      <c r="AJ305" s="8">
        <v>1.0162169933319092</v>
      </c>
      <c r="AK305" s="8">
        <v>0.83770656585693359</v>
      </c>
      <c r="AL305" s="8">
        <v>0.48462569713592529</v>
      </c>
      <c r="AM305" s="8">
        <v>0.20412316918373108</v>
      </c>
      <c r="AN305" s="8">
        <v>0.51223361492156982</v>
      </c>
      <c r="AO305" s="8">
        <v>0.23138526082038879</v>
      </c>
      <c r="AP305" s="8">
        <v>-1.2615779638290405</v>
      </c>
      <c r="AQ305" s="8"/>
      <c r="AR305" s="8"/>
      <c r="AS305" s="8">
        <v>0.92769091932225622</v>
      </c>
      <c r="AT305" s="8">
        <v>5.3578063608385705E-2</v>
      </c>
      <c r="AU305" s="8">
        <v>0.6377216355504558</v>
      </c>
      <c r="AV305" s="8">
        <v>-0.36009350755296721</v>
      </c>
      <c r="AW305" s="8">
        <v>-1.5302207976092803</v>
      </c>
      <c r="AX305" s="8">
        <v>-0.99513270776317342</v>
      </c>
      <c r="AY305" s="8">
        <v>0.52340898063375652</v>
      </c>
      <c r="AZ305" s="8">
        <v>-0.33298479836401368</v>
      </c>
      <c r="BA305" s="8">
        <v>0.10097729230349359</v>
      </c>
      <c r="BB305" s="8">
        <v>-6.0469087303050235E-2</v>
      </c>
      <c r="BC305" s="8">
        <v>-0.32232144350867942</v>
      </c>
      <c r="BD305" s="8">
        <v>-0.761522285591957</v>
      </c>
      <c r="BE305" s="8">
        <v>5.620943111533374E-2</v>
      </c>
      <c r="BF305" s="8">
        <v>-0.40943738716112926</v>
      </c>
      <c r="BG305" s="8">
        <v>-24.33526938963621</v>
      </c>
      <c r="BH305" s="8">
        <v>5.0070447385119401</v>
      </c>
      <c r="BI305" s="8">
        <v>-50</v>
      </c>
      <c r="BJ305" s="8">
        <v>-0.45390984082971297</v>
      </c>
      <c r="BK305" s="8">
        <v>-0.69441432977096984</v>
      </c>
      <c r="BL305" s="8">
        <v>-0.49714270603497485</v>
      </c>
      <c r="BM305" s="8">
        <v>-11.828948587959987</v>
      </c>
      <c r="BN305" s="8">
        <v>738.52410452487266</v>
      </c>
      <c r="BO305" s="8">
        <v>564.23722379861908</v>
      </c>
      <c r="BP305" s="8">
        <v>1145.4236317803027</v>
      </c>
      <c r="BQ305" s="8">
        <v>596.67409075002865</v>
      </c>
      <c r="BR305" s="8">
        <v>598.10263442232281</v>
      </c>
      <c r="BS305" s="8">
        <v>596.9308844435518</v>
      </c>
      <c r="BT305" s="7" t="s">
        <v>220</v>
      </c>
      <c r="BU305" s="7" t="s">
        <v>221</v>
      </c>
      <c r="BV305" s="7">
        <v>19</v>
      </c>
      <c r="BW305" s="7" t="s">
        <v>303</v>
      </c>
      <c r="BX305" s="9">
        <v>1.4500000476837158</v>
      </c>
      <c r="BY305" s="7" t="s">
        <v>231</v>
      </c>
      <c r="BZ305" s="7" t="s">
        <v>214</v>
      </c>
      <c r="CA305" s="25">
        <v>0</v>
      </c>
      <c r="CB305" s="25">
        <v>0</v>
      </c>
      <c r="CC305" s="25">
        <v>0</v>
      </c>
    </row>
    <row r="306" spans="1:81" x14ac:dyDescent="0.25">
      <c r="A306" s="7">
        <v>513</v>
      </c>
      <c r="B306" s="7">
        <v>44657</v>
      </c>
      <c r="C306" s="7" t="s">
        <v>2186</v>
      </c>
      <c r="D306" s="7" t="s">
        <v>2187</v>
      </c>
      <c r="E306" s="7" t="s">
        <v>2184</v>
      </c>
      <c r="F306" s="7" t="s">
        <v>212</v>
      </c>
      <c r="G306" s="7">
        <v>2</v>
      </c>
      <c r="H306" s="7" t="s">
        <v>312</v>
      </c>
      <c r="I306" s="8">
        <v>17.5</v>
      </c>
      <c r="J306" s="7" t="s">
        <v>214</v>
      </c>
      <c r="K306" s="8">
        <v>577.186767578125</v>
      </c>
      <c r="L306" s="8">
        <v>0.54759997129440308</v>
      </c>
      <c r="M306" s="7" t="s">
        <v>282</v>
      </c>
      <c r="N306" s="7" t="s">
        <v>231</v>
      </c>
      <c r="O306" s="7" t="s">
        <v>434</v>
      </c>
      <c r="P306" s="7" t="s">
        <v>249</v>
      </c>
      <c r="Q306" s="7" t="s">
        <v>2185</v>
      </c>
      <c r="R306" s="7" t="s">
        <v>286</v>
      </c>
      <c r="T306" s="8">
        <v>0.43361115455627441</v>
      </c>
      <c r="U306" s="8">
        <v>0.43724638223648071</v>
      </c>
      <c r="V306" s="8">
        <v>0.39727833867073059</v>
      </c>
      <c r="W306" s="8">
        <v>0.46453773975372314</v>
      </c>
      <c r="X306" s="8">
        <v>0.14222452044487</v>
      </c>
      <c r="Y306" s="8">
        <v>0.28213229775428772</v>
      </c>
      <c r="Z306" s="8">
        <v>0.21212941408157349</v>
      </c>
      <c r="AA306" s="8">
        <v>0.52097070217132568</v>
      </c>
      <c r="AB306" s="8">
        <v>0.48695102334022522</v>
      </c>
      <c r="AC306" s="8">
        <v>0.61042976379394531</v>
      </c>
      <c r="AD306" s="8">
        <v>0.80511468648910522</v>
      </c>
      <c r="AE306" s="8">
        <v>0.29712051153182983</v>
      </c>
      <c r="AF306" s="8">
        <v>0.44613969326019287</v>
      </c>
      <c r="AG306" s="8">
        <v>0.38139978051185608</v>
      </c>
      <c r="AH306" s="8">
        <v>0.1510678231716156</v>
      </c>
      <c r="AI306" s="8">
        <v>0.78263735771179199</v>
      </c>
      <c r="AJ306" s="8">
        <v>1.1984635591506958</v>
      </c>
      <c r="AK306" s="8">
        <v>0.94235056638717651</v>
      </c>
      <c r="AL306" s="8">
        <v>0.61216479539871216</v>
      </c>
      <c r="AM306" s="8">
        <v>0.12997044622898102</v>
      </c>
      <c r="AN306" s="8">
        <v>0.46111997961997986</v>
      </c>
      <c r="AO306" s="8">
        <v>0.16532297432422638</v>
      </c>
      <c r="AP306" s="8">
        <v>-0.60101878643035889</v>
      </c>
      <c r="AQ306" s="8"/>
      <c r="AR306" s="8"/>
      <c r="AS306" s="8">
        <v>1.2642959111579481</v>
      </c>
      <c r="AT306" s="8">
        <v>0.7393327147339237</v>
      </c>
      <c r="AU306" s="8">
        <v>1.1354624974089598</v>
      </c>
      <c r="AV306" s="8">
        <v>0.43504553186368927</v>
      </c>
      <c r="AW306" s="8">
        <v>-1.1185963274219402</v>
      </c>
      <c r="AX306" s="8">
        <v>-0.82893466145341721</v>
      </c>
      <c r="AY306" s="8">
        <v>1.0264999733942115</v>
      </c>
      <c r="AZ306" s="8">
        <v>0.36440465736397104</v>
      </c>
      <c r="BA306" s="8">
        <v>1.8078673116455966</v>
      </c>
      <c r="BB306" s="8">
        <v>1.2060313114312817</v>
      </c>
      <c r="BC306" s="8">
        <v>1.2920291824416201</v>
      </c>
      <c r="BD306" s="8">
        <v>0.72650891188234357</v>
      </c>
      <c r="BE306" s="8">
        <v>0.90125975810439929</v>
      </c>
      <c r="BF306" s="8">
        <v>0.44039807763696537</v>
      </c>
      <c r="BG306" s="8">
        <v>-4.6303927688385231</v>
      </c>
      <c r="BH306" s="8">
        <v>17.918303517630953</v>
      </c>
      <c r="BI306" s="8">
        <v>-50</v>
      </c>
      <c r="BJ306" s="8">
        <v>5.0186874793129146</v>
      </c>
      <c r="BK306" s="8">
        <v>5.6248908661222359</v>
      </c>
      <c r="BL306" s="8">
        <v>5.6105409260315593</v>
      </c>
      <c r="BM306" s="8">
        <v>-3.4096616632901431</v>
      </c>
      <c r="BN306" s="8">
        <v>603.91278192675531</v>
      </c>
      <c r="BO306" s="8">
        <v>473.76469069987343</v>
      </c>
      <c r="BP306" s="8">
        <v>892.2118009324131</v>
      </c>
      <c r="BQ306" s="8">
        <v>548.21956754143071</v>
      </c>
      <c r="BR306" s="8">
        <v>544.72064180815687</v>
      </c>
      <c r="BS306" s="8">
        <v>544.80346776351564</v>
      </c>
      <c r="BT306" s="7" t="s">
        <v>220</v>
      </c>
      <c r="BU306" s="7" t="s">
        <v>221</v>
      </c>
      <c r="BV306" s="7">
        <v>18.5</v>
      </c>
      <c r="BW306" s="7" t="s">
        <v>436</v>
      </c>
      <c r="BX306" s="9">
        <v>1.4500000476837158</v>
      </c>
      <c r="BY306" s="7" t="s">
        <v>231</v>
      </c>
      <c r="BZ306" s="7" t="s">
        <v>214</v>
      </c>
      <c r="CA306" s="25">
        <v>0</v>
      </c>
      <c r="CB306" s="25">
        <v>0</v>
      </c>
      <c r="CC306" s="25">
        <v>0</v>
      </c>
    </row>
    <row r="307" spans="1:81" x14ac:dyDescent="0.25">
      <c r="A307" s="7">
        <v>513</v>
      </c>
      <c r="B307" s="7">
        <v>44657</v>
      </c>
      <c r="C307" s="7" t="s">
        <v>2188</v>
      </c>
      <c r="D307" s="7" t="s">
        <v>2184</v>
      </c>
      <c r="E307" s="7" t="s">
        <v>2184</v>
      </c>
      <c r="F307" s="7" t="s">
        <v>212</v>
      </c>
      <c r="G307" s="7">
        <v>1</v>
      </c>
      <c r="H307" s="7" t="s">
        <v>226</v>
      </c>
      <c r="I307" s="8">
        <v>15.5</v>
      </c>
      <c r="J307" s="7" t="s">
        <v>214</v>
      </c>
      <c r="K307" s="8">
        <v>452.56478881835938</v>
      </c>
      <c r="L307" s="8">
        <v>2.0506999492645264</v>
      </c>
      <c r="M307" s="7" t="s">
        <v>282</v>
      </c>
      <c r="N307" s="7" t="s">
        <v>231</v>
      </c>
      <c r="O307" s="7" t="s">
        <v>367</v>
      </c>
      <c r="P307" s="7" t="s">
        <v>249</v>
      </c>
      <c r="Q307" s="7" t="s">
        <v>2185</v>
      </c>
      <c r="R307" s="7" t="s">
        <v>286</v>
      </c>
      <c r="T307" s="8">
        <v>0.61165964603424072</v>
      </c>
      <c r="U307" s="8">
        <v>0.63907283544540405</v>
      </c>
      <c r="V307" s="8">
        <v>0.57470858097076416</v>
      </c>
      <c r="W307" s="8">
        <v>0.62285506725311279</v>
      </c>
      <c r="X307" s="8">
        <v>0.2341415137052536</v>
      </c>
      <c r="Y307" s="8">
        <v>0.48750841617584229</v>
      </c>
      <c r="Z307" s="8">
        <v>0.44977086782455444</v>
      </c>
      <c r="AA307" s="8">
        <v>0.66183745861053467</v>
      </c>
      <c r="AB307" s="8">
        <v>0.64668798446655273</v>
      </c>
      <c r="AC307" s="8">
        <v>0.70416903495788574</v>
      </c>
      <c r="AD307" s="8">
        <v>0.89900660514831543</v>
      </c>
      <c r="AE307" s="8">
        <v>0.41673970222473145</v>
      </c>
      <c r="AF307" s="8">
        <v>0.60018050670623779</v>
      </c>
      <c r="AG307" s="8">
        <v>0.5833512544631958</v>
      </c>
      <c r="AH307" s="8">
        <v>0.12050966918468475</v>
      </c>
      <c r="AI307" s="8">
        <v>0.8806835412979126</v>
      </c>
      <c r="AJ307" s="8">
        <v>1.3973296880722046</v>
      </c>
      <c r="AK307" s="8">
        <v>1.0874646902084351</v>
      </c>
      <c r="AL307" s="8">
        <v>0.65476316213607788</v>
      </c>
      <c r="AM307" s="8">
        <v>0.17068621516227722</v>
      </c>
      <c r="AN307" s="8">
        <v>0.63561356067657471</v>
      </c>
      <c r="AO307" s="8">
        <v>0.27962341904640198</v>
      </c>
      <c r="AP307" s="8">
        <v>-0.31855529546737671</v>
      </c>
      <c r="AQ307" s="8"/>
      <c r="AR307" s="8"/>
      <c r="AS307" s="8">
        <v>0.30814501104127578</v>
      </c>
      <c r="AT307" s="8">
        <v>-0.84459341801218712</v>
      </c>
      <c r="AU307" s="8">
        <v>6.9692087590115441E-5</v>
      </c>
      <c r="AV307" s="8">
        <v>-0.93409121580565568</v>
      </c>
      <c r="AW307" s="8">
        <v>-1.2086208668598528</v>
      </c>
      <c r="AX307" s="8">
        <v>-1.1002604755595757</v>
      </c>
      <c r="AY307" s="8">
        <v>-1.6687303268306601</v>
      </c>
      <c r="AZ307" s="8">
        <v>-1.8104136069991665</v>
      </c>
      <c r="BA307" s="8">
        <v>-0.87879316276027863</v>
      </c>
      <c r="BB307" s="8">
        <v>-1.4551954928201261</v>
      </c>
      <c r="BC307" s="8">
        <v>-0.75572374222632843</v>
      </c>
      <c r="BD307" s="8">
        <v>-1.0703145692967102</v>
      </c>
      <c r="BE307" s="8">
        <v>-0.70060889925804226</v>
      </c>
      <c r="BF307" s="8">
        <v>-1.2024781297489036</v>
      </c>
      <c r="BG307" s="8">
        <v>10.769658687105411</v>
      </c>
      <c r="BH307" s="8">
        <v>26.195330346886891</v>
      </c>
      <c r="BI307" s="8">
        <v>-19.616433778099012</v>
      </c>
      <c r="BJ307" s="8">
        <v>-2.2606330479281498</v>
      </c>
      <c r="BK307" s="8">
        <v>0.16350935339570935</v>
      </c>
      <c r="BL307" s="8">
        <v>-0.27455190340117114</v>
      </c>
      <c r="BM307" s="8">
        <v>2.4961466096599469</v>
      </c>
      <c r="BN307" s="8">
        <v>403.82510572460268</v>
      </c>
      <c r="BO307" s="8">
        <v>334.01394735369911</v>
      </c>
      <c r="BP307" s="8">
        <v>541.34186091990648</v>
      </c>
      <c r="BQ307" s="8">
        <v>462.79561799767345</v>
      </c>
      <c r="BR307" s="8">
        <v>451.82480305846582</v>
      </c>
      <c r="BS307" s="8">
        <v>453.80731406018367</v>
      </c>
      <c r="BT307" s="7" t="s">
        <v>220</v>
      </c>
      <c r="BU307" s="7" t="s">
        <v>221</v>
      </c>
      <c r="BV307" s="7">
        <v>17</v>
      </c>
      <c r="BW307" s="7" t="s">
        <v>312</v>
      </c>
      <c r="BX307" s="9">
        <v>1.4500000476837158</v>
      </c>
      <c r="BY307" s="7" t="s">
        <v>231</v>
      </c>
      <c r="BZ307" s="7" t="s">
        <v>214</v>
      </c>
      <c r="CA307" s="25">
        <v>0</v>
      </c>
      <c r="CB307" s="25">
        <v>0</v>
      </c>
      <c r="CC307" s="25">
        <v>0</v>
      </c>
    </row>
    <row r="308" spans="1:81" x14ac:dyDescent="0.25">
      <c r="A308" s="7">
        <v>513</v>
      </c>
      <c r="B308" s="7">
        <v>44657</v>
      </c>
      <c r="C308" s="7" t="s">
        <v>2189</v>
      </c>
      <c r="D308" s="7" t="s">
        <v>2190</v>
      </c>
      <c r="E308" s="7" t="s">
        <v>2190</v>
      </c>
      <c r="F308" s="7" t="s">
        <v>212</v>
      </c>
      <c r="H308" s="7" t="s">
        <v>224</v>
      </c>
      <c r="I308" s="8">
        <v>24.5</v>
      </c>
      <c r="J308" s="7" t="s">
        <v>214</v>
      </c>
      <c r="K308" s="8">
        <v>181.50416564941406</v>
      </c>
      <c r="L308" s="8">
        <v>0.73100000619888306</v>
      </c>
      <c r="M308" s="7" t="s">
        <v>349</v>
      </c>
      <c r="N308" s="7" t="s">
        <v>214</v>
      </c>
      <c r="O308" s="7" t="s">
        <v>350</v>
      </c>
      <c r="P308" s="7" t="s">
        <v>249</v>
      </c>
      <c r="Q308" s="7" t="s">
        <v>2191</v>
      </c>
      <c r="R308" s="7" t="s">
        <v>242</v>
      </c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>
        <v>0.9625059511771723</v>
      </c>
      <c r="AT308" s="8">
        <v>2.445513011096514</v>
      </c>
      <c r="AU308" s="8">
        <v>0.3776204987451352</v>
      </c>
      <c r="AV308" s="8">
        <v>1.9708886028855537</v>
      </c>
      <c r="AW308" s="8">
        <v>1.5690205697061437</v>
      </c>
      <c r="AX308" s="8">
        <v>1.9682596516224946</v>
      </c>
      <c r="AY308" s="8">
        <v>1.1237289410539619</v>
      </c>
      <c r="AZ308" s="8">
        <v>1.7207032975613497</v>
      </c>
      <c r="BA308" s="8">
        <v>-0.43936012291301346</v>
      </c>
      <c r="BB308" s="8">
        <v>0.25795540712664033</v>
      </c>
      <c r="BC308" s="8">
        <v>0.17278006748533545</v>
      </c>
      <c r="BD308" s="8">
        <v>0.79001963857507296</v>
      </c>
      <c r="BE308" s="8">
        <v>0.62771598420912256</v>
      </c>
      <c r="BF308" s="8">
        <v>1.5255566014779376</v>
      </c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7" t="s">
        <v>352</v>
      </c>
      <c r="BU308" s="7" t="s">
        <v>353</v>
      </c>
      <c r="BV308" s="7">
        <v>6.5</v>
      </c>
      <c r="BW308" s="7" t="s">
        <v>402</v>
      </c>
      <c r="BX308" s="9">
        <v>0</v>
      </c>
      <c r="BY308" s="7" t="s">
        <v>214</v>
      </c>
      <c r="BZ308" s="7" t="s">
        <v>214</v>
      </c>
      <c r="CA308" s="25">
        <v>0</v>
      </c>
      <c r="CB308" s="25">
        <v>0</v>
      </c>
      <c r="CC308" s="25">
        <v>0</v>
      </c>
    </row>
    <row r="309" spans="1:81" x14ac:dyDescent="0.25">
      <c r="A309" s="7">
        <v>513</v>
      </c>
      <c r="B309" s="7">
        <v>44657</v>
      </c>
      <c r="C309" s="7" t="s">
        <v>2192</v>
      </c>
      <c r="D309" s="7" t="s">
        <v>2193</v>
      </c>
      <c r="E309" s="7" t="s">
        <v>2193</v>
      </c>
      <c r="F309" s="7" t="s">
        <v>331</v>
      </c>
      <c r="H309" s="7" t="s">
        <v>500</v>
      </c>
      <c r="I309" s="8">
        <v>5.5</v>
      </c>
      <c r="J309" s="7" t="s">
        <v>214</v>
      </c>
      <c r="K309" s="8">
        <v>19.790546417236328</v>
      </c>
      <c r="L309" s="8">
        <v>6.1620616912841797</v>
      </c>
      <c r="M309" s="7" t="s">
        <v>518</v>
      </c>
      <c r="N309" s="7" t="s">
        <v>231</v>
      </c>
      <c r="O309" s="7" t="s">
        <v>350</v>
      </c>
      <c r="P309" s="7" t="s">
        <v>481</v>
      </c>
      <c r="Q309" s="7" t="s">
        <v>2194</v>
      </c>
      <c r="R309" s="7" t="s">
        <v>219</v>
      </c>
      <c r="S309" s="7">
        <v>3</v>
      </c>
      <c r="T309" s="8">
        <v>6.8565040826797485E-2</v>
      </c>
      <c r="U309" s="8">
        <v>0.19352404773235321</v>
      </c>
      <c r="V309" s="8">
        <v>0.11190682649612427</v>
      </c>
      <c r="W309" s="8">
        <v>1.1598773300647736E-2</v>
      </c>
      <c r="X309" s="8">
        <v>4.1794322431087494E-2</v>
      </c>
      <c r="Y309" s="8">
        <v>8.0783195793628693E-2</v>
      </c>
      <c r="Z309" s="8">
        <v>-1.3025487773120403E-2</v>
      </c>
      <c r="AA309" s="8">
        <v>0.71085178852081299</v>
      </c>
      <c r="AB309" s="8">
        <v>0.7106788158416748</v>
      </c>
      <c r="AC309" s="8">
        <v>0.81913918256759644</v>
      </c>
      <c r="AD309" s="8">
        <v>0.73922920227050781</v>
      </c>
      <c r="AE309" s="8">
        <v>0.29316765069961548</v>
      </c>
      <c r="AF309" s="8">
        <v>0.71032589673995972</v>
      </c>
      <c r="AG309" s="8">
        <v>0.5806117057800293</v>
      </c>
      <c r="AH309" s="8">
        <v>1.1017864570021629E-2</v>
      </c>
      <c r="AI309" s="8">
        <v>9.0258549898862839E-3</v>
      </c>
      <c r="AJ309" s="8">
        <v>3.8686461746692657E-2</v>
      </c>
      <c r="AK309" s="8">
        <v>1.935974508523941E-2</v>
      </c>
      <c r="AL309" s="8">
        <v>1.1147689074277878E-3</v>
      </c>
      <c r="AM309" s="8">
        <v>2.7855620719492435E-3</v>
      </c>
      <c r="AN309" s="8">
        <v>9.6295857802033424E-3</v>
      </c>
      <c r="AO309" s="8">
        <v>9.9999997473787516E-5</v>
      </c>
      <c r="AP309" s="8">
        <v>-0.36520442366600037</v>
      </c>
      <c r="AQ309" s="8"/>
      <c r="AR309" s="8"/>
      <c r="AS309" s="8">
        <v>-3.6847368889633141</v>
      </c>
      <c r="AT309" s="8">
        <v>-2.8263134810274528</v>
      </c>
      <c r="AU309" s="8">
        <v>-2.4976453164262691</v>
      </c>
      <c r="AV309" s="8">
        <v>-2.4647922141803056</v>
      </c>
      <c r="AW309" s="8">
        <v>-2.6487804998846176</v>
      </c>
      <c r="AX309" s="8">
        <v>-2.19157648354915</v>
      </c>
      <c r="AY309" s="8">
        <v>0.876869381065284</v>
      </c>
      <c r="AZ309" s="8">
        <v>0.92502617920060592</v>
      </c>
      <c r="BA309" s="8">
        <v>-4.1107660314164551</v>
      </c>
      <c r="BB309" s="8">
        <v>-2.8072907044126651</v>
      </c>
      <c r="BC309" s="8">
        <v>-4.1107660314164551</v>
      </c>
      <c r="BD309" s="8">
        <v>-2.8072907044126651</v>
      </c>
      <c r="BE309" s="8">
        <v>-2.6959708978403043</v>
      </c>
      <c r="BF309" s="8">
        <v>-2.0287062347302722</v>
      </c>
      <c r="BG309" s="8">
        <v>-50</v>
      </c>
      <c r="BH309" s="8">
        <v>6.4965647623484948</v>
      </c>
      <c r="BI309" s="8">
        <v>-50</v>
      </c>
      <c r="BJ309" s="8">
        <v>-14.656236560233799</v>
      </c>
      <c r="BK309" s="8">
        <v>-50</v>
      </c>
      <c r="BL309" s="8">
        <v>-50</v>
      </c>
      <c r="BM309" s="8">
        <v>-34.693278632980885</v>
      </c>
      <c r="BN309" s="8">
        <v>53.986948992199544</v>
      </c>
      <c r="BO309" s="8">
        <v>18.50484075241793</v>
      </c>
      <c r="BP309" s="8">
        <v>47.571871668058414</v>
      </c>
      <c r="BQ309" s="8">
        <v>22.691095716709359</v>
      </c>
      <c r="BR309" s="8">
        <v>86.203937942158248</v>
      </c>
      <c r="BS309" s="8">
        <v>86.203937942158248</v>
      </c>
      <c r="BT309" s="7" t="s">
        <v>588</v>
      </c>
      <c r="BU309" s="7" t="s">
        <v>589</v>
      </c>
      <c r="BV309" s="7">
        <v>6.1666665077209473</v>
      </c>
      <c r="BW309" s="7" t="s">
        <v>402</v>
      </c>
      <c r="BX309" s="9">
        <v>1.7000000476837158</v>
      </c>
      <c r="BY309" s="7" t="s">
        <v>231</v>
      </c>
      <c r="BZ309" s="7" t="s">
        <v>214</v>
      </c>
      <c r="CA309" s="25">
        <v>0</v>
      </c>
      <c r="CB309" s="25">
        <v>0</v>
      </c>
      <c r="CC309" s="25">
        <v>0</v>
      </c>
    </row>
    <row r="310" spans="1:81" x14ac:dyDescent="0.25">
      <c r="A310" s="7">
        <v>513</v>
      </c>
      <c r="B310" s="7">
        <v>44657</v>
      </c>
      <c r="C310" s="7" t="s">
        <v>2195</v>
      </c>
      <c r="D310" s="7" t="s">
        <v>2196</v>
      </c>
      <c r="E310" s="7" t="s">
        <v>2197</v>
      </c>
      <c r="F310" s="7" t="s">
        <v>237</v>
      </c>
      <c r="H310" s="7" t="s">
        <v>345</v>
      </c>
      <c r="I310" s="8">
        <v>10.5</v>
      </c>
      <c r="J310" s="7" t="s">
        <v>414</v>
      </c>
      <c r="K310" s="8">
        <v>142.2259521484375</v>
      </c>
      <c r="L310" s="8">
        <v>5.697197437286377</v>
      </c>
      <c r="M310" s="7" t="s">
        <v>518</v>
      </c>
      <c r="N310" s="7" t="s">
        <v>295</v>
      </c>
      <c r="O310" s="7" t="s">
        <v>343</v>
      </c>
      <c r="P310" s="7" t="s">
        <v>217</v>
      </c>
      <c r="Q310" s="7" t="s">
        <v>2198</v>
      </c>
      <c r="R310" s="7" t="s">
        <v>219</v>
      </c>
      <c r="T310" s="8">
        <v>0.61467498540878296</v>
      </c>
      <c r="U310" s="8">
        <v>0.70863616466522217</v>
      </c>
      <c r="V310" s="8">
        <v>0.62327092885971069</v>
      </c>
      <c r="W310" s="8">
        <v>0.43734186887741089</v>
      </c>
      <c r="X310" s="8">
        <v>0.25439661741256714</v>
      </c>
      <c r="Y310" s="8">
        <v>0.59384739398956299</v>
      </c>
      <c r="Z310" s="8">
        <v>0.44740459322929382</v>
      </c>
      <c r="AA310" s="8">
        <v>0.89086765050888062</v>
      </c>
      <c r="AB310" s="8">
        <v>0.92497885227203369</v>
      </c>
      <c r="AC310" s="8">
        <v>0.93583375215530396</v>
      </c>
      <c r="AD310" s="8">
        <v>0.75386035442352295</v>
      </c>
      <c r="AE310" s="8">
        <v>0.78322851657867432</v>
      </c>
      <c r="AF310" s="8">
        <v>0.89952945709228516</v>
      </c>
      <c r="AG310" s="8">
        <v>0.82554101943969727</v>
      </c>
      <c r="AH310" s="8">
        <v>3.5670291632413864E-2</v>
      </c>
      <c r="AI310" s="8">
        <v>0.26196321845054626</v>
      </c>
      <c r="AJ310" s="8">
        <v>0.45862382650375366</v>
      </c>
      <c r="AK310" s="8">
        <v>0.34908333420753479</v>
      </c>
      <c r="AL310" s="8">
        <v>0.13608273863792419</v>
      </c>
      <c r="AM310" s="8">
        <v>5.4892890155315399E-2</v>
      </c>
      <c r="AN310" s="8">
        <v>0.22917680442333221</v>
      </c>
      <c r="AO310" s="8">
        <v>8.2331761717796326E-2</v>
      </c>
      <c r="AP310" s="8">
        <v>-0.36650678515434265</v>
      </c>
      <c r="AQ310" s="8"/>
      <c r="AR310" s="8"/>
      <c r="AS310" s="8">
        <v>2.0400613121559754</v>
      </c>
      <c r="AT310" s="8">
        <v>1.7840796008717346</v>
      </c>
      <c r="AU310" s="8">
        <v>1.8599753669134469</v>
      </c>
      <c r="AV310" s="8">
        <v>1.4994520988230462</v>
      </c>
      <c r="AW310" s="8">
        <v>3.5081679195497149</v>
      </c>
      <c r="AX310" s="8">
        <v>2.4293903077938204</v>
      </c>
      <c r="AY310" s="8">
        <v>3.4994700502466105</v>
      </c>
      <c r="AZ310" s="8">
        <v>2.4548535624305234</v>
      </c>
      <c r="BA310" s="8">
        <v>-0.84904059114037078</v>
      </c>
      <c r="BB310" s="8">
        <v>-0.24493034680987025</v>
      </c>
      <c r="BC310" s="8">
        <v>-0.84904059114037078</v>
      </c>
      <c r="BD310" s="8">
        <v>-0.24493034680987025</v>
      </c>
      <c r="BE310" s="8">
        <v>1.5349322444308342</v>
      </c>
      <c r="BF310" s="8">
        <v>1.2796524793832307</v>
      </c>
      <c r="BG310" s="8">
        <v>-3.815500032878921</v>
      </c>
      <c r="BH310" s="8">
        <v>-14.058222080424612</v>
      </c>
      <c r="BI310" s="8">
        <v>8.4892032208673562</v>
      </c>
      <c r="BJ310" s="8">
        <v>20.720397475769801</v>
      </c>
      <c r="BK310" s="8">
        <v>-29.61229137896666</v>
      </c>
      <c r="BL310" s="8">
        <v>-29.61229137896666</v>
      </c>
      <c r="BM310" s="8">
        <v>-7.9814506957666165</v>
      </c>
      <c r="BN310" s="8">
        <v>147.65258339942349</v>
      </c>
      <c r="BO310" s="8">
        <v>162.22039235746328</v>
      </c>
      <c r="BP310" s="8">
        <v>130.15210203774308</v>
      </c>
      <c r="BQ310" s="8">
        <v>112.75616954958309</v>
      </c>
      <c r="BR310" s="8">
        <v>184.3423155151425</v>
      </c>
      <c r="BS310" s="8">
        <v>184.3423155151425</v>
      </c>
      <c r="BT310" s="7" t="s">
        <v>2105</v>
      </c>
      <c r="BU310" s="7" t="s">
        <v>2106</v>
      </c>
      <c r="BV310" s="7">
        <v>10</v>
      </c>
      <c r="BW310" s="7" t="s">
        <v>345</v>
      </c>
      <c r="BX310" s="9">
        <v>1.8999999761581421</v>
      </c>
      <c r="BY310" s="7" t="s">
        <v>295</v>
      </c>
      <c r="BZ310" s="7" t="s">
        <v>214</v>
      </c>
      <c r="CA310" s="25">
        <v>0</v>
      </c>
      <c r="CB310" s="25">
        <v>0</v>
      </c>
      <c r="CC310" s="25">
        <v>0</v>
      </c>
    </row>
    <row r="311" spans="1:81" x14ac:dyDescent="0.25">
      <c r="A311" s="7">
        <v>513</v>
      </c>
      <c r="B311" s="7">
        <v>44657</v>
      </c>
      <c r="C311" s="7" t="s">
        <v>2199</v>
      </c>
      <c r="D311" s="7" t="s">
        <v>2199</v>
      </c>
      <c r="E311" s="7" t="s">
        <v>2199</v>
      </c>
      <c r="F311" s="7" t="s">
        <v>212</v>
      </c>
      <c r="G311" s="7">
        <v>2</v>
      </c>
      <c r="H311" s="7" t="s">
        <v>238</v>
      </c>
      <c r="I311" s="8">
        <v>13.5</v>
      </c>
      <c r="J311" s="7" t="s">
        <v>214</v>
      </c>
      <c r="K311" s="8">
        <v>131.57907104492188</v>
      </c>
      <c r="L311" s="8">
        <v>2.6735401153564453</v>
      </c>
      <c r="M311" s="7" t="s">
        <v>289</v>
      </c>
      <c r="N311" s="7" t="s">
        <v>231</v>
      </c>
      <c r="O311" s="7" t="s">
        <v>396</v>
      </c>
      <c r="P311" s="7" t="s">
        <v>249</v>
      </c>
      <c r="Q311" s="7" t="s">
        <v>2200</v>
      </c>
      <c r="R311" s="7" t="s">
        <v>291</v>
      </c>
      <c r="T311" s="8">
        <v>0.88500446081161499</v>
      </c>
      <c r="U311" s="8">
        <v>0.82011568546295166</v>
      </c>
      <c r="V311" s="8">
        <v>0.87689316272735596</v>
      </c>
      <c r="W311" s="8">
        <v>0.71134424209594727</v>
      </c>
      <c r="X311" s="8">
        <v>0.56437438726425171</v>
      </c>
      <c r="Y311" s="8">
        <v>0.86183488368988037</v>
      </c>
      <c r="Z311" s="8">
        <v>0.78382629156112671</v>
      </c>
      <c r="AA311" s="8">
        <v>0.90657693147659302</v>
      </c>
      <c r="AB311" s="8">
        <v>0.88217842578887939</v>
      </c>
      <c r="AC311" s="8">
        <v>0.93283218145370483</v>
      </c>
      <c r="AD311" s="8">
        <v>0.8582761287689209</v>
      </c>
      <c r="AE311" s="8">
        <v>0.70787405967712402</v>
      </c>
      <c r="AF311" s="8">
        <v>0.8767704963684082</v>
      </c>
      <c r="AG311" s="8">
        <v>0.82109940052032471</v>
      </c>
      <c r="AH311" s="8">
        <v>4.8066426068544388E-2</v>
      </c>
      <c r="AI311" s="8">
        <v>0.5082477331161499</v>
      </c>
      <c r="AJ311" s="8">
        <v>0.71522647142410278</v>
      </c>
      <c r="AK311" s="8">
        <v>0.6618112325668335</v>
      </c>
      <c r="AL311" s="8">
        <v>0.2982613742351532</v>
      </c>
      <c r="AM311" s="8">
        <v>0.16409949958324432</v>
      </c>
      <c r="AN311" s="8">
        <v>0.44818264245986938</v>
      </c>
      <c r="AO311" s="8">
        <v>0.19436675310134888</v>
      </c>
      <c r="AP311" s="8">
        <v>-0.83728384971618652</v>
      </c>
      <c r="AQ311" s="8"/>
      <c r="AR311" s="8"/>
      <c r="AS311" s="8">
        <v>-2.0430919137175771</v>
      </c>
      <c r="AT311" s="8">
        <v>-1.3005608689203523</v>
      </c>
      <c r="AU311" s="8">
        <v>-2.2991177701077032</v>
      </c>
      <c r="AV311" s="8">
        <v>-1.5170329635219468</v>
      </c>
      <c r="AW311" s="8">
        <v>-1.6212402550407119</v>
      </c>
      <c r="AX311" s="8">
        <v>-0.98869236659225779</v>
      </c>
      <c r="AY311" s="8">
        <v>-1.6582501610353515</v>
      </c>
      <c r="AZ311" s="8">
        <v>-1.0507973894810709</v>
      </c>
      <c r="BA311" s="8">
        <v>-1.5229847636263194</v>
      </c>
      <c r="BB311" s="8">
        <v>-0.84176141828840267</v>
      </c>
      <c r="BC311" s="8">
        <v>-1.2692585784065842</v>
      </c>
      <c r="BD311" s="8">
        <v>-0.62052107864211281</v>
      </c>
      <c r="BE311" s="8">
        <v>-1.7356572403223742</v>
      </c>
      <c r="BF311" s="8">
        <v>-1.0532276809076906</v>
      </c>
      <c r="BG311" s="8">
        <v>-50</v>
      </c>
      <c r="BH311" s="8">
        <v>-50</v>
      </c>
      <c r="BI311" s="8">
        <v>-50</v>
      </c>
      <c r="BJ311" s="8">
        <v>-50</v>
      </c>
      <c r="BK311" s="8">
        <v>-50</v>
      </c>
      <c r="BL311" s="8">
        <v>-19.107762948269485</v>
      </c>
      <c r="BM311" s="8">
        <v>-44.851293824711583</v>
      </c>
      <c r="BN311" s="8">
        <v>270.03024425680195</v>
      </c>
      <c r="BO311" s="8">
        <v>235.48677057800302</v>
      </c>
      <c r="BP311" s="8">
        <v>245.27514522709814</v>
      </c>
      <c r="BQ311" s="8">
        <v>210.41345955486912</v>
      </c>
      <c r="BR311" s="8">
        <v>225.57573745534725</v>
      </c>
      <c r="BS311" s="8">
        <v>156.72088802972064</v>
      </c>
      <c r="BT311" s="7" t="s">
        <v>220</v>
      </c>
      <c r="BU311" s="7" t="s">
        <v>221</v>
      </c>
      <c r="BV311" s="7">
        <v>14.166666984558105</v>
      </c>
      <c r="BW311" s="7" t="s">
        <v>287</v>
      </c>
      <c r="BX311" s="9">
        <v>1.3999999761581421</v>
      </c>
      <c r="BY311" s="7" t="s">
        <v>231</v>
      </c>
      <c r="BZ311" s="7" t="s">
        <v>214</v>
      </c>
      <c r="CA311" s="25">
        <v>0</v>
      </c>
      <c r="CB311" s="25">
        <v>1</v>
      </c>
      <c r="CC311" s="25">
        <v>2</v>
      </c>
    </row>
    <row r="312" spans="1:81" x14ac:dyDescent="0.25">
      <c r="A312" s="7">
        <v>513</v>
      </c>
      <c r="B312" s="7">
        <v>44657</v>
      </c>
      <c r="C312" s="7" t="s">
        <v>2201</v>
      </c>
      <c r="D312" s="7" t="s">
        <v>2202</v>
      </c>
      <c r="E312" s="7" t="s">
        <v>2199</v>
      </c>
      <c r="F312" s="7" t="s">
        <v>212</v>
      </c>
      <c r="G312" s="7">
        <v>1</v>
      </c>
      <c r="H312" s="7" t="s">
        <v>312</v>
      </c>
      <c r="I312" s="8">
        <v>17.5</v>
      </c>
      <c r="J312" s="7" t="s">
        <v>214</v>
      </c>
      <c r="K312" s="8">
        <v>394.605224609375</v>
      </c>
      <c r="L312" s="8">
        <v>5.2322134971618652</v>
      </c>
      <c r="M312" s="7" t="s">
        <v>289</v>
      </c>
      <c r="N312" s="7" t="s">
        <v>231</v>
      </c>
      <c r="O312" s="7" t="s">
        <v>283</v>
      </c>
      <c r="P312" s="7" t="s">
        <v>249</v>
      </c>
      <c r="Q312" s="7" t="s">
        <v>2200</v>
      </c>
      <c r="R312" s="7" t="s">
        <v>291</v>
      </c>
      <c r="T312" s="8">
        <v>0.66842532157897949</v>
      </c>
      <c r="U312" s="8">
        <v>0.58843302726745605</v>
      </c>
      <c r="V312" s="8">
        <v>0.59748995304107666</v>
      </c>
      <c r="W312" s="8">
        <v>0.55824536085128784</v>
      </c>
      <c r="X312" s="8">
        <v>0.48183023929595947</v>
      </c>
      <c r="Y312" s="8">
        <v>0.67455101013183594</v>
      </c>
      <c r="Z312" s="8">
        <v>0.62686347961425781</v>
      </c>
      <c r="AA312" s="8">
        <v>0.72969561815261841</v>
      </c>
      <c r="AB312" s="8">
        <v>0.80368489027023315</v>
      </c>
      <c r="AC312" s="8">
        <v>0.8917236328125</v>
      </c>
      <c r="AD312" s="8">
        <v>0.84048038721084595</v>
      </c>
      <c r="AE312" s="8">
        <v>0.78413897752761841</v>
      </c>
      <c r="AF312" s="8">
        <v>0.90005606412887573</v>
      </c>
      <c r="AG312" s="8">
        <v>0.81512361764907837</v>
      </c>
      <c r="AH312" s="8">
        <v>6.5693311393260956E-2</v>
      </c>
      <c r="AI312" s="8">
        <v>0.52464097738265991</v>
      </c>
      <c r="AJ312" s="8">
        <v>0.70136618614196777</v>
      </c>
      <c r="AK312" s="8">
        <v>0.61630737781524658</v>
      </c>
      <c r="AL312" s="8">
        <v>0.31990543007850647</v>
      </c>
      <c r="AM312" s="8">
        <v>0.19147554039955139</v>
      </c>
      <c r="AN312" s="8">
        <v>0.47942987084388733</v>
      </c>
      <c r="AO312" s="8">
        <v>0.21244888007640839</v>
      </c>
      <c r="AP312" s="8">
        <v>-1.5635534524917603</v>
      </c>
      <c r="AQ312" s="8"/>
      <c r="AR312" s="8"/>
      <c r="AS312" s="8">
        <v>-6.3612319045359494E-2</v>
      </c>
      <c r="AT312" s="8">
        <v>0.70598198639294341</v>
      </c>
      <c r="AU312" s="8">
        <v>-0.41181590753782954</v>
      </c>
      <c r="AV312" s="8">
        <v>0.59219522984565376</v>
      </c>
      <c r="AW312" s="8">
        <v>1.4174710904564569</v>
      </c>
      <c r="AX312" s="8">
        <v>2.4258455239197922</v>
      </c>
      <c r="AY312" s="8">
        <v>0.55625174078724071</v>
      </c>
      <c r="AZ312" s="8">
        <v>1.8031022657087523</v>
      </c>
      <c r="BA312" s="8">
        <v>0.79525651507033479</v>
      </c>
      <c r="BB312" s="8">
        <v>2.2141299924225915</v>
      </c>
      <c r="BC312" s="8">
        <v>0.51460301979095402</v>
      </c>
      <c r="BD312" s="8">
        <v>1.1046463066941061</v>
      </c>
      <c r="BE312" s="8">
        <v>0.46802568992029953</v>
      </c>
      <c r="BF312" s="8">
        <v>1.4743168841639731</v>
      </c>
      <c r="BG312" s="8">
        <v>-50</v>
      </c>
      <c r="BH312" s="8">
        <v>-20.060420175343456</v>
      </c>
      <c r="BI312" s="8">
        <v>-39.575850740750148</v>
      </c>
      <c r="BJ312" s="8">
        <v>2.1352731021120994</v>
      </c>
      <c r="BK312" s="8">
        <v>-10.022637107275095</v>
      </c>
      <c r="BL312" s="8">
        <v>0.95436978029978625</v>
      </c>
      <c r="BM312" s="8">
        <v>-19.428210856826134</v>
      </c>
      <c r="BN312" s="8">
        <v>603.91278192675531</v>
      </c>
      <c r="BO312" s="8">
        <v>473.76469069987343</v>
      </c>
      <c r="BP312" s="8">
        <v>550.77359931598312</v>
      </c>
      <c r="BQ312" s="8">
        <v>386.17932538876198</v>
      </c>
      <c r="BR312" s="8">
        <v>434.15507427832046</v>
      </c>
      <c r="BS312" s="8">
        <v>390.83923159421903</v>
      </c>
      <c r="BT312" s="7" t="s">
        <v>220</v>
      </c>
      <c r="BU312" s="7" t="s">
        <v>221</v>
      </c>
      <c r="BV312" s="7">
        <v>15.833333015441895</v>
      </c>
      <c r="BW312" s="7" t="s">
        <v>226</v>
      </c>
      <c r="BX312" s="9">
        <v>1.3999999761581421</v>
      </c>
      <c r="BY312" s="7" t="s">
        <v>231</v>
      </c>
      <c r="BZ312" s="7" t="s">
        <v>214</v>
      </c>
      <c r="CA312" s="25">
        <v>0</v>
      </c>
      <c r="CB312" s="25">
        <v>1</v>
      </c>
      <c r="CC312" s="25">
        <v>2</v>
      </c>
    </row>
    <row r="313" spans="1:81" x14ac:dyDescent="0.25">
      <c r="A313" s="7">
        <v>513</v>
      </c>
      <c r="B313" s="7">
        <v>44657</v>
      </c>
      <c r="C313" s="7" t="s">
        <v>2203</v>
      </c>
      <c r="D313" s="7" t="s">
        <v>2203</v>
      </c>
      <c r="E313" s="7" t="s">
        <v>2199</v>
      </c>
      <c r="F313" s="7" t="s">
        <v>212</v>
      </c>
      <c r="G313" s="7">
        <v>1</v>
      </c>
      <c r="H313" s="7" t="s">
        <v>430</v>
      </c>
      <c r="I313" s="8">
        <v>16.5</v>
      </c>
      <c r="J313" s="7" t="s">
        <v>214</v>
      </c>
      <c r="K313" s="8">
        <v>318.37750244140625</v>
      </c>
      <c r="L313" s="8">
        <v>3.4343013763427734</v>
      </c>
      <c r="M313" s="7" t="s">
        <v>289</v>
      </c>
      <c r="N313" s="7" t="s">
        <v>231</v>
      </c>
      <c r="O313" s="7" t="s">
        <v>248</v>
      </c>
      <c r="P313" s="7" t="s">
        <v>249</v>
      </c>
      <c r="Q313" s="7" t="s">
        <v>2200</v>
      </c>
      <c r="R313" s="7" t="s">
        <v>291</v>
      </c>
      <c r="T313" s="8">
        <v>0.83941489458084106</v>
      </c>
      <c r="U313" s="8">
        <v>0.79450058937072754</v>
      </c>
      <c r="V313" s="8">
        <v>0.81096869707107544</v>
      </c>
      <c r="W313" s="8">
        <v>0.68432533740997314</v>
      </c>
      <c r="X313" s="8">
        <v>0.53379261493682861</v>
      </c>
      <c r="Y313" s="8">
        <v>0.81387448310852051</v>
      </c>
      <c r="Z313" s="8">
        <v>0.69256293773651123</v>
      </c>
      <c r="AA313" s="8">
        <v>0.84705078601837158</v>
      </c>
      <c r="AB313" s="8">
        <v>0.88153529167175293</v>
      </c>
      <c r="AC313" s="8">
        <v>0.92784577608108521</v>
      </c>
      <c r="AD313" s="8">
        <v>0.83504283428192139</v>
      </c>
      <c r="AE313" s="8">
        <v>0.78587448596954346</v>
      </c>
      <c r="AF313" s="8">
        <v>0.87648046016693115</v>
      </c>
      <c r="AG313" s="8">
        <v>0.80764532089233398</v>
      </c>
      <c r="AH313" s="8">
        <v>5.7428836822509766E-2</v>
      </c>
      <c r="AI313" s="8">
        <v>0.57596331834793091</v>
      </c>
      <c r="AJ313" s="8">
        <v>0.82784849405288696</v>
      </c>
      <c r="AK313" s="8">
        <v>0.73127329349517822</v>
      </c>
      <c r="AL313" s="8">
        <v>0.34282141923904419</v>
      </c>
      <c r="AM313" s="8">
        <v>0.1854388415813446</v>
      </c>
      <c r="AN313" s="8">
        <v>0.50568091869354248</v>
      </c>
      <c r="AO313" s="8">
        <v>0.2051868736743927</v>
      </c>
      <c r="AP313" s="8">
        <v>-1.447116494178772</v>
      </c>
      <c r="AQ313" s="8"/>
      <c r="AR313" s="8"/>
      <c r="AS313" s="8">
        <v>-0.68662335126037177</v>
      </c>
      <c r="AT313" s="8">
        <v>-0.20736235745578357</v>
      </c>
      <c r="AU313" s="8">
        <v>-1.2789268537989933</v>
      </c>
      <c r="AV313" s="8">
        <v>-0.61440306345872786</v>
      </c>
      <c r="AW313" s="8">
        <v>0.87957176012855498</v>
      </c>
      <c r="AX313" s="8">
        <v>0.58792459081408055</v>
      </c>
      <c r="AY313" s="8">
        <v>0.19651835275581092</v>
      </c>
      <c r="AZ313" s="8">
        <v>-5.7355306618927154E-2</v>
      </c>
      <c r="BA313" s="8">
        <v>0.77076948222662434</v>
      </c>
      <c r="BB313" s="8">
        <v>2.1543681829359165</v>
      </c>
      <c r="BC313" s="8">
        <v>1.011893569247313</v>
      </c>
      <c r="BD313" s="8">
        <v>0.46361872849451513</v>
      </c>
      <c r="BE313" s="8">
        <v>0.14886715988315641</v>
      </c>
      <c r="BF313" s="8">
        <v>0.38779846245184557</v>
      </c>
      <c r="BG313" s="7">
        <v>-50</v>
      </c>
      <c r="BH313" s="7">
        <v>-24.945688471408264</v>
      </c>
      <c r="BI313" s="7">
        <v>-41.319095746709415</v>
      </c>
      <c r="BJ313" s="7">
        <v>-4.2120099739571293</v>
      </c>
      <c r="BK313" s="7">
        <v>-15.77489236369197</v>
      </c>
      <c r="BL313" s="7">
        <v>2.3127323236878832</v>
      </c>
      <c r="BM313" s="7">
        <v>-22.323159038679812</v>
      </c>
      <c r="BN313" s="7">
        <v>493.83716244326013</v>
      </c>
      <c r="BO313" s="7">
        <v>397.79896236348969</v>
      </c>
      <c r="BP313" s="7">
        <v>449.928207511153</v>
      </c>
      <c r="BQ313" s="7">
        <v>331.78759459907388</v>
      </c>
      <c r="BR313" s="7">
        <v>368.60121076174886</v>
      </c>
      <c r="BS313" s="7">
        <v>311.01428303109367</v>
      </c>
      <c r="BT313" s="7" t="s">
        <v>220</v>
      </c>
      <c r="BU313" s="7" t="s">
        <v>221</v>
      </c>
      <c r="BV313" s="7">
        <v>15.5</v>
      </c>
      <c r="BW313" s="7" t="s">
        <v>226</v>
      </c>
      <c r="BX313" s="9">
        <v>1.3999999761581421</v>
      </c>
      <c r="BY313" s="7" t="s">
        <v>231</v>
      </c>
      <c r="BZ313" s="7" t="s">
        <v>214</v>
      </c>
      <c r="CA313" s="25">
        <v>0</v>
      </c>
      <c r="CB313" s="25">
        <v>1</v>
      </c>
      <c r="CC313" s="25">
        <v>2</v>
      </c>
    </row>
    <row r="314" spans="1:81" x14ac:dyDescent="0.25">
      <c r="A314" s="7">
        <v>513</v>
      </c>
      <c r="B314" s="7">
        <v>44657</v>
      </c>
      <c r="C314" s="7" t="s">
        <v>2204</v>
      </c>
      <c r="D314" s="7" t="s">
        <v>2204</v>
      </c>
      <c r="E314" s="7" t="s">
        <v>2199</v>
      </c>
      <c r="F314" s="7" t="s">
        <v>212</v>
      </c>
      <c r="G314" s="7">
        <v>3</v>
      </c>
      <c r="H314" s="7" t="s">
        <v>226</v>
      </c>
      <c r="I314" s="8">
        <v>15.5</v>
      </c>
      <c r="J314" s="7" t="s">
        <v>214</v>
      </c>
      <c r="K314" s="8">
        <v>155.72563171386719</v>
      </c>
      <c r="L314" s="8">
        <v>1.0122276544570923</v>
      </c>
      <c r="M314" s="7" t="s">
        <v>289</v>
      </c>
      <c r="N314" s="7" t="s">
        <v>231</v>
      </c>
      <c r="O314" s="7" t="s">
        <v>396</v>
      </c>
      <c r="P314" s="7" t="s">
        <v>249</v>
      </c>
      <c r="Q314" s="7" t="s">
        <v>2200</v>
      </c>
      <c r="R314" s="7" t="s">
        <v>291</v>
      </c>
      <c r="T314" s="8">
        <v>0.85449159145355225</v>
      </c>
      <c r="U314" s="8">
        <v>0.76634341478347778</v>
      </c>
      <c r="V314" s="8">
        <v>0.84062069654464722</v>
      </c>
      <c r="W314" s="8">
        <v>0.65417659282684326</v>
      </c>
      <c r="X314" s="8">
        <v>0.54823678731918335</v>
      </c>
      <c r="Y314" s="8">
        <v>0.83612650632858276</v>
      </c>
      <c r="Z314" s="8">
        <v>0.74893999099731445</v>
      </c>
      <c r="AA314" s="8">
        <v>0.93587881326675415</v>
      </c>
      <c r="AB314" s="8">
        <v>0.91899758577346802</v>
      </c>
      <c r="AC314" s="8">
        <v>0.9628569483757019</v>
      </c>
      <c r="AD314" s="8">
        <v>0.86593222618103027</v>
      </c>
      <c r="AE314" s="8">
        <v>0.76931595802307129</v>
      </c>
      <c r="AF314" s="8">
        <v>0.9043383002281189</v>
      </c>
      <c r="AG314" s="8">
        <v>0.8621755838394165</v>
      </c>
      <c r="AH314" s="8">
        <v>5.5725712329149246E-2</v>
      </c>
      <c r="AI314" s="8">
        <v>0.56892049312591553</v>
      </c>
      <c r="AJ314" s="8">
        <v>0.77482867240905762</v>
      </c>
      <c r="AK314" s="8">
        <v>0.73553156852722168</v>
      </c>
      <c r="AL314" s="8">
        <v>0.31799915432929993</v>
      </c>
      <c r="AM314" s="8">
        <v>0.18480849266052246</v>
      </c>
      <c r="AN314" s="8">
        <v>0.50410008430480957</v>
      </c>
      <c r="AO314" s="8">
        <v>0.21530939638614655</v>
      </c>
      <c r="AP314" s="8">
        <v>-1.210068941116333</v>
      </c>
      <c r="AQ314" s="8"/>
      <c r="AR314" s="8"/>
      <c r="AS314" s="8">
        <v>-1.2108874082981775</v>
      </c>
      <c r="AT314" s="8">
        <v>-0.54276513993604725</v>
      </c>
      <c r="AU314" s="8">
        <v>-1.3853535047740735</v>
      </c>
      <c r="AV314" s="8">
        <v>-0.7497758635437809</v>
      </c>
      <c r="AW314" s="8">
        <v>-0.89842731718664448</v>
      </c>
      <c r="AX314" s="8">
        <v>-0.20648123202969521</v>
      </c>
      <c r="AY314" s="8">
        <v>-1.0670764820462175</v>
      </c>
      <c r="AZ314" s="8">
        <v>-0.37662514454655083</v>
      </c>
      <c r="BA314" s="8">
        <v>-0.6097028702551206</v>
      </c>
      <c r="BB314" s="8">
        <v>0.37199638434475629</v>
      </c>
      <c r="BC314" s="8">
        <v>-0.53032679065741628</v>
      </c>
      <c r="BD314" s="8">
        <v>0.29976946429226836</v>
      </c>
      <c r="BE314" s="8">
        <v>-0.95029572886960834</v>
      </c>
      <c r="BF314" s="8">
        <v>-0.2006469219031749</v>
      </c>
      <c r="BG314" s="8">
        <v>-50</v>
      </c>
      <c r="BH314" s="8">
        <v>-50</v>
      </c>
      <c r="BI314" s="8">
        <v>-50</v>
      </c>
      <c r="BJ314" s="8">
        <v>-50</v>
      </c>
      <c r="BK314" s="8">
        <v>-50</v>
      </c>
      <c r="BL314" s="8">
        <v>-50</v>
      </c>
      <c r="BM314" s="8">
        <v>-50</v>
      </c>
      <c r="BN314" s="8">
        <v>403.82510572460268</v>
      </c>
      <c r="BO314" s="8">
        <v>334.01394735369911</v>
      </c>
      <c r="BP314" s="8">
        <v>367.54737729914399</v>
      </c>
      <c r="BQ314" s="8">
        <v>285.05670990807238</v>
      </c>
      <c r="BR314" s="8">
        <v>312.94544420763373</v>
      </c>
      <c r="BS314" s="8">
        <v>247.49277050511932</v>
      </c>
      <c r="BT314" s="7" t="s">
        <v>220</v>
      </c>
      <c r="BU314" s="7" t="s">
        <v>221</v>
      </c>
      <c r="BV314" s="7">
        <v>15</v>
      </c>
      <c r="BW314" s="7" t="s">
        <v>226</v>
      </c>
      <c r="BX314" s="9">
        <v>1.3999999761581421</v>
      </c>
      <c r="BY314" s="7" t="s">
        <v>231</v>
      </c>
      <c r="BZ314" s="7" t="s">
        <v>214</v>
      </c>
      <c r="CA314" s="25">
        <v>0</v>
      </c>
      <c r="CB314" s="25">
        <v>1</v>
      </c>
      <c r="CC314" s="25">
        <v>2</v>
      </c>
    </row>
    <row r="315" spans="1:81" x14ac:dyDescent="0.25">
      <c r="A315" s="7">
        <v>513</v>
      </c>
      <c r="B315" s="7">
        <v>44657</v>
      </c>
      <c r="C315" s="7" t="s">
        <v>2205</v>
      </c>
      <c r="D315" s="7" t="s">
        <v>2205</v>
      </c>
      <c r="E315" s="7" t="s">
        <v>2205</v>
      </c>
      <c r="F315" s="7" t="s">
        <v>446</v>
      </c>
      <c r="H315" s="7" t="s">
        <v>224</v>
      </c>
      <c r="I315" s="8">
        <v>24.5</v>
      </c>
      <c r="J315" s="7" t="s">
        <v>214</v>
      </c>
      <c r="K315" s="8">
        <v>251.86940002441406</v>
      </c>
      <c r="L315" s="8">
        <v>2.4305999279022217</v>
      </c>
      <c r="M315" s="7" t="s">
        <v>761</v>
      </c>
      <c r="N315" s="7" t="s">
        <v>214</v>
      </c>
      <c r="O315" s="7" t="s">
        <v>214</v>
      </c>
      <c r="P315" s="7" t="s">
        <v>493</v>
      </c>
      <c r="Q315" s="7" t="s">
        <v>2206</v>
      </c>
      <c r="R315" s="7" t="s">
        <v>242</v>
      </c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>
        <v>0.60853516832447785</v>
      </c>
      <c r="AT315" s="8">
        <v>2.2012119022203582</v>
      </c>
      <c r="AU315" s="8">
        <v>1.3898804211920512</v>
      </c>
      <c r="AV315" s="8">
        <v>1.7237059245198125</v>
      </c>
      <c r="AW315" s="8">
        <v>1.4305944629528031</v>
      </c>
      <c r="AX315" s="8">
        <v>1.8633000182756612</v>
      </c>
      <c r="AY315" s="8">
        <v>1.606171178910873</v>
      </c>
      <c r="AZ315" s="8">
        <v>1.4743293000017788</v>
      </c>
      <c r="BA315" s="8">
        <v>0.3286405750054483</v>
      </c>
      <c r="BB315" s="8">
        <v>1.5576958574598982</v>
      </c>
      <c r="BC315" s="8">
        <v>0.3286405750054483</v>
      </c>
      <c r="BD315" s="8">
        <v>1.5576958574598982</v>
      </c>
      <c r="BE315" s="8">
        <v>0.94874373023185044</v>
      </c>
      <c r="BF315" s="8">
        <v>1.7296564766562346</v>
      </c>
      <c r="BT315" s="7" t="s">
        <v>214</v>
      </c>
      <c r="BU315" s="7" t="s">
        <v>214</v>
      </c>
      <c r="BV315" s="7">
        <v>24.5</v>
      </c>
      <c r="BW315" s="7" t="s">
        <v>224</v>
      </c>
      <c r="BX315" s="9">
        <v>0</v>
      </c>
      <c r="BY315" s="7" t="s">
        <v>214</v>
      </c>
      <c r="BZ315" s="7" t="s">
        <v>214</v>
      </c>
      <c r="CA315" s="25">
        <v>0</v>
      </c>
      <c r="CB315" s="25">
        <v>0</v>
      </c>
      <c r="CC315" s="25">
        <v>0</v>
      </c>
    </row>
    <row r="316" spans="1:81" x14ac:dyDescent="0.25">
      <c r="A316" s="7">
        <v>513</v>
      </c>
      <c r="B316" s="7">
        <v>44657</v>
      </c>
      <c r="C316" s="7" t="s">
        <v>2207</v>
      </c>
      <c r="D316" s="7" t="s">
        <v>2208</v>
      </c>
      <c r="E316" s="7" t="s">
        <v>2209</v>
      </c>
      <c r="F316" s="7" t="s">
        <v>331</v>
      </c>
      <c r="H316" s="7" t="s">
        <v>226</v>
      </c>
      <c r="I316" s="8">
        <v>15.5</v>
      </c>
      <c r="J316" s="7" t="s">
        <v>214</v>
      </c>
      <c r="K316" s="8">
        <v>365.1837158203125</v>
      </c>
      <c r="L316" s="8">
        <v>5.2493433952331543</v>
      </c>
      <c r="M316" s="7" t="s">
        <v>333</v>
      </c>
      <c r="N316" s="7" t="s">
        <v>295</v>
      </c>
      <c r="O316" s="7" t="s">
        <v>396</v>
      </c>
      <c r="P316" s="7" t="s">
        <v>481</v>
      </c>
      <c r="Q316" s="7" t="s">
        <v>2210</v>
      </c>
      <c r="R316" s="7" t="s">
        <v>337</v>
      </c>
      <c r="S316" s="7">
        <v>3</v>
      </c>
      <c r="T316" s="8">
        <v>0.83925032615661621</v>
      </c>
      <c r="U316" s="8">
        <v>0.7690395712852478</v>
      </c>
      <c r="V316" s="8">
        <v>0.80047684907913208</v>
      </c>
      <c r="W316" s="8">
        <v>0.73983234167098999</v>
      </c>
      <c r="X316" s="8">
        <v>0.42485472559928894</v>
      </c>
      <c r="Y316" s="8">
        <v>0.76775634288787842</v>
      </c>
      <c r="Z316" s="8">
        <v>0.72111749649047852</v>
      </c>
      <c r="AA316" s="8">
        <v>0.8983338475227356</v>
      </c>
      <c r="AB316" s="8">
        <v>0.90321284532546997</v>
      </c>
      <c r="AC316" s="8">
        <v>0.91960269212722778</v>
      </c>
      <c r="AD316" s="8">
        <v>0.94821661710739136</v>
      </c>
      <c r="AE316" s="8">
        <v>0.68493008613586426</v>
      </c>
      <c r="AF316" s="8">
        <v>0.71656757593154907</v>
      </c>
      <c r="AG316" s="8">
        <v>0.82143765687942505</v>
      </c>
      <c r="AH316" s="8">
        <v>0.15245753526687622</v>
      </c>
      <c r="AI316" s="8">
        <v>1.5287220478057861</v>
      </c>
      <c r="AJ316" s="8">
        <v>2.1272776126861572</v>
      </c>
      <c r="AK316" s="8">
        <v>1.9162107706069946</v>
      </c>
      <c r="AL316" s="8">
        <v>0.98391497135162354</v>
      </c>
      <c r="AM316" s="8">
        <v>0.39182078838348389</v>
      </c>
      <c r="AN316" s="8">
        <v>1.2663723230361938</v>
      </c>
      <c r="AO316" s="8">
        <v>0.5671725869178772</v>
      </c>
      <c r="AP316" s="8">
        <v>-4.6744044870138168E-2</v>
      </c>
      <c r="AQ316" s="8"/>
      <c r="AR316" s="8"/>
      <c r="AS316" s="8">
        <v>0.78052844331124482</v>
      </c>
      <c r="AT316" s="8">
        <v>0.68483518311669189</v>
      </c>
      <c r="AU316" s="8">
        <v>0.23978173158529364</v>
      </c>
      <c r="AV316" s="8">
        <v>0.12371718342005923</v>
      </c>
      <c r="AW316" s="8">
        <v>0.59550431544818638</v>
      </c>
      <c r="AX316" s="8">
        <v>0.31176182354386606</v>
      </c>
      <c r="AY316" s="8">
        <v>0.21445843751168608</v>
      </c>
      <c r="AZ316" s="8">
        <v>-3.1625550038964029E-2</v>
      </c>
      <c r="BA316" s="8">
        <v>0.59550431544818638</v>
      </c>
      <c r="BB316" s="8">
        <v>0.31176182354386606</v>
      </c>
      <c r="BC316" s="8">
        <v>0.21445843751168608</v>
      </c>
      <c r="BD316" s="8">
        <v>-3.1625550038964029E-2</v>
      </c>
      <c r="BE316" s="8">
        <v>0.44003928013604715</v>
      </c>
      <c r="BF316" s="8">
        <v>0.22813748559109251</v>
      </c>
      <c r="BG316" s="8">
        <v>-10.581356240786914</v>
      </c>
      <c r="BH316" s="8">
        <v>6.2734034696964951</v>
      </c>
      <c r="BI316" s="8">
        <v>0.99603152608669709</v>
      </c>
      <c r="BJ316" s="8">
        <v>6.5228300288691488</v>
      </c>
      <c r="BK316" s="8">
        <v>0.99603152608669709</v>
      </c>
      <c r="BL316" s="8">
        <v>6.5228300288691488</v>
      </c>
      <c r="BM316" s="8">
        <v>1.7882950564702123</v>
      </c>
      <c r="BN316" s="8">
        <v>403.82510572460268</v>
      </c>
      <c r="BO316" s="8">
        <v>342.27426792127443</v>
      </c>
      <c r="BP316" s="8">
        <v>361.54637088260733</v>
      </c>
      <c r="BQ316" s="8">
        <v>341.36340274424498</v>
      </c>
      <c r="BR316" s="8">
        <v>361.54637088260733</v>
      </c>
      <c r="BS316" s="8">
        <v>341.36340274424498</v>
      </c>
      <c r="BT316" s="7" t="s">
        <v>21021</v>
      </c>
      <c r="BU316" s="7" t="s">
        <v>21022</v>
      </c>
      <c r="BV316" s="7">
        <v>14.5</v>
      </c>
      <c r="BW316" s="7" t="s">
        <v>287</v>
      </c>
      <c r="BX316" s="9">
        <v>2.4000000953674316</v>
      </c>
      <c r="BY316" s="7" t="s">
        <v>295</v>
      </c>
      <c r="BZ316" s="7" t="s">
        <v>214</v>
      </c>
      <c r="CA316" s="25">
        <v>0</v>
      </c>
      <c r="CB316" s="25">
        <v>0</v>
      </c>
      <c r="CC316" s="25">
        <v>0</v>
      </c>
    </row>
    <row r="317" spans="1:81" x14ac:dyDescent="0.25">
      <c r="A317" s="7">
        <v>513</v>
      </c>
      <c r="B317" s="7">
        <v>44657</v>
      </c>
      <c r="C317" s="7" t="s">
        <v>2211</v>
      </c>
      <c r="D317" s="7" t="s">
        <v>2212</v>
      </c>
      <c r="E317" s="7" t="s">
        <v>2213</v>
      </c>
      <c r="F317" s="7" t="s">
        <v>331</v>
      </c>
      <c r="H317" s="7" t="s">
        <v>430</v>
      </c>
      <c r="I317" s="8">
        <v>16.5</v>
      </c>
      <c r="J317" s="7" t="s">
        <v>214</v>
      </c>
      <c r="K317" s="8">
        <v>178.5296630859375</v>
      </c>
      <c r="L317" s="8">
        <v>5.0608057975769043</v>
      </c>
      <c r="M317" s="7" t="s">
        <v>1272</v>
      </c>
      <c r="N317" s="7" t="s">
        <v>295</v>
      </c>
      <c r="O317" s="7" t="s">
        <v>283</v>
      </c>
      <c r="P317" s="7" t="s">
        <v>481</v>
      </c>
      <c r="Q317" s="7" t="s">
        <v>2214</v>
      </c>
      <c r="R317" s="7" t="s">
        <v>291</v>
      </c>
      <c r="S317" s="7">
        <v>4</v>
      </c>
      <c r="T317" s="8">
        <v>0.82072949409484863</v>
      </c>
      <c r="U317" s="8">
        <v>0.83499497175216675</v>
      </c>
      <c r="V317" s="8">
        <v>0.80784624814987183</v>
      </c>
      <c r="W317" s="8">
        <v>0.61698693037033081</v>
      </c>
      <c r="X317" s="8">
        <v>0.43268588185310364</v>
      </c>
      <c r="Y317" s="8">
        <v>0.78956377506256104</v>
      </c>
      <c r="Z317" s="8">
        <v>0.63222217559814453</v>
      </c>
      <c r="AA317" s="8">
        <v>0.92263698577880859</v>
      </c>
      <c r="AB317" s="8">
        <v>0.91817545890808105</v>
      </c>
      <c r="AC317" s="8">
        <v>0.96753662824630737</v>
      </c>
      <c r="AD317" s="8">
        <v>0.85018318891525269</v>
      </c>
      <c r="AE317" s="8">
        <v>0.81178361177444458</v>
      </c>
      <c r="AF317" s="8">
        <v>0.92767351865768433</v>
      </c>
      <c r="AG317" s="8">
        <v>0.86570340394973755</v>
      </c>
      <c r="AH317" s="8">
        <v>6.4361572265625E-2</v>
      </c>
      <c r="AI317" s="8">
        <v>0.63112419843673706</v>
      </c>
      <c r="AJ317" s="8">
        <v>0.97507303953170776</v>
      </c>
      <c r="AK317" s="8">
        <v>0.81639617681503296</v>
      </c>
      <c r="AL317" s="8">
        <v>0.34640008211135864</v>
      </c>
      <c r="AM317" s="8">
        <v>0.16846027970314026</v>
      </c>
      <c r="AN317" s="8">
        <v>0.54979783296585083</v>
      </c>
      <c r="AO317" s="8">
        <v>0.20992138981819153</v>
      </c>
      <c r="AP317" s="8">
        <v>-1.3153810501098633</v>
      </c>
      <c r="AQ317" s="8"/>
      <c r="AR317" s="8"/>
      <c r="AS317" s="8">
        <v>0.31217557928002704</v>
      </c>
      <c r="AT317" s="8">
        <v>1.2098509425329125</v>
      </c>
      <c r="AU317" s="8">
        <v>-1.1907389700661062</v>
      </c>
      <c r="AV317" s="8">
        <v>-0.4684497421351283</v>
      </c>
      <c r="AW317" s="8">
        <v>2.1990214038199096</v>
      </c>
      <c r="AX317" s="8">
        <v>2.1817208475991459</v>
      </c>
      <c r="AY317" s="8">
        <v>5.6597418193719162E-2</v>
      </c>
      <c r="AZ317" s="8">
        <v>1.4434711811134455</v>
      </c>
      <c r="BA317" s="8">
        <v>-0.12166015127564944</v>
      </c>
      <c r="BB317" s="8">
        <v>-0.58907482442071923</v>
      </c>
      <c r="BC317" s="8">
        <v>-0.12166015127564944</v>
      </c>
      <c r="BD317" s="8">
        <v>-0.58907482442071923</v>
      </c>
      <c r="BE317" s="8">
        <v>0.18895585477937513</v>
      </c>
      <c r="BF317" s="8">
        <v>0.53140726337815625</v>
      </c>
      <c r="BG317" s="8">
        <v>-50</v>
      </c>
      <c r="BH317" s="8">
        <v>-50</v>
      </c>
      <c r="BI317" s="8">
        <v>-50</v>
      </c>
      <c r="BJ317" s="8">
        <v>-50</v>
      </c>
      <c r="BK317" s="8">
        <v>-32.210472745408609</v>
      </c>
      <c r="BL317" s="8">
        <v>-32.210472745408609</v>
      </c>
      <c r="BM317" s="8">
        <v>-44.070157581802874</v>
      </c>
      <c r="BN317" s="8">
        <v>493.83716244326013</v>
      </c>
      <c r="BO317" s="8">
        <v>458.22960044129024</v>
      </c>
      <c r="BP317" s="8">
        <v>449.928207511153</v>
      </c>
      <c r="BQ317" s="8">
        <v>395.61542324184023</v>
      </c>
      <c r="BR317" s="8">
        <v>236.03491155670321</v>
      </c>
      <c r="BS317" s="8">
        <v>236.03491155670321</v>
      </c>
      <c r="BT317" s="7" t="s">
        <v>338</v>
      </c>
      <c r="BU317" s="7" t="s">
        <v>339</v>
      </c>
      <c r="BV317" s="7">
        <v>15.833333015441895</v>
      </c>
      <c r="BW317" s="7" t="s">
        <v>226</v>
      </c>
      <c r="BX317" s="9">
        <v>2.2999999523162842</v>
      </c>
      <c r="BY317" s="7" t="s">
        <v>295</v>
      </c>
      <c r="BZ317" s="7" t="s">
        <v>214</v>
      </c>
      <c r="CA317" s="25">
        <v>0</v>
      </c>
      <c r="CB317" s="25">
        <v>0</v>
      </c>
      <c r="CC317" s="25">
        <v>0</v>
      </c>
    </row>
    <row r="318" spans="1:81" x14ac:dyDescent="0.25">
      <c r="A318" s="7">
        <v>513</v>
      </c>
      <c r="B318" s="7">
        <v>44657</v>
      </c>
      <c r="C318" s="7" t="s">
        <v>2215</v>
      </c>
      <c r="D318" s="7" t="s">
        <v>2215</v>
      </c>
      <c r="E318" s="7" t="s">
        <v>2215</v>
      </c>
      <c r="F318" s="7" t="s">
        <v>280</v>
      </c>
      <c r="G318" s="7">
        <v>1</v>
      </c>
      <c r="H318" s="7" t="s">
        <v>255</v>
      </c>
      <c r="I318" s="8">
        <v>11.5</v>
      </c>
      <c r="J318" s="7" t="s">
        <v>214</v>
      </c>
      <c r="K318" s="8">
        <v>147.84246826171875</v>
      </c>
      <c r="L318" s="8">
        <v>5.624565601348877</v>
      </c>
      <c r="M318" s="7" t="s">
        <v>289</v>
      </c>
      <c r="N318" s="7" t="s">
        <v>231</v>
      </c>
      <c r="O318" s="7" t="s">
        <v>256</v>
      </c>
      <c r="P318" s="7" t="s">
        <v>284</v>
      </c>
      <c r="Q318" s="7" t="s">
        <v>19140</v>
      </c>
      <c r="R318" s="7" t="s">
        <v>291</v>
      </c>
      <c r="T318" s="8">
        <v>0.8933866024017334</v>
      </c>
      <c r="U318" s="8">
        <v>0.82835006713867188</v>
      </c>
      <c r="V318" s="8">
        <v>0.8656957745552063</v>
      </c>
      <c r="W318" s="8">
        <v>0.7217223048210144</v>
      </c>
      <c r="X318" s="8">
        <v>0.48080253601074219</v>
      </c>
      <c r="Y318" s="8">
        <v>0.85267823934555054</v>
      </c>
      <c r="Z318" s="8">
        <v>0.75805521011352539</v>
      </c>
      <c r="AA318" s="8">
        <v>0.94106167554855347</v>
      </c>
      <c r="AB318" s="8">
        <v>0.92056047916412354</v>
      </c>
      <c r="AC318" s="8">
        <v>0.9636719822883606</v>
      </c>
      <c r="AD318" s="8">
        <v>0.89527362585067749</v>
      </c>
      <c r="AE318" s="8">
        <v>0.75714766979217529</v>
      </c>
      <c r="AF318" s="8">
        <v>0.90558677911758423</v>
      </c>
      <c r="AG318" s="8">
        <v>0.65645879507064819</v>
      </c>
      <c r="AH318" s="8">
        <v>5.3251057863235474E-2</v>
      </c>
      <c r="AI318" s="8">
        <v>0.56840229034423828</v>
      </c>
      <c r="AJ318" s="8">
        <v>0.80032944679260254</v>
      </c>
      <c r="AK318" s="8">
        <v>0.72383427619934082</v>
      </c>
      <c r="AL318" s="8">
        <v>0.33525380492210388</v>
      </c>
      <c r="AM318" s="8">
        <v>0.15487921237945557</v>
      </c>
      <c r="AN318" s="8">
        <v>0.49124997854232788</v>
      </c>
      <c r="AO318" s="8">
        <v>0.20825208723545074</v>
      </c>
      <c r="AP318" s="8">
        <v>-0.17519298195838928</v>
      </c>
      <c r="AQ318" s="8"/>
      <c r="AR318" s="8"/>
      <c r="AS318" s="8">
        <v>-9.8539943919322831E-2</v>
      </c>
      <c r="AT318" s="8">
        <v>0.31992793082820203</v>
      </c>
      <c r="AU318" s="8">
        <v>-0.27495870618908258</v>
      </c>
      <c r="AV318" s="8">
        <v>0.37541303744794768</v>
      </c>
      <c r="AW318" s="8">
        <v>0.38293743903824939</v>
      </c>
      <c r="AX318" s="8">
        <v>1.1912230530960652</v>
      </c>
      <c r="AY318" s="8">
        <v>0.18492045943450694</v>
      </c>
      <c r="AZ318" s="8">
        <v>0.99468637627252809</v>
      </c>
      <c r="BA318" s="8">
        <v>0.22574959299983927</v>
      </c>
      <c r="BB318" s="8">
        <v>1.2995300517695259</v>
      </c>
      <c r="BC318" s="8">
        <v>0.49547970193494756</v>
      </c>
      <c r="BD318" s="8">
        <v>1.3022136182579731</v>
      </c>
      <c r="BE318" s="8">
        <v>0.15259809054985629</v>
      </c>
      <c r="BF318" s="8">
        <v>0.91383234461204033</v>
      </c>
      <c r="BG318" s="8">
        <v>-22.132795701538583</v>
      </c>
      <c r="BH318" s="8">
        <v>-29.167496822496375</v>
      </c>
      <c r="BI318" s="8">
        <v>-10.711962795173781</v>
      </c>
      <c r="BJ318" s="8">
        <v>-8.6224030075039071</v>
      </c>
      <c r="BK318" s="8">
        <v>-9.9808149733865559</v>
      </c>
      <c r="BL318" s="8">
        <v>-12.019879285781181</v>
      </c>
      <c r="BM318" s="8">
        <v>-15.439225430980063</v>
      </c>
      <c r="BN318" s="8">
        <v>180.56413972219698</v>
      </c>
      <c r="BO318" s="8">
        <v>190.96441549425577</v>
      </c>
      <c r="BP318" s="8">
        <v>163.67929845738067</v>
      </c>
      <c r="BQ318" s="8">
        <v>160.5900416914852</v>
      </c>
      <c r="BR318" s="8">
        <v>162.59835147100864</v>
      </c>
      <c r="BS318" s="8">
        <v>165.6129544798967</v>
      </c>
      <c r="BT318" s="7" t="s">
        <v>297</v>
      </c>
      <c r="BU318" s="7" t="s">
        <v>298</v>
      </c>
      <c r="BV318" s="7">
        <v>11.833333015441895</v>
      </c>
      <c r="BW318" s="7" t="s">
        <v>255</v>
      </c>
      <c r="BX318" s="9">
        <v>2.2899999618530273</v>
      </c>
      <c r="BY318" s="7" t="s">
        <v>231</v>
      </c>
      <c r="BZ318" s="7" t="s">
        <v>214</v>
      </c>
      <c r="CA318" s="25">
        <v>0</v>
      </c>
      <c r="CB318" s="25">
        <v>0</v>
      </c>
      <c r="CC318" s="25">
        <v>1</v>
      </c>
    </row>
    <row r="319" spans="1:81" x14ac:dyDescent="0.25">
      <c r="A319" s="7">
        <v>513</v>
      </c>
      <c r="B319" s="7">
        <v>44657</v>
      </c>
      <c r="C319" s="7" t="s">
        <v>2216</v>
      </c>
      <c r="D319" s="7" t="s">
        <v>2217</v>
      </c>
      <c r="E319" s="7" t="s">
        <v>2215</v>
      </c>
      <c r="F319" s="7" t="s">
        <v>280</v>
      </c>
      <c r="G319" s="7">
        <v>1</v>
      </c>
      <c r="H319" s="7" t="s">
        <v>255</v>
      </c>
      <c r="I319" s="8">
        <v>11.5</v>
      </c>
      <c r="J319" s="7" t="s">
        <v>214</v>
      </c>
      <c r="K319" s="8">
        <v>155.75550842285156</v>
      </c>
      <c r="L319" s="8">
        <v>6.649531364440918</v>
      </c>
      <c r="M319" s="7" t="s">
        <v>289</v>
      </c>
      <c r="N319" s="7" t="s">
        <v>231</v>
      </c>
      <c r="O319" s="7" t="s">
        <v>256</v>
      </c>
      <c r="P319" s="7" t="s">
        <v>284</v>
      </c>
      <c r="Q319" s="7" t="s">
        <v>2218</v>
      </c>
      <c r="R319" s="7" t="s">
        <v>291</v>
      </c>
      <c r="T319" s="8">
        <v>0.86191302537918091</v>
      </c>
      <c r="U319" s="8">
        <v>0.80162650346755981</v>
      </c>
      <c r="V319" s="8">
        <v>0.82357168197631836</v>
      </c>
      <c r="W319" s="8">
        <v>0.68874090909957886</v>
      </c>
      <c r="X319" s="8">
        <v>0.47984415292739868</v>
      </c>
      <c r="Y319" s="8">
        <v>0.85001415014266968</v>
      </c>
      <c r="Z319" s="8">
        <v>0.75236201286315918</v>
      </c>
      <c r="AA319" s="8">
        <v>0.93617647886276245</v>
      </c>
      <c r="AB319" s="8">
        <v>0.94589143991470337</v>
      </c>
      <c r="AC319" s="8">
        <v>0.92535257339477539</v>
      </c>
      <c r="AD319" s="8">
        <v>0.84253436326980591</v>
      </c>
      <c r="AE319" s="8">
        <v>0.73456746339797974</v>
      </c>
      <c r="AF319" s="8">
        <v>0.93403548002243042</v>
      </c>
      <c r="AG319" s="8">
        <v>0.85131257772445679</v>
      </c>
      <c r="AH319" s="8">
        <v>5.090809240937233E-2</v>
      </c>
      <c r="AI319" s="8">
        <v>0.52424997091293335</v>
      </c>
      <c r="AJ319" s="8">
        <v>0.74043256044387817</v>
      </c>
      <c r="AK319" s="8">
        <v>0.65831512212753296</v>
      </c>
      <c r="AL319" s="8">
        <v>0.30585670471191406</v>
      </c>
      <c r="AM319" s="8">
        <v>0.14776961505413055</v>
      </c>
      <c r="AN319" s="8">
        <v>0.46816840767860413</v>
      </c>
      <c r="AO319" s="8">
        <v>0.19759410619735718</v>
      </c>
      <c r="AP319" s="8">
        <v>-0.22720254957675934</v>
      </c>
      <c r="AQ319" s="8"/>
      <c r="AR319" s="8"/>
      <c r="AS319" s="8">
        <v>-1.3427952787476223</v>
      </c>
      <c r="AT319" s="8">
        <v>-1.2185872823207677</v>
      </c>
      <c r="AU319" s="8">
        <v>-1.7311585676567804</v>
      </c>
      <c r="AV319" s="8">
        <v>-1.6338642093503417</v>
      </c>
      <c r="AW319" s="8">
        <v>-4.1195482069420072E-2</v>
      </c>
      <c r="AX319" s="8">
        <v>0.2410071358195974</v>
      </c>
      <c r="AY319" s="8">
        <v>-0.52683940529860884</v>
      </c>
      <c r="AZ319" s="8">
        <v>-0.26237125973744735</v>
      </c>
      <c r="BA319" s="8">
        <v>-0.11222916853634039</v>
      </c>
      <c r="BB319" s="8">
        <v>0.66943338538089359</v>
      </c>
      <c r="BC319" s="8">
        <v>1.1888953596320611</v>
      </c>
      <c r="BD319" s="8">
        <v>0.92441648448125968</v>
      </c>
      <c r="BE319" s="8">
        <v>-0.4275537571127852</v>
      </c>
      <c r="BF319" s="8">
        <v>-0.21332762428780103</v>
      </c>
      <c r="BG319" s="8">
        <v>-15.927931891817215</v>
      </c>
      <c r="BH319" s="8">
        <v>-22.605240371863832</v>
      </c>
      <c r="BI319" s="8">
        <v>-5.0873257162868804</v>
      </c>
      <c r="BJ319" s="8">
        <v>-3.1039244246236493</v>
      </c>
      <c r="BK319" s="8">
        <v>-4.393323303584129</v>
      </c>
      <c r="BL319" s="8">
        <v>-6.3287945041941835</v>
      </c>
      <c r="BM319" s="8">
        <v>-9.5744233687283149</v>
      </c>
      <c r="BN319" s="8">
        <v>180.56413972219698</v>
      </c>
      <c r="BO319" s="8">
        <v>190.96441549425577</v>
      </c>
      <c r="BP319" s="8">
        <v>163.67929845738067</v>
      </c>
      <c r="BQ319" s="8">
        <v>160.5900416914852</v>
      </c>
      <c r="BR319" s="8">
        <v>162.59835147100864</v>
      </c>
      <c r="BS319" s="8">
        <v>165.6129544798967</v>
      </c>
      <c r="BT319" s="7" t="s">
        <v>297</v>
      </c>
      <c r="BU319" s="7" t="s">
        <v>298</v>
      </c>
      <c r="BV319" s="7">
        <v>11.833333015441895</v>
      </c>
      <c r="BW319" s="7" t="s">
        <v>255</v>
      </c>
      <c r="BX319" s="9">
        <v>2.2899999618530273</v>
      </c>
      <c r="BY319" s="7" t="s">
        <v>231</v>
      </c>
      <c r="BZ319" s="7" t="s">
        <v>214</v>
      </c>
      <c r="CA319" s="25">
        <v>0</v>
      </c>
      <c r="CB319" s="25">
        <v>0</v>
      </c>
      <c r="CC319" s="25">
        <v>1</v>
      </c>
    </row>
    <row r="320" spans="1:81" x14ac:dyDescent="0.25">
      <c r="A320" s="7">
        <v>513</v>
      </c>
      <c r="B320" s="7">
        <v>44657</v>
      </c>
      <c r="C320" s="7" t="s">
        <v>2219</v>
      </c>
      <c r="D320" s="7" t="s">
        <v>2220</v>
      </c>
      <c r="E320" s="7" t="s">
        <v>2220</v>
      </c>
      <c r="F320" s="7" t="s">
        <v>280</v>
      </c>
      <c r="G320" s="7">
        <v>2</v>
      </c>
      <c r="H320" s="7" t="s">
        <v>213</v>
      </c>
      <c r="I320" s="8">
        <v>9.5</v>
      </c>
      <c r="J320" s="7" t="s">
        <v>214</v>
      </c>
      <c r="K320" s="8">
        <v>98.001426696777344</v>
      </c>
      <c r="L320" s="8">
        <v>5.2707147598266602</v>
      </c>
      <c r="M320" s="7" t="s">
        <v>447</v>
      </c>
      <c r="N320" s="7" t="s">
        <v>231</v>
      </c>
      <c r="O320" s="7" t="s">
        <v>214</v>
      </c>
      <c r="P320" s="7" t="s">
        <v>284</v>
      </c>
      <c r="Q320" s="7" t="s">
        <v>2221</v>
      </c>
      <c r="R320" s="7" t="s">
        <v>291</v>
      </c>
      <c r="T320" s="8">
        <v>0.70175397396087646</v>
      </c>
      <c r="U320" s="8">
        <v>0.73537278175354004</v>
      </c>
      <c r="V320" s="8">
        <v>0.7158048152923584</v>
      </c>
      <c r="W320" s="8">
        <v>0.56032818555831909</v>
      </c>
      <c r="X320" s="8">
        <v>0.29283931851387024</v>
      </c>
      <c r="Y320" s="8">
        <v>0.6752128005027771</v>
      </c>
      <c r="Z320" s="8">
        <v>0.51044243574142456</v>
      </c>
      <c r="AA320" s="8">
        <v>0.8908042311668396</v>
      </c>
      <c r="AB320" s="8">
        <v>0.92840844392776489</v>
      </c>
      <c r="AC320" s="8">
        <v>0.94670122861862183</v>
      </c>
      <c r="AD320" s="8">
        <v>0.84503442049026489</v>
      </c>
      <c r="AE320" s="8">
        <v>0.68803375959396362</v>
      </c>
      <c r="AF320" s="8">
        <v>0.84791100025177002</v>
      </c>
      <c r="AG320" s="8">
        <v>0.83514076471328735</v>
      </c>
      <c r="AH320" s="8">
        <v>3.0992163345217705E-2</v>
      </c>
      <c r="AI320" s="8">
        <v>0.25985133647918701</v>
      </c>
      <c r="AJ320" s="8">
        <v>0.41351005434989929</v>
      </c>
      <c r="AK320" s="8">
        <v>0.34833097457885742</v>
      </c>
      <c r="AL320" s="8">
        <v>0.15148502588272095</v>
      </c>
      <c r="AM320" s="8">
        <v>5.4900892078876495E-2</v>
      </c>
      <c r="AN320" s="8">
        <v>0.22640274465084076</v>
      </c>
      <c r="AO320" s="8">
        <v>8.1612937152385712E-2</v>
      </c>
      <c r="AP320" s="8">
        <v>-0.25715908408164978</v>
      </c>
      <c r="AQ320" s="8"/>
      <c r="AR320" s="8"/>
      <c r="AS320" s="8">
        <v>2.373763058549931</v>
      </c>
      <c r="AT320" s="8">
        <v>1.6744385602170933</v>
      </c>
      <c r="AU320" s="8">
        <v>2.6302319465475481</v>
      </c>
      <c r="AV320" s="8">
        <v>1.8695718002850543</v>
      </c>
      <c r="AW320" s="8">
        <v>3.2374915957323287</v>
      </c>
      <c r="AX320" s="8">
        <v>2.3924826471774376</v>
      </c>
      <c r="AY320" s="8">
        <v>2.3703444101835047</v>
      </c>
      <c r="AZ320" s="8">
        <v>1.6533363580660172</v>
      </c>
      <c r="BA320" s="8">
        <v>2.74820370926366</v>
      </c>
      <c r="BB320" s="8">
        <v>2.0125544133659425</v>
      </c>
      <c r="BC320" s="8">
        <v>2.430602115696193</v>
      </c>
      <c r="BD320" s="8">
        <v>1.8495908149677636</v>
      </c>
      <c r="BE320" s="8">
        <v>2.6317728059955274</v>
      </c>
      <c r="BF320" s="8">
        <v>1.9086624323465513</v>
      </c>
      <c r="BG320" s="8">
        <v>-23.202125027515489</v>
      </c>
      <c r="BH320" s="8">
        <v>-9.7273865022672741</v>
      </c>
      <c r="BI320" s="8">
        <v>-11.455516864425183</v>
      </c>
      <c r="BJ320" s="8">
        <v>-7.8769849978047075</v>
      </c>
      <c r="BK320" s="8">
        <v>1.1433273299298443</v>
      </c>
      <c r="BL320" s="8">
        <v>2.2248388382227891</v>
      </c>
      <c r="BM320" s="8">
        <v>-8.1489745373100035</v>
      </c>
      <c r="BN320" s="8">
        <v>120.73984024771256</v>
      </c>
      <c r="BO320" s="8">
        <v>107.53440424930902</v>
      </c>
      <c r="BP320" s="8">
        <v>109.22799665940396</v>
      </c>
      <c r="BQ320" s="8">
        <v>105.72098437531707</v>
      </c>
      <c r="BR320" s="8">
        <v>96.880949601631926</v>
      </c>
      <c r="BS320" s="8">
        <v>95.821052893615004</v>
      </c>
      <c r="BT320" s="7" t="s">
        <v>297</v>
      </c>
      <c r="BU320" s="7" t="s">
        <v>298</v>
      </c>
      <c r="BV320" s="7">
        <v>10</v>
      </c>
      <c r="BW320" s="7" t="s">
        <v>345</v>
      </c>
      <c r="BX320" s="9">
        <v>2.3499999046325684</v>
      </c>
      <c r="BY320" s="7" t="s">
        <v>231</v>
      </c>
      <c r="BZ320" s="7" t="s">
        <v>214</v>
      </c>
      <c r="CA320" s="25">
        <v>0</v>
      </c>
      <c r="CB320" s="25">
        <v>0</v>
      </c>
      <c r="CC320" s="25">
        <v>0</v>
      </c>
    </row>
    <row r="321" spans="1:81" x14ac:dyDescent="0.25">
      <c r="A321" s="7">
        <v>513</v>
      </c>
      <c r="B321" s="7">
        <v>44657</v>
      </c>
      <c r="C321" s="7" t="s">
        <v>2222</v>
      </c>
      <c r="D321" s="7" t="s">
        <v>2223</v>
      </c>
      <c r="E321" s="7" t="s">
        <v>2223</v>
      </c>
      <c r="F321" s="7" t="s">
        <v>373</v>
      </c>
      <c r="G321" s="7">
        <v>2</v>
      </c>
      <c r="H321" s="7" t="s">
        <v>345</v>
      </c>
      <c r="I321" s="8">
        <v>10.5</v>
      </c>
      <c r="J321" s="7" t="s">
        <v>214</v>
      </c>
      <c r="K321" s="8">
        <v>157.53334045410156</v>
      </c>
      <c r="L321" s="8">
        <v>5.5924820899963379</v>
      </c>
      <c r="M321" s="7" t="s">
        <v>349</v>
      </c>
      <c r="N321" s="7" t="s">
        <v>231</v>
      </c>
      <c r="O321" s="7" t="s">
        <v>343</v>
      </c>
      <c r="P321" s="7" t="s">
        <v>362</v>
      </c>
      <c r="Q321" s="7" t="s">
        <v>2224</v>
      </c>
      <c r="R321" s="7" t="s">
        <v>242</v>
      </c>
      <c r="T321" s="8">
        <v>0.80919128656387329</v>
      </c>
      <c r="U321" s="8">
        <v>0.80311763286590576</v>
      </c>
      <c r="V321" s="8">
        <v>0.80680137872695923</v>
      </c>
      <c r="W321" s="8">
        <v>0.72060918807983398</v>
      </c>
      <c r="X321" s="8">
        <v>0.40546664595603943</v>
      </c>
      <c r="Y321" s="8">
        <v>0.77694004774093628</v>
      </c>
      <c r="Z321" s="8">
        <v>0.64365154504776001</v>
      </c>
      <c r="AA321" s="8">
        <v>0.93474274873733521</v>
      </c>
      <c r="AB321" s="8">
        <v>0.94442868232727051</v>
      </c>
      <c r="AC321" s="8">
        <v>0.92287677526473999</v>
      </c>
      <c r="AD321" s="8">
        <v>0.73075145483016968</v>
      </c>
      <c r="AE321" s="8">
        <v>0.70236080884933472</v>
      </c>
      <c r="AF321" s="8">
        <v>0.95192521810531616</v>
      </c>
      <c r="AG321" s="8">
        <v>0.87045645713806152</v>
      </c>
      <c r="AH321" s="8">
        <v>4.4074378907680511E-2</v>
      </c>
      <c r="AI321" s="8">
        <v>0.42611375451087952</v>
      </c>
      <c r="AJ321" s="8">
        <v>0.64223206043243408</v>
      </c>
      <c r="AK321" s="8">
        <v>0.55833959579467773</v>
      </c>
      <c r="AL321" s="8">
        <v>0.27705204486846924</v>
      </c>
      <c r="AM321" s="8">
        <v>0.1081034243106842</v>
      </c>
      <c r="AN321" s="8">
        <v>0.37047836184501648</v>
      </c>
      <c r="AO321" s="8">
        <v>0.14635156095027924</v>
      </c>
      <c r="AP321" s="8">
        <v>-0.12196913361549377</v>
      </c>
      <c r="AQ321" s="8"/>
      <c r="AR321" s="8"/>
      <c r="AS321" s="8">
        <v>3.2850602976716758</v>
      </c>
      <c r="AT321" s="8">
        <v>2.4129123958325867</v>
      </c>
      <c r="AU321" s="8">
        <v>2.7375949076955441</v>
      </c>
      <c r="AV321" s="8">
        <v>2.0921631540082379</v>
      </c>
      <c r="AW321" s="8">
        <v>3.0307969926406555</v>
      </c>
      <c r="AX321" s="8">
        <v>2.3284993409381451</v>
      </c>
      <c r="AY321" s="8">
        <v>2.3218471249754993</v>
      </c>
      <c r="AZ321" s="8">
        <v>1.8042467101201385</v>
      </c>
      <c r="BA321" s="8">
        <v>0.98361190008130184</v>
      </c>
      <c r="BB321" s="8">
        <v>1.8227521556994362</v>
      </c>
      <c r="BC321" s="8">
        <v>0.67796340011897838</v>
      </c>
      <c r="BD321" s="8">
        <v>1.425197511078294</v>
      </c>
      <c r="BE321" s="8">
        <v>2.1728124371972757</v>
      </c>
      <c r="BF321" s="8">
        <v>1.9809618779461398</v>
      </c>
      <c r="BG321" s="7">
        <v>6.2721688159446467</v>
      </c>
      <c r="BH321" s="7">
        <v>5.0713448438577649</v>
      </c>
      <c r="BI321" s="7">
        <v>-5.2142727605600694</v>
      </c>
      <c r="BJ321" s="7">
        <v>8.1923924074879295</v>
      </c>
      <c r="BK321" s="7">
        <v>-45.865636009813812</v>
      </c>
      <c r="BL321" s="7">
        <v>-28.409609271373625</v>
      </c>
      <c r="BM321" s="7">
        <v>-9.9922686624095274</v>
      </c>
      <c r="BN321" s="7">
        <v>147.65258339942349</v>
      </c>
      <c r="BO321" s="7">
        <v>149.54428151562558</v>
      </c>
      <c r="BP321" s="7">
        <v>165.74755851420014</v>
      </c>
      <c r="BQ321" s="7">
        <v>144.62759103147764</v>
      </c>
      <c r="BR321" s="7">
        <v>229.78700898088056</v>
      </c>
      <c r="BS321" s="7">
        <v>202.28794694925458</v>
      </c>
      <c r="BT321" s="7" t="s">
        <v>259</v>
      </c>
      <c r="BU321" s="7" t="s">
        <v>260</v>
      </c>
      <c r="BV321" s="7">
        <v>9.5</v>
      </c>
      <c r="BW321" s="7" t="s">
        <v>213</v>
      </c>
      <c r="BX321" s="9">
        <v>1.625</v>
      </c>
      <c r="BY321" s="7" t="s">
        <v>231</v>
      </c>
      <c r="BZ321" s="7" t="s">
        <v>214</v>
      </c>
      <c r="CA321" s="25">
        <v>0</v>
      </c>
      <c r="CB321" s="25">
        <v>0</v>
      </c>
      <c r="CC321" s="25">
        <v>0</v>
      </c>
    </row>
    <row r="322" spans="1:81" x14ac:dyDescent="0.25">
      <c r="A322" s="7">
        <v>513</v>
      </c>
      <c r="B322" s="7">
        <v>44657</v>
      </c>
      <c r="C322" s="7" t="s">
        <v>2225</v>
      </c>
      <c r="D322" s="7" t="s">
        <v>2226</v>
      </c>
      <c r="E322" s="7" t="s">
        <v>2226</v>
      </c>
      <c r="F322" s="7" t="s">
        <v>280</v>
      </c>
      <c r="G322" s="7">
        <v>2</v>
      </c>
      <c r="H322" s="7" t="s">
        <v>245</v>
      </c>
      <c r="I322" s="8">
        <v>12.5</v>
      </c>
      <c r="J322" s="7" t="s">
        <v>214</v>
      </c>
      <c r="K322" s="8">
        <v>164.21101379394531</v>
      </c>
      <c r="L322" s="8">
        <v>5.5560765266418457</v>
      </c>
      <c r="M322" s="7" t="s">
        <v>327</v>
      </c>
      <c r="N322" s="7" t="s">
        <v>231</v>
      </c>
      <c r="O322" s="7" t="s">
        <v>214</v>
      </c>
      <c r="P322" s="7" t="s">
        <v>362</v>
      </c>
      <c r="Q322" s="7" t="s">
        <v>2227</v>
      </c>
      <c r="R322" s="7" t="s">
        <v>242</v>
      </c>
      <c r="T322" s="8">
        <v>0.71679699420928955</v>
      </c>
      <c r="U322" s="8">
        <v>0.75825005769729614</v>
      </c>
      <c r="V322" s="8">
        <v>0.73029011487960815</v>
      </c>
      <c r="W322" s="8">
        <v>0.48371025919914246</v>
      </c>
      <c r="X322" s="8">
        <v>0.42840316891670227</v>
      </c>
      <c r="Y322" s="8">
        <v>0.76137310266494751</v>
      </c>
      <c r="Z322" s="8">
        <v>0.61933737993240356</v>
      </c>
      <c r="AA322" s="8">
        <v>0.87768024206161499</v>
      </c>
      <c r="AB322" s="8">
        <v>0.9385063648223877</v>
      </c>
      <c r="AC322" s="8">
        <v>0.89542084932327271</v>
      </c>
      <c r="AD322" s="8">
        <v>0.62156343460083008</v>
      </c>
      <c r="AE322" s="8">
        <v>0.68307864665985107</v>
      </c>
      <c r="AF322" s="8">
        <v>0.88294434547424316</v>
      </c>
      <c r="AG322" s="8">
        <v>0.84455353021621704</v>
      </c>
      <c r="AH322" s="8">
        <v>5.5091708898544312E-2</v>
      </c>
      <c r="AI322" s="8">
        <v>0.47181370854377747</v>
      </c>
      <c r="AJ322" s="8">
        <v>0.757923424243927</v>
      </c>
      <c r="AK322" s="8">
        <v>0.63172388076782227</v>
      </c>
      <c r="AL322" s="8">
        <v>0.23245929181575775</v>
      </c>
      <c r="AM322" s="8">
        <v>0.14277003705501556</v>
      </c>
      <c r="AN322" s="8">
        <v>0.45380878448486328</v>
      </c>
      <c r="AO322" s="8">
        <v>0.17602479457855225</v>
      </c>
      <c r="AP322" s="8">
        <v>-0.40775960683822632</v>
      </c>
      <c r="AQ322" s="8"/>
      <c r="AR322" s="8"/>
      <c r="AS322" s="8">
        <v>-0.28518104757545337</v>
      </c>
      <c r="AT322" s="8">
        <v>1.4703381825029624</v>
      </c>
      <c r="AU322" s="8">
        <v>-0.76974116162205275</v>
      </c>
      <c r="AV322" s="8">
        <v>0.27722234485933567</v>
      </c>
      <c r="AW322" s="8">
        <v>-0.79051573341085235</v>
      </c>
      <c r="AX322" s="8">
        <v>5.2737656771952315E-2</v>
      </c>
      <c r="AY322" s="8">
        <v>-1.4257311120571747</v>
      </c>
      <c r="AZ322" s="8">
        <v>-0.80286414347545065</v>
      </c>
      <c r="BA322" s="8">
        <v>1.7296462324688586</v>
      </c>
      <c r="BB322" s="8">
        <v>3.4461835508660692</v>
      </c>
      <c r="BC322" s="8">
        <v>1.7296462324688586</v>
      </c>
      <c r="BD322" s="8">
        <v>3.4461835508660692</v>
      </c>
      <c r="BE322" s="8">
        <v>3.1353901712030709E-2</v>
      </c>
      <c r="BF322" s="8">
        <v>1.3149668570651565</v>
      </c>
      <c r="BG322" s="8">
        <v>-34.46822552344026</v>
      </c>
      <c r="BH322" s="8">
        <v>-50</v>
      </c>
      <c r="BI322" s="8">
        <v>-50</v>
      </c>
      <c r="BJ322" s="8">
        <v>-50</v>
      </c>
      <c r="BK322" s="8">
        <v>35.577196951490663</v>
      </c>
      <c r="BL322" s="8">
        <v>35.577196951490663</v>
      </c>
      <c r="BM322" s="8">
        <v>-18.885638603409824</v>
      </c>
      <c r="BN322" s="8">
        <v>220.81163636276997</v>
      </c>
      <c r="BO322" s="8">
        <v>254.48076119582868</v>
      </c>
      <c r="BP322" s="8">
        <v>265.25401003773089</v>
      </c>
      <c r="BQ322" s="8">
        <v>363.21244803088871</v>
      </c>
      <c r="BR322" s="8">
        <v>105.78933800043389</v>
      </c>
      <c r="BS322" s="8">
        <v>105.78933800043389</v>
      </c>
      <c r="BT322" s="7" t="s">
        <v>259</v>
      </c>
      <c r="BU322" s="7" t="s">
        <v>260</v>
      </c>
      <c r="BV322" s="7">
        <v>24.5</v>
      </c>
      <c r="BW322" s="7" t="s">
        <v>224</v>
      </c>
      <c r="BX322" s="9">
        <v>1.6499999761581421</v>
      </c>
      <c r="BY322" s="7" t="s">
        <v>231</v>
      </c>
      <c r="BZ322" s="7" t="s">
        <v>214</v>
      </c>
      <c r="CA322" s="25">
        <v>0</v>
      </c>
      <c r="CB322" s="25">
        <v>0</v>
      </c>
      <c r="CC322" s="25">
        <v>0</v>
      </c>
    </row>
    <row r="323" spans="1:81" x14ac:dyDescent="0.25">
      <c r="A323" s="7">
        <v>513</v>
      </c>
      <c r="B323" s="7">
        <v>44657</v>
      </c>
      <c r="C323" s="7" t="s">
        <v>2228</v>
      </c>
      <c r="D323" s="7" t="s">
        <v>2229</v>
      </c>
      <c r="E323" s="7" t="s">
        <v>2229</v>
      </c>
      <c r="F323" s="7" t="s">
        <v>212</v>
      </c>
      <c r="H323" s="7" t="s">
        <v>224</v>
      </c>
      <c r="I323" s="8">
        <v>24.5</v>
      </c>
      <c r="J323" s="7" t="s">
        <v>214</v>
      </c>
      <c r="K323" s="8">
        <v>183.17475891113281</v>
      </c>
      <c r="L323" s="8">
        <v>7.8915181159973145</v>
      </c>
      <c r="M323" s="7" t="s">
        <v>327</v>
      </c>
      <c r="N323" s="7" t="s">
        <v>214</v>
      </c>
      <c r="O323" s="7" t="s">
        <v>214</v>
      </c>
      <c r="P323" s="7" t="s">
        <v>284</v>
      </c>
      <c r="Q323" s="7" t="s">
        <v>2230</v>
      </c>
      <c r="R323" s="7" t="s">
        <v>242</v>
      </c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>
        <v>0.86221409795179926</v>
      </c>
      <c r="AT323" s="8">
        <v>2.3761212750162839</v>
      </c>
      <c r="AU323" s="8">
        <v>0.24016875292115863</v>
      </c>
      <c r="AV323" s="8">
        <v>1.8367015821999064</v>
      </c>
      <c r="AW323" s="8">
        <v>1.5266682195799397</v>
      </c>
      <c r="AX323" s="8">
        <v>1.9010784928330964</v>
      </c>
      <c r="AY323" s="8">
        <v>0.99155945713052618</v>
      </c>
      <c r="AZ323" s="8">
        <v>1.4994779438961949</v>
      </c>
      <c r="BA323" s="8">
        <v>2.3441438284962102</v>
      </c>
      <c r="BB323" s="8">
        <v>1.9372093293709254</v>
      </c>
      <c r="BC323" s="8">
        <v>2.3441438284962102</v>
      </c>
      <c r="BD323" s="8">
        <v>1.9372093293709254</v>
      </c>
      <c r="BE323" s="8">
        <v>1.3848163640959739</v>
      </c>
      <c r="BF323" s="8">
        <v>1.9146329921145557</v>
      </c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7" t="s">
        <v>214</v>
      </c>
      <c r="BU323" s="7" t="s">
        <v>214</v>
      </c>
      <c r="BV323" s="7">
        <v>24.5</v>
      </c>
      <c r="BW323" s="7" t="s">
        <v>224</v>
      </c>
      <c r="BX323" s="9">
        <v>0</v>
      </c>
      <c r="BY323" s="7" t="s">
        <v>214</v>
      </c>
      <c r="BZ323" s="7" t="s">
        <v>214</v>
      </c>
      <c r="CA323" s="25">
        <v>0</v>
      </c>
      <c r="CB323" s="25">
        <v>0</v>
      </c>
      <c r="CC323" s="25">
        <v>0</v>
      </c>
    </row>
    <row r="324" spans="1:81" x14ac:dyDescent="0.25">
      <c r="A324" s="7">
        <v>513</v>
      </c>
      <c r="B324" s="7">
        <v>44657</v>
      </c>
      <c r="C324" s="7" t="s">
        <v>2231</v>
      </c>
      <c r="D324" s="7" t="s">
        <v>2232</v>
      </c>
      <c r="E324" s="7" t="s">
        <v>2232</v>
      </c>
      <c r="F324" s="7" t="s">
        <v>409</v>
      </c>
      <c r="H324" s="7" t="s">
        <v>224</v>
      </c>
      <c r="I324" s="8">
        <v>24.5</v>
      </c>
      <c r="J324" s="7" t="s">
        <v>214</v>
      </c>
      <c r="K324" s="8">
        <v>108.64607238769531</v>
      </c>
      <c r="L324" s="8">
        <v>5.5537056922912598</v>
      </c>
      <c r="M324" s="7" t="s">
        <v>349</v>
      </c>
      <c r="N324" s="7" t="s">
        <v>214</v>
      </c>
      <c r="O324" s="7" t="s">
        <v>358</v>
      </c>
      <c r="P324" s="7" t="s">
        <v>217</v>
      </c>
      <c r="Q324" s="7" t="s">
        <v>2233</v>
      </c>
      <c r="R324" s="7" t="s">
        <v>242</v>
      </c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>
        <v>0.82959743100184802</v>
      </c>
      <c r="AT324" s="8">
        <v>2.3991276876936802</v>
      </c>
      <c r="AU324" s="8">
        <v>-1.6784758033317904</v>
      </c>
      <c r="AV324" s="8">
        <v>-0.95120985435275629</v>
      </c>
      <c r="AW324" s="8">
        <v>1.5094738304759714</v>
      </c>
      <c r="AX324" s="8">
        <v>1.922806627869698</v>
      </c>
      <c r="AY324" s="8">
        <v>0.90791782474812088</v>
      </c>
      <c r="AZ324" s="8">
        <v>1.1850125594331569</v>
      </c>
      <c r="BA324" s="8">
        <v>-0.44032433226276996</v>
      </c>
      <c r="BB324" s="8">
        <v>0.25711671630131322</v>
      </c>
      <c r="BC324" s="8">
        <v>0.70302339363388522</v>
      </c>
      <c r="BD324" s="8">
        <v>1.6198987890900889</v>
      </c>
      <c r="BE324" s="8">
        <v>0.30520205737754419</v>
      </c>
      <c r="BF324" s="8">
        <v>1.0721254210058635</v>
      </c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7" t="s">
        <v>352</v>
      </c>
      <c r="BU324" s="7" t="s">
        <v>353</v>
      </c>
      <c r="BV324" s="7">
        <v>7.1666665077209473</v>
      </c>
      <c r="BW324" s="7" t="s">
        <v>354</v>
      </c>
      <c r="BX324" s="9">
        <v>0</v>
      </c>
      <c r="BY324" s="7" t="s">
        <v>214</v>
      </c>
      <c r="BZ324" s="7" t="s">
        <v>214</v>
      </c>
      <c r="CA324" s="25">
        <v>0</v>
      </c>
      <c r="CB324" s="25">
        <v>0</v>
      </c>
      <c r="CC324" s="25">
        <v>0</v>
      </c>
    </row>
    <row r="325" spans="1:81" x14ac:dyDescent="0.25">
      <c r="A325" s="7">
        <v>513</v>
      </c>
      <c r="B325" s="7">
        <v>44657</v>
      </c>
      <c r="C325" s="7" t="s">
        <v>3631</v>
      </c>
      <c r="D325" s="7" t="s">
        <v>3632</v>
      </c>
      <c r="E325" s="7" t="s">
        <v>3633</v>
      </c>
      <c r="F325" s="7" t="s">
        <v>360</v>
      </c>
      <c r="G325" s="7">
        <v>2</v>
      </c>
      <c r="H325" s="7" t="s">
        <v>312</v>
      </c>
      <c r="I325" s="8">
        <v>17.5</v>
      </c>
      <c r="J325" s="7" t="s">
        <v>214</v>
      </c>
      <c r="K325" s="8">
        <v>13456.982421875</v>
      </c>
      <c r="L325" s="8">
        <v>1.1766942739486694</v>
      </c>
      <c r="M325" s="7" t="s">
        <v>349</v>
      </c>
      <c r="N325" s="7" t="s">
        <v>231</v>
      </c>
      <c r="O325" s="7" t="s">
        <v>367</v>
      </c>
      <c r="P325" s="7" t="s">
        <v>302</v>
      </c>
      <c r="Q325" s="7" t="s">
        <v>3634</v>
      </c>
      <c r="R325" s="7" t="s">
        <v>242</v>
      </c>
      <c r="T325" s="8">
        <v>2.9670679941773415E-2</v>
      </c>
      <c r="U325" s="8">
        <v>5.6859787553548813E-2</v>
      </c>
      <c r="V325" s="8">
        <v>4.4168252497911453E-2</v>
      </c>
      <c r="W325" s="8">
        <v>9.4387248158454895E-2</v>
      </c>
      <c r="X325" s="8">
        <v>-1.7652735114097595E-2</v>
      </c>
      <c r="Y325" s="8">
        <v>2.223413810133934E-2</v>
      </c>
      <c r="Z325" s="8">
        <v>-3.2010301947593689E-2</v>
      </c>
      <c r="AA325" s="8">
        <v>8.5295408964157104E-2</v>
      </c>
      <c r="AB325" s="8">
        <v>9.4585977494716644E-2</v>
      </c>
      <c r="AC325" s="8">
        <v>0.13677629828453064</v>
      </c>
      <c r="AD325" s="8">
        <v>0.31967830657958984</v>
      </c>
      <c r="AE325" s="8">
        <v>0.17592635750770569</v>
      </c>
      <c r="AF325" s="8">
        <v>9.6618138253688812E-2</v>
      </c>
      <c r="AG325" s="8">
        <v>0.21043892204761505</v>
      </c>
      <c r="AH325" s="8">
        <v>8.5677051544189453</v>
      </c>
      <c r="AI325" s="8">
        <v>3.0372471809387207</v>
      </c>
      <c r="AJ325" s="8">
        <v>8.8388614654541016</v>
      </c>
      <c r="AK325" s="8">
        <v>5.941831111907959</v>
      </c>
      <c r="AL325" s="8">
        <v>7.0542879104614258</v>
      </c>
      <c r="AM325" s="8">
        <v>9.9999997473787516E-5</v>
      </c>
      <c r="AN325" s="8">
        <v>2.0609805583953857</v>
      </c>
      <c r="AO325" s="8">
        <v>9.9999997473787516E-5</v>
      </c>
      <c r="AP325" s="8">
        <v>4.0664381980895996</v>
      </c>
      <c r="AQ325" s="8"/>
      <c r="AR325" s="8"/>
      <c r="AS325" s="7">
        <v>2.2018179229583286</v>
      </c>
      <c r="AT325" s="7">
        <v>1.9573314503256838</v>
      </c>
      <c r="AU325" s="7">
        <v>1.8186129302726808</v>
      </c>
      <c r="AV325" s="7">
        <v>3.059141172325234</v>
      </c>
      <c r="AW325" s="7">
        <v>1.9863839520370177</v>
      </c>
      <c r="AX325" s="7">
        <v>1.9635089975624951</v>
      </c>
      <c r="AY325" s="7">
        <v>1.7525893215608035</v>
      </c>
      <c r="AZ325" s="7">
        <v>3.2795218395020957</v>
      </c>
      <c r="BA325" s="7">
        <v>2.0185449256049646</v>
      </c>
      <c r="BB325" s="7">
        <v>2.9387642457633918</v>
      </c>
      <c r="BC325" s="7">
        <v>1.2531310654661194</v>
      </c>
      <c r="BD325" s="7">
        <v>1.8421213123302833</v>
      </c>
      <c r="BE325" s="7">
        <v>1.8385133529833189</v>
      </c>
      <c r="BF325" s="7">
        <v>2.5067315029681976</v>
      </c>
      <c r="BG325" s="7">
        <v>95.512271897263787</v>
      </c>
      <c r="BH325" s="7">
        <v>62.522343980360262</v>
      </c>
      <c r="BI325" s="7">
        <v>93.613670548601391</v>
      </c>
      <c r="BJ325" s="7">
        <v>54.016268473144912</v>
      </c>
      <c r="BK325" s="7">
        <v>73.824480261938305</v>
      </c>
      <c r="BL325" s="7">
        <v>24.780475634045732</v>
      </c>
      <c r="BM325" s="7">
        <v>67.378251799225737</v>
      </c>
      <c r="BN325" s="7">
        <v>603.91278192675531</v>
      </c>
      <c r="BO325" s="7">
        <v>5043.3615826936966</v>
      </c>
      <c r="BP325" s="7">
        <v>859.40723167773592</v>
      </c>
      <c r="BQ325" s="7">
        <v>6188.0226684910822</v>
      </c>
      <c r="BR325" s="7">
        <v>3522.4350899853835</v>
      </c>
      <c r="BS325" s="7">
        <v>10122.278171744449</v>
      </c>
      <c r="BT325" s="7" t="s">
        <v>399</v>
      </c>
      <c r="BU325" s="7" t="s">
        <v>400</v>
      </c>
      <c r="BV325" s="7">
        <v>17</v>
      </c>
      <c r="BW325" s="7" t="s">
        <v>312</v>
      </c>
      <c r="BX325" s="9">
        <v>0</v>
      </c>
      <c r="BY325" s="7" t="s">
        <v>231</v>
      </c>
      <c r="BZ325" s="7" t="s">
        <v>214</v>
      </c>
      <c r="CA325" s="25">
        <v>0</v>
      </c>
      <c r="CB325" s="25">
        <v>0</v>
      </c>
      <c r="CC325" s="25">
        <v>0</v>
      </c>
    </row>
    <row r="326" spans="1:81" x14ac:dyDescent="0.25">
      <c r="A326" s="7">
        <v>513</v>
      </c>
      <c r="B326" s="7">
        <v>44657</v>
      </c>
      <c r="C326" s="7" t="s">
        <v>16875</v>
      </c>
      <c r="D326" s="7" t="s">
        <v>16875</v>
      </c>
      <c r="E326" s="7" t="s">
        <v>16875</v>
      </c>
      <c r="F326" s="7" t="s">
        <v>360</v>
      </c>
      <c r="H326" s="7" t="s">
        <v>224</v>
      </c>
      <c r="I326" s="8">
        <v>24.5</v>
      </c>
      <c r="J326" s="7" t="s">
        <v>214</v>
      </c>
      <c r="K326" s="8">
        <v>24267.373046875</v>
      </c>
      <c r="L326" s="8">
        <v>0.99930000305175781</v>
      </c>
      <c r="M326" s="7" t="s">
        <v>349</v>
      </c>
      <c r="N326" s="7" t="s">
        <v>214</v>
      </c>
      <c r="O326" s="7" t="s">
        <v>214</v>
      </c>
      <c r="P326" s="7" t="s">
        <v>488</v>
      </c>
      <c r="Q326" s="7" t="s">
        <v>16876</v>
      </c>
      <c r="R326" s="7" t="s">
        <v>242</v>
      </c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>
        <v>2.4760543193152911</v>
      </c>
      <c r="AT326" s="8">
        <v>2.3000183194995909</v>
      </c>
      <c r="AU326" s="8">
        <v>-0.44026537677378869</v>
      </c>
      <c r="AV326" s="8">
        <v>3.8117012109942255E-2</v>
      </c>
      <c r="AW326" s="8">
        <v>2.5592646589069501</v>
      </c>
      <c r="AX326" s="8">
        <v>2.3061948681112781</v>
      </c>
      <c r="AY326" s="8">
        <v>-0.48714472673332909</v>
      </c>
      <c r="AZ326" s="8">
        <v>-3.3854433755908762E-2</v>
      </c>
      <c r="BA326" s="8">
        <v>0.16416243696554383</v>
      </c>
      <c r="BB326" s="8">
        <v>0.57271408340341334</v>
      </c>
      <c r="BC326" s="8">
        <v>-0.935511309805511</v>
      </c>
      <c r="BD326" s="8">
        <v>-0.50162138022567893</v>
      </c>
      <c r="BE326" s="8">
        <v>0.55609333364585922</v>
      </c>
      <c r="BF326" s="8">
        <v>0.78026141152377282</v>
      </c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7" t="s">
        <v>214</v>
      </c>
      <c r="BU326" s="7" t="s">
        <v>214</v>
      </c>
      <c r="BV326" s="7">
        <v>24.5</v>
      </c>
      <c r="BW326" s="7" t="s">
        <v>224</v>
      </c>
      <c r="BX326" s="9">
        <v>0</v>
      </c>
      <c r="BY326" s="7" t="s">
        <v>214</v>
      </c>
      <c r="BZ326" s="7" t="s">
        <v>214</v>
      </c>
      <c r="CA326" s="25">
        <v>0</v>
      </c>
      <c r="CB326" s="25">
        <v>0</v>
      </c>
      <c r="CC326" s="25">
        <v>0</v>
      </c>
    </row>
    <row r="327" spans="1:81" x14ac:dyDescent="0.25">
      <c r="A327" s="7">
        <v>513</v>
      </c>
      <c r="B327" s="7">
        <v>44657</v>
      </c>
      <c r="C327" s="7" t="s">
        <v>3635</v>
      </c>
      <c r="D327" s="7" t="s">
        <v>3636</v>
      </c>
      <c r="E327" s="7" t="s">
        <v>3636</v>
      </c>
      <c r="F327" s="7" t="s">
        <v>212</v>
      </c>
      <c r="H327" s="7" t="s">
        <v>224</v>
      </c>
      <c r="I327" s="8">
        <v>24.5</v>
      </c>
      <c r="J327" s="7" t="s">
        <v>214</v>
      </c>
      <c r="K327" s="8">
        <v>192.90402221679688</v>
      </c>
      <c r="L327" s="8">
        <v>1.8452999591827393</v>
      </c>
      <c r="M327" s="7" t="s">
        <v>349</v>
      </c>
      <c r="N327" s="7" t="s">
        <v>214</v>
      </c>
      <c r="O327" s="7" t="s">
        <v>214</v>
      </c>
      <c r="P327" s="7" t="s">
        <v>410</v>
      </c>
      <c r="Q327" s="7" t="s">
        <v>3637</v>
      </c>
      <c r="R327" s="7" t="s">
        <v>242</v>
      </c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>
        <v>0.27015232094587677</v>
      </c>
      <c r="AT327" s="8">
        <v>1.9113117299939564</v>
      </c>
      <c r="AU327" s="8">
        <v>-0.26573083139965503</v>
      </c>
      <c r="AV327" s="8">
        <v>1.3449257291523924</v>
      </c>
      <c r="AW327" s="8">
        <v>1.275062093602555</v>
      </c>
      <c r="AX327" s="8">
        <v>1.8249559771011061</v>
      </c>
      <c r="AY327" s="8">
        <v>0.36624062522832401</v>
      </c>
      <c r="AZ327" s="8">
        <v>1.1128756160284727</v>
      </c>
      <c r="BA327" s="8">
        <v>-0.44399694476016172</v>
      </c>
      <c r="BB327" s="8">
        <v>0.25406946941038816</v>
      </c>
      <c r="BC327" s="8">
        <v>9.1750469354518693E-2</v>
      </c>
      <c r="BD327" s="8">
        <v>0.71940329744586606</v>
      </c>
      <c r="BE327" s="8">
        <v>0.21557962216190965</v>
      </c>
      <c r="BF327" s="8">
        <v>1.1945903031886969</v>
      </c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7" t="s">
        <v>352</v>
      </c>
      <c r="BU327" s="7" t="s">
        <v>353</v>
      </c>
      <c r="BV327" s="7">
        <v>10.5</v>
      </c>
      <c r="BW327" s="7" t="s">
        <v>345</v>
      </c>
      <c r="BX327" s="9">
        <v>0</v>
      </c>
      <c r="BY327" s="7" t="s">
        <v>214</v>
      </c>
      <c r="BZ327" s="7" t="s">
        <v>214</v>
      </c>
      <c r="CA327" s="25">
        <v>0</v>
      </c>
      <c r="CB327" s="25">
        <v>0</v>
      </c>
      <c r="CC327" s="25">
        <v>0</v>
      </c>
    </row>
    <row r="328" spans="1:81" x14ac:dyDescent="0.25">
      <c r="A328" s="7">
        <v>513</v>
      </c>
      <c r="B328" s="7">
        <v>44657</v>
      </c>
      <c r="C328" s="7" t="s">
        <v>16877</v>
      </c>
      <c r="D328" s="7" t="s">
        <v>16877</v>
      </c>
      <c r="E328" s="7" t="s">
        <v>16877</v>
      </c>
      <c r="F328" s="7" t="s">
        <v>360</v>
      </c>
      <c r="H328" s="7" t="s">
        <v>224</v>
      </c>
      <c r="I328" s="8">
        <v>24.5</v>
      </c>
      <c r="J328" s="7" t="s">
        <v>214</v>
      </c>
      <c r="K328" s="8">
        <v>7884.2890625</v>
      </c>
      <c r="L328" s="8">
        <v>2.1410000324249268</v>
      </c>
      <c r="M328" s="7" t="s">
        <v>349</v>
      </c>
      <c r="N328" s="7" t="s">
        <v>214</v>
      </c>
      <c r="O328" s="7" t="s">
        <v>214</v>
      </c>
      <c r="P328" s="7" t="s">
        <v>826</v>
      </c>
      <c r="Q328" s="7" t="s">
        <v>16878</v>
      </c>
      <c r="R328" s="7" t="s">
        <v>242</v>
      </c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>
        <v>3.3688827616404442</v>
      </c>
      <c r="AT328" s="8">
        <v>2.6537717341409914</v>
      </c>
      <c r="AU328" s="8">
        <v>-0.54288513020044904</v>
      </c>
      <c r="AV328" s="8">
        <v>-5.4385623274995562E-2</v>
      </c>
      <c r="AW328" s="8">
        <v>3.5566629080892094</v>
      </c>
      <c r="AX328" s="8">
        <v>2.8330168716029749</v>
      </c>
      <c r="AY328" s="8">
        <v>-0.57567791310302419</v>
      </c>
      <c r="AZ328" s="8">
        <v>-0.11064671203254797</v>
      </c>
      <c r="BA328" s="8">
        <v>-8.4429655689429353E-2</v>
      </c>
      <c r="BB328" s="8">
        <v>0.38688143660696944</v>
      </c>
      <c r="BC328" s="8">
        <v>-0.96059159580978815</v>
      </c>
      <c r="BD328" s="8">
        <v>-0.52401563720602762</v>
      </c>
      <c r="BE328" s="8">
        <v>0.79366022915449397</v>
      </c>
      <c r="BF328" s="8">
        <v>0.86410367830622736</v>
      </c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7" t="s">
        <v>352</v>
      </c>
      <c r="BU328" s="7" t="s">
        <v>353</v>
      </c>
      <c r="BV328" s="7">
        <v>15.5</v>
      </c>
      <c r="BW328" s="7" t="s">
        <v>226</v>
      </c>
      <c r="BX328" s="9">
        <v>0</v>
      </c>
      <c r="BY328" s="7" t="s">
        <v>214</v>
      </c>
      <c r="BZ328" s="7" t="s">
        <v>214</v>
      </c>
      <c r="CA328" s="25">
        <v>0</v>
      </c>
      <c r="CB328" s="25">
        <v>0</v>
      </c>
      <c r="CC328" s="25">
        <v>0</v>
      </c>
    </row>
    <row r="329" spans="1:81" x14ac:dyDescent="0.25">
      <c r="A329" s="7">
        <v>513</v>
      </c>
      <c r="B329" s="7">
        <v>44657</v>
      </c>
      <c r="C329" s="7" t="s">
        <v>16879</v>
      </c>
      <c r="D329" s="7" t="s">
        <v>16880</v>
      </c>
      <c r="E329" s="7" t="s">
        <v>16880</v>
      </c>
      <c r="F329" s="7" t="s">
        <v>409</v>
      </c>
      <c r="H329" s="7" t="s">
        <v>224</v>
      </c>
      <c r="I329" s="8">
        <v>24.5</v>
      </c>
      <c r="J329" s="7" t="s">
        <v>214</v>
      </c>
      <c r="K329" s="8">
        <v>122.70568084716797</v>
      </c>
      <c r="L329" s="8">
        <v>2.1519999504089355</v>
      </c>
      <c r="M329" s="7" t="s">
        <v>349</v>
      </c>
      <c r="N329" s="7" t="s">
        <v>214</v>
      </c>
      <c r="O329" s="7" t="s">
        <v>214</v>
      </c>
      <c r="P329" s="7" t="s">
        <v>410</v>
      </c>
      <c r="Q329" s="7" t="s">
        <v>16881</v>
      </c>
      <c r="R329" s="7" t="s">
        <v>242</v>
      </c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7">
        <v>0.67841589403560287</v>
      </c>
      <c r="AT329" s="7">
        <v>1.9215553841334323</v>
      </c>
      <c r="AU329" s="7">
        <v>-1.3966691578794865</v>
      </c>
      <c r="AV329" s="7">
        <v>-0.96403372378181851</v>
      </c>
      <c r="AW329" s="7">
        <v>1.6389519973452407</v>
      </c>
      <c r="AX329" s="7">
        <v>1.8251858829697387</v>
      </c>
      <c r="AY329" s="7">
        <v>1.3173844704591657</v>
      </c>
      <c r="AZ329" s="7">
        <v>0.96624908265826737</v>
      </c>
      <c r="BA329" s="7">
        <v>-0.21244330903042638</v>
      </c>
      <c r="BB329" s="7">
        <v>0.25430262501707318</v>
      </c>
      <c r="BC329" s="7">
        <v>1.7425866408374278</v>
      </c>
      <c r="BD329" s="7">
        <v>1.3594939702951678</v>
      </c>
      <c r="BE329" s="7">
        <v>0.628037755961254</v>
      </c>
      <c r="BF329" s="7">
        <v>0.89379220354864353</v>
      </c>
      <c r="BT329" s="7" t="s">
        <v>352</v>
      </c>
      <c r="BU329" s="7" t="s">
        <v>353</v>
      </c>
      <c r="BV329" s="7">
        <v>11.5</v>
      </c>
      <c r="BW329" s="7" t="s">
        <v>255</v>
      </c>
      <c r="BX329" s="9">
        <v>0</v>
      </c>
      <c r="BY329" s="7" t="s">
        <v>214</v>
      </c>
      <c r="BZ329" s="7" t="s">
        <v>214</v>
      </c>
      <c r="CA329" s="25">
        <v>0</v>
      </c>
      <c r="CB329" s="25">
        <v>0</v>
      </c>
      <c r="CC329" s="25">
        <v>0</v>
      </c>
    </row>
    <row r="330" spans="1:81" x14ac:dyDescent="0.25">
      <c r="A330" s="7">
        <v>513</v>
      </c>
      <c r="B330" s="7">
        <v>44657</v>
      </c>
      <c r="C330" s="7" t="s">
        <v>3639</v>
      </c>
      <c r="D330" s="7" t="s">
        <v>3640</v>
      </c>
      <c r="E330" s="7" t="s">
        <v>3640</v>
      </c>
      <c r="F330" s="7" t="s">
        <v>326</v>
      </c>
      <c r="H330" s="7" t="s">
        <v>224</v>
      </c>
      <c r="I330" s="8">
        <v>24.5</v>
      </c>
      <c r="J330" s="7" t="s">
        <v>214</v>
      </c>
      <c r="K330" s="8">
        <v>108.33904266357422</v>
      </c>
      <c r="L330" s="8">
        <v>9.0568008422851563</v>
      </c>
      <c r="M330" s="7" t="s">
        <v>361</v>
      </c>
      <c r="N330" s="7" t="s">
        <v>214</v>
      </c>
      <c r="O330" s="7" t="s">
        <v>350</v>
      </c>
      <c r="P330" s="7" t="s">
        <v>362</v>
      </c>
      <c r="Q330" s="7" t="s">
        <v>3641</v>
      </c>
      <c r="R330" s="7" t="s">
        <v>242</v>
      </c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>
        <v>0.91553544313766477</v>
      </c>
      <c r="AT330" s="8">
        <v>2.402443424540091</v>
      </c>
      <c r="AU330" s="8">
        <v>2.4485924262533851</v>
      </c>
      <c r="AV330" s="8">
        <v>2.515201581520909</v>
      </c>
      <c r="AW330" s="8">
        <v>1.600034820274133</v>
      </c>
      <c r="AX330" s="8">
        <v>1.9324629465717211</v>
      </c>
      <c r="AY330" s="8">
        <v>0.88396148340205871</v>
      </c>
      <c r="AZ330" s="8">
        <v>1.6469044673269779</v>
      </c>
      <c r="BA330" s="8">
        <v>2.0413741077234842</v>
      </c>
      <c r="BB330" s="8">
        <v>2.1673995920289961</v>
      </c>
      <c r="BC330" s="8">
        <v>2.0413741077234842</v>
      </c>
      <c r="BD330" s="8">
        <v>2.1673995920289961</v>
      </c>
      <c r="BE330" s="8">
        <v>1.6551453980857016</v>
      </c>
      <c r="BF330" s="8">
        <v>2.1386352673362818</v>
      </c>
      <c r="BT330" s="7" t="s">
        <v>352</v>
      </c>
      <c r="BU330" s="7" t="s">
        <v>353</v>
      </c>
      <c r="BV330" s="7">
        <v>6.5</v>
      </c>
      <c r="BW330" s="7" t="s">
        <v>402</v>
      </c>
      <c r="BX330" s="9">
        <v>0</v>
      </c>
      <c r="BY330" s="7" t="s">
        <v>214</v>
      </c>
      <c r="BZ330" s="7" t="s">
        <v>214</v>
      </c>
      <c r="CA330" s="25">
        <v>0</v>
      </c>
      <c r="CB330" s="25">
        <v>0</v>
      </c>
      <c r="CC330" s="25">
        <v>0</v>
      </c>
    </row>
    <row r="331" spans="1:81" x14ac:dyDescent="0.25">
      <c r="A331" s="7">
        <v>513</v>
      </c>
      <c r="B331" s="7">
        <v>44657</v>
      </c>
      <c r="C331" s="7" t="s">
        <v>3644</v>
      </c>
      <c r="D331" s="7" t="s">
        <v>3644</v>
      </c>
      <c r="E331" s="7" t="s">
        <v>3644</v>
      </c>
      <c r="F331" s="7" t="s">
        <v>409</v>
      </c>
      <c r="H331" s="7" t="s">
        <v>224</v>
      </c>
      <c r="I331" s="8">
        <v>24.5</v>
      </c>
      <c r="J331" s="7" t="s">
        <v>214</v>
      </c>
      <c r="K331" s="8">
        <v>144.46954345703125</v>
      </c>
      <c r="L331" s="8">
        <v>2.6282999515533447</v>
      </c>
      <c r="M331" s="7" t="s">
        <v>349</v>
      </c>
      <c r="N331" s="7" t="s">
        <v>214</v>
      </c>
      <c r="O331" s="7" t="s">
        <v>214</v>
      </c>
      <c r="P331" s="7" t="s">
        <v>302</v>
      </c>
      <c r="Q331" s="7" t="s">
        <v>3645</v>
      </c>
      <c r="R331" s="7" t="s">
        <v>242</v>
      </c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7">
        <v>0.46458612558580947</v>
      </c>
      <c r="AT331" s="7">
        <v>2.0834551531871686</v>
      </c>
      <c r="AU331" s="7">
        <v>-1.6581506532342338</v>
      </c>
      <c r="AV331" s="7">
        <v>-0.95896415164957483</v>
      </c>
      <c r="AW331" s="7">
        <v>1.3846323682928519</v>
      </c>
      <c r="AX331" s="7">
        <v>1.8778981096152998</v>
      </c>
      <c r="AY331" s="7">
        <v>0.67052918645008719</v>
      </c>
      <c r="AZ331" s="7">
        <v>1.0732057859331057</v>
      </c>
      <c r="BA331" s="7">
        <v>-0.42013931517016867</v>
      </c>
      <c r="BB331" s="7">
        <v>0.255076502843402</v>
      </c>
      <c r="BC331" s="7">
        <v>0.6229919443523213</v>
      </c>
      <c r="BD331" s="7">
        <v>1.4657971626820445</v>
      </c>
      <c r="BE331" s="7">
        <v>0.17740827604611123</v>
      </c>
      <c r="BF331" s="7">
        <v>0.96607809376857434</v>
      </c>
      <c r="BT331" s="7" t="s">
        <v>352</v>
      </c>
      <c r="BU331" s="7" t="s">
        <v>353</v>
      </c>
      <c r="BV331" s="7">
        <v>10.5</v>
      </c>
      <c r="BW331" s="7" t="s">
        <v>345</v>
      </c>
      <c r="BX331" s="9">
        <v>0</v>
      </c>
      <c r="BY331" s="7" t="s">
        <v>214</v>
      </c>
      <c r="BZ331" s="7" t="s">
        <v>214</v>
      </c>
      <c r="CA331" s="25">
        <v>0</v>
      </c>
      <c r="CB331" s="25">
        <v>0</v>
      </c>
      <c r="CC331" s="25">
        <v>0</v>
      </c>
    </row>
    <row r="332" spans="1:81" x14ac:dyDescent="0.25">
      <c r="A332" s="7">
        <v>513</v>
      </c>
      <c r="B332" s="7">
        <v>44657</v>
      </c>
      <c r="C332" s="7" t="s">
        <v>18374</v>
      </c>
      <c r="D332" s="7" t="s">
        <v>18538</v>
      </c>
      <c r="E332" s="7" t="s">
        <v>18538</v>
      </c>
      <c r="F332" s="7" t="s">
        <v>360</v>
      </c>
      <c r="H332" s="7" t="s">
        <v>224</v>
      </c>
      <c r="I332" s="8">
        <v>24.5</v>
      </c>
      <c r="J332" s="7" t="s">
        <v>214</v>
      </c>
      <c r="K332" s="8">
        <v>120.61270141601563</v>
      </c>
      <c r="L332" s="8">
        <v>4.0148563385009766</v>
      </c>
      <c r="M332" s="7" t="s">
        <v>349</v>
      </c>
      <c r="N332" s="7" t="s">
        <v>214</v>
      </c>
      <c r="O332" s="7" t="s">
        <v>374</v>
      </c>
      <c r="P332" s="7" t="s">
        <v>410</v>
      </c>
      <c r="Q332" s="7" t="s">
        <v>18539</v>
      </c>
      <c r="R332" s="7" t="s">
        <v>242</v>
      </c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T332" s="7" t="s">
        <v>352</v>
      </c>
      <c r="BU332" s="7" t="s">
        <v>353</v>
      </c>
      <c r="BV332" s="7">
        <v>10</v>
      </c>
      <c r="BW332" s="7" t="s">
        <v>345</v>
      </c>
      <c r="BX332" s="9">
        <v>0</v>
      </c>
      <c r="BY332" s="7" t="s">
        <v>214</v>
      </c>
      <c r="BZ332" s="7" t="s">
        <v>214</v>
      </c>
      <c r="CA332" s="25">
        <v>0</v>
      </c>
      <c r="CB332" s="25">
        <v>0</v>
      </c>
      <c r="CC332" s="25">
        <v>0</v>
      </c>
    </row>
    <row r="333" spans="1:81" x14ac:dyDescent="0.25">
      <c r="A333" s="7">
        <v>513</v>
      </c>
      <c r="B333" s="7">
        <v>44657</v>
      </c>
      <c r="C333" s="7" t="s">
        <v>3647</v>
      </c>
      <c r="D333" s="7" t="s">
        <v>3648</v>
      </c>
      <c r="E333" s="7" t="s">
        <v>3648</v>
      </c>
      <c r="F333" s="7" t="s">
        <v>446</v>
      </c>
      <c r="H333" s="7" t="s">
        <v>224</v>
      </c>
      <c r="I333" s="8">
        <v>24.5</v>
      </c>
      <c r="J333" s="7" t="s">
        <v>214</v>
      </c>
      <c r="K333" s="8">
        <v>147.29742431640625</v>
      </c>
      <c r="L333" s="8">
        <v>2.313499927520752</v>
      </c>
      <c r="M333" s="7" t="s">
        <v>361</v>
      </c>
      <c r="N333" s="7" t="s">
        <v>214</v>
      </c>
      <c r="O333" s="7" t="s">
        <v>343</v>
      </c>
      <c r="P333" s="7" t="s">
        <v>493</v>
      </c>
      <c r="Q333" s="7" t="s">
        <v>3649</v>
      </c>
      <c r="R333" s="7" t="s">
        <v>242</v>
      </c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>
        <v>0.77861958516751251</v>
      </c>
      <c r="AT333" s="8">
        <v>2.3406509162550817</v>
      </c>
      <c r="AU333" s="8">
        <v>1.4751867141754489</v>
      </c>
      <c r="AV333" s="8">
        <v>1.7821729801502706</v>
      </c>
      <c r="AW333" s="8">
        <v>1.4918376421014654</v>
      </c>
      <c r="AX333" s="8">
        <v>1.9087183576443576</v>
      </c>
      <c r="AY333" s="8">
        <v>1.6569465223728648</v>
      </c>
      <c r="AZ333" s="8">
        <v>1.5533879431654147</v>
      </c>
      <c r="BA333" s="8">
        <v>2.0392125333907951</v>
      </c>
      <c r="BB333" s="8">
        <v>2.1381462315827728</v>
      </c>
      <c r="BC333" s="8">
        <v>2.0392125333907951</v>
      </c>
      <c r="BD333" s="8">
        <v>2.1381462315827728</v>
      </c>
      <c r="BE333" s="8">
        <v>1.5801692550998137</v>
      </c>
      <c r="BF333" s="8">
        <v>1.9768704433967785</v>
      </c>
      <c r="BT333" s="7" t="s">
        <v>352</v>
      </c>
      <c r="BU333" s="7" t="s">
        <v>353</v>
      </c>
      <c r="BV333" s="7">
        <v>10</v>
      </c>
      <c r="BW333" s="7" t="s">
        <v>345</v>
      </c>
      <c r="BX333" s="9">
        <v>0</v>
      </c>
      <c r="BY333" s="7" t="s">
        <v>214</v>
      </c>
      <c r="BZ333" s="7" t="s">
        <v>214</v>
      </c>
      <c r="CA333" s="25">
        <v>0</v>
      </c>
      <c r="CB333" s="25">
        <v>0</v>
      </c>
      <c r="CC333" s="25">
        <v>0</v>
      </c>
    </row>
    <row r="334" spans="1:81" x14ac:dyDescent="0.25">
      <c r="A334" s="7">
        <v>513</v>
      </c>
      <c r="B334" s="7">
        <v>44657</v>
      </c>
      <c r="C334" s="7" t="s">
        <v>3650</v>
      </c>
      <c r="D334" s="7" t="s">
        <v>3651</v>
      </c>
      <c r="E334" s="7" t="s">
        <v>3651</v>
      </c>
      <c r="F334" s="7" t="s">
        <v>331</v>
      </c>
      <c r="H334" s="7" t="s">
        <v>226</v>
      </c>
      <c r="I334" s="8">
        <v>15.5</v>
      </c>
      <c r="J334" s="7" t="s">
        <v>214</v>
      </c>
      <c r="K334" s="8">
        <v>335.0733642578125</v>
      </c>
      <c r="L334" s="8">
        <v>5.0116977691650391</v>
      </c>
      <c r="M334" s="7" t="s">
        <v>3459</v>
      </c>
      <c r="N334" s="7" t="s">
        <v>295</v>
      </c>
      <c r="O334" s="7" t="s">
        <v>248</v>
      </c>
      <c r="P334" s="7" t="s">
        <v>481</v>
      </c>
      <c r="Q334" s="7" t="s">
        <v>3652</v>
      </c>
      <c r="R334" s="7" t="s">
        <v>219</v>
      </c>
      <c r="S334" s="7">
        <v>3</v>
      </c>
      <c r="T334" s="8">
        <v>0.93708616495132446</v>
      </c>
      <c r="U334" s="8">
        <v>0.91114890575408936</v>
      </c>
      <c r="V334" s="8">
        <v>0.9050641655921936</v>
      </c>
      <c r="W334" s="8">
        <v>0.81758129596710205</v>
      </c>
      <c r="X334" s="8">
        <v>0.41916191577911377</v>
      </c>
      <c r="Y334" s="8">
        <v>0.86177444458007813</v>
      </c>
      <c r="Z334" s="8">
        <v>0.77961432933807373</v>
      </c>
      <c r="AA334" s="8">
        <v>0.98571979999542236</v>
      </c>
      <c r="AB334" s="8">
        <v>0.97801500558853149</v>
      </c>
      <c r="AC334" s="8">
        <v>0.98457610607147217</v>
      </c>
      <c r="AD334" s="8">
        <v>0.90579384565353394</v>
      </c>
      <c r="AE334" s="8">
        <v>0.75807434320449829</v>
      </c>
      <c r="AF334" s="8">
        <v>0.94249391555786133</v>
      </c>
      <c r="AG334" s="8">
        <v>0.90425485372543335</v>
      </c>
      <c r="AH334" s="8">
        <v>0.10634242743253708</v>
      </c>
      <c r="AI334" s="8">
        <v>1.1906229257583618</v>
      </c>
      <c r="AJ334" s="8">
        <v>1.7580149173736572</v>
      </c>
      <c r="AK334" s="8">
        <v>1.5112333297729492</v>
      </c>
      <c r="AL334" s="8">
        <v>0.75842541456222534</v>
      </c>
      <c r="AM334" s="8">
        <v>0.26964133977890015</v>
      </c>
      <c r="AN334" s="8">
        <v>0.99149215221405029</v>
      </c>
      <c r="AO334" s="8">
        <v>0.42770734429359436</v>
      </c>
      <c r="AP334" s="8">
        <v>-0.46311569213867188</v>
      </c>
      <c r="AQ334" s="8"/>
      <c r="AR334" s="8"/>
      <c r="AS334" s="8">
        <v>0.29741665348146118</v>
      </c>
      <c r="AT334" s="8">
        <v>1.1374424432874952</v>
      </c>
      <c r="AU334" s="8">
        <v>-0.83797732414535886</v>
      </c>
      <c r="AV334" s="8">
        <v>6.1095999364470209E-2</v>
      </c>
      <c r="AW334" s="8">
        <v>1.7268597265886203</v>
      </c>
      <c r="AX334" s="8">
        <v>1.3504556846081499</v>
      </c>
      <c r="AY334" s="8">
        <v>2.3784548749071694</v>
      </c>
      <c r="AZ334" s="8">
        <v>1.7333977397638085</v>
      </c>
      <c r="BA334" s="8">
        <v>1.7268597265886203</v>
      </c>
      <c r="BB334" s="8">
        <v>1.3504556846081499</v>
      </c>
      <c r="BC334" s="8">
        <v>2.3784548749071694</v>
      </c>
      <c r="BD334" s="8">
        <v>1.7333977397638085</v>
      </c>
      <c r="BE334" s="8">
        <v>1.278344755387947</v>
      </c>
      <c r="BF334" s="8">
        <v>1.2277075485659803</v>
      </c>
      <c r="BG334" s="7">
        <v>-20.518414413236126</v>
      </c>
      <c r="BH334" s="7">
        <v>-2.1490528438188248</v>
      </c>
      <c r="BI334" s="7">
        <v>-6.2703787614422799</v>
      </c>
      <c r="BJ334" s="7">
        <v>24.821756126540247</v>
      </c>
      <c r="BK334" s="7">
        <v>-6.2703787614422799</v>
      </c>
      <c r="BL334" s="7">
        <v>24.821756126540247</v>
      </c>
      <c r="BM334" s="7">
        <v>2.4058812455234984</v>
      </c>
      <c r="BN334" s="7">
        <v>403.82510572460268</v>
      </c>
      <c r="BO334" s="7">
        <v>342.27426792127443</v>
      </c>
      <c r="BP334" s="7">
        <v>356.0837333254845</v>
      </c>
      <c r="BQ334" s="7">
        <v>251.9022709367444</v>
      </c>
      <c r="BR334" s="7">
        <v>356.0837333254845</v>
      </c>
      <c r="BS334" s="7">
        <v>251.9022709367444</v>
      </c>
      <c r="BT334" s="7" t="s">
        <v>588</v>
      </c>
      <c r="BU334" s="7" t="s">
        <v>589</v>
      </c>
      <c r="BV334" s="7">
        <v>15.166666984558105</v>
      </c>
      <c r="BW334" s="7" t="s">
        <v>226</v>
      </c>
      <c r="BX334" s="9">
        <v>2.2000000476837158</v>
      </c>
      <c r="BY334" s="7" t="s">
        <v>295</v>
      </c>
      <c r="BZ334" s="7" t="s">
        <v>214</v>
      </c>
      <c r="CA334" s="25">
        <v>0</v>
      </c>
      <c r="CB334" s="25">
        <v>0</v>
      </c>
      <c r="CC334" s="25">
        <v>0</v>
      </c>
    </row>
    <row r="335" spans="1:81" x14ac:dyDescent="0.25">
      <c r="A335" s="7">
        <v>513</v>
      </c>
      <c r="B335" s="7">
        <v>44657</v>
      </c>
      <c r="C335" s="7" t="s">
        <v>3653</v>
      </c>
      <c r="D335" s="7" t="s">
        <v>3654</v>
      </c>
      <c r="E335" s="7" t="s">
        <v>3654</v>
      </c>
      <c r="F335" s="7" t="s">
        <v>280</v>
      </c>
      <c r="G335" s="7">
        <v>2</v>
      </c>
      <c r="H335" s="7" t="s">
        <v>287</v>
      </c>
      <c r="I335" s="8">
        <v>14.5</v>
      </c>
      <c r="J335" s="7" t="s">
        <v>214</v>
      </c>
      <c r="K335" s="8">
        <v>364.6663818359375</v>
      </c>
      <c r="L335" s="8">
        <v>3.958899974822998</v>
      </c>
      <c r="M335" s="7" t="s">
        <v>267</v>
      </c>
      <c r="N335" s="7" t="s">
        <v>231</v>
      </c>
      <c r="O335" s="7" t="s">
        <v>214</v>
      </c>
      <c r="P335" s="7" t="s">
        <v>284</v>
      </c>
      <c r="Q335" s="7" t="s">
        <v>3655</v>
      </c>
      <c r="R335" s="7" t="s">
        <v>242</v>
      </c>
      <c r="T335" s="8">
        <v>0.82068663835525513</v>
      </c>
      <c r="U335" s="8">
        <v>0.82483398914337158</v>
      </c>
      <c r="V335" s="8">
        <v>0.81683307886123657</v>
      </c>
      <c r="W335" s="8">
        <v>0.73196315765380859</v>
      </c>
      <c r="X335" s="8">
        <v>0.37956508994102478</v>
      </c>
      <c r="Y335" s="8">
        <v>0.73680728673934937</v>
      </c>
      <c r="Z335" s="8">
        <v>0.61293429136276245</v>
      </c>
      <c r="AA335" s="8">
        <v>0.91356414556503296</v>
      </c>
      <c r="AB335" s="8">
        <v>0.92625892162322998</v>
      </c>
      <c r="AC335" s="8">
        <v>0.90400499105453491</v>
      </c>
      <c r="AD335" s="8">
        <v>0.81187790632247925</v>
      </c>
      <c r="AE335" s="8">
        <v>0.78379040956497192</v>
      </c>
      <c r="AF335" s="8">
        <v>0.91256070137023926</v>
      </c>
      <c r="AG335" s="8">
        <v>0.82151192426681519</v>
      </c>
      <c r="AH335" s="8">
        <v>0.17146046459674835</v>
      </c>
      <c r="AI335" s="8">
        <v>1.6812392473220825</v>
      </c>
      <c r="AJ335" s="8">
        <v>2.5660030841827393</v>
      </c>
      <c r="AK335" s="8">
        <v>2.1990897655487061</v>
      </c>
      <c r="AL335" s="8">
        <v>1.0947842597961426</v>
      </c>
      <c r="AM335" s="8">
        <v>0.39368456602096558</v>
      </c>
      <c r="AN335" s="8">
        <v>1.3668065071105957</v>
      </c>
      <c r="AO335" s="8">
        <v>0.54217344522476196</v>
      </c>
      <c r="AP335" s="8">
        <v>0.36087793111801147</v>
      </c>
      <c r="AQ335" s="8"/>
      <c r="AR335" s="8"/>
      <c r="AS335" s="8">
        <v>0.75631982584199275</v>
      </c>
      <c r="AT335" s="8">
        <v>1.606187977518533</v>
      </c>
      <c r="AU335" s="8">
        <v>-0.77790694343702638</v>
      </c>
      <c r="AV335" s="8">
        <v>0.17544998422058886</v>
      </c>
      <c r="AW335" s="8">
        <v>0.54820934220138828</v>
      </c>
      <c r="AX335" s="8">
        <v>1.6017844200253726</v>
      </c>
      <c r="AY335" s="8">
        <v>-0.84911937157041129</v>
      </c>
      <c r="AZ335" s="8">
        <v>-0.1181062126542114</v>
      </c>
      <c r="BA335" s="8">
        <v>0.97534694454705528</v>
      </c>
      <c r="BB335" s="8">
        <v>1.4087398071032395</v>
      </c>
      <c r="BC335" s="8">
        <v>-2.6623558790865309</v>
      </c>
      <c r="BD335" s="8">
        <v>-2.5455045883061143</v>
      </c>
      <c r="BE335" s="8">
        <v>-0.33491768025058871</v>
      </c>
      <c r="BF335" s="8">
        <v>0.35475856465123456</v>
      </c>
      <c r="BG335" s="7">
        <v>9.4461052279935132</v>
      </c>
      <c r="BH335" s="7">
        <v>-23.926516348064585</v>
      </c>
      <c r="BI335" s="7">
        <v>-16.40752306935628</v>
      </c>
      <c r="BJ335" s="7">
        <v>-50</v>
      </c>
      <c r="BK335" s="7">
        <v>-13.831347646649903</v>
      </c>
      <c r="BL335" s="7">
        <v>-50</v>
      </c>
      <c r="BM335" s="7">
        <v>-24.119880306012874</v>
      </c>
      <c r="BN335" s="7">
        <v>330.21961167659822</v>
      </c>
      <c r="BO335" s="7">
        <v>451.9183433018087</v>
      </c>
      <c r="BP335" s="7">
        <v>424.49910256185581</v>
      </c>
      <c r="BQ335" s="7">
        <v>635.45620771989036</v>
      </c>
      <c r="BR335" s="7">
        <v>415.10465685812579</v>
      </c>
      <c r="BS335" s="7">
        <v>3485.9252652306504</v>
      </c>
      <c r="BT335" s="7" t="s">
        <v>259</v>
      </c>
      <c r="BU335" s="7" t="s">
        <v>260</v>
      </c>
      <c r="BV335" s="7">
        <v>14.5</v>
      </c>
      <c r="BW335" s="7" t="s">
        <v>287</v>
      </c>
      <c r="BX335" s="9">
        <v>1.9500000476837158</v>
      </c>
      <c r="BY335" s="7" t="s">
        <v>231</v>
      </c>
      <c r="BZ335" s="7" t="s">
        <v>214</v>
      </c>
      <c r="CA335" s="25">
        <v>0</v>
      </c>
      <c r="CB335" s="25">
        <v>0</v>
      </c>
      <c r="CC335" s="25">
        <v>0</v>
      </c>
    </row>
    <row r="336" spans="1:81" x14ac:dyDescent="0.25">
      <c r="A336" s="7">
        <v>513</v>
      </c>
      <c r="B336" s="7">
        <v>44657</v>
      </c>
      <c r="C336" s="7" t="s">
        <v>3656</v>
      </c>
      <c r="D336" s="7" t="s">
        <v>3657</v>
      </c>
      <c r="E336" s="7" t="s">
        <v>3657</v>
      </c>
      <c r="F336" s="7" t="s">
        <v>266</v>
      </c>
      <c r="G336" s="7">
        <v>2</v>
      </c>
      <c r="H336" s="7" t="s">
        <v>245</v>
      </c>
      <c r="I336" s="8">
        <v>12.5</v>
      </c>
      <c r="J336" s="7" t="s">
        <v>214</v>
      </c>
      <c r="K336" s="8">
        <v>273.18035888671875</v>
      </c>
      <c r="L336" s="8">
        <v>4.8952541351318359</v>
      </c>
      <c r="M336" s="7" t="s">
        <v>239</v>
      </c>
      <c r="N336" s="7" t="s">
        <v>231</v>
      </c>
      <c r="O336" s="7" t="s">
        <v>290</v>
      </c>
      <c r="P336" s="7" t="s">
        <v>269</v>
      </c>
      <c r="Q336" s="7" t="s">
        <v>3658</v>
      </c>
      <c r="R336" s="7" t="s">
        <v>242</v>
      </c>
      <c r="T336" s="8">
        <v>0.91864484548568726</v>
      </c>
      <c r="U336" s="8">
        <v>0.91499781608581543</v>
      </c>
      <c r="V336" s="8">
        <v>0.91330742835998535</v>
      </c>
      <c r="W336" s="8">
        <v>0.78841859102249146</v>
      </c>
      <c r="X336" s="8">
        <v>0.45705723762512207</v>
      </c>
      <c r="Y336" s="8">
        <v>0.87616771459579468</v>
      </c>
      <c r="Z336" s="8">
        <v>0.76548665761947632</v>
      </c>
      <c r="AA336" s="8">
        <v>0.96560531854629517</v>
      </c>
      <c r="AB336" s="8">
        <v>0.96643126010894775</v>
      </c>
      <c r="AC336" s="8">
        <v>0.97420418262481689</v>
      </c>
      <c r="AD336" s="8">
        <v>0.78113234043121338</v>
      </c>
      <c r="AE336" s="8">
        <v>0.80795919895172119</v>
      </c>
      <c r="AF336" s="8">
        <v>0.95903968811035156</v>
      </c>
      <c r="AG336" s="8">
        <v>0.87891972064971924</v>
      </c>
      <c r="AH336" s="8">
        <v>0.12027043104171753</v>
      </c>
      <c r="AI336" s="8">
        <v>1.3200629949569702</v>
      </c>
      <c r="AJ336" s="8">
        <v>1.9966665506362915</v>
      </c>
      <c r="AK336" s="8">
        <v>1.7247313261032104</v>
      </c>
      <c r="AL336" s="8">
        <v>0.82716292142868042</v>
      </c>
      <c r="AM336" s="8">
        <v>0.3325275182723999</v>
      </c>
      <c r="AN336" s="8">
        <v>1.1400797367095947</v>
      </c>
      <c r="AO336" s="8">
        <v>0.47495973110198975</v>
      </c>
      <c r="AP336" s="8">
        <v>0.49468299746513367</v>
      </c>
      <c r="AQ336" s="8"/>
      <c r="AR336" s="8"/>
      <c r="AS336" s="8">
        <v>-0.75645340860640431</v>
      </c>
      <c r="AT336" s="8">
        <v>-0.86339621871630423</v>
      </c>
      <c r="AU336" s="8">
        <v>0.47324962528252629</v>
      </c>
      <c r="AV336" s="8">
        <v>7.2995671342471749E-3</v>
      </c>
      <c r="AW336" s="8">
        <v>-0.55156292966847664</v>
      </c>
      <c r="AX336" s="8">
        <v>-0.88275263114158997</v>
      </c>
      <c r="AY336" s="8">
        <v>0.34143725554797166</v>
      </c>
      <c r="AZ336" s="8">
        <v>-0.21794273026783736</v>
      </c>
      <c r="BA336" s="8">
        <v>-0.83484713321826398</v>
      </c>
      <c r="BB336" s="8">
        <v>-1.2987678310486324</v>
      </c>
      <c r="BC336" s="8">
        <v>-0.26252799713317343</v>
      </c>
      <c r="BD336" s="8">
        <v>-0.56644847135702292</v>
      </c>
      <c r="BE336" s="8">
        <v>-0.26511743129930337</v>
      </c>
      <c r="BF336" s="8">
        <v>-0.63700138589952326</v>
      </c>
      <c r="BG336" s="8">
        <v>19.170017470276772</v>
      </c>
      <c r="BH336" s="8">
        <v>22.970700513942287</v>
      </c>
      <c r="BI336" s="8">
        <v>2.9015075905492611</v>
      </c>
      <c r="BJ336" s="8">
        <v>0.13506522750941749</v>
      </c>
      <c r="BK336" s="8">
        <v>13.384084042378316</v>
      </c>
      <c r="BL336" s="8">
        <v>1.2061012228362098</v>
      </c>
      <c r="BM336" s="8">
        <v>9.9612460112487096</v>
      </c>
      <c r="BN336" s="8">
        <v>220.81163636276997</v>
      </c>
      <c r="BO336" s="8">
        <v>210.42891678393786</v>
      </c>
      <c r="BP336" s="8">
        <v>265.25401003773089</v>
      </c>
      <c r="BQ336" s="8">
        <v>272.81138721347736</v>
      </c>
      <c r="BR336" s="8">
        <v>236.61767006604961</v>
      </c>
      <c r="BS336" s="8">
        <v>269.88552723763769</v>
      </c>
      <c r="BT336" s="7" t="s">
        <v>259</v>
      </c>
      <c r="BU336" s="7" t="s">
        <v>260</v>
      </c>
      <c r="BV336" s="7">
        <v>14</v>
      </c>
      <c r="BW336" s="7" t="s">
        <v>287</v>
      </c>
      <c r="BX336" s="9">
        <v>1.7999999523162842</v>
      </c>
      <c r="BY336" s="7" t="s">
        <v>231</v>
      </c>
      <c r="BZ336" s="7" t="s">
        <v>214</v>
      </c>
      <c r="CA336" s="25">
        <v>0</v>
      </c>
      <c r="CB336" s="25">
        <v>0</v>
      </c>
      <c r="CC336" s="25">
        <v>0</v>
      </c>
    </row>
    <row r="337" spans="1:81" x14ac:dyDescent="0.25">
      <c r="A337" s="7">
        <v>513</v>
      </c>
      <c r="B337" s="7">
        <v>44657</v>
      </c>
      <c r="C337" s="7" t="s">
        <v>21060</v>
      </c>
      <c r="D337" s="7" t="s">
        <v>21061</v>
      </c>
      <c r="E337" s="7" t="s">
        <v>21062</v>
      </c>
      <c r="F337" s="7" t="s">
        <v>643</v>
      </c>
      <c r="H337" s="7" t="s">
        <v>224</v>
      </c>
      <c r="I337" s="8">
        <v>24.5</v>
      </c>
      <c r="J337" s="7" t="s">
        <v>214</v>
      </c>
      <c r="K337" s="8">
        <v>311.83547973632813</v>
      </c>
      <c r="L337" s="8">
        <v>6.7888998985290527</v>
      </c>
      <c r="M337" s="7" t="s">
        <v>239</v>
      </c>
      <c r="N337" s="7" t="s">
        <v>214</v>
      </c>
      <c r="O337" s="7" t="s">
        <v>290</v>
      </c>
      <c r="P337" s="7" t="s">
        <v>257</v>
      </c>
      <c r="Q337" s="7" t="s">
        <v>21063</v>
      </c>
      <c r="R337" s="7" t="s">
        <v>242</v>
      </c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7" t="s">
        <v>214</v>
      </c>
      <c r="BU337" s="7" t="s">
        <v>214</v>
      </c>
      <c r="BV337" s="7">
        <v>13</v>
      </c>
      <c r="BW337" s="7" t="s">
        <v>238</v>
      </c>
      <c r="BX337" s="9">
        <v>0</v>
      </c>
      <c r="BY337" s="7" t="s">
        <v>214</v>
      </c>
      <c r="BZ337" s="7" t="s">
        <v>214</v>
      </c>
      <c r="CA337" s="25">
        <v>1</v>
      </c>
      <c r="CB337" s="25">
        <v>1</v>
      </c>
      <c r="CC337" s="25">
        <v>1</v>
      </c>
    </row>
    <row r="338" spans="1:81" x14ac:dyDescent="0.25">
      <c r="A338" s="7">
        <v>513</v>
      </c>
      <c r="B338" s="7">
        <v>44657</v>
      </c>
      <c r="C338" s="7" t="s">
        <v>21064</v>
      </c>
      <c r="D338" s="7" t="s">
        <v>21064</v>
      </c>
      <c r="E338" s="7" t="s">
        <v>21065</v>
      </c>
      <c r="F338" s="7" t="s">
        <v>280</v>
      </c>
      <c r="H338" s="7" t="s">
        <v>224</v>
      </c>
      <c r="I338" s="8">
        <v>24.5</v>
      </c>
      <c r="J338" s="7" t="s">
        <v>214</v>
      </c>
      <c r="K338" s="8">
        <v>397.68893432617188</v>
      </c>
      <c r="L338" s="8">
        <v>1.9110000133514404</v>
      </c>
      <c r="M338" s="7" t="s">
        <v>239</v>
      </c>
      <c r="N338" s="7" t="s">
        <v>214</v>
      </c>
      <c r="O338" s="7" t="s">
        <v>214</v>
      </c>
      <c r="P338" s="7" t="s">
        <v>362</v>
      </c>
      <c r="Q338" s="7" t="s">
        <v>21066</v>
      </c>
      <c r="R338" s="7" t="s">
        <v>242</v>
      </c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7">
        <v>0.71830401404377275</v>
      </c>
      <c r="AT338" s="7">
        <v>1.893144188843725</v>
      </c>
      <c r="AU338" s="7">
        <v>-1.0623412183945451</v>
      </c>
      <c r="AV338" s="7">
        <v>-0.18201063722705929</v>
      </c>
      <c r="AW338" s="7">
        <v>1.518777112183987</v>
      </c>
      <c r="AX338" s="7">
        <v>1.7929969103689127</v>
      </c>
      <c r="AY338" s="7">
        <v>0.54584484697309832</v>
      </c>
      <c r="AZ338" s="7">
        <v>1.6571066703942414</v>
      </c>
      <c r="BA338" s="7">
        <v>1.7686360624351858</v>
      </c>
      <c r="BB338" s="7">
        <v>1.424250637994988</v>
      </c>
      <c r="BC338" s="7">
        <v>1.7686360624351858</v>
      </c>
      <c r="BD338" s="7">
        <v>1.424250637994988</v>
      </c>
      <c r="BE338" s="7">
        <v>0.87630947994611408</v>
      </c>
      <c r="BF338" s="7">
        <v>1.334956401394966</v>
      </c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7" t="s">
        <v>214</v>
      </c>
      <c r="BU338" s="7" t="s">
        <v>214</v>
      </c>
      <c r="BV338" s="7">
        <v>13.5</v>
      </c>
      <c r="BW338" s="7" t="s">
        <v>238</v>
      </c>
      <c r="BX338" s="9">
        <v>0</v>
      </c>
      <c r="BY338" s="7" t="s">
        <v>214</v>
      </c>
      <c r="BZ338" s="7" t="s">
        <v>214</v>
      </c>
      <c r="CA338" s="25">
        <v>0</v>
      </c>
      <c r="CB338" s="25">
        <v>0</v>
      </c>
      <c r="CC338" s="25">
        <v>0</v>
      </c>
    </row>
    <row r="339" spans="1:81" x14ac:dyDescent="0.25">
      <c r="A339" s="7">
        <v>513</v>
      </c>
      <c r="B339" s="7">
        <v>44657</v>
      </c>
      <c r="C339" s="7" t="s">
        <v>3659</v>
      </c>
      <c r="D339" s="7" t="s">
        <v>3660</v>
      </c>
      <c r="E339" s="7" t="s">
        <v>3660</v>
      </c>
      <c r="F339" s="7" t="s">
        <v>254</v>
      </c>
      <c r="H339" s="7" t="s">
        <v>224</v>
      </c>
      <c r="I339" s="8">
        <v>24.5</v>
      </c>
      <c r="J339" s="7" t="s">
        <v>214</v>
      </c>
      <c r="K339" s="8">
        <v>144.89192199707031</v>
      </c>
      <c r="L339" s="8">
        <v>1.5606000423431396</v>
      </c>
      <c r="M339" s="7" t="s">
        <v>349</v>
      </c>
      <c r="N339" s="7" t="s">
        <v>214</v>
      </c>
      <c r="O339" s="7" t="s">
        <v>214</v>
      </c>
      <c r="P339" s="7" t="s">
        <v>410</v>
      </c>
      <c r="Q339" s="7" t="s">
        <v>3661</v>
      </c>
      <c r="R339" s="7" t="s">
        <v>242</v>
      </c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>
        <v>0.55569305445181805</v>
      </c>
      <c r="AT339" s="8">
        <v>2.1380788685029102</v>
      </c>
      <c r="AU339" s="8">
        <v>2.6552242825956571</v>
      </c>
      <c r="AV339" s="8">
        <v>2.1016960427548876</v>
      </c>
      <c r="AW339" s="8">
        <v>1.4061964558363966</v>
      </c>
      <c r="AX339" s="8">
        <v>1.8849074457749793</v>
      </c>
      <c r="AY339" s="8">
        <v>2.5884466470237233</v>
      </c>
      <c r="AZ339" s="8">
        <v>2.4842471789015774</v>
      </c>
      <c r="BA339" s="8">
        <v>-0.44195611751013919</v>
      </c>
      <c r="BB339" s="8">
        <v>0.25566391893091145</v>
      </c>
      <c r="BC339" s="8">
        <v>-0.44195611751013919</v>
      </c>
      <c r="BD339" s="8">
        <v>0.25566391893091145</v>
      </c>
      <c r="BE339" s="8">
        <v>1.053608034147886</v>
      </c>
      <c r="BF339" s="8">
        <v>1.5200428956326963</v>
      </c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7" t="s">
        <v>352</v>
      </c>
      <c r="BU339" s="7" t="s">
        <v>353</v>
      </c>
      <c r="BV339" s="7">
        <v>10.5</v>
      </c>
      <c r="BW339" s="7" t="s">
        <v>345</v>
      </c>
      <c r="BX339" s="9">
        <v>0</v>
      </c>
      <c r="BY339" s="7" t="s">
        <v>214</v>
      </c>
      <c r="BZ339" s="7" t="s">
        <v>214</v>
      </c>
      <c r="CA339" s="25">
        <v>0</v>
      </c>
      <c r="CB339" s="25">
        <v>0</v>
      </c>
      <c r="CC339" s="25">
        <v>0</v>
      </c>
    </row>
    <row r="340" spans="1:81" x14ac:dyDescent="0.25">
      <c r="A340" s="7">
        <v>513</v>
      </c>
      <c r="B340" s="7">
        <v>44657</v>
      </c>
      <c r="C340" s="7" t="s">
        <v>3662</v>
      </c>
      <c r="D340" s="7" t="s">
        <v>3663</v>
      </c>
      <c r="E340" s="7" t="s">
        <v>3663</v>
      </c>
      <c r="F340" s="7" t="s">
        <v>409</v>
      </c>
      <c r="H340" s="7" t="s">
        <v>224</v>
      </c>
      <c r="I340" s="8">
        <v>24.5</v>
      </c>
      <c r="J340" s="7" t="s">
        <v>214</v>
      </c>
      <c r="K340" s="8">
        <v>141.14752197265625</v>
      </c>
      <c r="L340" s="8">
        <v>0.66259998083114624</v>
      </c>
      <c r="M340" s="7" t="s">
        <v>349</v>
      </c>
      <c r="N340" s="7" t="s">
        <v>214</v>
      </c>
      <c r="O340" s="7" t="s">
        <v>343</v>
      </c>
      <c r="P340" s="7" t="s">
        <v>410</v>
      </c>
      <c r="Q340" s="7" t="s">
        <v>3664</v>
      </c>
      <c r="R340" s="7" t="s">
        <v>242</v>
      </c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7">
        <v>0.54082498050110972</v>
      </c>
      <c r="AT340" s="7">
        <v>2.0897365334906115</v>
      </c>
      <c r="AU340" s="7">
        <v>-1.6852362600720399</v>
      </c>
      <c r="AV340" s="7">
        <v>-0.955674828060466</v>
      </c>
      <c r="AW340" s="7">
        <v>1.4016441641444466</v>
      </c>
      <c r="AX340" s="7">
        <v>1.9155534252087227</v>
      </c>
      <c r="AY340" s="7">
        <v>0.69144507028278601</v>
      </c>
      <c r="AZ340" s="7">
        <v>1.0950524053967012</v>
      </c>
      <c r="BA340" s="7">
        <v>-0.44186471661375709</v>
      </c>
      <c r="BB340" s="7">
        <v>0.25592564899687509</v>
      </c>
      <c r="BC340" s="7">
        <v>0.6705081642426749</v>
      </c>
      <c r="BD340" s="7">
        <v>1.4797592356735947</v>
      </c>
      <c r="BE340" s="7">
        <v>0.19622023374753669</v>
      </c>
      <c r="BF340" s="7">
        <v>0.98005873678433986</v>
      </c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7" t="s">
        <v>352</v>
      </c>
      <c r="BU340" s="7" t="s">
        <v>353</v>
      </c>
      <c r="BV340" s="7">
        <v>9.5</v>
      </c>
      <c r="BW340" s="7" t="s">
        <v>213</v>
      </c>
      <c r="BX340" s="9">
        <v>0</v>
      </c>
      <c r="BY340" s="7" t="s">
        <v>214</v>
      </c>
      <c r="BZ340" s="7" t="s">
        <v>214</v>
      </c>
      <c r="CA340" s="25">
        <v>0</v>
      </c>
      <c r="CB340" s="25">
        <v>0</v>
      </c>
      <c r="CC340" s="25">
        <v>0</v>
      </c>
    </row>
    <row r="341" spans="1:81" x14ac:dyDescent="0.25">
      <c r="A341" s="7">
        <v>513</v>
      </c>
      <c r="B341" s="7">
        <v>44657</v>
      </c>
      <c r="C341" s="7" t="s">
        <v>3667</v>
      </c>
      <c r="D341" s="7" t="s">
        <v>3668</v>
      </c>
      <c r="E341" s="7" t="s">
        <v>3665</v>
      </c>
      <c r="F341" s="7" t="s">
        <v>360</v>
      </c>
      <c r="G341" s="7">
        <v>2</v>
      </c>
      <c r="H341" s="7" t="s">
        <v>312</v>
      </c>
      <c r="I341" s="8">
        <v>17.5</v>
      </c>
      <c r="J341" s="7" t="s">
        <v>214</v>
      </c>
      <c r="K341" s="8">
        <v>15612.04296875</v>
      </c>
      <c r="L341" s="8">
        <v>1.4779598712921143</v>
      </c>
      <c r="M341" s="7" t="s">
        <v>349</v>
      </c>
      <c r="N341" s="7" t="s">
        <v>231</v>
      </c>
      <c r="O341" s="7" t="s">
        <v>3742</v>
      </c>
      <c r="P341" s="7" t="s">
        <v>469</v>
      </c>
      <c r="Q341" s="7" t="s">
        <v>3666</v>
      </c>
      <c r="R341" s="7" t="s">
        <v>242</v>
      </c>
      <c r="T341" s="8">
        <v>0.57885873317718506</v>
      </c>
      <c r="U341" s="8">
        <v>0.56177455186843872</v>
      </c>
      <c r="V341" s="8">
        <v>0.56658005714416504</v>
      </c>
      <c r="W341" s="8">
        <v>0.50233352184295654</v>
      </c>
      <c r="X341" s="8">
        <v>0.10532192885875702</v>
      </c>
      <c r="Y341" s="8">
        <v>0.50169485807418823</v>
      </c>
      <c r="Z341" s="8">
        <v>0.38659611344337463</v>
      </c>
      <c r="AA341" s="8">
        <v>0.65168029069900513</v>
      </c>
      <c r="AB341" s="8">
        <v>0.6769942045211792</v>
      </c>
      <c r="AC341" s="8">
        <v>0.67804378271102905</v>
      </c>
      <c r="AD341" s="8">
        <v>0.73960131406784058</v>
      </c>
      <c r="AE341" s="8">
        <v>0.57858365774154663</v>
      </c>
      <c r="AF341" s="8">
        <v>0.65803545713424683</v>
      </c>
      <c r="AG341" s="8">
        <v>0.73255378007888794</v>
      </c>
      <c r="AH341" s="8">
        <v>7.3693103790283203</v>
      </c>
      <c r="AI341" s="8">
        <v>50.966823577880859</v>
      </c>
      <c r="AJ341" s="8">
        <v>75.113075256347656</v>
      </c>
      <c r="AK341" s="8">
        <v>65.559211730957031</v>
      </c>
      <c r="AL341" s="8">
        <v>32.291957855224609</v>
      </c>
      <c r="AM341" s="8">
        <v>4.6950883865356445</v>
      </c>
      <c r="AN341" s="8">
        <v>39.999599456787109</v>
      </c>
      <c r="AO341" s="8">
        <v>14.697539329528809</v>
      </c>
      <c r="AP341" s="8">
        <v>3.8922758102416992</v>
      </c>
      <c r="AQ341" s="8"/>
      <c r="AR341" s="8"/>
      <c r="AS341" s="8">
        <v>1.5042082420414069</v>
      </c>
      <c r="AT341" s="8">
        <v>0.78135796659965162</v>
      </c>
      <c r="AU341" s="8">
        <v>1.6800991956253652</v>
      </c>
      <c r="AV341" s="8">
        <v>0.94470864304296875</v>
      </c>
      <c r="AW341" s="8">
        <v>1.5122657400525332</v>
      </c>
      <c r="AX341" s="8">
        <v>0.78949250383085312</v>
      </c>
      <c r="AY341" s="8">
        <v>1.7289594231987639</v>
      </c>
      <c r="AZ341" s="8">
        <v>0.99135860635281703</v>
      </c>
      <c r="BA341" s="8">
        <v>1.6828235864653993</v>
      </c>
      <c r="BB341" s="8">
        <v>0.9551247076609618</v>
      </c>
      <c r="BC341" s="8">
        <v>1.7611702245124223</v>
      </c>
      <c r="BD341" s="8">
        <v>1.0127033228317421</v>
      </c>
      <c r="BE341" s="8">
        <v>1.644921068649315</v>
      </c>
      <c r="BF341" s="8">
        <v>0.91245762505316563</v>
      </c>
      <c r="BG341" s="8">
        <v>96.131750449729196</v>
      </c>
      <c r="BH341" s="8">
        <v>67.69569752793538</v>
      </c>
      <c r="BI341" s="8">
        <v>94.495228885816047</v>
      </c>
      <c r="BJ341" s="8">
        <v>60.363786591688239</v>
      </c>
      <c r="BK341" s="8">
        <v>77.437705641496763</v>
      </c>
      <c r="BL341" s="8">
        <v>35.163654161048576</v>
      </c>
      <c r="BM341" s="8">
        <v>71.881303876285699</v>
      </c>
      <c r="BN341" s="8">
        <v>603.91278192675531</v>
      </c>
      <c r="BO341" s="8">
        <v>5043.3615826936966</v>
      </c>
      <c r="BP341" s="8">
        <v>859.40723167773592</v>
      </c>
      <c r="BQ341" s="8">
        <v>6188.0226684910822</v>
      </c>
      <c r="BR341" s="8">
        <v>3522.4350899853835</v>
      </c>
      <c r="BS341" s="8">
        <v>10122.278171744449</v>
      </c>
      <c r="BT341" s="7" t="s">
        <v>399</v>
      </c>
      <c r="BU341" s="7" t="s">
        <v>400</v>
      </c>
      <c r="BV341" s="7">
        <v>23</v>
      </c>
      <c r="BW341" s="7" t="s">
        <v>783</v>
      </c>
      <c r="BX341" s="9">
        <v>1.8500000238418579</v>
      </c>
      <c r="BY341" s="7" t="s">
        <v>231</v>
      </c>
      <c r="BZ341" s="7" t="s">
        <v>214</v>
      </c>
      <c r="CA341" s="25">
        <v>0</v>
      </c>
      <c r="CB341" s="25">
        <v>0</v>
      </c>
      <c r="CC341" s="25">
        <v>0</v>
      </c>
    </row>
    <row r="342" spans="1:81" x14ac:dyDescent="0.25">
      <c r="A342" s="7">
        <v>513</v>
      </c>
      <c r="B342" s="7">
        <v>44657</v>
      </c>
      <c r="C342" s="7" t="s">
        <v>3669</v>
      </c>
      <c r="D342" s="7" t="s">
        <v>3669</v>
      </c>
      <c r="E342" s="7" t="s">
        <v>3669</v>
      </c>
      <c r="F342" s="7" t="s">
        <v>237</v>
      </c>
      <c r="G342" s="7">
        <v>2</v>
      </c>
      <c r="H342" s="7" t="s">
        <v>255</v>
      </c>
      <c r="I342" s="8">
        <v>11.5</v>
      </c>
      <c r="J342" s="7" t="s">
        <v>414</v>
      </c>
      <c r="K342" s="8">
        <v>173.20906066894531</v>
      </c>
      <c r="L342" s="8">
        <v>4.7138495445251465</v>
      </c>
      <c r="M342" s="7" t="s">
        <v>639</v>
      </c>
      <c r="N342" s="7" t="s">
        <v>231</v>
      </c>
      <c r="O342" s="7" t="s">
        <v>256</v>
      </c>
      <c r="P342" s="7" t="s">
        <v>240</v>
      </c>
      <c r="Q342" s="7" t="s">
        <v>3670</v>
      </c>
      <c r="R342" s="7" t="s">
        <v>291</v>
      </c>
      <c r="T342" s="8">
        <v>0.73908311128616333</v>
      </c>
      <c r="U342" s="8">
        <v>0.76411831378936768</v>
      </c>
      <c r="V342" s="8">
        <v>0.75285190343856812</v>
      </c>
      <c r="W342" s="8">
        <v>0.52185481786727905</v>
      </c>
      <c r="X342" s="8">
        <v>0.36864748597145081</v>
      </c>
      <c r="Y342" s="8">
        <v>0.75882714986801147</v>
      </c>
      <c r="Z342" s="8">
        <v>0.61811298131942749</v>
      </c>
      <c r="AA342" s="8">
        <v>0.84786897897720337</v>
      </c>
      <c r="AB342" s="8">
        <v>0.83239597082138062</v>
      </c>
      <c r="AC342" s="8">
        <v>0.96520590782165527</v>
      </c>
      <c r="AD342" s="8">
        <v>0.80896931886672974</v>
      </c>
      <c r="AE342" s="8">
        <v>0.77724558115005493</v>
      </c>
      <c r="AF342" s="8">
        <v>0.87591201066970825</v>
      </c>
      <c r="AG342" s="8">
        <v>0.86538428068161011</v>
      </c>
      <c r="AH342" s="8">
        <v>6.2495935708284378E-2</v>
      </c>
      <c r="AI342" s="8">
        <v>0.55186545848846436</v>
      </c>
      <c r="AJ342" s="8">
        <v>0.86644101142883301</v>
      </c>
      <c r="AK342" s="8">
        <v>0.73876601457595825</v>
      </c>
      <c r="AL342" s="8">
        <v>0.28449642658233643</v>
      </c>
      <c r="AM342" s="8">
        <v>0.13936740159988403</v>
      </c>
      <c r="AN342" s="8">
        <v>0.51307845115661621</v>
      </c>
      <c r="AO342" s="8">
        <v>0.19928745925426483</v>
      </c>
      <c r="AP342" s="8">
        <v>9.8440889269113541E-3</v>
      </c>
      <c r="AQ342" s="8"/>
      <c r="AR342" s="8"/>
      <c r="AS342" s="8">
        <v>-1.6305802531972797</v>
      </c>
      <c r="AT342" s="8">
        <v>-1.7923609693799964</v>
      </c>
      <c r="AU342" s="8">
        <v>-1.7795685045464773</v>
      </c>
      <c r="AV342" s="8">
        <v>-1.8669417430893325</v>
      </c>
      <c r="AW342" s="8">
        <v>-1.20135406052577</v>
      </c>
      <c r="AX342" s="8">
        <v>-1.0542432957252788</v>
      </c>
      <c r="AY342" s="8">
        <v>-1.3788451500683612</v>
      </c>
      <c r="AZ342" s="8">
        <v>-1.0914187461677847</v>
      </c>
      <c r="BA342" s="8">
        <v>-0.78636370732253169</v>
      </c>
      <c r="BB342" s="8">
        <v>-0.87724707732101748</v>
      </c>
      <c r="BC342" s="8">
        <v>-0.98630177287186027</v>
      </c>
      <c r="BD342" s="8">
        <v>-0.52563681993166389</v>
      </c>
      <c r="BE342" s="8">
        <v>-1.29383557475538</v>
      </c>
      <c r="BF342" s="8">
        <v>-1.2013081086025121</v>
      </c>
      <c r="BG342" s="7">
        <v>-4.2463592983218366</v>
      </c>
      <c r="BH342" s="7">
        <v>-14.339678436171166</v>
      </c>
      <c r="BI342" s="7">
        <v>5.5018843556798052</v>
      </c>
      <c r="BJ342" s="7">
        <v>-11.511586263113552</v>
      </c>
      <c r="BK342" s="7">
        <v>3.0557249041498817</v>
      </c>
      <c r="BL342" s="7">
        <v>-6.6527784815437405</v>
      </c>
      <c r="BM342" s="7">
        <v>-4.6987988698867671</v>
      </c>
      <c r="BN342" s="7">
        <v>180.56413972219698</v>
      </c>
      <c r="BO342" s="7">
        <v>198.0466829911847</v>
      </c>
      <c r="BP342" s="7">
        <v>163.67929845738067</v>
      </c>
      <c r="BQ342" s="7">
        <v>193.14817110337964</v>
      </c>
      <c r="BR342" s="7">
        <v>167.91626826584027</v>
      </c>
      <c r="BS342" s="7">
        <v>184.73227578521295</v>
      </c>
      <c r="BT342" s="7" t="s">
        <v>317</v>
      </c>
      <c r="BU342" s="7" t="s">
        <v>318</v>
      </c>
      <c r="BV342" s="7">
        <v>11.5</v>
      </c>
      <c r="BW342" s="7" t="s">
        <v>255</v>
      </c>
      <c r="BX342" s="9">
        <v>2.5250000953674316</v>
      </c>
      <c r="BY342" s="7" t="s">
        <v>231</v>
      </c>
      <c r="BZ342" s="7" t="s">
        <v>214</v>
      </c>
      <c r="CA342" s="25">
        <v>1</v>
      </c>
      <c r="CB342" s="25">
        <v>1</v>
      </c>
      <c r="CC342" s="25">
        <v>3</v>
      </c>
    </row>
    <row r="343" spans="1:81" x14ac:dyDescent="0.25">
      <c r="A343" s="7">
        <v>513</v>
      </c>
      <c r="B343" s="7">
        <v>44657</v>
      </c>
      <c r="C343" s="7" t="s">
        <v>3671</v>
      </c>
      <c r="D343" s="7" t="s">
        <v>3671</v>
      </c>
      <c r="E343" s="7" t="s">
        <v>3672</v>
      </c>
      <c r="F343" s="7" t="s">
        <v>331</v>
      </c>
      <c r="H343" s="7" t="s">
        <v>255</v>
      </c>
      <c r="I343" s="8">
        <v>11.5</v>
      </c>
      <c r="J343" s="7" t="s">
        <v>214</v>
      </c>
      <c r="K343" s="8">
        <v>114.92989349365234</v>
      </c>
      <c r="L343" s="8">
        <v>3.0294911861419678</v>
      </c>
      <c r="M343" s="7" t="s">
        <v>2400</v>
      </c>
      <c r="N343" s="7" t="s">
        <v>231</v>
      </c>
      <c r="O343" s="7" t="s">
        <v>374</v>
      </c>
      <c r="P343" s="7" t="s">
        <v>481</v>
      </c>
      <c r="Q343" s="7" t="s">
        <v>3673</v>
      </c>
      <c r="R343" s="7" t="s">
        <v>286</v>
      </c>
      <c r="S343" s="7">
        <v>3</v>
      </c>
      <c r="T343" s="8">
        <v>0.68561345338821411</v>
      </c>
      <c r="U343" s="8">
        <v>0.738048255443573</v>
      </c>
      <c r="V343" s="8">
        <v>0.61132520437240601</v>
      </c>
      <c r="W343" s="8">
        <v>0.67228573560714722</v>
      </c>
      <c r="X343" s="8">
        <v>-3.5850834101438522E-2</v>
      </c>
      <c r="Y343" s="8">
        <v>0.55538445711135864</v>
      </c>
      <c r="Z343" s="8">
        <v>0.50158274173736572</v>
      </c>
      <c r="AA343" s="8">
        <v>0.86695957183837891</v>
      </c>
      <c r="AB343" s="8">
        <v>0.93014681339263916</v>
      </c>
      <c r="AC343" s="8">
        <v>0.92625010013580322</v>
      </c>
      <c r="AD343" s="8">
        <v>0.82905101776123047</v>
      </c>
      <c r="AE343" s="8">
        <v>0.8147585391998291</v>
      </c>
      <c r="AF343" s="8">
        <v>0.84788960218429565</v>
      </c>
      <c r="AG343" s="8">
        <v>0.75997650623321533</v>
      </c>
      <c r="AH343" s="8">
        <v>9.9691577255725861E-2</v>
      </c>
      <c r="AI343" s="8">
        <v>0.81663119792938232</v>
      </c>
      <c r="AJ343" s="8">
        <v>1.3349648714065552</v>
      </c>
      <c r="AK343" s="8">
        <v>0.95692157745361328</v>
      </c>
      <c r="AL343" s="8">
        <v>0.58463889360427856</v>
      </c>
      <c r="AM343" s="8">
        <v>9.9999997473787516E-5</v>
      </c>
      <c r="AN343" s="8">
        <v>0.59902000427246094</v>
      </c>
      <c r="AO343" s="8">
        <v>0.25796535611152649</v>
      </c>
      <c r="AP343" s="8">
        <v>0.54961460828781128</v>
      </c>
      <c r="AQ343" s="8"/>
      <c r="AR343" s="8"/>
      <c r="AS343" s="7">
        <v>1.0671423114726599</v>
      </c>
      <c r="AT343" s="7">
        <v>0.54078087504348693</v>
      </c>
      <c r="AU343" s="7">
        <v>1.3502632802413668</v>
      </c>
      <c r="AV343" s="7">
        <v>0.77186638812979835</v>
      </c>
      <c r="AW343" s="7">
        <v>0.7993363161423479</v>
      </c>
      <c r="AX343" s="7">
        <v>0.69625713892637464</v>
      </c>
      <c r="AY343" s="7">
        <v>1.4137974789278758</v>
      </c>
      <c r="AZ343" s="7">
        <v>0.88772394013897205</v>
      </c>
      <c r="BA343" s="7">
        <v>-3.1823904107832188</v>
      </c>
      <c r="BB343" s="7">
        <v>-2.2838218541549962</v>
      </c>
      <c r="BC343" s="7">
        <v>-3.1823904107832188</v>
      </c>
      <c r="BD343" s="7">
        <v>-2.2838218541549962</v>
      </c>
      <c r="BE343" s="7">
        <v>-0.28904023913036453</v>
      </c>
      <c r="BF343" s="7">
        <v>-0.27850256101189341</v>
      </c>
      <c r="BG343" s="8">
        <v>-50</v>
      </c>
      <c r="BH343" s="8">
        <v>7.2944602682621653</v>
      </c>
      <c r="BI343" s="8">
        <v>-50</v>
      </c>
      <c r="BJ343" s="8">
        <v>21.523538378319689</v>
      </c>
      <c r="BK343" s="8">
        <v>-50</v>
      </c>
      <c r="BL343" s="8">
        <v>-50</v>
      </c>
      <c r="BM343" s="8">
        <v>-28.530333558903028</v>
      </c>
      <c r="BN343" s="8">
        <v>180.56413972219698</v>
      </c>
      <c r="BO343" s="8">
        <v>106.54637807640185</v>
      </c>
      <c r="BP343" s="8">
        <v>199.28697190389224</v>
      </c>
      <c r="BQ343" s="8">
        <v>90.19291375938414</v>
      </c>
      <c r="BR343" s="8">
        <v>270.61083350408398</v>
      </c>
      <c r="BS343" s="8">
        <v>270.61083350408398</v>
      </c>
      <c r="BT343" s="7" t="s">
        <v>622</v>
      </c>
      <c r="BU343" s="7" t="s">
        <v>623</v>
      </c>
      <c r="BV343" s="7">
        <v>10.833333015441895</v>
      </c>
      <c r="BW343" s="7" t="s">
        <v>345</v>
      </c>
      <c r="BX343" s="9">
        <v>2.2000000476837158</v>
      </c>
      <c r="BY343" s="7" t="s">
        <v>231</v>
      </c>
      <c r="BZ343" s="7" t="s">
        <v>214</v>
      </c>
      <c r="CA343" s="25">
        <v>0</v>
      </c>
      <c r="CB343" s="25">
        <v>0</v>
      </c>
      <c r="CC343" s="25">
        <v>0</v>
      </c>
    </row>
    <row r="344" spans="1:81" x14ac:dyDescent="0.25">
      <c r="A344" s="7">
        <v>513</v>
      </c>
      <c r="B344" s="7">
        <v>44657</v>
      </c>
      <c r="C344" s="7" t="s">
        <v>3674</v>
      </c>
      <c r="D344" s="7" t="s">
        <v>3675</v>
      </c>
      <c r="E344" s="7" t="s">
        <v>3675</v>
      </c>
      <c r="F344" s="7" t="s">
        <v>212</v>
      </c>
      <c r="G344" s="7">
        <v>2</v>
      </c>
      <c r="H344" s="7" t="s">
        <v>345</v>
      </c>
      <c r="I344" s="8">
        <v>10.5</v>
      </c>
      <c r="J344" s="7" t="s">
        <v>214</v>
      </c>
      <c r="K344" s="8">
        <v>115.65211486816406</v>
      </c>
      <c r="L344" s="8">
        <v>1.2620999813079834</v>
      </c>
      <c r="M344" s="7" t="s">
        <v>761</v>
      </c>
      <c r="N344" s="7" t="s">
        <v>231</v>
      </c>
      <c r="O344" s="7" t="s">
        <v>343</v>
      </c>
      <c r="P344" s="7" t="s">
        <v>249</v>
      </c>
      <c r="Q344" s="7" t="s">
        <v>3676</v>
      </c>
      <c r="R344" s="7" t="s">
        <v>242</v>
      </c>
      <c r="T344" s="8">
        <v>0.64498865604400635</v>
      </c>
      <c r="U344" s="8">
        <v>0.65865635871887207</v>
      </c>
      <c r="V344" s="8">
        <v>0.68137401342391968</v>
      </c>
      <c r="W344" s="8">
        <v>0.53172338008880615</v>
      </c>
      <c r="X344" s="8">
        <v>0.3902164101600647</v>
      </c>
      <c r="Y344" s="8">
        <v>0.57353997230529785</v>
      </c>
      <c r="Z344" s="8">
        <v>0.3943418562412262</v>
      </c>
      <c r="AA344" s="8">
        <v>0.91834640502929688</v>
      </c>
      <c r="AB344" s="8">
        <v>0.82985728979110718</v>
      </c>
      <c r="AC344" s="8">
        <v>0.87813860177993774</v>
      </c>
      <c r="AD344" s="8">
        <v>0.67985492944717407</v>
      </c>
      <c r="AE344" s="8">
        <v>0.66413027048110962</v>
      </c>
      <c r="AF344" s="8">
        <v>0.84407508373260498</v>
      </c>
      <c r="AG344" s="8">
        <v>0.82086420059204102</v>
      </c>
      <c r="AH344" s="8">
        <v>1.8585234880447388E-2</v>
      </c>
      <c r="AI344" s="8">
        <v>0.14322151243686676</v>
      </c>
      <c r="AJ344" s="8">
        <v>0.2221025675535202</v>
      </c>
      <c r="AK344" s="8">
        <v>0.19883792102336884</v>
      </c>
      <c r="AL344" s="8">
        <v>8.6204342544078827E-2</v>
      </c>
      <c r="AM344" s="8">
        <v>4.3870408087968826E-2</v>
      </c>
      <c r="AN344" s="8">
        <v>0.11532431095838547</v>
      </c>
      <c r="AO344" s="8">
        <v>3.7809528410434723E-2</v>
      </c>
      <c r="AP344" s="8">
        <v>-1.1200809478759766</v>
      </c>
      <c r="AQ344" s="8"/>
      <c r="AR344" s="8"/>
      <c r="AS344" s="8">
        <v>3.3080120747603221</v>
      </c>
      <c r="AT344" s="8">
        <v>2.6822276564099816</v>
      </c>
      <c r="AU344" s="8">
        <v>2.9972383047472109</v>
      </c>
      <c r="AV344" s="8">
        <v>2.8002198673328795</v>
      </c>
      <c r="AW344" s="8">
        <v>1.3723226168290492</v>
      </c>
      <c r="AX344" s="8">
        <v>0.82391901828516489</v>
      </c>
      <c r="AY344" s="8">
        <v>2.0204421944947479</v>
      </c>
      <c r="AZ344" s="8">
        <v>1.5498330202603021</v>
      </c>
      <c r="BA344" s="8">
        <v>0.528206035251508</v>
      </c>
      <c r="BB344" s="8">
        <v>-0.47360065725174399</v>
      </c>
      <c r="BC344" s="8">
        <v>0.7537474117318117</v>
      </c>
      <c r="BD344" s="8">
        <v>-0.26454090154029875</v>
      </c>
      <c r="BE344" s="8">
        <v>1.8299947729691084</v>
      </c>
      <c r="BF344" s="8">
        <v>1.1863430005827142</v>
      </c>
      <c r="BG344" s="8">
        <v>-27.669592179734799</v>
      </c>
      <c r="BH344" s="8">
        <v>-20.535730141920162</v>
      </c>
      <c r="BI344" s="8">
        <v>-43.315631281919607</v>
      </c>
      <c r="BJ344" s="8">
        <v>-15.441288548274571</v>
      </c>
      <c r="BK344" s="8">
        <v>-7.5795556422921448</v>
      </c>
      <c r="BL344" s="8">
        <v>9.7744152941222318</v>
      </c>
      <c r="BM344" s="8">
        <v>-17.461230416669839</v>
      </c>
      <c r="BN344" s="8">
        <v>147.65258339942349</v>
      </c>
      <c r="BO344" s="8">
        <v>139.40212108091376</v>
      </c>
      <c r="BP344" s="8">
        <v>165.74755851420014</v>
      </c>
      <c r="BQ344" s="8">
        <v>133.51029163713923</v>
      </c>
      <c r="BR344" s="8">
        <v>124.41803126608418</v>
      </c>
      <c r="BS344" s="8">
        <v>104.34779686451442</v>
      </c>
      <c r="BT344" s="7" t="s">
        <v>220</v>
      </c>
      <c r="BU344" s="7" t="s">
        <v>221</v>
      </c>
      <c r="BV344" s="7">
        <v>10.166666984558105</v>
      </c>
      <c r="BW344" s="7" t="s">
        <v>345</v>
      </c>
      <c r="BX344" s="9">
        <v>1.2999999523162842</v>
      </c>
      <c r="BY344" s="7" t="s">
        <v>231</v>
      </c>
      <c r="BZ344" s="7" t="s">
        <v>214</v>
      </c>
      <c r="CA344" s="25">
        <v>0</v>
      </c>
      <c r="CB344" s="25">
        <v>0</v>
      </c>
      <c r="CC344" s="25">
        <v>0</v>
      </c>
    </row>
    <row r="345" spans="1:81" x14ac:dyDescent="0.25">
      <c r="A345" s="7">
        <v>513</v>
      </c>
      <c r="B345" s="7">
        <v>44657</v>
      </c>
      <c r="C345" s="7" t="s">
        <v>3677</v>
      </c>
      <c r="D345" s="7" t="s">
        <v>3678</v>
      </c>
      <c r="E345" s="7" t="s">
        <v>3675</v>
      </c>
      <c r="F345" s="7" t="s">
        <v>212</v>
      </c>
      <c r="G345" s="7">
        <v>2</v>
      </c>
      <c r="H345" s="7" t="s">
        <v>238</v>
      </c>
      <c r="I345" s="8">
        <v>13.5</v>
      </c>
      <c r="J345" s="7" t="s">
        <v>214</v>
      </c>
      <c r="K345" s="8">
        <v>237.61764526367188</v>
      </c>
      <c r="L345" s="8">
        <v>4.4861001968383789</v>
      </c>
      <c r="M345" s="7" t="s">
        <v>761</v>
      </c>
      <c r="N345" s="7" t="s">
        <v>231</v>
      </c>
      <c r="O345" s="7" t="s">
        <v>256</v>
      </c>
      <c r="P345" s="7" t="s">
        <v>249</v>
      </c>
      <c r="Q345" s="7" t="s">
        <v>3676</v>
      </c>
      <c r="R345" s="7" t="s">
        <v>242</v>
      </c>
      <c r="T345" s="8">
        <v>0.40228709578514099</v>
      </c>
      <c r="U345" s="8">
        <v>0.47723382711410522</v>
      </c>
      <c r="V345" s="8">
        <v>0.3956853449344635</v>
      </c>
      <c r="W345" s="8">
        <v>0.32042631506919861</v>
      </c>
      <c r="X345" s="8">
        <v>0.2698652446269989</v>
      </c>
      <c r="Y345" s="8">
        <v>0.45066958665847778</v>
      </c>
      <c r="Z345" s="8">
        <v>0.29525858163833618</v>
      </c>
      <c r="AA345" s="8">
        <v>0.77296346426010132</v>
      </c>
      <c r="AB345" s="8">
        <v>0.58478915691375732</v>
      </c>
      <c r="AC345" s="8">
        <v>0.82230907678604126</v>
      </c>
      <c r="AD345" s="8">
        <v>0.58136510848999023</v>
      </c>
      <c r="AE345" s="8">
        <v>0.5317578911781311</v>
      </c>
      <c r="AF345" s="8">
        <v>0.52577835321426392</v>
      </c>
      <c r="AG345" s="8">
        <v>0.56078588962554932</v>
      </c>
      <c r="AH345" s="8">
        <v>7.0066288113594055E-2</v>
      </c>
      <c r="AI345" s="8">
        <v>0.33676996827125549</v>
      </c>
      <c r="AJ345" s="8">
        <v>0.6066901683807373</v>
      </c>
      <c r="AK345" s="8">
        <v>0.4353160560131073</v>
      </c>
      <c r="AL345" s="8">
        <v>0.19584508240222931</v>
      </c>
      <c r="AM345" s="8">
        <v>0.11438107490539551</v>
      </c>
      <c r="AN345" s="8">
        <v>0.34163036942481995</v>
      </c>
      <c r="AO345" s="8">
        <v>0.10672642290592194</v>
      </c>
      <c r="AP345" s="8">
        <v>-0.40168300271034241</v>
      </c>
      <c r="AQ345" s="8"/>
      <c r="AR345" s="8"/>
      <c r="AS345" s="8">
        <v>2.3266429853212762</v>
      </c>
      <c r="AT345" s="8">
        <v>2.3343381534648033</v>
      </c>
      <c r="AU345" s="8">
        <v>2.6517486320677155</v>
      </c>
      <c r="AV345" s="8">
        <v>2.9304432871464603</v>
      </c>
      <c r="AW345" s="8">
        <v>1.2746951842636616</v>
      </c>
      <c r="AX345" s="8">
        <v>1.0946254646925093</v>
      </c>
      <c r="AY345" s="8">
        <v>2.1378213448913295</v>
      </c>
      <c r="AZ345" s="8">
        <v>1.6815369841809349</v>
      </c>
      <c r="BA345" s="8">
        <v>0.22686130064492308</v>
      </c>
      <c r="BB345" s="8">
        <v>0.47566796205939871</v>
      </c>
      <c r="BC345" s="8">
        <v>0.49016406314344568</v>
      </c>
      <c r="BD345" s="8">
        <v>0.43992899461658197</v>
      </c>
      <c r="BE345" s="8">
        <v>1.5179889183887252</v>
      </c>
      <c r="BF345" s="8">
        <v>1.4927568076934481</v>
      </c>
      <c r="BG345" s="8">
        <v>-13.640653225547922</v>
      </c>
      <c r="BH345" s="8">
        <v>0.8967661822018046</v>
      </c>
      <c r="BI345" s="8">
        <v>-41.218202574614246</v>
      </c>
      <c r="BJ345" s="8">
        <v>5.4527237992580986</v>
      </c>
      <c r="BK345" s="8">
        <v>-1.0062260351258523</v>
      </c>
      <c r="BL345" s="8">
        <v>3.3016271437007756</v>
      </c>
      <c r="BM345" s="8">
        <v>-7.7023274516878901</v>
      </c>
      <c r="BN345" s="8">
        <v>270.03024425680195</v>
      </c>
      <c r="BO345" s="8">
        <v>235.48677057800302</v>
      </c>
      <c r="BP345" s="8">
        <v>335.55936764148043</v>
      </c>
      <c r="BQ345" s="8">
        <v>224.66101136914295</v>
      </c>
      <c r="BR345" s="8">
        <v>240.00861587436793</v>
      </c>
      <c r="BS345" s="8">
        <v>229.77239658942386</v>
      </c>
      <c r="BT345" s="7" t="s">
        <v>220</v>
      </c>
      <c r="BU345" s="7" t="s">
        <v>221</v>
      </c>
      <c r="BV345" s="7">
        <v>12</v>
      </c>
      <c r="BW345" s="7" t="s">
        <v>245</v>
      </c>
      <c r="BX345" s="9">
        <v>1.2999999523162842</v>
      </c>
      <c r="BY345" s="7" t="s">
        <v>231</v>
      </c>
      <c r="BZ345" s="7" t="s">
        <v>214</v>
      </c>
      <c r="CA345" s="25">
        <v>0</v>
      </c>
      <c r="CB345" s="25">
        <v>0</v>
      </c>
      <c r="CC345" s="25">
        <v>0</v>
      </c>
    </row>
    <row r="346" spans="1:81" x14ac:dyDescent="0.25">
      <c r="A346" s="7">
        <v>513</v>
      </c>
      <c r="B346" s="7">
        <v>44657</v>
      </c>
      <c r="C346" s="7" t="s">
        <v>3679</v>
      </c>
      <c r="D346" s="7" t="s">
        <v>3680</v>
      </c>
      <c r="E346" s="7" t="s">
        <v>3675</v>
      </c>
      <c r="F346" s="7" t="s">
        <v>212</v>
      </c>
      <c r="H346" s="7" t="s">
        <v>287</v>
      </c>
      <c r="I346" s="8">
        <v>14.5</v>
      </c>
      <c r="J346" s="7" t="s">
        <v>214</v>
      </c>
      <c r="K346" s="8">
        <v>338.81051635742188</v>
      </c>
      <c r="L346" s="8">
        <v>4.3284492492675781</v>
      </c>
      <c r="M346" s="7" t="s">
        <v>761</v>
      </c>
      <c r="N346" s="7" t="s">
        <v>295</v>
      </c>
      <c r="O346" s="7" t="s">
        <v>268</v>
      </c>
      <c r="P346" s="7" t="s">
        <v>249</v>
      </c>
      <c r="Q346" s="7" t="s">
        <v>3676</v>
      </c>
      <c r="R346" s="7" t="s">
        <v>242</v>
      </c>
      <c r="T346" s="8">
        <v>0.47688433527946472</v>
      </c>
      <c r="U346" s="8">
        <v>0.57117378711700439</v>
      </c>
      <c r="V346" s="8">
        <v>0.48256582021713257</v>
      </c>
      <c r="W346" s="8">
        <v>0.36343160271644592</v>
      </c>
      <c r="X346" s="8">
        <v>0.26244571805000305</v>
      </c>
      <c r="Y346" s="8">
        <v>0.5256614089012146</v>
      </c>
      <c r="Z346" s="8">
        <v>0.37210077047348022</v>
      </c>
      <c r="AA346" s="8">
        <v>0.74429130554199219</v>
      </c>
      <c r="AB346" s="8">
        <v>0.67562103271484375</v>
      </c>
      <c r="AC346" s="8">
        <v>0.93535548448562622</v>
      </c>
      <c r="AD346" s="8">
        <v>0.67134124040603638</v>
      </c>
      <c r="AE346" s="8">
        <v>0.61974972486495972</v>
      </c>
      <c r="AF346" s="8">
        <v>0.73886787891387939</v>
      </c>
      <c r="AG346" s="8">
        <v>0.71341621875762939</v>
      </c>
      <c r="AH346" s="8">
        <v>0.11581265926361084</v>
      </c>
      <c r="AI346" s="8">
        <v>0.65986824035644531</v>
      </c>
      <c r="AJ346" s="8">
        <v>1.2001925706863403</v>
      </c>
      <c r="AK346" s="8">
        <v>0.87752234935760498</v>
      </c>
      <c r="AL346" s="8">
        <v>0.3671589195728302</v>
      </c>
      <c r="AM346" s="8">
        <v>0.18386270105838776</v>
      </c>
      <c r="AN346" s="8">
        <v>0.65864479541778564</v>
      </c>
      <c r="AO346" s="8">
        <v>0.22231917083263397</v>
      </c>
      <c r="AP346" s="8">
        <v>-9.2663362622261047E-2</v>
      </c>
      <c r="AQ346" s="8"/>
      <c r="AR346" s="8"/>
      <c r="AS346" s="8">
        <v>0.96504876413905205</v>
      </c>
      <c r="AT346" s="8">
        <v>1.60770027085103</v>
      </c>
      <c r="AU346" s="8">
        <v>0.99597930692656034</v>
      </c>
      <c r="AV346" s="8">
        <v>1.3340330784598442</v>
      </c>
      <c r="AW346" s="8">
        <v>0.93633723884954945</v>
      </c>
      <c r="AX346" s="8">
        <v>1.7816082711719377</v>
      </c>
      <c r="AY346" s="8">
        <v>0.94489476260852157</v>
      </c>
      <c r="AZ346" s="8">
        <v>1.9050769749939422</v>
      </c>
      <c r="BA346" s="8">
        <v>0.90916227002199546</v>
      </c>
      <c r="BB346" s="8">
        <v>0.96343914441087375</v>
      </c>
      <c r="BC346" s="8">
        <v>0.89180917982844887</v>
      </c>
      <c r="BD346" s="8">
        <v>0.91001443277904592</v>
      </c>
      <c r="BE346" s="8">
        <v>0.94053858706235471</v>
      </c>
      <c r="BF346" s="8">
        <v>1.4169786954444457</v>
      </c>
      <c r="BG346" s="8">
        <v>2.5356074460690112</v>
      </c>
      <c r="BH346" s="8">
        <v>17.223191879447736</v>
      </c>
      <c r="BI346" s="8">
        <v>-25.291005463962147</v>
      </c>
      <c r="BJ346" s="8">
        <v>21.130609848507774</v>
      </c>
      <c r="BK346" s="8">
        <v>11.817084595652378</v>
      </c>
      <c r="BL346" s="8">
        <v>11.770768696240049</v>
      </c>
      <c r="BM346" s="8">
        <v>6.531042833659134</v>
      </c>
      <c r="BN346" s="8">
        <v>330.21961167659822</v>
      </c>
      <c r="BO346" s="8">
        <v>280.45653101743545</v>
      </c>
      <c r="BP346" s="8">
        <v>424.49910256185581</v>
      </c>
      <c r="BQ346" s="8">
        <v>267.21778802022044</v>
      </c>
      <c r="BR346" s="8">
        <v>298.77299102049869</v>
      </c>
      <c r="BS346" s="8">
        <v>298.92991415845319</v>
      </c>
      <c r="BT346" s="7" t="s">
        <v>220</v>
      </c>
      <c r="BU346" s="7" t="s">
        <v>221</v>
      </c>
      <c r="BV346" s="7">
        <v>12.5</v>
      </c>
      <c r="BW346" s="7" t="s">
        <v>245</v>
      </c>
      <c r="BX346" s="9">
        <v>1.2999999523162842</v>
      </c>
      <c r="BY346" s="7" t="s">
        <v>295</v>
      </c>
      <c r="BZ346" s="7" t="s">
        <v>214</v>
      </c>
      <c r="CA346" s="25">
        <v>0</v>
      </c>
      <c r="CB346" s="25">
        <v>0</v>
      </c>
      <c r="CC346" s="25">
        <v>0</v>
      </c>
    </row>
    <row r="347" spans="1:81" x14ac:dyDescent="0.25">
      <c r="A347" s="7">
        <v>513</v>
      </c>
      <c r="B347" s="7">
        <v>44657</v>
      </c>
      <c r="C347" s="7" t="s">
        <v>16506</v>
      </c>
      <c r="D347" s="7" t="s">
        <v>16564</v>
      </c>
      <c r="E347" s="7" t="s">
        <v>16564</v>
      </c>
      <c r="F347" s="7" t="s">
        <v>212</v>
      </c>
      <c r="H347" s="7" t="s">
        <v>224</v>
      </c>
      <c r="I347" s="8">
        <v>24.5</v>
      </c>
      <c r="J347" s="7" t="s">
        <v>214</v>
      </c>
      <c r="K347" s="8">
        <v>86.010887145996094</v>
      </c>
      <c r="L347" s="8">
        <v>4.098599910736084</v>
      </c>
      <c r="M347" s="7" t="s">
        <v>1033</v>
      </c>
      <c r="N347" s="7" t="s">
        <v>214</v>
      </c>
      <c r="O347" s="7" t="s">
        <v>358</v>
      </c>
      <c r="P347" s="7" t="s">
        <v>654</v>
      </c>
      <c r="Q347" s="7" t="s">
        <v>16565</v>
      </c>
      <c r="R347" s="7" t="s">
        <v>242</v>
      </c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>
        <v>0.93767714431752691</v>
      </c>
      <c r="AT347" s="8">
        <v>2.3953722775172341</v>
      </c>
      <c r="AU347" s="8">
        <v>0.39379929344093517</v>
      </c>
      <c r="AV347" s="8">
        <v>1.9170236009592903</v>
      </c>
      <c r="AW347" s="8">
        <v>1.666584326256686</v>
      </c>
      <c r="AX347" s="8">
        <v>1.9200793278578763</v>
      </c>
      <c r="AY347" s="8">
        <v>1.3157656193250011</v>
      </c>
      <c r="AZ347" s="8">
        <v>1.5167638260231557</v>
      </c>
      <c r="BA347" s="8">
        <v>0.92166547420718592</v>
      </c>
      <c r="BB347" s="8">
        <v>1.2438011445681971</v>
      </c>
      <c r="BC347" s="8">
        <v>0.70289531885709533</v>
      </c>
      <c r="BD347" s="8">
        <v>0.80366734231441661</v>
      </c>
      <c r="BE347" s="8">
        <v>0.98973119606740489</v>
      </c>
      <c r="BF347" s="8">
        <v>1.6327845865400281</v>
      </c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7" t="s">
        <v>352</v>
      </c>
      <c r="BU347" s="7" t="s">
        <v>353</v>
      </c>
      <c r="BV347" s="7">
        <v>7.5</v>
      </c>
      <c r="BW347" s="7" t="s">
        <v>354</v>
      </c>
      <c r="BX347" s="9">
        <v>0</v>
      </c>
      <c r="BY347" s="7" t="s">
        <v>214</v>
      </c>
      <c r="BZ347" s="7" t="s">
        <v>214</v>
      </c>
      <c r="CA347" s="25">
        <v>0</v>
      </c>
      <c r="CB347" s="25">
        <v>0</v>
      </c>
      <c r="CC347" s="25">
        <v>0</v>
      </c>
    </row>
    <row r="348" spans="1:81" x14ac:dyDescent="0.25">
      <c r="A348" s="7">
        <v>513</v>
      </c>
      <c r="B348" s="7">
        <v>44657</v>
      </c>
      <c r="C348" s="7" t="s">
        <v>22032</v>
      </c>
      <c r="D348" s="7" t="s">
        <v>22033</v>
      </c>
      <c r="E348" s="7" t="s">
        <v>22033</v>
      </c>
      <c r="F348" s="7" t="s">
        <v>212</v>
      </c>
      <c r="H348" s="7" t="s">
        <v>224</v>
      </c>
      <c r="I348" s="8">
        <v>24.5</v>
      </c>
      <c r="J348" s="7" t="s">
        <v>214</v>
      </c>
      <c r="K348" s="8">
        <v>156.90773010253906</v>
      </c>
      <c r="L348" s="8">
        <v>2.9979000091552734</v>
      </c>
      <c r="M348" s="7" t="s">
        <v>349</v>
      </c>
      <c r="N348" s="7" t="s">
        <v>214</v>
      </c>
      <c r="O348" s="7" t="s">
        <v>214</v>
      </c>
      <c r="P348" s="7" t="s">
        <v>410</v>
      </c>
      <c r="Q348" s="7" t="s">
        <v>22034</v>
      </c>
      <c r="R348" s="7" t="s">
        <v>242</v>
      </c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7" t="s">
        <v>352</v>
      </c>
      <c r="BU348" s="7" t="s">
        <v>353</v>
      </c>
      <c r="BV348" s="7">
        <v>10.5</v>
      </c>
      <c r="BW348" s="7" t="s">
        <v>345</v>
      </c>
      <c r="BX348" s="9"/>
      <c r="BY348" s="7" t="s">
        <v>214</v>
      </c>
      <c r="CA348" s="25">
        <v>0</v>
      </c>
      <c r="CB348" s="25">
        <v>0</v>
      </c>
      <c r="CC348" s="25">
        <v>0</v>
      </c>
    </row>
    <row r="349" spans="1:81" x14ac:dyDescent="0.25">
      <c r="A349" s="7">
        <v>513</v>
      </c>
      <c r="B349" s="7">
        <v>44657</v>
      </c>
      <c r="C349" s="7" t="s">
        <v>3681</v>
      </c>
      <c r="D349" s="7" t="s">
        <v>3682</v>
      </c>
      <c r="E349" s="7" t="s">
        <v>3682</v>
      </c>
      <c r="F349" s="7" t="s">
        <v>326</v>
      </c>
      <c r="H349" s="7" t="s">
        <v>287</v>
      </c>
      <c r="I349" s="8">
        <v>14.5</v>
      </c>
      <c r="J349" s="7" t="s">
        <v>281</v>
      </c>
      <c r="K349" s="8">
        <v>386.1522216796875</v>
      </c>
      <c r="L349" s="8">
        <v>2.5631639957427979</v>
      </c>
      <c r="M349" s="7" t="s">
        <v>282</v>
      </c>
      <c r="N349" s="7" t="s">
        <v>295</v>
      </c>
      <c r="O349" s="7" t="s">
        <v>283</v>
      </c>
      <c r="P349" s="7" t="s">
        <v>493</v>
      </c>
      <c r="Q349" s="7" t="s">
        <v>3683</v>
      </c>
      <c r="R349" s="7" t="s">
        <v>286</v>
      </c>
      <c r="T349" s="8">
        <v>0.76746344566345215</v>
      </c>
      <c r="U349" s="8">
        <v>0.80138540267944336</v>
      </c>
      <c r="V349" s="8">
        <v>0.73654133081436157</v>
      </c>
      <c r="W349" s="8">
        <v>0.72377675771713257</v>
      </c>
      <c r="X349" s="8">
        <v>0.29357939958572388</v>
      </c>
      <c r="Y349" s="8">
        <v>0.65091097354888916</v>
      </c>
      <c r="Z349" s="8">
        <v>0.58221089839935303</v>
      </c>
      <c r="AA349" s="8">
        <v>0.8276403546333313</v>
      </c>
      <c r="AB349" s="8">
        <v>0.83320850133895874</v>
      </c>
      <c r="AC349" s="8">
        <v>0.89128357172012329</v>
      </c>
      <c r="AD349" s="8">
        <v>0.93199944496154785</v>
      </c>
      <c r="AE349" s="8">
        <v>0.68337768316268921</v>
      </c>
      <c r="AF349" s="8">
        <v>0.83314675092697144</v>
      </c>
      <c r="AG349" s="8">
        <v>0.79720932245254517</v>
      </c>
      <c r="AH349" s="8">
        <v>0.10055223107337952</v>
      </c>
      <c r="AI349" s="8">
        <v>0.92201405763626099</v>
      </c>
      <c r="AJ349" s="8">
        <v>1.4620416164398193</v>
      </c>
      <c r="AK349" s="8">
        <v>1.1628787517547607</v>
      </c>
      <c r="AL349" s="8">
        <v>0.63485085964202881</v>
      </c>
      <c r="AM349" s="8">
        <v>0.17857284843921661</v>
      </c>
      <c r="AN349" s="8">
        <v>0.70811277627944946</v>
      </c>
      <c r="AO349" s="8">
        <v>0.30201765894889832</v>
      </c>
      <c r="AP349" s="8">
        <v>-0.25598466396331787</v>
      </c>
      <c r="AQ349" s="8"/>
      <c r="AR349" s="8"/>
      <c r="AS349" s="8">
        <v>-0.46073700135635809</v>
      </c>
      <c r="AT349" s="8">
        <v>-1.0086928369060735</v>
      </c>
      <c r="AU349" s="8">
        <v>0.34109294877698149</v>
      </c>
      <c r="AV349" s="8">
        <v>-0.43176043561148514</v>
      </c>
      <c r="AW349" s="8">
        <v>-1.692891088184358</v>
      </c>
      <c r="AX349" s="8">
        <v>-1.0777875711228728</v>
      </c>
      <c r="AY349" s="8">
        <v>0.34109294877698149</v>
      </c>
      <c r="AZ349" s="8">
        <v>-0.43176043561148514</v>
      </c>
      <c r="BA349" s="8">
        <v>-1.7412545085014388</v>
      </c>
      <c r="BB349" s="8">
        <v>-1.105237219364029</v>
      </c>
      <c r="BC349" s="8">
        <v>-1.7412545085014388</v>
      </c>
      <c r="BD349" s="8">
        <v>-1.105237219364029</v>
      </c>
      <c r="BE349" s="8">
        <v>-0.82565853483160512</v>
      </c>
      <c r="BF349" s="8">
        <v>-0.86007928632999586</v>
      </c>
      <c r="BG349" s="7">
        <v>14.484601372949053</v>
      </c>
      <c r="BH349" s="7">
        <v>4.6693446580199156</v>
      </c>
      <c r="BI349" s="7">
        <v>-9.1980537310006518</v>
      </c>
      <c r="BJ349" s="7">
        <v>4.6693446580199156</v>
      </c>
      <c r="BK349" s="7">
        <v>-6.5637874594785188</v>
      </c>
      <c r="BL349" s="7">
        <v>-6.5637874594785188</v>
      </c>
      <c r="BM349" s="7">
        <v>0.24961033983853195</v>
      </c>
      <c r="BN349" s="7">
        <v>330.21961167659822</v>
      </c>
      <c r="BO349" s="7">
        <v>368.12144354486179</v>
      </c>
      <c r="BP349" s="7">
        <v>421.67071051323791</v>
      </c>
      <c r="BQ349" s="7">
        <v>368.12144354486179</v>
      </c>
      <c r="BR349" s="7">
        <v>411.49843278079652</v>
      </c>
      <c r="BS349" s="7">
        <v>411.49843278079652</v>
      </c>
      <c r="BT349" s="7" t="s">
        <v>317</v>
      </c>
      <c r="BU349" s="7" t="s">
        <v>318</v>
      </c>
      <c r="BV349" s="7">
        <v>15.5</v>
      </c>
      <c r="BW349" s="7" t="s">
        <v>226</v>
      </c>
      <c r="BX349" s="9">
        <v>2.0999999046325684</v>
      </c>
      <c r="BY349" s="7" t="s">
        <v>295</v>
      </c>
      <c r="BZ349" s="7" t="s">
        <v>214</v>
      </c>
      <c r="CA349" s="25">
        <v>0</v>
      </c>
      <c r="CB349" s="25">
        <v>0</v>
      </c>
      <c r="CC349" s="25">
        <v>0</v>
      </c>
    </row>
    <row r="350" spans="1:81" x14ac:dyDescent="0.25">
      <c r="A350" s="7">
        <v>513</v>
      </c>
      <c r="B350" s="7">
        <v>44657</v>
      </c>
      <c r="C350" s="7" t="s">
        <v>3684</v>
      </c>
      <c r="D350" s="7" t="s">
        <v>3685</v>
      </c>
      <c r="E350" s="7" t="s">
        <v>3685</v>
      </c>
      <c r="F350" s="7" t="s">
        <v>280</v>
      </c>
      <c r="G350" s="7">
        <v>2</v>
      </c>
      <c r="H350" s="7" t="s">
        <v>222</v>
      </c>
      <c r="I350" s="8">
        <v>8.5</v>
      </c>
      <c r="J350" s="7" t="s">
        <v>214</v>
      </c>
      <c r="K350" s="8">
        <v>107.73082733154297</v>
      </c>
      <c r="L350" s="8">
        <v>6.1931037902832031</v>
      </c>
      <c r="M350" s="7" t="s">
        <v>447</v>
      </c>
      <c r="N350" s="7" t="s">
        <v>231</v>
      </c>
      <c r="O350" s="7" t="s">
        <v>214</v>
      </c>
      <c r="P350" s="7" t="s">
        <v>284</v>
      </c>
      <c r="Q350" s="7" t="s">
        <v>3686</v>
      </c>
      <c r="R350" s="7" t="s">
        <v>291</v>
      </c>
      <c r="T350" s="8">
        <v>0.29811736941337585</v>
      </c>
      <c r="U350" s="8">
        <v>0.35035833716392517</v>
      </c>
      <c r="V350" s="8">
        <v>0.30254203081130981</v>
      </c>
      <c r="W350" s="8">
        <v>0.16713118553161621</v>
      </c>
      <c r="X350" s="8">
        <v>0.10677123814821243</v>
      </c>
      <c r="Y350" s="8">
        <v>0.34166735410690308</v>
      </c>
      <c r="Z350" s="8">
        <v>0.30952465534210205</v>
      </c>
      <c r="AA350" s="8">
        <v>0.47428300976753235</v>
      </c>
      <c r="AB350" s="8">
        <v>0.56784826517105103</v>
      </c>
      <c r="AC350" s="8">
        <v>0.58451926708221436</v>
      </c>
      <c r="AD350" s="8">
        <v>0.38933065533638</v>
      </c>
      <c r="AE350" s="8">
        <v>0.45662879943847656</v>
      </c>
      <c r="AF350" s="8">
        <v>0.52343398332595825</v>
      </c>
      <c r="AG350" s="8">
        <v>0.49774309992790222</v>
      </c>
      <c r="AH350" s="8">
        <v>4.2586717754602432E-2</v>
      </c>
      <c r="AI350" s="8">
        <v>0.15168742835521698</v>
      </c>
      <c r="AJ350" s="8">
        <v>0.27071559429168701</v>
      </c>
      <c r="AK350" s="8">
        <v>0.20230446755886078</v>
      </c>
      <c r="AL350" s="8">
        <v>6.2087904661893845E-2</v>
      </c>
      <c r="AM350" s="8">
        <v>2.7505945414304733E-2</v>
      </c>
      <c r="AN350" s="8">
        <v>0.1574224978685379</v>
      </c>
      <c r="AO350" s="8">
        <v>6.8003259599208832E-2</v>
      </c>
      <c r="AP350" s="8">
        <v>0.38203266263008118</v>
      </c>
      <c r="AQ350" s="8"/>
      <c r="AR350" s="8"/>
      <c r="AS350" s="8">
        <v>0.58044191092746178</v>
      </c>
      <c r="AT350" s="8">
        <v>0.48628133392965328</v>
      </c>
      <c r="AU350" s="8">
        <v>1.3937852081109652</v>
      </c>
      <c r="AV350" s="8">
        <v>0.98756519223743144</v>
      </c>
      <c r="AW350" s="8">
        <v>1.7795824373509797</v>
      </c>
      <c r="AX350" s="8">
        <v>2.0833515868258847</v>
      </c>
      <c r="AY350" s="8">
        <v>0.43073199643871818</v>
      </c>
      <c r="AZ350" s="8">
        <v>0.79504845866984464</v>
      </c>
      <c r="BA350" s="8">
        <v>0.81377057184991675</v>
      </c>
      <c r="BB350" s="8">
        <v>1.4664360940332133</v>
      </c>
      <c r="BC350" s="8">
        <v>1.2922501562261945</v>
      </c>
      <c r="BD350" s="8">
        <v>1.3479630691262152</v>
      </c>
      <c r="BE350" s="8">
        <v>1.0484270468173726</v>
      </c>
      <c r="BF350" s="8">
        <v>1.194440955803707</v>
      </c>
      <c r="BG350" s="7">
        <v>8.3525999958575365</v>
      </c>
      <c r="BH350" s="7">
        <v>25.096013673589614</v>
      </c>
      <c r="BI350" s="7">
        <v>17.174497386804401</v>
      </c>
      <c r="BJ350" s="7">
        <v>20.376273952340394</v>
      </c>
      <c r="BK350" s="7">
        <v>31.128968114811272</v>
      </c>
      <c r="BL350" s="7">
        <v>27.267169267887137</v>
      </c>
      <c r="BM350" s="7">
        <v>21.565920398548396</v>
      </c>
      <c r="BN350" s="7">
        <v>98.732502252311221</v>
      </c>
      <c r="BO350" s="7">
        <v>80.694684173747731</v>
      </c>
      <c r="BP350" s="7">
        <v>89.228599206704359</v>
      </c>
      <c r="BQ350" s="7">
        <v>85.779298823344973</v>
      </c>
      <c r="BR350" s="7">
        <v>74.19533244168457</v>
      </c>
      <c r="BS350" s="7">
        <v>78.355680289355931</v>
      </c>
      <c r="BT350" s="7" t="s">
        <v>476</v>
      </c>
      <c r="BU350" s="7" t="s">
        <v>477</v>
      </c>
      <c r="BV350" s="7">
        <v>8.5</v>
      </c>
      <c r="BW350" s="7" t="s">
        <v>222</v>
      </c>
      <c r="BX350" s="9">
        <v>1.4249999523162842</v>
      </c>
      <c r="BY350" s="7" t="s">
        <v>231</v>
      </c>
      <c r="BZ350" s="7" t="s">
        <v>214</v>
      </c>
      <c r="CA350" s="25">
        <v>0</v>
      </c>
      <c r="CB350" s="25">
        <v>0</v>
      </c>
      <c r="CC350" s="25">
        <v>0</v>
      </c>
    </row>
    <row r="351" spans="1:81" x14ac:dyDescent="0.25">
      <c r="A351" s="7">
        <v>513</v>
      </c>
      <c r="B351" s="7">
        <v>44657</v>
      </c>
      <c r="C351" s="7" t="s">
        <v>3687</v>
      </c>
      <c r="D351" s="7" t="s">
        <v>3687</v>
      </c>
      <c r="E351" s="7" t="s">
        <v>3687</v>
      </c>
      <c r="F351" s="7" t="s">
        <v>409</v>
      </c>
      <c r="H351" s="7" t="s">
        <v>230</v>
      </c>
      <c r="I351" s="8">
        <v>4.5</v>
      </c>
      <c r="J351" s="7" t="s">
        <v>214</v>
      </c>
      <c r="K351" s="8">
        <v>41.321056365966797</v>
      </c>
      <c r="L351" s="8">
        <v>4.1840267181396484</v>
      </c>
      <c r="M351" s="7" t="s">
        <v>1033</v>
      </c>
      <c r="N351" s="7" t="s">
        <v>231</v>
      </c>
      <c r="O351" s="7" t="s">
        <v>232</v>
      </c>
      <c r="P351" s="7" t="s">
        <v>217</v>
      </c>
      <c r="Q351" s="7" t="s">
        <v>3688</v>
      </c>
      <c r="R351" s="7" t="s">
        <v>242</v>
      </c>
      <c r="T351" s="8">
        <v>0.5249207615852356</v>
      </c>
      <c r="U351" s="8">
        <v>0.61254960298538208</v>
      </c>
      <c r="V351" s="8">
        <v>0.54569840431213379</v>
      </c>
      <c r="W351" s="8">
        <v>0.44616392254829407</v>
      </c>
      <c r="X351" s="8">
        <v>0.21046295762062073</v>
      </c>
      <c r="Y351" s="8">
        <v>0.50517946481704712</v>
      </c>
      <c r="Z351" s="8">
        <v>0.34851929545402527</v>
      </c>
      <c r="AA351" s="8">
        <v>0.89899581670761108</v>
      </c>
      <c r="AB351" s="8">
        <v>0.92033016681671143</v>
      </c>
      <c r="AC351" s="8">
        <v>0.86370277404785156</v>
      </c>
      <c r="AD351" s="8">
        <v>0.48368975520133972</v>
      </c>
      <c r="AE351" s="8">
        <v>0.76366639137268066</v>
      </c>
      <c r="AF351" s="8">
        <v>0.84837466478347778</v>
      </c>
      <c r="AG351" s="8">
        <v>0.83460903167724609</v>
      </c>
      <c r="AH351" s="8">
        <v>1.0750737972557545E-2</v>
      </c>
      <c r="AI351" s="8">
        <v>6.7424878478050232E-2</v>
      </c>
      <c r="AJ351" s="8">
        <v>0.11948300898075104</v>
      </c>
      <c r="AK351" s="8">
        <v>9.2116318643093109E-2</v>
      </c>
      <c r="AL351" s="8">
        <v>4.1841581463813782E-2</v>
      </c>
      <c r="AM351" s="8">
        <v>1.3687119819223881E-2</v>
      </c>
      <c r="AN351" s="8">
        <v>5.8758825063705444E-2</v>
      </c>
      <c r="AO351" s="8">
        <v>1.932971365749836E-2</v>
      </c>
      <c r="AP351" s="8">
        <v>-0.12172872573137283</v>
      </c>
      <c r="AQ351" s="8"/>
      <c r="AR351" s="8"/>
      <c r="AS351" s="8">
        <v>2.4842406418300245</v>
      </c>
      <c r="AT351" s="8">
        <v>1.7981883849995342</v>
      </c>
      <c r="AU351" s="8">
        <v>2.0839879361608462</v>
      </c>
      <c r="AV351" s="8">
        <v>1.5229591696293963</v>
      </c>
      <c r="AW351" s="8">
        <v>1.6687525273544108</v>
      </c>
      <c r="AX351" s="8">
        <v>0.95359567373077125</v>
      </c>
      <c r="AY351" s="8">
        <v>0.18082587463576727</v>
      </c>
      <c r="AZ351" s="8">
        <v>-0.61525943112220105</v>
      </c>
      <c r="BA351" s="8">
        <v>1.4395243186322784</v>
      </c>
      <c r="BB351" s="8">
        <v>0.75471395771375416</v>
      </c>
      <c r="BC351" s="8">
        <v>-0.96551406424453257</v>
      </c>
      <c r="BD351" s="8">
        <v>-1.3000297153892695</v>
      </c>
      <c r="BE351" s="8">
        <v>1.1486362057281323</v>
      </c>
      <c r="BF351" s="8">
        <v>0.51902800659366422</v>
      </c>
      <c r="BG351" s="8">
        <v>-6.8382869197289473</v>
      </c>
      <c r="BH351" s="8">
        <v>-30.981831759277366</v>
      </c>
      <c r="BI351" s="8">
        <v>2.1341281435633257</v>
      </c>
      <c r="BJ351" s="8">
        <v>-42.076325926085659</v>
      </c>
      <c r="BK351" s="8">
        <v>-8.6927934557830948</v>
      </c>
      <c r="BL351" s="8">
        <v>-8.6927934557830948</v>
      </c>
      <c r="BM351" s="8">
        <v>-15.857983895515806</v>
      </c>
      <c r="BN351" s="8">
        <v>44.14670875853453</v>
      </c>
      <c r="BO351" s="8">
        <v>54.1230765304268</v>
      </c>
      <c r="BP351" s="8">
        <v>40.439212072843034</v>
      </c>
      <c r="BQ351" s="8">
        <v>58.707438718612551</v>
      </c>
      <c r="BR351" s="8">
        <v>44.913010449608002</v>
      </c>
      <c r="BS351" s="8">
        <v>44.913010449608002</v>
      </c>
      <c r="BT351" s="7" t="s">
        <v>627</v>
      </c>
      <c r="BU351" s="7" t="s">
        <v>628</v>
      </c>
      <c r="BV351" s="7">
        <v>4.8333334922790527</v>
      </c>
      <c r="BW351" s="7" t="s">
        <v>230</v>
      </c>
      <c r="BX351" s="9">
        <v>0</v>
      </c>
      <c r="BY351" s="7" t="s">
        <v>231</v>
      </c>
      <c r="BZ351" s="7" t="s">
        <v>214</v>
      </c>
      <c r="CA351" s="25">
        <v>0</v>
      </c>
      <c r="CB351" s="25">
        <v>0</v>
      </c>
      <c r="CC351" s="25">
        <v>0</v>
      </c>
    </row>
    <row r="352" spans="1:81" x14ac:dyDescent="0.25">
      <c r="A352" s="7">
        <v>513</v>
      </c>
      <c r="B352" s="7">
        <v>44657</v>
      </c>
      <c r="C352" s="7" t="s">
        <v>3689</v>
      </c>
      <c r="D352" s="7" t="s">
        <v>3689</v>
      </c>
      <c r="E352" s="7" t="s">
        <v>3689</v>
      </c>
      <c r="F352" s="7" t="s">
        <v>212</v>
      </c>
      <c r="H352" s="7" t="s">
        <v>224</v>
      </c>
      <c r="I352" s="8">
        <v>24.5</v>
      </c>
      <c r="J352" s="7" t="s">
        <v>214</v>
      </c>
      <c r="K352" s="8">
        <v>68.749610900878906</v>
      </c>
      <c r="L352" s="8">
        <v>4.6654129028320313</v>
      </c>
      <c r="M352" s="7" t="s">
        <v>1033</v>
      </c>
      <c r="N352" s="7" t="s">
        <v>214</v>
      </c>
      <c r="O352" s="7" t="s">
        <v>350</v>
      </c>
      <c r="P352" s="7" t="s">
        <v>249</v>
      </c>
      <c r="Q352" s="7" t="s">
        <v>3690</v>
      </c>
      <c r="R352" s="7" t="s">
        <v>242</v>
      </c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>
        <v>0.86390510064646275</v>
      </c>
      <c r="AT352" s="8">
        <v>2.449075277380425</v>
      </c>
      <c r="AU352" s="8">
        <v>0.28069203925010494</v>
      </c>
      <c r="AV352" s="8">
        <v>1.9894748294286999</v>
      </c>
      <c r="AW352" s="8">
        <v>1.5210747831855667</v>
      </c>
      <c r="AX352" s="8">
        <v>1.9324005469470902</v>
      </c>
      <c r="AY352" s="8">
        <v>0.98839237836954785</v>
      </c>
      <c r="AZ352" s="8">
        <v>1.5608760854427546</v>
      </c>
      <c r="BA352" s="8">
        <v>1.069880320030137</v>
      </c>
      <c r="BB352" s="8">
        <v>1.297624671286099</v>
      </c>
      <c r="BC352" s="8">
        <v>0.85273825034025919</v>
      </c>
      <c r="BD352" s="8">
        <v>0.81738322428424615</v>
      </c>
      <c r="BE352" s="8">
        <v>0.92944714530367978</v>
      </c>
      <c r="BF352" s="8">
        <v>1.6744724391282189</v>
      </c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7" t="s">
        <v>352</v>
      </c>
      <c r="BU352" s="7" t="s">
        <v>353</v>
      </c>
      <c r="BV352" s="7">
        <v>6.8333334922790527</v>
      </c>
      <c r="BW352" s="7" t="s">
        <v>402</v>
      </c>
      <c r="BX352" s="9">
        <v>0</v>
      </c>
      <c r="BY352" s="7" t="s">
        <v>214</v>
      </c>
      <c r="BZ352" s="7" t="s">
        <v>214</v>
      </c>
      <c r="CA352" s="25">
        <v>0</v>
      </c>
      <c r="CB352" s="25">
        <v>0</v>
      </c>
      <c r="CC352" s="25">
        <v>0</v>
      </c>
    </row>
    <row r="353" spans="1:81" x14ac:dyDescent="0.25">
      <c r="A353" s="7">
        <v>513</v>
      </c>
      <c r="B353" s="7">
        <v>44657</v>
      </c>
      <c r="C353" s="7" t="s">
        <v>19044</v>
      </c>
      <c r="D353" s="7" t="s">
        <v>19045</v>
      </c>
      <c r="E353" s="7" t="s">
        <v>3689</v>
      </c>
      <c r="F353" s="7" t="s">
        <v>212</v>
      </c>
      <c r="H353" s="7" t="s">
        <v>224</v>
      </c>
      <c r="I353" s="8">
        <v>24.5</v>
      </c>
      <c r="J353" s="7" t="s">
        <v>214</v>
      </c>
      <c r="K353" s="8">
        <v>195.50592041015625</v>
      </c>
      <c r="L353" s="8">
        <v>4.5338997840881348</v>
      </c>
      <c r="M353" s="7" t="s">
        <v>1033</v>
      </c>
      <c r="N353" s="7" t="s">
        <v>214</v>
      </c>
      <c r="O353" s="7" t="s">
        <v>214</v>
      </c>
      <c r="P353" s="7" t="s">
        <v>249</v>
      </c>
      <c r="Q353" s="7" t="s">
        <v>3690</v>
      </c>
      <c r="R353" s="7" t="s">
        <v>242</v>
      </c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7" t="s">
        <v>214</v>
      </c>
      <c r="BU353" s="7" t="s">
        <v>214</v>
      </c>
      <c r="BV353" s="7">
        <v>11.5</v>
      </c>
      <c r="BW353" s="7" t="s">
        <v>255</v>
      </c>
      <c r="BX353" s="9">
        <v>0</v>
      </c>
      <c r="BY353" s="7" t="s">
        <v>214</v>
      </c>
      <c r="BZ353" s="7" t="s">
        <v>214</v>
      </c>
      <c r="CA353" s="25">
        <v>0</v>
      </c>
      <c r="CB353" s="25">
        <v>0</v>
      </c>
      <c r="CC353" s="25">
        <v>0</v>
      </c>
    </row>
    <row r="354" spans="1:81" x14ac:dyDescent="0.25">
      <c r="A354" s="7">
        <v>513</v>
      </c>
      <c r="B354" s="7">
        <v>44657</v>
      </c>
      <c r="C354" s="7" t="s">
        <v>3691</v>
      </c>
      <c r="D354" s="7" t="s">
        <v>3692</v>
      </c>
      <c r="E354" s="7" t="s">
        <v>3689</v>
      </c>
      <c r="F354" s="7" t="s">
        <v>212</v>
      </c>
      <c r="H354" s="7" t="s">
        <v>224</v>
      </c>
      <c r="I354" s="8">
        <v>24.5</v>
      </c>
      <c r="J354" s="7" t="s">
        <v>214</v>
      </c>
      <c r="K354" s="8">
        <v>110.06486511230469</v>
      </c>
      <c r="L354" s="8">
        <v>2.4963459968566895</v>
      </c>
      <c r="M354" s="7" t="s">
        <v>1033</v>
      </c>
      <c r="N354" s="7" t="s">
        <v>214</v>
      </c>
      <c r="O354" s="7" t="s">
        <v>374</v>
      </c>
      <c r="P354" s="7" t="s">
        <v>249</v>
      </c>
      <c r="Q354" s="7" t="s">
        <v>3690</v>
      </c>
      <c r="R354" s="7" t="s">
        <v>242</v>
      </c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>
        <v>0.88749807931696556</v>
      </c>
      <c r="AT354" s="8">
        <v>2.4419988078894752</v>
      </c>
      <c r="AU354" s="8">
        <v>0.29089405335710677</v>
      </c>
      <c r="AV354" s="8">
        <v>1.9667661545113</v>
      </c>
      <c r="AW354" s="8">
        <v>1.5308078193870911</v>
      </c>
      <c r="AX354" s="8">
        <v>1.9234412007410955</v>
      </c>
      <c r="AY354" s="8">
        <v>1.0122315234025232</v>
      </c>
      <c r="AZ354" s="8">
        <v>1.5469977044306531</v>
      </c>
      <c r="BA354" s="8">
        <v>1.0809428738687414</v>
      </c>
      <c r="BB354" s="8">
        <v>1.2577682664782417</v>
      </c>
      <c r="BC354" s="8">
        <v>0.85351792929531012</v>
      </c>
      <c r="BD354" s="8">
        <v>0.81283621086240943</v>
      </c>
      <c r="BE354" s="8">
        <v>0.94264871310462295</v>
      </c>
      <c r="BF354" s="8">
        <v>1.6583013908188624</v>
      </c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7" t="s">
        <v>352</v>
      </c>
      <c r="BU354" s="7" t="s">
        <v>353</v>
      </c>
      <c r="BV354" s="7">
        <v>9.8333330154418945</v>
      </c>
      <c r="BW354" s="7" t="s">
        <v>213</v>
      </c>
      <c r="BX354" s="9">
        <v>0</v>
      </c>
      <c r="BY354" s="7" t="s">
        <v>214</v>
      </c>
      <c r="BZ354" s="7" t="s">
        <v>214</v>
      </c>
      <c r="CA354" s="25">
        <v>0</v>
      </c>
      <c r="CB354" s="25">
        <v>0</v>
      </c>
      <c r="CC354" s="25">
        <v>0</v>
      </c>
    </row>
    <row r="355" spans="1:81" x14ac:dyDescent="0.25">
      <c r="A355" s="7">
        <v>513</v>
      </c>
      <c r="B355" s="7">
        <v>44657</v>
      </c>
      <c r="C355" s="7" t="s">
        <v>3693</v>
      </c>
      <c r="D355" s="7" t="s">
        <v>3693</v>
      </c>
      <c r="E355" s="7" t="s">
        <v>3694</v>
      </c>
      <c r="F355" s="7" t="s">
        <v>212</v>
      </c>
      <c r="H355" s="7" t="s">
        <v>224</v>
      </c>
      <c r="I355" s="8">
        <v>24.5</v>
      </c>
      <c r="J355" s="7" t="s">
        <v>214</v>
      </c>
      <c r="K355" s="8">
        <v>112.75110626220703</v>
      </c>
      <c r="L355" s="8">
        <v>1.5469000339508057</v>
      </c>
      <c r="M355" s="7" t="s">
        <v>1033</v>
      </c>
      <c r="N355" s="7" t="s">
        <v>214</v>
      </c>
      <c r="O355" s="7" t="s">
        <v>343</v>
      </c>
      <c r="P355" s="7" t="s">
        <v>249</v>
      </c>
      <c r="Q355" s="7" t="s">
        <v>3690</v>
      </c>
      <c r="R355" s="7" t="s">
        <v>242</v>
      </c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>
        <v>0.9326980858671502</v>
      </c>
      <c r="AT355" s="8">
        <v>2.4384774124774617</v>
      </c>
      <c r="AU355" s="8">
        <v>0.37442802600421882</v>
      </c>
      <c r="AV355" s="8">
        <v>1.9653003444825454</v>
      </c>
      <c r="AW355" s="8">
        <v>1.6369761599542614</v>
      </c>
      <c r="AX355" s="8">
        <v>1.9237355929001025</v>
      </c>
      <c r="AY355" s="8">
        <v>1.3014430103872794</v>
      </c>
      <c r="AZ355" s="8">
        <v>1.5414321220729297</v>
      </c>
      <c r="BA355" s="8">
        <v>0.99551734829732186</v>
      </c>
      <c r="BB355" s="8">
        <v>1.2615320470496214</v>
      </c>
      <c r="BC355" s="8">
        <v>0.76087193074538284</v>
      </c>
      <c r="BD355" s="8">
        <v>0.81123652625551224</v>
      </c>
      <c r="BE355" s="8">
        <v>1.0003224268759359</v>
      </c>
      <c r="BF355" s="8">
        <v>1.6569523408730291</v>
      </c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7" t="s">
        <v>214</v>
      </c>
      <c r="BU355" s="7" t="s">
        <v>214</v>
      </c>
      <c r="BV355" s="7">
        <v>8.5</v>
      </c>
      <c r="BW355" s="7" t="s">
        <v>222</v>
      </c>
      <c r="BX355" s="9">
        <v>0</v>
      </c>
      <c r="BY355" s="7" t="s">
        <v>214</v>
      </c>
      <c r="BZ355" s="7" t="s">
        <v>214</v>
      </c>
      <c r="CA355" s="25">
        <v>0</v>
      </c>
      <c r="CB355" s="25">
        <v>0</v>
      </c>
      <c r="CC355" s="25">
        <v>0</v>
      </c>
    </row>
    <row r="356" spans="1:81" x14ac:dyDescent="0.25">
      <c r="A356" s="7">
        <v>513</v>
      </c>
      <c r="B356" s="7">
        <v>44657</v>
      </c>
      <c r="C356" s="7" t="s">
        <v>2587</v>
      </c>
      <c r="D356" s="7" t="s">
        <v>2588</v>
      </c>
      <c r="E356" s="7" t="s">
        <v>2588</v>
      </c>
      <c r="F356" s="7" t="s">
        <v>326</v>
      </c>
      <c r="G356" s="7">
        <v>1</v>
      </c>
      <c r="H356" s="7" t="s">
        <v>238</v>
      </c>
      <c r="I356" s="8">
        <v>13.5</v>
      </c>
      <c r="J356" s="7" t="s">
        <v>214</v>
      </c>
      <c r="K356" s="8">
        <v>252.90792846679688</v>
      </c>
      <c r="L356" s="8">
        <v>5.248499870300293</v>
      </c>
      <c r="M356" s="7" t="s">
        <v>447</v>
      </c>
      <c r="N356" s="7" t="s">
        <v>216</v>
      </c>
      <c r="O356" s="7" t="s">
        <v>214</v>
      </c>
      <c r="P356" s="7" t="s">
        <v>284</v>
      </c>
      <c r="Q356" s="7" t="s">
        <v>2589</v>
      </c>
      <c r="R356" s="7" t="s">
        <v>291</v>
      </c>
      <c r="T356" s="8">
        <v>0.60163223743438721</v>
      </c>
      <c r="U356" s="8">
        <v>0.68474858999252319</v>
      </c>
      <c r="V356" s="8">
        <v>0.6030305027961731</v>
      </c>
      <c r="W356" s="8">
        <v>0.47033682465553284</v>
      </c>
      <c r="X356" s="8">
        <v>0.2807362973690033</v>
      </c>
      <c r="Y356" s="8">
        <v>0.56046247482299805</v>
      </c>
      <c r="Z356" s="8">
        <v>0.40121251344680786</v>
      </c>
      <c r="AA356" s="8">
        <v>0.90560513734817505</v>
      </c>
      <c r="AB356" s="8">
        <v>0.92572599649429321</v>
      </c>
      <c r="AC356" s="8">
        <v>0.95622867345809937</v>
      </c>
      <c r="AD356" s="8">
        <v>0.8226773738861084</v>
      </c>
      <c r="AE356" s="8">
        <v>0.74955052137374878</v>
      </c>
      <c r="AF356" s="8">
        <v>0.89810705184936523</v>
      </c>
      <c r="AG356" s="8">
        <v>0.83106493949890137</v>
      </c>
      <c r="AH356" s="8">
        <v>7.4383936822414398E-2</v>
      </c>
      <c r="AI356" s="8">
        <v>0.53468549251556396</v>
      </c>
      <c r="AJ356" s="8">
        <v>0.92413818836212158</v>
      </c>
      <c r="AK356" s="8">
        <v>0.70431029796600342</v>
      </c>
      <c r="AL356" s="8">
        <v>0.30518519878387451</v>
      </c>
      <c r="AM356" s="8">
        <v>0.12632107734680176</v>
      </c>
      <c r="AN356" s="8">
        <v>0.45103973150253296</v>
      </c>
      <c r="AO356" s="8">
        <v>0.15396213531494141</v>
      </c>
      <c r="AP356" s="8">
        <v>-0.33256369829177856</v>
      </c>
      <c r="AQ356" s="8"/>
      <c r="AR356" s="8"/>
      <c r="AS356" s="8">
        <v>-1.5029506912856037</v>
      </c>
      <c r="AT356" s="8">
        <v>-0.92442055286847213</v>
      </c>
      <c r="AU356" s="8">
        <v>-0.9789077005275616</v>
      </c>
      <c r="AV356" s="8">
        <v>-1.0746936764421695</v>
      </c>
      <c r="AW356" s="8">
        <v>-0.75448791900997414</v>
      </c>
      <c r="AX356" s="8">
        <v>-0.1245838515081773</v>
      </c>
      <c r="AY356" s="8">
        <v>-0.9789077005275616</v>
      </c>
      <c r="AZ356" s="8">
        <v>-1.0746936764421695</v>
      </c>
      <c r="BA356" s="8">
        <v>-1.4591312618101819</v>
      </c>
      <c r="BB356" s="8">
        <v>-0.93993393172558193</v>
      </c>
      <c r="BC356" s="8">
        <v>-1.4591312618101819</v>
      </c>
      <c r="BD356" s="8">
        <v>-0.93993393172558193</v>
      </c>
      <c r="BE356" s="8">
        <v>-1.1889194224951773</v>
      </c>
      <c r="BF356" s="8">
        <v>-0.84637660345202537</v>
      </c>
      <c r="BG356" s="8">
        <v>-6.7701775479344004</v>
      </c>
      <c r="BH356" s="8">
        <v>-14.125545026691888</v>
      </c>
      <c r="BI356" s="8">
        <v>3.0180086824367041</v>
      </c>
      <c r="BJ356" s="8">
        <v>-14.125545026691888</v>
      </c>
      <c r="BK356" s="8">
        <v>-11.358443062195581</v>
      </c>
      <c r="BL356" s="8">
        <v>-11.358443062195581</v>
      </c>
      <c r="BM356" s="8">
        <v>-9.1200241738787717</v>
      </c>
      <c r="BN356" s="8">
        <v>270.03024425680195</v>
      </c>
      <c r="BO356" s="8">
        <v>288.63255177844798</v>
      </c>
      <c r="BP356" s="8">
        <v>245.27514522709814</v>
      </c>
      <c r="BQ356" s="8">
        <v>288.63255177844798</v>
      </c>
      <c r="BR356" s="8">
        <v>281.63433152147633</v>
      </c>
      <c r="BS356" s="8">
        <v>281.63433152147633</v>
      </c>
      <c r="BT356" s="7" t="s">
        <v>297</v>
      </c>
      <c r="BU356" s="7" t="s">
        <v>298</v>
      </c>
      <c r="BV356" s="7">
        <v>14</v>
      </c>
      <c r="BW356" s="7" t="s">
        <v>287</v>
      </c>
      <c r="BX356" s="9">
        <v>1.8999999761581421</v>
      </c>
      <c r="BY356" s="7" t="s">
        <v>216</v>
      </c>
      <c r="BZ356" s="7" t="s">
        <v>214</v>
      </c>
      <c r="CA356" s="25">
        <v>0</v>
      </c>
      <c r="CB356" s="25">
        <v>0</v>
      </c>
      <c r="CC356" s="25">
        <v>1</v>
      </c>
    </row>
    <row r="357" spans="1:81" x14ac:dyDescent="0.25">
      <c r="A357" s="7">
        <v>513</v>
      </c>
      <c r="B357" s="7">
        <v>44657</v>
      </c>
      <c r="C357" s="7" t="s">
        <v>2590</v>
      </c>
      <c r="D357" s="7" t="s">
        <v>2590</v>
      </c>
      <c r="E357" s="7" t="s">
        <v>2591</v>
      </c>
      <c r="F357" s="7" t="s">
        <v>331</v>
      </c>
      <c r="H357" s="7" t="s">
        <v>500</v>
      </c>
      <c r="I357" s="8">
        <v>5.5</v>
      </c>
      <c r="J357" s="7" t="s">
        <v>214</v>
      </c>
      <c r="K357" s="8">
        <v>12.945249557495117</v>
      </c>
      <c r="L357" s="8">
        <v>4.9499998092651367</v>
      </c>
      <c r="M357" s="7" t="s">
        <v>439</v>
      </c>
      <c r="N357" s="7" t="s">
        <v>231</v>
      </c>
      <c r="O357" s="7" t="s">
        <v>350</v>
      </c>
      <c r="P357" s="7" t="s">
        <v>481</v>
      </c>
      <c r="Q357" s="7" t="s">
        <v>2592</v>
      </c>
      <c r="R357" s="7" t="s">
        <v>219</v>
      </c>
      <c r="S357" s="7">
        <v>3</v>
      </c>
      <c r="T357" s="8">
        <v>0.67014634609222412</v>
      </c>
      <c r="U357" s="8">
        <v>0.64365202188491821</v>
      </c>
      <c r="V357" s="8">
        <v>0.68451136350631714</v>
      </c>
      <c r="W357" s="8">
        <v>0.45232829451560974</v>
      </c>
      <c r="X357" s="8">
        <v>0.42377117276191711</v>
      </c>
      <c r="Y357" s="8">
        <v>0.7239539623260498</v>
      </c>
      <c r="Z357" s="8">
        <v>0.64823955297470093</v>
      </c>
      <c r="AA357" s="8">
        <v>1.6833856701850891E-2</v>
      </c>
      <c r="AB357" s="8">
        <v>0.76321983337402344</v>
      </c>
      <c r="AC357" s="8">
        <v>0.96063536405563354</v>
      </c>
      <c r="AD357" s="8">
        <v>1.5020825900137424E-2</v>
      </c>
      <c r="AE357" s="8">
        <v>-3.1539719551801682E-2</v>
      </c>
      <c r="AF357" s="8">
        <v>1.3671171851456165E-2</v>
      </c>
      <c r="AG357" s="8">
        <v>7.1502707898616791E-2</v>
      </c>
      <c r="AH357" s="8">
        <v>6.2004602514207363E-3</v>
      </c>
      <c r="AI357" s="8">
        <v>4.9645710736513138E-2</v>
      </c>
      <c r="AJ357" s="8">
        <v>7.2410523891448975E-2</v>
      </c>
      <c r="AK357" s="8">
        <v>6.6642329096794128E-2</v>
      </c>
      <c r="AL357" s="8">
        <v>2.4465439841151237E-2</v>
      </c>
      <c r="AM357" s="8">
        <v>1.589474081993103E-2</v>
      </c>
      <c r="AN357" s="8">
        <v>4.856506735086441E-2</v>
      </c>
      <c r="AO357" s="8">
        <v>2.0735751837491989E-2</v>
      </c>
      <c r="AP357" s="8">
        <v>-1.029711127281189</v>
      </c>
      <c r="AQ357" s="8"/>
      <c r="AR357" s="8"/>
      <c r="AS357" s="8">
        <v>-2.746895802396685</v>
      </c>
      <c r="AT357" s="8">
        <v>-1.9010605110547207</v>
      </c>
      <c r="AU357" s="8">
        <v>-2.260509181954856</v>
      </c>
      <c r="AV357" s="8">
        <v>-1.5573514827336283</v>
      </c>
      <c r="AW357" s="8">
        <v>-1.961129815415388</v>
      </c>
      <c r="AX357" s="8">
        <v>-1.3580806723937731</v>
      </c>
      <c r="AY357" s="8">
        <v>-0.60527049423026924</v>
      </c>
      <c r="AZ357" s="8">
        <v>-0.46243433174268989</v>
      </c>
      <c r="BA357" s="8">
        <v>-3.0575571744046748</v>
      </c>
      <c r="BB357" s="8">
        <v>-2.0632270048930756</v>
      </c>
      <c r="BC357" s="8">
        <v>-3.0575571744046748</v>
      </c>
      <c r="BD357" s="8">
        <v>-2.0632270048930756</v>
      </c>
      <c r="BE357" s="8">
        <v>-2.2814866071344246</v>
      </c>
      <c r="BF357" s="8">
        <v>-1.5675635012851608</v>
      </c>
      <c r="BG357" s="8">
        <v>-50</v>
      </c>
      <c r="BH357" s="8">
        <v>-42.946960351984011</v>
      </c>
      <c r="BI357" s="8">
        <v>-50</v>
      </c>
      <c r="BJ357" s="8">
        <v>-50</v>
      </c>
      <c r="BK357" s="8">
        <v>-50</v>
      </c>
      <c r="BL357" s="8">
        <v>-50</v>
      </c>
      <c r="BM357" s="8">
        <v>-48.824493391997329</v>
      </c>
      <c r="BN357" s="8">
        <v>53.986948992199544</v>
      </c>
      <c r="BO357" s="8">
        <v>18.50484075241793</v>
      </c>
      <c r="BP357" s="8">
        <v>47.571871668058414</v>
      </c>
      <c r="BQ357" s="8">
        <v>22.691095716709359</v>
      </c>
      <c r="BR357" s="8">
        <v>78.226632039235682</v>
      </c>
      <c r="BS357" s="8">
        <v>78.226632039235682</v>
      </c>
      <c r="BT357" s="7" t="s">
        <v>588</v>
      </c>
      <c r="BU357" s="7" t="s">
        <v>589</v>
      </c>
      <c r="BV357" s="7">
        <v>6.1666665077209473</v>
      </c>
      <c r="BW357" s="7" t="s">
        <v>402</v>
      </c>
      <c r="BX357" s="9">
        <v>2.2000000476837158</v>
      </c>
      <c r="BY357" s="7" t="s">
        <v>231</v>
      </c>
      <c r="BZ357" s="7" t="s">
        <v>214</v>
      </c>
      <c r="CA357" s="25">
        <v>0</v>
      </c>
      <c r="CB357" s="25">
        <v>0</v>
      </c>
      <c r="CC357" s="25">
        <v>0</v>
      </c>
    </row>
    <row r="358" spans="1:81" x14ac:dyDescent="0.25">
      <c r="A358" s="7">
        <v>513</v>
      </c>
      <c r="B358" s="7">
        <v>44657</v>
      </c>
      <c r="C358" s="7" t="s">
        <v>2593</v>
      </c>
      <c r="D358" s="7" t="s">
        <v>2593</v>
      </c>
      <c r="E358" s="7" t="s">
        <v>2594</v>
      </c>
      <c r="F358" s="7" t="s">
        <v>360</v>
      </c>
      <c r="G358" s="7">
        <v>2</v>
      </c>
      <c r="H358" s="7" t="s">
        <v>430</v>
      </c>
      <c r="I358" s="8">
        <v>16.5</v>
      </c>
      <c r="J358" s="7" t="s">
        <v>214</v>
      </c>
      <c r="K358" s="8">
        <v>3602.808349609375</v>
      </c>
      <c r="L358" s="8">
        <v>3.9287919998168945</v>
      </c>
      <c r="M358" s="7" t="s">
        <v>349</v>
      </c>
      <c r="N358" s="7" t="s">
        <v>231</v>
      </c>
      <c r="O358" s="7" t="s">
        <v>214</v>
      </c>
      <c r="P358" s="7" t="s">
        <v>469</v>
      </c>
      <c r="Q358" s="7" t="s">
        <v>366</v>
      </c>
      <c r="R358" s="7" t="s">
        <v>242</v>
      </c>
      <c r="T358" s="8">
        <v>0.62719523906707764</v>
      </c>
      <c r="U358" s="8">
        <v>0.63608020544052124</v>
      </c>
      <c r="V358" s="8">
        <v>0.6043052077293396</v>
      </c>
      <c r="W358" s="8">
        <v>0.59176111221313477</v>
      </c>
      <c r="X358" s="8">
        <v>9.9040858447551727E-2</v>
      </c>
      <c r="Y358" s="8">
        <v>0.52111434936523438</v>
      </c>
      <c r="Z358" s="8">
        <v>0.43113568425178528</v>
      </c>
      <c r="AA358" s="8">
        <v>0.74194306135177612</v>
      </c>
      <c r="AB358" s="8">
        <v>0.75524783134460449</v>
      </c>
      <c r="AC358" s="8">
        <v>0.78279626369476318</v>
      </c>
      <c r="AD358" s="8">
        <v>0.85250562429428101</v>
      </c>
      <c r="AE358" s="8">
        <v>0.69728875160217285</v>
      </c>
      <c r="AF358" s="8">
        <v>0.70218271017074585</v>
      </c>
      <c r="AG358" s="8">
        <v>0.68852359056472778</v>
      </c>
      <c r="AH358" s="8">
        <v>1.68672776222229</v>
      </c>
      <c r="AI358" s="8">
        <v>12.639673233032227</v>
      </c>
      <c r="AJ358" s="8">
        <v>19.466302871704102</v>
      </c>
      <c r="AK358" s="8">
        <v>16.004676818847656</v>
      </c>
      <c r="AL358" s="8">
        <v>8.7069644927978516</v>
      </c>
      <c r="AM358" s="8">
        <v>1.0105493068695068</v>
      </c>
      <c r="AN358" s="8">
        <v>9.5097074508666992</v>
      </c>
      <c r="AO358" s="8">
        <v>3.7516236305236816</v>
      </c>
      <c r="AP358" s="8">
        <v>2.4597430229187012</v>
      </c>
      <c r="AQ358" s="8"/>
      <c r="AR358" s="8"/>
      <c r="AS358" s="8">
        <v>1.5198295803281989</v>
      </c>
      <c r="AT358" s="8">
        <v>0.79117172572819905</v>
      </c>
      <c r="AU358" s="8">
        <v>2.2265520529080183</v>
      </c>
      <c r="AV358" s="8">
        <v>1.6650556140055617</v>
      </c>
      <c r="AW358" s="8">
        <v>1.5408158012497761</v>
      </c>
      <c r="AX358" s="8">
        <v>0.81055580647951897</v>
      </c>
      <c r="AY358" s="8">
        <v>1.1168757719871689</v>
      </c>
      <c r="AZ358" s="8">
        <v>2.679121333104852</v>
      </c>
      <c r="BA358" s="8">
        <v>2.3963723506902572</v>
      </c>
      <c r="BB358" s="8">
        <v>1.5328640758920999</v>
      </c>
      <c r="BC358" s="8">
        <v>-0.84901587433892933</v>
      </c>
      <c r="BD358" s="8">
        <v>3.4846102537197568E-2</v>
      </c>
      <c r="BE358" s="8">
        <v>1.3252382804707483</v>
      </c>
      <c r="BF358" s="8">
        <v>1.2522691096245715</v>
      </c>
      <c r="BG358" s="8">
        <v>86.292993839186508</v>
      </c>
      <c r="BH358" s="8">
        <v>12.425982945178633</v>
      </c>
      <c r="BI358" s="8">
        <v>81.14396246022838</v>
      </c>
      <c r="BJ358" s="8">
        <v>-8.8691669107033295</v>
      </c>
      <c r="BK358" s="8">
        <v>33.802408035357949</v>
      </c>
      <c r="BL358" s="8">
        <v>-50</v>
      </c>
      <c r="BM358" s="8">
        <v>25.799363394874696</v>
      </c>
      <c r="BN358" s="8">
        <v>493.83716244326013</v>
      </c>
      <c r="BO358" s="8">
        <v>3155.1239985394423</v>
      </c>
      <c r="BP358" s="8">
        <v>679.34689488836989</v>
      </c>
      <c r="BQ358" s="8">
        <v>3922.3474356089864</v>
      </c>
      <c r="BR358" s="8">
        <v>2384.9723705424685</v>
      </c>
      <c r="BS358" s="8">
        <v>5835.0478257424311</v>
      </c>
      <c r="BT358" s="7" t="s">
        <v>399</v>
      </c>
      <c r="BU358" s="7" t="s">
        <v>400</v>
      </c>
      <c r="BV358" s="7">
        <v>17</v>
      </c>
      <c r="BW358" s="7" t="s">
        <v>312</v>
      </c>
      <c r="BX358" s="9">
        <v>1.7999999523162842</v>
      </c>
      <c r="BY358" s="7" t="s">
        <v>231</v>
      </c>
      <c r="BZ358" s="7" t="s">
        <v>214</v>
      </c>
      <c r="CA358" s="25">
        <v>0</v>
      </c>
      <c r="CB358" s="25">
        <v>0</v>
      </c>
      <c r="CC358" s="25">
        <v>0</v>
      </c>
    </row>
    <row r="359" spans="1:81" x14ac:dyDescent="0.25">
      <c r="A359" s="7">
        <v>513</v>
      </c>
      <c r="B359" s="7">
        <v>44657</v>
      </c>
      <c r="C359" s="7" t="s">
        <v>2595</v>
      </c>
      <c r="D359" s="7" t="s">
        <v>2596</v>
      </c>
      <c r="E359" s="7" t="s">
        <v>2596</v>
      </c>
      <c r="F359" s="7" t="s">
        <v>326</v>
      </c>
      <c r="H359" s="7" t="s">
        <v>287</v>
      </c>
      <c r="I359" s="8">
        <v>14.5</v>
      </c>
      <c r="J359" s="7" t="s">
        <v>214</v>
      </c>
      <c r="K359" s="8">
        <v>404.8150634765625</v>
      </c>
      <c r="L359" s="8">
        <v>4.6650490760803223</v>
      </c>
      <c r="M359" s="7" t="s">
        <v>439</v>
      </c>
      <c r="N359" s="7" t="s">
        <v>295</v>
      </c>
      <c r="O359" s="7" t="s">
        <v>290</v>
      </c>
      <c r="P359" s="7" t="s">
        <v>469</v>
      </c>
      <c r="Q359" s="7" t="s">
        <v>2597</v>
      </c>
      <c r="R359" s="7" t="s">
        <v>219</v>
      </c>
      <c r="T359" s="8">
        <v>0.69036173820495605</v>
      </c>
      <c r="U359" s="8">
        <v>0.68327045440673828</v>
      </c>
      <c r="V359" s="8">
        <v>0.70666491985321045</v>
      </c>
      <c r="W359" s="8">
        <v>0.49100926518440247</v>
      </c>
      <c r="X359" s="8">
        <v>0.46308380365371704</v>
      </c>
      <c r="Y359" s="8">
        <v>0.67603302001953125</v>
      </c>
      <c r="Z359" s="8">
        <v>0.53997832536697388</v>
      </c>
      <c r="AA359" s="8">
        <v>0.8724854588508606</v>
      </c>
      <c r="AB359" s="8">
        <v>0.884022057056427</v>
      </c>
      <c r="AC359" s="8">
        <v>0.91938692331314087</v>
      </c>
      <c r="AD359" s="8">
        <v>0.83527368307113647</v>
      </c>
      <c r="AE359" s="8">
        <v>0.85671341419219971</v>
      </c>
      <c r="AF359" s="8">
        <v>0.93276047706604004</v>
      </c>
      <c r="AG359" s="8">
        <v>0.85627216100692749</v>
      </c>
      <c r="AH359" s="8">
        <v>9.3187078833580017E-2</v>
      </c>
      <c r="AI359" s="8">
        <v>0.76863569021224976</v>
      </c>
      <c r="AJ359" s="8">
        <v>1.1552473306655884</v>
      </c>
      <c r="AK359" s="8">
        <v>1.0339864492416382</v>
      </c>
      <c r="AL359" s="8">
        <v>0.39913582801818848</v>
      </c>
      <c r="AM359" s="8">
        <v>0.26104381680488586</v>
      </c>
      <c r="AN359" s="8">
        <v>0.68157351016998291</v>
      </c>
      <c r="AO359" s="8">
        <v>0.25959262251853943</v>
      </c>
      <c r="AP359" s="8">
        <v>-0.3439100980758667</v>
      </c>
      <c r="AQ359" s="8"/>
      <c r="AR359" s="8"/>
      <c r="AS359" s="8">
        <v>-1.2206380495077489</v>
      </c>
      <c r="AT359" s="8">
        <v>-0.70744582489435059</v>
      </c>
      <c r="AU359" s="8">
        <v>-1.1480772409612006</v>
      </c>
      <c r="AV359" s="8">
        <v>-0.63934567315579349</v>
      </c>
      <c r="AW359" s="8">
        <v>-0.76151408923852337</v>
      </c>
      <c r="AX359" s="8">
        <v>-0.49760932707479766</v>
      </c>
      <c r="AY359" s="8">
        <v>-1.1480772409612006</v>
      </c>
      <c r="AZ359" s="8">
        <v>-0.63934567315579349</v>
      </c>
      <c r="BA359" s="8">
        <v>-0.89917239728294918</v>
      </c>
      <c r="BB359" s="8">
        <v>-0.29739306866670817</v>
      </c>
      <c r="BC359" s="8">
        <v>-0.89917239728294918</v>
      </c>
      <c r="BD359" s="8">
        <v>-0.29739306866670817</v>
      </c>
      <c r="BE359" s="8">
        <v>-1.0127752358724285</v>
      </c>
      <c r="BF359" s="8">
        <v>-0.51308877260235863</v>
      </c>
      <c r="BG359" s="7">
        <v>18.42704447787505</v>
      </c>
      <c r="BH359" s="7">
        <v>9.0642921280090043</v>
      </c>
      <c r="BI359" s="7">
        <v>28.075760178804753</v>
      </c>
      <c r="BJ359" s="7">
        <v>9.0642921280090043</v>
      </c>
      <c r="BK359" s="7">
        <v>-8.5637942054246832</v>
      </c>
      <c r="BL359" s="7">
        <v>-8.5637942054246832</v>
      </c>
      <c r="BM359" s="7">
        <v>7.9173000836414094</v>
      </c>
      <c r="BN359" s="7">
        <v>330.21961167659822</v>
      </c>
      <c r="BO359" s="7">
        <v>368.12144354486179</v>
      </c>
      <c r="BP359" s="7">
        <v>291.16015708720658</v>
      </c>
      <c r="BQ359" s="7">
        <v>368.12144354486179</v>
      </c>
      <c r="BR359" s="7">
        <v>439.48259242525461</v>
      </c>
      <c r="BS359" s="7">
        <v>439.48259242525461</v>
      </c>
      <c r="BT359" s="7" t="s">
        <v>2105</v>
      </c>
      <c r="BU359" s="7" t="s">
        <v>2106</v>
      </c>
      <c r="BV359" s="7">
        <v>14</v>
      </c>
      <c r="BW359" s="7" t="s">
        <v>287</v>
      </c>
      <c r="BX359" s="9">
        <v>2</v>
      </c>
      <c r="BY359" s="7" t="s">
        <v>295</v>
      </c>
      <c r="BZ359" s="7" t="s">
        <v>214</v>
      </c>
      <c r="CA359" s="25">
        <v>0</v>
      </c>
      <c r="CB359" s="25">
        <v>0</v>
      </c>
      <c r="CC359" s="25">
        <v>0</v>
      </c>
    </row>
    <row r="360" spans="1:81" x14ac:dyDescent="0.25">
      <c r="A360" s="7">
        <v>513</v>
      </c>
      <c r="B360" s="7">
        <v>44657</v>
      </c>
      <c r="C360" s="7" t="s">
        <v>2600</v>
      </c>
      <c r="D360" s="7" t="s">
        <v>2601</v>
      </c>
      <c r="E360" s="7" t="s">
        <v>2601</v>
      </c>
      <c r="F360" s="7" t="s">
        <v>223</v>
      </c>
      <c r="H360" s="7" t="s">
        <v>255</v>
      </c>
      <c r="I360" s="8">
        <v>11.5</v>
      </c>
      <c r="J360" s="7" t="s">
        <v>214</v>
      </c>
      <c r="K360" s="8">
        <v>270.61083984375</v>
      </c>
      <c r="L360" s="8">
        <v>5.4896693229675293</v>
      </c>
      <c r="M360" s="7" t="s">
        <v>2400</v>
      </c>
      <c r="N360" s="7" t="s">
        <v>295</v>
      </c>
      <c r="O360" s="7" t="s">
        <v>374</v>
      </c>
      <c r="P360" s="7" t="s">
        <v>217</v>
      </c>
      <c r="Q360" s="7" t="s">
        <v>2602</v>
      </c>
      <c r="R360" s="7" t="s">
        <v>286</v>
      </c>
      <c r="T360" s="8">
        <v>0.95144772529602051</v>
      </c>
      <c r="U360" s="8">
        <v>0.92226624488830566</v>
      </c>
      <c r="V360" s="8">
        <v>0.91603577136993408</v>
      </c>
      <c r="W360" s="8">
        <v>0.80907350778579712</v>
      </c>
      <c r="X360" s="8">
        <v>0.40447095036506653</v>
      </c>
      <c r="Y360" s="8">
        <v>0.88351726531982422</v>
      </c>
      <c r="Z360" s="8">
        <v>0.75478088855743408</v>
      </c>
      <c r="AA360" s="8">
        <v>0.97246348857879639</v>
      </c>
      <c r="AB360" s="8">
        <v>0.97278934717178345</v>
      </c>
      <c r="AC360" s="8">
        <v>0.97982752323150635</v>
      </c>
      <c r="AD360" s="8">
        <v>0.87692087888717651</v>
      </c>
      <c r="AE360" s="8">
        <v>0.87504220008850098</v>
      </c>
      <c r="AF360" s="8">
        <v>0.93905079364776611</v>
      </c>
      <c r="AG360" s="8">
        <v>0.89093011617660522</v>
      </c>
      <c r="AH360" s="8">
        <v>0.1368558406829834</v>
      </c>
      <c r="AI360" s="8">
        <v>1.5557378530502319</v>
      </c>
      <c r="AJ360" s="8">
        <v>2.2900569438934326</v>
      </c>
      <c r="AK360" s="8">
        <v>1.9684363603591919</v>
      </c>
      <c r="AL360" s="8">
        <v>0.96588778495788574</v>
      </c>
      <c r="AM360" s="8">
        <v>0.33484885096549988</v>
      </c>
      <c r="AN360" s="8">
        <v>1.3081799745559692</v>
      </c>
      <c r="AO360" s="8">
        <v>0.53289854526519775</v>
      </c>
      <c r="AP360" s="8">
        <v>0.91585034132003784</v>
      </c>
      <c r="AQ360" s="8"/>
      <c r="AR360" s="8"/>
      <c r="AS360" s="8">
        <v>2.3334803233746162</v>
      </c>
      <c r="AT360" s="8">
        <v>1.4934625753659658</v>
      </c>
      <c r="AU360" s="8">
        <v>2.3619138364716461</v>
      </c>
      <c r="AV360" s="8">
        <v>1.5310271728030178</v>
      </c>
      <c r="AW360" s="8">
        <v>3.1824934879470304</v>
      </c>
      <c r="AX360" s="8">
        <v>2.2857319550506743</v>
      </c>
      <c r="AY360" s="8">
        <v>-0.17024169328790392</v>
      </c>
      <c r="AZ360" s="8">
        <v>6.4371114545914168E-2</v>
      </c>
      <c r="BA360" s="8">
        <v>0.5996699907699069</v>
      </c>
      <c r="BB360" s="8">
        <v>0.47176556563141264</v>
      </c>
      <c r="BC360" s="8">
        <v>0.5996699907699069</v>
      </c>
      <c r="BD360" s="8">
        <v>0.47176556563141264</v>
      </c>
      <c r="BE360" s="8">
        <v>1.4844976560075338</v>
      </c>
      <c r="BF360" s="8">
        <v>1.0530206581713994</v>
      </c>
      <c r="BG360" s="8">
        <v>33.275348531324816</v>
      </c>
      <c r="BH360" s="8">
        <v>27.803000039330804</v>
      </c>
      <c r="BI360" s="8">
        <v>26.356618966572064</v>
      </c>
      <c r="BJ360" s="8">
        <v>-25.996162233751164</v>
      </c>
      <c r="BK360" s="8">
        <v>2.3427243413180779E-6</v>
      </c>
      <c r="BL360" s="8">
        <v>2.3427243413180779E-6</v>
      </c>
      <c r="BM360" s="8">
        <v>10.239801664820865</v>
      </c>
      <c r="BN360" s="8">
        <v>180.56413972219698</v>
      </c>
      <c r="BO360" s="8">
        <v>195.37290793555877</v>
      </c>
      <c r="BP360" s="8">
        <v>199.28697190389224</v>
      </c>
      <c r="BQ360" s="8">
        <v>340.95927279164778</v>
      </c>
      <c r="BR360" s="8">
        <v>270.61083350408398</v>
      </c>
      <c r="BS360" s="8">
        <v>270.61083350408398</v>
      </c>
      <c r="BT360" s="7" t="s">
        <v>520</v>
      </c>
      <c r="BU360" s="7" t="s">
        <v>521</v>
      </c>
      <c r="BV360" s="7">
        <v>11.833333015441895</v>
      </c>
      <c r="BW360" s="7" t="s">
        <v>255</v>
      </c>
      <c r="BX360" s="9">
        <v>2.3499999046325684</v>
      </c>
      <c r="BY360" s="7" t="s">
        <v>295</v>
      </c>
      <c r="BZ360" s="7" t="s">
        <v>214</v>
      </c>
      <c r="CA360" s="25">
        <v>0</v>
      </c>
      <c r="CB360" s="25">
        <v>0</v>
      </c>
      <c r="CC360" s="25">
        <v>1</v>
      </c>
    </row>
    <row r="361" spans="1:81" x14ac:dyDescent="0.25">
      <c r="A361" s="7">
        <v>513</v>
      </c>
      <c r="B361" s="7">
        <v>44657</v>
      </c>
      <c r="C361" s="7" t="s">
        <v>2603</v>
      </c>
      <c r="D361" s="7" t="s">
        <v>2604</v>
      </c>
      <c r="E361" s="7" t="s">
        <v>2604</v>
      </c>
      <c r="F361" s="7" t="s">
        <v>237</v>
      </c>
      <c r="H361" s="7" t="s">
        <v>224</v>
      </c>
      <c r="I361" s="8">
        <v>24.5</v>
      </c>
      <c r="J361" s="7" t="s">
        <v>214</v>
      </c>
      <c r="K361" s="8">
        <v>347.5594482421875</v>
      </c>
      <c r="L361" s="8">
        <v>5.4702000617980957</v>
      </c>
      <c r="M361" s="7" t="s">
        <v>2400</v>
      </c>
      <c r="N361" s="7" t="s">
        <v>214</v>
      </c>
      <c r="O361" s="7" t="s">
        <v>374</v>
      </c>
      <c r="P361" s="7" t="s">
        <v>217</v>
      </c>
      <c r="Q361" s="7" t="s">
        <v>2605</v>
      </c>
      <c r="R361" s="7" t="s">
        <v>286</v>
      </c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>
        <v>1.4507435586913273</v>
      </c>
      <c r="AT361" s="8">
        <v>2.8544876178951202</v>
      </c>
      <c r="AU361" s="8">
        <v>2.2868283723755618</v>
      </c>
      <c r="AV361" s="8">
        <v>2.1428121478032112</v>
      </c>
      <c r="AW361" s="8">
        <v>-1.6164972574123464</v>
      </c>
      <c r="AX361" s="8">
        <v>-0.89637997513734369</v>
      </c>
      <c r="AY361" s="8">
        <v>-0.4379935006852993</v>
      </c>
      <c r="AZ361" s="8">
        <v>6.2342247342562988E-2</v>
      </c>
      <c r="BA361" s="8">
        <v>-1.4352879572089845</v>
      </c>
      <c r="BB361" s="8">
        <v>-0.71631042468966621</v>
      </c>
      <c r="BC361" s="8">
        <v>-1.4352879572089845</v>
      </c>
      <c r="BD361" s="8">
        <v>-0.71631042468966621</v>
      </c>
      <c r="BE361" s="8">
        <v>-0.19791579024145423</v>
      </c>
      <c r="BF361" s="8">
        <v>0.45510686475403633</v>
      </c>
      <c r="BT361" s="7" t="s">
        <v>214</v>
      </c>
      <c r="BU361" s="7" t="s">
        <v>214</v>
      </c>
      <c r="BV361" s="7">
        <v>11</v>
      </c>
      <c r="BW361" s="7" t="s">
        <v>255</v>
      </c>
      <c r="BX361" s="9">
        <v>0</v>
      </c>
      <c r="BY361" s="7" t="s">
        <v>214</v>
      </c>
      <c r="BZ361" s="7" t="s">
        <v>214</v>
      </c>
      <c r="CA361" s="25">
        <v>0</v>
      </c>
      <c r="CB361" s="25">
        <v>0</v>
      </c>
      <c r="CC361" s="25">
        <v>0</v>
      </c>
    </row>
    <row r="362" spans="1:81" x14ac:dyDescent="0.25">
      <c r="A362" s="7">
        <v>513</v>
      </c>
      <c r="B362" s="7">
        <v>44657</v>
      </c>
      <c r="C362" s="7" t="s">
        <v>3734</v>
      </c>
      <c r="D362" s="7" t="s">
        <v>3735</v>
      </c>
      <c r="E362" s="7" t="s">
        <v>3735</v>
      </c>
      <c r="F362" s="7" t="s">
        <v>360</v>
      </c>
      <c r="H362" s="7" t="s">
        <v>224</v>
      </c>
      <c r="I362" s="8">
        <v>24.5</v>
      </c>
      <c r="J362" s="7" t="s">
        <v>214</v>
      </c>
      <c r="K362" s="8">
        <v>1099.3878173828125</v>
      </c>
      <c r="L362" s="8">
        <v>0.78299999237060547</v>
      </c>
      <c r="M362" s="7" t="s">
        <v>361</v>
      </c>
      <c r="N362" s="7" t="s">
        <v>214</v>
      </c>
      <c r="O362" s="7" t="s">
        <v>214</v>
      </c>
      <c r="P362" s="7" t="s">
        <v>249</v>
      </c>
      <c r="Q362" s="7" t="s">
        <v>3736</v>
      </c>
      <c r="R362" s="7" t="s">
        <v>242</v>
      </c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>
        <v>1.4870601801213084</v>
      </c>
      <c r="AT362" s="8">
        <v>2.6194190381427411</v>
      </c>
      <c r="AU362" s="8">
        <v>-0.86068567785122296</v>
      </c>
      <c r="AV362" s="8">
        <v>-0.11488475806348922</v>
      </c>
      <c r="AW362" s="8">
        <v>1.8347600140597546</v>
      </c>
      <c r="AX362" s="8">
        <v>2.3052149956755001</v>
      </c>
      <c r="AY362" s="8">
        <v>-0.88348515511011283</v>
      </c>
      <c r="AZ362" s="8">
        <v>-0.16100762045480518</v>
      </c>
      <c r="BA362" s="8">
        <v>2.5158083778257958</v>
      </c>
      <c r="BB362" s="8">
        <v>2.2476679270288673</v>
      </c>
      <c r="BC362" s="8">
        <v>0.83993693053314589</v>
      </c>
      <c r="BD362" s="8">
        <v>1.5364354446128066</v>
      </c>
      <c r="BE362" s="8">
        <v>0.82223244492977832</v>
      </c>
      <c r="BF362" s="8">
        <v>1.4054741711569367</v>
      </c>
      <c r="BT362" s="7" t="s">
        <v>352</v>
      </c>
      <c r="BU362" s="7" t="s">
        <v>353</v>
      </c>
      <c r="BV362" s="7">
        <v>15.5</v>
      </c>
      <c r="BW362" s="7" t="s">
        <v>226</v>
      </c>
      <c r="BX362" s="9">
        <v>0</v>
      </c>
      <c r="BY362" s="7" t="s">
        <v>214</v>
      </c>
      <c r="BZ362" s="7" t="s">
        <v>214</v>
      </c>
      <c r="CA362" s="25">
        <v>0</v>
      </c>
      <c r="CB362" s="25">
        <v>0</v>
      </c>
      <c r="CC362" s="25">
        <v>0</v>
      </c>
    </row>
    <row r="363" spans="1:81" x14ac:dyDescent="0.25">
      <c r="A363" s="7">
        <v>513</v>
      </c>
      <c r="B363" s="7">
        <v>44657</v>
      </c>
      <c r="C363" s="7" t="s">
        <v>2608</v>
      </c>
      <c r="D363" s="7" t="s">
        <v>2609</v>
      </c>
      <c r="E363" s="7" t="s">
        <v>2610</v>
      </c>
      <c r="F363" s="7" t="s">
        <v>643</v>
      </c>
      <c r="H363" s="7" t="s">
        <v>224</v>
      </c>
      <c r="I363" s="8">
        <v>24.5</v>
      </c>
      <c r="J363" s="7" t="s">
        <v>214</v>
      </c>
      <c r="K363" s="8">
        <v>297.40869140625</v>
      </c>
      <c r="L363" s="8">
        <v>2.8499999046325684</v>
      </c>
      <c r="M363" s="7" t="s">
        <v>322</v>
      </c>
      <c r="N363" s="7" t="s">
        <v>214</v>
      </c>
      <c r="O363" s="7" t="s">
        <v>214</v>
      </c>
      <c r="P363" s="7" t="s">
        <v>257</v>
      </c>
      <c r="Q363" s="7" t="s">
        <v>2611</v>
      </c>
      <c r="R363" s="7" t="s">
        <v>291</v>
      </c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>
        <v>-2.1925274155046082</v>
      </c>
      <c r="AT363" s="8">
        <v>-1.8028522869712678</v>
      </c>
      <c r="AU363" s="8">
        <v>-2.31827481522323</v>
      </c>
      <c r="AV363" s="8">
        <v>-1.7348281700818435</v>
      </c>
      <c r="AW363" s="8">
        <v>-2.3689409777739536</v>
      </c>
      <c r="AX363" s="8">
        <v>-2.3481015623558736</v>
      </c>
      <c r="AY363" s="8">
        <v>-2.5317919082090938</v>
      </c>
      <c r="AZ363" s="8">
        <v>-2.0602354296035972</v>
      </c>
      <c r="BA363" s="8">
        <v>-4.2704163652624008</v>
      </c>
      <c r="BB363" s="8">
        <v>-3.0375749233401796</v>
      </c>
      <c r="BC363" s="8">
        <v>-4.0819760970579591</v>
      </c>
      <c r="BD363" s="8">
        <v>-3.0375749233401796</v>
      </c>
      <c r="BE363" s="8">
        <v>-2.9606545965052078</v>
      </c>
      <c r="BF363" s="8">
        <v>-2.336861215948824</v>
      </c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7" t="s">
        <v>352</v>
      </c>
      <c r="BU363" s="7" t="s">
        <v>353</v>
      </c>
      <c r="BV363" s="7">
        <v>24.5</v>
      </c>
      <c r="BW363" s="7" t="s">
        <v>224</v>
      </c>
      <c r="BX363" s="9">
        <v>0</v>
      </c>
      <c r="BY363" s="7" t="s">
        <v>214</v>
      </c>
      <c r="BZ363" s="7" t="s">
        <v>214</v>
      </c>
      <c r="CA363" s="25">
        <v>0</v>
      </c>
      <c r="CB363" s="25">
        <v>0</v>
      </c>
      <c r="CC363" s="25">
        <v>0</v>
      </c>
    </row>
    <row r="364" spans="1:81" x14ac:dyDescent="0.25">
      <c r="A364" s="7">
        <v>513</v>
      </c>
      <c r="B364" s="7">
        <v>44657</v>
      </c>
      <c r="C364" s="7" t="s">
        <v>2612</v>
      </c>
      <c r="D364" s="7" t="s">
        <v>2612</v>
      </c>
      <c r="E364" s="7" t="s">
        <v>2613</v>
      </c>
      <c r="F364" s="7" t="s">
        <v>331</v>
      </c>
      <c r="H364" s="7" t="s">
        <v>783</v>
      </c>
      <c r="I364" s="8">
        <v>23.5</v>
      </c>
      <c r="J364" s="7" t="s">
        <v>214</v>
      </c>
      <c r="K364" s="8">
        <v>9285.7119140625</v>
      </c>
      <c r="L364" s="8">
        <v>5.4806761741638184</v>
      </c>
      <c r="M364" s="7" t="s">
        <v>2614</v>
      </c>
      <c r="N364" s="7" t="s">
        <v>295</v>
      </c>
      <c r="O364" s="7" t="s">
        <v>248</v>
      </c>
      <c r="P364" s="7" t="s">
        <v>481</v>
      </c>
      <c r="Q364" s="7" t="s">
        <v>2615</v>
      </c>
      <c r="R364" s="7" t="s">
        <v>219</v>
      </c>
      <c r="S364" s="7">
        <v>3</v>
      </c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>
        <v>0.88341422575644757</v>
      </c>
      <c r="AT364" s="8">
        <v>0.75761023077453571</v>
      </c>
      <c r="AU364" s="8">
        <v>-0.88121013981201723</v>
      </c>
      <c r="AV364" s="8">
        <v>-0.6918416561332239</v>
      </c>
      <c r="AW364" s="8">
        <v>0.67693475875495912</v>
      </c>
      <c r="AX364" s="8">
        <v>0.38552462742369731</v>
      </c>
      <c r="AY364" s="8">
        <v>0.40684753281609093</v>
      </c>
      <c r="AZ364" s="8">
        <v>7.2517171539589115E-2</v>
      </c>
      <c r="BA364" s="8">
        <v>0.67693475875495912</v>
      </c>
      <c r="BB364" s="8">
        <v>0.38552462742369731</v>
      </c>
      <c r="BC364" s="8">
        <v>0.40684753281609093</v>
      </c>
      <c r="BD364" s="8">
        <v>7.2517171539589115E-2</v>
      </c>
      <c r="BE364" s="8">
        <v>0.3616281115144217</v>
      </c>
      <c r="BF364" s="8">
        <v>0.16364202876131412</v>
      </c>
      <c r="BG364" s="8">
        <v>78.247872786995671</v>
      </c>
      <c r="BH364" s="8">
        <v>61.960906126396843</v>
      </c>
      <c r="BI364" s="8">
        <v>80.808962870050607</v>
      </c>
      <c r="BJ364" s="8">
        <v>81.391208538404385</v>
      </c>
      <c r="BK364" s="8">
        <v>80.808962870050607</v>
      </c>
      <c r="BL364" s="8">
        <v>81.391208538404385</v>
      </c>
      <c r="BM364" s="8">
        <v>77.434853621717082</v>
      </c>
      <c r="BN364" s="8">
        <v>2019.8398681799742</v>
      </c>
      <c r="BO364" s="8">
        <v>3532.2006718225866</v>
      </c>
      <c r="BP364" s="8">
        <v>1782.0244212078692</v>
      </c>
      <c r="BQ364" s="8">
        <v>1727.9587658124303</v>
      </c>
      <c r="BR364" s="8">
        <v>1782.0244212078692</v>
      </c>
      <c r="BS364" s="8">
        <v>1727.9587658124303</v>
      </c>
      <c r="BT364" s="7" t="s">
        <v>588</v>
      </c>
      <c r="BU364" s="7" t="s">
        <v>589</v>
      </c>
      <c r="BV364" s="7">
        <v>19.5</v>
      </c>
      <c r="BW364" s="7" t="s">
        <v>303</v>
      </c>
      <c r="BX364" s="9">
        <v>2.7000000476837158</v>
      </c>
      <c r="BY364" s="7" t="s">
        <v>295</v>
      </c>
      <c r="BZ364" s="7" t="s">
        <v>214</v>
      </c>
      <c r="CA364" s="25">
        <v>0</v>
      </c>
      <c r="CB364" s="25">
        <v>0</v>
      </c>
      <c r="CC364" s="25">
        <v>0</v>
      </c>
    </row>
    <row r="365" spans="1:81" x14ac:dyDescent="0.25">
      <c r="A365" s="7">
        <v>513</v>
      </c>
      <c r="B365" s="7">
        <v>44657</v>
      </c>
      <c r="C365" s="7" t="s">
        <v>2616</v>
      </c>
      <c r="D365" s="7" t="s">
        <v>2616</v>
      </c>
      <c r="E365" s="7" t="s">
        <v>2616</v>
      </c>
      <c r="F365" s="7" t="s">
        <v>1064</v>
      </c>
      <c r="H365" s="7" t="s">
        <v>224</v>
      </c>
      <c r="I365" s="8">
        <v>24.5</v>
      </c>
      <c r="J365" s="7" t="s">
        <v>214</v>
      </c>
      <c r="K365" s="8">
        <v>375.560791015625</v>
      </c>
      <c r="L365" s="8">
        <v>2.144399881362915</v>
      </c>
      <c r="M365" s="7" t="s">
        <v>349</v>
      </c>
      <c r="N365" s="7" t="s">
        <v>214</v>
      </c>
      <c r="O365" s="7" t="s">
        <v>214</v>
      </c>
      <c r="P365" s="7" t="s">
        <v>269</v>
      </c>
      <c r="Q365" s="7" t="s">
        <v>2617</v>
      </c>
      <c r="R365" s="7" t="s">
        <v>242</v>
      </c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>
        <v>0.69270971290013983</v>
      </c>
      <c r="AT365" s="8">
        <v>2.2711388829791623</v>
      </c>
      <c r="AU365" s="8">
        <v>0.55689897364815133</v>
      </c>
      <c r="AV365" s="8">
        <v>0.63762189103053513</v>
      </c>
      <c r="AW365" s="8">
        <v>1.4592108107859747</v>
      </c>
      <c r="AX365" s="8">
        <v>1.8825412974530344</v>
      </c>
      <c r="AY365" s="8">
        <v>0.55689897364815133</v>
      </c>
      <c r="AZ365" s="8">
        <v>0.63762189103053513</v>
      </c>
      <c r="BA365" s="8">
        <v>-0.44153154706914294</v>
      </c>
      <c r="BB365" s="8">
        <v>0.25587799515880227</v>
      </c>
      <c r="BC365" s="8">
        <v>-0.44153154706914294</v>
      </c>
      <c r="BD365" s="8">
        <v>0.25587799515880227</v>
      </c>
      <c r="BE365" s="8">
        <v>0.39710922947402194</v>
      </c>
      <c r="BF365" s="8">
        <v>0.99011332546847852</v>
      </c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7" t="s">
        <v>214</v>
      </c>
      <c r="BU365" s="7" t="s">
        <v>214</v>
      </c>
      <c r="BV365" s="7">
        <v>24.5</v>
      </c>
      <c r="BW365" s="7" t="s">
        <v>224</v>
      </c>
      <c r="BX365" s="9">
        <v>0</v>
      </c>
      <c r="BY365" s="7" t="s">
        <v>214</v>
      </c>
      <c r="BZ365" s="7" t="s">
        <v>214</v>
      </c>
      <c r="CA365" s="25">
        <v>0</v>
      </c>
      <c r="CB365" s="25">
        <v>0</v>
      </c>
      <c r="CC365" s="25">
        <v>0</v>
      </c>
    </row>
    <row r="366" spans="1:81" x14ac:dyDescent="0.25">
      <c r="A366" s="7">
        <v>513</v>
      </c>
      <c r="B366" s="7">
        <v>44657</v>
      </c>
      <c r="C366" s="7" t="s">
        <v>2618</v>
      </c>
      <c r="D366" s="7" t="s">
        <v>2618</v>
      </c>
      <c r="E366" s="7" t="s">
        <v>2618</v>
      </c>
      <c r="F366" s="7" t="s">
        <v>373</v>
      </c>
      <c r="G366" s="7">
        <v>2</v>
      </c>
      <c r="H366" s="7" t="s">
        <v>255</v>
      </c>
      <c r="I366" s="8">
        <v>11.5</v>
      </c>
      <c r="J366" s="7" t="s">
        <v>214</v>
      </c>
      <c r="K366" s="8">
        <v>185.21903991699219</v>
      </c>
      <c r="L366" s="8">
        <v>6.4703831672668457</v>
      </c>
      <c r="M366" s="7" t="s">
        <v>349</v>
      </c>
      <c r="N366" s="7" t="s">
        <v>231</v>
      </c>
      <c r="O366" s="7" t="s">
        <v>374</v>
      </c>
      <c r="P366" s="7" t="s">
        <v>375</v>
      </c>
      <c r="Q366" s="7" t="s">
        <v>2619</v>
      </c>
      <c r="R366" s="7" t="s">
        <v>242</v>
      </c>
      <c r="T366" s="8">
        <v>0.46808180212974548</v>
      </c>
      <c r="U366" s="8">
        <v>0.49398720264434814</v>
      </c>
      <c r="V366" s="8">
        <v>0.45504313707351685</v>
      </c>
      <c r="W366" s="8">
        <v>0.32911491394042969</v>
      </c>
      <c r="X366" s="8">
        <v>0.23741751909255981</v>
      </c>
      <c r="Y366" s="8">
        <v>0.43455120921134949</v>
      </c>
      <c r="Z366" s="8">
        <v>0.25209963321685791</v>
      </c>
      <c r="AA366" s="8">
        <v>0.62875539064407349</v>
      </c>
      <c r="AB366" s="8">
        <v>0.72013330459594727</v>
      </c>
      <c r="AC366" s="8">
        <v>0.72917431592941284</v>
      </c>
      <c r="AD366" s="8">
        <v>0.33595606684684753</v>
      </c>
      <c r="AE366" s="8">
        <v>0.45416048169136047</v>
      </c>
      <c r="AF366" s="8">
        <v>0.6141812801361084</v>
      </c>
      <c r="AG366" s="8">
        <v>0.60018539428710938</v>
      </c>
      <c r="AH366" s="8">
        <v>3.1473655253648758E-2</v>
      </c>
      <c r="AI366" s="8">
        <v>0.17601801455020905</v>
      </c>
      <c r="AJ366" s="8">
        <v>0.2820911705493927</v>
      </c>
      <c r="AK366" s="8">
        <v>0.22487716376781464</v>
      </c>
      <c r="AL366" s="8">
        <v>9.0358726680278778E-2</v>
      </c>
      <c r="AM366" s="8">
        <v>4.5202046632766724E-2</v>
      </c>
      <c r="AN366" s="8">
        <v>0.14797122776508331</v>
      </c>
      <c r="AO366" s="8">
        <v>4.0933579206466675E-2</v>
      </c>
      <c r="AP366" s="8">
        <v>-0.78302973508834839</v>
      </c>
      <c r="AQ366" s="8"/>
      <c r="AR366" s="8"/>
      <c r="AS366" s="8">
        <v>2.5771646881427288</v>
      </c>
      <c r="AT366" s="8">
        <v>1.9657364924944853</v>
      </c>
      <c r="AU366" s="8">
        <v>1.6222387745753257</v>
      </c>
      <c r="AV366" s="8">
        <v>1.7779420540353159</v>
      </c>
      <c r="AW366" s="8">
        <v>1.3504684841744383</v>
      </c>
      <c r="AX366" s="8">
        <v>0.92916789214534123</v>
      </c>
      <c r="AY366" s="8">
        <v>0.54296621007052259</v>
      </c>
      <c r="AZ366" s="8">
        <v>0.78233423310737538</v>
      </c>
      <c r="BA366" s="8">
        <v>-0.76691846716103096</v>
      </c>
      <c r="BB366" s="8">
        <v>8.7356717203340678E-2</v>
      </c>
      <c r="BC366" s="8">
        <v>0.46614960815191259</v>
      </c>
      <c r="BD366" s="8">
        <v>0.94196130837900527</v>
      </c>
      <c r="BE366" s="8">
        <v>0.96534488299231613</v>
      </c>
      <c r="BF366" s="8">
        <v>1.0807497828941439</v>
      </c>
      <c r="BG366" s="8">
        <v>2.513186655584299</v>
      </c>
      <c r="BH366" s="8">
        <v>2.0265289355720228</v>
      </c>
      <c r="BI366" s="8">
        <v>-13.205863135941792</v>
      </c>
      <c r="BJ366" s="8">
        <v>10.774431133546729</v>
      </c>
      <c r="BK366" s="8">
        <v>-50</v>
      </c>
      <c r="BL366" s="8">
        <v>-23.298474365228898</v>
      </c>
      <c r="BM366" s="8">
        <v>-11.86503179607794</v>
      </c>
      <c r="BN366" s="8">
        <v>180.56413972219698</v>
      </c>
      <c r="BO366" s="8">
        <v>181.46552247888565</v>
      </c>
      <c r="BP366" s="8">
        <v>209.67881283013557</v>
      </c>
      <c r="BQ366" s="8">
        <v>165.26274201491944</v>
      </c>
      <c r="BR366" s="8">
        <v>339.37911971405254</v>
      </c>
      <c r="BS366" s="8">
        <v>228.3722504515757</v>
      </c>
      <c r="BT366" s="7" t="s">
        <v>243</v>
      </c>
      <c r="BU366" s="7" t="s">
        <v>244</v>
      </c>
      <c r="BV366" s="7">
        <v>10.833333015441895</v>
      </c>
      <c r="BW366" s="7" t="s">
        <v>345</v>
      </c>
      <c r="BX366" s="9">
        <v>1.2000000476837158</v>
      </c>
      <c r="BY366" s="7" t="s">
        <v>231</v>
      </c>
      <c r="BZ366" s="7" t="s">
        <v>214</v>
      </c>
      <c r="CA366" s="25">
        <v>0</v>
      </c>
      <c r="CB366" s="25">
        <v>0</v>
      </c>
      <c r="CC366" s="25">
        <v>0</v>
      </c>
    </row>
    <row r="367" spans="1:81" x14ac:dyDescent="0.25">
      <c r="A367" s="7">
        <v>513</v>
      </c>
      <c r="B367" s="7">
        <v>44657</v>
      </c>
      <c r="C367" s="7" t="s">
        <v>2620</v>
      </c>
      <c r="D367" s="7" t="s">
        <v>2621</v>
      </c>
      <c r="E367" s="7" t="s">
        <v>2621</v>
      </c>
      <c r="F367" s="7" t="s">
        <v>446</v>
      </c>
      <c r="G367" s="7">
        <v>2</v>
      </c>
      <c r="H367" s="7" t="s">
        <v>213</v>
      </c>
      <c r="I367" s="8">
        <v>9.5</v>
      </c>
      <c r="J367" s="7" t="s">
        <v>214</v>
      </c>
      <c r="K367" s="8">
        <v>91.423446655273438</v>
      </c>
      <c r="L367" s="8">
        <v>5.0056047439575195</v>
      </c>
      <c r="M367" s="7" t="s">
        <v>1033</v>
      </c>
      <c r="N367" s="7" t="s">
        <v>231</v>
      </c>
      <c r="O367" s="7" t="s">
        <v>389</v>
      </c>
      <c r="P367" s="7" t="s">
        <v>269</v>
      </c>
      <c r="Q367" s="7" t="s">
        <v>2622</v>
      </c>
      <c r="R367" s="7" t="s">
        <v>242</v>
      </c>
      <c r="T367" s="8">
        <v>0.69641536474227905</v>
      </c>
      <c r="U367" s="8">
        <v>0.74324518442153931</v>
      </c>
      <c r="V367" s="8">
        <v>0.71268552541732788</v>
      </c>
      <c r="W367" s="8">
        <v>0.52668929100036621</v>
      </c>
      <c r="X367" s="8">
        <v>0.40416765213012695</v>
      </c>
      <c r="Y367" s="8">
        <v>0.6921846866607666</v>
      </c>
      <c r="Z367" s="8">
        <v>0.54046905040740967</v>
      </c>
      <c r="AA367" s="8">
        <v>0.91759669780731201</v>
      </c>
      <c r="AB367" s="8">
        <v>0.94962495565414429</v>
      </c>
      <c r="AC367" s="8">
        <v>0.95841556787490845</v>
      </c>
      <c r="AD367" s="8">
        <v>0.59989959001541138</v>
      </c>
      <c r="AE367" s="8">
        <v>0.83929711580276489</v>
      </c>
      <c r="AF367" s="8">
        <v>0.9145241379737854</v>
      </c>
      <c r="AG367" s="8">
        <v>0.86741000413894653</v>
      </c>
      <c r="AH367" s="8">
        <v>1.7863864079117775E-2</v>
      </c>
      <c r="AI367" s="8">
        <v>0.14863869547843933</v>
      </c>
      <c r="AJ367" s="8">
        <v>0.2408985048532486</v>
      </c>
      <c r="AK367" s="8">
        <v>0.19990281760692596</v>
      </c>
      <c r="AL367" s="8">
        <v>8.207392692565918E-2</v>
      </c>
      <c r="AM367" s="8">
        <v>4.3675214052200317E-2</v>
      </c>
      <c r="AN367" s="8">
        <v>0.13377855718135834</v>
      </c>
      <c r="AO367" s="8">
        <v>4.9808848649263382E-2</v>
      </c>
      <c r="AP367" s="8">
        <v>-0.89399415254592896</v>
      </c>
      <c r="AQ367" s="8"/>
      <c r="AR367" s="8"/>
      <c r="AS367" s="8">
        <v>3.2859940660698395</v>
      </c>
      <c r="AT367" s="8">
        <v>2.8423295268788857</v>
      </c>
      <c r="AU367" s="8">
        <v>0.25995771577328225</v>
      </c>
      <c r="AV367" s="8">
        <v>0.25510550960942341</v>
      </c>
      <c r="AW367" s="8">
        <v>1.3271614947246224</v>
      </c>
      <c r="AX367" s="8">
        <v>0.99701392977813896</v>
      </c>
      <c r="AY367" s="8">
        <v>-2.0084526694411822</v>
      </c>
      <c r="AZ367" s="8">
        <v>-1.8831596935373376</v>
      </c>
      <c r="BA367" s="8">
        <v>0.45042433133337573</v>
      </c>
      <c r="BB367" s="8">
        <v>-2.8013080703140181E-2</v>
      </c>
      <c r="BC367" s="8">
        <v>-0.63817865748441693</v>
      </c>
      <c r="BD367" s="8">
        <v>-0.84599101329839654</v>
      </c>
      <c r="BE367" s="8">
        <v>0.44615104682925355</v>
      </c>
      <c r="BF367" s="8">
        <v>0.22288086312126223</v>
      </c>
      <c r="BG367" s="8">
        <v>-32.066602895623944</v>
      </c>
      <c r="BH367" s="8">
        <v>-42.756885035418179</v>
      </c>
      <c r="BI367" s="8">
        <v>-43.311862651301936</v>
      </c>
      <c r="BJ367" s="8">
        <v>-50</v>
      </c>
      <c r="BK367" s="8">
        <v>-23.988523078732584</v>
      </c>
      <c r="BL367" s="8">
        <v>-20.172484631661753</v>
      </c>
      <c r="BM367" s="8">
        <v>-35.382726382123067</v>
      </c>
      <c r="BN367" s="8">
        <v>120.73984024771256</v>
      </c>
      <c r="BO367" s="8">
        <v>130.51326463708557</v>
      </c>
      <c r="BP367" s="8">
        <v>131.02064430169176</v>
      </c>
      <c r="BQ367" s="8">
        <v>153.94585786582226</v>
      </c>
      <c r="BR367" s="8">
        <v>113.35458125554648</v>
      </c>
      <c r="BS367" s="8">
        <v>109.86582738154395</v>
      </c>
      <c r="BT367" s="7" t="s">
        <v>259</v>
      </c>
      <c r="BU367" s="7" t="s">
        <v>260</v>
      </c>
      <c r="BV367" s="7">
        <v>9</v>
      </c>
      <c r="BW367" s="7" t="s">
        <v>213</v>
      </c>
      <c r="BX367" s="9">
        <v>1.8500000238418579</v>
      </c>
      <c r="BY367" s="7" t="s">
        <v>231</v>
      </c>
      <c r="BZ367" s="7" t="s">
        <v>214</v>
      </c>
      <c r="CA367" s="25">
        <v>0</v>
      </c>
      <c r="CB367" s="25">
        <v>0</v>
      </c>
      <c r="CC367" s="25">
        <v>0</v>
      </c>
    </row>
    <row r="368" spans="1:81" x14ac:dyDescent="0.25">
      <c r="A368" s="7">
        <v>513</v>
      </c>
      <c r="B368" s="7">
        <v>44657</v>
      </c>
      <c r="C368" s="7" t="s">
        <v>2623</v>
      </c>
      <c r="D368" s="7" t="s">
        <v>2624</v>
      </c>
      <c r="E368" s="7" t="s">
        <v>2624</v>
      </c>
      <c r="F368" s="7" t="s">
        <v>409</v>
      </c>
      <c r="H368" s="7" t="s">
        <v>224</v>
      </c>
      <c r="I368" s="8">
        <v>24.5</v>
      </c>
      <c r="J368" s="7" t="s">
        <v>214</v>
      </c>
      <c r="K368" s="8">
        <v>81.563041687011719</v>
      </c>
      <c r="L368" s="8">
        <v>0.47222200036048889</v>
      </c>
      <c r="M368" s="7" t="s">
        <v>349</v>
      </c>
      <c r="N368" s="7" t="s">
        <v>214</v>
      </c>
      <c r="O368" s="7" t="s">
        <v>214</v>
      </c>
      <c r="P368" s="7" t="s">
        <v>410</v>
      </c>
      <c r="Q368" s="7" t="s">
        <v>2625</v>
      </c>
      <c r="R368" s="7" t="s">
        <v>242</v>
      </c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>
        <v>-4.5756044468040172E-2</v>
      </c>
      <c r="AT368" s="8">
        <v>1.3279238180855448</v>
      </c>
      <c r="AU368" s="8">
        <v>-1.7370580242508067</v>
      </c>
      <c r="AV368" s="8">
        <v>-0.99660393788449364</v>
      </c>
      <c r="AW368" s="8">
        <v>1.1405205035758017</v>
      </c>
      <c r="AX368" s="8">
        <v>1.6151292563683231</v>
      </c>
      <c r="AY368" s="8">
        <v>0.17279334842751543</v>
      </c>
      <c r="AZ368" s="8">
        <v>0.43578990403786294</v>
      </c>
      <c r="BA368" s="8">
        <v>-0.44733945039073425</v>
      </c>
      <c r="BB368" s="8">
        <v>0.25099627943476505</v>
      </c>
      <c r="BC368" s="8">
        <v>0.55176407643603431</v>
      </c>
      <c r="BD368" s="8">
        <v>0.70679234912342082</v>
      </c>
      <c r="BE368" s="8">
        <v>-6.084593177837163E-2</v>
      </c>
      <c r="BF368" s="8">
        <v>0.55667127819423723</v>
      </c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7" t="s">
        <v>214</v>
      </c>
      <c r="BU368" s="7" t="s">
        <v>214</v>
      </c>
      <c r="BV368" s="7">
        <v>11.5</v>
      </c>
      <c r="BW368" s="7" t="s">
        <v>255</v>
      </c>
      <c r="BX368" s="9">
        <v>0</v>
      </c>
      <c r="BY368" s="7" t="s">
        <v>214</v>
      </c>
      <c r="BZ368" s="7" t="s">
        <v>214</v>
      </c>
      <c r="CA368" s="25">
        <v>0</v>
      </c>
      <c r="CB368" s="25">
        <v>0</v>
      </c>
      <c r="CC368" s="25">
        <v>0</v>
      </c>
    </row>
    <row r="369" spans="1:81" x14ac:dyDescent="0.25">
      <c r="A369" s="7">
        <v>513</v>
      </c>
      <c r="B369" s="7">
        <v>44657</v>
      </c>
      <c r="C369" s="7" t="s">
        <v>2626</v>
      </c>
      <c r="D369" s="7" t="s">
        <v>2627</v>
      </c>
      <c r="E369" s="7" t="s">
        <v>2627</v>
      </c>
      <c r="F369" s="7" t="s">
        <v>280</v>
      </c>
      <c r="G369" s="7">
        <v>2</v>
      </c>
      <c r="H369" s="7" t="s">
        <v>255</v>
      </c>
      <c r="I369" s="8">
        <v>11.5</v>
      </c>
      <c r="J369" s="7" t="s">
        <v>214</v>
      </c>
      <c r="K369" s="8">
        <v>318.77755737304688</v>
      </c>
      <c r="L369" s="8">
        <v>3.0868349075317383</v>
      </c>
      <c r="M369" s="7" t="s">
        <v>361</v>
      </c>
      <c r="N369" s="7" t="s">
        <v>231</v>
      </c>
      <c r="O369" s="7" t="s">
        <v>256</v>
      </c>
      <c r="P369" s="7" t="s">
        <v>302</v>
      </c>
      <c r="Q369" s="7" t="s">
        <v>2628</v>
      </c>
      <c r="R369" s="7" t="s">
        <v>242</v>
      </c>
      <c r="T369" s="8">
        <v>0.58820676803588867</v>
      </c>
      <c r="U369" s="8">
        <v>0.65700888633728027</v>
      </c>
      <c r="V369" s="8">
        <v>0.62454843521118164</v>
      </c>
      <c r="W369" s="8">
        <v>0.4778180718421936</v>
      </c>
      <c r="X369" s="8">
        <v>0.29937121272087097</v>
      </c>
      <c r="Y369" s="8">
        <v>0.5552704930305481</v>
      </c>
      <c r="Z369" s="8">
        <v>0.37872672080993652</v>
      </c>
      <c r="AA369" s="8">
        <v>0.86468309164047241</v>
      </c>
      <c r="AB369" s="8">
        <v>0.86640697717666626</v>
      </c>
      <c r="AC369" s="8">
        <v>0.89464449882507324</v>
      </c>
      <c r="AD369" s="8">
        <v>0.71913242340087891</v>
      </c>
      <c r="AE369" s="8">
        <v>0.68959397077560425</v>
      </c>
      <c r="AF369" s="8">
        <v>0.85328149795532227</v>
      </c>
      <c r="AG369" s="8">
        <v>0.78353404998779297</v>
      </c>
      <c r="AH369" s="8">
        <v>0.11701376736164093</v>
      </c>
      <c r="AI369" s="8">
        <v>0.82234704494476318</v>
      </c>
      <c r="AJ369" s="8">
        <v>1.3948734998703003</v>
      </c>
      <c r="AK369" s="8">
        <v>1.1474894285202026</v>
      </c>
      <c r="AL369" s="8">
        <v>0.48772484064102173</v>
      </c>
      <c r="AM369" s="8">
        <v>0.21190690994262695</v>
      </c>
      <c r="AN369" s="8">
        <v>0.70296013355255127</v>
      </c>
      <c r="AO369" s="8">
        <v>0.22862473130226135</v>
      </c>
      <c r="AP369" s="8">
        <v>0.73479795455932617</v>
      </c>
      <c r="AQ369" s="8"/>
      <c r="AR369" s="8"/>
      <c r="AS369" s="7">
        <v>0.19308309797452305</v>
      </c>
      <c r="AT369" s="7">
        <v>1.2707558373135557</v>
      </c>
      <c r="AU369" s="7">
        <v>-8.4733405457758315E-2</v>
      </c>
      <c r="AV369" s="7">
        <v>1.0674197278478055</v>
      </c>
      <c r="AW369" s="7">
        <v>-0.27140349207431608</v>
      </c>
      <c r="AX369" s="7">
        <v>0.75255599211625746</v>
      </c>
      <c r="AY369" s="7">
        <v>-1.1187548122940756</v>
      </c>
      <c r="AZ369" s="7">
        <v>-0.65032634355572128</v>
      </c>
      <c r="BA369" s="7">
        <v>0.85434027487940678</v>
      </c>
      <c r="BB369" s="7">
        <v>1.3267360271116779</v>
      </c>
      <c r="BC369" s="7">
        <v>0.85434027487940678</v>
      </c>
      <c r="BD369" s="7">
        <v>1.3267360271116779</v>
      </c>
      <c r="BE369" s="7">
        <v>7.1145322984531092E-2</v>
      </c>
      <c r="BF369" s="7">
        <v>0.84897954465754211</v>
      </c>
      <c r="BG369" s="7">
        <v>43.357323768281077</v>
      </c>
      <c r="BH369" s="7">
        <v>40.094774215619829</v>
      </c>
      <c r="BI369" s="7">
        <v>34.224098284070664</v>
      </c>
      <c r="BJ369" s="7">
        <v>13.858875951410873</v>
      </c>
      <c r="BK369" s="7">
        <v>50.752739354939848</v>
      </c>
      <c r="BL369" s="7">
        <v>50.752739354939848</v>
      </c>
      <c r="BM369" s="7">
        <v>38.840091821543687</v>
      </c>
      <c r="BN369" s="7">
        <v>180.56413972219698</v>
      </c>
      <c r="BO369" s="7">
        <v>190.96441549425577</v>
      </c>
      <c r="BP369" s="7">
        <v>209.67881283013557</v>
      </c>
      <c r="BQ369" s="7">
        <v>274.59857113577868</v>
      </c>
      <c r="BR369" s="7">
        <v>156.98921455746057</v>
      </c>
      <c r="BS369" s="7">
        <v>156.98921455746057</v>
      </c>
      <c r="BT369" s="7" t="s">
        <v>399</v>
      </c>
      <c r="BU369" s="7" t="s">
        <v>400</v>
      </c>
      <c r="BV369" s="7">
        <v>11.5</v>
      </c>
      <c r="BW369" s="7" t="s">
        <v>255</v>
      </c>
      <c r="BX369" s="9">
        <v>1.9500000476837158</v>
      </c>
      <c r="BY369" s="7" t="s">
        <v>231</v>
      </c>
      <c r="BZ369" s="7" t="s">
        <v>214</v>
      </c>
      <c r="CA369" s="25">
        <v>0</v>
      </c>
      <c r="CB369" s="25">
        <v>0</v>
      </c>
      <c r="CC369" s="25">
        <v>0</v>
      </c>
    </row>
    <row r="370" spans="1:81" x14ac:dyDescent="0.25">
      <c r="A370" s="7">
        <v>513</v>
      </c>
      <c r="B370" s="7">
        <v>44657</v>
      </c>
      <c r="C370" s="7" t="s">
        <v>2629</v>
      </c>
      <c r="D370" s="7" t="s">
        <v>2629</v>
      </c>
      <c r="E370" s="7" t="s">
        <v>2629</v>
      </c>
      <c r="F370" s="7" t="s">
        <v>237</v>
      </c>
      <c r="H370" s="7" t="s">
        <v>224</v>
      </c>
      <c r="I370" s="8">
        <v>24.5</v>
      </c>
      <c r="J370" s="7" t="s">
        <v>214</v>
      </c>
      <c r="K370" s="8">
        <v>352.52975463867188</v>
      </c>
      <c r="L370" s="8">
        <v>4.1971001625061035</v>
      </c>
      <c r="M370" s="7" t="s">
        <v>289</v>
      </c>
      <c r="N370" s="7" t="s">
        <v>214</v>
      </c>
      <c r="O370" s="7" t="s">
        <v>396</v>
      </c>
      <c r="P370" s="7" t="s">
        <v>240</v>
      </c>
      <c r="Q370" s="7" t="s">
        <v>16873</v>
      </c>
      <c r="R370" s="7" t="s">
        <v>291</v>
      </c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>
        <v>0.72698983833589459</v>
      </c>
      <c r="AT370" s="8">
        <v>2.3112886253519105</v>
      </c>
      <c r="AU370" s="8">
        <v>1.547581975059479</v>
      </c>
      <c r="AV370" s="8">
        <v>1.7423833209319994</v>
      </c>
      <c r="AW370" s="8">
        <v>1.2305108986508737</v>
      </c>
      <c r="AX370" s="8">
        <v>1.3856286081239857</v>
      </c>
      <c r="AY370" s="8">
        <v>1.2835913978264104</v>
      </c>
      <c r="AZ370" s="8">
        <v>0.81264250798491899</v>
      </c>
      <c r="BA370" s="8">
        <v>0.89349300082571659</v>
      </c>
      <c r="BB370" s="8">
        <v>1.4455879071204187</v>
      </c>
      <c r="BC370" s="8">
        <v>0.89349300082571659</v>
      </c>
      <c r="BD370" s="8">
        <v>1.4455879071204187</v>
      </c>
      <c r="BE370" s="8">
        <v>1.0959433519206818</v>
      </c>
      <c r="BF370" s="8">
        <v>1.5238531461056086</v>
      </c>
      <c r="BT370" s="7" t="s">
        <v>214</v>
      </c>
      <c r="BU370" s="7" t="s">
        <v>214</v>
      </c>
      <c r="BV370" s="7">
        <v>14.5</v>
      </c>
      <c r="BW370" s="7" t="s">
        <v>287</v>
      </c>
      <c r="BX370" s="9">
        <v>0</v>
      </c>
      <c r="BY370" s="7" t="s">
        <v>214</v>
      </c>
      <c r="BZ370" s="7" t="s">
        <v>214</v>
      </c>
      <c r="CA370" s="25">
        <v>0</v>
      </c>
      <c r="CB370" s="25">
        <v>0</v>
      </c>
      <c r="CC370" s="25">
        <v>0</v>
      </c>
    </row>
    <row r="371" spans="1:81" x14ac:dyDescent="0.25">
      <c r="A371" s="7">
        <v>513</v>
      </c>
      <c r="B371" s="7">
        <v>44657</v>
      </c>
      <c r="C371" s="7" t="s">
        <v>2630</v>
      </c>
      <c r="D371" s="7" t="s">
        <v>2630</v>
      </c>
      <c r="E371" s="7" t="s">
        <v>2630</v>
      </c>
      <c r="F371" s="7" t="s">
        <v>280</v>
      </c>
      <c r="H371" s="7" t="s">
        <v>224</v>
      </c>
      <c r="I371" s="8">
        <v>24.5</v>
      </c>
      <c r="J371" s="7" t="s">
        <v>214</v>
      </c>
      <c r="K371" s="8">
        <v>529.2080078125</v>
      </c>
      <c r="L371" s="8">
        <v>3.799807071685791</v>
      </c>
      <c r="M371" s="7" t="s">
        <v>361</v>
      </c>
      <c r="N371" s="7" t="s">
        <v>214</v>
      </c>
      <c r="O371" s="7" t="s">
        <v>214</v>
      </c>
      <c r="P371" s="7" t="s">
        <v>362</v>
      </c>
      <c r="Q371" s="7" t="s">
        <v>16874</v>
      </c>
      <c r="R371" s="7" t="s">
        <v>242</v>
      </c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7">
        <v>1.3312343655933141</v>
      </c>
      <c r="AT371" s="7">
        <v>2.4039313350934135</v>
      </c>
      <c r="AU371" s="7">
        <v>-0.86988273662373794</v>
      </c>
      <c r="AV371" s="7">
        <v>-0.39374936323195331</v>
      </c>
      <c r="AW371" s="7">
        <v>1.8710646431000031</v>
      </c>
      <c r="AX371" s="7">
        <v>1.9504310252634778</v>
      </c>
      <c r="AY371" s="7">
        <v>1.0042247868278755</v>
      </c>
      <c r="AZ371" s="7">
        <v>1.5452886445535399</v>
      </c>
      <c r="BA371" s="7">
        <v>2.0225731704678038</v>
      </c>
      <c r="BB371" s="7">
        <v>2.2457639948514472</v>
      </c>
      <c r="BC371" s="7">
        <v>2.0225731704678038</v>
      </c>
      <c r="BD371" s="7">
        <v>2.2457639948514472</v>
      </c>
      <c r="BE371" s="7">
        <v>1.2302978999721772</v>
      </c>
      <c r="BF371" s="7">
        <v>1.6662382718968953</v>
      </c>
      <c r="BT371" s="7" t="s">
        <v>214</v>
      </c>
      <c r="BU371" s="7" t="s">
        <v>214</v>
      </c>
      <c r="BV371" s="7">
        <v>24.5</v>
      </c>
      <c r="BW371" s="7" t="s">
        <v>224</v>
      </c>
      <c r="BX371" s="9">
        <v>0</v>
      </c>
      <c r="BY371" s="7" t="s">
        <v>214</v>
      </c>
      <c r="BZ371" s="7" t="s">
        <v>214</v>
      </c>
      <c r="CA371" s="25">
        <v>0</v>
      </c>
      <c r="CB371" s="25">
        <v>0</v>
      </c>
      <c r="CC371" s="25">
        <v>0</v>
      </c>
    </row>
    <row r="372" spans="1:81" x14ac:dyDescent="0.25">
      <c r="A372" s="7">
        <v>513</v>
      </c>
      <c r="B372" s="7">
        <v>44657</v>
      </c>
      <c r="C372" s="7" t="s">
        <v>2631</v>
      </c>
      <c r="D372" s="7" t="s">
        <v>2632</v>
      </c>
      <c r="E372" s="7" t="s">
        <v>2633</v>
      </c>
      <c r="F372" s="7" t="s">
        <v>643</v>
      </c>
      <c r="H372" s="7" t="s">
        <v>345</v>
      </c>
      <c r="I372" s="8">
        <v>10.5</v>
      </c>
      <c r="J372" s="7" t="s">
        <v>214</v>
      </c>
      <c r="K372" s="8">
        <v>186.16902160644531</v>
      </c>
      <c r="L372" s="8">
        <v>7.4785552024841309</v>
      </c>
      <c r="M372" s="7" t="s">
        <v>639</v>
      </c>
      <c r="N372" s="7" t="s">
        <v>295</v>
      </c>
      <c r="O372" s="7" t="s">
        <v>343</v>
      </c>
      <c r="P372" s="7" t="s">
        <v>257</v>
      </c>
      <c r="Q372" s="7" t="s">
        <v>2634</v>
      </c>
      <c r="R372" s="7" t="s">
        <v>291</v>
      </c>
      <c r="T372" s="8">
        <v>0.43397009372711182</v>
      </c>
      <c r="U372" s="8">
        <v>0.47548231482505798</v>
      </c>
      <c r="V372" s="8">
        <v>0.43725547194480896</v>
      </c>
      <c r="W372" s="8">
        <v>0.2734667956829071</v>
      </c>
      <c r="X372" s="8">
        <v>0.24168676137924194</v>
      </c>
      <c r="Y372" s="8">
        <v>0.44769576191902161</v>
      </c>
      <c r="Z372" s="8">
        <v>0.35216778516769409</v>
      </c>
      <c r="AA372" s="8">
        <v>0.68966126441955566</v>
      </c>
      <c r="AB372" s="8">
        <v>0.72311496734619141</v>
      </c>
      <c r="AC372" s="8">
        <v>0.68402713537216187</v>
      </c>
      <c r="AD372" s="8">
        <v>0.52034729719161987</v>
      </c>
      <c r="AE372" s="8">
        <v>0.25873053073883057</v>
      </c>
      <c r="AF372" s="8">
        <v>0.25754889845848083</v>
      </c>
      <c r="AG372" s="8">
        <v>0.68371248245239258</v>
      </c>
      <c r="AH372" s="8">
        <v>4.7743041068315506E-2</v>
      </c>
      <c r="AI372" s="8">
        <v>0.2475472092628479</v>
      </c>
      <c r="AJ372" s="8">
        <v>0.41188034415245056</v>
      </c>
      <c r="AK372" s="8">
        <v>0.32778641581535339</v>
      </c>
      <c r="AL372" s="8">
        <v>0.11389116197824478</v>
      </c>
      <c r="AM372" s="8">
        <v>6.9800905883312225E-2</v>
      </c>
      <c r="AN372" s="8">
        <v>0.23125024139881134</v>
      </c>
      <c r="AO372" s="8">
        <v>8.6740121245384216E-2</v>
      </c>
      <c r="AP372" s="8">
        <v>-2.9551437124609947E-2</v>
      </c>
      <c r="AQ372" s="8"/>
      <c r="AR372" s="8"/>
      <c r="AS372" s="8">
        <v>-0.95432762738345289</v>
      </c>
      <c r="AT372" s="8">
        <v>-0.54118482252952238</v>
      </c>
      <c r="AU372" s="8">
        <v>-0.87078131326854435</v>
      </c>
      <c r="AV372" s="8">
        <v>0.97462476328342995</v>
      </c>
      <c r="AW372" s="8">
        <v>-0.83369480015342778</v>
      </c>
      <c r="AX372" s="8">
        <v>1.5820626018985247</v>
      </c>
      <c r="AY372" s="8">
        <v>-0.8426266902004802</v>
      </c>
      <c r="AZ372" s="8">
        <v>2.0017264456915034</v>
      </c>
      <c r="BA372" s="8">
        <v>-0.7721290268215768</v>
      </c>
      <c r="BB372" s="8">
        <v>0.94508005385862237</v>
      </c>
      <c r="BC372" s="8">
        <v>-0.7721290268215768</v>
      </c>
      <c r="BD372" s="8">
        <v>0.94508005385862237</v>
      </c>
      <c r="BE372" s="8">
        <v>-0.84094808077484318</v>
      </c>
      <c r="BF372" s="8">
        <v>0.98456484934353006</v>
      </c>
      <c r="BG372" s="8">
        <v>20.688962038187107</v>
      </c>
      <c r="BH372" s="8">
        <v>17.772557145934552</v>
      </c>
      <c r="BI372" s="8">
        <v>28.178173528003303</v>
      </c>
      <c r="BJ372" s="8">
        <v>9.6218357470163642</v>
      </c>
      <c r="BK372" s="8">
        <v>28.222639125054439</v>
      </c>
      <c r="BL372" s="8">
        <v>28.222639125054439</v>
      </c>
      <c r="BM372" s="8">
        <v>22.117801118208366</v>
      </c>
      <c r="BN372" s="8">
        <v>147.65258339942349</v>
      </c>
      <c r="BO372" s="8">
        <v>153.08202585341257</v>
      </c>
      <c r="BP372" s="8">
        <v>133.70999164279519</v>
      </c>
      <c r="BQ372" s="8">
        <v>168.25614413564574</v>
      </c>
      <c r="BR372" s="8">
        <v>133.62721047581363</v>
      </c>
      <c r="BS372" s="8">
        <v>133.62721047581363</v>
      </c>
      <c r="BT372" s="7" t="s">
        <v>297</v>
      </c>
      <c r="BU372" s="7" t="s">
        <v>298</v>
      </c>
      <c r="BV372" s="7">
        <v>10.833333015441895</v>
      </c>
      <c r="BW372" s="7" t="s">
        <v>345</v>
      </c>
      <c r="BX372" s="9">
        <v>3</v>
      </c>
      <c r="BY372" s="7" t="s">
        <v>295</v>
      </c>
      <c r="BZ372" s="7" t="s">
        <v>214</v>
      </c>
      <c r="CA372" s="25">
        <v>0</v>
      </c>
      <c r="CB372" s="25">
        <v>0</v>
      </c>
      <c r="CC372" s="25">
        <v>0</v>
      </c>
    </row>
    <row r="373" spans="1:81" x14ac:dyDescent="0.25">
      <c r="A373" s="7">
        <v>513</v>
      </c>
      <c r="B373" s="7">
        <v>44657</v>
      </c>
      <c r="C373" s="7" t="s">
        <v>16514</v>
      </c>
      <c r="D373" s="7" t="s">
        <v>16668</v>
      </c>
      <c r="E373" s="7" t="s">
        <v>16548</v>
      </c>
      <c r="F373" s="7" t="s">
        <v>254</v>
      </c>
      <c r="H373" s="7" t="s">
        <v>224</v>
      </c>
      <c r="I373" s="8">
        <v>24.5</v>
      </c>
      <c r="J373" s="7" t="s">
        <v>214</v>
      </c>
      <c r="K373" s="8">
        <v>700.37420654296875</v>
      </c>
      <c r="L373" s="8">
        <v>10.343600273132324</v>
      </c>
      <c r="M373" s="7" t="s">
        <v>282</v>
      </c>
      <c r="N373" s="7" t="s">
        <v>214</v>
      </c>
      <c r="O373" s="7" t="s">
        <v>367</v>
      </c>
      <c r="P373" s="7" t="s">
        <v>302</v>
      </c>
      <c r="Q373" s="7" t="s">
        <v>16549</v>
      </c>
      <c r="R373" s="7" t="s">
        <v>286</v>
      </c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>
        <v>1.0299818897089743</v>
      </c>
      <c r="AT373" s="8">
        <v>2.6943170584385681</v>
      </c>
      <c r="AU373" s="8">
        <v>2.5517784774093526</v>
      </c>
      <c r="AV373" s="8">
        <v>2.1498453757385967</v>
      </c>
      <c r="AW373" s="8">
        <v>-1.5728455874461902</v>
      </c>
      <c r="AX373" s="8">
        <v>-1.0286406570195326</v>
      </c>
      <c r="AY373" s="8">
        <v>0.12979663934882318</v>
      </c>
      <c r="AZ373" s="8">
        <v>0.21362241000717477</v>
      </c>
      <c r="BA373" s="8">
        <v>0.2343421291724882</v>
      </c>
      <c r="BB373" s="8">
        <v>0.35468884104134646</v>
      </c>
      <c r="BC373" s="8">
        <v>0.2343421291724882</v>
      </c>
      <c r="BD373" s="8">
        <v>0.35468884104134646</v>
      </c>
      <c r="BE373" s="8">
        <v>0.43456594622765593</v>
      </c>
      <c r="BF373" s="8">
        <v>0.78975364487458322</v>
      </c>
      <c r="BT373" s="7" t="s">
        <v>214</v>
      </c>
      <c r="BU373" s="7" t="s">
        <v>214</v>
      </c>
      <c r="BV373" s="7">
        <v>16.5</v>
      </c>
      <c r="BW373" s="7" t="s">
        <v>430</v>
      </c>
      <c r="BX373" s="9">
        <v>0</v>
      </c>
      <c r="BY373" s="7" t="s">
        <v>214</v>
      </c>
      <c r="BZ373" s="7" t="s">
        <v>214</v>
      </c>
      <c r="CA373" s="25">
        <v>0</v>
      </c>
      <c r="CB373" s="25">
        <v>0</v>
      </c>
      <c r="CC373" s="25">
        <v>0</v>
      </c>
    </row>
    <row r="374" spans="1:81" x14ac:dyDescent="0.25">
      <c r="A374" s="7">
        <v>513</v>
      </c>
      <c r="B374" s="7">
        <v>44657</v>
      </c>
      <c r="C374" s="7" t="s">
        <v>2635</v>
      </c>
      <c r="D374" s="7" t="s">
        <v>2636</v>
      </c>
      <c r="E374" s="7" t="s">
        <v>2636</v>
      </c>
      <c r="F374" s="7" t="s">
        <v>360</v>
      </c>
      <c r="H374" s="7" t="s">
        <v>224</v>
      </c>
      <c r="I374" s="8">
        <v>24.5</v>
      </c>
      <c r="J374" s="7" t="s">
        <v>214</v>
      </c>
      <c r="K374" s="8">
        <v>82.740135192871094</v>
      </c>
      <c r="L374" s="8">
        <v>4.7695016860961914</v>
      </c>
      <c r="M374" s="7" t="s">
        <v>361</v>
      </c>
      <c r="N374" s="7" t="s">
        <v>214</v>
      </c>
      <c r="O374" s="7" t="s">
        <v>358</v>
      </c>
      <c r="P374" s="7" t="s">
        <v>488</v>
      </c>
      <c r="Q374" s="7" t="s">
        <v>2637</v>
      </c>
      <c r="R374" s="7" t="s">
        <v>242</v>
      </c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7">
        <v>0.75617319095067459</v>
      </c>
      <c r="AT374" s="7">
        <v>2.3330873954937914</v>
      </c>
      <c r="AU374" s="7">
        <v>-0.86439984939177128</v>
      </c>
      <c r="AV374" s="7">
        <v>-0.11910904305905232</v>
      </c>
      <c r="AW374" s="7">
        <v>1.4820272057043222</v>
      </c>
      <c r="AX374" s="7">
        <v>1.9072956868927919</v>
      </c>
      <c r="AY374" s="7">
        <v>-0.88673503567560974</v>
      </c>
      <c r="AZ374" s="7">
        <v>-0.16454136492489527</v>
      </c>
      <c r="BA374" s="7">
        <v>2.0504989063694503</v>
      </c>
      <c r="BB374" s="7">
        <v>2.1666860350806845</v>
      </c>
      <c r="BC374" s="7">
        <v>0.45689601758153442</v>
      </c>
      <c r="BD374" s="7">
        <v>1.105136475594489</v>
      </c>
      <c r="BE374" s="7">
        <v>0.49907673925643342</v>
      </c>
      <c r="BF374" s="7">
        <v>1.2047591975129681</v>
      </c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7" t="s">
        <v>352</v>
      </c>
      <c r="BU374" s="7" t="s">
        <v>353</v>
      </c>
      <c r="BV374" s="7">
        <v>7.5</v>
      </c>
      <c r="BW374" s="7" t="s">
        <v>354</v>
      </c>
      <c r="BX374" s="9">
        <v>0</v>
      </c>
      <c r="BY374" s="7" t="s">
        <v>214</v>
      </c>
      <c r="BZ374" s="7" t="s">
        <v>214</v>
      </c>
      <c r="CA374" s="25">
        <v>0</v>
      </c>
      <c r="CB374" s="25">
        <v>0</v>
      </c>
      <c r="CC374" s="25">
        <v>0</v>
      </c>
    </row>
    <row r="375" spans="1:81" x14ac:dyDescent="0.25">
      <c r="A375" s="7">
        <v>513</v>
      </c>
      <c r="B375" s="7">
        <v>44657</v>
      </c>
      <c r="C375" s="7" t="s">
        <v>2638</v>
      </c>
      <c r="D375" s="7" t="s">
        <v>2639</v>
      </c>
      <c r="E375" s="7" t="s">
        <v>2640</v>
      </c>
      <c r="F375" s="7" t="s">
        <v>373</v>
      </c>
      <c r="H375" s="7" t="s">
        <v>226</v>
      </c>
      <c r="I375" s="8">
        <v>15.5</v>
      </c>
      <c r="J375" s="7" t="s">
        <v>214</v>
      </c>
      <c r="K375" s="8">
        <v>367.53085327148438</v>
      </c>
      <c r="L375" s="8">
        <v>4.4106998443603516</v>
      </c>
      <c r="M375" s="7" t="s">
        <v>380</v>
      </c>
      <c r="N375" s="7" t="s">
        <v>295</v>
      </c>
      <c r="O375" s="7" t="s">
        <v>248</v>
      </c>
      <c r="P375" s="7" t="s">
        <v>527</v>
      </c>
      <c r="Q375" s="7" t="s">
        <v>2641</v>
      </c>
      <c r="R375" s="7" t="s">
        <v>337</v>
      </c>
      <c r="T375" s="8">
        <v>0.81508219242095947</v>
      </c>
      <c r="U375" s="8">
        <v>0.78893226385116577</v>
      </c>
      <c r="V375" s="8">
        <v>0.81458866596221924</v>
      </c>
      <c r="W375" s="8">
        <v>0.69486433267593384</v>
      </c>
      <c r="X375" s="8">
        <v>0.47608566284179688</v>
      </c>
      <c r="Y375" s="8">
        <v>0.7325097918510437</v>
      </c>
      <c r="Z375" s="8">
        <v>0.62813150882720947</v>
      </c>
      <c r="AA375" s="8">
        <v>0.91986870765686035</v>
      </c>
      <c r="AB375" s="8">
        <v>0.91317456960678101</v>
      </c>
      <c r="AC375" s="8">
        <v>0.94765287637710571</v>
      </c>
      <c r="AD375" s="8">
        <v>0.7762148380279541</v>
      </c>
      <c r="AE375" s="8">
        <v>0.79585367441177368</v>
      </c>
      <c r="AF375" s="8">
        <v>0.87226384878158569</v>
      </c>
      <c r="AG375" s="8">
        <v>0.86123353242874146</v>
      </c>
      <c r="AH375" s="8">
        <v>0.12535391747951508</v>
      </c>
      <c r="AI375" s="8">
        <v>1.2207521200180054</v>
      </c>
      <c r="AJ375" s="8">
        <v>1.7943381071090698</v>
      </c>
      <c r="AK375" s="8">
        <v>1.6033262014389038</v>
      </c>
      <c r="AL375" s="8">
        <v>0.75982451438903809</v>
      </c>
      <c r="AM375" s="8">
        <v>0.36101159453392029</v>
      </c>
      <c r="AN375" s="8">
        <v>0.99343740940093994</v>
      </c>
      <c r="AO375" s="8">
        <v>0.406208336353302</v>
      </c>
      <c r="AP375" s="8">
        <v>-0.27300092577934265</v>
      </c>
      <c r="AQ375" s="8"/>
      <c r="AR375" s="8"/>
      <c r="AS375" s="7">
        <v>1.1344493902406276</v>
      </c>
      <c r="AT375" s="7">
        <v>1.5683155722534659</v>
      </c>
      <c r="AU375" s="7">
        <v>1.1013266247539046</v>
      </c>
      <c r="AV375" s="7">
        <v>1.2264194582166277</v>
      </c>
      <c r="AW375" s="7">
        <v>0.7175471759878933</v>
      </c>
      <c r="AX375" s="7">
        <v>0.96474359408812238</v>
      </c>
      <c r="AY375" s="7">
        <v>0.90815758460298446</v>
      </c>
      <c r="AZ375" s="7">
        <v>1.0429775993105996</v>
      </c>
      <c r="BA375" s="7">
        <v>1.1805760099529674</v>
      </c>
      <c r="BB375" s="7">
        <v>1.5592912283233202</v>
      </c>
      <c r="BC375" s="7">
        <v>1.1805760099529674</v>
      </c>
      <c r="BD375" s="7">
        <v>1.5592912283233202</v>
      </c>
      <c r="BE375" s="7">
        <v>1.0371054659152241</v>
      </c>
      <c r="BF375" s="7">
        <v>1.3201731134192427</v>
      </c>
      <c r="BG375" s="8">
        <v>-9.8751579983160731</v>
      </c>
      <c r="BH375" s="8">
        <v>-7.0526869959909018</v>
      </c>
      <c r="BI375" s="8">
        <v>1.6282938794410486</v>
      </c>
      <c r="BJ375" s="8">
        <v>-2.152754099874977</v>
      </c>
      <c r="BK375" s="8">
        <v>13.586822519261593</v>
      </c>
      <c r="BL375" s="8">
        <v>13.586822519261593</v>
      </c>
      <c r="BM375" s="8">
        <v>1.6202233039637137</v>
      </c>
      <c r="BN375" s="8">
        <v>403.82510572460268</v>
      </c>
      <c r="BO375" s="8">
        <v>393.45165396641676</v>
      </c>
      <c r="BP375" s="8">
        <v>361.54637088260733</v>
      </c>
      <c r="BQ375" s="8">
        <v>375.44288878359174</v>
      </c>
      <c r="BR375" s="8">
        <v>317.59508853396005</v>
      </c>
      <c r="BS375" s="8">
        <v>317.59508853396005</v>
      </c>
      <c r="BT375" s="7" t="s">
        <v>476</v>
      </c>
      <c r="BU375" s="7" t="s">
        <v>477</v>
      </c>
      <c r="BV375" s="7">
        <v>15.5</v>
      </c>
      <c r="BW375" s="7" t="s">
        <v>226</v>
      </c>
      <c r="BX375" s="9">
        <v>2.2000000476837158</v>
      </c>
      <c r="BY375" s="7" t="s">
        <v>295</v>
      </c>
      <c r="BZ375" s="7" t="s">
        <v>214</v>
      </c>
      <c r="CA375" s="25">
        <v>0</v>
      </c>
      <c r="CB375" s="25">
        <v>0</v>
      </c>
      <c r="CC375" s="25">
        <v>0</v>
      </c>
    </row>
    <row r="376" spans="1:81" x14ac:dyDescent="0.25">
      <c r="A376" s="7">
        <v>513</v>
      </c>
      <c r="B376" s="7">
        <v>44657</v>
      </c>
      <c r="C376" s="7" t="s">
        <v>2643</v>
      </c>
      <c r="D376" s="7" t="s">
        <v>2644</v>
      </c>
      <c r="E376" s="7" t="s">
        <v>2644</v>
      </c>
      <c r="F376" s="7" t="s">
        <v>280</v>
      </c>
      <c r="G376" s="7">
        <v>1</v>
      </c>
      <c r="H376" s="7" t="s">
        <v>213</v>
      </c>
      <c r="I376" s="8">
        <v>9.5</v>
      </c>
      <c r="J376" s="7" t="s">
        <v>414</v>
      </c>
      <c r="K376" s="8">
        <v>47.405563354492188</v>
      </c>
      <c r="L376" s="8">
        <v>4.0582079887390137</v>
      </c>
      <c r="M376" s="7" t="s">
        <v>447</v>
      </c>
      <c r="N376" s="7" t="s">
        <v>231</v>
      </c>
      <c r="O376" s="7" t="s">
        <v>214</v>
      </c>
      <c r="P376" s="7" t="s">
        <v>362</v>
      </c>
      <c r="Q376" s="7" t="s">
        <v>2645</v>
      </c>
      <c r="R376" s="7" t="s">
        <v>291</v>
      </c>
      <c r="T376" s="8">
        <v>0.75160431861877441</v>
      </c>
      <c r="U376" s="8">
        <v>0.82521158456802368</v>
      </c>
      <c r="V376" s="8">
        <v>0.7587699294090271</v>
      </c>
      <c r="W376" s="8">
        <v>0.48435750603675842</v>
      </c>
      <c r="X376" s="8">
        <v>0.42018076777458191</v>
      </c>
      <c r="Y376" s="8">
        <v>0.70257514715194702</v>
      </c>
      <c r="Z376" s="8">
        <v>0.53485375642776489</v>
      </c>
      <c r="AA376" s="8">
        <v>0.91038119792938232</v>
      </c>
      <c r="AB376" s="8">
        <v>0.92461085319519043</v>
      </c>
      <c r="AC376" s="8">
        <v>0.91168230772018433</v>
      </c>
      <c r="AD376" s="8">
        <v>0.69369494915008545</v>
      </c>
      <c r="AE376" s="8">
        <v>0.72173064947128296</v>
      </c>
      <c r="AF376" s="8">
        <v>0.88487064838409424</v>
      </c>
      <c r="AG376" s="8">
        <v>0.86584073305130005</v>
      </c>
      <c r="AH376" s="8">
        <v>1.504520233720541E-2</v>
      </c>
      <c r="AI376" s="8">
        <v>0.13510625064373016</v>
      </c>
      <c r="AJ376" s="8">
        <v>0.22526305913925171</v>
      </c>
      <c r="AK376" s="8">
        <v>0.17924776673316956</v>
      </c>
      <c r="AL376" s="8">
        <v>6.3568130135536194E-2</v>
      </c>
      <c r="AM376" s="8">
        <v>3.8241274654865265E-2</v>
      </c>
      <c r="AN376" s="8">
        <v>0.11436153203248978</v>
      </c>
      <c r="AO376" s="8">
        <v>4.1513890027999878E-2</v>
      </c>
      <c r="AP376" s="8">
        <v>-1.0924819707870483</v>
      </c>
      <c r="AQ376" s="8"/>
      <c r="AR376" s="8"/>
      <c r="AS376" s="7">
        <v>-4.2286110295174559</v>
      </c>
      <c r="AT376" s="7">
        <v>-3.0238978931182197</v>
      </c>
      <c r="AU376" s="7">
        <v>-4.1732367548435612</v>
      </c>
      <c r="AV376" s="7">
        <v>-3.0273427062475946</v>
      </c>
      <c r="AW376" s="7">
        <v>-3.7259352117817954</v>
      </c>
      <c r="AX376" s="7">
        <v>-2.7219477982666773</v>
      </c>
      <c r="AY376" s="7">
        <v>-4.2411162165609158</v>
      </c>
      <c r="AZ376" s="7">
        <v>-3.077344730923218</v>
      </c>
      <c r="BA376" s="7">
        <v>-3.8018869343882065</v>
      </c>
      <c r="BB376" s="7">
        <v>-2.8166207873256246</v>
      </c>
      <c r="BC376" s="7">
        <v>-3.6078999141514045</v>
      </c>
      <c r="BD376" s="7">
        <v>-2.8548521051898166</v>
      </c>
      <c r="BE376" s="7">
        <v>-3.9631143435405565</v>
      </c>
      <c r="BF376" s="7">
        <v>-2.9203343368451922</v>
      </c>
      <c r="BG376" s="8">
        <v>-50</v>
      </c>
      <c r="BH376" s="8">
        <v>-50</v>
      </c>
      <c r="BI376" s="8">
        <v>-50</v>
      </c>
      <c r="BJ376" s="8">
        <v>-50</v>
      </c>
      <c r="BK376" s="8">
        <v>-50</v>
      </c>
      <c r="BL376" s="8">
        <v>-50</v>
      </c>
      <c r="BM376" s="8">
        <v>-50</v>
      </c>
      <c r="BN376" s="8">
        <v>120.73984024771256</v>
      </c>
      <c r="BO376" s="8">
        <v>107.53440424930902</v>
      </c>
      <c r="BP376" s="8">
        <v>109.22799665940396</v>
      </c>
      <c r="BQ376" s="8">
        <v>105.72098437531707</v>
      </c>
      <c r="BR376" s="8">
        <v>96.880949601631926</v>
      </c>
      <c r="BS376" s="8">
        <v>95.821052893615004</v>
      </c>
      <c r="BT376" s="7" t="s">
        <v>476</v>
      </c>
      <c r="BU376" s="7" t="s">
        <v>477</v>
      </c>
      <c r="BV376" s="7">
        <v>10</v>
      </c>
      <c r="BW376" s="7" t="s">
        <v>345</v>
      </c>
      <c r="BX376" s="9">
        <v>2.4500000476837158</v>
      </c>
      <c r="BY376" s="7" t="s">
        <v>231</v>
      </c>
      <c r="BZ376" s="7" t="s">
        <v>214</v>
      </c>
      <c r="CA376" s="25">
        <v>0</v>
      </c>
      <c r="CB376" s="25">
        <v>0</v>
      </c>
      <c r="CC376" s="25">
        <v>2</v>
      </c>
    </row>
    <row r="377" spans="1:81" x14ac:dyDescent="0.25">
      <c r="A377" s="7">
        <v>513</v>
      </c>
      <c r="B377" s="7">
        <v>44657</v>
      </c>
      <c r="C377" s="7" t="s">
        <v>2646</v>
      </c>
      <c r="D377" s="7" t="s">
        <v>2647</v>
      </c>
      <c r="E377" s="7" t="s">
        <v>2648</v>
      </c>
      <c r="F377" s="7" t="s">
        <v>237</v>
      </c>
      <c r="G377" s="7">
        <v>1</v>
      </c>
      <c r="H377" s="7" t="s">
        <v>245</v>
      </c>
      <c r="I377" s="8">
        <v>12.5</v>
      </c>
      <c r="J377" s="7" t="s">
        <v>214</v>
      </c>
      <c r="K377" s="8">
        <v>405.57125854492188</v>
      </c>
      <c r="L377" s="8">
        <v>8.1111001968383789</v>
      </c>
      <c r="M377" s="7" t="s">
        <v>267</v>
      </c>
      <c r="N377" s="7" t="s">
        <v>231</v>
      </c>
      <c r="O377" s="7" t="s">
        <v>256</v>
      </c>
      <c r="P377" s="7" t="s">
        <v>240</v>
      </c>
      <c r="Q377" s="7" t="s">
        <v>2649</v>
      </c>
      <c r="R377" s="7" t="s">
        <v>242</v>
      </c>
      <c r="T377" s="8">
        <v>0.91956746578216553</v>
      </c>
      <c r="U377" s="8">
        <v>0.89253067970275879</v>
      </c>
      <c r="V377" s="8">
        <v>0.9025757908821106</v>
      </c>
      <c r="W377" s="8">
        <v>0.77253973484039307</v>
      </c>
      <c r="X377" s="8">
        <v>0.49134954810142517</v>
      </c>
      <c r="Y377" s="8">
        <v>0.89205837249755859</v>
      </c>
      <c r="Z377" s="8">
        <v>0.7482154369354248</v>
      </c>
      <c r="AA377" s="8">
        <v>0.95883899927139282</v>
      </c>
      <c r="AB377" s="8">
        <v>0.92522865533828735</v>
      </c>
      <c r="AC377" s="8">
        <v>0.96103143692016602</v>
      </c>
      <c r="AD377" s="8">
        <v>0.83879601955413818</v>
      </c>
      <c r="AE377" s="8">
        <v>0.84564298391342163</v>
      </c>
      <c r="AF377" s="8">
        <v>0.9260982871055603</v>
      </c>
      <c r="AG377" s="8">
        <v>0.88823193311691284</v>
      </c>
      <c r="AH377" s="8">
        <v>0.12154160439968109</v>
      </c>
      <c r="AI377" s="8">
        <v>1.3353549242019653</v>
      </c>
      <c r="AJ377" s="8">
        <v>1.9682250022888184</v>
      </c>
      <c r="AK377" s="8">
        <v>1.7224801778793335</v>
      </c>
      <c r="AL377" s="8">
        <v>0.81907021999359131</v>
      </c>
      <c r="AM377" s="8">
        <v>0.36125481128692627</v>
      </c>
      <c r="AN377" s="8">
        <v>1.1730252504348755</v>
      </c>
      <c r="AO377" s="8">
        <v>0.46915024518966675</v>
      </c>
      <c r="AP377" s="8">
        <v>0.5068356990814209</v>
      </c>
      <c r="AQ377" s="8"/>
      <c r="AR377" s="8"/>
      <c r="AS377" s="8">
        <v>2.8139151471356447</v>
      </c>
      <c r="AT377" s="8">
        <v>1.9662647863590721</v>
      </c>
      <c r="AU377" s="8">
        <v>2.777271253759372</v>
      </c>
      <c r="AV377" s="8">
        <v>1.9996889206400297</v>
      </c>
      <c r="AW377" s="8">
        <v>2.5664356511781508</v>
      </c>
      <c r="AX377" s="8">
        <v>1.776811528800563</v>
      </c>
      <c r="AY377" s="8">
        <v>2.7899422945442236</v>
      </c>
      <c r="AZ377" s="8">
        <v>1.9894340099780945</v>
      </c>
      <c r="BA377" s="8">
        <v>3.2390413336272941</v>
      </c>
      <c r="BB377" s="8">
        <v>2.4287907006938427</v>
      </c>
      <c r="BC377" s="8">
        <v>3.3244257814359375</v>
      </c>
      <c r="BD377" s="8">
        <v>2.3516076470424574</v>
      </c>
      <c r="BE377" s="8">
        <v>2.9185052436134371</v>
      </c>
      <c r="BF377" s="8">
        <v>2.0854329322523433</v>
      </c>
      <c r="BG377" s="7">
        <v>45.555403221869959</v>
      </c>
      <c r="BH377" s="7">
        <v>40.384041895807485</v>
      </c>
      <c r="BI377" s="7">
        <v>34.597434002254175</v>
      </c>
      <c r="BJ377" s="7">
        <v>39.730022140590251</v>
      </c>
      <c r="BK377" s="7">
        <v>60.02833364365577</v>
      </c>
      <c r="BL377" s="7">
        <v>59.001328320343461</v>
      </c>
      <c r="BM377" s="7">
        <v>46.549427204086854</v>
      </c>
      <c r="BN377" s="7">
        <v>220.81163636276997</v>
      </c>
      <c r="BO377" s="7">
        <v>241.78519157678693</v>
      </c>
      <c r="BP377" s="7">
        <v>265.25401003773089</v>
      </c>
      <c r="BQ377" s="7">
        <v>244.43770772915389</v>
      </c>
      <c r="BR377" s="7">
        <v>162.11359030280241</v>
      </c>
      <c r="BS377" s="7">
        <v>166.27882871788347</v>
      </c>
      <c r="BT377" s="7" t="s">
        <v>259</v>
      </c>
      <c r="BU377" s="7" t="s">
        <v>260</v>
      </c>
      <c r="BV377" s="7">
        <v>11.5</v>
      </c>
      <c r="BW377" s="7" t="s">
        <v>255</v>
      </c>
      <c r="BX377" s="9">
        <v>1.8999999761581421</v>
      </c>
      <c r="BY377" s="7" t="s">
        <v>231</v>
      </c>
      <c r="BZ377" s="7" t="s">
        <v>214</v>
      </c>
      <c r="CA377" s="25">
        <v>0</v>
      </c>
      <c r="CB377" s="25">
        <v>0</v>
      </c>
      <c r="CC377" s="25">
        <v>0</v>
      </c>
    </row>
    <row r="378" spans="1:81" x14ac:dyDescent="0.25">
      <c r="A378" s="7">
        <v>513</v>
      </c>
      <c r="B378" s="7">
        <v>44657</v>
      </c>
      <c r="C378" s="7" t="s">
        <v>2650</v>
      </c>
      <c r="D378" s="7" t="s">
        <v>2651</v>
      </c>
      <c r="E378" s="7" t="s">
        <v>2652</v>
      </c>
      <c r="F378" s="7" t="s">
        <v>360</v>
      </c>
      <c r="G378" s="7">
        <v>2</v>
      </c>
      <c r="H378" s="7" t="s">
        <v>226</v>
      </c>
      <c r="I378" s="8">
        <v>15.5</v>
      </c>
      <c r="J378" s="7" t="s">
        <v>214</v>
      </c>
      <c r="K378" s="8">
        <v>520.73931884765625</v>
      </c>
      <c r="L378" s="8">
        <v>3.5095436573028564</v>
      </c>
      <c r="M378" s="7" t="s">
        <v>659</v>
      </c>
      <c r="N378" s="7" t="s">
        <v>591</v>
      </c>
      <c r="O378" s="7" t="s">
        <v>248</v>
      </c>
      <c r="P378" s="7" t="s">
        <v>488</v>
      </c>
      <c r="Q378" s="7" t="s">
        <v>2653</v>
      </c>
      <c r="R378" s="7" t="s">
        <v>242</v>
      </c>
      <c r="T378" s="8">
        <v>0.80407321453094482</v>
      </c>
      <c r="U378" s="8">
        <v>0.83611482381820679</v>
      </c>
      <c r="V378" s="8">
        <v>0.80568075180053711</v>
      </c>
      <c r="W378" s="8">
        <v>0.66737323999404907</v>
      </c>
      <c r="X378" s="8">
        <v>0.39014333486557007</v>
      </c>
      <c r="Y378" s="8">
        <v>0.71645963191986084</v>
      </c>
      <c r="Z378" s="8">
        <v>0.57325512170791626</v>
      </c>
      <c r="AA378" s="8">
        <v>0.90890324115753174</v>
      </c>
      <c r="AB378" s="8">
        <v>0.92766839265823364</v>
      </c>
      <c r="AC378" s="8">
        <v>0.9063001275062561</v>
      </c>
      <c r="AD378" s="8">
        <v>0.71446347236633301</v>
      </c>
      <c r="AE378" s="8">
        <v>0.84431004524230957</v>
      </c>
      <c r="AF378" s="8">
        <v>0.89797163009643555</v>
      </c>
      <c r="AG378" s="8">
        <v>0.83264029026031494</v>
      </c>
      <c r="AH378" s="8">
        <v>0.15169167518615723</v>
      </c>
      <c r="AI378" s="8">
        <v>1.4572882652282715</v>
      </c>
      <c r="AJ378" s="8">
        <v>2.3011994361877441</v>
      </c>
      <c r="AK378" s="8">
        <v>1.9189794063568115</v>
      </c>
      <c r="AL378" s="8">
        <v>0.88309180736541748</v>
      </c>
      <c r="AM378" s="8">
        <v>0.35800084471702576</v>
      </c>
      <c r="AN378" s="8">
        <v>1.175824761390686</v>
      </c>
      <c r="AO378" s="8">
        <v>0.44861108064651489</v>
      </c>
      <c r="AP378" s="8">
        <v>-5.2565179765224457E-2</v>
      </c>
      <c r="AQ378" s="8"/>
      <c r="AR378" s="8"/>
      <c r="AS378" s="8">
        <v>-1.5416139128810229</v>
      </c>
      <c r="AT378" s="8">
        <v>-1.4789493931326776</v>
      </c>
      <c r="AU378" s="8">
        <v>-1.1491969609143515</v>
      </c>
      <c r="AV378" s="8">
        <v>-0.38266118178577407</v>
      </c>
      <c r="AW378" s="8">
        <v>-1.7304884948519008</v>
      </c>
      <c r="AX378" s="8">
        <v>-1.7371382757513127</v>
      </c>
      <c r="AY378" s="8">
        <v>-1.1953989255238324</v>
      </c>
      <c r="AZ378" s="8">
        <v>-0.44424027521814108</v>
      </c>
      <c r="BA378" s="8">
        <v>-0.91662470682074526</v>
      </c>
      <c r="BB378" s="8">
        <v>-1.3959199308679251</v>
      </c>
      <c r="BC378" s="8">
        <v>-0.91662470682074526</v>
      </c>
      <c r="BD378" s="8">
        <v>-1.3959199308679251</v>
      </c>
      <c r="BE378" s="8">
        <v>-1.2416579513021</v>
      </c>
      <c r="BF378" s="8">
        <v>-1.1391381646039593</v>
      </c>
      <c r="BG378" s="7">
        <v>22.451581605509059</v>
      </c>
      <c r="BH378" s="7">
        <v>-50</v>
      </c>
      <c r="BI378" s="7">
        <v>-3.1249651740027011</v>
      </c>
      <c r="BJ378" s="7">
        <v>-50</v>
      </c>
      <c r="BK378" s="7">
        <v>17.034947590283057</v>
      </c>
      <c r="BL378" s="7">
        <v>17.034947590283057</v>
      </c>
      <c r="BM378" s="7">
        <v>-7.7672480646545878</v>
      </c>
      <c r="BN378" s="7">
        <v>403.82510572460268</v>
      </c>
      <c r="BO378" s="7">
        <v>1973.843691937428</v>
      </c>
      <c r="BP378" s="7">
        <v>537.01224120898439</v>
      </c>
      <c r="BQ378" s="7">
        <v>2486.2238278419072</v>
      </c>
      <c r="BR378" s="7">
        <v>432.03164879996103</v>
      </c>
      <c r="BS378" s="7">
        <v>432.03164879996103</v>
      </c>
      <c r="BT378" s="7" t="s">
        <v>259</v>
      </c>
      <c r="BU378" s="7" t="s">
        <v>260</v>
      </c>
      <c r="BV378" s="7">
        <v>15.5</v>
      </c>
      <c r="BW378" s="7" t="s">
        <v>226</v>
      </c>
      <c r="BX378" s="9">
        <v>1.6000000238418579</v>
      </c>
      <c r="BY378" s="7" t="s">
        <v>591</v>
      </c>
      <c r="BZ378" s="7" t="s">
        <v>214</v>
      </c>
      <c r="CA378" s="25">
        <v>0</v>
      </c>
      <c r="CB378" s="25">
        <v>0</v>
      </c>
      <c r="CC378" s="25">
        <v>0</v>
      </c>
    </row>
    <row r="379" spans="1:81" x14ac:dyDescent="0.25">
      <c r="A379" s="7">
        <v>513</v>
      </c>
      <c r="B379" s="7">
        <v>44657</v>
      </c>
      <c r="C379" s="7" t="s">
        <v>2654</v>
      </c>
      <c r="D379" s="7" t="s">
        <v>2654</v>
      </c>
      <c r="E379" s="7" t="s">
        <v>2654</v>
      </c>
      <c r="F379" s="7" t="s">
        <v>360</v>
      </c>
      <c r="G379" s="7">
        <v>2</v>
      </c>
      <c r="H379" s="7" t="s">
        <v>255</v>
      </c>
      <c r="I379" s="8">
        <v>11.5</v>
      </c>
      <c r="J379" s="7" t="s">
        <v>214</v>
      </c>
      <c r="K379" s="8">
        <v>261.2142333984375</v>
      </c>
      <c r="L379" s="8">
        <v>6.1189079284667969</v>
      </c>
      <c r="M379" s="7" t="s">
        <v>349</v>
      </c>
      <c r="N379" s="7" t="s">
        <v>231</v>
      </c>
      <c r="O379" s="7" t="s">
        <v>374</v>
      </c>
      <c r="P379" s="7" t="s">
        <v>469</v>
      </c>
      <c r="Q379" s="7" t="s">
        <v>2655</v>
      </c>
      <c r="R379" s="7" t="s">
        <v>242</v>
      </c>
      <c r="T379" s="8">
        <v>0.56830203533172607</v>
      </c>
      <c r="U379" s="8">
        <v>0.66216367483139038</v>
      </c>
      <c r="V379" s="8">
        <v>0.51492130756378174</v>
      </c>
      <c r="W379" s="8">
        <v>0.52488845586776733</v>
      </c>
      <c r="X379" s="8">
        <v>-0.13450951874256134</v>
      </c>
      <c r="Y379" s="8">
        <v>0.44684174656867981</v>
      </c>
      <c r="Z379" s="8">
        <v>0.3503267765045166</v>
      </c>
      <c r="AA379" s="8">
        <v>0.81177705526351929</v>
      </c>
      <c r="AB379" s="8">
        <v>0.8278539776802063</v>
      </c>
      <c r="AC379" s="8">
        <v>0.85465389490127563</v>
      </c>
      <c r="AD379" s="8">
        <v>0.68859350681304932</v>
      </c>
      <c r="AE379" s="8">
        <v>0.71190387010574341</v>
      </c>
      <c r="AF379" s="8">
        <v>0.65412396192550659</v>
      </c>
      <c r="AG379" s="8">
        <v>0.66956323385238647</v>
      </c>
      <c r="AH379" s="8">
        <v>6.6709503531455994E-2</v>
      </c>
      <c r="AI379" s="8">
        <v>0.45295500755310059</v>
      </c>
      <c r="AJ379" s="8">
        <v>0.80145597457885742</v>
      </c>
      <c r="AK379" s="8">
        <v>0.53935438394546509</v>
      </c>
      <c r="AL379" s="8">
        <v>0.3054429292678833</v>
      </c>
      <c r="AM379" s="8">
        <v>9.9999997473787516E-5</v>
      </c>
      <c r="AN379" s="8">
        <v>0.32250064611434937</v>
      </c>
      <c r="AO379" s="8">
        <v>0.1205650269985199</v>
      </c>
      <c r="AP379" s="8">
        <v>8.5260242223739624E-2</v>
      </c>
      <c r="AQ379" s="8"/>
      <c r="AR379" s="8"/>
      <c r="AS379" s="8">
        <v>0.74611042462948074</v>
      </c>
      <c r="AT379" s="8">
        <v>7.2340717986225725E-2</v>
      </c>
      <c r="AU379" s="8">
        <v>0.13457126997816343</v>
      </c>
      <c r="AV379" s="8">
        <v>-0.16379794054664923</v>
      </c>
      <c r="AW379" s="8">
        <v>0.57545102674135229</v>
      </c>
      <c r="AX379" s="8">
        <v>-0.10702899316111843</v>
      </c>
      <c r="AY379" s="8">
        <v>-1.6711235662517832</v>
      </c>
      <c r="AZ379" s="8">
        <v>-0.94321042998458704</v>
      </c>
      <c r="BA379" s="8">
        <v>-0.21418546343599337</v>
      </c>
      <c r="BB379" s="8">
        <v>-0.3926558986200373</v>
      </c>
      <c r="BC379" s="8">
        <v>-1.3316874948942428</v>
      </c>
      <c r="BD379" s="8">
        <v>-0.63708336887362482</v>
      </c>
      <c r="BE379" s="8">
        <v>-0.29347730053883719</v>
      </c>
      <c r="BF379" s="8">
        <v>-0.3619059855332985</v>
      </c>
      <c r="BG379" s="8">
        <v>30.875076226502035</v>
      </c>
      <c r="BH379" s="8">
        <v>-15.744729587629102</v>
      </c>
      <c r="BI379" s="8">
        <v>19.729177808505362</v>
      </c>
      <c r="BJ379" s="8">
        <v>-50</v>
      </c>
      <c r="BK379" s="8">
        <v>-29.923670428934056</v>
      </c>
      <c r="BL379" s="8">
        <v>-42.193040926373698</v>
      </c>
      <c r="BM379" s="8">
        <v>-14.54286448465491</v>
      </c>
      <c r="BN379" s="8">
        <v>180.56413972219698</v>
      </c>
      <c r="BO379" s="8">
        <v>302.34170809141983</v>
      </c>
      <c r="BP379" s="8">
        <v>209.67881283013557</v>
      </c>
      <c r="BQ379" s="8">
        <v>401.34409839632849</v>
      </c>
      <c r="BR379" s="8">
        <v>339.37911971405254</v>
      </c>
      <c r="BS379" s="8">
        <v>371.42846180175354</v>
      </c>
      <c r="BT379" s="7" t="s">
        <v>399</v>
      </c>
      <c r="BU379" s="7" t="s">
        <v>400</v>
      </c>
      <c r="BV379" s="7">
        <v>10.833333015441895</v>
      </c>
      <c r="BW379" s="7" t="s">
        <v>345</v>
      </c>
      <c r="BX379" s="9">
        <v>1.7999999523162842</v>
      </c>
      <c r="BY379" s="7" t="s">
        <v>231</v>
      </c>
      <c r="BZ379" s="7" t="s">
        <v>214</v>
      </c>
      <c r="CA379" s="25">
        <v>0</v>
      </c>
      <c r="CB379" s="25">
        <v>0</v>
      </c>
      <c r="CC379" s="25">
        <v>0</v>
      </c>
    </row>
    <row r="380" spans="1:81" x14ac:dyDescent="0.25">
      <c r="A380" s="7">
        <v>513</v>
      </c>
      <c r="B380" s="7">
        <v>44657</v>
      </c>
      <c r="C380" s="7" t="s">
        <v>2657</v>
      </c>
      <c r="D380" s="7" t="s">
        <v>2657</v>
      </c>
      <c r="E380" s="7" t="s">
        <v>2657</v>
      </c>
      <c r="F380" s="7" t="s">
        <v>360</v>
      </c>
      <c r="G380" s="7">
        <v>2</v>
      </c>
      <c r="H380" s="7" t="s">
        <v>226</v>
      </c>
      <c r="I380" s="8">
        <v>15.5</v>
      </c>
      <c r="J380" s="7" t="s">
        <v>214</v>
      </c>
      <c r="K380" s="8">
        <v>4069.41796875</v>
      </c>
      <c r="L380" s="8">
        <v>4.3000855445861816</v>
      </c>
      <c r="M380" s="7" t="s">
        <v>349</v>
      </c>
      <c r="N380" s="7" t="s">
        <v>231</v>
      </c>
      <c r="O380" s="7" t="s">
        <v>301</v>
      </c>
      <c r="P380" s="7" t="s">
        <v>362</v>
      </c>
      <c r="Q380" s="7" t="s">
        <v>2658</v>
      </c>
      <c r="R380" s="7" t="s">
        <v>242</v>
      </c>
      <c r="T380" s="8">
        <v>0.6860424280166626</v>
      </c>
      <c r="U380" s="8">
        <v>0.71441406011581421</v>
      </c>
      <c r="V380" s="8">
        <v>0.63022458553314209</v>
      </c>
      <c r="W380" s="8">
        <v>0.66103476285934448</v>
      </c>
      <c r="X380" s="8">
        <v>-5.8730322867631912E-2</v>
      </c>
      <c r="Y380" s="8">
        <v>0.54028379917144775</v>
      </c>
      <c r="Z380" s="8">
        <v>0.4907936155796051</v>
      </c>
      <c r="AA380" s="8">
        <v>0.68188077211380005</v>
      </c>
      <c r="AB380" s="8">
        <v>0.7326393723487854</v>
      </c>
      <c r="AC380" s="8">
        <v>0.71311032772064209</v>
      </c>
      <c r="AD380" s="8">
        <v>0.81262272596359253</v>
      </c>
      <c r="AE380" s="8">
        <v>0.64868307113647461</v>
      </c>
      <c r="AF380" s="8">
        <v>0.57216846942901611</v>
      </c>
      <c r="AG380" s="8">
        <v>0.54070872068405151</v>
      </c>
      <c r="AH380" s="8">
        <v>2.4194819927215576</v>
      </c>
      <c r="AI380" s="8">
        <v>19.83177375793457</v>
      </c>
      <c r="AJ380" s="8">
        <v>31.361660003662109</v>
      </c>
      <c r="AK380" s="8">
        <v>23.942161560058594</v>
      </c>
      <c r="AL380" s="8">
        <v>13.951537132263184</v>
      </c>
      <c r="AM380" s="8">
        <v>9.9999997473787516E-5</v>
      </c>
      <c r="AN380" s="8">
        <v>14.142738342285156</v>
      </c>
      <c r="AO380" s="8">
        <v>6.1260652542114258</v>
      </c>
      <c r="AP380" s="8">
        <v>3.1485855579376221</v>
      </c>
      <c r="AQ380" s="8"/>
      <c r="AR380" s="8"/>
      <c r="AS380" s="8">
        <v>1.6898760327662008</v>
      </c>
      <c r="AT380" s="8">
        <v>0.96671135978605505</v>
      </c>
      <c r="AU380" s="8">
        <v>1.6623750352106699</v>
      </c>
      <c r="AV380" s="8">
        <v>1.1519764692245151</v>
      </c>
      <c r="AW380" s="8">
        <v>1.6849967017405849</v>
      </c>
      <c r="AX380" s="8">
        <v>0.97452175486337045</v>
      </c>
      <c r="AY380" s="8">
        <v>1.6316816922476973</v>
      </c>
      <c r="AZ380" s="8">
        <v>1.2225887759655534</v>
      </c>
      <c r="BA380" s="8">
        <v>1.7637660063008813</v>
      </c>
      <c r="BB380" s="8">
        <v>1.1646527606768471</v>
      </c>
      <c r="BC380" s="8">
        <v>1.1313614553982545</v>
      </c>
      <c r="BD380" s="8">
        <v>1.3097810107551475</v>
      </c>
      <c r="BE380" s="8">
        <v>1.5940094872773816</v>
      </c>
      <c r="BF380" s="8">
        <v>1.1317053552119145</v>
      </c>
      <c r="BG380" s="8">
        <v>90.076588130645007</v>
      </c>
      <c r="BH380" s="8">
        <v>51.495675620075666</v>
      </c>
      <c r="BI380" s="8">
        <v>86.803708900564516</v>
      </c>
      <c r="BJ380" s="8">
        <v>38.904682513956686</v>
      </c>
      <c r="BK380" s="8">
        <v>60.318196051006076</v>
      </c>
      <c r="BL380" s="8">
        <v>17.343259821996256</v>
      </c>
      <c r="BM380" s="8">
        <v>57.490351839707365</v>
      </c>
      <c r="BN380" s="8">
        <v>403.82510572460268</v>
      </c>
      <c r="BO380" s="8">
        <v>1973.843691937428</v>
      </c>
      <c r="BP380" s="8">
        <v>537.01224120898439</v>
      </c>
      <c r="BQ380" s="8">
        <v>2486.2238278419072</v>
      </c>
      <c r="BR380" s="8">
        <v>1614.8184602245053</v>
      </c>
      <c r="BS380" s="8">
        <v>3363.648237186685</v>
      </c>
      <c r="BT380" s="7" t="s">
        <v>399</v>
      </c>
      <c r="BU380" s="7" t="s">
        <v>400</v>
      </c>
      <c r="BV380" s="7">
        <v>20</v>
      </c>
      <c r="BW380" s="7" t="s">
        <v>299</v>
      </c>
      <c r="BX380" s="9">
        <v>1.875</v>
      </c>
      <c r="BY380" s="7" t="s">
        <v>231</v>
      </c>
      <c r="BZ380" s="7" t="s">
        <v>214</v>
      </c>
      <c r="CA380" s="25">
        <v>0</v>
      </c>
      <c r="CB380" s="25">
        <v>0</v>
      </c>
      <c r="CC380" s="25">
        <v>0</v>
      </c>
    </row>
    <row r="381" spans="1:81" x14ac:dyDescent="0.25">
      <c r="A381" s="7">
        <v>513</v>
      </c>
      <c r="B381" s="7">
        <v>44657</v>
      </c>
      <c r="C381" s="7" t="s">
        <v>2659</v>
      </c>
      <c r="D381" s="7" t="s">
        <v>2660</v>
      </c>
      <c r="E381" s="7" t="s">
        <v>2660</v>
      </c>
      <c r="F381" s="7" t="s">
        <v>360</v>
      </c>
      <c r="G381" s="7">
        <v>2</v>
      </c>
      <c r="H381" s="7" t="s">
        <v>312</v>
      </c>
      <c r="I381" s="8">
        <v>17.5</v>
      </c>
      <c r="J381" s="7" t="s">
        <v>214</v>
      </c>
      <c r="K381" s="8">
        <v>527.99609375</v>
      </c>
      <c r="L381" s="8">
        <v>4.083763599395752</v>
      </c>
      <c r="M381" s="7" t="s">
        <v>267</v>
      </c>
      <c r="N381" s="7" t="s">
        <v>591</v>
      </c>
      <c r="O381" s="7" t="s">
        <v>367</v>
      </c>
      <c r="P381" s="7" t="s">
        <v>493</v>
      </c>
      <c r="Q381" s="7" t="s">
        <v>2661</v>
      </c>
      <c r="R381" s="7" t="s">
        <v>242</v>
      </c>
      <c r="T381" s="8">
        <v>0.78622257709503174</v>
      </c>
      <c r="U381" s="8">
        <v>0.79301470518112183</v>
      </c>
      <c r="V381" s="8">
        <v>0.78097796440124512</v>
      </c>
      <c r="W381" s="8">
        <v>0.66075778007507324</v>
      </c>
      <c r="X381" s="8">
        <v>0.39842617511749268</v>
      </c>
      <c r="Y381" s="8">
        <v>0.74365723133087158</v>
      </c>
      <c r="Z381" s="8">
        <v>0.65525162220001221</v>
      </c>
      <c r="AA381" s="8">
        <v>0.78747934103012085</v>
      </c>
      <c r="AB381" s="8">
        <v>0.77967554330825806</v>
      </c>
      <c r="AC381" s="8">
        <v>0.90571296215057373</v>
      </c>
      <c r="AD381" s="8">
        <v>0.68324357271194458</v>
      </c>
      <c r="AE381" s="8">
        <v>0.75547152757644653</v>
      </c>
      <c r="AF381" s="8">
        <v>0.89130032062530518</v>
      </c>
      <c r="AG381" s="8">
        <v>0.85933762788772583</v>
      </c>
      <c r="AH381" s="8">
        <v>0.17810037732124329</v>
      </c>
      <c r="AI381" s="8">
        <v>1.6730098724365234</v>
      </c>
      <c r="AJ381" s="8">
        <v>2.5625522136688232</v>
      </c>
      <c r="AK381" s="8">
        <v>2.1839828491210938</v>
      </c>
      <c r="AL381" s="8">
        <v>1.0265555381774902</v>
      </c>
      <c r="AM381" s="8">
        <v>0.42925050854682922</v>
      </c>
      <c r="AN381" s="8">
        <v>1.4329359531402588</v>
      </c>
      <c r="AO381" s="8">
        <v>0.60205096006393433</v>
      </c>
      <c r="AP381" s="8">
        <v>-0.41074040532112122</v>
      </c>
      <c r="AQ381" s="8"/>
      <c r="AR381" s="8"/>
      <c r="AS381" s="8">
        <v>-1.0180657512719056</v>
      </c>
      <c r="AT381" s="8">
        <v>-0.36299120422060893</v>
      </c>
      <c r="AU381" s="8">
        <v>-1.0444480129328442</v>
      </c>
      <c r="AV381" s="8">
        <v>-0.25859069381819955</v>
      </c>
      <c r="AW381" s="8">
        <v>-0.30827525649289811</v>
      </c>
      <c r="AX381" s="8">
        <v>0.61695660350714776</v>
      </c>
      <c r="AY381" s="8">
        <v>-1.0928660906037504</v>
      </c>
      <c r="AZ381" s="8">
        <v>-0.3304643089173287</v>
      </c>
      <c r="BA381" s="8">
        <v>-2.6762415345488542</v>
      </c>
      <c r="BB381" s="8">
        <v>-2.1600204696170695</v>
      </c>
      <c r="BC381" s="8">
        <v>-2.2258846908605183</v>
      </c>
      <c r="BD381" s="8">
        <v>-1.8215118538288682</v>
      </c>
      <c r="BE381" s="8">
        <v>-1.3942968894517953</v>
      </c>
      <c r="BF381" s="8">
        <v>-0.71943698781582111</v>
      </c>
      <c r="BG381" s="8">
        <v>-14.378267012842899</v>
      </c>
      <c r="BH381" s="8">
        <v>-50</v>
      </c>
      <c r="BI381" s="8">
        <v>-50</v>
      </c>
      <c r="BJ381" s="8">
        <v>-50</v>
      </c>
      <c r="BK381" s="8">
        <v>-50</v>
      </c>
      <c r="BL381" s="8">
        <v>-50</v>
      </c>
      <c r="BM381" s="8">
        <v>-44.063044502140485</v>
      </c>
      <c r="BN381" s="8">
        <v>603.91278192675531</v>
      </c>
      <c r="BO381" s="8">
        <v>5043.3615826936966</v>
      </c>
      <c r="BP381" s="8">
        <v>859.40723167773592</v>
      </c>
      <c r="BQ381" s="8">
        <v>6188.0226684910822</v>
      </c>
      <c r="BR381" s="8">
        <v>1700.845548301101</v>
      </c>
      <c r="BS381" s="8">
        <v>1153.3561382304326</v>
      </c>
      <c r="BT381" s="7" t="s">
        <v>259</v>
      </c>
      <c r="BU381" s="7" t="s">
        <v>260</v>
      </c>
      <c r="BV381" s="7">
        <v>17.5</v>
      </c>
      <c r="BW381" s="7" t="s">
        <v>312</v>
      </c>
      <c r="BX381" s="9">
        <v>0</v>
      </c>
      <c r="BY381" s="7" t="s">
        <v>591</v>
      </c>
      <c r="BZ381" s="7" t="s">
        <v>214</v>
      </c>
      <c r="CA381" s="25">
        <v>0</v>
      </c>
      <c r="CB381" s="25">
        <v>0</v>
      </c>
      <c r="CC381" s="25">
        <v>0</v>
      </c>
    </row>
    <row r="382" spans="1:81" x14ac:dyDescent="0.25">
      <c r="A382" s="7">
        <v>513</v>
      </c>
      <c r="B382" s="7">
        <v>44657</v>
      </c>
      <c r="C382" s="7" t="s">
        <v>2664</v>
      </c>
      <c r="D382" s="7" t="s">
        <v>2665</v>
      </c>
      <c r="E382" s="7" t="s">
        <v>2665</v>
      </c>
      <c r="F382" s="7" t="s">
        <v>223</v>
      </c>
      <c r="H382" s="7" t="s">
        <v>226</v>
      </c>
      <c r="I382" s="8">
        <v>15.5</v>
      </c>
      <c r="J382" s="7" t="s">
        <v>214</v>
      </c>
      <c r="K382" s="8">
        <v>1732.9815673828125</v>
      </c>
      <c r="L382" s="8">
        <v>6.0848226547241211</v>
      </c>
      <c r="M382" s="7" t="s">
        <v>429</v>
      </c>
      <c r="N382" s="7" t="s">
        <v>295</v>
      </c>
      <c r="O382" s="7" t="s">
        <v>214</v>
      </c>
      <c r="P382" s="7" t="s">
        <v>233</v>
      </c>
      <c r="Q382" s="7" t="s">
        <v>19142</v>
      </c>
      <c r="R382" s="7" t="s">
        <v>286</v>
      </c>
      <c r="T382" s="8">
        <v>0.45511999726295471</v>
      </c>
      <c r="U382" s="8">
        <v>0.5380023717880249</v>
      </c>
      <c r="V382" s="8">
        <v>0.37541520595550537</v>
      </c>
      <c r="W382" s="8">
        <v>0.56034731864929199</v>
      </c>
      <c r="X382" s="8">
        <v>-0.27482593059539795</v>
      </c>
      <c r="Y382" s="8">
        <v>0.2782207727432251</v>
      </c>
      <c r="Z382" s="8">
        <v>0.292429119348526</v>
      </c>
      <c r="AA382" s="8">
        <v>0.63454145193099976</v>
      </c>
      <c r="AB382" s="8">
        <v>0.67890048027038574</v>
      </c>
      <c r="AC382" s="8">
        <v>0.62533354759216309</v>
      </c>
      <c r="AD382" s="8">
        <v>0.65058600902557373</v>
      </c>
      <c r="AE382" s="8">
        <v>0.79261177778244019</v>
      </c>
      <c r="AF382" s="8">
        <v>0.5458100438117981</v>
      </c>
      <c r="AG382" s="8">
        <v>0.52522569894790649</v>
      </c>
      <c r="AH382" s="8">
        <v>2.3268568515777588</v>
      </c>
      <c r="AI382" s="8">
        <v>12.652715682983398</v>
      </c>
      <c r="AJ382" s="8">
        <v>22.713312149047852</v>
      </c>
      <c r="AK382" s="8">
        <v>13.715989112854004</v>
      </c>
      <c r="AL382" s="8">
        <v>11.373714447021484</v>
      </c>
      <c r="AM382" s="8">
        <v>9.9999997473787516E-5</v>
      </c>
      <c r="AN382" s="8">
        <v>7.004035472869873</v>
      </c>
      <c r="AO382" s="8">
        <v>3.5103514194488525</v>
      </c>
      <c r="AP382" s="8">
        <v>3.1034657955169678</v>
      </c>
      <c r="AQ382" s="8"/>
      <c r="AR382" s="8"/>
      <c r="AS382" s="8">
        <v>1.6246364660694916</v>
      </c>
      <c r="AT382" s="8">
        <v>0.94662839139806554</v>
      </c>
      <c r="AU382" s="8">
        <v>1.6102701772347485</v>
      </c>
      <c r="AV382" s="8">
        <v>0.93532077783297973</v>
      </c>
      <c r="AW382" s="8">
        <v>1.5738862988720326</v>
      </c>
      <c r="AX382" s="8">
        <v>0.91305924120229065</v>
      </c>
      <c r="AY382" s="8">
        <v>1.3815162519677462</v>
      </c>
      <c r="AZ382" s="8">
        <v>0.77874741336089626</v>
      </c>
      <c r="BA382" s="8">
        <v>-1.2241767734101854</v>
      </c>
      <c r="BB382" s="8">
        <v>-0.7148156648226357</v>
      </c>
      <c r="BC382" s="8">
        <v>-1.6143939413644259</v>
      </c>
      <c r="BD382" s="8">
        <v>-0.9959885779000921</v>
      </c>
      <c r="BE382" s="8">
        <v>0.55862307989490123</v>
      </c>
      <c r="BF382" s="8">
        <v>0.31049193017858406</v>
      </c>
      <c r="BG382" s="7">
        <v>76.697668727402075</v>
      </c>
      <c r="BH382" s="7">
        <v>75.389186173423482</v>
      </c>
      <c r="BI382" s="7">
        <v>68.762399375230913</v>
      </c>
      <c r="BJ382" s="7">
        <v>55.998206857248121</v>
      </c>
      <c r="BK382" s="7">
        <v>-50</v>
      </c>
      <c r="BL382" s="7">
        <v>-50</v>
      </c>
      <c r="BM382" s="7">
        <v>29.474576855550765</v>
      </c>
      <c r="BN382" s="7">
        <v>403.82510572460268</v>
      </c>
      <c r="BO382" s="7">
        <v>426.50086719747179</v>
      </c>
      <c r="BP382" s="7">
        <v>541.34186091990648</v>
      </c>
      <c r="BQ382" s="7">
        <v>762.54296448180435</v>
      </c>
      <c r="BR382" s="7">
        <v>2627.4996257699277</v>
      </c>
      <c r="BS382" s="7">
        <v>2627.4996257699277</v>
      </c>
      <c r="BT382" s="7" t="s">
        <v>520</v>
      </c>
      <c r="BU382" s="7" t="s">
        <v>521</v>
      </c>
      <c r="BV382" s="7">
        <v>21</v>
      </c>
      <c r="BW382" s="7" t="s">
        <v>837</v>
      </c>
      <c r="BX382" s="9">
        <v>2.2999999523162842</v>
      </c>
      <c r="BY382" s="7" t="s">
        <v>295</v>
      </c>
      <c r="BZ382" s="7" t="s">
        <v>214</v>
      </c>
      <c r="CA382" s="25">
        <v>0</v>
      </c>
      <c r="CB382" s="25">
        <v>0</v>
      </c>
      <c r="CC382" s="25">
        <v>0</v>
      </c>
    </row>
    <row r="383" spans="1:81" x14ac:dyDescent="0.25">
      <c r="A383" s="7">
        <v>513</v>
      </c>
      <c r="B383" s="7">
        <v>44657</v>
      </c>
      <c r="C383" s="7" t="s">
        <v>2666</v>
      </c>
      <c r="D383" s="7" t="s">
        <v>2667</v>
      </c>
      <c r="E383" s="7" t="s">
        <v>2668</v>
      </c>
      <c r="F383" s="7" t="s">
        <v>212</v>
      </c>
      <c r="G383" s="7">
        <v>2</v>
      </c>
      <c r="H383" s="7" t="s">
        <v>345</v>
      </c>
      <c r="I383" s="8">
        <v>10.5</v>
      </c>
      <c r="J383" s="7" t="s">
        <v>214</v>
      </c>
      <c r="K383" s="8">
        <v>196.13609313964844</v>
      </c>
      <c r="L383" s="8">
        <v>3.8111000061035156</v>
      </c>
      <c r="M383" s="7" t="s">
        <v>518</v>
      </c>
      <c r="N383" s="7" t="s">
        <v>231</v>
      </c>
      <c r="O383" s="7" t="s">
        <v>214</v>
      </c>
      <c r="P383" s="7" t="s">
        <v>249</v>
      </c>
      <c r="Q383" s="7" t="s">
        <v>2669</v>
      </c>
      <c r="R383" s="7" t="s">
        <v>219</v>
      </c>
      <c r="T383" s="8">
        <v>0.43009030818939209</v>
      </c>
      <c r="U383" s="8">
        <v>0.53851085901260376</v>
      </c>
      <c r="V383" s="8">
        <v>0.42870089411735535</v>
      </c>
      <c r="W383" s="8">
        <v>0.31262096762657166</v>
      </c>
      <c r="X383" s="8">
        <v>0.10431306064128876</v>
      </c>
      <c r="Y383" s="8">
        <v>0.42444014549255371</v>
      </c>
      <c r="Z383" s="8">
        <v>0.30566117167472839</v>
      </c>
      <c r="AA383" s="8">
        <v>0.74739599227905273</v>
      </c>
      <c r="AB383" s="8">
        <v>0.78967314958572388</v>
      </c>
      <c r="AC383" s="8">
        <v>0.85328835248947144</v>
      </c>
      <c r="AD383" s="8">
        <v>0.76918911933898926</v>
      </c>
      <c r="AE383" s="8">
        <v>0.59650391340255737</v>
      </c>
      <c r="AF383" s="8">
        <v>0.80381077527999878</v>
      </c>
      <c r="AG383" s="8">
        <v>0.69881647825241089</v>
      </c>
      <c r="AH383" s="8">
        <v>4.0167961269617081E-2</v>
      </c>
      <c r="AI383" s="8">
        <v>0.20640850067138672</v>
      </c>
      <c r="AJ383" s="8">
        <v>0.39246493577957153</v>
      </c>
      <c r="AK383" s="8">
        <v>0.27038323879241943</v>
      </c>
      <c r="AL383" s="8">
        <v>0.10954011976718903</v>
      </c>
      <c r="AM383" s="8">
        <v>2.5346416980028152E-2</v>
      </c>
      <c r="AN383" s="8">
        <v>0.1844528466463089</v>
      </c>
      <c r="AO383" s="8">
        <v>6.3340336084365845E-2</v>
      </c>
      <c r="AP383" s="8">
        <v>-0.22924478352069855</v>
      </c>
      <c r="AQ383" s="8"/>
      <c r="AR383" s="8"/>
      <c r="AS383" s="8">
        <v>0.88464439317157617</v>
      </c>
      <c r="AT383" s="8">
        <v>0.41769082976489008</v>
      </c>
      <c r="AU383" s="8">
        <v>0.98950193589810065</v>
      </c>
      <c r="AV383" s="8">
        <v>0.41615593734821893</v>
      </c>
      <c r="AW383" s="8">
        <v>2.1911120513996285</v>
      </c>
      <c r="AX383" s="8">
        <v>1.6018318864533485</v>
      </c>
      <c r="AY383" s="8">
        <v>1.7645835162169274</v>
      </c>
      <c r="AZ383" s="8">
        <v>1.135100399423185</v>
      </c>
      <c r="BA383" s="8">
        <v>-1.6674065750373828</v>
      </c>
      <c r="BB383" s="8">
        <v>-1.7841747247400479</v>
      </c>
      <c r="BC383" s="8">
        <v>-1.6674065750373828</v>
      </c>
      <c r="BD383" s="8">
        <v>-1.7841747247400479</v>
      </c>
      <c r="BE383" s="8">
        <v>0.41583812443524454</v>
      </c>
      <c r="BF383" s="8">
        <v>4.0493391825783637E-4</v>
      </c>
      <c r="BG383" s="8">
        <v>24.719320632997825</v>
      </c>
      <c r="BH383" s="8">
        <v>28.925819389264689</v>
      </c>
      <c r="BI383" s="8">
        <v>33.641942207406423</v>
      </c>
      <c r="BJ383" s="8">
        <v>10.606199317674502</v>
      </c>
      <c r="BK383" s="8">
        <v>6.0130582983055518</v>
      </c>
      <c r="BL383" s="8">
        <v>6.0130582983055518</v>
      </c>
      <c r="BM383" s="8">
        <v>18.319899690659096</v>
      </c>
      <c r="BN383" s="8">
        <v>147.65258339942349</v>
      </c>
      <c r="BO383" s="8">
        <v>139.40212108091376</v>
      </c>
      <c r="BP383" s="8">
        <v>130.15210203774308</v>
      </c>
      <c r="BQ383" s="8">
        <v>175.33350816735762</v>
      </c>
      <c r="BR383" s="8">
        <v>184.3423155151425</v>
      </c>
      <c r="BS383" s="8">
        <v>184.3423155151425</v>
      </c>
      <c r="BT383" s="7" t="s">
        <v>220</v>
      </c>
      <c r="BU383" s="7" t="s">
        <v>221</v>
      </c>
      <c r="BV383" s="7">
        <v>10.5</v>
      </c>
      <c r="BW383" s="7" t="s">
        <v>345</v>
      </c>
      <c r="BX383" s="9">
        <v>1.8999999761581421</v>
      </c>
      <c r="BY383" s="7" t="s">
        <v>231</v>
      </c>
      <c r="BZ383" s="7" t="s">
        <v>214</v>
      </c>
      <c r="CA383" s="25">
        <v>0</v>
      </c>
      <c r="CB383" s="25">
        <v>0</v>
      </c>
      <c r="CC383" s="25">
        <v>0</v>
      </c>
    </row>
    <row r="384" spans="1:81" x14ac:dyDescent="0.25">
      <c r="A384" s="7">
        <v>513</v>
      </c>
      <c r="B384" s="7">
        <v>44657</v>
      </c>
      <c r="C384" s="7" t="s">
        <v>2670</v>
      </c>
      <c r="D384" s="7" t="s">
        <v>2670</v>
      </c>
      <c r="E384" s="7" t="s">
        <v>2670</v>
      </c>
      <c r="F384" s="7" t="s">
        <v>360</v>
      </c>
      <c r="H384" s="7" t="s">
        <v>224</v>
      </c>
      <c r="I384" s="8">
        <v>24.5</v>
      </c>
      <c r="J384" s="7" t="s">
        <v>214</v>
      </c>
      <c r="K384" s="8">
        <v>7573.08935546875</v>
      </c>
      <c r="L384" s="8">
        <v>0.92269998788833618</v>
      </c>
      <c r="M384" s="7" t="s">
        <v>349</v>
      </c>
      <c r="N384" s="7" t="s">
        <v>214</v>
      </c>
      <c r="O384" s="7" t="s">
        <v>214</v>
      </c>
      <c r="P384" s="7" t="s">
        <v>469</v>
      </c>
      <c r="Q384" s="7" t="s">
        <v>2671</v>
      </c>
      <c r="R384" s="7" t="s">
        <v>242</v>
      </c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>
        <v>1.4867800284288777</v>
      </c>
      <c r="AT384" s="8">
        <v>0.75903839610008483</v>
      </c>
      <c r="AU384" s="8">
        <v>-0.84427353671869665</v>
      </c>
      <c r="AV384" s="8">
        <v>-9.8616323500188605E-2</v>
      </c>
      <c r="AW384" s="8">
        <v>1.859435816094507</v>
      </c>
      <c r="AX384" s="8">
        <v>1.1040777861725966</v>
      </c>
      <c r="AY384" s="8">
        <v>-0.86995316658245181</v>
      </c>
      <c r="AZ384" s="8">
        <v>-0.14883691434940907</v>
      </c>
      <c r="BA384" s="8">
        <v>-0.36760075232136913</v>
      </c>
      <c r="BB384" s="8">
        <v>0.32188069143675496</v>
      </c>
      <c r="BC384" s="8">
        <v>-1.2489748780689827</v>
      </c>
      <c r="BD384" s="8">
        <v>-0.53866369744213549</v>
      </c>
      <c r="BE384" s="8">
        <v>2.5689184719807447E-3</v>
      </c>
      <c r="BF384" s="8">
        <v>0.23314665640295054</v>
      </c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7" t="s">
        <v>352</v>
      </c>
      <c r="BU384" s="7" t="s">
        <v>353</v>
      </c>
      <c r="BV384" s="7">
        <v>17.5</v>
      </c>
      <c r="BW384" s="7" t="s">
        <v>312</v>
      </c>
      <c r="BX384" s="9">
        <v>0</v>
      </c>
      <c r="BY384" s="7" t="s">
        <v>214</v>
      </c>
      <c r="BZ384" s="7" t="s">
        <v>214</v>
      </c>
      <c r="CA384" s="25">
        <v>0</v>
      </c>
      <c r="CB384" s="25">
        <v>0</v>
      </c>
      <c r="CC384" s="25">
        <v>0</v>
      </c>
    </row>
    <row r="385" spans="1:81" x14ac:dyDescent="0.25">
      <c r="A385" s="7">
        <v>513</v>
      </c>
      <c r="B385" s="7">
        <v>44657</v>
      </c>
      <c r="C385" s="7" t="s">
        <v>2672</v>
      </c>
      <c r="D385" s="7" t="s">
        <v>2673</v>
      </c>
      <c r="E385" s="7" t="s">
        <v>2674</v>
      </c>
      <c r="F385" s="7" t="s">
        <v>223</v>
      </c>
      <c r="G385" s="7">
        <v>2</v>
      </c>
      <c r="H385" s="7" t="s">
        <v>238</v>
      </c>
      <c r="I385" s="8">
        <v>13.5</v>
      </c>
      <c r="J385" s="7" t="s">
        <v>214</v>
      </c>
      <c r="K385" s="8">
        <v>312.97393798828125</v>
      </c>
      <c r="L385" s="8">
        <v>5.178673267364502</v>
      </c>
      <c r="M385" s="7" t="s">
        <v>518</v>
      </c>
      <c r="N385" s="7" t="s">
        <v>231</v>
      </c>
      <c r="O385" s="7" t="s">
        <v>396</v>
      </c>
      <c r="P385" s="7" t="s">
        <v>233</v>
      </c>
      <c r="Q385" s="7" t="s">
        <v>2675</v>
      </c>
      <c r="R385" s="7" t="s">
        <v>219</v>
      </c>
      <c r="T385" s="8">
        <v>0.9119488000869751</v>
      </c>
      <c r="U385" s="8">
        <v>0.8872063159942627</v>
      </c>
      <c r="V385" s="8">
        <v>0.88291662931442261</v>
      </c>
      <c r="W385" s="8">
        <v>0.74574536085128784</v>
      </c>
      <c r="X385" s="8">
        <v>0.45233544707298279</v>
      </c>
      <c r="Y385" s="8">
        <v>0.89854180812835693</v>
      </c>
      <c r="Z385" s="8">
        <v>0.77616757154464722</v>
      </c>
      <c r="AA385" s="8">
        <v>0.92627346515655518</v>
      </c>
      <c r="AB385" s="8">
        <v>0.9192158579826355</v>
      </c>
      <c r="AC385" s="8">
        <v>0.96430003643035889</v>
      </c>
      <c r="AD385" s="8">
        <v>0.89590591192245483</v>
      </c>
      <c r="AE385" s="8">
        <v>0.85112625360488892</v>
      </c>
      <c r="AF385" s="8">
        <v>0.94125133752822876</v>
      </c>
      <c r="AG385" s="8">
        <v>0.91318213939666748</v>
      </c>
      <c r="AH385" s="8">
        <v>8.1224381923675537E-2</v>
      </c>
      <c r="AI385" s="8">
        <v>0.88500350713729858</v>
      </c>
      <c r="AJ385" s="8">
        <v>1.3074878454208374</v>
      </c>
      <c r="AK385" s="8">
        <v>1.1260344982147217</v>
      </c>
      <c r="AL385" s="8">
        <v>0.52838724851608276</v>
      </c>
      <c r="AM385" s="8">
        <v>0.22225171327590942</v>
      </c>
      <c r="AN385" s="8">
        <v>0.78961211442947388</v>
      </c>
      <c r="AO385" s="8">
        <v>0.32523870468139648</v>
      </c>
      <c r="AP385" s="8">
        <v>-0.23087498545646667</v>
      </c>
      <c r="AQ385" s="8"/>
      <c r="AR385" s="8"/>
      <c r="AS385" s="8">
        <v>-0.96375144414575287</v>
      </c>
      <c r="AT385" s="8">
        <v>-1.4317232435289877</v>
      </c>
      <c r="AU385" s="8">
        <v>0.12468059574020431</v>
      </c>
      <c r="AV385" s="8">
        <v>-0.7476051911473246</v>
      </c>
      <c r="AW385" s="8">
        <v>0.47352197140590951</v>
      </c>
      <c r="AX385" s="8">
        <v>-0.39777876315086791</v>
      </c>
      <c r="AY385" s="8">
        <v>1.5858344705496767</v>
      </c>
      <c r="AZ385" s="8">
        <v>1.0607264459175039</v>
      </c>
      <c r="BA385" s="8">
        <v>-1.2673512880311293</v>
      </c>
      <c r="BB385" s="8">
        <v>-1.7419998404132246</v>
      </c>
      <c r="BC385" s="8">
        <v>0.46442361833513762</v>
      </c>
      <c r="BD385" s="8">
        <v>-0.12836384806102724</v>
      </c>
      <c r="BE385" s="8">
        <v>6.9559653975674332E-2</v>
      </c>
      <c r="BF385" s="8">
        <v>-0.5644574067306547</v>
      </c>
      <c r="BG385" s="8">
        <v>13.721172442507736</v>
      </c>
      <c r="BH385" s="8">
        <v>7.7675053882820393</v>
      </c>
      <c r="BI385" s="8">
        <v>23.931722700020998</v>
      </c>
      <c r="BJ385" s="8">
        <v>3.1573898464284751</v>
      </c>
      <c r="BK385" s="8">
        <v>7.0657874184451588</v>
      </c>
      <c r="BL385" s="8">
        <v>7.0657874184451588</v>
      </c>
      <c r="BM385" s="8">
        <v>10.451560869021593</v>
      </c>
      <c r="BN385" s="8">
        <v>270.03024425680195</v>
      </c>
      <c r="BO385" s="8">
        <v>288.66367049112301</v>
      </c>
      <c r="BP385" s="8">
        <v>238.07388302559011</v>
      </c>
      <c r="BQ385" s="8">
        <v>303.0921306482719</v>
      </c>
      <c r="BR385" s="8">
        <v>290.85986485489292</v>
      </c>
      <c r="BS385" s="8">
        <v>290.85986485489292</v>
      </c>
      <c r="BT385" s="7" t="s">
        <v>520</v>
      </c>
      <c r="BU385" s="7" t="s">
        <v>521</v>
      </c>
      <c r="BV385" s="7">
        <v>14.166666984558105</v>
      </c>
      <c r="BW385" s="7" t="s">
        <v>287</v>
      </c>
      <c r="BX385" s="9">
        <v>1.3500000238418579</v>
      </c>
      <c r="BY385" s="7" t="s">
        <v>231</v>
      </c>
      <c r="BZ385" s="7" t="s">
        <v>214</v>
      </c>
      <c r="CA385" s="25">
        <v>0</v>
      </c>
      <c r="CB385" s="25">
        <v>0</v>
      </c>
      <c r="CC385" s="25">
        <v>0</v>
      </c>
    </row>
    <row r="386" spans="1:81" x14ac:dyDescent="0.25">
      <c r="A386" s="7">
        <v>513</v>
      </c>
      <c r="B386" s="7">
        <v>44657</v>
      </c>
      <c r="C386" s="7" t="s">
        <v>2676</v>
      </c>
      <c r="D386" s="7" t="s">
        <v>2677</v>
      </c>
      <c r="E386" s="7" t="s">
        <v>2677</v>
      </c>
      <c r="F386" s="7" t="s">
        <v>446</v>
      </c>
      <c r="H386" s="7" t="s">
        <v>224</v>
      </c>
      <c r="I386" s="8">
        <v>24.5</v>
      </c>
      <c r="J386" s="7" t="s">
        <v>214</v>
      </c>
      <c r="K386" s="8">
        <v>155.82771301269531</v>
      </c>
      <c r="L386" s="8">
        <v>2.0416800975799561</v>
      </c>
      <c r="M386" s="7" t="s">
        <v>349</v>
      </c>
      <c r="N386" s="7" t="s">
        <v>214</v>
      </c>
      <c r="O386" s="7" t="s">
        <v>214</v>
      </c>
      <c r="P386" s="7" t="s">
        <v>410</v>
      </c>
      <c r="Q386" s="7" t="s">
        <v>2678</v>
      </c>
      <c r="R386" s="7" t="s">
        <v>242</v>
      </c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>
        <v>0.50771199827993641</v>
      </c>
      <c r="AT386" s="8">
        <v>2.1147112476721133</v>
      </c>
      <c r="AU386" s="8">
        <v>1.3087639794926562</v>
      </c>
      <c r="AV386" s="8">
        <v>1.696922096843023</v>
      </c>
      <c r="AW386" s="8">
        <v>1.3783166685241848</v>
      </c>
      <c r="AX386" s="8">
        <v>1.8718184620330194</v>
      </c>
      <c r="AY386" s="8">
        <v>1.6307049430045297</v>
      </c>
      <c r="AZ386" s="8">
        <v>1.4963343929661597</v>
      </c>
      <c r="BA386" s="8">
        <v>-0.44223723171163282</v>
      </c>
      <c r="BB386" s="8">
        <v>0.25554638086448261</v>
      </c>
      <c r="BC386" s="8">
        <v>-1.715537368135118</v>
      </c>
      <c r="BD386" s="8">
        <v>-1.3755521180048544</v>
      </c>
      <c r="BE386" s="8">
        <v>0.444620498242426</v>
      </c>
      <c r="BF386" s="8">
        <v>1.0099634103956572</v>
      </c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7" t="s">
        <v>352</v>
      </c>
      <c r="BU386" s="7" t="s">
        <v>353</v>
      </c>
      <c r="BV386" s="7">
        <v>11.5</v>
      </c>
      <c r="BW386" s="7" t="s">
        <v>255</v>
      </c>
      <c r="BX386" s="9">
        <v>0</v>
      </c>
      <c r="BY386" s="7" t="s">
        <v>214</v>
      </c>
      <c r="BZ386" s="7" t="s">
        <v>214</v>
      </c>
      <c r="CA386" s="25">
        <v>0</v>
      </c>
      <c r="CB386" s="25">
        <v>0</v>
      </c>
      <c r="CC386" s="25">
        <v>0</v>
      </c>
    </row>
    <row r="387" spans="1:81" x14ac:dyDescent="0.25">
      <c r="A387" s="7">
        <v>513</v>
      </c>
      <c r="B387" s="7">
        <v>44657</v>
      </c>
      <c r="C387" s="7" t="s">
        <v>2680</v>
      </c>
      <c r="D387" s="7" t="s">
        <v>2681</v>
      </c>
      <c r="E387" s="7" t="s">
        <v>2681</v>
      </c>
      <c r="F387" s="7" t="s">
        <v>409</v>
      </c>
      <c r="H387" s="7" t="s">
        <v>224</v>
      </c>
      <c r="I387" s="8">
        <v>24.5</v>
      </c>
      <c r="J387" s="7" t="s">
        <v>214</v>
      </c>
      <c r="K387" s="8">
        <v>3729.156982421875</v>
      </c>
      <c r="L387" s="8">
        <v>0.60780000686645508</v>
      </c>
      <c r="M387" s="7" t="s">
        <v>349</v>
      </c>
      <c r="N387" s="7" t="s">
        <v>214</v>
      </c>
      <c r="O387" s="7" t="s">
        <v>248</v>
      </c>
      <c r="P387" s="7" t="s">
        <v>493</v>
      </c>
      <c r="Q387" s="7" t="s">
        <v>2682</v>
      </c>
      <c r="R387" s="7" t="s">
        <v>242</v>
      </c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>
        <v>3.3602428033650815</v>
      </c>
      <c r="AT387" s="8">
        <v>2.2794170104689893</v>
      </c>
      <c r="AU387" s="8">
        <v>-1.3513446894605827</v>
      </c>
      <c r="AV387" s="8">
        <v>-0.71922939525838281</v>
      </c>
      <c r="AW387" s="8">
        <v>3.5989328126358204</v>
      </c>
      <c r="AX387" s="8">
        <v>2.5780494876622617</v>
      </c>
      <c r="AY387" s="8">
        <v>2.6527920031690502</v>
      </c>
      <c r="AZ387" s="8">
        <v>1.841340810368193</v>
      </c>
      <c r="BA387" s="8">
        <v>-0.38558753056200218</v>
      </c>
      <c r="BB387" s="8">
        <v>0.30563699054659643</v>
      </c>
      <c r="BC387" s="8">
        <v>1.6192893261120762</v>
      </c>
      <c r="BD387" s="8">
        <v>2.0220253656614204</v>
      </c>
      <c r="BE387" s="8">
        <v>1.582387454209907</v>
      </c>
      <c r="BF387" s="8">
        <v>1.3845400449081797</v>
      </c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7" t="s">
        <v>352</v>
      </c>
      <c r="BU387" s="7" t="s">
        <v>353</v>
      </c>
      <c r="BV387" s="7">
        <v>15.5</v>
      </c>
      <c r="BW387" s="7" t="s">
        <v>226</v>
      </c>
      <c r="BX387" s="9">
        <v>0</v>
      </c>
      <c r="BY387" s="7" t="s">
        <v>214</v>
      </c>
      <c r="BZ387" s="7" t="s">
        <v>214</v>
      </c>
      <c r="CA387" s="25">
        <v>0</v>
      </c>
      <c r="CB387" s="25">
        <v>0</v>
      </c>
      <c r="CC387" s="25">
        <v>0</v>
      </c>
    </row>
    <row r="388" spans="1:81" x14ac:dyDescent="0.25">
      <c r="A388" s="7">
        <v>513</v>
      </c>
      <c r="B388" s="7">
        <v>44657</v>
      </c>
      <c r="C388" s="7" t="s">
        <v>2683</v>
      </c>
      <c r="D388" s="7" t="s">
        <v>2684</v>
      </c>
      <c r="E388" s="7" t="s">
        <v>2684</v>
      </c>
      <c r="F388" s="7" t="s">
        <v>212</v>
      </c>
      <c r="H388" s="7" t="s">
        <v>224</v>
      </c>
      <c r="I388" s="8">
        <v>24.5</v>
      </c>
      <c r="J388" s="7" t="s">
        <v>214</v>
      </c>
      <c r="K388" s="8">
        <v>56.969326019287109</v>
      </c>
      <c r="L388" s="8">
        <v>3.134758472442627</v>
      </c>
      <c r="M388" s="7" t="s">
        <v>456</v>
      </c>
      <c r="N388" s="7" t="s">
        <v>214</v>
      </c>
      <c r="O388" s="7" t="s">
        <v>350</v>
      </c>
      <c r="P388" s="7" t="s">
        <v>249</v>
      </c>
      <c r="Q388" s="7" t="s">
        <v>2685</v>
      </c>
      <c r="R388" s="7" t="s">
        <v>219</v>
      </c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>
        <v>0.69392780837719792</v>
      </c>
      <c r="AT388" s="8">
        <v>2.2962052317127748</v>
      </c>
      <c r="AU388" s="8">
        <v>0.10357939304126967</v>
      </c>
      <c r="AV388" s="8">
        <v>1.7846173111435308</v>
      </c>
      <c r="AW388" s="8">
        <v>0.31778566324354973</v>
      </c>
      <c r="AX388" s="8">
        <v>0.81727924872899149</v>
      </c>
      <c r="AY388" s="8">
        <v>-0.29256005333963747</v>
      </c>
      <c r="AZ388" s="8">
        <v>0.91790750194366644</v>
      </c>
      <c r="BA388" s="8">
        <v>1.9983449873067392</v>
      </c>
      <c r="BB388" s="8">
        <v>2.7669344307414772</v>
      </c>
      <c r="BC388" s="8">
        <v>1.9983449873067392</v>
      </c>
      <c r="BD388" s="8">
        <v>2.7669344307414772</v>
      </c>
      <c r="BE388" s="8">
        <v>0.80323713098930971</v>
      </c>
      <c r="BF388" s="8">
        <v>1.8916463591686528</v>
      </c>
      <c r="BT388" s="7" t="s">
        <v>352</v>
      </c>
      <c r="BU388" s="7" t="s">
        <v>353</v>
      </c>
      <c r="BV388" s="7">
        <v>6.5</v>
      </c>
      <c r="BW388" s="7" t="s">
        <v>402</v>
      </c>
      <c r="BX388" s="9">
        <v>0</v>
      </c>
      <c r="BY388" s="7" t="s">
        <v>214</v>
      </c>
      <c r="BZ388" s="7" t="s">
        <v>214</v>
      </c>
      <c r="CA388" s="25">
        <v>0</v>
      </c>
      <c r="CB388" s="25">
        <v>0</v>
      </c>
      <c r="CC388" s="25">
        <v>0</v>
      </c>
    </row>
    <row r="389" spans="1:81" x14ac:dyDescent="0.25">
      <c r="A389" s="7">
        <v>513</v>
      </c>
      <c r="B389" s="7">
        <v>44657</v>
      </c>
      <c r="C389" s="7" t="s">
        <v>2686</v>
      </c>
      <c r="D389" s="7" t="s">
        <v>2687</v>
      </c>
      <c r="E389" s="7" t="s">
        <v>2687</v>
      </c>
      <c r="F389" s="7" t="s">
        <v>280</v>
      </c>
      <c r="G389" s="7">
        <v>1</v>
      </c>
      <c r="H389" s="7" t="s">
        <v>345</v>
      </c>
      <c r="I389" s="8">
        <v>10.5</v>
      </c>
      <c r="J389" s="7" t="s">
        <v>281</v>
      </c>
      <c r="K389" s="8">
        <v>154.11685180664063</v>
      </c>
      <c r="L389" s="8">
        <v>6.2943000793457031</v>
      </c>
      <c r="M389" s="7" t="s">
        <v>447</v>
      </c>
      <c r="N389" s="7" t="s">
        <v>231</v>
      </c>
      <c r="O389" s="7" t="s">
        <v>256</v>
      </c>
      <c r="P389" s="7" t="s">
        <v>284</v>
      </c>
      <c r="Q389" s="7" t="s">
        <v>2688</v>
      </c>
      <c r="R389" s="7" t="s">
        <v>291</v>
      </c>
      <c r="T389" s="8">
        <v>0.79532366991043091</v>
      </c>
      <c r="U389" s="8">
        <v>0.82884687185287476</v>
      </c>
      <c r="V389" s="8">
        <v>0.78848409652709961</v>
      </c>
      <c r="W389" s="8">
        <v>0.53053247928619385</v>
      </c>
      <c r="X389" s="8">
        <v>0.44068810343742371</v>
      </c>
      <c r="Y389" s="8">
        <v>0.78591012954711914</v>
      </c>
      <c r="Z389" s="8">
        <v>0.64475053548812866</v>
      </c>
      <c r="AA389" s="8">
        <v>0.88721227645874023</v>
      </c>
      <c r="AB389" s="8">
        <v>0.90279412269592285</v>
      </c>
      <c r="AC389" s="8">
        <v>0.89593702554702759</v>
      </c>
      <c r="AD389" s="8">
        <v>0.70087224245071411</v>
      </c>
      <c r="AE389" s="8">
        <v>0.74675506353378296</v>
      </c>
      <c r="AF389" s="8">
        <v>0.89970916509628296</v>
      </c>
      <c r="AG389" s="8">
        <v>0.88763147592544556</v>
      </c>
      <c r="AH389" s="8">
        <v>4.3028760701417923E-2</v>
      </c>
      <c r="AI389" s="8">
        <v>0.40887531638145447</v>
      </c>
      <c r="AJ389" s="8">
        <v>0.6470826268196106</v>
      </c>
      <c r="AK389" s="8">
        <v>0.5327180027961731</v>
      </c>
      <c r="AL389" s="8">
        <v>0.19913433492183685</v>
      </c>
      <c r="AM389" s="8">
        <v>0.11470656841993332</v>
      </c>
      <c r="AN389" s="8">
        <v>0.36586499214172363</v>
      </c>
      <c r="AO389" s="8">
        <v>0.14312346279621124</v>
      </c>
      <c r="AP389" s="8">
        <v>-0.14972159266471863</v>
      </c>
      <c r="AQ389" s="8"/>
      <c r="AR389" s="8"/>
      <c r="AS389" s="8">
        <v>-1.7049537074611893</v>
      </c>
      <c r="AT389" s="8">
        <v>-2.7118979579852565</v>
      </c>
      <c r="AU389" s="8">
        <v>-2.1680478833120103</v>
      </c>
      <c r="AV389" s="8">
        <v>-2.9008757373836769</v>
      </c>
      <c r="AW389" s="8">
        <v>-7.4795856614862863E-2</v>
      </c>
      <c r="AX389" s="8">
        <v>-0.72228912944405232</v>
      </c>
      <c r="AY389" s="8">
        <v>-1.6269368042167938</v>
      </c>
      <c r="AZ389" s="8">
        <v>-2.0313847369759808</v>
      </c>
      <c r="BA389" s="8">
        <v>-2.1516997972293566</v>
      </c>
      <c r="BB389" s="8">
        <v>-2.3287130448065589</v>
      </c>
      <c r="BC389" s="8">
        <v>-0.90234758573002971</v>
      </c>
      <c r="BD389" s="8">
        <v>-1.3730868464738766</v>
      </c>
      <c r="BE389" s="8">
        <v>-1.4381302724273739</v>
      </c>
      <c r="BF389" s="8">
        <v>-2.0113745755115668</v>
      </c>
      <c r="BG389" s="8">
        <v>4.1943942738509792</v>
      </c>
      <c r="BH389" s="8">
        <v>7.0178012565251757</v>
      </c>
      <c r="BI389" s="8">
        <v>13.241160797554095</v>
      </c>
      <c r="BJ389" s="8">
        <v>15.454640419782987</v>
      </c>
      <c r="BK389" s="8">
        <v>17.917597411189085</v>
      </c>
      <c r="BL389" s="8">
        <v>23.967151232303614</v>
      </c>
      <c r="BM389" s="8">
        <v>13.632124231867657</v>
      </c>
      <c r="BN389" s="8">
        <v>147.65258339942349</v>
      </c>
      <c r="BO389" s="8">
        <v>143.30123744403716</v>
      </c>
      <c r="BP389" s="8">
        <v>133.70999164279519</v>
      </c>
      <c r="BQ389" s="8">
        <v>130.2986465336345</v>
      </c>
      <c r="BR389" s="8">
        <v>126.50281475712787</v>
      </c>
      <c r="BS389" s="8">
        <v>117.17943285967782</v>
      </c>
      <c r="BT389" s="7" t="s">
        <v>476</v>
      </c>
      <c r="BU389" s="7" t="s">
        <v>477</v>
      </c>
      <c r="BV389" s="7">
        <v>10.833333015441895</v>
      </c>
      <c r="BW389" s="7" t="s">
        <v>345</v>
      </c>
      <c r="BX389" s="9">
        <v>2.2249999046325684</v>
      </c>
      <c r="BY389" s="7" t="s">
        <v>231</v>
      </c>
      <c r="BZ389" s="7" t="s">
        <v>214</v>
      </c>
      <c r="CA389" s="25">
        <v>0</v>
      </c>
      <c r="CB389" s="25">
        <v>0</v>
      </c>
      <c r="CC389" s="25">
        <v>0</v>
      </c>
    </row>
    <row r="390" spans="1:81" x14ac:dyDescent="0.25">
      <c r="A390" s="7">
        <v>513</v>
      </c>
      <c r="B390" s="7">
        <v>44657</v>
      </c>
      <c r="C390" s="7" t="s">
        <v>2689</v>
      </c>
      <c r="D390" s="7" t="s">
        <v>2689</v>
      </c>
      <c r="E390" s="7" t="s">
        <v>2689</v>
      </c>
      <c r="F390" s="7" t="s">
        <v>360</v>
      </c>
      <c r="H390" s="7" t="s">
        <v>345</v>
      </c>
      <c r="I390" s="8">
        <v>10.5</v>
      </c>
      <c r="J390" s="7" t="s">
        <v>214</v>
      </c>
      <c r="K390" s="8">
        <v>110.20989990234375</v>
      </c>
      <c r="L390" s="8">
        <v>5.8214993476867676</v>
      </c>
      <c r="M390" s="7" t="s">
        <v>215</v>
      </c>
      <c r="N390" s="7" t="s">
        <v>295</v>
      </c>
      <c r="O390" s="7" t="s">
        <v>214</v>
      </c>
      <c r="P390" s="7" t="s">
        <v>469</v>
      </c>
      <c r="Q390" s="7" t="s">
        <v>2690</v>
      </c>
      <c r="R390" s="7" t="s">
        <v>219</v>
      </c>
      <c r="T390" s="8">
        <v>0.57964009046554565</v>
      </c>
      <c r="U390" s="8">
        <v>0.65437126159667969</v>
      </c>
      <c r="V390" s="8">
        <v>0.62089759111404419</v>
      </c>
      <c r="W390" s="8">
        <v>0.38405686616897583</v>
      </c>
      <c r="X390" s="8">
        <v>0.31111240386962891</v>
      </c>
      <c r="Y390" s="8">
        <v>0.57293909788131714</v>
      </c>
      <c r="Z390" s="8">
        <v>0.40128913521766663</v>
      </c>
      <c r="AA390" s="8">
        <v>0.89612746238708496</v>
      </c>
      <c r="AB390" s="8">
        <v>0.88584244251251221</v>
      </c>
      <c r="AC390" s="8">
        <v>0.94424706697463989</v>
      </c>
      <c r="AD390" s="8">
        <v>0.6792837381362915</v>
      </c>
      <c r="AE390" s="8">
        <v>0.81882983446121216</v>
      </c>
      <c r="AF390" s="8">
        <v>0.89500325918197632</v>
      </c>
      <c r="AG390" s="8">
        <v>0.82890677452087402</v>
      </c>
      <c r="AH390" s="8">
        <v>3.1528841704130173E-2</v>
      </c>
      <c r="AI390" s="8">
        <v>0.21835070848464966</v>
      </c>
      <c r="AJ390" s="8">
        <v>0.37433364987373352</v>
      </c>
      <c r="AK390" s="8">
        <v>0.30737859010696411</v>
      </c>
      <c r="AL390" s="8">
        <v>0.10562796890735626</v>
      </c>
      <c r="AM390" s="8">
        <v>5.9336714446544647E-2</v>
      </c>
      <c r="AN390" s="8">
        <v>0.19543647766113281</v>
      </c>
      <c r="AO390" s="8">
        <v>6.5271824598312378E-2</v>
      </c>
      <c r="AP390" s="8">
        <v>-0.5091596245765686</v>
      </c>
      <c r="AQ390" s="8"/>
      <c r="AR390" s="8"/>
      <c r="AS390" s="8">
        <v>-2.0482016233945224</v>
      </c>
      <c r="AT390" s="8">
        <v>-1.5399002360119132</v>
      </c>
      <c r="AU390" s="8">
        <v>-1.5028548205770007</v>
      </c>
      <c r="AV390" s="8">
        <v>-0.8421171173472376</v>
      </c>
      <c r="AW390" s="8">
        <v>1.1903249437575303</v>
      </c>
      <c r="AX390" s="8">
        <v>1.1589725698123503</v>
      </c>
      <c r="AY390" s="8">
        <v>1.7087619074479177</v>
      </c>
      <c r="AZ390" s="8">
        <v>1.2435426881947762</v>
      </c>
      <c r="BA390" s="8">
        <v>1.0525111242331446</v>
      </c>
      <c r="BB390" s="8">
        <v>0.58649403046497695</v>
      </c>
      <c r="BC390" s="8">
        <v>1.7172387720136262</v>
      </c>
      <c r="BD390" s="8">
        <v>1.2560888227576961</v>
      </c>
      <c r="BE390" s="8">
        <v>0.35296338391344922</v>
      </c>
      <c r="BF390" s="8">
        <v>0.31051345964510818</v>
      </c>
      <c r="BG390" s="8">
        <v>-33.973974688532927</v>
      </c>
      <c r="BH390" s="8">
        <v>-50</v>
      </c>
      <c r="BI390" s="8">
        <v>-18.094746618107791</v>
      </c>
      <c r="BJ390" s="8">
        <v>9.8719667107352489</v>
      </c>
      <c r="BK390" s="8">
        <v>-24.235531540343832</v>
      </c>
      <c r="BL390" s="8">
        <v>11.583113478409324</v>
      </c>
      <c r="BM390" s="8">
        <v>-17.474862109639997</v>
      </c>
      <c r="BN390" s="8">
        <v>147.65258339942349</v>
      </c>
      <c r="BO390" s="8">
        <v>189.14479228141056</v>
      </c>
      <c r="BP390" s="8">
        <v>130.15210203774308</v>
      </c>
      <c r="BQ390" s="8">
        <v>99.330015272049735</v>
      </c>
      <c r="BR390" s="8">
        <v>136.91985495375764</v>
      </c>
      <c r="BS390" s="8">
        <v>97.444162132213947</v>
      </c>
      <c r="BT390" s="7" t="s">
        <v>2105</v>
      </c>
      <c r="BU390" s="7" t="s">
        <v>2106</v>
      </c>
      <c r="BV390" s="7">
        <v>10.5</v>
      </c>
      <c r="BW390" s="7" t="s">
        <v>345</v>
      </c>
      <c r="BX390" s="9">
        <v>1.3999999761581421</v>
      </c>
      <c r="BY390" s="7" t="s">
        <v>295</v>
      </c>
      <c r="BZ390" s="7" t="s">
        <v>214</v>
      </c>
      <c r="CA390" s="25">
        <v>0</v>
      </c>
      <c r="CB390" s="25">
        <v>0</v>
      </c>
      <c r="CC390" s="25">
        <v>0</v>
      </c>
    </row>
    <row r="391" spans="1:81" x14ac:dyDescent="0.25">
      <c r="A391" s="7">
        <v>513</v>
      </c>
      <c r="B391" s="7">
        <v>44657</v>
      </c>
      <c r="C391" s="7" t="s">
        <v>2691</v>
      </c>
      <c r="D391" s="7" t="s">
        <v>2692</v>
      </c>
      <c r="E391" s="7" t="s">
        <v>2689</v>
      </c>
      <c r="F391" s="7" t="s">
        <v>360</v>
      </c>
      <c r="H391" s="7" t="s">
        <v>245</v>
      </c>
      <c r="I391" s="8">
        <v>12.5</v>
      </c>
      <c r="J391" s="7" t="s">
        <v>214</v>
      </c>
      <c r="K391" s="8">
        <v>506.727783203125</v>
      </c>
      <c r="L391" s="8">
        <v>3.5536339282989502</v>
      </c>
      <c r="M391" s="7" t="s">
        <v>215</v>
      </c>
      <c r="N391" s="7" t="s">
        <v>295</v>
      </c>
      <c r="O391" s="7" t="s">
        <v>214</v>
      </c>
      <c r="P391" s="7" t="s">
        <v>362</v>
      </c>
      <c r="Q391" s="7" t="s">
        <v>2693</v>
      </c>
      <c r="R391" s="7" t="s">
        <v>219</v>
      </c>
      <c r="T391" s="8">
        <v>0.50244081020355225</v>
      </c>
      <c r="U391" s="8">
        <v>0.57812964916229248</v>
      </c>
      <c r="V391" s="8">
        <v>0.50345915555953979</v>
      </c>
      <c r="W391" s="8">
        <v>0.41051816940307617</v>
      </c>
      <c r="X391" s="8">
        <v>0.19746793806552887</v>
      </c>
      <c r="Y391" s="8">
        <v>0.4435691237449646</v>
      </c>
      <c r="Z391" s="8">
        <v>0.29413744807243347</v>
      </c>
      <c r="AA391" s="8">
        <v>0.8963477611541748</v>
      </c>
      <c r="AB391" s="8">
        <v>0.93925535678863525</v>
      </c>
      <c r="AC391" s="8">
        <v>0.94146037101745605</v>
      </c>
      <c r="AD391" s="8">
        <v>0.81869226694107056</v>
      </c>
      <c r="AE391" s="8">
        <v>0.8161589503288269</v>
      </c>
      <c r="AF391" s="8">
        <v>0.87146204710006714</v>
      </c>
      <c r="AG391" s="8">
        <v>0.79889965057373047</v>
      </c>
      <c r="AH391" s="8">
        <v>0.21171508729457855</v>
      </c>
      <c r="AI391" s="8">
        <v>1.2709394693374634</v>
      </c>
      <c r="AJ391" s="8">
        <v>2.2207705974578857</v>
      </c>
      <c r="AK391" s="8">
        <v>1.6736383438110352</v>
      </c>
      <c r="AL391" s="8">
        <v>0.75815767049789429</v>
      </c>
      <c r="AM391" s="8">
        <v>0.25289866328239441</v>
      </c>
      <c r="AN391" s="8">
        <v>1.0160199403762817</v>
      </c>
      <c r="AO391" s="8">
        <v>0.32126429677009583</v>
      </c>
      <c r="AP391" s="8">
        <v>1.1483292579650879</v>
      </c>
      <c r="AQ391" s="8"/>
      <c r="AR391" s="8"/>
      <c r="AS391" s="8">
        <v>1.6055508456006802</v>
      </c>
      <c r="AT391" s="8">
        <v>0.97016913183669251</v>
      </c>
      <c r="AU391" s="8">
        <v>4.0574743250420812E-2</v>
      </c>
      <c r="AV391" s="8">
        <v>0.95743507185131949</v>
      </c>
      <c r="AW391" s="8">
        <v>1.7997283099081205</v>
      </c>
      <c r="AX391" s="8">
        <v>1.1141994410442206</v>
      </c>
      <c r="AY391" s="8">
        <v>1.8019268862599764</v>
      </c>
      <c r="AZ391" s="8">
        <v>1.1201430162945056</v>
      </c>
      <c r="BA391" s="8">
        <v>1.7461514545266525</v>
      </c>
      <c r="BB391" s="8">
        <v>1.0570593774241486</v>
      </c>
      <c r="BC391" s="8">
        <v>1.8547723510808625</v>
      </c>
      <c r="BD391" s="8">
        <v>1.1822073325163935</v>
      </c>
      <c r="BE391" s="8">
        <v>1.4747840984377856</v>
      </c>
      <c r="BF391" s="8">
        <v>1.0668688951612133</v>
      </c>
      <c r="BG391" s="8">
        <v>56.424012323347149</v>
      </c>
      <c r="BH391" s="8">
        <v>4.6266539588343587</v>
      </c>
      <c r="BI391" s="8">
        <v>61.583583689227019</v>
      </c>
      <c r="BJ391" s="8">
        <v>66.022773843372022</v>
      </c>
      <c r="BK391" s="8">
        <v>60.248428515499732</v>
      </c>
      <c r="BL391" s="8">
        <v>68.615137638927706</v>
      </c>
      <c r="BM391" s="8">
        <v>52.920098328201334</v>
      </c>
      <c r="BN391" s="8">
        <v>220.81163636276997</v>
      </c>
      <c r="BO391" s="8">
        <v>483.28324216104403</v>
      </c>
      <c r="BP391" s="8">
        <v>194.66665475766365</v>
      </c>
      <c r="BQ391" s="8">
        <v>172.17204489739331</v>
      </c>
      <c r="BR391" s="8">
        <v>201.43225697181376</v>
      </c>
      <c r="BS391" s="8">
        <v>159.03581730361364</v>
      </c>
      <c r="BT391" s="7" t="s">
        <v>2105</v>
      </c>
      <c r="BU391" s="7" t="s">
        <v>2106</v>
      </c>
      <c r="BV391" s="7">
        <v>12.5</v>
      </c>
      <c r="BW391" s="7" t="s">
        <v>245</v>
      </c>
      <c r="BX391" s="9">
        <v>1.3999999761581421</v>
      </c>
      <c r="BY391" s="7" t="s">
        <v>295</v>
      </c>
      <c r="BZ391" s="7" t="s">
        <v>214</v>
      </c>
      <c r="CA391" s="25">
        <v>0</v>
      </c>
      <c r="CB391" s="25">
        <v>0</v>
      </c>
      <c r="CC391" s="25">
        <v>0</v>
      </c>
    </row>
    <row r="392" spans="1:81" x14ac:dyDescent="0.25">
      <c r="A392" s="7">
        <v>513</v>
      </c>
      <c r="B392" s="7">
        <v>44657</v>
      </c>
      <c r="C392" s="7" t="s">
        <v>2694</v>
      </c>
      <c r="D392" s="7" t="s">
        <v>2695</v>
      </c>
      <c r="E392" s="7" t="s">
        <v>2695</v>
      </c>
      <c r="F392" s="7" t="s">
        <v>266</v>
      </c>
      <c r="H392" s="7" t="s">
        <v>224</v>
      </c>
      <c r="I392" s="8">
        <v>24.5</v>
      </c>
      <c r="J392" s="7" t="s">
        <v>214</v>
      </c>
      <c r="K392" s="8">
        <v>6970.2744140625</v>
      </c>
      <c r="L392" s="8">
        <v>2.1847999095916748</v>
      </c>
      <c r="M392" s="7" t="s">
        <v>429</v>
      </c>
      <c r="N392" s="7" t="s">
        <v>214</v>
      </c>
      <c r="O392" s="7" t="s">
        <v>214</v>
      </c>
      <c r="P392" s="7" t="s">
        <v>269</v>
      </c>
      <c r="Q392" s="7" t="s">
        <v>2696</v>
      </c>
      <c r="R392" s="7" t="s">
        <v>286</v>
      </c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>
        <v>1.8027451180583176</v>
      </c>
      <c r="AT392" s="8">
        <v>1.082742676004125</v>
      </c>
      <c r="AU392" s="8">
        <v>1.2185105952927808</v>
      </c>
      <c r="AV392" s="8">
        <v>0.64927577650044199</v>
      </c>
      <c r="AW392" s="8">
        <v>0.58499972760715269</v>
      </c>
      <c r="AX392" s="8">
        <v>0.18009729409344905</v>
      </c>
      <c r="AY392" s="8">
        <v>-6.4877300719595468</v>
      </c>
      <c r="AZ392" s="8">
        <v>-4.6817212887747282</v>
      </c>
      <c r="BA392" s="8">
        <v>-3.1500244474109187</v>
      </c>
      <c r="BB392" s="8">
        <v>-2.4510891914268389</v>
      </c>
      <c r="BC392" s="8">
        <v>-2.7689350323946682</v>
      </c>
      <c r="BD392" s="8">
        <v>-2.0285887087973986</v>
      </c>
      <c r="BE392" s="8">
        <v>-1.4667390184678137</v>
      </c>
      <c r="BF392" s="8">
        <v>-1.208213907066825</v>
      </c>
      <c r="BT392" s="7" t="s">
        <v>352</v>
      </c>
      <c r="BU392" s="7" t="s">
        <v>353</v>
      </c>
      <c r="BV392" s="7">
        <v>24.5</v>
      </c>
      <c r="BW392" s="7" t="s">
        <v>224</v>
      </c>
      <c r="BX392" s="9">
        <v>2.2000000476837158</v>
      </c>
      <c r="BY392" s="7" t="s">
        <v>214</v>
      </c>
      <c r="BZ392" s="7" t="s">
        <v>214</v>
      </c>
      <c r="CA392" s="25">
        <v>0</v>
      </c>
      <c r="CB392" s="25">
        <v>0</v>
      </c>
      <c r="CC392" s="25">
        <v>0</v>
      </c>
    </row>
    <row r="393" spans="1:81" x14ac:dyDescent="0.25">
      <c r="A393" s="7">
        <v>513</v>
      </c>
      <c r="B393" s="7">
        <v>44657</v>
      </c>
      <c r="C393" s="7" t="s">
        <v>2697</v>
      </c>
      <c r="D393" s="7" t="s">
        <v>2697</v>
      </c>
      <c r="E393" s="7" t="s">
        <v>2698</v>
      </c>
      <c r="F393" s="7" t="s">
        <v>331</v>
      </c>
      <c r="H393" s="7" t="s">
        <v>213</v>
      </c>
      <c r="I393" s="8">
        <v>9.5</v>
      </c>
      <c r="J393" s="7" t="s">
        <v>214</v>
      </c>
      <c r="K393" s="8">
        <v>36.665153503417969</v>
      </c>
      <c r="L393" s="8">
        <v>4.7632699012756348</v>
      </c>
      <c r="M393" s="7" t="s">
        <v>663</v>
      </c>
      <c r="N393" s="7" t="s">
        <v>231</v>
      </c>
      <c r="O393" s="7" t="s">
        <v>389</v>
      </c>
      <c r="P393" s="7" t="s">
        <v>481</v>
      </c>
      <c r="Q393" s="7" t="s">
        <v>19143</v>
      </c>
      <c r="R393" s="7" t="s">
        <v>242</v>
      </c>
      <c r="S393" s="7">
        <v>2</v>
      </c>
      <c r="T393" s="8">
        <v>0.54512894153594971</v>
      </c>
      <c r="U393" s="8">
        <v>0.58926188945770264</v>
      </c>
      <c r="V393" s="8">
        <v>0.55277001857757568</v>
      </c>
      <c r="W393" s="8">
        <v>0.43766790628433228</v>
      </c>
      <c r="X393" s="8">
        <v>0.21607162058353424</v>
      </c>
      <c r="Y393" s="8">
        <v>0.49310511350631714</v>
      </c>
      <c r="Z393" s="8">
        <v>0.34039148688316345</v>
      </c>
      <c r="AA393" s="8">
        <v>0.72206401824951172</v>
      </c>
      <c r="AB393" s="8">
        <v>0.73380404710769653</v>
      </c>
      <c r="AC393" s="8">
        <v>0.79532861709594727</v>
      </c>
      <c r="AD393" s="8">
        <v>0.73625165224075317</v>
      </c>
      <c r="AE393" s="8">
        <v>0.45024394989013672</v>
      </c>
      <c r="AF393" s="8">
        <v>0.85057157278060913</v>
      </c>
      <c r="AG393" s="8">
        <v>0.72701108455657959</v>
      </c>
      <c r="AH393" s="8">
        <v>6.1399447731673717E-3</v>
      </c>
      <c r="AI393" s="8">
        <v>3.999004140496254E-2</v>
      </c>
      <c r="AJ393" s="8">
        <v>6.564466655254364E-2</v>
      </c>
      <c r="AK393" s="8">
        <v>5.3291086107492447E-2</v>
      </c>
      <c r="AL393" s="8">
        <v>2.3441452533006668E-2</v>
      </c>
      <c r="AM393" s="8">
        <v>8.0252820625901222E-3</v>
      </c>
      <c r="AN393" s="8">
        <v>3.2756168395280838E-2</v>
      </c>
      <c r="AO393" s="8">
        <v>1.0782103054225445E-2</v>
      </c>
      <c r="AP393" s="8">
        <v>-2.1284279823303223</v>
      </c>
      <c r="AQ393" s="8"/>
      <c r="AR393" s="8"/>
      <c r="AS393" s="8">
        <v>0.2102587633159535</v>
      </c>
      <c r="AT393" s="8">
        <v>0.31441003240151588</v>
      </c>
      <c r="AU393" s="8">
        <v>0.23658278442052286</v>
      </c>
      <c r="AV393" s="8">
        <v>0.33369825775414136</v>
      </c>
      <c r="AW393" s="8">
        <v>0.21064543481881187</v>
      </c>
      <c r="AX393" s="8">
        <v>0.31124730542220447</v>
      </c>
      <c r="AY393" s="8">
        <v>0.21972764633325076</v>
      </c>
      <c r="AZ393" s="8">
        <v>0.31953993394706248</v>
      </c>
      <c r="BA393" s="8">
        <v>0.23406305424630461</v>
      </c>
      <c r="BB393" s="8">
        <v>0.33546919364064648</v>
      </c>
      <c r="BC393" s="8">
        <v>0.23406305424630461</v>
      </c>
      <c r="BD393" s="8">
        <v>0.33546919364064648</v>
      </c>
      <c r="BE393" s="8">
        <v>0.22422345623019138</v>
      </c>
      <c r="BF393" s="8">
        <v>0.32497231946770283</v>
      </c>
      <c r="BG393" s="8">
        <v>-50</v>
      </c>
      <c r="BH393" s="8">
        <v>-50</v>
      </c>
      <c r="BI393" s="8">
        <v>-50</v>
      </c>
      <c r="BJ393" s="8">
        <v>-41.555733739449614</v>
      </c>
      <c r="BK393" s="8">
        <v>-50</v>
      </c>
      <c r="BL393" s="8">
        <v>-50</v>
      </c>
      <c r="BM393" s="8">
        <v>-48.592622289908263</v>
      </c>
      <c r="BN393" s="8">
        <v>120.73984024771256</v>
      </c>
      <c r="BO393" s="8">
        <v>59.445763768636468</v>
      </c>
      <c r="BP393" s="8">
        <v>131.02064430169176</v>
      </c>
      <c r="BQ393" s="8">
        <v>51.901627068458822</v>
      </c>
      <c r="BR393" s="8">
        <v>114.26990503127011</v>
      </c>
      <c r="BS393" s="8">
        <v>114.26990503127011</v>
      </c>
      <c r="BT393" s="7" t="s">
        <v>627</v>
      </c>
      <c r="BU393" s="7" t="s">
        <v>628</v>
      </c>
      <c r="BV393" s="7">
        <v>8.8333330154418945</v>
      </c>
      <c r="BW393" s="7" t="s">
        <v>222</v>
      </c>
      <c r="BX393" s="9"/>
      <c r="BY393" s="7" t="s">
        <v>231</v>
      </c>
      <c r="CA393" s="25">
        <v>0</v>
      </c>
      <c r="CB393" s="25">
        <v>0</v>
      </c>
      <c r="CC393" s="25">
        <v>0</v>
      </c>
    </row>
    <row r="394" spans="1:81" x14ac:dyDescent="0.25">
      <c r="A394" s="7">
        <v>513</v>
      </c>
      <c r="B394" s="7">
        <v>44657</v>
      </c>
      <c r="C394" s="7" t="s">
        <v>2699</v>
      </c>
      <c r="D394" s="7" t="s">
        <v>2700</v>
      </c>
      <c r="E394" s="7" t="s">
        <v>2700</v>
      </c>
      <c r="F394" s="7" t="s">
        <v>212</v>
      </c>
      <c r="H394" s="7" t="s">
        <v>224</v>
      </c>
      <c r="I394" s="8">
        <v>24.5</v>
      </c>
      <c r="J394" s="7" t="s">
        <v>214</v>
      </c>
      <c r="K394" s="8">
        <v>80.216865539550781</v>
      </c>
      <c r="L394" s="8">
        <v>1.8890999555587769</v>
      </c>
      <c r="M394" s="7" t="s">
        <v>215</v>
      </c>
      <c r="N394" s="7" t="s">
        <v>214</v>
      </c>
      <c r="O394" s="7" t="s">
        <v>343</v>
      </c>
      <c r="P394" s="7" t="s">
        <v>249</v>
      </c>
      <c r="Q394" s="7" t="s">
        <v>2701</v>
      </c>
      <c r="R394" s="7" t="s">
        <v>219</v>
      </c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>
        <v>0.68095982575540692</v>
      </c>
      <c r="AT394" s="8">
        <v>2.2696050857594097</v>
      </c>
      <c r="AU394" s="8">
        <v>8.4078851373499006E-2</v>
      </c>
      <c r="AV394" s="8">
        <v>1.7291125555636087</v>
      </c>
      <c r="AW394" s="8">
        <v>0.28270192741949229</v>
      </c>
      <c r="AX394" s="8">
        <v>0.74648889845086064</v>
      </c>
      <c r="AY394" s="8">
        <v>-0.29580163229841483</v>
      </c>
      <c r="AZ394" s="8">
        <v>0.91436475706456422</v>
      </c>
      <c r="BA394" s="8">
        <v>1.1360836326641</v>
      </c>
      <c r="BB394" s="8">
        <v>0.65816903364496149</v>
      </c>
      <c r="BC394" s="8">
        <v>0.57146077798258532</v>
      </c>
      <c r="BD394" s="8">
        <v>1.4725394473377595</v>
      </c>
      <c r="BE394" s="8">
        <v>0.40991389714944476</v>
      </c>
      <c r="BF394" s="8">
        <v>1.298379962970194</v>
      </c>
      <c r="BT394" s="7" t="s">
        <v>352</v>
      </c>
      <c r="BU394" s="7" t="s">
        <v>353</v>
      </c>
      <c r="BV394" s="7">
        <v>8.5</v>
      </c>
      <c r="BW394" s="7" t="s">
        <v>222</v>
      </c>
      <c r="BX394" s="9">
        <v>0</v>
      </c>
      <c r="BY394" s="7" t="s">
        <v>214</v>
      </c>
      <c r="BZ394" s="7" t="s">
        <v>214</v>
      </c>
      <c r="CA394" s="25">
        <v>0</v>
      </c>
      <c r="CB394" s="25">
        <v>0</v>
      </c>
      <c r="CC394" s="25">
        <v>0</v>
      </c>
    </row>
    <row r="395" spans="1:81" x14ac:dyDescent="0.25">
      <c r="A395" s="7">
        <v>513</v>
      </c>
      <c r="B395" s="7">
        <v>44657</v>
      </c>
      <c r="C395" s="7" t="s">
        <v>2703</v>
      </c>
      <c r="D395" s="7" t="s">
        <v>2703</v>
      </c>
      <c r="E395" s="7" t="s">
        <v>2703</v>
      </c>
      <c r="F395" s="7" t="s">
        <v>237</v>
      </c>
      <c r="H395" s="7" t="s">
        <v>287</v>
      </c>
      <c r="I395" s="8">
        <v>14.5</v>
      </c>
      <c r="J395" s="7" t="s">
        <v>214</v>
      </c>
      <c r="K395" s="8">
        <v>173.5810546875</v>
      </c>
      <c r="L395" s="8">
        <v>5.5879998207092285</v>
      </c>
      <c r="M395" s="7" t="s">
        <v>892</v>
      </c>
      <c r="N395" s="7" t="s">
        <v>295</v>
      </c>
      <c r="O395" s="7" t="s">
        <v>396</v>
      </c>
      <c r="P395" s="7" t="s">
        <v>217</v>
      </c>
      <c r="Q395" s="7" t="s">
        <v>2704</v>
      </c>
      <c r="R395" s="7" t="s">
        <v>219</v>
      </c>
      <c r="T395" s="8">
        <v>0.8981437087059021</v>
      </c>
      <c r="U395" s="8">
        <v>0.87324029207229614</v>
      </c>
      <c r="V395" s="8">
        <v>0.90807133913040161</v>
      </c>
      <c r="W395" s="8">
        <v>0.67838180065155029</v>
      </c>
      <c r="X395" s="8">
        <v>0.59351873397827148</v>
      </c>
      <c r="Y395" s="8">
        <v>0.8827667236328125</v>
      </c>
      <c r="Z395" s="8">
        <v>0.77457475662231445</v>
      </c>
      <c r="AA395" s="8">
        <v>0.86600321531295776</v>
      </c>
      <c r="AB395" s="8">
        <v>0.85993456840515137</v>
      </c>
      <c r="AC395" s="8">
        <v>0.85347616672515869</v>
      </c>
      <c r="AD395" s="8">
        <v>0.68624067306518555</v>
      </c>
      <c r="AE395" s="8">
        <v>0.78213095664978027</v>
      </c>
      <c r="AF395" s="8">
        <v>0.85994815826416016</v>
      </c>
      <c r="AG395" s="8">
        <v>0.85195392370223999</v>
      </c>
      <c r="AH395" s="8">
        <v>5.9890743345022202E-2</v>
      </c>
      <c r="AI395" s="8">
        <v>0.64267838001251221</v>
      </c>
      <c r="AJ395" s="8">
        <v>0.94889920949935913</v>
      </c>
      <c r="AK395" s="8">
        <v>0.85393589735031128</v>
      </c>
      <c r="AL395" s="8">
        <v>0.35441267490386963</v>
      </c>
      <c r="AM395" s="8">
        <v>0.21502663195133209</v>
      </c>
      <c r="AN395" s="8">
        <v>0.57199835777282715</v>
      </c>
      <c r="AO395" s="8">
        <v>0.23932240903377533</v>
      </c>
      <c r="AP395" s="8">
        <v>-0.85490792989730835</v>
      </c>
      <c r="AQ395" s="8"/>
      <c r="AR395" s="8"/>
      <c r="AS395" s="8">
        <v>-2.2098422750722091</v>
      </c>
      <c r="AT395" s="8">
        <v>-1.5452468734115605</v>
      </c>
      <c r="AU395" s="8">
        <v>-2.0557525349081076</v>
      </c>
      <c r="AV395" s="8">
        <v>-1.2777944383447928</v>
      </c>
      <c r="AW395" s="8">
        <v>-2.3647150821207434</v>
      </c>
      <c r="AX395" s="8">
        <v>-1.6419747362786585</v>
      </c>
      <c r="AY395" s="8">
        <v>-3.1276421485512373</v>
      </c>
      <c r="AZ395" s="8">
        <v>-2.0984594724328862</v>
      </c>
      <c r="BA395" s="8">
        <v>-2.2365682156461602</v>
      </c>
      <c r="BB395" s="8">
        <v>-1.617283988376903</v>
      </c>
      <c r="BC395" s="8">
        <v>-2.2365682156461602</v>
      </c>
      <c r="BD395" s="8">
        <v>-1.617283988376903</v>
      </c>
      <c r="BE395" s="8">
        <v>-2.3718480786574365</v>
      </c>
      <c r="BF395" s="8">
        <v>-1.6330072495369505</v>
      </c>
      <c r="BG395" s="7">
        <v>-50</v>
      </c>
      <c r="BH395" s="7">
        <v>-50</v>
      </c>
      <c r="BI395" s="7">
        <v>-50</v>
      </c>
      <c r="BJ395" s="7">
        <v>-45.277983645443754</v>
      </c>
      <c r="BK395" s="7">
        <v>-7.3199947854026446</v>
      </c>
      <c r="BL395" s="7">
        <v>-7.3199947854026446</v>
      </c>
      <c r="BM395" s="7">
        <v>-34.986328869374844</v>
      </c>
      <c r="BN395" s="7">
        <v>330.21961167659822</v>
      </c>
      <c r="BO395" s="7">
        <v>360.37441419203907</v>
      </c>
      <c r="BP395" s="7">
        <v>291.16015708720658</v>
      </c>
      <c r="BQ395" s="7">
        <v>252.17505624049502</v>
      </c>
      <c r="BR395" s="7">
        <v>186.28717883907191</v>
      </c>
      <c r="BS395" s="7">
        <v>186.28717883907191</v>
      </c>
      <c r="BT395" s="7" t="s">
        <v>2105</v>
      </c>
      <c r="BU395" s="7" t="s">
        <v>2106</v>
      </c>
      <c r="BV395" s="7">
        <v>14.5</v>
      </c>
      <c r="BW395" s="7" t="s">
        <v>287</v>
      </c>
      <c r="BX395" s="9">
        <v>1.7999999523162842</v>
      </c>
      <c r="BY395" s="7" t="s">
        <v>295</v>
      </c>
      <c r="BZ395" s="7" t="s">
        <v>214</v>
      </c>
      <c r="CA395" s="25">
        <v>0</v>
      </c>
      <c r="CB395" s="25">
        <v>0</v>
      </c>
      <c r="CC395" s="25">
        <v>0</v>
      </c>
    </row>
    <row r="396" spans="1:81" x14ac:dyDescent="0.25">
      <c r="A396" s="7">
        <v>513</v>
      </c>
      <c r="B396" s="7">
        <v>44657</v>
      </c>
      <c r="C396" s="7" t="s">
        <v>2705</v>
      </c>
      <c r="D396" s="7" t="s">
        <v>2706</v>
      </c>
      <c r="E396" s="7" t="s">
        <v>2706</v>
      </c>
      <c r="F396" s="7" t="s">
        <v>212</v>
      </c>
      <c r="H396" s="7" t="s">
        <v>224</v>
      </c>
      <c r="I396" s="8">
        <v>24.5</v>
      </c>
      <c r="J396" s="7" t="s">
        <v>214</v>
      </c>
      <c r="K396" s="8">
        <v>69.799957275390625</v>
      </c>
      <c r="L396" s="8">
        <v>3.7755000591278076</v>
      </c>
      <c r="M396" s="7" t="s">
        <v>327</v>
      </c>
      <c r="N396" s="7" t="s">
        <v>214</v>
      </c>
      <c r="O396" s="7" t="s">
        <v>374</v>
      </c>
      <c r="P396" s="7" t="s">
        <v>249</v>
      </c>
      <c r="Q396" s="7" t="s">
        <v>2707</v>
      </c>
      <c r="R396" s="7" t="s">
        <v>242</v>
      </c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>
        <v>0.75621509147337307</v>
      </c>
      <c r="AT396" s="8">
        <v>2.3289516761478661</v>
      </c>
      <c r="AU396" s="8">
        <v>0.15415792809428217</v>
      </c>
      <c r="AV396" s="8">
        <v>1.7992855771998737</v>
      </c>
      <c r="AW396" s="8">
        <v>1.4862150115760477</v>
      </c>
      <c r="AX396" s="8">
        <v>1.8993510111735463</v>
      </c>
      <c r="AY396" s="8">
        <v>0.87896313285798433</v>
      </c>
      <c r="AZ396" s="8">
        <v>1.4509325546366068</v>
      </c>
      <c r="BA396" s="8">
        <v>2.3332216725254047</v>
      </c>
      <c r="BB396" s="8">
        <v>1.9290552996983918</v>
      </c>
      <c r="BC396" s="8">
        <v>2.3332216725254047</v>
      </c>
      <c r="BD396" s="8">
        <v>1.9290552996983918</v>
      </c>
      <c r="BE396" s="8">
        <v>1.3236657515087495</v>
      </c>
      <c r="BF396" s="8">
        <v>1.889438569759113</v>
      </c>
      <c r="BT396" s="7" t="s">
        <v>352</v>
      </c>
      <c r="BU396" s="7" t="s">
        <v>353</v>
      </c>
      <c r="BV396" s="7">
        <v>10.5</v>
      </c>
      <c r="BW396" s="7" t="s">
        <v>345</v>
      </c>
      <c r="BX396" s="9">
        <v>0</v>
      </c>
      <c r="BY396" s="7" t="s">
        <v>214</v>
      </c>
      <c r="BZ396" s="7" t="s">
        <v>214</v>
      </c>
      <c r="CA396" s="25">
        <v>0</v>
      </c>
      <c r="CB396" s="25">
        <v>0</v>
      </c>
      <c r="CC396" s="25">
        <v>0</v>
      </c>
    </row>
    <row r="397" spans="1:81" x14ac:dyDescent="0.25">
      <c r="A397" s="7">
        <v>513</v>
      </c>
      <c r="B397" s="7">
        <v>44657</v>
      </c>
      <c r="C397" s="7" t="s">
        <v>17513</v>
      </c>
      <c r="D397" s="7" t="s">
        <v>17514</v>
      </c>
      <c r="E397" s="7" t="s">
        <v>17515</v>
      </c>
      <c r="F397" s="7" t="s">
        <v>223</v>
      </c>
      <c r="H397" s="7" t="s">
        <v>224</v>
      </c>
      <c r="I397" s="8">
        <v>24.5</v>
      </c>
      <c r="J397" s="7" t="s">
        <v>214</v>
      </c>
      <c r="K397" s="8">
        <v>575.4683837890625</v>
      </c>
      <c r="L397" s="8">
        <v>8.0693998336791992</v>
      </c>
      <c r="M397" s="7" t="s">
        <v>289</v>
      </c>
      <c r="N397" s="7" t="s">
        <v>214</v>
      </c>
      <c r="O397" s="7" t="s">
        <v>396</v>
      </c>
      <c r="P397" s="7" t="s">
        <v>233</v>
      </c>
      <c r="Q397" s="7" t="s">
        <v>17516</v>
      </c>
      <c r="R397" s="7" t="s">
        <v>291</v>
      </c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T397" s="7" t="s">
        <v>214</v>
      </c>
      <c r="BU397" s="7" t="s">
        <v>214</v>
      </c>
      <c r="BV397" s="7">
        <v>14.5</v>
      </c>
      <c r="BW397" s="7" t="s">
        <v>287</v>
      </c>
      <c r="BX397" s="9">
        <v>0</v>
      </c>
      <c r="BY397" s="7" t="s">
        <v>214</v>
      </c>
      <c r="BZ397" s="7" t="s">
        <v>214</v>
      </c>
      <c r="CA397" s="25">
        <v>0</v>
      </c>
      <c r="CB397" s="25">
        <v>0</v>
      </c>
      <c r="CC397" s="25">
        <v>0</v>
      </c>
    </row>
    <row r="398" spans="1:81" x14ac:dyDescent="0.25">
      <c r="A398" s="7">
        <v>513</v>
      </c>
      <c r="B398" s="7">
        <v>44657</v>
      </c>
      <c r="C398" s="7" t="s">
        <v>2708</v>
      </c>
      <c r="D398" s="7" t="s">
        <v>2708</v>
      </c>
      <c r="E398" s="7" t="s">
        <v>2709</v>
      </c>
      <c r="F398" s="7" t="s">
        <v>223</v>
      </c>
      <c r="G398" s="7">
        <v>1</v>
      </c>
      <c r="H398" s="7" t="s">
        <v>226</v>
      </c>
      <c r="I398" s="8">
        <v>15.5</v>
      </c>
      <c r="J398" s="7" t="s">
        <v>214</v>
      </c>
      <c r="K398" s="8">
        <v>426.73333740234375</v>
      </c>
      <c r="L398" s="8">
        <v>5.0065484046936035</v>
      </c>
      <c r="M398" s="7" t="s">
        <v>267</v>
      </c>
      <c r="N398" s="7" t="s">
        <v>231</v>
      </c>
      <c r="O398" s="7" t="s">
        <v>248</v>
      </c>
      <c r="P398" s="7" t="s">
        <v>233</v>
      </c>
      <c r="Q398" s="7" t="s">
        <v>19144</v>
      </c>
      <c r="R398" s="7" t="s">
        <v>242</v>
      </c>
      <c r="T398" s="8">
        <v>0.88691461086273193</v>
      </c>
      <c r="U398" s="8">
        <v>0.83570981025695801</v>
      </c>
      <c r="V398" s="8">
        <v>0.89848446846008301</v>
      </c>
      <c r="W398" s="8">
        <v>0.76680290699005127</v>
      </c>
      <c r="X398" s="8">
        <v>0.54753267765045166</v>
      </c>
      <c r="Y398" s="8">
        <v>0.8331037163734436</v>
      </c>
      <c r="Z398" s="8">
        <v>0.69029980897903442</v>
      </c>
      <c r="AA398" s="8">
        <v>0.91072767972946167</v>
      </c>
      <c r="AB398" s="8">
        <v>0.91015475988388062</v>
      </c>
      <c r="AC398" s="8">
        <v>0.88428288698196411</v>
      </c>
      <c r="AD398" s="8">
        <v>0.78227329254150391</v>
      </c>
      <c r="AE398" s="8">
        <v>0.7319025993347168</v>
      </c>
      <c r="AF398" s="8">
        <v>0.87963181734085083</v>
      </c>
      <c r="AG398" s="8">
        <v>0.86384880542755127</v>
      </c>
      <c r="AH398" s="8">
        <v>0.23726458847522736</v>
      </c>
      <c r="AI398" s="8">
        <v>2.5142178535461426</v>
      </c>
      <c r="AJ398" s="8">
        <v>3.5976178646087646</v>
      </c>
      <c r="AK398" s="8">
        <v>3.347257137298584</v>
      </c>
      <c r="AL398" s="8">
        <v>1.5870550870895386</v>
      </c>
      <c r="AM398" s="8">
        <v>0.78585255146026611</v>
      </c>
      <c r="AN398" s="8">
        <v>2.1385583877563477</v>
      </c>
      <c r="AO398" s="8">
        <v>0.84494990110397339</v>
      </c>
      <c r="AP398" s="8">
        <v>0.46448808908462524</v>
      </c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7">
        <v>5.3682779548442312</v>
      </c>
      <c r="BH398" s="7">
        <v>5.447669176424693E-2</v>
      </c>
      <c r="BI398" s="7">
        <v>-25.842579930113274</v>
      </c>
      <c r="BJ398" s="7">
        <v>20.833009165118636</v>
      </c>
      <c r="BK398" s="7">
        <v>-50</v>
      </c>
      <c r="BL398" s="7">
        <v>11.644032634639052</v>
      </c>
      <c r="BM398" s="7">
        <v>-6.3237972472911839</v>
      </c>
      <c r="BN398" s="7">
        <v>403.82510572460268</v>
      </c>
      <c r="BO398" s="7">
        <v>426.50086719747179</v>
      </c>
      <c r="BP398" s="7">
        <v>537.01224120898439</v>
      </c>
      <c r="BQ398" s="7">
        <v>337.83194211069684</v>
      </c>
      <c r="BR398" s="7">
        <v>664.2425562570088</v>
      </c>
      <c r="BS398" s="7">
        <v>377.04436833233046</v>
      </c>
      <c r="BT398" s="7" t="s">
        <v>259</v>
      </c>
      <c r="BU398" s="7" t="s">
        <v>260</v>
      </c>
      <c r="BV398" s="7">
        <v>15.5</v>
      </c>
      <c r="BW398" s="7" t="s">
        <v>226</v>
      </c>
      <c r="BX398" s="9">
        <v>1.7000000476837158</v>
      </c>
      <c r="BY398" s="7" t="s">
        <v>231</v>
      </c>
      <c r="BZ398" s="7" t="s">
        <v>214</v>
      </c>
      <c r="CA398" s="25">
        <v>0</v>
      </c>
      <c r="CB398" s="25">
        <v>0</v>
      </c>
      <c r="CC398" s="25">
        <v>0</v>
      </c>
    </row>
    <row r="399" spans="1:81" x14ac:dyDescent="0.25">
      <c r="A399" s="7">
        <v>513</v>
      </c>
      <c r="B399" s="7">
        <v>44657</v>
      </c>
      <c r="C399" s="7" t="s">
        <v>2710</v>
      </c>
      <c r="D399" s="7" t="s">
        <v>2710</v>
      </c>
      <c r="E399" s="7" t="s">
        <v>2710</v>
      </c>
      <c r="F399" s="7" t="s">
        <v>360</v>
      </c>
      <c r="H399" s="7" t="s">
        <v>224</v>
      </c>
      <c r="I399" s="8">
        <v>24.5</v>
      </c>
      <c r="J399" s="7" t="s">
        <v>214</v>
      </c>
      <c r="K399" s="8">
        <v>142.27586364746094</v>
      </c>
      <c r="L399" s="8">
        <v>5.1626291275024414</v>
      </c>
      <c r="M399" s="7" t="s">
        <v>327</v>
      </c>
      <c r="N399" s="7" t="s">
        <v>214</v>
      </c>
      <c r="O399" s="7" t="s">
        <v>214</v>
      </c>
      <c r="P399" s="7" t="s">
        <v>362</v>
      </c>
      <c r="Q399" s="7" t="s">
        <v>2711</v>
      </c>
      <c r="R399" s="7" t="s">
        <v>242</v>
      </c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>
        <v>0.70258255760933264</v>
      </c>
      <c r="AT399" s="8">
        <v>2.3056715213792529</v>
      </c>
      <c r="AU399" s="8">
        <v>-0.86466053071157301</v>
      </c>
      <c r="AV399" s="8">
        <v>-0.11935531545209041</v>
      </c>
      <c r="AW399" s="8">
        <v>1.4635556961298282</v>
      </c>
      <c r="AX399" s="8">
        <v>1.8953231443752518</v>
      </c>
      <c r="AY399" s="8">
        <v>-0.88696888491961134</v>
      </c>
      <c r="AZ399" s="8">
        <v>-0.16475337085109309</v>
      </c>
      <c r="BA399" s="8">
        <v>2.3300367378364606</v>
      </c>
      <c r="BB399" s="8">
        <v>1.9246159279284969</v>
      </c>
      <c r="BC399" s="8">
        <v>2.3300367378364606</v>
      </c>
      <c r="BD399" s="8">
        <v>1.9246159279284969</v>
      </c>
      <c r="BE399" s="8">
        <v>0.8457637189634829</v>
      </c>
      <c r="BF399" s="8">
        <v>1.2943529725513858</v>
      </c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7" t="s">
        <v>214</v>
      </c>
      <c r="BU399" s="7" t="s">
        <v>214</v>
      </c>
      <c r="BV399" s="7">
        <v>24.5</v>
      </c>
      <c r="BW399" s="7" t="s">
        <v>224</v>
      </c>
      <c r="BX399" s="9">
        <v>0</v>
      </c>
      <c r="BY399" s="7" t="s">
        <v>214</v>
      </c>
      <c r="BZ399" s="7" t="s">
        <v>214</v>
      </c>
      <c r="CA399" s="25">
        <v>0</v>
      </c>
      <c r="CB399" s="25">
        <v>0</v>
      </c>
      <c r="CC399" s="25">
        <v>0</v>
      </c>
    </row>
    <row r="400" spans="1:81" x14ac:dyDescent="0.25">
      <c r="A400" s="7">
        <v>513</v>
      </c>
      <c r="B400" s="7">
        <v>44657</v>
      </c>
      <c r="C400" s="7" t="s">
        <v>2712</v>
      </c>
      <c r="D400" s="7" t="s">
        <v>2713</v>
      </c>
      <c r="E400" s="7" t="s">
        <v>2713</v>
      </c>
      <c r="F400" s="7" t="s">
        <v>280</v>
      </c>
      <c r="G400" s="7">
        <v>1</v>
      </c>
      <c r="H400" s="7" t="s">
        <v>255</v>
      </c>
      <c r="I400" s="8">
        <v>11.5</v>
      </c>
      <c r="J400" s="7" t="s">
        <v>214</v>
      </c>
      <c r="K400" s="8">
        <v>306.22543334960938</v>
      </c>
      <c r="L400" s="8">
        <v>5.5051789283752441</v>
      </c>
      <c r="M400" s="7" t="s">
        <v>349</v>
      </c>
      <c r="N400" s="7" t="s">
        <v>216</v>
      </c>
      <c r="O400" s="7" t="s">
        <v>256</v>
      </c>
      <c r="P400" s="7" t="s">
        <v>362</v>
      </c>
      <c r="Q400" s="7" t="s">
        <v>2714</v>
      </c>
      <c r="R400" s="7" t="s">
        <v>242</v>
      </c>
      <c r="T400" s="8">
        <v>0.23835638165473938</v>
      </c>
      <c r="U400" s="8">
        <v>0.26287242770195007</v>
      </c>
      <c r="V400" s="8">
        <v>0.21000845730304718</v>
      </c>
      <c r="W400" s="8">
        <v>0.19674965739250183</v>
      </c>
      <c r="X400" s="8">
        <v>-1.4239124022424221E-2</v>
      </c>
      <c r="Y400" s="8">
        <v>0.21343126893043518</v>
      </c>
      <c r="Z400" s="8">
        <v>0.12771560251712799</v>
      </c>
      <c r="AA400" s="8">
        <v>0.80621665716171265</v>
      </c>
      <c r="AB400" s="8">
        <v>0.81115102767944336</v>
      </c>
      <c r="AC400" s="8">
        <v>0.92569494247436523</v>
      </c>
      <c r="AD400" s="8">
        <v>0.70572400093078613</v>
      </c>
      <c r="AE400" s="8">
        <v>0.87217056751251221</v>
      </c>
      <c r="AF400" s="8">
        <v>0.78271710872650146</v>
      </c>
      <c r="AG400" s="8">
        <v>0.68054616451263428</v>
      </c>
      <c r="AH400" s="8">
        <v>0.15216812491416931</v>
      </c>
      <c r="AI400" s="8">
        <v>0.43334981799125671</v>
      </c>
      <c r="AJ400" s="8">
        <v>0.72576385736465454</v>
      </c>
      <c r="AK400" s="8">
        <v>0.50177162885665894</v>
      </c>
      <c r="AL400" s="8">
        <v>0.26116383075714111</v>
      </c>
      <c r="AM400" s="8">
        <v>9.9999997473787516E-5</v>
      </c>
      <c r="AN400" s="8">
        <v>0.35137501358985901</v>
      </c>
      <c r="AO400" s="8">
        <v>0.10026006400585175</v>
      </c>
      <c r="AP400" s="8">
        <v>1.0384401082992554</v>
      </c>
      <c r="AQ400" s="8"/>
      <c r="AR400" s="8"/>
      <c r="AS400" s="8">
        <v>1.704499265223719</v>
      </c>
      <c r="AT400" s="8">
        <v>1.0892011838339661</v>
      </c>
      <c r="AU400" s="8">
        <v>1.7616771374401805</v>
      </c>
      <c r="AV400" s="8">
        <v>1.1799799931000425</v>
      </c>
      <c r="AW400" s="8">
        <v>1.490178530969988</v>
      </c>
      <c r="AX400" s="8">
        <v>0.88777052429187864</v>
      </c>
      <c r="AY400" s="8">
        <v>1.1049473308783677</v>
      </c>
      <c r="AZ400" s="8">
        <v>0.62050340986485208</v>
      </c>
      <c r="BA400" s="8">
        <v>0.86567490780486533</v>
      </c>
      <c r="BB400" s="8">
        <v>1.5517995771897366</v>
      </c>
      <c r="BC400" s="8">
        <v>0.70231624999276165</v>
      </c>
      <c r="BD400" s="8">
        <v>0.42795658698347094</v>
      </c>
      <c r="BE400" s="8">
        <v>1.2715489037183136</v>
      </c>
      <c r="BF400" s="8">
        <v>0.9595352125439911</v>
      </c>
      <c r="BG400" s="8">
        <v>41.035550918446496</v>
      </c>
      <c r="BH400" s="8">
        <v>37.639270061465858</v>
      </c>
      <c r="BI400" s="8">
        <v>31.527956206449094</v>
      </c>
      <c r="BJ400" s="8">
        <v>10.327967167156606</v>
      </c>
      <c r="BK400" s="8">
        <v>-10.826561987943204</v>
      </c>
      <c r="BL400" s="8">
        <v>4.1142360714155286</v>
      </c>
      <c r="BM400" s="8">
        <v>18.969736406165062</v>
      </c>
      <c r="BN400" s="8">
        <v>180.56413972219698</v>
      </c>
      <c r="BO400" s="8">
        <v>190.96441549425577</v>
      </c>
      <c r="BP400" s="8">
        <v>209.67881283013557</v>
      </c>
      <c r="BQ400" s="8">
        <v>274.59857113577868</v>
      </c>
      <c r="BR400" s="8">
        <v>339.37911971405254</v>
      </c>
      <c r="BS400" s="8">
        <v>293.62659611089123</v>
      </c>
      <c r="BT400" s="7" t="s">
        <v>243</v>
      </c>
      <c r="BU400" s="7" t="s">
        <v>244</v>
      </c>
      <c r="BV400" s="7">
        <v>11.5</v>
      </c>
      <c r="BW400" s="7" t="s">
        <v>255</v>
      </c>
      <c r="BX400" s="9">
        <v>1.7999999523162842</v>
      </c>
      <c r="BY400" s="7" t="s">
        <v>216</v>
      </c>
      <c r="BZ400" s="7" t="s">
        <v>214</v>
      </c>
      <c r="CA400" s="25">
        <v>0</v>
      </c>
      <c r="CB400" s="25">
        <v>0</v>
      </c>
      <c r="CC400" s="25">
        <v>0</v>
      </c>
    </row>
    <row r="401" spans="1:81" x14ac:dyDescent="0.25">
      <c r="A401" s="7">
        <v>513</v>
      </c>
      <c r="B401" s="7">
        <v>44657</v>
      </c>
      <c r="C401" s="7" t="s">
        <v>2715</v>
      </c>
      <c r="D401" s="7" t="s">
        <v>2716</v>
      </c>
      <c r="E401" s="7" t="s">
        <v>2716</v>
      </c>
      <c r="F401" s="7" t="s">
        <v>373</v>
      </c>
      <c r="G401" s="7">
        <v>1</v>
      </c>
      <c r="H401" s="7" t="s">
        <v>245</v>
      </c>
      <c r="I401" s="8">
        <v>12.5</v>
      </c>
      <c r="J401" s="7" t="s">
        <v>214</v>
      </c>
      <c r="K401" s="8">
        <v>186.15492248535156</v>
      </c>
      <c r="L401" s="8">
        <v>5.4541530609130859</v>
      </c>
      <c r="M401" s="7" t="s">
        <v>289</v>
      </c>
      <c r="N401" s="7" t="s">
        <v>231</v>
      </c>
      <c r="O401" s="7" t="s">
        <v>268</v>
      </c>
      <c r="P401" s="7" t="s">
        <v>362</v>
      </c>
      <c r="Q401" s="7" t="s">
        <v>2717</v>
      </c>
      <c r="R401" s="7" t="s">
        <v>291</v>
      </c>
      <c r="T401" s="8">
        <v>0.91732394695281982</v>
      </c>
      <c r="U401" s="8">
        <v>0.87256062030792236</v>
      </c>
      <c r="V401" s="8">
        <v>0.90230262279510498</v>
      </c>
      <c r="W401" s="8">
        <v>0.71850025653839111</v>
      </c>
      <c r="X401" s="8">
        <v>0.50748252868652344</v>
      </c>
      <c r="Y401" s="8">
        <v>0.90836066007614136</v>
      </c>
      <c r="Z401" s="8">
        <v>0.77558773756027222</v>
      </c>
      <c r="AA401" s="8">
        <v>0.9518856406211853</v>
      </c>
      <c r="AB401" s="8">
        <v>0.92684221267700195</v>
      </c>
      <c r="AC401" s="8">
        <v>0.94832193851470947</v>
      </c>
      <c r="AD401" s="8">
        <v>0.87148898839950562</v>
      </c>
      <c r="AE401" s="8">
        <v>0.76967060565948486</v>
      </c>
      <c r="AF401" s="8">
        <v>0.93131202459335327</v>
      </c>
      <c r="AG401" s="8">
        <v>0.87396383285522461</v>
      </c>
      <c r="AH401" s="8">
        <v>6.8114705383777618E-2</v>
      </c>
      <c r="AI401" s="8">
        <v>0.74653774499893188</v>
      </c>
      <c r="AJ401" s="8">
        <v>1.0783584117889404</v>
      </c>
      <c r="AK401" s="8">
        <v>0.96502536535263062</v>
      </c>
      <c r="AL401" s="8">
        <v>0.42691674828529358</v>
      </c>
      <c r="AM401" s="8">
        <v>0.20910292863845825</v>
      </c>
      <c r="AN401" s="8">
        <v>0.66940408945083618</v>
      </c>
      <c r="AO401" s="8">
        <v>0.27254119515419006</v>
      </c>
      <c r="AP401" s="8">
        <v>-0.16248977184295654</v>
      </c>
      <c r="AQ401" s="8"/>
      <c r="AR401" s="8"/>
      <c r="AS401" s="8">
        <v>-0.25194501729800661</v>
      </c>
      <c r="AT401" s="8">
        <v>-1.8455371866453802</v>
      </c>
      <c r="AU401" s="8">
        <v>-0.83747890260463809</v>
      </c>
      <c r="AV401" s="8">
        <v>-2.1919315156767221</v>
      </c>
      <c r="AW401" s="8">
        <v>0.47902572827028045</v>
      </c>
      <c r="AX401" s="8">
        <v>-0.82045973727058819</v>
      </c>
      <c r="AY401" s="8">
        <v>0.1306508125304113</v>
      </c>
      <c r="AZ401" s="8">
        <v>-1.0357406132498068</v>
      </c>
      <c r="BA401" s="8">
        <v>-2.4841454489126336</v>
      </c>
      <c r="BB401" s="8">
        <v>-1.7271697644028288</v>
      </c>
      <c r="BC401" s="8">
        <v>-2.851432976087998</v>
      </c>
      <c r="BD401" s="8">
        <v>-1.9331795006660735</v>
      </c>
      <c r="BE401" s="8">
        <v>-0.96922096735043084</v>
      </c>
      <c r="BF401" s="8">
        <v>-1.5923363863185667</v>
      </c>
      <c r="BG401" s="8">
        <v>-18.617135348728439</v>
      </c>
      <c r="BH401" s="8">
        <v>-18.288877804990385</v>
      </c>
      <c r="BI401" s="8">
        <v>-7.6339115856761248</v>
      </c>
      <c r="BJ401" s="8">
        <v>-25.631549466471853</v>
      </c>
      <c r="BK401" s="8">
        <v>-2.8797113894888882</v>
      </c>
      <c r="BL401" s="8">
        <v>-50</v>
      </c>
      <c r="BM401" s="8">
        <v>-20.508530932559278</v>
      </c>
      <c r="BN401" s="8">
        <v>220.81163636276997</v>
      </c>
      <c r="BO401" s="8">
        <v>220.20056878667208</v>
      </c>
      <c r="BP401" s="8">
        <v>200.36582468026722</v>
      </c>
      <c r="BQ401" s="8">
        <v>233.86931352645678</v>
      </c>
      <c r="BR401" s="8">
        <v>191.51564699025644</v>
      </c>
      <c r="BS401" s="8">
        <v>282.16131924930932</v>
      </c>
      <c r="BT401" s="7" t="s">
        <v>476</v>
      </c>
      <c r="BU401" s="7" t="s">
        <v>477</v>
      </c>
      <c r="BV401" s="7">
        <v>12.5</v>
      </c>
      <c r="BW401" s="7" t="s">
        <v>245</v>
      </c>
      <c r="BX401" s="9">
        <v>1.7999999523162842</v>
      </c>
      <c r="BY401" s="7" t="s">
        <v>231</v>
      </c>
      <c r="BZ401" s="7" t="s">
        <v>214</v>
      </c>
      <c r="CA401" s="25">
        <v>0</v>
      </c>
      <c r="CB401" s="25">
        <v>0</v>
      </c>
      <c r="CC401" s="25">
        <v>0</v>
      </c>
    </row>
    <row r="402" spans="1:81" x14ac:dyDescent="0.25">
      <c r="A402" s="7">
        <v>513</v>
      </c>
      <c r="B402" s="7">
        <v>44657</v>
      </c>
      <c r="C402" s="7" t="s">
        <v>2718</v>
      </c>
      <c r="D402" s="7" t="s">
        <v>2719</v>
      </c>
      <c r="E402" s="7" t="s">
        <v>2719</v>
      </c>
      <c r="F402" s="7" t="s">
        <v>212</v>
      </c>
      <c r="H402" s="7" t="s">
        <v>224</v>
      </c>
      <c r="I402" s="8">
        <v>24.5</v>
      </c>
      <c r="J402" s="7" t="s">
        <v>214</v>
      </c>
      <c r="K402" s="8">
        <v>219.25741577148438</v>
      </c>
      <c r="L402" s="8">
        <v>0.79119998216629028</v>
      </c>
      <c r="M402" s="7" t="s">
        <v>349</v>
      </c>
      <c r="N402" s="7" t="s">
        <v>214</v>
      </c>
      <c r="O402" s="7" t="s">
        <v>343</v>
      </c>
      <c r="P402" s="7" t="s">
        <v>936</v>
      </c>
      <c r="Q402" s="7" t="s">
        <v>2720</v>
      </c>
      <c r="R402" s="7" t="s">
        <v>242</v>
      </c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>
        <v>0.99093146114026254</v>
      </c>
      <c r="AT402" s="8">
        <v>2.5513159024119192</v>
      </c>
      <c r="AU402" s="8">
        <v>0.39644619302007539</v>
      </c>
      <c r="AV402" s="8">
        <v>2.0767668346890478</v>
      </c>
      <c r="AW402" s="8">
        <v>1.5764275776973802</v>
      </c>
      <c r="AX402" s="8">
        <v>1.9689298025725772</v>
      </c>
      <c r="AY402" s="8">
        <v>1.1169482131236792</v>
      </c>
      <c r="AZ402" s="8">
        <v>1.6424344365750418</v>
      </c>
      <c r="BA402" s="8">
        <v>-0.43932212019705247</v>
      </c>
      <c r="BB402" s="8">
        <v>0.25801952482110441</v>
      </c>
      <c r="BC402" s="8">
        <v>0.17401827960482733</v>
      </c>
      <c r="BD402" s="8">
        <v>0.78766731562755254</v>
      </c>
      <c r="BE402" s="8">
        <v>0.63590826739819539</v>
      </c>
      <c r="BF402" s="8">
        <v>1.5475223027828742</v>
      </c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7" t="s">
        <v>352</v>
      </c>
      <c r="BU402" s="7" t="s">
        <v>353</v>
      </c>
      <c r="BV402" s="7">
        <v>9.5</v>
      </c>
      <c r="BW402" s="7" t="s">
        <v>213</v>
      </c>
      <c r="BX402" s="9">
        <v>0</v>
      </c>
      <c r="BY402" s="7" t="s">
        <v>214</v>
      </c>
      <c r="BZ402" s="7" t="s">
        <v>214</v>
      </c>
      <c r="CA402" s="25">
        <v>0</v>
      </c>
      <c r="CB402" s="25">
        <v>0</v>
      </c>
      <c r="CC402" s="25">
        <v>0</v>
      </c>
    </row>
    <row r="403" spans="1:81" x14ac:dyDescent="0.25">
      <c r="A403" s="7">
        <v>513</v>
      </c>
      <c r="B403" s="7">
        <v>44657</v>
      </c>
      <c r="C403" s="7" t="s">
        <v>2721</v>
      </c>
      <c r="D403" s="7" t="s">
        <v>2722</v>
      </c>
      <c r="E403" s="7" t="s">
        <v>2722</v>
      </c>
      <c r="F403" s="7" t="s">
        <v>254</v>
      </c>
      <c r="H403" s="7" t="s">
        <v>287</v>
      </c>
      <c r="I403" s="8">
        <v>14.5</v>
      </c>
      <c r="J403" s="7" t="s">
        <v>281</v>
      </c>
      <c r="K403" s="8">
        <v>358.52957153320313</v>
      </c>
      <c r="L403" s="8">
        <v>2.6092000007629395</v>
      </c>
      <c r="M403" s="7" t="s">
        <v>282</v>
      </c>
      <c r="N403" s="7" t="s">
        <v>295</v>
      </c>
      <c r="O403" s="7" t="s">
        <v>214</v>
      </c>
      <c r="P403" s="7" t="s">
        <v>257</v>
      </c>
      <c r="Q403" s="7" t="s">
        <v>2723</v>
      </c>
      <c r="R403" s="7" t="s">
        <v>286</v>
      </c>
      <c r="T403" s="8">
        <v>0.63008809089660645</v>
      </c>
      <c r="U403" s="8">
        <v>0.66178184747695923</v>
      </c>
      <c r="V403" s="8">
        <v>0.60910964012145996</v>
      </c>
      <c r="W403" s="8">
        <v>0.58348721265792847</v>
      </c>
      <c r="X403" s="8">
        <v>0.21931973099708557</v>
      </c>
      <c r="Y403" s="8">
        <v>0.50040817260742188</v>
      </c>
      <c r="Z403" s="8">
        <v>0.45872843265533447</v>
      </c>
      <c r="AA403" s="8">
        <v>0.62511837482452393</v>
      </c>
      <c r="AB403" s="8">
        <v>0.8075871467590332</v>
      </c>
      <c r="AC403" s="8">
        <v>0.80823421478271484</v>
      </c>
      <c r="AD403" s="8">
        <v>0.77111190557479858</v>
      </c>
      <c r="AE403" s="8">
        <v>0.74492686986923218</v>
      </c>
      <c r="AF403" s="8">
        <v>0.7888028621673584</v>
      </c>
      <c r="AG403" s="8">
        <v>0.70128160715103149</v>
      </c>
      <c r="AH403" s="8">
        <v>0.12236304581165314</v>
      </c>
      <c r="AI403" s="8">
        <v>0.92116981744766235</v>
      </c>
      <c r="AJ403" s="8">
        <v>1.4692367315292358</v>
      </c>
      <c r="AK403" s="8">
        <v>1.1702842712402344</v>
      </c>
      <c r="AL403" s="8">
        <v>0.62281197309494019</v>
      </c>
      <c r="AM403" s="8">
        <v>0.16234020888805389</v>
      </c>
      <c r="AN403" s="8">
        <v>0.66246634721755981</v>
      </c>
      <c r="AO403" s="8">
        <v>0.28957846760749817</v>
      </c>
      <c r="AP403" s="8">
        <v>-2.9068749397993088E-2</v>
      </c>
      <c r="AQ403" s="8"/>
      <c r="AR403" s="8"/>
      <c r="AS403" s="8">
        <v>0.64533217875754256</v>
      </c>
      <c r="AT403" s="8">
        <v>-0.22210018266323106</v>
      </c>
      <c r="AU403" s="8">
        <v>0.99229169794337746</v>
      </c>
      <c r="AV403" s="8">
        <v>0.15830571984500266</v>
      </c>
      <c r="AW403" s="8">
        <v>-1.1751298499680034</v>
      </c>
      <c r="AX403" s="8">
        <v>-0.84913573728328529</v>
      </c>
      <c r="AY403" s="8">
        <v>0.13003314399727911</v>
      </c>
      <c r="AZ403" s="8">
        <v>0.17295197354403605</v>
      </c>
      <c r="BA403" s="8">
        <v>0.58561441013931259</v>
      </c>
      <c r="BB403" s="8">
        <v>0.26081158700225499</v>
      </c>
      <c r="BC403" s="8">
        <v>0.58561441013931259</v>
      </c>
      <c r="BD403" s="8">
        <v>0.26081158700225499</v>
      </c>
      <c r="BE403" s="8">
        <v>0.29395933183480344</v>
      </c>
      <c r="BF403" s="8">
        <v>-3.6392508758827956E-2</v>
      </c>
      <c r="BG403" s="8">
        <v>7.8961296652717365</v>
      </c>
      <c r="BH403" s="8">
        <v>7.4868210944887608</v>
      </c>
      <c r="BI403" s="8">
        <v>-17.61113838114392</v>
      </c>
      <c r="BJ403" s="8">
        <v>7.4868210944887608</v>
      </c>
      <c r="BK403" s="8">
        <v>-14.773916980147339</v>
      </c>
      <c r="BL403" s="8">
        <v>-14.773916980147339</v>
      </c>
      <c r="BM403" s="8">
        <v>-4.0482000811982237</v>
      </c>
      <c r="BN403" s="8">
        <v>330.21961167659822</v>
      </c>
      <c r="BO403" s="8">
        <v>331.6871039416751</v>
      </c>
      <c r="BP403" s="8">
        <v>421.67071051323791</v>
      </c>
      <c r="BQ403" s="8">
        <v>331.6871039416751</v>
      </c>
      <c r="BR403" s="8">
        <v>411.49843278079652</v>
      </c>
      <c r="BS403" s="8">
        <v>411.49843278079652</v>
      </c>
      <c r="BT403" s="7" t="s">
        <v>297</v>
      </c>
      <c r="BU403" s="7" t="s">
        <v>298</v>
      </c>
      <c r="BV403" s="7">
        <v>15</v>
      </c>
      <c r="BW403" s="7" t="s">
        <v>226</v>
      </c>
      <c r="BX403" s="9">
        <v>2.4000000953674316</v>
      </c>
      <c r="BY403" s="7" t="s">
        <v>295</v>
      </c>
      <c r="BZ403" s="7" t="s">
        <v>214</v>
      </c>
      <c r="CA403" s="25">
        <v>0</v>
      </c>
      <c r="CB403" s="25">
        <v>0</v>
      </c>
      <c r="CC403" s="25">
        <v>0</v>
      </c>
    </row>
    <row r="404" spans="1:81" x14ac:dyDescent="0.25">
      <c r="A404" s="7">
        <v>513</v>
      </c>
      <c r="B404" s="7">
        <v>44657</v>
      </c>
      <c r="C404" s="7" t="s">
        <v>2725</v>
      </c>
      <c r="D404" s="7" t="s">
        <v>2725</v>
      </c>
      <c r="E404" s="7" t="s">
        <v>2725</v>
      </c>
      <c r="F404" s="7" t="s">
        <v>266</v>
      </c>
      <c r="H404" s="7" t="s">
        <v>224</v>
      </c>
      <c r="I404" s="8">
        <v>24.5</v>
      </c>
      <c r="J404" s="7" t="s">
        <v>214</v>
      </c>
      <c r="K404" s="8">
        <v>3107.05224609375</v>
      </c>
      <c r="L404" s="8">
        <v>6.5434632301330566</v>
      </c>
      <c r="M404" s="7" t="s">
        <v>429</v>
      </c>
      <c r="N404" s="7" t="s">
        <v>214</v>
      </c>
      <c r="O404" s="7" t="s">
        <v>214</v>
      </c>
      <c r="P404" s="7" t="s">
        <v>269</v>
      </c>
      <c r="Q404" s="7" t="s">
        <v>22035</v>
      </c>
      <c r="R404" s="7" t="s">
        <v>286</v>
      </c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7" t="s">
        <v>214</v>
      </c>
      <c r="BU404" s="7" t="s">
        <v>214</v>
      </c>
      <c r="BV404" s="7">
        <v>21.5</v>
      </c>
      <c r="BW404" s="7" t="s">
        <v>837</v>
      </c>
      <c r="BX404" s="9"/>
      <c r="BY404" s="7" t="s">
        <v>214</v>
      </c>
      <c r="CA404" s="25">
        <v>0</v>
      </c>
      <c r="CB404" s="25">
        <v>0</v>
      </c>
      <c r="CC404" s="25">
        <v>0</v>
      </c>
    </row>
    <row r="405" spans="1:81" x14ac:dyDescent="0.25">
      <c r="A405" s="7">
        <v>513</v>
      </c>
      <c r="B405" s="7">
        <v>44657</v>
      </c>
      <c r="C405" s="7" t="s">
        <v>2726</v>
      </c>
      <c r="D405" s="7" t="s">
        <v>2727</v>
      </c>
      <c r="E405" s="7" t="s">
        <v>2727</v>
      </c>
      <c r="F405" s="7" t="s">
        <v>266</v>
      </c>
      <c r="H405" s="7" t="s">
        <v>224</v>
      </c>
      <c r="I405" s="8">
        <v>24.5</v>
      </c>
      <c r="J405" s="7" t="s">
        <v>214</v>
      </c>
      <c r="K405" s="8">
        <v>2822.018798828125</v>
      </c>
      <c r="L405" s="8">
        <v>5.1570210456848145</v>
      </c>
      <c r="M405" s="7" t="s">
        <v>2728</v>
      </c>
      <c r="N405" s="7" t="s">
        <v>214</v>
      </c>
      <c r="O405" s="7" t="s">
        <v>214</v>
      </c>
      <c r="P405" s="7" t="s">
        <v>269</v>
      </c>
      <c r="Q405" s="7" t="s">
        <v>2729</v>
      </c>
      <c r="R405" s="7" t="s">
        <v>286</v>
      </c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>
        <v>-5.8516609088878555E-2</v>
      </c>
      <c r="AT405" s="8">
        <v>-0.36985905613472281</v>
      </c>
      <c r="AU405" s="8">
        <v>-1.675757009642062</v>
      </c>
      <c r="AV405" s="8">
        <v>-1.5812684994021413</v>
      </c>
      <c r="AW405" s="8">
        <v>-3.6628957147016927</v>
      </c>
      <c r="AX405" s="8">
        <v>-2.969174305562408</v>
      </c>
      <c r="AY405" s="8">
        <v>-3.448892199118315</v>
      </c>
      <c r="AZ405" s="8">
        <v>-2.3097401981577645</v>
      </c>
      <c r="BA405" s="8">
        <v>-10.147817336476631</v>
      </c>
      <c r="BB405" s="8">
        <v>-7.0796530631022776</v>
      </c>
      <c r="BC405" s="8">
        <v>-10.147817336476631</v>
      </c>
      <c r="BD405" s="8">
        <v>-7.0796530631022776</v>
      </c>
      <c r="BE405" s="8">
        <v>-4.8569493675840354</v>
      </c>
      <c r="BF405" s="8">
        <v>-3.5648913642435986</v>
      </c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7" t="s">
        <v>214</v>
      </c>
      <c r="BU405" s="7" t="s">
        <v>214</v>
      </c>
      <c r="BV405" s="7">
        <v>19.5</v>
      </c>
      <c r="BW405" s="7" t="s">
        <v>303</v>
      </c>
      <c r="BX405" s="9">
        <v>2.5999999046325684</v>
      </c>
      <c r="BY405" s="7" t="s">
        <v>214</v>
      </c>
      <c r="BZ405" s="7" t="s">
        <v>214</v>
      </c>
      <c r="CA405" s="25">
        <v>0</v>
      </c>
      <c r="CB405" s="25">
        <v>0</v>
      </c>
      <c r="CC405" s="25">
        <v>0</v>
      </c>
    </row>
    <row r="406" spans="1:81" x14ac:dyDescent="0.25">
      <c r="A406" s="7">
        <v>513</v>
      </c>
      <c r="B406" s="7">
        <v>44657</v>
      </c>
      <c r="C406" s="7" t="s">
        <v>16669</v>
      </c>
      <c r="D406" s="7" t="s">
        <v>2730</v>
      </c>
      <c r="E406" s="7" t="s">
        <v>2730</v>
      </c>
      <c r="F406" s="7" t="s">
        <v>446</v>
      </c>
      <c r="H406" s="7" t="s">
        <v>224</v>
      </c>
      <c r="I406" s="8">
        <v>24.5</v>
      </c>
      <c r="J406" s="7" t="s">
        <v>214</v>
      </c>
      <c r="K406" s="8">
        <v>273.42807006835938</v>
      </c>
      <c r="L406" s="8">
        <v>9.0732002258300781</v>
      </c>
      <c r="M406" s="7" t="s">
        <v>447</v>
      </c>
      <c r="N406" s="7" t="s">
        <v>214</v>
      </c>
      <c r="O406" s="7" t="s">
        <v>214</v>
      </c>
      <c r="P406" s="7" t="s">
        <v>493</v>
      </c>
      <c r="Q406" s="7" t="s">
        <v>19046</v>
      </c>
      <c r="R406" s="7" t="s">
        <v>291</v>
      </c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>
        <v>0.9980661374155928</v>
      </c>
      <c r="AT406" s="8">
        <v>2.4526338725704906</v>
      </c>
      <c r="AU406" s="8">
        <v>1.5417062344457899</v>
      </c>
      <c r="AV406" s="8">
        <v>1.8304239071526289</v>
      </c>
      <c r="AW406" s="8">
        <v>1.6875813303521958</v>
      </c>
      <c r="AX406" s="8">
        <v>1.463963727139866</v>
      </c>
      <c r="AY406" s="8">
        <v>0.35017688605157266</v>
      </c>
      <c r="AZ406" s="8">
        <v>9.3568301559676964E-2</v>
      </c>
      <c r="BA406" s="8">
        <v>0.55065615178550698</v>
      </c>
      <c r="BB406" s="8">
        <v>0.27672673264472203</v>
      </c>
      <c r="BC406" s="8">
        <v>1.043941308182714</v>
      </c>
      <c r="BD406" s="8">
        <v>1.1600777294169096</v>
      </c>
      <c r="BE406" s="8">
        <v>1.0286880080388954</v>
      </c>
      <c r="BF406" s="8">
        <v>1.2128990450807156</v>
      </c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7" t="s">
        <v>214</v>
      </c>
      <c r="BU406" s="7" t="s">
        <v>214</v>
      </c>
      <c r="BV406" s="7">
        <v>12</v>
      </c>
      <c r="BW406" s="7" t="s">
        <v>245</v>
      </c>
      <c r="BX406" s="9">
        <v>0</v>
      </c>
      <c r="BY406" s="7" t="s">
        <v>214</v>
      </c>
      <c r="BZ406" s="7" t="s">
        <v>214</v>
      </c>
      <c r="CA406" s="25">
        <v>0</v>
      </c>
      <c r="CB406" s="25">
        <v>0</v>
      </c>
      <c r="CC406" s="25">
        <v>0</v>
      </c>
    </row>
    <row r="407" spans="1:81" x14ac:dyDescent="0.25">
      <c r="A407" s="7">
        <v>513</v>
      </c>
      <c r="B407" s="7">
        <v>44657</v>
      </c>
      <c r="C407" s="7" t="s">
        <v>2731</v>
      </c>
      <c r="D407" s="7" t="s">
        <v>2732</v>
      </c>
      <c r="E407" s="7" t="s">
        <v>2733</v>
      </c>
      <c r="F407" s="7" t="s">
        <v>254</v>
      </c>
      <c r="G407" s="7">
        <v>3</v>
      </c>
      <c r="H407" s="7" t="s">
        <v>255</v>
      </c>
      <c r="I407" s="8">
        <v>11.5</v>
      </c>
      <c r="J407" s="7" t="s">
        <v>214</v>
      </c>
      <c r="K407" s="8">
        <v>179.62480163574219</v>
      </c>
      <c r="L407" s="8">
        <v>5.3005766868591309</v>
      </c>
      <c r="M407" s="7" t="s">
        <v>447</v>
      </c>
      <c r="N407" s="7" t="s">
        <v>216</v>
      </c>
      <c r="O407" s="7" t="s">
        <v>256</v>
      </c>
      <c r="P407" s="7" t="s">
        <v>217</v>
      </c>
      <c r="Q407" s="7" t="s">
        <v>2734</v>
      </c>
      <c r="R407" s="7" t="s">
        <v>291</v>
      </c>
      <c r="T407" s="8">
        <v>0.88045936822891235</v>
      </c>
      <c r="U407" s="8">
        <v>0.8589475154876709</v>
      </c>
      <c r="V407" s="8">
        <v>0.84389352798461914</v>
      </c>
      <c r="W407" s="8">
        <v>0.68048465251922607</v>
      </c>
      <c r="X407" s="8">
        <v>0.44739869236946106</v>
      </c>
      <c r="Y407" s="8">
        <v>0.81793135404586792</v>
      </c>
      <c r="Z407" s="8">
        <v>0.70927649736404419</v>
      </c>
      <c r="AA407" s="8">
        <v>0.94703370332717896</v>
      </c>
      <c r="AB407" s="8">
        <v>0.96879124641418457</v>
      </c>
      <c r="AC407" s="8">
        <v>0.8802153468132019</v>
      </c>
      <c r="AD407" s="8">
        <v>0.72095584869384766</v>
      </c>
      <c r="AE407" s="8">
        <v>0.7874329686164856</v>
      </c>
      <c r="AF407" s="8">
        <v>0.95655679702758789</v>
      </c>
      <c r="AG407" s="8">
        <v>0.91148459911346436</v>
      </c>
      <c r="AH407" s="8">
        <v>9.5727607607841492E-2</v>
      </c>
      <c r="AI407" s="8">
        <v>1.0070120096206665</v>
      </c>
      <c r="AJ407" s="8">
        <v>1.4918681383132935</v>
      </c>
      <c r="AK407" s="8">
        <v>1.2684415578842163</v>
      </c>
      <c r="AL407" s="8">
        <v>0.56823879480361938</v>
      </c>
      <c r="AM407" s="8">
        <v>0.25907769799232483</v>
      </c>
      <c r="AN407" s="8">
        <v>0.84711658954620361</v>
      </c>
      <c r="AO407" s="8">
        <v>0.35027816891670227</v>
      </c>
      <c r="AP407" s="8">
        <v>0.5027155876159668</v>
      </c>
      <c r="AQ407" s="8"/>
      <c r="AR407" s="8"/>
      <c r="AS407" s="8">
        <v>-2.0816105381113489E-2</v>
      </c>
      <c r="AT407" s="8">
        <v>-4.0368449563756237E-2</v>
      </c>
      <c r="AU407" s="8">
        <v>0.5541712972652042</v>
      </c>
      <c r="AV407" s="8">
        <v>0.25425959143125937</v>
      </c>
      <c r="AW407" s="8">
        <v>0.89725713005470398</v>
      </c>
      <c r="AX407" s="8">
        <v>0.71510860004576449</v>
      </c>
      <c r="AY407" s="8">
        <v>1.3254453090881846</v>
      </c>
      <c r="AZ407" s="8">
        <v>0.80671388066893968</v>
      </c>
      <c r="BA407" s="8">
        <v>-2.4160873498603103E-2</v>
      </c>
      <c r="BB407" s="8">
        <v>0.16176490637520172</v>
      </c>
      <c r="BC407" s="8">
        <v>-2.4160873498603103E-2</v>
      </c>
      <c r="BD407" s="8">
        <v>0.16176490637520172</v>
      </c>
      <c r="BE407" s="8">
        <v>0.45128931400496225</v>
      </c>
      <c r="BF407" s="8">
        <v>0.34320723922210178</v>
      </c>
      <c r="BG407" s="8">
        <v>-0.5229445365566292</v>
      </c>
      <c r="BH407" s="8">
        <v>-0.75414757164886126</v>
      </c>
      <c r="BI407" s="8">
        <v>8.8771166526864764</v>
      </c>
      <c r="BJ407" s="8">
        <v>8.0800705620948658</v>
      </c>
      <c r="BK407" s="8">
        <v>8.0406931074888455</v>
      </c>
      <c r="BL407" s="8">
        <v>8.0406931074888455</v>
      </c>
      <c r="BM407" s="8">
        <v>5.2935802202589235</v>
      </c>
      <c r="BN407" s="8">
        <v>180.56413972219698</v>
      </c>
      <c r="BO407" s="8">
        <v>180.97943771535722</v>
      </c>
      <c r="BP407" s="8">
        <v>163.67929845738067</v>
      </c>
      <c r="BQ407" s="8">
        <v>165.11099091655129</v>
      </c>
      <c r="BR407" s="8">
        <v>165.18172259127655</v>
      </c>
      <c r="BS407" s="8">
        <v>165.18172259127655</v>
      </c>
      <c r="BT407" s="7" t="s">
        <v>297</v>
      </c>
      <c r="BU407" s="7" t="s">
        <v>298</v>
      </c>
      <c r="BV407" s="7">
        <v>11.166666984558105</v>
      </c>
      <c r="BW407" s="7" t="s">
        <v>255</v>
      </c>
      <c r="BX407" s="9">
        <v>3</v>
      </c>
      <c r="BY407" s="7" t="s">
        <v>216</v>
      </c>
      <c r="BZ407" s="7" t="s">
        <v>214</v>
      </c>
      <c r="CA407" s="25">
        <v>0</v>
      </c>
      <c r="CB407" s="25">
        <v>0</v>
      </c>
      <c r="CC407" s="25">
        <v>0</v>
      </c>
    </row>
    <row r="408" spans="1:81" x14ac:dyDescent="0.25">
      <c r="A408" s="7">
        <v>513</v>
      </c>
      <c r="B408" s="7">
        <v>44657</v>
      </c>
      <c r="C408" s="7" t="s">
        <v>2735</v>
      </c>
      <c r="D408" s="7" t="s">
        <v>2736</v>
      </c>
      <c r="E408" s="7" t="s">
        <v>2737</v>
      </c>
      <c r="F408" s="7" t="s">
        <v>331</v>
      </c>
      <c r="H408" s="7" t="s">
        <v>255</v>
      </c>
      <c r="I408" s="8">
        <v>11.5</v>
      </c>
      <c r="J408" s="7" t="s">
        <v>379</v>
      </c>
      <c r="K408" s="8">
        <v>67.817985534667969</v>
      </c>
      <c r="L408" s="8">
        <v>5.7220072746276855</v>
      </c>
      <c r="M408" s="7" t="s">
        <v>447</v>
      </c>
      <c r="N408" s="7" t="s">
        <v>231</v>
      </c>
      <c r="O408" s="7" t="s">
        <v>343</v>
      </c>
      <c r="P408" s="7" t="s">
        <v>481</v>
      </c>
      <c r="Q408" s="7" t="s">
        <v>2738</v>
      </c>
      <c r="R408" s="7" t="s">
        <v>291</v>
      </c>
      <c r="S408" s="7">
        <v>2</v>
      </c>
      <c r="T408" s="8">
        <v>0.89666074514389038</v>
      </c>
      <c r="U408" s="8">
        <v>0.83787667751312256</v>
      </c>
      <c r="V408" s="8">
        <v>0.90760594606399536</v>
      </c>
      <c r="W408" s="8">
        <v>0.72046887874603271</v>
      </c>
      <c r="X408" s="8">
        <v>0.56532818078994751</v>
      </c>
      <c r="Y408" s="8">
        <v>0.8730742335319519</v>
      </c>
      <c r="Z408" s="8">
        <v>0.75175130367279053</v>
      </c>
      <c r="AA408" s="8">
        <v>0.93248134851455688</v>
      </c>
      <c r="AB408" s="8">
        <v>0.94234919548034668</v>
      </c>
      <c r="AC408" s="8">
        <v>0.93187248706817627</v>
      </c>
      <c r="AD408" s="8">
        <v>0.79528141021728516</v>
      </c>
      <c r="AE408" s="8">
        <v>0.82293856143951416</v>
      </c>
      <c r="AF408" s="8">
        <v>0.95493322610855103</v>
      </c>
      <c r="AG408" s="8">
        <v>0.93793481588363647</v>
      </c>
      <c r="AH408" s="8">
        <v>2.7650710195302963E-2</v>
      </c>
      <c r="AI408" s="8">
        <v>0.29622560739517212</v>
      </c>
      <c r="AJ408" s="8">
        <v>0.42035189270973206</v>
      </c>
      <c r="AK408" s="8">
        <v>0.3940480649471283</v>
      </c>
      <c r="AL408" s="8">
        <v>0.17377883195877075</v>
      </c>
      <c r="AM408" s="8">
        <v>9.4559468328952789E-2</v>
      </c>
      <c r="AN408" s="8">
        <v>0.26118400692939758</v>
      </c>
      <c r="AO408" s="8">
        <v>0.10723604261875153</v>
      </c>
      <c r="AP408" s="8">
        <v>-0.93271505832672119</v>
      </c>
      <c r="AQ408" s="8"/>
      <c r="AR408" s="8"/>
      <c r="AS408" s="8">
        <v>-1.0908353735611951</v>
      </c>
      <c r="AT408" s="8">
        <v>-1.0232859235886969</v>
      </c>
      <c r="AU408" s="8">
        <v>0.60959505672758962</v>
      </c>
      <c r="AV408" s="8">
        <v>0.33239254581945826</v>
      </c>
      <c r="AW408" s="8">
        <v>0.72273152107735283</v>
      </c>
      <c r="AX408" s="8">
        <v>0.56775552367329518</v>
      </c>
      <c r="AY408" s="8">
        <v>7.3197632378842178E-2</v>
      </c>
      <c r="AZ408" s="8">
        <v>0.21956866707106862</v>
      </c>
      <c r="BA408" s="8">
        <v>-1.0975790437387187</v>
      </c>
      <c r="BB408" s="8">
        <v>-0.68638071805751888</v>
      </c>
      <c r="BC408" s="8">
        <v>-1.0975790437387187</v>
      </c>
      <c r="BD408" s="8">
        <v>-0.68638071805751888</v>
      </c>
      <c r="BE408" s="8">
        <v>-0.31341154180914133</v>
      </c>
      <c r="BF408" s="8">
        <v>-0.21272177052331875</v>
      </c>
      <c r="BG408" s="7">
        <v>-50</v>
      </c>
      <c r="BH408" s="7">
        <v>-50</v>
      </c>
      <c r="BI408" s="7">
        <v>-50</v>
      </c>
      <c r="BJ408" s="7">
        <v>-50</v>
      </c>
      <c r="BK408" s="7">
        <v>-50</v>
      </c>
      <c r="BL408" s="7">
        <v>-50</v>
      </c>
      <c r="BM408" s="7">
        <v>-50</v>
      </c>
      <c r="BN408" s="7">
        <v>180.56413972219698</v>
      </c>
      <c r="BO408" s="7">
        <v>106.54637807640185</v>
      </c>
      <c r="BP408" s="7">
        <v>163.67929845738067</v>
      </c>
      <c r="BQ408" s="7">
        <v>125.25937797674132</v>
      </c>
      <c r="BR408" s="7">
        <v>165.18172259127655</v>
      </c>
      <c r="BS408" s="7">
        <v>165.18172259127655</v>
      </c>
      <c r="BT408" s="7" t="s">
        <v>338</v>
      </c>
      <c r="BU408" s="7" t="s">
        <v>339</v>
      </c>
      <c r="BV408" s="7">
        <v>10.5</v>
      </c>
      <c r="BW408" s="7" t="s">
        <v>345</v>
      </c>
      <c r="BX408" s="9">
        <v>2.4000000953674316</v>
      </c>
      <c r="BY408" s="7" t="s">
        <v>231</v>
      </c>
      <c r="BZ408" s="7" t="s">
        <v>214</v>
      </c>
      <c r="CA408" s="25">
        <v>0</v>
      </c>
      <c r="CB408" s="25">
        <v>0</v>
      </c>
      <c r="CC408" s="25">
        <v>0</v>
      </c>
    </row>
    <row r="409" spans="1:81" x14ac:dyDescent="0.25">
      <c r="A409" s="7">
        <v>513</v>
      </c>
      <c r="B409" s="7">
        <v>44657</v>
      </c>
      <c r="C409" s="7" t="s">
        <v>1096</v>
      </c>
      <c r="D409" s="7" t="s">
        <v>1096</v>
      </c>
      <c r="E409" s="7" t="s">
        <v>1097</v>
      </c>
      <c r="F409" s="7" t="s">
        <v>237</v>
      </c>
      <c r="G409" s="7">
        <v>1</v>
      </c>
      <c r="H409" s="7" t="s">
        <v>255</v>
      </c>
      <c r="I409" s="8">
        <v>11.5</v>
      </c>
      <c r="J409" s="7" t="s">
        <v>414</v>
      </c>
      <c r="K409" s="8">
        <v>316.77301025390625</v>
      </c>
      <c r="L409" s="8">
        <v>8.177800178527832</v>
      </c>
      <c r="M409" s="7" t="s">
        <v>447</v>
      </c>
      <c r="N409" s="7" t="s">
        <v>1191</v>
      </c>
      <c r="O409" s="7" t="s">
        <v>256</v>
      </c>
      <c r="P409" s="7" t="s">
        <v>240</v>
      </c>
      <c r="Q409" s="7" t="s">
        <v>1098</v>
      </c>
      <c r="R409" s="7" t="s">
        <v>291</v>
      </c>
      <c r="T409" s="8">
        <v>0.86928576231002808</v>
      </c>
      <c r="U409" s="8">
        <v>0.90286898612976074</v>
      </c>
      <c r="V409" s="8">
        <v>0.84826910495758057</v>
      </c>
      <c r="W409" s="8">
        <v>0.71043282747268677</v>
      </c>
      <c r="X409" s="8">
        <v>0.32807087898254395</v>
      </c>
      <c r="Y409" s="8">
        <v>0.77537405490875244</v>
      </c>
      <c r="Z409" s="8">
        <v>0.64385521411895752</v>
      </c>
      <c r="AA409" s="8">
        <v>0.94102650880813599</v>
      </c>
      <c r="AB409" s="8">
        <v>0.95467299222946167</v>
      </c>
      <c r="AC409" s="8">
        <v>0.92086398601531982</v>
      </c>
      <c r="AD409" s="8">
        <v>0.87272536754608154</v>
      </c>
      <c r="AE409" s="8">
        <v>0.8225092887878418</v>
      </c>
      <c r="AF409" s="8">
        <v>0.91457509994506836</v>
      </c>
      <c r="AG409" s="8">
        <v>0.86803072690963745</v>
      </c>
      <c r="AH409" s="8">
        <v>8.9466534554958344E-2</v>
      </c>
      <c r="AI409" s="8">
        <v>0.92920458316802979</v>
      </c>
      <c r="AJ409" s="8">
        <v>1.4655882120132446</v>
      </c>
      <c r="AK409" s="8">
        <v>1.191625714302063</v>
      </c>
      <c r="AL409" s="8">
        <v>0.55444562435150146</v>
      </c>
      <c r="AM409" s="8">
        <v>0.17755235731601715</v>
      </c>
      <c r="AN409" s="8">
        <v>0.75051784515380859</v>
      </c>
      <c r="AO409" s="8">
        <v>0.29717287421226501</v>
      </c>
      <c r="AP409" s="8">
        <v>0.42452973127365112</v>
      </c>
      <c r="AQ409" s="8"/>
      <c r="AR409" s="8"/>
      <c r="AS409" s="8">
        <v>0.84848946085679755</v>
      </c>
      <c r="AT409" s="8">
        <v>0.31021390551488653</v>
      </c>
      <c r="AU409" s="8">
        <v>0.79783643412355731</v>
      </c>
      <c r="AV409" s="8">
        <v>0.23776469004136586</v>
      </c>
      <c r="AW409" s="8">
        <v>1.2529872828223019</v>
      </c>
      <c r="AX409" s="8">
        <v>0.65863696284426643</v>
      </c>
      <c r="AY409" s="8">
        <v>1.2282310558904013</v>
      </c>
      <c r="AZ409" s="8">
        <v>0.61253920843003506</v>
      </c>
      <c r="BA409" s="8">
        <v>0.9507596697157995</v>
      </c>
      <c r="BB409" s="8">
        <v>0.42782892530688532</v>
      </c>
      <c r="BC409" s="8">
        <v>-0.39580195391276868</v>
      </c>
      <c r="BD409" s="8">
        <v>-0.3319231792554011</v>
      </c>
      <c r="BE409" s="8">
        <v>0.78041699158268152</v>
      </c>
      <c r="BF409" s="8">
        <v>0.3191767521470063</v>
      </c>
      <c r="BG409" s="8">
        <v>42.998887570166538</v>
      </c>
      <c r="BH409" s="8">
        <v>37.479937816532299</v>
      </c>
      <c r="BI409" s="8">
        <v>48.329152686908152</v>
      </c>
      <c r="BJ409" s="8">
        <v>39.026316999493218</v>
      </c>
      <c r="BK409" s="8">
        <v>47.854862237512982</v>
      </c>
      <c r="BL409" s="8">
        <v>13.715962954345612</v>
      </c>
      <c r="BM409" s="8">
        <v>38.234186710826464</v>
      </c>
      <c r="BN409" s="8">
        <v>180.56413972219698</v>
      </c>
      <c r="BO409" s="8">
        <v>198.0466829911847</v>
      </c>
      <c r="BP409" s="8">
        <v>163.67929845738067</v>
      </c>
      <c r="BQ409" s="8">
        <v>193.14817110337964</v>
      </c>
      <c r="BR409" s="8">
        <v>165.18172259127655</v>
      </c>
      <c r="BS409" s="8">
        <v>273.32454151811504</v>
      </c>
      <c r="BT409" s="7" t="s">
        <v>317</v>
      </c>
      <c r="BU409" s="7" t="s">
        <v>318</v>
      </c>
      <c r="BV409" s="7">
        <v>11.5</v>
      </c>
      <c r="BW409" s="7" t="s">
        <v>255</v>
      </c>
      <c r="BX409" s="9">
        <v>2.5</v>
      </c>
      <c r="BY409" s="7" t="s">
        <v>1191</v>
      </c>
      <c r="BZ409" s="7" t="s">
        <v>214</v>
      </c>
      <c r="CA409" s="25">
        <v>1</v>
      </c>
      <c r="CB409" s="25">
        <v>1</v>
      </c>
      <c r="CC409" s="25">
        <v>2</v>
      </c>
    </row>
    <row r="410" spans="1:81" x14ac:dyDescent="0.25">
      <c r="A410" s="7">
        <v>513</v>
      </c>
      <c r="B410" s="7">
        <v>44657</v>
      </c>
      <c r="C410" s="7" t="s">
        <v>1099</v>
      </c>
      <c r="D410" s="7" t="s">
        <v>1100</v>
      </c>
      <c r="E410" s="7" t="s">
        <v>1100</v>
      </c>
      <c r="F410" s="7" t="s">
        <v>212</v>
      </c>
      <c r="H410" s="7" t="s">
        <v>224</v>
      </c>
      <c r="I410" s="8">
        <v>24.5</v>
      </c>
      <c r="J410" s="7" t="s">
        <v>214</v>
      </c>
      <c r="K410" s="8">
        <v>79.737144470214844</v>
      </c>
      <c r="L410" s="8">
        <v>3.7456037998199463</v>
      </c>
      <c r="M410" s="7" t="s">
        <v>456</v>
      </c>
      <c r="N410" s="7" t="s">
        <v>1101</v>
      </c>
      <c r="O410" s="7" t="s">
        <v>389</v>
      </c>
      <c r="P410" s="7" t="s">
        <v>249</v>
      </c>
      <c r="Q410" s="7" t="s">
        <v>1102</v>
      </c>
      <c r="R410" s="7" t="s">
        <v>219</v>
      </c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>
        <v>0.71374238784819688</v>
      </c>
      <c r="AT410" s="8">
        <v>2.3189026423971622</v>
      </c>
      <c r="AU410" s="8">
        <v>0.1283466591267611</v>
      </c>
      <c r="AV410" s="8">
        <v>1.8029179547137113</v>
      </c>
      <c r="AW410" s="8">
        <v>0.36406413417341477</v>
      </c>
      <c r="AX410" s="8">
        <v>0.86712016963489602</v>
      </c>
      <c r="AY410" s="8">
        <v>-0.28893768459371449</v>
      </c>
      <c r="AZ410" s="8">
        <v>0.92229575493557092</v>
      </c>
      <c r="BA410" s="8">
        <v>2.0013584538937641</v>
      </c>
      <c r="BB410" s="8">
        <v>2.7644422438284</v>
      </c>
      <c r="BC410" s="8">
        <v>2.0013584538937641</v>
      </c>
      <c r="BD410" s="8">
        <v>2.7644422438284</v>
      </c>
      <c r="BE410" s="8">
        <v>0.8199887340570311</v>
      </c>
      <c r="BF410" s="8">
        <v>1.9066868348896902</v>
      </c>
      <c r="BT410" s="7" t="s">
        <v>1103</v>
      </c>
      <c r="BU410" s="7" t="s">
        <v>1103</v>
      </c>
      <c r="BV410" s="7">
        <v>8.5</v>
      </c>
      <c r="BW410" s="7" t="s">
        <v>222</v>
      </c>
      <c r="BX410" s="9">
        <v>0</v>
      </c>
      <c r="BY410" s="7" t="s">
        <v>1101</v>
      </c>
      <c r="BZ410" s="7" t="s">
        <v>214</v>
      </c>
      <c r="CA410" s="25">
        <v>0</v>
      </c>
      <c r="CB410" s="25">
        <v>0</v>
      </c>
      <c r="CC410" s="25">
        <v>0</v>
      </c>
    </row>
    <row r="411" spans="1:81" x14ac:dyDescent="0.25">
      <c r="A411" s="7">
        <v>513</v>
      </c>
      <c r="B411" s="7">
        <v>44657</v>
      </c>
      <c r="C411" s="7" t="s">
        <v>1104</v>
      </c>
      <c r="D411" s="7" t="s">
        <v>1105</v>
      </c>
      <c r="E411" s="7" t="s">
        <v>1105</v>
      </c>
      <c r="F411" s="7" t="s">
        <v>446</v>
      </c>
      <c r="G411" s="7">
        <v>2</v>
      </c>
      <c r="H411" s="7" t="s">
        <v>213</v>
      </c>
      <c r="I411" s="8">
        <v>9.5</v>
      </c>
      <c r="J411" s="7" t="s">
        <v>214</v>
      </c>
      <c r="K411" s="8">
        <v>144.76280212402344</v>
      </c>
      <c r="L411" s="8">
        <v>5.0141558647155762</v>
      </c>
      <c r="M411" s="7" t="s">
        <v>349</v>
      </c>
      <c r="N411" s="7" t="s">
        <v>231</v>
      </c>
      <c r="O411" s="7" t="s">
        <v>343</v>
      </c>
      <c r="P411" s="7" t="s">
        <v>493</v>
      </c>
      <c r="Q411" s="7" t="s">
        <v>1106</v>
      </c>
      <c r="R411" s="7" t="s">
        <v>242</v>
      </c>
      <c r="T411" s="8">
        <v>0.54156333208084106</v>
      </c>
      <c r="U411" s="8">
        <v>0.57417356967926025</v>
      </c>
      <c r="V411" s="8">
        <v>0.51242446899414063</v>
      </c>
      <c r="W411" s="8">
        <v>0.46367290616035461</v>
      </c>
      <c r="X411" s="8">
        <v>0.20306573808193207</v>
      </c>
      <c r="Y411" s="8">
        <v>0.55724841356277466</v>
      </c>
      <c r="Z411" s="8">
        <v>0.42853504419326782</v>
      </c>
      <c r="AA411" s="8">
        <v>0.77745354175567627</v>
      </c>
      <c r="AB411" s="8">
        <v>0.83729046583175659</v>
      </c>
      <c r="AC411" s="8">
        <v>0.77866744995117188</v>
      </c>
      <c r="AD411" s="8">
        <v>0.40850603580474854</v>
      </c>
      <c r="AE411" s="8">
        <v>0.6345292329788208</v>
      </c>
      <c r="AF411" s="8">
        <v>0.7319226861000061</v>
      </c>
      <c r="AG411" s="8">
        <v>0.85661411285400391</v>
      </c>
      <c r="AH411" s="8">
        <v>2.5628635659813881E-2</v>
      </c>
      <c r="AI411" s="8">
        <v>0.16582991182804108</v>
      </c>
      <c r="AJ411" s="8">
        <v>0.26699018478393555</v>
      </c>
      <c r="AK411" s="8">
        <v>0.2062058299779892</v>
      </c>
      <c r="AL411" s="8">
        <v>0.10366032272577286</v>
      </c>
      <c r="AM411" s="8">
        <v>3.1481850892305374E-2</v>
      </c>
      <c r="AN411" s="8">
        <v>0.1545124351978302</v>
      </c>
      <c r="AO411" s="8">
        <v>5.6659422814846039E-2</v>
      </c>
      <c r="AP411" s="8">
        <v>-0.47680333256721497</v>
      </c>
      <c r="AQ411" s="8"/>
      <c r="AR411" s="8"/>
      <c r="AS411" s="8">
        <v>3.4441120950267696</v>
      </c>
      <c r="AT411" s="8">
        <v>2.8655935337575511</v>
      </c>
      <c r="AU411" s="8">
        <v>2.6892932759311758</v>
      </c>
      <c r="AV411" s="8">
        <v>2.5531127676029728</v>
      </c>
      <c r="AW411" s="8">
        <v>3.272900288389859</v>
      </c>
      <c r="AX411" s="8">
        <v>2.7380673626044008</v>
      </c>
      <c r="AY411" s="8">
        <v>2.1824087076225624</v>
      </c>
      <c r="AZ411" s="8">
        <v>2.5975835044875564</v>
      </c>
      <c r="BA411" s="8">
        <v>2.7584992994390247</v>
      </c>
      <c r="BB411" s="8">
        <v>2.8977749818574057</v>
      </c>
      <c r="BC411" s="8">
        <v>3.3689003603787788</v>
      </c>
      <c r="BD411" s="8">
        <v>2.5589721074602401</v>
      </c>
      <c r="BE411" s="8">
        <v>2.9526856711313614</v>
      </c>
      <c r="BF411" s="8">
        <v>2.7018507096283546</v>
      </c>
      <c r="BG411" s="8">
        <v>16.594706322228792</v>
      </c>
      <c r="BH411" s="8">
        <v>9.8433694829489298</v>
      </c>
      <c r="BI411" s="8">
        <v>9.4928791241262953</v>
      </c>
      <c r="BJ411" s="8">
        <v>-6.343518919958024</v>
      </c>
      <c r="BK411" s="8">
        <v>-7.4753441638069518</v>
      </c>
      <c r="BL411" s="8">
        <v>-22.830480928254758</v>
      </c>
      <c r="BM411" s="8">
        <v>-0.11973151378595337</v>
      </c>
      <c r="BN411" s="8">
        <v>120.73984024771256</v>
      </c>
      <c r="BO411" s="8">
        <v>130.51326463708557</v>
      </c>
      <c r="BP411" s="8">
        <v>131.02064430169176</v>
      </c>
      <c r="BQ411" s="8">
        <v>153.94585786582226</v>
      </c>
      <c r="BR411" s="8">
        <v>155.58431980396503</v>
      </c>
      <c r="BS411" s="8">
        <v>177.81284605415578</v>
      </c>
      <c r="BT411" s="7" t="s">
        <v>243</v>
      </c>
      <c r="BU411" s="7" t="s">
        <v>244</v>
      </c>
      <c r="BV411" s="7">
        <v>9.5</v>
      </c>
      <c r="BW411" s="7" t="s">
        <v>213</v>
      </c>
      <c r="BX411" s="9">
        <v>1.3999999761581421</v>
      </c>
      <c r="BY411" s="7" t="s">
        <v>231</v>
      </c>
      <c r="BZ411" s="7" t="s">
        <v>214</v>
      </c>
      <c r="CA411" s="25">
        <v>0</v>
      </c>
      <c r="CB411" s="25">
        <v>0</v>
      </c>
      <c r="CC411" s="25">
        <v>0</v>
      </c>
    </row>
    <row r="412" spans="1:81" x14ac:dyDescent="0.25">
      <c r="A412" s="7">
        <v>513</v>
      </c>
      <c r="B412" s="7">
        <v>44657</v>
      </c>
      <c r="C412" s="7" t="s">
        <v>1107</v>
      </c>
      <c r="D412" s="7" t="s">
        <v>1108</v>
      </c>
      <c r="E412" s="7" t="s">
        <v>1108</v>
      </c>
      <c r="F412" s="7" t="s">
        <v>373</v>
      </c>
      <c r="G412" s="7">
        <v>2</v>
      </c>
      <c r="H412" s="7" t="s">
        <v>245</v>
      </c>
      <c r="I412" s="8">
        <v>12.5</v>
      </c>
      <c r="J412" s="7" t="s">
        <v>214</v>
      </c>
      <c r="K412" s="8">
        <v>185.8939208984375</v>
      </c>
      <c r="L412" s="8">
        <v>7.8165998458862305</v>
      </c>
      <c r="M412" s="7" t="s">
        <v>315</v>
      </c>
      <c r="N412" s="7" t="s">
        <v>231</v>
      </c>
      <c r="O412" s="7" t="s">
        <v>268</v>
      </c>
      <c r="P412" s="7" t="s">
        <v>527</v>
      </c>
      <c r="Q412" s="7" t="s">
        <v>1109</v>
      </c>
      <c r="R412" s="7" t="s">
        <v>291</v>
      </c>
      <c r="T412" s="8">
        <v>0.88802176713943481</v>
      </c>
      <c r="U412" s="8">
        <v>0.88056623935699463</v>
      </c>
      <c r="V412" s="8">
        <v>0.87554436922073364</v>
      </c>
      <c r="W412" s="8">
        <v>0.70678073167800903</v>
      </c>
      <c r="X412" s="8">
        <v>0.45878282189369202</v>
      </c>
      <c r="Y412" s="8">
        <v>0.82688754796981812</v>
      </c>
      <c r="Z412" s="8">
        <v>0.72062021493911743</v>
      </c>
      <c r="AA412" s="8">
        <v>0.93117505311965942</v>
      </c>
      <c r="AB412" s="8">
        <v>0.94312244653701782</v>
      </c>
      <c r="AC412" s="8">
        <v>0.97205936908721924</v>
      </c>
      <c r="AD412" s="8">
        <v>0.88616430759429932</v>
      </c>
      <c r="AE412" s="8">
        <v>0.81973201036453247</v>
      </c>
      <c r="AF412" s="8">
        <v>0.9385560154914856</v>
      </c>
      <c r="AG412" s="8">
        <v>0.87498831748962402</v>
      </c>
      <c r="AH412" s="8">
        <v>6.2498636543750763E-2</v>
      </c>
      <c r="AI412" s="8">
        <v>0.66310495138168335</v>
      </c>
      <c r="AJ412" s="8">
        <v>0.99852555990219116</v>
      </c>
      <c r="AK412" s="8">
        <v>0.85920006036758423</v>
      </c>
      <c r="AL412" s="8">
        <v>0.3853280246257782</v>
      </c>
      <c r="AM412" s="8">
        <v>0.17345060408115387</v>
      </c>
      <c r="AN412" s="8">
        <v>0.55912142992019653</v>
      </c>
      <c r="AO412" s="8">
        <v>0.23234711587429047</v>
      </c>
      <c r="AP412" s="8">
        <v>-0.26195105910301208</v>
      </c>
      <c r="AQ412" s="8"/>
      <c r="AR412" s="8"/>
      <c r="AS412" s="8">
        <v>-2.0515049496625588</v>
      </c>
      <c r="AT412" s="8">
        <v>-1.8275307658813202</v>
      </c>
      <c r="AU412" s="8">
        <v>-2.3084845857732672</v>
      </c>
      <c r="AV412" s="8">
        <v>-2.3342190346648031</v>
      </c>
      <c r="AW412" s="8">
        <v>-1.2972906189360027</v>
      </c>
      <c r="AX412" s="8">
        <v>-0.70623209198376047</v>
      </c>
      <c r="AY412" s="8">
        <v>-1.4564379169700481</v>
      </c>
      <c r="AZ412" s="8">
        <v>-1.1095183076176254</v>
      </c>
      <c r="BA412" s="8">
        <v>-0.57209529322316266</v>
      </c>
      <c r="BB412" s="8">
        <v>0.1353835492397947</v>
      </c>
      <c r="BC412" s="8">
        <v>-8.3173738157724761E-2</v>
      </c>
      <c r="BD412" s="8">
        <v>-9.638781048508846E-2</v>
      </c>
      <c r="BE412" s="8">
        <v>-1.2948311837871274</v>
      </c>
      <c r="BF412" s="8">
        <v>-0.98975074356546699</v>
      </c>
      <c r="BG412" s="7">
        <v>-18.783677968366511</v>
      </c>
      <c r="BH412" s="7">
        <v>-18.454959539520335</v>
      </c>
      <c r="BI412" s="7">
        <v>-7.7850333738112925</v>
      </c>
      <c r="BJ412" s="7">
        <v>-25.80794056962759</v>
      </c>
      <c r="BK412" s="7">
        <v>3.7745448551143279</v>
      </c>
      <c r="BL412" s="7">
        <v>1.0327077987864455</v>
      </c>
      <c r="BM412" s="7">
        <v>-11.004059799570825</v>
      </c>
      <c r="BN412" s="7">
        <v>220.81163636276997</v>
      </c>
      <c r="BO412" s="7">
        <v>220.20056878667208</v>
      </c>
      <c r="BP412" s="7">
        <v>200.36582468026722</v>
      </c>
      <c r="BQ412" s="7">
        <v>233.86931352645678</v>
      </c>
      <c r="BR412" s="7">
        <v>178.87727147119523</v>
      </c>
      <c r="BS412" s="7">
        <v>183.97417987984943</v>
      </c>
      <c r="BT412" s="7" t="s">
        <v>476</v>
      </c>
      <c r="BU412" s="7" t="s">
        <v>477</v>
      </c>
      <c r="BV412" s="7">
        <v>12</v>
      </c>
      <c r="BW412" s="7" t="s">
        <v>245</v>
      </c>
      <c r="BX412" s="9">
        <v>1.8650000095367432</v>
      </c>
      <c r="BY412" s="7" t="s">
        <v>231</v>
      </c>
      <c r="BZ412" s="7" t="s">
        <v>214</v>
      </c>
      <c r="CA412" s="25">
        <v>0</v>
      </c>
      <c r="CB412" s="25">
        <v>0</v>
      </c>
      <c r="CC412" s="25">
        <v>0</v>
      </c>
    </row>
    <row r="413" spans="1:81" x14ac:dyDescent="0.25">
      <c r="A413" s="7">
        <v>513</v>
      </c>
      <c r="B413" s="7">
        <v>44657</v>
      </c>
      <c r="C413" s="7" t="s">
        <v>1110</v>
      </c>
      <c r="D413" s="7" t="s">
        <v>1111</v>
      </c>
      <c r="E413" s="7" t="s">
        <v>1111</v>
      </c>
      <c r="F413" s="7" t="s">
        <v>446</v>
      </c>
      <c r="G413" s="7">
        <v>1</v>
      </c>
      <c r="H413" s="7" t="s">
        <v>430</v>
      </c>
      <c r="I413" s="8">
        <v>16.5</v>
      </c>
      <c r="J413" s="7" t="s">
        <v>214</v>
      </c>
      <c r="K413" s="8">
        <v>321.93679809570313</v>
      </c>
      <c r="L413" s="8">
        <v>5.2504057884216309</v>
      </c>
      <c r="M413" s="7" t="s">
        <v>1112</v>
      </c>
      <c r="N413" s="7" t="s">
        <v>591</v>
      </c>
      <c r="O413" s="7" t="s">
        <v>367</v>
      </c>
      <c r="P413" s="7" t="s">
        <v>269</v>
      </c>
      <c r="Q413" s="7" t="s">
        <v>1113</v>
      </c>
      <c r="R413" s="7" t="s">
        <v>291</v>
      </c>
      <c r="T413" s="8">
        <v>0.55320954322814941</v>
      </c>
      <c r="U413" s="8">
        <v>0.60487717390060425</v>
      </c>
      <c r="V413" s="8">
        <v>0.56951451301574707</v>
      </c>
      <c r="W413" s="8">
        <v>0.32022753357887268</v>
      </c>
      <c r="X413" s="8">
        <v>0.36766517162322998</v>
      </c>
      <c r="Y413" s="8">
        <v>0.60157138109207153</v>
      </c>
      <c r="Z413" s="8">
        <v>0.40446111559867859</v>
      </c>
      <c r="AA413" s="8">
        <v>0.72962123155593872</v>
      </c>
      <c r="AB413" s="8">
        <v>0.75886452198028564</v>
      </c>
      <c r="AC413" s="8">
        <v>0.76130777597427368</v>
      </c>
      <c r="AD413" s="8">
        <v>0.39139744639396667</v>
      </c>
      <c r="AE413" s="8">
        <v>0.67536461353302002</v>
      </c>
      <c r="AF413" s="8">
        <v>0.72019821405410767</v>
      </c>
      <c r="AG413" s="8">
        <v>0.77158337831497192</v>
      </c>
      <c r="AH413" s="8">
        <v>6.7842476069927216E-2</v>
      </c>
      <c r="AI413" s="8">
        <v>0.4484143853187561</v>
      </c>
      <c r="AJ413" s="8">
        <v>0.74455279111862183</v>
      </c>
      <c r="AK413" s="8">
        <v>0.60666942596435547</v>
      </c>
      <c r="AL413" s="8">
        <v>0.18951156735420227</v>
      </c>
      <c r="AM413" s="8">
        <v>0.15088717639446259</v>
      </c>
      <c r="AN413" s="8">
        <v>0.44154810905456543</v>
      </c>
      <c r="AO413" s="8">
        <v>0.14155943691730499</v>
      </c>
      <c r="AP413" s="8">
        <v>-1.254499077796936</v>
      </c>
      <c r="AQ413" s="8"/>
      <c r="AR413" s="8"/>
      <c r="AS413" s="7">
        <v>-1.6442930731423384</v>
      </c>
      <c r="AT413" s="7">
        <v>-1.29494899294715</v>
      </c>
      <c r="AU413" s="7">
        <v>-1.0485688029716813</v>
      </c>
      <c r="AV413" s="7">
        <v>-0.56089797279458919</v>
      </c>
      <c r="AW413" s="7">
        <v>-1.1810232621485026</v>
      </c>
      <c r="AX413" s="7">
        <v>-0.72534890272155805</v>
      </c>
      <c r="AY413" s="7">
        <v>-1.4108095701537764</v>
      </c>
      <c r="AZ413" s="7">
        <v>-1.3659764820329028</v>
      </c>
      <c r="BA413" s="7">
        <v>-0.34819185483372378</v>
      </c>
      <c r="BB413" s="7">
        <v>-0.29425319367030195</v>
      </c>
      <c r="BC413" s="7">
        <v>-0.34819185483372378</v>
      </c>
      <c r="BD413" s="7">
        <v>-0.29425319367030195</v>
      </c>
      <c r="BE413" s="7">
        <v>-0.99684640301395777</v>
      </c>
      <c r="BF413" s="7">
        <v>-0.755946456306134</v>
      </c>
      <c r="BG413" s="7">
        <v>-50</v>
      </c>
      <c r="BH413" s="7">
        <v>-50</v>
      </c>
      <c r="BI413" s="7">
        <v>-39.75668832284326</v>
      </c>
      <c r="BJ413" s="7">
        <v>-50</v>
      </c>
      <c r="BK413" s="7">
        <v>-50</v>
      </c>
      <c r="BL413" s="7">
        <v>-50</v>
      </c>
      <c r="BM413" s="7">
        <v>-48.292781387140543</v>
      </c>
      <c r="BN413" s="7">
        <v>493.83716244326013</v>
      </c>
      <c r="BO413" s="7">
        <v>554.19984970447524</v>
      </c>
      <c r="BP413" s="7">
        <v>449.928207511153</v>
      </c>
      <c r="BQ413" s="7">
        <v>545.01105758834035</v>
      </c>
      <c r="BR413" s="7">
        <v>516.98415928310885</v>
      </c>
      <c r="BS413" s="7">
        <v>516.98415928310885</v>
      </c>
      <c r="BT413" s="7" t="s">
        <v>1114</v>
      </c>
      <c r="BU413" s="7" t="s">
        <v>1115</v>
      </c>
      <c r="BV413" s="7">
        <v>16.5</v>
      </c>
      <c r="BW413" s="7" t="s">
        <v>430</v>
      </c>
      <c r="BX413" s="9">
        <v>0</v>
      </c>
      <c r="BY413" s="7" t="s">
        <v>591</v>
      </c>
      <c r="BZ413" s="7" t="s">
        <v>214</v>
      </c>
      <c r="CA413" s="25">
        <v>0</v>
      </c>
      <c r="CB413" s="25">
        <v>0</v>
      </c>
      <c r="CC413" s="25">
        <v>1</v>
      </c>
    </row>
    <row r="414" spans="1:81" x14ac:dyDescent="0.25">
      <c r="A414" s="7">
        <v>513</v>
      </c>
      <c r="B414" s="7">
        <v>44657</v>
      </c>
      <c r="C414" s="7" t="s">
        <v>1116</v>
      </c>
      <c r="D414" s="7" t="s">
        <v>1116</v>
      </c>
      <c r="E414" s="7" t="s">
        <v>1116</v>
      </c>
      <c r="F414" s="7" t="s">
        <v>409</v>
      </c>
      <c r="H414" s="7" t="s">
        <v>224</v>
      </c>
      <c r="I414" s="8">
        <v>24.5</v>
      </c>
      <c r="J414" s="7" t="s">
        <v>214</v>
      </c>
      <c r="K414" s="8">
        <v>126.03821563720703</v>
      </c>
      <c r="L414" s="8">
        <v>1.5770000219345093</v>
      </c>
      <c r="M414" s="7" t="s">
        <v>349</v>
      </c>
      <c r="N414" s="7" t="s">
        <v>214</v>
      </c>
      <c r="O414" s="7" t="s">
        <v>214</v>
      </c>
      <c r="P414" s="7" t="s">
        <v>410</v>
      </c>
      <c r="Q414" s="7" t="s">
        <v>1117</v>
      </c>
      <c r="R414" s="7" t="s">
        <v>242</v>
      </c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>
        <v>0.4926196691937707</v>
      </c>
      <c r="AT414" s="8">
        <v>2.0709242039563462</v>
      </c>
      <c r="AU414" s="8">
        <v>-1.6879825801626283</v>
      </c>
      <c r="AV414" s="8">
        <v>-0.95830226459405643</v>
      </c>
      <c r="AW414" s="8">
        <v>1.3798135821963335</v>
      </c>
      <c r="AX414" s="8">
        <v>1.8670613509978506</v>
      </c>
      <c r="AY414" s="8">
        <v>0.66486643303479143</v>
      </c>
      <c r="AZ414" s="8">
        <v>1.0738108128915369</v>
      </c>
      <c r="BA414" s="8">
        <v>-0.4424593525797399</v>
      </c>
      <c r="BB414" s="8">
        <v>0.2551700158746063</v>
      </c>
      <c r="BC414" s="8">
        <v>0.65555425367485631</v>
      </c>
      <c r="BD414" s="8">
        <v>1.4904036918059527</v>
      </c>
      <c r="BE414" s="8">
        <v>0.17706866755956399</v>
      </c>
      <c r="BF414" s="8">
        <v>0.96651130182203937</v>
      </c>
      <c r="BT414" s="7" t="s">
        <v>352</v>
      </c>
      <c r="BU414" s="7" t="s">
        <v>353</v>
      </c>
      <c r="BV414" s="7">
        <v>10</v>
      </c>
      <c r="BW414" s="7" t="s">
        <v>345</v>
      </c>
      <c r="BX414" s="9">
        <v>0</v>
      </c>
      <c r="BY414" s="7" t="s">
        <v>214</v>
      </c>
      <c r="BZ414" s="7" t="s">
        <v>214</v>
      </c>
      <c r="CA414" s="25">
        <v>0</v>
      </c>
      <c r="CB414" s="25">
        <v>0</v>
      </c>
      <c r="CC414" s="25">
        <v>0</v>
      </c>
    </row>
    <row r="415" spans="1:81" x14ac:dyDescent="0.25">
      <c r="A415" s="7">
        <v>513</v>
      </c>
      <c r="B415" s="7">
        <v>44657</v>
      </c>
      <c r="C415" s="7" t="s">
        <v>1118</v>
      </c>
      <c r="D415" s="7" t="s">
        <v>1119</v>
      </c>
      <c r="E415" s="7" t="s">
        <v>1120</v>
      </c>
      <c r="F415" s="7" t="s">
        <v>237</v>
      </c>
      <c r="G415" s="7">
        <v>2</v>
      </c>
      <c r="H415" s="7" t="s">
        <v>287</v>
      </c>
      <c r="I415" s="8">
        <v>14.5</v>
      </c>
      <c r="J415" s="7" t="s">
        <v>214</v>
      </c>
      <c r="K415" s="8">
        <v>295.63381958007813</v>
      </c>
      <c r="L415" s="8">
        <v>3.9944000244140625</v>
      </c>
      <c r="M415" s="7" t="s">
        <v>239</v>
      </c>
      <c r="N415" s="7" t="s">
        <v>231</v>
      </c>
      <c r="O415" s="7" t="s">
        <v>290</v>
      </c>
      <c r="P415" s="7" t="s">
        <v>240</v>
      </c>
      <c r="Q415" s="7" t="s">
        <v>1121</v>
      </c>
      <c r="R415" s="7" t="s">
        <v>242</v>
      </c>
      <c r="T415" s="8">
        <v>0.87569862604141235</v>
      </c>
      <c r="U415" s="8">
        <v>0.89577180147171021</v>
      </c>
      <c r="V415" s="8">
        <v>0.86849713325500488</v>
      </c>
      <c r="W415" s="8">
        <v>0.76893460750579834</v>
      </c>
      <c r="X415" s="8">
        <v>0.32728573679924011</v>
      </c>
      <c r="Y415" s="8">
        <v>0.81919026374816895</v>
      </c>
      <c r="Z415" s="8">
        <v>0.71305590867996216</v>
      </c>
      <c r="AA415" s="8">
        <v>0.95146256685256958</v>
      </c>
      <c r="AB415" s="8">
        <v>0.96989172697067261</v>
      </c>
      <c r="AC415" s="8">
        <v>0.97310709953308105</v>
      </c>
      <c r="AD415" s="8">
        <v>0.83938860893249512</v>
      </c>
      <c r="AE415" s="8">
        <v>0.67004340887069702</v>
      </c>
      <c r="AF415" s="8">
        <v>0.92690062522888184</v>
      </c>
      <c r="AG415" s="8">
        <v>0.85038280487060547</v>
      </c>
      <c r="AH415" s="8">
        <v>0.10528730601072311</v>
      </c>
      <c r="AI415" s="8">
        <v>1.1015870571136475</v>
      </c>
      <c r="AJ415" s="8">
        <v>1.7111970186233521</v>
      </c>
      <c r="AK415" s="8">
        <v>1.4357869625091553</v>
      </c>
      <c r="AL415" s="8">
        <v>0.70622128248214722</v>
      </c>
      <c r="AM415" s="8">
        <v>0.20844967663288116</v>
      </c>
      <c r="AN415" s="8">
        <v>0.93314671516418457</v>
      </c>
      <c r="AO415" s="8">
        <v>0.38731107115745544</v>
      </c>
      <c r="AP415" s="8">
        <v>-0.2027963399887085</v>
      </c>
      <c r="AQ415" s="8"/>
      <c r="AR415" s="8"/>
      <c r="AS415" s="8">
        <v>0.11696893304673249</v>
      </c>
      <c r="AT415" s="8">
        <v>0.34932826713183202</v>
      </c>
      <c r="AU415" s="8">
        <v>0.49498703433091884</v>
      </c>
      <c r="AV415" s="8">
        <v>0.53026136750736996</v>
      </c>
      <c r="AW415" s="8">
        <v>-7.3545943368672526E-2</v>
      </c>
      <c r="AX415" s="8">
        <v>0.29735231606230123</v>
      </c>
      <c r="AY415" s="8">
        <v>0.23351005647787082</v>
      </c>
      <c r="AZ415" s="8">
        <v>1.0295853398175006</v>
      </c>
      <c r="BA415" s="8">
        <v>0.84519938503715042</v>
      </c>
      <c r="BB415" s="8">
        <v>0.69583401649735954</v>
      </c>
      <c r="BC415" s="8">
        <v>0.69478302976004624</v>
      </c>
      <c r="BD415" s="8">
        <v>1.414351196631503</v>
      </c>
      <c r="BE415" s="8">
        <v>0.38531708254734104</v>
      </c>
      <c r="BF415" s="8">
        <v>0.7194520839413111</v>
      </c>
      <c r="BG415" s="8">
        <v>-11.698861837135608</v>
      </c>
      <c r="BH415" s="8">
        <v>-21.898913562703779</v>
      </c>
      <c r="BI415" s="8">
        <v>-43.589492962888855</v>
      </c>
      <c r="BJ415" s="8">
        <v>-21.950950940013282</v>
      </c>
      <c r="BK415" s="8">
        <v>-17.294805774772513</v>
      </c>
      <c r="BL415" s="8">
        <v>-9.992660688508014</v>
      </c>
      <c r="BM415" s="8">
        <v>-21.070947627670343</v>
      </c>
      <c r="BN415" s="8">
        <v>330.21961167659822</v>
      </c>
      <c r="BO415" s="8">
        <v>360.37441419203907</v>
      </c>
      <c r="BP415" s="8">
        <v>424.49910256185581</v>
      </c>
      <c r="BQ415" s="8">
        <v>360.52825427818846</v>
      </c>
      <c r="BR415" s="8">
        <v>346.76311448099403</v>
      </c>
      <c r="BS415" s="8">
        <v>325.1755040511913</v>
      </c>
      <c r="BT415" s="7" t="s">
        <v>243</v>
      </c>
      <c r="BU415" s="7" t="s">
        <v>244</v>
      </c>
      <c r="BV415" s="7">
        <v>13</v>
      </c>
      <c r="BW415" s="7" t="s">
        <v>238</v>
      </c>
      <c r="BX415" s="9">
        <v>1.7749999761581421</v>
      </c>
      <c r="BY415" s="7" t="s">
        <v>231</v>
      </c>
      <c r="BZ415" s="7" t="s">
        <v>214</v>
      </c>
      <c r="CA415" s="25">
        <v>0</v>
      </c>
      <c r="CB415" s="25">
        <v>0</v>
      </c>
      <c r="CC415" s="25">
        <v>0</v>
      </c>
    </row>
    <row r="416" spans="1:81" x14ac:dyDescent="0.25">
      <c r="A416" s="7">
        <v>513</v>
      </c>
      <c r="B416" s="7">
        <v>44657</v>
      </c>
      <c r="C416" s="7" t="s">
        <v>21730</v>
      </c>
      <c r="D416" s="7" t="s">
        <v>21731</v>
      </c>
      <c r="E416" s="7" t="s">
        <v>21664</v>
      </c>
      <c r="F416" s="7" t="s">
        <v>280</v>
      </c>
      <c r="H416" s="7" t="s">
        <v>224</v>
      </c>
      <c r="I416" s="8">
        <v>24.5</v>
      </c>
      <c r="J416" s="7" t="s">
        <v>214</v>
      </c>
      <c r="K416" s="8">
        <v>1091.872314453125</v>
      </c>
      <c r="L416" s="8">
        <v>4.8460001945495605</v>
      </c>
      <c r="M416" s="7" t="s">
        <v>289</v>
      </c>
      <c r="N416" s="7" t="s">
        <v>214</v>
      </c>
      <c r="O416" s="7" t="s">
        <v>248</v>
      </c>
      <c r="P416" s="7" t="s">
        <v>284</v>
      </c>
      <c r="Q416" s="7" t="s">
        <v>21732</v>
      </c>
      <c r="R416" s="7" t="s">
        <v>291</v>
      </c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T416" s="7" t="s">
        <v>214</v>
      </c>
      <c r="BU416" s="7" t="s">
        <v>214</v>
      </c>
      <c r="BV416" s="7">
        <v>16</v>
      </c>
      <c r="BW416" s="7" t="s">
        <v>430</v>
      </c>
      <c r="BX416" s="9">
        <v>0</v>
      </c>
      <c r="BY416" s="7" t="s">
        <v>214</v>
      </c>
      <c r="BZ416" s="7" t="s">
        <v>214</v>
      </c>
      <c r="CA416" s="25">
        <v>0</v>
      </c>
      <c r="CB416" s="25">
        <v>0</v>
      </c>
      <c r="CC416" s="25">
        <v>0</v>
      </c>
    </row>
    <row r="417" spans="1:81" x14ac:dyDescent="0.25">
      <c r="A417" s="7">
        <v>513</v>
      </c>
      <c r="B417" s="7">
        <v>44657</v>
      </c>
      <c r="C417" s="7" t="s">
        <v>1122</v>
      </c>
      <c r="D417" s="7" t="s">
        <v>1122</v>
      </c>
      <c r="E417" s="7" t="s">
        <v>1122</v>
      </c>
      <c r="F417" s="7" t="s">
        <v>254</v>
      </c>
      <c r="H417" s="7" t="s">
        <v>224</v>
      </c>
      <c r="I417" s="8">
        <v>24.5</v>
      </c>
      <c r="J417" s="7" t="s">
        <v>214</v>
      </c>
      <c r="K417" s="8">
        <v>344.94601440429688</v>
      </c>
      <c r="L417" s="8">
        <v>0.81389999389648438</v>
      </c>
      <c r="M417" s="7" t="s">
        <v>349</v>
      </c>
      <c r="N417" s="7" t="s">
        <v>214</v>
      </c>
      <c r="O417" s="7" t="s">
        <v>214</v>
      </c>
      <c r="P417" s="7" t="s">
        <v>302</v>
      </c>
      <c r="Q417" s="7" t="s">
        <v>1123</v>
      </c>
      <c r="R417" s="7" t="s">
        <v>242</v>
      </c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>
        <v>0.97300359921177659</v>
      </c>
      <c r="AT417" s="8">
        <v>2.48191654798813</v>
      </c>
      <c r="AU417" s="8">
        <v>2.8691040535829817</v>
      </c>
      <c r="AV417" s="8">
        <v>2.2482015789698759</v>
      </c>
      <c r="AW417" s="8">
        <v>1.5609527601858486</v>
      </c>
      <c r="AX417" s="8">
        <v>1.9346308823661542</v>
      </c>
      <c r="AY417" s="8">
        <v>2.6248536715932329</v>
      </c>
      <c r="AZ417" s="8">
        <v>2.4986613136244324</v>
      </c>
      <c r="BA417" s="8">
        <v>-0.43960935919054911</v>
      </c>
      <c r="BB417" s="8">
        <v>0.25763938962064631</v>
      </c>
      <c r="BC417" s="8">
        <v>-0.43960935919054911</v>
      </c>
      <c r="BD417" s="8">
        <v>0.25763938962064631</v>
      </c>
      <c r="BE417" s="8">
        <v>1.1914492276987902</v>
      </c>
      <c r="BF417" s="8">
        <v>1.6131148503649808</v>
      </c>
      <c r="BT417" s="7" t="s">
        <v>214</v>
      </c>
      <c r="BU417" s="7" t="s">
        <v>214</v>
      </c>
      <c r="BV417" s="7">
        <v>24.5</v>
      </c>
      <c r="BW417" s="7" t="s">
        <v>224</v>
      </c>
      <c r="BX417" s="9">
        <v>0</v>
      </c>
      <c r="BY417" s="7" t="s">
        <v>214</v>
      </c>
      <c r="BZ417" s="7" t="s">
        <v>214</v>
      </c>
      <c r="CA417" s="25">
        <v>0</v>
      </c>
      <c r="CB417" s="25">
        <v>0</v>
      </c>
      <c r="CC417" s="25">
        <v>0</v>
      </c>
    </row>
    <row r="418" spans="1:81" x14ac:dyDescent="0.25">
      <c r="A418" s="7">
        <v>513</v>
      </c>
      <c r="B418" s="7">
        <v>44657</v>
      </c>
      <c r="C418" s="7" t="s">
        <v>1124</v>
      </c>
      <c r="D418" s="7" t="s">
        <v>1125</v>
      </c>
      <c r="E418" s="7" t="s">
        <v>1125</v>
      </c>
      <c r="F418" s="7" t="s">
        <v>643</v>
      </c>
      <c r="H418" s="7" t="s">
        <v>224</v>
      </c>
      <c r="I418" s="8">
        <v>24.5</v>
      </c>
      <c r="J418" s="7" t="s">
        <v>214</v>
      </c>
      <c r="K418" s="8">
        <v>221.60334777832031</v>
      </c>
      <c r="L418" s="8">
        <v>0.65710002183914185</v>
      </c>
      <c r="M418" s="7" t="s">
        <v>349</v>
      </c>
      <c r="N418" s="7" t="s">
        <v>214</v>
      </c>
      <c r="O418" s="7" t="s">
        <v>350</v>
      </c>
      <c r="P418" s="7" t="s">
        <v>217</v>
      </c>
      <c r="Q418" s="7" t="s">
        <v>1126</v>
      </c>
      <c r="R418" s="7" t="s">
        <v>242</v>
      </c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>
        <v>1.0853443749446905</v>
      </c>
      <c r="AT418" s="8">
        <v>2.6059586584594898</v>
      </c>
      <c r="AU418" s="8">
        <v>1.8357051104966854E-2</v>
      </c>
      <c r="AV418" s="8">
        <v>0.47717260777804094</v>
      </c>
      <c r="AW418" s="8">
        <v>1.6003869367110595</v>
      </c>
      <c r="AX418" s="8">
        <v>1.9636553697139862</v>
      </c>
      <c r="AY418" s="8">
        <v>0.2047674414553543</v>
      </c>
      <c r="AZ418" s="8">
        <v>-0.37846098820888924</v>
      </c>
      <c r="BA418" s="8">
        <v>-0.43880473533083991</v>
      </c>
      <c r="BB418" s="8">
        <v>0.25843955848420991</v>
      </c>
      <c r="BC418" s="8">
        <v>-0.43880473533083991</v>
      </c>
      <c r="BD418" s="8">
        <v>0.25843955848420991</v>
      </c>
      <c r="BE418" s="8">
        <v>0.33854105559239861</v>
      </c>
      <c r="BF418" s="8">
        <v>0.86420079411850781</v>
      </c>
      <c r="BT418" s="7" t="s">
        <v>352</v>
      </c>
      <c r="BU418" s="7" t="s">
        <v>353</v>
      </c>
      <c r="BV418" s="7">
        <v>6.5</v>
      </c>
      <c r="BW418" s="7" t="s">
        <v>402</v>
      </c>
      <c r="BX418" s="9">
        <v>0</v>
      </c>
      <c r="BY418" s="7" t="s">
        <v>214</v>
      </c>
      <c r="BZ418" s="7" t="s">
        <v>214</v>
      </c>
      <c r="CA418" s="25">
        <v>0</v>
      </c>
      <c r="CB418" s="25">
        <v>0</v>
      </c>
      <c r="CC418" s="25">
        <v>0</v>
      </c>
    </row>
    <row r="419" spans="1:81" x14ac:dyDescent="0.25">
      <c r="A419" s="7">
        <v>513</v>
      </c>
      <c r="B419" s="7">
        <v>44657</v>
      </c>
      <c r="C419" s="7" t="s">
        <v>1127</v>
      </c>
      <c r="D419" s="7" t="s">
        <v>1128</v>
      </c>
      <c r="E419" s="7" t="s">
        <v>1128</v>
      </c>
      <c r="F419" s="7" t="s">
        <v>237</v>
      </c>
      <c r="G419" s="7">
        <v>1</v>
      </c>
      <c r="H419" s="7" t="s">
        <v>226</v>
      </c>
      <c r="I419" s="8">
        <v>15.5</v>
      </c>
      <c r="J419" s="7" t="s">
        <v>214</v>
      </c>
      <c r="K419" s="8">
        <v>347.64309692382813</v>
      </c>
      <c r="L419" s="8">
        <v>9.500300407409668</v>
      </c>
      <c r="M419" s="7" t="s">
        <v>1129</v>
      </c>
      <c r="N419" s="7" t="s">
        <v>231</v>
      </c>
      <c r="O419" s="7" t="s">
        <v>248</v>
      </c>
      <c r="P419" s="7" t="s">
        <v>217</v>
      </c>
      <c r="Q419" s="7" t="s">
        <v>1130</v>
      </c>
      <c r="R419" s="7" t="s">
        <v>291</v>
      </c>
      <c r="T419" s="8">
        <v>0.67523807287216187</v>
      </c>
      <c r="U419" s="8">
        <v>0.66458362340927124</v>
      </c>
      <c r="V419" s="8">
        <v>0.69735676050186157</v>
      </c>
      <c r="W419" s="8">
        <v>0.45280846953392029</v>
      </c>
      <c r="X419" s="8">
        <v>0.38530707359313965</v>
      </c>
      <c r="Y419" s="8">
        <v>0.60767865180969238</v>
      </c>
      <c r="Z419" s="8">
        <v>0.51875001192092896</v>
      </c>
      <c r="AA419" s="8">
        <v>0.82171595096588135</v>
      </c>
      <c r="AB419" s="8">
        <v>0.79530793428421021</v>
      </c>
      <c r="AC419" s="8">
        <v>0.82779186964035034</v>
      </c>
      <c r="AD419" s="8">
        <v>0.69803315401077271</v>
      </c>
      <c r="AE419" s="8">
        <v>0.64871656894683838</v>
      </c>
      <c r="AF419" s="8">
        <v>0.84395229816436768</v>
      </c>
      <c r="AG419" s="8">
        <v>0.85675340890884399</v>
      </c>
      <c r="AH419" s="8">
        <v>0.10486187785863876</v>
      </c>
      <c r="AI419" s="8">
        <v>0.84598511457443237</v>
      </c>
      <c r="AJ419" s="8">
        <v>1.2644274234771729</v>
      </c>
      <c r="AK419" s="8">
        <v>1.1482019424438477</v>
      </c>
      <c r="AL419" s="8">
        <v>0.41419756412506104</v>
      </c>
      <c r="AM419" s="8">
        <v>0.2444121390581131</v>
      </c>
      <c r="AN419" s="8">
        <v>0.68941497802734375</v>
      </c>
      <c r="AO419" s="8">
        <v>0.28063130378723145</v>
      </c>
      <c r="AP419" s="8">
        <v>-0.47932139039039612</v>
      </c>
      <c r="AQ419" s="8"/>
      <c r="AR419" s="8"/>
      <c r="AS419" s="8">
        <v>-1.2738674331064697</v>
      </c>
      <c r="AT419" s="8">
        <v>-1.0711907746915745</v>
      </c>
      <c r="AU419" s="8">
        <v>-1.2269284959960032</v>
      </c>
      <c r="AV419" s="8">
        <v>-0.83243990103205734</v>
      </c>
      <c r="AW419" s="8">
        <v>-1.1127729289357979</v>
      </c>
      <c r="AX419" s="8">
        <v>-0.94170428574808784</v>
      </c>
      <c r="AY419" s="8">
        <v>-1.0530711056530759</v>
      </c>
      <c r="AZ419" s="8">
        <v>-1.1446621751152346</v>
      </c>
      <c r="BA419" s="8">
        <v>-0.66882176596819254</v>
      </c>
      <c r="BB419" s="8">
        <v>-0.72739825028919702</v>
      </c>
      <c r="BC419" s="8">
        <v>-0.64792107092898354</v>
      </c>
      <c r="BD419" s="8">
        <v>-0.72739825028919702</v>
      </c>
      <c r="BE419" s="8">
        <v>-0.99723046676475369</v>
      </c>
      <c r="BF419" s="8">
        <v>-0.90746560619422478</v>
      </c>
      <c r="BG419" s="8">
        <v>-16.160829683635157</v>
      </c>
      <c r="BH419" s="8">
        <v>-26.555919859497067</v>
      </c>
      <c r="BI419" s="8">
        <v>-5.7254927687164976</v>
      </c>
      <c r="BJ419" s="8">
        <v>-38.21759571740639</v>
      </c>
      <c r="BK419" s="8">
        <v>47.689789935986184</v>
      </c>
      <c r="BL419" s="8">
        <v>47.689789935986184</v>
      </c>
      <c r="BM419" s="8">
        <v>1.4532903071195404</v>
      </c>
      <c r="BN419" s="8">
        <v>403.82510572460268</v>
      </c>
      <c r="BO419" s="8">
        <v>439.96291913999363</v>
      </c>
      <c r="BP419" s="8">
        <v>367.54737729914399</v>
      </c>
      <c r="BQ419" s="8">
        <v>480.50393024564801</v>
      </c>
      <c r="BR419" s="8">
        <v>181.85283427389766</v>
      </c>
      <c r="BS419" s="8">
        <v>181.85283427389766</v>
      </c>
      <c r="BT419" s="7" t="s">
        <v>476</v>
      </c>
      <c r="BU419" s="7" t="s">
        <v>477</v>
      </c>
      <c r="BV419" s="7">
        <v>16</v>
      </c>
      <c r="BW419" s="7" t="s">
        <v>430</v>
      </c>
      <c r="BX419" s="9">
        <v>2.0750000476837158</v>
      </c>
      <c r="BY419" s="7" t="s">
        <v>231</v>
      </c>
      <c r="BZ419" s="7" t="s">
        <v>214</v>
      </c>
      <c r="CA419" s="25">
        <v>0</v>
      </c>
      <c r="CB419" s="25">
        <v>0</v>
      </c>
      <c r="CC419" s="25">
        <v>0</v>
      </c>
    </row>
    <row r="420" spans="1:81" x14ac:dyDescent="0.25">
      <c r="A420" s="7">
        <v>513</v>
      </c>
      <c r="B420" s="7">
        <v>44657</v>
      </c>
      <c r="C420" s="7" t="s">
        <v>1131</v>
      </c>
      <c r="D420" s="7" t="s">
        <v>1132</v>
      </c>
      <c r="E420" s="7" t="s">
        <v>1132</v>
      </c>
      <c r="F420" s="7" t="s">
        <v>223</v>
      </c>
      <c r="H420" s="7" t="s">
        <v>224</v>
      </c>
      <c r="I420" s="8">
        <v>24.5</v>
      </c>
      <c r="J420" s="7" t="s">
        <v>214</v>
      </c>
      <c r="K420" s="8">
        <v>112.14154052734375</v>
      </c>
      <c r="L420" s="8">
        <v>4.7832598686218262</v>
      </c>
      <c r="M420" s="7" t="s">
        <v>349</v>
      </c>
      <c r="N420" s="7" t="s">
        <v>214</v>
      </c>
      <c r="O420" s="7" t="s">
        <v>389</v>
      </c>
      <c r="P420" s="7" t="s">
        <v>217</v>
      </c>
      <c r="Q420" s="7" t="s">
        <v>1133</v>
      </c>
      <c r="R420" s="7" t="s">
        <v>242</v>
      </c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>
        <v>0.72080244946708294</v>
      </c>
      <c r="AT420" s="8">
        <v>2.2824995180614471</v>
      </c>
      <c r="AU420" s="8">
        <v>2.844937641719111</v>
      </c>
      <c r="AV420" s="8">
        <v>2.3637904088202411</v>
      </c>
      <c r="AW420" s="8">
        <v>1.4699430314988653</v>
      </c>
      <c r="AX420" s="8">
        <v>1.910246800874654</v>
      </c>
      <c r="AY420" s="8">
        <v>1.6589532755040155</v>
      </c>
      <c r="AZ420" s="8">
        <v>1.6033456069531768</v>
      </c>
      <c r="BA420" s="8">
        <v>-0.44096186365314494</v>
      </c>
      <c r="BB420" s="8">
        <v>0.25655085859932247</v>
      </c>
      <c r="BC420" s="8">
        <v>-1.1997961241748132</v>
      </c>
      <c r="BD420" s="8">
        <v>-1.6551798563094795</v>
      </c>
      <c r="BE420" s="8">
        <v>0.84231306839351949</v>
      </c>
      <c r="BF420" s="8">
        <v>1.1268755561665602</v>
      </c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7" t="s">
        <v>214</v>
      </c>
      <c r="BU420" s="7" t="s">
        <v>214</v>
      </c>
      <c r="BV420" s="7">
        <v>8</v>
      </c>
      <c r="BW420" s="7" t="s">
        <v>222</v>
      </c>
      <c r="BX420" s="9">
        <v>0</v>
      </c>
      <c r="BY420" s="7" t="s">
        <v>214</v>
      </c>
      <c r="BZ420" s="7" t="s">
        <v>214</v>
      </c>
      <c r="CA420" s="25">
        <v>0</v>
      </c>
      <c r="CB420" s="25">
        <v>0</v>
      </c>
      <c r="CC420" s="25">
        <v>0</v>
      </c>
    </row>
    <row r="421" spans="1:81" x14ac:dyDescent="0.25">
      <c r="A421" s="7">
        <v>513</v>
      </c>
      <c r="B421" s="7">
        <v>44657</v>
      </c>
      <c r="C421" s="7" t="s">
        <v>1134</v>
      </c>
      <c r="D421" s="7" t="s">
        <v>1135</v>
      </c>
      <c r="E421" s="7" t="s">
        <v>1136</v>
      </c>
      <c r="F421" s="7" t="s">
        <v>331</v>
      </c>
      <c r="H421" s="7" t="s">
        <v>430</v>
      </c>
      <c r="I421" s="8">
        <v>16.5</v>
      </c>
      <c r="J421" s="7" t="s">
        <v>214</v>
      </c>
      <c r="K421" s="8">
        <v>205.78741455078125</v>
      </c>
      <c r="L421" s="8">
        <v>4.8307943344116211</v>
      </c>
      <c r="M421" s="7" t="s">
        <v>1129</v>
      </c>
      <c r="N421" s="7" t="s">
        <v>295</v>
      </c>
      <c r="O421" s="7" t="s">
        <v>283</v>
      </c>
      <c r="P421" s="7" t="s">
        <v>481</v>
      </c>
      <c r="Q421" s="7" t="s">
        <v>1137</v>
      </c>
      <c r="R421" s="7" t="s">
        <v>291</v>
      </c>
      <c r="S421" s="7">
        <v>3</v>
      </c>
      <c r="T421" s="8">
        <v>0.80663162469863892</v>
      </c>
      <c r="U421" s="8">
        <v>0.79273104667663574</v>
      </c>
      <c r="V421" s="8">
        <v>0.80484408140182495</v>
      </c>
      <c r="W421" s="8">
        <v>0.64169466495513916</v>
      </c>
      <c r="X421" s="8">
        <v>0.47566691040992737</v>
      </c>
      <c r="Y421" s="8">
        <v>0.73269927501678467</v>
      </c>
      <c r="Z421" s="8">
        <v>0.68612062931060791</v>
      </c>
      <c r="AA421" s="8">
        <v>0.89125585556030273</v>
      </c>
      <c r="AB421" s="8">
        <v>0.88136667013168335</v>
      </c>
      <c r="AC421" s="8">
        <v>0.8268047571182251</v>
      </c>
      <c r="AD421" s="8">
        <v>0.61895394325256348</v>
      </c>
      <c r="AE421" s="8">
        <v>0.79338812828063965</v>
      </c>
      <c r="AF421" s="8">
        <v>0.86326700448989868</v>
      </c>
      <c r="AG421" s="8">
        <v>0.87404763698577881</v>
      </c>
      <c r="AH421" s="8">
        <v>6.5921463072299957E-2</v>
      </c>
      <c r="AI421" s="8">
        <v>0.63531666994094849</v>
      </c>
      <c r="AJ421" s="8">
        <v>0.9481549859046936</v>
      </c>
      <c r="AK421" s="8">
        <v>0.83307516574859619</v>
      </c>
      <c r="AL421" s="8">
        <v>0.36900362372398376</v>
      </c>
      <c r="AM421" s="8">
        <v>0.18968278169631958</v>
      </c>
      <c r="AN421" s="8">
        <v>0.52256667613983154</v>
      </c>
      <c r="AO421" s="8">
        <v>0.23333916068077087</v>
      </c>
      <c r="AP421" s="8">
        <v>-1.287700891494751</v>
      </c>
      <c r="AQ421" s="8"/>
      <c r="AR421" s="8"/>
      <c r="AS421" s="8">
        <v>-1.7336594738507709</v>
      </c>
      <c r="AT421" s="8">
        <v>-1.0860935212958001</v>
      </c>
      <c r="AU421" s="8">
        <v>-2.1889644020990708</v>
      </c>
      <c r="AV421" s="8">
        <v>-1.5716647237837067</v>
      </c>
      <c r="AW421" s="8">
        <v>-1.6632436821207683</v>
      </c>
      <c r="AX421" s="8">
        <v>-1.1634988525738128</v>
      </c>
      <c r="AY421" s="8">
        <v>-1.8411159735455156</v>
      </c>
      <c r="AZ421" s="8">
        <v>-1.5456345677766483</v>
      </c>
      <c r="BA421" s="8">
        <v>3.08211455686229E-2</v>
      </c>
      <c r="BB421" s="8">
        <v>-1.05417397927084</v>
      </c>
      <c r="BC421" s="8">
        <v>1.0649885736438275E-2</v>
      </c>
      <c r="BD421" s="8">
        <v>-1.05417397927084</v>
      </c>
      <c r="BE421" s="8">
        <v>-1.2309187500518444</v>
      </c>
      <c r="BF421" s="8">
        <v>-1.2458732706619413</v>
      </c>
      <c r="BG421" s="8">
        <v>-50</v>
      </c>
      <c r="BH421" s="8">
        <v>-50</v>
      </c>
      <c r="BI421" s="8">
        <v>-50</v>
      </c>
      <c r="BJ421" s="8">
        <v>-50</v>
      </c>
      <c r="BK421" s="8">
        <v>-8.0666568606735449</v>
      </c>
      <c r="BL421" s="8">
        <v>-8.0666568606735449</v>
      </c>
      <c r="BM421" s="8">
        <v>-36.022218953557847</v>
      </c>
      <c r="BN421" s="8">
        <v>493.83716244326013</v>
      </c>
      <c r="BO421" s="8">
        <v>458.22960044129024</v>
      </c>
      <c r="BP421" s="8">
        <v>449.928207511153</v>
      </c>
      <c r="BQ421" s="8">
        <v>395.61542324184023</v>
      </c>
      <c r="BR421" s="8">
        <v>222.38757914504455</v>
      </c>
      <c r="BS421" s="8">
        <v>222.38757914504455</v>
      </c>
      <c r="BT421" s="7" t="s">
        <v>338</v>
      </c>
      <c r="BU421" s="7" t="s">
        <v>339</v>
      </c>
      <c r="BV421" s="7">
        <v>16.5</v>
      </c>
      <c r="BW421" s="7" t="s">
        <v>430</v>
      </c>
      <c r="BX421" s="9">
        <v>1.5</v>
      </c>
      <c r="BY421" s="7" t="s">
        <v>295</v>
      </c>
      <c r="BZ421" s="7" t="s">
        <v>214</v>
      </c>
      <c r="CA421" s="25">
        <v>0</v>
      </c>
      <c r="CB421" s="25">
        <v>0</v>
      </c>
      <c r="CC421" s="25">
        <v>0</v>
      </c>
    </row>
    <row r="422" spans="1:81" x14ac:dyDescent="0.25">
      <c r="A422" s="7">
        <v>513</v>
      </c>
      <c r="B422" s="7">
        <v>44657</v>
      </c>
      <c r="C422" s="7" t="s">
        <v>1138</v>
      </c>
      <c r="D422" s="7" t="s">
        <v>1138</v>
      </c>
      <c r="E422" s="7" t="s">
        <v>1138</v>
      </c>
      <c r="F422" s="7" t="s">
        <v>360</v>
      </c>
      <c r="H422" s="7" t="s">
        <v>224</v>
      </c>
      <c r="I422" s="8">
        <v>24.5</v>
      </c>
      <c r="J422" s="7" t="s">
        <v>214</v>
      </c>
      <c r="K422" s="8">
        <v>550.36834716796875</v>
      </c>
      <c r="L422" s="8">
        <v>3.5687351226806641</v>
      </c>
      <c r="M422" s="7" t="s">
        <v>349</v>
      </c>
      <c r="N422" s="7" t="s">
        <v>214</v>
      </c>
      <c r="O422" s="7" t="s">
        <v>214</v>
      </c>
      <c r="P422" s="7" t="s">
        <v>362</v>
      </c>
      <c r="Q422" s="7" t="s">
        <v>1139</v>
      </c>
      <c r="R422" s="7" t="s">
        <v>242</v>
      </c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>
        <v>1.0357419735194797</v>
      </c>
      <c r="AT422" s="8">
        <v>2.3605699787003385</v>
      </c>
      <c r="AU422" s="8">
        <v>-0.86417499094579964</v>
      </c>
      <c r="AV422" s="8">
        <v>-0.11904166907078832</v>
      </c>
      <c r="AW422" s="8">
        <v>1.6101087488529788</v>
      </c>
      <c r="AX422" s="8">
        <v>1.9377385252446506</v>
      </c>
      <c r="AY422" s="8">
        <v>-0.88654075469391336</v>
      </c>
      <c r="AZ422" s="8">
        <v>-0.16449537943314027</v>
      </c>
      <c r="BA422" s="8">
        <v>-0.43987673183822201</v>
      </c>
      <c r="BB422" s="8">
        <v>0.25698818427629749</v>
      </c>
      <c r="BC422" s="8">
        <v>-1.2503892148853326</v>
      </c>
      <c r="BD422" s="8">
        <v>-0.53965943809955386</v>
      </c>
      <c r="BE422" s="8">
        <v>-0.13252182833180151</v>
      </c>
      <c r="BF422" s="8">
        <v>0.62201670026963396</v>
      </c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7" t="s">
        <v>352</v>
      </c>
      <c r="BU422" s="7" t="s">
        <v>353</v>
      </c>
      <c r="BV422" s="7">
        <v>10.5</v>
      </c>
      <c r="BW422" s="7" t="s">
        <v>345</v>
      </c>
      <c r="BX422" s="9">
        <v>0</v>
      </c>
      <c r="BY422" s="7" t="s">
        <v>214</v>
      </c>
      <c r="BZ422" s="7" t="s">
        <v>214</v>
      </c>
      <c r="CA422" s="25">
        <v>0</v>
      </c>
      <c r="CB422" s="25">
        <v>0</v>
      </c>
      <c r="CC422" s="25">
        <v>0</v>
      </c>
    </row>
    <row r="423" spans="1:81" x14ac:dyDescent="0.25">
      <c r="A423" s="7">
        <v>513</v>
      </c>
      <c r="B423" s="7">
        <v>44657</v>
      </c>
      <c r="C423" s="7" t="s">
        <v>1140</v>
      </c>
      <c r="D423" s="7" t="s">
        <v>1141</v>
      </c>
      <c r="E423" s="7" t="s">
        <v>1138</v>
      </c>
      <c r="F423" s="7" t="s">
        <v>360</v>
      </c>
      <c r="H423" s="7" t="s">
        <v>224</v>
      </c>
      <c r="I423" s="8">
        <v>24.5</v>
      </c>
      <c r="J423" s="7" t="s">
        <v>214</v>
      </c>
      <c r="K423" s="8">
        <v>1025.2227783203125</v>
      </c>
      <c r="L423" s="8">
        <v>2.6027998924255371</v>
      </c>
      <c r="M423" s="7" t="s">
        <v>349</v>
      </c>
      <c r="N423" s="7" t="s">
        <v>214</v>
      </c>
      <c r="O423" s="7" t="s">
        <v>214</v>
      </c>
      <c r="P423" s="7" t="s">
        <v>362</v>
      </c>
      <c r="Q423" s="7" t="s">
        <v>1139</v>
      </c>
      <c r="R423" s="7" t="s">
        <v>242</v>
      </c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>
        <v>1.1772761615378091</v>
      </c>
      <c r="AT423" s="8">
        <v>1.9114208992732293</v>
      </c>
      <c r="AU423" s="8">
        <v>-0.8631323689206577</v>
      </c>
      <c r="AV423" s="8">
        <v>-0.11813748334282241</v>
      </c>
      <c r="AW423" s="8">
        <v>1.7779682727686905</v>
      </c>
      <c r="AX423" s="8">
        <v>2.0898370804812547</v>
      </c>
      <c r="AY423" s="8">
        <v>-0.88561385432268691</v>
      </c>
      <c r="AZ423" s="8">
        <v>-0.16371902014962686</v>
      </c>
      <c r="BA423" s="8">
        <v>-0.43788442294158203</v>
      </c>
      <c r="BB423" s="8">
        <v>0.25846994888225583</v>
      </c>
      <c r="BC423" s="8">
        <v>-1.2500541440059127</v>
      </c>
      <c r="BD423" s="8">
        <v>-0.53937003583526555</v>
      </c>
      <c r="BE423" s="8">
        <v>-8.0240059314056658E-2</v>
      </c>
      <c r="BF423" s="8">
        <v>0.57308356488483758</v>
      </c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7" t="s">
        <v>214</v>
      </c>
      <c r="BU423" s="7" t="s">
        <v>214</v>
      </c>
      <c r="BV423" s="7">
        <v>12.5</v>
      </c>
      <c r="BW423" s="7" t="s">
        <v>245</v>
      </c>
      <c r="BX423" s="9">
        <v>0</v>
      </c>
      <c r="BY423" s="7" t="s">
        <v>214</v>
      </c>
      <c r="BZ423" s="7" t="s">
        <v>214</v>
      </c>
      <c r="CA423" s="25">
        <v>0</v>
      </c>
      <c r="CB423" s="25">
        <v>0</v>
      </c>
      <c r="CC423" s="25">
        <v>0</v>
      </c>
    </row>
    <row r="424" spans="1:81" x14ac:dyDescent="0.25">
      <c r="A424" s="7">
        <v>513</v>
      </c>
      <c r="B424" s="7">
        <v>44657</v>
      </c>
      <c r="C424" s="7" t="s">
        <v>2739</v>
      </c>
      <c r="D424" s="7" t="s">
        <v>2740</v>
      </c>
      <c r="E424" s="7" t="s">
        <v>2741</v>
      </c>
      <c r="F424" s="7" t="s">
        <v>212</v>
      </c>
      <c r="H424" s="7" t="s">
        <v>224</v>
      </c>
      <c r="I424" s="8">
        <v>24.5</v>
      </c>
      <c r="J424" s="7" t="s">
        <v>214</v>
      </c>
      <c r="K424" s="8">
        <v>512.8876953125</v>
      </c>
      <c r="L424" s="8">
        <v>0.76929998397827148</v>
      </c>
      <c r="M424" s="7" t="s">
        <v>239</v>
      </c>
      <c r="N424" s="7" t="s">
        <v>214</v>
      </c>
      <c r="O424" s="7" t="s">
        <v>214</v>
      </c>
      <c r="P424" s="7" t="s">
        <v>469</v>
      </c>
      <c r="Q424" s="7" t="s">
        <v>2742</v>
      </c>
      <c r="R424" s="7" t="s">
        <v>242</v>
      </c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7">
        <v>1.0611747848321664</v>
      </c>
      <c r="AT424" s="7">
        <v>2.5767250488562912</v>
      </c>
      <c r="AU424" s="7">
        <v>0.44406438841291712</v>
      </c>
      <c r="AV424" s="7">
        <v>1.8615144777675963</v>
      </c>
      <c r="AW424" s="7">
        <v>1.622167218938606</v>
      </c>
      <c r="AX424" s="7">
        <v>2.0280848024461622</v>
      </c>
      <c r="AY424" s="7">
        <v>1.2340018992409549</v>
      </c>
      <c r="AZ424" s="7">
        <v>1.9067974276420654</v>
      </c>
      <c r="BA424" s="7">
        <v>1.7222074110760017</v>
      </c>
      <c r="BB424" s="7">
        <v>1.4962133018143724</v>
      </c>
      <c r="BC424" s="7">
        <v>0.57918182035537735</v>
      </c>
      <c r="BD424" s="7">
        <v>0.76874294743583815</v>
      </c>
      <c r="BE424" s="7">
        <v>1.1104662538093373</v>
      </c>
      <c r="BF424" s="7">
        <v>1.7730130009937206</v>
      </c>
      <c r="BT424" s="7" t="s">
        <v>352</v>
      </c>
      <c r="BU424" s="7" t="s">
        <v>353</v>
      </c>
      <c r="BV424" s="7">
        <v>14.5</v>
      </c>
      <c r="BW424" s="7" t="s">
        <v>287</v>
      </c>
      <c r="BX424" s="9">
        <v>0</v>
      </c>
      <c r="BY424" s="7" t="s">
        <v>214</v>
      </c>
      <c r="BZ424" s="7" t="s">
        <v>214</v>
      </c>
      <c r="CA424" s="25">
        <v>0</v>
      </c>
      <c r="CB424" s="25">
        <v>0</v>
      </c>
      <c r="CC424" s="25">
        <v>0</v>
      </c>
    </row>
    <row r="425" spans="1:81" x14ac:dyDescent="0.25">
      <c r="A425" s="7">
        <v>513</v>
      </c>
      <c r="B425" s="7">
        <v>44657</v>
      </c>
      <c r="C425" s="7" t="s">
        <v>2743</v>
      </c>
      <c r="D425" s="7" t="s">
        <v>2744</v>
      </c>
      <c r="E425" s="7" t="s">
        <v>2744</v>
      </c>
      <c r="F425" s="7" t="s">
        <v>280</v>
      </c>
      <c r="G425" s="7">
        <v>2</v>
      </c>
      <c r="H425" s="7" t="s">
        <v>287</v>
      </c>
      <c r="I425" s="8">
        <v>14.5</v>
      </c>
      <c r="J425" s="7" t="s">
        <v>214</v>
      </c>
      <c r="K425" s="8">
        <v>523.4439697265625</v>
      </c>
      <c r="L425" s="8">
        <v>4.0686578750610352</v>
      </c>
      <c r="M425" s="7" t="s">
        <v>1501</v>
      </c>
      <c r="N425" s="7" t="s">
        <v>610</v>
      </c>
      <c r="O425" s="7" t="s">
        <v>248</v>
      </c>
      <c r="P425" s="7" t="s">
        <v>362</v>
      </c>
      <c r="Q425" s="7" t="s">
        <v>2745</v>
      </c>
      <c r="R425" s="7" t="s">
        <v>242</v>
      </c>
      <c r="T425" s="8">
        <v>0.88436269760131836</v>
      </c>
      <c r="U425" s="8">
        <v>0.89163172245025635</v>
      </c>
      <c r="V425" s="8">
        <v>0.84893810749053955</v>
      </c>
      <c r="W425" s="8">
        <v>0.78446364402770996</v>
      </c>
      <c r="X425" s="8">
        <v>0.31909868121147156</v>
      </c>
      <c r="Y425" s="8">
        <v>0.7898908257484436</v>
      </c>
      <c r="Z425" s="8">
        <v>0.70537221431732178</v>
      </c>
      <c r="AA425" s="8">
        <v>0.96471279859542847</v>
      </c>
      <c r="AB425" s="8">
        <v>0.96094369888305664</v>
      </c>
      <c r="AC425" s="8">
        <v>0.97659122943878174</v>
      </c>
      <c r="AD425" s="8">
        <v>0.86473625898361206</v>
      </c>
      <c r="AE425" s="8">
        <v>0.76262944936752319</v>
      </c>
      <c r="AF425" s="8">
        <v>0.93366998434066772</v>
      </c>
      <c r="AG425" s="8">
        <v>0.85517531633377075</v>
      </c>
      <c r="AH425" s="8">
        <v>0.17862443625926971</v>
      </c>
      <c r="AI425" s="8">
        <v>1.8873803615570068</v>
      </c>
      <c r="AJ425" s="8">
        <v>2.8897018432617188</v>
      </c>
      <c r="AK425" s="8">
        <v>2.3810172080993652</v>
      </c>
      <c r="AL425" s="8">
        <v>1.2223316431045532</v>
      </c>
      <c r="AM425" s="8">
        <v>0.34479743242263794</v>
      </c>
      <c r="AN425" s="8">
        <v>1.5265010595321655</v>
      </c>
      <c r="AO425" s="8">
        <v>0.65000927448272705</v>
      </c>
      <c r="AP425" s="8">
        <v>0.40819111466407776</v>
      </c>
      <c r="AQ425" s="8"/>
      <c r="AR425" s="8"/>
      <c r="AS425" s="7">
        <v>1.4119055695583713</v>
      </c>
      <c r="AT425" s="7">
        <v>0.75983409099687482</v>
      </c>
      <c r="AU425" s="7">
        <v>1.0526082060022215</v>
      </c>
      <c r="AV425" s="7">
        <v>0.56838979341078366</v>
      </c>
      <c r="AW425" s="7">
        <v>1.4758205590353739</v>
      </c>
      <c r="AX425" s="7">
        <v>0.83719730017648775</v>
      </c>
      <c r="AY425" s="7">
        <v>0.89794876874762719</v>
      </c>
      <c r="AZ425" s="7">
        <v>0.48024952222932049</v>
      </c>
      <c r="BA425" s="7">
        <v>0.20645748246617704</v>
      </c>
      <c r="BB425" s="7">
        <v>0.86291337435855098</v>
      </c>
      <c r="BC425" s="7">
        <v>0.2085186553189487</v>
      </c>
      <c r="BD425" s="7">
        <v>0.8727192693570115</v>
      </c>
      <c r="BE425" s="7">
        <v>0.87554320685478659</v>
      </c>
      <c r="BF425" s="7">
        <v>0.73021722508817166</v>
      </c>
      <c r="BG425" s="8">
        <v>36.914047964083174</v>
      </c>
      <c r="BH425" s="8">
        <v>13.664428393762462</v>
      </c>
      <c r="BI425" s="8">
        <v>18.902666357278637</v>
      </c>
      <c r="BJ425" s="8">
        <v>-21.399088435738591</v>
      </c>
      <c r="BK425" s="8">
        <v>2.041501752822652</v>
      </c>
      <c r="BL425" s="8">
        <v>2.041501752822652</v>
      </c>
      <c r="BM425" s="8">
        <v>8.6941762975051624</v>
      </c>
      <c r="BN425" s="8">
        <v>330.21961167659822</v>
      </c>
      <c r="BO425" s="8">
        <v>451.9183433018087</v>
      </c>
      <c r="BP425" s="8">
        <v>424.49910256185581</v>
      </c>
      <c r="BQ425" s="8">
        <v>635.45620771989036</v>
      </c>
      <c r="BR425" s="8">
        <v>512.75785190955025</v>
      </c>
      <c r="BS425" s="8">
        <v>512.75785190955025</v>
      </c>
      <c r="BT425" s="7" t="s">
        <v>1503</v>
      </c>
      <c r="BU425" s="7" t="s">
        <v>1504</v>
      </c>
      <c r="BV425" s="7">
        <v>15.5</v>
      </c>
      <c r="BW425" s="7" t="s">
        <v>226</v>
      </c>
      <c r="BX425" s="9">
        <v>1.6000000238418579</v>
      </c>
      <c r="BY425" s="7" t="s">
        <v>610</v>
      </c>
      <c r="BZ425" s="7" t="s">
        <v>214</v>
      </c>
      <c r="CA425" s="25">
        <v>0</v>
      </c>
      <c r="CB425" s="25">
        <v>0</v>
      </c>
      <c r="CC425" s="25">
        <v>0</v>
      </c>
    </row>
    <row r="426" spans="1:81" x14ac:dyDescent="0.25">
      <c r="A426" s="7">
        <v>513</v>
      </c>
      <c r="B426" s="7">
        <v>44657</v>
      </c>
      <c r="C426" s="7" t="s">
        <v>2862</v>
      </c>
      <c r="D426" s="7" t="s">
        <v>2862</v>
      </c>
      <c r="E426" s="7" t="s">
        <v>2862</v>
      </c>
      <c r="F426" s="7" t="s">
        <v>360</v>
      </c>
      <c r="H426" s="7" t="s">
        <v>224</v>
      </c>
      <c r="I426" s="8">
        <v>24.5</v>
      </c>
      <c r="J426" s="7" t="s">
        <v>214</v>
      </c>
      <c r="K426" s="8">
        <v>248.80244445800781</v>
      </c>
      <c r="L426" s="8">
        <v>4.5171451568603516</v>
      </c>
      <c r="M426" s="7" t="s">
        <v>349</v>
      </c>
      <c r="N426" s="7" t="s">
        <v>214</v>
      </c>
      <c r="O426" s="7" t="s">
        <v>214</v>
      </c>
      <c r="P426" s="7" t="s">
        <v>362</v>
      </c>
      <c r="Q426" s="7" t="s">
        <v>2863</v>
      </c>
      <c r="R426" s="7" t="s">
        <v>242</v>
      </c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>
        <v>0.87726476809319764</v>
      </c>
      <c r="AT426" s="8">
        <v>2.3970663591968804</v>
      </c>
      <c r="AU426" s="8">
        <v>-0.86412314781549759</v>
      </c>
      <c r="AV426" s="8">
        <v>-0.11888116574783239</v>
      </c>
      <c r="AW426" s="8">
        <v>1.5276937071369741</v>
      </c>
      <c r="AX426" s="8">
        <v>1.9222760626614985</v>
      </c>
      <c r="AY426" s="8">
        <v>-0.8864896718867219</v>
      </c>
      <c r="AZ426" s="8">
        <v>-0.16434933325423021</v>
      </c>
      <c r="BA426" s="8">
        <v>-0.44013975986769466</v>
      </c>
      <c r="BB426" s="8">
        <v>0.2571076986631618</v>
      </c>
      <c r="BC426" s="8">
        <v>-1.2503270156921664</v>
      </c>
      <c r="BD426" s="8">
        <v>-0.53958422987077603</v>
      </c>
      <c r="BE426" s="8">
        <v>-0.1726868533386515</v>
      </c>
      <c r="BF426" s="8">
        <v>0.62560589860811699</v>
      </c>
      <c r="BT426" s="7" t="s">
        <v>214</v>
      </c>
      <c r="BU426" s="7" t="s">
        <v>214</v>
      </c>
      <c r="BV426" s="7">
        <v>24.5</v>
      </c>
      <c r="BW426" s="7" t="s">
        <v>224</v>
      </c>
      <c r="BX426" s="9">
        <v>0</v>
      </c>
      <c r="BY426" s="7" t="s">
        <v>214</v>
      </c>
      <c r="BZ426" s="7" t="s">
        <v>214</v>
      </c>
      <c r="CA426" s="25">
        <v>0</v>
      </c>
      <c r="CB426" s="25">
        <v>0</v>
      </c>
      <c r="CC426" s="25">
        <v>0</v>
      </c>
    </row>
    <row r="427" spans="1:81" x14ac:dyDescent="0.25">
      <c r="A427" s="7">
        <v>513</v>
      </c>
      <c r="B427" s="7">
        <v>44657</v>
      </c>
      <c r="C427" s="7" t="s">
        <v>2864</v>
      </c>
      <c r="D427" s="7" t="s">
        <v>2864</v>
      </c>
      <c r="E427" s="7" t="s">
        <v>2864</v>
      </c>
      <c r="F427" s="7" t="s">
        <v>266</v>
      </c>
      <c r="G427" s="7">
        <v>2</v>
      </c>
      <c r="H427" s="7" t="s">
        <v>238</v>
      </c>
      <c r="I427" s="8">
        <v>13.5</v>
      </c>
      <c r="J427" s="7" t="s">
        <v>214</v>
      </c>
      <c r="K427" s="8">
        <v>238.54638671875</v>
      </c>
      <c r="L427" s="8">
        <v>5.1776666641235352</v>
      </c>
      <c r="M427" s="7" t="s">
        <v>289</v>
      </c>
      <c r="N427" s="7" t="s">
        <v>231</v>
      </c>
      <c r="O427" s="7" t="s">
        <v>290</v>
      </c>
      <c r="P427" s="7" t="s">
        <v>269</v>
      </c>
      <c r="Q427" s="7" t="s">
        <v>2865</v>
      </c>
      <c r="R427" s="7" t="s">
        <v>291</v>
      </c>
      <c r="T427" s="8">
        <v>0.86201435327529907</v>
      </c>
      <c r="U427" s="8">
        <v>0.8348163366317749</v>
      </c>
      <c r="V427" s="8">
        <v>0.86803191900253296</v>
      </c>
      <c r="W427" s="8">
        <v>0.67015033960342407</v>
      </c>
      <c r="X427" s="8">
        <v>0.53854882717132568</v>
      </c>
      <c r="Y427" s="8">
        <v>0.87989163398742676</v>
      </c>
      <c r="Z427" s="8">
        <v>0.75904101133346558</v>
      </c>
      <c r="AA427" s="8">
        <v>0.91790312528610229</v>
      </c>
      <c r="AB427" s="8">
        <v>0.92524611949920654</v>
      </c>
      <c r="AC427" s="8">
        <v>0.96150648593902588</v>
      </c>
      <c r="AD427" s="8">
        <v>0.8426661491394043</v>
      </c>
      <c r="AE427" s="8">
        <v>0.75303339958190918</v>
      </c>
      <c r="AF427" s="8">
        <v>0.91640818119049072</v>
      </c>
      <c r="AG427" s="8">
        <v>0.83840751647949219</v>
      </c>
      <c r="AH427" s="8">
        <v>0.10608749836683273</v>
      </c>
      <c r="AI427" s="8">
        <v>1.0926142930984497</v>
      </c>
      <c r="AJ427" s="8">
        <v>1.6068737506866455</v>
      </c>
      <c r="AK427" s="8">
        <v>1.4459241628646851</v>
      </c>
      <c r="AL427" s="8">
        <v>0.62017148733139038</v>
      </c>
      <c r="AM427" s="8">
        <v>0.34561091661453247</v>
      </c>
      <c r="AN427" s="8">
        <v>1.0099096298217773</v>
      </c>
      <c r="AO427" s="8">
        <v>0.41542226076126099</v>
      </c>
      <c r="AP427" s="8">
        <v>7.7800281345844269E-2</v>
      </c>
      <c r="AQ427" s="8"/>
      <c r="AR427" s="8"/>
      <c r="AS427" s="8">
        <v>-2.2864416477588989</v>
      </c>
      <c r="AT427" s="8">
        <v>-2.1438791290167778</v>
      </c>
      <c r="AU427" s="8">
        <v>-0.94138214483667138</v>
      </c>
      <c r="AV427" s="8">
        <v>-0.39225375688290998</v>
      </c>
      <c r="AW427" s="8">
        <v>-1.7946635518268608</v>
      </c>
      <c r="AX427" s="8">
        <v>-1.7851073418898682</v>
      </c>
      <c r="AY427" s="8">
        <v>-0.64611528128404361</v>
      </c>
      <c r="AZ427" s="8">
        <v>-0.37473433087367691</v>
      </c>
      <c r="BA427" s="8">
        <v>-0.95920388605963203</v>
      </c>
      <c r="BB427" s="8">
        <v>-1.0506598299767131</v>
      </c>
      <c r="BC427" s="8">
        <v>-0.89337571682368033</v>
      </c>
      <c r="BD427" s="8">
        <v>-0.40803230429422666</v>
      </c>
      <c r="BE427" s="8">
        <v>-1.2535303714316313</v>
      </c>
      <c r="BF427" s="8">
        <v>-1.0257777821556953</v>
      </c>
      <c r="BG427" s="7">
        <v>-13.198211874477863</v>
      </c>
      <c r="BH427" s="7">
        <v>-12.301009245748814</v>
      </c>
      <c r="BI427" s="7">
        <v>-2.8207337788274485</v>
      </c>
      <c r="BJ427" s="7">
        <v>15.266142888228865</v>
      </c>
      <c r="BK427" s="7">
        <v>5.4373698305878557</v>
      </c>
      <c r="BL427" s="7">
        <v>14.644067492555784</v>
      </c>
      <c r="BM427" s="7">
        <v>1.171270885386396</v>
      </c>
      <c r="BN427" s="7">
        <v>270.03024425680195</v>
      </c>
      <c r="BO427" s="7">
        <v>267.88999980442316</v>
      </c>
      <c r="BP427" s="7">
        <v>245.27514522709814</v>
      </c>
      <c r="BQ427" s="7">
        <v>202.12955446755862</v>
      </c>
      <c r="BR427" s="7">
        <v>225.57573745534725</v>
      </c>
      <c r="BS427" s="7">
        <v>203.61349284660312</v>
      </c>
      <c r="BT427" s="7" t="s">
        <v>317</v>
      </c>
      <c r="BU427" s="7" t="s">
        <v>318</v>
      </c>
      <c r="BV427" s="7">
        <v>12.5</v>
      </c>
      <c r="BW427" s="7" t="s">
        <v>245</v>
      </c>
      <c r="BX427" s="9">
        <v>1.9249999523162842</v>
      </c>
      <c r="BY427" s="7" t="s">
        <v>231</v>
      </c>
      <c r="BZ427" s="7" t="s">
        <v>214</v>
      </c>
      <c r="CA427" s="25">
        <v>0</v>
      </c>
      <c r="CB427" s="25">
        <v>0</v>
      </c>
      <c r="CC427" s="25">
        <v>2</v>
      </c>
    </row>
    <row r="428" spans="1:81" x14ac:dyDescent="0.25">
      <c r="A428" s="7">
        <v>513</v>
      </c>
      <c r="B428" s="7">
        <v>44657</v>
      </c>
      <c r="C428" s="7" t="s">
        <v>2866</v>
      </c>
      <c r="D428" s="7" t="s">
        <v>2867</v>
      </c>
      <c r="E428" s="7" t="s">
        <v>2867</v>
      </c>
      <c r="F428" s="7" t="s">
        <v>373</v>
      </c>
      <c r="G428" s="7">
        <v>2</v>
      </c>
      <c r="H428" s="7" t="s">
        <v>222</v>
      </c>
      <c r="I428" s="8">
        <v>8.5</v>
      </c>
      <c r="J428" s="7" t="s">
        <v>214</v>
      </c>
      <c r="K428" s="8">
        <v>92.268455505371094</v>
      </c>
      <c r="L428" s="8">
        <v>3.9753999710083008</v>
      </c>
      <c r="M428" s="7" t="s">
        <v>1033</v>
      </c>
      <c r="N428" s="7" t="s">
        <v>231</v>
      </c>
      <c r="O428" s="7" t="s">
        <v>389</v>
      </c>
      <c r="P428" s="7" t="s">
        <v>527</v>
      </c>
      <c r="Q428" s="7" t="s">
        <v>2868</v>
      </c>
      <c r="R428" s="7" t="s">
        <v>242</v>
      </c>
      <c r="T428" s="8">
        <v>0.70128887891769409</v>
      </c>
      <c r="U428" s="8">
        <v>0.72584915161132813</v>
      </c>
      <c r="V428" s="8">
        <v>0.71185016632080078</v>
      </c>
      <c r="W428" s="8">
        <v>0.60552799701690674</v>
      </c>
      <c r="X428" s="8">
        <v>0.40090015530586243</v>
      </c>
      <c r="Y428" s="8">
        <v>0.66166383028030396</v>
      </c>
      <c r="Z428" s="8">
        <v>0.50325536727905273</v>
      </c>
      <c r="AA428" s="8">
        <v>0.93667906522750854</v>
      </c>
      <c r="AB428" s="8">
        <v>0.9323725700378418</v>
      </c>
      <c r="AC428" s="8">
        <v>0.95131701231002808</v>
      </c>
      <c r="AD428" s="8">
        <v>0.70785784721374512</v>
      </c>
      <c r="AE428" s="8">
        <v>0.83703702688217163</v>
      </c>
      <c r="AF428" s="8">
        <v>0.93034976720809937</v>
      </c>
      <c r="AG428" s="8">
        <v>0.88358610868453979</v>
      </c>
      <c r="AH428" s="8">
        <v>1.4601481147110462E-2</v>
      </c>
      <c r="AI428" s="8">
        <v>0.12234380841255188</v>
      </c>
      <c r="AJ428" s="8">
        <v>0.19229584932327271</v>
      </c>
      <c r="AK428" s="8">
        <v>0.16320411860942841</v>
      </c>
      <c r="AL428" s="8">
        <v>7.712700217962265E-2</v>
      </c>
      <c r="AM428" s="8">
        <v>3.5410434007644653E-2</v>
      </c>
      <c r="AN428" s="8">
        <v>0.10452578216791153</v>
      </c>
      <c r="AO428" s="8">
        <v>3.7909291684627533E-2</v>
      </c>
      <c r="AP428" s="8">
        <v>-0.8552393913269043</v>
      </c>
      <c r="AQ428" s="8"/>
      <c r="AR428" s="8"/>
      <c r="AS428" s="8">
        <v>3.268263417148384</v>
      </c>
      <c r="AT428" s="8">
        <v>2.5475853530864536</v>
      </c>
      <c r="AU428" s="8">
        <v>0.72133446465676332</v>
      </c>
      <c r="AV428" s="8">
        <v>1.2070600602084924</v>
      </c>
      <c r="AW428" s="8">
        <v>0.95371004323789232</v>
      </c>
      <c r="AX428" s="8">
        <v>0.51912286070860092</v>
      </c>
      <c r="AY428" s="8">
        <v>-1.1118673389407703</v>
      </c>
      <c r="AZ428" s="8">
        <v>-0.55644698681647575</v>
      </c>
      <c r="BA428" s="8">
        <v>-0.25626806945707203</v>
      </c>
      <c r="BB428" s="8">
        <v>-0.48402330311148095</v>
      </c>
      <c r="BC428" s="8">
        <v>1.8924796466998095</v>
      </c>
      <c r="BD428" s="8">
        <v>1.2821304903140107</v>
      </c>
      <c r="BE428" s="8">
        <v>0.91127536055750102</v>
      </c>
      <c r="BF428" s="8">
        <v>0.75257141239826675</v>
      </c>
      <c r="BG428" s="7">
        <v>-7.0056951875214226</v>
      </c>
      <c r="BH428" s="7">
        <v>-10.069738235730709</v>
      </c>
      <c r="BI428" s="7">
        <v>-12.248118649219389</v>
      </c>
      <c r="BJ428" s="7">
        <v>-20.046719896249193</v>
      </c>
      <c r="BK428" s="7">
        <v>-2.0874706704988588</v>
      </c>
      <c r="BL428" s="7">
        <v>11.479077191120314</v>
      </c>
      <c r="BM428" s="7">
        <v>-6.6631109080165434</v>
      </c>
      <c r="BN428" s="7">
        <v>98.732502252311221</v>
      </c>
      <c r="BO428" s="7">
        <v>101.55964744891362</v>
      </c>
      <c r="BP428" s="7">
        <v>103.56960541147114</v>
      </c>
      <c r="BQ428" s="7">
        <v>110.76525433312815</v>
      </c>
      <c r="BR428" s="7">
        <v>94.194532452168005</v>
      </c>
      <c r="BS428" s="7">
        <v>81.676888274855045</v>
      </c>
      <c r="BT428" s="7" t="s">
        <v>259</v>
      </c>
      <c r="BU428" s="7" t="s">
        <v>260</v>
      </c>
      <c r="BV428" s="7">
        <v>8.5</v>
      </c>
      <c r="BW428" s="7" t="s">
        <v>222</v>
      </c>
      <c r="BX428" s="9">
        <v>1</v>
      </c>
      <c r="BY428" s="7" t="s">
        <v>231</v>
      </c>
      <c r="BZ428" s="7" t="s">
        <v>214</v>
      </c>
      <c r="CA428" s="25">
        <v>0</v>
      </c>
      <c r="CB428" s="25">
        <v>0</v>
      </c>
      <c r="CC428" s="25">
        <v>0</v>
      </c>
    </row>
    <row r="429" spans="1:81" x14ac:dyDescent="0.25">
      <c r="A429" s="7">
        <v>513</v>
      </c>
      <c r="B429" s="7">
        <v>44657</v>
      </c>
      <c r="C429" s="7" t="s">
        <v>18867</v>
      </c>
      <c r="D429" s="7" t="s">
        <v>18868</v>
      </c>
      <c r="E429" s="7" t="s">
        <v>18868</v>
      </c>
      <c r="F429" s="7" t="s">
        <v>212</v>
      </c>
      <c r="H429" s="7" t="s">
        <v>224</v>
      </c>
      <c r="I429" s="8">
        <v>24.5</v>
      </c>
      <c r="J429" s="7" t="s">
        <v>214</v>
      </c>
      <c r="K429" s="8">
        <v>110.62064361572266</v>
      </c>
      <c r="L429" s="8">
        <v>4.500999927520752</v>
      </c>
      <c r="M429" s="7" t="s">
        <v>1033</v>
      </c>
      <c r="N429" s="7" t="s">
        <v>214</v>
      </c>
      <c r="O429" s="7" t="s">
        <v>389</v>
      </c>
      <c r="P429" s="7" t="s">
        <v>936</v>
      </c>
      <c r="Q429" s="7" t="s">
        <v>18869</v>
      </c>
      <c r="R429" s="7" t="s">
        <v>242</v>
      </c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T429" s="7" t="s">
        <v>352</v>
      </c>
      <c r="BU429" s="7" t="s">
        <v>353</v>
      </c>
      <c r="BV429" s="7">
        <v>8.5</v>
      </c>
      <c r="BW429" s="7" t="s">
        <v>222</v>
      </c>
      <c r="BX429" s="9">
        <v>0</v>
      </c>
      <c r="BY429" s="7" t="s">
        <v>214</v>
      </c>
      <c r="BZ429" s="7" t="s">
        <v>214</v>
      </c>
      <c r="CA429" s="25">
        <v>0</v>
      </c>
      <c r="CB429" s="25">
        <v>0</v>
      </c>
      <c r="CC429" s="25">
        <v>0</v>
      </c>
    </row>
    <row r="430" spans="1:81" x14ac:dyDescent="0.25">
      <c r="A430" s="7">
        <v>513</v>
      </c>
      <c r="B430" s="7">
        <v>44657</v>
      </c>
      <c r="C430" s="7" t="s">
        <v>18403</v>
      </c>
      <c r="D430" s="7" t="s">
        <v>18540</v>
      </c>
      <c r="E430" s="7" t="s">
        <v>18540</v>
      </c>
      <c r="F430" s="7" t="s">
        <v>266</v>
      </c>
      <c r="H430" s="7" t="s">
        <v>224</v>
      </c>
      <c r="I430" s="8">
        <v>24.5</v>
      </c>
      <c r="J430" s="7" t="s">
        <v>214</v>
      </c>
      <c r="K430" s="8">
        <v>772.88677978515625</v>
      </c>
      <c r="L430" s="8">
        <v>1.9848999977111816</v>
      </c>
      <c r="M430" s="7" t="s">
        <v>267</v>
      </c>
      <c r="N430" s="7" t="s">
        <v>214</v>
      </c>
      <c r="O430" s="7" t="s">
        <v>248</v>
      </c>
      <c r="P430" s="7" t="s">
        <v>269</v>
      </c>
      <c r="Q430" s="7" t="s">
        <v>18541</v>
      </c>
      <c r="R430" s="7" t="s">
        <v>242</v>
      </c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7" t="s">
        <v>214</v>
      </c>
      <c r="BU430" s="7" t="s">
        <v>214</v>
      </c>
      <c r="BV430" s="7">
        <v>15.5</v>
      </c>
      <c r="BW430" s="7" t="s">
        <v>226</v>
      </c>
      <c r="BX430" s="9">
        <v>0</v>
      </c>
      <c r="BY430" s="7" t="s">
        <v>214</v>
      </c>
      <c r="BZ430" s="7" t="s">
        <v>214</v>
      </c>
      <c r="CA430" s="25">
        <v>0</v>
      </c>
      <c r="CB430" s="25">
        <v>0</v>
      </c>
      <c r="CC430" s="25">
        <v>0</v>
      </c>
    </row>
    <row r="431" spans="1:81" x14ac:dyDescent="0.25">
      <c r="A431" s="7">
        <v>513</v>
      </c>
      <c r="B431" s="7">
        <v>44657</v>
      </c>
      <c r="C431" s="7" t="s">
        <v>2869</v>
      </c>
      <c r="D431" s="7" t="s">
        <v>2870</v>
      </c>
      <c r="E431" s="7" t="s">
        <v>2871</v>
      </c>
      <c r="F431" s="7" t="s">
        <v>331</v>
      </c>
      <c r="H431" s="7" t="s">
        <v>312</v>
      </c>
      <c r="I431" s="8">
        <v>17.5</v>
      </c>
      <c r="J431" s="7" t="s">
        <v>214</v>
      </c>
      <c r="K431" s="8">
        <v>502.96878051757813</v>
      </c>
      <c r="L431" s="8">
        <v>6.252617359161377</v>
      </c>
      <c r="M431" s="7" t="s">
        <v>388</v>
      </c>
      <c r="N431" s="7" t="s">
        <v>231</v>
      </c>
      <c r="O431" s="7" t="s">
        <v>283</v>
      </c>
      <c r="P431" s="7" t="s">
        <v>481</v>
      </c>
      <c r="Q431" s="7" t="s">
        <v>2872</v>
      </c>
      <c r="R431" s="7" t="s">
        <v>337</v>
      </c>
      <c r="S431" s="7">
        <v>2</v>
      </c>
      <c r="T431" s="8">
        <v>0.9371989369392395</v>
      </c>
      <c r="U431" s="8">
        <v>0.86996030807495117</v>
      </c>
      <c r="V431" s="8">
        <v>0.94173163175582886</v>
      </c>
      <c r="W431" s="8">
        <v>0.78045225143432617</v>
      </c>
      <c r="X431" s="8">
        <v>0.58703023195266724</v>
      </c>
      <c r="Y431" s="8">
        <v>0.87767136096954346</v>
      </c>
      <c r="Z431" s="8">
        <v>0.74630570411682129</v>
      </c>
      <c r="AA431" s="8">
        <v>0.9529576301574707</v>
      </c>
      <c r="AB431" s="8">
        <v>0.93111461400985718</v>
      </c>
      <c r="AC431" s="8">
        <v>0.96069508790969849</v>
      </c>
      <c r="AD431" s="8">
        <v>0.90057939291000366</v>
      </c>
      <c r="AE431" s="8">
        <v>0.87599170207977295</v>
      </c>
      <c r="AF431" s="8">
        <v>0.94740051031112671</v>
      </c>
      <c r="AG431" s="8">
        <v>0.91863489151000977</v>
      </c>
      <c r="AH431" s="8">
        <v>0.25635495781898499</v>
      </c>
      <c r="AI431" s="8">
        <v>2.8705270290374756</v>
      </c>
      <c r="AJ431" s="8">
        <v>4.0463905334472656</v>
      </c>
      <c r="AK431" s="8">
        <v>3.7906568050384521</v>
      </c>
      <c r="AL431" s="8">
        <v>1.7452731132507324</v>
      </c>
      <c r="AM431" s="8">
        <v>0.91033303737640381</v>
      </c>
      <c r="AN431" s="8">
        <v>2.4342365264892578</v>
      </c>
      <c r="AO431" s="8">
        <v>0.98700374364852905</v>
      </c>
      <c r="AP431" s="8">
        <v>1.0247782804071903E-2</v>
      </c>
      <c r="AQ431" s="8"/>
      <c r="AR431" s="8"/>
      <c r="AS431" s="8">
        <v>2.4834540667388825</v>
      </c>
      <c r="AT431" s="8">
        <v>1.9708037132560792</v>
      </c>
      <c r="AU431" s="8">
        <v>-0.70608614235478373</v>
      </c>
      <c r="AV431" s="8">
        <v>-0.35720008441572909</v>
      </c>
      <c r="AW431" s="8">
        <v>1.5109431218495049</v>
      </c>
      <c r="AX431" s="8">
        <v>1.1312350297368869</v>
      </c>
      <c r="AY431" s="8">
        <v>1.4421784238525861</v>
      </c>
      <c r="AZ431" s="8">
        <v>1.4339422170242033</v>
      </c>
      <c r="BA431" s="8">
        <v>1.1999205617223798</v>
      </c>
      <c r="BB431" s="8">
        <v>0.62540648296693802</v>
      </c>
      <c r="BC431" s="8">
        <v>1.1999205617223798</v>
      </c>
      <c r="BD431" s="8">
        <v>0.62540648296693802</v>
      </c>
      <c r="BE431" s="8">
        <v>1.1883884322551583</v>
      </c>
      <c r="BF431" s="8">
        <v>0.90493230692255278</v>
      </c>
      <c r="BG431" s="7">
        <v>-20.069635595533615</v>
      </c>
      <c r="BH431" s="7">
        <v>-21.969431850735223</v>
      </c>
      <c r="BI431" s="7">
        <v>0.98056323261344991</v>
      </c>
      <c r="BJ431" s="7">
        <v>-9.5996348442823898</v>
      </c>
      <c r="BK431" s="7">
        <v>-5.4015293897173713</v>
      </c>
      <c r="BL431" s="7">
        <v>-5.4015293897173713</v>
      </c>
      <c r="BM431" s="7">
        <v>-10.243532972895421</v>
      </c>
      <c r="BN431" s="7">
        <v>603.91278192675531</v>
      </c>
      <c r="BO431" s="7">
        <v>613.46816398386147</v>
      </c>
      <c r="BP431" s="7">
        <v>498.03685358429851</v>
      </c>
      <c r="BQ431" s="7">
        <v>551.25194682800577</v>
      </c>
      <c r="BR431" s="7">
        <v>530.13678701833817</v>
      </c>
      <c r="BS431" s="7">
        <v>530.13678701833817</v>
      </c>
      <c r="BT431" s="7" t="s">
        <v>21021</v>
      </c>
      <c r="BU431" s="7" t="s">
        <v>21022</v>
      </c>
      <c r="BV431" s="7">
        <v>16.833333969116211</v>
      </c>
      <c r="BW431" s="7" t="s">
        <v>430</v>
      </c>
      <c r="BX431" s="9">
        <v>2.9000000953674316</v>
      </c>
      <c r="BY431" s="7" t="s">
        <v>231</v>
      </c>
      <c r="BZ431" s="7" t="s">
        <v>214</v>
      </c>
      <c r="CA431" s="25">
        <v>0</v>
      </c>
      <c r="CB431" s="25">
        <v>0</v>
      </c>
      <c r="CC431" s="25">
        <v>0</v>
      </c>
    </row>
    <row r="432" spans="1:81" x14ac:dyDescent="0.25">
      <c r="A432" s="7">
        <v>513</v>
      </c>
      <c r="B432" s="7">
        <v>44657</v>
      </c>
      <c r="C432" s="7" t="s">
        <v>2873</v>
      </c>
      <c r="D432" s="7" t="s">
        <v>2874</v>
      </c>
      <c r="E432" s="7" t="s">
        <v>2874</v>
      </c>
      <c r="F432" s="7" t="s">
        <v>212</v>
      </c>
      <c r="H432" s="7" t="s">
        <v>224</v>
      </c>
      <c r="I432" s="8">
        <v>24.5</v>
      </c>
      <c r="J432" s="7" t="s">
        <v>214</v>
      </c>
      <c r="K432" s="8">
        <v>135.26055908203125</v>
      </c>
      <c r="L432" s="8">
        <v>4.9688920974731445</v>
      </c>
      <c r="M432" s="7" t="s">
        <v>349</v>
      </c>
      <c r="N432" s="7" t="s">
        <v>214</v>
      </c>
      <c r="O432" s="7" t="s">
        <v>214</v>
      </c>
      <c r="P432" s="7" t="s">
        <v>410</v>
      </c>
      <c r="Q432" s="7" t="s">
        <v>20713</v>
      </c>
      <c r="R432" s="7" t="s">
        <v>242</v>
      </c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>
        <v>0.57117025114191633</v>
      </c>
      <c r="AT432" s="8">
        <v>2.1520952887525686</v>
      </c>
      <c r="AU432" s="8">
        <v>-1.5127654916100244</v>
      </c>
      <c r="AV432" s="8">
        <v>-0.79869397407459763</v>
      </c>
      <c r="AW432" s="8">
        <v>1.410817678471721</v>
      </c>
      <c r="AX432" s="8">
        <v>1.8793129969355999</v>
      </c>
      <c r="AY432" s="8">
        <v>-1.3040731106522505</v>
      </c>
      <c r="AZ432" s="8">
        <v>-0.62792475992041186</v>
      </c>
      <c r="BA432" s="8">
        <v>-0.44190384413889</v>
      </c>
      <c r="BB432" s="8">
        <v>0.25570190256340697</v>
      </c>
      <c r="BC432" s="8">
        <v>-0.86548697250313333</v>
      </c>
      <c r="BD432" s="8">
        <v>-0.3022173573721062</v>
      </c>
      <c r="BE432" s="8">
        <v>-0.3570402482151101</v>
      </c>
      <c r="BF432" s="8">
        <v>0.42637901614740992</v>
      </c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7" t="s">
        <v>352</v>
      </c>
      <c r="BU432" s="7" t="s">
        <v>353</v>
      </c>
      <c r="BV432" s="7">
        <v>9</v>
      </c>
      <c r="BW432" s="7" t="s">
        <v>213</v>
      </c>
      <c r="BX432" s="9">
        <v>0</v>
      </c>
      <c r="BY432" s="7" t="s">
        <v>214</v>
      </c>
      <c r="BZ432" s="7" t="s">
        <v>214</v>
      </c>
      <c r="CA432" s="25">
        <v>0</v>
      </c>
      <c r="CB432" s="25">
        <v>0</v>
      </c>
      <c r="CC432" s="25">
        <v>0</v>
      </c>
    </row>
    <row r="433" spans="1:81" x14ac:dyDescent="0.25">
      <c r="A433" s="7">
        <v>513</v>
      </c>
      <c r="B433" s="7">
        <v>44657</v>
      </c>
      <c r="C433" s="7" t="s">
        <v>2875</v>
      </c>
      <c r="D433" s="7" t="s">
        <v>2876</v>
      </c>
      <c r="E433" s="7" t="s">
        <v>2876</v>
      </c>
      <c r="F433" s="7" t="s">
        <v>266</v>
      </c>
      <c r="H433" s="7" t="s">
        <v>430</v>
      </c>
      <c r="I433" s="8">
        <v>16.5</v>
      </c>
      <c r="J433" s="7" t="s">
        <v>214</v>
      </c>
      <c r="K433" s="8">
        <v>3730.86865234375</v>
      </c>
      <c r="L433" s="8">
        <v>3.9905576705932617</v>
      </c>
      <c r="M433" s="7" t="s">
        <v>429</v>
      </c>
      <c r="N433" s="7" t="s">
        <v>22036</v>
      </c>
      <c r="O433" s="7" t="s">
        <v>214</v>
      </c>
      <c r="P433" s="7" t="s">
        <v>269</v>
      </c>
      <c r="Q433" s="7" t="s">
        <v>2877</v>
      </c>
      <c r="R433" s="7" t="s">
        <v>286</v>
      </c>
      <c r="T433" s="8">
        <v>0.43932637572288513</v>
      </c>
      <c r="U433" s="8">
        <v>0.5206151008605957</v>
      </c>
      <c r="V433" s="8">
        <v>0.36790812015533447</v>
      </c>
      <c r="W433" s="8">
        <v>0.52221167087554932</v>
      </c>
      <c r="X433" s="8">
        <v>-0.28192254900932312</v>
      </c>
      <c r="Y433" s="8">
        <v>0.25406122207641602</v>
      </c>
      <c r="Z433" s="8">
        <v>0.29419228434562683</v>
      </c>
      <c r="AA433" s="8">
        <v>0.55439871549606323</v>
      </c>
      <c r="AB433" s="8">
        <v>0.60150027275085449</v>
      </c>
      <c r="AC433" s="8">
        <v>0.53589797019958496</v>
      </c>
      <c r="AD433" s="8">
        <v>0.56917488574981689</v>
      </c>
      <c r="AE433" s="8">
        <v>0.71025747060775757</v>
      </c>
      <c r="AF433" s="8">
        <v>0.44980746507644653</v>
      </c>
      <c r="AG433" s="8">
        <v>0.44299063086509705</v>
      </c>
      <c r="AH433" s="8">
        <v>5.1609935760498047</v>
      </c>
      <c r="AI433" s="8">
        <v>27.089984893798828</v>
      </c>
      <c r="AJ433" s="8">
        <v>48.750236511230469</v>
      </c>
      <c r="AK433" s="8">
        <v>29.813865661621094</v>
      </c>
      <c r="AL433" s="8">
        <v>23.510143280029297</v>
      </c>
      <c r="AM433" s="8">
        <v>9.9999997473787516E-5</v>
      </c>
      <c r="AN433" s="8">
        <v>14.186028480529785</v>
      </c>
      <c r="AO433" s="8">
        <v>7.832942008972168</v>
      </c>
      <c r="AP433" s="8">
        <v>3.752403736114502</v>
      </c>
      <c r="AQ433" s="8"/>
      <c r="AR433" s="8"/>
      <c r="AS433" s="8">
        <v>2.2980428483888788</v>
      </c>
      <c r="AT433" s="8">
        <v>1.4502467806986179</v>
      </c>
      <c r="AU433" s="8">
        <v>2.36029041542854</v>
      </c>
      <c r="AV433" s="8">
        <v>1.4975941030239219</v>
      </c>
      <c r="AW433" s="8">
        <v>2.3003015786790781</v>
      </c>
      <c r="AX433" s="8">
        <v>1.4527811038150946</v>
      </c>
      <c r="AY433" s="8">
        <v>3.4733828461515044</v>
      </c>
      <c r="AZ433" s="8">
        <v>2.3513331888701074</v>
      </c>
      <c r="BA433" s="8">
        <v>2.0794370637599298</v>
      </c>
      <c r="BB433" s="8">
        <v>1.3937553577656348</v>
      </c>
      <c r="BC433" s="8">
        <v>1.6963714424375367</v>
      </c>
      <c r="BD433" s="8">
        <v>1.2819734317138716</v>
      </c>
      <c r="BE433" s="8">
        <v>2.3679710324742445</v>
      </c>
      <c r="BF433" s="8">
        <v>1.571280660981208</v>
      </c>
      <c r="BG433" s="8">
        <v>86.763480345709056</v>
      </c>
      <c r="BH433" s="8">
        <v>85.185063674653492</v>
      </c>
      <c r="BI433" s="8">
        <v>81.372274578416821</v>
      </c>
      <c r="BJ433" s="8">
        <v>20.257752600684324</v>
      </c>
      <c r="BK433" s="8">
        <v>18.518256955372884</v>
      </c>
      <c r="BL433" s="8">
        <v>18.518256955372884</v>
      </c>
      <c r="BM433" s="8">
        <v>51.769180851701577</v>
      </c>
      <c r="BN433" s="8">
        <v>493.83716244326013</v>
      </c>
      <c r="BO433" s="8">
        <v>552.72581522703956</v>
      </c>
      <c r="BP433" s="8">
        <v>694.97596839851496</v>
      </c>
      <c r="BQ433" s="8">
        <v>2975.0785108954678</v>
      </c>
      <c r="BR433" s="8">
        <v>3039.9768086352769</v>
      </c>
      <c r="BS433" s="8">
        <v>3039.9768086352769</v>
      </c>
      <c r="BT433" s="7" t="s">
        <v>382</v>
      </c>
      <c r="BU433" s="7" t="s">
        <v>383</v>
      </c>
      <c r="BV433" s="7">
        <v>21.5</v>
      </c>
      <c r="BW433" s="7" t="s">
        <v>837</v>
      </c>
      <c r="BX433" s="9">
        <v>2.2000000476837158</v>
      </c>
      <c r="BY433" s="7" t="s">
        <v>22036</v>
      </c>
      <c r="BZ433" s="7" t="s">
        <v>214</v>
      </c>
      <c r="CA433" s="25">
        <v>0</v>
      </c>
      <c r="CB433" s="25">
        <v>0</v>
      </c>
      <c r="CC433" s="25">
        <v>0</v>
      </c>
    </row>
    <row r="434" spans="1:81" x14ac:dyDescent="0.25">
      <c r="A434" s="7">
        <v>513</v>
      </c>
      <c r="B434" s="7">
        <v>44657</v>
      </c>
      <c r="C434" s="7" t="s">
        <v>2878</v>
      </c>
      <c r="D434" s="7" t="s">
        <v>2879</v>
      </c>
      <c r="E434" s="7" t="s">
        <v>2880</v>
      </c>
      <c r="F434" s="7" t="s">
        <v>643</v>
      </c>
      <c r="H434" s="7" t="s">
        <v>224</v>
      </c>
      <c r="I434" s="8">
        <v>24.5</v>
      </c>
      <c r="J434" s="7" t="s">
        <v>214</v>
      </c>
      <c r="K434" s="8">
        <v>564.051513671875</v>
      </c>
      <c r="L434" s="8">
        <v>2.3190000057220459</v>
      </c>
      <c r="M434" s="7" t="s">
        <v>1370</v>
      </c>
      <c r="N434" s="7" t="s">
        <v>214</v>
      </c>
      <c r="O434" s="7" t="s">
        <v>367</v>
      </c>
      <c r="P434" s="7" t="s">
        <v>249</v>
      </c>
      <c r="Q434" s="7" t="s">
        <v>2881</v>
      </c>
      <c r="R434" s="7" t="s">
        <v>291</v>
      </c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>
        <v>0.48896782749619799</v>
      </c>
      <c r="AT434" s="8">
        <v>1.8289901057922704</v>
      </c>
      <c r="AU434" s="8">
        <v>-0.76093376596998463</v>
      </c>
      <c r="AV434" s="8">
        <v>-0.42562354003694436</v>
      </c>
      <c r="AW434" s="8">
        <v>1.0442040540736655</v>
      </c>
      <c r="AX434" s="8">
        <v>1.0343679080869996</v>
      </c>
      <c r="AY434" s="8">
        <v>-1.0233683898041319</v>
      </c>
      <c r="AZ434" s="8">
        <v>-0.74387297776831518</v>
      </c>
      <c r="BA434" s="8">
        <v>0.12293194593903529</v>
      </c>
      <c r="BB434" s="8">
        <v>1.0343679080869996</v>
      </c>
      <c r="BC434" s="8">
        <v>-3.0640745199565157E-2</v>
      </c>
      <c r="BD434" s="8">
        <v>-0.74387297776831518</v>
      </c>
      <c r="BE434" s="8">
        <v>-2.6473178910797174E-2</v>
      </c>
      <c r="BF434" s="8">
        <v>0.33072607106544916</v>
      </c>
      <c r="BT434" s="7" t="s">
        <v>352</v>
      </c>
      <c r="BU434" s="7" t="s">
        <v>353</v>
      </c>
      <c r="BV434" s="7">
        <v>17</v>
      </c>
      <c r="BW434" s="7" t="s">
        <v>312</v>
      </c>
      <c r="BX434" s="9">
        <v>0</v>
      </c>
      <c r="BY434" s="7" t="s">
        <v>214</v>
      </c>
      <c r="BZ434" s="7" t="s">
        <v>214</v>
      </c>
      <c r="CA434" s="25">
        <v>0</v>
      </c>
      <c r="CB434" s="25">
        <v>0</v>
      </c>
      <c r="CC434" s="25">
        <v>0</v>
      </c>
    </row>
    <row r="435" spans="1:81" x14ac:dyDescent="0.25">
      <c r="A435" s="7">
        <v>513</v>
      </c>
      <c r="B435" s="7">
        <v>44657</v>
      </c>
      <c r="C435" s="7" t="s">
        <v>16520</v>
      </c>
      <c r="D435" s="7" t="s">
        <v>16550</v>
      </c>
      <c r="E435" s="7" t="s">
        <v>16550</v>
      </c>
      <c r="F435" s="7" t="s">
        <v>409</v>
      </c>
      <c r="H435" s="7" t="s">
        <v>224</v>
      </c>
      <c r="I435" s="8">
        <v>24.5</v>
      </c>
      <c r="J435" s="7" t="s">
        <v>214</v>
      </c>
      <c r="K435" s="8">
        <v>136.06394958496094</v>
      </c>
      <c r="L435" s="8">
        <v>2.1382999420166016</v>
      </c>
      <c r="M435" s="7" t="s">
        <v>349</v>
      </c>
      <c r="N435" s="7" t="s">
        <v>214</v>
      </c>
      <c r="O435" s="7" t="s">
        <v>214</v>
      </c>
      <c r="P435" s="7" t="s">
        <v>410</v>
      </c>
      <c r="Q435" s="7" t="s">
        <v>16551</v>
      </c>
      <c r="R435" s="7" t="s">
        <v>242</v>
      </c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7">
        <v>0.4669344816589151</v>
      </c>
      <c r="AT435" s="7">
        <v>1.875699786402657</v>
      </c>
      <c r="AU435" s="7">
        <v>-1.5100412959496472</v>
      </c>
      <c r="AV435" s="7">
        <v>-0.96497962032756002</v>
      </c>
      <c r="AW435" s="7">
        <v>1.4892897499521149</v>
      </c>
      <c r="AX435" s="7">
        <v>1.8229259818143373</v>
      </c>
      <c r="AY435" s="7">
        <v>1.1296451304364574</v>
      </c>
      <c r="AZ435" s="7">
        <v>0.95215550757030665</v>
      </c>
      <c r="BA435" s="7">
        <v>-0.3053293854502831</v>
      </c>
      <c r="BB435" s="7">
        <v>0.2539795141348824</v>
      </c>
      <c r="BC435" s="7">
        <v>1.7903719551849602</v>
      </c>
      <c r="BD435" s="7">
        <v>1.3400986278237876</v>
      </c>
      <c r="BE435" s="7">
        <v>0.51014510597208629</v>
      </c>
      <c r="BF435" s="7">
        <v>0.87997996623640173</v>
      </c>
      <c r="BT435" s="7" t="s">
        <v>352</v>
      </c>
      <c r="BU435" s="7" t="s">
        <v>353</v>
      </c>
      <c r="BV435" s="7">
        <v>11.5</v>
      </c>
      <c r="BW435" s="7" t="s">
        <v>255</v>
      </c>
      <c r="BX435" s="9">
        <v>0</v>
      </c>
      <c r="BY435" s="7" t="s">
        <v>214</v>
      </c>
      <c r="BZ435" s="7" t="s">
        <v>214</v>
      </c>
      <c r="CA435" s="25">
        <v>0</v>
      </c>
      <c r="CB435" s="25">
        <v>0</v>
      </c>
      <c r="CC435" s="25">
        <v>0</v>
      </c>
    </row>
    <row r="436" spans="1:81" x14ac:dyDescent="0.25">
      <c r="A436" s="7">
        <v>513</v>
      </c>
      <c r="B436" s="7">
        <v>44657</v>
      </c>
      <c r="C436" s="7" t="s">
        <v>2882</v>
      </c>
      <c r="D436" s="7" t="s">
        <v>2882</v>
      </c>
      <c r="E436" s="7" t="s">
        <v>2882</v>
      </c>
      <c r="F436" s="7" t="s">
        <v>266</v>
      </c>
      <c r="H436" s="7" t="s">
        <v>224</v>
      </c>
      <c r="I436" s="8">
        <v>24.5</v>
      </c>
      <c r="J436" s="7" t="s">
        <v>214</v>
      </c>
      <c r="K436" s="8">
        <v>5975.87158203125</v>
      </c>
      <c r="L436" s="8">
        <v>2.5078999996185303</v>
      </c>
      <c r="M436" s="7" t="s">
        <v>429</v>
      </c>
      <c r="N436" s="7" t="s">
        <v>214</v>
      </c>
      <c r="O436" s="7" t="s">
        <v>214</v>
      </c>
      <c r="P436" s="7" t="s">
        <v>269</v>
      </c>
      <c r="Q436" s="7" t="s">
        <v>2883</v>
      </c>
      <c r="R436" s="7" t="s">
        <v>286</v>
      </c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>
        <v>3.7492984018536419</v>
      </c>
      <c r="AT436" s="8">
        <v>2.5168614590095171</v>
      </c>
      <c r="AU436" s="8">
        <v>5.1129610074005489</v>
      </c>
      <c r="AV436" s="8">
        <v>3.6629696688299034</v>
      </c>
      <c r="AW436" s="8">
        <v>2.3596092033747089</v>
      </c>
      <c r="AX436" s="8">
        <v>1.9228588847133921</v>
      </c>
      <c r="AY436" s="8">
        <v>-0.28117309214186814</v>
      </c>
      <c r="AZ436" s="8">
        <v>-1.8665147541845319E-2</v>
      </c>
      <c r="BA436" s="8">
        <v>-6.4041486642435197E-2</v>
      </c>
      <c r="BB436" s="8">
        <v>0.14276113575065383</v>
      </c>
      <c r="BC436" s="8">
        <v>4.9718838597950475E-2</v>
      </c>
      <c r="BD436" s="8">
        <v>0.22330291147184556</v>
      </c>
      <c r="BE436" s="8">
        <v>1.8210621454070912</v>
      </c>
      <c r="BF436" s="8">
        <v>1.4083481520389112</v>
      </c>
      <c r="BT436" s="7" t="s">
        <v>214</v>
      </c>
      <c r="BU436" s="7" t="s">
        <v>214</v>
      </c>
      <c r="BV436" s="7">
        <v>21.5</v>
      </c>
      <c r="BW436" s="7" t="s">
        <v>837</v>
      </c>
      <c r="BX436" s="9">
        <v>0</v>
      </c>
      <c r="BY436" s="7" t="s">
        <v>214</v>
      </c>
      <c r="BZ436" s="7" t="s">
        <v>214</v>
      </c>
      <c r="CA436" s="25">
        <v>0</v>
      </c>
      <c r="CB436" s="25">
        <v>0</v>
      </c>
      <c r="CC436" s="25">
        <v>0</v>
      </c>
    </row>
    <row r="437" spans="1:81" x14ac:dyDescent="0.25">
      <c r="A437" s="7">
        <v>513</v>
      </c>
      <c r="B437" s="7">
        <v>44657</v>
      </c>
      <c r="C437" s="7" t="s">
        <v>19042</v>
      </c>
      <c r="D437" s="7" t="s">
        <v>19042</v>
      </c>
      <c r="E437" s="7" t="s">
        <v>19042</v>
      </c>
      <c r="F437" s="7" t="s">
        <v>237</v>
      </c>
      <c r="H437" s="7" t="s">
        <v>224</v>
      </c>
      <c r="I437" s="8">
        <v>24.5</v>
      </c>
      <c r="J437" s="7" t="s">
        <v>214</v>
      </c>
      <c r="K437" s="8">
        <v>3306.643310546875</v>
      </c>
      <c r="L437" s="8">
        <v>4.591400146484375</v>
      </c>
      <c r="M437" s="7" t="s">
        <v>2728</v>
      </c>
      <c r="N437" s="7" t="s">
        <v>214</v>
      </c>
      <c r="O437" s="7" t="s">
        <v>434</v>
      </c>
      <c r="P437" s="7" t="s">
        <v>504</v>
      </c>
      <c r="Q437" s="7" t="s">
        <v>19043</v>
      </c>
      <c r="R437" s="7" t="s">
        <v>286</v>
      </c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T437" s="7" t="s">
        <v>214</v>
      </c>
      <c r="BU437" s="7" t="s">
        <v>214</v>
      </c>
      <c r="BV437" s="7">
        <v>19.5</v>
      </c>
      <c r="BW437" s="7" t="s">
        <v>303</v>
      </c>
      <c r="BX437" s="9">
        <v>1.3500000238418579</v>
      </c>
      <c r="BY437" s="7" t="s">
        <v>214</v>
      </c>
      <c r="BZ437" s="7" t="s">
        <v>214</v>
      </c>
      <c r="CA437" s="25">
        <v>0</v>
      </c>
      <c r="CB437" s="25">
        <v>0</v>
      </c>
      <c r="CC437" s="25">
        <v>0</v>
      </c>
    </row>
    <row r="438" spans="1:81" x14ac:dyDescent="0.25">
      <c r="A438" s="7">
        <v>513</v>
      </c>
      <c r="B438" s="7">
        <v>44657</v>
      </c>
      <c r="C438" s="7" t="s">
        <v>2885</v>
      </c>
      <c r="D438" s="7" t="s">
        <v>2886</v>
      </c>
      <c r="E438" s="7" t="s">
        <v>2887</v>
      </c>
      <c r="F438" s="7" t="s">
        <v>212</v>
      </c>
      <c r="G438" s="7">
        <v>2</v>
      </c>
      <c r="H438" s="7" t="s">
        <v>345</v>
      </c>
      <c r="I438" s="8">
        <v>10.5</v>
      </c>
      <c r="J438" s="7" t="s">
        <v>214</v>
      </c>
      <c r="K438" s="8">
        <v>248.28181457519531</v>
      </c>
      <c r="L438" s="8">
        <v>3.9978883266448975</v>
      </c>
      <c r="M438" s="7" t="s">
        <v>439</v>
      </c>
      <c r="N438" s="7" t="s">
        <v>231</v>
      </c>
      <c r="O438" s="7" t="s">
        <v>256</v>
      </c>
      <c r="P438" s="7" t="s">
        <v>249</v>
      </c>
      <c r="Q438" s="7" t="s">
        <v>19183</v>
      </c>
      <c r="R438" s="7" t="s">
        <v>219</v>
      </c>
      <c r="T438" s="8">
        <v>0.36974593997001648</v>
      </c>
      <c r="U438" s="8">
        <v>0.46374088525772095</v>
      </c>
      <c r="V438" s="8">
        <v>0.34098207950592041</v>
      </c>
      <c r="W438" s="8">
        <v>0.19863417744636536</v>
      </c>
      <c r="X438" s="8">
        <v>0.14746750891208649</v>
      </c>
      <c r="Y438" s="8">
        <v>0.36551553010940552</v>
      </c>
      <c r="Z438" s="8">
        <v>0.25007036328315735</v>
      </c>
      <c r="AA438" s="8">
        <v>0.4869101345539093</v>
      </c>
      <c r="AB438" s="8">
        <v>0.465086430311203</v>
      </c>
      <c r="AC438" s="8">
        <v>9.5448814332485199E-2</v>
      </c>
      <c r="AD438" s="8">
        <v>7.0380710065364838E-2</v>
      </c>
      <c r="AE438" s="8">
        <v>0.44170719385147095</v>
      </c>
      <c r="AF438" s="8">
        <v>0.69691860675811768</v>
      </c>
      <c r="AG438" s="8">
        <v>0.19651931524276733</v>
      </c>
      <c r="AH438" s="8">
        <v>3.9873160421848297E-2</v>
      </c>
      <c r="AI438" s="8">
        <v>0.1761457771062851</v>
      </c>
      <c r="AJ438" s="8">
        <v>0.33549240231513977</v>
      </c>
      <c r="AK438" s="8">
        <v>0.21348030865192413</v>
      </c>
      <c r="AL438" s="8">
        <v>6.9089174270629883E-2</v>
      </c>
      <c r="AM438" s="8">
        <v>3.5569284111261368E-2</v>
      </c>
      <c r="AN438" s="8">
        <v>0.15767964720726013</v>
      </c>
      <c r="AO438" s="8">
        <v>5.1440268754959106E-2</v>
      </c>
      <c r="AP438" s="8">
        <v>-0.23775923252105713</v>
      </c>
      <c r="AQ438" s="8"/>
      <c r="AR438" s="8"/>
      <c r="AS438" s="7">
        <v>-1.2446295617601975</v>
      </c>
      <c r="AT438" s="7">
        <v>-2.0807859768200165</v>
      </c>
      <c r="AU438" s="7">
        <v>-0.51842041499036895</v>
      </c>
      <c r="AV438" s="7">
        <v>-1.6093537934126545</v>
      </c>
      <c r="AW438" s="7">
        <v>1.6472786161267388</v>
      </c>
      <c r="AX438" s="7">
        <v>1.134757662769629</v>
      </c>
      <c r="AY438" s="7">
        <v>0.10334506587940775</v>
      </c>
      <c r="AZ438" s="7">
        <v>-0.13348330241229031</v>
      </c>
      <c r="BA438" s="7">
        <v>-1.013778161950625</v>
      </c>
      <c r="BB438" s="7">
        <v>-0.86339368587459464</v>
      </c>
      <c r="BC438" s="7">
        <v>-1.3376748870533361</v>
      </c>
      <c r="BD438" s="7">
        <v>-0.7858038159942724</v>
      </c>
      <c r="BE438" s="7">
        <v>-0.3939798906247301</v>
      </c>
      <c r="BF438" s="7">
        <v>-0.72301048529069989</v>
      </c>
      <c r="BG438" s="7">
        <v>40.530246384716577</v>
      </c>
      <c r="BH438" s="7">
        <v>43.853269592286608</v>
      </c>
      <c r="BI438" s="7">
        <v>47.578882383943245</v>
      </c>
      <c r="BJ438" s="7">
        <v>29.381252321137829</v>
      </c>
      <c r="BK438" s="7">
        <v>17.804702996370509</v>
      </c>
      <c r="BL438" s="7">
        <v>7.3058175149240263</v>
      </c>
      <c r="BM438" s="7">
        <v>31.075695198896469</v>
      </c>
      <c r="BN438" s="7">
        <v>147.65258339942349</v>
      </c>
      <c r="BO438" s="7">
        <v>139.40212108091376</v>
      </c>
      <c r="BP438" s="7">
        <v>130.15210203774308</v>
      </c>
      <c r="BQ438" s="7">
        <v>175.33350816735762</v>
      </c>
      <c r="BR438" s="7">
        <v>204.07597489608244</v>
      </c>
      <c r="BS438" s="7">
        <v>230.1427982795895</v>
      </c>
      <c r="BT438" s="7" t="s">
        <v>220</v>
      </c>
      <c r="BU438" s="7" t="s">
        <v>221</v>
      </c>
      <c r="BV438" s="7">
        <v>11.5</v>
      </c>
      <c r="BW438" s="7" t="s">
        <v>255</v>
      </c>
      <c r="BX438" s="9">
        <v>1</v>
      </c>
      <c r="BY438" s="7" t="s">
        <v>231</v>
      </c>
      <c r="BZ438" s="7" t="s">
        <v>214</v>
      </c>
      <c r="CA438" s="25">
        <v>0</v>
      </c>
      <c r="CB438" s="25">
        <v>0</v>
      </c>
      <c r="CC438" s="25">
        <v>0</v>
      </c>
    </row>
    <row r="439" spans="1:81" x14ac:dyDescent="0.25">
      <c r="A439" s="7">
        <v>513</v>
      </c>
      <c r="B439" s="7">
        <v>44657</v>
      </c>
      <c r="C439" s="7" t="s">
        <v>2888</v>
      </c>
      <c r="D439" s="7" t="s">
        <v>2887</v>
      </c>
      <c r="E439" s="7" t="s">
        <v>2887</v>
      </c>
      <c r="F439" s="7" t="s">
        <v>212</v>
      </c>
      <c r="G439" s="7">
        <v>1</v>
      </c>
      <c r="H439" s="7" t="s">
        <v>402</v>
      </c>
      <c r="I439" s="8">
        <v>6.5</v>
      </c>
      <c r="J439" s="7" t="s">
        <v>214</v>
      </c>
      <c r="K439" s="8">
        <v>98.920280456542969</v>
      </c>
      <c r="L439" s="8">
        <v>4.4236598014831543</v>
      </c>
      <c r="M439" s="7" t="s">
        <v>439</v>
      </c>
      <c r="N439" s="7" t="s">
        <v>231</v>
      </c>
      <c r="O439" s="7" t="s">
        <v>350</v>
      </c>
      <c r="P439" s="7" t="s">
        <v>249</v>
      </c>
      <c r="Q439" s="7" t="s">
        <v>2889</v>
      </c>
      <c r="R439" s="7" t="s">
        <v>219</v>
      </c>
      <c r="T439" s="8">
        <v>0.70132744312286377</v>
      </c>
      <c r="U439" s="8">
        <v>0.74576872587203979</v>
      </c>
      <c r="V439" s="8">
        <v>0.72398614883422852</v>
      </c>
      <c r="W439" s="8">
        <v>0.50818008184432983</v>
      </c>
      <c r="X439" s="8">
        <v>0.45331689715385437</v>
      </c>
      <c r="Y439" s="8">
        <v>0.77485799789428711</v>
      </c>
      <c r="Z439" s="8">
        <v>0.60197621583938599</v>
      </c>
      <c r="AA439" s="8">
        <v>0.89535355567932129</v>
      </c>
      <c r="AB439" s="8">
        <v>0.89213854074478149</v>
      </c>
      <c r="AC439" s="8">
        <v>0.93974417448043823</v>
      </c>
      <c r="AD439" s="8">
        <v>0.91507714986801147</v>
      </c>
      <c r="AE439" s="8">
        <v>0.84870904684066772</v>
      </c>
      <c r="AF439" s="8">
        <v>0.9209938645362854</v>
      </c>
      <c r="AG439" s="8">
        <v>0.85540086030960083</v>
      </c>
      <c r="AH439" s="8">
        <v>3.1280655413866043E-2</v>
      </c>
      <c r="AI439" s="8">
        <v>0.26211073994636536</v>
      </c>
      <c r="AJ439" s="8">
        <v>0.42325940728187561</v>
      </c>
      <c r="AK439" s="8">
        <v>0.35559177398681641</v>
      </c>
      <c r="AL439" s="8">
        <v>0.13866563141345978</v>
      </c>
      <c r="AM439" s="8">
        <v>8.5777990520000458E-2</v>
      </c>
      <c r="AN439" s="8">
        <v>0.26223284006118774</v>
      </c>
      <c r="AO439" s="8">
        <v>9.7143895924091339E-2</v>
      </c>
      <c r="AP439" s="8">
        <v>0.56908595561981201</v>
      </c>
      <c r="AQ439" s="8"/>
      <c r="AR439" s="8"/>
      <c r="AS439" s="7">
        <v>0.756747403936323</v>
      </c>
      <c r="AT439" s="7">
        <v>0.10897256111253069</v>
      </c>
      <c r="AU439" s="7">
        <v>0.8882367827225961</v>
      </c>
      <c r="AV439" s="7">
        <v>0.16113592050265396</v>
      </c>
      <c r="AW439" s="7">
        <v>1.858070697638629</v>
      </c>
      <c r="AX439" s="7">
        <v>1.3799315711942814</v>
      </c>
      <c r="AY439" s="7">
        <v>1.2145246539177497</v>
      </c>
      <c r="AZ439" s="7">
        <v>0.55937673653392506</v>
      </c>
      <c r="BA439" s="7">
        <v>-1.1507460887582626</v>
      </c>
      <c r="BB439" s="7">
        <v>-1.8697270440670792</v>
      </c>
      <c r="BC439" s="7">
        <v>-0.30350281762935188</v>
      </c>
      <c r="BD439" s="7">
        <v>-1.9237372045428121</v>
      </c>
      <c r="BE439" s="7">
        <v>0.54388843863794711</v>
      </c>
      <c r="BF439" s="7">
        <v>-0.26400790987775002</v>
      </c>
      <c r="BG439" s="7">
        <v>33.258817262440701</v>
      </c>
      <c r="BH439" s="7">
        <v>29.953269854190808</v>
      </c>
      <c r="BI439" s="7">
        <v>41.185407918226197</v>
      </c>
      <c r="BJ439" s="7">
        <v>36.625135353885369</v>
      </c>
      <c r="BK439" s="7">
        <v>4.2019336595545731</v>
      </c>
      <c r="BL439" s="7">
        <v>-2.6801983008547139</v>
      </c>
      <c r="BM439" s="7">
        <v>23.757394291240487</v>
      </c>
      <c r="BN439" s="7">
        <v>66.020565144007506</v>
      </c>
      <c r="BO439" s="7">
        <v>69.290421910872283</v>
      </c>
      <c r="BP439" s="7">
        <v>58.179559436662359</v>
      </c>
      <c r="BQ439" s="7">
        <v>62.69059384689109</v>
      </c>
      <c r="BR439" s="7">
        <v>94.763715895913705</v>
      </c>
      <c r="BS439" s="7">
        <v>101.57154013253995</v>
      </c>
      <c r="BT439" s="7" t="s">
        <v>220</v>
      </c>
      <c r="BU439" s="7" t="s">
        <v>221</v>
      </c>
      <c r="BV439" s="7">
        <v>6.5</v>
      </c>
      <c r="BW439" s="7" t="s">
        <v>402</v>
      </c>
      <c r="BX439" s="9">
        <v>1</v>
      </c>
      <c r="BY439" s="7" t="s">
        <v>231</v>
      </c>
      <c r="BZ439" s="7" t="s">
        <v>214</v>
      </c>
      <c r="CA439" s="25">
        <v>0</v>
      </c>
      <c r="CB439" s="25">
        <v>0</v>
      </c>
      <c r="CC439" s="25">
        <v>0</v>
      </c>
    </row>
    <row r="440" spans="1:81" x14ac:dyDescent="0.25">
      <c r="A440" s="7">
        <v>513</v>
      </c>
      <c r="B440" s="7">
        <v>44657</v>
      </c>
      <c r="C440" s="7" t="s">
        <v>2890</v>
      </c>
      <c r="D440" s="7" t="s">
        <v>2890</v>
      </c>
      <c r="E440" s="7" t="s">
        <v>2887</v>
      </c>
      <c r="F440" s="7" t="s">
        <v>212</v>
      </c>
      <c r="H440" s="7" t="s">
        <v>213</v>
      </c>
      <c r="I440" s="8">
        <v>9.5</v>
      </c>
      <c r="J440" s="7" t="s">
        <v>214</v>
      </c>
      <c r="K440" s="8">
        <v>191.60209655761719</v>
      </c>
      <c r="L440" s="8">
        <v>3.6305999755859375</v>
      </c>
      <c r="M440" s="7" t="s">
        <v>439</v>
      </c>
      <c r="N440" s="7" t="s">
        <v>295</v>
      </c>
      <c r="O440" s="7" t="s">
        <v>343</v>
      </c>
      <c r="P440" s="7" t="s">
        <v>249</v>
      </c>
      <c r="Q440" s="7" t="s">
        <v>2891</v>
      </c>
      <c r="R440" s="7" t="s">
        <v>219</v>
      </c>
      <c r="T440" s="8">
        <v>0.48710358142852783</v>
      </c>
      <c r="U440" s="8">
        <v>0.5820801854133606</v>
      </c>
      <c r="V440" s="8">
        <v>0.49717217683792114</v>
      </c>
      <c r="W440" s="8">
        <v>0.36063674092292786</v>
      </c>
      <c r="X440" s="8">
        <v>0.21197250485420227</v>
      </c>
      <c r="Y440" s="8">
        <v>0.5485309362411499</v>
      </c>
      <c r="Z440" s="8">
        <v>0.4135681688785553</v>
      </c>
      <c r="AA440" s="8">
        <v>0.7580113410949707</v>
      </c>
      <c r="AB440" s="8">
        <v>0.82569897174835205</v>
      </c>
      <c r="AC440" s="8">
        <v>0.83305162191390991</v>
      </c>
      <c r="AD440" s="8">
        <v>0.68548309803009033</v>
      </c>
      <c r="AE440" s="8">
        <v>0.69473576545715332</v>
      </c>
      <c r="AF440" s="8">
        <v>0.83822518587112427</v>
      </c>
      <c r="AG440" s="8">
        <v>0.82387852668762207</v>
      </c>
      <c r="AH440" s="8">
        <v>4.836663231253624E-2</v>
      </c>
      <c r="AI440" s="8">
        <v>0.28148505091667175</v>
      </c>
      <c r="AJ440" s="8">
        <v>0.51080518960952759</v>
      </c>
      <c r="AK440" s="8">
        <v>0.37757068872451782</v>
      </c>
      <c r="AL440" s="8">
        <v>0.15215672552585602</v>
      </c>
      <c r="AM440" s="8">
        <v>6.2018819153308868E-2</v>
      </c>
      <c r="AN440" s="8">
        <v>0.28703582286834717</v>
      </c>
      <c r="AO440" s="8">
        <v>0.10319371521472931</v>
      </c>
      <c r="AP440" s="8">
        <v>0.2572932243347168</v>
      </c>
      <c r="AQ440" s="8"/>
      <c r="AR440" s="8"/>
      <c r="AS440" s="7">
        <v>0.24183486498427917</v>
      </c>
      <c r="AT440" s="7">
        <v>2.9573545157777037</v>
      </c>
      <c r="AU440" s="7">
        <v>0.31805320337031473</v>
      </c>
      <c r="AV440" s="7">
        <v>3.1884722422643916</v>
      </c>
      <c r="AW440" s="7">
        <v>0.33128501508788893</v>
      </c>
      <c r="AX440" s="7">
        <v>3.2822653139678688</v>
      </c>
      <c r="AY440" s="7">
        <v>0.24407359255846339</v>
      </c>
      <c r="AZ440" s="7">
        <v>3.4256417338761649</v>
      </c>
      <c r="BA440" s="7">
        <v>0.18248526520118388</v>
      </c>
      <c r="BB440" s="7">
        <v>3.2224719273127111</v>
      </c>
      <c r="BC440" s="7">
        <v>0.1950946066931121</v>
      </c>
      <c r="BD440" s="7">
        <v>2.4232467149023487</v>
      </c>
      <c r="BE440" s="7">
        <v>0.2521377579825404</v>
      </c>
      <c r="BF440" s="7">
        <v>3.0832420746835312</v>
      </c>
      <c r="BG440" s="8">
        <v>36.98407146009253</v>
      </c>
      <c r="BH440" s="8">
        <v>38.91000622194273</v>
      </c>
      <c r="BI440" s="8">
        <v>44.456820073652828</v>
      </c>
      <c r="BJ440" s="8">
        <v>29.238174066535873</v>
      </c>
      <c r="BK440" s="8">
        <v>12.076660825298898</v>
      </c>
      <c r="BL440" s="8">
        <v>2.0981734482892178</v>
      </c>
      <c r="BM440" s="8">
        <v>27.293984349302015</v>
      </c>
      <c r="BN440" s="8">
        <v>120.73984024771256</v>
      </c>
      <c r="BO440" s="8">
        <v>117.04970886567561</v>
      </c>
      <c r="BP440" s="8">
        <v>106.42189723365075</v>
      </c>
      <c r="BQ440" s="8">
        <v>135.58114205096894</v>
      </c>
      <c r="BR440" s="8">
        <v>168.46296122219206</v>
      </c>
      <c r="BS440" s="8">
        <v>187.58195224127979</v>
      </c>
      <c r="BT440" s="7" t="s">
        <v>220</v>
      </c>
      <c r="BU440" s="7" t="s">
        <v>221</v>
      </c>
      <c r="BV440" s="7">
        <v>9.5</v>
      </c>
      <c r="BW440" s="7" t="s">
        <v>213</v>
      </c>
      <c r="BX440" s="9">
        <v>1</v>
      </c>
      <c r="BY440" s="7" t="s">
        <v>295</v>
      </c>
      <c r="BZ440" s="7" t="s">
        <v>214</v>
      </c>
      <c r="CA440" s="25">
        <v>0</v>
      </c>
      <c r="CB440" s="25">
        <v>0</v>
      </c>
      <c r="CC440" s="25">
        <v>0</v>
      </c>
    </row>
    <row r="441" spans="1:81" x14ac:dyDescent="0.25">
      <c r="A441" s="7">
        <v>513</v>
      </c>
      <c r="B441" s="7">
        <v>44657</v>
      </c>
      <c r="C441" s="7" t="s">
        <v>2892</v>
      </c>
      <c r="D441" s="7" t="s">
        <v>2893</v>
      </c>
      <c r="E441" s="7" t="s">
        <v>2893</v>
      </c>
      <c r="F441" s="7" t="s">
        <v>237</v>
      </c>
      <c r="G441" s="7">
        <v>1</v>
      </c>
      <c r="H441" s="7" t="s">
        <v>255</v>
      </c>
      <c r="I441" s="8">
        <v>11.5</v>
      </c>
      <c r="J441" s="7" t="s">
        <v>214</v>
      </c>
      <c r="K441" s="8">
        <v>171.75404357910156</v>
      </c>
      <c r="L441" s="8">
        <v>4.4461421966552734</v>
      </c>
      <c r="M441" s="7" t="s">
        <v>239</v>
      </c>
      <c r="N441" s="7" t="s">
        <v>231</v>
      </c>
      <c r="O441" s="7" t="s">
        <v>256</v>
      </c>
      <c r="P441" s="7" t="s">
        <v>217</v>
      </c>
      <c r="Q441" s="7" t="s">
        <v>2894</v>
      </c>
      <c r="R441" s="7" t="s">
        <v>242</v>
      </c>
      <c r="T441" s="8">
        <v>0.86457580327987671</v>
      </c>
      <c r="U441" s="8">
        <v>0.8824123740196228</v>
      </c>
      <c r="V441" s="8">
        <v>0.87491321563720703</v>
      </c>
      <c r="W441" s="8">
        <v>0.74323129653930664</v>
      </c>
      <c r="X441" s="8">
        <v>0.38290819525718689</v>
      </c>
      <c r="Y441" s="8">
        <v>0.7872542142868042</v>
      </c>
      <c r="Z441" s="8">
        <v>0.6489417552947998</v>
      </c>
      <c r="AA441" s="8">
        <v>0.93941617012023926</v>
      </c>
      <c r="AB441" s="8">
        <v>0.94671338796615601</v>
      </c>
      <c r="AC441" s="8">
        <v>0.91827058792114258</v>
      </c>
      <c r="AD441" s="8">
        <v>0.73544633388519287</v>
      </c>
      <c r="AE441" s="8">
        <v>0.79240602254867554</v>
      </c>
      <c r="AF441" s="8">
        <v>0.90644180774688721</v>
      </c>
      <c r="AG441" s="8">
        <v>0.87404125928878784</v>
      </c>
      <c r="AH441" s="8">
        <v>5.0173971801996231E-2</v>
      </c>
      <c r="AI441" s="8">
        <v>0.51828628778457642</v>
      </c>
      <c r="AJ441" s="8">
        <v>0.80329799652099609</v>
      </c>
      <c r="AK441" s="8">
        <v>0.68926948308944702</v>
      </c>
      <c r="AL441" s="8">
        <v>0.32529529929161072</v>
      </c>
      <c r="AM441" s="8">
        <v>0.11621743440628052</v>
      </c>
      <c r="AN441" s="8">
        <v>0.42734891176223755</v>
      </c>
      <c r="AO441" s="8">
        <v>0.16797494888305664</v>
      </c>
      <c r="AP441" s="8">
        <v>-0.24399220943450928</v>
      </c>
      <c r="AQ441" s="8"/>
      <c r="AR441" s="8"/>
      <c r="AS441" s="8">
        <v>1.1551827405399617</v>
      </c>
      <c r="AT441" s="8">
        <v>2.2259259756351857</v>
      </c>
      <c r="AU441" s="8">
        <v>1.1814745261810542</v>
      </c>
      <c r="AV441" s="8">
        <v>2.1832855103487288</v>
      </c>
      <c r="AW441" s="8">
        <v>8.5621905679411376E-3</v>
      </c>
      <c r="AX441" s="8">
        <v>1.7546957436357609</v>
      </c>
      <c r="AY441" s="8">
        <v>0.65276219999100837</v>
      </c>
      <c r="AZ441" s="8">
        <v>1.9541315165072237</v>
      </c>
      <c r="BA441" s="8">
        <v>-0.12104856505841013</v>
      </c>
      <c r="BB441" s="8">
        <v>0.87108459176508712</v>
      </c>
      <c r="BC441" s="8">
        <v>-1.2514459970460332</v>
      </c>
      <c r="BD441" s="8">
        <v>-0.94247985478725471</v>
      </c>
      <c r="BE441" s="8">
        <v>0.27091451586258691</v>
      </c>
      <c r="BF441" s="8">
        <v>1.3411072471841219</v>
      </c>
      <c r="BG441" s="8">
        <v>-5.1294839757515929</v>
      </c>
      <c r="BH441" s="8">
        <v>-15.308308825913622</v>
      </c>
      <c r="BI441" s="8">
        <v>-22.080859618054756</v>
      </c>
      <c r="BJ441" s="8">
        <v>-17.185986492824437</v>
      </c>
      <c r="BK441" s="8">
        <v>-13.801331277162266</v>
      </c>
      <c r="BL441" s="8">
        <v>-39.740263675174042</v>
      </c>
      <c r="BM441" s="8">
        <v>-18.874372310813449</v>
      </c>
      <c r="BN441" s="8">
        <v>180.56413972219698</v>
      </c>
      <c r="BO441" s="8">
        <v>198.0466829911847</v>
      </c>
      <c r="BP441" s="8">
        <v>209.67881283013557</v>
      </c>
      <c r="BQ441" s="8">
        <v>201.27167030948576</v>
      </c>
      <c r="BR441" s="8">
        <v>195.45838811537502</v>
      </c>
      <c r="BS441" s="8">
        <v>240.00955337020986</v>
      </c>
      <c r="BT441" s="7" t="s">
        <v>259</v>
      </c>
      <c r="BU441" s="7" t="s">
        <v>260</v>
      </c>
      <c r="BV441" s="7">
        <v>11.5</v>
      </c>
      <c r="BW441" s="7" t="s">
        <v>255</v>
      </c>
      <c r="BX441" s="9">
        <v>2.0999999046325684</v>
      </c>
      <c r="BY441" s="7" t="s">
        <v>231</v>
      </c>
      <c r="BZ441" s="7" t="s">
        <v>214</v>
      </c>
      <c r="CA441" s="25">
        <v>0</v>
      </c>
      <c r="CB441" s="25">
        <v>0</v>
      </c>
      <c r="CC441" s="25">
        <v>0</v>
      </c>
    </row>
    <row r="442" spans="1:81" x14ac:dyDescent="0.25">
      <c r="A442" s="7">
        <v>513</v>
      </c>
      <c r="B442" s="7">
        <v>44657</v>
      </c>
      <c r="C442" s="7" t="s">
        <v>2895</v>
      </c>
      <c r="D442" s="7" t="s">
        <v>2896</v>
      </c>
      <c r="E442" s="7" t="s">
        <v>2896</v>
      </c>
      <c r="F442" s="7" t="s">
        <v>223</v>
      </c>
      <c r="H442" s="7" t="s">
        <v>224</v>
      </c>
      <c r="I442" s="8">
        <v>24.5</v>
      </c>
      <c r="J442" s="7" t="s">
        <v>214</v>
      </c>
      <c r="K442" s="8">
        <v>14422.4033203125</v>
      </c>
      <c r="L442" s="8">
        <v>0.68446272611618042</v>
      </c>
      <c r="M442" s="7" t="s">
        <v>429</v>
      </c>
      <c r="N442" s="7" t="s">
        <v>214</v>
      </c>
      <c r="O442" s="7" t="s">
        <v>214</v>
      </c>
      <c r="P442" s="7" t="s">
        <v>233</v>
      </c>
      <c r="Q442" s="7" t="s">
        <v>2897</v>
      </c>
      <c r="R442" s="7" t="s">
        <v>286</v>
      </c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>
        <v>1.9958280432826898</v>
      </c>
      <c r="AT442" s="8">
        <v>1.2397200497252305</v>
      </c>
      <c r="AU442" s="8">
        <v>2.0251922934994639</v>
      </c>
      <c r="AV442" s="8">
        <v>1.2535847268038407</v>
      </c>
      <c r="AW442" s="8">
        <v>1.8184272553994651</v>
      </c>
      <c r="AX442" s="8">
        <v>1.1407333784299505</v>
      </c>
      <c r="AY442" s="8">
        <v>2.0173222081928279</v>
      </c>
      <c r="AZ442" s="8">
        <v>1.2536196344325057</v>
      </c>
      <c r="BA442" s="8">
        <v>0.93343731749911885</v>
      </c>
      <c r="BB442" s="8">
        <v>0.82221027516252343</v>
      </c>
      <c r="BC442" s="8">
        <v>1.7381891360572364</v>
      </c>
      <c r="BD442" s="8">
        <v>1.3900704830025008</v>
      </c>
      <c r="BE442" s="8">
        <v>1.754732708988467</v>
      </c>
      <c r="BF442" s="8">
        <v>1.1833230912594253</v>
      </c>
      <c r="BT442" s="7" t="s">
        <v>214</v>
      </c>
      <c r="BU442" s="7" t="s">
        <v>214</v>
      </c>
      <c r="BV442" s="7">
        <v>10.5</v>
      </c>
      <c r="BW442" s="7" t="s">
        <v>345</v>
      </c>
      <c r="BX442" s="9">
        <v>0</v>
      </c>
      <c r="BY442" s="7" t="s">
        <v>214</v>
      </c>
      <c r="BZ442" s="7" t="s">
        <v>214</v>
      </c>
      <c r="CA442" s="25">
        <v>0</v>
      </c>
      <c r="CB442" s="25">
        <v>0</v>
      </c>
      <c r="CC442" s="25">
        <v>0</v>
      </c>
    </row>
    <row r="443" spans="1:81" x14ac:dyDescent="0.25">
      <c r="A443" s="7">
        <v>513</v>
      </c>
      <c r="B443" s="7">
        <v>44657</v>
      </c>
      <c r="C443" s="7" t="s">
        <v>2898</v>
      </c>
      <c r="D443" s="7" t="s">
        <v>2898</v>
      </c>
      <c r="E443" s="7" t="s">
        <v>2898</v>
      </c>
      <c r="F443" s="7" t="s">
        <v>360</v>
      </c>
      <c r="H443" s="7" t="s">
        <v>224</v>
      </c>
      <c r="I443" s="8">
        <v>24.5</v>
      </c>
      <c r="J443" s="7" t="s">
        <v>214</v>
      </c>
      <c r="K443" s="8">
        <v>315.96701049804688</v>
      </c>
      <c r="L443" s="8">
        <v>7.5260591506958008</v>
      </c>
      <c r="M443" s="7" t="s">
        <v>361</v>
      </c>
      <c r="N443" s="7" t="s">
        <v>214</v>
      </c>
      <c r="O443" s="7" t="s">
        <v>214</v>
      </c>
      <c r="P443" s="7" t="s">
        <v>362</v>
      </c>
      <c r="Q443" s="7" t="s">
        <v>2899</v>
      </c>
      <c r="R443" s="7" t="s">
        <v>242</v>
      </c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>
        <v>1.0816178170641759</v>
      </c>
      <c r="AT443" s="8">
        <v>2.4563679661921238</v>
      </c>
      <c r="AU443" s="8">
        <v>-0.86371186732420924</v>
      </c>
      <c r="AV443" s="8">
        <v>-0.11849462842281133</v>
      </c>
      <c r="AW443" s="8">
        <v>1.6164819024496935</v>
      </c>
      <c r="AX443" s="8">
        <v>1.9693514994412908</v>
      </c>
      <c r="AY443" s="8">
        <v>-0.88613175129469901</v>
      </c>
      <c r="AZ443" s="8">
        <v>-0.16403041568704713</v>
      </c>
      <c r="BA443" s="8">
        <v>2.0682508885100033</v>
      </c>
      <c r="BB443" s="8">
        <v>2.2095381334705366</v>
      </c>
      <c r="BC443" s="8">
        <v>0.56507774965779323</v>
      </c>
      <c r="BD443" s="8">
        <v>1.1702854442438773</v>
      </c>
      <c r="BE443" s="8">
        <v>0.59693078984379289</v>
      </c>
      <c r="BF443" s="8">
        <v>1.2538363332063283</v>
      </c>
      <c r="BT443" s="7" t="s">
        <v>214</v>
      </c>
      <c r="BU443" s="7" t="s">
        <v>214</v>
      </c>
      <c r="BV443" s="7">
        <v>24.5</v>
      </c>
      <c r="BW443" s="7" t="s">
        <v>224</v>
      </c>
      <c r="BX443" s="9">
        <v>0</v>
      </c>
      <c r="BY443" s="7" t="s">
        <v>214</v>
      </c>
      <c r="BZ443" s="7" t="s">
        <v>214</v>
      </c>
      <c r="CA443" s="25">
        <v>0</v>
      </c>
      <c r="CB443" s="25">
        <v>0</v>
      </c>
      <c r="CC443" s="25">
        <v>0</v>
      </c>
    </row>
    <row r="444" spans="1:81" x14ac:dyDescent="0.25">
      <c r="A444" s="7">
        <v>513</v>
      </c>
      <c r="B444" s="7">
        <v>44657</v>
      </c>
      <c r="C444" s="7" t="s">
        <v>2900</v>
      </c>
      <c r="D444" s="7" t="s">
        <v>2900</v>
      </c>
      <c r="E444" s="7" t="s">
        <v>2900</v>
      </c>
      <c r="F444" s="7" t="s">
        <v>254</v>
      </c>
      <c r="H444" s="7" t="s">
        <v>224</v>
      </c>
      <c r="I444" s="8">
        <v>24.5</v>
      </c>
      <c r="J444" s="7" t="s">
        <v>214</v>
      </c>
      <c r="K444" s="8">
        <v>301.68951416015625</v>
      </c>
      <c r="L444" s="8">
        <v>7.2221999168395996</v>
      </c>
      <c r="M444" s="7" t="s">
        <v>361</v>
      </c>
      <c r="N444" s="7" t="s">
        <v>214</v>
      </c>
      <c r="O444" s="7" t="s">
        <v>214</v>
      </c>
      <c r="P444" s="7" t="s">
        <v>302</v>
      </c>
      <c r="Q444" s="7" t="s">
        <v>2901</v>
      </c>
      <c r="R444" s="7" t="s">
        <v>242</v>
      </c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>
        <v>0.98397588603850417</v>
      </c>
      <c r="AT444" s="8">
        <v>2.4600429061764371</v>
      </c>
      <c r="AU444" s="8">
        <v>2.8857213433400632</v>
      </c>
      <c r="AV444" s="8">
        <v>2.263317901361062</v>
      </c>
      <c r="AW444" s="8">
        <v>1.5704032605865963</v>
      </c>
      <c r="AX444" s="8">
        <v>1.9460219496112356</v>
      </c>
      <c r="AY444" s="8">
        <v>2.6263706575349399</v>
      </c>
      <c r="AZ444" s="8">
        <v>2.5028732594405767</v>
      </c>
      <c r="BA444" s="8">
        <v>2.0793955745600887</v>
      </c>
      <c r="BB444" s="8">
        <v>2.2124401165705452</v>
      </c>
      <c r="BC444" s="8">
        <v>2.0793955745600887</v>
      </c>
      <c r="BD444" s="8">
        <v>2.2124401165705452</v>
      </c>
      <c r="BE444" s="8">
        <v>2.03754371610338</v>
      </c>
      <c r="BF444" s="8">
        <v>2.2661893749550668</v>
      </c>
      <c r="BT444" s="7" t="s">
        <v>214</v>
      </c>
      <c r="BU444" s="7" t="s">
        <v>214</v>
      </c>
      <c r="BV444" s="7">
        <v>24.5</v>
      </c>
      <c r="BW444" s="7" t="s">
        <v>224</v>
      </c>
      <c r="BX444" s="9">
        <v>0</v>
      </c>
      <c r="BY444" s="7" t="s">
        <v>214</v>
      </c>
      <c r="BZ444" s="7" t="s">
        <v>214</v>
      </c>
      <c r="CA444" s="25">
        <v>0</v>
      </c>
      <c r="CB444" s="25">
        <v>0</v>
      </c>
      <c r="CC444" s="25">
        <v>0</v>
      </c>
    </row>
    <row r="445" spans="1:81" x14ac:dyDescent="0.25">
      <c r="A445" s="7">
        <v>513</v>
      </c>
      <c r="B445" s="7">
        <v>44657</v>
      </c>
      <c r="C445" s="7" t="s">
        <v>2902</v>
      </c>
      <c r="D445" s="7" t="s">
        <v>2903</v>
      </c>
      <c r="E445" s="7" t="s">
        <v>2904</v>
      </c>
      <c r="F445" s="7" t="s">
        <v>212</v>
      </c>
      <c r="G445" s="7">
        <v>1</v>
      </c>
      <c r="H445" s="7" t="s">
        <v>354</v>
      </c>
      <c r="I445" s="8">
        <v>7.5</v>
      </c>
      <c r="J445" s="7" t="s">
        <v>214</v>
      </c>
      <c r="K445" s="8">
        <v>109.64537811279297</v>
      </c>
      <c r="L445" s="8">
        <v>2.9429342746734619</v>
      </c>
      <c r="M445" s="7" t="s">
        <v>659</v>
      </c>
      <c r="N445" s="7" t="s">
        <v>216</v>
      </c>
      <c r="O445" s="7" t="s">
        <v>358</v>
      </c>
      <c r="P445" s="7" t="s">
        <v>249</v>
      </c>
      <c r="Q445" s="7" t="s">
        <v>2905</v>
      </c>
      <c r="R445" s="7" t="s">
        <v>242</v>
      </c>
      <c r="T445" s="8">
        <v>0.76195359230041504</v>
      </c>
      <c r="U445" s="8">
        <v>0.80731785297393799</v>
      </c>
      <c r="V445" s="8">
        <v>0.76126807928085327</v>
      </c>
      <c r="W445" s="8">
        <v>0.61856561899185181</v>
      </c>
      <c r="X445" s="8">
        <v>0.35498747229576111</v>
      </c>
      <c r="Y445" s="8">
        <v>0.68312942981719971</v>
      </c>
      <c r="Z445" s="8">
        <v>0.52465361356735229</v>
      </c>
      <c r="AA445" s="8">
        <v>0.91343671083450317</v>
      </c>
      <c r="AB445" s="8">
        <v>0.90524601936340332</v>
      </c>
      <c r="AC445" s="8">
        <v>0.91647785902023315</v>
      </c>
      <c r="AD445" s="8">
        <v>0.6152680516242981</v>
      </c>
      <c r="AE445" s="8">
        <v>0.78236901760101318</v>
      </c>
      <c r="AF445" s="8">
        <v>0.82778382301330566</v>
      </c>
      <c r="AG445" s="8">
        <v>0.83927828073501587</v>
      </c>
      <c r="AH445" s="8">
        <v>2.3292392492294312E-2</v>
      </c>
      <c r="AI445" s="8">
        <v>0.21204634010791779</v>
      </c>
      <c r="AJ445" s="8">
        <v>0.34118133783340454</v>
      </c>
      <c r="AK445" s="8">
        <v>0.27841800451278687</v>
      </c>
      <c r="AL445" s="8">
        <v>0.12568262219429016</v>
      </c>
      <c r="AM445" s="8">
        <v>5.0017878413200378E-2</v>
      </c>
      <c r="AN445" s="8">
        <v>0.17214968800544739</v>
      </c>
      <c r="AO445" s="8">
        <v>6.3044480979442596E-2</v>
      </c>
      <c r="AP445" s="8">
        <v>-4.3595816940069199E-2</v>
      </c>
      <c r="AQ445" s="8"/>
      <c r="AR445" s="8"/>
      <c r="AS445" s="8">
        <v>1.2528682122324575</v>
      </c>
      <c r="AT445" s="8">
        <v>1.3983910635598544</v>
      </c>
      <c r="AU445" s="8">
        <v>2.2367080052946049</v>
      </c>
      <c r="AV445" s="8">
        <v>1.4803228545895628</v>
      </c>
      <c r="AW445" s="8">
        <v>-1.0926292539735405</v>
      </c>
      <c r="AX445" s="8">
        <v>-0.49402353909738972</v>
      </c>
      <c r="AY445" s="8">
        <v>0.22713989151712694</v>
      </c>
      <c r="AZ445" s="8">
        <v>0.12162246081568828</v>
      </c>
      <c r="BA445" s="8">
        <v>-0.81820101330594486</v>
      </c>
      <c r="BB445" s="8">
        <v>-1.3125347002235721</v>
      </c>
      <c r="BC445" s="8">
        <v>-0.43078846749554439</v>
      </c>
      <c r="BD445" s="8">
        <v>-0.78420965118145036</v>
      </c>
      <c r="BE445" s="8">
        <v>0.22918289571152661</v>
      </c>
      <c r="BF445" s="8">
        <v>6.8261414743782209E-2</v>
      </c>
      <c r="BG445" s="7">
        <v>26.365835881414611</v>
      </c>
      <c r="BH445" s="7">
        <v>24.736931577411649</v>
      </c>
      <c r="BI445" s="7">
        <v>25.331988972777587</v>
      </c>
      <c r="BJ445" s="7">
        <v>27.6378520087436</v>
      </c>
      <c r="BK445" s="7">
        <v>6.8371188382304044</v>
      </c>
      <c r="BL445" s="7">
        <v>-11.265368558917119</v>
      </c>
      <c r="BM445" s="7">
        <v>16.607393119943456</v>
      </c>
      <c r="BN445" s="7">
        <v>80.736457668017479</v>
      </c>
      <c r="BO445" s="7">
        <v>82.522475951237084</v>
      </c>
      <c r="BP445" s="7">
        <v>81.870023020099964</v>
      </c>
      <c r="BQ445" s="7">
        <v>79.341750775551901</v>
      </c>
      <c r="BR445" s="7">
        <v>102.14879331059424</v>
      </c>
      <c r="BS445" s="7">
        <v>121.99733406501734</v>
      </c>
      <c r="BT445" s="7" t="s">
        <v>220</v>
      </c>
      <c r="BU445" s="7" t="s">
        <v>221</v>
      </c>
      <c r="BV445" s="7">
        <v>8.1666669845581055</v>
      </c>
      <c r="BW445" s="7" t="s">
        <v>222</v>
      </c>
      <c r="BX445" s="9">
        <v>1</v>
      </c>
      <c r="BY445" s="7" t="s">
        <v>216</v>
      </c>
      <c r="BZ445" s="7" t="s">
        <v>214</v>
      </c>
      <c r="CA445" s="25">
        <v>0</v>
      </c>
      <c r="CB445" s="25">
        <v>0</v>
      </c>
      <c r="CC445" s="25">
        <v>0</v>
      </c>
    </row>
    <row r="446" spans="1:81" x14ac:dyDescent="0.25">
      <c r="A446" s="7">
        <v>513</v>
      </c>
      <c r="B446" s="7">
        <v>44657</v>
      </c>
      <c r="C446" s="7" t="s">
        <v>2906</v>
      </c>
      <c r="D446" s="7" t="s">
        <v>2907</v>
      </c>
      <c r="E446" s="7" t="s">
        <v>2907</v>
      </c>
      <c r="F446" s="7" t="s">
        <v>223</v>
      </c>
      <c r="G446" s="7">
        <v>2</v>
      </c>
      <c r="H446" s="7" t="s">
        <v>245</v>
      </c>
      <c r="I446" s="8">
        <v>12.5</v>
      </c>
      <c r="J446" s="7" t="s">
        <v>214</v>
      </c>
      <c r="K446" s="8">
        <v>258.07711791992188</v>
      </c>
      <c r="L446" s="8">
        <v>5.2676000595092773</v>
      </c>
      <c r="M446" s="7" t="s">
        <v>422</v>
      </c>
      <c r="N446" s="7" t="s">
        <v>231</v>
      </c>
      <c r="O446" s="7" t="s">
        <v>256</v>
      </c>
      <c r="P446" s="7" t="s">
        <v>217</v>
      </c>
      <c r="Q446" s="7" t="s">
        <v>2908</v>
      </c>
      <c r="R446" s="7" t="s">
        <v>291</v>
      </c>
      <c r="T446" s="8">
        <v>0.87033051252365112</v>
      </c>
      <c r="U446" s="8">
        <v>0.8012622594833374</v>
      </c>
      <c r="V446" s="8">
        <v>0.87243187427520752</v>
      </c>
      <c r="W446" s="8">
        <v>0.705893874168396</v>
      </c>
      <c r="X446" s="8">
        <v>0.55972832441329956</v>
      </c>
      <c r="Y446" s="8">
        <v>0.8353467583656311</v>
      </c>
      <c r="Z446" s="8">
        <v>0.70536917448043823</v>
      </c>
      <c r="AA446" s="8">
        <v>0.91819238662719727</v>
      </c>
      <c r="AB446" s="8">
        <v>0.90121984481811523</v>
      </c>
      <c r="AC446" s="8">
        <v>0.92708271741867065</v>
      </c>
      <c r="AD446" s="8">
        <v>0.83700597286224365</v>
      </c>
      <c r="AE446" s="8">
        <v>0.84712707996368408</v>
      </c>
      <c r="AF446" s="8">
        <v>0.93516427278518677</v>
      </c>
      <c r="AG446" s="8">
        <v>0.86667466163635254</v>
      </c>
      <c r="AH446" s="8">
        <v>0.27202722430229187</v>
      </c>
      <c r="AI446" s="8">
        <v>2.8286857604980469</v>
      </c>
      <c r="AJ446" s="8">
        <v>3.9547009468078613</v>
      </c>
      <c r="AK446" s="8">
        <v>3.7264001369476318</v>
      </c>
      <c r="AL446" s="8">
        <v>1.6750473976135254</v>
      </c>
      <c r="AM446" s="8">
        <v>0.92105960845947266</v>
      </c>
      <c r="AN446" s="8">
        <v>2.458488941192627</v>
      </c>
      <c r="AO446" s="8">
        <v>0.98989498615264893</v>
      </c>
      <c r="AP446" s="8">
        <v>1.4380618333816528</v>
      </c>
      <c r="AQ446" s="8"/>
      <c r="AR446" s="8"/>
      <c r="AS446" s="8">
        <v>-0.15501205093399642</v>
      </c>
      <c r="AT446" s="8">
        <v>-0.20662424697228166</v>
      </c>
      <c r="AU446" s="8">
        <v>0.23569225573370317</v>
      </c>
      <c r="AV446" s="8">
        <v>0.20302322306767159</v>
      </c>
      <c r="AW446" s="8">
        <v>0.59961029785566289</v>
      </c>
      <c r="AX446" s="8">
        <v>0.61973785529769576</v>
      </c>
      <c r="AY446" s="8">
        <v>0.68150321242029543</v>
      </c>
      <c r="AZ446" s="8">
        <v>1.0184155284615373</v>
      </c>
      <c r="BA446" s="8">
        <v>1.0656150773854749</v>
      </c>
      <c r="BB446" s="8">
        <v>1.2267236884832347</v>
      </c>
      <c r="BC446" s="8">
        <v>-0.72354513864063763</v>
      </c>
      <c r="BD446" s="8">
        <v>-1.3900205225689946</v>
      </c>
      <c r="BE446" s="8">
        <v>0.2839772756367504</v>
      </c>
      <c r="BF446" s="8">
        <v>0.24520925429481047</v>
      </c>
      <c r="BG446" s="8">
        <v>14.439668986351172</v>
      </c>
      <c r="BH446" s="8">
        <v>7.9807403028296573</v>
      </c>
      <c r="BI446" s="8">
        <v>22.36203414886311</v>
      </c>
      <c r="BJ446" s="8">
        <v>11.119555505846144</v>
      </c>
      <c r="BK446" s="8">
        <v>6.8152472792702286</v>
      </c>
      <c r="BL446" s="8">
        <v>-1.7158989472772759</v>
      </c>
      <c r="BM446" s="8">
        <v>10.166891212647174</v>
      </c>
      <c r="BN446" s="8">
        <v>220.81163636276997</v>
      </c>
      <c r="BO446" s="8">
        <v>237.48065335770545</v>
      </c>
      <c r="BP446" s="8">
        <v>200.36582468026722</v>
      </c>
      <c r="BQ446" s="8">
        <v>229.38008954492815</v>
      </c>
      <c r="BR446" s="8">
        <v>240.48852416246538</v>
      </c>
      <c r="BS446" s="8">
        <v>262.50546046947335</v>
      </c>
      <c r="BT446" s="7" t="s">
        <v>297</v>
      </c>
      <c r="BU446" s="7" t="s">
        <v>298</v>
      </c>
      <c r="BV446" s="7">
        <v>12</v>
      </c>
      <c r="BW446" s="7" t="s">
        <v>245</v>
      </c>
      <c r="BX446" s="9">
        <v>2.2000000476837158</v>
      </c>
      <c r="BY446" s="7" t="s">
        <v>231</v>
      </c>
      <c r="BZ446" s="7" t="s">
        <v>214</v>
      </c>
      <c r="CA446" s="25">
        <v>0</v>
      </c>
      <c r="CB446" s="25">
        <v>0</v>
      </c>
      <c r="CC446" s="25">
        <v>0</v>
      </c>
    </row>
    <row r="447" spans="1:81" x14ac:dyDescent="0.25">
      <c r="A447" s="7">
        <v>513</v>
      </c>
      <c r="B447" s="7">
        <v>44657</v>
      </c>
      <c r="C447" s="7" t="s">
        <v>2909</v>
      </c>
      <c r="D447" s="7" t="s">
        <v>2910</v>
      </c>
      <c r="E447" s="7" t="s">
        <v>2910</v>
      </c>
      <c r="F447" s="7" t="s">
        <v>446</v>
      </c>
      <c r="H447" s="7" t="s">
        <v>245</v>
      </c>
      <c r="I447" s="8">
        <v>12.5</v>
      </c>
      <c r="J447" s="7" t="s">
        <v>414</v>
      </c>
      <c r="K447" s="8">
        <v>187.35137939453125</v>
      </c>
      <c r="L447" s="8">
        <v>4.8255491256713867</v>
      </c>
      <c r="M447" s="7" t="s">
        <v>2788</v>
      </c>
      <c r="N447" s="7" t="s">
        <v>295</v>
      </c>
      <c r="O447" s="7" t="s">
        <v>214</v>
      </c>
      <c r="P447" s="7" t="s">
        <v>217</v>
      </c>
      <c r="Q447" s="7" t="s">
        <v>2911</v>
      </c>
      <c r="R447" s="7" t="s">
        <v>337</v>
      </c>
      <c r="T447" s="8">
        <v>0.83390533924102783</v>
      </c>
      <c r="U447" s="8">
        <v>0.87516307830810547</v>
      </c>
      <c r="V447" s="8">
        <v>0.80695545673370361</v>
      </c>
      <c r="W447" s="8">
        <v>0.64240801334381104</v>
      </c>
      <c r="X447" s="8">
        <v>0.36327561736106873</v>
      </c>
      <c r="Y447" s="8">
        <v>0.79150855541229248</v>
      </c>
      <c r="Z447" s="8">
        <v>0.67535191774368286</v>
      </c>
      <c r="AA447" s="8">
        <v>0.93764698505401611</v>
      </c>
      <c r="AB447" s="8">
        <v>0.93984305858612061</v>
      </c>
      <c r="AC447" s="8">
        <v>0.9520372748374939</v>
      </c>
      <c r="AD447" s="8">
        <v>0.84566426277160645</v>
      </c>
      <c r="AE447" s="8">
        <v>0.79293221235275269</v>
      </c>
      <c r="AF447" s="8">
        <v>0.92007154226303101</v>
      </c>
      <c r="AG447" s="8">
        <v>0.87497282028198242</v>
      </c>
      <c r="AH447" s="8">
        <v>6.0335453599691391E-2</v>
      </c>
      <c r="AI447" s="8">
        <v>0.60114258527755737</v>
      </c>
      <c r="AJ447" s="8">
        <v>0.95805007219314575</v>
      </c>
      <c r="AK447" s="8">
        <v>0.76448285579681396</v>
      </c>
      <c r="AL447" s="8">
        <v>0.33811068534851074</v>
      </c>
      <c r="AM447" s="8">
        <v>0.13258883357048035</v>
      </c>
      <c r="AN447" s="8">
        <v>0.51667487621307373</v>
      </c>
      <c r="AO447" s="8">
        <v>0.21021467447280884</v>
      </c>
      <c r="AP447" s="8">
        <v>-0.30266660451889038</v>
      </c>
      <c r="AQ447" s="8"/>
      <c r="AR447" s="8"/>
      <c r="AS447" s="8">
        <v>-0.88696938761923871</v>
      </c>
      <c r="AT447" s="8">
        <v>-1.3454167822988403</v>
      </c>
      <c r="AU447" s="8">
        <v>-1.6749067713797836</v>
      </c>
      <c r="AV447" s="8">
        <v>-2.8102167240117542</v>
      </c>
      <c r="AW447" s="8">
        <v>-1.056808727342553</v>
      </c>
      <c r="AX447" s="8">
        <v>-1.9616374900958753</v>
      </c>
      <c r="AY447" s="8">
        <v>-1.6777512036581377</v>
      </c>
      <c r="AZ447" s="8">
        <v>-2.8102167240117542</v>
      </c>
      <c r="BA447" s="8">
        <v>-1.0577995041055088</v>
      </c>
      <c r="BB447" s="8">
        <v>-1.9616374900958753</v>
      </c>
      <c r="BC447" s="8">
        <v>-1.6777512036581377</v>
      </c>
      <c r="BD447" s="8">
        <v>-2.8102167240117542</v>
      </c>
      <c r="BE447" s="8">
        <v>-1.3386644662938931</v>
      </c>
      <c r="BF447" s="8">
        <v>-2.2832236557543086</v>
      </c>
      <c r="BG447" s="7">
        <v>-17.859626695236074</v>
      </c>
      <c r="BH447" s="7">
        <v>-29.462995442948266</v>
      </c>
      <c r="BI447" s="7">
        <v>-19.360574448108899</v>
      </c>
      <c r="BJ447" s="7">
        <v>-29.462995442948266</v>
      </c>
      <c r="BK447" s="7">
        <v>-19.360574448108899</v>
      </c>
      <c r="BL447" s="7">
        <v>-29.462995442948266</v>
      </c>
      <c r="BM447" s="7">
        <v>-24.161626986716445</v>
      </c>
      <c r="BN447" s="7">
        <v>220.81163636276997</v>
      </c>
      <c r="BO447" s="7">
        <v>242.55070776784271</v>
      </c>
      <c r="BP447" s="7">
        <v>223.62368268176843</v>
      </c>
      <c r="BQ447" s="7">
        <v>242.55070776784271</v>
      </c>
      <c r="BR447" s="7">
        <v>223.62368268176843</v>
      </c>
      <c r="BS447" s="7">
        <v>242.55070776784271</v>
      </c>
      <c r="BT447" s="7" t="s">
        <v>520</v>
      </c>
      <c r="BU447" s="7" t="s">
        <v>521</v>
      </c>
      <c r="BV447" s="7">
        <v>12.5</v>
      </c>
      <c r="BW447" s="7" t="s">
        <v>245</v>
      </c>
      <c r="BX447" s="9">
        <v>2.4749999046325684</v>
      </c>
      <c r="BY447" s="7" t="s">
        <v>295</v>
      </c>
      <c r="BZ447" s="7" t="s">
        <v>214</v>
      </c>
      <c r="CA447" s="25">
        <v>0</v>
      </c>
      <c r="CB447" s="25">
        <v>0</v>
      </c>
      <c r="CC447" s="25">
        <v>0</v>
      </c>
    </row>
    <row r="448" spans="1:81" x14ac:dyDescent="0.25">
      <c r="A448" s="7">
        <v>513</v>
      </c>
      <c r="B448" s="7">
        <v>44657</v>
      </c>
      <c r="C448" s="7" t="s">
        <v>2912</v>
      </c>
      <c r="D448" s="7" t="s">
        <v>2912</v>
      </c>
      <c r="E448" s="7" t="s">
        <v>2912</v>
      </c>
      <c r="F448" s="7" t="s">
        <v>360</v>
      </c>
      <c r="H448" s="7" t="s">
        <v>224</v>
      </c>
      <c r="I448" s="8">
        <v>24.5</v>
      </c>
      <c r="J448" s="7" t="s">
        <v>214</v>
      </c>
      <c r="K448" s="8">
        <v>280.24249267578125</v>
      </c>
      <c r="L448" s="8">
        <v>1.3313436508178711</v>
      </c>
      <c r="M448" s="7" t="s">
        <v>349</v>
      </c>
      <c r="N448" s="7" t="s">
        <v>214</v>
      </c>
      <c r="O448" s="7" t="s">
        <v>214</v>
      </c>
      <c r="P448" s="7" t="s">
        <v>362</v>
      </c>
      <c r="Q448" s="7" t="s">
        <v>2913</v>
      </c>
      <c r="R448" s="7" t="s">
        <v>242</v>
      </c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>
        <v>0.80431144477060013</v>
      </c>
      <c r="AT448" s="8">
        <v>2.3382925900501763</v>
      </c>
      <c r="AU448" s="8">
        <v>-0.86434793035374979</v>
      </c>
      <c r="AV448" s="8">
        <v>-0.11915826845714851</v>
      </c>
      <c r="AW448" s="8">
        <v>1.5032447220188598</v>
      </c>
      <c r="AX448" s="8">
        <v>1.9148694555518055</v>
      </c>
      <c r="AY448" s="8">
        <v>-0.88668649522942367</v>
      </c>
      <c r="AZ448" s="8">
        <v>-0.16457875195231766</v>
      </c>
      <c r="BA448" s="8">
        <v>-0.44066643355619661</v>
      </c>
      <c r="BB448" s="8">
        <v>0.25653199087576078</v>
      </c>
      <c r="BC448" s="8">
        <v>-1.2503865904857263</v>
      </c>
      <c r="BD448" s="8">
        <v>-0.53964496865994938</v>
      </c>
      <c r="BE448" s="8">
        <v>-0.18908854713927273</v>
      </c>
      <c r="BF448" s="8">
        <v>0.61438534123472122</v>
      </c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7" t="s">
        <v>214</v>
      </c>
      <c r="BU448" s="7" t="s">
        <v>214</v>
      </c>
      <c r="BV448" s="7">
        <v>24.5</v>
      </c>
      <c r="BW448" s="7" t="s">
        <v>224</v>
      </c>
      <c r="BX448" s="9">
        <v>0</v>
      </c>
      <c r="BY448" s="7" t="s">
        <v>214</v>
      </c>
      <c r="BZ448" s="7" t="s">
        <v>214</v>
      </c>
      <c r="CA448" s="25">
        <v>0</v>
      </c>
      <c r="CB448" s="25">
        <v>0</v>
      </c>
      <c r="CC448" s="25">
        <v>0</v>
      </c>
    </row>
    <row r="449" spans="1:81" x14ac:dyDescent="0.25">
      <c r="A449" s="7">
        <v>513</v>
      </c>
      <c r="B449" s="7">
        <v>44657</v>
      </c>
      <c r="C449" s="7" t="s">
        <v>2916</v>
      </c>
      <c r="D449" s="7" t="s">
        <v>2916</v>
      </c>
      <c r="E449" s="7" t="s">
        <v>2917</v>
      </c>
      <c r="F449" s="7" t="s">
        <v>223</v>
      </c>
      <c r="H449" s="7" t="s">
        <v>224</v>
      </c>
      <c r="I449" s="8">
        <v>24.5</v>
      </c>
      <c r="J449" s="7" t="s">
        <v>214</v>
      </c>
      <c r="K449" s="8">
        <v>2790.603271484375</v>
      </c>
      <c r="L449" s="8">
        <v>4.6515998840332031</v>
      </c>
      <c r="M449" s="7" t="s">
        <v>289</v>
      </c>
      <c r="N449" s="7" t="s">
        <v>214</v>
      </c>
      <c r="O449" s="7" t="s">
        <v>214</v>
      </c>
      <c r="P449" s="7" t="s">
        <v>217</v>
      </c>
      <c r="Q449" s="7" t="s">
        <v>2918</v>
      </c>
      <c r="R449" s="7" t="s">
        <v>291</v>
      </c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>
        <v>0.37500098232412599</v>
      </c>
      <c r="AT449" s="8">
        <v>2.8338328116226053</v>
      </c>
      <c r="AU449" s="8">
        <v>1.6443336986247128</v>
      </c>
      <c r="AV449" s="8">
        <v>2.3948576046091357</v>
      </c>
      <c r="AW449" s="8">
        <v>0.4568999898467262</v>
      </c>
      <c r="AX449" s="8">
        <v>0.9245617311161225</v>
      </c>
      <c r="AY449" s="8">
        <v>1.4596503587695027</v>
      </c>
      <c r="AZ449" s="8">
        <v>1.8100530463534987</v>
      </c>
      <c r="BA449" s="8">
        <v>0.4582108892215695</v>
      </c>
      <c r="BB449" s="8">
        <v>1.3514959558446413</v>
      </c>
      <c r="BC449" s="8">
        <v>0.46192843345949069</v>
      </c>
      <c r="BD449" s="8">
        <v>1.3514959558446413</v>
      </c>
      <c r="BE449" s="8">
        <v>0.80933739204102129</v>
      </c>
      <c r="BF449" s="8">
        <v>1.7777161842317739</v>
      </c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7" t="s">
        <v>214</v>
      </c>
      <c r="BU449" s="7" t="s">
        <v>214</v>
      </c>
      <c r="BV449" s="7">
        <v>24.5</v>
      </c>
      <c r="BW449" s="7" t="s">
        <v>224</v>
      </c>
      <c r="BX449" s="9">
        <v>0</v>
      </c>
      <c r="BY449" s="7" t="s">
        <v>214</v>
      </c>
      <c r="BZ449" s="7" t="s">
        <v>214</v>
      </c>
      <c r="CA449" s="25">
        <v>0</v>
      </c>
      <c r="CB449" s="25">
        <v>0</v>
      </c>
      <c r="CC449" s="25">
        <v>0</v>
      </c>
    </row>
    <row r="450" spans="1:81" x14ac:dyDescent="0.25">
      <c r="A450" s="7">
        <v>513</v>
      </c>
      <c r="B450" s="7">
        <v>44657</v>
      </c>
      <c r="C450" s="7" t="s">
        <v>2919</v>
      </c>
      <c r="D450" s="7" t="s">
        <v>2920</v>
      </c>
      <c r="E450" s="7" t="s">
        <v>2920</v>
      </c>
      <c r="F450" s="7" t="s">
        <v>212</v>
      </c>
      <c r="H450" s="7" t="s">
        <v>224</v>
      </c>
      <c r="I450" s="8">
        <v>24.5</v>
      </c>
      <c r="J450" s="7" t="s">
        <v>214</v>
      </c>
      <c r="K450" s="8">
        <v>5805.791015625</v>
      </c>
      <c r="L450" s="8">
        <v>24.720495223999023</v>
      </c>
      <c r="M450" s="7" t="s">
        <v>289</v>
      </c>
      <c r="N450" s="7" t="s">
        <v>214</v>
      </c>
      <c r="O450" s="7" t="s">
        <v>214</v>
      </c>
      <c r="P450" s="7" t="s">
        <v>493</v>
      </c>
      <c r="Q450" s="7" t="s">
        <v>2921</v>
      </c>
      <c r="R450" s="7" t="s">
        <v>291</v>
      </c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>
        <v>2.23585654305163</v>
      </c>
      <c r="AT450" s="8">
        <v>1.6758397167354109</v>
      </c>
      <c r="AU450" s="8">
        <v>2.01903750947745</v>
      </c>
      <c r="AV450" s="8">
        <v>1.4129691914120965</v>
      </c>
      <c r="AW450" s="8">
        <v>1.7345100351547671</v>
      </c>
      <c r="AX450" s="8">
        <v>1.0757358663598817</v>
      </c>
      <c r="AY450" s="8">
        <v>1.6468027512058452</v>
      </c>
      <c r="AZ450" s="8">
        <v>0.99188410510873526</v>
      </c>
      <c r="BA450" s="8">
        <v>1.91968083947972</v>
      </c>
      <c r="BB450" s="8">
        <v>1.2813712947357283</v>
      </c>
      <c r="BC450" s="8">
        <v>1.2259230905261758</v>
      </c>
      <c r="BD450" s="8">
        <v>0.5340488126677202</v>
      </c>
      <c r="BE450" s="8">
        <v>1.7969684614825983</v>
      </c>
      <c r="BF450" s="8">
        <v>1.1619748311699287</v>
      </c>
      <c r="BT450" s="7" t="s">
        <v>214</v>
      </c>
      <c r="BU450" s="7" t="s">
        <v>214</v>
      </c>
      <c r="BV450" s="7">
        <v>21.5</v>
      </c>
      <c r="BW450" s="7" t="s">
        <v>837</v>
      </c>
      <c r="BX450" s="9">
        <v>0</v>
      </c>
      <c r="BY450" s="7" t="s">
        <v>214</v>
      </c>
      <c r="BZ450" s="7" t="s">
        <v>214</v>
      </c>
      <c r="CA450" s="25">
        <v>0</v>
      </c>
      <c r="CB450" s="25">
        <v>0</v>
      </c>
      <c r="CC450" s="25">
        <v>0</v>
      </c>
    </row>
    <row r="451" spans="1:81" x14ac:dyDescent="0.25">
      <c r="A451" s="7">
        <v>513</v>
      </c>
      <c r="B451" s="7">
        <v>44657</v>
      </c>
      <c r="C451" s="7" t="s">
        <v>2922</v>
      </c>
      <c r="D451" s="7" t="s">
        <v>2923</v>
      </c>
      <c r="E451" s="7" t="s">
        <v>2923</v>
      </c>
      <c r="F451" s="7" t="s">
        <v>409</v>
      </c>
      <c r="H451" s="7" t="s">
        <v>224</v>
      </c>
      <c r="I451" s="8">
        <v>24.5</v>
      </c>
      <c r="J451" s="7" t="s">
        <v>214</v>
      </c>
      <c r="K451" s="8">
        <v>543.586669921875</v>
      </c>
      <c r="L451" s="8">
        <v>0.92220002412796021</v>
      </c>
      <c r="M451" s="7" t="s">
        <v>663</v>
      </c>
      <c r="N451" s="7" t="s">
        <v>214</v>
      </c>
      <c r="O451" s="7" t="s">
        <v>214</v>
      </c>
      <c r="P451" s="7" t="s">
        <v>217</v>
      </c>
      <c r="Q451" s="7" t="s">
        <v>2924</v>
      </c>
      <c r="R451" s="7" t="s">
        <v>242</v>
      </c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>
        <v>1.321918625087493</v>
      </c>
      <c r="AT451" s="8">
        <v>2.8342446280273932</v>
      </c>
      <c r="AU451" s="8">
        <v>-1.6657422867215728</v>
      </c>
      <c r="AV451" s="8">
        <v>-0.94091870794418719</v>
      </c>
      <c r="AW451" s="8">
        <v>1.7115236658378148</v>
      </c>
      <c r="AX451" s="8">
        <v>2.0822656342038894</v>
      </c>
      <c r="AY451" s="8">
        <v>1.1995000002977556</v>
      </c>
      <c r="AZ451" s="8">
        <v>1.3267256834773955</v>
      </c>
      <c r="BA451" s="8">
        <v>1.442234049163857</v>
      </c>
      <c r="BB451" s="8">
        <v>3.4767268305226775</v>
      </c>
      <c r="BC451" s="8">
        <v>1.442234049163857</v>
      </c>
      <c r="BD451" s="8">
        <v>3.4767268305226775</v>
      </c>
      <c r="BE451" s="8">
        <v>0.90861135047153407</v>
      </c>
      <c r="BF451" s="8">
        <v>2.0426284831349744</v>
      </c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7" t="s">
        <v>214</v>
      </c>
      <c r="BU451" s="7" t="s">
        <v>214</v>
      </c>
      <c r="BV451" s="7">
        <v>24.5</v>
      </c>
      <c r="BW451" s="7" t="s">
        <v>224</v>
      </c>
      <c r="BX451" s="9">
        <v>0</v>
      </c>
      <c r="BY451" s="7" t="s">
        <v>214</v>
      </c>
      <c r="BZ451" s="7" t="s">
        <v>214</v>
      </c>
      <c r="CA451" s="25">
        <v>0</v>
      </c>
      <c r="CB451" s="25">
        <v>0</v>
      </c>
      <c r="CC451" s="25">
        <v>0</v>
      </c>
    </row>
    <row r="452" spans="1:81" x14ac:dyDescent="0.25">
      <c r="A452" s="7">
        <v>513</v>
      </c>
      <c r="B452" s="7">
        <v>44657</v>
      </c>
      <c r="C452" s="7" t="s">
        <v>2925</v>
      </c>
      <c r="D452" s="7" t="s">
        <v>2925</v>
      </c>
      <c r="E452" s="7" t="s">
        <v>2925</v>
      </c>
      <c r="F452" s="7" t="s">
        <v>373</v>
      </c>
      <c r="H452" s="7" t="s">
        <v>224</v>
      </c>
      <c r="I452" s="8">
        <v>24.5</v>
      </c>
      <c r="J452" s="7" t="s">
        <v>214</v>
      </c>
      <c r="K452" s="8">
        <v>1026.90673828125</v>
      </c>
      <c r="L452" s="8">
        <v>3.9327328205108643</v>
      </c>
      <c r="M452" s="7" t="s">
        <v>289</v>
      </c>
      <c r="N452" s="7" t="s">
        <v>214</v>
      </c>
      <c r="O452" s="7" t="s">
        <v>214</v>
      </c>
      <c r="P452" s="7" t="s">
        <v>527</v>
      </c>
      <c r="Q452" s="7" t="s">
        <v>18542</v>
      </c>
      <c r="R452" s="7" t="s">
        <v>291</v>
      </c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7">
        <v>1.0567925567928311</v>
      </c>
      <c r="AT452" s="7">
        <v>2.7732124537294012</v>
      </c>
      <c r="AU452" s="7">
        <v>3.5416066414596865</v>
      </c>
      <c r="AV452" s="7">
        <v>2.5909881173506406</v>
      </c>
      <c r="AW452" s="7">
        <v>1.5599073877151601</v>
      </c>
      <c r="AX452" s="7">
        <v>1.3832103998324099</v>
      </c>
      <c r="AY452" s="7">
        <v>1.7665929758024315</v>
      </c>
      <c r="AZ452" s="7">
        <v>1.3531266120127605</v>
      </c>
      <c r="BA452" s="7">
        <v>1.2599611968079401</v>
      </c>
      <c r="BB452" s="7">
        <v>1.5722483719694245</v>
      </c>
      <c r="BC452" s="7">
        <v>-6.3369159330415939E-2</v>
      </c>
      <c r="BD452" s="7">
        <v>0.19028930278148884</v>
      </c>
      <c r="BE452" s="7">
        <v>1.5202485998746056</v>
      </c>
      <c r="BF452" s="7">
        <v>1.6438458762793544</v>
      </c>
      <c r="BT452" s="7" t="s">
        <v>214</v>
      </c>
      <c r="BU452" s="7" t="s">
        <v>214</v>
      </c>
      <c r="BV452" s="7">
        <v>18</v>
      </c>
      <c r="BW452" s="7" t="s">
        <v>436</v>
      </c>
      <c r="BX452" s="9">
        <v>0</v>
      </c>
      <c r="BY452" s="7" t="s">
        <v>214</v>
      </c>
      <c r="BZ452" s="7" t="s">
        <v>214</v>
      </c>
      <c r="CA452" s="25">
        <v>0</v>
      </c>
      <c r="CB452" s="25">
        <v>0</v>
      </c>
      <c r="CC452" s="25">
        <v>0</v>
      </c>
    </row>
    <row r="453" spans="1:81" x14ac:dyDescent="0.25">
      <c r="A453" s="7">
        <v>513</v>
      </c>
      <c r="B453" s="7">
        <v>44657</v>
      </c>
      <c r="C453" s="7" t="s">
        <v>2926</v>
      </c>
      <c r="D453" s="7" t="s">
        <v>2926</v>
      </c>
      <c r="E453" s="7" t="s">
        <v>2926</v>
      </c>
      <c r="F453" s="7" t="s">
        <v>223</v>
      </c>
      <c r="H453" s="7" t="s">
        <v>226</v>
      </c>
      <c r="I453" s="8">
        <v>15.5</v>
      </c>
      <c r="J453" s="7" t="s">
        <v>214</v>
      </c>
      <c r="K453" s="8">
        <v>338.20529174804688</v>
      </c>
      <c r="L453" s="8">
        <v>5.2911586761474609</v>
      </c>
      <c r="M453" s="7" t="s">
        <v>637</v>
      </c>
      <c r="N453" s="7" t="s">
        <v>295</v>
      </c>
      <c r="O453" s="7" t="s">
        <v>214</v>
      </c>
      <c r="P453" s="7" t="s">
        <v>217</v>
      </c>
      <c r="Q453" s="7" t="s">
        <v>2927</v>
      </c>
      <c r="R453" s="7" t="s">
        <v>219</v>
      </c>
      <c r="T453" s="8">
        <v>0.91291540861129761</v>
      </c>
      <c r="U453" s="8">
        <v>0.87497121095657349</v>
      </c>
      <c r="V453" s="8">
        <v>0.9261547327041626</v>
      </c>
      <c r="W453" s="8">
        <v>0.73495733737945557</v>
      </c>
      <c r="X453" s="8">
        <v>0.52953994274139404</v>
      </c>
      <c r="Y453" s="8">
        <v>0.85956686735153198</v>
      </c>
      <c r="Z453" s="8">
        <v>0.73429691791534424</v>
      </c>
      <c r="AA453" s="8">
        <v>0.94268488883972168</v>
      </c>
      <c r="AB453" s="8">
        <v>0.9165654182434082</v>
      </c>
      <c r="AC453" s="8">
        <v>0.9177398681640625</v>
      </c>
      <c r="AD453" s="8">
        <v>0.83277839422225952</v>
      </c>
      <c r="AE453" s="8">
        <v>0.84693151712417603</v>
      </c>
      <c r="AF453" s="8">
        <v>0.93407142162322998</v>
      </c>
      <c r="AG453" s="8">
        <v>0.88175779581069946</v>
      </c>
      <c r="AH453" s="8">
        <v>0.12814216315746307</v>
      </c>
      <c r="AI453" s="8">
        <v>1.3976895809173584</v>
      </c>
      <c r="AJ453" s="8">
        <v>2.0342879295349121</v>
      </c>
      <c r="AK453" s="8">
        <v>1.8634648323059082</v>
      </c>
      <c r="AL453" s="8">
        <v>0.82154148817062378</v>
      </c>
      <c r="AM453" s="8">
        <v>0.41047704219818115</v>
      </c>
      <c r="AN453" s="8">
        <v>1.191683292388916</v>
      </c>
      <c r="AO453" s="8">
        <v>0.48542717099189758</v>
      </c>
      <c r="AP453" s="8">
        <v>-0.2475726455450058</v>
      </c>
      <c r="AQ453" s="8"/>
      <c r="AR453" s="8"/>
      <c r="AS453" s="8">
        <v>-2.5991727514289558</v>
      </c>
      <c r="AT453" s="8">
        <v>-2.1372440267024224</v>
      </c>
      <c r="AU453" s="8">
        <v>-0.92010830896744278</v>
      </c>
      <c r="AV453" s="8">
        <v>-1.2242083210793839</v>
      </c>
      <c r="AW453" s="8">
        <v>-0.63529897878245001</v>
      </c>
      <c r="AX453" s="8">
        <v>-2.6895980819721488</v>
      </c>
      <c r="AY453" s="8">
        <v>-0.77562126293655531</v>
      </c>
      <c r="AZ453" s="8">
        <v>0.89850532968049068</v>
      </c>
      <c r="BA453" s="8">
        <v>1.6524713608723682</v>
      </c>
      <c r="BB453" s="8">
        <v>0.99107312186026897</v>
      </c>
      <c r="BC453" s="8">
        <v>-0.7170054766929137</v>
      </c>
      <c r="BD453" s="8">
        <v>0.99107312186026897</v>
      </c>
      <c r="BE453" s="8">
        <v>-0.66578923632265818</v>
      </c>
      <c r="BF453" s="8">
        <v>-0.52839980939215436</v>
      </c>
      <c r="BG453" s="8">
        <v>-19.402361694991058</v>
      </c>
      <c r="BH453" s="8">
        <v>-26.107094597207709</v>
      </c>
      <c r="BI453" s="8">
        <v>-5.2862690246598936</v>
      </c>
      <c r="BJ453" s="8">
        <v>-30.263159501778553</v>
      </c>
      <c r="BK453" s="8">
        <v>24.961950294036271</v>
      </c>
      <c r="BL453" s="8">
        <v>24.961950294036271</v>
      </c>
      <c r="BM453" s="8">
        <v>-5.1891640384274442</v>
      </c>
      <c r="BN453" s="8">
        <v>403.82510572460268</v>
      </c>
      <c r="BO453" s="8">
        <v>426.50086719747179</v>
      </c>
      <c r="BP453" s="8">
        <v>356.0837333254845</v>
      </c>
      <c r="BQ453" s="8">
        <v>440.55689863321379</v>
      </c>
      <c r="BR453" s="8">
        <v>253.78265493009906</v>
      </c>
      <c r="BS453" s="8">
        <v>253.78265493009906</v>
      </c>
      <c r="BT453" s="7" t="s">
        <v>520</v>
      </c>
      <c r="BU453" s="7" t="s">
        <v>521</v>
      </c>
      <c r="BV453" s="7">
        <v>15.5</v>
      </c>
      <c r="BW453" s="7" t="s">
        <v>226</v>
      </c>
      <c r="BX453" s="9">
        <v>2</v>
      </c>
      <c r="BY453" s="7" t="s">
        <v>295</v>
      </c>
      <c r="BZ453" s="7" t="s">
        <v>214</v>
      </c>
      <c r="CA453" s="25">
        <v>0</v>
      </c>
      <c r="CB453" s="25">
        <v>0</v>
      </c>
      <c r="CC453" s="25">
        <v>0</v>
      </c>
    </row>
    <row r="454" spans="1:81" x14ac:dyDescent="0.25">
      <c r="A454" s="7">
        <v>513</v>
      </c>
      <c r="B454" s="7">
        <v>44657</v>
      </c>
      <c r="C454" s="7" t="s">
        <v>18870</v>
      </c>
      <c r="D454" s="7" t="s">
        <v>18871</v>
      </c>
      <c r="E454" s="7" t="s">
        <v>2926</v>
      </c>
      <c r="F454" s="7" t="s">
        <v>409</v>
      </c>
      <c r="H454" s="7" t="s">
        <v>224</v>
      </c>
      <c r="I454" s="8">
        <v>24.5</v>
      </c>
      <c r="J454" s="7" t="s">
        <v>214</v>
      </c>
      <c r="K454" s="8">
        <v>158.01715087890625</v>
      </c>
      <c r="L454" s="8">
        <v>7.0033998489379883</v>
      </c>
      <c r="M454" s="7" t="s">
        <v>637</v>
      </c>
      <c r="N454" s="7" t="s">
        <v>214</v>
      </c>
      <c r="O454" s="7" t="s">
        <v>214</v>
      </c>
      <c r="P454" s="7" t="s">
        <v>217</v>
      </c>
      <c r="Q454" s="7" t="s">
        <v>18872</v>
      </c>
      <c r="R454" s="7" t="s">
        <v>219</v>
      </c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T454" s="7" t="s">
        <v>214</v>
      </c>
      <c r="BU454" s="7" t="s">
        <v>214</v>
      </c>
      <c r="BV454" s="7">
        <v>15.5</v>
      </c>
      <c r="BW454" s="7" t="s">
        <v>226</v>
      </c>
      <c r="BX454" s="9">
        <v>2</v>
      </c>
      <c r="BY454" s="7" t="s">
        <v>214</v>
      </c>
      <c r="BZ454" s="7" t="s">
        <v>214</v>
      </c>
      <c r="CA454" s="25">
        <v>0</v>
      </c>
      <c r="CB454" s="25">
        <v>0</v>
      </c>
      <c r="CC454" s="25">
        <v>0</v>
      </c>
    </row>
    <row r="455" spans="1:81" x14ac:dyDescent="0.25">
      <c r="A455" s="7">
        <v>513</v>
      </c>
      <c r="B455" s="7">
        <v>44657</v>
      </c>
      <c r="C455" s="7" t="s">
        <v>2928</v>
      </c>
      <c r="D455" s="7" t="s">
        <v>2929</v>
      </c>
      <c r="E455" s="7" t="s">
        <v>2929</v>
      </c>
      <c r="F455" s="7" t="s">
        <v>223</v>
      </c>
      <c r="H455" s="7" t="s">
        <v>224</v>
      </c>
      <c r="I455" s="8">
        <v>24.5</v>
      </c>
      <c r="J455" s="7" t="s">
        <v>214</v>
      </c>
      <c r="K455" s="8">
        <v>165.20852661132813</v>
      </c>
      <c r="L455" s="8">
        <v>5.5239033699035645</v>
      </c>
      <c r="M455" s="7" t="s">
        <v>239</v>
      </c>
      <c r="N455" s="7" t="s">
        <v>214</v>
      </c>
      <c r="O455" s="7" t="s">
        <v>256</v>
      </c>
      <c r="P455" s="7" t="s">
        <v>217</v>
      </c>
      <c r="Q455" s="7" t="s">
        <v>2930</v>
      </c>
      <c r="R455" s="7" t="s">
        <v>242</v>
      </c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>
        <v>0.77972533708276159</v>
      </c>
      <c r="AT455" s="8">
        <v>2.3909918153450467</v>
      </c>
      <c r="AU455" s="8">
        <v>2.8624834452355379</v>
      </c>
      <c r="AV455" s="8">
        <v>2.3341879522733557</v>
      </c>
      <c r="AW455" s="8">
        <v>1.4969830581889927</v>
      </c>
      <c r="AX455" s="8">
        <v>1.9191262009629531</v>
      </c>
      <c r="AY455" s="8">
        <v>1.6553799766736328</v>
      </c>
      <c r="AZ455" s="8">
        <v>1.5904774617023769</v>
      </c>
      <c r="BA455" s="8">
        <v>1.6258554128035709</v>
      </c>
      <c r="BB455" s="8">
        <v>1.3833781202106379</v>
      </c>
      <c r="BC455" s="8">
        <v>0.553509552423045</v>
      </c>
      <c r="BD455" s="8">
        <v>1.3733261658810592</v>
      </c>
      <c r="BE455" s="8">
        <v>1.4956561304012566</v>
      </c>
      <c r="BF455" s="8">
        <v>1.8319146193959048</v>
      </c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7" t="s">
        <v>214</v>
      </c>
      <c r="BU455" s="7" t="s">
        <v>214</v>
      </c>
      <c r="BV455" s="7">
        <v>11.5</v>
      </c>
      <c r="BW455" s="7" t="s">
        <v>255</v>
      </c>
      <c r="BX455" s="9">
        <v>0</v>
      </c>
      <c r="BY455" s="7" t="s">
        <v>214</v>
      </c>
      <c r="BZ455" s="7" t="s">
        <v>214</v>
      </c>
      <c r="CA455" s="25">
        <v>0</v>
      </c>
      <c r="CB455" s="25">
        <v>0</v>
      </c>
      <c r="CC455" s="25">
        <v>0</v>
      </c>
    </row>
    <row r="456" spans="1:81" x14ac:dyDescent="0.25">
      <c r="A456" s="7">
        <v>513</v>
      </c>
      <c r="B456" s="7">
        <v>44657</v>
      </c>
      <c r="C456" s="7" t="s">
        <v>2931</v>
      </c>
      <c r="D456" s="7" t="s">
        <v>2931</v>
      </c>
      <c r="E456" s="7" t="s">
        <v>2931</v>
      </c>
      <c r="F456" s="7" t="s">
        <v>446</v>
      </c>
      <c r="H456" s="7" t="s">
        <v>224</v>
      </c>
      <c r="I456" s="8">
        <v>24.5</v>
      </c>
      <c r="J456" s="7" t="s">
        <v>214</v>
      </c>
      <c r="K456" s="8">
        <v>70.980201721191406</v>
      </c>
      <c r="L456" s="8">
        <v>0.7555999755859375</v>
      </c>
      <c r="M456" s="7" t="s">
        <v>659</v>
      </c>
      <c r="N456" s="7" t="s">
        <v>214</v>
      </c>
      <c r="O456" s="7" t="s">
        <v>214</v>
      </c>
      <c r="P456" s="7" t="s">
        <v>493</v>
      </c>
      <c r="Q456" s="7" t="s">
        <v>2932</v>
      </c>
      <c r="R456" s="7" t="s">
        <v>242</v>
      </c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>
        <v>0.4004553014708529</v>
      </c>
      <c r="AT456" s="8">
        <v>1.9081161980127113</v>
      </c>
      <c r="AU456" s="8">
        <v>1.2504200465098121</v>
      </c>
      <c r="AV456" s="8">
        <v>1.6230969768793027</v>
      </c>
      <c r="AW456" s="8">
        <v>1.3400263664637122</v>
      </c>
      <c r="AX456" s="8">
        <v>1.8390397189858625</v>
      </c>
      <c r="AY456" s="8">
        <v>1.5940559601807853</v>
      </c>
      <c r="AZ456" s="8">
        <v>1.4460571953086705</v>
      </c>
      <c r="BA456" s="8">
        <v>1.9142280878048819</v>
      </c>
      <c r="BB456" s="8">
        <v>2.9455371783478737</v>
      </c>
      <c r="BC456" s="8">
        <v>1.9142280878048819</v>
      </c>
      <c r="BD456" s="8">
        <v>2.9455371783478737</v>
      </c>
      <c r="BE456" s="8">
        <v>1.402235641705821</v>
      </c>
      <c r="BF456" s="8">
        <v>2.1178974076470491</v>
      </c>
      <c r="BT456" s="7" t="s">
        <v>214</v>
      </c>
      <c r="BU456" s="7" t="s">
        <v>214</v>
      </c>
      <c r="BV456" s="7">
        <v>24.5</v>
      </c>
      <c r="BW456" s="7" t="s">
        <v>224</v>
      </c>
      <c r="BX456" s="9">
        <v>0</v>
      </c>
      <c r="BY456" s="7" t="s">
        <v>214</v>
      </c>
      <c r="BZ456" s="7" t="s">
        <v>214</v>
      </c>
      <c r="CA456" s="25">
        <v>0</v>
      </c>
      <c r="CB456" s="25">
        <v>0</v>
      </c>
      <c r="CC456" s="25">
        <v>0</v>
      </c>
    </row>
    <row r="457" spans="1:81" x14ac:dyDescent="0.25">
      <c r="A457" s="7">
        <v>513</v>
      </c>
      <c r="B457" s="7">
        <v>44657</v>
      </c>
      <c r="C457" s="7" t="s">
        <v>2933</v>
      </c>
      <c r="D457" s="7" t="s">
        <v>2933</v>
      </c>
      <c r="E457" s="7" t="s">
        <v>2933</v>
      </c>
      <c r="F457" s="7" t="s">
        <v>331</v>
      </c>
      <c r="H457" s="7" t="s">
        <v>226</v>
      </c>
      <c r="I457" s="8">
        <v>15.5</v>
      </c>
      <c r="J457" s="7" t="s">
        <v>214</v>
      </c>
      <c r="K457" s="8">
        <v>189.19691467285156</v>
      </c>
      <c r="L457" s="8">
        <v>5.5614805221557617</v>
      </c>
      <c r="M457" s="7" t="s">
        <v>892</v>
      </c>
      <c r="N457" s="7" t="s">
        <v>216</v>
      </c>
      <c r="O457" s="7" t="s">
        <v>396</v>
      </c>
      <c r="P457" s="7" t="s">
        <v>481</v>
      </c>
      <c r="Q457" s="7" t="s">
        <v>2934</v>
      </c>
      <c r="R457" s="7" t="s">
        <v>219</v>
      </c>
      <c r="S457" s="7">
        <v>2</v>
      </c>
      <c r="T457" s="8">
        <v>0.92901593446731567</v>
      </c>
      <c r="U457" s="8">
        <v>0.87931084632873535</v>
      </c>
      <c r="V457" s="8">
        <v>0.92738652229309082</v>
      </c>
      <c r="W457" s="8">
        <v>0.70488816499710083</v>
      </c>
      <c r="X457" s="8">
        <v>0.59272539615631104</v>
      </c>
      <c r="Y457" s="8">
        <v>0.90042954683303833</v>
      </c>
      <c r="Z457" s="8">
        <v>0.77833795547485352</v>
      </c>
      <c r="AA457" s="8">
        <v>0.90394634008407593</v>
      </c>
      <c r="AB457" s="8">
        <v>0.88720244169235229</v>
      </c>
      <c r="AC457" s="8">
        <v>0.88150483369827271</v>
      </c>
      <c r="AD457" s="8">
        <v>0.74869829416275024</v>
      </c>
      <c r="AE457" s="8">
        <v>0.85848957300186157</v>
      </c>
      <c r="AF457" s="8">
        <v>0.91414815187454224</v>
      </c>
      <c r="AG457" s="8">
        <v>0.90702790021896362</v>
      </c>
      <c r="AH457" s="8">
        <v>7.8894644975662231E-2</v>
      </c>
      <c r="AI457" s="8">
        <v>0.87570697069168091</v>
      </c>
      <c r="AJ457" s="8">
        <v>1.2586835622787476</v>
      </c>
      <c r="AK457" s="8">
        <v>1.14882493019104</v>
      </c>
      <c r="AL457" s="8">
        <v>0.48511320352554321</v>
      </c>
      <c r="AM457" s="8">
        <v>0.28287801146507263</v>
      </c>
      <c r="AN457" s="8">
        <v>0.76857525110244751</v>
      </c>
      <c r="AO457" s="8">
        <v>0.31679335236549377</v>
      </c>
      <c r="AP457" s="8">
        <v>-0.80820363759994507</v>
      </c>
      <c r="AQ457" s="8"/>
      <c r="AR457" s="8"/>
      <c r="AS457" s="7">
        <v>-2.1408096163541845</v>
      </c>
      <c r="AT457" s="7">
        <v>-1.5268824185789933</v>
      </c>
      <c r="AU457" s="7">
        <v>-2.2843504812649416</v>
      </c>
      <c r="AV457" s="7">
        <v>-1.7306293661817713</v>
      </c>
      <c r="AW457" s="7">
        <v>-2.5109014544699524</v>
      </c>
      <c r="AX457" s="7">
        <v>-1.8258560570527269</v>
      </c>
      <c r="AY457" s="7">
        <v>-1.9212343890743491</v>
      </c>
      <c r="AZ457" s="7">
        <v>-1.4348431338906846</v>
      </c>
      <c r="BA457" s="7">
        <v>-0.96948338389110034</v>
      </c>
      <c r="BB457" s="7">
        <v>-0.68168173017033118</v>
      </c>
      <c r="BC457" s="7">
        <v>-0.96948338389110034</v>
      </c>
      <c r="BD457" s="7">
        <v>-0.68168173017033118</v>
      </c>
      <c r="BE457" s="7">
        <v>-1.799377118157605</v>
      </c>
      <c r="BF457" s="7">
        <v>-1.3135957393408066</v>
      </c>
      <c r="BG457" s="7">
        <v>-50</v>
      </c>
      <c r="BH457" s="7">
        <v>-50</v>
      </c>
      <c r="BI457" s="7">
        <v>-50</v>
      </c>
      <c r="BJ457" s="7">
        <v>-33.14290635886919</v>
      </c>
      <c r="BK457" s="7">
        <v>-20.409116272113092</v>
      </c>
      <c r="BL457" s="7">
        <v>-20.409116272113092</v>
      </c>
      <c r="BM457" s="7">
        <v>-37.326856483849227</v>
      </c>
      <c r="BN457" s="7">
        <v>403.82510572460268</v>
      </c>
      <c r="BO457" s="7">
        <v>342.27426792127443</v>
      </c>
      <c r="BP457" s="7">
        <v>356.0837333254845</v>
      </c>
      <c r="BQ457" s="7">
        <v>251.9022709367444</v>
      </c>
      <c r="BR457" s="7">
        <v>227.81033297168443</v>
      </c>
      <c r="BS457" s="7">
        <v>227.81033297168443</v>
      </c>
      <c r="BT457" s="7" t="s">
        <v>588</v>
      </c>
      <c r="BU457" s="7" t="s">
        <v>589</v>
      </c>
      <c r="BV457" s="7">
        <v>14.5</v>
      </c>
      <c r="BW457" s="7" t="s">
        <v>287</v>
      </c>
      <c r="BX457" s="9">
        <v>2.0999999046325684</v>
      </c>
      <c r="BY457" s="7" t="s">
        <v>216</v>
      </c>
      <c r="BZ457" s="7" t="s">
        <v>214</v>
      </c>
      <c r="CA457" s="25">
        <v>0</v>
      </c>
      <c r="CB457" s="25">
        <v>0</v>
      </c>
      <c r="CC457" s="25">
        <v>0</v>
      </c>
    </row>
    <row r="458" spans="1:81" x14ac:dyDescent="0.25">
      <c r="A458" s="7">
        <v>513</v>
      </c>
      <c r="B458" s="7">
        <v>44657</v>
      </c>
      <c r="C458" s="7" t="s">
        <v>16523</v>
      </c>
      <c r="D458" s="7" t="s">
        <v>16552</v>
      </c>
      <c r="E458" s="7" t="s">
        <v>16552</v>
      </c>
      <c r="F458" s="7" t="s">
        <v>409</v>
      </c>
      <c r="H458" s="7" t="s">
        <v>224</v>
      </c>
      <c r="I458" s="8">
        <v>24.5</v>
      </c>
      <c r="J458" s="7" t="s">
        <v>214</v>
      </c>
      <c r="K458" s="8">
        <v>238.11054992675781</v>
      </c>
      <c r="L458" s="8">
        <v>6.0808000564575195</v>
      </c>
      <c r="M458" s="7" t="s">
        <v>892</v>
      </c>
      <c r="N458" s="7" t="s">
        <v>214</v>
      </c>
      <c r="O458" s="7" t="s">
        <v>214</v>
      </c>
      <c r="P458" s="7" t="s">
        <v>217</v>
      </c>
      <c r="Q458" s="7" t="s">
        <v>16553</v>
      </c>
      <c r="R458" s="7" t="s">
        <v>219</v>
      </c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>
        <v>0.61131931851502652</v>
      </c>
      <c r="AT458" s="8">
        <v>2.1514650956707446</v>
      </c>
      <c r="AU458" s="8">
        <v>-1.5068102403334827</v>
      </c>
      <c r="AV458" s="8">
        <v>-0.9621359177489941</v>
      </c>
      <c r="AW458" s="8">
        <v>0.24642072009575008</v>
      </c>
      <c r="AX458" s="8">
        <v>0.60329004872937053</v>
      </c>
      <c r="AY458" s="8">
        <v>-1.507952149463673</v>
      </c>
      <c r="AZ458" s="8">
        <v>-0.9621359177489941</v>
      </c>
      <c r="BA458" s="8">
        <v>3.479655496943947</v>
      </c>
      <c r="BB458" s="8">
        <v>2.8898665409417701</v>
      </c>
      <c r="BC458" s="8">
        <v>3.479655496943947</v>
      </c>
      <c r="BD458" s="8">
        <v>2.8898665409417701</v>
      </c>
      <c r="BE458" s="8">
        <v>0.8003814404502525</v>
      </c>
      <c r="BF458" s="8">
        <v>1.1017027317976111</v>
      </c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7" t="s">
        <v>214</v>
      </c>
      <c r="BU458" s="7" t="s">
        <v>214</v>
      </c>
      <c r="BV458" s="7">
        <v>14.5</v>
      </c>
      <c r="BW458" s="7" t="s">
        <v>287</v>
      </c>
      <c r="BX458" s="9">
        <v>0</v>
      </c>
      <c r="BY458" s="7" t="s">
        <v>214</v>
      </c>
      <c r="BZ458" s="7" t="s">
        <v>214</v>
      </c>
      <c r="CA458" s="25">
        <v>0</v>
      </c>
      <c r="CB458" s="25">
        <v>0</v>
      </c>
      <c r="CC458" s="25">
        <v>0</v>
      </c>
    </row>
    <row r="459" spans="1:81" x14ac:dyDescent="0.25">
      <c r="A459" s="7">
        <v>513</v>
      </c>
      <c r="B459" s="7">
        <v>44657</v>
      </c>
      <c r="C459" s="7" t="s">
        <v>2935</v>
      </c>
      <c r="D459" s="7" t="s">
        <v>2936</v>
      </c>
      <c r="E459" s="7" t="s">
        <v>2936</v>
      </c>
      <c r="F459" s="7" t="s">
        <v>237</v>
      </c>
      <c r="H459" s="7" t="s">
        <v>226</v>
      </c>
      <c r="I459" s="8">
        <v>15.5</v>
      </c>
      <c r="J459" s="7" t="s">
        <v>214</v>
      </c>
      <c r="K459" s="8">
        <v>244.48606872558594</v>
      </c>
      <c r="L459" s="8">
        <v>5.3257474899291992</v>
      </c>
      <c r="M459" s="7" t="s">
        <v>892</v>
      </c>
      <c r="N459" s="7" t="s">
        <v>295</v>
      </c>
      <c r="O459" s="7" t="s">
        <v>396</v>
      </c>
      <c r="P459" s="7" t="s">
        <v>217</v>
      </c>
      <c r="Q459" s="7" t="s">
        <v>19184</v>
      </c>
      <c r="R459" s="7" t="s">
        <v>219</v>
      </c>
      <c r="T459" s="8">
        <v>0.91814106702804565</v>
      </c>
      <c r="U459" s="8">
        <v>0.8844183087348938</v>
      </c>
      <c r="V459" s="8">
        <v>0.9143410325050354</v>
      </c>
      <c r="W459" s="8">
        <v>0.7136307954788208</v>
      </c>
      <c r="X459" s="8">
        <v>0.57355624437332153</v>
      </c>
      <c r="Y459" s="8">
        <v>0.87781608104705811</v>
      </c>
      <c r="Z459" s="8">
        <v>0.76726561784744263</v>
      </c>
      <c r="AA459" s="8">
        <v>0.90298616886138916</v>
      </c>
      <c r="AB459" s="8">
        <v>0.89863437414169312</v>
      </c>
      <c r="AC459" s="8">
        <v>0.88737714290618896</v>
      </c>
      <c r="AD459" s="8">
        <v>0.76367777585983276</v>
      </c>
      <c r="AE459" s="8">
        <v>0.8241158127784729</v>
      </c>
      <c r="AF459" s="8">
        <v>0.92836415767669678</v>
      </c>
      <c r="AG459" s="8">
        <v>0.90738219022750854</v>
      </c>
      <c r="AH459" s="8">
        <v>9.7786687314510345E-2</v>
      </c>
      <c r="AI459" s="8">
        <v>1.0726975202560425</v>
      </c>
      <c r="AJ459" s="8">
        <v>1.5691486597061157</v>
      </c>
      <c r="AK459" s="8">
        <v>1.4038915634155273</v>
      </c>
      <c r="AL459" s="8">
        <v>0.60873556137084961</v>
      </c>
      <c r="AM459" s="8">
        <v>0.33927655220031738</v>
      </c>
      <c r="AN459" s="8">
        <v>0.92869347333908081</v>
      </c>
      <c r="AO459" s="8">
        <v>0.38706666231155396</v>
      </c>
      <c r="AP459" s="8">
        <v>-0.56006580591201782</v>
      </c>
      <c r="AQ459" s="8"/>
      <c r="AR459" s="8"/>
      <c r="AS459" s="8">
        <v>-1.75179030891055</v>
      </c>
      <c r="AT459" s="8">
        <v>-1.2920077217622516</v>
      </c>
      <c r="AU459" s="8">
        <v>-1.4267951520627737</v>
      </c>
      <c r="AV459" s="8">
        <v>-0.78004475590972888</v>
      </c>
      <c r="AW459" s="8">
        <v>-2.1829543182939855</v>
      </c>
      <c r="AX459" s="8">
        <v>-1.8218077549056928</v>
      </c>
      <c r="AY459" s="8">
        <v>-3.2802721076394707</v>
      </c>
      <c r="AZ459" s="8">
        <v>-2.4691091192907044</v>
      </c>
      <c r="BA459" s="8">
        <v>2.283980909100864</v>
      </c>
      <c r="BB459" s="8">
        <v>1.6745178561397476</v>
      </c>
      <c r="BC459" s="8">
        <v>2.283980909100864</v>
      </c>
      <c r="BD459" s="8">
        <v>1.6745178561397476</v>
      </c>
      <c r="BE459" s="8">
        <v>-0.67897501145084205</v>
      </c>
      <c r="BF459" s="8">
        <v>-0.50232227326481382</v>
      </c>
      <c r="BG459" s="7">
        <v>-50</v>
      </c>
      <c r="BH459" s="7">
        <v>-50</v>
      </c>
      <c r="BI459" s="7">
        <v>-45.645817441302597</v>
      </c>
      <c r="BJ459" s="7">
        <v>-26.135827939226569</v>
      </c>
      <c r="BK459" s="7">
        <v>6.820730457496353</v>
      </c>
      <c r="BL459" s="7">
        <v>6.820730457496353</v>
      </c>
      <c r="BM459" s="7">
        <v>-26.356697410922742</v>
      </c>
      <c r="BN459" s="7">
        <v>403.82510572460268</v>
      </c>
      <c r="BO459" s="7">
        <v>439.96291913999363</v>
      </c>
      <c r="BP459" s="7">
        <v>356.0837333254845</v>
      </c>
      <c r="BQ459" s="7">
        <v>308.3845269830843</v>
      </c>
      <c r="BR459" s="7">
        <v>227.81033297168443</v>
      </c>
      <c r="BS459" s="7">
        <v>227.81033297168443</v>
      </c>
      <c r="BT459" s="7" t="s">
        <v>2105</v>
      </c>
      <c r="BU459" s="7" t="s">
        <v>2106</v>
      </c>
      <c r="BV459" s="7">
        <v>14</v>
      </c>
      <c r="BW459" s="7" t="s">
        <v>287</v>
      </c>
      <c r="BX459" s="9">
        <v>1.9500000476837158</v>
      </c>
      <c r="BY459" s="7" t="s">
        <v>295</v>
      </c>
      <c r="BZ459" s="7" t="s">
        <v>214</v>
      </c>
      <c r="CA459" s="25">
        <v>0</v>
      </c>
      <c r="CB459" s="25">
        <v>0</v>
      </c>
      <c r="CC459" s="25">
        <v>0</v>
      </c>
    </row>
    <row r="460" spans="1:81" x14ac:dyDescent="0.25">
      <c r="A460" s="7">
        <v>513</v>
      </c>
      <c r="B460" s="7">
        <v>44657</v>
      </c>
      <c r="C460" s="7" t="s">
        <v>2937</v>
      </c>
      <c r="D460" s="7" t="s">
        <v>2938</v>
      </c>
      <c r="E460" s="7" t="s">
        <v>2938</v>
      </c>
      <c r="F460" s="7" t="s">
        <v>223</v>
      </c>
      <c r="H460" s="7" t="s">
        <v>224</v>
      </c>
      <c r="I460" s="8">
        <v>24.5</v>
      </c>
      <c r="J460" s="7" t="s">
        <v>214</v>
      </c>
      <c r="K460" s="8">
        <v>161.77671813964844</v>
      </c>
      <c r="L460" s="8">
        <v>5.1502084732055664</v>
      </c>
      <c r="M460" s="7" t="s">
        <v>239</v>
      </c>
      <c r="N460" s="7" t="s">
        <v>214</v>
      </c>
      <c r="O460" s="7" t="s">
        <v>256</v>
      </c>
      <c r="P460" s="7" t="s">
        <v>217</v>
      </c>
      <c r="Q460" s="7" t="s">
        <v>2939</v>
      </c>
      <c r="R460" s="7" t="s">
        <v>242</v>
      </c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>
        <v>0.84240000827632522</v>
      </c>
      <c r="AT460" s="8">
        <v>2.4367191460288149</v>
      </c>
      <c r="AU460" s="8">
        <v>2.9068882271529088</v>
      </c>
      <c r="AV460" s="8">
        <v>2.3658896467820454</v>
      </c>
      <c r="AW460" s="8">
        <v>1.5190808319216482</v>
      </c>
      <c r="AX460" s="8">
        <v>1.9381733872537725</v>
      </c>
      <c r="AY460" s="8">
        <v>1.664279598845124</v>
      </c>
      <c r="AZ460" s="8">
        <v>1.6034585221836539</v>
      </c>
      <c r="BA460" s="8">
        <v>1.6454011656736489</v>
      </c>
      <c r="BB460" s="8">
        <v>1.4034455024613006</v>
      </c>
      <c r="BC460" s="8">
        <v>0.57541091244586695</v>
      </c>
      <c r="BD460" s="8">
        <v>1.3954335898825894</v>
      </c>
      <c r="BE460" s="8">
        <v>1.5255767907192537</v>
      </c>
      <c r="BF460" s="8">
        <v>1.8571866324320296</v>
      </c>
      <c r="BT460" s="7" t="s">
        <v>214</v>
      </c>
      <c r="BU460" s="7" t="s">
        <v>214</v>
      </c>
      <c r="BV460" s="7">
        <v>11.5</v>
      </c>
      <c r="BW460" s="7" t="s">
        <v>255</v>
      </c>
      <c r="BX460" s="9">
        <v>0</v>
      </c>
      <c r="BY460" s="7" t="s">
        <v>214</v>
      </c>
      <c r="BZ460" s="7" t="s">
        <v>214</v>
      </c>
      <c r="CA460" s="25">
        <v>0</v>
      </c>
      <c r="CB460" s="25">
        <v>0</v>
      </c>
      <c r="CC460" s="25">
        <v>0</v>
      </c>
    </row>
    <row r="461" spans="1:81" x14ac:dyDescent="0.25">
      <c r="A461" s="7">
        <v>513</v>
      </c>
      <c r="B461" s="7">
        <v>44657</v>
      </c>
      <c r="C461" s="7" t="s">
        <v>2940</v>
      </c>
      <c r="D461" s="7" t="s">
        <v>2940</v>
      </c>
      <c r="E461" s="7" t="s">
        <v>2940</v>
      </c>
      <c r="F461" s="7" t="s">
        <v>237</v>
      </c>
      <c r="H461" s="7" t="s">
        <v>287</v>
      </c>
      <c r="I461" s="8">
        <v>14.5</v>
      </c>
      <c r="J461" s="7" t="s">
        <v>214</v>
      </c>
      <c r="K461" s="8">
        <v>372.51953125</v>
      </c>
      <c r="L461" s="8">
        <v>5.0567998886108398</v>
      </c>
      <c r="M461" s="7" t="s">
        <v>639</v>
      </c>
      <c r="N461" s="7" t="s">
        <v>295</v>
      </c>
      <c r="O461" s="7" t="s">
        <v>214</v>
      </c>
      <c r="P461" s="7" t="s">
        <v>240</v>
      </c>
      <c r="Q461" s="7" t="s">
        <v>2941</v>
      </c>
      <c r="R461" s="7" t="s">
        <v>291</v>
      </c>
      <c r="T461" s="8">
        <v>0.45863032341003418</v>
      </c>
      <c r="U461" s="8">
        <v>0.57468926906585693</v>
      </c>
      <c r="V461" s="8">
        <v>0.50324952602386475</v>
      </c>
      <c r="W461" s="8">
        <v>0.27867057919502258</v>
      </c>
      <c r="X461" s="8">
        <v>0.20968519151210785</v>
      </c>
      <c r="Y461" s="8">
        <v>0.4803350567817688</v>
      </c>
      <c r="Z461" s="8">
        <v>0.39341527223587036</v>
      </c>
      <c r="AA461" s="8">
        <v>0.77654498815536499</v>
      </c>
      <c r="AB461" s="8">
        <v>0.79374796152114868</v>
      </c>
      <c r="AC461" s="8">
        <v>0.83485656976699829</v>
      </c>
      <c r="AD461" s="8">
        <v>0.83067983388900757</v>
      </c>
      <c r="AE461" s="8">
        <v>0.64588642120361328</v>
      </c>
      <c r="AF461" s="8">
        <v>0.85580617189407349</v>
      </c>
      <c r="AG461" s="8">
        <v>0.82246232032775879</v>
      </c>
      <c r="AH461" s="8">
        <v>6.8943403661251068E-2</v>
      </c>
      <c r="AI461" s="8">
        <v>0.37778407335281372</v>
      </c>
      <c r="AJ461" s="8">
        <v>0.71887350082397461</v>
      </c>
      <c r="AK461" s="8">
        <v>0.5447806715965271</v>
      </c>
      <c r="AL461" s="8">
        <v>0.16759428381919861</v>
      </c>
      <c r="AM461" s="8">
        <v>8.7449759244918823E-2</v>
      </c>
      <c r="AN461" s="8">
        <v>0.35828295350074768</v>
      </c>
      <c r="AO461" s="8">
        <v>0.13992789387702942</v>
      </c>
      <c r="AP461" s="8">
        <v>-0.69220221042633057</v>
      </c>
      <c r="AQ461" s="8"/>
      <c r="AR461" s="8"/>
      <c r="AS461" s="8">
        <v>-2.2799610565898858</v>
      </c>
      <c r="AT461" s="8">
        <v>-1.7709359207454891</v>
      </c>
      <c r="AU461" s="8">
        <v>-2.075821895880301</v>
      </c>
      <c r="AV461" s="8">
        <v>-1.5335143654391059</v>
      </c>
      <c r="AW461" s="8">
        <v>-1.8782194549685307</v>
      </c>
      <c r="AX461" s="8">
        <v>-1.4165641322913158</v>
      </c>
      <c r="AY461" s="8">
        <v>-1.5850578221545308</v>
      </c>
      <c r="AZ461" s="8">
        <v>-1.5545404267131329</v>
      </c>
      <c r="BA461" s="8">
        <v>8.0513548401476825E-3</v>
      </c>
      <c r="BB461" s="8">
        <v>-0.87439859820307198</v>
      </c>
      <c r="BC461" s="8">
        <v>0.20793704192529361</v>
      </c>
      <c r="BD461" s="8">
        <v>-0.62874969302353878</v>
      </c>
      <c r="BE461" s="8">
        <v>-1.2671786388046347</v>
      </c>
      <c r="BF461" s="8">
        <v>-1.2964505227359424</v>
      </c>
      <c r="BG461" s="8">
        <v>11.355087726934258</v>
      </c>
      <c r="BH461" s="8">
        <v>3.2602631645131845</v>
      </c>
      <c r="BI461" s="8">
        <v>19.400121520450377</v>
      </c>
      <c r="BJ461" s="8">
        <v>-2.7061170653854756</v>
      </c>
      <c r="BK461" s="8">
        <v>10.558856913978069</v>
      </c>
      <c r="BL461" s="8">
        <v>3.5380018582651198</v>
      </c>
      <c r="BM461" s="8">
        <v>7.5677023531259229</v>
      </c>
      <c r="BN461" s="8">
        <v>330.21961167659822</v>
      </c>
      <c r="BO461" s="8">
        <v>360.37441419203907</v>
      </c>
      <c r="BP461" s="8">
        <v>300.25028950008789</v>
      </c>
      <c r="BQ461" s="8">
        <v>382.60034585705023</v>
      </c>
      <c r="BR461" s="8">
        <v>333.18572696869069</v>
      </c>
      <c r="BS461" s="8">
        <v>359.33978331197449</v>
      </c>
      <c r="BT461" s="7" t="s">
        <v>317</v>
      </c>
      <c r="BU461" s="7" t="s">
        <v>318</v>
      </c>
      <c r="BV461" s="7">
        <v>14</v>
      </c>
      <c r="BW461" s="7" t="s">
        <v>287</v>
      </c>
      <c r="BX461" s="9">
        <v>2.4749999046325684</v>
      </c>
      <c r="BY461" s="7" t="s">
        <v>295</v>
      </c>
      <c r="BZ461" s="7" t="s">
        <v>214</v>
      </c>
      <c r="CA461" s="25">
        <v>0</v>
      </c>
      <c r="CB461" s="25">
        <v>0</v>
      </c>
      <c r="CC461" s="25">
        <v>0</v>
      </c>
    </row>
    <row r="462" spans="1:81" x14ac:dyDescent="0.25">
      <c r="A462" s="7">
        <v>513</v>
      </c>
      <c r="B462" s="7">
        <v>44657</v>
      </c>
      <c r="C462" s="7" t="s">
        <v>2942</v>
      </c>
      <c r="D462" s="7" t="s">
        <v>2942</v>
      </c>
      <c r="E462" s="7" t="s">
        <v>2942</v>
      </c>
      <c r="F462" s="7" t="s">
        <v>446</v>
      </c>
      <c r="G462" s="7">
        <v>2</v>
      </c>
      <c r="H462" s="7" t="s">
        <v>345</v>
      </c>
      <c r="I462" s="8">
        <v>10.5</v>
      </c>
      <c r="J462" s="7" t="s">
        <v>414</v>
      </c>
      <c r="K462" s="8">
        <v>116.37351989746094</v>
      </c>
      <c r="L462" s="8">
        <v>5.4629173278808594</v>
      </c>
      <c r="M462" s="7" t="s">
        <v>447</v>
      </c>
      <c r="N462" s="7" t="s">
        <v>231</v>
      </c>
      <c r="O462" s="7" t="s">
        <v>256</v>
      </c>
      <c r="P462" s="7" t="s">
        <v>269</v>
      </c>
      <c r="Q462" s="7" t="s">
        <v>2943</v>
      </c>
      <c r="R462" s="7" t="s">
        <v>291</v>
      </c>
      <c r="T462" s="8">
        <v>0.86392438411712646</v>
      </c>
      <c r="U462" s="8">
        <v>0.86074262857437134</v>
      </c>
      <c r="V462" s="8">
        <v>0.8721919059753418</v>
      </c>
      <c r="W462" s="8">
        <v>0.63172906637191772</v>
      </c>
      <c r="X462" s="8">
        <v>0.47847539186477661</v>
      </c>
      <c r="Y462" s="8">
        <v>0.85002511739730835</v>
      </c>
      <c r="Z462" s="8">
        <v>0.70868599414825439</v>
      </c>
      <c r="AA462" s="8">
        <v>0.94737422466278076</v>
      </c>
      <c r="AB462" s="8">
        <v>0.96308737993240356</v>
      </c>
      <c r="AC462" s="8">
        <v>0.93628847599029541</v>
      </c>
      <c r="AD462" s="8">
        <v>0.80492651462554932</v>
      </c>
      <c r="AE462" s="8">
        <v>0.79016119241714478</v>
      </c>
      <c r="AF462" s="8">
        <v>0.94633889198303223</v>
      </c>
      <c r="AG462" s="8">
        <v>0.90880906581878662</v>
      </c>
      <c r="AH462" s="8">
        <v>4.91451695561409E-2</v>
      </c>
      <c r="AI462" s="8">
        <v>0.50727647542953491</v>
      </c>
      <c r="AJ462" s="8">
        <v>0.76750421524047852</v>
      </c>
      <c r="AK462" s="8">
        <v>0.67303627729415894</v>
      </c>
      <c r="AL462" s="8">
        <v>0.27082392573356628</v>
      </c>
      <c r="AM462" s="8">
        <v>0.14224550127983093</v>
      </c>
      <c r="AN462" s="8">
        <v>0.45196178555488586</v>
      </c>
      <c r="AO462" s="8">
        <v>0.17967803776264191</v>
      </c>
      <c r="AP462" s="8">
        <v>3.9056260138750076E-3</v>
      </c>
      <c r="AQ462" s="8"/>
      <c r="AR462" s="8"/>
      <c r="AS462" s="8">
        <v>0.30717693360049364</v>
      </c>
      <c r="AT462" s="8">
        <v>-0.83578501038309594</v>
      </c>
      <c r="AU462" s="8">
        <v>-0.51978851156955264</v>
      </c>
      <c r="AV462" s="8">
        <v>-2.2104923242628125</v>
      </c>
      <c r="AW462" s="8">
        <v>1.009678566521754</v>
      </c>
      <c r="AX462" s="8">
        <v>0.42517555962413023</v>
      </c>
      <c r="AY462" s="8">
        <v>0.56781741016840004</v>
      </c>
      <c r="AZ462" s="8">
        <v>-0.27439190042542749</v>
      </c>
      <c r="BA462" s="8">
        <v>0.45463852957189765</v>
      </c>
      <c r="BB462" s="8">
        <v>-0.75763185175657644</v>
      </c>
      <c r="BC462" s="8">
        <v>0.3693977490856773</v>
      </c>
      <c r="BD462" s="8">
        <v>-0.10651959530567402</v>
      </c>
      <c r="BE462" s="8">
        <v>0.364820112896445</v>
      </c>
      <c r="BF462" s="8">
        <v>-0.62660752041824264</v>
      </c>
      <c r="BG462" s="8">
        <v>-26.878162256777287</v>
      </c>
      <c r="BH462" s="8">
        <v>-37.884817014051066</v>
      </c>
      <c r="BI462" s="8">
        <v>-14.897265082821045</v>
      </c>
      <c r="BJ462" s="8">
        <v>-12.859085750640054</v>
      </c>
      <c r="BK462" s="8">
        <v>-8.7041234712089608</v>
      </c>
      <c r="BL462" s="8">
        <v>-13.650238221419277</v>
      </c>
      <c r="BM462" s="8">
        <v>-19.14561529948628</v>
      </c>
      <c r="BN462" s="8">
        <v>147.65258339942349</v>
      </c>
      <c r="BO462" s="8">
        <v>160.46141496342432</v>
      </c>
      <c r="BP462" s="8">
        <v>133.70999164279519</v>
      </c>
      <c r="BQ462" s="8">
        <v>131.3380906121136</v>
      </c>
      <c r="BR462" s="8">
        <v>126.50281475712787</v>
      </c>
      <c r="BS462" s="8">
        <v>132.25878259011512</v>
      </c>
      <c r="BT462" s="7" t="s">
        <v>317</v>
      </c>
      <c r="BU462" s="7" t="s">
        <v>318</v>
      </c>
      <c r="BV462" s="7">
        <v>11.166666984558105</v>
      </c>
      <c r="BW462" s="7" t="s">
        <v>255</v>
      </c>
      <c r="BX462" s="9">
        <v>2.1441667079925537</v>
      </c>
      <c r="BY462" s="7" t="s">
        <v>231</v>
      </c>
      <c r="BZ462" s="7" t="s">
        <v>214</v>
      </c>
      <c r="CA462" s="25">
        <v>1</v>
      </c>
      <c r="CB462" s="25">
        <v>1</v>
      </c>
      <c r="CC462" s="25">
        <v>2</v>
      </c>
    </row>
    <row r="463" spans="1:81" x14ac:dyDescent="0.25">
      <c r="A463" s="7">
        <v>513</v>
      </c>
      <c r="B463" s="7">
        <v>44657</v>
      </c>
      <c r="C463" s="7" t="s">
        <v>2944</v>
      </c>
      <c r="D463" s="7" t="s">
        <v>2944</v>
      </c>
      <c r="E463" s="7" t="s">
        <v>2944</v>
      </c>
      <c r="F463" s="7" t="s">
        <v>212</v>
      </c>
      <c r="G463" s="7">
        <v>2</v>
      </c>
      <c r="H463" s="7" t="s">
        <v>213</v>
      </c>
      <c r="I463" s="8">
        <v>9.5</v>
      </c>
      <c r="J463" s="7" t="s">
        <v>214</v>
      </c>
      <c r="K463" s="8">
        <v>168.57868957519531</v>
      </c>
      <c r="L463" s="8">
        <v>5.6306490898132324</v>
      </c>
      <c r="M463" s="7" t="s">
        <v>361</v>
      </c>
      <c r="N463" s="7" t="s">
        <v>231</v>
      </c>
      <c r="O463" s="7" t="s">
        <v>343</v>
      </c>
      <c r="P463" s="7" t="s">
        <v>217</v>
      </c>
      <c r="Q463" s="7" t="s">
        <v>2945</v>
      </c>
      <c r="R463" s="7" t="s">
        <v>242</v>
      </c>
      <c r="T463" s="8">
        <v>0.75309938192367554</v>
      </c>
      <c r="U463" s="8">
        <v>0.76258838176727295</v>
      </c>
      <c r="V463" s="8">
        <v>0.74421334266662598</v>
      </c>
      <c r="W463" s="8">
        <v>0.56529062986373901</v>
      </c>
      <c r="X463" s="8">
        <v>0.37173154950141907</v>
      </c>
      <c r="Y463" s="8">
        <v>0.70079886913299561</v>
      </c>
      <c r="Z463" s="8">
        <v>0.56762242317199707</v>
      </c>
      <c r="AA463" s="8">
        <v>0.8391985297203064</v>
      </c>
      <c r="AB463" s="8">
        <v>0.76518601179122925</v>
      </c>
      <c r="AC463" s="8">
        <v>0.87377834320068359</v>
      </c>
      <c r="AD463" s="8">
        <v>0.75550234317779541</v>
      </c>
      <c r="AE463" s="8">
        <v>0.76801836490631104</v>
      </c>
      <c r="AF463" s="8">
        <v>0.80893075466156006</v>
      </c>
      <c r="AG463" s="8">
        <v>0.89807051420211792</v>
      </c>
      <c r="AH463" s="8">
        <v>3.952493891119957E-2</v>
      </c>
      <c r="AI463" s="8">
        <v>0.35564085841178894</v>
      </c>
      <c r="AJ463" s="8">
        <v>0.54687494039535522</v>
      </c>
      <c r="AK463" s="8">
        <v>0.46186414361000061</v>
      </c>
      <c r="AL463" s="8">
        <v>0.1949029266834259</v>
      </c>
      <c r="AM463" s="8">
        <v>8.8878922164440155E-2</v>
      </c>
      <c r="AN463" s="8">
        <v>0.29967722296714783</v>
      </c>
      <c r="AO463" s="8">
        <v>0.115742027759552</v>
      </c>
      <c r="AP463" s="8">
        <v>2.3947007954120636E-2</v>
      </c>
      <c r="AQ463" s="8"/>
      <c r="AR463" s="8"/>
      <c r="AS463" s="8">
        <v>-0.56115797255331212</v>
      </c>
      <c r="AT463" s="8">
        <v>-0.12509543741840443</v>
      </c>
      <c r="AU463" s="8">
        <v>-0.38660414883858724</v>
      </c>
      <c r="AV463" s="8">
        <v>7.1035710811500968E-4</v>
      </c>
      <c r="AW463" s="8">
        <v>-1.114060063833052</v>
      </c>
      <c r="AX463" s="8">
        <v>-2.1712475291674869</v>
      </c>
      <c r="AY463" s="8">
        <v>-0.81718866416346891</v>
      </c>
      <c r="AZ463" s="8">
        <v>-1.5350085850925781</v>
      </c>
      <c r="BA463" s="8">
        <v>-0.74249394813677971</v>
      </c>
      <c r="BB463" s="8">
        <v>-1.3427208196738465</v>
      </c>
      <c r="BC463" s="8">
        <v>-4.6242410422787671E-2</v>
      </c>
      <c r="BD463" s="8">
        <v>0.12559371986878251</v>
      </c>
      <c r="BE463" s="8">
        <v>-0.61129120132466463</v>
      </c>
      <c r="BF463" s="8">
        <v>-0.84129471572923642</v>
      </c>
      <c r="BG463" s="8">
        <v>28.377756078204659</v>
      </c>
      <c r="BH463" s="8">
        <v>30.566722780541582</v>
      </c>
      <c r="BI463" s="8">
        <v>22.279236698390996</v>
      </c>
      <c r="BJ463" s="8">
        <v>33.415304812699212</v>
      </c>
      <c r="BK463" s="8">
        <v>26.639683694872634</v>
      </c>
      <c r="BL463" s="8">
        <v>36.584629292799562</v>
      </c>
      <c r="BM463" s="8">
        <v>29.643888892918106</v>
      </c>
      <c r="BN463" s="8">
        <v>120.73984024771256</v>
      </c>
      <c r="BO463" s="8">
        <v>117.04970886567561</v>
      </c>
      <c r="BP463" s="8">
        <v>131.02064430169176</v>
      </c>
      <c r="BQ463" s="8">
        <v>112.2476066043898</v>
      </c>
      <c r="BR463" s="8">
        <v>123.66985989540206</v>
      </c>
      <c r="BS463" s="8">
        <v>106.90480092745076</v>
      </c>
      <c r="BT463" s="7" t="s">
        <v>399</v>
      </c>
      <c r="BU463" s="7" t="s">
        <v>400</v>
      </c>
      <c r="BV463" s="7">
        <v>8.8333330154418945</v>
      </c>
      <c r="BW463" s="7" t="s">
        <v>222</v>
      </c>
      <c r="BX463" s="9">
        <v>1.2999999523162842</v>
      </c>
      <c r="BY463" s="7" t="s">
        <v>231</v>
      </c>
      <c r="BZ463" s="7" t="s">
        <v>214</v>
      </c>
      <c r="CA463" s="25">
        <v>0</v>
      </c>
      <c r="CB463" s="25">
        <v>0</v>
      </c>
      <c r="CC463" s="25">
        <v>0</v>
      </c>
    </row>
    <row r="464" spans="1:81" x14ac:dyDescent="0.25">
      <c r="A464" s="7">
        <v>513</v>
      </c>
      <c r="B464" s="7">
        <v>44657</v>
      </c>
      <c r="C464" s="7" t="s">
        <v>2946</v>
      </c>
      <c r="D464" s="7" t="s">
        <v>2946</v>
      </c>
      <c r="E464" s="7" t="s">
        <v>2947</v>
      </c>
      <c r="F464" s="7" t="s">
        <v>280</v>
      </c>
      <c r="H464" s="7" t="s">
        <v>226</v>
      </c>
      <c r="I464" s="8">
        <v>15.5</v>
      </c>
      <c r="J464" s="7" t="s">
        <v>214</v>
      </c>
      <c r="K464" s="8">
        <v>851.5897216796875</v>
      </c>
      <c r="L464" s="8">
        <v>4.0744500160217285</v>
      </c>
      <c r="M464" s="7" t="s">
        <v>2033</v>
      </c>
      <c r="N464" s="7" t="s">
        <v>295</v>
      </c>
      <c r="O464" s="7" t="s">
        <v>283</v>
      </c>
      <c r="P464" s="7" t="s">
        <v>284</v>
      </c>
      <c r="Q464" s="7" t="s">
        <v>2948</v>
      </c>
      <c r="R464" s="7" t="s">
        <v>286</v>
      </c>
      <c r="T464" s="8">
        <v>0.81447339057922363</v>
      </c>
      <c r="U464" s="8">
        <v>0.83478188514709473</v>
      </c>
      <c r="V464" s="8">
        <v>0.78046172857284546</v>
      </c>
      <c r="W464" s="8">
        <v>0.74109727144241333</v>
      </c>
      <c r="X464" s="8">
        <v>0.17323391139507294</v>
      </c>
      <c r="Y464" s="8">
        <v>0.71178597211837769</v>
      </c>
      <c r="Z464" s="8">
        <v>0.61847913265228271</v>
      </c>
      <c r="AA464" s="8">
        <v>0.89882564544677734</v>
      </c>
      <c r="AB464" s="8">
        <v>0.90626835823059082</v>
      </c>
      <c r="AC464" s="8">
        <v>0.90888714790344238</v>
      </c>
      <c r="AD464" s="8">
        <v>0.9043738842010498</v>
      </c>
      <c r="AE464" s="8">
        <v>0.65779423713684082</v>
      </c>
      <c r="AF464" s="8">
        <v>0.87379747629165649</v>
      </c>
      <c r="AG464" s="8">
        <v>0.79558157920837402</v>
      </c>
      <c r="AH464" s="8">
        <v>0.31207594275474548</v>
      </c>
      <c r="AI464" s="8">
        <v>3.0368638038635254</v>
      </c>
      <c r="AJ464" s="8">
        <v>4.7267203330993652</v>
      </c>
      <c r="AK464" s="8">
        <v>3.8243489265441895</v>
      </c>
      <c r="AL464" s="8">
        <v>2.0174875259399414</v>
      </c>
      <c r="AM464" s="8">
        <v>0.32703280448913574</v>
      </c>
      <c r="AN464" s="8">
        <v>2.4032495021820068</v>
      </c>
      <c r="AO464" s="8">
        <v>0.99573934078216553</v>
      </c>
      <c r="AP464" s="8">
        <v>0.78127974271774292</v>
      </c>
      <c r="AQ464" s="8"/>
      <c r="AR464" s="8"/>
      <c r="AS464" s="8">
        <v>1.4726276143964794</v>
      </c>
      <c r="AT464" s="8">
        <v>1.0707042502650908</v>
      </c>
      <c r="AU464" s="8">
        <v>1.0551668173892701</v>
      </c>
      <c r="AV464" s="8">
        <v>1.0286101096572173</v>
      </c>
      <c r="AW464" s="8">
        <v>1.3239972950776404</v>
      </c>
      <c r="AX464" s="8">
        <v>0.96658583906737594</v>
      </c>
      <c r="AY464" s="8">
        <v>0.36242868460042549</v>
      </c>
      <c r="AZ464" s="8">
        <v>0.58046391058360325</v>
      </c>
      <c r="BA464" s="8">
        <v>0.94482863541933371</v>
      </c>
      <c r="BB464" s="8">
        <v>0.53672659990936389</v>
      </c>
      <c r="BC464" s="8">
        <v>0.93852960519088058</v>
      </c>
      <c r="BD464" s="8">
        <v>0.52638726971145833</v>
      </c>
      <c r="BE464" s="8">
        <v>1.0162631086790048</v>
      </c>
      <c r="BF464" s="8">
        <v>0.78491299653235158</v>
      </c>
      <c r="BG464" s="8">
        <v>52.579852076174383</v>
      </c>
      <c r="BH464" s="8">
        <v>29.281658684491141</v>
      </c>
      <c r="BI464" s="8">
        <v>36.431611709432545</v>
      </c>
      <c r="BJ464" s="8">
        <v>9.5137069588252814</v>
      </c>
      <c r="BK464" s="8">
        <v>28.541554991740487</v>
      </c>
      <c r="BL464" s="8">
        <v>28.541554991740487</v>
      </c>
      <c r="BM464" s="8">
        <v>30.814989902067385</v>
      </c>
      <c r="BN464" s="8">
        <v>403.82510572460268</v>
      </c>
      <c r="BO464" s="8">
        <v>602.23012598523337</v>
      </c>
      <c r="BP464" s="8">
        <v>541.34186091990648</v>
      </c>
      <c r="BQ464" s="8">
        <v>770.57197106760623</v>
      </c>
      <c r="BR464" s="8">
        <v>608.53277296246972</v>
      </c>
      <c r="BS464" s="8">
        <v>608.53277296246972</v>
      </c>
      <c r="BT464" s="7" t="s">
        <v>476</v>
      </c>
      <c r="BU464" s="7" t="s">
        <v>477</v>
      </c>
      <c r="BV464" s="7">
        <v>15.833333015441895</v>
      </c>
      <c r="BW464" s="7" t="s">
        <v>226</v>
      </c>
      <c r="BX464" s="9">
        <v>1.6000000238418579</v>
      </c>
      <c r="BY464" s="7" t="s">
        <v>295</v>
      </c>
      <c r="BZ464" s="7" t="s">
        <v>214</v>
      </c>
      <c r="CA464" s="25">
        <v>0</v>
      </c>
      <c r="CB464" s="25">
        <v>0</v>
      </c>
      <c r="CC464" s="25">
        <v>0</v>
      </c>
    </row>
    <row r="465" spans="1:81" x14ac:dyDescent="0.25">
      <c r="A465" s="7">
        <v>513</v>
      </c>
      <c r="B465" s="7">
        <v>44657</v>
      </c>
      <c r="C465" s="7" t="s">
        <v>2949</v>
      </c>
      <c r="D465" s="7" t="s">
        <v>2950</v>
      </c>
      <c r="E465" s="7" t="s">
        <v>2950</v>
      </c>
      <c r="F465" s="7" t="s">
        <v>212</v>
      </c>
      <c r="H465" s="7" t="s">
        <v>224</v>
      </c>
      <c r="I465" s="8">
        <v>24.5</v>
      </c>
      <c r="J465" s="7" t="s">
        <v>214</v>
      </c>
      <c r="K465" s="8">
        <v>222.08102416992188</v>
      </c>
      <c r="L465" s="8">
        <v>0.64889997243881226</v>
      </c>
      <c r="M465" s="7" t="s">
        <v>349</v>
      </c>
      <c r="N465" s="7" t="s">
        <v>214</v>
      </c>
      <c r="O465" s="7" t="s">
        <v>374</v>
      </c>
      <c r="P465" s="7" t="s">
        <v>469</v>
      </c>
      <c r="Q465" s="7" t="s">
        <v>22037</v>
      </c>
      <c r="R465" s="7" t="s">
        <v>242</v>
      </c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7">
        <v>0.94285033201399004</v>
      </c>
      <c r="AT465" s="7">
        <v>2.3954590189658291</v>
      </c>
      <c r="AU465" s="7">
        <v>0.34199494024334764</v>
      </c>
      <c r="AV465" s="7">
        <v>1.9584049554286171</v>
      </c>
      <c r="AW465" s="7">
        <v>1.5489657689497149</v>
      </c>
      <c r="AX465" s="7">
        <v>1.915274834755395</v>
      </c>
      <c r="AY465" s="7">
        <v>1.0574033532833573</v>
      </c>
      <c r="AZ465" s="7">
        <v>1.5199799469012427</v>
      </c>
      <c r="BA465" s="7">
        <v>-0.43979065760520486</v>
      </c>
      <c r="BB465" s="7">
        <v>0.25738329276484034</v>
      </c>
      <c r="BC465" s="7">
        <v>0.16706728715937083</v>
      </c>
      <c r="BD465" s="7">
        <v>0.77399627028902296</v>
      </c>
      <c r="BE465" s="7">
        <v>0.60308183734076259</v>
      </c>
      <c r="BF465" s="7">
        <v>1.470083053184158</v>
      </c>
      <c r="BT465" s="7" t="s">
        <v>352</v>
      </c>
      <c r="BU465" s="7" t="s">
        <v>353</v>
      </c>
      <c r="BV465" s="7">
        <v>10.5</v>
      </c>
      <c r="BW465" s="7" t="s">
        <v>345</v>
      </c>
      <c r="BX465" s="9">
        <v>0</v>
      </c>
      <c r="BY465" s="7" t="s">
        <v>214</v>
      </c>
      <c r="BZ465" s="7" t="s">
        <v>214</v>
      </c>
      <c r="CA465" s="25">
        <v>0</v>
      </c>
      <c r="CB465" s="25">
        <v>0</v>
      </c>
      <c r="CC465" s="25">
        <v>0</v>
      </c>
    </row>
    <row r="466" spans="1:81" x14ac:dyDescent="0.25">
      <c r="A466" s="7">
        <v>513</v>
      </c>
      <c r="B466" s="7">
        <v>44657</v>
      </c>
      <c r="C466" s="7" t="s">
        <v>2951</v>
      </c>
      <c r="D466" s="7" t="s">
        <v>2952</v>
      </c>
      <c r="E466" s="7" t="s">
        <v>2952</v>
      </c>
      <c r="F466" s="7" t="s">
        <v>373</v>
      </c>
      <c r="H466" s="7" t="s">
        <v>287</v>
      </c>
      <c r="I466" s="8">
        <v>14.5</v>
      </c>
      <c r="J466" s="7" t="s">
        <v>214</v>
      </c>
      <c r="K466" s="8">
        <v>276.66213989257813</v>
      </c>
      <c r="L466" s="8">
        <v>5.6827540397644043</v>
      </c>
      <c r="M466" s="7" t="s">
        <v>892</v>
      </c>
      <c r="N466" s="7" t="s">
        <v>295</v>
      </c>
      <c r="O466" s="7" t="s">
        <v>396</v>
      </c>
      <c r="P466" s="7" t="s">
        <v>217</v>
      </c>
      <c r="Q466" s="7" t="s">
        <v>2953</v>
      </c>
      <c r="R466" s="7" t="s">
        <v>219</v>
      </c>
      <c r="T466" s="8">
        <v>0.90783089399337769</v>
      </c>
      <c r="U466" s="8">
        <v>0.8758891224861145</v>
      </c>
      <c r="V466" s="8">
        <v>0.91920846700668335</v>
      </c>
      <c r="W466" s="8">
        <v>0.70251840353012085</v>
      </c>
      <c r="X466" s="8">
        <v>0.5604216456413269</v>
      </c>
      <c r="Y466" s="8">
        <v>0.86537081003189087</v>
      </c>
      <c r="Z466" s="8">
        <v>0.7407071590423584</v>
      </c>
      <c r="AA466" s="8">
        <v>0.90937244892120361</v>
      </c>
      <c r="AB466" s="8">
        <v>0.91149216890335083</v>
      </c>
      <c r="AC466" s="8">
        <v>0.90425717830657959</v>
      </c>
      <c r="AD466" s="8">
        <v>0.7795301079750061</v>
      </c>
      <c r="AE466" s="8">
        <v>0.82514822483062744</v>
      </c>
      <c r="AF466" s="8">
        <v>0.92765533924102783</v>
      </c>
      <c r="AG466" s="8">
        <v>0.88822907209396362</v>
      </c>
      <c r="AH466" s="8">
        <v>0.11906368285417557</v>
      </c>
      <c r="AI466" s="8">
        <v>1.2914345264434814</v>
      </c>
      <c r="AJ466" s="8">
        <v>1.8921477794647217</v>
      </c>
      <c r="AK466" s="8">
        <v>1.7184579372406006</v>
      </c>
      <c r="AL466" s="8">
        <v>0.72964626550674438</v>
      </c>
      <c r="AM466" s="8">
        <v>0.40363827347755432</v>
      </c>
      <c r="AN466" s="8">
        <v>1.1147325038909912</v>
      </c>
      <c r="AO466" s="8">
        <v>0.45497357845306396</v>
      </c>
      <c r="AP466" s="8">
        <v>-6.0663379728794098E-2</v>
      </c>
      <c r="AQ466" s="8"/>
      <c r="AR466" s="8"/>
      <c r="AS466" s="7">
        <v>-1.9690908343255351</v>
      </c>
      <c r="AT466" s="7">
        <v>-1.6181457366812906</v>
      </c>
      <c r="AU466" s="7">
        <v>-2.3309245960906528</v>
      </c>
      <c r="AV466" s="7">
        <v>-1.7876818028574721</v>
      </c>
      <c r="AW466" s="7">
        <v>-1.2208479173168321</v>
      </c>
      <c r="AX466" s="7">
        <v>-1.8099357048154128</v>
      </c>
      <c r="AY466" s="7">
        <v>-1.5953238855291965</v>
      </c>
      <c r="AZ466" s="7">
        <v>-1.1916231399865822</v>
      </c>
      <c r="BA466" s="7">
        <v>1.4078676397033751</v>
      </c>
      <c r="BB466" s="7">
        <v>0.93660437102637861</v>
      </c>
      <c r="BC466" s="7">
        <v>1.4078676397033751</v>
      </c>
      <c r="BD466" s="7">
        <v>0.93660437102637861</v>
      </c>
      <c r="BE466" s="7">
        <v>-0.7167419923092444</v>
      </c>
      <c r="BF466" s="7">
        <v>-0.75569627371466674</v>
      </c>
      <c r="BG466" s="8">
        <v>-19.358439071141174</v>
      </c>
      <c r="BH466" s="8">
        <v>-17.197225551455912</v>
      </c>
      <c r="BI466" s="8">
        <v>-5.2403329202390045</v>
      </c>
      <c r="BJ466" s="8">
        <v>4.1911685100573148</v>
      </c>
      <c r="BK466" s="8">
        <v>32.66618305222277</v>
      </c>
      <c r="BL466" s="8">
        <v>32.66618305222277</v>
      </c>
      <c r="BM466" s="8">
        <v>4.6212561786111275</v>
      </c>
      <c r="BN466" s="8">
        <v>330.21961167659822</v>
      </c>
      <c r="BO466" s="8">
        <v>324.24035210538926</v>
      </c>
      <c r="BP466" s="8">
        <v>291.16015708720658</v>
      </c>
      <c r="BQ466" s="8">
        <v>265.06676340614968</v>
      </c>
      <c r="BR466" s="8">
        <v>186.28717883907191</v>
      </c>
      <c r="BS466" s="8">
        <v>186.28717883907191</v>
      </c>
      <c r="BT466" s="7" t="s">
        <v>317</v>
      </c>
      <c r="BU466" s="7" t="s">
        <v>318</v>
      </c>
      <c r="BV466" s="7">
        <v>14.5</v>
      </c>
      <c r="BW466" s="7" t="s">
        <v>287</v>
      </c>
      <c r="BX466" s="9">
        <v>2.2000000476837158</v>
      </c>
      <c r="BY466" s="7" t="s">
        <v>295</v>
      </c>
      <c r="BZ466" s="7" t="s">
        <v>214</v>
      </c>
      <c r="CA466" s="25">
        <v>0</v>
      </c>
      <c r="CB466" s="25">
        <v>0</v>
      </c>
      <c r="CC466" s="25">
        <v>0</v>
      </c>
    </row>
    <row r="467" spans="1:81" x14ac:dyDescent="0.25">
      <c r="A467" s="7">
        <v>513</v>
      </c>
      <c r="B467" s="7">
        <v>44657</v>
      </c>
      <c r="C467" s="7" t="s">
        <v>2954</v>
      </c>
      <c r="D467" s="7" t="s">
        <v>2954</v>
      </c>
      <c r="E467" s="7" t="s">
        <v>2955</v>
      </c>
      <c r="F467" s="7" t="s">
        <v>331</v>
      </c>
      <c r="H467" s="7" t="s">
        <v>312</v>
      </c>
      <c r="I467" s="8">
        <v>17.5</v>
      </c>
      <c r="J467" s="7" t="s">
        <v>214</v>
      </c>
      <c r="K467" s="8">
        <v>1025.6641845703125</v>
      </c>
      <c r="L467" s="8">
        <v>5.4609079360961914</v>
      </c>
      <c r="M467" s="7" t="s">
        <v>2956</v>
      </c>
      <c r="N467" s="7" t="s">
        <v>231</v>
      </c>
      <c r="O467" s="7" t="s">
        <v>367</v>
      </c>
      <c r="P467" s="7" t="s">
        <v>481</v>
      </c>
      <c r="Q467" s="7" t="s">
        <v>2957</v>
      </c>
      <c r="R467" s="7" t="s">
        <v>242</v>
      </c>
      <c r="S467" s="7">
        <v>4</v>
      </c>
      <c r="T467" s="8">
        <v>0.8247562050819397</v>
      </c>
      <c r="U467" s="8">
        <v>0.85463356971740723</v>
      </c>
      <c r="V467" s="8">
        <v>0.78063690662384033</v>
      </c>
      <c r="W467" s="8">
        <v>0.7917131781578064</v>
      </c>
      <c r="X467" s="8">
        <v>0.16931679844856262</v>
      </c>
      <c r="Y467" s="8">
        <v>0.68558448553085327</v>
      </c>
      <c r="Z467" s="8">
        <v>0.60884934663772583</v>
      </c>
      <c r="AA467" s="8">
        <v>0.92704236507415771</v>
      </c>
      <c r="AB467" s="8">
        <v>0.94514507055282593</v>
      </c>
      <c r="AC467" s="8">
        <v>0.94727647304534912</v>
      </c>
      <c r="AD467" s="8">
        <v>0.82187604904174805</v>
      </c>
      <c r="AE467" s="8">
        <v>0.83344912528991699</v>
      </c>
      <c r="AF467" s="8">
        <v>0.86200225353240967</v>
      </c>
      <c r="AG467" s="8">
        <v>0.84660369157791138</v>
      </c>
      <c r="AH467" s="8">
        <v>0.37850287556648254</v>
      </c>
      <c r="AI467" s="8">
        <v>3.7297773361206055</v>
      </c>
      <c r="AJ467" s="8">
        <v>5.8691573143005371</v>
      </c>
      <c r="AK467" s="8">
        <v>4.6394219398498535</v>
      </c>
      <c r="AL467" s="8">
        <v>2.6140410900115967</v>
      </c>
      <c r="AM467" s="8">
        <v>0.38767459988594055</v>
      </c>
      <c r="AN467" s="8">
        <v>2.8074967861175537</v>
      </c>
      <c r="AO467" s="8">
        <v>1.1888836622238159</v>
      </c>
      <c r="AP467" s="8">
        <v>0.46064713597297668</v>
      </c>
      <c r="AQ467" s="8"/>
      <c r="AR467" s="8"/>
      <c r="AS467" s="8">
        <v>3.9040522207621948</v>
      </c>
      <c r="AT467" s="8">
        <v>2.6773736036231313</v>
      </c>
      <c r="AU467" s="8">
        <v>3.7598808055720618</v>
      </c>
      <c r="AV467" s="8">
        <v>2.5948580169871538</v>
      </c>
      <c r="AW467" s="8">
        <v>4.3193517704727666</v>
      </c>
      <c r="AX467" s="8">
        <v>3.0192379942776228</v>
      </c>
      <c r="AY467" s="8">
        <v>4.3566478121701033</v>
      </c>
      <c r="AZ467" s="8">
        <v>2.9775924471518658</v>
      </c>
      <c r="BA467" s="8">
        <v>4.3193517704727666</v>
      </c>
      <c r="BB467" s="8">
        <v>3.0192379942776228</v>
      </c>
      <c r="BC467" s="8">
        <v>4.3566478121701033</v>
      </c>
      <c r="BD467" s="8">
        <v>2.9775924471518658</v>
      </c>
      <c r="BE467" s="8">
        <v>4.169322031936666</v>
      </c>
      <c r="BF467" s="8">
        <v>2.87764875057821</v>
      </c>
      <c r="BG467" s="7">
        <v>41.119833273718534</v>
      </c>
      <c r="BH467" s="7">
        <v>40.188204559286113</v>
      </c>
      <c r="BI467" s="7">
        <v>16.209686893008513</v>
      </c>
      <c r="BJ467" s="7">
        <v>37.981125401412804</v>
      </c>
      <c r="BK467" s="7">
        <v>16.209686893008513</v>
      </c>
      <c r="BL467" s="7">
        <v>37.981125401412804</v>
      </c>
      <c r="BM467" s="7">
        <v>31.614943736974549</v>
      </c>
      <c r="BN467" s="7">
        <v>603.91278192675531</v>
      </c>
      <c r="BO467" s="7">
        <v>613.46816398386147</v>
      </c>
      <c r="BP467" s="7">
        <v>859.40723167773592</v>
      </c>
      <c r="BQ467" s="7">
        <v>636.10538443128405</v>
      </c>
      <c r="BR467" s="7">
        <v>859.40723167773592</v>
      </c>
      <c r="BS467" s="7">
        <v>636.10538443128405</v>
      </c>
      <c r="BT467" s="7" t="s">
        <v>627</v>
      </c>
      <c r="BU467" s="7" t="s">
        <v>628</v>
      </c>
      <c r="BV467" s="7">
        <v>17.5</v>
      </c>
      <c r="BW467" s="7" t="s">
        <v>312</v>
      </c>
      <c r="BX467" s="9">
        <v>2.7000000476837158</v>
      </c>
      <c r="BY467" s="7" t="s">
        <v>231</v>
      </c>
      <c r="BZ467" s="7" t="s">
        <v>214</v>
      </c>
      <c r="CA467" s="25">
        <v>0</v>
      </c>
      <c r="CB467" s="25">
        <v>0</v>
      </c>
      <c r="CC467" s="25">
        <v>0</v>
      </c>
    </row>
    <row r="468" spans="1:81" x14ac:dyDescent="0.25">
      <c r="A468" s="7">
        <v>513</v>
      </c>
      <c r="B468" s="7">
        <v>44657</v>
      </c>
      <c r="C468" s="7" t="s">
        <v>16882</v>
      </c>
      <c r="D468" s="7" t="s">
        <v>16883</v>
      </c>
      <c r="E468" s="7" t="s">
        <v>16883</v>
      </c>
      <c r="F468" s="7" t="s">
        <v>409</v>
      </c>
      <c r="H468" s="7" t="s">
        <v>224</v>
      </c>
      <c r="I468" s="8">
        <v>24.5</v>
      </c>
      <c r="J468" s="7" t="s">
        <v>214</v>
      </c>
      <c r="K468" s="8">
        <v>1164.2330322265625</v>
      </c>
      <c r="L468" s="8">
        <v>9.1581001281738281</v>
      </c>
      <c r="M468" s="7" t="s">
        <v>2956</v>
      </c>
      <c r="N468" s="7" t="s">
        <v>214</v>
      </c>
      <c r="O468" s="7" t="s">
        <v>214</v>
      </c>
      <c r="P468" s="7" t="s">
        <v>217</v>
      </c>
      <c r="Q468" s="7" t="s">
        <v>16884</v>
      </c>
      <c r="R468" s="7" t="s">
        <v>242</v>
      </c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>
        <v>2.7807703892282203</v>
      </c>
      <c r="AT468" s="8">
        <v>3.3408959953784358</v>
      </c>
      <c r="AU468" s="8">
        <v>-1.326535733346655</v>
      </c>
      <c r="AV468" s="8">
        <v>-0.90284214757059611</v>
      </c>
      <c r="AW468" s="8">
        <v>2.4013698760749707</v>
      </c>
      <c r="AX468" s="8">
        <v>2.3506150341942562</v>
      </c>
      <c r="AY468" s="8">
        <v>2.13493047485743</v>
      </c>
      <c r="AZ468" s="8">
        <v>1.634158779729018</v>
      </c>
      <c r="BA468" s="8">
        <v>2.4013698760749707</v>
      </c>
      <c r="BB468" s="8">
        <v>2.3506150341942562</v>
      </c>
      <c r="BC468" s="8">
        <v>2.13493047485743</v>
      </c>
      <c r="BD468" s="8">
        <v>1.634158779729018</v>
      </c>
      <c r="BE468" s="8">
        <v>1.7544725596243946</v>
      </c>
      <c r="BF468" s="8">
        <v>1.7346002459423981</v>
      </c>
      <c r="BT468" s="7" t="s">
        <v>214</v>
      </c>
      <c r="BU468" s="7" t="s">
        <v>214</v>
      </c>
      <c r="BV468" s="7">
        <v>17.5</v>
      </c>
      <c r="BW468" s="7" t="s">
        <v>312</v>
      </c>
      <c r="BX468" s="9">
        <v>0</v>
      </c>
      <c r="BY468" s="7" t="s">
        <v>214</v>
      </c>
      <c r="BZ468" s="7" t="s">
        <v>214</v>
      </c>
      <c r="CA468" s="25">
        <v>0</v>
      </c>
      <c r="CB468" s="25">
        <v>0</v>
      </c>
      <c r="CC468" s="25">
        <v>1</v>
      </c>
    </row>
    <row r="469" spans="1:81" x14ac:dyDescent="0.25">
      <c r="A469" s="7">
        <v>513</v>
      </c>
      <c r="B469" s="7">
        <v>44657</v>
      </c>
      <c r="C469" s="7" t="s">
        <v>2958</v>
      </c>
      <c r="D469" s="7" t="s">
        <v>2958</v>
      </c>
      <c r="E469" s="7" t="s">
        <v>2958</v>
      </c>
      <c r="F469" s="7" t="s">
        <v>223</v>
      </c>
      <c r="H469" s="7" t="s">
        <v>312</v>
      </c>
      <c r="I469" s="8">
        <v>17.5</v>
      </c>
      <c r="J469" s="7" t="s">
        <v>214</v>
      </c>
      <c r="K469" s="8">
        <v>778.664306640625</v>
      </c>
      <c r="L469" s="8">
        <v>4.4471650123596191</v>
      </c>
      <c r="M469" s="7" t="s">
        <v>300</v>
      </c>
      <c r="N469" s="7" t="s">
        <v>2959</v>
      </c>
      <c r="O469" s="7" t="s">
        <v>301</v>
      </c>
      <c r="P469" s="7" t="s">
        <v>240</v>
      </c>
      <c r="Q469" s="7" t="s">
        <v>2960</v>
      </c>
      <c r="R469" s="7" t="s">
        <v>291</v>
      </c>
      <c r="T469" s="8">
        <v>0.64078116416931152</v>
      </c>
      <c r="U469" s="8">
        <v>0.64257568120956421</v>
      </c>
      <c r="V469" s="8">
        <v>0.67455637454986572</v>
      </c>
      <c r="W469" s="8">
        <v>0.56777340173721313</v>
      </c>
      <c r="X469" s="8">
        <v>0.46170547604560852</v>
      </c>
      <c r="Y469" s="8">
        <v>0.58993756771087646</v>
      </c>
      <c r="Z469" s="8">
        <v>0.53345000743865967</v>
      </c>
      <c r="AA469" s="8">
        <v>0.7259480357170105</v>
      </c>
      <c r="AB469" s="8">
        <v>0.70169049501419067</v>
      </c>
      <c r="AC469" s="8">
        <v>0.75039541721343994</v>
      </c>
      <c r="AD469" s="8">
        <v>0.60035383701324463</v>
      </c>
      <c r="AE469" s="8">
        <v>0.80066788196563721</v>
      </c>
      <c r="AF469" s="8">
        <v>0.77457278966903687</v>
      </c>
      <c r="AG469" s="8">
        <v>0.66992807388305664</v>
      </c>
      <c r="AH469" s="8">
        <v>0.22627399861812592</v>
      </c>
      <c r="AI469" s="8">
        <v>1.732337474822998</v>
      </c>
      <c r="AJ469" s="8">
        <v>2.6380655765533447</v>
      </c>
      <c r="AK469" s="8">
        <v>2.3966162204742432</v>
      </c>
      <c r="AL469" s="8">
        <v>1.120688796043396</v>
      </c>
      <c r="AM469" s="8">
        <v>0.63197195529937744</v>
      </c>
      <c r="AN469" s="8">
        <v>1.4442082643508911</v>
      </c>
      <c r="AO469" s="8">
        <v>0.62271410226821899</v>
      </c>
      <c r="AP469" s="8">
        <v>-0.13402447104454041</v>
      </c>
      <c r="AQ469" s="8"/>
      <c r="AR469" s="8"/>
      <c r="AS469" s="8">
        <v>-1.5278574631518407</v>
      </c>
      <c r="AT469" s="8">
        <v>-1.5490349497943099</v>
      </c>
      <c r="AU469" s="8">
        <v>-0.6153945087788345</v>
      </c>
      <c r="AV469" s="8">
        <v>-0.96367984620757186</v>
      </c>
      <c r="AW469" s="8">
        <v>-1.2944138630745328</v>
      </c>
      <c r="AX469" s="8">
        <v>-1.7756791833707766</v>
      </c>
      <c r="AY469" s="8">
        <v>-1.3112373867995877</v>
      </c>
      <c r="AZ469" s="8">
        <v>-1.2187700236583698</v>
      </c>
      <c r="BA469" s="8">
        <v>-1.5752684107045012</v>
      </c>
      <c r="BB469" s="8">
        <v>-1.2588537247962326</v>
      </c>
      <c r="BC469" s="8">
        <v>0.83006614053286554</v>
      </c>
      <c r="BD469" s="8">
        <v>0.76794886971172549</v>
      </c>
      <c r="BE469" s="8">
        <v>-0.91568424866273845</v>
      </c>
      <c r="BF469" s="8">
        <v>-0.99967814301925595</v>
      </c>
      <c r="BG469" s="7">
        <v>22.44247273485496</v>
      </c>
      <c r="BH469" s="7">
        <v>19.072254838874933</v>
      </c>
      <c r="BI469" s="7">
        <v>29.266874747068599</v>
      </c>
      <c r="BJ469" s="7">
        <v>6.8333614786703158</v>
      </c>
      <c r="BK469" s="7">
        <v>4.0567050071834911</v>
      </c>
      <c r="BL469" s="7">
        <v>3.5114666454785191</v>
      </c>
      <c r="BM469" s="7">
        <v>14.197189242021805</v>
      </c>
      <c r="BN469" s="7">
        <v>603.91278192675531</v>
      </c>
      <c r="BO469" s="7">
        <v>630.15546573876645</v>
      </c>
      <c r="BP469" s="7">
        <v>550.77359931598312</v>
      </c>
      <c r="BQ469" s="7">
        <v>725.45535986248922</v>
      </c>
      <c r="BR469" s="7">
        <v>747.07619272398415</v>
      </c>
      <c r="BS469" s="7">
        <v>751.32176923269287</v>
      </c>
      <c r="BT469" s="7" t="s">
        <v>317</v>
      </c>
      <c r="BU469" s="7" t="s">
        <v>318</v>
      </c>
      <c r="BV469" s="7">
        <v>18.833333969116211</v>
      </c>
      <c r="BW469" s="7" t="s">
        <v>436</v>
      </c>
      <c r="BX469" s="9">
        <v>1.7999999523162842</v>
      </c>
      <c r="BY469" s="7" t="s">
        <v>2959</v>
      </c>
      <c r="BZ469" s="7" t="s">
        <v>214</v>
      </c>
      <c r="CA469" s="25">
        <v>0</v>
      </c>
      <c r="CB469" s="25">
        <v>0</v>
      </c>
      <c r="CC469" s="25">
        <v>0</v>
      </c>
    </row>
    <row r="470" spans="1:81" x14ac:dyDescent="0.25">
      <c r="A470" s="7">
        <v>513</v>
      </c>
      <c r="B470" s="7">
        <v>44657</v>
      </c>
      <c r="C470" s="7" t="s">
        <v>2961</v>
      </c>
      <c r="D470" s="7" t="s">
        <v>2961</v>
      </c>
      <c r="E470" s="7" t="s">
        <v>2961</v>
      </c>
      <c r="F470" s="7" t="s">
        <v>331</v>
      </c>
      <c r="H470" s="7" t="s">
        <v>255</v>
      </c>
      <c r="I470" s="8">
        <v>11.5</v>
      </c>
      <c r="J470" s="7" t="s">
        <v>214</v>
      </c>
      <c r="K470" s="8">
        <v>84.911689758300781</v>
      </c>
      <c r="L470" s="8">
        <v>5.684929370880127</v>
      </c>
      <c r="M470" s="7" t="s">
        <v>315</v>
      </c>
      <c r="N470" s="7" t="s">
        <v>231</v>
      </c>
      <c r="O470" s="7" t="s">
        <v>374</v>
      </c>
      <c r="P470" s="7" t="s">
        <v>481</v>
      </c>
      <c r="Q470" s="7" t="s">
        <v>2962</v>
      </c>
      <c r="R470" s="7" t="s">
        <v>291</v>
      </c>
      <c r="S470" s="7">
        <v>3</v>
      </c>
      <c r="T470" s="8">
        <v>0.79397183656692505</v>
      </c>
      <c r="U470" s="8">
        <v>0.81582421064376831</v>
      </c>
      <c r="V470" s="8">
        <v>0.7839018702507019</v>
      </c>
      <c r="W470" s="8">
        <v>0.56854993104934692</v>
      </c>
      <c r="X470" s="8">
        <v>0.37844416499137878</v>
      </c>
      <c r="Y470" s="8">
        <v>0.78257042169570923</v>
      </c>
      <c r="Z470" s="8">
        <v>0.64763432741165161</v>
      </c>
      <c r="AA470" s="8">
        <v>0.94526427984237671</v>
      </c>
      <c r="AB470" s="8">
        <v>0.9560961127281189</v>
      </c>
      <c r="AC470" s="8">
        <v>0.95145148038864136</v>
      </c>
      <c r="AD470" s="8">
        <v>0.8916323184967041</v>
      </c>
      <c r="AE470" s="8">
        <v>0.80302560329437256</v>
      </c>
      <c r="AF470" s="8">
        <v>0.95261180400848389</v>
      </c>
      <c r="AG470" s="8">
        <v>0.91535276174545288</v>
      </c>
      <c r="AH470" s="8">
        <v>2.2136788815259933E-2</v>
      </c>
      <c r="AI470" s="8">
        <v>0.20999448001384735</v>
      </c>
      <c r="AJ470" s="8">
        <v>0.3276708722114563</v>
      </c>
      <c r="AK470" s="8">
        <v>0.27247202396392822</v>
      </c>
      <c r="AL470" s="8">
        <v>0.10978893935680389</v>
      </c>
      <c r="AM470" s="8">
        <v>5.0677426159381866E-2</v>
      </c>
      <c r="AN470" s="8">
        <v>0.18742485344409943</v>
      </c>
      <c r="AO470" s="8">
        <v>7.3961347341537476E-2</v>
      </c>
      <c r="AP470" s="8">
        <v>-1.1897940635681152</v>
      </c>
      <c r="AQ470" s="8"/>
      <c r="AR470" s="8"/>
      <c r="AS470" s="8">
        <v>-2.7522621467817467</v>
      </c>
      <c r="AT470" s="8">
        <v>-2.022051378757558</v>
      </c>
      <c r="AU470" s="8">
        <v>-1.7743523293682291</v>
      </c>
      <c r="AV470" s="8">
        <v>-1.3533970313604136</v>
      </c>
      <c r="AW470" s="8">
        <v>-0.91326003627375274</v>
      </c>
      <c r="AX470" s="8">
        <v>-0.61742078373928011</v>
      </c>
      <c r="AY470" s="8">
        <v>-2.471745981253525</v>
      </c>
      <c r="AZ470" s="8">
        <v>-1.9573698126366443</v>
      </c>
      <c r="BA470" s="8">
        <v>1.0608453663008719</v>
      </c>
      <c r="BB470" s="8">
        <v>0.58432234067328537</v>
      </c>
      <c r="BC470" s="8">
        <v>1.0608453663008719</v>
      </c>
      <c r="BD470" s="8">
        <v>0.58432234067328537</v>
      </c>
      <c r="BE470" s="8">
        <v>-0.96498829351258497</v>
      </c>
      <c r="BF470" s="8">
        <v>-0.7969323875245542</v>
      </c>
      <c r="BG470" s="7">
        <v>-50</v>
      </c>
      <c r="BH470" s="7">
        <v>-25.479045794146511</v>
      </c>
      <c r="BI470" s="7">
        <v>-50</v>
      </c>
      <c r="BJ470" s="7">
        <v>-47.517236240721779</v>
      </c>
      <c r="BK470" s="7">
        <v>-50</v>
      </c>
      <c r="BL470" s="7">
        <v>-50</v>
      </c>
      <c r="BM470" s="7">
        <v>-45.499380339144714</v>
      </c>
      <c r="BN470" s="7">
        <v>180.56413972219698</v>
      </c>
      <c r="BO470" s="7">
        <v>106.54637807640185</v>
      </c>
      <c r="BP470" s="7">
        <v>163.67929845738067</v>
      </c>
      <c r="BQ470" s="7">
        <v>125.25937797674132</v>
      </c>
      <c r="BR470" s="7">
        <v>148.34068653729653</v>
      </c>
      <c r="BS470" s="7">
        <v>148.34068653729653</v>
      </c>
      <c r="BT470" s="7" t="s">
        <v>338</v>
      </c>
      <c r="BU470" s="7" t="s">
        <v>339</v>
      </c>
      <c r="BV470" s="7">
        <v>10.833333015441895</v>
      </c>
      <c r="BW470" s="7" t="s">
        <v>345</v>
      </c>
      <c r="BX470" s="9">
        <v>2.2000000476837158</v>
      </c>
      <c r="BY470" s="7" t="s">
        <v>231</v>
      </c>
      <c r="BZ470" s="7" t="s">
        <v>214</v>
      </c>
      <c r="CA470" s="25">
        <v>0</v>
      </c>
      <c r="CB470" s="25">
        <v>0</v>
      </c>
      <c r="CC470" s="25">
        <v>0</v>
      </c>
    </row>
    <row r="471" spans="1:81" x14ac:dyDescent="0.25">
      <c r="A471" s="7">
        <v>513</v>
      </c>
      <c r="B471" s="7">
        <v>44657</v>
      </c>
      <c r="C471" s="7" t="s">
        <v>2963</v>
      </c>
      <c r="D471" s="7" t="s">
        <v>2964</v>
      </c>
      <c r="E471" s="7" t="s">
        <v>16554</v>
      </c>
      <c r="F471" s="7" t="s">
        <v>223</v>
      </c>
      <c r="G471" s="7">
        <v>2</v>
      </c>
      <c r="H471" s="7" t="s">
        <v>287</v>
      </c>
      <c r="I471" s="8">
        <v>14.5</v>
      </c>
      <c r="J471" s="7" t="s">
        <v>214</v>
      </c>
      <c r="K471" s="8">
        <v>388.04080200195313</v>
      </c>
      <c r="L471" s="8">
        <v>4.0638999938964844</v>
      </c>
      <c r="M471" s="7" t="s">
        <v>300</v>
      </c>
      <c r="N471" s="7" t="s">
        <v>216</v>
      </c>
      <c r="O471" s="7" t="s">
        <v>214</v>
      </c>
      <c r="P471" s="7" t="s">
        <v>233</v>
      </c>
      <c r="Q471" s="7" t="s">
        <v>2965</v>
      </c>
      <c r="R471" s="7" t="s">
        <v>291</v>
      </c>
      <c r="T471" s="8">
        <v>0.5989721417427063</v>
      </c>
      <c r="U471" s="8">
        <v>0.62196940183639526</v>
      </c>
      <c r="V471" s="8">
        <v>0.61984097957611084</v>
      </c>
      <c r="W471" s="8">
        <v>0.53223651647567749</v>
      </c>
      <c r="X471" s="8">
        <v>0.39207351207733154</v>
      </c>
      <c r="Y471" s="8">
        <v>0.55929583311080933</v>
      </c>
      <c r="Z471" s="8">
        <v>0.48606666922569275</v>
      </c>
      <c r="AA471" s="8">
        <v>0.73403966426849365</v>
      </c>
      <c r="AB471" s="8">
        <v>0.70084714889526367</v>
      </c>
      <c r="AC471" s="8">
        <v>0.71953421831130981</v>
      </c>
      <c r="AD471" s="8">
        <v>0.59634619951248169</v>
      </c>
      <c r="AE471" s="8">
        <v>0.77427905797958374</v>
      </c>
      <c r="AF471" s="8">
        <v>0.7251967191696167</v>
      </c>
      <c r="AG471" s="8">
        <v>0.73900645971298218</v>
      </c>
      <c r="AH471" s="8">
        <v>0.11351874470710754</v>
      </c>
      <c r="AI471" s="8">
        <v>0.81238585710525513</v>
      </c>
      <c r="AJ471" s="8">
        <v>1.2810415029525757</v>
      </c>
      <c r="AK471" s="8">
        <v>1.1048249006271362</v>
      </c>
      <c r="AL471" s="8">
        <v>0.52704489231109619</v>
      </c>
      <c r="AM471" s="8">
        <v>0.26923605799674988</v>
      </c>
      <c r="AN471" s="8">
        <v>0.68690752983093262</v>
      </c>
      <c r="AO471" s="8">
        <v>0.28465822339057922</v>
      </c>
      <c r="AP471" s="8">
        <v>-0.11578767746686935</v>
      </c>
      <c r="AQ471" s="8"/>
      <c r="AR471" s="8"/>
      <c r="AS471" s="7">
        <v>-1.7996957085315164</v>
      </c>
      <c r="AT471" s="7">
        <v>-2.3036301019621974</v>
      </c>
      <c r="AU471" s="7">
        <v>-1.6666914361602732</v>
      </c>
      <c r="AV471" s="7">
        <v>-2.1377107224244027</v>
      </c>
      <c r="AW471" s="7">
        <v>-1.6132199240149812</v>
      </c>
      <c r="AX471" s="7">
        <v>-2.3796594027747</v>
      </c>
      <c r="AY471" s="7">
        <v>-1.4546395041118814</v>
      </c>
      <c r="AZ471" s="7">
        <v>-1.3474422725905684</v>
      </c>
      <c r="BA471" s="7">
        <v>-1.2359769083489438</v>
      </c>
      <c r="BB471" s="7">
        <v>-1.0846122920317494</v>
      </c>
      <c r="BC471" s="7">
        <v>-1.7268999534695988</v>
      </c>
      <c r="BD471" s="7">
        <v>-1.8677491578709282</v>
      </c>
      <c r="BE471" s="7">
        <v>-1.5828539057728657</v>
      </c>
      <c r="BF471" s="7">
        <v>-1.8534673249424245</v>
      </c>
      <c r="BG471" s="7">
        <v>14.900801675248539</v>
      </c>
      <c r="BH471" s="7">
        <v>9.5770585373716344</v>
      </c>
      <c r="BI471" s="7">
        <v>22.624041608238755</v>
      </c>
      <c r="BJ471" s="7">
        <v>6.3084735314964853</v>
      </c>
      <c r="BK471" s="7">
        <v>-5.2727926795714755</v>
      </c>
      <c r="BL471" s="7">
        <v>-4.4964025296920811</v>
      </c>
      <c r="BM471" s="7">
        <v>7.2735300238486413</v>
      </c>
      <c r="BN471" s="7">
        <v>330.21961167659822</v>
      </c>
      <c r="BO471" s="7">
        <v>350.87790724533971</v>
      </c>
      <c r="BP471" s="7">
        <v>300.25028950008789</v>
      </c>
      <c r="BQ471" s="7">
        <v>363.56135071625323</v>
      </c>
      <c r="BR471" s="7">
        <v>408.50138900366255</v>
      </c>
      <c r="BS471" s="7">
        <v>405.48867843940639</v>
      </c>
      <c r="BT471" s="7" t="s">
        <v>520</v>
      </c>
      <c r="BU471" s="7" t="s">
        <v>521</v>
      </c>
      <c r="BV471" s="7">
        <v>14.5</v>
      </c>
      <c r="BW471" s="7" t="s">
        <v>287</v>
      </c>
      <c r="BX471" s="9">
        <v>2.1500000953674316</v>
      </c>
      <c r="BY471" s="7" t="s">
        <v>216</v>
      </c>
      <c r="BZ471" s="7" t="s">
        <v>214</v>
      </c>
      <c r="CA471" s="25">
        <v>0</v>
      </c>
      <c r="CB471" s="25">
        <v>0</v>
      </c>
      <c r="CC471" s="25">
        <v>0</v>
      </c>
    </row>
    <row r="472" spans="1:81" x14ac:dyDescent="0.25">
      <c r="A472" s="7">
        <v>513</v>
      </c>
      <c r="B472" s="7">
        <v>44657</v>
      </c>
      <c r="C472" s="7" t="s">
        <v>2966</v>
      </c>
      <c r="D472" s="7" t="s">
        <v>2967</v>
      </c>
      <c r="E472" s="7" t="s">
        <v>2968</v>
      </c>
      <c r="F472" s="7" t="s">
        <v>331</v>
      </c>
      <c r="H472" s="7" t="s">
        <v>245</v>
      </c>
      <c r="I472" s="8">
        <v>12.5</v>
      </c>
      <c r="J472" s="7" t="s">
        <v>214</v>
      </c>
      <c r="K472" s="8">
        <v>134.1588134765625</v>
      </c>
      <c r="L472" s="8">
        <v>5.6349625587463379</v>
      </c>
      <c r="M472" s="7" t="s">
        <v>690</v>
      </c>
      <c r="N472" s="7" t="s">
        <v>295</v>
      </c>
      <c r="O472" s="7" t="s">
        <v>268</v>
      </c>
      <c r="P472" s="7" t="s">
        <v>481</v>
      </c>
      <c r="Q472" s="7" t="s">
        <v>2969</v>
      </c>
      <c r="R472" s="7" t="s">
        <v>291</v>
      </c>
      <c r="S472" s="7">
        <v>2</v>
      </c>
      <c r="T472" s="8">
        <v>0.92261737585067749</v>
      </c>
      <c r="U472" s="8">
        <v>0.85814327001571655</v>
      </c>
      <c r="V472" s="8">
        <v>0.90984839200973511</v>
      </c>
      <c r="W472" s="8">
        <v>0.74630039930343628</v>
      </c>
      <c r="X472" s="8">
        <v>0.45839011669158936</v>
      </c>
      <c r="Y472" s="8">
        <v>0.87134093046188354</v>
      </c>
      <c r="Z472" s="8">
        <v>0.75813978910446167</v>
      </c>
      <c r="AA472" s="8">
        <v>0.97573590278625488</v>
      </c>
      <c r="AB472" s="8">
        <v>0.96242010593414307</v>
      </c>
      <c r="AC472" s="8">
        <v>0.97080498933792114</v>
      </c>
      <c r="AD472" s="8">
        <v>0.91245687007904053</v>
      </c>
      <c r="AE472" s="8">
        <v>0.77717489004135132</v>
      </c>
      <c r="AF472" s="8">
        <v>0.96840327978134155</v>
      </c>
      <c r="AG472" s="8">
        <v>0.87933439016342163</v>
      </c>
      <c r="AH472" s="8">
        <v>5.9321224689483643E-2</v>
      </c>
      <c r="AI472" s="8">
        <v>0.65391284227371216</v>
      </c>
      <c r="AJ472" s="8">
        <v>0.92362678050994873</v>
      </c>
      <c r="AK472" s="8">
        <v>0.84747076034545898</v>
      </c>
      <c r="AL472" s="8">
        <v>0.3861883282661438</v>
      </c>
      <c r="AM472" s="8">
        <v>0.16449150443077087</v>
      </c>
      <c r="AN472" s="8">
        <v>0.55922597646713257</v>
      </c>
      <c r="AO472" s="8">
        <v>0.23201695084571838</v>
      </c>
      <c r="AP472" s="8">
        <v>-0.32226189970970154</v>
      </c>
      <c r="AQ472" s="8"/>
      <c r="AR472" s="8"/>
      <c r="AS472" s="8">
        <v>-0.50752759355230082</v>
      </c>
      <c r="AT472" s="8">
        <v>-0.62005791598204907</v>
      </c>
      <c r="AU472" s="8">
        <v>0.37033757769665537</v>
      </c>
      <c r="AV472" s="8">
        <v>0.22103725790990975</v>
      </c>
      <c r="AW472" s="8">
        <v>0.9515105689094473</v>
      </c>
      <c r="AX472" s="8">
        <v>0.65948907382690514</v>
      </c>
      <c r="AY472" s="8">
        <v>0.28698343596016568</v>
      </c>
      <c r="AZ472" s="8">
        <v>0.27111873364591232</v>
      </c>
      <c r="BA472" s="8">
        <v>1.7148117089880774</v>
      </c>
      <c r="BB472" s="8">
        <v>1.4538833395612052</v>
      </c>
      <c r="BC472" s="8">
        <v>1.7148117089880774</v>
      </c>
      <c r="BD472" s="8">
        <v>1.4538833395612052</v>
      </c>
      <c r="BE472" s="8">
        <v>0.75515456783168711</v>
      </c>
      <c r="BF472" s="8">
        <v>0.57322563808718141</v>
      </c>
      <c r="BG472" s="8">
        <v>-50</v>
      </c>
      <c r="BH472" s="8">
        <v>-6.3232815434360408</v>
      </c>
      <c r="BI472" s="8">
        <v>-49.349729241061802</v>
      </c>
      <c r="BJ472" s="8">
        <v>-17.512383412641892</v>
      </c>
      <c r="BK472" s="8">
        <v>-31.893857641278302</v>
      </c>
      <c r="BL472" s="8">
        <v>-31.893857641278302</v>
      </c>
      <c r="BM472" s="8">
        <v>-31.162184913282726</v>
      </c>
      <c r="BN472" s="8">
        <v>220.81163636276997</v>
      </c>
      <c r="BO472" s="8">
        <v>142.64205296801876</v>
      </c>
      <c r="BP472" s="8">
        <v>200.36582468026722</v>
      </c>
      <c r="BQ472" s="8">
        <v>157.6532192744292</v>
      </c>
      <c r="BR472" s="8">
        <v>176.94723446000543</v>
      </c>
      <c r="BS472" s="8">
        <v>176.94723446000543</v>
      </c>
      <c r="BT472" s="7" t="s">
        <v>338</v>
      </c>
      <c r="BU472" s="7" t="s">
        <v>339</v>
      </c>
      <c r="BV472" s="7">
        <v>12.833333015441895</v>
      </c>
      <c r="BW472" s="7" t="s">
        <v>245</v>
      </c>
      <c r="BX472" s="9">
        <v>2.2999999523162842</v>
      </c>
      <c r="BY472" s="7" t="s">
        <v>295</v>
      </c>
      <c r="BZ472" s="7" t="s">
        <v>214</v>
      </c>
      <c r="CA472" s="25">
        <v>0</v>
      </c>
      <c r="CB472" s="25">
        <v>0</v>
      </c>
      <c r="CC472" s="25">
        <v>0</v>
      </c>
    </row>
    <row r="473" spans="1:81" x14ac:dyDescent="0.25">
      <c r="A473" s="7">
        <v>513</v>
      </c>
      <c r="B473" s="7">
        <v>44657</v>
      </c>
      <c r="C473" s="7" t="s">
        <v>2970</v>
      </c>
      <c r="D473" s="7" t="s">
        <v>2971</v>
      </c>
      <c r="E473" s="7" t="s">
        <v>2971</v>
      </c>
      <c r="F473" s="7" t="s">
        <v>254</v>
      </c>
      <c r="H473" s="7" t="s">
        <v>224</v>
      </c>
      <c r="I473" s="8">
        <v>24.5</v>
      </c>
      <c r="J473" s="7" t="s">
        <v>214</v>
      </c>
      <c r="K473" s="8">
        <v>278.42623901367188</v>
      </c>
      <c r="L473" s="8">
        <v>6.2916998863220215</v>
      </c>
      <c r="M473" s="7" t="s">
        <v>690</v>
      </c>
      <c r="N473" s="7" t="s">
        <v>214</v>
      </c>
      <c r="O473" s="7" t="s">
        <v>268</v>
      </c>
      <c r="P473" s="7" t="s">
        <v>531</v>
      </c>
      <c r="Q473" s="7" t="s">
        <v>2972</v>
      </c>
      <c r="R473" s="7" t="s">
        <v>291</v>
      </c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7">
        <v>0.74462534834770555</v>
      </c>
      <c r="AT473" s="7">
        <v>2.3190373618452775</v>
      </c>
      <c r="AU473" s="7">
        <v>2.7375092084147212</v>
      </c>
      <c r="AV473" s="7">
        <v>2.1416977457295654</v>
      </c>
      <c r="AW473" s="7">
        <v>1.4065795146889819</v>
      </c>
      <c r="AX473" s="7">
        <v>1.4180901537969151</v>
      </c>
      <c r="AY473" s="7">
        <v>1.376885135070808</v>
      </c>
      <c r="AZ473" s="7">
        <v>1.4237558399437711</v>
      </c>
      <c r="BA473" s="7">
        <v>2.5431005495238632</v>
      </c>
      <c r="BB473" s="7">
        <v>3.2855125817806634</v>
      </c>
      <c r="BC473" s="7">
        <v>2.5431005495238632</v>
      </c>
      <c r="BD473" s="7">
        <v>3.2855125817806634</v>
      </c>
      <c r="BE473" s="7">
        <v>1.8919667175949906</v>
      </c>
      <c r="BF473" s="7">
        <v>2.3122677108128094</v>
      </c>
      <c r="BT473" s="7" t="s">
        <v>214</v>
      </c>
      <c r="BU473" s="7" t="s">
        <v>214</v>
      </c>
      <c r="BV473" s="7">
        <v>13</v>
      </c>
      <c r="BW473" s="7" t="s">
        <v>238</v>
      </c>
      <c r="BX473" s="9">
        <v>0</v>
      </c>
      <c r="BY473" s="7" t="s">
        <v>214</v>
      </c>
      <c r="BZ473" s="7" t="s">
        <v>214</v>
      </c>
      <c r="CA473" s="25">
        <v>0</v>
      </c>
      <c r="CB473" s="25">
        <v>0</v>
      </c>
      <c r="CC473" s="25">
        <v>0</v>
      </c>
    </row>
    <row r="474" spans="1:81" x14ac:dyDescent="0.25">
      <c r="A474" s="7">
        <v>513</v>
      </c>
      <c r="B474" s="7">
        <v>44657</v>
      </c>
      <c r="C474" s="7" t="s">
        <v>2973</v>
      </c>
      <c r="D474" s="7" t="s">
        <v>2974</v>
      </c>
      <c r="E474" s="7" t="s">
        <v>2974</v>
      </c>
      <c r="F474" s="7" t="s">
        <v>280</v>
      </c>
      <c r="H474" s="7" t="s">
        <v>224</v>
      </c>
      <c r="I474" s="8">
        <v>24.5</v>
      </c>
      <c r="J474" s="7" t="s">
        <v>214</v>
      </c>
      <c r="K474" s="8">
        <v>92.906097412109375</v>
      </c>
      <c r="L474" s="8">
        <v>0.30559998750686646</v>
      </c>
      <c r="M474" s="7" t="s">
        <v>663</v>
      </c>
      <c r="N474" s="7" t="s">
        <v>214</v>
      </c>
      <c r="O474" s="7" t="s">
        <v>214</v>
      </c>
      <c r="P474" s="7" t="s">
        <v>284</v>
      </c>
      <c r="Q474" s="7" t="s">
        <v>2975</v>
      </c>
      <c r="R474" s="7" t="s">
        <v>242</v>
      </c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>
        <v>0.54541304522301792</v>
      </c>
      <c r="AT474" s="8">
        <v>2.5160420332132158</v>
      </c>
      <c r="AU474" s="8">
        <v>-1.1438431961026769</v>
      </c>
      <c r="AV474" s="8">
        <v>-0.39003431078364303</v>
      </c>
      <c r="AW474" s="8">
        <v>1.3568743223941622</v>
      </c>
      <c r="AX474" s="8">
        <v>1.9366297225490257</v>
      </c>
      <c r="AY474" s="8">
        <v>0.58585722203000301</v>
      </c>
      <c r="AZ474" s="8">
        <v>1.5616851560822196</v>
      </c>
      <c r="BA474" s="8">
        <v>0.88576519481662463</v>
      </c>
      <c r="BB474" s="8">
        <v>3.5509278637981647</v>
      </c>
      <c r="BC474" s="8">
        <v>0.88576519481662463</v>
      </c>
      <c r="BD474" s="8">
        <v>3.5509278637981647</v>
      </c>
      <c r="BE474" s="8">
        <v>0.51930529719629259</v>
      </c>
      <c r="BF474" s="8">
        <v>2.121029721442858</v>
      </c>
      <c r="BT474" s="7" t="s">
        <v>214</v>
      </c>
      <c r="BU474" s="7" t="s">
        <v>214</v>
      </c>
      <c r="BV474" s="7">
        <v>24.5</v>
      </c>
      <c r="BW474" s="7" t="s">
        <v>224</v>
      </c>
      <c r="BX474" s="9">
        <v>0</v>
      </c>
      <c r="BY474" s="7" t="s">
        <v>214</v>
      </c>
      <c r="BZ474" s="7" t="s">
        <v>214</v>
      </c>
      <c r="CA474" s="25">
        <v>0</v>
      </c>
      <c r="CB474" s="25">
        <v>0</v>
      </c>
      <c r="CC474" s="25">
        <v>0</v>
      </c>
    </row>
    <row r="475" spans="1:81" x14ac:dyDescent="0.25">
      <c r="A475" s="7">
        <v>513</v>
      </c>
      <c r="B475" s="7">
        <v>44657</v>
      </c>
      <c r="C475" s="7" t="s">
        <v>16418</v>
      </c>
      <c r="D475" s="7" t="s">
        <v>16418</v>
      </c>
      <c r="E475" s="7" t="s">
        <v>1427</v>
      </c>
      <c r="F475" s="7" t="s">
        <v>373</v>
      </c>
      <c r="G475" s="7">
        <v>2</v>
      </c>
      <c r="H475" s="7" t="s">
        <v>255</v>
      </c>
      <c r="I475" s="8">
        <v>11.5</v>
      </c>
      <c r="J475" s="7" t="s">
        <v>414</v>
      </c>
      <c r="K475" s="8">
        <v>114.05242919921875</v>
      </c>
      <c r="L475" s="8">
        <v>5.4271230697631836</v>
      </c>
      <c r="M475" s="7" t="s">
        <v>361</v>
      </c>
      <c r="N475" s="7" t="s">
        <v>231</v>
      </c>
      <c r="O475" s="7" t="s">
        <v>374</v>
      </c>
      <c r="P475" s="7" t="s">
        <v>527</v>
      </c>
      <c r="Q475" s="7" t="s">
        <v>21101</v>
      </c>
      <c r="R475" s="7" t="s">
        <v>242</v>
      </c>
      <c r="T475" s="8">
        <v>0.6830594539642334</v>
      </c>
      <c r="U475" s="8">
        <v>0.73873227834701538</v>
      </c>
      <c r="V475" s="8">
        <v>0.67259454727172852</v>
      </c>
      <c r="W475" s="8">
        <v>0.54433649778366089</v>
      </c>
      <c r="X475" s="8">
        <v>0.31668534874916077</v>
      </c>
      <c r="Y475" s="8">
        <v>0.66549968719482422</v>
      </c>
      <c r="Z475" s="8">
        <v>0.48447942733764648</v>
      </c>
      <c r="AA475" s="8">
        <v>0.88992732763290405</v>
      </c>
      <c r="AB475" s="8">
        <v>0.93163251876831055</v>
      </c>
      <c r="AC475" s="8">
        <v>0.89422774314880371</v>
      </c>
      <c r="AD475" s="8">
        <v>0.59898781776428223</v>
      </c>
      <c r="AE475" s="8">
        <v>0.83658009767532349</v>
      </c>
      <c r="AF475" s="8">
        <v>0.87986737489700317</v>
      </c>
      <c r="AG475" s="8">
        <v>0.78511059284210205</v>
      </c>
      <c r="AH475" s="8">
        <v>1.7541740089654922E-2</v>
      </c>
      <c r="AI475" s="8">
        <v>0.14315921068191528</v>
      </c>
      <c r="AJ475" s="8">
        <v>0.23511825501918793</v>
      </c>
      <c r="AK475" s="8">
        <v>0.18525570631027222</v>
      </c>
      <c r="AL475" s="8">
        <v>8.3294332027435303E-2</v>
      </c>
      <c r="AM475" s="8">
        <v>3.3604603260755539E-2</v>
      </c>
      <c r="AN475" s="8">
        <v>0.12630182504653931</v>
      </c>
      <c r="AO475" s="8">
        <v>4.3843809515237808E-2</v>
      </c>
      <c r="AP475" s="8">
        <v>-1.4587174654006958</v>
      </c>
      <c r="AQ475" s="8"/>
      <c r="AR475" s="8"/>
      <c r="BG475" s="7">
        <v>-50</v>
      </c>
      <c r="BH475" s="7">
        <v>-50</v>
      </c>
      <c r="BI475" s="7">
        <v>-50</v>
      </c>
      <c r="BJ475" s="7">
        <v>-44.900676973964423</v>
      </c>
      <c r="BK475" s="7">
        <v>-37.646532967082067</v>
      </c>
      <c r="BL475" s="7">
        <v>-37.646532967082067</v>
      </c>
      <c r="BM475" s="7">
        <v>-45.032290484688104</v>
      </c>
      <c r="BN475" s="7">
        <v>180.56413972219698</v>
      </c>
      <c r="BO475" s="7">
        <v>181.46552247888565</v>
      </c>
      <c r="BP475" s="7">
        <v>209.67881283013557</v>
      </c>
      <c r="BQ475" s="7">
        <v>165.26274201491944</v>
      </c>
      <c r="BR475" s="7">
        <v>156.98921455746057</v>
      </c>
      <c r="BS475" s="7">
        <v>156.98921455746057</v>
      </c>
      <c r="BT475" s="7" t="s">
        <v>399</v>
      </c>
      <c r="BU475" s="7" t="s">
        <v>400</v>
      </c>
      <c r="BV475" s="7">
        <v>10.5</v>
      </c>
      <c r="BW475" s="7" t="s">
        <v>345</v>
      </c>
      <c r="BX475" s="9">
        <v>1.6499999761581421</v>
      </c>
      <c r="BY475" s="7" t="s">
        <v>231</v>
      </c>
      <c r="BZ475" s="7" t="s">
        <v>214</v>
      </c>
      <c r="CA475" s="25">
        <v>0</v>
      </c>
      <c r="CB475" s="25">
        <v>0</v>
      </c>
      <c r="CC475" s="25">
        <v>0</v>
      </c>
    </row>
    <row r="476" spans="1:81" x14ac:dyDescent="0.25">
      <c r="A476" s="7">
        <v>513</v>
      </c>
      <c r="B476" s="7">
        <v>44657</v>
      </c>
      <c r="C476" s="7" t="s">
        <v>17549</v>
      </c>
      <c r="D476" s="7" t="s">
        <v>17549</v>
      </c>
      <c r="E476" s="7" t="s">
        <v>214</v>
      </c>
      <c r="F476" s="7" t="s">
        <v>212</v>
      </c>
      <c r="H476" s="7" t="s">
        <v>224</v>
      </c>
      <c r="I476" s="8">
        <v>24.5</v>
      </c>
      <c r="J476" s="7" t="s">
        <v>214</v>
      </c>
      <c r="K476" s="8">
        <v>277.95565795898438</v>
      </c>
      <c r="L476" s="8">
        <v>2.5952813625335693</v>
      </c>
      <c r="M476" s="7" t="s">
        <v>361</v>
      </c>
      <c r="N476" s="7" t="s">
        <v>214</v>
      </c>
      <c r="O476" s="7" t="s">
        <v>214</v>
      </c>
      <c r="P476" s="7" t="s">
        <v>249</v>
      </c>
      <c r="Q476" s="7" t="s">
        <v>1428</v>
      </c>
      <c r="R476" s="7" t="s">
        <v>242</v>
      </c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7" t="s">
        <v>214</v>
      </c>
      <c r="BU476" s="7" t="s">
        <v>214</v>
      </c>
      <c r="BV476" s="7">
        <v>24.5</v>
      </c>
      <c r="BW476" s="7" t="s">
        <v>224</v>
      </c>
      <c r="BX476" s="9">
        <v>0</v>
      </c>
      <c r="BY476" s="7" t="s">
        <v>214</v>
      </c>
      <c r="BZ476" s="7" t="s">
        <v>214</v>
      </c>
      <c r="CA476" s="25">
        <v>2</v>
      </c>
      <c r="CB476" s="25">
        <v>6</v>
      </c>
      <c r="CC476" s="25">
        <v>10</v>
      </c>
    </row>
    <row r="477" spans="1:81" x14ac:dyDescent="0.25">
      <c r="A477" s="7">
        <v>513</v>
      </c>
      <c r="B477" s="7">
        <v>44657</v>
      </c>
      <c r="C477" s="7" t="s">
        <v>1429</v>
      </c>
      <c r="D477" s="7" t="s">
        <v>1430</v>
      </c>
      <c r="E477" s="7" t="s">
        <v>1430</v>
      </c>
      <c r="F477" s="7" t="s">
        <v>223</v>
      </c>
      <c r="H477" s="7" t="s">
        <v>224</v>
      </c>
      <c r="I477" s="8">
        <v>24.5</v>
      </c>
      <c r="J477" s="7" t="s">
        <v>214</v>
      </c>
      <c r="K477" s="8">
        <v>431.2203369140625</v>
      </c>
      <c r="L477" s="8">
        <v>3.8608784675598145</v>
      </c>
      <c r="M477" s="7" t="s">
        <v>327</v>
      </c>
      <c r="N477" s="7" t="s">
        <v>214</v>
      </c>
      <c r="O477" s="7" t="s">
        <v>214</v>
      </c>
      <c r="P477" s="7" t="s">
        <v>233</v>
      </c>
      <c r="Q477" s="7" t="s">
        <v>1431</v>
      </c>
      <c r="R477" s="7" t="s">
        <v>242</v>
      </c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>
        <v>0.84007732669203827</v>
      </c>
      <c r="AT477" s="8">
        <v>2.4223140390374516</v>
      </c>
      <c r="AU477" s="8">
        <v>2.8260269299305354</v>
      </c>
      <c r="AV477" s="8">
        <v>2.3411255623145788</v>
      </c>
      <c r="AW477" s="8">
        <v>1.5144705323423535</v>
      </c>
      <c r="AX477" s="8">
        <v>1.9382630536001035</v>
      </c>
      <c r="AY477" s="8">
        <v>1.6661265429955812</v>
      </c>
      <c r="AZ477" s="8">
        <v>1.6004348796774954</v>
      </c>
      <c r="BA477" s="8">
        <v>2.3628136740334353</v>
      </c>
      <c r="BB477" s="8">
        <v>1.9675612793707138</v>
      </c>
      <c r="BC477" s="8">
        <v>2.3628136740334353</v>
      </c>
      <c r="BD477" s="8">
        <v>1.9675612793707138</v>
      </c>
      <c r="BE477" s="8">
        <v>1.9287214466712299</v>
      </c>
      <c r="BF477" s="8">
        <v>2.039543348895176</v>
      </c>
      <c r="BT477" s="7" t="s">
        <v>214</v>
      </c>
      <c r="BU477" s="7" t="s">
        <v>214</v>
      </c>
      <c r="BV477" s="7">
        <v>24.5</v>
      </c>
      <c r="BW477" s="7" t="s">
        <v>224</v>
      </c>
      <c r="BX477" s="9">
        <v>0</v>
      </c>
      <c r="BY477" s="7" t="s">
        <v>214</v>
      </c>
      <c r="BZ477" s="7" t="s">
        <v>214</v>
      </c>
      <c r="CA477" s="25">
        <v>0</v>
      </c>
      <c r="CB477" s="25">
        <v>0</v>
      </c>
      <c r="CC477" s="25">
        <v>0</v>
      </c>
    </row>
    <row r="478" spans="1:81" x14ac:dyDescent="0.25">
      <c r="A478" s="7">
        <v>513</v>
      </c>
      <c r="B478" s="7">
        <v>44657</v>
      </c>
      <c r="C478" s="7" t="s">
        <v>1432</v>
      </c>
      <c r="D478" s="7" t="s">
        <v>1432</v>
      </c>
      <c r="E478" s="7" t="s">
        <v>1432</v>
      </c>
      <c r="F478" s="7" t="s">
        <v>360</v>
      </c>
      <c r="H478" s="7" t="s">
        <v>224</v>
      </c>
      <c r="I478" s="8">
        <v>24.5</v>
      </c>
      <c r="J478" s="7" t="s">
        <v>214</v>
      </c>
      <c r="K478" s="8">
        <v>310.69549560546875</v>
      </c>
      <c r="L478" s="8">
        <v>4.197199821472168</v>
      </c>
      <c r="M478" s="7" t="s">
        <v>361</v>
      </c>
      <c r="N478" s="7" t="s">
        <v>214</v>
      </c>
      <c r="O478" s="7" t="s">
        <v>214</v>
      </c>
      <c r="P478" s="7" t="s">
        <v>362</v>
      </c>
      <c r="Q478" s="7" t="s">
        <v>1433</v>
      </c>
      <c r="R478" s="7" t="s">
        <v>242</v>
      </c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>
        <v>0.97788019893733491</v>
      </c>
      <c r="AT478" s="8">
        <v>2.0601580692346961</v>
      </c>
      <c r="AU478" s="8">
        <v>-0.60231003562965246</v>
      </c>
      <c r="AV478" s="8">
        <v>-0.11987751302111409</v>
      </c>
      <c r="AW478" s="8">
        <v>1.7519389715159335</v>
      </c>
      <c r="AX478" s="8">
        <v>1.8724565020447379</v>
      </c>
      <c r="AY478" s="8">
        <v>-0.62710511783552281</v>
      </c>
      <c r="AZ478" s="8">
        <v>-0.16518195609525491</v>
      </c>
      <c r="BA478" s="8">
        <v>1.8432017282580997</v>
      </c>
      <c r="BB478" s="8">
        <v>2.1517176898478847</v>
      </c>
      <c r="BC478" s="8">
        <v>0.48992487691755854</v>
      </c>
      <c r="BD478" s="8">
        <v>1.0126220043855099</v>
      </c>
      <c r="BE478" s="8">
        <v>0.63892177036062525</v>
      </c>
      <c r="BF478" s="8">
        <v>1.1353157993994099</v>
      </c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7" t="s">
        <v>214</v>
      </c>
      <c r="BU478" s="7" t="s">
        <v>214</v>
      </c>
      <c r="BV478" s="7">
        <v>24.5</v>
      </c>
      <c r="BW478" s="7" t="s">
        <v>224</v>
      </c>
      <c r="BX478" s="9">
        <v>0</v>
      </c>
      <c r="BY478" s="7" t="s">
        <v>214</v>
      </c>
      <c r="BZ478" s="7" t="s">
        <v>214</v>
      </c>
      <c r="CA478" s="25">
        <v>0</v>
      </c>
      <c r="CB478" s="25">
        <v>0</v>
      </c>
      <c r="CC478" s="25">
        <v>0</v>
      </c>
    </row>
    <row r="479" spans="1:81" x14ac:dyDescent="0.25">
      <c r="A479" s="7">
        <v>513</v>
      </c>
      <c r="B479" s="7">
        <v>44657</v>
      </c>
      <c r="C479" s="7" t="s">
        <v>1434</v>
      </c>
      <c r="D479" s="7" t="s">
        <v>22038</v>
      </c>
      <c r="E479" s="7" t="s">
        <v>1435</v>
      </c>
      <c r="F479" s="7" t="s">
        <v>266</v>
      </c>
      <c r="H479" s="7" t="s">
        <v>224</v>
      </c>
      <c r="I479" s="8">
        <v>24.5</v>
      </c>
      <c r="J479" s="7" t="s">
        <v>214</v>
      </c>
      <c r="K479" s="8">
        <v>1036.734130859375</v>
      </c>
      <c r="L479" s="8">
        <v>2.921299934387207</v>
      </c>
      <c r="M479" s="7" t="s">
        <v>380</v>
      </c>
      <c r="N479" s="7" t="s">
        <v>214</v>
      </c>
      <c r="O479" s="7" t="s">
        <v>367</v>
      </c>
      <c r="P479" s="7" t="s">
        <v>269</v>
      </c>
      <c r="Q479" s="7" t="s">
        <v>1436</v>
      </c>
      <c r="R479" s="7" t="s">
        <v>337</v>
      </c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>
        <v>0.75409733471966556</v>
      </c>
      <c r="AT479" s="8">
        <v>2.3904486164777494</v>
      </c>
      <c r="AU479" s="8">
        <v>2.9844788490009888</v>
      </c>
      <c r="AV479" s="8">
        <v>3.2358557063127855</v>
      </c>
      <c r="AW479" s="8">
        <v>1.3145543004279883</v>
      </c>
      <c r="AX479" s="8">
        <v>2.1502909591625503</v>
      </c>
      <c r="AY479" s="8">
        <v>1.6930456687135307</v>
      </c>
      <c r="AZ479" s="8">
        <v>1.4116518753540257</v>
      </c>
      <c r="BA479" s="8">
        <v>2.0950118088461558</v>
      </c>
      <c r="BB479" s="8">
        <v>2.9144502741017333</v>
      </c>
      <c r="BC479" s="8">
        <v>0.37373671379507323</v>
      </c>
      <c r="BD479" s="8">
        <v>0.84957040660438654</v>
      </c>
      <c r="BE479" s="8">
        <v>1.5358207792505671</v>
      </c>
      <c r="BF479" s="8">
        <v>2.1587113063355385</v>
      </c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7" t="s">
        <v>214</v>
      </c>
      <c r="BU479" s="7" t="s">
        <v>214</v>
      </c>
      <c r="BV479" s="7">
        <v>17.5</v>
      </c>
      <c r="BW479" s="7" t="s">
        <v>312</v>
      </c>
      <c r="BX479" s="9">
        <v>0</v>
      </c>
      <c r="BY479" s="7" t="s">
        <v>214</v>
      </c>
      <c r="BZ479" s="7" t="s">
        <v>214</v>
      </c>
      <c r="CA479" s="25">
        <v>0</v>
      </c>
      <c r="CB479" s="25">
        <v>0</v>
      </c>
      <c r="CC479" s="25">
        <v>0</v>
      </c>
    </row>
    <row r="480" spans="1:81" x14ac:dyDescent="0.25">
      <c r="A480" s="7">
        <v>513</v>
      </c>
      <c r="B480" s="7">
        <v>44657</v>
      </c>
      <c r="C480" s="7" t="s">
        <v>1437</v>
      </c>
      <c r="D480" s="7" t="s">
        <v>1438</v>
      </c>
      <c r="E480" s="7" t="s">
        <v>214</v>
      </c>
      <c r="F480" s="7" t="s">
        <v>409</v>
      </c>
      <c r="H480" s="7" t="s">
        <v>224</v>
      </c>
      <c r="I480" s="8">
        <v>24.5</v>
      </c>
      <c r="J480" s="7" t="s">
        <v>214</v>
      </c>
      <c r="K480" s="8">
        <v>419.46029663085938</v>
      </c>
      <c r="L480" s="8">
        <v>1.0568000078201294</v>
      </c>
      <c r="M480" s="7" t="s">
        <v>349</v>
      </c>
      <c r="N480" s="7" t="s">
        <v>214</v>
      </c>
      <c r="O480" s="7" t="s">
        <v>214</v>
      </c>
      <c r="P480" s="7" t="s">
        <v>217</v>
      </c>
      <c r="Q480" s="7" t="s">
        <v>1439</v>
      </c>
      <c r="R480" s="7" t="s">
        <v>242</v>
      </c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>
        <v>0.82304282077922097</v>
      </c>
      <c r="AT480" s="8">
        <v>2.5451450886712421</v>
      </c>
      <c r="AU480" s="8">
        <v>-1.6835300029272302</v>
      </c>
      <c r="AV480" s="8">
        <v>-0.95492320169003519</v>
      </c>
      <c r="AW480" s="8">
        <v>1.4858110456051554</v>
      </c>
      <c r="AX480" s="8">
        <v>1.8871405543801527</v>
      </c>
      <c r="AY480" s="8">
        <v>0.85965496705047706</v>
      </c>
      <c r="AZ480" s="8">
        <v>1.1207971027721157</v>
      </c>
      <c r="BA480" s="8">
        <v>-0.44055223321635978</v>
      </c>
      <c r="BB480" s="8">
        <v>0.25713912181449522</v>
      </c>
      <c r="BC480" s="8">
        <v>0.70300723131451204</v>
      </c>
      <c r="BD480" s="8">
        <v>1.5556412860025275</v>
      </c>
      <c r="BE480" s="8">
        <v>0.29123897143429595</v>
      </c>
      <c r="BF480" s="8">
        <v>1.0684899919917497</v>
      </c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7" t="s">
        <v>214</v>
      </c>
      <c r="BU480" s="7" t="s">
        <v>214</v>
      </c>
      <c r="BV480" s="7">
        <v>24.5</v>
      </c>
      <c r="BW480" s="7" t="s">
        <v>224</v>
      </c>
      <c r="BX480" s="9">
        <v>0</v>
      </c>
      <c r="BY480" s="7" t="s">
        <v>214</v>
      </c>
      <c r="BZ480" s="7" t="s">
        <v>214</v>
      </c>
      <c r="CA480" s="25">
        <v>2</v>
      </c>
      <c r="CB480" s="25">
        <v>6</v>
      </c>
      <c r="CC480" s="25">
        <v>10</v>
      </c>
    </row>
    <row r="481" spans="1:81" x14ac:dyDescent="0.25">
      <c r="A481" s="7">
        <v>513</v>
      </c>
      <c r="B481" s="7">
        <v>44657</v>
      </c>
      <c r="C481" s="7" t="s">
        <v>1440</v>
      </c>
      <c r="D481" s="7" t="s">
        <v>1441</v>
      </c>
      <c r="E481" s="7" t="s">
        <v>1441</v>
      </c>
      <c r="F481" s="7" t="s">
        <v>223</v>
      </c>
      <c r="H481" s="7" t="s">
        <v>224</v>
      </c>
      <c r="I481" s="8">
        <v>24.5</v>
      </c>
      <c r="J481" s="7" t="s">
        <v>214</v>
      </c>
      <c r="K481" s="8">
        <v>9908.625</v>
      </c>
      <c r="L481" s="8">
        <v>5.0228352546691895</v>
      </c>
      <c r="M481" s="7" t="s">
        <v>1442</v>
      </c>
      <c r="N481" s="7" t="s">
        <v>214</v>
      </c>
      <c r="O481" s="7" t="s">
        <v>214</v>
      </c>
      <c r="P481" s="7" t="s">
        <v>217</v>
      </c>
      <c r="Q481" s="7" t="s">
        <v>1443</v>
      </c>
      <c r="R481" s="7" t="s">
        <v>291</v>
      </c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>
        <v>-1.3921204861412775</v>
      </c>
      <c r="AT481" s="8">
        <v>-1.4762803431646159</v>
      </c>
      <c r="AU481" s="8">
        <v>-1.310879373482815</v>
      </c>
      <c r="AV481" s="8">
        <v>-1.4190921757524702</v>
      </c>
      <c r="AW481" s="8">
        <v>-1.4227256915731772</v>
      </c>
      <c r="AX481" s="8">
        <v>-1.5345613155532418</v>
      </c>
      <c r="AY481" s="8">
        <v>-1.4589052825296414</v>
      </c>
      <c r="AZ481" s="8">
        <v>-1.525161898398895</v>
      </c>
      <c r="BA481" s="8">
        <v>-1.4227256915731772</v>
      </c>
      <c r="BB481" s="8">
        <v>-1.5345613155532418</v>
      </c>
      <c r="BC481" s="8">
        <v>-1.4589052825296414</v>
      </c>
      <c r="BD481" s="8">
        <v>-1.525161898398895</v>
      </c>
      <c r="BE481" s="8">
        <v>-1.4110436346382882</v>
      </c>
      <c r="BF481" s="8">
        <v>-1.5024698244702268</v>
      </c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7" t="s">
        <v>214</v>
      </c>
      <c r="BU481" s="7" t="s">
        <v>214</v>
      </c>
      <c r="BV481" s="7">
        <v>15.5</v>
      </c>
      <c r="BW481" s="7" t="s">
        <v>226</v>
      </c>
      <c r="BX481" s="9">
        <v>0</v>
      </c>
      <c r="BY481" s="7" t="s">
        <v>214</v>
      </c>
      <c r="BZ481" s="7" t="s">
        <v>214</v>
      </c>
      <c r="CA481" s="25">
        <v>0</v>
      </c>
      <c r="CB481" s="25">
        <v>0</v>
      </c>
      <c r="CC481" s="25">
        <v>0</v>
      </c>
    </row>
    <row r="482" spans="1:81" x14ac:dyDescent="0.25">
      <c r="A482" s="7">
        <v>513</v>
      </c>
      <c r="B482" s="7">
        <v>44657</v>
      </c>
      <c r="C482" s="7" t="s">
        <v>3034</v>
      </c>
      <c r="D482" s="7" t="s">
        <v>3035</v>
      </c>
      <c r="E482" s="7" t="s">
        <v>3036</v>
      </c>
      <c r="F482" s="7" t="s">
        <v>212</v>
      </c>
      <c r="H482" s="7" t="s">
        <v>224</v>
      </c>
      <c r="I482" s="8">
        <v>24.5</v>
      </c>
      <c r="J482" s="7" t="s">
        <v>214</v>
      </c>
      <c r="K482" s="8">
        <v>273.51486206054688</v>
      </c>
      <c r="L482" s="8">
        <v>13.55780029296875</v>
      </c>
      <c r="M482" s="7" t="s">
        <v>361</v>
      </c>
      <c r="N482" s="7" t="s">
        <v>214</v>
      </c>
      <c r="O482" s="7" t="s">
        <v>374</v>
      </c>
      <c r="P482" s="7" t="s">
        <v>393</v>
      </c>
      <c r="Q482" s="7" t="s">
        <v>3037</v>
      </c>
      <c r="R482" s="7" t="s">
        <v>242</v>
      </c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>
        <v>0.7810911036632523</v>
      </c>
      <c r="AT482" s="8">
        <v>2.2742246284373739</v>
      </c>
      <c r="AU482" s="8">
        <v>0.19039633923029037</v>
      </c>
      <c r="AV482" s="8">
        <v>1.775750747116402</v>
      </c>
      <c r="AW482" s="8">
        <v>1.5008951475214174</v>
      </c>
      <c r="AX482" s="8">
        <v>1.925054216561924</v>
      </c>
      <c r="AY482" s="8">
        <v>0.90043878920114839</v>
      </c>
      <c r="AZ482" s="8">
        <v>1.4789177489535301</v>
      </c>
      <c r="BA482" s="8">
        <v>2.0519498144245469</v>
      </c>
      <c r="BB482" s="8">
        <v>2.2382607419507701</v>
      </c>
      <c r="BC482" s="8">
        <v>1.9012784705395096</v>
      </c>
      <c r="BD482" s="8">
        <v>1.7161067000265506</v>
      </c>
      <c r="BE482" s="8">
        <v>1.2210082774300275</v>
      </c>
      <c r="BF482" s="8">
        <v>1.9013857971744252</v>
      </c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7" t="s">
        <v>214</v>
      </c>
      <c r="BU482" s="7" t="s">
        <v>214</v>
      </c>
      <c r="BV482" s="7">
        <v>10.5</v>
      </c>
      <c r="BW482" s="7" t="s">
        <v>345</v>
      </c>
      <c r="BX482" s="9">
        <v>0</v>
      </c>
      <c r="BY482" s="7" t="s">
        <v>214</v>
      </c>
      <c r="BZ482" s="7" t="s">
        <v>214</v>
      </c>
      <c r="CA482" s="25">
        <v>0</v>
      </c>
      <c r="CB482" s="25">
        <v>0</v>
      </c>
      <c r="CC482" s="25">
        <v>0</v>
      </c>
    </row>
    <row r="483" spans="1:81" x14ac:dyDescent="0.25">
      <c r="A483" s="7">
        <v>513</v>
      </c>
      <c r="B483" s="7">
        <v>44657</v>
      </c>
      <c r="C483" s="7" t="s">
        <v>3038</v>
      </c>
      <c r="D483" s="7" t="s">
        <v>3038</v>
      </c>
      <c r="E483" s="7" t="s">
        <v>3038</v>
      </c>
      <c r="F483" s="7" t="s">
        <v>223</v>
      </c>
      <c r="G483" s="7">
        <v>2</v>
      </c>
      <c r="H483" s="7" t="s">
        <v>287</v>
      </c>
      <c r="I483" s="8">
        <v>14.5</v>
      </c>
      <c r="J483" s="7" t="s">
        <v>281</v>
      </c>
      <c r="K483" s="8">
        <v>351.52899169921875</v>
      </c>
      <c r="L483" s="8">
        <v>5.2069997787475586</v>
      </c>
      <c r="M483" s="7" t="s">
        <v>447</v>
      </c>
      <c r="N483" s="7" t="s">
        <v>216</v>
      </c>
      <c r="O483" s="7" t="s">
        <v>396</v>
      </c>
      <c r="P483" s="7" t="s">
        <v>217</v>
      </c>
      <c r="Q483" s="7" t="s">
        <v>3039</v>
      </c>
      <c r="R483" s="7" t="s">
        <v>291</v>
      </c>
      <c r="T483" s="8">
        <v>0.90330219268798828</v>
      </c>
      <c r="U483" s="8">
        <v>0.84565377235412598</v>
      </c>
      <c r="V483" s="8">
        <v>0.89922577142715454</v>
      </c>
      <c r="W483" s="8">
        <v>0.72332370281219482</v>
      </c>
      <c r="X483" s="8">
        <v>0.57583850622177124</v>
      </c>
      <c r="Y483" s="8">
        <v>0.85732686519622803</v>
      </c>
      <c r="Z483" s="8">
        <v>0.71358734369277954</v>
      </c>
      <c r="AA483" s="8">
        <v>0.92834186553955078</v>
      </c>
      <c r="AB483" s="8">
        <v>0.91714894771575928</v>
      </c>
      <c r="AC483" s="8">
        <v>0.90672165155410767</v>
      </c>
      <c r="AD483" s="8">
        <v>0.81672060489654541</v>
      </c>
      <c r="AE483" s="8">
        <v>0.88900774717330933</v>
      </c>
      <c r="AF483" s="8">
        <v>0.96846747398376465</v>
      </c>
      <c r="AG483" s="8">
        <v>0.93466287851333618</v>
      </c>
      <c r="AH483" s="8">
        <v>0.16659252345561981</v>
      </c>
      <c r="AI483" s="8">
        <v>1.7979462146759033</v>
      </c>
      <c r="AJ483" s="8">
        <v>2.5560817718505859</v>
      </c>
      <c r="AK483" s="8">
        <v>2.3521761894226074</v>
      </c>
      <c r="AL483" s="8">
        <v>1.0511472225189209</v>
      </c>
      <c r="AM483" s="8">
        <v>0.58030235767364502</v>
      </c>
      <c r="AN483" s="8">
        <v>1.5452227592468262</v>
      </c>
      <c r="AO483" s="8">
        <v>0.61328583955764771</v>
      </c>
      <c r="AP483" s="8">
        <v>0.32758653163909912</v>
      </c>
      <c r="AQ483" s="8"/>
      <c r="AR483" s="8"/>
      <c r="AS483" s="8">
        <v>-1.0558967209577035</v>
      </c>
      <c r="AT483" s="8">
        <v>-0.44140749781807664</v>
      </c>
      <c r="AU483" s="8">
        <v>0.3729136160439126</v>
      </c>
      <c r="AV483" s="8">
        <v>0.53390899074315279</v>
      </c>
      <c r="AW483" s="8">
        <v>-0.10401755806117308</v>
      </c>
      <c r="AX483" s="8">
        <v>0.58094532824520928</v>
      </c>
      <c r="AY483" s="8">
        <v>0.75786923403437711</v>
      </c>
      <c r="AZ483" s="8">
        <v>1.0961177497695416</v>
      </c>
      <c r="BA483" s="8">
        <v>-1.2277980252621272</v>
      </c>
      <c r="BB483" s="8">
        <v>-0.69293963888591115</v>
      </c>
      <c r="BC483" s="8">
        <v>-1.2277980252621272</v>
      </c>
      <c r="BD483" s="8">
        <v>-0.69293963888591115</v>
      </c>
      <c r="BE483" s="8">
        <v>-0.41412124657747357</v>
      </c>
      <c r="BF483" s="8">
        <v>6.394754886133408E-2</v>
      </c>
      <c r="BG483" s="8">
        <v>6.0619125380286212</v>
      </c>
      <c r="BH483" s="8">
        <v>0.1852150090755896</v>
      </c>
      <c r="BI483" s="8">
        <v>14.587332313975065</v>
      </c>
      <c r="BJ483" s="8">
        <v>-3.4228639176736277</v>
      </c>
      <c r="BK483" s="8">
        <v>-4.6131424838316972</v>
      </c>
      <c r="BL483" s="8">
        <v>-4.6131424838316972</v>
      </c>
      <c r="BM483" s="8">
        <v>1.364218495957042</v>
      </c>
      <c r="BN483" s="8">
        <v>330.21961167659822</v>
      </c>
      <c r="BO483" s="8">
        <v>350.87790724533971</v>
      </c>
      <c r="BP483" s="8">
        <v>300.25028950008789</v>
      </c>
      <c r="BQ483" s="8">
        <v>363.56135071625323</v>
      </c>
      <c r="BR483" s="8">
        <v>367.74552495828061</v>
      </c>
      <c r="BS483" s="8">
        <v>367.74552495828061</v>
      </c>
      <c r="BT483" s="7" t="s">
        <v>297</v>
      </c>
      <c r="BU483" s="7" t="s">
        <v>298</v>
      </c>
      <c r="BV483" s="7">
        <v>13.166666984558105</v>
      </c>
      <c r="BW483" s="7" t="s">
        <v>238</v>
      </c>
      <c r="BX483" s="9">
        <v>2.5</v>
      </c>
      <c r="BY483" s="7" t="s">
        <v>216</v>
      </c>
      <c r="BZ483" s="7" t="s">
        <v>214</v>
      </c>
      <c r="CA483" s="25">
        <v>0</v>
      </c>
      <c r="CB483" s="25">
        <v>0</v>
      </c>
      <c r="CC483" s="25">
        <v>0</v>
      </c>
    </row>
    <row r="484" spans="1:81" x14ac:dyDescent="0.25">
      <c r="A484" s="7">
        <v>513</v>
      </c>
      <c r="B484" s="7">
        <v>44657</v>
      </c>
      <c r="C484" s="7" t="s">
        <v>3040</v>
      </c>
      <c r="D484" s="7" t="s">
        <v>3041</v>
      </c>
      <c r="E484" s="7" t="s">
        <v>3041</v>
      </c>
      <c r="F484" s="7" t="s">
        <v>266</v>
      </c>
      <c r="G484" s="7">
        <v>2</v>
      </c>
      <c r="H484" s="7" t="s">
        <v>345</v>
      </c>
      <c r="I484" s="8">
        <v>10.5</v>
      </c>
      <c r="J484" s="7" t="s">
        <v>214</v>
      </c>
      <c r="K484" s="8">
        <v>124.17732238769531</v>
      </c>
      <c r="L484" s="8">
        <v>7.3022284507751465</v>
      </c>
      <c r="M484" s="7" t="s">
        <v>447</v>
      </c>
      <c r="N484" s="7" t="s">
        <v>231</v>
      </c>
      <c r="O484" s="7" t="s">
        <v>214</v>
      </c>
      <c r="P484" s="7" t="s">
        <v>269</v>
      </c>
      <c r="Q484" s="7" t="s">
        <v>3042</v>
      </c>
      <c r="R484" s="7" t="s">
        <v>291</v>
      </c>
      <c r="T484" s="8">
        <v>0.85714805126190186</v>
      </c>
      <c r="U484" s="8">
        <v>0.85377061367034912</v>
      </c>
      <c r="V484" s="8">
        <v>0.85433089733123779</v>
      </c>
      <c r="W484" s="8">
        <v>0.64648020267486572</v>
      </c>
      <c r="X484" s="8">
        <v>0.4727092981338501</v>
      </c>
      <c r="Y484" s="8">
        <v>0.86875128746032715</v>
      </c>
      <c r="Z484" s="8">
        <v>0.74543958902359009</v>
      </c>
      <c r="AA484" s="8">
        <v>0.94296896457672119</v>
      </c>
      <c r="AB484" s="8">
        <v>0.97525089979171753</v>
      </c>
      <c r="AC484" s="8">
        <v>0.96626806259155273</v>
      </c>
      <c r="AD484" s="8">
        <v>0.87105917930603027</v>
      </c>
      <c r="AE484" s="8">
        <v>0.74118906259536743</v>
      </c>
      <c r="AF484" s="8">
        <v>0.95785439014434814</v>
      </c>
      <c r="AG484" s="8">
        <v>0.8987775444984436</v>
      </c>
      <c r="AH484" s="8">
        <v>4.3224643915891647E-2</v>
      </c>
      <c r="AI484" s="8">
        <v>0.44266524910926819</v>
      </c>
      <c r="AJ484" s="8">
        <v>0.669575035572052</v>
      </c>
      <c r="AK484" s="8">
        <v>0.5798332691192627</v>
      </c>
      <c r="AL484" s="8">
        <v>0.24375976622104645</v>
      </c>
      <c r="AM484" s="8">
        <v>0.12360148876905441</v>
      </c>
      <c r="AN484" s="8">
        <v>0.40627121925354004</v>
      </c>
      <c r="AO484" s="8">
        <v>0.16622801125049591</v>
      </c>
      <c r="AP484" s="8">
        <v>-0.14447151124477386</v>
      </c>
      <c r="AQ484" s="8"/>
      <c r="AR484" s="8"/>
      <c r="AS484" s="8">
        <v>-1.4459744074337277</v>
      </c>
      <c r="AT484" s="8">
        <v>-1.2982305689680098</v>
      </c>
      <c r="AU484" s="8">
        <v>-0.98250344462165196</v>
      </c>
      <c r="AV484" s="8">
        <v>-0.72378832168815221</v>
      </c>
      <c r="AW484" s="8">
        <v>-0.49325512817972494</v>
      </c>
      <c r="AX484" s="8">
        <v>-0.37787339107684026</v>
      </c>
      <c r="AY484" s="8">
        <v>-0.73502757222350712</v>
      </c>
      <c r="AZ484" s="8">
        <v>-0.38047233595763286</v>
      </c>
      <c r="BA484" s="8">
        <v>-1.6805937265241242</v>
      </c>
      <c r="BB484" s="8">
        <v>-1.4837169576063263</v>
      </c>
      <c r="BC484" s="8">
        <v>-1.2689841436957103</v>
      </c>
      <c r="BD484" s="8">
        <v>-1.0013894126506702</v>
      </c>
      <c r="BE484" s="8">
        <v>-1.101056403779741</v>
      </c>
      <c r="BF484" s="8">
        <v>-0.87757849799127197</v>
      </c>
      <c r="BG484" s="8">
        <v>-18.904628123994993</v>
      </c>
      <c r="BH484" s="8">
        <v>-4.5588899558825684</v>
      </c>
      <c r="BI484" s="8">
        <v>-7.6766587262510217</v>
      </c>
      <c r="BJ484" s="8">
        <v>14.222607290884659</v>
      </c>
      <c r="BK484" s="8">
        <v>-1.872719047824295</v>
      </c>
      <c r="BL484" s="8">
        <v>15.154287911354663</v>
      </c>
      <c r="BM484" s="8">
        <v>-0.60600010861892595</v>
      </c>
      <c r="BN484" s="8">
        <v>147.65258339942349</v>
      </c>
      <c r="BO484" s="8">
        <v>129.83842986551187</v>
      </c>
      <c r="BP484" s="8">
        <v>133.70999164279519</v>
      </c>
      <c r="BQ484" s="8">
        <v>106.51606948015761</v>
      </c>
      <c r="BR484" s="8">
        <v>126.50281475712787</v>
      </c>
      <c r="BS484" s="8">
        <v>105.35913343245289</v>
      </c>
      <c r="BT484" s="7" t="s">
        <v>382</v>
      </c>
      <c r="BU484" s="7" t="s">
        <v>383</v>
      </c>
      <c r="BV484" s="7">
        <v>10.5</v>
      </c>
      <c r="BW484" s="7" t="s">
        <v>345</v>
      </c>
      <c r="BX484" s="9">
        <v>2.4500000476837158</v>
      </c>
      <c r="BY484" s="7" t="s">
        <v>231</v>
      </c>
      <c r="BZ484" s="7" t="s">
        <v>214</v>
      </c>
      <c r="CA484" s="25">
        <v>0</v>
      </c>
      <c r="CB484" s="25">
        <v>0</v>
      </c>
      <c r="CC484" s="25">
        <v>1</v>
      </c>
    </row>
    <row r="485" spans="1:81" x14ac:dyDescent="0.25">
      <c r="A485" s="7">
        <v>513</v>
      </c>
      <c r="B485" s="7">
        <v>44657</v>
      </c>
      <c r="C485" s="7" t="s">
        <v>3043</v>
      </c>
      <c r="D485" s="7" t="s">
        <v>3044</v>
      </c>
      <c r="E485" s="7" t="s">
        <v>3044</v>
      </c>
      <c r="F485" s="7" t="s">
        <v>237</v>
      </c>
      <c r="H485" s="7" t="s">
        <v>430</v>
      </c>
      <c r="I485" s="8">
        <v>16.5</v>
      </c>
      <c r="J485" s="7" t="s">
        <v>214</v>
      </c>
      <c r="K485" s="8">
        <v>565.96356201171875</v>
      </c>
      <c r="L485" s="8">
        <v>5.2083001136779785</v>
      </c>
      <c r="M485" s="7" t="s">
        <v>639</v>
      </c>
      <c r="N485" s="7" t="s">
        <v>295</v>
      </c>
      <c r="O485" s="7" t="s">
        <v>367</v>
      </c>
      <c r="P485" s="7" t="s">
        <v>233</v>
      </c>
      <c r="Q485" s="7" t="s">
        <v>3045</v>
      </c>
      <c r="R485" s="7" t="s">
        <v>291</v>
      </c>
      <c r="T485" s="8">
        <v>0.82647013664245605</v>
      </c>
      <c r="U485" s="8">
        <v>0.78858572244644165</v>
      </c>
      <c r="V485" s="8">
        <v>0.84583950042724609</v>
      </c>
      <c r="W485" s="8">
        <v>0.62473911046981812</v>
      </c>
      <c r="X485" s="8">
        <v>0.57193386554718018</v>
      </c>
      <c r="Y485" s="8">
        <v>0.8317873477935791</v>
      </c>
      <c r="Z485" s="8">
        <v>0.67504674196243286</v>
      </c>
      <c r="AA485" s="8">
        <v>0.87391233444213867</v>
      </c>
      <c r="AB485" s="8">
        <v>0.87504833936691284</v>
      </c>
      <c r="AC485" s="8">
        <v>0.91602140665054321</v>
      </c>
      <c r="AD485" s="8">
        <v>0.80467784404754639</v>
      </c>
      <c r="AE485" s="8">
        <v>0.86847525835037231</v>
      </c>
      <c r="AF485" s="8">
        <v>0.90018916130065918</v>
      </c>
      <c r="AG485" s="8">
        <v>0.85128635168075562</v>
      </c>
      <c r="AH485" s="8">
        <v>0.25471571087837219</v>
      </c>
      <c r="AI485" s="8">
        <v>2.5151913166046143</v>
      </c>
      <c r="AJ485" s="8">
        <v>3.6444437503814697</v>
      </c>
      <c r="AK485" s="8">
        <v>3.3829009532928467</v>
      </c>
      <c r="AL485" s="8">
        <v>1.3881287574768066</v>
      </c>
      <c r="AM485" s="8">
        <v>0.88125103712081909</v>
      </c>
      <c r="AN485" s="8">
        <v>2.292224645614624</v>
      </c>
      <c r="AO485" s="8">
        <v>0.88705360889434814</v>
      </c>
      <c r="AP485" s="8">
        <v>0.27467793226242065</v>
      </c>
      <c r="AQ485" s="8"/>
      <c r="AR485" s="8"/>
      <c r="AS485" s="8">
        <v>-1.4207353583908555</v>
      </c>
      <c r="AT485" s="8">
        <v>-1.2836262721026772</v>
      </c>
      <c r="AU485" s="8">
        <v>-1.3419478240506406</v>
      </c>
      <c r="AV485" s="8">
        <v>-0.99864210358044148</v>
      </c>
      <c r="AW485" s="8">
        <v>-1.3691474987922128</v>
      </c>
      <c r="AX485" s="8">
        <v>-1.5260079494090595</v>
      </c>
      <c r="AY485" s="8">
        <v>-1.3415889185230658</v>
      </c>
      <c r="AZ485" s="8">
        <v>-1.8759290782877709</v>
      </c>
      <c r="BA485" s="8">
        <v>-0.89260912646278523</v>
      </c>
      <c r="BB485" s="8">
        <v>-0.92967714812063706</v>
      </c>
      <c r="BC485" s="8">
        <v>-0.81256150918920611</v>
      </c>
      <c r="BD485" s="8">
        <v>-0.40382737548417857</v>
      </c>
      <c r="BE485" s="8">
        <v>-1.1964317059014609</v>
      </c>
      <c r="BF485" s="8">
        <v>-1.1696183211641276</v>
      </c>
      <c r="BG485" s="7">
        <v>12.744000569945735</v>
      </c>
      <c r="BH485" s="7">
        <v>5.0948610956484846</v>
      </c>
      <c r="BI485" s="7">
        <v>20.502265921169521</v>
      </c>
      <c r="BJ485" s="7">
        <v>-6.6252491703829799</v>
      </c>
      <c r="BK485" s="7">
        <v>7.040525338741106</v>
      </c>
      <c r="BL485" s="7">
        <v>1.0630515662237077</v>
      </c>
      <c r="BM485" s="7">
        <v>6.6365758868909293</v>
      </c>
      <c r="BN485" s="7">
        <v>493.83716244326013</v>
      </c>
      <c r="BO485" s="7">
        <v>537.12850467523731</v>
      </c>
      <c r="BP485" s="7">
        <v>449.928207511153</v>
      </c>
      <c r="BQ485" s="7">
        <v>603.4600582085701</v>
      </c>
      <c r="BR485" s="7">
        <v>526.11675402024196</v>
      </c>
      <c r="BS485" s="7">
        <v>559.94707750149769</v>
      </c>
      <c r="BT485" s="7" t="s">
        <v>317</v>
      </c>
      <c r="BU485" s="7" t="s">
        <v>318</v>
      </c>
      <c r="BV485" s="7">
        <v>16.5</v>
      </c>
      <c r="BW485" s="7" t="s">
        <v>430</v>
      </c>
      <c r="BX485" s="9">
        <v>3</v>
      </c>
      <c r="BY485" s="7" t="s">
        <v>295</v>
      </c>
      <c r="BZ485" s="7" t="s">
        <v>214</v>
      </c>
      <c r="CA485" s="25">
        <v>0</v>
      </c>
      <c r="CB485" s="25">
        <v>0</v>
      </c>
      <c r="CC485" s="25">
        <v>0</v>
      </c>
    </row>
    <row r="486" spans="1:81" x14ac:dyDescent="0.25">
      <c r="A486" s="7">
        <v>513</v>
      </c>
      <c r="B486" s="7">
        <v>44657</v>
      </c>
      <c r="C486" s="7" t="s">
        <v>3046</v>
      </c>
      <c r="D486" s="7" t="s">
        <v>3047</v>
      </c>
      <c r="E486" s="7" t="s">
        <v>3047</v>
      </c>
      <c r="F486" s="7" t="s">
        <v>223</v>
      </c>
      <c r="G486" s="7">
        <v>2</v>
      </c>
      <c r="H486" s="7" t="s">
        <v>255</v>
      </c>
      <c r="I486" s="8">
        <v>11.5</v>
      </c>
      <c r="J486" s="7" t="s">
        <v>214</v>
      </c>
      <c r="K486" s="8">
        <v>93.64300537109375</v>
      </c>
      <c r="L486" s="8">
        <v>6.2884554862976074</v>
      </c>
      <c r="M486" s="7" t="s">
        <v>267</v>
      </c>
      <c r="N486" s="7" t="s">
        <v>231</v>
      </c>
      <c r="O486" s="7" t="s">
        <v>374</v>
      </c>
      <c r="P486" s="7" t="s">
        <v>217</v>
      </c>
      <c r="Q486" s="7" t="s">
        <v>3048</v>
      </c>
      <c r="R486" s="7" t="s">
        <v>242</v>
      </c>
      <c r="T486" s="8">
        <v>0.93430525064468384</v>
      </c>
      <c r="U486" s="8">
        <v>0.90401530265808105</v>
      </c>
      <c r="V486" s="8">
        <v>0.92141920328140259</v>
      </c>
      <c r="W486" s="8">
        <v>0.74850791692733765</v>
      </c>
      <c r="X486" s="8">
        <v>0.4838128387928009</v>
      </c>
      <c r="Y486" s="8">
        <v>0.90512710809707642</v>
      </c>
      <c r="Z486" s="8">
        <v>0.77873563766479492</v>
      </c>
      <c r="AA486" s="8">
        <v>0.96790122985839844</v>
      </c>
      <c r="AB486" s="8">
        <v>0.95549845695495605</v>
      </c>
      <c r="AC486" s="8">
        <v>0.96488296985626221</v>
      </c>
      <c r="AD486" s="8">
        <v>0.86039102077484131</v>
      </c>
      <c r="AE486" s="8">
        <v>0.85059922933578491</v>
      </c>
      <c r="AF486" s="8">
        <v>0.9461023211479187</v>
      </c>
      <c r="AG486" s="8">
        <v>0.89417195320129395</v>
      </c>
      <c r="AH486" s="8">
        <v>4.0718160569667816E-2</v>
      </c>
      <c r="AI486" s="8">
        <v>0.4545326828956604</v>
      </c>
      <c r="AJ486" s="8">
        <v>0.66786789894104004</v>
      </c>
      <c r="AK486" s="8">
        <v>0.58910274505615234</v>
      </c>
      <c r="AL486" s="8">
        <v>0.26586422324180603</v>
      </c>
      <c r="AM486" s="8">
        <v>0.11916910111904144</v>
      </c>
      <c r="AN486" s="8">
        <v>0.39873731136322021</v>
      </c>
      <c r="AO486" s="8">
        <v>0.16358312964439392</v>
      </c>
      <c r="AP486" s="8">
        <v>-0.48536470532417297</v>
      </c>
      <c r="AQ486" s="8"/>
      <c r="AR486" s="8"/>
      <c r="AS486" s="8">
        <v>-3.9180024729815921</v>
      </c>
      <c r="AT486" s="8">
        <v>-3.4784556626239507</v>
      </c>
      <c r="AU486" s="8">
        <v>-1.3356321369198061</v>
      </c>
      <c r="AV486" s="8">
        <v>-2.1403735618519297</v>
      </c>
      <c r="AW486" s="8">
        <v>-3.6554929586593574</v>
      </c>
      <c r="AX486" s="8">
        <v>-2.7909611536666219</v>
      </c>
      <c r="AY486" s="8">
        <v>-0.4495685046905834</v>
      </c>
      <c r="AZ486" s="8">
        <v>-2.239041820780856</v>
      </c>
      <c r="BA486" s="8">
        <v>1.8565143274354219</v>
      </c>
      <c r="BB486" s="8">
        <v>1.3998425509913672</v>
      </c>
      <c r="BC486" s="8">
        <v>1.3574324165943494</v>
      </c>
      <c r="BD486" s="8">
        <v>1.069842325129815</v>
      </c>
      <c r="BE486" s="8">
        <v>-1.0241248882035947</v>
      </c>
      <c r="BF486" s="8">
        <v>-1.3631912204670293</v>
      </c>
      <c r="BG486" s="7">
        <v>-50</v>
      </c>
      <c r="BH486" s="7">
        <v>-50</v>
      </c>
      <c r="BI486" s="7">
        <v>-50</v>
      </c>
      <c r="BJ486" s="7">
        <v>-50</v>
      </c>
      <c r="BK486" s="7">
        <v>-8.1869780533452587</v>
      </c>
      <c r="BL486" s="7">
        <v>-18.092777477115561</v>
      </c>
      <c r="BM486" s="7">
        <v>-37.713292588410141</v>
      </c>
      <c r="BN486" s="7">
        <v>180.56413972219698</v>
      </c>
      <c r="BO486" s="7">
        <v>195.37290793555877</v>
      </c>
      <c r="BP486" s="7">
        <v>209.67881283013557</v>
      </c>
      <c r="BQ486" s="7">
        <v>171.43716701620303</v>
      </c>
      <c r="BR486" s="7">
        <v>101.30953766931812</v>
      </c>
      <c r="BS486" s="7">
        <v>110.58562595576912</v>
      </c>
      <c r="BT486" s="7" t="s">
        <v>259</v>
      </c>
      <c r="BU486" s="7" t="s">
        <v>260</v>
      </c>
      <c r="BV486" s="7">
        <v>10.5</v>
      </c>
      <c r="BW486" s="7" t="s">
        <v>345</v>
      </c>
      <c r="BX486" s="9">
        <v>1.7999999523162842</v>
      </c>
      <c r="BY486" s="7" t="s">
        <v>231</v>
      </c>
      <c r="BZ486" s="7" t="s">
        <v>214</v>
      </c>
      <c r="CA486" s="25">
        <v>0</v>
      </c>
      <c r="CB486" s="25">
        <v>0</v>
      </c>
      <c r="CC486" s="25">
        <v>0</v>
      </c>
    </row>
    <row r="487" spans="1:81" x14ac:dyDescent="0.25">
      <c r="A487" s="7">
        <v>513</v>
      </c>
      <c r="B487" s="7">
        <v>44657</v>
      </c>
      <c r="C487" s="7" t="s">
        <v>3049</v>
      </c>
      <c r="D487" s="7" t="s">
        <v>3050</v>
      </c>
      <c r="E487" s="7" t="s">
        <v>3050</v>
      </c>
      <c r="F487" s="7" t="s">
        <v>331</v>
      </c>
      <c r="H487" s="7" t="s">
        <v>345</v>
      </c>
      <c r="I487" s="8">
        <v>10.5</v>
      </c>
      <c r="J487" s="7" t="s">
        <v>214</v>
      </c>
      <c r="K487" s="8">
        <v>88.018196105957031</v>
      </c>
      <c r="L487" s="8">
        <v>5.8224444389343262</v>
      </c>
      <c r="M487" s="7" t="s">
        <v>639</v>
      </c>
      <c r="N487" s="7" t="s">
        <v>216</v>
      </c>
      <c r="O487" s="7" t="s">
        <v>343</v>
      </c>
      <c r="P487" s="7" t="s">
        <v>481</v>
      </c>
      <c r="Q487" s="7" t="s">
        <v>3051</v>
      </c>
      <c r="R487" s="7" t="s">
        <v>291</v>
      </c>
      <c r="S487" s="7">
        <v>4</v>
      </c>
      <c r="T487" s="8">
        <v>0.85969698429107666</v>
      </c>
      <c r="U487" s="8">
        <v>0.80227202177047729</v>
      </c>
      <c r="V487" s="8">
        <v>0.85814720392227173</v>
      </c>
      <c r="W487" s="8">
        <v>0.66197973489761353</v>
      </c>
      <c r="X487" s="8">
        <v>0.52386927604675293</v>
      </c>
      <c r="Y487" s="8">
        <v>0.8557438850402832</v>
      </c>
      <c r="Z487" s="8">
        <v>0.7182011604309082</v>
      </c>
      <c r="AA487" s="8">
        <v>0.92341774702072144</v>
      </c>
      <c r="AB487" s="8">
        <v>0.92421609163284302</v>
      </c>
      <c r="AC487" s="8">
        <v>0.94284409284591675</v>
      </c>
      <c r="AD487" s="8">
        <v>0.90691161155700684</v>
      </c>
      <c r="AE487" s="8">
        <v>0.85230308771133423</v>
      </c>
      <c r="AF487" s="8">
        <v>0.93311965465545654</v>
      </c>
      <c r="AG487" s="8">
        <v>0.89306950569152832</v>
      </c>
      <c r="AH487" s="8">
        <v>5.5909935384988785E-2</v>
      </c>
      <c r="AI487" s="8">
        <v>0.57427847385406494</v>
      </c>
      <c r="AJ487" s="8">
        <v>0.81383669376373291</v>
      </c>
      <c r="AK487" s="8">
        <v>0.75334930419921875</v>
      </c>
      <c r="AL487" s="8">
        <v>0.32285612821578979</v>
      </c>
      <c r="AM487" s="8">
        <v>0.17717809975147247</v>
      </c>
      <c r="AN487" s="8">
        <v>0.51763296127319336</v>
      </c>
      <c r="AO487" s="8">
        <v>0.20715498924255371</v>
      </c>
      <c r="AP487" s="8">
        <v>0.15297150611877441</v>
      </c>
      <c r="AQ487" s="8"/>
      <c r="AR487" s="8"/>
      <c r="AS487" s="7">
        <v>-1.3554979476970022</v>
      </c>
      <c r="AT487" s="7">
        <v>-1.0750819466774522</v>
      </c>
      <c r="AU487" s="7">
        <v>0.18836842113443319</v>
      </c>
      <c r="AV487" s="7">
        <v>1.1446189005295615</v>
      </c>
      <c r="AW487" s="7">
        <v>-2.9285418681385251E-2</v>
      </c>
      <c r="AX487" s="7">
        <v>0.95760692114375756</v>
      </c>
      <c r="AY487" s="7">
        <v>-0.30847668995803734</v>
      </c>
      <c r="AZ487" s="7">
        <v>0.77124797340786921</v>
      </c>
      <c r="BA487" s="7">
        <v>1.069187301872655</v>
      </c>
      <c r="BB487" s="7">
        <v>0.94620427528111994</v>
      </c>
      <c r="BC487" s="7">
        <v>1.069187301872655</v>
      </c>
      <c r="BD487" s="7">
        <v>0.94620427528111994</v>
      </c>
      <c r="BE487" s="7">
        <v>0.10558049475721971</v>
      </c>
      <c r="BF487" s="7">
        <v>0.61513339982766269</v>
      </c>
      <c r="BG487" s="7">
        <v>-50</v>
      </c>
      <c r="BH487" s="7">
        <v>9.5814917829862019</v>
      </c>
      <c r="BI487" s="7">
        <v>-50</v>
      </c>
      <c r="BJ487" s="7">
        <v>-13.069427786928928</v>
      </c>
      <c r="BK487" s="7">
        <v>-50</v>
      </c>
      <c r="BL487" s="7">
        <v>-50</v>
      </c>
      <c r="BM487" s="7">
        <v>-33.914656000657125</v>
      </c>
      <c r="BN487" s="7">
        <v>147.65258339942349</v>
      </c>
      <c r="BO487" s="7">
        <v>79.584739878532076</v>
      </c>
      <c r="BP487" s="7">
        <v>133.70999164279519</v>
      </c>
      <c r="BQ487" s="7">
        <v>99.521670685382574</v>
      </c>
      <c r="BR487" s="7">
        <v>133.62721047581363</v>
      </c>
      <c r="BS487" s="7">
        <v>133.62721047581363</v>
      </c>
      <c r="BT487" s="7" t="s">
        <v>338</v>
      </c>
      <c r="BU487" s="7" t="s">
        <v>339</v>
      </c>
      <c r="BV487" s="7">
        <v>10.166666984558105</v>
      </c>
      <c r="BW487" s="7" t="s">
        <v>345</v>
      </c>
      <c r="BX487" s="9">
        <v>2.2999999523162842</v>
      </c>
      <c r="BY487" s="7" t="s">
        <v>216</v>
      </c>
      <c r="BZ487" s="7" t="s">
        <v>214</v>
      </c>
      <c r="CA487" s="25">
        <v>0</v>
      </c>
      <c r="CB487" s="25">
        <v>0</v>
      </c>
      <c r="CC487" s="25">
        <v>0</v>
      </c>
    </row>
    <row r="488" spans="1:81" x14ac:dyDescent="0.25">
      <c r="A488" s="7">
        <v>513</v>
      </c>
      <c r="B488" s="7">
        <v>44657</v>
      </c>
      <c r="C488" s="7" t="s">
        <v>3052</v>
      </c>
      <c r="D488" s="7" t="s">
        <v>3053</v>
      </c>
      <c r="E488" s="7" t="s">
        <v>3053</v>
      </c>
      <c r="F488" s="7" t="s">
        <v>223</v>
      </c>
      <c r="G488" s="7">
        <v>3</v>
      </c>
      <c r="H488" s="7" t="s">
        <v>238</v>
      </c>
      <c r="I488" s="8">
        <v>13.5</v>
      </c>
      <c r="J488" s="7" t="s">
        <v>214</v>
      </c>
      <c r="K488" s="8">
        <v>204.17124938964844</v>
      </c>
      <c r="L488" s="8">
        <v>5.8349089622497559</v>
      </c>
      <c r="M488" s="7" t="s">
        <v>289</v>
      </c>
      <c r="N488" s="7" t="s">
        <v>231</v>
      </c>
      <c r="O488" s="7" t="s">
        <v>268</v>
      </c>
      <c r="P488" s="7" t="s">
        <v>531</v>
      </c>
      <c r="Q488" s="7" t="s">
        <v>3054</v>
      </c>
      <c r="R488" s="7" t="s">
        <v>291</v>
      </c>
      <c r="T488" s="8">
        <v>0.91302502155303955</v>
      </c>
      <c r="U488" s="8">
        <v>0.83069318532943726</v>
      </c>
      <c r="V488" s="8">
        <v>0.90809774398803711</v>
      </c>
      <c r="W488" s="8">
        <v>0.7644580602645874</v>
      </c>
      <c r="X488" s="8">
        <v>0.58537471294403076</v>
      </c>
      <c r="Y488" s="8">
        <v>0.86273092031478882</v>
      </c>
      <c r="Z488" s="8">
        <v>0.71534556150436401</v>
      </c>
      <c r="AA488" s="8">
        <v>0.92864221334457397</v>
      </c>
      <c r="AB488" s="8">
        <v>0.88688576221466064</v>
      </c>
      <c r="AC488" s="8">
        <v>0.91396021842956543</v>
      </c>
      <c r="AD488" s="8">
        <v>0.86341017484664917</v>
      </c>
      <c r="AE488" s="8">
        <v>0.83339428901672363</v>
      </c>
      <c r="AF488" s="8">
        <v>0.8819316029548645</v>
      </c>
      <c r="AG488" s="8">
        <v>0.85155779123306274</v>
      </c>
      <c r="AH488" s="8">
        <v>0.1213604062795639</v>
      </c>
      <c r="AI488" s="8">
        <v>1.3238776922225952</v>
      </c>
      <c r="AJ488" s="8">
        <v>1.8291288614273071</v>
      </c>
      <c r="AK488" s="8">
        <v>1.7304346561431885</v>
      </c>
      <c r="AL488" s="8">
        <v>0.80929344892501831</v>
      </c>
      <c r="AM488" s="8">
        <v>0.42974328994750977</v>
      </c>
      <c r="AN488" s="8">
        <v>1.1327694654464722</v>
      </c>
      <c r="AO488" s="8">
        <v>0.44787129759788513</v>
      </c>
      <c r="AP488" s="8">
        <v>0.23326610028743744</v>
      </c>
      <c r="AQ488" s="8"/>
      <c r="AR488" s="8"/>
      <c r="AS488" s="8">
        <v>-0.75567414406849631</v>
      </c>
      <c r="AT488" s="8">
        <v>-1.5391025442452284</v>
      </c>
      <c r="AU488" s="8">
        <v>0.17211752586128512</v>
      </c>
      <c r="AV488" s="8">
        <v>-1.2488124493003132</v>
      </c>
      <c r="AW488" s="8">
        <v>0.14629944914324527</v>
      </c>
      <c r="AX488" s="8">
        <v>-0.91601868749782855</v>
      </c>
      <c r="AY488" s="8">
        <v>0.67522224338951875</v>
      </c>
      <c r="AZ488" s="8">
        <v>-0.28769473072132745</v>
      </c>
      <c r="BA488" s="8">
        <v>0.35517447405417618</v>
      </c>
      <c r="BB488" s="8">
        <v>-0.44842602617168242</v>
      </c>
      <c r="BC488" s="8">
        <v>0.35652619654535278</v>
      </c>
      <c r="BD488" s="8">
        <v>-0.44842602617168242</v>
      </c>
      <c r="BE488" s="8">
        <v>0.15827762415418031</v>
      </c>
      <c r="BF488" s="8">
        <v>-0.81474674401801039</v>
      </c>
      <c r="BG488" s="8">
        <v>-32.256742839176937</v>
      </c>
      <c r="BH488" s="8">
        <v>-41.383114103507253</v>
      </c>
      <c r="BI488" s="8">
        <v>-20.132068525968318</v>
      </c>
      <c r="BJ488" s="8">
        <v>-41.439960610911861</v>
      </c>
      <c r="BK488" s="8">
        <v>-10.483595574639232</v>
      </c>
      <c r="BL488" s="8">
        <v>-10.483595574639232</v>
      </c>
      <c r="BM488" s="8">
        <v>-26.029846204807139</v>
      </c>
      <c r="BN488" s="8">
        <v>270.03024425680195</v>
      </c>
      <c r="BO488" s="8">
        <v>288.66367049112301</v>
      </c>
      <c r="BP488" s="8">
        <v>245.27514522709814</v>
      </c>
      <c r="BQ488" s="8">
        <v>288.77973471552536</v>
      </c>
      <c r="BR488" s="8">
        <v>225.57573745534725</v>
      </c>
      <c r="BS488" s="8">
        <v>225.57573745534725</v>
      </c>
      <c r="BT488" s="7" t="s">
        <v>297</v>
      </c>
      <c r="BU488" s="7" t="s">
        <v>298</v>
      </c>
      <c r="BV488" s="7">
        <v>13.833333015441895</v>
      </c>
      <c r="BW488" s="7" t="s">
        <v>238</v>
      </c>
      <c r="BX488" s="9">
        <v>1.7999999523162842</v>
      </c>
      <c r="BY488" s="7" t="s">
        <v>231</v>
      </c>
      <c r="BZ488" s="7" t="s">
        <v>214</v>
      </c>
      <c r="CA488" s="25">
        <v>0</v>
      </c>
      <c r="CB488" s="25">
        <v>0</v>
      </c>
      <c r="CC488" s="25">
        <v>0</v>
      </c>
    </row>
    <row r="489" spans="1:81" x14ac:dyDescent="0.25">
      <c r="A489" s="7">
        <v>513</v>
      </c>
      <c r="B489" s="7">
        <v>44657</v>
      </c>
      <c r="C489" s="7" t="s">
        <v>3055</v>
      </c>
      <c r="D489" s="7" t="s">
        <v>3056</v>
      </c>
      <c r="E489" s="7" t="s">
        <v>3056</v>
      </c>
      <c r="F489" s="7" t="s">
        <v>446</v>
      </c>
      <c r="H489" s="7" t="s">
        <v>430</v>
      </c>
      <c r="I489" s="8">
        <v>16.5</v>
      </c>
      <c r="J489" s="7" t="s">
        <v>214</v>
      </c>
      <c r="K489" s="8">
        <v>521.45025634765625</v>
      </c>
      <c r="L489" s="8">
        <v>0.80385196208953857</v>
      </c>
      <c r="M489" s="7" t="s">
        <v>282</v>
      </c>
      <c r="N489" s="7" t="s">
        <v>295</v>
      </c>
      <c r="O489" s="7" t="s">
        <v>283</v>
      </c>
      <c r="P489" s="7" t="s">
        <v>217</v>
      </c>
      <c r="Q489" s="7" t="s">
        <v>3057</v>
      </c>
      <c r="R489" s="7" t="s">
        <v>286</v>
      </c>
      <c r="T489" s="8">
        <v>0.8169105052947998</v>
      </c>
      <c r="U489" s="8">
        <v>0.86748820543289185</v>
      </c>
      <c r="V489" s="8">
        <v>0.78565418720245361</v>
      </c>
      <c r="W489" s="8">
        <v>0.77075260877609253</v>
      </c>
      <c r="X489" s="8">
        <v>0.21170487999916077</v>
      </c>
      <c r="Y489" s="8">
        <v>0.69493228197097778</v>
      </c>
      <c r="Z489" s="8">
        <v>0.63513016700744629</v>
      </c>
      <c r="AA489" s="8">
        <v>0.89299601316452026</v>
      </c>
      <c r="AB489" s="8">
        <v>0.89988094568252563</v>
      </c>
      <c r="AC489" s="8">
        <v>0.90227842330932617</v>
      </c>
      <c r="AD489" s="8">
        <v>0.96598458290100098</v>
      </c>
      <c r="AE489" s="8">
        <v>0.66617810726165771</v>
      </c>
      <c r="AF489" s="8">
        <v>0.87393385171890259</v>
      </c>
      <c r="AG489" s="8">
        <v>0.81172609329223633</v>
      </c>
      <c r="AH489" s="8">
        <v>0.16806747019290924</v>
      </c>
      <c r="AI489" s="8">
        <v>1.6403868198394775</v>
      </c>
      <c r="AJ489" s="8">
        <v>2.6452934741973877</v>
      </c>
      <c r="AK489" s="8">
        <v>2.0732929706573486</v>
      </c>
      <c r="AL489" s="8">
        <v>1.129988431930542</v>
      </c>
      <c r="AM489" s="8">
        <v>0.21523487567901611</v>
      </c>
      <c r="AN489" s="8">
        <v>1.2636164426803589</v>
      </c>
      <c r="AO489" s="8">
        <v>0.55068939924240112</v>
      </c>
      <c r="AP489" s="8">
        <v>-0.20591503381729126</v>
      </c>
      <c r="AQ489" s="8"/>
      <c r="AR489" s="8"/>
      <c r="AS489" s="8">
        <v>-0.83481465445915981</v>
      </c>
      <c r="AT489" s="8">
        <v>-0.56470286677200621</v>
      </c>
      <c r="AU489" s="8">
        <v>-0.89379380272326237</v>
      </c>
      <c r="AV489" s="8">
        <v>-0.67231596195579246</v>
      </c>
      <c r="AW489" s="8">
        <v>-2.0090240031198117</v>
      </c>
      <c r="AX489" s="8">
        <v>-1.3872154025217485</v>
      </c>
      <c r="AY489" s="8">
        <v>7.1269779926819002E-2</v>
      </c>
      <c r="AZ489" s="8">
        <v>0.2895585865965547</v>
      </c>
      <c r="BA489" s="8">
        <v>-0.95347390249735964</v>
      </c>
      <c r="BB489" s="8">
        <v>-0.46046499691439891</v>
      </c>
      <c r="BC489" s="8">
        <v>-0.95347390249735964</v>
      </c>
      <c r="BD489" s="8">
        <v>-0.46046499691439891</v>
      </c>
      <c r="BE489" s="8">
        <v>-0.92888508089502231</v>
      </c>
      <c r="BF489" s="8">
        <v>-0.54260093974696499</v>
      </c>
      <c r="BG489" s="7">
        <v>5.2954416204153114</v>
      </c>
      <c r="BH489" s="7">
        <v>-6.2804827417678943</v>
      </c>
      <c r="BI489" s="7">
        <v>-33.277519751599726</v>
      </c>
      <c r="BJ489" s="7">
        <v>-36.619475744754268</v>
      </c>
      <c r="BK489" s="7">
        <v>4.8608942226839638</v>
      </c>
      <c r="BL489" s="7">
        <v>4.8608942226839638</v>
      </c>
      <c r="BM489" s="7">
        <v>-10.193374695389775</v>
      </c>
      <c r="BN489" s="7">
        <v>493.83716244326013</v>
      </c>
      <c r="BO489" s="7">
        <v>554.19984970447524</v>
      </c>
      <c r="BP489" s="7">
        <v>694.97596839851496</v>
      </c>
      <c r="BQ489" s="7">
        <v>712.40260649184518</v>
      </c>
      <c r="BR489" s="7">
        <v>496.10311096268231</v>
      </c>
      <c r="BS489" s="7">
        <v>496.10311096268231</v>
      </c>
      <c r="BT489" s="7" t="s">
        <v>317</v>
      </c>
      <c r="BU489" s="7" t="s">
        <v>318</v>
      </c>
      <c r="BV489" s="7">
        <v>16</v>
      </c>
      <c r="BW489" s="7" t="s">
        <v>430</v>
      </c>
      <c r="BX489" s="9">
        <v>2.75</v>
      </c>
      <c r="BY489" s="7" t="s">
        <v>295</v>
      </c>
      <c r="BZ489" s="7" t="s">
        <v>214</v>
      </c>
      <c r="CA489" s="25">
        <v>0</v>
      </c>
      <c r="CB489" s="25">
        <v>0</v>
      </c>
      <c r="CC489" s="25">
        <v>0</v>
      </c>
    </row>
    <row r="490" spans="1:81" x14ac:dyDescent="0.25">
      <c r="A490" s="7">
        <v>513</v>
      </c>
      <c r="B490" s="7">
        <v>44657</v>
      </c>
      <c r="C490" s="7" t="s">
        <v>3058</v>
      </c>
      <c r="D490" s="7" t="s">
        <v>3059</v>
      </c>
      <c r="E490" s="7" t="s">
        <v>3059</v>
      </c>
      <c r="F490" s="7" t="s">
        <v>223</v>
      </c>
      <c r="G490" s="7">
        <v>2</v>
      </c>
      <c r="H490" s="7" t="s">
        <v>222</v>
      </c>
      <c r="I490" s="8">
        <v>8.5</v>
      </c>
      <c r="J490" s="7" t="s">
        <v>379</v>
      </c>
      <c r="K490" s="8">
        <v>74.951667785644531</v>
      </c>
      <c r="L490" s="8">
        <v>5.5696935653686523</v>
      </c>
      <c r="M490" s="7" t="s">
        <v>663</v>
      </c>
      <c r="N490" s="7" t="s">
        <v>216</v>
      </c>
      <c r="O490" s="7" t="s">
        <v>358</v>
      </c>
      <c r="P490" s="7" t="s">
        <v>217</v>
      </c>
      <c r="Q490" s="7" t="s">
        <v>3060</v>
      </c>
      <c r="R490" s="7" t="s">
        <v>242</v>
      </c>
      <c r="T490" s="8">
        <v>0.88100731372833252</v>
      </c>
      <c r="U490" s="8">
        <v>0.87439775466918945</v>
      </c>
      <c r="V490" s="8">
        <v>0.89820319414138794</v>
      </c>
      <c r="W490" s="8">
        <v>0.760017991065979</v>
      </c>
      <c r="X490" s="8">
        <v>0.43515041470527649</v>
      </c>
      <c r="Y490" s="8">
        <v>0.81203031539916992</v>
      </c>
      <c r="Z490" s="8">
        <v>0.67515099048614502</v>
      </c>
      <c r="AA490" s="8">
        <v>0.95293086767196655</v>
      </c>
      <c r="AB490" s="8">
        <v>0.95104384422302246</v>
      </c>
      <c r="AC490" s="8">
        <v>0.92778861522674561</v>
      </c>
      <c r="AD490" s="8">
        <v>0.8912423849105835</v>
      </c>
      <c r="AE490" s="8">
        <v>0.81524109840393066</v>
      </c>
      <c r="AF490" s="8">
        <v>0.92992299795150757</v>
      </c>
      <c r="AG490" s="8">
        <v>0.88670557737350464</v>
      </c>
      <c r="AH490" s="8">
        <v>2.1647904068231583E-2</v>
      </c>
      <c r="AI490" s="8">
        <v>0.22786809504032135</v>
      </c>
      <c r="AJ490" s="8">
        <v>0.34344050288200378</v>
      </c>
      <c r="AK490" s="8">
        <v>0.30530649423599243</v>
      </c>
      <c r="AL490" s="8">
        <v>0.14352087676525116</v>
      </c>
      <c r="AM490" s="8">
        <v>5.6984059512615204E-2</v>
      </c>
      <c r="AN490" s="8">
        <v>0.19018542766571045</v>
      </c>
      <c r="AO490" s="8">
        <v>7.5401000678539276E-2</v>
      </c>
      <c r="AP490" s="8">
        <v>-0.40007200837135315</v>
      </c>
      <c r="AQ490" s="8"/>
      <c r="AR490" s="8"/>
      <c r="AS490" s="8">
        <v>7.1504051186242184E-3</v>
      </c>
      <c r="AT490" s="8">
        <v>-0.11685946974960751</v>
      </c>
      <c r="AU490" s="8">
        <v>-0.24095311691263011</v>
      </c>
      <c r="AV490" s="8">
        <v>1.9507275523332479E-2</v>
      </c>
      <c r="AW490" s="8">
        <v>-2.8192857681235703</v>
      </c>
      <c r="AX490" s="8">
        <v>-2.4374153672783647</v>
      </c>
      <c r="AY490" s="8">
        <v>-1.0829421985025862</v>
      </c>
      <c r="AZ490" s="8">
        <v>-2.503900712409139</v>
      </c>
      <c r="BA490" s="8">
        <v>1.3361829656278834</v>
      </c>
      <c r="BB490" s="8">
        <v>2.9849483813837598</v>
      </c>
      <c r="BC490" s="8">
        <v>0.18897656899295287</v>
      </c>
      <c r="BD490" s="8">
        <v>2.9849483813837598</v>
      </c>
      <c r="BE490" s="8">
        <v>-0.43514519063322105</v>
      </c>
      <c r="BF490" s="8">
        <v>0.15520474814229024</v>
      </c>
      <c r="BG490" s="7">
        <v>-31.728225894422891</v>
      </c>
      <c r="BH490" s="7">
        <v>-45.141416136958149</v>
      </c>
      <c r="BI490" s="7">
        <v>-38.181855682880212</v>
      </c>
      <c r="BJ490" s="7">
        <v>-37.52348967822892</v>
      </c>
      <c r="BK490" s="7">
        <v>-24.669469762517547</v>
      </c>
      <c r="BL490" s="7">
        <v>-24.669469762517547</v>
      </c>
      <c r="BM490" s="7">
        <v>-33.652321152920877</v>
      </c>
      <c r="BN490" s="7">
        <v>98.732502252311221</v>
      </c>
      <c r="BO490" s="7">
        <v>108.78591204235273</v>
      </c>
      <c r="BP490" s="7">
        <v>103.56960541147114</v>
      </c>
      <c r="BQ490" s="7">
        <v>103.07614911085129</v>
      </c>
      <c r="BR490" s="7">
        <v>93.441846806526712</v>
      </c>
      <c r="BS490" s="7">
        <v>93.441846806526712</v>
      </c>
      <c r="BT490" s="7" t="s">
        <v>259</v>
      </c>
      <c r="BU490" s="7" t="s">
        <v>260</v>
      </c>
      <c r="BV490" s="7">
        <v>8.5</v>
      </c>
      <c r="BW490" s="7" t="s">
        <v>222</v>
      </c>
      <c r="BX490" s="9">
        <v>1.8999999761581421</v>
      </c>
      <c r="BY490" s="7" t="s">
        <v>216</v>
      </c>
      <c r="BZ490" s="7" t="s">
        <v>214</v>
      </c>
      <c r="CA490" s="25">
        <v>0</v>
      </c>
      <c r="CB490" s="25">
        <v>0</v>
      </c>
      <c r="CC490" s="25">
        <v>0</v>
      </c>
    </row>
    <row r="491" spans="1:81" x14ac:dyDescent="0.25">
      <c r="A491" s="7">
        <v>513</v>
      </c>
      <c r="B491" s="7">
        <v>44657</v>
      </c>
      <c r="C491" s="7" t="s">
        <v>3061</v>
      </c>
      <c r="D491" s="7" t="s">
        <v>3062</v>
      </c>
      <c r="E491" s="7" t="s">
        <v>3062</v>
      </c>
      <c r="F491" s="7" t="s">
        <v>409</v>
      </c>
      <c r="H491" s="7" t="s">
        <v>224</v>
      </c>
      <c r="I491" s="8">
        <v>24.5</v>
      </c>
      <c r="J491" s="7" t="s">
        <v>214</v>
      </c>
      <c r="K491" s="8">
        <v>336.95248413085938</v>
      </c>
      <c r="L491" s="8">
        <v>10.201199531555176</v>
      </c>
      <c r="M491" s="7" t="s">
        <v>639</v>
      </c>
      <c r="N491" s="7" t="s">
        <v>214</v>
      </c>
      <c r="O491" s="7" t="s">
        <v>214</v>
      </c>
      <c r="P491" s="7" t="s">
        <v>217</v>
      </c>
      <c r="Q491" s="7" t="s">
        <v>3063</v>
      </c>
      <c r="R491" s="7" t="s">
        <v>291</v>
      </c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>
        <v>1.1003436041817856</v>
      </c>
      <c r="AT491" s="8">
        <v>2.7460429015111458</v>
      </c>
      <c r="AU491" s="8">
        <v>-1.6765064847617124</v>
      </c>
      <c r="AV491" s="8">
        <v>-0.94972239160197036</v>
      </c>
      <c r="AW491" s="8">
        <v>1.7402463302821221</v>
      </c>
      <c r="AX491" s="8">
        <v>1.5052752534411553</v>
      </c>
      <c r="AY491" s="8">
        <v>-1.6758515949949864</v>
      </c>
      <c r="AZ491" s="8">
        <v>-0.94972239160197036</v>
      </c>
      <c r="BA491" s="8">
        <v>1.0224290180577258</v>
      </c>
      <c r="BB491" s="8">
        <v>1.2039693506904119</v>
      </c>
      <c r="BC491" s="8">
        <v>1.0224290180577258</v>
      </c>
      <c r="BD491" s="8">
        <v>1.2039693506904119</v>
      </c>
      <c r="BE491" s="8">
        <v>0.25551498180377674</v>
      </c>
      <c r="BF491" s="8">
        <v>0.79330201218819729</v>
      </c>
      <c r="BT491" s="7" t="s">
        <v>214</v>
      </c>
      <c r="BU491" s="7" t="s">
        <v>214</v>
      </c>
      <c r="BV491" s="7">
        <v>12</v>
      </c>
      <c r="BW491" s="7" t="s">
        <v>245</v>
      </c>
      <c r="BX491" s="9">
        <v>0</v>
      </c>
      <c r="BY491" s="7" t="s">
        <v>214</v>
      </c>
      <c r="BZ491" s="7" t="s">
        <v>214</v>
      </c>
      <c r="CA491" s="25">
        <v>0</v>
      </c>
      <c r="CB491" s="25">
        <v>0</v>
      </c>
      <c r="CC491" s="25">
        <v>0</v>
      </c>
    </row>
    <row r="492" spans="1:81" x14ac:dyDescent="0.25">
      <c r="A492" s="7">
        <v>513</v>
      </c>
      <c r="B492" s="7">
        <v>44657</v>
      </c>
      <c r="C492" s="7" t="s">
        <v>3064</v>
      </c>
      <c r="D492" s="7" t="s">
        <v>3065</v>
      </c>
      <c r="E492" s="7" t="s">
        <v>3065</v>
      </c>
      <c r="F492" s="7" t="s">
        <v>237</v>
      </c>
      <c r="G492" s="7">
        <v>2</v>
      </c>
      <c r="H492" s="7" t="s">
        <v>255</v>
      </c>
      <c r="I492" s="8">
        <v>11.5</v>
      </c>
      <c r="J492" s="7" t="s">
        <v>214</v>
      </c>
      <c r="K492" s="8">
        <v>121.40433502197266</v>
      </c>
      <c r="L492" s="8">
        <v>2.1080999374389648</v>
      </c>
      <c r="M492" s="7" t="s">
        <v>267</v>
      </c>
      <c r="N492" s="7" t="s">
        <v>231</v>
      </c>
      <c r="O492" s="7" t="s">
        <v>374</v>
      </c>
      <c r="P492" s="7" t="s">
        <v>217</v>
      </c>
      <c r="Q492" s="7" t="s">
        <v>3066</v>
      </c>
      <c r="R492" s="7" t="s">
        <v>242</v>
      </c>
      <c r="T492" s="8">
        <v>0.85958337783813477</v>
      </c>
      <c r="U492" s="8">
        <v>0.85832589864730835</v>
      </c>
      <c r="V492" s="8">
        <v>0.86555284261703491</v>
      </c>
      <c r="W492" s="8">
        <v>0.65156400203704834</v>
      </c>
      <c r="X492" s="8">
        <v>0.48833388090133667</v>
      </c>
      <c r="Y492" s="8">
        <v>0.87555164098739624</v>
      </c>
      <c r="Z492" s="8">
        <v>0.76989841461181641</v>
      </c>
      <c r="AA492" s="8">
        <v>0.96487569808959961</v>
      </c>
      <c r="AB492" s="8">
        <v>0.96336930990219116</v>
      </c>
      <c r="AC492" s="8">
        <v>0.92335683107376099</v>
      </c>
      <c r="AD492" s="8">
        <v>0.67631888389587402</v>
      </c>
      <c r="AE492" s="8">
        <v>0.82059007883071899</v>
      </c>
      <c r="AF492" s="8">
        <v>0.92218095064163208</v>
      </c>
      <c r="AG492" s="8">
        <v>0.87662529945373535</v>
      </c>
      <c r="AH492" s="8">
        <v>4.5534521341323853E-2</v>
      </c>
      <c r="AI492" s="8">
        <v>0.46764570474624634</v>
      </c>
      <c r="AJ492" s="8">
        <v>0.70911985635757446</v>
      </c>
      <c r="AK492" s="8">
        <v>0.61884224414825439</v>
      </c>
      <c r="AL492" s="8">
        <v>0.25880533456802368</v>
      </c>
      <c r="AM492" s="8">
        <v>0.13451036810874939</v>
      </c>
      <c r="AN492" s="8">
        <v>0.43133199214935303</v>
      </c>
      <c r="AO492" s="8">
        <v>0.18085667490959167</v>
      </c>
      <c r="AP492" s="8">
        <v>-0.35614177584648132</v>
      </c>
      <c r="AQ492" s="8"/>
      <c r="AR492" s="8"/>
      <c r="AS492" s="8">
        <v>-0.27758206719776563</v>
      </c>
      <c r="AT492" s="8">
        <v>-0.27361976869007854</v>
      </c>
      <c r="AU492" s="8">
        <v>-0.36070996089310492</v>
      </c>
      <c r="AV492" s="8">
        <v>-0.4629583092541586</v>
      </c>
      <c r="AW492" s="8">
        <v>-0.91601339617878874</v>
      </c>
      <c r="AX492" s="8">
        <v>-0.79430403884656819</v>
      </c>
      <c r="AY492" s="8">
        <v>-0.5524826969945783</v>
      </c>
      <c r="AZ492" s="8">
        <v>-0.53917115615430511</v>
      </c>
      <c r="BA492" s="8">
        <v>1.4859218648479113</v>
      </c>
      <c r="BB492" s="8">
        <v>1.0700574063435475</v>
      </c>
      <c r="BC492" s="8">
        <v>1.3430030408521951</v>
      </c>
      <c r="BD492" s="8">
        <v>1.1012391339865326</v>
      </c>
      <c r="BE492" s="8">
        <v>0.12035613073931146</v>
      </c>
      <c r="BF492" s="8">
        <v>1.6873877897494911E-2</v>
      </c>
      <c r="BG492" s="7">
        <v>-48.72956529066046</v>
      </c>
      <c r="BH492" s="7">
        <v>-50</v>
      </c>
      <c r="BI492" s="7">
        <v>-50</v>
      </c>
      <c r="BJ492" s="7">
        <v>-50</v>
      </c>
      <c r="BK492" s="7">
        <v>16.551960314281722</v>
      </c>
      <c r="BL492" s="7">
        <v>-11.998526525211242</v>
      </c>
      <c r="BM492" s="7">
        <v>-32.362688583598334</v>
      </c>
      <c r="BN492" s="7">
        <v>180.56413972219698</v>
      </c>
      <c r="BO492" s="7">
        <v>198.0466829911847</v>
      </c>
      <c r="BP492" s="7">
        <v>209.67881283013557</v>
      </c>
      <c r="BQ492" s="7">
        <v>201.27167030948576</v>
      </c>
      <c r="BR492" s="7">
        <v>101.30953766931812</v>
      </c>
      <c r="BS492" s="7">
        <v>135.97106636234037</v>
      </c>
      <c r="BT492" s="7" t="s">
        <v>259</v>
      </c>
      <c r="BU492" s="7" t="s">
        <v>260</v>
      </c>
      <c r="BV492" s="7">
        <v>11</v>
      </c>
      <c r="BW492" s="7" t="s">
        <v>255</v>
      </c>
      <c r="BX492" s="9">
        <v>1.5499999523162842</v>
      </c>
      <c r="BY492" s="7" t="s">
        <v>231</v>
      </c>
      <c r="BZ492" s="7" t="s">
        <v>214</v>
      </c>
      <c r="CA492" s="25">
        <v>0</v>
      </c>
      <c r="CB492" s="25">
        <v>0</v>
      </c>
      <c r="CC492" s="25">
        <v>0</v>
      </c>
    </row>
    <row r="493" spans="1:81" x14ac:dyDescent="0.25">
      <c r="A493" s="7">
        <v>513</v>
      </c>
      <c r="B493" s="7">
        <v>44657</v>
      </c>
      <c r="C493" s="7" t="s">
        <v>3067</v>
      </c>
      <c r="D493" s="7" t="s">
        <v>3067</v>
      </c>
      <c r="E493" s="7" t="s">
        <v>3067</v>
      </c>
      <c r="F493" s="7" t="s">
        <v>266</v>
      </c>
      <c r="H493" s="7" t="s">
        <v>312</v>
      </c>
      <c r="I493" s="8">
        <v>17.5</v>
      </c>
      <c r="J493" s="7" t="s">
        <v>214</v>
      </c>
      <c r="K493" s="8">
        <v>3638.2197265625</v>
      </c>
      <c r="L493" s="8">
        <v>5.9460458755493164</v>
      </c>
      <c r="M493" s="7" t="s">
        <v>429</v>
      </c>
      <c r="N493" s="7" t="s">
        <v>22036</v>
      </c>
      <c r="O493" s="7" t="s">
        <v>214</v>
      </c>
      <c r="P493" s="7" t="s">
        <v>269</v>
      </c>
      <c r="Q493" s="7" t="s">
        <v>3068</v>
      </c>
      <c r="R493" s="7" t="s">
        <v>286</v>
      </c>
      <c r="T493" s="8">
        <v>0.28537100553512573</v>
      </c>
      <c r="U493" s="8">
        <v>0.38033857941627502</v>
      </c>
      <c r="V493" s="8">
        <v>0.2003624439239502</v>
      </c>
      <c r="W493" s="8">
        <v>0.44331172108650208</v>
      </c>
      <c r="X493" s="8">
        <v>-0.38452014327049255</v>
      </c>
      <c r="Y493" s="8">
        <v>0.1030508354306221</v>
      </c>
      <c r="Z493" s="8">
        <v>0.11389105767011642</v>
      </c>
      <c r="AA493" s="8">
        <v>0.44511333107948303</v>
      </c>
      <c r="AB493" s="8">
        <v>0.5039026141166687</v>
      </c>
      <c r="AC493" s="8">
        <v>0.44147881865501404</v>
      </c>
      <c r="AD493" s="8">
        <v>0.43964633345603943</v>
      </c>
      <c r="AE493" s="8">
        <v>0.71566081047058105</v>
      </c>
      <c r="AF493" s="8">
        <v>0.34186515212059021</v>
      </c>
      <c r="AG493" s="8">
        <v>0.33868125081062317</v>
      </c>
      <c r="AH493" s="8">
        <v>9.9919576644897461</v>
      </c>
      <c r="AI493" s="8">
        <v>34.068153381347656</v>
      </c>
      <c r="AJ493" s="8">
        <v>68.952110290527344</v>
      </c>
      <c r="AK493" s="8">
        <v>31.434930801391602</v>
      </c>
      <c r="AL493" s="8">
        <v>38.639823913574219</v>
      </c>
      <c r="AM493" s="8">
        <v>9.9999997473787516E-5</v>
      </c>
      <c r="AN493" s="8">
        <v>11.140154838562012</v>
      </c>
      <c r="AO493" s="8">
        <v>5.8708438873291016</v>
      </c>
      <c r="AP493" s="8">
        <v>4.2441897392272949</v>
      </c>
      <c r="AQ493" s="8"/>
      <c r="AR493" s="8"/>
      <c r="AS493" s="8">
        <v>1.726536926267193</v>
      </c>
      <c r="AT493" s="8">
        <v>1.0459951171038364</v>
      </c>
      <c r="AU493" s="8">
        <v>1.4762859053815729</v>
      </c>
      <c r="AV493" s="8">
        <v>1.0949910788576644</v>
      </c>
      <c r="AW493" s="8">
        <v>1.7276704747396725</v>
      </c>
      <c r="AX493" s="8">
        <v>1.0158040312911689</v>
      </c>
      <c r="AY493" s="8">
        <v>0.93330810104698636</v>
      </c>
      <c r="AZ493" s="8">
        <v>-5.5984759808087856E-2</v>
      </c>
      <c r="BA493" s="8">
        <v>0.87053579705175066</v>
      </c>
      <c r="BB493" s="8">
        <v>0.1988342368983963</v>
      </c>
      <c r="BC493" s="8">
        <v>1.019989520551368</v>
      </c>
      <c r="BD493" s="8">
        <v>0.41728132142224073</v>
      </c>
      <c r="BE493" s="8">
        <v>1.292387787506424</v>
      </c>
      <c r="BF493" s="8">
        <v>0.61948683762753654</v>
      </c>
      <c r="BG493" s="7">
        <v>83.400871104138886</v>
      </c>
      <c r="BH493" s="7">
        <v>80.659312538324556</v>
      </c>
      <c r="BI493" s="7">
        <v>75.47669277865738</v>
      </c>
      <c r="BJ493" s="7">
        <v>9.2473105112883784E-6</v>
      </c>
      <c r="BK493" s="7">
        <v>3.3261635194105557</v>
      </c>
      <c r="BL493" s="7">
        <v>3.3261635194105557</v>
      </c>
      <c r="BM493" s="7">
        <v>41.031535451208754</v>
      </c>
      <c r="BN493" s="7">
        <v>603.91278192675531</v>
      </c>
      <c r="BO493" s="7">
        <v>703.65670648347646</v>
      </c>
      <c r="BP493" s="7">
        <v>892.2118009324131</v>
      </c>
      <c r="BQ493" s="7">
        <v>3638.2193901250248</v>
      </c>
      <c r="BR493" s="7">
        <v>3517.2065892615797</v>
      </c>
      <c r="BS493" s="7">
        <v>3517.2065892615797</v>
      </c>
      <c r="BT493" s="7" t="s">
        <v>382</v>
      </c>
      <c r="BU493" s="7" t="s">
        <v>383</v>
      </c>
      <c r="BV493" s="7">
        <v>21</v>
      </c>
      <c r="BW493" s="7" t="s">
        <v>837</v>
      </c>
      <c r="BX493" s="9">
        <v>0</v>
      </c>
      <c r="BY493" s="7" t="s">
        <v>22036</v>
      </c>
      <c r="BZ493" s="7" t="s">
        <v>214</v>
      </c>
      <c r="CA493" s="25">
        <v>0</v>
      </c>
      <c r="CB493" s="25">
        <v>0</v>
      </c>
      <c r="CC493" s="25">
        <v>0</v>
      </c>
    </row>
    <row r="494" spans="1:81" x14ac:dyDescent="0.25">
      <c r="A494" s="7">
        <v>513</v>
      </c>
      <c r="B494" s="7">
        <v>44657</v>
      </c>
      <c r="C494" s="7" t="s">
        <v>16526</v>
      </c>
      <c r="D494" s="7" t="s">
        <v>16562</v>
      </c>
      <c r="E494" s="7" t="s">
        <v>16562</v>
      </c>
      <c r="F494" s="7" t="s">
        <v>643</v>
      </c>
      <c r="H494" s="7" t="s">
        <v>224</v>
      </c>
      <c r="I494" s="8">
        <v>24.5</v>
      </c>
      <c r="J494" s="7" t="s">
        <v>214</v>
      </c>
      <c r="K494" s="8">
        <v>682.135986328125</v>
      </c>
      <c r="L494" s="8">
        <v>4.0630002021789551</v>
      </c>
      <c r="M494" s="7" t="s">
        <v>282</v>
      </c>
      <c r="N494" s="7" t="s">
        <v>214</v>
      </c>
      <c r="O494" s="7" t="s">
        <v>214</v>
      </c>
      <c r="P494" s="7" t="s">
        <v>257</v>
      </c>
      <c r="Q494" s="7" t="s">
        <v>16563</v>
      </c>
      <c r="R494" s="7" t="s">
        <v>286</v>
      </c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>
        <v>0.90673925738817174</v>
      </c>
      <c r="AT494" s="8">
        <v>2.5999564568983726</v>
      </c>
      <c r="AU494" s="8">
        <v>-0.35880532022849038</v>
      </c>
      <c r="AV494" s="8">
        <v>-8.8184683706881206E-2</v>
      </c>
      <c r="AW494" s="8">
        <v>-1.5560919978141163</v>
      </c>
      <c r="AX494" s="8">
        <v>-1.0151400126120707</v>
      </c>
      <c r="AY494" s="8">
        <v>-0.35880532022849038</v>
      </c>
      <c r="AZ494" s="8">
        <v>-8.8184683706881206E-2</v>
      </c>
      <c r="BA494" s="8">
        <v>0.20372354367956871</v>
      </c>
      <c r="BB494" s="8">
        <v>0.36664678101896186</v>
      </c>
      <c r="BC494" s="8">
        <v>0.20372354367956871</v>
      </c>
      <c r="BD494" s="8">
        <v>0.36664678101896186</v>
      </c>
      <c r="BE494" s="8">
        <v>-0.15991938225396465</v>
      </c>
      <c r="BF494" s="8">
        <v>0.35695677315174384</v>
      </c>
      <c r="BT494" s="7" t="s">
        <v>214</v>
      </c>
      <c r="BU494" s="7" t="s">
        <v>214</v>
      </c>
      <c r="BV494" s="7">
        <v>15.5</v>
      </c>
      <c r="BW494" s="7" t="s">
        <v>226</v>
      </c>
      <c r="BX494" s="9">
        <v>0</v>
      </c>
      <c r="BY494" s="7" t="s">
        <v>214</v>
      </c>
      <c r="BZ494" s="7" t="s">
        <v>214</v>
      </c>
      <c r="CA494" s="25">
        <v>0</v>
      </c>
      <c r="CB494" s="25">
        <v>0</v>
      </c>
      <c r="CC494" s="25">
        <v>0</v>
      </c>
    </row>
    <row r="495" spans="1:81" x14ac:dyDescent="0.25">
      <c r="A495" s="7">
        <v>513</v>
      </c>
      <c r="B495" s="7">
        <v>44657</v>
      </c>
      <c r="C495" s="7" t="s">
        <v>3069</v>
      </c>
      <c r="D495" s="7" t="s">
        <v>3069</v>
      </c>
      <c r="E495" s="7" t="s">
        <v>3070</v>
      </c>
      <c r="F495" s="7" t="s">
        <v>331</v>
      </c>
      <c r="H495" s="7" t="s">
        <v>345</v>
      </c>
      <c r="I495" s="8">
        <v>10.5</v>
      </c>
      <c r="J495" s="7" t="s">
        <v>214</v>
      </c>
      <c r="K495" s="8">
        <v>44.104560852050781</v>
      </c>
      <c r="L495" s="8">
        <v>6.1564311981201172</v>
      </c>
      <c r="M495" s="7" t="s">
        <v>327</v>
      </c>
      <c r="N495" s="7" t="s">
        <v>231</v>
      </c>
      <c r="O495" s="7" t="s">
        <v>374</v>
      </c>
      <c r="P495" s="7" t="s">
        <v>481</v>
      </c>
      <c r="Q495" s="7" t="s">
        <v>3071</v>
      </c>
      <c r="R495" s="7" t="s">
        <v>242</v>
      </c>
      <c r="S495" s="7">
        <v>4</v>
      </c>
      <c r="T495" s="8">
        <v>0.85830414295196533</v>
      </c>
      <c r="U495" s="8">
        <v>0.83024752140045166</v>
      </c>
      <c r="V495" s="8">
        <v>0.84102630615234375</v>
      </c>
      <c r="W495" s="8">
        <v>0.66217392683029175</v>
      </c>
      <c r="X495" s="8">
        <v>0.39838692545890808</v>
      </c>
      <c r="Y495" s="8">
        <v>0.86987751722335815</v>
      </c>
      <c r="Z495" s="8">
        <v>0.7575569748878479</v>
      </c>
      <c r="AA495" s="8">
        <v>0.93620491027832031</v>
      </c>
      <c r="AB495" s="8">
        <v>0.91908591985702515</v>
      </c>
      <c r="AC495" s="8">
        <v>0.97023630142211914</v>
      </c>
      <c r="AD495" s="8">
        <v>0.89474093914031982</v>
      </c>
      <c r="AE495" s="8">
        <v>0.76334786415100098</v>
      </c>
      <c r="AF495" s="8">
        <v>0.90995973348617554</v>
      </c>
      <c r="AG495" s="8">
        <v>0.85108619928359985</v>
      </c>
      <c r="AH495" s="8">
        <v>2.6983611285686493E-2</v>
      </c>
      <c r="AI495" s="8">
        <v>0.27671292424201965</v>
      </c>
      <c r="AJ495" s="8">
        <v>0.40647542476654053</v>
      </c>
      <c r="AK495" s="8">
        <v>0.35633236169815063</v>
      </c>
      <c r="AL495" s="8">
        <v>0.15586459636688232</v>
      </c>
      <c r="AM495" s="8">
        <v>6.5028436481952667E-2</v>
      </c>
      <c r="AN495" s="8">
        <v>0.25394946336746216</v>
      </c>
      <c r="AO495" s="8">
        <v>0.10545706748962402</v>
      </c>
      <c r="AP495" s="8">
        <v>-0.68909841775894165</v>
      </c>
      <c r="AQ495" s="8"/>
      <c r="AR495" s="8"/>
      <c r="AS495" s="8">
        <v>-0.91745252316698267</v>
      </c>
      <c r="AT495" s="8">
        <v>-1.3428657874974097</v>
      </c>
      <c r="AU495" s="8">
        <v>0.58760137019748171</v>
      </c>
      <c r="AV495" s="8">
        <v>0.15518221520572933</v>
      </c>
      <c r="AW495" s="8">
        <v>-2.2179916833329889</v>
      </c>
      <c r="AX495" s="8">
        <v>-2.5287141762056669</v>
      </c>
      <c r="AY495" s="8">
        <v>-0.88829979840537776</v>
      </c>
      <c r="AZ495" s="8">
        <v>-1.4987627361794962</v>
      </c>
      <c r="BA495" s="8">
        <v>0.70567465707478705</v>
      </c>
      <c r="BB495" s="8">
        <v>5.141070144443647E-2</v>
      </c>
      <c r="BC495" s="8">
        <v>0.6740024730416968</v>
      </c>
      <c r="BD495" s="8">
        <v>3.0277827323237128E-2</v>
      </c>
      <c r="BE495" s="8">
        <v>-0.34274425076523057</v>
      </c>
      <c r="BF495" s="8">
        <v>-0.85557865931819499</v>
      </c>
      <c r="BG495" s="8">
        <v>-50</v>
      </c>
      <c r="BH495" s="8">
        <v>-50</v>
      </c>
      <c r="BI495" s="8">
        <v>-50</v>
      </c>
      <c r="BJ495" s="8">
        <v>-50</v>
      </c>
      <c r="BK495" s="8">
        <v>-49.189984400125319</v>
      </c>
      <c r="BL495" s="8">
        <v>-49.189984400125319</v>
      </c>
      <c r="BM495" s="8">
        <v>-49.729994800041766</v>
      </c>
      <c r="BN495" s="8">
        <v>147.65258339942349</v>
      </c>
      <c r="BO495" s="8">
        <v>79.584739878532076</v>
      </c>
      <c r="BP495" s="8">
        <v>165.74755851420014</v>
      </c>
      <c r="BQ495" s="8">
        <v>70.994464082278697</v>
      </c>
      <c r="BR495" s="8">
        <v>65.799587454918338</v>
      </c>
      <c r="BS495" s="8">
        <v>65.799587454918338</v>
      </c>
      <c r="BT495" s="7" t="s">
        <v>627</v>
      </c>
      <c r="BU495" s="7" t="s">
        <v>628</v>
      </c>
      <c r="BV495" s="7">
        <v>10.166666984558105</v>
      </c>
      <c r="BW495" s="7" t="s">
        <v>345</v>
      </c>
      <c r="BX495" s="9">
        <v>2.2999999523162842</v>
      </c>
      <c r="BY495" s="7" t="s">
        <v>231</v>
      </c>
      <c r="BZ495" s="7" t="s">
        <v>214</v>
      </c>
      <c r="CA495" s="25">
        <v>0</v>
      </c>
      <c r="CB495" s="25">
        <v>1</v>
      </c>
      <c r="CC495" s="25">
        <v>1</v>
      </c>
    </row>
    <row r="496" spans="1:81" x14ac:dyDescent="0.25">
      <c r="A496" s="7">
        <v>513</v>
      </c>
      <c r="B496" s="7">
        <v>44657</v>
      </c>
      <c r="C496" s="7" t="s">
        <v>3072</v>
      </c>
      <c r="D496" s="7" t="s">
        <v>3073</v>
      </c>
      <c r="E496" s="7" t="s">
        <v>3073</v>
      </c>
      <c r="F496" s="7" t="s">
        <v>446</v>
      </c>
      <c r="H496" s="7" t="s">
        <v>430</v>
      </c>
      <c r="I496" s="8">
        <v>16.5</v>
      </c>
      <c r="J496" s="7" t="s">
        <v>214</v>
      </c>
      <c r="K496" s="8">
        <v>3586.88134765625</v>
      </c>
      <c r="L496" s="8">
        <v>5.2412981986999512</v>
      </c>
      <c r="M496" s="7" t="s">
        <v>429</v>
      </c>
      <c r="N496" s="7" t="s">
        <v>295</v>
      </c>
      <c r="O496" s="7" t="s">
        <v>214</v>
      </c>
      <c r="P496" s="7" t="s">
        <v>269</v>
      </c>
      <c r="Q496" s="7" t="s">
        <v>3074</v>
      </c>
      <c r="R496" s="7" t="s">
        <v>286</v>
      </c>
      <c r="T496" s="8">
        <v>0.44209232926368713</v>
      </c>
      <c r="U496" s="8">
        <v>0.52817326784133911</v>
      </c>
      <c r="V496" s="8">
        <v>0.36796113848686218</v>
      </c>
      <c r="W496" s="8">
        <v>0.53543496131896973</v>
      </c>
      <c r="X496" s="8">
        <v>-0.27539214491844177</v>
      </c>
      <c r="Y496" s="8">
        <v>0.26727640628814697</v>
      </c>
      <c r="Z496" s="8">
        <v>0.29471689462661743</v>
      </c>
      <c r="AA496" s="8">
        <v>0.56692034006118774</v>
      </c>
      <c r="AB496" s="8">
        <v>0.61607843637466431</v>
      </c>
      <c r="AC496" s="8">
        <v>0.54574781656265259</v>
      </c>
      <c r="AD496" s="8">
        <v>0.57376480102539063</v>
      </c>
      <c r="AE496" s="8">
        <v>0.72225666046142578</v>
      </c>
      <c r="AF496" s="8">
        <v>0.46398568153381348</v>
      </c>
      <c r="AG496" s="8">
        <v>0.47422116994857788</v>
      </c>
      <c r="AH496" s="8">
        <v>4.1975393295288086</v>
      </c>
      <c r="AI496" s="8">
        <v>22.171541213989258</v>
      </c>
      <c r="AJ496" s="8">
        <v>40.22515869140625</v>
      </c>
      <c r="AK496" s="8">
        <v>24.251708984375</v>
      </c>
      <c r="AL496" s="8">
        <v>19.605451583862305</v>
      </c>
      <c r="AM496" s="8">
        <v>9.9999997473787516E-5</v>
      </c>
      <c r="AN496" s="8">
        <v>12.137927055358887</v>
      </c>
      <c r="AO496" s="8">
        <v>6.3820486068725586</v>
      </c>
      <c r="AP496" s="8">
        <v>3.5135643482208252</v>
      </c>
      <c r="AQ496" s="8"/>
      <c r="AR496" s="8"/>
      <c r="AS496" s="8">
        <v>2.8025301142706183</v>
      </c>
      <c r="AT496" s="8">
        <v>1.8281131175349732</v>
      </c>
      <c r="AU496" s="8">
        <v>2.8180289601733381</v>
      </c>
      <c r="AV496" s="8">
        <v>1.8397090845678141</v>
      </c>
      <c r="AW496" s="8">
        <v>2.8909859859219482</v>
      </c>
      <c r="AX496" s="8">
        <v>1.8942949929006605</v>
      </c>
      <c r="AY496" s="8">
        <v>6.5227523213541287</v>
      </c>
      <c r="AZ496" s="8">
        <v>4.5166524477470578</v>
      </c>
      <c r="BA496" s="8">
        <v>1.1670861656679732</v>
      </c>
      <c r="BB496" s="8">
        <v>1.0176730988521328</v>
      </c>
      <c r="BC496" s="8">
        <v>0.59912074234783108</v>
      </c>
      <c r="BD496" s="8">
        <v>0.55745302378070849</v>
      </c>
      <c r="BE496" s="8">
        <v>2.8000840482893068</v>
      </c>
      <c r="BF496" s="8">
        <v>1.942315960897224</v>
      </c>
      <c r="BG496" s="8">
        <v>86.232129959750552</v>
      </c>
      <c r="BH496" s="8">
        <v>84.549256136766218</v>
      </c>
      <c r="BI496" s="8">
        <v>80.62450633186883</v>
      </c>
      <c r="BJ496" s="8">
        <v>80.138662602894712</v>
      </c>
      <c r="BK496" s="8">
        <v>15.247355181635236</v>
      </c>
      <c r="BL496" s="8">
        <v>15.247355181635236</v>
      </c>
      <c r="BM496" s="8">
        <v>60.339877565758457</v>
      </c>
      <c r="BN496" s="8">
        <v>493.83716244326013</v>
      </c>
      <c r="BO496" s="8">
        <v>554.19984970447524</v>
      </c>
      <c r="BP496" s="8">
        <v>694.97596839851496</v>
      </c>
      <c r="BQ496" s="8">
        <v>712.40260649184518</v>
      </c>
      <c r="BR496" s="8">
        <v>3039.9768086352769</v>
      </c>
      <c r="BS496" s="8">
        <v>3039.9768086352769</v>
      </c>
      <c r="BT496" s="7" t="s">
        <v>317</v>
      </c>
      <c r="BU496" s="7" t="s">
        <v>318</v>
      </c>
      <c r="BV496" s="7">
        <v>21</v>
      </c>
      <c r="BW496" s="7" t="s">
        <v>837</v>
      </c>
      <c r="BX496" s="9">
        <v>1.9500000476837158</v>
      </c>
      <c r="BY496" s="7" t="s">
        <v>295</v>
      </c>
      <c r="BZ496" s="7" t="s">
        <v>214</v>
      </c>
      <c r="CA496" s="25">
        <v>0</v>
      </c>
      <c r="CB496" s="25">
        <v>0</v>
      </c>
      <c r="CC496" s="25">
        <v>0</v>
      </c>
    </row>
    <row r="497" spans="1:81" x14ac:dyDescent="0.25">
      <c r="A497" s="7">
        <v>513</v>
      </c>
      <c r="B497" s="7">
        <v>44657</v>
      </c>
      <c r="C497" s="7" t="s">
        <v>20697</v>
      </c>
      <c r="D497" s="7" t="s">
        <v>20698</v>
      </c>
      <c r="E497" s="7" t="s">
        <v>20698</v>
      </c>
      <c r="F497" s="7" t="s">
        <v>237</v>
      </c>
      <c r="H497" s="7" t="s">
        <v>224</v>
      </c>
      <c r="I497" s="8">
        <v>24.5</v>
      </c>
      <c r="J497" s="7" t="s">
        <v>214</v>
      </c>
      <c r="K497" s="8">
        <v>124.41159057617188</v>
      </c>
      <c r="L497" s="8">
        <v>2.4667999744415283</v>
      </c>
      <c r="M497" s="7" t="s">
        <v>349</v>
      </c>
      <c r="N497" s="7" t="s">
        <v>214</v>
      </c>
      <c r="O497" s="7" t="s">
        <v>214</v>
      </c>
      <c r="P497" s="7" t="s">
        <v>407</v>
      </c>
      <c r="Q497" s="7" t="s">
        <v>20699</v>
      </c>
      <c r="R497" s="7" t="s">
        <v>242</v>
      </c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T497" s="7" t="s">
        <v>352</v>
      </c>
      <c r="BU497" s="7" t="s">
        <v>353</v>
      </c>
      <c r="BV497" s="7">
        <v>11.5</v>
      </c>
      <c r="BW497" s="7" t="s">
        <v>255</v>
      </c>
      <c r="BX497" s="9">
        <v>0</v>
      </c>
      <c r="BY497" s="7" t="s">
        <v>214</v>
      </c>
      <c r="BZ497" s="7" t="s">
        <v>214</v>
      </c>
      <c r="CA497" s="25">
        <v>0</v>
      </c>
      <c r="CB497" s="25">
        <v>0</v>
      </c>
      <c r="CC497" s="25">
        <v>0</v>
      </c>
    </row>
    <row r="498" spans="1:81" x14ac:dyDescent="0.25">
      <c r="A498" s="7">
        <v>513</v>
      </c>
      <c r="B498" s="7">
        <v>44657</v>
      </c>
      <c r="C498" s="7" t="s">
        <v>19186</v>
      </c>
      <c r="D498" s="7" t="s">
        <v>19186</v>
      </c>
      <c r="E498" s="7" t="s">
        <v>19186</v>
      </c>
      <c r="F498" s="7" t="s">
        <v>360</v>
      </c>
      <c r="H498" s="7" t="s">
        <v>224</v>
      </c>
      <c r="I498" s="8">
        <v>24.5</v>
      </c>
      <c r="J498" s="7" t="s">
        <v>214</v>
      </c>
      <c r="K498" s="8">
        <v>9213.19921875</v>
      </c>
      <c r="L498" s="8">
        <v>4.6187543869018555</v>
      </c>
      <c r="M498" s="7" t="s">
        <v>429</v>
      </c>
      <c r="N498" s="7" t="s">
        <v>214</v>
      </c>
      <c r="O498" s="7" t="s">
        <v>214</v>
      </c>
      <c r="P498" s="7" t="s">
        <v>469</v>
      </c>
      <c r="Q498" s="7" t="s">
        <v>19187</v>
      </c>
      <c r="R498" s="7" t="s">
        <v>286</v>
      </c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BT498" s="7" t="s">
        <v>214</v>
      </c>
      <c r="BU498" s="7" t="s">
        <v>214</v>
      </c>
      <c r="BV498" s="7">
        <v>21.5</v>
      </c>
      <c r="BW498" s="7" t="s">
        <v>837</v>
      </c>
      <c r="BX498" s="9">
        <v>0</v>
      </c>
      <c r="BY498" s="7" t="s">
        <v>214</v>
      </c>
      <c r="BZ498" s="7" t="s">
        <v>214</v>
      </c>
      <c r="CA498" s="25">
        <v>0</v>
      </c>
      <c r="CB498" s="25">
        <v>0</v>
      </c>
      <c r="CC498" s="25">
        <v>0</v>
      </c>
    </row>
    <row r="499" spans="1:81" x14ac:dyDescent="0.25">
      <c r="A499" s="7">
        <v>513</v>
      </c>
      <c r="B499" s="7">
        <v>44657</v>
      </c>
      <c r="C499" s="7" t="s">
        <v>3075</v>
      </c>
      <c r="D499" s="7" t="s">
        <v>3076</v>
      </c>
      <c r="E499" s="7" t="s">
        <v>3076</v>
      </c>
      <c r="F499" s="7" t="s">
        <v>212</v>
      </c>
      <c r="H499" s="7" t="s">
        <v>224</v>
      </c>
      <c r="I499" s="8">
        <v>24.5</v>
      </c>
      <c r="J499" s="7" t="s">
        <v>214</v>
      </c>
      <c r="K499" s="8">
        <v>209.21832275390625</v>
      </c>
      <c r="L499" s="8">
        <v>5.6074891090393066</v>
      </c>
      <c r="M499" s="7" t="s">
        <v>349</v>
      </c>
      <c r="N499" s="7" t="s">
        <v>214</v>
      </c>
      <c r="O499" s="7" t="s">
        <v>374</v>
      </c>
      <c r="P499" s="7" t="s">
        <v>393</v>
      </c>
      <c r="Q499" s="7" t="s">
        <v>3077</v>
      </c>
      <c r="R499" s="7" t="s">
        <v>242</v>
      </c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>
        <v>0.97301354704148002</v>
      </c>
      <c r="AT499" s="8">
        <v>2.4008533173129658</v>
      </c>
      <c r="AU499" s="8">
        <v>0.35132076760545761</v>
      </c>
      <c r="AV499" s="8">
        <v>1.8727161256202332</v>
      </c>
      <c r="AW499" s="8">
        <v>1.572636815741576</v>
      </c>
      <c r="AX499" s="8">
        <v>1.9393586130177196</v>
      </c>
      <c r="AY499" s="8">
        <v>1.1003015365048636</v>
      </c>
      <c r="AZ499" s="8">
        <v>1.5861494984180717</v>
      </c>
      <c r="BA499" s="8">
        <v>-0.43988297061946968</v>
      </c>
      <c r="BB499" s="8">
        <v>0.25723087360653241</v>
      </c>
      <c r="BC499" s="8">
        <v>0.1679972558347049</v>
      </c>
      <c r="BD499" s="8">
        <v>0.7763069178940738</v>
      </c>
      <c r="BE499" s="8">
        <v>0.62089782535143545</v>
      </c>
      <c r="BF499" s="8">
        <v>1.4721025576449327</v>
      </c>
      <c r="BT499" s="7" t="s">
        <v>214</v>
      </c>
      <c r="BU499" s="7" t="s">
        <v>214</v>
      </c>
      <c r="BV499" s="7">
        <v>10.5</v>
      </c>
      <c r="BW499" s="7" t="s">
        <v>345</v>
      </c>
      <c r="BX499" s="9">
        <v>0</v>
      </c>
      <c r="BY499" s="7" t="s">
        <v>214</v>
      </c>
      <c r="BZ499" s="7" t="s">
        <v>214</v>
      </c>
      <c r="CA499" s="25">
        <v>0</v>
      </c>
      <c r="CB499" s="25">
        <v>0</v>
      </c>
      <c r="CC499" s="25">
        <v>0</v>
      </c>
    </row>
    <row r="500" spans="1:81" x14ac:dyDescent="0.25">
      <c r="A500" s="7">
        <v>513</v>
      </c>
      <c r="B500" s="7">
        <v>44657</v>
      </c>
      <c r="C500" s="7" t="s">
        <v>3078</v>
      </c>
      <c r="D500" s="7" t="s">
        <v>3078</v>
      </c>
      <c r="E500" s="7" t="s">
        <v>3078</v>
      </c>
      <c r="F500" s="7" t="s">
        <v>360</v>
      </c>
      <c r="H500" s="7" t="s">
        <v>224</v>
      </c>
      <c r="I500" s="8">
        <v>24.5</v>
      </c>
      <c r="J500" s="7" t="s">
        <v>214</v>
      </c>
      <c r="K500" s="8">
        <v>393.94076538085938</v>
      </c>
      <c r="L500" s="8">
        <v>3.9199020862579346</v>
      </c>
      <c r="M500" s="7" t="s">
        <v>349</v>
      </c>
      <c r="N500" s="7" t="s">
        <v>214</v>
      </c>
      <c r="O500" s="7" t="s">
        <v>256</v>
      </c>
      <c r="P500" s="7" t="s">
        <v>302</v>
      </c>
      <c r="Q500" s="7" t="s">
        <v>17550</v>
      </c>
      <c r="R500" s="7" t="s">
        <v>242</v>
      </c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>
        <v>1.1738454665951534</v>
      </c>
      <c r="AT500" s="8">
        <v>2.5169147799653371</v>
      </c>
      <c r="AU500" s="8">
        <v>-0.88103950240666973</v>
      </c>
      <c r="AV500" s="8">
        <v>-0.13311359441216344</v>
      </c>
      <c r="AW500" s="8">
        <v>1.6194737313844405</v>
      </c>
      <c r="AX500" s="8">
        <v>1.9068849313778384</v>
      </c>
      <c r="AY500" s="8">
        <v>-0.90432897061209017</v>
      </c>
      <c r="AZ500" s="8">
        <v>-0.1790670827649635</v>
      </c>
      <c r="BA500" s="8">
        <v>-0.45283301500414352</v>
      </c>
      <c r="BB500" s="8">
        <v>0.24580468285630647</v>
      </c>
      <c r="BC500" s="8">
        <v>-1.2852109355928505</v>
      </c>
      <c r="BD500" s="8">
        <v>-0.56788295238878106</v>
      </c>
      <c r="BE500" s="8">
        <v>-0.12168220427269331</v>
      </c>
      <c r="BF500" s="8">
        <v>0.63159012743892895</v>
      </c>
      <c r="BT500" s="7" t="s">
        <v>352</v>
      </c>
      <c r="BU500" s="7" t="s">
        <v>353</v>
      </c>
      <c r="BV500" s="7">
        <v>11.5</v>
      </c>
      <c r="BW500" s="7" t="s">
        <v>255</v>
      </c>
      <c r="BX500" s="9">
        <v>0</v>
      </c>
      <c r="BY500" s="7" t="s">
        <v>214</v>
      </c>
      <c r="BZ500" s="7" t="s">
        <v>214</v>
      </c>
      <c r="CA500" s="25">
        <v>0</v>
      </c>
      <c r="CB500" s="25">
        <v>0</v>
      </c>
      <c r="CC500" s="25">
        <v>0</v>
      </c>
    </row>
    <row r="501" spans="1:81" x14ac:dyDescent="0.25">
      <c r="A501" s="7">
        <v>513</v>
      </c>
      <c r="B501" s="7">
        <v>44657</v>
      </c>
      <c r="C501" s="7" t="s">
        <v>17987</v>
      </c>
      <c r="D501" s="7" t="s">
        <v>17988</v>
      </c>
      <c r="E501" s="7" t="s">
        <v>3078</v>
      </c>
      <c r="F501" s="7" t="s">
        <v>360</v>
      </c>
      <c r="H501" s="7" t="s">
        <v>224</v>
      </c>
      <c r="I501" s="8">
        <v>24.5</v>
      </c>
      <c r="J501" s="7" t="s">
        <v>214</v>
      </c>
      <c r="K501" s="8">
        <v>408.3348388671875</v>
      </c>
      <c r="L501" s="8">
        <v>3.2114999294281006</v>
      </c>
      <c r="M501" s="7" t="s">
        <v>349</v>
      </c>
      <c r="N501" s="7" t="s">
        <v>214</v>
      </c>
      <c r="O501" s="7" t="s">
        <v>256</v>
      </c>
      <c r="P501" s="7" t="s">
        <v>469</v>
      </c>
      <c r="Q501" s="7" t="s">
        <v>17989</v>
      </c>
      <c r="R501" s="7" t="s">
        <v>242</v>
      </c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7" t="s">
        <v>352</v>
      </c>
      <c r="BU501" s="7" t="s">
        <v>353</v>
      </c>
      <c r="BV501" s="7">
        <v>11.5</v>
      </c>
      <c r="BW501" s="7" t="s">
        <v>255</v>
      </c>
      <c r="BX501" s="9">
        <v>0</v>
      </c>
      <c r="BY501" s="7" t="s">
        <v>214</v>
      </c>
      <c r="BZ501" s="7" t="s">
        <v>214</v>
      </c>
      <c r="CA501" s="25">
        <v>0</v>
      </c>
      <c r="CB501" s="25">
        <v>0</v>
      </c>
      <c r="CC501" s="25">
        <v>0</v>
      </c>
    </row>
    <row r="502" spans="1:81" x14ac:dyDescent="0.25">
      <c r="A502" s="7">
        <v>513</v>
      </c>
      <c r="B502" s="7">
        <v>44657</v>
      </c>
      <c r="C502" s="7" t="s">
        <v>3079</v>
      </c>
      <c r="D502" s="7" t="s">
        <v>3080</v>
      </c>
      <c r="E502" s="7" t="s">
        <v>3080</v>
      </c>
      <c r="F502" s="7" t="s">
        <v>212</v>
      </c>
      <c r="G502" s="7">
        <v>3</v>
      </c>
      <c r="H502" s="7" t="s">
        <v>213</v>
      </c>
      <c r="I502" s="8">
        <v>9.5</v>
      </c>
      <c r="J502" s="7" t="s">
        <v>214</v>
      </c>
      <c r="K502" s="8">
        <v>280.63681030273438</v>
      </c>
      <c r="L502" s="8">
        <v>0.47089999914169312</v>
      </c>
      <c r="M502" s="7" t="s">
        <v>2033</v>
      </c>
      <c r="N502" s="7" t="s">
        <v>231</v>
      </c>
      <c r="O502" s="7" t="s">
        <v>389</v>
      </c>
      <c r="P502" s="7" t="s">
        <v>249</v>
      </c>
      <c r="Q502" s="7" t="s">
        <v>3081</v>
      </c>
      <c r="R502" s="7" t="s">
        <v>286</v>
      </c>
      <c r="T502" s="8">
        <v>0.6490970253944397</v>
      </c>
      <c r="U502" s="8">
        <v>0.72255504131317139</v>
      </c>
      <c r="V502" s="8">
        <v>0.59700393676757813</v>
      </c>
      <c r="W502" s="8">
        <v>0.5991174578666687</v>
      </c>
      <c r="X502" s="8">
        <v>5.3697023540735245E-2</v>
      </c>
      <c r="Y502" s="8">
        <v>0.55930870771408081</v>
      </c>
      <c r="Z502" s="8">
        <v>0.43473008275032043</v>
      </c>
      <c r="AA502" s="8">
        <v>0.90554660558700562</v>
      </c>
      <c r="AB502" s="8">
        <v>0.91240566968917847</v>
      </c>
      <c r="AC502" s="8">
        <v>0.88513195514678955</v>
      </c>
      <c r="AD502" s="8">
        <v>0.84049642086029053</v>
      </c>
      <c r="AE502" s="8">
        <v>0.705799400806427</v>
      </c>
      <c r="AF502" s="8">
        <v>0.81815260648727417</v>
      </c>
      <c r="AG502" s="8">
        <v>0.83792275190353394</v>
      </c>
      <c r="AH502" s="8">
        <v>9.6716880798339844E-2</v>
      </c>
      <c r="AI502" s="8">
        <v>0.75006693601608276</v>
      </c>
      <c r="AJ502" s="8">
        <v>1.2679433822631836</v>
      </c>
      <c r="AK502" s="8">
        <v>0.90661954879760742</v>
      </c>
      <c r="AL502" s="8">
        <v>0.50546330213546753</v>
      </c>
      <c r="AM502" s="8">
        <v>3.1415980309247971E-2</v>
      </c>
      <c r="AN502" s="8">
        <v>0.58525210618972778</v>
      </c>
      <c r="AO502" s="8">
        <v>0.21691134572029114</v>
      </c>
      <c r="AP502" s="8">
        <v>1.0582895278930664</v>
      </c>
      <c r="AQ502" s="8"/>
      <c r="AR502" s="8"/>
      <c r="AS502" s="8">
        <v>3.4450374093020555</v>
      </c>
      <c r="AT502" s="8">
        <v>2.3236668216915444</v>
      </c>
      <c r="AU502" s="8">
        <v>3.3951147926433816</v>
      </c>
      <c r="AV502" s="8">
        <v>2.2944884955083698</v>
      </c>
      <c r="AW502" s="8">
        <v>4.0461941653658471</v>
      </c>
      <c r="AX502" s="8">
        <v>2.7911657610065017</v>
      </c>
      <c r="AY502" s="8">
        <v>0.70187101916985961</v>
      </c>
      <c r="AZ502" s="8">
        <v>0.85765976405021449</v>
      </c>
      <c r="BA502" s="8">
        <v>2.7600834680209765</v>
      </c>
      <c r="BB502" s="8">
        <v>1.9269218011701248</v>
      </c>
      <c r="BC502" s="8">
        <v>2.7600834680209765</v>
      </c>
      <c r="BD502" s="8">
        <v>1.9269218011701248</v>
      </c>
      <c r="BE502" s="8">
        <v>2.8513973870871823</v>
      </c>
      <c r="BF502" s="8">
        <v>2.0201374074328133</v>
      </c>
      <c r="BG502" s="8">
        <v>56.97647784783986</v>
      </c>
      <c r="BH502" s="8">
        <v>58.29139137541889</v>
      </c>
      <c r="BI502" s="8">
        <v>56.913826983808327</v>
      </c>
      <c r="BJ502" s="8">
        <v>0.79153753671261351</v>
      </c>
      <c r="BK502" s="8">
        <v>35.166925318107609</v>
      </c>
      <c r="BL502" s="8">
        <v>35.166925318107609</v>
      </c>
      <c r="BM502" s="8">
        <v>40.551180729999146</v>
      </c>
      <c r="BN502" s="8">
        <v>120.73984024771256</v>
      </c>
      <c r="BO502" s="8">
        <v>117.04970886567561</v>
      </c>
      <c r="BP502" s="8">
        <v>120.91566163415773</v>
      </c>
      <c r="BQ502" s="8">
        <v>278.41546460735526</v>
      </c>
      <c r="BR502" s="8">
        <v>181.94547280845245</v>
      </c>
      <c r="BS502" s="8">
        <v>181.94547280845245</v>
      </c>
      <c r="BT502" s="7" t="s">
        <v>220</v>
      </c>
      <c r="BU502" s="7" t="s">
        <v>221</v>
      </c>
      <c r="BV502" s="7">
        <v>8.5</v>
      </c>
      <c r="BW502" s="7" t="s">
        <v>222</v>
      </c>
      <c r="BX502" s="9">
        <v>2.1500000953674316</v>
      </c>
      <c r="BY502" s="7" t="s">
        <v>231</v>
      </c>
      <c r="BZ502" s="7" t="s">
        <v>214</v>
      </c>
      <c r="CA502" s="25">
        <v>0</v>
      </c>
      <c r="CB502" s="25">
        <v>2</v>
      </c>
      <c r="CC502" s="25">
        <v>2</v>
      </c>
    </row>
    <row r="503" spans="1:81" x14ac:dyDescent="0.25">
      <c r="A503" s="7">
        <v>513</v>
      </c>
      <c r="B503" s="7">
        <v>44657</v>
      </c>
      <c r="C503" s="7" t="s">
        <v>3082</v>
      </c>
      <c r="D503" s="7" t="s">
        <v>3083</v>
      </c>
      <c r="E503" s="7" t="s">
        <v>3083</v>
      </c>
      <c r="F503" s="7" t="s">
        <v>643</v>
      </c>
      <c r="G503" s="7">
        <v>2</v>
      </c>
      <c r="H503" s="7" t="s">
        <v>245</v>
      </c>
      <c r="I503" s="8">
        <v>12.5</v>
      </c>
      <c r="J503" s="7" t="s">
        <v>214</v>
      </c>
      <c r="K503" s="8">
        <v>132.9107666015625</v>
      </c>
      <c r="L503" s="8">
        <v>2.3046383857727051</v>
      </c>
      <c r="M503" s="7" t="s">
        <v>267</v>
      </c>
      <c r="N503" s="7" t="s">
        <v>231</v>
      </c>
      <c r="O503" s="7" t="s">
        <v>256</v>
      </c>
      <c r="P503" s="7" t="s">
        <v>217</v>
      </c>
      <c r="Q503" s="7" t="s">
        <v>3084</v>
      </c>
      <c r="R503" s="7" t="s">
        <v>242</v>
      </c>
      <c r="T503" s="8">
        <v>0.72714632749557495</v>
      </c>
      <c r="U503" s="8">
        <v>0.78514945507049561</v>
      </c>
      <c r="V503" s="8">
        <v>0.73885804414749146</v>
      </c>
      <c r="W503" s="8">
        <v>0.50007432699203491</v>
      </c>
      <c r="X503" s="8">
        <v>0.35901063680648804</v>
      </c>
      <c r="Y503" s="8">
        <v>0.75448203086853027</v>
      </c>
      <c r="Z503" s="8">
        <v>0.60064864158630371</v>
      </c>
      <c r="AA503" s="8">
        <v>0.95711904764175415</v>
      </c>
      <c r="AB503" s="8">
        <v>0.96233171224594116</v>
      </c>
      <c r="AC503" s="8">
        <v>0.93853706121444702</v>
      </c>
      <c r="AD503" s="8">
        <v>0.74155962467193604</v>
      </c>
      <c r="AE503" s="8">
        <v>0.80902457237243652</v>
      </c>
      <c r="AF503" s="8">
        <v>0.94466084241867065</v>
      </c>
      <c r="AG503" s="8">
        <v>0.8853641152381897</v>
      </c>
      <c r="AH503" s="8">
        <v>3.4212619066238403E-2</v>
      </c>
      <c r="AI503" s="8">
        <v>0.29723250865936279</v>
      </c>
      <c r="AJ503" s="8">
        <v>0.48737728595733643</v>
      </c>
      <c r="AK503" s="8">
        <v>0.39691081643104553</v>
      </c>
      <c r="AL503" s="8">
        <v>0.14924377202987671</v>
      </c>
      <c r="AM503" s="8">
        <v>7.4300505220890045E-2</v>
      </c>
      <c r="AN503" s="8">
        <v>0.27927005290985107</v>
      </c>
      <c r="AO503" s="8">
        <v>0.10601495951414108</v>
      </c>
      <c r="AP503" s="8">
        <v>-0.95842427015304565</v>
      </c>
      <c r="AQ503" s="8"/>
      <c r="AR503" s="8"/>
      <c r="AS503" s="8">
        <v>-0.44916401351894253</v>
      </c>
      <c r="AT503" s="8">
        <v>-0.44282450253739736</v>
      </c>
      <c r="AU503" s="8">
        <v>8.0203527555965923E-2</v>
      </c>
      <c r="AV503" s="8">
        <v>0.21708570752463952</v>
      </c>
      <c r="AW503" s="8">
        <v>-1.2129626446753492</v>
      </c>
      <c r="AX503" s="8">
        <v>-1.0098595873513723</v>
      </c>
      <c r="AY503" s="8">
        <v>1.201898088730321</v>
      </c>
      <c r="AZ503" s="8">
        <v>0.6871310762897419</v>
      </c>
      <c r="BA503" s="8">
        <v>2.8724009941593658</v>
      </c>
      <c r="BB503" s="8">
        <v>2.4564679385840109</v>
      </c>
      <c r="BC503" s="8">
        <v>2.8724009941593658</v>
      </c>
      <c r="BD503" s="8">
        <v>2.4564679385840109</v>
      </c>
      <c r="BE503" s="8">
        <v>0.89412949106845441</v>
      </c>
      <c r="BF503" s="8">
        <v>0.72741142851560558</v>
      </c>
      <c r="BG503" s="8">
        <v>-50</v>
      </c>
      <c r="BH503" s="8">
        <v>-50</v>
      </c>
      <c r="BI503" s="8">
        <v>-50</v>
      </c>
      <c r="BJ503" s="8">
        <v>-31.603612801498265</v>
      </c>
      <c r="BK503" s="8">
        <v>-21.97175176092664</v>
      </c>
      <c r="BL503" s="8">
        <v>-21.97175176092664</v>
      </c>
      <c r="BM503" s="8">
        <v>-37.591186053891917</v>
      </c>
      <c r="BN503" s="8">
        <v>220.81163636276997</v>
      </c>
      <c r="BO503" s="8">
        <v>212.74483446585231</v>
      </c>
      <c r="BP503" s="8">
        <v>265.25401003773089</v>
      </c>
      <c r="BQ503" s="8">
        <v>174.91537064982339</v>
      </c>
      <c r="BR503" s="8">
        <v>162.11359030280241</v>
      </c>
      <c r="BS503" s="8">
        <v>162.11359030280241</v>
      </c>
      <c r="BT503" s="7" t="s">
        <v>259</v>
      </c>
      <c r="BU503" s="7" t="s">
        <v>260</v>
      </c>
      <c r="BV503" s="7">
        <v>11</v>
      </c>
      <c r="BW503" s="7" t="s">
        <v>255</v>
      </c>
      <c r="BX503" s="9">
        <v>1.75</v>
      </c>
      <c r="BY503" s="7" t="s">
        <v>231</v>
      </c>
      <c r="BZ503" s="7" t="s">
        <v>214</v>
      </c>
      <c r="CA503" s="25">
        <v>0</v>
      </c>
      <c r="CB503" s="25">
        <v>0</v>
      </c>
      <c r="CC503" s="25">
        <v>0</v>
      </c>
    </row>
    <row r="504" spans="1:81" x14ac:dyDescent="0.25">
      <c r="A504" s="7">
        <v>513</v>
      </c>
      <c r="B504" s="7">
        <v>44657</v>
      </c>
      <c r="C504" s="7" t="s">
        <v>3085</v>
      </c>
      <c r="D504" s="7" t="s">
        <v>3086</v>
      </c>
      <c r="E504" s="7" t="s">
        <v>3086</v>
      </c>
      <c r="F504" s="7" t="s">
        <v>643</v>
      </c>
      <c r="G504" s="7">
        <v>2</v>
      </c>
      <c r="H504" s="7" t="s">
        <v>255</v>
      </c>
      <c r="I504" s="8">
        <v>11.5</v>
      </c>
      <c r="J504" s="7" t="s">
        <v>214</v>
      </c>
      <c r="K504" s="8">
        <v>120.401611328125</v>
      </c>
      <c r="L504" s="8">
        <v>3.0773000717163086</v>
      </c>
      <c r="M504" s="7" t="s">
        <v>267</v>
      </c>
      <c r="N504" s="7" t="s">
        <v>231</v>
      </c>
      <c r="O504" s="7" t="s">
        <v>256</v>
      </c>
      <c r="P504" s="7" t="s">
        <v>217</v>
      </c>
      <c r="Q504" s="7" t="s">
        <v>3087</v>
      </c>
      <c r="R504" s="7" t="s">
        <v>242</v>
      </c>
      <c r="T504" s="8">
        <v>0.87411212921142578</v>
      </c>
      <c r="U504" s="8">
        <v>0.89059972763061523</v>
      </c>
      <c r="V504" s="8">
        <v>0.85886603593826294</v>
      </c>
      <c r="W504" s="8">
        <v>0.62106353044509888</v>
      </c>
      <c r="X504" s="8">
        <v>0.41730868816375732</v>
      </c>
      <c r="Y504" s="8">
        <v>0.84404748678207397</v>
      </c>
      <c r="Z504" s="8">
        <v>0.72199165821075439</v>
      </c>
      <c r="AA504" s="8">
        <v>0.9447142481803894</v>
      </c>
      <c r="AB504" s="8">
        <v>0.94924551248550415</v>
      </c>
      <c r="AC504" s="8">
        <v>0.89403939247131348</v>
      </c>
      <c r="AD504" s="8">
        <v>0.67416411638259888</v>
      </c>
      <c r="AE504" s="8">
        <v>0.8466985821723938</v>
      </c>
      <c r="AF504" s="8">
        <v>0.92583400011062622</v>
      </c>
      <c r="AG504" s="8">
        <v>0.88064038753509521</v>
      </c>
      <c r="AH504" s="8">
        <v>3.6120504140853882E-2</v>
      </c>
      <c r="AI504" s="8">
        <v>0.37723249197006226</v>
      </c>
      <c r="AJ504" s="8">
        <v>0.58366411924362183</v>
      </c>
      <c r="AK504" s="8">
        <v>0.48710751533508301</v>
      </c>
      <c r="AL504" s="8">
        <v>0.19568844139575958</v>
      </c>
      <c r="AM504" s="8">
        <v>9.1182045638561249E-2</v>
      </c>
      <c r="AN504" s="8">
        <v>0.32984492182731628</v>
      </c>
      <c r="AO504" s="8">
        <v>0.13453841209411621</v>
      </c>
      <c r="AP504" s="8">
        <v>-0.62385427951812744</v>
      </c>
      <c r="AQ504" s="8"/>
      <c r="AR504" s="8"/>
      <c r="AS504" s="8">
        <v>-0.72944938875462717</v>
      </c>
      <c r="AT504" s="8">
        <v>-0.3301169001871529</v>
      </c>
      <c r="AU504" s="8">
        <v>-2.0125923090789897</v>
      </c>
      <c r="AV504" s="8">
        <v>-1.2465402049310037</v>
      </c>
      <c r="AW504" s="8">
        <v>-1.6451696587933979</v>
      </c>
      <c r="AX504" s="8">
        <v>-1.0993693201001495</v>
      </c>
      <c r="AY504" s="8">
        <v>-1.902328967676864</v>
      </c>
      <c r="AZ504" s="8">
        <v>-1.1568517931668341</v>
      </c>
      <c r="BA504" s="8">
        <v>2.2301996851072636</v>
      </c>
      <c r="BB504" s="8">
        <v>1.5802117988364923</v>
      </c>
      <c r="BC504" s="8">
        <v>-1.627276812960911</v>
      </c>
      <c r="BD504" s="8">
        <v>-0.91211977910886199</v>
      </c>
      <c r="BE504" s="8">
        <v>-0.94776957535958761</v>
      </c>
      <c r="BF504" s="8">
        <v>-0.52746436644291828</v>
      </c>
      <c r="BG504" s="7">
        <v>-49.968208672983458</v>
      </c>
      <c r="BH504" s="7">
        <v>-49.885393832839334</v>
      </c>
      <c r="BI504" s="7">
        <v>-50</v>
      </c>
      <c r="BJ504" s="7">
        <v>-18.796931347535502</v>
      </c>
      <c r="BK504" s="7">
        <v>15.856991819466707</v>
      </c>
      <c r="BL504" s="7">
        <v>15.856991819466707</v>
      </c>
      <c r="BM504" s="7">
        <v>-22.822758369070808</v>
      </c>
      <c r="BN504" s="7">
        <v>180.56413972219698</v>
      </c>
      <c r="BO504" s="7">
        <v>180.46442932024465</v>
      </c>
      <c r="BP504" s="7">
        <v>209.67881283013557</v>
      </c>
      <c r="BQ504" s="7">
        <v>143.03341955079918</v>
      </c>
      <c r="BR504" s="7">
        <v>101.30953766931812</v>
      </c>
      <c r="BS504" s="7">
        <v>101.30953766931812</v>
      </c>
      <c r="BT504" s="7" t="s">
        <v>259</v>
      </c>
      <c r="BU504" s="7" t="s">
        <v>260</v>
      </c>
      <c r="BV504" s="7">
        <v>11</v>
      </c>
      <c r="BW504" s="7" t="s">
        <v>255</v>
      </c>
      <c r="BX504" s="9">
        <v>1.75</v>
      </c>
      <c r="BY504" s="7" t="s">
        <v>231</v>
      </c>
      <c r="BZ504" s="7" t="s">
        <v>214</v>
      </c>
      <c r="CA504" s="25">
        <v>0</v>
      </c>
      <c r="CB504" s="25">
        <v>0</v>
      </c>
      <c r="CC504" s="25">
        <v>0</v>
      </c>
    </row>
    <row r="505" spans="1:81" x14ac:dyDescent="0.25">
      <c r="A505" s="7">
        <v>513</v>
      </c>
      <c r="B505" s="7">
        <v>44657</v>
      </c>
      <c r="C505" s="7" t="s">
        <v>3088</v>
      </c>
      <c r="D505" s="7" t="s">
        <v>3089</v>
      </c>
      <c r="E505" s="7" t="s">
        <v>3089</v>
      </c>
      <c r="F505" s="7" t="s">
        <v>237</v>
      </c>
      <c r="G505" s="7">
        <v>2</v>
      </c>
      <c r="H505" s="7" t="s">
        <v>255</v>
      </c>
      <c r="I505" s="8">
        <v>11.5</v>
      </c>
      <c r="J505" s="7" t="s">
        <v>214</v>
      </c>
      <c r="K505" s="8">
        <v>132.39889526367188</v>
      </c>
      <c r="L505" s="8">
        <v>6.4870471954345703</v>
      </c>
      <c r="M505" s="7" t="s">
        <v>267</v>
      </c>
      <c r="N505" s="7" t="s">
        <v>591</v>
      </c>
      <c r="O505" s="7" t="s">
        <v>374</v>
      </c>
      <c r="P505" s="7" t="s">
        <v>217</v>
      </c>
      <c r="Q505" s="7" t="s">
        <v>3090</v>
      </c>
      <c r="R505" s="7" t="s">
        <v>242</v>
      </c>
      <c r="T505" s="8">
        <v>0.91771245002746582</v>
      </c>
      <c r="U505" s="8">
        <v>0.89719867706298828</v>
      </c>
      <c r="V505" s="8">
        <v>0.89485627412796021</v>
      </c>
      <c r="W505" s="8">
        <v>0.71159988641738892</v>
      </c>
      <c r="X505" s="8">
        <v>0.46626779437065125</v>
      </c>
      <c r="Y505" s="8">
        <v>0.90829777717590332</v>
      </c>
      <c r="Z505" s="8">
        <v>0.79651153087615967</v>
      </c>
      <c r="AA505" s="8">
        <v>0.96095359325408936</v>
      </c>
      <c r="AB505" s="8">
        <v>0.93506652116775513</v>
      </c>
      <c r="AC505" s="8">
        <v>0.94542831182479858</v>
      </c>
      <c r="AD505" s="8">
        <v>0.82421815395355225</v>
      </c>
      <c r="AE505" s="8">
        <v>0.83706855773925781</v>
      </c>
      <c r="AF505" s="8">
        <v>0.9454682469367981</v>
      </c>
      <c r="AG505" s="8">
        <v>0.91051918268203735</v>
      </c>
      <c r="AH505" s="8">
        <v>4.6674814075231552E-2</v>
      </c>
      <c r="AI505" s="8">
        <v>0.51177299022674561</v>
      </c>
      <c r="AJ505" s="8">
        <v>0.75979745388031006</v>
      </c>
      <c r="AK505" s="8">
        <v>0.6558152437210083</v>
      </c>
      <c r="AL505" s="8">
        <v>0.2897302508354187</v>
      </c>
      <c r="AM505" s="8">
        <v>0.13164857029914856</v>
      </c>
      <c r="AN505" s="8">
        <v>0.45866963267326355</v>
      </c>
      <c r="AO505" s="8">
        <v>0.19179397821426392</v>
      </c>
      <c r="AP505" s="8">
        <v>-0.32755237817764282</v>
      </c>
      <c r="AQ505" s="8"/>
      <c r="AR505" s="8"/>
      <c r="AS505" s="8">
        <v>-2.166862458317794</v>
      </c>
      <c r="AT505" s="8">
        <v>-1.9071208829662734</v>
      </c>
      <c r="AU505" s="8">
        <v>-2.2358342257159349</v>
      </c>
      <c r="AV505" s="8">
        <v>-2.0485599319249843</v>
      </c>
      <c r="AW505" s="8">
        <v>-2.6612001801874894</v>
      </c>
      <c r="AX505" s="8">
        <v>-2.0898385215875352</v>
      </c>
      <c r="AY505" s="8">
        <v>-2.2261936638562072</v>
      </c>
      <c r="AZ505" s="8">
        <v>-1.7631072873811251</v>
      </c>
      <c r="BA505" s="8">
        <v>1.6074868652752081</v>
      </c>
      <c r="BB505" s="8">
        <v>1.0683361648983358</v>
      </c>
      <c r="BC505" s="8">
        <v>1.2774535851251121</v>
      </c>
      <c r="BD505" s="8">
        <v>1.0374563197930535</v>
      </c>
      <c r="BE505" s="8">
        <v>-1.0675250129461844</v>
      </c>
      <c r="BF505" s="8">
        <v>-0.95047235652808804</v>
      </c>
      <c r="BG505" s="7">
        <v>-36.378886970774353</v>
      </c>
      <c r="BH505" s="7">
        <v>-49.583334964219688</v>
      </c>
      <c r="BI505" s="7">
        <v>-50</v>
      </c>
      <c r="BJ505" s="7">
        <v>-50</v>
      </c>
      <c r="BK505" s="7">
        <v>23.481583839834482</v>
      </c>
      <c r="BL505" s="7">
        <v>-2.6980369372074642</v>
      </c>
      <c r="BM505" s="7">
        <v>-27.529779172061168</v>
      </c>
      <c r="BN505" s="7">
        <v>180.56413972219698</v>
      </c>
      <c r="BO505" s="7">
        <v>198.0466829911847</v>
      </c>
      <c r="BP505" s="7">
        <v>209.67881283013557</v>
      </c>
      <c r="BQ505" s="7">
        <v>201.27167030948576</v>
      </c>
      <c r="BR505" s="7">
        <v>101.30953766931812</v>
      </c>
      <c r="BS505" s="7">
        <v>135.97106636234037</v>
      </c>
      <c r="BT505" s="7" t="s">
        <v>259</v>
      </c>
      <c r="BU505" s="7" t="s">
        <v>260</v>
      </c>
      <c r="BV505" s="7">
        <v>10.5</v>
      </c>
      <c r="BW505" s="7" t="s">
        <v>345</v>
      </c>
      <c r="BX505" s="9">
        <v>1.7999999523162842</v>
      </c>
      <c r="BY505" s="7" t="s">
        <v>591</v>
      </c>
      <c r="BZ505" s="7" t="s">
        <v>214</v>
      </c>
      <c r="CA505" s="25">
        <v>0</v>
      </c>
      <c r="CB505" s="25">
        <v>0</v>
      </c>
      <c r="CC505" s="25">
        <v>0</v>
      </c>
    </row>
    <row r="506" spans="1:81" x14ac:dyDescent="0.25">
      <c r="A506" s="7">
        <v>513</v>
      </c>
      <c r="B506" s="7">
        <v>44657</v>
      </c>
      <c r="C506" s="7" t="s">
        <v>3091</v>
      </c>
      <c r="D506" s="7" t="s">
        <v>3092</v>
      </c>
      <c r="E506" s="7" t="s">
        <v>3092</v>
      </c>
      <c r="F506" s="7" t="s">
        <v>212</v>
      </c>
      <c r="H506" s="7" t="s">
        <v>224</v>
      </c>
      <c r="I506" s="8">
        <v>24.5</v>
      </c>
      <c r="J506" s="7" t="s">
        <v>214</v>
      </c>
      <c r="K506" s="8">
        <v>128.98963928222656</v>
      </c>
      <c r="L506" s="8">
        <v>2.2950329780578613</v>
      </c>
      <c r="M506" s="7" t="s">
        <v>327</v>
      </c>
      <c r="N506" s="7" t="s">
        <v>214</v>
      </c>
      <c r="O506" s="7" t="s">
        <v>256</v>
      </c>
      <c r="P506" s="7" t="s">
        <v>249</v>
      </c>
      <c r="Q506" s="7" t="s">
        <v>3093</v>
      </c>
      <c r="R506" s="7" t="s">
        <v>242</v>
      </c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>
        <v>0.77170344079493203</v>
      </c>
      <c r="AT506" s="8">
        <v>2.1845450302301903</v>
      </c>
      <c r="AU506" s="8">
        <v>0.13172781301870551</v>
      </c>
      <c r="AV506" s="8">
        <v>1.6246434821115219</v>
      </c>
      <c r="AW506" s="8">
        <v>1.5045022088354847</v>
      </c>
      <c r="AX506" s="8">
        <v>1.88019986972577</v>
      </c>
      <c r="AY506" s="8">
        <v>0.88669050459173182</v>
      </c>
      <c r="AZ506" s="8">
        <v>1.3506526455649255</v>
      </c>
      <c r="BA506" s="8">
        <v>2.3029353909867445</v>
      </c>
      <c r="BB506" s="8">
        <v>1.9019604094021325</v>
      </c>
      <c r="BC506" s="8">
        <v>2.3029353909867445</v>
      </c>
      <c r="BD506" s="8">
        <v>1.9019604094021325</v>
      </c>
      <c r="BE506" s="8">
        <v>1.3167491248690573</v>
      </c>
      <c r="BF506" s="8">
        <v>1.807326974406112</v>
      </c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7" t="s">
        <v>352</v>
      </c>
      <c r="BU506" s="7" t="s">
        <v>353</v>
      </c>
      <c r="BV506" s="7">
        <v>11.5</v>
      </c>
      <c r="BW506" s="7" t="s">
        <v>255</v>
      </c>
      <c r="BX506" s="9">
        <v>0</v>
      </c>
      <c r="BY506" s="7" t="s">
        <v>214</v>
      </c>
      <c r="BZ506" s="7" t="s">
        <v>214</v>
      </c>
      <c r="CA506" s="25">
        <v>0</v>
      </c>
      <c r="CB506" s="25">
        <v>0</v>
      </c>
      <c r="CC506" s="25">
        <v>0</v>
      </c>
    </row>
    <row r="507" spans="1:81" x14ac:dyDescent="0.25">
      <c r="A507" s="7">
        <v>513</v>
      </c>
      <c r="B507" s="7">
        <v>44657</v>
      </c>
      <c r="C507" s="7" t="s">
        <v>3094</v>
      </c>
      <c r="D507" s="7" t="s">
        <v>3094</v>
      </c>
      <c r="E507" s="7" t="s">
        <v>3094</v>
      </c>
      <c r="F507" s="7" t="s">
        <v>331</v>
      </c>
      <c r="H507" s="7" t="s">
        <v>430</v>
      </c>
      <c r="I507" s="8">
        <v>16.5</v>
      </c>
      <c r="J507" s="7" t="s">
        <v>214</v>
      </c>
      <c r="K507" s="8">
        <v>856.18994140625</v>
      </c>
      <c r="L507" s="8">
        <v>6.4942002296447754</v>
      </c>
      <c r="M507" s="7" t="s">
        <v>3095</v>
      </c>
      <c r="N507" s="7" t="s">
        <v>1101</v>
      </c>
      <c r="O507" s="7" t="s">
        <v>283</v>
      </c>
      <c r="P507" s="7" t="s">
        <v>481</v>
      </c>
      <c r="Q507" s="7" t="s">
        <v>3096</v>
      </c>
      <c r="R507" s="7" t="s">
        <v>242</v>
      </c>
      <c r="T507" s="8">
        <v>0.90307360887527466</v>
      </c>
      <c r="U507" s="8">
        <v>0.90427190065383911</v>
      </c>
      <c r="V507" s="8">
        <v>0.87406384944915771</v>
      </c>
      <c r="W507" s="8">
        <v>0.73148888349533081</v>
      </c>
      <c r="X507" s="8">
        <v>0.45456629991531372</v>
      </c>
      <c r="Y507" s="8">
        <v>0.86057287454605103</v>
      </c>
      <c r="Z507" s="8">
        <v>0.75424224138259888</v>
      </c>
      <c r="AA507" s="8">
        <v>0.92799961566925049</v>
      </c>
      <c r="AB507" s="8">
        <v>0.96019905805587769</v>
      </c>
      <c r="AC507" s="8">
        <v>0.94391220808029175</v>
      </c>
      <c r="AD507" s="8">
        <v>0.78742223978042603</v>
      </c>
      <c r="AE507" s="8">
        <v>0.83898043632507324</v>
      </c>
      <c r="AF507" s="8">
        <v>0.91282480955123901</v>
      </c>
      <c r="AG507" s="8">
        <v>0.88480949401855469</v>
      </c>
      <c r="AH507" s="8">
        <v>0.22288386523723602</v>
      </c>
      <c r="AI507" s="8">
        <v>2.4048607349395752</v>
      </c>
      <c r="AJ507" s="8">
        <v>3.6568260192871094</v>
      </c>
      <c r="AK507" s="8">
        <v>3.0589148998260498</v>
      </c>
      <c r="AL507" s="8">
        <v>1.4222034215927124</v>
      </c>
      <c r="AM507" s="8">
        <v>0.61287790536880493</v>
      </c>
      <c r="AN507" s="8">
        <v>2.0751781463623047</v>
      </c>
      <c r="AO507" s="8">
        <v>0.86726093292236328</v>
      </c>
      <c r="AP507" s="8">
        <v>0.12037177383899689</v>
      </c>
      <c r="AQ507" s="8"/>
      <c r="AR507" s="8"/>
      <c r="AS507" s="8">
        <v>2.9487908141796062</v>
      </c>
      <c r="AT507" s="8">
        <v>2.4992250330257675</v>
      </c>
      <c r="AU507" s="8">
        <v>2.155641125484085</v>
      </c>
      <c r="AV507" s="8">
        <v>2.3051830995138136</v>
      </c>
      <c r="AW507" s="8">
        <v>2.9186568736162246</v>
      </c>
      <c r="AX507" s="8">
        <v>2.5361316089904467</v>
      </c>
      <c r="AY507" s="8">
        <v>2.682948900843892</v>
      </c>
      <c r="AZ507" s="8">
        <v>2.7194772167488637</v>
      </c>
      <c r="BA507" s="8">
        <v>2.9186568736162246</v>
      </c>
      <c r="BB507" s="8">
        <v>2.5361316089904467</v>
      </c>
      <c r="BC507" s="8">
        <v>2.682948900843892</v>
      </c>
      <c r="BD507" s="8">
        <v>2.7194772167488637</v>
      </c>
      <c r="BE507" s="8">
        <v>2.7179405814306539</v>
      </c>
      <c r="BF507" s="8">
        <v>2.5526042973363672</v>
      </c>
      <c r="BG507" s="7">
        <v>42.321541218744429</v>
      </c>
      <c r="BH507" s="7">
        <v>46.480380312729366</v>
      </c>
      <c r="BI507" s="7">
        <v>20.654651259675401</v>
      </c>
      <c r="BJ507" s="7">
        <v>45.685543514883648</v>
      </c>
      <c r="BK507" s="7">
        <v>20.654651259675401</v>
      </c>
      <c r="BL507" s="7">
        <v>45.685543514883648</v>
      </c>
      <c r="BM507" s="7">
        <v>36.913718513431988</v>
      </c>
      <c r="BN507" s="7">
        <v>493.83716244326013</v>
      </c>
      <c r="BO507" s="7">
        <v>458.22960044129024</v>
      </c>
      <c r="BP507" s="7">
        <v>679.34689488836989</v>
      </c>
      <c r="BQ507" s="7">
        <v>465.03491315504084</v>
      </c>
      <c r="BR507" s="7">
        <v>679.34689488836989</v>
      </c>
      <c r="BS507" s="7">
        <v>465.03491315504084</v>
      </c>
      <c r="BT507" s="7" t="s">
        <v>19133</v>
      </c>
      <c r="BU507" s="7" t="s">
        <v>19134</v>
      </c>
      <c r="BV507" s="7">
        <v>17.166666030883789</v>
      </c>
      <c r="BW507" s="7" t="s">
        <v>312</v>
      </c>
      <c r="BX507" s="9"/>
      <c r="BY507" s="7" t="s">
        <v>1101</v>
      </c>
      <c r="CA507" s="25">
        <v>0</v>
      </c>
      <c r="CB507" s="25">
        <v>0</v>
      </c>
      <c r="CC507" s="25">
        <v>0</v>
      </c>
    </row>
    <row r="508" spans="1:81" x14ac:dyDescent="0.25">
      <c r="A508" s="7">
        <v>513</v>
      </c>
      <c r="B508" s="7">
        <v>44657</v>
      </c>
      <c r="C508" s="7" t="s">
        <v>3097</v>
      </c>
      <c r="D508" s="7" t="s">
        <v>3098</v>
      </c>
      <c r="E508" s="7" t="s">
        <v>3099</v>
      </c>
      <c r="F508" s="7" t="s">
        <v>223</v>
      </c>
      <c r="H508" s="7" t="s">
        <v>224</v>
      </c>
      <c r="I508" s="8">
        <v>24.5</v>
      </c>
      <c r="J508" s="7" t="s">
        <v>214</v>
      </c>
      <c r="K508" s="8">
        <v>422.55001831054688</v>
      </c>
      <c r="L508" s="8">
        <v>5.8166999816894531</v>
      </c>
      <c r="M508" s="7" t="s">
        <v>447</v>
      </c>
      <c r="N508" s="7" t="s">
        <v>214</v>
      </c>
      <c r="O508" s="7" t="s">
        <v>396</v>
      </c>
      <c r="P508" s="7" t="s">
        <v>504</v>
      </c>
      <c r="Q508" s="7" t="s">
        <v>3100</v>
      </c>
      <c r="R508" s="7" t="s">
        <v>291</v>
      </c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>
        <v>0.35428055562162736</v>
      </c>
      <c r="AT508" s="8">
        <v>1.9878082825868586</v>
      </c>
      <c r="AU508" s="8">
        <v>2.5332434701930229</v>
      </c>
      <c r="AV508" s="8">
        <v>2.2789366323027207</v>
      </c>
      <c r="AW508" s="8">
        <v>0.74956968140531499</v>
      </c>
      <c r="AX508" s="8">
        <v>1.2275420856598649</v>
      </c>
      <c r="AY508" s="8">
        <v>0.85840243553829698</v>
      </c>
      <c r="AZ508" s="8">
        <v>1.6404517351055559</v>
      </c>
      <c r="BA508" s="8">
        <v>0.2631282260265394</v>
      </c>
      <c r="BB508" s="8">
        <v>0.14024240715348357</v>
      </c>
      <c r="BC508" s="8">
        <v>0.2631282260265394</v>
      </c>
      <c r="BD508" s="8">
        <v>0.14024240715348357</v>
      </c>
      <c r="BE508" s="8">
        <v>0.83695876580189033</v>
      </c>
      <c r="BF508" s="8">
        <v>1.2358705916603279</v>
      </c>
      <c r="BT508" s="7" t="s">
        <v>214</v>
      </c>
      <c r="BU508" s="7" t="s">
        <v>214</v>
      </c>
      <c r="BV508" s="7">
        <v>12.5</v>
      </c>
      <c r="BW508" s="7" t="s">
        <v>245</v>
      </c>
      <c r="BX508" s="9">
        <v>0</v>
      </c>
      <c r="BY508" s="7" t="s">
        <v>214</v>
      </c>
      <c r="BZ508" s="7" t="s">
        <v>214</v>
      </c>
      <c r="CA508" s="25">
        <v>0</v>
      </c>
      <c r="CB508" s="25">
        <v>0</v>
      </c>
      <c r="CC508" s="25">
        <v>0</v>
      </c>
    </row>
    <row r="509" spans="1:81" x14ac:dyDescent="0.25">
      <c r="A509" s="7">
        <v>513</v>
      </c>
      <c r="B509" s="7">
        <v>44657</v>
      </c>
      <c r="C509" s="7" t="s">
        <v>3102</v>
      </c>
      <c r="D509" s="7" t="s">
        <v>3103</v>
      </c>
      <c r="E509" s="7" t="s">
        <v>3103</v>
      </c>
      <c r="F509" s="7" t="s">
        <v>266</v>
      </c>
      <c r="G509" s="7">
        <v>2</v>
      </c>
      <c r="H509" s="7" t="s">
        <v>213</v>
      </c>
      <c r="I509" s="8">
        <v>9.5</v>
      </c>
      <c r="J509" s="7" t="s">
        <v>214</v>
      </c>
      <c r="K509" s="8">
        <v>95.692611694335938</v>
      </c>
      <c r="L509" s="8">
        <v>2.3653213977813721</v>
      </c>
      <c r="M509" s="7" t="s">
        <v>1033</v>
      </c>
      <c r="N509" s="7" t="s">
        <v>231</v>
      </c>
      <c r="O509" s="7" t="s">
        <v>343</v>
      </c>
      <c r="P509" s="7" t="s">
        <v>269</v>
      </c>
      <c r="Q509" s="7" t="s">
        <v>21729</v>
      </c>
      <c r="R509" s="7" t="s">
        <v>242</v>
      </c>
      <c r="T509" s="8">
        <v>0.71448510885238647</v>
      </c>
      <c r="U509" s="8">
        <v>0.74749422073364258</v>
      </c>
      <c r="V509" s="8">
        <v>0.73247784376144409</v>
      </c>
      <c r="W509" s="8">
        <v>0.59087824821472168</v>
      </c>
      <c r="X509" s="8">
        <v>0.39108896255493164</v>
      </c>
      <c r="Y509" s="8">
        <v>0.69266462326049805</v>
      </c>
      <c r="Z509" s="8">
        <v>0.56630581617355347</v>
      </c>
      <c r="AA509" s="8">
        <v>0.93003183603286743</v>
      </c>
      <c r="AB509" s="8">
        <v>0.94485414028167725</v>
      </c>
      <c r="AC509" s="8">
        <v>0.9387354850769043</v>
      </c>
      <c r="AD509" s="8">
        <v>0.63555908203125</v>
      </c>
      <c r="AE509" s="8">
        <v>0.79938554763793945</v>
      </c>
      <c r="AF509" s="8">
        <v>0.9110877513885498</v>
      </c>
      <c r="AG509" s="8">
        <v>0.89083051681518555</v>
      </c>
      <c r="AH509" s="8">
        <v>1.9289530813694E-2</v>
      </c>
      <c r="AI509" s="8">
        <v>0.16466563940048218</v>
      </c>
      <c r="AJ509" s="8">
        <v>0.26161107420921326</v>
      </c>
      <c r="AK509" s="8">
        <v>0.22185119986534119</v>
      </c>
      <c r="AL509" s="8">
        <v>9.9424876272678375E-2</v>
      </c>
      <c r="AM509" s="8">
        <v>4.5634716749191284E-2</v>
      </c>
      <c r="AN509" s="8">
        <v>0.1445552259683609</v>
      </c>
      <c r="AO509" s="8">
        <v>5.6355074048042297E-2</v>
      </c>
      <c r="AP509" s="8">
        <v>-0.80524289608001709</v>
      </c>
      <c r="AQ509" s="8"/>
      <c r="AR509" s="8"/>
      <c r="AS509" s="8">
        <v>1.9724913927825061</v>
      </c>
      <c r="AT509" s="8">
        <v>2.199032559533185</v>
      </c>
      <c r="AU509" s="8">
        <v>1.3218014589440927</v>
      </c>
      <c r="AV509" s="8">
        <v>1.8814738893990837</v>
      </c>
      <c r="AW509" s="8">
        <v>-0.48634953074569931</v>
      </c>
      <c r="AX509" s="8">
        <v>0.12809309723022755</v>
      </c>
      <c r="AY509" s="8">
        <v>3.2245758795745894</v>
      </c>
      <c r="AZ509" s="8">
        <v>2.3162578252543549</v>
      </c>
      <c r="BA509" s="8">
        <v>-1.6545714126922546</v>
      </c>
      <c r="BB509" s="8">
        <v>-1.1782914089031671</v>
      </c>
      <c r="BC509" s="8">
        <v>-1.6545714126922546</v>
      </c>
      <c r="BD509" s="8">
        <v>-1.1782914089031671</v>
      </c>
      <c r="BE509" s="8">
        <v>0.45389606252849674</v>
      </c>
      <c r="BF509" s="8">
        <v>0.69471242560175284</v>
      </c>
      <c r="BG509" s="7">
        <v>-26.174673373304092</v>
      </c>
      <c r="BH509" s="7">
        <v>-6.579521195972843</v>
      </c>
      <c r="BI509" s="7">
        <v>-36.918244765020766</v>
      </c>
      <c r="BJ509" s="7">
        <v>-19.410958847983458</v>
      </c>
      <c r="BK509" s="7">
        <v>-18.45698351052107</v>
      </c>
      <c r="BL509" s="7">
        <v>-18.45698351052107</v>
      </c>
      <c r="BM509" s="7">
        <v>-20.999560867220548</v>
      </c>
      <c r="BN509" s="7">
        <v>120.73984024771256</v>
      </c>
      <c r="BO509" s="7">
        <v>101.98872736374476</v>
      </c>
      <c r="BP509" s="7">
        <v>131.02064430169176</v>
      </c>
      <c r="BQ509" s="7">
        <v>114.26746517088409</v>
      </c>
      <c r="BR509" s="7">
        <v>113.35458125554648</v>
      </c>
      <c r="BS509" s="7">
        <v>113.35458125554648</v>
      </c>
      <c r="BT509" s="7" t="s">
        <v>259</v>
      </c>
      <c r="BU509" s="7" t="s">
        <v>260</v>
      </c>
      <c r="BV509" s="7">
        <v>9.5</v>
      </c>
      <c r="BW509" s="7" t="s">
        <v>213</v>
      </c>
      <c r="BX509" s="9">
        <v>1.3999999761581421</v>
      </c>
      <c r="BY509" s="7" t="s">
        <v>231</v>
      </c>
      <c r="BZ509" s="7" t="s">
        <v>214</v>
      </c>
      <c r="CA509" s="25">
        <v>0</v>
      </c>
      <c r="CB509" s="25">
        <v>0</v>
      </c>
      <c r="CC509" s="25">
        <v>0</v>
      </c>
    </row>
    <row r="510" spans="1:81" x14ac:dyDescent="0.25">
      <c r="A510" s="7">
        <v>513</v>
      </c>
      <c r="B510" s="7">
        <v>44657</v>
      </c>
      <c r="C510" s="7" t="s">
        <v>3104</v>
      </c>
      <c r="D510" s="7" t="s">
        <v>3105</v>
      </c>
      <c r="E510" s="7" t="s">
        <v>3105</v>
      </c>
      <c r="F510" s="7" t="s">
        <v>331</v>
      </c>
      <c r="H510" s="7" t="s">
        <v>222</v>
      </c>
      <c r="I510" s="8">
        <v>8.5</v>
      </c>
      <c r="J510" s="7" t="s">
        <v>214</v>
      </c>
      <c r="K510" s="8">
        <v>15.952577590942383</v>
      </c>
      <c r="L510" s="8">
        <v>3.630561351776123</v>
      </c>
      <c r="M510" s="7" t="s">
        <v>2033</v>
      </c>
      <c r="N510" s="7" t="s">
        <v>231</v>
      </c>
      <c r="O510" s="7" t="s">
        <v>358</v>
      </c>
      <c r="P510" s="7" t="s">
        <v>481</v>
      </c>
      <c r="Q510" s="7" t="s">
        <v>3106</v>
      </c>
      <c r="R510" s="7" t="s">
        <v>286</v>
      </c>
      <c r="S510" s="7">
        <v>3</v>
      </c>
      <c r="T510" s="8">
        <v>0.5025322437286377</v>
      </c>
      <c r="U510" s="8">
        <v>0.61864930391311646</v>
      </c>
      <c r="V510" s="8">
        <v>0.47689896821975708</v>
      </c>
      <c r="W510" s="8">
        <v>0.37355813384056091</v>
      </c>
      <c r="X510" s="8">
        <v>-2.3607868701219559E-2</v>
      </c>
      <c r="Y510" s="8">
        <v>0.45467287302017212</v>
      </c>
      <c r="Z510" s="8">
        <v>0.33722680807113647</v>
      </c>
      <c r="AA510" s="8">
        <v>0.68988001346588135</v>
      </c>
      <c r="AB510" s="8">
        <v>0.71634161472320557</v>
      </c>
      <c r="AC510" s="8">
        <v>0.71419090032577515</v>
      </c>
      <c r="AD510" s="8">
        <v>0.80702692270278931</v>
      </c>
      <c r="AE510" s="8">
        <v>0.46749749779701233</v>
      </c>
      <c r="AF510" s="8">
        <v>0.73915129899978638</v>
      </c>
      <c r="AG510" s="8">
        <v>0.64743912220001221</v>
      </c>
      <c r="AH510" s="8">
        <v>9.2529896646738052E-3</v>
      </c>
      <c r="AI510" s="8">
        <v>5.5556409060955048E-2</v>
      </c>
      <c r="AJ510" s="8">
        <v>0.10386118292808533</v>
      </c>
      <c r="AK510" s="8">
        <v>6.9287367165088654E-2</v>
      </c>
      <c r="AL510" s="8">
        <v>3.0151965096592903E-2</v>
      </c>
      <c r="AM510" s="8">
        <v>9.9999997473787516E-5</v>
      </c>
      <c r="AN510" s="8">
        <v>4.5516647398471832E-2</v>
      </c>
      <c r="AO510" s="8">
        <v>1.6097724437713623E-2</v>
      </c>
      <c r="AP510" s="8">
        <v>-1.3825224637985229</v>
      </c>
      <c r="AQ510" s="8"/>
      <c r="AR510" s="8"/>
      <c r="AS510" s="8">
        <v>-1.6159570500491549</v>
      </c>
      <c r="AT510" s="8">
        <v>-1.908174389501478</v>
      </c>
      <c r="AU510" s="8">
        <v>-0.29496900159980738</v>
      </c>
      <c r="AV510" s="8">
        <v>-0.74844936559519992</v>
      </c>
      <c r="AW510" s="8">
        <v>-0.78065277812678591</v>
      </c>
      <c r="AX510" s="8">
        <v>-0.58506060385972891</v>
      </c>
      <c r="AY510" s="8">
        <v>-1.8719733780796572</v>
      </c>
      <c r="AZ510" s="8">
        <v>-1.7531839275509336</v>
      </c>
      <c r="BA510" s="8">
        <v>-3.7663018970057962</v>
      </c>
      <c r="BB510" s="8">
        <v>-3.0047004791630822</v>
      </c>
      <c r="BC510" s="8">
        <v>-3.7663018970057962</v>
      </c>
      <c r="BD510" s="8">
        <v>-3.0047004791630822</v>
      </c>
      <c r="BE510" s="8">
        <v>-2.0160260003111663</v>
      </c>
      <c r="BF510" s="8">
        <v>-1.8340448741389175</v>
      </c>
      <c r="BG510" s="7">
        <v>-50</v>
      </c>
      <c r="BH510" s="7">
        <v>-50</v>
      </c>
      <c r="BI510" s="7">
        <v>-50</v>
      </c>
      <c r="BJ510" s="7">
        <v>-50</v>
      </c>
      <c r="BK510" s="7">
        <v>-50</v>
      </c>
      <c r="BL510" s="7">
        <v>-50</v>
      </c>
      <c r="BM510" s="7">
        <v>-50</v>
      </c>
      <c r="BN510" s="7">
        <v>98.732502252311221</v>
      </c>
      <c r="BO510" s="7">
        <v>44.402970160235107</v>
      </c>
      <c r="BP510" s="7">
        <v>94.185572249690097</v>
      </c>
      <c r="BQ510" s="7">
        <v>28.686806923820335</v>
      </c>
      <c r="BR510" s="7">
        <v>148.7821399051312</v>
      </c>
      <c r="BS510" s="7">
        <v>148.7821399051312</v>
      </c>
      <c r="BT510" s="7" t="s">
        <v>588</v>
      </c>
      <c r="BU510" s="7" t="s">
        <v>589</v>
      </c>
      <c r="BV510" s="7">
        <v>8.1666669845581055</v>
      </c>
      <c r="BW510" s="7" t="s">
        <v>222</v>
      </c>
      <c r="BX510" s="9">
        <v>1.8999999761581421</v>
      </c>
      <c r="BY510" s="7" t="s">
        <v>231</v>
      </c>
      <c r="BZ510" s="7" t="s">
        <v>214</v>
      </c>
      <c r="CA510" s="25">
        <v>0</v>
      </c>
      <c r="CB510" s="25">
        <v>0</v>
      </c>
      <c r="CC510" s="25">
        <v>0</v>
      </c>
    </row>
    <row r="511" spans="1:81" x14ac:dyDescent="0.25">
      <c r="A511" s="7">
        <v>513</v>
      </c>
      <c r="B511" s="7">
        <v>44657</v>
      </c>
      <c r="C511" s="7" t="s">
        <v>3107</v>
      </c>
      <c r="D511" s="7" t="s">
        <v>3107</v>
      </c>
      <c r="E511" s="7" t="s">
        <v>3107</v>
      </c>
      <c r="F511" s="7" t="s">
        <v>360</v>
      </c>
      <c r="H511" s="7" t="s">
        <v>224</v>
      </c>
      <c r="I511" s="8">
        <v>24.5</v>
      </c>
      <c r="J511" s="7" t="s">
        <v>214</v>
      </c>
      <c r="K511" s="8">
        <v>169.56660461425781</v>
      </c>
      <c r="L511" s="8">
        <v>3.5947999954223633</v>
      </c>
      <c r="M511" s="7" t="s">
        <v>349</v>
      </c>
      <c r="N511" s="7" t="s">
        <v>214</v>
      </c>
      <c r="O511" s="7" t="s">
        <v>214</v>
      </c>
      <c r="P511" s="7" t="s">
        <v>469</v>
      </c>
      <c r="Q511" s="7" t="s">
        <v>3108</v>
      </c>
      <c r="R511" s="7" t="s">
        <v>242</v>
      </c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>
        <v>0.48691444706784848</v>
      </c>
      <c r="AT511" s="8">
        <v>1.9889752694217755</v>
      </c>
      <c r="AU511" s="8">
        <v>-0.86536051060899566</v>
      </c>
      <c r="AV511" s="8">
        <v>-0.12016921413365188</v>
      </c>
      <c r="AW511" s="8">
        <v>1.3854601390106085</v>
      </c>
      <c r="AX511" s="8">
        <v>1.838841165565769</v>
      </c>
      <c r="AY511" s="8">
        <v>-0.88757498330932938</v>
      </c>
      <c r="AZ511" s="8">
        <v>-0.16542685316079564</v>
      </c>
      <c r="BA511" s="8">
        <v>-0.44280233153983983</v>
      </c>
      <c r="BB511" s="8">
        <v>0.2545861625137178</v>
      </c>
      <c r="BC511" s="8">
        <v>-1.2506747004611753</v>
      </c>
      <c r="BD511" s="8">
        <v>-0.53990626363271099</v>
      </c>
      <c r="BE511" s="8">
        <v>-0.26233965664014725</v>
      </c>
      <c r="BF511" s="8">
        <v>0.54281671109568397</v>
      </c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7" t="s">
        <v>214</v>
      </c>
      <c r="BU511" s="7" t="s">
        <v>214</v>
      </c>
      <c r="BV511" s="7">
        <v>24.5</v>
      </c>
      <c r="BW511" s="7" t="s">
        <v>224</v>
      </c>
      <c r="BX511" s="9">
        <v>0</v>
      </c>
      <c r="BY511" s="7" t="s">
        <v>214</v>
      </c>
      <c r="BZ511" s="7" t="s">
        <v>214</v>
      </c>
      <c r="CA511" s="25">
        <v>0</v>
      </c>
      <c r="CB511" s="25">
        <v>0</v>
      </c>
      <c r="CC511" s="25">
        <v>0</v>
      </c>
    </row>
    <row r="512" spans="1:81" x14ac:dyDescent="0.25">
      <c r="A512" s="7">
        <v>513</v>
      </c>
      <c r="B512" s="7">
        <v>44657</v>
      </c>
      <c r="C512" s="7" t="s">
        <v>3109</v>
      </c>
      <c r="D512" s="7" t="s">
        <v>3109</v>
      </c>
      <c r="E512" s="7" t="s">
        <v>3109</v>
      </c>
      <c r="F512" s="7" t="s">
        <v>360</v>
      </c>
      <c r="G512" s="7">
        <v>2</v>
      </c>
      <c r="H512" s="7" t="s">
        <v>255</v>
      </c>
      <c r="I512" s="8">
        <v>11.5</v>
      </c>
      <c r="J512" s="7" t="s">
        <v>214</v>
      </c>
      <c r="K512" s="8">
        <v>215.25637817382813</v>
      </c>
      <c r="L512" s="8">
        <v>1.691407322883606</v>
      </c>
      <c r="M512" s="7" t="s">
        <v>349</v>
      </c>
      <c r="N512" s="7" t="s">
        <v>231</v>
      </c>
      <c r="O512" s="7" t="s">
        <v>256</v>
      </c>
      <c r="P512" s="7" t="s">
        <v>469</v>
      </c>
      <c r="Q512" s="7" t="s">
        <v>16796</v>
      </c>
      <c r="R512" s="7" t="s">
        <v>242</v>
      </c>
      <c r="T512" s="8">
        <v>0.73946654796600342</v>
      </c>
      <c r="U512" s="8">
        <v>0.76233398914337158</v>
      </c>
      <c r="V512" s="8">
        <v>0.77418714761734009</v>
      </c>
      <c r="W512" s="8">
        <v>0.54654991626739502</v>
      </c>
      <c r="X512" s="8">
        <v>0.46703490614891052</v>
      </c>
      <c r="Y512" s="8">
        <v>0.76075625419616699</v>
      </c>
      <c r="Z512" s="8">
        <v>0.58099687099456787</v>
      </c>
      <c r="AA512" s="8">
        <v>0.9163094162940979</v>
      </c>
      <c r="AB512" s="8">
        <v>0.91986459493637085</v>
      </c>
      <c r="AC512" s="8">
        <v>0.93739700317382813</v>
      </c>
      <c r="AD512" s="8">
        <v>0.81649583578109741</v>
      </c>
      <c r="AE512" s="8">
        <v>0.89688378572463989</v>
      </c>
      <c r="AF512" s="8">
        <v>0.94242846965789795</v>
      </c>
      <c r="AG512" s="8">
        <v>0.87492495775222778</v>
      </c>
      <c r="AH512" s="8">
        <v>3.1589657068252563E-2</v>
      </c>
      <c r="AI512" s="8">
        <v>0.27909472584724426</v>
      </c>
      <c r="AJ512" s="8">
        <v>0.43693500757217407</v>
      </c>
      <c r="AK512" s="8">
        <v>0.38400465250015259</v>
      </c>
      <c r="AL512" s="8">
        <v>0.15060871839523315</v>
      </c>
      <c r="AM512" s="8">
        <v>8.9246749877929688E-2</v>
      </c>
      <c r="AN512" s="8">
        <v>0.26000374555587769</v>
      </c>
      <c r="AO512" s="8">
        <v>9.4684533774852753E-2</v>
      </c>
      <c r="AP512" s="8">
        <v>-0.7787773609161377</v>
      </c>
      <c r="AQ512" s="8"/>
      <c r="AR512" s="8"/>
      <c r="AS512" s="8">
        <v>0.12145162791448688</v>
      </c>
      <c r="AT512" s="8">
        <v>-0.34803396877905973</v>
      </c>
      <c r="AU512" s="8">
        <v>-8.5451012411998078E-3</v>
      </c>
      <c r="AV512" s="8">
        <v>-0.41070167661400692</v>
      </c>
      <c r="AW512" s="8">
        <v>4.4379664916108529E-2</v>
      </c>
      <c r="AX512" s="8">
        <v>-1.0281559108371889</v>
      </c>
      <c r="AY512" s="8">
        <v>-9.6159995375312113E-2</v>
      </c>
      <c r="AZ512" s="8">
        <v>-0.53249203454454574</v>
      </c>
      <c r="BA512" s="8">
        <v>-5.343302656791156E-2</v>
      </c>
      <c r="BB512" s="8">
        <v>-0.5977718073689503</v>
      </c>
      <c r="BC512" s="8">
        <v>-2.4084452100436662E-2</v>
      </c>
      <c r="BD512" s="8">
        <v>-0.34851700459454515</v>
      </c>
      <c r="BE512" s="8">
        <v>-2.731880409044121E-3</v>
      </c>
      <c r="BF512" s="8">
        <v>-0.54427873378971603</v>
      </c>
      <c r="BG512" s="7">
        <v>16.11670638795928</v>
      </c>
      <c r="BH512" s="7">
        <v>-40.456561917652827</v>
      </c>
      <c r="BI512" s="7">
        <v>2.5911266328138476</v>
      </c>
      <c r="BJ512" s="7">
        <v>-50</v>
      </c>
      <c r="BK512" s="7">
        <v>-50</v>
      </c>
      <c r="BL512" s="7">
        <v>-50</v>
      </c>
      <c r="BM512" s="7">
        <v>-28.624788149479951</v>
      </c>
      <c r="BN512" s="7">
        <v>180.56413972219698</v>
      </c>
      <c r="BO512" s="7">
        <v>302.34170809141983</v>
      </c>
      <c r="BP512" s="7">
        <v>209.67881283013557</v>
      </c>
      <c r="BQ512" s="7">
        <v>401.34409839632849</v>
      </c>
      <c r="BR512" s="7">
        <v>339.37911971405254</v>
      </c>
      <c r="BS512" s="7">
        <v>371.42846180175354</v>
      </c>
      <c r="BT512" s="7" t="s">
        <v>399</v>
      </c>
      <c r="BU512" s="7" t="s">
        <v>400</v>
      </c>
      <c r="BV512" s="7">
        <v>10.833333015441895</v>
      </c>
      <c r="BW512" s="7" t="s">
        <v>345</v>
      </c>
      <c r="BX512" s="9">
        <v>1.6499999761581421</v>
      </c>
      <c r="BY512" s="7" t="s">
        <v>231</v>
      </c>
      <c r="BZ512" s="7" t="s">
        <v>214</v>
      </c>
      <c r="CA512" s="25">
        <v>0</v>
      </c>
      <c r="CB512" s="25">
        <v>0</v>
      </c>
      <c r="CC512" s="25">
        <v>0</v>
      </c>
    </row>
    <row r="513" spans="1:81" x14ac:dyDescent="0.25">
      <c r="A513" s="7">
        <v>513</v>
      </c>
      <c r="B513" s="7">
        <v>44657</v>
      </c>
      <c r="C513" s="7" t="s">
        <v>21102</v>
      </c>
      <c r="D513" s="7" t="s">
        <v>21103</v>
      </c>
      <c r="E513" s="7" t="s">
        <v>21104</v>
      </c>
      <c r="F513" s="7" t="s">
        <v>360</v>
      </c>
      <c r="H513" s="7" t="s">
        <v>224</v>
      </c>
      <c r="I513" s="8">
        <v>24.5</v>
      </c>
      <c r="J513" s="7" t="s">
        <v>214</v>
      </c>
      <c r="K513" s="8">
        <v>979.9547119140625</v>
      </c>
      <c r="L513" s="8">
        <v>5.7302999496459961</v>
      </c>
      <c r="M513" s="7" t="s">
        <v>447</v>
      </c>
      <c r="N513" s="7" t="s">
        <v>214</v>
      </c>
      <c r="O513" s="7" t="s">
        <v>214</v>
      </c>
      <c r="P513" s="7" t="s">
        <v>362</v>
      </c>
      <c r="Q513" s="7" t="s">
        <v>21105</v>
      </c>
      <c r="R513" s="7" t="s">
        <v>291</v>
      </c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T513" s="7" t="s">
        <v>214</v>
      </c>
      <c r="BU513" s="7" t="s">
        <v>214</v>
      </c>
      <c r="BV513" s="7">
        <v>24.5</v>
      </c>
      <c r="BW513" s="7" t="s">
        <v>224</v>
      </c>
      <c r="BX513" s="9">
        <v>0</v>
      </c>
      <c r="BY513" s="7" t="s">
        <v>214</v>
      </c>
      <c r="BZ513" s="7" t="s">
        <v>214</v>
      </c>
      <c r="CA513" s="25">
        <v>0</v>
      </c>
      <c r="CB513" s="25">
        <v>0</v>
      </c>
      <c r="CC513" s="25">
        <v>0</v>
      </c>
    </row>
    <row r="514" spans="1:81" x14ac:dyDescent="0.25">
      <c r="A514" s="7">
        <v>513</v>
      </c>
      <c r="B514" s="7">
        <v>44657</v>
      </c>
      <c r="C514" s="7" t="s">
        <v>3110</v>
      </c>
      <c r="D514" s="7" t="s">
        <v>3111</v>
      </c>
      <c r="E514" s="7" t="s">
        <v>3111</v>
      </c>
      <c r="F514" s="7" t="s">
        <v>212</v>
      </c>
      <c r="G514" s="7">
        <v>2</v>
      </c>
      <c r="H514" s="7" t="s">
        <v>255</v>
      </c>
      <c r="I514" s="8">
        <v>11.5</v>
      </c>
      <c r="J514" s="7" t="s">
        <v>214</v>
      </c>
      <c r="K514" s="8">
        <v>184.70710754394531</v>
      </c>
      <c r="L514" s="8">
        <v>6.650519847869873</v>
      </c>
      <c r="M514" s="7" t="s">
        <v>239</v>
      </c>
      <c r="N514" s="7" t="s">
        <v>231</v>
      </c>
      <c r="O514" s="7" t="s">
        <v>256</v>
      </c>
      <c r="P514" s="7" t="s">
        <v>217</v>
      </c>
      <c r="Q514" s="7" t="s">
        <v>3112</v>
      </c>
      <c r="R514" s="7" t="s">
        <v>242</v>
      </c>
      <c r="T514" s="8">
        <v>0.83556365966796875</v>
      </c>
      <c r="U514" s="8">
        <v>0.84560459852218628</v>
      </c>
      <c r="V514" s="8">
        <v>0.83288770914077759</v>
      </c>
      <c r="W514" s="8">
        <v>0.73229718208312988</v>
      </c>
      <c r="X514" s="8">
        <v>0.394671231508255</v>
      </c>
      <c r="Y514" s="8">
        <v>0.78755354881286621</v>
      </c>
      <c r="Z514" s="8">
        <v>0.69905811548233032</v>
      </c>
      <c r="AA514" s="8">
        <v>0.92962861061096191</v>
      </c>
      <c r="AB514" s="8">
        <v>0.93697553873062134</v>
      </c>
      <c r="AC514" s="8">
        <v>0.8919486403465271</v>
      </c>
      <c r="AD514" s="8">
        <v>0.73396480083465576</v>
      </c>
      <c r="AE514" s="8">
        <v>0.77989953756332397</v>
      </c>
      <c r="AF514" s="8">
        <v>0.93558162450790405</v>
      </c>
      <c r="AG514" s="8">
        <v>0.91602092981338501</v>
      </c>
      <c r="AH514" s="8">
        <v>6.4904078841209412E-2</v>
      </c>
      <c r="AI514" s="8">
        <v>0.64794731140136719</v>
      </c>
      <c r="AJ514" s="8">
        <v>0.99578583240509033</v>
      </c>
      <c r="AK514" s="8">
        <v>0.84879738092422485</v>
      </c>
      <c r="AL514" s="8">
        <v>0.41460517048835754</v>
      </c>
      <c r="AM514" s="8">
        <v>0.15495499968528748</v>
      </c>
      <c r="AN514" s="8">
        <v>0.55302047729492188</v>
      </c>
      <c r="AO514" s="8">
        <v>0.23406989872455597</v>
      </c>
      <c r="AP514" s="8">
        <v>5.3546495735645294E-2</v>
      </c>
      <c r="AQ514" s="8"/>
      <c r="AR514" s="8"/>
      <c r="AS514" s="8">
        <v>-0.15774020907103306</v>
      </c>
      <c r="AT514" s="8">
        <v>0.53388535728347097</v>
      </c>
      <c r="AU514" s="8">
        <v>0.15927297163281753</v>
      </c>
      <c r="AV514" s="8">
        <v>0.51254283699550163</v>
      </c>
      <c r="AW514" s="8">
        <v>-1.4241741978937443</v>
      </c>
      <c r="AX514" s="8">
        <v>-0.81900582933976585</v>
      </c>
      <c r="AY514" s="8">
        <v>-0.63398513501514475</v>
      </c>
      <c r="AZ514" s="8">
        <v>-0.23194862353296192</v>
      </c>
      <c r="BA514" s="8">
        <v>-1.8183368213093765</v>
      </c>
      <c r="BB514" s="8">
        <v>-1.4002956391127201</v>
      </c>
      <c r="BC514" s="8">
        <v>-1.6708013752548168</v>
      </c>
      <c r="BD514" s="8">
        <v>-1.0469233860221314</v>
      </c>
      <c r="BE514" s="8">
        <v>-0.92429412781854969</v>
      </c>
      <c r="BF514" s="8">
        <v>-0.40862421395476778</v>
      </c>
      <c r="BG514" s="7">
        <v>2.242993178138875</v>
      </c>
      <c r="BH514" s="7">
        <v>10.115497620408282</v>
      </c>
      <c r="BI514" s="7">
        <v>-13.519623374671175</v>
      </c>
      <c r="BJ514" s="7">
        <v>14.025671562844799</v>
      </c>
      <c r="BK514" s="7">
        <v>-5.8207183872833754</v>
      </c>
      <c r="BL514" s="7">
        <v>16.012381625614484</v>
      </c>
      <c r="BM514" s="7">
        <v>3.8427003708419818</v>
      </c>
      <c r="BN514" s="7">
        <v>180.56413972219698</v>
      </c>
      <c r="BO514" s="7">
        <v>166.02306447561256</v>
      </c>
      <c r="BP514" s="7">
        <v>209.67881283013557</v>
      </c>
      <c r="BQ514" s="7">
        <v>158.80069528660101</v>
      </c>
      <c r="BR514" s="7">
        <v>195.45838811537502</v>
      </c>
      <c r="BS514" s="7">
        <v>155.13110059437463</v>
      </c>
      <c r="BT514" s="7" t="s">
        <v>259</v>
      </c>
      <c r="BU514" s="7" t="s">
        <v>260</v>
      </c>
      <c r="BV514" s="7">
        <v>11.5</v>
      </c>
      <c r="BW514" s="7" t="s">
        <v>255</v>
      </c>
      <c r="BX514" s="9">
        <v>1.75</v>
      </c>
      <c r="BY514" s="7" t="s">
        <v>231</v>
      </c>
      <c r="BZ514" s="7" t="s">
        <v>214</v>
      </c>
      <c r="CA514" s="25">
        <v>0</v>
      </c>
      <c r="CB514" s="25">
        <v>0</v>
      </c>
      <c r="CC514" s="25">
        <v>0</v>
      </c>
    </row>
    <row r="515" spans="1:81" x14ac:dyDescent="0.25">
      <c r="A515" s="7">
        <v>513</v>
      </c>
      <c r="B515" s="7">
        <v>44657</v>
      </c>
      <c r="C515" s="7" t="s">
        <v>3113</v>
      </c>
      <c r="D515" s="7" t="s">
        <v>3114</v>
      </c>
      <c r="E515" s="7" t="s">
        <v>3114</v>
      </c>
      <c r="F515" s="7" t="s">
        <v>409</v>
      </c>
      <c r="H515" s="7" t="s">
        <v>224</v>
      </c>
      <c r="I515" s="8">
        <v>24.5</v>
      </c>
      <c r="J515" s="7" t="s">
        <v>214</v>
      </c>
      <c r="K515" s="8">
        <v>91.23284912109375</v>
      </c>
      <c r="L515" s="8">
        <v>4.1769299507141113</v>
      </c>
      <c r="M515" s="7" t="s">
        <v>349</v>
      </c>
      <c r="N515" s="7" t="s">
        <v>214</v>
      </c>
      <c r="O515" s="7" t="s">
        <v>358</v>
      </c>
      <c r="P515" s="7" t="s">
        <v>217</v>
      </c>
      <c r="Q515" s="7" t="s">
        <v>3115</v>
      </c>
      <c r="R515" s="7" t="s">
        <v>242</v>
      </c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>
        <v>0.79141973306200175</v>
      </c>
      <c r="AT515" s="8">
        <v>2.345494373179331</v>
      </c>
      <c r="AU515" s="8">
        <v>-1.6802525018286685</v>
      </c>
      <c r="AV515" s="8">
        <v>-0.95269300842448212</v>
      </c>
      <c r="AW515" s="8">
        <v>1.4962539584951802</v>
      </c>
      <c r="AX515" s="8">
        <v>1.9116154565953063</v>
      </c>
      <c r="AY515" s="8">
        <v>0.87987012664405573</v>
      </c>
      <c r="AZ515" s="8">
        <v>1.1616452391456491</v>
      </c>
      <c r="BA515" s="8">
        <v>-0.44062558245194949</v>
      </c>
      <c r="BB515" s="8">
        <v>0.2567802847433916</v>
      </c>
      <c r="BC515" s="8">
        <v>0.69612461607991483</v>
      </c>
      <c r="BD515" s="8">
        <v>1.593478099593681</v>
      </c>
      <c r="BE515" s="8">
        <v>0.29046505833342245</v>
      </c>
      <c r="BF515" s="8">
        <v>1.052720074138813</v>
      </c>
      <c r="BT515" s="7" t="s">
        <v>352</v>
      </c>
      <c r="BU515" s="7" t="s">
        <v>353</v>
      </c>
      <c r="BV515" s="7">
        <v>7.5</v>
      </c>
      <c r="BW515" s="7" t="s">
        <v>354</v>
      </c>
      <c r="BX515" s="9">
        <v>0</v>
      </c>
      <c r="BY515" s="7" t="s">
        <v>214</v>
      </c>
      <c r="BZ515" s="7" t="s">
        <v>214</v>
      </c>
      <c r="CA515" s="25">
        <v>0</v>
      </c>
      <c r="CB515" s="25">
        <v>0</v>
      </c>
      <c r="CC515" s="25">
        <v>0</v>
      </c>
    </row>
    <row r="516" spans="1:81" x14ac:dyDescent="0.25">
      <c r="A516" s="7">
        <v>513</v>
      </c>
      <c r="B516" s="7">
        <v>44657</v>
      </c>
      <c r="C516" s="7" t="s">
        <v>16887</v>
      </c>
      <c r="D516" s="7" t="s">
        <v>16888</v>
      </c>
      <c r="E516" s="7" t="s">
        <v>16889</v>
      </c>
      <c r="F516" s="7" t="s">
        <v>223</v>
      </c>
      <c r="H516" s="7" t="s">
        <v>224</v>
      </c>
      <c r="I516" s="8">
        <v>24.5</v>
      </c>
      <c r="J516" s="7" t="s">
        <v>214</v>
      </c>
      <c r="K516" s="8">
        <v>391.04510498046875</v>
      </c>
      <c r="L516" s="8">
        <v>4.1725001335144043</v>
      </c>
      <c r="M516" s="7" t="s">
        <v>289</v>
      </c>
      <c r="N516" s="7" t="s">
        <v>214</v>
      </c>
      <c r="O516" s="7" t="s">
        <v>248</v>
      </c>
      <c r="P516" s="7" t="s">
        <v>240</v>
      </c>
      <c r="Q516" s="7" t="s">
        <v>20700</v>
      </c>
      <c r="R516" s="7" t="s">
        <v>291</v>
      </c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>
        <v>0.84338116869154611</v>
      </c>
      <c r="AT516" s="8">
        <v>2.1407856480646039</v>
      </c>
      <c r="AU516" s="8">
        <v>2.5351506724252544</v>
      </c>
      <c r="AV516" s="8">
        <v>2.3200669897006025</v>
      </c>
      <c r="AW516" s="8">
        <v>1.1666743560622117</v>
      </c>
      <c r="AX516" s="8">
        <v>1.1368144654697416</v>
      </c>
      <c r="AY516" s="8">
        <v>1.2020319321711805</v>
      </c>
      <c r="AZ516" s="8">
        <v>1.6454415166320699</v>
      </c>
      <c r="BA516" s="8">
        <v>0.87969375503649461</v>
      </c>
      <c r="BB516" s="8">
        <v>1.3515293653231046</v>
      </c>
      <c r="BC516" s="8">
        <v>0.87969375503649461</v>
      </c>
      <c r="BD516" s="8">
        <v>1.3515293653231046</v>
      </c>
      <c r="BE516" s="8">
        <v>1.2511042732371969</v>
      </c>
      <c r="BF516" s="8">
        <v>1.6576945584188714</v>
      </c>
      <c r="BT516" s="7" t="s">
        <v>352</v>
      </c>
      <c r="BU516" s="7" t="s">
        <v>353</v>
      </c>
      <c r="BV516" s="7">
        <v>15</v>
      </c>
      <c r="BW516" s="7" t="s">
        <v>226</v>
      </c>
      <c r="BX516" s="9">
        <v>0</v>
      </c>
      <c r="BY516" s="7" t="s">
        <v>214</v>
      </c>
      <c r="BZ516" s="7" t="s">
        <v>214</v>
      </c>
      <c r="CA516" s="25">
        <v>0</v>
      </c>
      <c r="CB516" s="25">
        <v>0</v>
      </c>
      <c r="CC516" s="25">
        <v>0</v>
      </c>
    </row>
    <row r="517" spans="1:81" x14ac:dyDescent="0.25">
      <c r="A517" s="7">
        <v>513</v>
      </c>
      <c r="B517" s="7">
        <v>44657</v>
      </c>
      <c r="C517" s="7" t="s">
        <v>3116</v>
      </c>
      <c r="D517" s="7" t="s">
        <v>3117</v>
      </c>
      <c r="E517" s="7" t="s">
        <v>3117</v>
      </c>
      <c r="F517" s="7" t="s">
        <v>237</v>
      </c>
      <c r="H517" s="7" t="s">
        <v>224</v>
      </c>
      <c r="I517" s="8">
        <v>24.5</v>
      </c>
      <c r="J517" s="7" t="s">
        <v>214</v>
      </c>
      <c r="K517" s="8">
        <v>240.46273803710938</v>
      </c>
      <c r="L517" s="8">
        <v>7.526400089263916</v>
      </c>
      <c r="M517" s="7" t="s">
        <v>422</v>
      </c>
      <c r="N517" s="7" t="s">
        <v>214</v>
      </c>
      <c r="O517" s="7" t="s">
        <v>256</v>
      </c>
      <c r="P517" s="7" t="s">
        <v>826</v>
      </c>
      <c r="Q517" s="7" t="s">
        <v>3118</v>
      </c>
      <c r="R517" s="7" t="s">
        <v>291</v>
      </c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>
        <v>0.87974758242546147</v>
      </c>
      <c r="AT517" s="8">
        <v>2.4981717013489537</v>
      </c>
      <c r="AU517" s="8">
        <v>1.7673206786519158</v>
      </c>
      <c r="AV517" s="8">
        <v>1.7857139006733056</v>
      </c>
      <c r="AW517" s="8">
        <v>1.4520501904904024</v>
      </c>
      <c r="AX517" s="8">
        <v>1.3462312403700367</v>
      </c>
      <c r="AY517" s="8">
        <v>1.3407246411507632</v>
      </c>
      <c r="AZ517" s="8">
        <v>0.81203029968460216</v>
      </c>
      <c r="BA517" s="8">
        <v>0.20936425099651629</v>
      </c>
      <c r="BB517" s="8">
        <v>0.57209043231867174</v>
      </c>
      <c r="BC517" s="8">
        <v>0.57793998749664033</v>
      </c>
      <c r="BD517" s="8">
        <v>0.95882318786930798</v>
      </c>
      <c r="BE517" s="8">
        <v>1.0378578885352832</v>
      </c>
      <c r="BF517" s="8">
        <v>1.3288434603774797</v>
      </c>
      <c r="BT517" s="7" t="s">
        <v>214</v>
      </c>
      <c r="BU517" s="7" t="s">
        <v>214</v>
      </c>
      <c r="BV517" s="7">
        <v>11.5</v>
      </c>
      <c r="BW517" s="7" t="s">
        <v>255</v>
      </c>
      <c r="BX517" s="9">
        <v>0</v>
      </c>
      <c r="BY517" s="7" t="s">
        <v>214</v>
      </c>
      <c r="BZ517" s="7" t="s">
        <v>214</v>
      </c>
      <c r="CA517" s="25">
        <v>0</v>
      </c>
      <c r="CB517" s="25">
        <v>0</v>
      </c>
      <c r="CC517" s="25">
        <v>0</v>
      </c>
    </row>
    <row r="518" spans="1:81" x14ac:dyDescent="0.25">
      <c r="A518" s="7">
        <v>513</v>
      </c>
      <c r="B518" s="7">
        <v>44657</v>
      </c>
      <c r="C518" s="7" t="s">
        <v>371</v>
      </c>
      <c r="D518" s="7" t="s">
        <v>372</v>
      </c>
      <c r="E518" s="7" t="s">
        <v>372</v>
      </c>
      <c r="F518" s="7" t="s">
        <v>373</v>
      </c>
      <c r="G518" s="7">
        <v>2</v>
      </c>
      <c r="H518" s="7" t="s">
        <v>345</v>
      </c>
      <c r="I518" s="8">
        <v>10.5</v>
      </c>
      <c r="J518" s="7" t="s">
        <v>214</v>
      </c>
      <c r="K518" s="8">
        <v>293.48880004882813</v>
      </c>
      <c r="L518" s="8">
        <v>4.8503594398498535</v>
      </c>
      <c r="M518" s="7" t="s">
        <v>349</v>
      </c>
      <c r="N518" s="7" t="s">
        <v>231</v>
      </c>
      <c r="O518" s="7" t="s">
        <v>374</v>
      </c>
      <c r="P518" s="7" t="s">
        <v>375</v>
      </c>
      <c r="Q518" s="7" t="s">
        <v>376</v>
      </c>
      <c r="R518" s="7" t="s">
        <v>242</v>
      </c>
      <c r="T518" s="8">
        <v>0.55337512493133545</v>
      </c>
      <c r="U518" s="8">
        <v>0.63163924217224121</v>
      </c>
      <c r="V518" s="8">
        <v>0.59370410442352295</v>
      </c>
      <c r="W518" s="8">
        <v>0.38379836082458496</v>
      </c>
      <c r="X518" s="8">
        <v>0.31413885951042175</v>
      </c>
      <c r="Y518" s="8">
        <v>0.58224064111709595</v>
      </c>
      <c r="Z518" s="8">
        <v>0.43052852153778076</v>
      </c>
      <c r="AA518" s="8">
        <v>0.84736436605453491</v>
      </c>
      <c r="AB518" s="8">
        <v>0.89952778816223145</v>
      </c>
      <c r="AC518" s="8">
        <v>0.90263134241104126</v>
      </c>
      <c r="AD518" s="8">
        <v>0.61660367250442505</v>
      </c>
      <c r="AE518" s="8">
        <v>0.83000749349594116</v>
      </c>
      <c r="AF518" s="8">
        <v>0.80609261989593506</v>
      </c>
      <c r="AG518" s="8">
        <v>0.73363012075424194</v>
      </c>
      <c r="AH518" s="8">
        <v>5.8545652776956558E-2</v>
      </c>
      <c r="AI518" s="8">
        <v>0.38708150386810303</v>
      </c>
      <c r="AJ518" s="8">
        <v>0.67095041275024414</v>
      </c>
      <c r="AK518" s="8">
        <v>0.54577082395553589</v>
      </c>
      <c r="AL518" s="8">
        <v>0.19600768387317657</v>
      </c>
      <c r="AM518" s="8">
        <v>0.11125369369983673</v>
      </c>
      <c r="AN518" s="8">
        <v>0.36879608035087585</v>
      </c>
      <c r="AO518" s="8">
        <v>0.13003399968147278</v>
      </c>
      <c r="AP518" s="8">
        <v>0.20621664822101593</v>
      </c>
      <c r="AQ518" s="8"/>
      <c r="AR518" s="8"/>
      <c r="AS518" s="8">
        <v>0.52604568225877046</v>
      </c>
      <c r="AT518" s="8">
        <v>2.7399483335992043</v>
      </c>
      <c r="AU518" s="8">
        <v>0.50102923267565247</v>
      </c>
      <c r="AV518" s="8">
        <v>2.9184750194334312</v>
      </c>
      <c r="AW518" s="8">
        <v>0.45881506629975677</v>
      </c>
      <c r="AX518" s="8">
        <v>2.5063816988469649</v>
      </c>
      <c r="AY518" s="8">
        <v>0.56866156673640411</v>
      </c>
      <c r="AZ518" s="8">
        <v>2.7241944823483726</v>
      </c>
      <c r="BA518" s="8">
        <v>0.43246799325895313</v>
      </c>
      <c r="BB518" s="8">
        <v>3.2043760250299433</v>
      </c>
      <c r="BC518" s="8">
        <v>0.38990781594180335</v>
      </c>
      <c r="BD518" s="8">
        <v>1.8099371581061914</v>
      </c>
      <c r="BE518" s="8">
        <v>0.47948789286189003</v>
      </c>
      <c r="BF518" s="8">
        <v>2.6505521195606847</v>
      </c>
      <c r="BG518" s="7">
        <v>49.690556036598899</v>
      </c>
      <c r="BH518" s="7">
        <v>49.046000566036689</v>
      </c>
      <c r="BI518" s="7">
        <v>43.525082222345624</v>
      </c>
      <c r="BJ518" s="7">
        <v>50.721257162993695</v>
      </c>
      <c r="BK518" s="7">
        <v>21.705016020151167</v>
      </c>
      <c r="BL518" s="7">
        <v>31.0747303080732</v>
      </c>
      <c r="BM518" s="7">
        <v>40.960440386033213</v>
      </c>
      <c r="BN518" s="7">
        <v>147.65258339942349</v>
      </c>
      <c r="BO518" s="7">
        <v>149.54428151562558</v>
      </c>
      <c r="BP518" s="7">
        <v>165.74755851420014</v>
      </c>
      <c r="BQ518" s="7">
        <v>144.62759103147764</v>
      </c>
      <c r="BR518" s="7">
        <v>229.78700898088056</v>
      </c>
      <c r="BS518" s="7">
        <v>202.28794694925458</v>
      </c>
      <c r="BT518" s="7" t="s">
        <v>243</v>
      </c>
      <c r="BU518" s="7" t="s">
        <v>244</v>
      </c>
      <c r="BV518" s="7">
        <v>10.5</v>
      </c>
      <c r="BW518" s="7" t="s">
        <v>345</v>
      </c>
      <c r="BX518" s="9">
        <v>1.8500000238418579</v>
      </c>
      <c r="BY518" s="7" t="s">
        <v>231</v>
      </c>
      <c r="BZ518" s="7" t="s">
        <v>214</v>
      </c>
      <c r="CA518" s="25">
        <v>0</v>
      </c>
      <c r="CB518" s="25">
        <v>0</v>
      </c>
      <c r="CC518" s="25">
        <v>0</v>
      </c>
    </row>
    <row r="519" spans="1:81" x14ac:dyDescent="0.25">
      <c r="A519" s="7">
        <v>513</v>
      </c>
      <c r="B519" s="7">
        <v>44657</v>
      </c>
      <c r="C519" s="7" t="s">
        <v>377</v>
      </c>
      <c r="D519" s="7" t="s">
        <v>378</v>
      </c>
      <c r="E519" s="7" t="s">
        <v>378</v>
      </c>
      <c r="F519" s="7" t="s">
        <v>266</v>
      </c>
      <c r="G519" s="7">
        <v>2</v>
      </c>
      <c r="H519" s="7" t="s">
        <v>345</v>
      </c>
      <c r="I519" s="8">
        <v>10.5</v>
      </c>
      <c r="J519" s="7" t="s">
        <v>379</v>
      </c>
      <c r="K519" s="8">
        <v>130.45089721679688</v>
      </c>
      <c r="L519" s="8">
        <v>6.2296237945556641</v>
      </c>
      <c r="M519" s="7" t="s">
        <v>380</v>
      </c>
      <c r="N519" s="7" t="s">
        <v>231</v>
      </c>
      <c r="O519" s="7" t="s">
        <v>374</v>
      </c>
      <c r="P519" s="7" t="s">
        <v>269</v>
      </c>
      <c r="Q519" s="7" t="s">
        <v>381</v>
      </c>
      <c r="R519" s="7" t="s">
        <v>337</v>
      </c>
      <c r="T519" s="8">
        <v>0.85987681150436401</v>
      </c>
      <c r="U519" s="8">
        <v>0.84740078449249268</v>
      </c>
      <c r="V519" s="8">
        <v>0.86248952150344849</v>
      </c>
      <c r="W519" s="8">
        <v>0.70623266696929932</v>
      </c>
      <c r="X519" s="8">
        <v>0.52219045162200928</v>
      </c>
      <c r="Y519" s="8">
        <v>0.84947466850280762</v>
      </c>
      <c r="Z519" s="8">
        <v>0.71545428037643433</v>
      </c>
      <c r="AA519" s="8">
        <v>0.93893373012542725</v>
      </c>
      <c r="AB519" s="8">
        <v>0.91612374782562256</v>
      </c>
      <c r="AC519" s="8">
        <v>0.94587904214859009</v>
      </c>
      <c r="AD519" s="8">
        <v>0.85164481401443481</v>
      </c>
      <c r="AE519" s="8">
        <v>0.87900972366333008</v>
      </c>
      <c r="AF519" s="8">
        <v>0.93604058027267456</v>
      </c>
      <c r="AG519" s="8">
        <v>0.9215887188911438</v>
      </c>
      <c r="AH519" s="8">
        <v>4.8893306404352188E-2</v>
      </c>
      <c r="AI519" s="8">
        <v>0.5023123025894165</v>
      </c>
      <c r="AJ519" s="8">
        <v>0.7517351508140564</v>
      </c>
      <c r="AK519" s="8">
        <v>0.66213852167129517</v>
      </c>
      <c r="AL519" s="8">
        <v>0.30121219158172607</v>
      </c>
      <c r="AM519" s="8">
        <v>0.15444591641426086</v>
      </c>
      <c r="AN519" s="8">
        <v>0.44935435056686401</v>
      </c>
      <c r="AO519" s="8">
        <v>0.18046441674232483</v>
      </c>
      <c r="AP519" s="8">
        <v>-2.0333200227469206E-3</v>
      </c>
      <c r="AQ519" s="8"/>
      <c r="AR519" s="8"/>
      <c r="AS519" s="8">
        <v>1.9043021826053379</v>
      </c>
      <c r="AT519" s="8">
        <v>2.0255815479528749</v>
      </c>
      <c r="AU519" s="8">
        <v>2.5594031821516516</v>
      </c>
      <c r="AV519" s="8">
        <v>2.0799015123130542</v>
      </c>
      <c r="AW519" s="8">
        <v>1.9077749517798954</v>
      </c>
      <c r="AX519" s="8">
        <v>1.3033337465524268</v>
      </c>
      <c r="AY519" s="8">
        <v>3.3029317394506843</v>
      </c>
      <c r="AZ519" s="8">
        <v>2.9712894440435562</v>
      </c>
      <c r="BA519" s="8">
        <v>1.4911094253469903</v>
      </c>
      <c r="BB519" s="8">
        <v>1.5590893845014793</v>
      </c>
      <c r="BC519" s="8">
        <v>2.6975534189936425</v>
      </c>
      <c r="BD519" s="8">
        <v>2.2185919152919338</v>
      </c>
      <c r="BE519" s="8">
        <v>2.3105124833880342</v>
      </c>
      <c r="BF519" s="8">
        <v>2.0262979251092208</v>
      </c>
      <c r="BG519" s="7">
        <v>-13.186330297168492</v>
      </c>
      <c r="BH519" s="7">
        <v>0.46950029808315014</v>
      </c>
      <c r="BI519" s="7">
        <v>-24.443796105511613</v>
      </c>
      <c r="BJ519" s="7">
        <v>-7.969774676356721</v>
      </c>
      <c r="BK519" s="7">
        <v>-24.654055487275176</v>
      </c>
      <c r="BL519" s="7">
        <v>-3.0498565245929621</v>
      </c>
      <c r="BM519" s="7">
        <v>-12.139052132136969</v>
      </c>
      <c r="BN519" s="7">
        <v>147.65258339942349</v>
      </c>
      <c r="BO519" s="7">
        <v>129.83842986551187</v>
      </c>
      <c r="BP519" s="7">
        <v>162.33804855028123</v>
      </c>
      <c r="BQ519" s="7">
        <v>140.84753978826129</v>
      </c>
      <c r="BR519" s="7">
        <v>162.61233380027429</v>
      </c>
      <c r="BS519" s="7">
        <v>134.42946241695341</v>
      </c>
      <c r="BT519" s="7" t="s">
        <v>382</v>
      </c>
      <c r="BU519" s="7" t="s">
        <v>383</v>
      </c>
      <c r="BV519" s="7">
        <v>10.5</v>
      </c>
      <c r="BW519" s="7" t="s">
        <v>345</v>
      </c>
      <c r="BX519" s="9">
        <v>2.4000000953674316</v>
      </c>
      <c r="BY519" s="7" t="s">
        <v>231</v>
      </c>
      <c r="BZ519" s="7" t="s">
        <v>214</v>
      </c>
      <c r="CA519" s="25">
        <v>0</v>
      </c>
      <c r="CB519" s="25">
        <v>1</v>
      </c>
      <c r="CC519" s="25">
        <v>2</v>
      </c>
    </row>
    <row r="520" spans="1:81" x14ac:dyDescent="0.25">
      <c r="A520" s="7">
        <v>513</v>
      </c>
      <c r="B520" s="7">
        <v>44657</v>
      </c>
      <c r="C520" s="7" t="s">
        <v>384</v>
      </c>
      <c r="D520" s="7" t="s">
        <v>384</v>
      </c>
      <c r="E520" s="7" t="s">
        <v>384</v>
      </c>
      <c r="F520" s="7" t="s">
        <v>212</v>
      </c>
      <c r="H520" s="7" t="s">
        <v>224</v>
      </c>
      <c r="I520" s="8">
        <v>24.5</v>
      </c>
      <c r="J520" s="7" t="s">
        <v>214</v>
      </c>
      <c r="K520" s="8">
        <v>99.021690368652344</v>
      </c>
      <c r="L520" s="8">
        <v>3.7192721366882324</v>
      </c>
      <c r="M520" s="7" t="s">
        <v>361</v>
      </c>
      <c r="N520" s="7" t="s">
        <v>214</v>
      </c>
      <c r="O520" s="7" t="s">
        <v>358</v>
      </c>
      <c r="P520" s="7" t="s">
        <v>217</v>
      </c>
      <c r="Q520" s="7" t="s">
        <v>385</v>
      </c>
      <c r="R520" s="7" t="s">
        <v>242</v>
      </c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>
        <v>0.76379260576738273</v>
      </c>
      <c r="AT520" s="8">
        <v>2.3811588313825238</v>
      </c>
      <c r="AU520" s="8">
        <v>0.19132166777406334</v>
      </c>
      <c r="AV520" s="8">
        <v>1.9062781570562672</v>
      </c>
      <c r="AW520" s="8">
        <v>1.4816120274557363</v>
      </c>
      <c r="AX520" s="8">
        <v>1.9212311179360235</v>
      </c>
      <c r="AY520" s="8">
        <v>0.8843617975866136</v>
      </c>
      <c r="AZ520" s="8">
        <v>1.5141088929724422</v>
      </c>
      <c r="BA520" s="8">
        <v>2.0898665568245871</v>
      </c>
      <c r="BB520" s="8">
        <v>2.1934819147560498</v>
      </c>
      <c r="BC520" s="8">
        <v>1.800827346913485</v>
      </c>
      <c r="BD520" s="8">
        <v>1.6765441351225125</v>
      </c>
      <c r="BE520" s="8">
        <v>1.2019636670536447</v>
      </c>
      <c r="BF520" s="8">
        <v>1.9321338415376363</v>
      </c>
      <c r="BT520" s="7" t="s">
        <v>352</v>
      </c>
      <c r="BU520" s="7" t="s">
        <v>353</v>
      </c>
      <c r="BV520" s="7">
        <v>7.5</v>
      </c>
      <c r="BW520" s="7" t="s">
        <v>354</v>
      </c>
      <c r="BX520" s="9">
        <v>0</v>
      </c>
      <c r="BY520" s="7" t="s">
        <v>214</v>
      </c>
      <c r="BZ520" s="7" t="s">
        <v>214</v>
      </c>
      <c r="CA520" s="25">
        <v>0</v>
      </c>
      <c r="CB520" s="25">
        <v>0</v>
      </c>
      <c r="CC520" s="25">
        <v>0</v>
      </c>
    </row>
    <row r="521" spans="1:81" x14ac:dyDescent="0.25">
      <c r="A521" s="7">
        <v>513</v>
      </c>
      <c r="B521" s="7">
        <v>44657</v>
      </c>
      <c r="C521" s="7" t="s">
        <v>16858</v>
      </c>
      <c r="D521" s="7" t="s">
        <v>16859</v>
      </c>
      <c r="E521" s="7" t="s">
        <v>16859</v>
      </c>
      <c r="F521" s="7" t="s">
        <v>409</v>
      </c>
      <c r="H521" s="7" t="s">
        <v>402</v>
      </c>
      <c r="I521" s="8">
        <v>6.5</v>
      </c>
      <c r="J521" s="7" t="s">
        <v>214</v>
      </c>
      <c r="K521" s="8">
        <v>72.408271789550781</v>
      </c>
      <c r="L521" s="8">
        <v>9.078700065612793</v>
      </c>
      <c r="M521" s="7" t="s">
        <v>215</v>
      </c>
      <c r="N521" s="7" t="s">
        <v>295</v>
      </c>
      <c r="O521" s="7" t="s">
        <v>214</v>
      </c>
      <c r="P521" s="7" t="s">
        <v>217</v>
      </c>
      <c r="Q521" s="7" t="s">
        <v>16860</v>
      </c>
      <c r="R521" s="7" t="s">
        <v>219</v>
      </c>
      <c r="T521" s="8">
        <v>0.75291603803634644</v>
      </c>
      <c r="U521" s="8">
        <v>0.78715735673904419</v>
      </c>
      <c r="V521" s="8">
        <v>0.77541220188140869</v>
      </c>
      <c r="W521" s="8">
        <v>0.51894336938858032</v>
      </c>
      <c r="X521" s="8">
        <v>0.4598577618598938</v>
      </c>
      <c r="Y521" s="8">
        <v>0.79733037948608398</v>
      </c>
      <c r="Z521" s="8">
        <v>0.63371026515960693</v>
      </c>
      <c r="AA521" s="8">
        <v>0.91177982091903687</v>
      </c>
      <c r="AB521" s="8">
        <v>0.89927512407302856</v>
      </c>
      <c r="AC521" s="8">
        <v>0.94650620222091675</v>
      </c>
      <c r="AD521" s="8">
        <v>0.79922240972518921</v>
      </c>
      <c r="AE521" s="8">
        <v>0.78451955318450928</v>
      </c>
      <c r="AF521" s="8">
        <v>0.92848634719848633</v>
      </c>
      <c r="AG521" s="8">
        <v>0.85154342651367188</v>
      </c>
      <c r="AH521" s="8">
        <v>2.198733389377594E-2</v>
      </c>
      <c r="AI521" s="8">
        <v>0.19779132306575775</v>
      </c>
      <c r="AJ521" s="8">
        <v>0.3140224814414978</v>
      </c>
      <c r="AK521" s="8">
        <v>0.26770147681236267</v>
      </c>
      <c r="AL521" s="8">
        <v>9.953317791223526E-2</v>
      </c>
      <c r="AM521" s="8">
        <v>6.1163760721683502E-2</v>
      </c>
      <c r="AN521" s="8">
        <v>0.18967059254646301</v>
      </c>
      <c r="AO521" s="8">
        <v>7.1882575750350952E-2</v>
      </c>
      <c r="AP521" s="8">
        <v>0.16160115599632263</v>
      </c>
      <c r="AQ521" s="8"/>
      <c r="AR521" s="8"/>
      <c r="AS521" s="8">
        <v>-1.9763461753237044</v>
      </c>
      <c r="AT521" s="8">
        <v>-2.8126773074240501</v>
      </c>
      <c r="AU521" s="8">
        <v>-3.1128151912808248</v>
      </c>
      <c r="AV521" s="8">
        <v>-2.7664800051785008</v>
      </c>
      <c r="AW521" s="8">
        <v>-2.6054076483654792E-2</v>
      </c>
      <c r="AX521" s="8">
        <v>-0.92989231834331887</v>
      </c>
      <c r="AY521" s="8">
        <v>-2.3225677116732295</v>
      </c>
      <c r="AZ521" s="8">
        <v>-2.7664800051785008</v>
      </c>
      <c r="BA521" s="8">
        <v>-0.18466124848453488</v>
      </c>
      <c r="BB521" s="8">
        <v>-1.1993729410685612</v>
      </c>
      <c r="BC521" s="8">
        <v>-0.18466124848453488</v>
      </c>
      <c r="BD521" s="8">
        <v>-1.1993729410685612</v>
      </c>
      <c r="BE521" s="8">
        <v>-1.3011842752884137</v>
      </c>
      <c r="BF521" s="8">
        <v>-1.9457125863769154</v>
      </c>
      <c r="BG521" s="7">
        <v>8.8217913336043523</v>
      </c>
      <c r="BH521" s="7">
        <v>-29.493705360402188</v>
      </c>
      <c r="BI521" s="7">
        <v>19.650672500847843</v>
      </c>
      <c r="BJ521" s="7">
        <v>-29.493705360402188</v>
      </c>
      <c r="BK521" s="7">
        <v>12.631863742659984</v>
      </c>
      <c r="BL521" s="7">
        <v>12.631863742659984</v>
      </c>
      <c r="BM521" s="7">
        <v>-0.8752032335053691</v>
      </c>
      <c r="BN521" s="7">
        <v>66.020565144007506</v>
      </c>
      <c r="BO521" s="7">
        <v>93.764154127720104</v>
      </c>
      <c r="BP521" s="7">
        <v>58.179559436662359</v>
      </c>
      <c r="BQ521" s="7">
        <v>93.764154127720104</v>
      </c>
      <c r="BR521" s="7">
        <v>63.261757558679818</v>
      </c>
      <c r="BS521" s="7">
        <v>63.261757558679818</v>
      </c>
      <c r="BT521" s="7" t="s">
        <v>2105</v>
      </c>
      <c r="BU521" s="7" t="s">
        <v>2106</v>
      </c>
      <c r="BV521" s="7">
        <v>6.5</v>
      </c>
      <c r="BW521" s="7" t="s">
        <v>402</v>
      </c>
      <c r="BX521" s="9">
        <v>1.8999999761581421</v>
      </c>
      <c r="BY521" s="7" t="s">
        <v>295</v>
      </c>
      <c r="BZ521" s="7" t="s">
        <v>214</v>
      </c>
      <c r="CA521" s="25">
        <v>0</v>
      </c>
      <c r="CB521" s="25">
        <v>0</v>
      </c>
      <c r="CC521" s="25">
        <v>0</v>
      </c>
    </row>
    <row r="522" spans="1:81" x14ac:dyDescent="0.25">
      <c r="A522" s="7">
        <v>513</v>
      </c>
      <c r="B522" s="7">
        <v>44657</v>
      </c>
      <c r="C522" s="7" t="s">
        <v>1355</v>
      </c>
      <c r="D522" s="7" t="s">
        <v>1356</v>
      </c>
      <c r="E522" s="7" t="s">
        <v>1357</v>
      </c>
      <c r="F522" s="7" t="s">
        <v>237</v>
      </c>
      <c r="H522" s="7" t="s">
        <v>224</v>
      </c>
      <c r="I522" s="8">
        <v>24.5</v>
      </c>
      <c r="J522" s="7" t="s">
        <v>214</v>
      </c>
      <c r="K522" s="8">
        <v>77.305168151855469</v>
      </c>
      <c r="L522" s="8">
        <v>13.544400215148926</v>
      </c>
      <c r="M522" s="7" t="s">
        <v>639</v>
      </c>
      <c r="N522" s="7" t="s">
        <v>214</v>
      </c>
      <c r="O522" s="7" t="s">
        <v>214</v>
      </c>
      <c r="P522" s="7" t="s">
        <v>240</v>
      </c>
      <c r="Q522" s="7" t="s">
        <v>1358</v>
      </c>
      <c r="R522" s="7" t="s">
        <v>291</v>
      </c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>
        <v>0.48692830734975462</v>
      </c>
      <c r="AT522" s="8">
        <v>2.0729446114237082</v>
      </c>
      <c r="AU522" s="8">
        <v>1.3618841567467566</v>
      </c>
      <c r="AV522" s="8">
        <v>1.5252638617737067</v>
      </c>
      <c r="AW522" s="8">
        <v>1.0040889816727396</v>
      </c>
      <c r="AX522" s="8">
        <v>1.3041723779623646</v>
      </c>
      <c r="AY522" s="8">
        <v>1.2861561905456114</v>
      </c>
      <c r="AZ522" s="8">
        <v>0.76579105037871886</v>
      </c>
      <c r="BA522" s="8">
        <v>0.85495073573334046</v>
      </c>
      <c r="BB522" s="8">
        <v>1.1484069062159858</v>
      </c>
      <c r="BC522" s="8">
        <v>1.2539872298342323</v>
      </c>
      <c r="BD522" s="8">
        <v>1.480416444375529</v>
      </c>
      <c r="BE522" s="8">
        <v>1.0413326003137391</v>
      </c>
      <c r="BF522" s="8">
        <v>1.3828325420216689</v>
      </c>
      <c r="BT522" s="7" t="s">
        <v>214</v>
      </c>
      <c r="BU522" s="7" t="s">
        <v>214</v>
      </c>
      <c r="BV522" s="7">
        <v>10.5</v>
      </c>
      <c r="BW522" s="7" t="s">
        <v>345</v>
      </c>
      <c r="BX522" s="9">
        <v>0</v>
      </c>
      <c r="BY522" s="7" t="s">
        <v>214</v>
      </c>
      <c r="BZ522" s="7" t="s">
        <v>214</v>
      </c>
      <c r="CA522" s="25">
        <v>0</v>
      </c>
      <c r="CB522" s="25">
        <v>0</v>
      </c>
      <c r="CC522" s="25">
        <v>0</v>
      </c>
    </row>
    <row r="523" spans="1:81" x14ac:dyDescent="0.25">
      <c r="A523" s="7">
        <v>513</v>
      </c>
      <c r="B523" s="7">
        <v>44657</v>
      </c>
      <c r="C523" s="7" t="s">
        <v>16659</v>
      </c>
      <c r="D523" s="7" t="s">
        <v>16660</v>
      </c>
      <c r="E523" s="7" t="s">
        <v>1360</v>
      </c>
      <c r="F523" s="7" t="s">
        <v>212</v>
      </c>
      <c r="G523" s="7">
        <v>1</v>
      </c>
      <c r="H523" s="7" t="s">
        <v>436</v>
      </c>
      <c r="I523" s="8">
        <v>18.5</v>
      </c>
      <c r="J523" s="7" t="s">
        <v>214</v>
      </c>
      <c r="K523" s="8">
        <v>452.683837890625</v>
      </c>
      <c r="L523" s="8">
        <v>4.1388998031616211</v>
      </c>
      <c r="M523" s="7" t="s">
        <v>380</v>
      </c>
      <c r="N523" s="7" t="s">
        <v>231</v>
      </c>
      <c r="O523" s="7" t="s">
        <v>283</v>
      </c>
      <c r="P523" s="7" t="s">
        <v>249</v>
      </c>
      <c r="Q523" s="7" t="s">
        <v>1361</v>
      </c>
      <c r="R523" s="7" t="s">
        <v>337</v>
      </c>
      <c r="T523" s="8">
        <v>0.72552251815795898</v>
      </c>
      <c r="U523" s="8">
        <v>0.71753901243209839</v>
      </c>
      <c r="V523" s="8">
        <v>0.75208401679992676</v>
      </c>
      <c r="W523" s="8">
        <v>0.60014545917510986</v>
      </c>
      <c r="X523" s="8">
        <v>0.37189635634422302</v>
      </c>
      <c r="Y523" s="8">
        <v>0.6819261908531189</v>
      </c>
      <c r="Z523" s="8">
        <v>0.54338151216506958</v>
      </c>
      <c r="AA523" s="8">
        <v>0.85563379526138306</v>
      </c>
      <c r="AB523" s="8">
        <v>0.8509829044342041</v>
      </c>
      <c r="AC523" s="8">
        <v>0.86888080835342407</v>
      </c>
      <c r="AD523" s="8">
        <v>0.69718986749649048</v>
      </c>
      <c r="AE523" s="8">
        <v>0.74069756269454956</v>
      </c>
      <c r="AF523" s="8">
        <v>0.83585011959075928</v>
      </c>
      <c r="AG523" s="8">
        <v>0.82379442453384399</v>
      </c>
      <c r="AH523" s="8">
        <v>0.12405232340097427</v>
      </c>
      <c r="AI523" s="8">
        <v>1.0753355026245117</v>
      </c>
      <c r="AJ523" s="8">
        <v>1.6150168180465698</v>
      </c>
      <c r="AK523" s="8">
        <v>1.4649300575256348</v>
      </c>
      <c r="AL523" s="8">
        <v>0.64943665266036987</v>
      </c>
      <c r="AM523" s="8">
        <v>0.27907758951187134</v>
      </c>
      <c r="AN523" s="8">
        <v>0.91523247957229614</v>
      </c>
      <c r="AO523" s="8">
        <v>0.34775236248970032</v>
      </c>
      <c r="AP523" s="8">
        <v>-1.1006008386611938</v>
      </c>
      <c r="AQ523" s="8"/>
      <c r="AR523" s="8"/>
      <c r="AS523" s="8">
        <v>0.55166345502659697</v>
      </c>
      <c r="AT523" s="8">
        <v>1.9994285252382138</v>
      </c>
      <c r="AU523" s="8">
        <v>9.4035487294053796E-2</v>
      </c>
      <c r="AV523" s="8">
        <v>1.7719055998228017</v>
      </c>
      <c r="AW523" s="8">
        <v>-2.3957741036194722E-3</v>
      </c>
      <c r="AX523" s="8">
        <v>0.83458973729105013</v>
      </c>
      <c r="AY523" s="8">
        <v>7.0641248835367709E-2</v>
      </c>
      <c r="AZ523" s="8">
        <v>0.90923464946739896</v>
      </c>
      <c r="BA523" s="8">
        <v>2.5947780548103814</v>
      </c>
      <c r="BB523" s="8">
        <v>2.9183369952682017</v>
      </c>
      <c r="BC523" s="8">
        <v>0.70962744473131822</v>
      </c>
      <c r="BD523" s="8">
        <v>1.8188219871087437</v>
      </c>
      <c r="BE523" s="8">
        <v>0.66972498609901654</v>
      </c>
      <c r="BF523" s="8">
        <v>1.7087195823660679</v>
      </c>
      <c r="BG523" s="7">
        <v>-50</v>
      </c>
      <c r="BH523" s="7">
        <v>-24.642670351961407</v>
      </c>
      <c r="BI523" s="7">
        <v>-29.126455128315833</v>
      </c>
      <c r="BJ523" s="7">
        <v>-16.18038773376994</v>
      </c>
      <c r="BK523" s="7">
        <v>-4.8361262860427123</v>
      </c>
      <c r="BL523" s="7">
        <v>-3.217617381470486</v>
      </c>
      <c r="BM523" s="7">
        <v>-21.333876146926727</v>
      </c>
      <c r="BN523" s="7">
        <v>738.52410452487266</v>
      </c>
      <c r="BO523" s="7">
        <v>564.23722379861908</v>
      </c>
      <c r="BP523" s="7">
        <v>584.53459280697587</v>
      </c>
      <c r="BQ523" s="7">
        <v>525.92983806943869</v>
      </c>
      <c r="BR523" s="7">
        <v>474.57619996752049</v>
      </c>
      <c r="BS523" s="7">
        <v>467.24947174170143</v>
      </c>
      <c r="BT523" s="7" t="s">
        <v>220</v>
      </c>
      <c r="BU523" s="7" t="s">
        <v>221</v>
      </c>
      <c r="BV523" s="7">
        <v>16.5</v>
      </c>
      <c r="BW523" s="7" t="s">
        <v>430</v>
      </c>
      <c r="BX523" s="9">
        <v>0</v>
      </c>
      <c r="BY523" s="7" t="s">
        <v>231</v>
      </c>
      <c r="BZ523" s="7" t="s">
        <v>214</v>
      </c>
      <c r="CA523" s="25">
        <v>0</v>
      </c>
      <c r="CB523" s="25">
        <v>0</v>
      </c>
      <c r="CC523" s="25">
        <v>0</v>
      </c>
    </row>
    <row r="524" spans="1:81" x14ac:dyDescent="0.25">
      <c r="A524" s="7">
        <v>513</v>
      </c>
      <c r="B524" s="7">
        <v>44657</v>
      </c>
      <c r="C524" s="7" t="s">
        <v>1359</v>
      </c>
      <c r="D524" s="7" t="s">
        <v>1359</v>
      </c>
      <c r="E524" s="7" t="s">
        <v>1360</v>
      </c>
      <c r="F524" s="7" t="s">
        <v>212</v>
      </c>
      <c r="H524" s="7" t="s">
        <v>312</v>
      </c>
      <c r="I524" s="8">
        <v>17.5</v>
      </c>
      <c r="J524" s="7" t="s">
        <v>214</v>
      </c>
      <c r="K524" s="8">
        <v>394.37762451171875</v>
      </c>
      <c r="L524" s="8">
        <v>1.0485999584197998</v>
      </c>
      <c r="M524" s="7" t="s">
        <v>380</v>
      </c>
      <c r="N524" s="7" t="s">
        <v>295</v>
      </c>
      <c r="O524" s="7" t="s">
        <v>248</v>
      </c>
      <c r="P524" s="7" t="s">
        <v>249</v>
      </c>
      <c r="Q524" s="7" t="s">
        <v>1361</v>
      </c>
      <c r="R524" s="7" t="s">
        <v>337</v>
      </c>
      <c r="T524" s="8">
        <v>0.71967035531997681</v>
      </c>
      <c r="U524" s="8">
        <v>0.7115938663482666</v>
      </c>
      <c r="V524" s="8">
        <v>0.75675880908966064</v>
      </c>
      <c r="W524" s="8">
        <v>0.56413578987121582</v>
      </c>
      <c r="X524" s="8">
        <v>0.42894741892814636</v>
      </c>
      <c r="Y524" s="8">
        <v>0.70817744731903076</v>
      </c>
      <c r="Z524" s="8">
        <v>0.55783361196517944</v>
      </c>
      <c r="AA524" s="8">
        <v>0.87098169326782227</v>
      </c>
      <c r="AB524" s="8">
        <v>0.88882410526275635</v>
      </c>
      <c r="AC524" s="8">
        <v>0.91211485862731934</v>
      </c>
      <c r="AD524" s="8">
        <v>0.76289916038513184</v>
      </c>
      <c r="AE524" s="8">
        <v>0.76317471265792847</v>
      </c>
      <c r="AF524" s="8">
        <v>0.88047367334365845</v>
      </c>
      <c r="AG524" s="8">
        <v>0.8374512791633606</v>
      </c>
      <c r="AH524" s="8">
        <v>0.10222414880990982</v>
      </c>
      <c r="AI524" s="8">
        <v>0.87897241115570068</v>
      </c>
      <c r="AJ524" s="8">
        <v>1.3198127746582031</v>
      </c>
      <c r="AK524" s="8">
        <v>1.2146651744842529</v>
      </c>
      <c r="AL524" s="8">
        <v>0.50305157899856567</v>
      </c>
      <c r="AM524" s="8">
        <v>0.26525017619132996</v>
      </c>
      <c r="AN524" s="8">
        <v>0.78322172164916992</v>
      </c>
      <c r="AO524" s="8">
        <v>0.29418361186981201</v>
      </c>
      <c r="AP524" s="8">
        <v>-1.0524588823318481</v>
      </c>
      <c r="AQ524" s="8"/>
      <c r="AR524" s="8"/>
      <c r="AS524" s="8">
        <v>0.42787295324867569</v>
      </c>
      <c r="AT524" s="8">
        <v>0.9183602891303313</v>
      </c>
      <c r="AU524" s="8">
        <v>0.41093400060267238</v>
      </c>
      <c r="AV524" s="8">
        <v>0.64080483917112641</v>
      </c>
      <c r="AW524" s="8">
        <v>0.39466685338101204</v>
      </c>
      <c r="AX524" s="8">
        <v>-5.9795741983005468E-2</v>
      </c>
      <c r="AY524" s="8">
        <v>0.39262541430203884</v>
      </c>
      <c r="AZ524" s="8">
        <v>-0.49964062288961586</v>
      </c>
      <c r="BA524" s="8">
        <v>0.4654268200027038</v>
      </c>
      <c r="BB524" s="8">
        <v>1.1815637511938035</v>
      </c>
      <c r="BC524" s="8">
        <v>0.44666468491584055</v>
      </c>
      <c r="BD524" s="8">
        <v>0.83282376568554317</v>
      </c>
      <c r="BE524" s="8">
        <v>0.42303178774215722</v>
      </c>
      <c r="BF524" s="8">
        <v>0.50235271338469711</v>
      </c>
      <c r="BG524" s="7">
        <v>-50</v>
      </c>
      <c r="BH524" s="7">
        <v>-20.129708496125829</v>
      </c>
      <c r="BI524" s="7">
        <v>-26.284257176334702</v>
      </c>
      <c r="BJ524" s="7">
        <v>-17.419277674068322</v>
      </c>
      <c r="BK524" s="7">
        <v>-5.2566706466961204</v>
      </c>
      <c r="BL524" s="7">
        <v>3.1173299683871845</v>
      </c>
      <c r="BM524" s="7">
        <v>-19.328764004139636</v>
      </c>
      <c r="BN524" s="7">
        <v>603.91278192675531</v>
      </c>
      <c r="BO524" s="7">
        <v>473.76469069987343</v>
      </c>
      <c r="BP524" s="7">
        <v>498.03685358429851</v>
      </c>
      <c r="BQ524" s="7">
        <v>463.07535800980958</v>
      </c>
      <c r="BR524" s="7">
        <v>415.10875733656371</v>
      </c>
      <c r="BS524" s="7">
        <v>382.08357263420146</v>
      </c>
      <c r="BT524" s="7" t="s">
        <v>220</v>
      </c>
      <c r="BU524" s="7" t="s">
        <v>221</v>
      </c>
      <c r="BV524" s="7">
        <v>16</v>
      </c>
      <c r="BW524" s="7" t="s">
        <v>430</v>
      </c>
      <c r="BX524" s="9">
        <v>0</v>
      </c>
      <c r="BY524" s="7" t="s">
        <v>295</v>
      </c>
      <c r="BZ524" s="7" t="s">
        <v>214</v>
      </c>
      <c r="CA524" s="25">
        <v>0</v>
      </c>
      <c r="CB524" s="25">
        <v>0</v>
      </c>
      <c r="CC524" s="25">
        <v>0</v>
      </c>
    </row>
    <row r="525" spans="1:81" x14ac:dyDescent="0.25">
      <c r="A525" s="7">
        <v>513</v>
      </c>
      <c r="B525" s="7">
        <v>44657</v>
      </c>
      <c r="C525" s="7" t="s">
        <v>1362</v>
      </c>
      <c r="D525" s="7" t="s">
        <v>1363</v>
      </c>
      <c r="E525" s="7" t="s">
        <v>1363</v>
      </c>
      <c r="F525" s="7" t="s">
        <v>212</v>
      </c>
      <c r="H525" s="7" t="s">
        <v>224</v>
      </c>
      <c r="I525" s="8">
        <v>24.5</v>
      </c>
      <c r="J525" s="7" t="s">
        <v>214</v>
      </c>
      <c r="K525" s="8">
        <v>90.225166320800781</v>
      </c>
      <c r="L525" s="8">
        <v>3.6999168395996094</v>
      </c>
      <c r="M525" s="7" t="s">
        <v>456</v>
      </c>
      <c r="N525" s="7" t="s">
        <v>214</v>
      </c>
      <c r="O525" s="7" t="s">
        <v>358</v>
      </c>
      <c r="P525" s="7" t="s">
        <v>249</v>
      </c>
      <c r="Q525" s="7" t="s">
        <v>1364</v>
      </c>
      <c r="R525" s="7" t="s">
        <v>219</v>
      </c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>
        <v>0.7311559222517815</v>
      </c>
      <c r="AT525" s="8">
        <v>2.3279097231099244</v>
      </c>
      <c r="AU525" s="8">
        <v>0.14570893386653877</v>
      </c>
      <c r="AV525" s="8">
        <v>1.8220009945800948</v>
      </c>
      <c r="AW525" s="8">
        <v>0.39372272565942756</v>
      </c>
      <c r="AX525" s="8">
        <v>0.8940351441117218</v>
      </c>
      <c r="AY525" s="8">
        <v>-0.28667955890404107</v>
      </c>
      <c r="AZ525" s="8">
        <v>0.92505356514913384</v>
      </c>
      <c r="BA525" s="8">
        <v>2.0132706602654626</v>
      </c>
      <c r="BB525" s="8">
        <v>2.7697607251309821</v>
      </c>
      <c r="BC525" s="8">
        <v>2.0132706602654626</v>
      </c>
      <c r="BD525" s="8">
        <v>2.7697607251309821</v>
      </c>
      <c r="BE525" s="8">
        <v>0.83507489056743867</v>
      </c>
      <c r="BF525" s="8">
        <v>1.9180868128688067</v>
      </c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7" t="s">
        <v>352</v>
      </c>
      <c r="BU525" s="7" t="s">
        <v>353</v>
      </c>
      <c r="BV525" s="7">
        <v>7.5</v>
      </c>
      <c r="BW525" s="7" t="s">
        <v>354</v>
      </c>
      <c r="BX525" s="9">
        <v>0</v>
      </c>
      <c r="BY525" s="7" t="s">
        <v>214</v>
      </c>
      <c r="BZ525" s="7" t="s">
        <v>214</v>
      </c>
      <c r="CA525" s="25">
        <v>0</v>
      </c>
      <c r="CB525" s="25">
        <v>0</v>
      </c>
      <c r="CC525" s="25">
        <v>0</v>
      </c>
    </row>
    <row r="526" spans="1:81" x14ac:dyDescent="0.25">
      <c r="A526" s="7">
        <v>513</v>
      </c>
      <c r="B526" s="7">
        <v>44657</v>
      </c>
      <c r="C526" s="7" t="s">
        <v>1365</v>
      </c>
      <c r="D526" s="7" t="s">
        <v>16410</v>
      </c>
      <c r="E526" s="7" t="s">
        <v>1363</v>
      </c>
      <c r="F526" s="7" t="s">
        <v>212</v>
      </c>
      <c r="H526" s="7" t="s">
        <v>224</v>
      </c>
      <c r="I526" s="8">
        <v>24.5</v>
      </c>
      <c r="J526" s="7" t="s">
        <v>214</v>
      </c>
      <c r="K526" s="8">
        <v>231.71809387207031</v>
      </c>
      <c r="L526" s="8">
        <v>4</v>
      </c>
      <c r="M526" s="7" t="s">
        <v>456</v>
      </c>
      <c r="N526" s="7" t="s">
        <v>214</v>
      </c>
      <c r="O526" s="7" t="s">
        <v>214</v>
      </c>
      <c r="P526" s="7" t="s">
        <v>249</v>
      </c>
      <c r="Q526" s="7" t="s">
        <v>1366</v>
      </c>
      <c r="R526" s="7" t="s">
        <v>219</v>
      </c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>
        <v>0.56175853314779955</v>
      </c>
      <c r="AT526" s="8">
        <v>2.2004100616031397</v>
      </c>
      <c r="AU526" s="8">
        <v>-5.7394197228669555E-3</v>
      </c>
      <c r="AV526" s="8">
        <v>1.6711732013725118</v>
      </c>
      <c r="AW526" s="8">
        <v>0.12843720975842599</v>
      </c>
      <c r="AX526" s="8">
        <v>0.75123073623094661</v>
      </c>
      <c r="AY526" s="8">
        <v>-0.30497235507763937</v>
      </c>
      <c r="AZ526" s="8">
        <v>0.90344603375514199</v>
      </c>
      <c r="BA526" s="8">
        <v>1.9026765236845571</v>
      </c>
      <c r="BB526" s="8">
        <v>2.7666026202704974</v>
      </c>
      <c r="BC526" s="8">
        <v>1.9026765236845571</v>
      </c>
      <c r="BD526" s="8">
        <v>2.7666026202704974</v>
      </c>
      <c r="BE526" s="8">
        <v>0.69747283591247233</v>
      </c>
      <c r="BF526" s="8">
        <v>1.8432442122504558</v>
      </c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7" t="s">
        <v>214</v>
      </c>
      <c r="BU526" s="7" t="s">
        <v>214</v>
      </c>
      <c r="BV526" s="7">
        <v>24.5</v>
      </c>
      <c r="BW526" s="7" t="s">
        <v>224</v>
      </c>
      <c r="BX526" s="9">
        <v>0</v>
      </c>
      <c r="BY526" s="7" t="s">
        <v>214</v>
      </c>
      <c r="BZ526" s="7" t="s">
        <v>214</v>
      </c>
      <c r="CA526" s="25">
        <v>0</v>
      </c>
      <c r="CB526" s="25">
        <v>0</v>
      </c>
      <c r="CC526" s="25">
        <v>0</v>
      </c>
    </row>
    <row r="527" spans="1:81" x14ac:dyDescent="0.25">
      <c r="A527" s="7">
        <v>513</v>
      </c>
      <c r="B527" s="7">
        <v>44657</v>
      </c>
      <c r="C527" s="7" t="s">
        <v>1367</v>
      </c>
      <c r="D527" s="7" t="s">
        <v>1367</v>
      </c>
      <c r="E527" s="7" t="s">
        <v>1368</v>
      </c>
      <c r="F527" s="7" t="s">
        <v>331</v>
      </c>
      <c r="H527" s="7" t="s">
        <v>230</v>
      </c>
      <c r="I527" s="8">
        <v>4.5</v>
      </c>
      <c r="J527" s="7" t="s">
        <v>214</v>
      </c>
      <c r="K527" s="8">
        <v>18.600048065185547</v>
      </c>
      <c r="L527" s="8">
        <v>5.9121017456054688</v>
      </c>
      <c r="M527" s="7" t="s">
        <v>215</v>
      </c>
      <c r="N527" s="7" t="s">
        <v>231</v>
      </c>
      <c r="O527" s="7" t="s">
        <v>232</v>
      </c>
      <c r="P527" s="7" t="s">
        <v>481</v>
      </c>
      <c r="Q527" s="7" t="s">
        <v>1369</v>
      </c>
      <c r="R527" s="7" t="s">
        <v>219</v>
      </c>
      <c r="S527" s="7">
        <v>3</v>
      </c>
      <c r="T527" s="8">
        <v>0.80604285001754761</v>
      </c>
      <c r="U527" s="8">
        <v>0.75757503509521484</v>
      </c>
      <c r="V527" s="8">
        <v>0.8126947283744812</v>
      </c>
      <c r="W527" s="8">
        <v>0.53580296039581299</v>
      </c>
      <c r="X527" s="8">
        <v>0.54021352529525757</v>
      </c>
      <c r="Y527" s="8">
        <v>0.83814907073974609</v>
      </c>
      <c r="Z527" s="8">
        <v>0.7065887451171875</v>
      </c>
      <c r="AA527" s="8">
        <v>0.8217238187789917</v>
      </c>
      <c r="AB527" s="8">
        <v>0.8329504132270813</v>
      </c>
      <c r="AC527" s="8">
        <v>0.95022964477539063</v>
      </c>
      <c r="AD527" s="8">
        <v>0.79105478525161743</v>
      </c>
      <c r="AE527" s="8">
        <v>0.64589744806289673</v>
      </c>
      <c r="AF527" s="8">
        <v>0.83843249082565308</v>
      </c>
      <c r="AG527" s="8">
        <v>0.76929610967636108</v>
      </c>
      <c r="AH527" s="8">
        <v>8.5753416642546654E-3</v>
      </c>
      <c r="AI527" s="8">
        <v>8.258434385061264E-2</v>
      </c>
      <c r="AJ527" s="8">
        <v>0.11787011474370956</v>
      </c>
      <c r="AK527" s="8">
        <v>0.10942699760198593</v>
      </c>
      <c r="AL527" s="8">
        <v>4.0080387145280838E-2</v>
      </c>
      <c r="AM527" s="8">
        <v>2.8023023158311844E-2</v>
      </c>
      <c r="AN527" s="8">
        <v>7.7760994434356689E-2</v>
      </c>
      <c r="AO527" s="8">
        <v>3.1259242445230484E-2</v>
      </c>
      <c r="AP527" s="8">
        <v>-0.3830532431602478</v>
      </c>
      <c r="AQ527" s="8"/>
      <c r="AR527" s="8"/>
      <c r="AS527" s="8">
        <v>-2.9174046696791001</v>
      </c>
      <c r="AT527" s="8">
        <v>-2.14607236166579</v>
      </c>
      <c r="AU527" s="8">
        <v>-2.4022531363980089</v>
      </c>
      <c r="AV527" s="8">
        <v>-1.8155536207639027</v>
      </c>
      <c r="AW527" s="8">
        <v>-1.9168952616447088</v>
      </c>
      <c r="AX527" s="8">
        <v>-1.5630597194661395</v>
      </c>
      <c r="AY527" s="8">
        <v>2.9339404134026584E-2</v>
      </c>
      <c r="AZ527" s="8">
        <v>-0.78583202680490394</v>
      </c>
      <c r="BA527" s="8">
        <v>-2.0170241796030979</v>
      </c>
      <c r="BB527" s="8">
        <v>-1.561206994372123</v>
      </c>
      <c r="BC527" s="8">
        <v>0.68016304812256356</v>
      </c>
      <c r="BD527" s="8">
        <v>-0.38673074518510181</v>
      </c>
      <c r="BE527" s="8">
        <v>-1.4240124658447206</v>
      </c>
      <c r="BF527" s="8">
        <v>-1.3764092447096601</v>
      </c>
      <c r="BG527" s="7">
        <v>-50</v>
      </c>
      <c r="BH527" s="7">
        <v>25.687410381272908</v>
      </c>
      <c r="BI527" s="7">
        <v>-50</v>
      </c>
      <c r="BJ527" s="7">
        <v>4.103282929572063</v>
      </c>
      <c r="BK527" s="7">
        <v>-50</v>
      </c>
      <c r="BL527" s="7">
        <v>-16.375601228511698</v>
      </c>
      <c r="BM527" s="7">
        <v>-22.764151319611116</v>
      </c>
      <c r="BN527" s="7">
        <v>44.14670875853453</v>
      </c>
      <c r="BO527" s="7">
        <v>13.822177387567324</v>
      </c>
      <c r="BP527" s="7">
        <v>38.898248730569065</v>
      </c>
      <c r="BQ527" s="7">
        <v>17.83683546803459</v>
      </c>
      <c r="BR527" s="7">
        <v>43.001010857294119</v>
      </c>
      <c r="BS527" s="7">
        <v>21.645917764651838</v>
      </c>
      <c r="BT527" s="7" t="s">
        <v>588</v>
      </c>
      <c r="BU527" s="7" t="s">
        <v>589</v>
      </c>
      <c r="BV527" s="7">
        <v>4.5</v>
      </c>
      <c r="BW527" s="7" t="s">
        <v>230</v>
      </c>
      <c r="BX527" s="9">
        <v>1.7999999523162842</v>
      </c>
      <c r="BY527" s="7" t="s">
        <v>231</v>
      </c>
      <c r="BZ527" s="7" t="s">
        <v>214</v>
      </c>
      <c r="CA527" s="25">
        <v>0</v>
      </c>
      <c r="CB527" s="25">
        <v>0</v>
      </c>
      <c r="CC527" s="25">
        <v>0</v>
      </c>
    </row>
    <row r="528" spans="1:81" x14ac:dyDescent="0.25">
      <c r="A528" s="7">
        <v>513</v>
      </c>
      <c r="B528" s="7">
        <v>44657</v>
      </c>
      <c r="C528" s="7" t="s">
        <v>17971</v>
      </c>
      <c r="D528" s="7" t="s">
        <v>17971</v>
      </c>
      <c r="E528" s="7" t="s">
        <v>17971</v>
      </c>
      <c r="F528" s="7" t="s">
        <v>212</v>
      </c>
      <c r="H528" s="7" t="s">
        <v>312</v>
      </c>
      <c r="I528" s="8">
        <v>17.5</v>
      </c>
      <c r="J528" s="7" t="s">
        <v>214</v>
      </c>
      <c r="K528" s="8">
        <v>473.35311889648438</v>
      </c>
      <c r="L528" s="8">
        <v>4.4572000503540039</v>
      </c>
      <c r="M528" s="7" t="s">
        <v>388</v>
      </c>
      <c r="N528" s="7" t="s">
        <v>295</v>
      </c>
      <c r="O528" s="7" t="s">
        <v>283</v>
      </c>
      <c r="P528" s="7" t="s">
        <v>249</v>
      </c>
      <c r="Q528" s="7" t="s">
        <v>17972</v>
      </c>
      <c r="R528" s="7" t="s">
        <v>337</v>
      </c>
      <c r="T528" s="8">
        <v>0.54128086566925049</v>
      </c>
      <c r="U528" s="8">
        <v>0.60253489017486572</v>
      </c>
      <c r="V528" s="8">
        <v>0.57661730051040649</v>
      </c>
      <c r="W528" s="8">
        <v>0.40690118074417114</v>
      </c>
      <c r="X528" s="8">
        <v>0.24813607335090637</v>
      </c>
      <c r="Y528" s="8">
        <v>0.42777371406555176</v>
      </c>
      <c r="Z528" s="8">
        <v>0.28196981549263</v>
      </c>
      <c r="AA528" s="8">
        <v>0.574817955493927</v>
      </c>
      <c r="AB528" s="8">
        <v>0.46741703152656555</v>
      </c>
      <c r="AC528" s="8">
        <v>0.83132392168045044</v>
      </c>
      <c r="AD528" s="8">
        <v>0.45242586731910706</v>
      </c>
      <c r="AE528" s="8">
        <v>0.52812910079956055</v>
      </c>
      <c r="AF528" s="8">
        <v>0.54425108432769775</v>
      </c>
      <c r="AG528" s="8">
        <v>0.77690094709396362</v>
      </c>
      <c r="AH528" s="8">
        <v>0.10830193758010864</v>
      </c>
      <c r="AI528" s="8">
        <v>0.70040148496627808</v>
      </c>
      <c r="AJ528" s="8">
        <v>1.1839818954467773</v>
      </c>
      <c r="AK528" s="8">
        <v>0.9805493950843811</v>
      </c>
      <c r="AL528" s="8">
        <v>0.38441517949104309</v>
      </c>
      <c r="AM528" s="8">
        <v>0.16256394982337952</v>
      </c>
      <c r="AN528" s="8">
        <v>0.50123274326324463</v>
      </c>
      <c r="AO528" s="8">
        <v>0.15754300355911255</v>
      </c>
      <c r="AP528" s="8">
        <v>-0.98570114374160767</v>
      </c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7">
        <v>-27.581874465016991</v>
      </c>
      <c r="BH528" s="7">
        <v>-8.6948154973297345E-2</v>
      </c>
      <c r="BI528" s="7">
        <v>-5.2146555504606535</v>
      </c>
      <c r="BJ528" s="7">
        <v>2.1712671737824549</v>
      </c>
      <c r="BK528" s="7">
        <v>-11.996048162570906</v>
      </c>
      <c r="BL528" s="7">
        <v>-11.120709403698816</v>
      </c>
      <c r="BM528" s="7">
        <v>-8.9714947604897013</v>
      </c>
      <c r="BN528" s="7">
        <v>603.91278192675531</v>
      </c>
      <c r="BO528" s="7">
        <v>473.76469069987343</v>
      </c>
      <c r="BP528" s="7">
        <v>498.03685358429851</v>
      </c>
      <c r="BQ528" s="7">
        <v>463.07535800980958</v>
      </c>
      <c r="BR528" s="7">
        <v>530.13678701833817</v>
      </c>
      <c r="BS528" s="7">
        <v>525.99334370230736</v>
      </c>
      <c r="BT528" s="7" t="s">
        <v>220</v>
      </c>
      <c r="BU528" s="7" t="s">
        <v>221</v>
      </c>
      <c r="BV528" s="7">
        <v>16.5</v>
      </c>
      <c r="BW528" s="7" t="s">
        <v>430</v>
      </c>
      <c r="BX528" s="9">
        <v>3</v>
      </c>
      <c r="BY528" s="7" t="s">
        <v>295</v>
      </c>
      <c r="BZ528" s="7" t="s">
        <v>214</v>
      </c>
      <c r="CA528" s="25">
        <v>0</v>
      </c>
      <c r="CB528" s="25">
        <v>0</v>
      </c>
      <c r="CC528" s="25">
        <v>0</v>
      </c>
    </row>
    <row r="529" spans="1:81" x14ac:dyDescent="0.25">
      <c r="A529" s="7">
        <v>513</v>
      </c>
      <c r="B529" s="7">
        <v>44657</v>
      </c>
      <c r="C529" s="7" t="s">
        <v>19163</v>
      </c>
      <c r="D529" s="7" t="s">
        <v>19164</v>
      </c>
      <c r="E529" s="7" t="s">
        <v>17971</v>
      </c>
      <c r="F529" s="7" t="s">
        <v>212</v>
      </c>
      <c r="H529" s="7" t="s">
        <v>224</v>
      </c>
      <c r="I529" s="8">
        <v>24.5</v>
      </c>
      <c r="J529" s="7" t="s">
        <v>214</v>
      </c>
      <c r="K529" s="8">
        <v>813.2484130859375</v>
      </c>
      <c r="L529" s="8">
        <v>14.502400398254395</v>
      </c>
      <c r="M529" s="7" t="s">
        <v>388</v>
      </c>
      <c r="N529" s="7" t="s">
        <v>214</v>
      </c>
      <c r="O529" s="7" t="s">
        <v>214</v>
      </c>
      <c r="P529" s="7" t="s">
        <v>249</v>
      </c>
      <c r="Q529" s="7" t="s">
        <v>17972</v>
      </c>
      <c r="R529" s="7" t="s">
        <v>337</v>
      </c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T529" s="7" t="s">
        <v>214</v>
      </c>
      <c r="BU529" s="7" t="s">
        <v>214</v>
      </c>
      <c r="BV529" s="7">
        <v>24.5</v>
      </c>
      <c r="BW529" s="7" t="s">
        <v>224</v>
      </c>
      <c r="BX529" s="9">
        <v>3</v>
      </c>
      <c r="BY529" s="7" t="s">
        <v>214</v>
      </c>
      <c r="BZ529" s="7" t="s">
        <v>214</v>
      </c>
      <c r="CA529" s="25">
        <v>0</v>
      </c>
      <c r="CB529" s="25">
        <v>0</v>
      </c>
      <c r="CC529" s="25">
        <v>0</v>
      </c>
    </row>
    <row r="530" spans="1:81" x14ac:dyDescent="0.25">
      <c r="A530" s="7">
        <v>513</v>
      </c>
      <c r="B530" s="7">
        <v>44657</v>
      </c>
      <c r="C530" s="7" t="s">
        <v>22039</v>
      </c>
      <c r="D530" s="7" t="s">
        <v>22040</v>
      </c>
      <c r="E530" s="7" t="s">
        <v>214</v>
      </c>
      <c r="F530" s="7" t="s">
        <v>254</v>
      </c>
      <c r="H530" s="7" t="s">
        <v>224</v>
      </c>
      <c r="I530" s="8">
        <v>24.5</v>
      </c>
      <c r="J530" s="7" t="s">
        <v>214</v>
      </c>
      <c r="K530" s="8">
        <v>438.57980346679688</v>
      </c>
      <c r="L530" s="8">
        <v>9.9138002395629883</v>
      </c>
      <c r="M530" s="7" t="s">
        <v>1370</v>
      </c>
      <c r="N530" s="7" t="s">
        <v>214</v>
      </c>
      <c r="O530" s="7" t="s">
        <v>268</v>
      </c>
      <c r="P530" s="7" t="s">
        <v>214</v>
      </c>
      <c r="Q530" s="7" t="s">
        <v>22041</v>
      </c>
      <c r="R530" s="7" t="s">
        <v>291</v>
      </c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T530" s="7" t="s">
        <v>214</v>
      </c>
      <c r="BU530" s="7" t="s">
        <v>214</v>
      </c>
      <c r="BV530" s="7">
        <v>14.833333015441895</v>
      </c>
      <c r="BW530" s="7" t="s">
        <v>287</v>
      </c>
      <c r="BX530" s="9">
        <v>2.8499999046325684</v>
      </c>
      <c r="BY530" s="7" t="s">
        <v>214</v>
      </c>
      <c r="BZ530" s="7" t="s">
        <v>214</v>
      </c>
      <c r="CA530" s="25">
        <v>2</v>
      </c>
      <c r="CB530" s="25">
        <v>6</v>
      </c>
      <c r="CC530" s="25">
        <v>10</v>
      </c>
    </row>
    <row r="531" spans="1:81" x14ac:dyDescent="0.25">
      <c r="A531" s="7">
        <v>513</v>
      </c>
      <c r="B531" s="7">
        <v>44657</v>
      </c>
      <c r="C531" s="7" t="s">
        <v>1371</v>
      </c>
      <c r="D531" s="7" t="s">
        <v>1372</v>
      </c>
      <c r="E531" s="7" t="s">
        <v>1372</v>
      </c>
      <c r="F531" s="7" t="s">
        <v>409</v>
      </c>
      <c r="H531" s="7" t="s">
        <v>224</v>
      </c>
      <c r="I531" s="8">
        <v>24.5</v>
      </c>
      <c r="J531" s="7" t="s">
        <v>214</v>
      </c>
      <c r="K531" s="8">
        <v>176.97821044921875</v>
      </c>
      <c r="L531" s="8">
        <v>0.65979999303817749</v>
      </c>
      <c r="M531" s="7" t="s">
        <v>349</v>
      </c>
      <c r="N531" s="7" t="s">
        <v>214</v>
      </c>
      <c r="O531" s="7" t="s">
        <v>350</v>
      </c>
      <c r="P531" s="7" t="s">
        <v>217</v>
      </c>
      <c r="Q531" s="7" t="s">
        <v>1373</v>
      </c>
      <c r="R531" s="7" t="s">
        <v>242</v>
      </c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>
        <v>1.0638081148673966</v>
      </c>
      <c r="AT531" s="8">
        <v>2.643128400255184</v>
      </c>
      <c r="AU531" s="8">
        <v>-1.6689592988854114</v>
      </c>
      <c r="AV531" s="8">
        <v>-0.94364851255285109</v>
      </c>
      <c r="AW531" s="8">
        <v>1.5900757674436881</v>
      </c>
      <c r="AX531" s="8">
        <v>1.9732111195522763</v>
      </c>
      <c r="AY531" s="8">
        <v>1.069048661807301</v>
      </c>
      <c r="AZ531" s="8">
        <v>1.2950712692817514</v>
      </c>
      <c r="BA531" s="8">
        <v>-0.43868180209941776</v>
      </c>
      <c r="BB531" s="8">
        <v>0.25875911693437681</v>
      </c>
      <c r="BC531" s="8">
        <v>0.74000649656335482</v>
      </c>
      <c r="BD531" s="8">
        <v>1.7436980717560349</v>
      </c>
      <c r="BE531" s="8">
        <v>0.39254965661615193</v>
      </c>
      <c r="BF531" s="8">
        <v>1.1617032442044619</v>
      </c>
      <c r="BT531" s="7" t="s">
        <v>352</v>
      </c>
      <c r="BU531" s="7" t="s">
        <v>353</v>
      </c>
      <c r="BV531" s="7">
        <v>6.5</v>
      </c>
      <c r="BW531" s="7" t="s">
        <v>402</v>
      </c>
      <c r="BX531" s="9">
        <v>0</v>
      </c>
      <c r="BY531" s="7" t="s">
        <v>214</v>
      </c>
      <c r="BZ531" s="7" t="s">
        <v>214</v>
      </c>
      <c r="CA531" s="25">
        <v>0</v>
      </c>
      <c r="CB531" s="25">
        <v>0</v>
      </c>
      <c r="CC531" s="25">
        <v>0</v>
      </c>
    </row>
    <row r="532" spans="1:81" x14ac:dyDescent="0.25">
      <c r="A532" s="7">
        <v>513</v>
      </c>
      <c r="B532" s="7">
        <v>44657</v>
      </c>
      <c r="C532" s="7" t="s">
        <v>1374</v>
      </c>
      <c r="D532" s="7" t="s">
        <v>1375</v>
      </c>
      <c r="E532" s="7" t="s">
        <v>1375</v>
      </c>
      <c r="F532" s="7" t="s">
        <v>280</v>
      </c>
      <c r="H532" s="7" t="s">
        <v>245</v>
      </c>
      <c r="I532" s="8">
        <v>12.5</v>
      </c>
      <c r="J532" s="7" t="s">
        <v>281</v>
      </c>
      <c r="K532" s="8">
        <v>322.65850830078125</v>
      </c>
      <c r="L532" s="8">
        <v>0.98839998245239258</v>
      </c>
      <c r="M532" s="7" t="s">
        <v>282</v>
      </c>
      <c r="N532" s="7" t="s">
        <v>295</v>
      </c>
      <c r="O532" s="7" t="s">
        <v>214</v>
      </c>
      <c r="P532" s="7" t="s">
        <v>493</v>
      </c>
      <c r="Q532" s="7" t="s">
        <v>1376</v>
      </c>
      <c r="R532" s="7" t="s">
        <v>286</v>
      </c>
      <c r="T532" s="8">
        <v>0.66211605072021484</v>
      </c>
      <c r="U532" s="8">
        <v>0.73959541320800781</v>
      </c>
      <c r="V532" s="8">
        <v>0.60408759117126465</v>
      </c>
      <c r="W532" s="8">
        <v>0.67165327072143555</v>
      </c>
      <c r="X532" s="8">
        <v>4.9506179988384247E-2</v>
      </c>
      <c r="Y532" s="8">
        <v>0.48542383313179016</v>
      </c>
      <c r="Z532" s="8">
        <v>0.44656440615653992</v>
      </c>
      <c r="AA532" s="8">
        <v>0.86602675914764404</v>
      </c>
      <c r="AB532" s="8">
        <v>0.85446846485137939</v>
      </c>
      <c r="AC532" s="8">
        <v>0.9091949462890625</v>
      </c>
      <c r="AD532" s="8">
        <v>0.89928549528121948</v>
      </c>
      <c r="AE532" s="8">
        <v>0.61997085809707642</v>
      </c>
      <c r="AF532" s="8">
        <v>0.82706910371780396</v>
      </c>
      <c r="AG532" s="8">
        <v>0.77180755138397217</v>
      </c>
      <c r="AH532" s="8">
        <v>0.11345713585615158</v>
      </c>
      <c r="AI532" s="8">
        <v>0.89754050970077515</v>
      </c>
      <c r="AJ532" s="8">
        <v>1.5224837064743042</v>
      </c>
      <c r="AK532" s="8">
        <v>1.0761611461639404</v>
      </c>
      <c r="AL532" s="8">
        <v>0.66474074125289917</v>
      </c>
      <c r="AM532" s="8">
        <v>3.3977337181568146E-2</v>
      </c>
      <c r="AN532" s="8">
        <v>0.59585702419281006</v>
      </c>
      <c r="AO532" s="8">
        <v>0.2613823413848877</v>
      </c>
      <c r="AP532" s="8">
        <v>0.42727500200271606</v>
      </c>
      <c r="AQ532" s="8"/>
      <c r="AR532" s="8"/>
      <c r="AS532" s="8">
        <v>-0.3331341440356328</v>
      </c>
      <c r="AT532" s="8">
        <v>-0.76789327092169946</v>
      </c>
      <c r="AU532" s="8">
        <v>-0.73041879529418086</v>
      </c>
      <c r="AV532" s="8">
        <v>-0.95484483773703865</v>
      </c>
      <c r="AW532" s="8">
        <v>-1.1982709498158119</v>
      </c>
      <c r="AX532" s="8">
        <v>-1.1917855846160532</v>
      </c>
      <c r="AY532" s="8">
        <v>-1.8403355200437188</v>
      </c>
      <c r="AZ532" s="8">
        <v>-1.6542065505675294</v>
      </c>
      <c r="BA532" s="8">
        <v>-0.73183100837394899</v>
      </c>
      <c r="BB532" s="8">
        <v>-0.61501135862611311</v>
      </c>
      <c r="BC532" s="8">
        <v>-1.8253761994598341</v>
      </c>
      <c r="BD532" s="8">
        <v>-1.5773181617890353</v>
      </c>
      <c r="BE532" s="8">
        <v>-1.1098944361705212</v>
      </c>
      <c r="BF532" s="8">
        <v>-1.1268432940429116</v>
      </c>
      <c r="BG532" s="7">
        <v>31.564911297200304</v>
      </c>
      <c r="BH532" s="7">
        <v>21.130001332987472</v>
      </c>
      <c r="BI532" s="7">
        <v>20.707161947719118</v>
      </c>
      <c r="BJ532" s="7">
        <v>11.542593469355898</v>
      </c>
      <c r="BK532" s="7">
        <v>-5.7843200633873568</v>
      </c>
      <c r="BL532" s="7">
        <v>7.9222426753429556</v>
      </c>
      <c r="BM532" s="7">
        <v>14.513765109869734</v>
      </c>
      <c r="BN532" s="7">
        <v>220.81163636276997</v>
      </c>
      <c r="BO532" s="7">
        <v>254.48076119582868</v>
      </c>
      <c r="BP532" s="7">
        <v>255.84508844884374</v>
      </c>
      <c r="BQ532" s="7">
        <v>285.41534839333411</v>
      </c>
      <c r="BR532" s="7">
        <v>341.3221091326497</v>
      </c>
      <c r="BS532" s="7">
        <v>297.09671826055177</v>
      </c>
      <c r="BT532" s="7" t="s">
        <v>317</v>
      </c>
      <c r="BU532" s="7" t="s">
        <v>318</v>
      </c>
      <c r="BV532" s="7">
        <v>13</v>
      </c>
      <c r="BW532" s="7" t="s">
        <v>238</v>
      </c>
      <c r="BX532" s="9">
        <v>1.5</v>
      </c>
      <c r="BY532" s="7" t="s">
        <v>295</v>
      </c>
      <c r="BZ532" s="7" t="s">
        <v>214</v>
      </c>
      <c r="CA532" s="25">
        <v>0</v>
      </c>
      <c r="CB532" s="25">
        <v>0</v>
      </c>
      <c r="CC532" s="25">
        <v>0</v>
      </c>
    </row>
    <row r="533" spans="1:81" x14ac:dyDescent="0.25">
      <c r="A533" s="7">
        <v>513</v>
      </c>
      <c r="B533" s="7">
        <v>44657</v>
      </c>
      <c r="C533" s="7" t="s">
        <v>17973</v>
      </c>
      <c r="D533" s="7" t="s">
        <v>17973</v>
      </c>
      <c r="E533" s="7" t="s">
        <v>17927</v>
      </c>
      <c r="F533" s="7" t="s">
        <v>237</v>
      </c>
      <c r="H533" s="7" t="s">
        <v>224</v>
      </c>
      <c r="I533" s="8">
        <v>24.5</v>
      </c>
      <c r="J533" s="7" t="s">
        <v>214</v>
      </c>
      <c r="K533" s="8">
        <v>384.617431640625</v>
      </c>
      <c r="L533" s="8">
        <v>4.2030000686645508</v>
      </c>
      <c r="M533" s="7" t="s">
        <v>239</v>
      </c>
      <c r="N533" s="7" t="s">
        <v>214</v>
      </c>
      <c r="O533" s="7" t="s">
        <v>396</v>
      </c>
      <c r="P533" s="7" t="s">
        <v>240</v>
      </c>
      <c r="Q533" s="7" t="s">
        <v>17974</v>
      </c>
      <c r="R533" s="7" t="s">
        <v>242</v>
      </c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T533" s="7" t="s">
        <v>214</v>
      </c>
      <c r="BU533" s="7" t="s">
        <v>214</v>
      </c>
      <c r="BV533" s="7">
        <v>14.5</v>
      </c>
      <c r="BW533" s="7" t="s">
        <v>287</v>
      </c>
      <c r="BX533" s="9">
        <v>0</v>
      </c>
      <c r="BY533" s="7" t="s">
        <v>214</v>
      </c>
      <c r="BZ533" s="7" t="s">
        <v>214</v>
      </c>
      <c r="CA533" s="25">
        <v>0</v>
      </c>
      <c r="CB533" s="25">
        <v>0</v>
      </c>
      <c r="CC533" s="25">
        <v>0</v>
      </c>
    </row>
    <row r="534" spans="1:81" x14ac:dyDescent="0.25">
      <c r="A534" s="7">
        <v>513</v>
      </c>
      <c r="B534" s="7">
        <v>44657</v>
      </c>
      <c r="C534" s="7" t="s">
        <v>1377</v>
      </c>
      <c r="D534" s="7" t="s">
        <v>1378</v>
      </c>
      <c r="E534" s="7" t="s">
        <v>1378</v>
      </c>
      <c r="F534" s="7" t="s">
        <v>237</v>
      </c>
      <c r="H534" s="7" t="s">
        <v>224</v>
      </c>
      <c r="I534" s="8">
        <v>24.5</v>
      </c>
      <c r="J534" s="7" t="s">
        <v>214</v>
      </c>
      <c r="K534" s="8">
        <v>51.798999786376953</v>
      </c>
      <c r="L534" s="8">
        <v>1.8111000061035156</v>
      </c>
      <c r="M534" s="7" t="s">
        <v>327</v>
      </c>
      <c r="N534" s="7" t="s">
        <v>214</v>
      </c>
      <c r="O534" s="7" t="s">
        <v>214</v>
      </c>
      <c r="P534" s="7" t="s">
        <v>240</v>
      </c>
      <c r="Q534" s="7" t="s">
        <v>1379</v>
      </c>
      <c r="R534" s="7" t="s">
        <v>242</v>
      </c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>
        <v>0.47168483063422606</v>
      </c>
      <c r="AT534" s="8">
        <v>1.9017607177342128</v>
      </c>
      <c r="AU534" s="8">
        <v>1.3593457588320574</v>
      </c>
      <c r="AV534" s="8">
        <v>1.5771928497251724</v>
      </c>
      <c r="AW534" s="8">
        <v>1.3891247144741456</v>
      </c>
      <c r="AX534" s="8">
        <v>1.911840454602888</v>
      </c>
      <c r="AY534" s="8">
        <v>0.65870463746880936</v>
      </c>
      <c r="AZ534" s="8">
        <v>0.93662130372005659</v>
      </c>
      <c r="BA534" s="8">
        <v>2.3067711518339111</v>
      </c>
      <c r="BB534" s="8">
        <v>1.9153649919693867</v>
      </c>
      <c r="BC534" s="8">
        <v>2.3067711518339111</v>
      </c>
      <c r="BD534" s="8">
        <v>1.9153649919693867</v>
      </c>
      <c r="BE534" s="8">
        <v>1.4154003741795103</v>
      </c>
      <c r="BF534" s="8">
        <v>1.6930242182868505</v>
      </c>
      <c r="BT534" s="7" t="s">
        <v>214</v>
      </c>
      <c r="BU534" s="7" t="s">
        <v>214</v>
      </c>
      <c r="BV534" s="7">
        <v>24.5</v>
      </c>
      <c r="BW534" s="7" t="s">
        <v>224</v>
      </c>
      <c r="BX534" s="9">
        <v>0</v>
      </c>
      <c r="BY534" s="7" t="s">
        <v>214</v>
      </c>
      <c r="BZ534" s="7" t="s">
        <v>214</v>
      </c>
      <c r="CA534" s="25">
        <v>0</v>
      </c>
      <c r="CB534" s="25">
        <v>0</v>
      </c>
      <c r="CC534" s="25">
        <v>0</v>
      </c>
    </row>
    <row r="535" spans="1:81" x14ac:dyDescent="0.25">
      <c r="A535" s="7">
        <v>513</v>
      </c>
      <c r="B535" s="7">
        <v>44657</v>
      </c>
      <c r="C535" s="7" t="s">
        <v>21047</v>
      </c>
      <c r="D535" s="7" t="s">
        <v>21048</v>
      </c>
      <c r="E535" s="7" t="s">
        <v>21049</v>
      </c>
      <c r="F535" s="7" t="s">
        <v>643</v>
      </c>
      <c r="H535" s="7" t="s">
        <v>224</v>
      </c>
      <c r="I535" s="8">
        <v>24.5</v>
      </c>
      <c r="J535" s="7" t="s">
        <v>214</v>
      </c>
      <c r="K535" s="8">
        <v>610.35638427734375</v>
      </c>
      <c r="L535" s="8">
        <v>6.5943999290466309</v>
      </c>
      <c r="M535" s="7" t="s">
        <v>289</v>
      </c>
      <c r="N535" s="7" t="s">
        <v>214</v>
      </c>
      <c r="O535" s="7" t="s">
        <v>290</v>
      </c>
      <c r="P535" s="7" t="s">
        <v>257</v>
      </c>
      <c r="Q535" s="7" t="s">
        <v>21050</v>
      </c>
      <c r="R535" s="7" t="s">
        <v>291</v>
      </c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T535" s="7" t="s">
        <v>214</v>
      </c>
      <c r="BU535" s="7" t="s">
        <v>214</v>
      </c>
      <c r="BV535" s="7">
        <v>13.5</v>
      </c>
      <c r="BW535" s="7" t="s">
        <v>238</v>
      </c>
      <c r="BX535" s="9">
        <v>3</v>
      </c>
      <c r="BY535" s="7" t="s">
        <v>214</v>
      </c>
      <c r="BZ535" s="7" t="s">
        <v>214</v>
      </c>
      <c r="CA535" s="25">
        <v>0</v>
      </c>
      <c r="CB535" s="25">
        <v>0</v>
      </c>
      <c r="CC535" s="25">
        <v>0</v>
      </c>
    </row>
    <row r="536" spans="1:81" x14ac:dyDescent="0.25">
      <c r="A536" s="7">
        <v>513</v>
      </c>
      <c r="B536" s="7">
        <v>44657</v>
      </c>
      <c r="C536" s="7" t="s">
        <v>1381</v>
      </c>
      <c r="D536" s="7" t="s">
        <v>17426</v>
      </c>
      <c r="E536" s="7" t="s">
        <v>1382</v>
      </c>
      <c r="F536" s="7" t="s">
        <v>237</v>
      </c>
      <c r="G536" s="7">
        <v>2</v>
      </c>
      <c r="H536" s="7" t="s">
        <v>255</v>
      </c>
      <c r="I536" s="8">
        <v>11.5</v>
      </c>
      <c r="J536" s="7" t="s">
        <v>214</v>
      </c>
      <c r="K536" s="8">
        <v>279.01104736328125</v>
      </c>
      <c r="L536" s="8">
        <v>8.1338663101196289</v>
      </c>
      <c r="M536" s="7" t="s">
        <v>239</v>
      </c>
      <c r="N536" s="7" t="s">
        <v>231</v>
      </c>
      <c r="O536" s="7" t="s">
        <v>256</v>
      </c>
      <c r="P536" s="7" t="s">
        <v>240</v>
      </c>
      <c r="Q536" s="7" t="s">
        <v>1383</v>
      </c>
      <c r="R536" s="7" t="s">
        <v>242</v>
      </c>
      <c r="T536" s="8">
        <v>0.87117260694503784</v>
      </c>
      <c r="U536" s="8">
        <v>0.88194549083709717</v>
      </c>
      <c r="V536" s="8">
        <v>0.86800575256347656</v>
      </c>
      <c r="W536" s="8">
        <v>0.76940679550170898</v>
      </c>
      <c r="X536" s="8">
        <v>0.37157291173934937</v>
      </c>
      <c r="Y536" s="8">
        <v>0.79862290620803833</v>
      </c>
      <c r="Z536" s="8">
        <v>0.6759682297706604</v>
      </c>
      <c r="AA536" s="8">
        <v>0.96329736709594727</v>
      </c>
      <c r="AB536" s="8">
        <v>0.96803230047225952</v>
      </c>
      <c r="AC536" s="8">
        <v>0.93597900867462158</v>
      </c>
      <c r="AD536" s="8">
        <v>0.87717705965042114</v>
      </c>
      <c r="AE536" s="8">
        <v>0.75331693887710571</v>
      </c>
      <c r="AF536" s="8">
        <v>0.94487279653549194</v>
      </c>
      <c r="AG536" s="8">
        <v>0.8844224214553833</v>
      </c>
      <c r="AH536" s="8">
        <v>8.4591254591941833E-2</v>
      </c>
      <c r="AI536" s="8">
        <v>0.88047659397125244</v>
      </c>
      <c r="AJ536" s="8">
        <v>1.3536107540130615</v>
      </c>
      <c r="AK536" s="8">
        <v>1.1529053449630737</v>
      </c>
      <c r="AL536" s="8">
        <v>0.56774955987930298</v>
      </c>
      <c r="AM536" s="8">
        <v>0.19013741612434387</v>
      </c>
      <c r="AN536" s="8">
        <v>0.73089724779129028</v>
      </c>
      <c r="AO536" s="8">
        <v>0.29499322175979614</v>
      </c>
      <c r="AP536" s="8">
        <v>0.35976159572601318</v>
      </c>
      <c r="AQ536" s="8"/>
      <c r="AR536" s="8"/>
      <c r="AS536" s="8">
        <v>1.6451409115929196</v>
      </c>
      <c r="AT536" s="8">
        <v>1.0069120883097902</v>
      </c>
      <c r="AU536" s="8">
        <v>1.568792139024267</v>
      </c>
      <c r="AV536" s="8">
        <v>0.9269125732854977</v>
      </c>
      <c r="AW536" s="8">
        <v>1.1102033592711937</v>
      </c>
      <c r="AX536" s="8">
        <v>0.50009812022185274</v>
      </c>
      <c r="AY536" s="8">
        <v>1.482697035281652</v>
      </c>
      <c r="AZ536" s="8">
        <v>0.82825322621174569</v>
      </c>
      <c r="BA536" s="8">
        <v>1.1975365370536728</v>
      </c>
      <c r="BB536" s="8">
        <v>0.62002740301246251</v>
      </c>
      <c r="BC536" s="8">
        <v>0.30633084102066049</v>
      </c>
      <c r="BD536" s="8">
        <v>-0.5799212638060447</v>
      </c>
      <c r="BE536" s="8">
        <v>1.2184501372073944</v>
      </c>
      <c r="BF536" s="8">
        <v>0.55038035787255069</v>
      </c>
      <c r="BG536" s="8">
        <v>35.284232854372704</v>
      </c>
      <c r="BH536" s="8">
        <v>29.018336419732648</v>
      </c>
      <c r="BI536" s="8">
        <v>24.849279334403167</v>
      </c>
      <c r="BJ536" s="8">
        <v>27.862472754555974</v>
      </c>
      <c r="BK536" s="8">
        <v>29.946003944108355</v>
      </c>
      <c r="BL536" s="8">
        <v>13.978476609311533</v>
      </c>
      <c r="BM536" s="8">
        <v>26.823133652747401</v>
      </c>
      <c r="BN536" s="8">
        <v>180.56413972219698</v>
      </c>
      <c r="BO536" s="8">
        <v>198.0466829911847</v>
      </c>
      <c r="BP536" s="8">
        <v>209.67881283013557</v>
      </c>
      <c r="BQ536" s="8">
        <v>201.27167030948576</v>
      </c>
      <c r="BR536" s="8">
        <v>195.45838811537502</v>
      </c>
      <c r="BS536" s="8">
        <v>240.00955337020986</v>
      </c>
      <c r="BT536" s="7" t="s">
        <v>259</v>
      </c>
      <c r="BU536" s="7" t="s">
        <v>260</v>
      </c>
      <c r="BV536" s="7">
        <v>11.5</v>
      </c>
      <c r="BW536" s="7" t="s">
        <v>255</v>
      </c>
      <c r="BX536" s="9">
        <v>2</v>
      </c>
      <c r="BY536" s="7" t="s">
        <v>231</v>
      </c>
      <c r="BZ536" s="7" t="s">
        <v>214</v>
      </c>
      <c r="CA536" s="25">
        <v>0</v>
      </c>
      <c r="CB536" s="25">
        <v>0</v>
      </c>
      <c r="CC536" s="25">
        <v>0</v>
      </c>
    </row>
    <row r="537" spans="1:81" x14ac:dyDescent="0.25">
      <c r="A537" s="7">
        <v>513</v>
      </c>
      <c r="B537" s="7">
        <v>44657</v>
      </c>
      <c r="C537" s="7" t="s">
        <v>18191</v>
      </c>
      <c r="D537" s="7" t="s">
        <v>18506</v>
      </c>
      <c r="E537" s="7" t="s">
        <v>18507</v>
      </c>
      <c r="F537" s="7" t="s">
        <v>237</v>
      </c>
      <c r="G537" s="7">
        <v>2</v>
      </c>
      <c r="H537" s="7" t="s">
        <v>287</v>
      </c>
      <c r="I537" s="8">
        <v>14.5</v>
      </c>
      <c r="J537" s="7" t="s">
        <v>214</v>
      </c>
      <c r="K537" s="8">
        <v>332.5833740234375</v>
      </c>
      <c r="L537" s="8">
        <v>2.4230000972747803</v>
      </c>
      <c r="M537" s="7" t="s">
        <v>239</v>
      </c>
      <c r="N537" s="7" t="s">
        <v>231</v>
      </c>
      <c r="O537" s="7" t="s">
        <v>396</v>
      </c>
      <c r="P537" s="7" t="s">
        <v>493</v>
      </c>
      <c r="Q537" s="7" t="s">
        <v>18508</v>
      </c>
      <c r="R537" s="7" t="s">
        <v>242</v>
      </c>
      <c r="T537" s="8">
        <v>0.88337498903274536</v>
      </c>
      <c r="U537" s="8">
        <v>0.91637808084487915</v>
      </c>
      <c r="V537" s="8">
        <v>0.86438518762588501</v>
      </c>
      <c r="W537" s="8">
        <v>0.78990769386291504</v>
      </c>
      <c r="X537" s="8">
        <v>0.30491062998771667</v>
      </c>
      <c r="Y537" s="8">
        <v>0.79894232749938965</v>
      </c>
      <c r="Z537" s="8">
        <v>0.68616682291030884</v>
      </c>
      <c r="AA537" s="8">
        <v>0.94791644811630249</v>
      </c>
      <c r="AB537" s="8">
        <v>0.96373969316482544</v>
      </c>
      <c r="AC537" s="8">
        <v>0.94857227802276611</v>
      </c>
      <c r="AD537" s="8">
        <v>0.78267180919647217</v>
      </c>
      <c r="AE537" s="8">
        <v>0.70349705219268799</v>
      </c>
      <c r="AF537" s="8">
        <v>0.92502188682556152</v>
      </c>
      <c r="AG537" s="8">
        <v>0.87113118171691895</v>
      </c>
      <c r="AH537" s="8">
        <v>0.12107106298208237</v>
      </c>
      <c r="AI537" s="8">
        <v>1.2778315544128418</v>
      </c>
      <c r="AJ537" s="8">
        <v>2.0129902362823486</v>
      </c>
      <c r="AK537" s="8">
        <v>1.643210768699646</v>
      </c>
      <c r="AL537" s="8">
        <v>0.83424198627471924</v>
      </c>
      <c r="AM537" s="8">
        <v>0.22331146895885468</v>
      </c>
      <c r="AN537" s="8">
        <v>1.0465136766433716</v>
      </c>
      <c r="AO537" s="8">
        <v>0.42857852578163147</v>
      </c>
      <c r="AP537" s="8">
        <v>-4.1338082402944565E-2</v>
      </c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>
        <v>0.71072775474119265</v>
      </c>
      <c r="BH537" s="8">
        <v>-8.3561122831843981</v>
      </c>
      <c r="BI537" s="8">
        <v>-27.636898208850607</v>
      </c>
      <c r="BJ537" s="8">
        <v>-8.4023683795996522</v>
      </c>
      <c r="BK537" s="8">
        <v>-4.2635145244985315</v>
      </c>
      <c r="BL537" s="8">
        <v>2.2273723074696341</v>
      </c>
      <c r="BM537" s="8">
        <v>-7.6201322223203931</v>
      </c>
      <c r="BN537" s="8">
        <v>330.21961167659822</v>
      </c>
      <c r="BO537" s="8">
        <v>360.37441419203907</v>
      </c>
      <c r="BP537" s="8">
        <v>424.49910256185581</v>
      </c>
      <c r="BQ537" s="8">
        <v>360.52825427818846</v>
      </c>
      <c r="BR537" s="8">
        <v>346.76311448099403</v>
      </c>
      <c r="BS537" s="8">
        <v>325.1755040511913</v>
      </c>
      <c r="BT537" s="7" t="s">
        <v>243</v>
      </c>
      <c r="BU537" s="7" t="s">
        <v>244</v>
      </c>
      <c r="BV537" s="7">
        <v>14.5</v>
      </c>
      <c r="BW537" s="7" t="s">
        <v>287</v>
      </c>
      <c r="BX537" s="9">
        <v>1.6499999761581421</v>
      </c>
      <c r="BY537" s="7" t="s">
        <v>231</v>
      </c>
      <c r="BZ537" s="7" t="s">
        <v>214</v>
      </c>
      <c r="CA537" s="25">
        <v>0</v>
      </c>
      <c r="CB537" s="25">
        <v>0</v>
      </c>
      <c r="CC537" s="25">
        <v>0</v>
      </c>
    </row>
    <row r="538" spans="1:81" x14ac:dyDescent="0.25">
      <c r="A538" s="7">
        <v>513</v>
      </c>
      <c r="B538" s="7">
        <v>44657</v>
      </c>
      <c r="C538" s="7" t="s">
        <v>211</v>
      </c>
      <c r="D538" s="7" t="s">
        <v>211</v>
      </c>
      <c r="E538" s="7" t="s">
        <v>211</v>
      </c>
      <c r="F538" s="7" t="s">
        <v>212</v>
      </c>
      <c r="G538" s="7">
        <v>1</v>
      </c>
      <c r="H538" s="7" t="s">
        <v>402</v>
      </c>
      <c r="I538" s="8">
        <v>6.5</v>
      </c>
      <c r="J538" s="7" t="s">
        <v>214</v>
      </c>
      <c r="K538" s="8">
        <v>92.921607971191406</v>
      </c>
      <c r="L538" s="8">
        <v>4.6232051849365234</v>
      </c>
      <c r="M538" s="7" t="s">
        <v>215</v>
      </c>
      <c r="N538" s="7" t="s">
        <v>231</v>
      </c>
      <c r="O538" s="7" t="s">
        <v>350</v>
      </c>
      <c r="P538" s="7" t="s">
        <v>217</v>
      </c>
      <c r="Q538" s="7" t="s">
        <v>218</v>
      </c>
      <c r="R538" s="7" t="s">
        <v>219</v>
      </c>
      <c r="T538" s="8">
        <v>0.71279299259185791</v>
      </c>
      <c r="U538" s="8">
        <v>0.76746129989624023</v>
      </c>
      <c r="V538" s="8">
        <v>0.7159343957901001</v>
      </c>
      <c r="W538" s="8">
        <v>0.5687795877456665</v>
      </c>
      <c r="X538" s="8">
        <v>0.3707403838634491</v>
      </c>
      <c r="Y538" s="8">
        <v>0.70387709140777588</v>
      </c>
      <c r="Z538" s="8">
        <v>0.5783659815788269</v>
      </c>
      <c r="AA538" s="8">
        <v>0.87274205684661865</v>
      </c>
      <c r="AB538" s="8">
        <v>0.83707284927368164</v>
      </c>
      <c r="AC538" s="8">
        <v>0.91850143671035767</v>
      </c>
      <c r="AD538" s="8">
        <v>0.89533787965774536</v>
      </c>
      <c r="AE538" s="8">
        <v>0.83486455678939819</v>
      </c>
      <c r="AF538" s="8">
        <v>0.92976087331771851</v>
      </c>
      <c r="AG538" s="8">
        <v>0.87384146451950073</v>
      </c>
      <c r="AH538" s="8">
        <v>3.3271342515945435E-2</v>
      </c>
      <c r="AI538" s="8">
        <v>0.28334912657737732</v>
      </c>
      <c r="AJ538" s="8">
        <v>0.46329054236412048</v>
      </c>
      <c r="AK538" s="8">
        <v>0.37401509284973145</v>
      </c>
      <c r="AL538" s="8">
        <v>0.16507817804813385</v>
      </c>
      <c r="AM538" s="8">
        <v>7.4617095291614532E-2</v>
      </c>
      <c r="AN538" s="8">
        <v>0.25337064266204834</v>
      </c>
      <c r="AO538" s="8">
        <v>9.9273502826690674E-2</v>
      </c>
      <c r="AP538" s="8">
        <v>0.6403995156288147</v>
      </c>
      <c r="AQ538" s="8"/>
      <c r="AR538" s="8"/>
      <c r="AS538" s="8">
        <v>1.2387919358697379</v>
      </c>
      <c r="AT538" s="8">
        <v>0.5553607622653608</v>
      </c>
      <c r="AU538" s="8">
        <v>1.2107982317835941</v>
      </c>
      <c r="AV538" s="8">
        <v>0.50838478991579206</v>
      </c>
      <c r="AW538" s="8">
        <v>2.0084594933032993</v>
      </c>
      <c r="AX538" s="8">
        <v>1.5862556304020612</v>
      </c>
      <c r="AY538" s="8">
        <v>1.7110927696964089</v>
      </c>
      <c r="AZ538" s="8">
        <v>1.3396532359877937</v>
      </c>
      <c r="BA538" s="8">
        <v>1.9187748003630924</v>
      </c>
      <c r="BB538" s="8">
        <v>1.4991193549091379</v>
      </c>
      <c r="BC538" s="8">
        <v>1.4015805655518243</v>
      </c>
      <c r="BD538" s="8">
        <v>0.86306872353251407</v>
      </c>
      <c r="BE538" s="8">
        <v>1.5815829660946594</v>
      </c>
      <c r="BF538" s="8">
        <v>1.0586404161687766</v>
      </c>
      <c r="BG538" s="7">
        <v>28.95025539756486</v>
      </c>
      <c r="BH538" s="7">
        <v>25.431314175757191</v>
      </c>
      <c r="BI538" s="7">
        <v>37.388557186074699</v>
      </c>
      <c r="BJ538" s="7">
        <v>32.533890431247023</v>
      </c>
      <c r="BK538" s="7">
        <v>31.919217779471776</v>
      </c>
      <c r="BL538" s="7">
        <v>26.67570355386934</v>
      </c>
      <c r="BM538" s="7">
        <v>30.483156420664148</v>
      </c>
      <c r="BN538" s="7">
        <v>66.020565144007506</v>
      </c>
      <c r="BO538" s="7">
        <v>69.290421910872283</v>
      </c>
      <c r="BP538" s="7">
        <v>58.179559436662359</v>
      </c>
      <c r="BQ538" s="7">
        <v>62.69059384689109</v>
      </c>
      <c r="BR538" s="7">
        <v>63.261757558679818</v>
      </c>
      <c r="BS538" s="7">
        <v>68.134115291307765</v>
      </c>
      <c r="BT538" s="7" t="s">
        <v>220</v>
      </c>
      <c r="BU538" s="7" t="s">
        <v>221</v>
      </c>
      <c r="BV538" s="7">
        <v>6.8333334922790527</v>
      </c>
      <c r="BW538" s="7" t="s">
        <v>402</v>
      </c>
      <c r="BX538" s="9">
        <v>1</v>
      </c>
      <c r="BY538" s="7" t="s">
        <v>231</v>
      </c>
      <c r="BZ538" s="7" t="s">
        <v>214</v>
      </c>
      <c r="CA538" s="25">
        <v>0</v>
      </c>
      <c r="CB538" s="25">
        <v>0</v>
      </c>
      <c r="CC538" s="25">
        <v>0</v>
      </c>
    </row>
    <row r="539" spans="1:81" x14ac:dyDescent="0.25">
      <c r="A539" s="7">
        <v>513</v>
      </c>
      <c r="B539" s="7">
        <v>44657</v>
      </c>
      <c r="C539" s="7" t="s">
        <v>209</v>
      </c>
      <c r="D539" s="7" t="s">
        <v>210</v>
      </c>
      <c r="E539" s="7" t="s">
        <v>211</v>
      </c>
      <c r="F539" s="7" t="s">
        <v>212</v>
      </c>
      <c r="G539" s="7">
        <v>3</v>
      </c>
      <c r="H539" s="7" t="s">
        <v>213</v>
      </c>
      <c r="I539" s="8">
        <v>9.5</v>
      </c>
      <c r="J539" s="7" t="s">
        <v>214</v>
      </c>
      <c r="K539" s="8">
        <v>138.41505432128906</v>
      </c>
      <c r="L539" s="8">
        <v>0.91170001029968262</v>
      </c>
      <c r="M539" s="7" t="s">
        <v>215</v>
      </c>
      <c r="N539" s="7" t="s">
        <v>231</v>
      </c>
      <c r="O539" s="7" t="s">
        <v>214</v>
      </c>
      <c r="P539" s="7" t="s">
        <v>217</v>
      </c>
      <c r="Q539" s="7" t="s">
        <v>218</v>
      </c>
      <c r="R539" s="7" t="s">
        <v>219</v>
      </c>
      <c r="T539" s="8">
        <v>0.63525128364562988</v>
      </c>
      <c r="U539" s="8">
        <v>0.7022358775138855</v>
      </c>
      <c r="V539" s="8">
        <v>0.6566307544708252</v>
      </c>
      <c r="W539" s="8">
        <v>0.50418049097061157</v>
      </c>
      <c r="X539" s="8">
        <v>0.38714644312858582</v>
      </c>
      <c r="Y539" s="8">
        <v>0.64125847816467285</v>
      </c>
      <c r="Z539" s="8">
        <v>0.50361377000808716</v>
      </c>
      <c r="AA539" s="8">
        <v>0.79904520511627197</v>
      </c>
      <c r="AB539" s="8">
        <v>0.80432826280593872</v>
      </c>
      <c r="AC539" s="8">
        <v>0.85254204273223877</v>
      </c>
      <c r="AD539" s="8">
        <v>0.8739510178565979</v>
      </c>
      <c r="AE539" s="8">
        <v>0.81129753589630127</v>
      </c>
      <c r="AF539" s="8">
        <v>0.90019220113754272</v>
      </c>
      <c r="AG539" s="8">
        <v>0.81673496961593628</v>
      </c>
      <c r="AH539" s="8">
        <v>5.0323188304901123E-2</v>
      </c>
      <c r="AI539" s="8">
        <v>0.38194593787193298</v>
      </c>
      <c r="AJ539" s="8">
        <v>0.64117681980133057</v>
      </c>
      <c r="AK539" s="8">
        <v>0.51884180307388306</v>
      </c>
      <c r="AL539" s="8">
        <v>0.22132453322410583</v>
      </c>
      <c r="AM539" s="8">
        <v>0.11785324662923813</v>
      </c>
      <c r="AN539" s="8">
        <v>0.34913262724876404</v>
      </c>
      <c r="AO539" s="8">
        <v>0.1307453066110611</v>
      </c>
      <c r="AP539" s="8">
        <v>0.30313050746917725</v>
      </c>
      <c r="AQ539" s="8"/>
      <c r="AR539" s="8"/>
      <c r="AS539" s="8">
        <v>0.48134174426556497</v>
      </c>
      <c r="AT539" s="8">
        <v>-0.1956726599267376</v>
      </c>
      <c r="AU539" s="8">
        <v>0.63078837628718776</v>
      </c>
      <c r="AV539" s="8">
        <v>-0.14386117033411885</v>
      </c>
      <c r="AW539" s="8">
        <v>1.4431277486864853</v>
      </c>
      <c r="AX539" s="8">
        <v>0.76486550195239089</v>
      </c>
      <c r="AY539" s="8">
        <v>0.96303401826458268</v>
      </c>
      <c r="AZ539" s="8">
        <v>0.21973012796394634</v>
      </c>
      <c r="BA539" s="8">
        <v>1.3389667116030668</v>
      </c>
      <c r="BB539" s="8">
        <v>0.64774207587577914</v>
      </c>
      <c r="BC539" s="8">
        <v>0.85310479232671244</v>
      </c>
      <c r="BD539" s="8">
        <v>2.0353869484979095E-2</v>
      </c>
      <c r="BE539" s="8">
        <v>0.95172723190560005</v>
      </c>
      <c r="BF539" s="8">
        <v>0.21885962416937318</v>
      </c>
      <c r="BG539" s="8">
        <v>12.769719421233464</v>
      </c>
      <c r="BH539" s="8">
        <v>15.435709331168706</v>
      </c>
      <c r="BI539" s="8">
        <v>23.113928787959569</v>
      </c>
      <c r="BJ539" s="8">
        <v>2.0474017686992694</v>
      </c>
      <c r="BK539" s="8">
        <v>18.444771536675216</v>
      </c>
      <c r="BL539" s="8">
        <v>0.21972432453063215</v>
      </c>
      <c r="BM539" s="8">
        <v>12.005209195044475</v>
      </c>
      <c r="BN539" s="8">
        <v>120.73984024771256</v>
      </c>
      <c r="BO539" s="8">
        <v>117.04970886567561</v>
      </c>
      <c r="BP539" s="8">
        <v>106.42189723365075</v>
      </c>
      <c r="BQ539" s="8">
        <v>135.58114205096894</v>
      </c>
      <c r="BR539" s="8">
        <v>112.8847137793624</v>
      </c>
      <c r="BS539" s="8">
        <v>138.1109227781329</v>
      </c>
      <c r="BT539" s="7" t="s">
        <v>220</v>
      </c>
      <c r="BU539" s="7" t="s">
        <v>221</v>
      </c>
      <c r="BV539" s="7">
        <v>8.5</v>
      </c>
      <c r="BW539" s="7" t="s">
        <v>222</v>
      </c>
      <c r="BX539" s="9">
        <v>1</v>
      </c>
      <c r="BY539" s="7" t="s">
        <v>231</v>
      </c>
      <c r="BZ539" s="7" t="s">
        <v>214</v>
      </c>
      <c r="CA539" s="25">
        <v>0</v>
      </c>
      <c r="CB539" s="25">
        <v>0</v>
      </c>
      <c r="CC539" s="25">
        <v>0</v>
      </c>
    </row>
    <row r="540" spans="1:81" x14ac:dyDescent="0.25">
      <c r="A540" s="7">
        <v>513</v>
      </c>
      <c r="B540" s="7">
        <v>44657</v>
      </c>
      <c r="C540" s="7" t="s">
        <v>227</v>
      </c>
      <c r="D540" s="7" t="s">
        <v>228</v>
      </c>
      <c r="E540" s="7" t="s">
        <v>229</v>
      </c>
      <c r="F540" s="7" t="s">
        <v>223</v>
      </c>
      <c r="H540" s="7" t="s">
        <v>230</v>
      </c>
      <c r="I540" s="8">
        <v>4.5</v>
      </c>
      <c r="J540" s="7" t="s">
        <v>214</v>
      </c>
      <c r="K540" s="8">
        <v>102.05059051513672</v>
      </c>
      <c r="L540" s="8">
        <v>6.084864616394043</v>
      </c>
      <c r="M540" s="7" t="s">
        <v>215</v>
      </c>
      <c r="N540" s="7" t="s">
        <v>295</v>
      </c>
      <c r="O540" s="7" t="s">
        <v>232</v>
      </c>
      <c r="P540" s="7" t="s">
        <v>233</v>
      </c>
      <c r="Q540" s="7" t="s">
        <v>234</v>
      </c>
      <c r="R540" s="7" t="s">
        <v>219</v>
      </c>
      <c r="T540" s="8">
        <v>0.65718281269073486</v>
      </c>
      <c r="U540" s="8">
        <v>0.6889837384223938</v>
      </c>
      <c r="V540" s="8">
        <v>0.67541408538818359</v>
      </c>
      <c r="W540" s="8">
        <v>0.45357885956764221</v>
      </c>
      <c r="X540" s="8">
        <v>0.39793011546134949</v>
      </c>
      <c r="Y540" s="8">
        <v>0.68847662210464478</v>
      </c>
      <c r="Z540" s="8">
        <v>0.53966975212097168</v>
      </c>
      <c r="AA540" s="8">
        <v>0.9123120903968811</v>
      </c>
      <c r="AB540" s="8">
        <v>0.90857565402984619</v>
      </c>
      <c r="AC540" s="8">
        <v>0.93732583522796631</v>
      </c>
      <c r="AD540" s="8">
        <v>0.8526960015296936</v>
      </c>
      <c r="AE540" s="8">
        <v>0.82838159799575806</v>
      </c>
      <c r="AF540" s="8">
        <v>0.91894400119781494</v>
      </c>
      <c r="AG540" s="8">
        <v>0.84880083799362183</v>
      </c>
      <c r="AH540" s="8">
        <v>3.2709371298551559E-2</v>
      </c>
      <c r="AI540" s="8">
        <v>0.25683045387268066</v>
      </c>
      <c r="AJ540" s="8">
        <v>0.4088912308216095</v>
      </c>
      <c r="AK540" s="8">
        <v>0.34688690304756165</v>
      </c>
      <c r="AL540" s="8">
        <v>0.12941968441009521</v>
      </c>
      <c r="AM540" s="8">
        <v>7.8736685216426849E-2</v>
      </c>
      <c r="AN540" s="8">
        <v>0.24364107847213745</v>
      </c>
      <c r="AO540" s="8">
        <v>9.1066911816596985E-2</v>
      </c>
      <c r="AP540" s="8">
        <v>1.1643996238708496</v>
      </c>
      <c r="AQ540" s="8"/>
      <c r="AR540" s="8"/>
      <c r="AS540" s="8">
        <v>-0.28408651830857196</v>
      </c>
      <c r="AT540" s="8">
        <v>-1.0275081429193924</v>
      </c>
      <c r="AU540" s="8">
        <v>-0.49308665496497045</v>
      </c>
      <c r="AV540" s="8">
        <v>-1.229268085087599</v>
      </c>
      <c r="AW540" s="8">
        <v>0.74935368550004611</v>
      </c>
      <c r="AX540" s="8">
        <v>3.0180304144964351E-2</v>
      </c>
      <c r="AY540" s="8">
        <v>0.86097140792057514</v>
      </c>
      <c r="AZ540" s="8">
        <v>0.17637708772274746</v>
      </c>
      <c r="BA540" s="8">
        <v>0.65265100240828444</v>
      </c>
      <c r="BB540" s="8">
        <v>-8.843538936524839E-2</v>
      </c>
      <c r="BC540" s="8">
        <v>1.1257784271507587</v>
      </c>
      <c r="BD540" s="8">
        <v>0.66670994597106659</v>
      </c>
      <c r="BE540" s="8">
        <v>0.43526355828435365</v>
      </c>
      <c r="BF540" s="8">
        <v>-0.24532404658891027</v>
      </c>
      <c r="BG540" s="7">
        <v>56.740369128989563</v>
      </c>
      <c r="BH540" s="7">
        <v>51.168332241276602</v>
      </c>
      <c r="BI540" s="7">
        <v>61.883367323779026</v>
      </c>
      <c r="BJ540" s="7">
        <v>44.813089262097677</v>
      </c>
      <c r="BK540" s="7">
        <v>57.863045534346057</v>
      </c>
      <c r="BL540" s="7">
        <v>37.37960202791335</v>
      </c>
      <c r="BM540" s="7">
        <v>51.641300919733709</v>
      </c>
      <c r="BN540" s="7">
        <v>44.14670875853453</v>
      </c>
      <c r="BO540" s="7">
        <v>49.833005306166854</v>
      </c>
      <c r="BP540" s="7">
        <v>38.898248730569065</v>
      </c>
      <c r="BQ540" s="7">
        <v>56.318568295090714</v>
      </c>
      <c r="BR540" s="7">
        <v>43.001010857294119</v>
      </c>
      <c r="BS540" s="7">
        <v>63.904485913443125</v>
      </c>
      <c r="BT540" s="7" t="s">
        <v>520</v>
      </c>
      <c r="BU540" s="7" t="s">
        <v>521</v>
      </c>
      <c r="BV540" s="7">
        <v>4.5</v>
      </c>
      <c r="BW540" s="7" t="s">
        <v>230</v>
      </c>
      <c r="BX540" s="9">
        <v>2</v>
      </c>
      <c r="BY540" s="7" t="s">
        <v>295</v>
      </c>
      <c r="BZ540" s="7" t="s">
        <v>214</v>
      </c>
      <c r="CA540" s="25">
        <v>0</v>
      </c>
      <c r="CB540" s="25">
        <v>0</v>
      </c>
      <c r="CC540" s="25">
        <v>0</v>
      </c>
    </row>
    <row r="541" spans="1:81" x14ac:dyDescent="0.25">
      <c r="A541" s="7">
        <v>513</v>
      </c>
      <c r="B541" s="7">
        <v>44657</v>
      </c>
      <c r="C541" s="7" t="s">
        <v>235</v>
      </c>
      <c r="D541" s="7" t="s">
        <v>236</v>
      </c>
      <c r="E541" s="7" t="s">
        <v>236</v>
      </c>
      <c r="F541" s="7" t="s">
        <v>237</v>
      </c>
      <c r="G541" s="7">
        <v>2</v>
      </c>
      <c r="H541" s="7" t="s">
        <v>238</v>
      </c>
      <c r="I541" s="8">
        <v>13.5</v>
      </c>
      <c r="J541" s="7" t="s">
        <v>214</v>
      </c>
      <c r="K541" s="8">
        <v>312.97976684570313</v>
      </c>
      <c r="L541" s="8">
        <v>2.6775999069213867</v>
      </c>
      <c r="M541" s="7" t="s">
        <v>239</v>
      </c>
      <c r="N541" s="7" t="s">
        <v>231</v>
      </c>
      <c r="O541" s="7" t="s">
        <v>290</v>
      </c>
      <c r="P541" s="7" t="s">
        <v>240</v>
      </c>
      <c r="Q541" s="7" t="s">
        <v>241</v>
      </c>
      <c r="R541" s="7" t="s">
        <v>242</v>
      </c>
      <c r="T541" s="8">
        <v>0.83576381206512451</v>
      </c>
      <c r="U541" s="8">
        <v>0.87276268005371094</v>
      </c>
      <c r="V541" s="8">
        <v>0.81842267513275146</v>
      </c>
      <c r="W541" s="8">
        <v>0.75555741786956787</v>
      </c>
      <c r="X541" s="8">
        <v>0.2618463933467865</v>
      </c>
      <c r="Y541" s="8">
        <v>0.77044790983200073</v>
      </c>
      <c r="Z541" s="8">
        <v>0.69107389450073242</v>
      </c>
      <c r="AA541" s="8">
        <v>0.96822077035903931</v>
      </c>
      <c r="AB541" s="8">
        <v>0.9743121862411499</v>
      </c>
      <c r="AC541" s="8">
        <v>0.95334732532501221</v>
      </c>
      <c r="AD541" s="8">
        <v>0.8254859447479248</v>
      </c>
      <c r="AE541" s="8">
        <v>0.7234002947807312</v>
      </c>
      <c r="AF541" s="8">
        <v>0.92620879411697388</v>
      </c>
      <c r="AG541" s="8">
        <v>0.87185382843017578</v>
      </c>
      <c r="AH541" s="8">
        <v>0.10459011793136597</v>
      </c>
      <c r="AI541" s="8">
        <v>1.0443891286849976</v>
      </c>
      <c r="AJ541" s="8">
        <v>1.6562025547027588</v>
      </c>
      <c r="AK541" s="8">
        <v>1.3440452814102173</v>
      </c>
      <c r="AL541" s="8">
        <v>0.68933999538421631</v>
      </c>
      <c r="AM541" s="8">
        <v>0.16566675901412964</v>
      </c>
      <c r="AN541" s="8">
        <v>0.87181246280670166</v>
      </c>
      <c r="AO541" s="8">
        <v>0.37288546562194824</v>
      </c>
      <c r="AP541" s="8">
        <v>6.1369333416223526E-2</v>
      </c>
      <c r="AQ541" s="8"/>
      <c r="AR541" s="8"/>
      <c r="AS541" s="8">
        <v>0.67329328226633811</v>
      </c>
      <c r="AT541" s="8">
        <v>0.47655871843368719</v>
      </c>
      <c r="AU541" s="8">
        <v>0.86388363621599695</v>
      </c>
      <c r="AV541" s="8">
        <v>0.52077127883565211</v>
      </c>
      <c r="AW541" s="8">
        <v>0.51854069036709161</v>
      </c>
      <c r="AX541" s="8">
        <v>0.38756448725396392</v>
      </c>
      <c r="AY541" s="8">
        <v>0.90307599529480376</v>
      </c>
      <c r="AZ541" s="8">
        <v>0.70982488873689453</v>
      </c>
      <c r="BA541" s="8">
        <v>0.80249393165552274</v>
      </c>
      <c r="BB541" s="8">
        <v>0.44879288399598316</v>
      </c>
      <c r="BC541" s="8">
        <v>0.70843431431142723</v>
      </c>
      <c r="BD541" s="8">
        <v>0.54240931725180996</v>
      </c>
      <c r="BE541" s="8">
        <v>0.74495364168519673</v>
      </c>
      <c r="BF541" s="8">
        <v>0.51432026241799844</v>
      </c>
      <c r="BG541" s="7">
        <v>13.722779277957287</v>
      </c>
      <c r="BH541" s="7">
        <v>5.6861309679215033</v>
      </c>
      <c r="BI541" s="7">
        <v>-7.2143963245102984</v>
      </c>
      <c r="BJ541" s="7">
        <v>5.1499659066526675</v>
      </c>
      <c r="BK541" s="7">
        <v>8.4783646690295313</v>
      </c>
      <c r="BL541" s="7">
        <v>6.105865802792982</v>
      </c>
      <c r="BM541" s="7">
        <v>5.3214517166406123</v>
      </c>
      <c r="BN541" s="7">
        <v>270.03024425680195</v>
      </c>
      <c r="BO541" s="7">
        <v>295.18332739976108</v>
      </c>
      <c r="BP541" s="7">
        <v>335.55936764148043</v>
      </c>
      <c r="BQ541" s="7">
        <v>296.8614155584284</v>
      </c>
      <c r="BR541" s="7">
        <v>286.44420087224603</v>
      </c>
      <c r="BS541" s="7">
        <v>293.86964229221013</v>
      </c>
      <c r="BT541" s="7" t="s">
        <v>243</v>
      </c>
      <c r="BU541" s="7" t="s">
        <v>244</v>
      </c>
      <c r="BV541" s="7">
        <v>13.5</v>
      </c>
      <c r="BW541" s="7" t="s">
        <v>238</v>
      </c>
      <c r="BX541" s="9">
        <v>1.6499999761581421</v>
      </c>
      <c r="BY541" s="7" t="s">
        <v>231</v>
      </c>
      <c r="BZ541" s="7" t="s">
        <v>214</v>
      </c>
      <c r="CA541" s="25">
        <v>0</v>
      </c>
      <c r="CB541" s="25">
        <v>0</v>
      </c>
      <c r="CC541" s="25">
        <v>0</v>
      </c>
    </row>
    <row r="542" spans="1:81" x14ac:dyDescent="0.25">
      <c r="A542" s="7">
        <v>513</v>
      </c>
      <c r="B542" s="7">
        <v>44657</v>
      </c>
      <c r="C542" s="7" t="s">
        <v>246</v>
      </c>
      <c r="D542" s="7" t="s">
        <v>16411</v>
      </c>
      <c r="E542" s="7" t="s">
        <v>247</v>
      </c>
      <c r="F542" s="7" t="s">
        <v>212</v>
      </c>
      <c r="H542" s="7" t="s">
        <v>224</v>
      </c>
      <c r="I542" s="8">
        <v>24.5</v>
      </c>
      <c r="J542" s="7" t="s">
        <v>214</v>
      </c>
      <c r="K542" s="8">
        <v>305.58175659179688</v>
      </c>
      <c r="L542" s="8">
        <v>1.4528000354766846</v>
      </c>
      <c r="M542" s="7" t="s">
        <v>215</v>
      </c>
      <c r="N542" s="7" t="s">
        <v>214</v>
      </c>
      <c r="O542" s="7" t="s">
        <v>248</v>
      </c>
      <c r="P542" s="7" t="s">
        <v>249</v>
      </c>
      <c r="Q542" s="7" t="s">
        <v>250</v>
      </c>
      <c r="R542" s="7" t="s">
        <v>219</v>
      </c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>
        <v>0.66404610275436526</v>
      </c>
      <c r="AT542" s="8">
        <v>2.1145143387341014</v>
      </c>
      <c r="AU542" s="8">
        <v>6.9563117940374952E-2</v>
      </c>
      <c r="AV542" s="8">
        <v>1.57043842516458</v>
      </c>
      <c r="AW542" s="8">
        <v>0.28520490528468606</v>
      </c>
      <c r="AX542" s="8">
        <v>0.73074620538408375</v>
      </c>
      <c r="AY542" s="8">
        <v>-0.29803099987775922</v>
      </c>
      <c r="AZ542" s="8">
        <v>0.89808590914278652</v>
      </c>
      <c r="BA542" s="8">
        <v>1.2088021339694244</v>
      </c>
      <c r="BB542" s="8">
        <v>0.69385539989018241</v>
      </c>
      <c r="BC542" s="8">
        <v>0.5701169866845438</v>
      </c>
      <c r="BD542" s="8">
        <v>1.4664925641006255</v>
      </c>
      <c r="BE542" s="8">
        <v>0.41661704112593917</v>
      </c>
      <c r="BF542" s="8">
        <v>1.2456888070693932</v>
      </c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7" t="s">
        <v>214</v>
      </c>
      <c r="BU542" s="7" t="s">
        <v>214</v>
      </c>
      <c r="BV542" s="7">
        <v>15.5</v>
      </c>
      <c r="BW542" s="7" t="s">
        <v>226</v>
      </c>
      <c r="BX542" s="9">
        <v>0</v>
      </c>
      <c r="BY542" s="7" t="s">
        <v>214</v>
      </c>
      <c r="BZ542" s="7" t="s">
        <v>214</v>
      </c>
      <c r="CA542" s="25">
        <v>0</v>
      </c>
      <c r="CB542" s="25">
        <v>0</v>
      </c>
      <c r="CC542" s="25">
        <v>0</v>
      </c>
    </row>
    <row r="543" spans="1:81" x14ac:dyDescent="0.25">
      <c r="A543" s="7">
        <v>513</v>
      </c>
      <c r="B543" s="7">
        <v>44657</v>
      </c>
      <c r="C543" s="7" t="s">
        <v>251</v>
      </c>
      <c r="D543" s="7" t="s">
        <v>252</v>
      </c>
      <c r="E543" s="7" t="s">
        <v>253</v>
      </c>
      <c r="F543" s="7" t="s">
        <v>254</v>
      </c>
      <c r="G543" s="7">
        <v>2</v>
      </c>
      <c r="H543" s="7" t="s">
        <v>255</v>
      </c>
      <c r="I543" s="8">
        <v>11.5</v>
      </c>
      <c r="J543" s="7" t="s">
        <v>214</v>
      </c>
      <c r="K543" s="8">
        <v>252.32064819335938</v>
      </c>
      <c r="L543" s="8">
        <v>6.1806001663208008</v>
      </c>
      <c r="M543" s="7" t="s">
        <v>239</v>
      </c>
      <c r="N543" s="7" t="s">
        <v>231</v>
      </c>
      <c r="O543" s="7" t="s">
        <v>256</v>
      </c>
      <c r="P543" s="7" t="s">
        <v>257</v>
      </c>
      <c r="Q543" s="7" t="s">
        <v>258</v>
      </c>
      <c r="R543" s="7" t="s">
        <v>242</v>
      </c>
      <c r="T543" s="8">
        <v>0.69802373647689819</v>
      </c>
      <c r="U543" s="8">
        <v>0.75720047950744629</v>
      </c>
      <c r="V543" s="8">
        <v>0.71947896480560303</v>
      </c>
      <c r="W543" s="8">
        <v>0.58773452043533325</v>
      </c>
      <c r="X543" s="8">
        <v>0.34192627668380737</v>
      </c>
      <c r="Y543" s="8">
        <v>0.64723086357116699</v>
      </c>
      <c r="Z543" s="8">
        <v>0.50045597553253174</v>
      </c>
      <c r="AA543" s="8">
        <v>0.88319236040115356</v>
      </c>
      <c r="AB543" s="8">
        <v>0.92497211694717407</v>
      </c>
      <c r="AC543" s="8">
        <v>0.94034045934677124</v>
      </c>
      <c r="AD543" s="8">
        <v>0.77536195516586304</v>
      </c>
      <c r="AE543" s="8">
        <v>0.8369138240814209</v>
      </c>
      <c r="AF543" s="8">
        <v>0.87796419858932495</v>
      </c>
      <c r="AG543" s="8">
        <v>0.85381060838699341</v>
      </c>
      <c r="AH543" s="8">
        <v>7.036978006362915E-2</v>
      </c>
      <c r="AI543" s="8">
        <v>0.58687359094619751</v>
      </c>
      <c r="AJ543" s="8">
        <v>0.96677118539810181</v>
      </c>
      <c r="AK543" s="8">
        <v>0.79496848583221436</v>
      </c>
      <c r="AL543" s="8">
        <v>0.36078023910522461</v>
      </c>
      <c r="AM543" s="8">
        <v>0.14555154740810394</v>
      </c>
      <c r="AN543" s="8">
        <v>0.49275895953178406</v>
      </c>
      <c r="AO543" s="8">
        <v>0.18168219923973083</v>
      </c>
      <c r="AP543" s="8">
        <v>0.14700306951999664</v>
      </c>
      <c r="AQ543" s="8"/>
      <c r="AR543" s="8"/>
      <c r="AS543" s="8">
        <v>2.2927163262015546</v>
      </c>
      <c r="AT543" s="8">
        <v>2.1073408910563578</v>
      </c>
      <c r="AU543" s="8">
        <v>3.5580015319737672</v>
      </c>
      <c r="AV543" s="8">
        <v>2.9537551536612088</v>
      </c>
      <c r="AW543" s="8">
        <v>1.3166711083241984</v>
      </c>
      <c r="AX543" s="8">
        <v>1.3901774965861138</v>
      </c>
      <c r="AY543" s="8">
        <v>3.9521630616620249</v>
      </c>
      <c r="AZ543" s="8">
        <v>3.0094471638792988</v>
      </c>
      <c r="BA543" s="8">
        <v>1.7814430423012311</v>
      </c>
      <c r="BB543" s="8">
        <v>2.0352753804791583</v>
      </c>
      <c r="BC543" s="8">
        <v>3.306647526338689</v>
      </c>
      <c r="BD543" s="8">
        <v>2.6780731604196548</v>
      </c>
      <c r="BE543" s="8">
        <v>2.7012737661335779</v>
      </c>
      <c r="BF543" s="8">
        <v>2.3623448743469653</v>
      </c>
      <c r="BG543" s="7">
        <v>28.438619266772676</v>
      </c>
      <c r="BH543" s="7">
        <v>28.274027904102272</v>
      </c>
      <c r="BI543" s="7">
        <v>16.899859630412152</v>
      </c>
      <c r="BJ543" s="7">
        <v>14.561484435218627</v>
      </c>
      <c r="BK543" s="7">
        <v>22.535714173661063</v>
      </c>
      <c r="BL543" s="7">
        <v>3.8051122785400087</v>
      </c>
      <c r="BM543" s="7">
        <v>19.085802948117799</v>
      </c>
      <c r="BN543" s="7">
        <v>180.56413972219698</v>
      </c>
      <c r="BO543" s="7">
        <v>180.97943771535722</v>
      </c>
      <c r="BP543" s="7">
        <v>209.67881283013557</v>
      </c>
      <c r="BQ543" s="7">
        <v>215.5790162798406</v>
      </c>
      <c r="BR543" s="7">
        <v>195.45838811537502</v>
      </c>
      <c r="BS543" s="7">
        <v>242.71956422766212</v>
      </c>
      <c r="BT543" s="7" t="s">
        <v>259</v>
      </c>
      <c r="BU543" s="7" t="s">
        <v>260</v>
      </c>
      <c r="BV543" s="7">
        <v>11.5</v>
      </c>
      <c r="BW543" s="7" t="s">
        <v>255</v>
      </c>
      <c r="BX543" s="9">
        <v>2</v>
      </c>
      <c r="BY543" s="7" t="s">
        <v>231</v>
      </c>
      <c r="BZ543" s="7" t="s">
        <v>214</v>
      </c>
      <c r="CA543" s="25">
        <v>0</v>
      </c>
      <c r="CB543" s="25">
        <v>0</v>
      </c>
      <c r="CC543" s="25">
        <v>0</v>
      </c>
    </row>
    <row r="544" spans="1:81" x14ac:dyDescent="0.25">
      <c r="A544" s="7">
        <v>513</v>
      </c>
      <c r="B544" s="7">
        <v>44657</v>
      </c>
      <c r="C544" s="7" t="s">
        <v>261</v>
      </c>
      <c r="D544" s="7" t="s">
        <v>262</v>
      </c>
      <c r="E544" s="7" t="s">
        <v>262</v>
      </c>
      <c r="F544" s="7" t="s">
        <v>223</v>
      </c>
      <c r="H544" s="7" t="s">
        <v>230</v>
      </c>
      <c r="I544" s="8">
        <v>4.5</v>
      </c>
      <c r="J544" s="7" t="s">
        <v>214</v>
      </c>
      <c r="K544" s="8">
        <v>60.023109436035156</v>
      </c>
      <c r="L544" s="8">
        <v>7.5730547904968262</v>
      </c>
      <c r="M544" s="7" t="s">
        <v>215</v>
      </c>
      <c r="N544" s="7" t="s">
        <v>295</v>
      </c>
      <c r="O544" s="7" t="s">
        <v>214</v>
      </c>
      <c r="P544" s="7" t="s">
        <v>217</v>
      </c>
      <c r="Q544" s="7" t="s">
        <v>263</v>
      </c>
      <c r="R544" s="7" t="s">
        <v>219</v>
      </c>
      <c r="T544" s="8">
        <v>0.70435607433319092</v>
      </c>
      <c r="U544" s="8">
        <v>0.73676562309265137</v>
      </c>
      <c r="V544" s="8">
        <v>0.70957845449447632</v>
      </c>
      <c r="W544" s="8">
        <v>0.51596450805664063</v>
      </c>
      <c r="X544" s="8">
        <v>0.38366416096687317</v>
      </c>
      <c r="Y544" s="8">
        <v>0.71370977163314819</v>
      </c>
      <c r="Z544" s="8">
        <v>0.55704802274703979</v>
      </c>
      <c r="AA544" s="8">
        <v>0.90037041902542114</v>
      </c>
      <c r="AB544" s="8">
        <v>0.87241166830062866</v>
      </c>
      <c r="AC544" s="8">
        <v>0.95358246564865112</v>
      </c>
      <c r="AD544" s="8">
        <v>0.81555306911468506</v>
      </c>
      <c r="AE544" s="8">
        <v>0.71875321865081787</v>
      </c>
      <c r="AF544" s="8">
        <v>0.8698919415473938</v>
      </c>
      <c r="AG544" s="8">
        <v>0.76681840419769287</v>
      </c>
      <c r="AH544" s="8">
        <v>1.9964985549449921E-2</v>
      </c>
      <c r="AI544" s="8">
        <v>0.16801553964614868</v>
      </c>
      <c r="AJ544" s="8">
        <v>0.26688548922538757</v>
      </c>
      <c r="AK544" s="8">
        <v>0.22244110703468323</v>
      </c>
      <c r="AL544" s="8">
        <v>8.9859537780284882E-2</v>
      </c>
      <c r="AM544" s="8">
        <v>4.6335984021425247E-2</v>
      </c>
      <c r="AN544" s="8">
        <v>0.15416286885738373</v>
      </c>
      <c r="AO544" s="8">
        <v>5.7374902069568634E-2</v>
      </c>
      <c r="AP544" s="8">
        <v>0.59376496076583862</v>
      </c>
      <c r="AQ544" s="8"/>
      <c r="AR544" s="8"/>
      <c r="AS544" s="7">
        <v>-2.2187566823390856</v>
      </c>
      <c r="AT544" s="7">
        <v>-2.4491848291104565</v>
      </c>
      <c r="AU544" s="7">
        <v>-2.4634054864890631</v>
      </c>
      <c r="AV544" s="7">
        <v>-2.6847697032704669</v>
      </c>
      <c r="AW544" s="7">
        <v>-0.712749912525388</v>
      </c>
      <c r="AX544" s="7">
        <v>-1.1221487119095117</v>
      </c>
      <c r="AY544" s="7">
        <v>-0.94886742420800119</v>
      </c>
      <c r="AZ544" s="7">
        <v>-1.0902846779093869</v>
      </c>
      <c r="BA544" s="7">
        <v>-0.94630085477118431</v>
      </c>
      <c r="BB544" s="7">
        <v>-1.3984998825586987</v>
      </c>
      <c r="BC544" s="7">
        <v>-1.0761589969225764</v>
      </c>
      <c r="BD544" s="7">
        <v>-0.6583355712477118</v>
      </c>
      <c r="BE544" s="7">
        <v>-1.3943732262092166</v>
      </c>
      <c r="BF544" s="7">
        <v>-1.5672038960010388</v>
      </c>
      <c r="BG544" s="7">
        <v>26.450480201162581</v>
      </c>
      <c r="BH544" s="7">
        <v>16.976968080481726</v>
      </c>
      <c r="BI544" s="7">
        <v>35.194545740717125</v>
      </c>
      <c r="BJ544" s="7">
        <v>6.1718580989081584</v>
      </c>
      <c r="BK544" s="7">
        <v>28.359241529932707</v>
      </c>
      <c r="BL544" s="7">
        <v>-6.4664701876936848</v>
      </c>
      <c r="BM544" s="7">
        <v>17.781103910584768</v>
      </c>
      <c r="BN544" s="7">
        <v>44.14670875853453</v>
      </c>
      <c r="BO544" s="7">
        <v>49.833005306166854</v>
      </c>
      <c r="BP544" s="7">
        <v>38.898248730569065</v>
      </c>
      <c r="BQ544" s="7">
        <v>56.318568295090714</v>
      </c>
      <c r="BR544" s="7">
        <v>43.001010857294119</v>
      </c>
      <c r="BS544" s="7">
        <v>63.904485913443125</v>
      </c>
      <c r="BT544" s="7" t="s">
        <v>520</v>
      </c>
      <c r="BU544" s="7" t="s">
        <v>521</v>
      </c>
      <c r="BV544" s="7">
        <v>4.5</v>
      </c>
      <c r="BW544" s="7" t="s">
        <v>230</v>
      </c>
      <c r="BX544" s="9">
        <v>2</v>
      </c>
      <c r="BY544" s="7" t="s">
        <v>295</v>
      </c>
      <c r="BZ544" s="7" t="s">
        <v>214</v>
      </c>
      <c r="CA544" s="25">
        <v>0</v>
      </c>
      <c r="CB544" s="25">
        <v>0</v>
      </c>
      <c r="CC544" s="25">
        <v>0</v>
      </c>
    </row>
    <row r="545" spans="1:81" x14ac:dyDescent="0.25">
      <c r="A545" s="7">
        <v>513</v>
      </c>
      <c r="B545" s="7">
        <v>44657</v>
      </c>
      <c r="C545" s="7" t="s">
        <v>264</v>
      </c>
      <c r="D545" s="7" t="s">
        <v>265</v>
      </c>
      <c r="E545" s="7" t="s">
        <v>265</v>
      </c>
      <c r="F545" s="7" t="s">
        <v>266</v>
      </c>
      <c r="G545" s="7">
        <v>2</v>
      </c>
      <c r="H545" s="7" t="s">
        <v>245</v>
      </c>
      <c r="I545" s="8">
        <v>12.5</v>
      </c>
      <c r="J545" s="7" t="s">
        <v>214</v>
      </c>
      <c r="K545" s="8">
        <v>220.84429931640625</v>
      </c>
      <c r="L545" s="8">
        <v>2.5680999755859375</v>
      </c>
      <c r="M545" s="7" t="s">
        <v>267</v>
      </c>
      <c r="N545" s="7" t="s">
        <v>231</v>
      </c>
      <c r="O545" s="7" t="s">
        <v>268</v>
      </c>
      <c r="P545" s="7" t="s">
        <v>269</v>
      </c>
      <c r="Q545" s="7" t="s">
        <v>270</v>
      </c>
      <c r="R545" s="7" t="s">
        <v>242</v>
      </c>
      <c r="T545" s="8">
        <v>0.90714520215988159</v>
      </c>
      <c r="U545" s="8">
        <v>0.90395575761795044</v>
      </c>
      <c r="V545" s="8">
        <v>0.88346004486083984</v>
      </c>
      <c r="W545" s="8">
        <v>0.79156303405761719</v>
      </c>
      <c r="X545" s="8">
        <v>0.40098041296005249</v>
      </c>
      <c r="Y545" s="8">
        <v>0.84162890911102295</v>
      </c>
      <c r="Z545" s="8">
        <v>0.75244790315628052</v>
      </c>
      <c r="AA545" s="8">
        <v>0.9640955924987793</v>
      </c>
      <c r="AB545" s="8">
        <v>0.97212642431259155</v>
      </c>
      <c r="AC545" s="8">
        <v>0.96970361471176147</v>
      </c>
      <c r="AD545" s="8">
        <v>0.83561348915100098</v>
      </c>
      <c r="AE545" s="8">
        <v>0.81063181161880493</v>
      </c>
      <c r="AF545" s="8">
        <v>0.96045523881912231</v>
      </c>
      <c r="AG545" s="8">
        <v>0.89599078893661499</v>
      </c>
      <c r="AH545" s="8">
        <v>0.10696414113044739</v>
      </c>
      <c r="AI545" s="8">
        <v>1.1593195199966431</v>
      </c>
      <c r="AJ545" s="8">
        <v>1.7543327808380127</v>
      </c>
      <c r="AK545" s="8">
        <v>1.4837840795516968</v>
      </c>
      <c r="AL545" s="8">
        <v>0.73858261108398438</v>
      </c>
      <c r="AM545" s="8">
        <v>0.25945347547531128</v>
      </c>
      <c r="AN545" s="8">
        <v>0.97397536039352417</v>
      </c>
      <c r="AO545" s="8">
        <v>0.4152168333530426</v>
      </c>
      <c r="AP545" s="8">
        <v>0.35915756225585938</v>
      </c>
      <c r="AQ545" s="8"/>
      <c r="AR545" s="8"/>
      <c r="AS545" s="8">
        <v>-1.9940429625552498</v>
      </c>
      <c r="AT545" s="8">
        <v>-1.3449726506209669</v>
      </c>
      <c r="AU545" s="8">
        <v>-1.2900415077013723</v>
      </c>
      <c r="AV545" s="8">
        <v>-0.70538144970807304</v>
      </c>
      <c r="AW545" s="8">
        <v>-2.507377804141083</v>
      </c>
      <c r="AX545" s="8">
        <v>-1.7766018148060161</v>
      </c>
      <c r="AY545" s="8">
        <v>-1.8067377608932134</v>
      </c>
      <c r="AZ545" s="8">
        <v>-1.188026006600466</v>
      </c>
      <c r="BA545" s="8">
        <v>-1.1048220583852684</v>
      </c>
      <c r="BB545" s="8">
        <v>-0.69959542657489004</v>
      </c>
      <c r="BC545" s="8">
        <v>-1.4115621633870707</v>
      </c>
      <c r="BD545" s="8">
        <v>-0.79197630308800571</v>
      </c>
      <c r="BE545" s="8">
        <v>-1.6857640428438765</v>
      </c>
      <c r="BF545" s="8">
        <v>-1.0844256085664028</v>
      </c>
      <c r="BG545" s="7">
        <v>1.47900370248993E-2</v>
      </c>
      <c r="BH545" s="7">
        <v>4.7161654453874506</v>
      </c>
      <c r="BI545" s="7">
        <v>-20.109059123911692</v>
      </c>
      <c r="BJ545" s="7">
        <v>-23.531097727189803</v>
      </c>
      <c r="BK545" s="7">
        <v>26.593717472172401</v>
      </c>
      <c r="BL545" s="7">
        <v>-11.052367326174702</v>
      </c>
      <c r="BM545" s="7">
        <v>-3.8946418704485737</v>
      </c>
      <c r="BN545" s="7">
        <v>220.81163636276997</v>
      </c>
      <c r="BO545" s="7">
        <v>210.42891678393786</v>
      </c>
      <c r="BP545" s="7">
        <v>265.25401003773089</v>
      </c>
      <c r="BQ545" s="7">
        <v>272.81138721347736</v>
      </c>
      <c r="BR545" s="7">
        <v>162.11359030280241</v>
      </c>
      <c r="BS545" s="7">
        <v>245.25282249577219</v>
      </c>
      <c r="BT545" s="7" t="s">
        <v>259</v>
      </c>
      <c r="BU545" s="7" t="s">
        <v>260</v>
      </c>
      <c r="BV545" s="7">
        <v>12</v>
      </c>
      <c r="BW545" s="7" t="s">
        <v>245</v>
      </c>
      <c r="BX545" s="9">
        <v>1.5499999523162842</v>
      </c>
      <c r="BY545" s="7" t="s">
        <v>231</v>
      </c>
      <c r="BZ545" s="7" t="s">
        <v>214</v>
      </c>
      <c r="CA545" s="25">
        <v>0</v>
      </c>
      <c r="CB545" s="25">
        <v>0</v>
      </c>
      <c r="CC545" s="25">
        <v>0</v>
      </c>
    </row>
    <row r="546" spans="1:81" x14ac:dyDescent="0.25">
      <c r="A546" s="7">
        <v>513</v>
      </c>
      <c r="B546" s="7">
        <v>44657</v>
      </c>
      <c r="C546" s="7" t="s">
        <v>271</v>
      </c>
      <c r="D546" s="7" t="s">
        <v>272</v>
      </c>
      <c r="E546" s="7" t="s">
        <v>272</v>
      </c>
      <c r="F546" s="7" t="s">
        <v>254</v>
      </c>
      <c r="G546" s="7">
        <v>2</v>
      </c>
      <c r="H546" s="7" t="s">
        <v>255</v>
      </c>
      <c r="I546" s="8">
        <v>11.5</v>
      </c>
      <c r="J546" s="7" t="s">
        <v>214</v>
      </c>
      <c r="K546" s="8">
        <v>216.78865051269531</v>
      </c>
      <c r="L546" s="8">
        <v>6.0326137542724609</v>
      </c>
      <c r="M546" s="7" t="s">
        <v>239</v>
      </c>
      <c r="N546" s="7" t="s">
        <v>231</v>
      </c>
      <c r="O546" s="7" t="s">
        <v>256</v>
      </c>
      <c r="P546" s="7" t="s">
        <v>257</v>
      </c>
      <c r="Q546" s="7" t="s">
        <v>273</v>
      </c>
      <c r="R546" s="7" t="s">
        <v>242</v>
      </c>
      <c r="T546" s="8">
        <v>0.64835149049758911</v>
      </c>
      <c r="U546" s="8">
        <v>0.71579462289810181</v>
      </c>
      <c r="V546" s="8">
        <v>0.66271704435348511</v>
      </c>
      <c r="W546" s="8">
        <v>0.58447140455245972</v>
      </c>
      <c r="X546" s="8">
        <v>0.2229226678609848</v>
      </c>
      <c r="Y546" s="8">
        <v>0.54785996675491333</v>
      </c>
      <c r="Z546" s="8">
        <v>0.42566221952438354</v>
      </c>
      <c r="AA546" s="8">
        <v>0.88991814851760864</v>
      </c>
      <c r="AB546" s="8">
        <v>0.93469315767288208</v>
      </c>
      <c r="AC546" s="8">
        <v>0.91290926933288574</v>
      </c>
      <c r="AD546" s="8">
        <v>0.78267526626586914</v>
      </c>
      <c r="AE546" s="8">
        <v>0.77530360221862793</v>
      </c>
      <c r="AF546" s="8">
        <v>0.89812391996383667</v>
      </c>
      <c r="AG546" s="8">
        <v>0.82720285654067993</v>
      </c>
      <c r="AH546" s="8">
        <v>8.1907093524932861E-2</v>
      </c>
      <c r="AI546" s="8">
        <v>0.63448327779769897</v>
      </c>
      <c r="AJ546" s="8">
        <v>1.0637426376342773</v>
      </c>
      <c r="AK546" s="8">
        <v>0.85230541229248047</v>
      </c>
      <c r="AL546" s="8">
        <v>0.41759967803955078</v>
      </c>
      <c r="AM546" s="8">
        <v>0.1104520708322525</v>
      </c>
      <c r="AN546" s="8">
        <v>0.48548993468284607</v>
      </c>
      <c r="AO546" s="8">
        <v>0.17986512184143066</v>
      </c>
      <c r="AP546" s="8">
        <v>0.32249012589454651</v>
      </c>
      <c r="AQ546" s="8"/>
      <c r="AR546" s="8"/>
      <c r="AS546" s="8">
        <v>0.48592110607553951</v>
      </c>
      <c r="AT546" s="8">
        <v>0.21291054841575827</v>
      </c>
      <c r="AU546" s="8">
        <v>1.066890233424113</v>
      </c>
      <c r="AV546" s="8">
        <v>0.61420879394832273</v>
      </c>
      <c r="AW546" s="8">
        <v>-0.37936042296069356</v>
      </c>
      <c r="AX546" s="8">
        <v>-0.5292578673860201</v>
      </c>
      <c r="AY546" s="8">
        <v>0.50163852756966354</v>
      </c>
      <c r="AZ546" s="8">
        <v>3.3641371585306667E-2</v>
      </c>
      <c r="BA546" s="8">
        <v>-0.58694123735818393</v>
      </c>
      <c r="BB546" s="8">
        <v>-0.99543306374773066</v>
      </c>
      <c r="BC546" s="8">
        <v>0.30405090499643006</v>
      </c>
      <c r="BD546" s="8">
        <v>-0.36290861196369339</v>
      </c>
      <c r="BE546" s="8">
        <v>0.23203318529114481</v>
      </c>
      <c r="BF546" s="8">
        <v>-0.17113980485800942</v>
      </c>
      <c r="BG546" s="8">
        <v>16.709597437333095</v>
      </c>
      <c r="BH546" s="8">
        <v>16.518029293808016</v>
      </c>
      <c r="BI546" s="8">
        <v>3.2796171136013346</v>
      </c>
      <c r="BJ546" s="8">
        <v>0.55797857959537134</v>
      </c>
      <c r="BK546" s="8">
        <v>9.8391969998776219</v>
      </c>
      <c r="BL546" s="8">
        <v>-11.961379737196284</v>
      </c>
      <c r="BM546" s="8">
        <v>5.8238399478365253</v>
      </c>
      <c r="BN546" s="8">
        <v>180.56413972219698</v>
      </c>
      <c r="BO546" s="8">
        <v>180.97943771535722</v>
      </c>
      <c r="BP546" s="8">
        <v>209.67881283013557</v>
      </c>
      <c r="BQ546" s="8">
        <v>215.5790162798406</v>
      </c>
      <c r="BR546" s="8">
        <v>195.45838811537502</v>
      </c>
      <c r="BS546" s="8">
        <v>242.71956422766212</v>
      </c>
      <c r="BT546" s="7" t="s">
        <v>259</v>
      </c>
      <c r="BU546" s="7" t="s">
        <v>260</v>
      </c>
      <c r="BV546" s="7">
        <v>11.5</v>
      </c>
      <c r="BW546" s="7" t="s">
        <v>255</v>
      </c>
      <c r="BX546" s="9">
        <v>2</v>
      </c>
      <c r="BY546" s="7" t="s">
        <v>231</v>
      </c>
      <c r="BZ546" s="7" t="s">
        <v>214</v>
      </c>
      <c r="CA546" s="25">
        <v>0</v>
      </c>
      <c r="CB546" s="25">
        <v>0</v>
      </c>
      <c r="CC546" s="25">
        <v>4</v>
      </c>
    </row>
    <row r="547" spans="1:81" x14ac:dyDescent="0.25">
      <c r="A547" s="7">
        <v>513</v>
      </c>
      <c r="B547" s="7">
        <v>44657</v>
      </c>
      <c r="C547" s="7" t="s">
        <v>274</v>
      </c>
      <c r="D547" s="7" t="s">
        <v>275</v>
      </c>
      <c r="E547" s="7" t="s">
        <v>276</v>
      </c>
      <c r="F547" s="7" t="s">
        <v>237</v>
      </c>
      <c r="G547" s="7">
        <v>2</v>
      </c>
      <c r="H547" s="7" t="s">
        <v>255</v>
      </c>
      <c r="I547" s="8">
        <v>11.5</v>
      </c>
      <c r="J547" s="7" t="s">
        <v>214</v>
      </c>
      <c r="K547" s="8">
        <v>249.47369384765625</v>
      </c>
      <c r="L547" s="8">
        <v>5.6274323463439941</v>
      </c>
      <c r="M547" s="7" t="s">
        <v>239</v>
      </c>
      <c r="N547" s="7" t="s">
        <v>231</v>
      </c>
      <c r="O547" s="7" t="s">
        <v>256</v>
      </c>
      <c r="P547" s="7" t="s">
        <v>240</v>
      </c>
      <c r="Q547" s="7" t="s">
        <v>277</v>
      </c>
      <c r="R547" s="7" t="s">
        <v>242</v>
      </c>
      <c r="T547" s="8">
        <v>0.8173796534538269</v>
      </c>
      <c r="U547" s="8">
        <v>0.84244674444198608</v>
      </c>
      <c r="V547" s="8">
        <v>0.81187170743942261</v>
      </c>
      <c r="W547" s="8">
        <v>0.73485642671585083</v>
      </c>
      <c r="X547" s="8">
        <v>0.36448624730110168</v>
      </c>
      <c r="Y547" s="8">
        <v>0.74757629632949829</v>
      </c>
      <c r="Z547" s="8">
        <v>0.62239116430282593</v>
      </c>
      <c r="AA547" s="8">
        <v>0.88059240579605103</v>
      </c>
      <c r="AB547" s="8">
        <v>0.92361611127853394</v>
      </c>
      <c r="AC547" s="8">
        <v>0.86493313312530518</v>
      </c>
      <c r="AD547" s="8">
        <v>0.81570500135421753</v>
      </c>
      <c r="AE547" s="8">
        <v>0.81561011075973511</v>
      </c>
      <c r="AF547" s="8">
        <v>0.89051026105880737</v>
      </c>
      <c r="AG547" s="8">
        <v>0.90332406759262085</v>
      </c>
      <c r="AH547" s="8">
        <v>7.3754660785198212E-2</v>
      </c>
      <c r="AI547" s="8">
        <v>0.72028017044067383</v>
      </c>
      <c r="AJ547" s="8">
        <v>1.1273493766784668</v>
      </c>
      <c r="AK547" s="8">
        <v>0.94020479917526245</v>
      </c>
      <c r="AL547" s="8">
        <v>0.47278895974159241</v>
      </c>
      <c r="AM547" s="8">
        <v>0.16261804103851318</v>
      </c>
      <c r="AN547" s="8">
        <v>0.59653246402740479</v>
      </c>
      <c r="AO547" s="8">
        <v>0.23681716620922089</v>
      </c>
      <c r="AP547" s="8">
        <v>0.20130640268325806</v>
      </c>
      <c r="AQ547" s="8"/>
      <c r="AR547" s="8"/>
      <c r="AS547" s="8">
        <v>2.7598311569406855</v>
      </c>
      <c r="AT547" s="8">
        <v>2.4974161225468734</v>
      </c>
      <c r="AU547" s="8">
        <v>3.0352096713670873</v>
      </c>
      <c r="AV547" s="8">
        <v>2.5847174875351273</v>
      </c>
      <c r="AW547" s="8">
        <v>2.3192019375780331</v>
      </c>
      <c r="AX547" s="8">
        <v>2.3690813177538015</v>
      </c>
      <c r="AY547" s="8">
        <v>2.8688746989079226</v>
      </c>
      <c r="AZ547" s="8">
        <v>2.5800685020076499</v>
      </c>
      <c r="BA547" s="8">
        <v>2.430099750964585</v>
      </c>
      <c r="BB547" s="8">
        <v>2.8269952872179225</v>
      </c>
      <c r="BC547" s="8">
        <v>1.835237563261118</v>
      </c>
      <c r="BD547" s="8">
        <v>1.9898851451176713</v>
      </c>
      <c r="BE547" s="8">
        <v>2.541409129836572</v>
      </c>
      <c r="BF547" s="8">
        <v>2.4746939770298408</v>
      </c>
      <c r="BG547" s="7">
        <v>27.621972105619928</v>
      </c>
      <c r="BH547" s="7">
        <v>20.614201867663052</v>
      </c>
      <c r="BI547" s="7">
        <v>15.951533968876833</v>
      </c>
      <c r="BJ547" s="7">
        <v>19.321485481994575</v>
      </c>
      <c r="BK547" s="7">
        <v>21.651703992993447</v>
      </c>
      <c r="BL547" s="7">
        <v>3.7936426608673899</v>
      </c>
      <c r="BM547" s="7">
        <v>18.159090013002537</v>
      </c>
      <c r="BN547" s="7">
        <v>180.56413972219698</v>
      </c>
      <c r="BO547" s="7">
        <v>198.0466829911847</v>
      </c>
      <c r="BP547" s="7">
        <v>209.67881283013557</v>
      </c>
      <c r="BQ547" s="7">
        <v>201.27167030948576</v>
      </c>
      <c r="BR547" s="7">
        <v>195.45838811537502</v>
      </c>
      <c r="BS547" s="7">
        <v>240.00955337020986</v>
      </c>
      <c r="BT547" s="7" t="s">
        <v>259</v>
      </c>
      <c r="BU547" s="7" t="s">
        <v>260</v>
      </c>
      <c r="BV547" s="7">
        <v>11.5</v>
      </c>
      <c r="BW547" s="7" t="s">
        <v>255</v>
      </c>
      <c r="BX547" s="9">
        <v>2.0999999046325684</v>
      </c>
      <c r="BY547" s="7" t="s">
        <v>231</v>
      </c>
      <c r="BZ547" s="7" t="s">
        <v>214</v>
      </c>
      <c r="CA547" s="25">
        <v>0</v>
      </c>
      <c r="CB547" s="25">
        <v>0</v>
      </c>
      <c r="CC547" s="25">
        <v>1</v>
      </c>
    </row>
    <row r="548" spans="1:81" x14ac:dyDescent="0.25">
      <c r="A548" s="7">
        <v>513</v>
      </c>
      <c r="B548" s="7">
        <v>44657</v>
      </c>
      <c r="C548" s="7" t="s">
        <v>278</v>
      </c>
      <c r="D548" s="7" t="s">
        <v>279</v>
      </c>
      <c r="E548" s="7" t="s">
        <v>279</v>
      </c>
      <c r="F548" s="7" t="s">
        <v>280</v>
      </c>
      <c r="H548" s="7" t="s">
        <v>238</v>
      </c>
      <c r="I548" s="8">
        <v>13.5</v>
      </c>
      <c r="J548" s="7" t="s">
        <v>281</v>
      </c>
      <c r="K548" s="8">
        <v>395.48431396484375</v>
      </c>
      <c r="L548" s="8">
        <v>6.1284503936767578</v>
      </c>
      <c r="M548" s="7" t="s">
        <v>282</v>
      </c>
      <c r="N548" s="7" t="s">
        <v>295</v>
      </c>
      <c r="O548" s="7" t="s">
        <v>214</v>
      </c>
      <c r="P548" s="7" t="s">
        <v>284</v>
      </c>
      <c r="Q548" s="7" t="s">
        <v>285</v>
      </c>
      <c r="R548" s="7" t="s">
        <v>286</v>
      </c>
      <c r="T548" s="8">
        <v>0.74393749237060547</v>
      </c>
      <c r="U548" s="8">
        <v>0.80183207988739014</v>
      </c>
      <c r="V548" s="8">
        <v>0.70066088438034058</v>
      </c>
      <c r="W548" s="8">
        <v>0.74490004777908325</v>
      </c>
      <c r="X548" s="8">
        <v>0.16473312675952911</v>
      </c>
      <c r="Y548" s="8">
        <v>0.61360752582550049</v>
      </c>
      <c r="Z548" s="8">
        <v>0.54408001899719238</v>
      </c>
      <c r="AA548" s="8">
        <v>0.89702922105789185</v>
      </c>
      <c r="AB548" s="8">
        <v>0.93000012636184692</v>
      </c>
      <c r="AC548" s="8">
        <v>0.93484348058700562</v>
      </c>
      <c r="AD548" s="8">
        <v>0.84401869773864746</v>
      </c>
      <c r="AE548" s="8">
        <v>0.80219459533691406</v>
      </c>
      <c r="AF548" s="8">
        <v>0.83667850494384766</v>
      </c>
      <c r="AG548" s="8">
        <v>0.81755721569061279</v>
      </c>
      <c r="AH548" s="8">
        <v>0.15782645344734192</v>
      </c>
      <c r="AI548" s="8">
        <v>1.4028279781341553</v>
      </c>
      <c r="AJ548" s="8">
        <v>2.2960948944091797</v>
      </c>
      <c r="AK548" s="8">
        <v>1.7363340854644775</v>
      </c>
      <c r="AL548" s="8">
        <v>1.0255413055419922</v>
      </c>
      <c r="AM548" s="8">
        <v>0.15727470815181732</v>
      </c>
      <c r="AN548" s="8">
        <v>1.0477547645568848</v>
      </c>
      <c r="AO548" s="8">
        <v>0.44299915432929993</v>
      </c>
      <c r="AP548" s="8">
        <v>0.53695100545883179</v>
      </c>
      <c r="AQ548" s="8"/>
      <c r="AR548" s="8"/>
      <c r="AS548" s="8">
        <v>2.0790023721189348</v>
      </c>
      <c r="AT548" s="8">
        <v>1.3689352977848186</v>
      </c>
      <c r="AU548" s="8">
        <v>1.8132639275268871</v>
      </c>
      <c r="AV548" s="8">
        <v>1.3551890749689659</v>
      </c>
      <c r="AW548" s="8">
        <v>1.8437633195762626</v>
      </c>
      <c r="AX548" s="8">
        <v>1.7973037864956187</v>
      </c>
      <c r="AY548" s="8">
        <v>0.11696549707073707</v>
      </c>
      <c r="AZ548" s="8">
        <v>0.55457923261952502</v>
      </c>
      <c r="BA548" s="8">
        <v>1.7744334981358962</v>
      </c>
      <c r="BB548" s="8">
        <v>1.5567668052951413</v>
      </c>
      <c r="BC548" s="8">
        <v>0.7629705707192036</v>
      </c>
      <c r="BD548" s="8">
        <v>1.2810602852835853</v>
      </c>
      <c r="BE548" s="8">
        <v>1.39839986419132</v>
      </c>
      <c r="BF548" s="8">
        <v>1.3189724137412757</v>
      </c>
      <c r="BG548" s="7">
        <v>31.721629727947676</v>
      </c>
      <c r="BH548" s="7">
        <v>14.251170680422099</v>
      </c>
      <c r="BI548" s="7">
        <v>16.948783713913997</v>
      </c>
      <c r="BJ548" s="7">
        <v>-0.49088918204870607</v>
      </c>
      <c r="BK548" s="7">
        <v>5.237384225196771</v>
      </c>
      <c r="BL548" s="7">
        <v>-3.7850909538611548</v>
      </c>
      <c r="BM548" s="7">
        <v>10.647164701928446</v>
      </c>
      <c r="BN548" s="7">
        <v>270.03024425680195</v>
      </c>
      <c r="BO548" s="7">
        <v>339.12316936741746</v>
      </c>
      <c r="BP548" s="7">
        <v>328.45453296848581</v>
      </c>
      <c r="BQ548" s="7">
        <v>397.42570367879671</v>
      </c>
      <c r="BR548" s="7">
        <v>374.77128089212135</v>
      </c>
      <c r="BS548" s="7">
        <v>410.4537549566669</v>
      </c>
      <c r="BT548" s="7" t="s">
        <v>297</v>
      </c>
      <c r="BU548" s="7" t="s">
        <v>298</v>
      </c>
      <c r="BV548" s="7">
        <v>12</v>
      </c>
      <c r="BW548" s="7" t="s">
        <v>245</v>
      </c>
      <c r="BX548" s="9">
        <v>2</v>
      </c>
      <c r="BY548" s="7" t="s">
        <v>295</v>
      </c>
      <c r="BZ548" s="7" t="s">
        <v>214</v>
      </c>
      <c r="CA548" s="25">
        <v>0</v>
      </c>
      <c r="CB548" s="25">
        <v>0</v>
      </c>
      <c r="CC548" s="25">
        <v>2</v>
      </c>
    </row>
    <row r="549" spans="1:81" x14ac:dyDescent="0.25">
      <c r="A549" s="7">
        <v>513</v>
      </c>
      <c r="B549" s="7">
        <v>44657</v>
      </c>
      <c r="C549" s="7" t="s">
        <v>288</v>
      </c>
      <c r="D549" s="7" t="s">
        <v>288</v>
      </c>
      <c r="E549" s="7" t="s">
        <v>288</v>
      </c>
      <c r="F549" s="7" t="s">
        <v>237</v>
      </c>
      <c r="H549" s="7" t="s">
        <v>224</v>
      </c>
      <c r="I549" s="8">
        <v>24.5</v>
      </c>
      <c r="J549" s="7" t="s">
        <v>214</v>
      </c>
      <c r="K549" s="8">
        <v>266.4952392578125</v>
      </c>
      <c r="L549" s="8">
        <v>1.5085999965667725</v>
      </c>
      <c r="M549" s="7" t="s">
        <v>289</v>
      </c>
      <c r="N549" s="7" t="s">
        <v>214</v>
      </c>
      <c r="O549" s="7" t="s">
        <v>290</v>
      </c>
      <c r="P549" s="7" t="s">
        <v>249</v>
      </c>
      <c r="Q549" s="7" t="s">
        <v>17980</v>
      </c>
      <c r="R549" s="7" t="s">
        <v>291</v>
      </c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>
        <v>0.71766746276660576</v>
      </c>
      <c r="AT549" s="8">
        <v>2.0048108854755182</v>
      </c>
      <c r="AU549" s="8">
        <v>1.517400131072816</v>
      </c>
      <c r="AV549" s="8">
        <v>1.5467958392395005</v>
      </c>
      <c r="AW549" s="8">
        <v>1.2933072820675771</v>
      </c>
      <c r="AX549" s="8">
        <v>1.285929012416722</v>
      </c>
      <c r="AY549" s="8">
        <v>1.2309752012713133</v>
      </c>
      <c r="AZ549" s="8">
        <v>0.7672402509780184</v>
      </c>
      <c r="BA549" s="8">
        <v>0.90620740350561557</v>
      </c>
      <c r="BB549" s="8">
        <v>1.3650694361886335</v>
      </c>
      <c r="BC549" s="8">
        <v>0.90620740350561557</v>
      </c>
      <c r="BD549" s="8">
        <v>1.3650694361886335</v>
      </c>
      <c r="BE549" s="8">
        <v>1.095294147364924</v>
      </c>
      <c r="BF549" s="8">
        <v>1.3891524767478376</v>
      </c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7" t="s">
        <v>214</v>
      </c>
      <c r="BU549" s="7" t="s">
        <v>214</v>
      </c>
      <c r="BV549" s="7">
        <v>13.5</v>
      </c>
      <c r="BW549" s="7" t="s">
        <v>238</v>
      </c>
      <c r="BX549" s="9">
        <v>0</v>
      </c>
      <c r="BY549" s="7" t="s">
        <v>214</v>
      </c>
      <c r="BZ549" s="7" t="s">
        <v>214</v>
      </c>
      <c r="CA549" s="25">
        <v>0</v>
      </c>
      <c r="CB549" s="25">
        <v>0</v>
      </c>
      <c r="CC549" s="25">
        <v>0</v>
      </c>
    </row>
    <row r="550" spans="1:81" x14ac:dyDescent="0.25">
      <c r="A550" s="7">
        <v>513</v>
      </c>
      <c r="B550" s="7">
        <v>44657</v>
      </c>
      <c r="C550" s="7" t="s">
        <v>292</v>
      </c>
      <c r="D550" s="7" t="s">
        <v>293</v>
      </c>
      <c r="E550" s="7" t="s">
        <v>293</v>
      </c>
      <c r="F550" s="7" t="s">
        <v>254</v>
      </c>
      <c r="H550" s="7" t="s">
        <v>226</v>
      </c>
      <c r="I550" s="8">
        <v>15.5</v>
      </c>
      <c r="J550" s="7" t="s">
        <v>214</v>
      </c>
      <c r="K550" s="8">
        <v>467.08413696289063</v>
      </c>
      <c r="L550" s="8">
        <v>4.7527999877929688</v>
      </c>
      <c r="M550" s="7" t="s">
        <v>294</v>
      </c>
      <c r="N550" s="7" t="s">
        <v>295</v>
      </c>
      <c r="O550" s="7" t="s">
        <v>248</v>
      </c>
      <c r="P550" s="7" t="s">
        <v>257</v>
      </c>
      <c r="Q550" s="7" t="s">
        <v>296</v>
      </c>
      <c r="R550" s="7" t="s">
        <v>291</v>
      </c>
      <c r="T550" s="8">
        <v>0.28182670474052429</v>
      </c>
      <c r="U550" s="8">
        <v>0.3860626220703125</v>
      </c>
      <c r="V550" s="8">
        <v>0.30959621071815491</v>
      </c>
      <c r="W550" s="8">
        <v>0.18603639304637909</v>
      </c>
      <c r="X550" s="8">
        <v>0.14206261932849884</v>
      </c>
      <c r="Y550" s="8">
        <v>0.28613197803497314</v>
      </c>
      <c r="Z550" s="8">
        <v>0.13924577832221985</v>
      </c>
      <c r="AA550" s="8">
        <v>0.9141964316368103</v>
      </c>
      <c r="AB550" s="8">
        <v>0.91513621807098389</v>
      </c>
      <c r="AC550" s="8">
        <v>0.90681713819503784</v>
      </c>
      <c r="AD550" s="8">
        <v>0.73765271902084351</v>
      </c>
      <c r="AE550" s="8">
        <v>0.78959107398986816</v>
      </c>
      <c r="AF550" s="8">
        <v>0.92991596460342407</v>
      </c>
      <c r="AG550" s="8">
        <v>0.88629841804504395</v>
      </c>
      <c r="AH550" s="8">
        <v>0.23139162361621857</v>
      </c>
      <c r="AI550" s="8">
        <v>0.77914434671401978</v>
      </c>
      <c r="AJ550" s="8">
        <v>1.6208095550537109</v>
      </c>
      <c r="AK550" s="8">
        <v>1.1248351335525513</v>
      </c>
      <c r="AL550" s="8">
        <v>0.37550947070121765</v>
      </c>
      <c r="AM550" s="8">
        <v>0.19884997606277466</v>
      </c>
      <c r="AN550" s="8">
        <v>0.71631354093551636</v>
      </c>
      <c r="AO550" s="8">
        <v>0.16622255742549896</v>
      </c>
      <c r="AP550" s="8">
        <v>0.4355168342590332</v>
      </c>
      <c r="AQ550" s="8"/>
      <c r="AR550" s="8"/>
      <c r="AS550" s="8">
        <v>0.57674373064924944</v>
      </c>
      <c r="AT550" s="8">
        <v>1.0754308357272833</v>
      </c>
      <c r="AU550" s="8">
        <v>2.078643577455674</v>
      </c>
      <c r="AV550" s="8">
        <v>1.7585389438552772</v>
      </c>
      <c r="AW550" s="8">
        <v>1.1597614673656489</v>
      </c>
      <c r="AX550" s="8">
        <v>1.1436616930750128</v>
      </c>
      <c r="AY550" s="8">
        <v>1.7406600017320468</v>
      </c>
      <c r="AZ550" s="8">
        <v>1.2374109436698844</v>
      </c>
      <c r="BA550" s="8">
        <v>1.158261458094002</v>
      </c>
      <c r="BB550" s="8">
        <v>1.1326985346716147</v>
      </c>
      <c r="BC550" s="8">
        <v>1.789329101299548</v>
      </c>
      <c r="BD550" s="8">
        <v>1.2621695708937026</v>
      </c>
      <c r="BE550" s="8">
        <v>1.4172332227660283</v>
      </c>
      <c r="BF550" s="8">
        <v>1.2683184203154625</v>
      </c>
      <c r="BG550" s="7">
        <v>13.543391057897095</v>
      </c>
      <c r="BH550" s="7">
        <v>13.097303524874796</v>
      </c>
      <c r="BI550" s="7">
        <v>21.310241942910327</v>
      </c>
      <c r="BJ550" s="7">
        <v>27.548348953076619</v>
      </c>
      <c r="BK550" s="7">
        <v>21.310241942910327</v>
      </c>
      <c r="BL550" s="7">
        <v>27.548348953076619</v>
      </c>
      <c r="BM550" s="7">
        <v>20.726312729124295</v>
      </c>
      <c r="BN550" s="7">
        <v>403.82510572460268</v>
      </c>
      <c r="BO550" s="7">
        <v>405.90870982831893</v>
      </c>
      <c r="BP550" s="7">
        <v>367.54737729914399</v>
      </c>
      <c r="BQ550" s="7">
        <v>338.41016900788719</v>
      </c>
      <c r="BR550" s="7">
        <v>367.54737729914399</v>
      </c>
      <c r="BS550" s="7">
        <v>338.41016900788719</v>
      </c>
      <c r="BT550" s="7" t="s">
        <v>297</v>
      </c>
      <c r="BU550" s="7" t="s">
        <v>298</v>
      </c>
      <c r="BV550" s="7">
        <v>15</v>
      </c>
      <c r="BW550" s="7" t="s">
        <v>226</v>
      </c>
      <c r="BX550" s="9">
        <v>1.9750000238418579</v>
      </c>
      <c r="BY550" s="7" t="s">
        <v>295</v>
      </c>
      <c r="BZ550" s="7" t="s">
        <v>214</v>
      </c>
      <c r="CA550" s="25">
        <v>0</v>
      </c>
      <c r="CB550" s="25">
        <v>0</v>
      </c>
      <c r="CC550" s="25">
        <v>0</v>
      </c>
    </row>
    <row r="551" spans="1:81" x14ac:dyDescent="0.25">
      <c r="A551" s="7">
        <v>513</v>
      </c>
      <c r="B551" s="7">
        <v>44657</v>
      </c>
      <c r="C551" s="7" t="s">
        <v>22042</v>
      </c>
      <c r="D551" s="7" t="s">
        <v>22043</v>
      </c>
      <c r="E551" s="7" t="s">
        <v>22044</v>
      </c>
      <c r="F551" s="7" t="s">
        <v>212</v>
      </c>
      <c r="H551" s="7" t="s">
        <v>224</v>
      </c>
      <c r="I551" s="8">
        <v>24.5</v>
      </c>
      <c r="J551" s="7" t="s">
        <v>214</v>
      </c>
      <c r="K551" s="8">
        <v>468.68450927734375</v>
      </c>
      <c r="L551" s="8">
        <v>3.942500114440918</v>
      </c>
      <c r="M551" s="7" t="s">
        <v>447</v>
      </c>
      <c r="N551" s="7" t="s">
        <v>214</v>
      </c>
      <c r="O551" s="7" t="s">
        <v>214</v>
      </c>
      <c r="P551" s="7" t="s">
        <v>249</v>
      </c>
      <c r="Q551" s="7" t="s">
        <v>22045</v>
      </c>
      <c r="R551" s="7" t="s">
        <v>291</v>
      </c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T551" s="7" t="s">
        <v>214</v>
      </c>
      <c r="BU551" s="7" t="s">
        <v>214</v>
      </c>
      <c r="BV551" s="7">
        <v>24.5</v>
      </c>
      <c r="BW551" s="7" t="s">
        <v>224</v>
      </c>
      <c r="BX551" s="9"/>
      <c r="BY551" s="7" t="s">
        <v>214</v>
      </c>
      <c r="CA551" s="25">
        <v>0</v>
      </c>
      <c r="CB551" s="25">
        <v>0</v>
      </c>
      <c r="CC551" s="25">
        <v>0</v>
      </c>
    </row>
    <row r="552" spans="1:81" x14ac:dyDescent="0.25">
      <c r="A552" s="7">
        <v>513</v>
      </c>
      <c r="B552" s="7">
        <v>44657</v>
      </c>
      <c r="C552" s="7" t="s">
        <v>304</v>
      </c>
      <c r="D552" s="7" t="s">
        <v>305</v>
      </c>
      <c r="E552" s="7" t="s">
        <v>306</v>
      </c>
      <c r="F552" s="7" t="s">
        <v>237</v>
      </c>
      <c r="H552" s="7" t="s">
        <v>224</v>
      </c>
      <c r="I552" s="8">
        <v>24.5</v>
      </c>
      <c r="J552" s="7" t="s">
        <v>214</v>
      </c>
      <c r="K552" s="8">
        <v>1646.30859375</v>
      </c>
      <c r="L552" s="8">
        <v>1.8234000205993652</v>
      </c>
      <c r="M552" s="7" t="s">
        <v>310</v>
      </c>
      <c r="N552" s="7" t="s">
        <v>214</v>
      </c>
      <c r="O552" s="7" t="s">
        <v>214</v>
      </c>
      <c r="P552" s="7" t="s">
        <v>240</v>
      </c>
      <c r="Q552" s="7" t="s">
        <v>307</v>
      </c>
      <c r="R552" s="7" t="s">
        <v>291</v>
      </c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>
        <v>1.1067713527500311</v>
      </c>
      <c r="AT552" s="8">
        <v>2.5706292087508795</v>
      </c>
      <c r="AU552" s="8">
        <v>1.901350326477691</v>
      </c>
      <c r="AV552" s="8">
        <v>1.8172440342470959</v>
      </c>
      <c r="AW552" s="8">
        <v>1.2131258433964194</v>
      </c>
      <c r="AX552" s="8">
        <v>0.97147941886768541</v>
      </c>
      <c r="AY552" s="8">
        <v>1.2756845793723985</v>
      </c>
      <c r="AZ552" s="8">
        <v>0.7179593783874183</v>
      </c>
      <c r="BA552" s="8">
        <v>-5.6374228300087266</v>
      </c>
      <c r="BB552" s="8">
        <v>-3.9552940743981373</v>
      </c>
      <c r="BC552" s="8">
        <v>-5.6374228300087266</v>
      </c>
      <c r="BD552" s="8">
        <v>-3.9552940743981373</v>
      </c>
      <c r="BE552" s="8">
        <v>-0.96298559300348552</v>
      </c>
      <c r="BF552" s="8">
        <v>-0.30554601809053272</v>
      </c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7" t="s">
        <v>214</v>
      </c>
      <c r="BU552" s="7" t="s">
        <v>214</v>
      </c>
      <c r="BV552" s="7">
        <v>19</v>
      </c>
      <c r="BW552" s="7" t="s">
        <v>303</v>
      </c>
      <c r="BX552" s="9">
        <v>1.6000000238418579</v>
      </c>
      <c r="BY552" s="7" t="s">
        <v>214</v>
      </c>
      <c r="BZ552" s="7" t="s">
        <v>214</v>
      </c>
      <c r="CA552" s="25">
        <v>0</v>
      </c>
      <c r="CB552" s="25">
        <v>0</v>
      </c>
      <c r="CC552" s="25">
        <v>0</v>
      </c>
    </row>
    <row r="553" spans="1:81" x14ac:dyDescent="0.25">
      <c r="A553" s="7">
        <v>513</v>
      </c>
      <c r="B553" s="7">
        <v>44657</v>
      </c>
      <c r="C553" s="7" t="s">
        <v>16467</v>
      </c>
      <c r="D553" s="7" t="s">
        <v>16538</v>
      </c>
      <c r="E553" s="7" t="s">
        <v>306</v>
      </c>
      <c r="F553" s="7" t="s">
        <v>237</v>
      </c>
      <c r="H553" s="7" t="s">
        <v>224</v>
      </c>
      <c r="I553" s="8">
        <v>24.5</v>
      </c>
      <c r="J553" s="7" t="s">
        <v>214</v>
      </c>
      <c r="K553" s="8">
        <v>376.801025390625</v>
      </c>
      <c r="L553" s="8">
        <v>6.0753002166748047</v>
      </c>
      <c r="M553" s="7" t="s">
        <v>310</v>
      </c>
      <c r="N553" s="7" t="s">
        <v>214</v>
      </c>
      <c r="O553" s="7" t="s">
        <v>214</v>
      </c>
      <c r="P553" s="7" t="s">
        <v>240</v>
      </c>
      <c r="Q553" s="7" t="s">
        <v>16539</v>
      </c>
      <c r="R553" s="7" t="s">
        <v>291</v>
      </c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7">
        <v>0.36906265761413304</v>
      </c>
      <c r="AT553" s="7">
        <v>2.5361075819229049</v>
      </c>
      <c r="AU553" s="7">
        <v>0.78574413606519566</v>
      </c>
      <c r="AV553" s="7">
        <v>1.8159608429487233</v>
      </c>
      <c r="AW553" s="7">
        <v>0.41481080755239269</v>
      </c>
      <c r="AX553" s="7">
        <v>1.464836475620658</v>
      </c>
      <c r="AY553" s="7">
        <v>0.7981692331281397</v>
      </c>
      <c r="AZ553" s="7">
        <v>0.84025455194257248</v>
      </c>
      <c r="BA553" s="7">
        <v>-5.3787646242118159</v>
      </c>
      <c r="BB553" s="7">
        <v>-3.9523871809930835</v>
      </c>
      <c r="BC553" s="7">
        <v>-5.3787646242118159</v>
      </c>
      <c r="BD553" s="7">
        <v>-3.9523871809930835</v>
      </c>
      <c r="BE553" s="7">
        <v>-1.398290402343962</v>
      </c>
      <c r="BF553" s="7">
        <v>-0.20793581825855142</v>
      </c>
      <c r="BT553" s="7" t="s">
        <v>214</v>
      </c>
      <c r="BU553" s="7" t="s">
        <v>214</v>
      </c>
      <c r="BV553" s="7">
        <v>14.5</v>
      </c>
      <c r="BW553" s="7" t="s">
        <v>287</v>
      </c>
      <c r="BX553" s="9">
        <v>1.6000000238418579</v>
      </c>
      <c r="BY553" s="7" t="s">
        <v>214</v>
      </c>
      <c r="BZ553" s="7" t="s">
        <v>214</v>
      </c>
      <c r="CA553" s="25">
        <v>0</v>
      </c>
      <c r="CB553" s="25">
        <v>0</v>
      </c>
      <c r="CC553" s="25">
        <v>0</v>
      </c>
    </row>
    <row r="554" spans="1:81" x14ac:dyDescent="0.25">
      <c r="A554" s="7">
        <v>513</v>
      </c>
      <c r="B554" s="7">
        <v>44657</v>
      </c>
      <c r="C554" s="7" t="s">
        <v>308</v>
      </c>
      <c r="D554" s="7" t="s">
        <v>309</v>
      </c>
      <c r="E554" s="7" t="s">
        <v>306</v>
      </c>
      <c r="F554" s="7" t="s">
        <v>237</v>
      </c>
      <c r="H554" s="7" t="s">
        <v>224</v>
      </c>
      <c r="I554" s="8">
        <v>24.5</v>
      </c>
      <c r="J554" s="7" t="s">
        <v>214</v>
      </c>
      <c r="K554" s="8">
        <v>1860.732421875</v>
      </c>
      <c r="L554" s="8">
        <v>0.97500002384185791</v>
      </c>
      <c r="M554" s="7" t="s">
        <v>310</v>
      </c>
      <c r="N554" s="7" t="s">
        <v>214</v>
      </c>
      <c r="O554" s="7" t="s">
        <v>575</v>
      </c>
      <c r="P554" s="7" t="s">
        <v>240</v>
      </c>
      <c r="Q554" s="7" t="s">
        <v>311</v>
      </c>
      <c r="R554" s="7" t="s">
        <v>291</v>
      </c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>
        <v>4.3049038949592857</v>
      </c>
      <c r="AT554" s="8">
        <v>3.5652848201672431</v>
      </c>
      <c r="AU554" s="8">
        <v>3.3990080143597683</v>
      </c>
      <c r="AV554" s="8">
        <v>2.5674702122371795</v>
      </c>
      <c r="AW554" s="8">
        <v>2.3455933012190013</v>
      </c>
      <c r="AX554" s="8">
        <v>1.7234955953023716</v>
      </c>
      <c r="AY554" s="8">
        <v>1.543162523560438</v>
      </c>
      <c r="AZ554" s="8">
        <v>1.0478610417063547</v>
      </c>
      <c r="BA554" s="8">
        <v>-0.54288657371077176</v>
      </c>
      <c r="BB554" s="8">
        <v>-1.0878559664181751</v>
      </c>
      <c r="BC554" s="8">
        <v>1.7378823850445284</v>
      </c>
      <c r="BD554" s="8">
        <v>1.3120634308361283</v>
      </c>
      <c r="BE554" s="8">
        <v>2.1312772575720413</v>
      </c>
      <c r="BF554" s="8">
        <v>1.5213865223051837</v>
      </c>
      <c r="BT554" s="7" t="s">
        <v>214</v>
      </c>
      <c r="BU554" s="7" t="s">
        <v>214</v>
      </c>
      <c r="BV554" s="7">
        <v>18.5</v>
      </c>
      <c r="BW554" s="7" t="s">
        <v>436</v>
      </c>
      <c r="BX554" s="9">
        <v>1.6000000238418579</v>
      </c>
      <c r="BY554" s="7" t="s">
        <v>214</v>
      </c>
      <c r="BZ554" s="7" t="s">
        <v>214</v>
      </c>
      <c r="CA554" s="25">
        <v>0</v>
      </c>
      <c r="CB554" s="25">
        <v>0</v>
      </c>
      <c r="CC554" s="25">
        <v>0</v>
      </c>
    </row>
    <row r="555" spans="1:81" x14ac:dyDescent="0.25">
      <c r="A555" s="7">
        <v>513</v>
      </c>
      <c r="B555" s="7">
        <v>44657</v>
      </c>
      <c r="C555" s="7" t="s">
        <v>313</v>
      </c>
      <c r="D555" s="7" t="s">
        <v>314</v>
      </c>
      <c r="E555" s="7" t="s">
        <v>306</v>
      </c>
      <c r="F555" s="7" t="s">
        <v>237</v>
      </c>
      <c r="G555" s="7">
        <v>2</v>
      </c>
      <c r="H555" s="7" t="s">
        <v>255</v>
      </c>
      <c r="I555" s="8">
        <v>11.5</v>
      </c>
      <c r="J555" s="7" t="s">
        <v>214</v>
      </c>
      <c r="K555" s="8">
        <v>237.79588317871094</v>
      </c>
      <c r="L555" s="8">
        <v>7.6055998802185059</v>
      </c>
      <c r="M555" s="7" t="s">
        <v>310</v>
      </c>
      <c r="N555" s="7" t="s">
        <v>231</v>
      </c>
      <c r="O555" s="7" t="s">
        <v>256</v>
      </c>
      <c r="P555" s="7" t="s">
        <v>240</v>
      </c>
      <c r="Q555" s="7" t="s">
        <v>316</v>
      </c>
      <c r="R555" s="7" t="s">
        <v>291</v>
      </c>
      <c r="T555" s="8">
        <v>0.7793126106262207</v>
      </c>
      <c r="U555" s="8">
        <v>0.8014826774597168</v>
      </c>
      <c r="V555" s="8">
        <v>0.7747761607170105</v>
      </c>
      <c r="W555" s="8">
        <v>0.61714726686477661</v>
      </c>
      <c r="X555" s="8">
        <v>0.38961184024810791</v>
      </c>
      <c r="Y555" s="8">
        <v>0.76634854078292847</v>
      </c>
      <c r="Z555" s="8">
        <v>0.66572403907775879</v>
      </c>
      <c r="AA555" s="8">
        <v>0.59183067083358765</v>
      </c>
      <c r="AB555" s="8">
        <v>0.46942615509033203</v>
      </c>
      <c r="AC555" s="8">
        <v>0.48417720198631287</v>
      </c>
      <c r="AD555" s="8">
        <v>0.79536491632461548</v>
      </c>
      <c r="AE555" s="8">
        <v>0.38821151852607727</v>
      </c>
      <c r="AF555" s="8">
        <v>0.48323974013328552</v>
      </c>
      <c r="AG555" s="8">
        <v>0.73547756671905518</v>
      </c>
      <c r="AH555" s="8">
        <v>6.6931173205375671E-2</v>
      </c>
      <c r="AI555" s="8">
        <v>0.62320125102996826</v>
      </c>
      <c r="AJ555" s="8">
        <v>0.97330564260482788</v>
      </c>
      <c r="AK555" s="8">
        <v>0.81423604488372803</v>
      </c>
      <c r="AL555" s="8">
        <v>0.36032351851463318</v>
      </c>
      <c r="AM555" s="8">
        <v>0.15774613618850708</v>
      </c>
      <c r="AN555" s="8">
        <v>0.55493730306625366</v>
      </c>
      <c r="AO555" s="8">
        <v>0.22987037897109985</v>
      </c>
      <c r="AP555" s="8">
        <v>8.9094802737236023E-2</v>
      </c>
      <c r="AQ555" s="8"/>
      <c r="AR555" s="8"/>
      <c r="AS555" s="7">
        <v>0.34879547452189574</v>
      </c>
      <c r="AT555" s="7">
        <v>0.25199018122907207</v>
      </c>
      <c r="AU555" s="7">
        <v>0.23451341196728462</v>
      </c>
      <c r="AV555" s="7">
        <v>1.9649410020576831E-2</v>
      </c>
      <c r="AW555" s="7">
        <v>1.463642275389115</v>
      </c>
      <c r="AX555" s="7">
        <v>1.1864842918249066</v>
      </c>
      <c r="AY555" s="7">
        <v>1.3360932428435024</v>
      </c>
      <c r="AZ555" s="7">
        <v>1.0592176584528816</v>
      </c>
      <c r="BA555" s="7">
        <v>-5.1371330089004807</v>
      </c>
      <c r="BB555" s="7">
        <v>-3.6118157457113531</v>
      </c>
      <c r="BC555" s="7">
        <v>-5.1371330089004807</v>
      </c>
      <c r="BD555" s="7">
        <v>-3.6118157457113531</v>
      </c>
      <c r="BE555" s="7">
        <v>-1.148536935513194</v>
      </c>
      <c r="BF555" s="7">
        <v>-0.78438165831587814</v>
      </c>
      <c r="BG555" s="7">
        <v>24.067592210375878</v>
      </c>
      <c r="BH555" s="7">
        <v>16.715680547612127</v>
      </c>
      <c r="BI555" s="7">
        <v>31.168153010298067</v>
      </c>
      <c r="BJ555" s="7">
        <v>18.775645515182095</v>
      </c>
      <c r="BK555" s="7">
        <v>-6.305226482606284</v>
      </c>
      <c r="BL555" s="7">
        <v>-6.305226482606284</v>
      </c>
      <c r="BM555" s="7">
        <v>13.019436386375933</v>
      </c>
      <c r="BN555" s="7">
        <v>180.56413972219698</v>
      </c>
      <c r="BO555" s="7">
        <v>198.0466829911847</v>
      </c>
      <c r="BP555" s="7">
        <v>163.67929845738067</v>
      </c>
      <c r="BQ555" s="7">
        <v>193.14817110337964</v>
      </c>
      <c r="BR555" s="7">
        <v>252.78945217944252</v>
      </c>
      <c r="BS555" s="7">
        <v>252.78945217944252</v>
      </c>
      <c r="BT555" s="7" t="s">
        <v>476</v>
      </c>
      <c r="BU555" s="7" t="s">
        <v>477</v>
      </c>
      <c r="BV555" s="7">
        <v>11.5</v>
      </c>
      <c r="BW555" s="7" t="s">
        <v>255</v>
      </c>
      <c r="BX555" s="9">
        <v>1.6000000238418579</v>
      </c>
      <c r="BY555" s="7" t="s">
        <v>231</v>
      </c>
      <c r="BZ555" s="7" t="s">
        <v>214</v>
      </c>
      <c r="CA555" s="25">
        <v>0</v>
      </c>
      <c r="CB555" s="25">
        <v>0</v>
      </c>
      <c r="CC555" s="25">
        <v>0</v>
      </c>
    </row>
    <row r="556" spans="1:81" x14ac:dyDescent="0.25">
      <c r="A556" s="7">
        <v>513</v>
      </c>
      <c r="B556" s="7">
        <v>44657</v>
      </c>
      <c r="C556" s="7" t="s">
        <v>17981</v>
      </c>
      <c r="D556" s="7" t="s">
        <v>17981</v>
      </c>
      <c r="E556" s="7" t="s">
        <v>17522</v>
      </c>
      <c r="F556" s="7" t="s">
        <v>237</v>
      </c>
      <c r="H556" s="7" t="s">
        <v>224</v>
      </c>
      <c r="I556" s="8">
        <v>24.5</v>
      </c>
      <c r="J556" s="7" t="s">
        <v>214</v>
      </c>
      <c r="K556" s="8">
        <v>458.6470947265625</v>
      </c>
      <c r="L556" s="8">
        <v>2.7592809200286865</v>
      </c>
      <c r="M556" s="7" t="s">
        <v>322</v>
      </c>
      <c r="N556" s="7" t="s">
        <v>214</v>
      </c>
      <c r="O556" s="7" t="s">
        <v>290</v>
      </c>
      <c r="P556" s="7" t="s">
        <v>240</v>
      </c>
      <c r="Q556" s="7" t="s">
        <v>17427</v>
      </c>
      <c r="R556" s="7" t="s">
        <v>291</v>
      </c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BT556" s="7" t="s">
        <v>214</v>
      </c>
      <c r="BU556" s="7" t="s">
        <v>214</v>
      </c>
      <c r="BV556" s="7">
        <v>13.5</v>
      </c>
      <c r="BW556" s="7" t="s">
        <v>238</v>
      </c>
      <c r="BX556" s="9">
        <v>0</v>
      </c>
      <c r="BY556" s="7" t="s">
        <v>214</v>
      </c>
      <c r="BZ556" s="7" t="s">
        <v>214</v>
      </c>
      <c r="CA556" s="25">
        <v>0</v>
      </c>
      <c r="CB556" s="25">
        <v>0</v>
      </c>
      <c r="CC556" s="25">
        <v>0</v>
      </c>
    </row>
    <row r="557" spans="1:81" x14ac:dyDescent="0.25">
      <c r="A557" s="7">
        <v>513</v>
      </c>
      <c r="B557" s="7">
        <v>44657</v>
      </c>
      <c r="C557" s="7" t="s">
        <v>21051</v>
      </c>
      <c r="D557" s="7" t="s">
        <v>21051</v>
      </c>
      <c r="E557" s="7" t="s">
        <v>17522</v>
      </c>
      <c r="F557" s="7" t="s">
        <v>237</v>
      </c>
      <c r="H557" s="7" t="s">
        <v>224</v>
      </c>
      <c r="I557" s="8">
        <v>24.5</v>
      </c>
      <c r="J557" s="7" t="s">
        <v>214</v>
      </c>
      <c r="K557" s="8">
        <v>465.37667846679688</v>
      </c>
      <c r="L557" s="8">
        <v>4.7994999885559082</v>
      </c>
      <c r="M557" s="7" t="s">
        <v>322</v>
      </c>
      <c r="N557" s="7" t="s">
        <v>214</v>
      </c>
      <c r="O557" s="7" t="s">
        <v>268</v>
      </c>
      <c r="P557" s="7" t="s">
        <v>240</v>
      </c>
      <c r="Q557" s="7" t="s">
        <v>21052</v>
      </c>
      <c r="R557" s="7" t="s">
        <v>291</v>
      </c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T557" s="7" t="s">
        <v>214</v>
      </c>
      <c r="BU557" s="7" t="s">
        <v>214</v>
      </c>
      <c r="BV557" s="7">
        <v>12.5</v>
      </c>
      <c r="BW557" s="7" t="s">
        <v>245</v>
      </c>
      <c r="BX557" s="9">
        <v>0</v>
      </c>
      <c r="BY557" s="7" t="s">
        <v>214</v>
      </c>
      <c r="BZ557" s="7" t="s">
        <v>214</v>
      </c>
      <c r="CA557" s="25">
        <v>0</v>
      </c>
      <c r="CB557" s="25">
        <v>0</v>
      </c>
      <c r="CC557" s="25">
        <v>0</v>
      </c>
    </row>
    <row r="558" spans="1:81" x14ac:dyDescent="0.25">
      <c r="A558" s="7">
        <v>513</v>
      </c>
      <c r="B558" s="7">
        <v>44657</v>
      </c>
      <c r="C558" s="7" t="s">
        <v>319</v>
      </c>
      <c r="D558" s="7" t="s">
        <v>320</v>
      </c>
      <c r="E558" s="7" t="s">
        <v>321</v>
      </c>
      <c r="F558" s="7" t="s">
        <v>237</v>
      </c>
      <c r="G558" s="7">
        <v>2</v>
      </c>
      <c r="H558" s="7" t="s">
        <v>255</v>
      </c>
      <c r="I558" s="8">
        <v>11.5</v>
      </c>
      <c r="J558" s="7" t="s">
        <v>214</v>
      </c>
      <c r="K558" s="8">
        <v>465.241455078125</v>
      </c>
      <c r="L558" s="8">
        <v>2.7083001136779785</v>
      </c>
      <c r="M558" s="7" t="s">
        <v>322</v>
      </c>
      <c r="N558" s="7" t="s">
        <v>231</v>
      </c>
      <c r="O558" s="7" t="s">
        <v>268</v>
      </c>
      <c r="P558" s="7" t="s">
        <v>240</v>
      </c>
      <c r="Q558" s="7" t="s">
        <v>323</v>
      </c>
      <c r="R558" s="7" t="s">
        <v>291</v>
      </c>
      <c r="T558" s="8">
        <v>0.35292056202888489</v>
      </c>
      <c r="U558" s="8">
        <v>0.37609082460403442</v>
      </c>
      <c r="V558" s="8">
        <v>0.35621365904808044</v>
      </c>
      <c r="W558" s="8">
        <v>0.27488955855369568</v>
      </c>
      <c r="X558" s="8">
        <v>0.2015300989151001</v>
      </c>
      <c r="Y558" s="8">
        <v>0.36959892511367798</v>
      </c>
      <c r="Z558" s="8">
        <v>0.31417366862297058</v>
      </c>
      <c r="AA558" s="8">
        <v>0.90485250949859619</v>
      </c>
      <c r="AB558" s="8">
        <v>0.8391796350479126</v>
      </c>
      <c r="AC558" s="8">
        <v>0.92220312356948853</v>
      </c>
      <c r="AD558" s="8">
        <v>0.80198121070861816</v>
      </c>
      <c r="AE558" s="8">
        <v>0.66785943508148193</v>
      </c>
      <c r="AF558" s="8">
        <v>0.84124654531478882</v>
      </c>
      <c r="AG558" s="8">
        <v>0.87526965141296387</v>
      </c>
      <c r="AH558" s="8">
        <v>0.28376680612564087</v>
      </c>
      <c r="AI558" s="8">
        <v>1.1965385675430298</v>
      </c>
      <c r="AJ558" s="8">
        <v>1.9363369941711426</v>
      </c>
      <c r="AK558" s="8">
        <v>1.5871491432189941</v>
      </c>
      <c r="AL558" s="8">
        <v>0.68044835329055786</v>
      </c>
      <c r="AM558" s="8">
        <v>0.34593906998634338</v>
      </c>
      <c r="AN558" s="8">
        <v>1.1347010135650635</v>
      </c>
      <c r="AO558" s="8">
        <v>0.4599299430847168</v>
      </c>
      <c r="AP558" s="8">
        <v>1.7587435245513916</v>
      </c>
      <c r="AQ558" s="8"/>
      <c r="AR558" s="8"/>
      <c r="AS558" s="7">
        <v>0.465400457266819</v>
      </c>
      <c r="AT558" s="7">
        <v>0.60319406821769073</v>
      </c>
      <c r="AU558" s="7">
        <v>0.4276240145969612</v>
      </c>
      <c r="AV558" s="7">
        <v>0.46284597501542918</v>
      </c>
      <c r="AW558" s="7">
        <v>0.82757688790409345</v>
      </c>
      <c r="AX558" s="7">
        <v>1.1423977166277526</v>
      </c>
      <c r="AY558" s="7">
        <v>0.7668094978533091</v>
      </c>
      <c r="AZ558" s="7">
        <v>1.1092250863209077</v>
      </c>
      <c r="BA558" s="7">
        <v>0.50800406263816444</v>
      </c>
      <c r="BB558" s="7">
        <v>0.81776215222021675</v>
      </c>
      <c r="BC558" s="7">
        <v>1.02305513486346</v>
      </c>
      <c r="BD558" s="7">
        <v>1.9250123221335409</v>
      </c>
      <c r="BE558" s="7">
        <v>0.66974500918713453</v>
      </c>
      <c r="BF558" s="7">
        <v>1.010072886755923</v>
      </c>
      <c r="BG558" s="7">
        <v>61.189155061026113</v>
      </c>
      <c r="BH558" s="7">
        <v>57.431419571601161</v>
      </c>
      <c r="BI558" s="7">
        <v>64.818419194846882</v>
      </c>
      <c r="BJ558" s="7">
        <v>58.484316263058389</v>
      </c>
      <c r="BK558" s="7">
        <v>63.357206500830522</v>
      </c>
      <c r="BL558" s="7">
        <v>49.826052417941213</v>
      </c>
      <c r="BM558" s="7">
        <v>59.184428168217373</v>
      </c>
      <c r="BN558" s="7">
        <v>180.56413972219698</v>
      </c>
      <c r="BO558" s="7">
        <v>198.0466829911847</v>
      </c>
      <c r="BP558" s="7">
        <v>163.67929845738067</v>
      </c>
      <c r="BQ558" s="7">
        <v>193.14817110337964</v>
      </c>
      <c r="BR558" s="7">
        <v>170.4774656568087</v>
      </c>
      <c r="BS558" s="7">
        <v>233.43000380090601</v>
      </c>
      <c r="BT558" s="7" t="s">
        <v>317</v>
      </c>
      <c r="BU558" s="7" t="s">
        <v>318</v>
      </c>
      <c r="BV558" s="7">
        <v>12</v>
      </c>
      <c r="BW558" s="7" t="s">
        <v>245</v>
      </c>
      <c r="BX558" s="9">
        <v>1.7250000238418579</v>
      </c>
      <c r="BY558" s="7" t="s">
        <v>231</v>
      </c>
      <c r="BZ558" s="7" t="s">
        <v>214</v>
      </c>
      <c r="CA558" s="25">
        <v>0</v>
      </c>
      <c r="CB558" s="25">
        <v>0</v>
      </c>
      <c r="CC558" s="25">
        <v>0</v>
      </c>
    </row>
    <row r="559" spans="1:81" x14ac:dyDescent="0.25">
      <c r="A559" s="7">
        <v>513</v>
      </c>
      <c r="B559" s="7">
        <v>44657</v>
      </c>
      <c r="C559" s="7" t="s">
        <v>324</v>
      </c>
      <c r="D559" s="7" t="s">
        <v>325</v>
      </c>
      <c r="E559" s="7" t="s">
        <v>325</v>
      </c>
      <c r="F559" s="7" t="s">
        <v>326</v>
      </c>
      <c r="H559" s="7" t="s">
        <v>224</v>
      </c>
      <c r="I559" s="8">
        <v>24.5</v>
      </c>
      <c r="J559" s="7" t="s">
        <v>214</v>
      </c>
      <c r="K559" s="8">
        <v>200.418701171875</v>
      </c>
      <c r="L559" s="8">
        <v>7.7750000953674316</v>
      </c>
      <c r="M559" s="7" t="s">
        <v>327</v>
      </c>
      <c r="N559" s="7" t="s">
        <v>214</v>
      </c>
      <c r="O559" s="7" t="s">
        <v>214</v>
      </c>
      <c r="P559" s="7" t="s">
        <v>302</v>
      </c>
      <c r="Q559" s="7" t="s">
        <v>328</v>
      </c>
      <c r="R559" s="7" t="s">
        <v>242</v>
      </c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>
        <v>0.65781435588581905</v>
      </c>
      <c r="AT559" s="8">
        <v>2.2486008718263495</v>
      </c>
      <c r="AU559" s="8">
        <v>2.4138778732946231</v>
      </c>
      <c r="AV559" s="8">
        <v>2.5007856617228743</v>
      </c>
      <c r="AW559" s="8">
        <v>1.448848045214288</v>
      </c>
      <c r="AX559" s="8">
        <v>1.884994133985628</v>
      </c>
      <c r="AY559" s="8">
        <v>0.81134835891592094</v>
      </c>
      <c r="AZ559" s="8">
        <v>1.6307082698929218</v>
      </c>
      <c r="BA559" s="8">
        <v>2.3181810538987868</v>
      </c>
      <c r="BB559" s="8">
        <v>1.912688145246052</v>
      </c>
      <c r="BC559" s="8">
        <v>2.3181810538987868</v>
      </c>
      <c r="BD559" s="8">
        <v>1.912688145246052</v>
      </c>
      <c r="BE559" s="8">
        <v>1.6613751235180374</v>
      </c>
      <c r="BF559" s="8">
        <v>2.0150775379866466</v>
      </c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7" t="s">
        <v>214</v>
      </c>
      <c r="BU559" s="7" t="s">
        <v>214</v>
      </c>
      <c r="BV559" s="7">
        <v>24.5</v>
      </c>
      <c r="BW559" s="7" t="s">
        <v>224</v>
      </c>
      <c r="BX559" s="9">
        <v>0</v>
      </c>
      <c r="BY559" s="7" t="s">
        <v>214</v>
      </c>
      <c r="BZ559" s="7" t="s">
        <v>214</v>
      </c>
      <c r="CA559" s="25">
        <v>0</v>
      </c>
      <c r="CB559" s="25">
        <v>0</v>
      </c>
      <c r="CC559" s="25">
        <v>0</v>
      </c>
    </row>
    <row r="560" spans="1:81" x14ac:dyDescent="0.25">
      <c r="A560" s="7">
        <v>513</v>
      </c>
      <c r="B560" s="7">
        <v>44657</v>
      </c>
      <c r="C560" s="7" t="s">
        <v>329</v>
      </c>
      <c r="D560" s="7" t="s">
        <v>330</v>
      </c>
      <c r="E560" s="7" t="s">
        <v>330</v>
      </c>
      <c r="F560" s="7" t="s">
        <v>331</v>
      </c>
      <c r="H560" s="7" t="s">
        <v>224</v>
      </c>
      <c r="I560" s="8">
        <v>24.5</v>
      </c>
      <c r="J560" s="7" t="s">
        <v>214</v>
      </c>
      <c r="K560" s="8">
        <v>9.6140270233154297</v>
      </c>
      <c r="L560" s="8">
        <v>3.8585708141326904</v>
      </c>
      <c r="M560" s="7" t="s">
        <v>333</v>
      </c>
      <c r="N560" s="7" t="s">
        <v>214</v>
      </c>
      <c r="O560" s="7" t="s">
        <v>334</v>
      </c>
      <c r="P560" s="7" t="s">
        <v>335</v>
      </c>
      <c r="Q560" s="7" t="s">
        <v>336</v>
      </c>
      <c r="R560" s="7" t="s">
        <v>337</v>
      </c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>
        <v>-2.3766284180865744</v>
      </c>
      <c r="AT560" s="8">
        <v>-1.9662258124534682</v>
      </c>
      <c r="AU560" s="8">
        <v>-3.3038758081316604</v>
      </c>
      <c r="AV560" s="8">
        <v>-2.4104327635136076</v>
      </c>
      <c r="AW560" s="8">
        <v>-2.6082965504702833</v>
      </c>
      <c r="AX560" s="8">
        <v>-2.4088253640177433</v>
      </c>
      <c r="AY560" s="8">
        <v>-2.7321589093779872</v>
      </c>
      <c r="AZ560" s="8">
        <v>-2.1803863924570521</v>
      </c>
      <c r="BA560" s="8">
        <v>-2.6082965504702833</v>
      </c>
      <c r="BB560" s="8">
        <v>-2.4088253640177433</v>
      </c>
      <c r="BC560" s="8">
        <v>-2.7321589093779872</v>
      </c>
      <c r="BD560" s="8">
        <v>-2.1803863924570521</v>
      </c>
      <c r="BE560" s="8">
        <v>-2.7269025243191294</v>
      </c>
      <c r="BF560" s="8">
        <v>-2.2591803481527779</v>
      </c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7" t="s">
        <v>214</v>
      </c>
      <c r="BU560" s="7" t="s">
        <v>214</v>
      </c>
      <c r="BV560" s="7">
        <v>2.5</v>
      </c>
      <c r="BW560" s="7" t="s">
        <v>332</v>
      </c>
      <c r="BX560" s="9"/>
      <c r="BY560" s="7" t="s">
        <v>214</v>
      </c>
      <c r="CA560" s="25">
        <v>0</v>
      </c>
      <c r="CB560" s="25">
        <v>0</v>
      </c>
      <c r="CC560" s="25">
        <v>0</v>
      </c>
    </row>
    <row r="561" spans="1:81" x14ac:dyDescent="0.25">
      <c r="A561" s="7">
        <v>513</v>
      </c>
      <c r="B561" s="7">
        <v>44657</v>
      </c>
      <c r="C561" s="7" t="s">
        <v>340</v>
      </c>
      <c r="D561" s="7" t="s">
        <v>341</v>
      </c>
      <c r="E561" s="7" t="s">
        <v>341</v>
      </c>
      <c r="F561" s="7" t="s">
        <v>212</v>
      </c>
      <c r="H561" s="7" t="s">
        <v>255</v>
      </c>
      <c r="I561" s="8">
        <v>11.5</v>
      </c>
      <c r="J561" s="7" t="s">
        <v>214</v>
      </c>
      <c r="K561" s="8">
        <v>191.40750122070313</v>
      </c>
      <c r="L561" s="8">
        <v>6.0657682418823242</v>
      </c>
      <c r="M561" s="7" t="s">
        <v>342</v>
      </c>
      <c r="N561" s="7" t="s">
        <v>295</v>
      </c>
      <c r="O561" s="7" t="s">
        <v>343</v>
      </c>
      <c r="P561" s="7" t="s">
        <v>335</v>
      </c>
      <c r="Q561" s="7" t="s">
        <v>344</v>
      </c>
      <c r="R561" s="7" t="s">
        <v>337</v>
      </c>
      <c r="T561" s="8">
        <v>0.88832533359527588</v>
      </c>
      <c r="U561" s="8">
        <v>0.90975821018218994</v>
      </c>
      <c r="V561" s="8">
        <v>0.8867684006690979</v>
      </c>
      <c r="W561" s="8">
        <v>0.74719369411468506</v>
      </c>
      <c r="X561" s="8">
        <v>0.4245019257068634</v>
      </c>
      <c r="Y561" s="8">
        <v>0.83396315574645996</v>
      </c>
      <c r="Z561" s="8">
        <v>0.66760927438735962</v>
      </c>
      <c r="AA561" s="8">
        <v>0.95450973510742188</v>
      </c>
      <c r="AB561" s="8">
        <v>0.94338607788085938</v>
      </c>
      <c r="AC561" s="8">
        <v>0.96495652198791504</v>
      </c>
      <c r="AD561" s="8">
        <v>0.81699413061141968</v>
      </c>
      <c r="AE561" s="8">
        <v>0.91729331016540527</v>
      </c>
      <c r="AF561" s="8">
        <v>0.93201494216918945</v>
      </c>
      <c r="AG561" s="8">
        <v>0.86628997325897217</v>
      </c>
      <c r="AH561" s="8">
        <v>5.9488438069820404E-2</v>
      </c>
      <c r="AI561" s="8">
        <v>0.63138282299041748</v>
      </c>
      <c r="AJ561" s="8">
        <v>0.98194050788879395</v>
      </c>
      <c r="AK561" s="8">
        <v>0.82830137014389038</v>
      </c>
      <c r="AL561" s="8">
        <v>0.38774046301841736</v>
      </c>
      <c r="AM561" s="8">
        <v>0.15276025235652924</v>
      </c>
      <c r="AN561" s="8">
        <v>0.53674566745758057</v>
      </c>
      <c r="AO561" s="8">
        <v>0.20488739013671875</v>
      </c>
      <c r="AP561" s="8">
        <v>-4.716317355632782E-2</v>
      </c>
      <c r="AQ561" s="8"/>
      <c r="AR561" s="8"/>
      <c r="AS561" s="8">
        <v>1.8907380840714607</v>
      </c>
      <c r="AT561" s="8">
        <v>1.3903564081536397</v>
      </c>
      <c r="AU561" s="8">
        <v>1.8515485133443015</v>
      </c>
      <c r="AV561" s="8">
        <v>1.235638394816778</v>
      </c>
      <c r="AW561" s="8">
        <v>1.9363382875834241</v>
      </c>
      <c r="AX561" s="8">
        <v>2.2573284856676477</v>
      </c>
      <c r="AY561" s="8">
        <v>1.6881162092876643</v>
      </c>
      <c r="AZ561" s="8">
        <v>1.2422149512266591</v>
      </c>
      <c r="BA561" s="8">
        <v>1.8702501259490054</v>
      </c>
      <c r="BB561" s="8">
        <v>2.2573284856676477</v>
      </c>
      <c r="BC561" s="8">
        <v>1.2976470598023264</v>
      </c>
      <c r="BD561" s="8">
        <v>1.2422149512266591</v>
      </c>
      <c r="BE561" s="8">
        <v>1.7557730466730304</v>
      </c>
      <c r="BF561" s="8">
        <v>1.6041802794598385</v>
      </c>
      <c r="BG561" s="7">
        <v>5.6650661177605377</v>
      </c>
      <c r="BH561" s="7">
        <v>13.261986381516444</v>
      </c>
      <c r="BI561" s="7">
        <v>0.45714228898202136</v>
      </c>
      <c r="BJ561" s="7">
        <v>-12.729058524404962</v>
      </c>
      <c r="BK561" s="7">
        <v>0.45714228898202136</v>
      </c>
      <c r="BL561" s="7">
        <v>-12.729058524404962</v>
      </c>
      <c r="BM561" s="7">
        <v>-0.93612999526148377</v>
      </c>
      <c r="BN561" s="7">
        <v>180.56413972219698</v>
      </c>
      <c r="BO561" s="7">
        <v>166.02306447561256</v>
      </c>
      <c r="BP561" s="7">
        <v>190.53249658833951</v>
      </c>
      <c r="BQ561" s="7">
        <v>215.77187407118757</v>
      </c>
      <c r="BR561" s="7">
        <v>190.53249658833951</v>
      </c>
      <c r="BS561" s="7">
        <v>215.77187407118757</v>
      </c>
      <c r="BT561" s="7" t="s">
        <v>338</v>
      </c>
      <c r="BU561" s="7" t="s">
        <v>339</v>
      </c>
      <c r="BV561" s="7">
        <v>10.5</v>
      </c>
      <c r="BW561" s="7" t="s">
        <v>345</v>
      </c>
      <c r="BX561" s="9">
        <v>0</v>
      </c>
      <c r="BY561" s="7" t="s">
        <v>295</v>
      </c>
      <c r="BZ561" s="7" t="s">
        <v>214</v>
      </c>
      <c r="CA561" s="25">
        <v>0</v>
      </c>
      <c r="CB561" s="25">
        <v>0</v>
      </c>
      <c r="CC561" s="25">
        <v>0</v>
      </c>
    </row>
    <row r="562" spans="1:81" x14ac:dyDescent="0.25">
      <c r="A562" s="7">
        <v>513</v>
      </c>
      <c r="B562" s="7">
        <v>44657</v>
      </c>
      <c r="C562" s="7" t="s">
        <v>386</v>
      </c>
      <c r="D562" s="7" t="s">
        <v>387</v>
      </c>
      <c r="E562" s="7" t="s">
        <v>387</v>
      </c>
      <c r="F562" s="7" t="s">
        <v>212</v>
      </c>
      <c r="H562" s="7" t="s">
        <v>222</v>
      </c>
      <c r="I562" s="8">
        <v>8.5</v>
      </c>
      <c r="J562" s="7" t="s">
        <v>214</v>
      </c>
      <c r="K562" s="8">
        <v>163.9669189453125</v>
      </c>
      <c r="L562" s="8">
        <v>5.0303134918212891</v>
      </c>
      <c r="M562" s="7" t="s">
        <v>388</v>
      </c>
      <c r="N562" s="7" t="s">
        <v>295</v>
      </c>
      <c r="O562" s="7" t="s">
        <v>389</v>
      </c>
      <c r="P562" s="7" t="s">
        <v>335</v>
      </c>
      <c r="Q562" s="7" t="s">
        <v>390</v>
      </c>
      <c r="R562" s="7" t="s">
        <v>337</v>
      </c>
      <c r="T562" s="8">
        <v>0.76875442266464233</v>
      </c>
      <c r="U562" s="8">
        <v>0.84275877475738525</v>
      </c>
      <c r="V562" s="8">
        <v>0.7731630802154541</v>
      </c>
      <c r="W562" s="8">
        <v>0.60595995187759399</v>
      </c>
      <c r="X562" s="8">
        <v>0.31634226441383362</v>
      </c>
      <c r="Y562" s="8">
        <v>0.73823028802871704</v>
      </c>
      <c r="Z562" s="8">
        <v>0.57706683874130249</v>
      </c>
      <c r="AA562" s="8">
        <v>0.94625318050384521</v>
      </c>
      <c r="AB562" s="8">
        <v>0.9702332615852356</v>
      </c>
      <c r="AC562" s="8">
        <v>0.91511350870132446</v>
      </c>
      <c r="AD562" s="8">
        <v>0.73177152872085571</v>
      </c>
      <c r="AE562" s="8">
        <v>0.90574866533279419</v>
      </c>
      <c r="AF562" s="8">
        <v>0.9179847240447998</v>
      </c>
      <c r="AG562" s="8">
        <v>0.88613849878311157</v>
      </c>
      <c r="AH562" s="8">
        <v>4.9203507602214813E-2</v>
      </c>
      <c r="AI562" s="8">
        <v>0.45193067193031311</v>
      </c>
      <c r="AJ562" s="8">
        <v>0.75236046314239502</v>
      </c>
      <c r="AK562" s="8">
        <v>0.5973278284072876</v>
      </c>
      <c r="AL562" s="8">
        <v>0.26008501648902893</v>
      </c>
      <c r="AM562" s="8">
        <v>9.4156734645366669E-2</v>
      </c>
      <c r="AN562" s="8">
        <v>0.39298596978187561</v>
      </c>
      <c r="AO562" s="8">
        <v>0.14648140966892242</v>
      </c>
      <c r="AP562" s="8">
        <v>0.54896712303161621</v>
      </c>
      <c r="AQ562" s="8"/>
      <c r="AR562" s="8"/>
      <c r="AS562" s="8">
        <v>0.62748821955778611</v>
      </c>
      <c r="AT562" s="8">
        <v>0.75127547706061149</v>
      </c>
      <c r="AU562" s="8">
        <v>0.9413079683283101</v>
      </c>
      <c r="AV562" s="8">
        <v>0.78030436668693492</v>
      </c>
      <c r="AW562" s="8">
        <v>0.53363227339602748</v>
      </c>
      <c r="AX562" s="8">
        <v>1.6073255024089306</v>
      </c>
      <c r="AY562" s="8">
        <v>-0.31530224757345371</v>
      </c>
      <c r="AZ562" s="8">
        <v>0.61639546507310505</v>
      </c>
      <c r="BA562" s="8">
        <v>0.7356793734778232</v>
      </c>
      <c r="BB562" s="8">
        <v>0.8226505754604907</v>
      </c>
      <c r="BC562" s="8">
        <v>-0.24197061040400578</v>
      </c>
      <c r="BD562" s="8">
        <v>0.24806886027143951</v>
      </c>
      <c r="BE562" s="8">
        <v>0.38013916279708121</v>
      </c>
      <c r="BF562" s="8">
        <v>0.80433670782691868</v>
      </c>
      <c r="BG562" s="7">
        <v>39.785108552755553</v>
      </c>
      <c r="BH562" s="7">
        <v>40.060231984752548</v>
      </c>
      <c r="BI562" s="7">
        <v>28.126861316749153</v>
      </c>
      <c r="BJ562" s="7">
        <v>10.172320909270081</v>
      </c>
      <c r="BK562" s="7">
        <v>8.0224329717817984</v>
      </c>
      <c r="BL562" s="7">
        <v>15.05984328521785</v>
      </c>
      <c r="BM562" s="7">
        <v>23.537799836754495</v>
      </c>
      <c r="BN562" s="7">
        <v>98.732502252311221</v>
      </c>
      <c r="BO562" s="7">
        <v>98.281390837569134</v>
      </c>
      <c r="BP562" s="7">
        <v>117.84817104821796</v>
      </c>
      <c r="BQ562" s="7">
        <v>147.28767776515255</v>
      </c>
      <c r="BR562" s="7">
        <v>150.81278277702901</v>
      </c>
      <c r="BS562" s="7">
        <v>139.27375791254826</v>
      </c>
      <c r="BT562" s="7" t="s">
        <v>21021</v>
      </c>
      <c r="BU562" s="7" t="s">
        <v>21022</v>
      </c>
      <c r="BV562" s="7">
        <v>8.5</v>
      </c>
      <c r="BW562" s="7" t="s">
        <v>222</v>
      </c>
      <c r="BX562" s="9">
        <v>0</v>
      </c>
      <c r="BY562" s="7" t="s">
        <v>295</v>
      </c>
      <c r="BZ562" s="7" t="s">
        <v>214</v>
      </c>
      <c r="CA562" s="25">
        <v>0</v>
      </c>
      <c r="CB562" s="25">
        <v>0</v>
      </c>
      <c r="CC562" s="25">
        <v>0</v>
      </c>
    </row>
    <row r="563" spans="1:81" x14ac:dyDescent="0.25">
      <c r="A563" s="7">
        <v>513</v>
      </c>
      <c r="B563" s="7">
        <v>44657</v>
      </c>
      <c r="C563" s="7" t="s">
        <v>391</v>
      </c>
      <c r="D563" s="7" t="s">
        <v>392</v>
      </c>
      <c r="E563" s="7" t="s">
        <v>392</v>
      </c>
      <c r="F563" s="7" t="s">
        <v>212</v>
      </c>
      <c r="H563" s="7" t="s">
        <v>224</v>
      </c>
      <c r="I563" s="8">
        <v>24.5</v>
      </c>
      <c r="J563" s="7" t="s">
        <v>214</v>
      </c>
      <c r="K563" s="8">
        <v>272.08834838867188</v>
      </c>
      <c r="L563" s="8">
        <v>1.0485999584197998</v>
      </c>
      <c r="M563" s="7" t="s">
        <v>361</v>
      </c>
      <c r="N563" s="7" t="s">
        <v>214</v>
      </c>
      <c r="O563" s="7" t="s">
        <v>343</v>
      </c>
      <c r="P563" s="7" t="s">
        <v>393</v>
      </c>
      <c r="Q563" s="7" t="s">
        <v>394</v>
      </c>
      <c r="R563" s="7" t="s">
        <v>242</v>
      </c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>
        <v>0.99838707121693526</v>
      </c>
      <c r="AT563" s="8">
        <v>2.5700689211079806</v>
      </c>
      <c r="AU563" s="8">
        <v>0.41410454548565651</v>
      </c>
      <c r="AV563" s="8">
        <v>2.1238723462360425</v>
      </c>
      <c r="AW563" s="8">
        <v>1.5695404658491074</v>
      </c>
      <c r="AX563" s="8">
        <v>1.9627118410037665</v>
      </c>
      <c r="AY563" s="8">
        <v>1.1220687447253681</v>
      </c>
      <c r="AZ563" s="8">
        <v>1.6729239947032433</v>
      </c>
      <c r="BA563" s="8">
        <v>2.1386941236133712</v>
      </c>
      <c r="BB563" s="8">
        <v>2.2432618798822976</v>
      </c>
      <c r="BC563" s="8">
        <v>2.0378965672775289</v>
      </c>
      <c r="BD563" s="8">
        <v>1.7851088022918511</v>
      </c>
      <c r="BE563" s="8">
        <v>1.3801152530279943</v>
      </c>
      <c r="BF563" s="8">
        <v>2.059657964204197</v>
      </c>
      <c r="BT563" s="7" t="s">
        <v>352</v>
      </c>
      <c r="BU563" s="7" t="s">
        <v>353</v>
      </c>
      <c r="BV563" s="7">
        <v>9.5</v>
      </c>
      <c r="BW563" s="7" t="s">
        <v>213</v>
      </c>
      <c r="BX563" s="9">
        <v>0</v>
      </c>
      <c r="BY563" s="7" t="s">
        <v>214</v>
      </c>
      <c r="BZ563" s="7" t="s">
        <v>214</v>
      </c>
      <c r="CA563" s="25">
        <v>0</v>
      </c>
      <c r="CB563" s="25">
        <v>0</v>
      </c>
      <c r="CC563" s="25">
        <v>0</v>
      </c>
    </row>
    <row r="564" spans="1:81" x14ac:dyDescent="0.25">
      <c r="A564" s="7">
        <v>513</v>
      </c>
      <c r="B564" s="7">
        <v>44657</v>
      </c>
      <c r="C564" s="7" t="s">
        <v>395</v>
      </c>
      <c r="D564" s="7" t="s">
        <v>395</v>
      </c>
      <c r="E564" s="7" t="s">
        <v>395</v>
      </c>
      <c r="F564" s="7" t="s">
        <v>360</v>
      </c>
      <c r="G564" s="7">
        <v>2</v>
      </c>
      <c r="H564" s="7" t="s">
        <v>226</v>
      </c>
      <c r="I564" s="8">
        <v>15.5</v>
      </c>
      <c r="J564" s="7" t="s">
        <v>214</v>
      </c>
      <c r="K564" s="8">
        <v>7252.58203125</v>
      </c>
      <c r="L564" s="8">
        <v>2.7183465957641602</v>
      </c>
      <c r="M564" s="7" t="s">
        <v>349</v>
      </c>
      <c r="N564" s="7" t="s">
        <v>231</v>
      </c>
      <c r="O564" s="7" t="s">
        <v>367</v>
      </c>
      <c r="P564" s="7" t="s">
        <v>469</v>
      </c>
      <c r="Q564" s="7" t="s">
        <v>397</v>
      </c>
      <c r="R564" s="7" t="s">
        <v>242</v>
      </c>
      <c r="T564" s="8">
        <v>0.5213855504989624</v>
      </c>
      <c r="U564" s="8">
        <v>0.50930964946746826</v>
      </c>
      <c r="V564" s="8">
        <v>0.53124994039535522</v>
      </c>
      <c r="W564" s="8">
        <v>0.47680827975273132</v>
      </c>
      <c r="X564" s="8">
        <v>0.1609126478433609</v>
      </c>
      <c r="Y564" s="8">
        <v>0.46374255418777466</v>
      </c>
      <c r="Z564" s="8">
        <v>0.38104552030563354</v>
      </c>
      <c r="AA564" s="8">
        <v>0.62757277488708496</v>
      </c>
      <c r="AB564" s="8">
        <v>0.60043549537658691</v>
      </c>
      <c r="AC564" s="8">
        <v>0.63868343830108643</v>
      </c>
      <c r="AD564" s="8">
        <v>0.72028267383575439</v>
      </c>
      <c r="AE564" s="8">
        <v>0.68131321668624878</v>
      </c>
      <c r="AF564" s="8">
        <v>0.64043408632278442</v>
      </c>
      <c r="AG564" s="8">
        <v>0.68916279077529907</v>
      </c>
      <c r="AH564" s="8">
        <v>3.4125196933746338</v>
      </c>
      <c r="AI564" s="8">
        <v>21.25799560546875</v>
      </c>
      <c r="AJ564" s="8">
        <v>31.534336090087891</v>
      </c>
      <c r="AK564" s="8">
        <v>28.465555191040039</v>
      </c>
      <c r="AL564" s="8">
        <v>14.193656921386719</v>
      </c>
      <c r="AM564" s="8">
        <v>3.321723461151123</v>
      </c>
      <c r="AN564" s="8">
        <v>17.121477127075195</v>
      </c>
      <c r="AO564" s="8">
        <v>6.7082977294921875</v>
      </c>
      <c r="AP564" s="8">
        <v>3.5460882186889648</v>
      </c>
      <c r="AQ564" s="8"/>
      <c r="AR564" s="8"/>
      <c r="AS564" s="8">
        <v>1.4946820534066749</v>
      </c>
      <c r="AT564" s="8">
        <v>0.85243883165031076</v>
      </c>
      <c r="AU564" s="8">
        <v>1.1897076573541174</v>
      </c>
      <c r="AV564" s="8">
        <v>0.97446322251130524</v>
      </c>
      <c r="AW564" s="8">
        <v>1.3710203866756934</v>
      </c>
      <c r="AX564" s="8">
        <v>0.85355771513301737</v>
      </c>
      <c r="AY564" s="8">
        <v>1.1665265348188463</v>
      </c>
      <c r="AZ564" s="8">
        <v>1.0042821163213553</v>
      </c>
      <c r="BA564" s="8">
        <v>1.2425189524669278</v>
      </c>
      <c r="BB564" s="8">
        <v>0.99122724114843686</v>
      </c>
      <c r="BC564" s="8">
        <v>0.91440903597538847</v>
      </c>
      <c r="BD564" s="8">
        <v>1.009955820704191</v>
      </c>
      <c r="BE564" s="8">
        <v>1.2298107701162746</v>
      </c>
      <c r="BF564" s="8">
        <v>0.94765415791143592</v>
      </c>
      <c r="BG564" s="8">
        <v>94.431981548301053</v>
      </c>
      <c r="BH564" s="8">
        <v>72.784262440155658</v>
      </c>
      <c r="BI564" s="8">
        <v>92.595571633728511</v>
      </c>
      <c r="BJ564" s="8">
        <v>65.719466293118217</v>
      </c>
      <c r="BK564" s="8">
        <v>77.734571587517948</v>
      </c>
      <c r="BL564" s="8">
        <v>53.621369290366339</v>
      </c>
      <c r="BM564" s="8">
        <v>76.14787046553127</v>
      </c>
      <c r="BN564" s="8">
        <v>403.82510572460268</v>
      </c>
      <c r="BO564" s="8">
        <v>1973.843691937428</v>
      </c>
      <c r="BP564" s="8">
        <v>537.01224120898439</v>
      </c>
      <c r="BQ564" s="8">
        <v>2486.2238278419072</v>
      </c>
      <c r="BR564" s="8">
        <v>1614.8184602245053</v>
      </c>
      <c r="BS564" s="8">
        <v>3363.648237186685</v>
      </c>
      <c r="BT564" s="7" t="s">
        <v>399</v>
      </c>
      <c r="BU564" s="7" t="s">
        <v>400</v>
      </c>
      <c r="BV564" s="7">
        <v>17.5</v>
      </c>
      <c r="BW564" s="7" t="s">
        <v>312</v>
      </c>
      <c r="BX564" s="9">
        <v>1.8999999761581421</v>
      </c>
      <c r="BY564" s="7" t="s">
        <v>231</v>
      </c>
      <c r="BZ564" s="7" t="s">
        <v>214</v>
      </c>
      <c r="CA564" s="25">
        <v>0</v>
      </c>
      <c r="CB564" s="25">
        <v>0</v>
      </c>
      <c r="CC564" s="25">
        <v>0</v>
      </c>
    </row>
    <row r="565" spans="1:81" x14ac:dyDescent="0.25">
      <c r="A565" s="7">
        <v>513</v>
      </c>
      <c r="B565" s="7">
        <v>44657</v>
      </c>
      <c r="C565" s="7" t="s">
        <v>398</v>
      </c>
      <c r="D565" s="7" t="s">
        <v>398</v>
      </c>
      <c r="E565" s="7" t="s">
        <v>395</v>
      </c>
      <c r="F565" s="7" t="s">
        <v>360</v>
      </c>
      <c r="G565" s="7">
        <v>2</v>
      </c>
      <c r="H565" s="7" t="s">
        <v>226</v>
      </c>
      <c r="I565" s="8">
        <v>15.5</v>
      </c>
      <c r="J565" s="7" t="s">
        <v>214</v>
      </c>
      <c r="K565" s="8">
        <v>3273.815673828125</v>
      </c>
      <c r="L565" s="8">
        <v>3.6261699199676514</v>
      </c>
      <c r="M565" s="7" t="s">
        <v>349</v>
      </c>
      <c r="N565" s="7" t="s">
        <v>231</v>
      </c>
      <c r="O565" s="7" t="s">
        <v>367</v>
      </c>
      <c r="P565" s="7" t="s">
        <v>469</v>
      </c>
      <c r="Q565" s="7" t="s">
        <v>397</v>
      </c>
      <c r="R565" s="7" t="s">
        <v>242</v>
      </c>
      <c r="T565" s="8">
        <v>0.53133004903793335</v>
      </c>
      <c r="U565" s="8">
        <v>0.51970589160919189</v>
      </c>
      <c r="V565" s="8">
        <v>0.53133690357208252</v>
      </c>
      <c r="W565" s="8">
        <v>0.48370125889778137</v>
      </c>
      <c r="X565" s="8">
        <v>0.16750220954418182</v>
      </c>
      <c r="Y565" s="8">
        <v>0.47475799918174744</v>
      </c>
      <c r="Z565" s="8">
        <v>0.40126398205757141</v>
      </c>
      <c r="AA565" s="8">
        <v>0.69719225168228149</v>
      </c>
      <c r="AB565" s="8">
        <v>0.67151814699172974</v>
      </c>
      <c r="AC565" s="8">
        <v>0.69611537456512451</v>
      </c>
      <c r="AD565" s="8">
        <v>0.77605050802230835</v>
      </c>
      <c r="AE565" s="8">
        <v>0.64358007907867432</v>
      </c>
      <c r="AF565" s="8">
        <v>0.70896172523498535</v>
      </c>
      <c r="AG565" s="8">
        <v>0.69672542810440063</v>
      </c>
      <c r="AH565" s="8">
        <v>1.5404137372970581</v>
      </c>
      <c r="AI565" s="8">
        <v>9.7788982391357422</v>
      </c>
      <c r="AJ565" s="8">
        <v>14.52518367767334</v>
      </c>
      <c r="AK565" s="8">
        <v>12.851474761962891</v>
      </c>
      <c r="AL565" s="8">
        <v>6.4996500015258789</v>
      </c>
      <c r="AM565" s="8">
        <v>1.5608315467834473</v>
      </c>
      <c r="AN565" s="8">
        <v>7.9122285842895508</v>
      </c>
      <c r="AO565" s="8">
        <v>3.1888043880462646</v>
      </c>
      <c r="AP565" s="8">
        <v>2.6267046928405762</v>
      </c>
      <c r="AQ565" s="8"/>
      <c r="AR565" s="8"/>
      <c r="AS565" s="8">
        <v>1.0568927841372504</v>
      </c>
      <c r="AT565" s="8">
        <v>0.30424333784900981</v>
      </c>
      <c r="AU565" s="8">
        <v>0.99501039914291201</v>
      </c>
      <c r="AV565" s="8">
        <v>0.29048907869372576</v>
      </c>
      <c r="AW565" s="8">
        <v>1.0591078303599963</v>
      </c>
      <c r="AX565" s="8">
        <v>0.3073332885207129</v>
      </c>
      <c r="AY565" s="8">
        <v>0.84023566457079868</v>
      </c>
      <c r="AZ565" s="8">
        <v>0.17807410553571951</v>
      </c>
      <c r="BA565" s="8">
        <v>1.10710687919986</v>
      </c>
      <c r="BB565" s="8">
        <v>0.37859049289027802</v>
      </c>
      <c r="BC565" s="8">
        <v>6.6595085825954373E-2</v>
      </c>
      <c r="BD565" s="8">
        <v>-0.25903306002849569</v>
      </c>
      <c r="BE565" s="8">
        <v>0.85415810720612872</v>
      </c>
      <c r="BF565" s="8">
        <v>0.1999495405768251</v>
      </c>
      <c r="BG565" s="7">
        <v>87.665001760700733</v>
      </c>
      <c r="BH565" s="7">
        <v>39.708160489396732</v>
      </c>
      <c r="BI565" s="7">
        <v>83.596747810146326</v>
      </c>
      <c r="BJ565" s="7">
        <v>24.057305739063615</v>
      </c>
      <c r="BK565" s="7">
        <v>50.67472878409577</v>
      </c>
      <c r="BL565" s="7">
        <v>-2.7439713260801084</v>
      </c>
      <c r="BM565" s="7">
        <v>47.159662209553836</v>
      </c>
      <c r="BN565" s="7">
        <v>403.82510572460268</v>
      </c>
      <c r="BO565" s="7">
        <v>1973.843691937428</v>
      </c>
      <c r="BP565" s="7">
        <v>537.01224120898439</v>
      </c>
      <c r="BQ565" s="7">
        <v>2486.2238278419072</v>
      </c>
      <c r="BR565" s="7">
        <v>1614.8184602245053</v>
      </c>
      <c r="BS565" s="7">
        <v>3363.648237186685</v>
      </c>
      <c r="BT565" s="7" t="s">
        <v>399</v>
      </c>
      <c r="BU565" s="7" t="s">
        <v>400</v>
      </c>
      <c r="BV565" s="7">
        <v>17</v>
      </c>
      <c r="BW565" s="7" t="s">
        <v>312</v>
      </c>
      <c r="BX565" s="9">
        <v>1.8999999761581421</v>
      </c>
      <c r="BY565" s="7" t="s">
        <v>231</v>
      </c>
      <c r="BZ565" s="7" t="s">
        <v>214</v>
      </c>
      <c r="CA565" s="25">
        <v>0</v>
      </c>
      <c r="CB565" s="25">
        <v>0</v>
      </c>
      <c r="CC565" s="25">
        <v>0</v>
      </c>
    </row>
    <row r="566" spans="1:81" x14ac:dyDescent="0.25">
      <c r="A566" s="7">
        <v>513</v>
      </c>
      <c r="B566" s="7">
        <v>44657</v>
      </c>
      <c r="C566" s="7" t="s">
        <v>401</v>
      </c>
      <c r="D566" s="7" t="s">
        <v>401</v>
      </c>
      <c r="E566" s="7" t="s">
        <v>401</v>
      </c>
      <c r="F566" s="7" t="s">
        <v>212</v>
      </c>
      <c r="H566" s="7" t="s">
        <v>402</v>
      </c>
      <c r="I566" s="8">
        <v>6.5</v>
      </c>
      <c r="J566" s="7" t="s">
        <v>214</v>
      </c>
      <c r="K566" s="8">
        <v>55.477188110351563</v>
      </c>
      <c r="L566" s="8">
        <v>3.8512990474700928</v>
      </c>
      <c r="M566" s="7" t="s">
        <v>349</v>
      </c>
      <c r="N566" s="7" t="s">
        <v>295</v>
      </c>
      <c r="O566" s="7" t="s">
        <v>350</v>
      </c>
      <c r="P566" s="7" t="s">
        <v>217</v>
      </c>
      <c r="Q566" s="7" t="s">
        <v>16540</v>
      </c>
      <c r="R566" s="7" t="s">
        <v>242</v>
      </c>
      <c r="T566" s="8">
        <v>0.58046072721481323</v>
      </c>
      <c r="U566" s="8">
        <v>0.59730684757232666</v>
      </c>
      <c r="V566" s="8">
        <v>0.55423730611801147</v>
      </c>
      <c r="W566" s="8">
        <v>0.38900309801101685</v>
      </c>
      <c r="X566" s="8">
        <v>0.28695198893547058</v>
      </c>
      <c r="Y566" s="8">
        <v>0.61274909973144531</v>
      </c>
      <c r="Z566" s="8">
        <v>0.54633194208145142</v>
      </c>
      <c r="AA566" s="8">
        <v>0.73373895883560181</v>
      </c>
      <c r="AB566" s="8">
        <v>0.81855493783950806</v>
      </c>
      <c r="AC566" s="8">
        <v>0.67436933517456055</v>
      </c>
      <c r="AD566" s="8">
        <v>0.27472728490829468</v>
      </c>
      <c r="AE566" s="8">
        <v>0.52358180284500122</v>
      </c>
      <c r="AF566" s="8">
        <v>0.7706790566444397</v>
      </c>
      <c r="AG566" s="8">
        <v>0.73818063735961914</v>
      </c>
      <c r="AH566" s="8">
        <v>7.9644257202744484E-3</v>
      </c>
      <c r="AI566" s="8">
        <v>5.5235140025615692E-2</v>
      </c>
      <c r="AJ566" s="8">
        <v>8.631347119808197E-2</v>
      </c>
      <c r="AK566" s="8">
        <v>6.9309987127780914E-2</v>
      </c>
      <c r="AL566" s="8">
        <v>2.7026068419218063E-2</v>
      </c>
      <c r="AM566" s="8">
        <v>1.3824895024299622E-2</v>
      </c>
      <c r="AN566" s="8">
        <v>5.2799072116613388E-2</v>
      </c>
      <c r="AO566" s="8">
        <v>2.2447675466537476E-2</v>
      </c>
      <c r="AP566" s="8">
        <v>-1.0121695995330811</v>
      </c>
      <c r="AQ566" s="8"/>
      <c r="AR566" s="8"/>
      <c r="AS566" s="8">
        <v>-0.60258226613063337</v>
      </c>
      <c r="AT566" s="8">
        <v>-0.2255635649586086</v>
      </c>
      <c r="AU566" s="8">
        <v>0.16022491264942321</v>
      </c>
      <c r="AV566" s="8">
        <v>-0.12908126448914553</v>
      </c>
      <c r="AW566" s="8">
        <v>-2.3745050407957335</v>
      </c>
      <c r="AX566" s="8">
        <v>-1.6970168267247825</v>
      </c>
      <c r="AY566" s="8">
        <v>-2.1872564019284031</v>
      </c>
      <c r="AZ566" s="8">
        <v>-1.8655797794896054</v>
      </c>
      <c r="BA566" s="8">
        <v>0.47399192531375817</v>
      </c>
      <c r="BB566" s="8">
        <v>-0.54673812493959595</v>
      </c>
      <c r="BC566" s="8">
        <v>1.2801626997780242</v>
      </c>
      <c r="BD566" s="8">
        <v>0.77787236276037497</v>
      </c>
      <c r="BE566" s="8">
        <v>-0.54166069518559412</v>
      </c>
      <c r="BF566" s="8">
        <v>-0.61435119964022711</v>
      </c>
      <c r="BG566" s="8">
        <v>-19.004887220822646</v>
      </c>
      <c r="BH566" s="8">
        <v>-24.898943639761171</v>
      </c>
      <c r="BI566" s="8">
        <v>-16.654920717400806</v>
      </c>
      <c r="BJ566" s="8">
        <v>-20.240198337571137</v>
      </c>
      <c r="BK566" s="8">
        <v>12.949264472507974</v>
      </c>
      <c r="BL566" s="8">
        <v>2.1050457527103932</v>
      </c>
      <c r="BM566" s="8">
        <v>-10.957439948389567</v>
      </c>
      <c r="BN566" s="8">
        <v>66.020565144007506</v>
      </c>
      <c r="BO566" s="8">
        <v>69.290421910872283</v>
      </c>
      <c r="BP566" s="8">
        <v>64.716869806373921</v>
      </c>
      <c r="BQ566" s="8">
        <v>66.705881015994152</v>
      </c>
      <c r="BR566" s="8">
        <v>48.29330030003139</v>
      </c>
      <c r="BS566" s="8">
        <v>54.309367918311452</v>
      </c>
      <c r="BT566" s="7" t="s">
        <v>220</v>
      </c>
      <c r="BU566" s="7" t="s">
        <v>221</v>
      </c>
      <c r="BV566" s="7">
        <v>6.5</v>
      </c>
      <c r="BW566" s="7" t="s">
        <v>402</v>
      </c>
      <c r="BX566" s="9">
        <v>2</v>
      </c>
      <c r="BY566" s="7" t="s">
        <v>295</v>
      </c>
      <c r="BZ566" s="7" t="s">
        <v>214</v>
      </c>
      <c r="CA566" s="25">
        <v>0</v>
      </c>
      <c r="CB566" s="25">
        <v>0</v>
      </c>
      <c r="CC566" s="25">
        <v>0</v>
      </c>
    </row>
    <row r="567" spans="1:81" x14ac:dyDescent="0.25">
      <c r="A567" s="7">
        <v>513</v>
      </c>
      <c r="B567" s="7">
        <v>44657</v>
      </c>
      <c r="C567" s="7" t="s">
        <v>403</v>
      </c>
      <c r="D567" s="7" t="s">
        <v>403</v>
      </c>
      <c r="E567" s="7" t="s">
        <v>403</v>
      </c>
      <c r="F567" s="7" t="s">
        <v>280</v>
      </c>
      <c r="H567" s="7" t="s">
        <v>224</v>
      </c>
      <c r="I567" s="8">
        <v>24.5</v>
      </c>
      <c r="J567" s="7" t="s">
        <v>214</v>
      </c>
      <c r="K567" s="8">
        <v>293.29498291015625</v>
      </c>
      <c r="L567" s="8">
        <v>3.4579000473022461</v>
      </c>
      <c r="M567" s="7" t="s">
        <v>289</v>
      </c>
      <c r="N567" s="7" t="s">
        <v>214</v>
      </c>
      <c r="O567" s="7" t="s">
        <v>290</v>
      </c>
      <c r="P567" s="7" t="s">
        <v>284</v>
      </c>
      <c r="Q567" s="7" t="s">
        <v>404</v>
      </c>
      <c r="R567" s="7" t="s">
        <v>291</v>
      </c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>
        <v>0.4168962360067095</v>
      </c>
      <c r="AT567" s="8">
        <v>1.6937593249587419</v>
      </c>
      <c r="AU567" s="8">
        <v>-1.2025851223486437</v>
      </c>
      <c r="AV567" s="8">
        <v>-0.45973071861092918</v>
      </c>
      <c r="AW567" s="8">
        <v>0.93897185715176235</v>
      </c>
      <c r="AX567" s="8">
        <v>1.0681630959185187</v>
      </c>
      <c r="AY567" s="8">
        <v>1.6791083584531008</v>
      </c>
      <c r="AZ567" s="8">
        <v>1.9442021995162957</v>
      </c>
      <c r="BA567" s="8">
        <v>0.62600206221917187</v>
      </c>
      <c r="BB567" s="8">
        <v>1.1851703931327473</v>
      </c>
      <c r="BC567" s="8">
        <v>0.12245100000607655</v>
      </c>
      <c r="BD567" s="8">
        <v>1.0101376941354079</v>
      </c>
      <c r="BE567" s="8">
        <v>0.43014073191469615</v>
      </c>
      <c r="BF567" s="8">
        <v>1.0736169981751302</v>
      </c>
      <c r="BT567" s="7" t="s">
        <v>214</v>
      </c>
      <c r="BU567" s="7" t="s">
        <v>214</v>
      </c>
      <c r="BV567" s="7">
        <v>13.5</v>
      </c>
      <c r="BW567" s="7" t="s">
        <v>238</v>
      </c>
      <c r="BX567" s="9">
        <v>0</v>
      </c>
      <c r="BY567" s="7" t="s">
        <v>214</v>
      </c>
      <c r="BZ567" s="7" t="s">
        <v>214</v>
      </c>
      <c r="CA567" s="25">
        <v>0</v>
      </c>
      <c r="CB567" s="25">
        <v>0</v>
      </c>
      <c r="CC567" s="25">
        <v>0</v>
      </c>
    </row>
    <row r="568" spans="1:81" x14ac:dyDescent="0.25">
      <c r="A568" s="7">
        <v>513</v>
      </c>
      <c r="B568" s="7">
        <v>44657</v>
      </c>
      <c r="C568" s="7" t="s">
        <v>21053</v>
      </c>
      <c r="D568" s="7" t="s">
        <v>20983</v>
      </c>
      <c r="E568" s="7" t="s">
        <v>20983</v>
      </c>
      <c r="F568" s="7" t="s">
        <v>280</v>
      </c>
      <c r="G568" s="7">
        <v>1</v>
      </c>
      <c r="H568" s="7" t="s">
        <v>245</v>
      </c>
      <c r="I568" s="8">
        <v>12.5</v>
      </c>
      <c r="J568" s="7" t="s">
        <v>214</v>
      </c>
      <c r="K568" s="8">
        <v>211.65626525878906</v>
      </c>
      <c r="L568" s="8">
        <v>9.7877998352050781</v>
      </c>
      <c r="M568" s="7" t="s">
        <v>322</v>
      </c>
      <c r="N568" s="7" t="s">
        <v>231</v>
      </c>
      <c r="O568" s="7" t="s">
        <v>268</v>
      </c>
      <c r="P568" s="7" t="s">
        <v>284</v>
      </c>
      <c r="Q568" s="7" t="s">
        <v>21054</v>
      </c>
      <c r="R568" s="7" t="s">
        <v>291</v>
      </c>
      <c r="T568" s="8">
        <v>0.83064007759094238</v>
      </c>
      <c r="U568" s="8">
        <v>0.85650885105133057</v>
      </c>
      <c r="V568" s="8">
        <v>0.83413940668106079</v>
      </c>
      <c r="W568" s="8">
        <v>0.65516948699951172</v>
      </c>
      <c r="X568" s="8">
        <v>0.43820267915725708</v>
      </c>
      <c r="Y568" s="8">
        <v>0.82951521873474121</v>
      </c>
      <c r="Z568" s="8">
        <v>0.6948082447052002</v>
      </c>
      <c r="AA568" s="8">
        <v>0.88080394268035889</v>
      </c>
      <c r="AB568" s="8">
        <v>0.92973726987838745</v>
      </c>
      <c r="AC568" s="8">
        <v>0.94995385408401489</v>
      </c>
      <c r="AD568" s="8">
        <v>0.83346349000930786</v>
      </c>
      <c r="AE568" s="8">
        <v>0.65346139669418335</v>
      </c>
      <c r="AF568" s="8">
        <v>0.9197918176651001</v>
      </c>
      <c r="AG568" s="8">
        <v>0.88968026638031006</v>
      </c>
      <c r="AH568" s="8">
        <v>6.612028181552887E-2</v>
      </c>
      <c r="AI568" s="8">
        <v>0.65619927644729614</v>
      </c>
      <c r="AJ568" s="8">
        <v>1.02752685546875</v>
      </c>
      <c r="AK568" s="8">
        <v>0.86600208282470703</v>
      </c>
      <c r="AL568" s="8">
        <v>0.37788853049278259</v>
      </c>
      <c r="AM568" s="8">
        <v>0.17527011036872864</v>
      </c>
      <c r="AN568" s="8">
        <v>0.59340089559555054</v>
      </c>
      <c r="AO568" s="8">
        <v>0.23700636625289917</v>
      </c>
      <c r="AP568" s="8">
        <v>-0.19683963060379028</v>
      </c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7">
        <v>-4.325584736547615</v>
      </c>
      <c r="BH568" s="7">
        <v>-20.233039586462851</v>
      </c>
      <c r="BI568" s="7">
        <v>5.334328546673154</v>
      </c>
      <c r="BJ568" s="7">
        <v>6.4882491359335379</v>
      </c>
      <c r="BK568" s="7">
        <v>-1.1099302629403527</v>
      </c>
      <c r="BL568" s="7">
        <v>24.232349443433669</v>
      </c>
      <c r="BM568" s="7">
        <v>1.7310620900149232</v>
      </c>
      <c r="BN568" s="7">
        <v>220.81163636276997</v>
      </c>
      <c r="BO568" s="7">
        <v>254.48076119582868</v>
      </c>
      <c r="BP568" s="7">
        <v>200.36582468026722</v>
      </c>
      <c r="BQ568" s="7">
        <v>197.92347945698648</v>
      </c>
      <c r="BR568" s="7">
        <v>214.00550220030567</v>
      </c>
      <c r="BS568" s="7">
        <v>160.3669794423584</v>
      </c>
      <c r="BT568" s="7" t="s">
        <v>297</v>
      </c>
      <c r="BU568" s="7" t="s">
        <v>298</v>
      </c>
      <c r="BV568" s="7">
        <v>12</v>
      </c>
      <c r="BW568" s="7" t="s">
        <v>245</v>
      </c>
      <c r="BX568" s="9">
        <v>3</v>
      </c>
      <c r="BY568" s="7" t="s">
        <v>231</v>
      </c>
      <c r="BZ568" s="7" t="s">
        <v>214</v>
      </c>
      <c r="CA568" s="25">
        <v>0</v>
      </c>
      <c r="CB568" s="25">
        <v>0</v>
      </c>
      <c r="CC568" s="25">
        <v>0</v>
      </c>
    </row>
    <row r="569" spans="1:81" x14ac:dyDescent="0.25">
      <c r="A569" s="7">
        <v>513</v>
      </c>
      <c r="B569" s="7">
        <v>44657</v>
      </c>
      <c r="C569" s="7" t="s">
        <v>405</v>
      </c>
      <c r="D569" s="7" t="s">
        <v>405</v>
      </c>
      <c r="E569" s="7" t="s">
        <v>405</v>
      </c>
      <c r="F569" s="7" t="s">
        <v>237</v>
      </c>
      <c r="H569" s="7" t="s">
        <v>224</v>
      </c>
      <c r="I569" s="8">
        <v>24.5</v>
      </c>
      <c r="J569" s="7" t="s">
        <v>214</v>
      </c>
      <c r="K569" s="8">
        <v>10344.8564453125</v>
      </c>
      <c r="L569" s="8">
        <v>0.81669998168945313</v>
      </c>
      <c r="M569" s="7" t="s">
        <v>300</v>
      </c>
      <c r="N569" s="7" t="s">
        <v>214</v>
      </c>
      <c r="O569" s="7" t="s">
        <v>406</v>
      </c>
      <c r="P569" s="7" t="s">
        <v>407</v>
      </c>
      <c r="Q569" s="7" t="s">
        <v>408</v>
      </c>
      <c r="R569" s="7" t="s">
        <v>291</v>
      </c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>
        <v>2.8870804976643107</v>
      </c>
      <c r="AT569" s="8">
        <v>2.1376014776185683</v>
      </c>
      <c r="AU569" s="8">
        <v>2.9442413441019695</v>
      </c>
      <c r="AV569" s="8">
        <v>2.3321705052463488</v>
      </c>
      <c r="AW569" s="8">
        <v>2.4119313742139576</v>
      </c>
      <c r="AX569" s="8">
        <v>1.6936574243600069</v>
      </c>
      <c r="AY569" s="8">
        <v>2.0069452798167506</v>
      </c>
      <c r="AZ569" s="8">
        <v>1.4011357313997099</v>
      </c>
      <c r="BA569" s="8">
        <v>2.6387835859661974</v>
      </c>
      <c r="BB569" s="8">
        <v>1.8270408302076584</v>
      </c>
      <c r="BC569" s="8">
        <v>2.6387835859661974</v>
      </c>
      <c r="BD569" s="8">
        <v>1.8270408302076584</v>
      </c>
      <c r="BE569" s="8">
        <v>2.5879609446215643</v>
      </c>
      <c r="BF569" s="8">
        <v>1.869774466506658</v>
      </c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7" t="s">
        <v>214</v>
      </c>
      <c r="BU569" s="7" t="s">
        <v>214</v>
      </c>
      <c r="BV569" s="7">
        <v>20.5</v>
      </c>
      <c r="BW569" s="7" t="s">
        <v>299</v>
      </c>
      <c r="BX569" s="9">
        <v>0</v>
      </c>
      <c r="BY569" s="7" t="s">
        <v>214</v>
      </c>
      <c r="BZ569" s="7" t="s">
        <v>214</v>
      </c>
      <c r="CA569" s="25">
        <v>0</v>
      </c>
      <c r="CB569" s="25">
        <v>0</v>
      </c>
      <c r="CC569" s="25">
        <v>0</v>
      </c>
    </row>
    <row r="570" spans="1:81" x14ac:dyDescent="0.25">
      <c r="A570" s="7">
        <v>513</v>
      </c>
      <c r="B570" s="7">
        <v>44657</v>
      </c>
      <c r="C570" s="7" t="s">
        <v>18196</v>
      </c>
      <c r="D570" s="7" t="s">
        <v>18196</v>
      </c>
      <c r="E570" s="7" t="s">
        <v>18196</v>
      </c>
      <c r="F570" s="7" t="s">
        <v>643</v>
      </c>
      <c r="H570" s="7" t="s">
        <v>224</v>
      </c>
      <c r="I570" s="8">
        <v>24.5</v>
      </c>
      <c r="J570" s="7" t="s">
        <v>214</v>
      </c>
      <c r="K570" s="8">
        <v>108.33671569824219</v>
      </c>
      <c r="L570" s="8">
        <v>4.3860001564025879</v>
      </c>
      <c r="M570" s="7" t="s">
        <v>349</v>
      </c>
      <c r="N570" s="7" t="s">
        <v>214</v>
      </c>
      <c r="O570" s="7" t="s">
        <v>389</v>
      </c>
      <c r="P570" s="7" t="s">
        <v>410</v>
      </c>
      <c r="Q570" s="7" t="s">
        <v>18509</v>
      </c>
      <c r="R570" s="7" t="s">
        <v>242</v>
      </c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7" t="s">
        <v>352</v>
      </c>
      <c r="BU570" s="7" t="s">
        <v>353</v>
      </c>
      <c r="BV570" s="7">
        <v>8.5</v>
      </c>
      <c r="BW570" s="7" t="s">
        <v>222</v>
      </c>
      <c r="BX570" s="9">
        <v>0</v>
      </c>
      <c r="BY570" s="7" t="s">
        <v>214</v>
      </c>
      <c r="BZ570" s="7" t="s">
        <v>214</v>
      </c>
      <c r="CA570" s="25">
        <v>0</v>
      </c>
      <c r="CB570" s="25">
        <v>0</v>
      </c>
      <c r="CC570" s="25">
        <v>0</v>
      </c>
    </row>
    <row r="571" spans="1:81" x14ac:dyDescent="0.25">
      <c r="A571" s="7">
        <v>513</v>
      </c>
      <c r="B571" s="7">
        <v>44657</v>
      </c>
      <c r="C571" s="7" t="s">
        <v>411</v>
      </c>
      <c r="D571" s="7" t="s">
        <v>412</v>
      </c>
      <c r="E571" s="7" t="s">
        <v>413</v>
      </c>
      <c r="F571" s="7" t="s">
        <v>212</v>
      </c>
      <c r="G571" s="7">
        <v>2</v>
      </c>
      <c r="H571" s="7" t="s">
        <v>345</v>
      </c>
      <c r="I571" s="8">
        <v>10.5</v>
      </c>
      <c r="J571" s="7" t="s">
        <v>414</v>
      </c>
      <c r="K571" s="8">
        <v>72.629981994628906</v>
      </c>
      <c r="L571" s="8">
        <v>18.444900512695313</v>
      </c>
      <c r="M571" s="7" t="s">
        <v>361</v>
      </c>
      <c r="N571" s="7" t="s">
        <v>231</v>
      </c>
      <c r="O571" s="7" t="s">
        <v>358</v>
      </c>
      <c r="P571" s="7" t="s">
        <v>393</v>
      </c>
      <c r="Q571" s="7" t="s">
        <v>415</v>
      </c>
      <c r="R571" s="7" t="s">
        <v>242</v>
      </c>
      <c r="T571" s="8">
        <v>0.41434487700462341</v>
      </c>
      <c r="U571" s="8">
        <v>0.55220586061477661</v>
      </c>
      <c r="V571" s="8">
        <v>0.38974249362945557</v>
      </c>
      <c r="W571" s="8">
        <v>0.45475620031356812</v>
      </c>
      <c r="X571" s="8">
        <v>-0.2514224648475647</v>
      </c>
      <c r="Y571" s="8">
        <v>0.27739846706390381</v>
      </c>
      <c r="Z571" s="8">
        <v>0.2314675897359848</v>
      </c>
      <c r="AA571" s="8">
        <v>0.66634786128997803</v>
      </c>
      <c r="AB571" s="8">
        <v>0.70993459224700928</v>
      </c>
      <c r="AC571" s="8">
        <v>0.63037818670272827</v>
      </c>
      <c r="AD571" s="8">
        <v>0.58767741918563843</v>
      </c>
      <c r="AE571" s="8">
        <v>0.31052207946777344</v>
      </c>
      <c r="AF571" s="8">
        <v>0.56170141696929932</v>
      </c>
      <c r="AG571" s="8">
        <v>0.54323416948318481</v>
      </c>
      <c r="AH571" s="8">
        <v>2.3429365828633308E-2</v>
      </c>
      <c r="AI571" s="8">
        <v>0.11598736047744751</v>
      </c>
      <c r="AJ571" s="8">
        <v>0.23474057018756866</v>
      </c>
      <c r="AK571" s="8">
        <v>0.14337845146656036</v>
      </c>
      <c r="AL571" s="8">
        <v>9.2942535877227783E-2</v>
      </c>
      <c r="AM571" s="8">
        <v>9.9999997473787516E-5</v>
      </c>
      <c r="AN571" s="8">
        <v>7.0315927267074585E-2</v>
      </c>
      <c r="AO571" s="8">
        <v>2.7977637946605682E-2</v>
      </c>
      <c r="AP571" s="8">
        <v>-0.85235375165939331</v>
      </c>
      <c r="AQ571" s="8"/>
      <c r="AR571" s="8"/>
      <c r="AS571" s="8">
        <v>2.4394543380668789</v>
      </c>
      <c r="AT571" s="8">
        <v>1.9953848025795045</v>
      </c>
      <c r="AU571" s="8">
        <v>2.9911612076747711</v>
      </c>
      <c r="AV571" s="8">
        <v>2.1449682158622383</v>
      </c>
      <c r="AW571" s="8">
        <v>1.1481135401889204</v>
      </c>
      <c r="AX571" s="8">
        <v>1.2306680438804525</v>
      </c>
      <c r="AY571" s="8">
        <v>2.2743820198799378</v>
      </c>
      <c r="AZ571" s="8">
        <v>1.56139108790068</v>
      </c>
      <c r="BA571" s="8">
        <v>2.3248452467459448</v>
      </c>
      <c r="BB571" s="8">
        <v>1.8175123781029043</v>
      </c>
      <c r="BC571" s="8">
        <v>2.2452908024175624</v>
      </c>
      <c r="BD571" s="8">
        <v>1.7635872292645201</v>
      </c>
      <c r="BE571" s="8">
        <v>2.2372078591623361</v>
      </c>
      <c r="BF571" s="8">
        <v>1.7522519595983832</v>
      </c>
      <c r="BG571" s="8">
        <v>-50</v>
      </c>
      <c r="BH571" s="8">
        <v>-50</v>
      </c>
      <c r="BI571" s="8">
        <v>-50</v>
      </c>
      <c r="BJ571" s="8">
        <v>-50</v>
      </c>
      <c r="BK571" s="8">
        <v>-50</v>
      </c>
      <c r="BL571" s="8">
        <v>-50</v>
      </c>
      <c r="BM571" s="8">
        <v>-50</v>
      </c>
      <c r="BN571" s="8">
        <v>147.65258339942349</v>
      </c>
      <c r="BO571" s="8">
        <v>139.40212108091376</v>
      </c>
      <c r="BP571" s="8">
        <v>165.74755851420014</v>
      </c>
      <c r="BQ571" s="8">
        <v>133.51029163713923</v>
      </c>
      <c r="BR571" s="8">
        <v>139.33712416082929</v>
      </c>
      <c r="BS571" s="8">
        <v>130.73373297790357</v>
      </c>
      <c r="BT571" s="7" t="s">
        <v>416</v>
      </c>
      <c r="BU571" s="7" t="s">
        <v>417</v>
      </c>
      <c r="BV571" s="7">
        <v>7.5</v>
      </c>
      <c r="BW571" s="7" t="s">
        <v>354</v>
      </c>
      <c r="BX571" s="9">
        <v>2</v>
      </c>
      <c r="BY571" s="7" t="s">
        <v>231</v>
      </c>
      <c r="BZ571" s="7" t="s">
        <v>214</v>
      </c>
      <c r="CA571" s="25">
        <v>0</v>
      </c>
      <c r="CB571" s="25">
        <v>0</v>
      </c>
      <c r="CC571" s="25">
        <v>0</v>
      </c>
    </row>
    <row r="572" spans="1:81" x14ac:dyDescent="0.25">
      <c r="A572" s="7">
        <v>513</v>
      </c>
      <c r="B572" s="7">
        <v>44657</v>
      </c>
      <c r="C572" s="7" t="s">
        <v>418</v>
      </c>
      <c r="D572" s="7" t="s">
        <v>413</v>
      </c>
      <c r="E572" s="7" t="s">
        <v>413</v>
      </c>
      <c r="F572" s="7" t="s">
        <v>212</v>
      </c>
      <c r="G572" s="7">
        <v>2</v>
      </c>
      <c r="H572" s="7" t="s">
        <v>222</v>
      </c>
      <c r="I572" s="8">
        <v>8.5</v>
      </c>
      <c r="J572" s="7" t="s">
        <v>414</v>
      </c>
      <c r="K572" s="8">
        <v>84.077934265136719</v>
      </c>
      <c r="L572" s="8">
        <v>6.097012996673584</v>
      </c>
      <c r="M572" s="7" t="s">
        <v>361</v>
      </c>
      <c r="N572" s="7" t="s">
        <v>231</v>
      </c>
      <c r="O572" s="7" t="s">
        <v>350</v>
      </c>
      <c r="P572" s="7" t="s">
        <v>393</v>
      </c>
      <c r="Q572" s="7" t="s">
        <v>415</v>
      </c>
      <c r="R572" s="7" t="s">
        <v>242</v>
      </c>
      <c r="T572" s="8">
        <v>0.5198357105255127</v>
      </c>
      <c r="U572" s="8">
        <v>0.62349051237106323</v>
      </c>
      <c r="V572" s="8">
        <v>0.53936070203781128</v>
      </c>
      <c r="W572" s="8">
        <v>0.45814064145088196</v>
      </c>
      <c r="X572" s="8">
        <v>0.1420389860868454</v>
      </c>
      <c r="Y572" s="8">
        <v>0.45508262515068054</v>
      </c>
      <c r="Z572" s="8">
        <v>0.31303182244300842</v>
      </c>
      <c r="AA572" s="8">
        <v>0.9445873498916626</v>
      </c>
      <c r="AB572" s="8">
        <v>0.95082151889801025</v>
      </c>
      <c r="AC572" s="8">
        <v>0.91281074285507202</v>
      </c>
      <c r="AD572" s="8">
        <v>0.73697531223297119</v>
      </c>
      <c r="AE572" s="8">
        <v>0.58420199155807495</v>
      </c>
      <c r="AF572" s="8">
        <v>0.93492883443832397</v>
      </c>
      <c r="AG572" s="8">
        <v>0.88572651147842407</v>
      </c>
      <c r="AH572" s="8">
        <v>2.1424379199743271E-2</v>
      </c>
      <c r="AI572" s="8">
        <v>0.13306459784507751</v>
      </c>
      <c r="AJ572" s="8">
        <v>0.24236211180686951</v>
      </c>
      <c r="AK572" s="8">
        <v>0.18144005537033081</v>
      </c>
      <c r="AL572" s="8">
        <v>8.5621416568756104E-2</v>
      </c>
      <c r="AM572" s="8">
        <v>1.8408311530947685E-2</v>
      </c>
      <c r="AN572" s="8">
        <v>0.1054842546582222</v>
      </c>
      <c r="AO572" s="8">
        <v>3.4598484635353088E-2</v>
      </c>
      <c r="AP572" s="8">
        <v>-0.41206899285316467</v>
      </c>
      <c r="AQ572" s="8"/>
      <c r="AR572" s="8"/>
      <c r="AS572" s="8">
        <v>1.1812507000082211</v>
      </c>
      <c r="AT572" s="8">
        <v>1.6949256499642373</v>
      </c>
      <c r="AU572" s="8">
        <v>1.9574925838722288</v>
      </c>
      <c r="AV572" s="8">
        <v>2.1180762383277143</v>
      </c>
      <c r="AW572" s="8">
        <v>-0.77057239677278655</v>
      </c>
      <c r="AX572" s="8">
        <v>-0.74530235032741321</v>
      </c>
      <c r="AY572" s="8">
        <v>0.67574331019869049</v>
      </c>
      <c r="AZ572" s="8">
        <v>0.71281579016550189</v>
      </c>
      <c r="BA572" s="8">
        <v>-0.21607111841049226</v>
      </c>
      <c r="BB572" s="8">
        <v>9.9221424008233056E-2</v>
      </c>
      <c r="BC572" s="8">
        <v>1.8853653641816301</v>
      </c>
      <c r="BD572" s="8">
        <v>1.3100853856163031</v>
      </c>
      <c r="BE572" s="8">
        <v>0.78553474051291516</v>
      </c>
      <c r="BF572" s="8">
        <v>0.86497035629242947</v>
      </c>
      <c r="BG572" s="7">
        <v>-17.429743148733714</v>
      </c>
      <c r="BH572" s="7">
        <v>-16.893203545703596</v>
      </c>
      <c r="BI572" s="7">
        <v>-23.182861611309509</v>
      </c>
      <c r="BJ572" s="7">
        <v>-12.242518199591235</v>
      </c>
      <c r="BK572" s="7">
        <v>-30.550596954523147</v>
      </c>
      <c r="BL572" s="7">
        <v>-3.9739930790150786</v>
      </c>
      <c r="BM572" s="7">
        <v>-17.378819423146044</v>
      </c>
      <c r="BN572" s="7">
        <v>98.732502252311221</v>
      </c>
      <c r="BO572" s="7">
        <v>98.281390837569134</v>
      </c>
      <c r="BP572" s="7">
        <v>103.56960541147114</v>
      </c>
      <c r="BQ572" s="7">
        <v>94.371190669386436</v>
      </c>
      <c r="BR572" s="7">
        <v>109.76424509016755</v>
      </c>
      <c r="BS572" s="7">
        <v>87.419185553812099</v>
      </c>
      <c r="BT572" s="7" t="s">
        <v>416</v>
      </c>
      <c r="BU572" s="7" t="s">
        <v>417</v>
      </c>
      <c r="BV572" s="7">
        <v>6.5</v>
      </c>
      <c r="BW572" s="7" t="s">
        <v>402</v>
      </c>
      <c r="BX572" s="9">
        <v>2</v>
      </c>
      <c r="BY572" s="7" t="s">
        <v>231</v>
      </c>
      <c r="BZ572" s="7" t="s">
        <v>214</v>
      </c>
      <c r="CA572" s="25">
        <v>0</v>
      </c>
      <c r="CB572" s="25">
        <v>0</v>
      </c>
      <c r="CC572" s="25">
        <v>0</v>
      </c>
    </row>
    <row r="573" spans="1:81" x14ac:dyDescent="0.25">
      <c r="A573" s="7">
        <v>513</v>
      </c>
      <c r="B573" s="7">
        <v>44657</v>
      </c>
      <c r="C573" s="7" t="s">
        <v>419</v>
      </c>
      <c r="D573" s="7" t="s">
        <v>420</v>
      </c>
      <c r="E573" s="7" t="s">
        <v>421</v>
      </c>
      <c r="F573" s="7" t="s">
        <v>237</v>
      </c>
      <c r="H573" s="7" t="s">
        <v>224</v>
      </c>
      <c r="I573" s="8">
        <v>24.5</v>
      </c>
      <c r="J573" s="7" t="s">
        <v>214</v>
      </c>
      <c r="K573" s="8">
        <v>506.7867431640625</v>
      </c>
      <c r="L573" s="8">
        <v>5.6486353874206543</v>
      </c>
      <c r="M573" s="7" t="s">
        <v>422</v>
      </c>
      <c r="N573" s="7" t="s">
        <v>214</v>
      </c>
      <c r="O573" s="7" t="s">
        <v>214</v>
      </c>
      <c r="P573" s="7" t="s">
        <v>233</v>
      </c>
      <c r="Q573" s="7" t="s">
        <v>20659</v>
      </c>
      <c r="R573" s="7" t="s">
        <v>291</v>
      </c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>
        <v>1.331090201015376</v>
      </c>
      <c r="AT573" s="8">
        <v>2.6025842770321193</v>
      </c>
      <c r="AU573" s="8">
        <v>2.1812852772642053</v>
      </c>
      <c r="AV573" s="8">
        <v>1.9453902335571358</v>
      </c>
      <c r="AW573" s="8">
        <v>1.7463146295035583</v>
      </c>
      <c r="AX573" s="8">
        <v>1.2754651700559809</v>
      </c>
      <c r="AY573" s="8">
        <v>1.3629587492762441</v>
      </c>
      <c r="AZ573" s="8">
        <v>0.8130765095392577</v>
      </c>
      <c r="BA573" s="8">
        <v>0.82817925962590455</v>
      </c>
      <c r="BB573" s="8">
        <v>0.62264495469811854</v>
      </c>
      <c r="BC573" s="8">
        <v>0.63413461013930383</v>
      </c>
      <c r="BD573" s="8">
        <v>0.96691639769061011</v>
      </c>
      <c r="BE573" s="8">
        <v>1.3473271211374318</v>
      </c>
      <c r="BF573" s="8">
        <v>1.371012923762204</v>
      </c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7" t="s">
        <v>214</v>
      </c>
      <c r="BU573" s="7" t="s">
        <v>214</v>
      </c>
      <c r="BV573" s="7">
        <v>14.5</v>
      </c>
      <c r="BW573" s="7" t="s">
        <v>287</v>
      </c>
      <c r="BX573" s="9">
        <v>0</v>
      </c>
      <c r="BY573" s="7" t="s">
        <v>214</v>
      </c>
      <c r="BZ573" s="7" t="s">
        <v>214</v>
      </c>
      <c r="CA573" s="25">
        <v>0</v>
      </c>
      <c r="CB573" s="25">
        <v>0</v>
      </c>
      <c r="CC573" s="25">
        <v>0</v>
      </c>
    </row>
    <row r="574" spans="1:81" x14ac:dyDescent="0.25">
      <c r="A574" s="7">
        <v>513</v>
      </c>
      <c r="B574" s="7">
        <v>44657</v>
      </c>
      <c r="C574" s="7" t="s">
        <v>423</v>
      </c>
      <c r="D574" s="7" t="s">
        <v>424</v>
      </c>
      <c r="E574" s="7" t="s">
        <v>425</v>
      </c>
      <c r="F574" s="7" t="s">
        <v>254</v>
      </c>
      <c r="G574" s="7">
        <v>1</v>
      </c>
      <c r="H574" s="7" t="s">
        <v>345</v>
      </c>
      <c r="I574" s="8">
        <v>10.5</v>
      </c>
      <c r="J574" s="7" t="s">
        <v>214</v>
      </c>
      <c r="K574" s="8">
        <v>168.14910888671875</v>
      </c>
      <c r="L574" s="8">
        <v>14.311100006103516</v>
      </c>
      <c r="M574" s="7" t="s">
        <v>315</v>
      </c>
      <c r="N574" s="7" t="s">
        <v>231</v>
      </c>
      <c r="O574" s="7" t="s">
        <v>374</v>
      </c>
      <c r="P574" s="7" t="s">
        <v>217</v>
      </c>
      <c r="Q574" s="7" t="s">
        <v>426</v>
      </c>
      <c r="R574" s="7" t="s">
        <v>291</v>
      </c>
      <c r="T574" s="8">
        <v>0.26807084679603577</v>
      </c>
      <c r="U574" s="8">
        <v>0.32489031553268433</v>
      </c>
      <c r="V574" s="8">
        <v>0.24760958552360535</v>
      </c>
      <c r="W574" s="8">
        <v>0.13890911638736725</v>
      </c>
      <c r="X574" s="8">
        <v>2.5216303765773773E-2</v>
      </c>
      <c r="Y574" s="8">
        <v>0.20570065081119537</v>
      </c>
      <c r="Z574" s="8">
        <v>8.8964655995368958E-2</v>
      </c>
      <c r="AA574" s="8">
        <v>0.70713043212890625</v>
      </c>
      <c r="AB574" s="8">
        <v>0.69480341672897339</v>
      </c>
      <c r="AC574" s="8">
        <v>0.65544247627258301</v>
      </c>
      <c r="AD574" s="8">
        <v>0.63204538822174072</v>
      </c>
      <c r="AE574" s="8">
        <v>0.46422773599624634</v>
      </c>
      <c r="AF574" s="8">
        <v>0.65396708250045776</v>
      </c>
      <c r="AG574" s="8">
        <v>0.67536336183547974</v>
      </c>
      <c r="AH574" s="8">
        <v>4.5683488249778748E-2</v>
      </c>
      <c r="AI574" s="8">
        <v>0.1463177502155304</v>
      </c>
      <c r="AJ574" s="8">
        <v>0.26929152011871338</v>
      </c>
      <c r="AK574" s="8">
        <v>0.17761200666427612</v>
      </c>
      <c r="AL574" s="8">
        <v>5.5356081575155258E-2</v>
      </c>
      <c r="AM574" s="8">
        <v>6.9684921763837337E-3</v>
      </c>
      <c r="AN574" s="8">
        <v>0.10166794806718826</v>
      </c>
      <c r="AO574" s="8">
        <v>2.0967038348317146E-2</v>
      </c>
      <c r="AP574" s="8">
        <v>-8.0521397292613983E-2</v>
      </c>
      <c r="AQ574" s="8"/>
      <c r="AR574" s="8"/>
      <c r="AS574" s="7">
        <v>-0.55756297646247155</v>
      </c>
      <c r="AT574" s="7">
        <v>-0.55607479573794938</v>
      </c>
      <c r="AU574" s="7">
        <v>-8.0310406865735651E-2</v>
      </c>
      <c r="AV574" s="7">
        <v>-0.29072079579073873</v>
      </c>
      <c r="AW574" s="7">
        <v>0.11124066826169915</v>
      </c>
      <c r="AX574" s="7">
        <v>0.81716489397917169</v>
      </c>
      <c r="AY574" s="7">
        <v>0.8365146237838379</v>
      </c>
      <c r="AZ574" s="7">
        <v>0.92095853669065664</v>
      </c>
      <c r="BA574" s="7">
        <v>0.68376887953235821</v>
      </c>
      <c r="BB574" s="7">
        <v>1.4959468876279443</v>
      </c>
      <c r="BC574" s="7">
        <v>0.68249984961830346</v>
      </c>
      <c r="BD574" s="7">
        <v>1.4959468876279443</v>
      </c>
      <c r="BE574" s="7">
        <v>0.27935843964466528</v>
      </c>
      <c r="BF574" s="7">
        <v>0.64720360239950481</v>
      </c>
      <c r="BG574" s="7">
        <v>12.189493969369574</v>
      </c>
      <c r="BH574" s="7">
        <v>12.050195071661676</v>
      </c>
      <c r="BI574" s="7">
        <v>20.481296316072083</v>
      </c>
      <c r="BJ574" s="7">
        <v>17.933755742756894</v>
      </c>
      <c r="BK574" s="7">
        <v>26.840481667593036</v>
      </c>
      <c r="BL574" s="7">
        <v>26.840481667593036</v>
      </c>
      <c r="BM574" s="7">
        <v>19.389284072507714</v>
      </c>
      <c r="BN574" s="7">
        <v>147.65258339942349</v>
      </c>
      <c r="BO574" s="7">
        <v>147.88681325460834</v>
      </c>
      <c r="BP574" s="7">
        <v>133.70999164279519</v>
      </c>
      <c r="BQ574" s="7">
        <v>137.99365841535229</v>
      </c>
      <c r="BR574" s="7">
        <v>123.01707814175795</v>
      </c>
      <c r="BS574" s="7">
        <v>123.01707814175795</v>
      </c>
      <c r="BT574" s="7" t="s">
        <v>297</v>
      </c>
      <c r="BU574" s="7" t="s">
        <v>298</v>
      </c>
      <c r="BV574" s="7">
        <v>10.5</v>
      </c>
      <c r="BW574" s="7" t="s">
        <v>345</v>
      </c>
      <c r="BX574" s="9">
        <v>2.8499999046325684</v>
      </c>
      <c r="BY574" s="7" t="s">
        <v>231</v>
      </c>
      <c r="BZ574" s="7" t="s">
        <v>214</v>
      </c>
      <c r="CA574" s="25">
        <v>0</v>
      </c>
      <c r="CB574" s="25">
        <v>0</v>
      </c>
      <c r="CC574" s="25">
        <v>0</v>
      </c>
    </row>
    <row r="575" spans="1:81" x14ac:dyDescent="0.25">
      <c r="A575" s="7">
        <v>513</v>
      </c>
      <c r="B575" s="7">
        <v>44657</v>
      </c>
      <c r="C575" s="7" t="s">
        <v>22046</v>
      </c>
      <c r="D575" s="7" t="s">
        <v>22046</v>
      </c>
      <c r="E575" s="7" t="s">
        <v>428</v>
      </c>
      <c r="F575" s="7" t="s">
        <v>212</v>
      </c>
      <c r="H575" s="7" t="s">
        <v>224</v>
      </c>
      <c r="I575" s="8">
        <v>24.5</v>
      </c>
      <c r="J575" s="7" t="s">
        <v>214</v>
      </c>
      <c r="K575" s="8">
        <v>5021.953125</v>
      </c>
      <c r="L575" s="8">
        <v>14.704996109008789</v>
      </c>
      <c r="M575" s="7" t="s">
        <v>429</v>
      </c>
      <c r="N575" s="7" t="s">
        <v>214</v>
      </c>
      <c r="O575" s="7" t="s">
        <v>214</v>
      </c>
      <c r="P575" s="7" t="s">
        <v>249</v>
      </c>
      <c r="Q575" s="7" t="s">
        <v>22047</v>
      </c>
      <c r="R575" s="7" t="s">
        <v>286</v>
      </c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T575" s="7" t="s">
        <v>214</v>
      </c>
      <c r="BU575" s="7" t="s">
        <v>214</v>
      </c>
      <c r="BV575" s="7">
        <v>24.5</v>
      </c>
      <c r="BW575" s="7" t="s">
        <v>224</v>
      </c>
      <c r="BX575" s="9"/>
      <c r="BY575" s="7" t="s">
        <v>214</v>
      </c>
      <c r="CA575" s="25">
        <v>0</v>
      </c>
      <c r="CB575" s="25">
        <v>0</v>
      </c>
      <c r="CC575" s="25">
        <v>0</v>
      </c>
    </row>
    <row r="576" spans="1:81" x14ac:dyDescent="0.25">
      <c r="A576" s="7">
        <v>513</v>
      </c>
      <c r="B576" s="7">
        <v>44657</v>
      </c>
      <c r="C576" s="7" t="s">
        <v>431</v>
      </c>
      <c r="D576" s="7" t="s">
        <v>432</v>
      </c>
      <c r="E576" s="7" t="s">
        <v>433</v>
      </c>
      <c r="F576" s="7" t="s">
        <v>212</v>
      </c>
      <c r="G576" s="7">
        <v>1</v>
      </c>
      <c r="H576" s="7" t="s">
        <v>436</v>
      </c>
      <c r="I576" s="8">
        <v>18.5</v>
      </c>
      <c r="J576" s="7" t="s">
        <v>214</v>
      </c>
      <c r="K576" s="8">
        <v>566.95623779296875</v>
      </c>
      <c r="L576" s="8">
        <v>1.0541000366210938</v>
      </c>
      <c r="M576" s="7" t="s">
        <v>282</v>
      </c>
      <c r="N576" s="7" t="s">
        <v>231</v>
      </c>
      <c r="O576" s="7" t="s">
        <v>434</v>
      </c>
      <c r="P576" s="7" t="s">
        <v>249</v>
      </c>
      <c r="Q576" s="7" t="s">
        <v>435</v>
      </c>
      <c r="R576" s="7" t="s">
        <v>286</v>
      </c>
      <c r="T576" s="8">
        <v>0.38805899024009705</v>
      </c>
      <c r="U576" s="8">
        <v>0.36737021803855896</v>
      </c>
      <c r="V576" s="8">
        <v>0.38315677642822266</v>
      </c>
      <c r="W576" s="8">
        <v>0.38049992918968201</v>
      </c>
      <c r="X576" s="8">
        <v>0.1878466010093689</v>
      </c>
      <c r="Y576" s="8">
        <v>0.30654981732368469</v>
      </c>
      <c r="Z576" s="8">
        <v>0.28073501586914063</v>
      </c>
      <c r="AA576" s="8">
        <v>0.59325993061065674</v>
      </c>
      <c r="AB576" s="8">
        <v>0.56717103719711304</v>
      </c>
      <c r="AC576" s="8">
        <v>0.70135295391082764</v>
      </c>
      <c r="AD576" s="8">
        <v>0.66144090890884399</v>
      </c>
      <c r="AE576" s="8">
        <v>0.25417467951774597</v>
      </c>
      <c r="AF576" s="8">
        <v>0.50707215070724487</v>
      </c>
      <c r="AG576" s="8">
        <v>0.46474918723106384</v>
      </c>
      <c r="AH576" s="8">
        <v>0.11613934487104416</v>
      </c>
      <c r="AI576" s="8">
        <v>0.53847461938858032</v>
      </c>
      <c r="AJ576" s="8">
        <v>0.77412295341491699</v>
      </c>
      <c r="AK576" s="8">
        <v>0.69871729612350464</v>
      </c>
      <c r="AL576" s="8">
        <v>0.38548663258552551</v>
      </c>
      <c r="AM576" s="8">
        <v>0.13197170197963715</v>
      </c>
      <c r="AN576" s="8">
        <v>0.38518518209457397</v>
      </c>
      <c r="AO576" s="8">
        <v>0.16820397973060608</v>
      </c>
      <c r="AP576" s="8">
        <v>-1.1767878532409668</v>
      </c>
      <c r="AQ576" s="8"/>
      <c r="AR576" s="8"/>
      <c r="AS576" s="7">
        <v>1.6844783549332982</v>
      </c>
      <c r="AT576" s="7">
        <v>1.2005261078754048</v>
      </c>
      <c r="AU576" s="7">
        <v>1.697870471503367</v>
      </c>
      <c r="AV576" s="7">
        <v>1.2592371488610605</v>
      </c>
      <c r="AW576" s="7">
        <v>-1.4948538126231405</v>
      </c>
      <c r="AX576" s="7">
        <v>-0.8182669920799065</v>
      </c>
      <c r="AY576" s="7">
        <v>0.32436969755252781</v>
      </c>
      <c r="AZ576" s="7">
        <v>0.62876086653015673</v>
      </c>
      <c r="BA576" s="7">
        <v>0.21866342870295724</v>
      </c>
      <c r="BB576" s="7">
        <v>0.45444837909169533</v>
      </c>
      <c r="BC576" s="7">
        <v>7.0330858153363526E-2</v>
      </c>
      <c r="BD576" s="7">
        <v>0.46811578766020195</v>
      </c>
      <c r="BE576" s="7">
        <v>0.41680983303706226</v>
      </c>
      <c r="BF576" s="7">
        <v>0.5321368829897688</v>
      </c>
      <c r="BG576" s="7">
        <v>-30.26121864357264</v>
      </c>
      <c r="BH576" s="7">
        <v>0.47958092937369684</v>
      </c>
      <c r="BI576" s="7">
        <v>-50</v>
      </c>
      <c r="BJ576" s="7">
        <v>-5.2416484688032927</v>
      </c>
      <c r="BK576" s="7">
        <v>-5.4936156537583702</v>
      </c>
      <c r="BL576" s="7">
        <v>-5.2869418576762666</v>
      </c>
      <c r="BM576" s="7">
        <v>-15.967307282406146</v>
      </c>
      <c r="BN576" s="7">
        <v>738.52410452487266</v>
      </c>
      <c r="BO576" s="7">
        <v>564.23722379861908</v>
      </c>
      <c r="BP576" s="7">
        <v>1145.4236317803027</v>
      </c>
      <c r="BQ576" s="7">
        <v>596.67409075002865</v>
      </c>
      <c r="BR576" s="7">
        <v>598.10263442232281</v>
      </c>
      <c r="BS576" s="7">
        <v>596.9308844435518</v>
      </c>
      <c r="BT576" s="7" t="s">
        <v>220</v>
      </c>
      <c r="BU576" s="7" t="s">
        <v>221</v>
      </c>
      <c r="BV576" s="7">
        <v>18.5</v>
      </c>
      <c r="BW576" s="7" t="s">
        <v>436</v>
      </c>
      <c r="BX576" s="9">
        <v>1.4500000476837158</v>
      </c>
      <c r="BY576" s="7" t="s">
        <v>231</v>
      </c>
      <c r="BZ576" s="7" t="s">
        <v>214</v>
      </c>
      <c r="CA576" s="25">
        <v>0</v>
      </c>
      <c r="CB576" s="25">
        <v>0</v>
      </c>
      <c r="CC576" s="25">
        <v>0</v>
      </c>
    </row>
    <row r="577" spans="1:81" x14ac:dyDescent="0.25">
      <c r="A577" s="7">
        <v>513</v>
      </c>
      <c r="B577" s="7">
        <v>44657</v>
      </c>
      <c r="C577" s="7" t="s">
        <v>16849</v>
      </c>
      <c r="D577" s="7" t="s">
        <v>16850</v>
      </c>
      <c r="E577" s="7" t="s">
        <v>433</v>
      </c>
      <c r="F577" s="7" t="s">
        <v>212</v>
      </c>
      <c r="H577" s="7" t="s">
        <v>224</v>
      </c>
      <c r="I577" s="8">
        <v>24.5</v>
      </c>
      <c r="J577" s="7" t="s">
        <v>214</v>
      </c>
      <c r="K577" s="8">
        <v>592.4002685546875</v>
      </c>
      <c r="L577" s="8">
        <v>4.2083001136779785</v>
      </c>
      <c r="M577" s="7" t="s">
        <v>282</v>
      </c>
      <c r="N577" s="7" t="s">
        <v>214</v>
      </c>
      <c r="O577" s="7" t="s">
        <v>214</v>
      </c>
      <c r="P577" s="7" t="s">
        <v>249</v>
      </c>
      <c r="Q577" s="7" t="s">
        <v>435</v>
      </c>
      <c r="R577" s="7" t="s">
        <v>286</v>
      </c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>
        <v>1.0832036751155365</v>
      </c>
      <c r="AT577" s="8">
        <v>2.5480737358688357</v>
      </c>
      <c r="AU577" s="8">
        <v>0.35225944313244784</v>
      </c>
      <c r="AV577" s="8">
        <v>1.9997824617175151</v>
      </c>
      <c r="AW577" s="8">
        <v>-1.4807253096661985</v>
      </c>
      <c r="AX577" s="8">
        <v>-1.0431449042716652</v>
      </c>
      <c r="AY577" s="8">
        <v>1.2241835608962837</v>
      </c>
      <c r="AZ577" s="8">
        <v>1.159277713272963</v>
      </c>
      <c r="BA577" s="8">
        <v>0.15506592411634348</v>
      </c>
      <c r="BB577" s="8">
        <v>0.26018402119538836</v>
      </c>
      <c r="BC577" s="8">
        <v>-0.25306222157983776</v>
      </c>
      <c r="BD577" s="8">
        <v>-0.14029612239151706</v>
      </c>
      <c r="BE577" s="8">
        <v>0.18015417866909586</v>
      </c>
      <c r="BF577" s="8">
        <v>0.79731281756525318</v>
      </c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7" t="s">
        <v>214</v>
      </c>
      <c r="BU577" s="7" t="s">
        <v>214</v>
      </c>
      <c r="BV577" s="7">
        <v>17.5</v>
      </c>
      <c r="BW577" s="7" t="s">
        <v>312</v>
      </c>
      <c r="BX577" s="9">
        <v>1.4500000476837158</v>
      </c>
      <c r="BY577" s="7" t="s">
        <v>214</v>
      </c>
      <c r="BZ577" s="7" t="s">
        <v>214</v>
      </c>
      <c r="CA577" s="25">
        <v>0</v>
      </c>
      <c r="CB577" s="25">
        <v>0</v>
      </c>
      <c r="CC577" s="25">
        <v>0</v>
      </c>
    </row>
    <row r="578" spans="1:81" x14ac:dyDescent="0.25">
      <c r="A578" s="7">
        <v>513</v>
      </c>
      <c r="B578" s="7">
        <v>44657</v>
      </c>
      <c r="C578" s="7" t="s">
        <v>437</v>
      </c>
      <c r="D578" s="7" t="s">
        <v>433</v>
      </c>
      <c r="E578" s="7" t="s">
        <v>433</v>
      </c>
      <c r="F578" s="7" t="s">
        <v>212</v>
      </c>
      <c r="G578" s="7">
        <v>2</v>
      </c>
      <c r="H578" s="7" t="s">
        <v>226</v>
      </c>
      <c r="I578" s="8">
        <v>15.5</v>
      </c>
      <c r="J578" s="7" t="s">
        <v>214</v>
      </c>
      <c r="K578" s="8">
        <v>502.33831787109375</v>
      </c>
      <c r="L578" s="8">
        <v>3.4884457588195801</v>
      </c>
      <c r="M578" s="7" t="s">
        <v>282</v>
      </c>
      <c r="N578" s="7" t="s">
        <v>231</v>
      </c>
      <c r="O578" s="7" t="s">
        <v>283</v>
      </c>
      <c r="P578" s="7" t="s">
        <v>249</v>
      </c>
      <c r="Q578" s="7" t="s">
        <v>435</v>
      </c>
      <c r="R578" s="7" t="s">
        <v>286</v>
      </c>
      <c r="T578" s="8">
        <v>0.7303968071937561</v>
      </c>
      <c r="U578" s="8">
        <v>0.73219335079193115</v>
      </c>
      <c r="V578" s="8">
        <v>0.69929486513137817</v>
      </c>
      <c r="W578" s="8">
        <v>0.69628667831420898</v>
      </c>
      <c r="X578" s="8">
        <v>0.31660088896751404</v>
      </c>
      <c r="Y578" s="8">
        <v>0.62390023469924927</v>
      </c>
      <c r="Z578" s="8">
        <v>0.56297558546066284</v>
      </c>
      <c r="AA578" s="8">
        <v>0.7854388952255249</v>
      </c>
      <c r="AB578" s="8">
        <v>0.76833826303482056</v>
      </c>
      <c r="AC578" s="8">
        <v>0.83861714601516724</v>
      </c>
      <c r="AD578" s="8">
        <v>0.90402400493621826</v>
      </c>
      <c r="AE578" s="8">
        <v>0.58230000734329224</v>
      </c>
      <c r="AF578" s="8">
        <v>0.74829983711242676</v>
      </c>
      <c r="AG578" s="8">
        <v>0.69294822216033936</v>
      </c>
      <c r="AH578" s="8">
        <v>0.14709186553955078</v>
      </c>
      <c r="AI578" s="8">
        <v>1.2836176156997681</v>
      </c>
      <c r="AJ578" s="8">
        <v>1.9540742635726929</v>
      </c>
      <c r="AK578" s="8">
        <v>1.6150821447372437</v>
      </c>
      <c r="AL578" s="8">
        <v>0.89341259002685547</v>
      </c>
      <c r="AM578" s="8">
        <v>0.28170782327651978</v>
      </c>
      <c r="AN578" s="8">
        <v>0.99287128448486328</v>
      </c>
      <c r="AO578" s="8">
        <v>0.42720720171928406</v>
      </c>
      <c r="AP578" s="8">
        <v>-8.8157646358013153E-2</v>
      </c>
      <c r="AQ578" s="8"/>
      <c r="AR578" s="8"/>
      <c r="AS578" s="8">
        <v>0.5006126430493455</v>
      </c>
      <c r="AT578" s="8">
        <v>-0.41783440015412548</v>
      </c>
      <c r="AU578" s="8">
        <v>0.31821450417061981</v>
      </c>
      <c r="AV578" s="8">
        <v>-0.48880328790311578</v>
      </c>
      <c r="AW578" s="8">
        <v>-1.334631731700118</v>
      </c>
      <c r="AX578" s="8">
        <v>-0.9619981223384737</v>
      </c>
      <c r="AY578" s="8">
        <v>-1.9828353180080973</v>
      </c>
      <c r="AZ578" s="8">
        <v>-1.6164598411481916</v>
      </c>
      <c r="BA578" s="8">
        <v>-1.4130676796413109E-2</v>
      </c>
      <c r="BB578" s="8">
        <v>-0.56610679076517001</v>
      </c>
      <c r="BC578" s="8">
        <v>0.42707686552776153</v>
      </c>
      <c r="BD578" s="8">
        <v>0.19386269354760002</v>
      </c>
      <c r="BE578" s="8">
        <v>-0.34761561895948362</v>
      </c>
      <c r="BF578" s="8">
        <v>-0.64288995812691274</v>
      </c>
      <c r="BG578" s="7">
        <v>19.610929256599292</v>
      </c>
      <c r="BH578" s="7">
        <v>33.508168604527746</v>
      </c>
      <c r="BI578" s="7">
        <v>-7.7643973515915468</v>
      </c>
      <c r="BJ578" s="7">
        <v>7.8717267758911937</v>
      </c>
      <c r="BK578" s="7">
        <v>10.055676227667412</v>
      </c>
      <c r="BL578" s="7">
        <v>9.6610196921835723</v>
      </c>
      <c r="BM578" s="7">
        <v>12.157187200879612</v>
      </c>
      <c r="BN578" s="7">
        <v>403.82510572460268</v>
      </c>
      <c r="BO578" s="7">
        <v>334.01394735369911</v>
      </c>
      <c r="BP578" s="7">
        <v>541.34186091990648</v>
      </c>
      <c r="BQ578" s="7">
        <v>462.79561799767345</v>
      </c>
      <c r="BR578" s="7">
        <v>451.82480305846582</v>
      </c>
      <c r="BS578" s="7">
        <v>453.80731406018367</v>
      </c>
      <c r="BT578" s="7" t="s">
        <v>220</v>
      </c>
      <c r="BU578" s="7" t="s">
        <v>221</v>
      </c>
      <c r="BV578" s="7">
        <v>16.5</v>
      </c>
      <c r="BW578" s="7" t="s">
        <v>430</v>
      </c>
      <c r="BX578" s="9">
        <v>1.4500000476837158</v>
      </c>
      <c r="BY578" s="7" t="s">
        <v>231</v>
      </c>
      <c r="BZ578" s="7" t="s">
        <v>214</v>
      </c>
      <c r="CA578" s="25">
        <v>0</v>
      </c>
      <c r="CB578" s="25">
        <v>0</v>
      </c>
      <c r="CC578" s="25">
        <v>0</v>
      </c>
    </row>
    <row r="579" spans="1:81" x14ac:dyDescent="0.25">
      <c r="A579" s="7">
        <v>513</v>
      </c>
      <c r="B579" s="7">
        <v>44657</v>
      </c>
      <c r="C579" s="7" t="s">
        <v>441</v>
      </c>
      <c r="D579" s="7" t="s">
        <v>16412</v>
      </c>
      <c r="E579" s="7" t="s">
        <v>438</v>
      </c>
      <c r="F579" s="7" t="s">
        <v>212</v>
      </c>
      <c r="H579" s="7" t="s">
        <v>224</v>
      </c>
      <c r="I579" s="8">
        <v>24.5</v>
      </c>
      <c r="J579" s="7" t="s">
        <v>214</v>
      </c>
      <c r="K579" s="8">
        <v>403.02175903320313</v>
      </c>
      <c r="L579" s="8">
        <v>1.4701999425888062</v>
      </c>
      <c r="M579" s="7" t="s">
        <v>439</v>
      </c>
      <c r="N579" s="7" t="s">
        <v>214</v>
      </c>
      <c r="O579" s="7" t="s">
        <v>396</v>
      </c>
      <c r="P579" s="7" t="s">
        <v>249</v>
      </c>
      <c r="Q579" s="7" t="s">
        <v>440</v>
      </c>
      <c r="R579" s="7" t="s">
        <v>219</v>
      </c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>
        <v>0.74106039611578967</v>
      </c>
      <c r="AT579" s="8">
        <v>2.3437663859647926</v>
      </c>
      <c r="AU579" s="8">
        <v>0.16714473069535304</v>
      </c>
      <c r="AV579" s="8">
        <v>1.8219821721463108</v>
      </c>
      <c r="AW579" s="8">
        <v>0.42860989501925295</v>
      </c>
      <c r="AX579" s="8">
        <v>0.96244288489055707</v>
      </c>
      <c r="AY579" s="8">
        <v>-0.28245737359650896</v>
      </c>
      <c r="AZ579" s="8">
        <v>0.93123653507246995</v>
      </c>
      <c r="BA579" s="8">
        <v>1.8587988651419309</v>
      </c>
      <c r="BB579" s="8">
        <v>1.7791283444096264</v>
      </c>
      <c r="BC579" s="8">
        <v>0.38002599292572375</v>
      </c>
      <c r="BD579" s="8">
        <v>1.7603313490297445</v>
      </c>
      <c r="BE579" s="8">
        <v>0.54886375105025687</v>
      </c>
      <c r="BF579" s="8">
        <v>1.5998146119189167</v>
      </c>
      <c r="BT579" s="7" t="s">
        <v>214</v>
      </c>
      <c r="BU579" s="7" t="s">
        <v>214</v>
      </c>
      <c r="BV579" s="7">
        <v>14.5</v>
      </c>
      <c r="BW579" s="7" t="s">
        <v>287</v>
      </c>
      <c r="BX579" s="9">
        <v>0</v>
      </c>
      <c r="BY579" s="7" t="s">
        <v>214</v>
      </c>
      <c r="BZ579" s="7" t="s">
        <v>214</v>
      </c>
      <c r="CA579" s="25">
        <v>0</v>
      </c>
      <c r="CB579" s="25">
        <v>0</v>
      </c>
      <c r="CC579" s="25">
        <v>0</v>
      </c>
    </row>
    <row r="580" spans="1:81" x14ac:dyDescent="0.25">
      <c r="A580" s="7">
        <v>513</v>
      </c>
      <c r="B580" s="7">
        <v>44657</v>
      </c>
      <c r="C580" s="7" t="s">
        <v>442</v>
      </c>
      <c r="D580" s="7" t="s">
        <v>442</v>
      </c>
      <c r="E580" s="7" t="s">
        <v>442</v>
      </c>
      <c r="F580" s="7" t="s">
        <v>237</v>
      </c>
      <c r="H580" s="7" t="s">
        <v>224</v>
      </c>
      <c r="I580" s="8">
        <v>24.5</v>
      </c>
      <c r="J580" s="7" t="s">
        <v>214</v>
      </c>
      <c r="K580" s="8">
        <v>1584.1605224609375</v>
      </c>
      <c r="L580" s="8">
        <v>3.5975000858306885</v>
      </c>
      <c r="M580" s="7" t="s">
        <v>300</v>
      </c>
      <c r="N580" s="7" t="s">
        <v>214</v>
      </c>
      <c r="O580" s="7" t="s">
        <v>301</v>
      </c>
      <c r="P580" s="7" t="s">
        <v>240</v>
      </c>
      <c r="Q580" s="7" t="s">
        <v>20660</v>
      </c>
      <c r="R580" s="7" t="s">
        <v>291</v>
      </c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>
        <v>-0.7042581553857592</v>
      </c>
      <c r="AT580" s="8">
        <v>0.35209087255655441</v>
      </c>
      <c r="AU580" s="8">
        <v>-0.16694116753390553</v>
      </c>
      <c r="AV580" s="8">
        <v>0.69010760300408358</v>
      </c>
      <c r="AW580" s="8">
        <v>-0.91521303031243395</v>
      </c>
      <c r="AX580" s="8">
        <v>2.3612870039039363E-2</v>
      </c>
      <c r="AY580" s="8">
        <v>0.91415168197890306</v>
      </c>
      <c r="AZ580" s="8">
        <v>0.58243330470189325</v>
      </c>
      <c r="BA580" s="8">
        <v>-0.38445567074483983</v>
      </c>
      <c r="BB580" s="8">
        <v>0.66398697326208811</v>
      </c>
      <c r="BC580" s="8">
        <v>-0.38445567074483983</v>
      </c>
      <c r="BD580" s="8">
        <v>0.66398697326208811</v>
      </c>
      <c r="BE580" s="8">
        <v>-0.27352866879047921</v>
      </c>
      <c r="BF580" s="8">
        <v>0.49603643280429116</v>
      </c>
      <c r="BT580" s="7" t="s">
        <v>214</v>
      </c>
      <c r="BU580" s="7" t="s">
        <v>214</v>
      </c>
      <c r="BV580" s="7">
        <v>20</v>
      </c>
      <c r="BW580" s="7" t="s">
        <v>299</v>
      </c>
      <c r="BX580" s="9">
        <v>0</v>
      </c>
      <c r="BY580" s="7" t="s">
        <v>214</v>
      </c>
      <c r="CA580" s="25">
        <v>0</v>
      </c>
      <c r="CB580" s="25">
        <v>0</v>
      </c>
      <c r="CC580" s="25">
        <v>0</v>
      </c>
    </row>
    <row r="581" spans="1:81" x14ac:dyDescent="0.25">
      <c r="A581" s="7">
        <v>513</v>
      </c>
      <c r="B581" s="7">
        <v>44657</v>
      </c>
      <c r="C581" s="7" t="s">
        <v>443</v>
      </c>
      <c r="D581" s="7" t="s">
        <v>443</v>
      </c>
      <c r="E581" s="7" t="s">
        <v>443</v>
      </c>
      <c r="F581" s="7" t="s">
        <v>360</v>
      </c>
      <c r="H581" s="7" t="s">
        <v>345</v>
      </c>
      <c r="I581" s="8">
        <v>10.5</v>
      </c>
      <c r="J581" s="7" t="s">
        <v>214</v>
      </c>
      <c r="K581" s="8">
        <v>92.817298889160156</v>
      </c>
      <c r="L581" s="8">
        <v>5.5445156097412109</v>
      </c>
      <c r="M581" s="7" t="s">
        <v>215</v>
      </c>
      <c r="N581" s="7" t="s">
        <v>295</v>
      </c>
      <c r="O581" s="7" t="s">
        <v>343</v>
      </c>
      <c r="P581" s="7" t="s">
        <v>469</v>
      </c>
      <c r="Q581" s="7" t="s">
        <v>19165</v>
      </c>
      <c r="R581" s="7" t="s">
        <v>219</v>
      </c>
      <c r="T581" s="8">
        <v>0.60140973329544067</v>
      </c>
      <c r="U581" s="8">
        <v>0.6940157413482666</v>
      </c>
      <c r="V581" s="8">
        <v>0.64015734195709229</v>
      </c>
      <c r="W581" s="8">
        <v>0.43069744110107422</v>
      </c>
      <c r="X581" s="8">
        <v>0.26732105016708374</v>
      </c>
      <c r="Y581" s="8">
        <v>0.5845184326171875</v>
      </c>
      <c r="Z581" s="8">
        <v>0.43467253446578979</v>
      </c>
      <c r="AA581" s="8">
        <v>0.90370804071426392</v>
      </c>
      <c r="AB581" s="8">
        <v>0.95369595289230347</v>
      </c>
      <c r="AC581" s="8">
        <v>0.91576391458511353</v>
      </c>
      <c r="AD581" s="8">
        <v>0.64398449659347534</v>
      </c>
      <c r="AE581" s="8">
        <v>0.76997429132461548</v>
      </c>
      <c r="AF581" s="8">
        <v>0.86502206325531006</v>
      </c>
      <c r="AG581" s="8">
        <v>0.77909207344055176</v>
      </c>
      <c r="AH581" s="8">
        <v>2.7697935700416565E-2</v>
      </c>
      <c r="AI581" s="8">
        <v>0.19902424514293671</v>
      </c>
      <c r="AJ581" s="8">
        <v>0.34877339005470276</v>
      </c>
      <c r="AK581" s="8">
        <v>0.27840673923492432</v>
      </c>
      <c r="AL581" s="8">
        <v>0.10406269133090973</v>
      </c>
      <c r="AM581" s="8">
        <v>4.478975385427475E-2</v>
      </c>
      <c r="AN581" s="8">
        <v>0.17515993118286133</v>
      </c>
      <c r="AO581" s="8">
        <v>6.2111198902130127E-2</v>
      </c>
      <c r="AP581" s="8">
        <v>-0.65889745950698853</v>
      </c>
      <c r="AQ581" s="8"/>
      <c r="AR581" s="8"/>
      <c r="AS581" s="8">
        <v>-2.7035995966115651</v>
      </c>
      <c r="AT581" s="8">
        <v>-2.6440985283779512</v>
      </c>
      <c r="AU581" s="8">
        <v>-1.7809901588139803</v>
      </c>
      <c r="AV581" s="8">
        <v>-1.1797632021521491</v>
      </c>
      <c r="AW581" s="8">
        <v>-0.48176823124902091</v>
      </c>
      <c r="AX581" s="8">
        <v>9.9021867522075618E-2</v>
      </c>
      <c r="AY581" s="8">
        <v>-0.75299182381943486</v>
      </c>
      <c r="AZ581" s="8">
        <v>-0.52637164008659221</v>
      </c>
      <c r="BA581" s="8">
        <v>-0.34651000913017305</v>
      </c>
      <c r="BB581" s="8">
        <v>-0.34278673831835965</v>
      </c>
      <c r="BC581" s="8">
        <v>-0.72641154577013878</v>
      </c>
      <c r="BD581" s="8">
        <v>-0.36657763407311222</v>
      </c>
      <c r="BE581" s="8">
        <v>-1.1320452275657189</v>
      </c>
      <c r="BF581" s="8">
        <v>-0.82676264591434823</v>
      </c>
      <c r="BG581" s="7">
        <v>-50</v>
      </c>
      <c r="BH581" s="7">
        <v>-50</v>
      </c>
      <c r="BI581" s="7">
        <v>-40.223970741884123</v>
      </c>
      <c r="BJ581" s="7">
        <v>-7.0167053564733486</v>
      </c>
      <c r="BK581" s="7">
        <v>-47.515448728219859</v>
      </c>
      <c r="BL581" s="7">
        <v>-4.9849147717378228</v>
      </c>
      <c r="BM581" s="7">
        <v>-33.290173266385857</v>
      </c>
      <c r="BN581" s="7">
        <v>147.65258339942349</v>
      </c>
      <c r="BO581" s="7">
        <v>189.14479228141056</v>
      </c>
      <c r="BP581" s="7">
        <v>130.15210203774308</v>
      </c>
      <c r="BQ581" s="7">
        <v>99.330015272049735</v>
      </c>
      <c r="BR581" s="7">
        <v>136.91985495375764</v>
      </c>
      <c r="BS581" s="7">
        <v>97.444162132213947</v>
      </c>
      <c r="BT581" s="7" t="s">
        <v>2105</v>
      </c>
      <c r="BU581" s="7" t="s">
        <v>2106</v>
      </c>
      <c r="BV581" s="7">
        <v>9.5</v>
      </c>
      <c r="BW581" s="7" t="s">
        <v>213</v>
      </c>
      <c r="BX581" s="9">
        <v>2.0499999523162842</v>
      </c>
      <c r="BY581" s="7" t="s">
        <v>295</v>
      </c>
      <c r="BZ581" s="7" t="s">
        <v>214</v>
      </c>
      <c r="CA581" s="25">
        <v>0</v>
      </c>
      <c r="CB581" s="25">
        <v>0</v>
      </c>
      <c r="CC581" s="25">
        <v>1</v>
      </c>
    </row>
    <row r="582" spans="1:81" x14ac:dyDescent="0.25">
      <c r="A582" s="7">
        <v>513</v>
      </c>
      <c r="B582" s="7">
        <v>44657</v>
      </c>
      <c r="C582" s="7" t="s">
        <v>444</v>
      </c>
      <c r="D582" s="7" t="s">
        <v>445</v>
      </c>
      <c r="E582" s="7" t="s">
        <v>445</v>
      </c>
      <c r="F582" s="7" t="s">
        <v>446</v>
      </c>
      <c r="G582" s="7">
        <v>2</v>
      </c>
      <c r="H582" s="7" t="s">
        <v>255</v>
      </c>
      <c r="I582" s="8">
        <v>11.5</v>
      </c>
      <c r="J582" s="7" t="s">
        <v>414</v>
      </c>
      <c r="K582" s="8">
        <v>168.95538330078125</v>
      </c>
      <c r="L582" s="8">
        <v>1.7166011333465576</v>
      </c>
      <c r="M582" s="7" t="s">
        <v>447</v>
      </c>
      <c r="N582" s="7" t="s">
        <v>231</v>
      </c>
      <c r="O582" s="7" t="s">
        <v>256</v>
      </c>
      <c r="P582" s="7" t="s">
        <v>302</v>
      </c>
      <c r="Q582" s="7" t="s">
        <v>448</v>
      </c>
      <c r="R582" s="7" t="s">
        <v>291</v>
      </c>
      <c r="T582" s="8">
        <v>0.76123493909835815</v>
      </c>
      <c r="U582" s="8">
        <v>0.78595530986785889</v>
      </c>
      <c r="V582" s="8">
        <v>0.77259886264801025</v>
      </c>
      <c r="W582" s="8">
        <v>0.59742563962936401</v>
      </c>
      <c r="X582" s="8">
        <v>0.42419713735580444</v>
      </c>
      <c r="Y582" s="8">
        <v>0.75743591785430908</v>
      </c>
      <c r="Z582" s="8">
        <v>0.62717556953430176</v>
      </c>
      <c r="AA582" s="8">
        <v>0.93808889389038086</v>
      </c>
      <c r="AB582" s="8">
        <v>0.9335750937461853</v>
      </c>
      <c r="AC582" s="8">
        <v>0.93793433904647827</v>
      </c>
      <c r="AD582" s="8">
        <v>0.85500389337539673</v>
      </c>
      <c r="AE582" s="8">
        <v>0.69461196660995483</v>
      </c>
      <c r="AF582" s="8">
        <v>0.95183795690536499</v>
      </c>
      <c r="AG582" s="8">
        <v>0.91377139091491699</v>
      </c>
      <c r="AH582" s="8">
        <v>6.1342399567365646E-2</v>
      </c>
      <c r="AI582" s="8">
        <v>0.55791443586349487</v>
      </c>
      <c r="AJ582" s="8">
        <v>0.87475258111953735</v>
      </c>
      <c r="AK582" s="8">
        <v>0.74414992332458496</v>
      </c>
      <c r="AL582" s="8">
        <v>0.31968331336975098</v>
      </c>
      <c r="AM582" s="8">
        <v>0.15740792453289032</v>
      </c>
      <c r="AN582" s="8">
        <v>0.5026848316192627</v>
      </c>
      <c r="AO582" s="8">
        <v>0.19847701489925385</v>
      </c>
      <c r="AP582" s="8">
        <v>-1.1690186336636543E-2</v>
      </c>
      <c r="AQ582" s="8"/>
      <c r="AR582" s="8"/>
      <c r="AS582" s="8">
        <v>0.2011773354778234</v>
      </c>
      <c r="AT582" s="8">
        <v>-0.875243002529008</v>
      </c>
      <c r="AU582" s="8">
        <v>-0.76838762515383452</v>
      </c>
      <c r="AV582" s="8">
        <v>-1.8566653187272035</v>
      </c>
      <c r="AW582" s="8">
        <v>1.0103443529053073</v>
      </c>
      <c r="AX582" s="8">
        <v>0.2262234622447977</v>
      </c>
      <c r="AY582" s="8">
        <v>0.37586460615756162</v>
      </c>
      <c r="AZ582" s="8">
        <v>-0.57244116917650001</v>
      </c>
      <c r="BA582" s="8">
        <v>0.25078911231608048</v>
      </c>
      <c r="BB582" s="8">
        <v>-0.88479569941175051</v>
      </c>
      <c r="BC582" s="8">
        <v>0.29312419987531046</v>
      </c>
      <c r="BD582" s="8">
        <v>-0.25317229546975217</v>
      </c>
      <c r="BE582" s="8">
        <v>0.22715199692970811</v>
      </c>
      <c r="BF582" s="8">
        <v>-0.70268233717823614</v>
      </c>
      <c r="BG582" s="7">
        <v>-6.8709005860732795</v>
      </c>
      <c r="BH582" s="7">
        <v>-16.765501236993057</v>
      </c>
      <c r="BI582" s="7">
        <v>3.1227681180231359</v>
      </c>
      <c r="BJ582" s="7">
        <v>1.4580617680412578</v>
      </c>
      <c r="BK582" s="7">
        <v>2.2335249909064285</v>
      </c>
      <c r="BL582" s="7">
        <v>2.1825391947673909</v>
      </c>
      <c r="BM582" s="7">
        <v>-2.4399179585546871</v>
      </c>
      <c r="BN582" s="7">
        <v>180.56413972219698</v>
      </c>
      <c r="BO582" s="7">
        <v>197.28160017804009</v>
      </c>
      <c r="BP582" s="7">
        <v>163.67929845738067</v>
      </c>
      <c r="BQ582" s="7">
        <v>166.49190945182499</v>
      </c>
      <c r="BR582" s="7">
        <v>165.18172259127655</v>
      </c>
      <c r="BS582" s="7">
        <v>165.26786583857222</v>
      </c>
      <c r="BT582" s="7" t="s">
        <v>297</v>
      </c>
      <c r="BU582" s="7" t="s">
        <v>298</v>
      </c>
      <c r="BV582" s="7">
        <v>11.833333015441895</v>
      </c>
      <c r="BW582" s="7" t="s">
        <v>255</v>
      </c>
      <c r="BX582" s="9">
        <v>2</v>
      </c>
      <c r="BY582" s="7" t="s">
        <v>231</v>
      </c>
      <c r="BZ582" s="7" t="s">
        <v>214</v>
      </c>
      <c r="CA582" s="25">
        <v>0</v>
      </c>
      <c r="CB582" s="25">
        <v>0</v>
      </c>
      <c r="CC582" s="25">
        <v>0</v>
      </c>
    </row>
    <row r="583" spans="1:81" x14ac:dyDescent="0.25">
      <c r="A583" s="7">
        <v>513</v>
      </c>
      <c r="B583" s="7">
        <v>44657</v>
      </c>
      <c r="C583" s="7" t="s">
        <v>18201</v>
      </c>
      <c r="D583" s="7" t="s">
        <v>18510</v>
      </c>
      <c r="E583" s="7" t="s">
        <v>18511</v>
      </c>
      <c r="F583" s="7" t="s">
        <v>237</v>
      </c>
      <c r="H583" s="7" t="s">
        <v>224</v>
      </c>
      <c r="I583" s="8">
        <v>24.5</v>
      </c>
      <c r="J583" s="7" t="s">
        <v>214</v>
      </c>
      <c r="K583" s="8">
        <v>171.968505859375</v>
      </c>
      <c r="L583" s="8">
        <v>24.255599975585938</v>
      </c>
      <c r="M583" s="7" t="s">
        <v>322</v>
      </c>
      <c r="N583" s="7" t="s">
        <v>214</v>
      </c>
      <c r="O583" s="7" t="s">
        <v>256</v>
      </c>
      <c r="P583" s="7" t="s">
        <v>240</v>
      </c>
      <c r="Q583" s="7" t="s">
        <v>18512</v>
      </c>
      <c r="R583" s="7" t="s">
        <v>291</v>
      </c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T583" s="7" t="s">
        <v>352</v>
      </c>
      <c r="BU583" s="7" t="s">
        <v>353</v>
      </c>
      <c r="BV583" s="7">
        <v>11.5</v>
      </c>
      <c r="BW583" s="7" t="s">
        <v>255</v>
      </c>
      <c r="BX583" s="9">
        <v>0</v>
      </c>
      <c r="BY583" s="7" t="s">
        <v>214</v>
      </c>
      <c r="BZ583" s="7" t="s">
        <v>214</v>
      </c>
      <c r="CA583" s="25">
        <v>0</v>
      </c>
      <c r="CB583" s="25">
        <v>0</v>
      </c>
      <c r="CC583" s="25">
        <v>0</v>
      </c>
    </row>
    <row r="584" spans="1:81" x14ac:dyDescent="0.25">
      <c r="A584" s="7">
        <v>513</v>
      </c>
      <c r="B584" s="7">
        <v>44657</v>
      </c>
      <c r="C584" s="7" t="s">
        <v>16413</v>
      </c>
      <c r="D584" s="7" t="s">
        <v>16413</v>
      </c>
      <c r="E584" s="7" t="s">
        <v>450</v>
      </c>
      <c r="F584" s="7" t="s">
        <v>212</v>
      </c>
      <c r="H584" s="7" t="s">
        <v>224</v>
      </c>
      <c r="I584" s="8">
        <v>24.5</v>
      </c>
      <c r="J584" s="7" t="s">
        <v>214</v>
      </c>
      <c r="K584" s="8">
        <v>7775.28271484375</v>
      </c>
      <c r="L584" s="8">
        <v>3.0225872993469238</v>
      </c>
      <c r="M584" s="7" t="s">
        <v>429</v>
      </c>
      <c r="N584" s="7" t="s">
        <v>214</v>
      </c>
      <c r="O584" s="7" t="s">
        <v>214</v>
      </c>
      <c r="P584" s="7" t="s">
        <v>249</v>
      </c>
      <c r="Q584" s="7" t="s">
        <v>451</v>
      </c>
      <c r="R584" s="7" t="s">
        <v>286</v>
      </c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T584" s="7" t="s">
        <v>214</v>
      </c>
      <c r="BU584" s="7" t="s">
        <v>214</v>
      </c>
      <c r="BV584" s="7">
        <v>24.5</v>
      </c>
      <c r="BW584" s="7" t="s">
        <v>224</v>
      </c>
      <c r="BX584" s="9">
        <v>0</v>
      </c>
      <c r="BY584" s="7" t="s">
        <v>214</v>
      </c>
      <c r="BZ584" s="7" t="s">
        <v>214</v>
      </c>
      <c r="CA584" s="25">
        <v>0</v>
      </c>
      <c r="CB584" s="25">
        <v>0</v>
      </c>
      <c r="CC584" s="25">
        <v>0</v>
      </c>
    </row>
    <row r="585" spans="1:81" x14ac:dyDescent="0.25">
      <c r="A585" s="7">
        <v>513</v>
      </c>
      <c r="B585" s="7">
        <v>44657</v>
      </c>
      <c r="C585" s="7" t="s">
        <v>453</v>
      </c>
      <c r="D585" s="7" t="s">
        <v>453</v>
      </c>
      <c r="E585" s="7" t="s">
        <v>453</v>
      </c>
      <c r="F585" s="7" t="s">
        <v>212</v>
      </c>
      <c r="H585" s="7" t="s">
        <v>224</v>
      </c>
      <c r="I585" s="8">
        <v>24.5</v>
      </c>
      <c r="J585" s="7" t="s">
        <v>214</v>
      </c>
      <c r="K585" s="8">
        <v>73.685272216796875</v>
      </c>
      <c r="L585" s="8">
        <v>1.4510999917984009</v>
      </c>
      <c r="M585" s="7" t="s">
        <v>215</v>
      </c>
      <c r="N585" s="7" t="s">
        <v>214</v>
      </c>
      <c r="O585" s="7" t="s">
        <v>350</v>
      </c>
      <c r="P585" s="7" t="s">
        <v>217</v>
      </c>
      <c r="Q585" s="7" t="s">
        <v>454</v>
      </c>
      <c r="R585" s="7" t="s">
        <v>219</v>
      </c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>
        <v>0.80592998427049378</v>
      </c>
      <c r="AT585" s="8">
        <v>2.3536936069914498</v>
      </c>
      <c r="AU585" s="8">
        <v>-1.4911552327264572</v>
      </c>
      <c r="AV585" s="8">
        <v>-0.7868796378652122</v>
      </c>
      <c r="AW585" s="8">
        <v>0.49423704755918096</v>
      </c>
      <c r="AX585" s="8">
        <v>0.91348134136451242</v>
      </c>
      <c r="AY585" s="8">
        <v>-1.3501575182523198</v>
      </c>
      <c r="AZ585" s="8">
        <v>-0.67490968161014575</v>
      </c>
      <c r="BA585" s="8">
        <v>1.2839130491240418</v>
      </c>
      <c r="BB585" s="8">
        <v>0.77383211119420925</v>
      </c>
      <c r="BC585" s="8">
        <v>-0.92093674324767372</v>
      </c>
      <c r="BD585" s="8">
        <v>-0.33384665409719416</v>
      </c>
      <c r="BE585" s="8">
        <v>-0.19636156887878906</v>
      </c>
      <c r="BF585" s="8">
        <v>0.3742285143296033</v>
      </c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7" t="s">
        <v>352</v>
      </c>
      <c r="BU585" s="7" t="s">
        <v>353</v>
      </c>
      <c r="BV585" s="7">
        <v>6.5</v>
      </c>
      <c r="BW585" s="7" t="s">
        <v>402</v>
      </c>
      <c r="BX585" s="9">
        <v>0</v>
      </c>
      <c r="BY585" s="7" t="s">
        <v>214</v>
      </c>
      <c r="BZ585" s="7" t="s">
        <v>214</v>
      </c>
      <c r="CA585" s="25">
        <v>0</v>
      </c>
      <c r="CB585" s="25">
        <v>0</v>
      </c>
      <c r="CC585" s="25">
        <v>0</v>
      </c>
    </row>
    <row r="586" spans="1:81" x14ac:dyDescent="0.25">
      <c r="A586" s="7">
        <v>513</v>
      </c>
      <c r="B586" s="7">
        <v>44657</v>
      </c>
      <c r="C586" s="7" t="s">
        <v>455</v>
      </c>
      <c r="D586" s="7" t="s">
        <v>455</v>
      </c>
      <c r="E586" s="7" t="s">
        <v>455</v>
      </c>
      <c r="F586" s="7" t="s">
        <v>212</v>
      </c>
      <c r="H586" s="7" t="s">
        <v>224</v>
      </c>
      <c r="I586" s="8">
        <v>24.5</v>
      </c>
      <c r="J586" s="7" t="s">
        <v>214</v>
      </c>
      <c r="K586" s="8">
        <v>125.91818237304688</v>
      </c>
      <c r="L586" s="8">
        <v>1.5058000087738037</v>
      </c>
      <c r="M586" s="7" t="s">
        <v>456</v>
      </c>
      <c r="N586" s="7" t="s">
        <v>214</v>
      </c>
      <c r="O586" s="7" t="s">
        <v>350</v>
      </c>
      <c r="P586" s="7" t="s">
        <v>249</v>
      </c>
      <c r="Q586" s="7" t="s">
        <v>457</v>
      </c>
      <c r="R586" s="7" t="s">
        <v>219</v>
      </c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>
        <v>0.90406577473699223</v>
      </c>
      <c r="AT586" s="8">
        <v>2.4984781223373247</v>
      </c>
      <c r="AU586" s="8">
        <v>0.32464727728100562</v>
      </c>
      <c r="AV586" s="8">
        <v>2.0006391823977112</v>
      </c>
      <c r="AW586" s="8">
        <v>0.68232828172519511</v>
      </c>
      <c r="AX586" s="8">
        <v>1.1438242134794783</v>
      </c>
      <c r="AY586" s="8">
        <v>-0.26246520681388458</v>
      </c>
      <c r="AZ586" s="8">
        <v>0.95686821695351854</v>
      </c>
      <c r="BA586" s="8">
        <v>2.0902773856312709</v>
      </c>
      <c r="BB586" s="8">
        <v>2.7827098037317324</v>
      </c>
      <c r="BC586" s="8">
        <v>2.0902773856312709</v>
      </c>
      <c r="BD586" s="8">
        <v>2.7827098037317324</v>
      </c>
      <c r="BE586" s="8">
        <v>0.97152181636530843</v>
      </c>
      <c r="BF586" s="8">
        <v>2.0275382237719159</v>
      </c>
      <c r="BT586" s="7" t="s">
        <v>352</v>
      </c>
      <c r="BU586" s="7" t="s">
        <v>353</v>
      </c>
      <c r="BV586" s="7">
        <v>6.5</v>
      </c>
      <c r="BW586" s="7" t="s">
        <v>402</v>
      </c>
      <c r="BX586" s="9">
        <v>0</v>
      </c>
      <c r="BY586" s="7" t="s">
        <v>214</v>
      </c>
      <c r="BZ586" s="7" t="s">
        <v>214</v>
      </c>
      <c r="CA586" s="25">
        <v>0</v>
      </c>
      <c r="CB586" s="25">
        <v>0</v>
      </c>
      <c r="CC586" s="25">
        <v>0</v>
      </c>
    </row>
    <row r="587" spans="1:81" x14ac:dyDescent="0.25">
      <c r="A587" s="7">
        <v>513</v>
      </c>
      <c r="B587" s="7">
        <v>44657</v>
      </c>
      <c r="C587" s="7" t="s">
        <v>458</v>
      </c>
      <c r="D587" s="7" t="s">
        <v>459</v>
      </c>
      <c r="E587" s="7" t="s">
        <v>459</v>
      </c>
      <c r="F587" s="7" t="s">
        <v>280</v>
      </c>
      <c r="H587" s="7" t="s">
        <v>255</v>
      </c>
      <c r="I587" s="8">
        <v>11.5</v>
      </c>
      <c r="J587" s="7" t="s">
        <v>214</v>
      </c>
      <c r="K587" s="8">
        <v>97.26239013671875</v>
      </c>
      <c r="L587" s="8">
        <v>1.9110000133514404</v>
      </c>
      <c r="M587" s="7" t="s">
        <v>225</v>
      </c>
      <c r="N587" s="7" t="s">
        <v>295</v>
      </c>
      <c r="O587" s="7" t="s">
        <v>256</v>
      </c>
      <c r="P587" s="7" t="s">
        <v>284</v>
      </c>
      <c r="Q587" s="7" t="s">
        <v>460</v>
      </c>
      <c r="R587" s="7" t="s">
        <v>219</v>
      </c>
      <c r="T587" s="8">
        <v>0.76616466045379639</v>
      </c>
      <c r="U587" s="8">
        <v>0.8068578839302063</v>
      </c>
      <c r="V587" s="8">
        <v>0.78466355800628662</v>
      </c>
      <c r="W587" s="8">
        <v>0.56612485647201538</v>
      </c>
      <c r="X587" s="8">
        <v>0.40564557909965515</v>
      </c>
      <c r="Y587" s="8">
        <v>0.79843205213546753</v>
      </c>
      <c r="Z587" s="8">
        <v>0.65341436862945557</v>
      </c>
      <c r="AA587" s="8">
        <v>0.94299584627151489</v>
      </c>
      <c r="AB587" s="8">
        <v>0.9385216236114502</v>
      </c>
      <c r="AC587" s="8">
        <v>0.95964276790618896</v>
      </c>
      <c r="AD587" s="8">
        <v>0.71634203195571899</v>
      </c>
      <c r="AE587" s="8">
        <v>0.69084686040878296</v>
      </c>
      <c r="AF587" s="8">
        <v>0.91023725271224976</v>
      </c>
      <c r="AG587" s="8">
        <v>0.79656499624252319</v>
      </c>
      <c r="AH587" s="8">
        <v>2.8946774080395699E-2</v>
      </c>
      <c r="AI587" s="8">
        <v>0.26497837901115417</v>
      </c>
      <c r="AJ587" s="8">
        <v>0.42376381158828735</v>
      </c>
      <c r="AK587" s="8">
        <v>0.35663935542106628</v>
      </c>
      <c r="AL587" s="8">
        <v>0.14295119047164917</v>
      </c>
      <c r="AM587" s="8">
        <v>7.1030527353286743E-2</v>
      </c>
      <c r="AN587" s="8">
        <v>0.25005024671554565</v>
      </c>
      <c r="AO587" s="8">
        <v>9.7577385604381561E-2</v>
      </c>
      <c r="AP587" s="8">
        <v>-0.87976741790771484</v>
      </c>
      <c r="AQ587" s="8"/>
      <c r="AR587" s="8"/>
      <c r="AS587" s="8">
        <v>-1.5969258351130495</v>
      </c>
      <c r="AT587" s="8">
        <v>-1.1475832542006728</v>
      </c>
      <c r="AU587" s="8">
        <v>-2.0659429925162693</v>
      </c>
      <c r="AV587" s="8">
        <v>-1.4671625981524055</v>
      </c>
      <c r="AW587" s="8">
        <v>0.34070847108136676</v>
      </c>
      <c r="AX587" s="8">
        <v>5.7165282923178212E-2</v>
      </c>
      <c r="AY587" s="8">
        <v>-2.0308218750865143</v>
      </c>
      <c r="AZ587" s="8">
        <v>-2.0408160124321095</v>
      </c>
      <c r="BA587" s="8">
        <v>0.67169313170894163</v>
      </c>
      <c r="BB587" s="8">
        <v>0.21164286827449633</v>
      </c>
      <c r="BC587" s="8">
        <v>0.67169313170894163</v>
      </c>
      <c r="BD587" s="8">
        <v>0.21164286827449633</v>
      </c>
      <c r="BE587" s="8">
        <v>-0.66826599470276393</v>
      </c>
      <c r="BF587" s="8">
        <v>-0.69585180755216947</v>
      </c>
      <c r="BG587" s="7">
        <v>-50</v>
      </c>
      <c r="BH587" s="7">
        <v>-50</v>
      </c>
      <c r="BI587" s="7">
        <v>-50</v>
      </c>
      <c r="BJ587" s="7">
        <v>-50</v>
      </c>
      <c r="BK587" s="7">
        <v>-43.292183043204666</v>
      </c>
      <c r="BL587" s="7">
        <v>-43.292183043204666</v>
      </c>
      <c r="BM587" s="7">
        <v>-47.764061014401555</v>
      </c>
      <c r="BN587" s="7">
        <v>180.56413972219698</v>
      </c>
      <c r="BO587" s="7">
        <v>190.96441549425577</v>
      </c>
      <c r="BP587" s="7">
        <v>159.17372369007876</v>
      </c>
      <c r="BQ587" s="7">
        <v>158.52982660000163</v>
      </c>
      <c r="BR587" s="7">
        <v>139.36940210690287</v>
      </c>
      <c r="BS587" s="7">
        <v>139.36940210690287</v>
      </c>
      <c r="BT587" s="7" t="s">
        <v>317</v>
      </c>
      <c r="BU587" s="7" t="s">
        <v>318</v>
      </c>
      <c r="BV587" s="7">
        <v>11.5</v>
      </c>
      <c r="BW587" s="7" t="s">
        <v>255</v>
      </c>
      <c r="BX587" s="9">
        <v>1.75</v>
      </c>
      <c r="BY587" s="7" t="s">
        <v>295</v>
      </c>
      <c r="BZ587" s="7" t="s">
        <v>214</v>
      </c>
      <c r="CA587" s="25">
        <v>0</v>
      </c>
      <c r="CB587" s="25">
        <v>0</v>
      </c>
      <c r="CC587" s="25">
        <v>0</v>
      </c>
    </row>
    <row r="588" spans="1:81" x14ac:dyDescent="0.25">
      <c r="A588" s="7">
        <v>513</v>
      </c>
      <c r="B588" s="7">
        <v>44657</v>
      </c>
      <c r="C588" s="7" t="s">
        <v>461</v>
      </c>
      <c r="D588" s="7" t="s">
        <v>462</v>
      </c>
      <c r="E588" s="7" t="s">
        <v>462</v>
      </c>
      <c r="F588" s="7" t="s">
        <v>446</v>
      </c>
      <c r="G588" s="7">
        <v>2</v>
      </c>
      <c r="H588" s="7" t="s">
        <v>255</v>
      </c>
      <c r="I588" s="8">
        <v>11.5</v>
      </c>
      <c r="J588" s="7" t="s">
        <v>414</v>
      </c>
      <c r="K588" s="8">
        <v>156.88914489746094</v>
      </c>
      <c r="L588" s="8">
        <v>7.5760374069213867</v>
      </c>
      <c r="M588" s="7" t="s">
        <v>447</v>
      </c>
      <c r="N588" s="7" t="s">
        <v>231</v>
      </c>
      <c r="O588" s="7" t="s">
        <v>256</v>
      </c>
      <c r="P588" s="7" t="s">
        <v>269</v>
      </c>
      <c r="Q588" s="7" t="s">
        <v>463</v>
      </c>
      <c r="R588" s="7" t="s">
        <v>291</v>
      </c>
      <c r="T588" s="8">
        <v>0.90963917970657349</v>
      </c>
      <c r="U588" s="8">
        <v>0.90377324819564819</v>
      </c>
      <c r="V588" s="8">
        <v>0.91565448045730591</v>
      </c>
      <c r="W588" s="8">
        <v>0.72900933027267456</v>
      </c>
      <c r="X588" s="8">
        <v>0.49673151969909668</v>
      </c>
      <c r="Y588" s="8">
        <v>0.86336153745651245</v>
      </c>
      <c r="Z588" s="8">
        <v>0.73209643363952637</v>
      </c>
      <c r="AA588" s="8">
        <v>0.93371957540512085</v>
      </c>
      <c r="AB588" s="8">
        <v>0.96307307481765747</v>
      </c>
      <c r="AC588" s="8">
        <v>0.93860852718353271</v>
      </c>
      <c r="AD588" s="8">
        <v>0.85152286291122437</v>
      </c>
      <c r="AE588" s="8">
        <v>0.84992712736129761</v>
      </c>
      <c r="AF588" s="8">
        <v>0.97661161422729492</v>
      </c>
      <c r="AG588" s="8">
        <v>0.92962664365768433</v>
      </c>
      <c r="AH588" s="8">
        <v>6.7090936005115509E-2</v>
      </c>
      <c r="AI588" s="8">
        <v>0.72915714979171753</v>
      </c>
      <c r="AJ588" s="8">
        <v>1.1001449823379517</v>
      </c>
      <c r="AK588" s="8">
        <v>0.96458625793457031</v>
      </c>
      <c r="AL588" s="8">
        <v>0.4266505241394043</v>
      </c>
      <c r="AM588" s="8">
        <v>0.20159681141376495</v>
      </c>
      <c r="AN588" s="8">
        <v>0.62667971849441528</v>
      </c>
      <c r="AO588" s="8">
        <v>0.25339174270629883</v>
      </c>
      <c r="AP588" s="8">
        <v>9.1850437223911285E-2</v>
      </c>
      <c r="AQ588" s="8"/>
      <c r="AR588" s="8"/>
      <c r="AS588" s="8">
        <v>-0.16252052562911912</v>
      </c>
      <c r="AT588" s="8">
        <v>-1.0388951148683303</v>
      </c>
      <c r="AU588" s="8">
        <v>-3.1921543720270549</v>
      </c>
      <c r="AV588" s="8">
        <v>-3.0315835511178459</v>
      </c>
      <c r="AW588" s="8">
        <v>1.6745896843302981</v>
      </c>
      <c r="AX588" s="8">
        <v>1.2762151098402506</v>
      </c>
      <c r="AY588" s="8">
        <v>-5.5635056148023068E-2</v>
      </c>
      <c r="AZ588" s="8">
        <v>0.15396640232917497</v>
      </c>
      <c r="BA588" s="8">
        <v>-0.26768031148841931</v>
      </c>
      <c r="BB588" s="8">
        <v>-0.6495090275020311</v>
      </c>
      <c r="BC588" s="8">
        <v>-0.26233922272435867</v>
      </c>
      <c r="BD588" s="8">
        <v>0.67891460058063113</v>
      </c>
      <c r="BE588" s="8">
        <v>-0.37762330061444621</v>
      </c>
      <c r="BF588" s="8">
        <v>-0.43514859678969176</v>
      </c>
      <c r="BG588" s="7">
        <v>-15.090269527703443</v>
      </c>
      <c r="BH588" s="7">
        <v>-25.745857246515502</v>
      </c>
      <c r="BI588" s="7">
        <v>-4.3279944985088772</v>
      </c>
      <c r="BJ588" s="7">
        <v>-6.1207322919888432</v>
      </c>
      <c r="BK588" s="7">
        <v>-5.2856287152533401</v>
      </c>
      <c r="BL588" s="7">
        <v>-5.3405357946130803</v>
      </c>
      <c r="BM588" s="7">
        <v>-10.318503012430513</v>
      </c>
      <c r="BN588" s="7">
        <v>180.56413972219698</v>
      </c>
      <c r="BO588" s="7">
        <v>197.28160017804009</v>
      </c>
      <c r="BP588" s="7">
        <v>163.67929845738067</v>
      </c>
      <c r="BQ588" s="7">
        <v>166.49190945182499</v>
      </c>
      <c r="BR588" s="7">
        <v>165.18172259127655</v>
      </c>
      <c r="BS588" s="7">
        <v>165.26786583857222</v>
      </c>
      <c r="BT588" s="7" t="s">
        <v>317</v>
      </c>
      <c r="BU588" s="7" t="s">
        <v>318</v>
      </c>
      <c r="BV588" s="7">
        <v>11.5</v>
      </c>
      <c r="BW588" s="7" t="s">
        <v>255</v>
      </c>
      <c r="BX588" s="9">
        <v>1.75</v>
      </c>
      <c r="BY588" s="7" t="s">
        <v>231</v>
      </c>
      <c r="BZ588" s="7" t="s">
        <v>214</v>
      </c>
      <c r="CA588" s="25">
        <v>0</v>
      </c>
      <c r="CB588" s="25">
        <v>3</v>
      </c>
      <c r="CC588" s="25">
        <v>6</v>
      </c>
    </row>
    <row r="589" spans="1:81" x14ac:dyDescent="0.25">
      <c r="A589" s="7">
        <v>513</v>
      </c>
      <c r="B589" s="7">
        <v>44657</v>
      </c>
      <c r="C589" s="7" t="s">
        <v>555</v>
      </c>
      <c r="D589" s="7" t="s">
        <v>556</v>
      </c>
      <c r="E589" s="7" t="s">
        <v>556</v>
      </c>
      <c r="F589" s="7" t="s">
        <v>266</v>
      </c>
      <c r="H589" s="7" t="s">
        <v>224</v>
      </c>
      <c r="I589" s="8">
        <v>24.5</v>
      </c>
      <c r="J589" s="7" t="s">
        <v>214</v>
      </c>
      <c r="K589" s="8">
        <v>5478.841796875</v>
      </c>
      <c r="L589" s="8">
        <v>4.4642620086669922</v>
      </c>
      <c r="M589" s="7" t="s">
        <v>429</v>
      </c>
      <c r="N589" s="7" t="s">
        <v>214</v>
      </c>
      <c r="O589" s="7" t="s">
        <v>214</v>
      </c>
      <c r="P589" s="7" t="s">
        <v>269</v>
      </c>
      <c r="Q589" s="7" t="s">
        <v>557</v>
      </c>
      <c r="R589" s="7" t="s">
        <v>286</v>
      </c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>
        <v>4.1071014293117321</v>
      </c>
      <c r="AT589" s="8">
        <v>2.8068173849525784</v>
      </c>
      <c r="AU589" s="8">
        <v>5.5033256958796937</v>
      </c>
      <c r="AV589" s="8">
        <v>4.0969441596783494</v>
      </c>
      <c r="AW589" s="8">
        <v>2.8849693326616523</v>
      </c>
      <c r="AX589" s="8">
        <v>2.9621080721025743</v>
      </c>
      <c r="AY589" s="8">
        <v>-0.26808532693064824</v>
      </c>
      <c r="AZ589" s="8">
        <v>1.0833204254297609E-3</v>
      </c>
      <c r="BA589" s="8">
        <v>-4.401962252802618E-2</v>
      </c>
      <c r="BB589" s="8">
        <v>0.17985132279440622</v>
      </c>
      <c r="BC589" s="8">
        <v>5.8329868686264962E-2</v>
      </c>
      <c r="BD589" s="8">
        <v>0.24629844276462856</v>
      </c>
      <c r="BE589" s="8">
        <v>2.0402702295134447</v>
      </c>
      <c r="BF589" s="8">
        <v>1.7155171171196608</v>
      </c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7" t="s">
        <v>352</v>
      </c>
      <c r="BU589" s="7" t="s">
        <v>353</v>
      </c>
      <c r="BV589" s="7">
        <v>21</v>
      </c>
      <c r="BW589" s="7" t="s">
        <v>837</v>
      </c>
      <c r="BX589" s="9">
        <v>0</v>
      </c>
      <c r="BY589" s="7" t="s">
        <v>214</v>
      </c>
      <c r="BZ589" s="7" t="s">
        <v>214</v>
      </c>
      <c r="CA589" s="25">
        <v>0</v>
      </c>
      <c r="CB589" s="25">
        <v>0</v>
      </c>
      <c r="CC589" s="25">
        <v>0</v>
      </c>
    </row>
    <row r="590" spans="1:81" x14ac:dyDescent="0.25">
      <c r="A590" s="7">
        <v>513</v>
      </c>
      <c r="B590" s="7">
        <v>44657</v>
      </c>
      <c r="C590" s="7" t="s">
        <v>20661</v>
      </c>
      <c r="D590" s="7" t="s">
        <v>20618</v>
      </c>
      <c r="E590" s="7" t="s">
        <v>20618</v>
      </c>
      <c r="F590" s="7" t="s">
        <v>280</v>
      </c>
      <c r="H590" s="7" t="s">
        <v>224</v>
      </c>
      <c r="I590" s="8">
        <v>24.5</v>
      </c>
      <c r="J590" s="7" t="s">
        <v>214</v>
      </c>
      <c r="K590" s="8">
        <v>393.12319946289063</v>
      </c>
      <c r="L590" s="8">
        <v>3.6879000663757324</v>
      </c>
      <c r="M590" s="7" t="s">
        <v>447</v>
      </c>
      <c r="N590" s="7" t="s">
        <v>214</v>
      </c>
      <c r="O590" s="7" t="s">
        <v>248</v>
      </c>
      <c r="P590" s="7" t="s">
        <v>362</v>
      </c>
      <c r="Q590" s="7" t="s">
        <v>20662</v>
      </c>
      <c r="R590" s="7" t="s">
        <v>291</v>
      </c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7" t="s">
        <v>214</v>
      </c>
      <c r="BU590" s="7" t="s">
        <v>214</v>
      </c>
      <c r="BV590" s="7">
        <v>15</v>
      </c>
      <c r="BW590" s="7" t="s">
        <v>226</v>
      </c>
      <c r="BX590" s="9">
        <v>0</v>
      </c>
      <c r="BY590" s="7" t="s">
        <v>214</v>
      </c>
      <c r="BZ590" s="7" t="s">
        <v>214</v>
      </c>
      <c r="CA590" s="25">
        <v>0</v>
      </c>
      <c r="CB590" s="25">
        <v>0</v>
      </c>
      <c r="CC590" s="25">
        <v>0</v>
      </c>
    </row>
    <row r="591" spans="1:81" x14ac:dyDescent="0.25">
      <c r="A591" s="7">
        <v>513</v>
      </c>
      <c r="B591" s="7">
        <v>44657</v>
      </c>
      <c r="C591" s="7" t="s">
        <v>558</v>
      </c>
      <c r="D591" s="7" t="s">
        <v>559</v>
      </c>
      <c r="E591" s="7" t="s">
        <v>560</v>
      </c>
      <c r="F591" s="7" t="s">
        <v>373</v>
      </c>
      <c r="G591" s="7">
        <v>3</v>
      </c>
      <c r="H591" s="7" t="s">
        <v>430</v>
      </c>
      <c r="I591" s="8">
        <v>16.5</v>
      </c>
      <c r="J591" s="7" t="s">
        <v>214</v>
      </c>
      <c r="K591" s="8">
        <v>441.51516723632813</v>
      </c>
      <c r="L591" s="8">
        <v>6.428764820098877</v>
      </c>
      <c r="M591" s="7" t="s">
        <v>518</v>
      </c>
      <c r="N591" s="7" t="s">
        <v>216</v>
      </c>
      <c r="O591" s="7" t="s">
        <v>283</v>
      </c>
      <c r="P591" s="7" t="s">
        <v>527</v>
      </c>
      <c r="Q591" s="7" t="s">
        <v>561</v>
      </c>
      <c r="R591" s="7" t="s">
        <v>219</v>
      </c>
      <c r="T591" s="8">
        <v>0.87068265676498413</v>
      </c>
      <c r="U591" s="8">
        <v>0.8129010796546936</v>
      </c>
      <c r="V591" s="8">
        <v>0.85123783349990845</v>
      </c>
      <c r="W591" s="8">
        <v>0.7536393404006958</v>
      </c>
      <c r="X591" s="8">
        <v>0.45759454369544983</v>
      </c>
      <c r="Y591" s="8">
        <v>0.8612523078918457</v>
      </c>
      <c r="Z591" s="8">
        <v>0.78665858507156372</v>
      </c>
      <c r="AA591" s="8">
        <v>0.96337264776229858</v>
      </c>
      <c r="AB591" s="8">
        <v>0.94686800241470337</v>
      </c>
      <c r="AC591" s="8">
        <v>0.95897728204727173</v>
      </c>
      <c r="AD591" s="8">
        <v>0.88126707077026367</v>
      </c>
      <c r="AE591" s="8">
        <v>0.79808509349822998</v>
      </c>
      <c r="AF591" s="8">
        <v>0.95672118663787842</v>
      </c>
      <c r="AG591" s="8">
        <v>0.93834924697875977</v>
      </c>
      <c r="AH591" s="8">
        <v>0.17021022737026215</v>
      </c>
      <c r="AI591" s="8">
        <v>1.7706539630889893</v>
      </c>
      <c r="AJ591" s="8">
        <v>2.5104408264160156</v>
      </c>
      <c r="AK591" s="8">
        <v>2.2750039100646973</v>
      </c>
      <c r="AL591" s="8">
        <v>1.1189857721328735</v>
      </c>
      <c r="AM591" s="8">
        <v>0.47115585207939148</v>
      </c>
      <c r="AN591" s="8">
        <v>1.5860072374343872</v>
      </c>
      <c r="AO591" s="8">
        <v>0.69076806306838989</v>
      </c>
      <c r="AP591" s="8">
        <v>-0.19127149879932404</v>
      </c>
      <c r="AQ591" s="8"/>
      <c r="AR591" s="8"/>
      <c r="AS591" s="8">
        <v>2.4164331073895293</v>
      </c>
      <c r="AT591" s="8">
        <v>1.8673777290445461</v>
      </c>
      <c r="AU591" s="8">
        <v>2.3324281125365141</v>
      </c>
      <c r="AV591" s="8">
        <v>1.6216096136309954</v>
      </c>
      <c r="AW591" s="8">
        <v>2.1570258192066061</v>
      </c>
      <c r="AX591" s="8">
        <v>1.4349422978056598</v>
      </c>
      <c r="AY591" s="8">
        <v>2.6340764392888696</v>
      </c>
      <c r="AZ591" s="8">
        <v>1.7979137870742634</v>
      </c>
      <c r="BA591" s="8">
        <v>3.7537516000661992</v>
      </c>
      <c r="BB591" s="8">
        <v>2.7130683853922237</v>
      </c>
      <c r="BC591" s="8">
        <v>3.7537516000661992</v>
      </c>
      <c r="BD591" s="8">
        <v>2.7130683853922237</v>
      </c>
      <c r="BE591" s="8">
        <v>2.841244446425653</v>
      </c>
      <c r="BF591" s="8">
        <v>2.0246633663899853</v>
      </c>
      <c r="BG591" s="8">
        <v>-11.850554429294569</v>
      </c>
      <c r="BH591" s="8">
        <v>-8.1359402727905614</v>
      </c>
      <c r="BI591" s="8">
        <v>1.3659884142006817</v>
      </c>
      <c r="BJ591" s="8">
        <v>4.7853637508534055</v>
      </c>
      <c r="BK591" s="8">
        <v>-3.9434028122245621</v>
      </c>
      <c r="BL591" s="8">
        <v>-3.9434028122245621</v>
      </c>
      <c r="BM591" s="8">
        <v>-3.6203246935800277</v>
      </c>
      <c r="BN591" s="8">
        <v>493.83716244326013</v>
      </c>
      <c r="BO591" s="8">
        <v>477.43657753798715</v>
      </c>
      <c r="BP591" s="8">
        <v>435.48412120494112</v>
      </c>
      <c r="BQ591" s="8">
        <v>420.38706046888109</v>
      </c>
      <c r="BR591" s="8">
        <v>458.92588875752347</v>
      </c>
      <c r="BS591" s="8">
        <v>458.92588875752347</v>
      </c>
      <c r="BT591" s="7" t="s">
        <v>562</v>
      </c>
      <c r="BU591" s="7" t="s">
        <v>563</v>
      </c>
      <c r="BV591" s="7">
        <v>16.5</v>
      </c>
      <c r="BW591" s="7" t="s">
        <v>430</v>
      </c>
      <c r="BX591" s="9">
        <v>2.1500000953674316</v>
      </c>
      <c r="BY591" s="7" t="s">
        <v>216</v>
      </c>
      <c r="BZ591" s="7" t="s">
        <v>214</v>
      </c>
      <c r="CA591" s="25">
        <v>0</v>
      </c>
      <c r="CB591" s="25">
        <v>0</v>
      </c>
      <c r="CC591" s="25">
        <v>0</v>
      </c>
    </row>
    <row r="592" spans="1:81" x14ac:dyDescent="0.25">
      <c r="A592" s="7">
        <v>513</v>
      </c>
      <c r="B592" s="7">
        <v>44657</v>
      </c>
      <c r="C592" s="7" t="s">
        <v>564</v>
      </c>
      <c r="D592" s="7" t="s">
        <v>565</v>
      </c>
      <c r="E592" s="7" t="s">
        <v>565</v>
      </c>
      <c r="F592" s="7" t="s">
        <v>280</v>
      </c>
      <c r="G592" s="7">
        <v>1</v>
      </c>
      <c r="H592" s="7" t="s">
        <v>287</v>
      </c>
      <c r="I592" s="8">
        <v>14.5</v>
      </c>
      <c r="J592" s="7" t="s">
        <v>214</v>
      </c>
      <c r="K592" s="8">
        <v>290.5018310546875</v>
      </c>
      <c r="L592" s="8">
        <v>5.8097000122070313</v>
      </c>
      <c r="M592" s="7" t="s">
        <v>289</v>
      </c>
      <c r="N592" s="7" t="s">
        <v>231</v>
      </c>
      <c r="O592" s="7" t="s">
        <v>396</v>
      </c>
      <c r="P592" s="7" t="s">
        <v>284</v>
      </c>
      <c r="Q592" s="7" t="s">
        <v>566</v>
      </c>
      <c r="R592" s="7" t="s">
        <v>291</v>
      </c>
      <c r="T592" s="8">
        <v>0.91686832904815674</v>
      </c>
      <c r="U592" s="8">
        <v>0.86622321605682373</v>
      </c>
      <c r="V592" s="8">
        <v>0.90422701835632324</v>
      </c>
      <c r="W592" s="8">
        <v>0.77626848220825195</v>
      </c>
      <c r="X592" s="8">
        <v>0.55803734064102173</v>
      </c>
      <c r="Y592" s="8">
        <v>0.88520067930221558</v>
      </c>
      <c r="Z592" s="8">
        <v>0.77754503488540649</v>
      </c>
      <c r="AA592" s="8">
        <v>0.92364907264709473</v>
      </c>
      <c r="AB592" s="8">
        <v>0.89751505851745605</v>
      </c>
      <c r="AC592" s="8">
        <v>0.90119659900665283</v>
      </c>
      <c r="AD592" s="8">
        <v>0.86226189136505127</v>
      </c>
      <c r="AE592" s="8">
        <v>0.75388067960739136</v>
      </c>
      <c r="AF592" s="8">
        <v>0.88463926315307617</v>
      </c>
      <c r="AG592" s="8">
        <v>0.84320598840713501</v>
      </c>
      <c r="AH592" s="8">
        <v>0.10187119245529175</v>
      </c>
      <c r="AI592" s="8">
        <v>1.1159545183181763</v>
      </c>
      <c r="AJ592" s="8">
        <v>1.6010607481002808</v>
      </c>
      <c r="AK592" s="8">
        <v>1.446353554725647</v>
      </c>
      <c r="AL592" s="8">
        <v>0.68982458114624023</v>
      </c>
      <c r="AM592" s="8">
        <v>0.34388461709022522</v>
      </c>
      <c r="AN592" s="8">
        <v>0.9756234884262085</v>
      </c>
      <c r="AO592" s="8">
        <v>0.40863656997680664</v>
      </c>
      <c r="AP592" s="8">
        <v>-0.24092143774032593</v>
      </c>
      <c r="AQ592" s="8"/>
      <c r="AR592" s="8"/>
      <c r="AS592" s="8">
        <v>-1.5427718734949618</v>
      </c>
      <c r="AT592" s="8">
        <v>-1.2897982167932365</v>
      </c>
      <c r="AU592" s="8">
        <v>-1.8142918175458715</v>
      </c>
      <c r="AV592" s="8">
        <v>-1.0648846746368741</v>
      </c>
      <c r="AW592" s="8">
        <v>-0.64922141801643163</v>
      </c>
      <c r="AX592" s="8">
        <v>-0.94586078148708075</v>
      </c>
      <c r="AY592" s="8">
        <v>0.54689777894266245</v>
      </c>
      <c r="AZ592" s="8">
        <v>0.79185950804562866</v>
      </c>
      <c r="BA592" s="8">
        <v>-0.74783602576010966</v>
      </c>
      <c r="BB592" s="8">
        <v>-0.4582598573309456</v>
      </c>
      <c r="BC592" s="8">
        <v>-0.28259325879769975</v>
      </c>
      <c r="BD592" s="8">
        <v>1.0037015902029431</v>
      </c>
      <c r="BE592" s="8">
        <v>-0.74830276911206883</v>
      </c>
      <c r="BF592" s="8">
        <v>-0.32720707199992755</v>
      </c>
      <c r="BG592" s="7">
        <v>-13.672127462230616</v>
      </c>
      <c r="BH592" s="7">
        <v>-50</v>
      </c>
      <c r="BI592" s="7">
        <v>-3.355730464764342</v>
      </c>
      <c r="BJ592" s="7">
        <v>-3.4917797710687837</v>
      </c>
      <c r="BK592" s="7">
        <v>8.5399076465897696</v>
      </c>
      <c r="BL592" s="7">
        <v>-6.1330449589026079</v>
      </c>
      <c r="BM592" s="7">
        <v>-11.352129168396095</v>
      </c>
      <c r="BN592" s="7">
        <v>330.21961167659822</v>
      </c>
      <c r="BO592" s="7">
        <v>451.9183433018087</v>
      </c>
      <c r="BP592" s="7">
        <v>300.25028950008789</v>
      </c>
      <c r="BQ592" s="7">
        <v>300.64551522603949</v>
      </c>
      <c r="BR592" s="7">
        <v>265.69324297096495</v>
      </c>
      <c r="BS592" s="7">
        <v>308.31843895970678</v>
      </c>
      <c r="BT592" s="7" t="s">
        <v>317</v>
      </c>
      <c r="BU592" s="7" t="s">
        <v>318</v>
      </c>
      <c r="BV592" s="7">
        <v>14</v>
      </c>
      <c r="BW592" s="7" t="s">
        <v>287</v>
      </c>
      <c r="BX592" s="9">
        <v>1.3250000476837158</v>
      </c>
      <c r="BY592" s="7" t="s">
        <v>231</v>
      </c>
      <c r="BZ592" s="7" t="s">
        <v>214</v>
      </c>
      <c r="CA592" s="25">
        <v>0</v>
      </c>
      <c r="CB592" s="25">
        <v>0</v>
      </c>
      <c r="CC592" s="25">
        <v>0</v>
      </c>
    </row>
    <row r="593" spans="1:81" x14ac:dyDescent="0.25">
      <c r="A593" s="7">
        <v>513</v>
      </c>
      <c r="B593" s="7">
        <v>44657</v>
      </c>
      <c r="C593" s="7" t="s">
        <v>567</v>
      </c>
      <c r="D593" s="7" t="s">
        <v>567</v>
      </c>
      <c r="E593" s="7" t="s">
        <v>567</v>
      </c>
      <c r="F593" s="7" t="s">
        <v>373</v>
      </c>
      <c r="G593" s="7">
        <v>2</v>
      </c>
      <c r="H593" s="7" t="s">
        <v>222</v>
      </c>
      <c r="I593" s="8">
        <v>8.5</v>
      </c>
      <c r="J593" s="7" t="s">
        <v>379</v>
      </c>
      <c r="K593" s="8">
        <v>96.774909973144531</v>
      </c>
      <c r="L593" s="8">
        <v>7.5226240158081055</v>
      </c>
      <c r="M593" s="7" t="s">
        <v>447</v>
      </c>
      <c r="N593" s="7" t="s">
        <v>231</v>
      </c>
      <c r="O593" s="7" t="s">
        <v>389</v>
      </c>
      <c r="P593" s="7" t="s">
        <v>527</v>
      </c>
      <c r="Q593" s="7" t="s">
        <v>568</v>
      </c>
      <c r="R593" s="7" t="s">
        <v>291</v>
      </c>
      <c r="T593" s="8">
        <v>0.91488224267959595</v>
      </c>
      <c r="U593" s="8">
        <v>0.86557340621948242</v>
      </c>
      <c r="V593" s="8">
        <v>0.90591651201248169</v>
      </c>
      <c r="W593" s="8">
        <v>0.74634814262390137</v>
      </c>
      <c r="X593" s="8">
        <v>0.51385557651519775</v>
      </c>
      <c r="Y593" s="8">
        <v>0.87765657901763916</v>
      </c>
      <c r="Z593" s="8">
        <v>0.74281018972396851</v>
      </c>
      <c r="AA593" s="8">
        <v>0.95829665660858154</v>
      </c>
      <c r="AB593" s="8">
        <v>0.94889092445373535</v>
      </c>
      <c r="AC593" s="8">
        <v>0.94048774242401123</v>
      </c>
      <c r="AD593" s="8">
        <v>0.79859870672225952</v>
      </c>
      <c r="AE593" s="8">
        <v>0.81590360403060913</v>
      </c>
      <c r="AF593" s="8">
        <v>0.96643942594528198</v>
      </c>
      <c r="AG593" s="8">
        <v>0.91171753406524658</v>
      </c>
      <c r="AH593" s="8">
        <v>4.4786315411329269E-2</v>
      </c>
      <c r="AI593" s="8">
        <v>0.489551842212677</v>
      </c>
      <c r="AJ593" s="8">
        <v>0.70335710048675537</v>
      </c>
      <c r="AK593" s="8">
        <v>0.63705825805664063</v>
      </c>
      <c r="AL593" s="8">
        <v>0.29158297181129456</v>
      </c>
      <c r="AM593" s="8">
        <v>0.13921451568603516</v>
      </c>
      <c r="AN593" s="8">
        <v>0.42526447772979736</v>
      </c>
      <c r="AO593" s="8">
        <v>0.17162618041038513</v>
      </c>
      <c r="AP593" s="8">
        <v>0.44024285674095154</v>
      </c>
      <c r="AQ593" s="8"/>
      <c r="AR593" s="8"/>
      <c r="AS593" s="8">
        <v>1.6600562960836684</v>
      </c>
      <c r="AT593" s="8">
        <v>1.2608297697988</v>
      </c>
      <c r="AU593" s="8">
        <v>-0.31296219350635507</v>
      </c>
      <c r="AV593" s="8">
        <v>0.16850104024129922</v>
      </c>
      <c r="AW593" s="8">
        <v>3.2077877216245683</v>
      </c>
      <c r="AX593" s="8">
        <v>3.1808877228529808</v>
      </c>
      <c r="AY593" s="8">
        <v>1.4756056874153494</v>
      </c>
      <c r="AZ593" s="8">
        <v>3.001839497319712</v>
      </c>
      <c r="BA593" s="8">
        <v>2.2502212360509155</v>
      </c>
      <c r="BB593" s="8">
        <v>2.6586064352489385</v>
      </c>
      <c r="BC593" s="8">
        <v>1.177959261788788</v>
      </c>
      <c r="BD593" s="8">
        <v>1.1783060367155398</v>
      </c>
      <c r="BE593" s="8">
        <v>1.5764446682428224</v>
      </c>
      <c r="BF593" s="8">
        <v>1.9081617503628785</v>
      </c>
      <c r="BG593" s="8">
        <v>-2.0228303800126812</v>
      </c>
      <c r="BH593" s="8">
        <v>-4.9441921228310903</v>
      </c>
      <c r="BI593" s="8">
        <v>7.7977967311303171</v>
      </c>
      <c r="BJ593" s="8">
        <v>-14.731887449652072</v>
      </c>
      <c r="BK593" s="8">
        <v>23.332057387318567</v>
      </c>
      <c r="BL593" s="8">
        <v>-0.87423938565738424</v>
      </c>
      <c r="BM593" s="8">
        <v>1.4261174633826093</v>
      </c>
      <c r="BN593" s="8">
        <v>98.732502252311221</v>
      </c>
      <c r="BO593" s="8">
        <v>101.55964744891362</v>
      </c>
      <c r="BP593" s="8">
        <v>89.228599206704359</v>
      </c>
      <c r="BQ593" s="8">
        <v>111.0316807898903</v>
      </c>
      <c r="BR593" s="8">
        <v>74.19533244168457</v>
      </c>
      <c r="BS593" s="8">
        <v>97.620954351564237</v>
      </c>
      <c r="BT593" s="7" t="s">
        <v>476</v>
      </c>
      <c r="BU593" s="7" t="s">
        <v>477</v>
      </c>
      <c r="BV593" s="7">
        <v>8.8333330154418945</v>
      </c>
      <c r="BW593" s="7" t="s">
        <v>222</v>
      </c>
      <c r="BX593" s="9">
        <v>2.184999942779541</v>
      </c>
      <c r="BY593" s="7" t="s">
        <v>231</v>
      </c>
      <c r="BZ593" s="7" t="s">
        <v>214</v>
      </c>
      <c r="CA593" s="25">
        <v>0</v>
      </c>
      <c r="CB593" s="25">
        <v>0</v>
      </c>
      <c r="CC593" s="25">
        <v>1</v>
      </c>
    </row>
    <row r="594" spans="1:81" x14ac:dyDescent="0.25">
      <c r="A594" s="7">
        <v>513</v>
      </c>
      <c r="B594" s="7">
        <v>44657</v>
      </c>
      <c r="C594" s="7" t="s">
        <v>22048</v>
      </c>
      <c r="D594" s="7" t="s">
        <v>22049</v>
      </c>
      <c r="E594" s="7" t="s">
        <v>567</v>
      </c>
      <c r="F594" s="7" t="s">
        <v>373</v>
      </c>
      <c r="G594" s="7">
        <v>1</v>
      </c>
      <c r="H594" s="7" t="s">
        <v>245</v>
      </c>
      <c r="I594" s="8">
        <v>12.5</v>
      </c>
      <c r="J594" s="7" t="s">
        <v>379</v>
      </c>
      <c r="K594" s="8">
        <v>245.41647338867188</v>
      </c>
      <c r="L594" s="8">
        <v>9.9932003021240234</v>
      </c>
      <c r="M594" s="7" t="s">
        <v>447</v>
      </c>
      <c r="N594" s="7" t="s">
        <v>231</v>
      </c>
      <c r="O594" s="7" t="s">
        <v>389</v>
      </c>
      <c r="P594" s="7" t="s">
        <v>527</v>
      </c>
      <c r="Q594" s="7" t="s">
        <v>568</v>
      </c>
      <c r="R594" s="7" t="s">
        <v>291</v>
      </c>
      <c r="T594" s="8">
        <v>0.81352990865707397</v>
      </c>
      <c r="U594" s="8">
        <v>0.81911599636077881</v>
      </c>
      <c r="V594" s="8">
        <v>0.84203904867172241</v>
      </c>
      <c r="W594" s="8">
        <v>0.6552765965461731</v>
      </c>
      <c r="X594" s="8">
        <v>0.45403280854225159</v>
      </c>
      <c r="Y594" s="8">
        <v>0.75990581512451172</v>
      </c>
      <c r="Z594" s="8">
        <v>0.62141430377960205</v>
      </c>
      <c r="AA594" s="8">
        <v>0.89461314678192139</v>
      </c>
      <c r="AB594" s="8">
        <v>0.89266324043273926</v>
      </c>
      <c r="AC594" s="8">
        <v>0.87943726778030396</v>
      </c>
      <c r="AD594" s="8">
        <v>0.81618815660476685</v>
      </c>
      <c r="AE594" s="8">
        <v>0.78009074926376343</v>
      </c>
      <c r="AF594" s="8">
        <v>0.928119957447052</v>
      </c>
      <c r="AG594" s="8">
        <v>0.88784801959991455</v>
      </c>
      <c r="AH594" s="8">
        <v>6.6721051931381226E-2</v>
      </c>
      <c r="AI594" s="8">
        <v>0.6485217809677124</v>
      </c>
      <c r="AJ594" s="8">
        <v>0.99159640073776245</v>
      </c>
      <c r="AK594" s="8">
        <v>0.88214647769927979</v>
      </c>
      <c r="AL594" s="8">
        <v>0.38138434290885925</v>
      </c>
      <c r="AM594" s="8">
        <v>0.18325179815292358</v>
      </c>
      <c r="AN594" s="8">
        <v>0.54854440689086914</v>
      </c>
      <c r="AO594" s="8">
        <v>0.21389688551425934</v>
      </c>
      <c r="AP594" s="8">
        <v>-0.18638478219509125</v>
      </c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>
        <v>10.025747940291946</v>
      </c>
      <c r="BH594" s="8">
        <v>10.274740017987616</v>
      </c>
      <c r="BI594" s="8">
        <v>18.356815288864848</v>
      </c>
      <c r="BJ594" s="8">
        <v>4.7051282673790142</v>
      </c>
      <c r="BK594" s="8">
        <v>12.113922487336744</v>
      </c>
      <c r="BL594" s="8">
        <v>-1.6102026819315158</v>
      </c>
      <c r="BM594" s="8">
        <v>8.9776918866547764</v>
      </c>
      <c r="BN594" s="8">
        <v>220.81163636276997</v>
      </c>
      <c r="BO594" s="8">
        <v>220.20056878667208</v>
      </c>
      <c r="BP594" s="8">
        <v>200.36582468026722</v>
      </c>
      <c r="BQ594" s="8">
        <v>233.86931352645678</v>
      </c>
      <c r="BR594" s="8">
        <v>215.68691203121276</v>
      </c>
      <c r="BS594" s="8">
        <v>249.36817602507801</v>
      </c>
      <c r="BT594" s="7" t="s">
        <v>476</v>
      </c>
      <c r="BU594" s="7" t="s">
        <v>477</v>
      </c>
      <c r="BV594" s="7">
        <v>8.8333330154418945</v>
      </c>
      <c r="BW594" s="7" t="s">
        <v>222</v>
      </c>
      <c r="BX594" s="9"/>
      <c r="BY594" s="7" t="s">
        <v>231</v>
      </c>
      <c r="CA594" s="25">
        <v>0</v>
      </c>
      <c r="CB594" s="25">
        <v>0</v>
      </c>
      <c r="CC594" s="25">
        <v>1</v>
      </c>
    </row>
    <row r="595" spans="1:81" x14ac:dyDescent="0.25">
      <c r="A595" s="7">
        <v>513</v>
      </c>
      <c r="B595" s="7">
        <v>44657</v>
      </c>
      <c r="C595" s="7" t="s">
        <v>569</v>
      </c>
      <c r="D595" s="7" t="s">
        <v>570</v>
      </c>
      <c r="E595" s="7" t="s">
        <v>570</v>
      </c>
      <c r="F595" s="7" t="s">
        <v>280</v>
      </c>
      <c r="G595" s="7">
        <v>2</v>
      </c>
      <c r="H595" s="7" t="s">
        <v>345</v>
      </c>
      <c r="I595" s="8">
        <v>10.5</v>
      </c>
      <c r="J595" s="7" t="s">
        <v>414</v>
      </c>
      <c r="K595" s="8">
        <v>87.434532165527344</v>
      </c>
      <c r="L595" s="8">
        <v>1.4838999509811401</v>
      </c>
      <c r="M595" s="7" t="s">
        <v>322</v>
      </c>
      <c r="N595" s="7" t="s">
        <v>231</v>
      </c>
      <c r="O595" s="7" t="s">
        <v>214</v>
      </c>
      <c r="P595" s="7" t="s">
        <v>284</v>
      </c>
      <c r="Q595" s="7" t="s">
        <v>571</v>
      </c>
      <c r="R595" s="7" t="s">
        <v>291</v>
      </c>
      <c r="T595" s="8">
        <v>0.77230805158615112</v>
      </c>
      <c r="U595" s="8">
        <v>0.80159032344818115</v>
      </c>
      <c r="V595" s="8">
        <v>0.78450518846511841</v>
      </c>
      <c r="W595" s="8">
        <v>0.58457303047180176</v>
      </c>
      <c r="X595" s="8">
        <v>0.38502192497253418</v>
      </c>
      <c r="Y595" s="8">
        <v>0.7745901346206665</v>
      </c>
      <c r="Z595" s="8">
        <v>0.67863315343856812</v>
      </c>
      <c r="AA595" s="8">
        <v>0.90353691577911377</v>
      </c>
      <c r="AB595" s="8">
        <v>0.9259297251701355</v>
      </c>
      <c r="AC595" s="8">
        <v>0.93152838945388794</v>
      </c>
      <c r="AD595" s="8">
        <v>0.81483918428421021</v>
      </c>
      <c r="AE595" s="8">
        <v>0.71274667978286743</v>
      </c>
      <c r="AF595" s="8">
        <v>0.9442022442817688</v>
      </c>
      <c r="AG595" s="8">
        <v>0.91621387004852295</v>
      </c>
      <c r="AH595" s="8">
        <v>2.9237816110253334E-2</v>
      </c>
      <c r="AI595" s="8">
        <v>0.26978862285614014</v>
      </c>
      <c r="AJ595" s="8">
        <v>0.42523011565208435</v>
      </c>
      <c r="AK595" s="8">
        <v>0.36015245318412781</v>
      </c>
      <c r="AL595" s="8">
        <v>0.14909361302852631</v>
      </c>
      <c r="AM595" s="8">
        <v>6.8097084760665894E-2</v>
      </c>
      <c r="AN595" s="8">
        <v>0.24502253532409668</v>
      </c>
      <c r="AO595" s="8">
        <v>0.10236236453056335</v>
      </c>
      <c r="AP595" s="8">
        <v>-0.59635871648788452</v>
      </c>
      <c r="AQ595" s="8"/>
      <c r="AR595" s="8"/>
      <c r="AS595" s="8">
        <v>-0.97029139674287468</v>
      </c>
      <c r="AT595" s="8">
        <v>-1.0000789230531031</v>
      </c>
      <c r="AU595" s="8">
        <v>-1.0338506817644988</v>
      </c>
      <c r="AV595" s="8">
        <v>-0.8639974633800328</v>
      </c>
      <c r="AW595" s="8">
        <v>0.17351602440036998</v>
      </c>
      <c r="AX595" s="8">
        <v>0.2845152699181433</v>
      </c>
      <c r="AY595" s="8">
        <v>-0.77424163683392544</v>
      </c>
      <c r="AZ595" s="8">
        <v>-0.56893651437253923</v>
      </c>
      <c r="BA595" s="8">
        <v>-0.23436755846324425</v>
      </c>
      <c r="BB595" s="8">
        <v>0.13405539456551566</v>
      </c>
      <c r="BC595" s="8">
        <v>0.39058737822640888</v>
      </c>
      <c r="BD595" s="8">
        <v>0.46230659063818597</v>
      </c>
      <c r="BE595" s="8">
        <v>-0.40810797852962738</v>
      </c>
      <c r="BF595" s="8">
        <v>-0.25868927428063831</v>
      </c>
      <c r="BG595" s="7">
        <v>-50</v>
      </c>
      <c r="BH595" s="7">
        <v>-50</v>
      </c>
      <c r="BI595" s="7">
        <v>-50</v>
      </c>
      <c r="BJ595" s="7">
        <v>-49.024239401154034</v>
      </c>
      <c r="BK595" s="7">
        <v>-50</v>
      </c>
      <c r="BL595" s="7">
        <v>-22.645340257353574</v>
      </c>
      <c r="BM595" s="7">
        <v>-45.278263276417931</v>
      </c>
      <c r="BN595" s="7">
        <v>147.65258339942349</v>
      </c>
      <c r="BO595" s="7">
        <v>143.30123744403716</v>
      </c>
      <c r="BP595" s="7">
        <v>133.70999164279519</v>
      </c>
      <c r="BQ595" s="7">
        <v>130.2986465336345</v>
      </c>
      <c r="BR595" s="7">
        <v>135.80289290677345</v>
      </c>
      <c r="BS595" s="7">
        <v>107.23437947683627</v>
      </c>
      <c r="BT595" s="7" t="s">
        <v>297</v>
      </c>
      <c r="BU595" s="7" t="s">
        <v>298</v>
      </c>
      <c r="BV595" s="7">
        <v>10</v>
      </c>
      <c r="BW595" s="7" t="s">
        <v>345</v>
      </c>
      <c r="BX595" s="9">
        <v>2.125</v>
      </c>
      <c r="BY595" s="7" t="s">
        <v>231</v>
      </c>
      <c r="BZ595" s="7" t="s">
        <v>214</v>
      </c>
      <c r="CA595" s="25">
        <v>0</v>
      </c>
      <c r="CB595" s="25">
        <v>0</v>
      </c>
      <c r="CC595" s="25">
        <v>0</v>
      </c>
    </row>
    <row r="596" spans="1:81" x14ac:dyDescent="0.25">
      <c r="A596" s="7">
        <v>513</v>
      </c>
      <c r="B596" s="7">
        <v>44657</v>
      </c>
      <c r="C596" s="7" t="s">
        <v>572</v>
      </c>
      <c r="D596" s="7" t="s">
        <v>572</v>
      </c>
      <c r="E596" s="7" t="s">
        <v>573</v>
      </c>
      <c r="F596" s="7" t="s">
        <v>331</v>
      </c>
      <c r="H596" s="7" t="s">
        <v>312</v>
      </c>
      <c r="I596" s="8">
        <v>17.5</v>
      </c>
      <c r="J596" s="7" t="s">
        <v>214</v>
      </c>
      <c r="K596" s="8">
        <v>477.63705444335938</v>
      </c>
      <c r="L596" s="8">
        <v>5.7715930938720703</v>
      </c>
      <c r="M596" s="7" t="s">
        <v>574</v>
      </c>
      <c r="N596" s="7" t="s">
        <v>295</v>
      </c>
      <c r="O596" s="7" t="s">
        <v>367</v>
      </c>
      <c r="P596" s="7" t="s">
        <v>481</v>
      </c>
      <c r="Q596" s="7" t="s">
        <v>576</v>
      </c>
      <c r="R596" s="7" t="s">
        <v>337</v>
      </c>
      <c r="S596" s="7">
        <v>2</v>
      </c>
      <c r="T596" s="8">
        <v>0.8998599648475647</v>
      </c>
      <c r="U596" s="8">
        <v>0.84701478481292725</v>
      </c>
      <c r="V596" s="8">
        <v>0.91857105493545532</v>
      </c>
      <c r="W596" s="8">
        <v>0.7392539381980896</v>
      </c>
      <c r="X596" s="8">
        <v>0.60236465930938721</v>
      </c>
      <c r="Y596" s="8">
        <v>0.84230214357376099</v>
      </c>
      <c r="Z596" s="8">
        <v>0.67689794301986694</v>
      </c>
      <c r="AA596" s="8">
        <v>0.90666592121124268</v>
      </c>
      <c r="AB596" s="8">
        <v>0.8867754340171814</v>
      </c>
      <c r="AC596" s="8">
        <v>0.89936494827270508</v>
      </c>
      <c r="AD596" s="8">
        <v>0.79444116353988647</v>
      </c>
      <c r="AE596" s="8">
        <v>0.86930328607559204</v>
      </c>
      <c r="AF596" s="8">
        <v>0.8900725245475769</v>
      </c>
      <c r="AG596" s="8">
        <v>0.86654913425445557</v>
      </c>
      <c r="AH596" s="8">
        <v>0.28160402178764343</v>
      </c>
      <c r="AI596" s="8">
        <v>3.0276238918304443</v>
      </c>
      <c r="AJ596" s="8">
        <v>4.3276934623718262</v>
      </c>
      <c r="AK596" s="8">
        <v>4.0616006851196289</v>
      </c>
      <c r="AL596" s="8">
        <v>1.8159667253494263</v>
      </c>
      <c r="AM596" s="8">
        <v>1.0261160135269165</v>
      </c>
      <c r="AN596" s="8">
        <v>2.5662319660186768</v>
      </c>
      <c r="AO596" s="8">
        <v>0.98338228464126587</v>
      </c>
      <c r="AP596" s="8">
        <v>0.11882951855659485</v>
      </c>
      <c r="AQ596" s="8"/>
      <c r="AR596" s="8"/>
      <c r="AS596" s="8">
        <v>0.62414813451576256</v>
      </c>
      <c r="AT596" s="8">
        <v>1.1758874065948985</v>
      </c>
      <c r="AU596" s="8">
        <v>-0.79077244072847941</v>
      </c>
      <c r="AV596" s="8">
        <v>-6.0818739418077798E-2</v>
      </c>
      <c r="AW596" s="8">
        <v>-0.86901248445972878</v>
      </c>
      <c r="AX596" s="8">
        <v>-0.53004187446966167</v>
      </c>
      <c r="AY596" s="8">
        <v>0.17359899913975707</v>
      </c>
      <c r="AZ596" s="8">
        <v>1.0615526696196342</v>
      </c>
      <c r="BA596" s="8">
        <v>-0.86901248445972878</v>
      </c>
      <c r="BB596" s="8">
        <v>-0.53004187446966167</v>
      </c>
      <c r="BC596" s="8">
        <v>0.17359899913975707</v>
      </c>
      <c r="BD596" s="8">
        <v>1.0615526696196342</v>
      </c>
      <c r="BE596" s="8">
        <v>-0.25957521280877666</v>
      </c>
      <c r="BF596" s="8">
        <v>0.36301504291279429</v>
      </c>
      <c r="BG596" s="8">
        <v>-26.437590280879341</v>
      </c>
      <c r="BH596" s="8">
        <v>-28.438143204530132</v>
      </c>
      <c r="BI596" s="8">
        <v>-4.2709833651229525</v>
      </c>
      <c r="BJ596" s="8">
        <v>-15.412307671656162</v>
      </c>
      <c r="BK596" s="8">
        <v>-4.2709833651229525</v>
      </c>
      <c r="BL596" s="8">
        <v>-15.412307671656162</v>
      </c>
      <c r="BM596" s="8">
        <v>-15.707052593161283</v>
      </c>
      <c r="BN596" s="8">
        <v>603.91278192675531</v>
      </c>
      <c r="BO596" s="8">
        <v>613.46816398386147</v>
      </c>
      <c r="BP596" s="8">
        <v>498.03685358429851</v>
      </c>
      <c r="BQ596" s="8">
        <v>551.25194682800577</v>
      </c>
      <c r="BR596" s="8">
        <v>498.03685358429851</v>
      </c>
      <c r="BS596" s="8">
        <v>551.25194682800577</v>
      </c>
      <c r="BT596" s="7" t="s">
        <v>21021</v>
      </c>
      <c r="BU596" s="7" t="s">
        <v>21022</v>
      </c>
      <c r="BV596" s="7">
        <v>17.5</v>
      </c>
      <c r="BW596" s="7" t="s">
        <v>312</v>
      </c>
      <c r="BX596" s="9">
        <v>2.7999999523162842</v>
      </c>
      <c r="BY596" s="7" t="s">
        <v>295</v>
      </c>
      <c r="BZ596" s="7" t="s">
        <v>214</v>
      </c>
      <c r="CA596" s="25">
        <v>0</v>
      </c>
      <c r="CB596" s="25">
        <v>0</v>
      </c>
      <c r="CC596" s="25">
        <v>0</v>
      </c>
    </row>
    <row r="597" spans="1:81" x14ac:dyDescent="0.25">
      <c r="A597" s="7">
        <v>513</v>
      </c>
      <c r="B597" s="7">
        <v>44657</v>
      </c>
      <c r="C597" s="7" t="s">
        <v>577</v>
      </c>
      <c r="D597" s="7" t="s">
        <v>578</v>
      </c>
      <c r="E597" s="7" t="s">
        <v>578</v>
      </c>
      <c r="F597" s="7" t="s">
        <v>266</v>
      </c>
      <c r="H597" s="7" t="s">
        <v>255</v>
      </c>
      <c r="I597" s="8">
        <v>11.5</v>
      </c>
      <c r="J597" s="7" t="s">
        <v>281</v>
      </c>
      <c r="K597" s="8">
        <v>184.29693603515625</v>
      </c>
      <c r="L597" s="8">
        <v>7.2155709266662598</v>
      </c>
      <c r="M597" s="7" t="s">
        <v>579</v>
      </c>
      <c r="N597" s="7" t="s">
        <v>295</v>
      </c>
      <c r="O597" s="7" t="s">
        <v>256</v>
      </c>
      <c r="P597" s="7" t="s">
        <v>269</v>
      </c>
      <c r="Q597" s="7" t="s">
        <v>580</v>
      </c>
      <c r="R597" s="7" t="s">
        <v>337</v>
      </c>
      <c r="T597" s="8">
        <v>0.90374284982681274</v>
      </c>
      <c r="U597" s="8">
        <v>0.85362231731414795</v>
      </c>
      <c r="V597" s="8">
        <v>0.90014779567718506</v>
      </c>
      <c r="W597" s="8">
        <v>0.7602236270904541</v>
      </c>
      <c r="X597" s="8">
        <v>0.54563117027282715</v>
      </c>
      <c r="Y597" s="8">
        <v>0.8731616735458374</v>
      </c>
      <c r="Z597" s="8">
        <v>0.74429434537887573</v>
      </c>
      <c r="AA597" s="8">
        <v>0.94257336854934692</v>
      </c>
      <c r="AB597" s="8">
        <v>0.93731081485748291</v>
      </c>
      <c r="AC597" s="8">
        <v>0.96209430694580078</v>
      </c>
      <c r="AD597" s="8">
        <v>0.84948945045471191</v>
      </c>
      <c r="AE597" s="8">
        <v>0.78979182243347168</v>
      </c>
      <c r="AF597" s="8">
        <v>0.92057830095291138</v>
      </c>
      <c r="AG597" s="8">
        <v>0.86775404214859009</v>
      </c>
      <c r="AH597" s="8">
        <v>9.7478002309799194E-2</v>
      </c>
      <c r="AI597" s="8">
        <v>1.0525424480438232</v>
      </c>
      <c r="AJ597" s="8">
        <v>1.5097289085388184</v>
      </c>
      <c r="AK597" s="8">
        <v>1.3777360916137695</v>
      </c>
      <c r="AL597" s="8">
        <v>0.64643275737762451</v>
      </c>
      <c r="AM597" s="8">
        <v>0.32173916697502136</v>
      </c>
      <c r="AN597" s="8">
        <v>0.92085319757461548</v>
      </c>
      <c r="AO597" s="8">
        <v>0.37429293990135193</v>
      </c>
      <c r="AP597" s="8">
        <v>0.52366000413894653</v>
      </c>
      <c r="AQ597" s="8"/>
      <c r="AR597" s="8"/>
      <c r="AS597" s="8">
        <v>0.33100585570550745</v>
      </c>
      <c r="AT597" s="8">
        <v>-0.99473749502319397</v>
      </c>
      <c r="AU597" s="8">
        <v>1.1912795339321063</v>
      </c>
      <c r="AV597" s="8">
        <v>0.86094942636651528</v>
      </c>
      <c r="AW597" s="8">
        <v>0.3113632422688255</v>
      </c>
      <c r="AX597" s="8">
        <v>-0.62843467809194431</v>
      </c>
      <c r="AY597" s="8">
        <v>0.57607150065056723</v>
      </c>
      <c r="AZ597" s="8">
        <v>4.3733514600708616E-2</v>
      </c>
      <c r="BA597" s="8">
        <v>0.3113632422688255</v>
      </c>
      <c r="BB597" s="8">
        <v>-0.62843467809194431</v>
      </c>
      <c r="BC597" s="8">
        <v>0.57607150065056723</v>
      </c>
      <c r="BD597" s="8">
        <v>4.3733514600708616E-2</v>
      </c>
      <c r="BE597" s="8">
        <v>0.54952581257939981</v>
      </c>
      <c r="BF597" s="8">
        <v>-0.21719839927319171</v>
      </c>
      <c r="BG597" s="7">
        <v>2.0254250522359212</v>
      </c>
      <c r="BH597" s="7">
        <v>10.311611208375437</v>
      </c>
      <c r="BI597" s="7">
        <v>-3.3834314814619457</v>
      </c>
      <c r="BJ597" s="7">
        <v>4.9319751157984566</v>
      </c>
      <c r="BK597" s="7">
        <v>-3.3834314814619457</v>
      </c>
      <c r="BL597" s="7">
        <v>4.9319751157984566</v>
      </c>
      <c r="BM597" s="7">
        <v>2.5723539215473967</v>
      </c>
      <c r="BN597" s="7">
        <v>180.56413972219698</v>
      </c>
      <c r="BO597" s="7">
        <v>165.29295252226257</v>
      </c>
      <c r="BP597" s="7">
        <v>190.53249658833951</v>
      </c>
      <c r="BQ597" s="7">
        <v>175.20745701072335</v>
      </c>
      <c r="BR597" s="7">
        <v>190.53249658833951</v>
      </c>
      <c r="BS597" s="7">
        <v>175.20745701072335</v>
      </c>
      <c r="BT597" s="7" t="s">
        <v>382</v>
      </c>
      <c r="BU597" s="7" t="s">
        <v>383</v>
      </c>
      <c r="BV597" s="7">
        <v>11.833333015441895</v>
      </c>
      <c r="BW597" s="7" t="s">
        <v>255</v>
      </c>
      <c r="BX597" s="9">
        <v>2.2000000476837158</v>
      </c>
      <c r="BY597" s="7" t="s">
        <v>295</v>
      </c>
      <c r="BZ597" s="7" t="s">
        <v>214</v>
      </c>
      <c r="CA597" s="25">
        <v>1</v>
      </c>
      <c r="CB597" s="25">
        <v>1</v>
      </c>
      <c r="CC597" s="25">
        <v>2</v>
      </c>
    </row>
    <row r="598" spans="1:81" x14ac:dyDescent="0.25">
      <c r="A598" s="7">
        <v>513</v>
      </c>
      <c r="B598" s="7">
        <v>44657</v>
      </c>
      <c r="C598" s="7" t="s">
        <v>581</v>
      </c>
      <c r="D598" s="7" t="s">
        <v>581</v>
      </c>
      <c r="E598" s="7" t="s">
        <v>581</v>
      </c>
      <c r="F598" s="7" t="s">
        <v>223</v>
      </c>
      <c r="G598" s="7">
        <v>3</v>
      </c>
      <c r="H598" s="7" t="s">
        <v>226</v>
      </c>
      <c r="I598" s="8">
        <v>15.5</v>
      </c>
      <c r="J598" s="7" t="s">
        <v>214</v>
      </c>
      <c r="K598" s="8">
        <v>1314.2745361328125</v>
      </c>
      <c r="L598" s="8">
        <v>0.65429997444152832</v>
      </c>
      <c r="M598" s="7" t="s">
        <v>349</v>
      </c>
      <c r="N598" s="7" t="s">
        <v>216</v>
      </c>
      <c r="O598" s="7" t="s">
        <v>248</v>
      </c>
      <c r="P598" s="7" t="s">
        <v>233</v>
      </c>
      <c r="Q598" s="7" t="s">
        <v>582</v>
      </c>
      <c r="R598" s="7" t="s">
        <v>242</v>
      </c>
      <c r="T598" s="8">
        <v>0.66706186532974243</v>
      </c>
      <c r="U598" s="8">
        <v>0.6427111029624939</v>
      </c>
      <c r="V598" s="8">
        <v>0.67262673377990723</v>
      </c>
      <c r="W598" s="8">
        <v>0.4778272807598114</v>
      </c>
      <c r="X598" s="8">
        <v>0.51513934135437012</v>
      </c>
      <c r="Y598" s="8">
        <v>0.63069295883178711</v>
      </c>
      <c r="Z598" s="8">
        <v>0.4363287091255188</v>
      </c>
      <c r="AA598" s="8">
        <v>0.71459317207336426</v>
      </c>
      <c r="AB598" s="8">
        <v>0.74323028326034546</v>
      </c>
      <c r="AC598" s="8">
        <v>0.73996925354003906</v>
      </c>
      <c r="AD598" s="8">
        <v>0.59627336263656616</v>
      </c>
      <c r="AE598" s="8">
        <v>0.82600051164627075</v>
      </c>
      <c r="AF598" s="8">
        <v>0.80752730369567871</v>
      </c>
      <c r="AG598" s="8">
        <v>0.79696786403656006</v>
      </c>
      <c r="AH598" s="8">
        <v>0.47108191251754761</v>
      </c>
      <c r="AI598" s="8">
        <v>3.7544875144958496</v>
      </c>
      <c r="AJ598" s="8">
        <v>5.4933700561523438</v>
      </c>
      <c r="AK598" s="8">
        <v>4.9752640724182129</v>
      </c>
      <c r="AL598" s="8">
        <v>1.9635533094406128</v>
      </c>
      <c r="AM598" s="8">
        <v>1.4679770469665527</v>
      </c>
      <c r="AN598" s="8">
        <v>3.2144265174865723</v>
      </c>
      <c r="AO598" s="8">
        <v>1.0604019165039063</v>
      </c>
      <c r="AP598" s="8">
        <v>1.25725257396698</v>
      </c>
      <c r="AQ598" s="8"/>
      <c r="AR598" s="8"/>
      <c r="AS598" s="8">
        <v>0.59203218713053463</v>
      </c>
      <c r="AT598" s="8">
        <v>-0.46120055375791463</v>
      </c>
      <c r="AU598" s="8">
        <v>0.73875107864554657</v>
      </c>
      <c r="AV598" s="8">
        <v>-0.25728616117980851</v>
      </c>
      <c r="AW598" s="8">
        <v>0.59341602588465225</v>
      </c>
      <c r="AX598" s="8">
        <v>-0.37625860622129775</v>
      </c>
      <c r="AY598" s="8">
        <v>0.95053800056596327</v>
      </c>
      <c r="AZ598" s="8">
        <v>2.6355645104450379E-2</v>
      </c>
      <c r="BA598" s="8">
        <v>-0.88696752808310009</v>
      </c>
      <c r="BB598" s="8">
        <v>-0.27050603821359426</v>
      </c>
      <c r="BC598" s="8">
        <v>-0.4222460650427392</v>
      </c>
      <c r="BD598" s="8">
        <v>-2.244611022880235</v>
      </c>
      <c r="BE598" s="8">
        <v>0.26092061651680959</v>
      </c>
      <c r="BF598" s="8">
        <v>-0.5972511228580667</v>
      </c>
      <c r="BG598" s="7">
        <v>69.273915409421377</v>
      </c>
      <c r="BH598" s="7">
        <v>67.548571057883436</v>
      </c>
      <c r="BI598" s="7">
        <v>59.14002543265304</v>
      </c>
      <c r="BJ598" s="7">
        <v>74.295177086459375</v>
      </c>
      <c r="BK598" s="7">
        <v>-22.867666977405527</v>
      </c>
      <c r="BL598" s="7">
        <v>9.1316209077717847</v>
      </c>
      <c r="BM598" s="7">
        <v>42.753607152797244</v>
      </c>
      <c r="BN598" s="7">
        <v>403.82510572460268</v>
      </c>
      <c r="BO598" s="7">
        <v>426.50086719747179</v>
      </c>
      <c r="BP598" s="7">
        <v>537.01224120898439</v>
      </c>
      <c r="BQ598" s="7">
        <v>337.83194211069684</v>
      </c>
      <c r="BR598" s="7">
        <v>1614.8184602245053</v>
      </c>
      <c r="BS598" s="7">
        <v>1194.2599678057879</v>
      </c>
      <c r="BT598" s="7" t="s">
        <v>259</v>
      </c>
      <c r="BU598" s="7" t="s">
        <v>260</v>
      </c>
      <c r="BV598" s="7">
        <v>15.5</v>
      </c>
      <c r="BW598" s="7" t="s">
        <v>226</v>
      </c>
      <c r="BX598" s="9">
        <v>2.2999999523162842</v>
      </c>
      <c r="BY598" s="7" t="s">
        <v>216</v>
      </c>
      <c r="BZ598" s="7" t="s">
        <v>214</v>
      </c>
      <c r="CA598" s="25">
        <v>0</v>
      </c>
      <c r="CB598" s="25">
        <v>0</v>
      </c>
      <c r="CC598" s="25">
        <v>0</v>
      </c>
    </row>
    <row r="599" spans="1:81" x14ac:dyDescent="0.25">
      <c r="A599" s="7">
        <v>513</v>
      </c>
      <c r="B599" s="7">
        <v>44657</v>
      </c>
      <c r="C599" s="7" t="s">
        <v>583</v>
      </c>
      <c r="D599" s="7" t="s">
        <v>584</v>
      </c>
      <c r="E599" s="7" t="s">
        <v>584</v>
      </c>
      <c r="F599" s="7" t="s">
        <v>266</v>
      </c>
      <c r="G599" s="7">
        <v>2</v>
      </c>
      <c r="H599" s="7" t="s">
        <v>345</v>
      </c>
      <c r="I599" s="8">
        <v>10.5</v>
      </c>
      <c r="J599" s="7" t="s">
        <v>214</v>
      </c>
      <c r="K599" s="8">
        <v>113.67668151855469</v>
      </c>
      <c r="L599" s="8">
        <v>8.5201997756958008</v>
      </c>
      <c r="M599" s="7" t="s">
        <v>322</v>
      </c>
      <c r="N599" s="7" t="s">
        <v>231</v>
      </c>
      <c r="O599" s="7" t="s">
        <v>214</v>
      </c>
      <c r="P599" s="7" t="s">
        <v>269</v>
      </c>
      <c r="Q599" s="7" t="s">
        <v>585</v>
      </c>
      <c r="R599" s="7" t="s">
        <v>291</v>
      </c>
      <c r="T599" s="8">
        <v>0.87101852893829346</v>
      </c>
      <c r="U599" s="8">
        <v>0.87919235229492188</v>
      </c>
      <c r="V599" s="8">
        <v>0.86785924434661865</v>
      </c>
      <c r="W599" s="8">
        <v>0.66822350025177002</v>
      </c>
      <c r="X599" s="8">
        <v>0.4917958676815033</v>
      </c>
      <c r="Y599" s="8">
        <v>0.87449407577514648</v>
      </c>
      <c r="Z599" s="8">
        <v>0.76387888193130493</v>
      </c>
      <c r="AA599" s="8">
        <v>0.95291310548782349</v>
      </c>
      <c r="AB599" s="8">
        <v>0.95447719097137451</v>
      </c>
      <c r="AC599" s="8">
        <v>0.93587499856948853</v>
      </c>
      <c r="AD599" s="8">
        <v>0.87327367067337036</v>
      </c>
      <c r="AE599" s="8">
        <v>0.75882011651992798</v>
      </c>
      <c r="AF599" s="8">
        <v>0.95794069766998291</v>
      </c>
      <c r="AG599" s="8">
        <v>0.89910465478897095</v>
      </c>
      <c r="AH599" s="8">
        <v>3.7587888538837433E-2</v>
      </c>
      <c r="AI599" s="8">
        <v>0.39116811752319336</v>
      </c>
      <c r="AJ599" s="8">
        <v>0.59959560632705688</v>
      </c>
      <c r="AK599" s="8">
        <v>0.51220381259918213</v>
      </c>
      <c r="AL599" s="8">
        <v>0.21910132467746735</v>
      </c>
      <c r="AM599" s="8">
        <v>0.1118229404091835</v>
      </c>
      <c r="AN599" s="8">
        <v>0.35562634468078613</v>
      </c>
      <c r="AO599" s="8">
        <v>0.14812649786472321</v>
      </c>
      <c r="AP599" s="8">
        <v>-0.30598089098930359</v>
      </c>
      <c r="AQ599" s="8"/>
      <c r="AR599" s="8"/>
      <c r="AS599" s="8">
        <v>-0.424519960848873</v>
      </c>
      <c r="AT599" s="8">
        <v>-2.3046980901837455</v>
      </c>
      <c r="AU599" s="8">
        <v>1.6755866902857207E-2</v>
      </c>
      <c r="AV599" s="8">
        <v>-0.50581359946930704</v>
      </c>
      <c r="AW599" s="8">
        <v>0.54571774374959259</v>
      </c>
      <c r="AX599" s="8">
        <v>8.6595583638881118E-2</v>
      </c>
      <c r="AY599" s="8">
        <v>0.420072083819306</v>
      </c>
      <c r="AZ599" s="8">
        <v>0.18771009161384564</v>
      </c>
      <c r="BA599" s="8">
        <v>0.18938675140531733</v>
      </c>
      <c r="BB599" s="8">
        <v>-0.21573567546458178</v>
      </c>
      <c r="BC599" s="8">
        <v>0.18938675140531733</v>
      </c>
      <c r="BD599" s="8">
        <v>-0.21573567546458178</v>
      </c>
      <c r="BE599" s="8">
        <v>0.15613320607225292</v>
      </c>
      <c r="BF599" s="8">
        <v>-0.4946128942215815</v>
      </c>
      <c r="BG599" s="8">
        <v>-29.888189404370625</v>
      </c>
      <c r="BH599" s="8">
        <v>-14.217294286796372</v>
      </c>
      <c r="BI599" s="8">
        <v>-17.623060294006383</v>
      </c>
      <c r="BJ599" s="8">
        <v>6.2991036884097431</v>
      </c>
      <c r="BK599" s="8">
        <v>-19.464160188918999</v>
      </c>
      <c r="BL599" s="8">
        <v>-19.464160188918999</v>
      </c>
      <c r="BM599" s="8">
        <v>-15.72629344576694</v>
      </c>
      <c r="BN599" s="8">
        <v>147.65258339942349</v>
      </c>
      <c r="BO599" s="8">
        <v>129.83842986551187</v>
      </c>
      <c r="BP599" s="8">
        <v>133.70999164279519</v>
      </c>
      <c r="BQ599" s="8">
        <v>106.51606948015761</v>
      </c>
      <c r="BR599" s="8">
        <v>135.80289290677345</v>
      </c>
      <c r="BS599" s="8">
        <v>135.80289290677345</v>
      </c>
      <c r="BT599" s="7" t="s">
        <v>382</v>
      </c>
      <c r="BU599" s="7" t="s">
        <v>383</v>
      </c>
      <c r="BV599" s="7">
        <v>10</v>
      </c>
      <c r="BW599" s="7" t="s">
        <v>345</v>
      </c>
      <c r="BX599" s="9">
        <v>1.6499999761581421</v>
      </c>
      <c r="BY599" s="7" t="s">
        <v>231</v>
      </c>
      <c r="BZ599" s="7" t="s">
        <v>214</v>
      </c>
      <c r="CA599" s="25">
        <v>0</v>
      </c>
      <c r="CB599" s="25">
        <v>3</v>
      </c>
      <c r="CC599" s="25">
        <v>4</v>
      </c>
    </row>
    <row r="600" spans="1:81" x14ac:dyDescent="0.25">
      <c r="A600" s="7">
        <v>513</v>
      </c>
      <c r="B600" s="7">
        <v>44657</v>
      </c>
      <c r="C600" s="7" t="s">
        <v>586</v>
      </c>
      <c r="D600" s="7" t="s">
        <v>586</v>
      </c>
      <c r="E600" s="7" t="s">
        <v>586</v>
      </c>
      <c r="F600" s="7" t="s">
        <v>212</v>
      </c>
      <c r="H600" s="7" t="s">
        <v>354</v>
      </c>
      <c r="I600" s="8">
        <v>7.5</v>
      </c>
      <c r="J600" s="7" t="s">
        <v>214</v>
      </c>
      <c r="K600" s="8">
        <v>34.53790283203125</v>
      </c>
      <c r="L600" s="8">
        <v>3.8296225070953369</v>
      </c>
      <c r="M600" s="7" t="s">
        <v>225</v>
      </c>
      <c r="N600" s="7" t="s">
        <v>295</v>
      </c>
      <c r="O600" s="7" t="s">
        <v>232</v>
      </c>
      <c r="P600" s="7" t="s">
        <v>335</v>
      </c>
      <c r="Q600" s="7" t="s">
        <v>587</v>
      </c>
      <c r="R600" s="7" t="s">
        <v>219</v>
      </c>
      <c r="T600" s="8">
        <v>0.49959129095077515</v>
      </c>
      <c r="U600" s="8">
        <v>0.57651638984680176</v>
      </c>
      <c r="V600" s="8">
        <v>0.5386204719543457</v>
      </c>
      <c r="W600" s="8">
        <v>0.31302669644355774</v>
      </c>
      <c r="X600" s="8">
        <v>0.34273284673690796</v>
      </c>
      <c r="Y600" s="8">
        <v>0.54355376958847046</v>
      </c>
      <c r="Z600" s="8">
        <v>0.42705187201499939</v>
      </c>
      <c r="AA600" s="8">
        <v>0.84655171632766724</v>
      </c>
      <c r="AB600" s="8">
        <v>0.89351701736450195</v>
      </c>
      <c r="AC600" s="8">
        <v>0.93047499656677246</v>
      </c>
      <c r="AD600" s="8">
        <v>0.69398170709609985</v>
      </c>
      <c r="AE600" s="8">
        <v>0.5693015456199646</v>
      </c>
      <c r="AF600" s="8">
        <v>0.84000462293624878</v>
      </c>
      <c r="AG600" s="8">
        <v>0.83813756704330444</v>
      </c>
      <c r="AH600" s="8">
        <v>1.3299155049026012E-2</v>
      </c>
      <c r="AI600" s="8">
        <v>7.9382918775081635E-2</v>
      </c>
      <c r="AJ600" s="8">
        <v>0.13911126554012299</v>
      </c>
      <c r="AK600" s="8">
        <v>0.11247408390045166</v>
      </c>
      <c r="AL600" s="8">
        <v>3.6314558237791061E-2</v>
      </c>
      <c r="AM600" s="8">
        <v>2.7572611346840858E-2</v>
      </c>
      <c r="AN600" s="8">
        <v>7.8208811581134796E-2</v>
      </c>
      <c r="AO600" s="8">
        <v>2.9299823567271233E-2</v>
      </c>
      <c r="AP600" s="8">
        <v>-0.69137907028198242</v>
      </c>
      <c r="AQ600" s="8"/>
      <c r="AR600" s="8"/>
      <c r="AS600" s="8">
        <v>-2.453719265789617</v>
      </c>
      <c r="AT600" s="8">
        <v>-1.6426391501724151</v>
      </c>
      <c r="AU600" s="8">
        <v>-2.2673425964204035</v>
      </c>
      <c r="AV600" s="8">
        <v>-1.5430717454744731</v>
      </c>
      <c r="AW600" s="8">
        <v>-0.54493869718728105</v>
      </c>
      <c r="AX600" s="8">
        <v>-9.3307367884973139E-2</v>
      </c>
      <c r="AY600" s="8">
        <v>-1.5068596168733492</v>
      </c>
      <c r="AZ600" s="8">
        <v>-1.1497169408028494</v>
      </c>
      <c r="BA600" s="8">
        <v>0.59142478971222801</v>
      </c>
      <c r="BB600" s="8">
        <v>1.5958734286095257</v>
      </c>
      <c r="BC600" s="8">
        <v>0.47472274070879372</v>
      </c>
      <c r="BD600" s="8">
        <v>0.57009749282630751</v>
      </c>
      <c r="BE600" s="8">
        <v>-0.95111877430827152</v>
      </c>
      <c r="BF600" s="8">
        <v>-0.37712738048314626</v>
      </c>
      <c r="BG600" s="8">
        <v>-50</v>
      </c>
      <c r="BH600" s="8">
        <v>-50</v>
      </c>
      <c r="BI600" s="8">
        <v>-50</v>
      </c>
      <c r="BJ600" s="8">
        <v>-50</v>
      </c>
      <c r="BK600" s="8">
        <v>-34.119378086766375</v>
      </c>
      <c r="BL600" s="8">
        <v>-30.967387850996879</v>
      </c>
      <c r="BM600" s="8">
        <v>-44.181127656293874</v>
      </c>
      <c r="BN600" s="8">
        <v>80.736457668017479</v>
      </c>
      <c r="BO600" s="8">
        <v>82.522475951237084</v>
      </c>
      <c r="BP600" s="8">
        <v>71.152574358701415</v>
      </c>
      <c r="BQ600" s="8">
        <v>81.071464526668862</v>
      </c>
      <c r="BR600" s="8">
        <v>46.322020482531983</v>
      </c>
      <c r="BS600" s="8">
        <v>45.233389157626803</v>
      </c>
      <c r="BT600" s="7" t="s">
        <v>588</v>
      </c>
      <c r="BU600" s="7" t="s">
        <v>589</v>
      </c>
      <c r="BV600" s="7">
        <v>4.5</v>
      </c>
      <c r="BW600" s="7" t="s">
        <v>230</v>
      </c>
      <c r="BX600" s="9">
        <v>0</v>
      </c>
      <c r="BY600" s="7" t="s">
        <v>295</v>
      </c>
      <c r="BZ600" s="7" t="s">
        <v>214</v>
      </c>
      <c r="CA600" s="25">
        <v>0</v>
      </c>
      <c r="CB600" s="25">
        <v>0</v>
      </c>
      <c r="CC600" s="25">
        <v>0</v>
      </c>
    </row>
    <row r="601" spans="1:81" x14ac:dyDescent="0.25">
      <c r="A601" s="7">
        <v>513</v>
      </c>
      <c r="B601" s="7">
        <v>44657</v>
      </c>
      <c r="C601" s="7" t="s">
        <v>590</v>
      </c>
      <c r="D601" s="7" t="s">
        <v>590</v>
      </c>
      <c r="E601" s="7" t="s">
        <v>590</v>
      </c>
      <c r="F601" s="7" t="s">
        <v>360</v>
      </c>
      <c r="G601" s="7">
        <v>2</v>
      </c>
      <c r="H601" s="7" t="s">
        <v>312</v>
      </c>
      <c r="I601" s="8">
        <v>17.5</v>
      </c>
      <c r="J601" s="7" t="s">
        <v>214</v>
      </c>
      <c r="K601" s="8">
        <v>3760.0546875</v>
      </c>
      <c r="L601" s="8">
        <v>2.1547000408172607</v>
      </c>
      <c r="M601" s="7" t="s">
        <v>267</v>
      </c>
      <c r="N601" s="7" t="s">
        <v>591</v>
      </c>
      <c r="O601" s="7" t="s">
        <v>575</v>
      </c>
      <c r="P601" s="7" t="s">
        <v>362</v>
      </c>
      <c r="Q601" s="7" t="s">
        <v>592</v>
      </c>
      <c r="R601" s="7" t="s">
        <v>242</v>
      </c>
      <c r="T601" s="8">
        <v>0.59426337480545044</v>
      </c>
      <c r="U601" s="8">
        <v>0.57676190137863159</v>
      </c>
      <c r="V601" s="8">
        <v>0.63452345132827759</v>
      </c>
      <c r="W601" s="8">
        <v>0.47816771268844604</v>
      </c>
      <c r="X601" s="8">
        <v>0.38567432761192322</v>
      </c>
      <c r="Y601" s="8">
        <v>0.56683599948883057</v>
      </c>
      <c r="Z601" s="8">
        <v>0.45424839854240417</v>
      </c>
      <c r="AA601" s="8">
        <v>0.77911472320556641</v>
      </c>
      <c r="AB601" s="8">
        <v>0.84466665983200073</v>
      </c>
      <c r="AC601" s="8">
        <v>0.83423149585723877</v>
      </c>
      <c r="AD601" s="8">
        <v>0.79149645566940308</v>
      </c>
      <c r="AE601" s="8">
        <v>0.70067524909973145</v>
      </c>
      <c r="AF601" s="8">
        <v>0.8365095853805542</v>
      </c>
      <c r="AG601" s="8">
        <v>0.67912238836288452</v>
      </c>
      <c r="AH601" s="8">
        <v>1.2469182014465332</v>
      </c>
      <c r="AI601" s="8">
        <v>8.8532981872558594</v>
      </c>
      <c r="AJ601" s="8">
        <v>13.048517227172852</v>
      </c>
      <c r="AK601" s="8">
        <v>12.423135757446289</v>
      </c>
      <c r="AL601" s="8">
        <v>5.201080322265625</v>
      </c>
      <c r="AM601" s="8">
        <v>2.9090876579284668</v>
      </c>
      <c r="AN601" s="8">
        <v>7.6468839645385742</v>
      </c>
      <c r="AO601" s="8">
        <v>2.9220771789550781</v>
      </c>
      <c r="AP601" s="8">
        <v>1.8386900424957275</v>
      </c>
      <c r="AQ601" s="8"/>
      <c r="AR601" s="8"/>
      <c r="AS601" s="8">
        <v>1.7099561980531754</v>
      </c>
      <c r="AT601" s="8">
        <v>2.5790846414775839</v>
      </c>
      <c r="AU601" s="8">
        <v>-0.60016272710655205</v>
      </c>
      <c r="AV601" s="8">
        <v>0.17061631314695883</v>
      </c>
      <c r="AW601" s="8">
        <v>1.7959374055684318</v>
      </c>
      <c r="AX601" s="8">
        <v>2.45644367188084</v>
      </c>
      <c r="AY601" s="8">
        <v>-0.77023837996176414</v>
      </c>
      <c r="AZ601" s="8">
        <v>-2.9807056398204967E-2</v>
      </c>
      <c r="BA601" s="8">
        <v>1.3326904659671075</v>
      </c>
      <c r="BB601" s="8">
        <v>2.4439293557842792</v>
      </c>
      <c r="BC601" s="8">
        <v>1.4247790954408728</v>
      </c>
      <c r="BD601" s="8">
        <v>2.6038701359791347</v>
      </c>
      <c r="BE601" s="8">
        <v>0.81549367632687852</v>
      </c>
      <c r="BF601" s="8">
        <v>1.7040228436450986</v>
      </c>
      <c r="BG601" s="8">
        <v>83.938723446379257</v>
      </c>
      <c r="BH601" s="8">
        <v>-34.130006126239266</v>
      </c>
      <c r="BI601" s="8">
        <v>77.143757123140617</v>
      </c>
      <c r="BJ601" s="8">
        <v>-50</v>
      </c>
      <c r="BK601" s="8">
        <v>54.765403972569182</v>
      </c>
      <c r="BL601" s="8">
        <v>69.32608075981787</v>
      </c>
      <c r="BM601" s="8">
        <v>33.50732652927794</v>
      </c>
      <c r="BN601" s="8">
        <v>603.91278192675531</v>
      </c>
      <c r="BO601" s="8">
        <v>5043.3615826936966</v>
      </c>
      <c r="BP601" s="8">
        <v>859.40723167773592</v>
      </c>
      <c r="BQ601" s="8">
        <v>6188.0226684910822</v>
      </c>
      <c r="BR601" s="8">
        <v>1700.845548301101</v>
      </c>
      <c r="BS601" s="8">
        <v>1153.3561382304326</v>
      </c>
      <c r="BT601" s="7" t="s">
        <v>259</v>
      </c>
      <c r="BU601" s="7" t="s">
        <v>260</v>
      </c>
      <c r="BV601" s="7">
        <v>19</v>
      </c>
      <c r="BW601" s="7" t="s">
        <v>303</v>
      </c>
      <c r="BX601" s="9">
        <v>1.9249999523162842</v>
      </c>
      <c r="BY601" s="7" t="s">
        <v>591</v>
      </c>
      <c r="BZ601" s="7" t="s">
        <v>214</v>
      </c>
      <c r="CA601" s="25">
        <v>0</v>
      </c>
      <c r="CB601" s="25">
        <v>0</v>
      </c>
      <c r="CC601" s="25">
        <v>0</v>
      </c>
    </row>
    <row r="602" spans="1:81" x14ac:dyDescent="0.25">
      <c r="A602" s="7">
        <v>513</v>
      </c>
      <c r="B602" s="7">
        <v>44657</v>
      </c>
      <c r="C602" s="7" t="s">
        <v>593</v>
      </c>
      <c r="D602" s="7" t="s">
        <v>593</v>
      </c>
      <c r="E602" s="7" t="s">
        <v>593</v>
      </c>
      <c r="F602" s="7" t="s">
        <v>360</v>
      </c>
      <c r="H602" s="7" t="s">
        <v>287</v>
      </c>
      <c r="I602" s="8">
        <v>14.5</v>
      </c>
      <c r="J602" s="7" t="s">
        <v>214</v>
      </c>
      <c r="K602" s="8">
        <v>436.77645874023438</v>
      </c>
      <c r="L602" s="8">
        <v>4.0423164367675781</v>
      </c>
      <c r="M602" s="7" t="s">
        <v>225</v>
      </c>
      <c r="N602" s="7" t="s">
        <v>295</v>
      </c>
      <c r="O602" s="7" t="s">
        <v>290</v>
      </c>
      <c r="P602" s="7" t="s">
        <v>469</v>
      </c>
      <c r="Q602" s="7" t="s">
        <v>16851</v>
      </c>
      <c r="R602" s="7" t="s">
        <v>219</v>
      </c>
      <c r="T602" s="8">
        <v>0.67626476287841797</v>
      </c>
      <c r="U602" s="8">
        <v>0.66815000772476196</v>
      </c>
      <c r="V602" s="8">
        <v>0.69364690780639648</v>
      </c>
      <c r="W602" s="8">
        <v>0.55096513032913208</v>
      </c>
      <c r="X602" s="8">
        <v>0.45328330993652344</v>
      </c>
      <c r="Y602" s="8">
        <v>0.69497889280319214</v>
      </c>
      <c r="Z602" s="8">
        <v>0.49966788291931152</v>
      </c>
      <c r="AA602" s="8">
        <v>0.8051944375038147</v>
      </c>
      <c r="AB602" s="8">
        <v>0.75911742448806763</v>
      </c>
      <c r="AC602" s="8">
        <v>0.85647046566009521</v>
      </c>
      <c r="AD602" s="8">
        <v>0.79800575971603394</v>
      </c>
      <c r="AE602" s="8">
        <v>0.82916003465652466</v>
      </c>
      <c r="AF602" s="8">
        <v>0.74777853488922119</v>
      </c>
      <c r="AG602" s="8">
        <v>0.63218480348587036</v>
      </c>
      <c r="AH602" s="8">
        <v>0.10502073168754578</v>
      </c>
      <c r="AI602" s="8">
        <v>0.84855490922927856</v>
      </c>
      <c r="AJ602" s="8">
        <v>1.2731384038925171</v>
      </c>
      <c r="AK602" s="8">
        <v>1.1438237428665161</v>
      </c>
      <c r="AL602" s="8">
        <v>0.50474786758422852</v>
      </c>
      <c r="AM602" s="8">
        <v>0.28796711564064026</v>
      </c>
      <c r="AN602" s="8">
        <v>0.78965210914611816</v>
      </c>
      <c r="AO602" s="8">
        <v>0.2707177996635437</v>
      </c>
      <c r="AP602" s="8">
        <v>-0.20572660863399506</v>
      </c>
      <c r="AQ602" s="8"/>
      <c r="AR602" s="8"/>
      <c r="AS602" s="8">
        <v>0.57561663427555521</v>
      </c>
      <c r="AT602" s="8">
        <v>5.2535492737881356E-2</v>
      </c>
      <c r="AU602" s="8">
        <v>-1.0148796826198043</v>
      </c>
      <c r="AV602" s="8">
        <v>-0.29653750798240125</v>
      </c>
      <c r="AW602" s="8">
        <v>1.1222547563814906</v>
      </c>
      <c r="AX602" s="8">
        <v>0.43061678901927758</v>
      </c>
      <c r="AY602" s="8">
        <v>0.60529614074621774</v>
      </c>
      <c r="AZ602" s="8">
        <v>1.0024988191548747</v>
      </c>
      <c r="BA602" s="8">
        <v>0.98251811315185278</v>
      </c>
      <c r="BB602" s="8">
        <v>0.21539045381637695</v>
      </c>
      <c r="BC602" s="8">
        <v>0.21529492400768552</v>
      </c>
      <c r="BD602" s="8">
        <v>0.21539045381637695</v>
      </c>
      <c r="BE602" s="8">
        <v>0.41435014765716627</v>
      </c>
      <c r="BF602" s="8">
        <v>0.26998241676039769</v>
      </c>
      <c r="BG602" s="8">
        <v>24.396197398314705</v>
      </c>
      <c r="BH602" s="8">
        <v>-50</v>
      </c>
      <c r="BI602" s="8">
        <v>33.338862188914511</v>
      </c>
      <c r="BJ602" s="8">
        <v>31.674070235449868</v>
      </c>
      <c r="BK602" s="8">
        <v>27.105766924759973</v>
      </c>
      <c r="BL602" s="8">
        <v>27.105766924759973</v>
      </c>
      <c r="BM602" s="8">
        <v>15.603443945366505</v>
      </c>
      <c r="BN602" s="8">
        <v>330.21961167659822</v>
      </c>
      <c r="BO602" s="8">
        <v>1234.8354365802184</v>
      </c>
      <c r="BP602" s="8">
        <v>291.16015708720658</v>
      </c>
      <c r="BQ602" s="8">
        <v>298.43157642694183</v>
      </c>
      <c r="BR602" s="8">
        <v>318.38484985188603</v>
      </c>
      <c r="BS602" s="8">
        <v>318.38484985188603</v>
      </c>
      <c r="BT602" s="7" t="s">
        <v>2105</v>
      </c>
      <c r="BU602" s="7" t="s">
        <v>2106</v>
      </c>
      <c r="BV602" s="7">
        <v>13</v>
      </c>
      <c r="BW602" s="7" t="s">
        <v>238</v>
      </c>
      <c r="BX602" s="9">
        <v>2.8499999046325684</v>
      </c>
      <c r="BY602" s="7" t="s">
        <v>295</v>
      </c>
      <c r="BZ602" s="7" t="s">
        <v>214</v>
      </c>
      <c r="CA602" s="25">
        <v>0</v>
      </c>
      <c r="CB602" s="25">
        <v>0</v>
      </c>
      <c r="CC602" s="25">
        <v>1</v>
      </c>
    </row>
    <row r="603" spans="1:81" x14ac:dyDescent="0.25">
      <c r="A603" s="7">
        <v>513</v>
      </c>
      <c r="B603" s="7">
        <v>44657</v>
      </c>
      <c r="C603" s="7" t="s">
        <v>597</v>
      </c>
      <c r="D603" s="7" t="s">
        <v>598</v>
      </c>
      <c r="E603" s="7" t="s">
        <v>594</v>
      </c>
      <c r="F603" s="7" t="s">
        <v>280</v>
      </c>
      <c r="H603" s="7" t="s">
        <v>224</v>
      </c>
      <c r="I603" s="8">
        <v>24.5</v>
      </c>
      <c r="J603" s="7" t="s">
        <v>214</v>
      </c>
      <c r="K603" s="8">
        <v>1150.568115234375</v>
      </c>
      <c r="L603" s="8">
        <v>4.0602002143859863</v>
      </c>
      <c r="M603" s="7" t="s">
        <v>595</v>
      </c>
      <c r="N603" s="7" t="s">
        <v>214</v>
      </c>
      <c r="O603" s="7" t="s">
        <v>214</v>
      </c>
      <c r="P603" s="7" t="s">
        <v>284</v>
      </c>
      <c r="Q603" s="7" t="s">
        <v>596</v>
      </c>
      <c r="R603" s="7" t="s">
        <v>286</v>
      </c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>
        <v>1.9711712933938095</v>
      </c>
      <c r="AT603" s="8">
        <v>2.192930166166577</v>
      </c>
      <c r="AU603" s="8">
        <v>-0.99477458104144356</v>
      </c>
      <c r="AV603" s="8">
        <v>-0.29567359038591517</v>
      </c>
      <c r="AW603" s="8">
        <v>-1.532902201224444</v>
      </c>
      <c r="AX603" s="8">
        <v>-0.90176146011142777</v>
      </c>
      <c r="AY603" s="8">
        <v>-0.95830081809469791</v>
      </c>
      <c r="AZ603" s="8">
        <v>-0.42341599134863905</v>
      </c>
      <c r="BA603" s="8">
        <v>-1.532902201224444</v>
      </c>
      <c r="BB603" s="8">
        <v>-0.90176146011142777</v>
      </c>
      <c r="BC603" s="8">
        <v>-0.95830081809469791</v>
      </c>
      <c r="BD603" s="8">
        <v>-0.42341599134863905</v>
      </c>
      <c r="BE603" s="8">
        <v>-0.667668221047653</v>
      </c>
      <c r="BF603" s="8">
        <v>-0.12551638785657862</v>
      </c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7" t="s">
        <v>214</v>
      </c>
      <c r="BU603" s="7" t="s">
        <v>214</v>
      </c>
      <c r="BV603" s="7">
        <v>17</v>
      </c>
      <c r="BW603" s="7" t="s">
        <v>312</v>
      </c>
      <c r="BX603" s="9">
        <v>0</v>
      </c>
      <c r="BY603" s="7" t="s">
        <v>214</v>
      </c>
      <c r="BZ603" s="7" t="s">
        <v>214</v>
      </c>
      <c r="CA603" s="25">
        <v>0</v>
      </c>
      <c r="CB603" s="25">
        <v>0</v>
      </c>
      <c r="CC603" s="25">
        <v>0</v>
      </c>
    </row>
    <row r="604" spans="1:81" x14ac:dyDescent="0.25">
      <c r="A604" s="7">
        <v>513</v>
      </c>
      <c r="B604" s="7">
        <v>44657</v>
      </c>
      <c r="C604" s="7" t="s">
        <v>599</v>
      </c>
      <c r="D604" s="7" t="s">
        <v>599</v>
      </c>
      <c r="E604" s="7" t="s">
        <v>599</v>
      </c>
      <c r="F604" s="7" t="s">
        <v>223</v>
      </c>
      <c r="H604" s="7" t="s">
        <v>402</v>
      </c>
      <c r="I604" s="8">
        <v>6.5</v>
      </c>
      <c r="J604" s="7" t="s">
        <v>214</v>
      </c>
      <c r="K604" s="8">
        <v>65.551536560058594</v>
      </c>
      <c r="L604" s="8">
        <v>5.3640527725219727</v>
      </c>
      <c r="M604" s="7" t="s">
        <v>225</v>
      </c>
      <c r="N604" s="7" t="s">
        <v>295</v>
      </c>
      <c r="O604" s="7" t="s">
        <v>350</v>
      </c>
      <c r="P604" s="7" t="s">
        <v>217</v>
      </c>
      <c r="Q604" s="7" t="s">
        <v>600</v>
      </c>
      <c r="R604" s="7" t="s">
        <v>219</v>
      </c>
      <c r="T604" s="8">
        <v>0.83581948280334473</v>
      </c>
      <c r="U604" s="8">
        <v>0.82657206058502197</v>
      </c>
      <c r="V604" s="8">
        <v>0.84339702129364014</v>
      </c>
      <c r="W604" s="8">
        <v>0.61179763078689575</v>
      </c>
      <c r="X604" s="8">
        <v>0.54241162538528442</v>
      </c>
      <c r="Y604" s="8">
        <v>0.85379010438919067</v>
      </c>
      <c r="Z604" s="8">
        <v>0.73972392082214355</v>
      </c>
      <c r="AA604" s="8">
        <v>0.88390249013900757</v>
      </c>
      <c r="AB604" s="8">
        <v>0.8864063024520874</v>
      </c>
      <c r="AC604" s="8">
        <v>0.91645121574401855</v>
      </c>
      <c r="AD604" s="8">
        <v>0.83861881494522095</v>
      </c>
      <c r="AE604" s="8">
        <v>0.82349658012390137</v>
      </c>
      <c r="AF604" s="8">
        <v>0.94637435674667358</v>
      </c>
      <c r="AG604" s="8">
        <v>0.88564866781234741</v>
      </c>
      <c r="AH604" s="8">
        <v>2.5084955617785454E-2</v>
      </c>
      <c r="AI604" s="8">
        <v>0.25050359964370728</v>
      </c>
      <c r="AJ604" s="8">
        <v>0.37620162963867188</v>
      </c>
      <c r="AK604" s="8">
        <v>0.33219340443611145</v>
      </c>
      <c r="AL604" s="8">
        <v>0.1338740736246109</v>
      </c>
      <c r="AM604" s="8">
        <v>8.2307696342468262E-2</v>
      </c>
      <c r="AN604" s="8">
        <v>0.23171471059322357</v>
      </c>
      <c r="AO604" s="8">
        <v>9.5728956162929535E-2</v>
      </c>
      <c r="AP604" s="8">
        <v>0.31394767761230469</v>
      </c>
      <c r="AQ604" s="8"/>
      <c r="AR604" s="8"/>
      <c r="AS604" s="8">
        <v>-2.8433930460724128</v>
      </c>
      <c r="AT604" s="8">
        <v>-2.526700600073454</v>
      </c>
      <c r="AU604" s="8">
        <v>-2.826586302227089</v>
      </c>
      <c r="AV604" s="8">
        <v>-2.3063579615340788</v>
      </c>
      <c r="AW604" s="8">
        <v>-0.66829862193320477</v>
      </c>
      <c r="AX604" s="8">
        <v>-1.1527556529814953</v>
      </c>
      <c r="AY604" s="8">
        <v>-0.19867581396058345</v>
      </c>
      <c r="AZ604" s="8">
        <v>-0.26196612770140482</v>
      </c>
      <c r="BA604" s="8">
        <v>0.15745613651517826</v>
      </c>
      <c r="BB604" s="8">
        <v>-0.40401144209398204</v>
      </c>
      <c r="BC604" s="8">
        <v>0.15745613651517826</v>
      </c>
      <c r="BD604" s="8">
        <v>-0.40401144209398204</v>
      </c>
      <c r="BE604" s="8">
        <v>-1.0370069185271553</v>
      </c>
      <c r="BF604" s="8">
        <v>-1.1759672044130665</v>
      </c>
      <c r="BG604" s="8">
        <v>-0.71551119708564903</v>
      </c>
      <c r="BH604" s="8">
        <v>-12.321266542276961</v>
      </c>
      <c r="BI604" s="8">
        <v>11.246078292370765</v>
      </c>
      <c r="BJ604" s="8">
        <v>-24.880915864299798</v>
      </c>
      <c r="BK604" s="8">
        <v>46.345070027727317</v>
      </c>
      <c r="BL604" s="8">
        <v>46.345070027727317</v>
      </c>
      <c r="BM604" s="8">
        <v>11.003087457360499</v>
      </c>
      <c r="BN604" s="8">
        <v>66.020565144007506</v>
      </c>
      <c r="BO604" s="8">
        <v>73.628316102181543</v>
      </c>
      <c r="BP604" s="8">
        <v>58.179559436662359</v>
      </c>
      <c r="BQ604" s="8">
        <v>81.861359219322495</v>
      </c>
      <c r="BR604" s="8">
        <v>35.171631037048165</v>
      </c>
      <c r="BS604" s="8">
        <v>35.171631037048165</v>
      </c>
      <c r="BT604" s="7" t="s">
        <v>520</v>
      </c>
      <c r="BU604" s="7" t="s">
        <v>521</v>
      </c>
      <c r="BV604" s="7">
        <v>7</v>
      </c>
      <c r="BW604" s="7" t="s">
        <v>354</v>
      </c>
      <c r="BX604" s="9">
        <v>2.5499999523162842</v>
      </c>
      <c r="BY604" s="7" t="s">
        <v>295</v>
      </c>
      <c r="BZ604" s="7" t="s">
        <v>214</v>
      </c>
      <c r="CA604" s="25">
        <v>0</v>
      </c>
      <c r="CB604" s="25">
        <v>0</v>
      </c>
      <c r="CC604" s="25">
        <v>0</v>
      </c>
    </row>
    <row r="605" spans="1:81" x14ac:dyDescent="0.25">
      <c r="A605" s="7">
        <v>513</v>
      </c>
      <c r="B605" s="7">
        <v>44657</v>
      </c>
      <c r="C605" s="7" t="s">
        <v>601</v>
      </c>
      <c r="D605" s="7" t="s">
        <v>602</v>
      </c>
      <c r="E605" s="7" t="s">
        <v>602</v>
      </c>
      <c r="F605" s="7" t="s">
        <v>212</v>
      </c>
      <c r="H605" s="7" t="s">
        <v>224</v>
      </c>
      <c r="I605" s="8">
        <v>24.5</v>
      </c>
      <c r="J605" s="7" t="s">
        <v>214</v>
      </c>
      <c r="K605" s="8">
        <v>538.54254150390625</v>
      </c>
      <c r="L605" s="8">
        <v>2.8118000030517578</v>
      </c>
      <c r="M605" s="7" t="s">
        <v>603</v>
      </c>
      <c r="N605" s="7" t="s">
        <v>214</v>
      </c>
      <c r="O605" s="7" t="s">
        <v>396</v>
      </c>
      <c r="P605" s="7" t="s">
        <v>249</v>
      </c>
      <c r="Q605" s="7" t="s">
        <v>604</v>
      </c>
      <c r="R605" s="7" t="s">
        <v>286</v>
      </c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7">
        <v>0.52814918272559075</v>
      </c>
      <c r="AT605" s="7">
        <v>2.099912772619144</v>
      </c>
      <c r="AU605" s="7">
        <v>-8.3766827111025496E-2</v>
      </c>
      <c r="AV605" s="7">
        <v>1.5209564007808725</v>
      </c>
      <c r="AW605" s="7">
        <v>-1.7372113013417598</v>
      </c>
      <c r="AX605" s="7">
        <v>-1.0063678729036976</v>
      </c>
      <c r="AY605" s="7">
        <v>1.0851524761552096</v>
      </c>
      <c r="AZ605" s="7">
        <v>1.2081093151051256</v>
      </c>
      <c r="BA605" s="7">
        <v>-1.7372113013417598</v>
      </c>
      <c r="BB605" s="7">
        <v>-1.0063678729036976</v>
      </c>
      <c r="BC605" s="7">
        <v>1.0851524761552096</v>
      </c>
      <c r="BD605" s="7">
        <v>1.2081093151051256</v>
      </c>
      <c r="BE605" s="7">
        <v>-0.1432892157930892</v>
      </c>
      <c r="BF605" s="7">
        <v>0.67072534296714537</v>
      </c>
      <c r="BT605" s="7" t="s">
        <v>214</v>
      </c>
      <c r="BU605" s="7" t="s">
        <v>214</v>
      </c>
      <c r="BV605" s="7">
        <v>15</v>
      </c>
      <c r="BW605" s="7" t="s">
        <v>226</v>
      </c>
      <c r="BX605" s="9">
        <v>0</v>
      </c>
      <c r="BY605" s="7" t="s">
        <v>214</v>
      </c>
      <c r="BZ605" s="7" t="s">
        <v>214</v>
      </c>
      <c r="CA605" s="25">
        <v>0</v>
      </c>
      <c r="CB605" s="25">
        <v>0</v>
      </c>
      <c r="CC605" s="25">
        <v>0</v>
      </c>
    </row>
    <row r="606" spans="1:81" x14ac:dyDescent="0.25">
      <c r="A606" s="7">
        <v>513</v>
      </c>
      <c r="B606" s="7">
        <v>44657</v>
      </c>
      <c r="C606" s="7" t="s">
        <v>605</v>
      </c>
      <c r="D606" s="7" t="s">
        <v>606</v>
      </c>
      <c r="E606" s="7" t="s">
        <v>606</v>
      </c>
      <c r="F606" s="7" t="s">
        <v>280</v>
      </c>
      <c r="G606" s="7">
        <v>2</v>
      </c>
      <c r="H606" s="7" t="s">
        <v>238</v>
      </c>
      <c r="I606" s="8">
        <v>13.5</v>
      </c>
      <c r="J606" s="7" t="s">
        <v>214</v>
      </c>
      <c r="K606" s="8">
        <v>215.01754760742188</v>
      </c>
      <c r="L606" s="8">
        <v>2.7705974578857422</v>
      </c>
      <c r="M606" s="7" t="s">
        <v>289</v>
      </c>
      <c r="N606" s="7" t="s">
        <v>216</v>
      </c>
      <c r="O606" s="7" t="s">
        <v>290</v>
      </c>
      <c r="P606" s="7" t="s">
        <v>362</v>
      </c>
      <c r="Q606" s="7" t="s">
        <v>607</v>
      </c>
      <c r="R606" s="7" t="s">
        <v>291</v>
      </c>
      <c r="T606" s="8">
        <v>0.85230803489685059</v>
      </c>
      <c r="U606" s="8">
        <v>0.83279818296432495</v>
      </c>
      <c r="V606" s="8">
        <v>0.86365580558776855</v>
      </c>
      <c r="W606" s="8">
        <v>0.69499307870864868</v>
      </c>
      <c r="X606" s="8">
        <v>0.40783494710922241</v>
      </c>
      <c r="Y606" s="8">
        <v>0.79773789644241333</v>
      </c>
      <c r="Z606" s="8">
        <v>0.65389508008956909</v>
      </c>
      <c r="AA606" s="8">
        <v>0.93077170848846436</v>
      </c>
      <c r="AB606" s="8">
        <v>0.93149608373641968</v>
      </c>
      <c r="AC606" s="8">
        <v>0.96595889329910278</v>
      </c>
      <c r="AD606" s="8">
        <v>0.86788243055343628</v>
      </c>
      <c r="AE606" s="8">
        <v>0.70361024141311646</v>
      </c>
      <c r="AF606" s="8">
        <v>0.89911705255508423</v>
      </c>
      <c r="AG606" s="8">
        <v>0.77117359638214111</v>
      </c>
      <c r="AH606" s="8">
        <v>8.0356448888778687E-2</v>
      </c>
      <c r="AI606" s="8">
        <v>0.81828665733337402</v>
      </c>
      <c r="AJ606" s="8">
        <v>1.2141913175582886</v>
      </c>
      <c r="AK606" s="8">
        <v>1.0897002220153809</v>
      </c>
      <c r="AL606" s="8">
        <v>0.48716554045677185</v>
      </c>
      <c r="AM606" s="8">
        <v>0.19824548065662384</v>
      </c>
      <c r="AN606" s="8">
        <v>0.69353777170181274</v>
      </c>
      <c r="AO606" s="8">
        <v>0.2710748016834259</v>
      </c>
      <c r="AP606" s="8">
        <v>-0.24329264461994171</v>
      </c>
      <c r="AQ606" s="8"/>
      <c r="AR606" s="8"/>
      <c r="AS606" s="8">
        <v>-1.5649461097806929</v>
      </c>
      <c r="AT606" s="8">
        <v>-2.4819331630284212</v>
      </c>
      <c r="AU606" s="8">
        <v>-2.452674178840609</v>
      </c>
      <c r="AV606" s="8">
        <v>-2.0298840433080048</v>
      </c>
      <c r="AW606" s="8">
        <v>-1.043353485845359</v>
      </c>
      <c r="AX606" s="8">
        <v>-2.2383668885829304</v>
      </c>
      <c r="AY606" s="8">
        <v>-1.0170395650834843</v>
      </c>
      <c r="AZ606" s="8">
        <v>-1.9259510277337428</v>
      </c>
      <c r="BA606" s="8">
        <v>-1.2014350415388968</v>
      </c>
      <c r="BB606" s="8">
        <v>-2.0479389705908622</v>
      </c>
      <c r="BC606" s="8">
        <v>-1.274517958491854</v>
      </c>
      <c r="BD606" s="8">
        <v>-1.8562317946862115</v>
      </c>
      <c r="BE606" s="8">
        <v>-1.425661056596816</v>
      </c>
      <c r="BF606" s="8">
        <v>-2.0967176479883625</v>
      </c>
      <c r="BG606" s="7">
        <v>-25.585212584519855</v>
      </c>
      <c r="BH606" s="7">
        <v>-50</v>
      </c>
      <c r="BI606" s="7">
        <v>-14.07215269468167</v>
      </c>
      <c r="BJ606" s="7">
        <v>-13.449378036374164</v>
      </c>
      <c r="BK606" s="7">
        <v>-4.9103852059565272</v>
      </c>
      <c r="BL606" s="7">
        <v>-16.562055250846122</v>
      </c>
      <c r="BM606" s="7">
        <v>-20.763197295396392</v>
      </c>
      <c r="BN606" s="7">
        <v>270.03024425680195</v>
      </c>
      <c r="BO606" s="7">
        <v>339.12316936741746</v>
      </c>
      <c r="BP606" s="7">
        <v>245.27514522709814</v>
      </c>
      <c r="BQ606" s="7">
        <v>243.93607042968483</v>
      </c>
      <c r="BR606" s="7">
        <v>225.57573745534725</v>
      </c>
      <c r="BS606" s="7">
        <v>250.62887264117745</v>
      </c>
      <c r="BT606" s="7" t="s">
        <v>297</v>
      </c>
      <c r="BU606" s="7" t="s">
        <v>298</v>
      </c>
      <c r="BV606" s="7">
        <v>13.5</v>
      </c>
      <c r="BW606" s="7" t="s">
        <v>238</v>
      </c>
      <c r="BX606" s="9">
        <v>2</v>
      </c>
      <c r="BY606" s="7" t="s">
        <v>216</v>
      </c>
      <c r="BZ606" s="7" t="s">
        <v>214</v>
      </c>
      <c r="CA606" s="25">
        <v>0</v>
      </c>
      <c r="CB606" s="25">
        <v>0</v>
      </c>
      <c r="CC606" s="25">
        <v>0</v>
      </c>
    </row>
    <row r="607" spans="1:81" x14ac:dyDescent="0.25">
      <c r="A607" s="7">
        <v>513</v>
      </c>
      <c r="B607" s="7">
        <v>44657</v>
      </c>
      <c r="C607" s="7" t="s">
        <v>608</v>
      </c>
      <c r="D607" s="7" t="s">
        <v>609</v>
      </c>
      <c r="E607" s="7" t="s">
        <v>609</v>
      </c>
      <c r="F607" s="7" t="s">
        <v>280</v>
      </c>
      <c r="G607" s="7">
        <v>2</v>
      </c>
      <c r="H607" s="7" t="s">
        <v>436</v>
      </c>
      <c r="I607" s="8">
        <v>18.5</v>
      </c>
      <c r="J607" s="7" t="s">
        <v>214</v>
      </c>
      <c r="K607" s="8">
        <v>509.64523315429688</v>
      </c>
      <c r="L607" s="8">
        <v>1.2457000017166138</v>
      </c>
      <c r="M607" s="7" t="s">
        <v>300</v>
      </c>
      <c r="N607" s="7" t="s">
        <v>610</v>
      </c>
      <c r="O607" s="7" t="s">
        <v>434</v>
      </c>
      <c r="P607" s="7" t="s">
        <v>284</v>
      </c>
      <c r="Q607" s="7" t="s">
        <v>611</v>
      </c>
      <c r="R607" s="7" t="s">
        <v>291</v>
      </c>
      <c r="T607" s="8">
        <v>0.70674645900726318</v>
      </c>
      <c r="U607" s="8">
        <v>0.71951258182525635</v>
      </c>
      <c r="V607" s="8">
        <v>0.72271794080734253</v>
      </c>
      <c r="W607" s="8">
        <v>0.59721940755844116</v>
      </c>
      <c r="X607" s="8">
        <v>0.46887975931167603</v>
      </c>
      <c r="Y607" s="8">
        <v>0.65036511421203613</v>
      </c>
      <c r="Z607" s="8">
        <v>0.59579992294311523</v>
      </c>
      <c r="AA607" s="8">
        <v>0.73037546873092651</v>
      </c>
      <c r="AB607" s="8">
        <v>0.75038975477218628</v>
      </c>
      <c r="AC607" s="8">
        <v>0.74883294105529785</v>
      </c>
      <c r="AD607" s="8">
        <v>0.66599577665328979</v>
      </c>
      <c r="AE607" s="8">
        <v>0.67127197980880737</v>
      </c>
      <c r="AF607" s="8">
        <v>0.81195199489593506</v>
      </c>
      <c r="AG607" s="8">
        <v>0.75776112079620361</v>
      </c>
      <c r="AH607" s="8">
        <v>0.18069985508918762</v>
      </c>
      <c r="AI607" s="8">
        <v>1.5258421897888184</v>
      </c>
      <c r="AJ607" s="8">
        <v>2.3589720726013184</v>
      </c>
      <c r="AK607" s="8">
        <v>2.0505588054656982</v>
      </c>
      <c r="AL607" s="8">
        <v>0.94138449430465698</v>
      </c>
      <c r="AM607" s="8">
        <v>0.51252776384353638</v>
      </c>
      <c r="AN607" s="8">
        <v>1.2714643478393555</v>
      </c>
      <c r="AO607" s="8">
        <v>0.55541622638702393</v>
      </c>
      <c r="AP607" s="8">
        <v>-0.66583669185638428</v>
      </c>
      <c r="AQ607" s="8"/>
      <c r="AR607" s="8"/>
      <c r="AS607" s="8">
        <v>-2.4775983699365156</v>
      </c>
      <c r="AT607" s="8">
        <v>-1.8299468268828518</v>
      </c>
      <c r="AU607" s="8">
        <v>-1.8670412858879688</v>
      </c>
      <c r="AV607" s="8">
        <v>-1.2105105139987893</v>
      </c>
      <c r="AW607" s="8">
        <v>-2.6817364030614059</v>
      </c>
      <c r="AX607" s="8">
        <v>-2.500818800481742</v>
      </c>
      <c r="AY607" s="8">
        <v>0.34675604755041767</v>
      </c>
      <c r="AZ607" s="8">
        <v>0.9138787887152775</v>
      </c>
      <c r="BA607" s="8">
        <v>-1.7543818362767947</v>
      </c>
      <c r="BB607" s="8">
        <v>-1.6544742767881029</v>
      </c>
      <c r="BC607" s="8">
        <v>-1.7543818362767947</v>
      </c>
      <c r="BD607" s="8">
        <v>-1.6544742767881029</v>
      </c>
      <c r="BE607" s="8">
        <v>-1.6980639473148436</v>
      </c>
      <c r="BF607" s="8">
        <v>-1.322724317704052</v>
      </c>
      <c r="BG607" s="8">
        <v>-44.909450041158713</v>
      </c>
      <c r="BH607" s="8">
        <v>-50</v>
      </c>
      <c r="BI607" s="8">
        <v>-32.292444517816918</v>
      </c>
      <c r="BJ607" s="8">
        <v>-36.113621305942274</v>
      </c>
      <c r="BK607" s="8">
        <v>-50</v>
      </c>
      <c r="BL607" s="8">
        <v>-50</v>
      </c>
      <c r="BM607" s="8">
        <v>-43.885919310819652</v>
      </c>
      <c r="BN607" s="8">
        <v>738.52410452487266</v>
      </c>
      <c r="BO607" s="8">
        <v>1425.1809171739262</v>
      </c>
      <c r="BP607" s="8">
        <v>674.22213730834687</v>
      </c>
      <c r="BQ607" s="8">
        <v>693.69658265942621</v>
      </c>
      <c r="BR607" s="8">
        <v>913.59844128990096</v>
      </c>
      <c r="BS607" s="8">
        <v>913.59844128990096</v>
      </c>
      <c r="BT607" s="7" t="s">
        <v>297</v>
      </c>
      <c r="BU607" s="7" t="s">
        <v>298</v>
      </c>
      <c r="BV607" s="7">
        <v>18</v>
      </c>
      <c r="BW607" s="7" t="s">
        <v>436</v>
      </c>
      <c r="BX607" s="9">
        <v>2.25</v>
      </c>
      <c r="BY607" s="7" t="s">
        <v>610</v>
      </c>
      <c r="BZ607" s="7" t="s">
        <v>214</v>
      </c>
      <c r="CA607" s="25">
        <v>0</v>
      </c>
      <c r="CB607" s="25">
        <v>0</v>
      </c>
      <c r="CC607" s="25">
        <v>0</v>
      </c>
    </row>
    <row r="608" spans="1:81" x14ac:dyDescent="0.25">
      <c r="A608" s="7">
        <v>513</v>
      </c>
      <c r="B608" s="7">
        <v>44657</v>
      </c>
      <c r="C608" s="7" t="s">
        <v>612</v>
      </c>
      <c r="D608" s="7" t="s">
        <v>613</v>
      </c>
      <c r="E608" s="7" t="s">
        <v>613</v>
      </c>
      <c r="F608" s="7" t="s">
        <v>237</v>
      </c>
      <c r="G608" s="7">
        <v>1</v>
      </c>
      <c r="H608" s="7" t="s">
        <v>245</v>
      </c>
      <c r="I608" s="8">
        <v>12.5</v>
      </c>
      <c r="J608" s="7" t="s">
        <v>214</v>
      </c>
      <c r="K608" s="8">
        <v>305.89239501953125</v>
      </c>
      <c r="L608" s="8">
        <v>11.905599594116211</v>
      </c>
      <c r="M608" s="7" t="s">
        <v>239</v>
      </c>
      <c r="N608" s="7" t="s">
        <v>231</v>
      </c>
      <c r="O608" s="7" t="s">
        <v>268</v>
      </c>
      <c r="P608" s="7" t="s">
        <v>240</v>
      </c>
      <c r="Q608" s="7" t="s">
        <v>614</v>
      </c>
      <c r="R608" s="7" t="s">
        <v>242</v>
      </c>
      <c r="T608" s="8">
        <v>0.6594584584236145</v>
      </c>
      <c r="U608" s="8">
        <v>0.73559069633483887</v>
      </c>
      <c r="V608" s="8">
        <v>0.64120668172836304</v>
      </c>
      <c r="W608" s="8">
        <v>0.57877689599990845</v>
      </c>
      <c r="X608" s="8">
        <v>0.16955782473087311</v>
      </c>
      <c r="Y608" s="8">
        <v>0.59689658880233765</v>
      </c>
      <c r="Z608" s="8">
        <v>0.49032866954803467</v>
      </c>
      <c r="AA608" s="8">
        <v>0.95564711093902588</v>
      </c>
      <c r="AB608" s="8">
        <v>0.97379612922668457</v>
      </c>
      <c r="AC608" s="8">
        <v>0.95436227321624756</v>
      </c>
      <c r="AD608" s="8">
        <v>0.83949458599090576</v>
      </c>
      <c r="AE608" s="8">
        <v>0.87922161817550659</v>
      </c>
      <c r="AF608" s="8">
        <v>0.93066167831420898</v>
      </c>
      <c r="AG608" s="8">
        <v>0.85881036520004272</v>
      </c>
      <c r="AH608" s="8">
        <v>7.2560906410217285E-2</v>
      </c>
      <c r="AI608" s="8">
        <v>0.57171332836151123</v>
      </c>
      <c r="AJ608" s="8">
        <v>0.96842402219772339</v>
      </c>
      <c r="AK608" s="8">
        <v>0.73054397106170654</v>
      </c>
      <c r="AL608" s="8">
        <v>0.366344153881073</v>
      </c>
      <c r="AM608" s="8">
        <v>7.4424967169761658E-2</v>
      </c>
      <c r="AN608" s="8">
        <v>0.46858775615692139</v>
      </c>
      <c r="AO608" s="8">
        <v>0.18354827165603638</v>
      </c>
      <c r="AP608" s="8">
        <v>-8.9400067925453186E-2</v>
      </c>
      <c r="AQ608" s="8"/>
      <c r="AR608" s="8"/>
      <c r="AS608" s="8">
        <v>2.5809769308164028</v>
      </c>
      <c r="AT608" s="8">
        <v>1.9821724592423962</v>
      </c>
      <c r="AU608" s="8">
        <v>2.7696703379330554</v>
      </c>
      <c r="AV608" s="8">
        <v>2.1668084530987985</v>
      </c>
      <c r="AW608" s="8">
        <v>2.404813083717527</v>
      </c>
      <c r="AX608" s="8">
        <v>1.9813501721799611</v>
      </c>
      <c r="AY608" s="8">
        <v>2.9540571672502955</v>
      </c>
      <c r="AZ608" s="8">
        <v>2.4686738816536722</v>
      </c>
      <c r="BA608" s="8">
        <v>2.5166402871010045</v>
      </c>
      <c r="BB608" s="8">
        <v>2.4102716426880209</v>
      </c>
      <c r="BC608" s="8">
        <v>2.6092820689984939</v>
      </c>
      <c r="BD608" s="8">
        <v>2.1957819746297336</v>
      </c>
      <c r="BE608" s="8">
        <v>2.6392399793027965</v>
      </c>
      <c r="BF608" s="8">
        <v>2.2008430972487636</v>
      </c>
      <c r="BG608" s="7">
        <v>27.813950278603315</v>
      </c>
      <c r="BH608" s="7">
        <v>20.957436172498198</v>
      </c>
      <c r="BI608" s="7">
        <v>13.285189708363163</v>
      </c>
      <c r="BJ608" s="7">
        <v>20.09029589848204</v>
      </c>
      <c r="BK608" s="7">
        <v>22.646762744480277</v>
      </c>
      <c r="BL608" s="7">
        <v>13.179367242806672</v>
      </c>
      <c r="BM608" s="7">
        <v>19.66216700753894</v>
      </c>
      <c r="BN608" s="7">
        <v>220.81163636276997</v>
      </c>
      <c r="BO608" s="7">
        <v>241.78519157678693</v>
      </c>
      <c r="BP608" s="7">
        <v>265.25401003773089</v>
      </c>
      <c r="BQ608" s="7">
        <v>244.43770772915389</v>
      </c>
      <c r="BR608" s="7">
        <v>236.61767006604961</v>
      </c>
      <c r="BS608" s="7">
        <v>265.57771291209036</v>
      </c>
      <c r="BT608" s="7" t="s">
        <v>243</v>
      </c>
      <c r="BU608" s="7" t="s">
        <v>244</v>
      </c>
      <c r="BV608" s="7">
        <v>12.5</v>
      </c>
      <c r="BW608" s="7" t="s">
        <v>245</v>
      </c>
      <c r="BX608" s="9">
        <v>1.6499999761581421</v>
      </c>
      <c r="BY608" s="7" t="s">
        <v>231</v>
      </c>
      <c r="BZ608" s="7" t="s">
        <v>214</v>
      </c>
      <c r="CA608" s="25">
        <v>0</v>
      </c>
      <c r="CB608" s="25">
        <v>0</v>
      </c>
      <c r="CC608" s="25">
        <v>0</v>
      </c>
    </row>
    <row r="609" spans="1:81" x14ac:dyDescent="0.25">
      <c r="A609" s="7">
        <v>513</v>
      </c>
      <c r="B609" s="7">
        <v>44657</v>
      </c>
      <c r="C609" s="7" t="s">
        <v>615</v>
      </c>
      <c r="D609" s="7" t="s">
        <v>616</v>
      </c>
      <c r="E609" s="7" t="s">
        <v>617</v>
      </c>
      <c r="F609" s="7" t="s">
        <v>331</v>
      </c>
      <c r="H609" s="7" t="s">
        <v>303</v>
      </c>
      <c r="I609" s="8">
        <v>19.5</v>
      </c>
      <c r="J609" s="7" t="s">
        <v>214</v>
      </c>
      <c r="K609" s="8">
        <v>1704.6778564453125</v>
      </c>
      <c r="L609" s="8">
        <v>6.2704124450683594</v>
      </c>
      <c r="M609" s="7" t="s">
        <v>300</v>
      </c>
      <c r="N609" s="7" t="s">
        <v>231</v>
      </c>
      <c r="O609" s="7" t="s">
        <v>406</v>
      </c>
      <c r="P609" s="7" t="s">
        <v>481</v>
      </c>
      <c r="Q609" s="7" t="s">
        <v>618</v>
      </c>
      <c r="R609" s="7" t="s">
        <v>291</v>
      </c>
      <c r="S609" s="7">
        <v>1</v>
      </c>
      <c r="T609" s="8">
        <v>0.45915302634239197</v>
      </c>
      <c r="U609" s="8">
        <v>0.44698131084442139</v>
      </c>
      <c r="V609" s="8">
        <v>0.51508933305740356</v>
      </c>
      <c r="W609" s="8">
        <v>0.36984556913375854</v>
      </c>
      <c r="X609" s="8">
        <v>0.28913912177085876</v>
      </c>
      <c r="Y609" s="8">
        <v>0.40381479263305664</v>
      </c>
      <c r="Z609" s="8">
        <v>0.38352459669113159</v>
      </c>
      <c r="AA609" s="8">
        <v>0.49546390771865845</v>
      </c>
      <c r="AB609" s="8">
        <v>0.59854727983474731</v>
      </c>
      <c r="AC609" s="8">
        <v>0.6146770715713501</v>
      </c>
      <c r="AD609" s="8">
        <v>0.47808918356895447</v>
      </c>
      <c r="AE609" s="8">
        <v>0.53846198320388794</v>
      </c>
      <c r="AF609" s="8">
        <v>0.64836227893829346</v>
      </c>
      <c r="AG609" s="8">
        <v>0.50768262147903442</v>
      </c>
      <c r="AH609" s="8">
        <v>0.60226267576217651</v>
      </c>
      <c r="AI609" s="8">
        <v>3.3039352893829346</v>
      </c>
      <c r="AJ609" s="8">
        <v>4.8842954635620117</v>
      </c>
      <c r="AK609" s="8">
        <v>4.8709545135498047</v>
      </c>
      <c r="AL609" s="8">
        <v>1.9430397748947144</v>
      </c>
      <c r="AM609" s="8">
        <v>1.0533941984176636</v>
      </c>
      <c r="AN609" s="8">
        <v>2.631220817565918</v>
      </c>
      <c r="AO609" s="8">
        <v>1.191624641418457</v>
      </c>
      <c r="AP609" s="8">
        <v>0.45382657647132874</v>
      </c>
      <c r="AQ609" s="8"/>
      <c r="AR609" s="8"/>
      <c r="AS609" s="8">
        <v>2.2860304367487694</v>
      </c>
      <c r="AT609" s="8">
        <v>1.7096422904095363</v>
      </c>
      <c r="AU609" s="8">
        <v>-2.2220346064406682</v>
      </c>
      <c r="AV609" s="8">
        <v>-1.5054919917062031</v>
      </c>
      <c r="AW609" s="8">
        <v>1.6301154915850318</v>
      </c>
      <c r="AX609" s="8">
        <v>1.0215826621149233</v>
      </c>
      <c r="AY609" s="8">
        <v>1.1866715457202044</v>
      </c>
      <c r="AZ609" s="8">
        <v>0.77660524321183544</v>
      </c>
      <c r="BA609" s="8">
        <v>1.7451099438857718</v>
      </c>
      <c r="BB609" s="8">
        <v>1.9904502941372677</v>
      </c>
      <c r="BC609" s="8">
        <v>1.7451099438857718</v>
      </c>
      <c r="BD609" s="8">
        <v>1.9904502941372677</v>
      </c>
      <c r="BE609" s="8">
        <v>1.0618337925641468</v>
      </c>
      <c r="BF609" s="8">
        <v>0.99720646538410451</v>
      </c>
      <c r="BG609" s="7">
        <v>47.019895808339001</v>
      </c>
      <c r="BH609" s="7">
        <v>35.498845253867692</v>
      </c>
      <c r="BI609" s="7">
        <v>51.583813248760123</v>
      </c>
      <c r="BJ609" s="7">
        <v>53.729022652192604</v>
      </c>
      <c r="BK609" s="7">
        <v>34.46044575617789</v>
      </c>
      <c r="BL609" s="7">
        <v>34.46044575617789</v>
      </c>
      <c r="BM609" s="7">
        <v>42.792078079252541</v>
      </c>
      <c r="BN609" s="7">
        <v>903.14010447689986</v>
      </c>
      <c r="BO609" s="7">
        <v>1099.5369021088422</v>
      </c>
      <c r="BP609" s="7">
        <v>825.34001448359538</v>
      </c>
      <c r="BQ609" s="7">
        <v>788.77110480889928</v>
      </c>
      <c r="BR609" s="7">
        <v>1117.2382684073996</v>
      </c>
      <c r="BS609" s="7">
        <v>1117.2382684073996</v>
      </c>
      <c r="BT609" s="7" t="s">
        <v>338</v>
      </c>
      <c r="BU609" s="7" t="s">
        <v>339</v>
      </c>
      <c r="BV609" s="7">
        <v>19.5</v>
      </c>
      <c r="BW609" s="7" t="s">
        <v>303</v>
      </c>
      <c r="BX609" s="9">
        <v>2.2000000476837158</v>
      </c>
      <c r="BY609" s="7" t="s">
        <v>231</v>
      </c>
      <c r="BZ609" s="7" t="s">
        <v>214</v>
      </c>
      <c r="CA609" s="25">
        <v>0</v>
      </c>
      <c r="CB609" s="25">
        <v>0</v>
      </c>
      <c r="CC609" s="25">
        <v>0</v>
      </c>
    </row>
    <row r="610" spans="1:81" x14ac:dyDescent="0.25">
      <c r="A610" s="7">
        <v>513</v>
      </c>
      <c r="B610" s="7">
        <v>44657</v>
      </c>
      <c r="C610" s="7" t="s">
        <v>619</v>
      </c>
      <c r="D610" s="7" t="s">
        <v>619</v>
      </c>
      <c r="E610" s="7" t="s">
        <v>620</v>
      </c>
      <c r="F610" s="7" t="s">
        <v>331</v>
      </c>
      <c r="H610" s="7" t="s">
        <v>287</v>
      </c>
      <c r="I610" s="8">
        <v>14.5</v>
      </c>
      <c r="J610" s="7" t="s">
        <v>214</v>
      </c>
      <c r="K610" s="8">
        <v>409.13980102539063</v>
      </c>
      <c r="L610" s="8">
        <v>6.4892878532409668</v>
      </c>
      <c r="M610" s="7" t="s">
        <v>603</v>
      </c>
      <c r="N610" s="7" t="s">
        <v>231</v>
      </c>
      <c r="O610" s="7" t="s">
        <v>396</v>
      </c>
      <c r="P610" s="7" t="s">
        <v>481</v>
      </c>
      <c r="Q610" s="7" t="s">
        <v>621</v>
      </c>
      <c r="R610" s="7" t="s">
        <v>286</v>
      </c>
      <c r="T610" s="8">
        <v>0.85473328828811646</v>
      </c>
      <c r="U610" s="8">
        <v>0.86264276504516602</v>
      </c>
      <c r="V610" s="8">
        <v>0.81264013051986694</v>
      </c>
      <c r="W610" s="8">
        <v>0.80639839172363281</v>
      </c>
      <c r="X610" s="8">
        <v>0.23313158750534058</v>
      </c>
      <c r="Y610" s="8">
        <v>0.73597955703735352</v>
      </c>
      <c r="Z610" s="8">
        <v>0.65907019376754761</v>
      </c>
      <c r="AA610" s="8">
        <v>0.93893891572952271</v>
      </c>
      <c r="AB610" s="8">
        <v>0.96645569801330566</v>
      </c>
      <c r="AC610" s="8">
        <v>0.91360294818878174</v>
      </c>
      <c r="AD610" s="8">
        <v>0.86555314064025879</v>
      </c>
      <c r="AE610" s="8">
        <v>0.79107624292373657</v>
      </c>
      <c r="AF610" s="8">
        <v>0.93369048833847046</v>
      </c>
      <c r="AG610" s="8">
        <v>0.87340587377548218</v>
      </c>
      <c r="AH610" s="8">
        <v>0.17539925873279572</v>
      </c>
      <c r="AI610" s="8">
        <v>1.7912099361419678</v>
      </c>
      <c r="AJ610" s="8">
        <v>2.7452719211578369</v>
      </c>
      <c r="AK610" s="8">
        <v>2.2380592823028564</v>
      </c>
      <c r="AL610" s="8">
        <v>1.2338227033615112</v>
      </c>
      <c r="AM610" s="8">
        <v>0.24735857546329498</v>
      </c>
      <c r="AN610" s="8">
        <v>1.3966341018676758</v>
      </c>
      <c r="AO610" s="8">
        <v>0.59637540578842163</v>
      </c>
      <c r="AP610" s="8">
        <v>0.3871302604675293</v>
      </c>
      <c r="AQ610" s="8"/>
      <c r="AR610" s="8"/>
      <c r="AS610" s="8">
        <v>2.3387716655130686</v>
      </c>
      <c r="AT610" s="8">
        <v>1.7087417780600718</v>
      </c>
      <c r="AU610" s="8">
        <v>2.2097357090427718</v>
      </c>
      <c r="AV610" s="8">
        <v>1.7097404436944077</v>
      </c>
      <c r="AW610" s="8">
        <v>0.49292392891406867</v>
      </c>
      <c r="AX610" s="8">
        <v>1.586815037898877</v>
      </c>
      <c r="AY610" s="8">
        <v>1.9486960139572771</v>
      </c>
      <c r="AZ610" s="8">
        <v>2.2683940081410388</v>
      </c>
      <c r="BA610" s="8">
        <v>0.49292392891406867</v>
      </c>
      <c r="BB610" s="8">
        <v>1.586815037898877</v>
      </c>
      <c r="BC610" s="8">
        <v>1.9486960139572771</v>
      </c>
      <c r="BD610" s="8">
        <v>2.2683940081410388</v>
      </c>
      <c r="BE610" s="8">
        <v>1.5719578767164222</v>
      </c>
      <c r="BF610" s="8">
        <v>1.8548167189723852</v>
      </c>
      <c r="BG610" s="8">
        <v>19.28929650720897</v>
      </c>
      <c r="BH610" s="8">
        <v>37.512430787709732</v>
      </c>
      <c r="BI610" s="8">
        <v>-3.0627451683855202</v>
      </c>
      <c r="BJ610" s="8">
        <v>30.690798604335583</v>
      </c>
      <c r="BK610" s="8">
        <v>-3.0627451683855202</v>
      </c>
      <c r="BL610" s="8">
        <v>30.690798604335583</v>
      </c>
      <c r="BM610" s="8">
        <v>18.676305694469807</v>
      </c>
      <c r="BN610" s="8">
        <v>330.21961167659822</v>
      </c>
      <c r="BO610" s="8">
        <v>255.66151634076766</v>
      </c>
      <c r="BP610" s="8">
        <v>421.67071051323791</v>
      </c>
      <c r="BQ610" s="8">
        <v>283.57152868250864</v>
      </c>
      <c r="BR610" s="8">
        <v>421.67071051323791</v>
      </c>
      <c r="BS610" s="8">
        <v>283.57152868250864</v>
      </c>
      <c r="BT610" s="7" t="s">
        <v>622</v>
      </c>
      <c r="BU610" s="7" t="s">
        <v>623</v>
      </c>
      <c r="BV610" s="7">
        <v>15.166666984558105</v>
      </c>
      <c r="BW610" s="7" t="s">
        <v>226</v>
      </c>
      <c r="BX610" s="9"/>
      <c r="BY610" s="7" t="s">
        <v>231</v>
      </c>
      <c r="CA610" s="25">
        <v>0</v>
      </c>
      <c r="CB610" s="25">
        <v>0</v>
      </c>
      <c r="CC610" s="25">
        <v>0</v>
      </c>
    </row>
    <row r="611" spans="1:81" x14ac:dyDescent="0.25">
      <c r="A611" s="7">
        <v>513</v>
      </c>
      <c r="B611" s="7">
        <v>44657</v>
      </c>
      <c r="C611" s="7" t="s">
        <v>3836</v>
      </c>
      <c r="D611" s="7" t="s">
        <v>3837</v>
      </c>
      <c r="E611" s="7" t="s">
        <v>3838</v>
      </c>
      <c r="F611" s="7" t="s">
        <v>212</v>
      </c>
      <c r="H611" s="7" t="s">
        <v>224</v>
      </c>
      <c r="I611" s="8">
        <v>24.5</v>
      </c>
      <c r="J611" s="7" t="s">
        <v>214</v>
      </c>
      <c r="K611" s="8">
        <v>144.52481079101563</v>
      </c>
      <c r="L611" s="8">
        <v>3.5589001178741455</v>
      </c>
      <c r="M611" s="7" t="s">
        <v>225</v>
      </c>
      <c r="N611" s="7" t="s">
        <v>214</v>
      </c>
      <c r="O611" s="7" t="s">
        <v>256</v>
      </c>
      <c r="P611" s="7" t="s">
        <v>249</v>
      </c>
      <c r="Q611" s="7" t="s">
        <v>3839</v>
      </c>
      <c r="R611" s="7" t="s">
        <v>219</v>
      </c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>
        <v>0.67398905697031175</v>
      </c>
      <c r="AT611" s="8">
        <v>2.2494258420438382</v>
      </c>
      <c r="AU611" s="8">
        <v>8.7601150558138635E-2</v>
      </c>
      <c r="AV611" s="8">
        <v>1.7169224145390654</v>
      </c>
      <c r="AW611" s="8">
        <v>0.29469730062729066</v>
      </c>
      <c r="AX611" s="8">
        <v>0.79615844087559695</v>
      </c>
      <c r="AY611" s="8">
        <v>-0.29439539711406415</v>
      </c>
      <c r="AZ611" s="8">
        <v>0.9138950810512344</v>
      </c>
      <c r="BA611" s="8">
        <v>-1.7983649338701837</v>
      </c>
      <c r="BB611" s="8">
        <v>-1.1438258215860153</v>
      </c>
      <c r="BC611" s="8">
        <v>2.5756917743538121</v>
      </c>
      <c r="BD611" s="8">
        <v>1.8934054350901921</v>
      </c>
      <c r="BE611" s="8">
        <v>0.25653649192088418</v>
      </c>
      <c r="BF611" s="8">
        <v>1.0709968986689851</v>
      </c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7" t="s">
        <v>214</v>
      </c>
      <c r="BU611" s="7" t="s">
        <v>214</v>
      </c>
      <c r="BV611" s="7">
        <v>11.5</v>
      </c>
      <c r="BW611" s="7" t="s">
        <v>255</v>
      </c>
      <c r="BX611" s="9">
        <v>0</v>
      </c>
      <c r="BY611" s="7" t="s">
        <v>214</v>
      </c>
      <c r="BZ611" s="7" t="s">
        <v>214</v>
      </c>
      <c r="CA611" s="25">
        <v>0</v>
      </c>
      <c r="CB611" s="25">
        <v>0</v>
      </c>
      <c r="CC611" s="25">
        <v>0</v>
      </c>
    </row>
    <row r="612" spans="1:81" x14ac:dyDescent="0.25">
      <c r="A612" s="7">
        <v>513</v>
      </c>
      <c r="B612" s="7">
        <v>44657</v>
      </c>
      <c r="C612" s="7" t="s">
        <v>624</v>
      </c>
      <c r="D612" s="7" t="s">
        <v>625</v>
      </c>
      <c r="E612" s="7" t="s">
        <v>625</v>
      </c>
      <c r="F612" s="7" t="s">
        <v>331</v>
      </c>
      <c r="H612" s="7" t="s">
        <v>332</v>
      </c>
      <c r="I612" s="8">
        <v>2.5</v>
      </c>
      <c r="J612" s="7" t="s">
        <v>214</v>
      </c>
      <c r="K612" s="8">
        <v>10.705398559570313</v>
      </c>
      <c r="L612" s="8">
        <v>5.2344460487365723</v>
      </c>
      <c r="M612" s="7" t="s">
        <v>327</v>
      </c>
      <c r="N612" s="7" t="s">
        <v>231</v>
      </c>
      <c r="O612" s="7" t="s">
        <v>334</v>
      </c>
      <c r="P612" s="7" t="s">
        <v>335</v>
      </c>
      <c r="Q612" s="7" t="s">
        <v>626</v>
      </c>
      <c r="R612" s="7" t="s">
        <v>242</v>
      </c>
      <c r="T612" s="8">
        <v>0.22276143729686737</v>
      </c>
      <c r="U612" s="8">
        <v>0.26943227648735046</v>
      </c>
      <c r="V612" s="8">
        <v>0.22617733478546143</v>
      </c>
      <c r="W612" s="8">
        <v>0.11731220036745071</v>
      </c>
      <c r="X612" s="8">
        <v>0.12588155269622803</v>
      </c>
      <c r="Y612" s="8">
        <v>0.2199164479970932</v>
      </c>
      <c r="Z612" s="8">
        <v>0.10259783267974854</v>
      </c>
      <c r="AA612" s="8">
        <v>0.75377613306045532</v>
      </c>
      <c r="AB612" s="8">
        <v>0.80970501899719238</v>
      </c>
      <c r="AC612" s="8">
        <v>0.76925373077392578</v>
      </c>
      <c r="AD612" s="8">
        <v>0.49537196755409241</v>
      </c>
      <c r="AE612" s="8">
        <v>0.24477943778038025</v>
      </c>
      <c r="AF612" s="8">
        <v>0.21078486740589142</v>
      </c>
      <c r="AG612" s="8">
        <v>0.86497616767883301</v>
      </c>
      <c r="AH612" s="8">
        <v>4.8955576494336128E-3</v>
      </c>
      <c r="AI612" s="8">
        <v>1.302957721054554E-2</v>
      </c>
      <c r="AJ612" s="8">
        <v>2.3931967094540596E-2</v>
      </c>
      <c r="AK612" s="8">
        <v>1.7385885119438171E-2</v>
      </c>
      <c r="AL612" s="8">
        <v>5.0098034553229809E-3</v>
      </c>
      <c r="AM612" s="8">
        <v>3.7278837990015745E-3</v>
      </c>
      <c r="AN612" s="8">
        <v>1.1647936888039112E-2</v>
      </c>
      <c r="AO612" s="8">
        <v>2.5911983102560043E-3</v>
      </c>
      <c r="AP612" s="8">
        <v>-0.48730394244194031</v>
      </c>
      <c r="AQ612" s="8"/>
      <c r="AR612" s="8"/>
      <c r="AS612" s="8">
        <v>-0.33059191557047407</v>
      </c>
      <c r="AT612" s="8">
        <v>-0.76982283190279788</v>
      </c>
      <c r="AU612" s="8">
        <v>3.4503931763039297</v>
      </c>
      <c r="AV612" s="8">
        <v>2.6053387244877428</v>
      </c>
      <c r="AW612" s="8">
        <v>-3.6576765400316984</v>
      </c>
      <c r="AX612" s="8">
        <v>-3.1729798123340185</v>
      </c>
      <c r="AY612" s="8">
        <v>2.0653853309781627</v>
      </c>
      <c r="AZ612" s="8">
        <v>1.7028597103635539</v>
      </c>
      <c r="BA612" s="8">
        <v>0.47623264488707862</v>
      </c>
      <c r="BB612" s="8">
        <v>1.9916189148550394</v>
      </c>
      <c r="BC612" s="8">
        <v>0.48329290474207115</v>
      </c>
      <c r="BD612" s="8">
        <v>1.9538177166406878</v>
      </c>
      <c r="BE612" s="8">
        <v>0.41450593355151161</v>
      </c>
      <c r="BF612" s="8">
        <v>0.71847207035170124</v>
      </c>
      <c r="BG612" s="8">
        <v>-50</v>
      </c>
      <c r="BH612" s="8">
        <v>27.962962888868837</v>
      </c>
      <c r="BI612" s="8">
        <v>-50</v>
      </c>
      <c r="BJ612" s="8">
        <v>45.890496917114</v>
      </c>
      <c r="BK612" s="8">
        <v>8.0089840636142586</v>
      </c>
      <c r="BL612" s="8">
        <v>8.0089840636142586</v>
      </c>
      <c r="BM612" s="8">
        <v>-1.6880953444647744</v>
      </c>
      <c r="BN612" s="8">
        <v>29.520072873653195</v>
      </c>
      <c r="BO612" s="8">
        <v>7.7118519332521673</v>
      </c>
      <c r="BP612" s="8">
        <v>25.268989028132989</v>
      </c>
      <c r="BQ612" s="8">
        <v>5.792637963625932</v>
      </c>
      <c r="BR612" s="8">
        <v>9.8480048949879357</v>
      </c>
      <c r="BS612" s="8">
        <v>9.8480048949879357</v>
      </c>
      <c r="BT612" s="7" t="s">
        <v>627</v>
      </c>
      <c r="BU612" s="7" t="s">
        <v>628</v>
      </c>
      <c r="BV612" s="7">
        <v>2.5</v>
      </c>
      <c r="BW612" s="7" t="s">
        <v>332</v>
      </c>
      <c r="BX612" s="9"/>
      <c r="BY612" s="7" t="s">
        <v>231</v>
      </c>
      <c r="CA612" s="25">
        <v>0</v>
      </c>
      <c r="CB612" s="25">
        <v>0</v>
      </c>
      <c r="CC612" s="25">
        <v>0</v>
      </c>
    </row>
    <row r="613" spans="1:81" x14ac:dyDescent="0.25">
      <c r="A613" s="7">
        <v>513</v>
      </c>
      <c r="B613" s="7">
        <v>44657</v>
      </c>
      <c r="C613" s="7" t="s">
        <v>629</v>
      </c>
      <c r="D613" s="7" t="s">
        <v>630</v>
      </c>
      <c r="E613" s="7" t="s">
        <v>631</v>
      </c>
      <c r="F613" s="7" t="s">
        <v>373</v>
      </c>
      <c r="H613" s="7" t="s">
        <v>287</v>
      </c>
      <c r="I613" s="8">
        <v>14.5</v>
      </c>
      <c r="J613" s="7" t="s">
        <v>214</v>
      </c>
      <c r="K613" s="8">
        <v>506.00473022460938</v>
      </c>
      <c r="L613" s="8">
        <v>3.8466999530792236</v>
      </c>
      <c r="M613" s="7" t="s">
        <v>289</v>
      </c>
      <c r="N613" s="7" t="s">
        <v>295</v>
      </c>
      <c r="O613" s="7" t="s">
        <v>396</v>
      </c>
      <c r="P613" s="7" t="s">
        <v>362</v>
      </c>
      <c r="Q613" s="7" t="s">
        <v>632</v>
      </c>
      <c r="R613" s="7" t="s">
        <v>291</v>
      </c>
      <c r="T613" s="8">
        <v>0.91710251569747925</v>
      </c>
      <c r="U613" s="8">
        <v>0.87399673461914063</v>
      </c>
      <c r="V613" s="8">
        <v>0.90810286998748779</v>
      </c>
      <c r="W613" s="8">
        <v>0.76326757669448853</v>
      </c>
      <c r="X613" s="8">
        <v>0.52922940254211426</v>
      </c>
      <c r="Y613" s="8">
        <v>0.88146114349365234</v>
      </c>
      <c r="Z613" s="8">
        <v>0.75914543867111206</v>
      </c>
      <c r="AA613" s="8">
        <v>0.94906306266784668</v>
      </c>
      <c r="AB613" s="8">
        <v>0.94450467824935913</v>
      </c>
      <c r="AC613" s="8">
        <v>0.94656777381896973</v>
      </c>
      <c r="AD613" s="8">
        <v>0.65176045894622803</v>
      </c>
      <c r="AE613" s="8">
        <v>0.76427698135375977</v>
      </c>
      <c r="AF613" s="8">
        <v>0.91886341571807861</v>
      </c>
      <c r="AG613" s="8">
        <v>0.85378634929656982</v>
      </c>
      <c r="AH613" s="8">
        <v>0.15982323884963989</v>
      </c>
      <c r="AI613" s="8">
        <v>1.7512412071228027</v>
      </c>
      <c r="AJ613" s="8">
        <v>2.5344071388244629</v>
      </c>
      <c r="AK613" s="8">
        <v>2.2788753509521484</v>
      </c>
      <c r="AL613" s="8">
        <v>1.0641236305236816</v>
      </c>
      <c r="AM613" s="8">
        <v>0.51166063547134399</v>
      </c>
      <c r="AN613" s="8">
        <v>1.5241658687591553</v>
      </c>
      <c r="AO613" s="8">
        <v>0.62592923641204834</v>
      </c>
      <c r="AP613" s="8">
        <v>0.27963802218437195</v>
      </c>
      <c r="AQ613" s="8"/>
      <c r="AR613" s="8"/>
      <c r="AS613" s="8">
        <v>0.1434218672184922</v>
      </c>
      <c r="AT613" s="8">
        <v>5.1341256771882574E-2</v>
      </c>
      <c r="AU613" s="8">
        <v>0.11764022038284877</v>
      </c>
      <c r="AV613" s="8">
        <v>-0.29480388577076622</v>
      </c>
      <c r="AW613" s="8">
        <v>0.21594957529756159</v>
      </c>
      <c r="AX613" s="8">
        <v>0.70501875576487072</v>
      </c>
      <c r="AY613" s="8">
        <v>0.19455165531700389</v>
      </c>
      <c r="AZ613" s="8">
        <v>0.50384774759103923</v>
      </c>
      <c r="BA613" s="8">
        <v>0.2828592530589023</v>
      </c>
      <c r="BB613" s="8">
        <v>0.94577318360919349</v>
      </c>
      <c r="BC613" s="8">
        <v>-0.44386437997801614</v>
      </c>
      <c r="BD613" s="8">
        <v>-1.1530839195647793</v>
      </c>
      <c r="BE613" s="8">
        <v>8.509303188279875E-2</v>
      </c>
      <c r="BF613" s="8">
        <v>0.12634885640024007</v>
      </c>
      <c r="BG613" s="7">
        <v>34.739817248345148</v>
      </c>
      <c r="BH613" s="7">
        <v>35.921478053878495</v>
      </c>
      <c r="BI613" s="7">
        <v>40.662552824988332</v>
      </c>
      <c r="BJ613" s="7">
        <v>32.921733983808281</v>
      </c>
      <c r="BK613" s="7">
        <v>47.491944817783235</v>
      </c>
      <c r="BL613" s="7">
        <v>16.608111950196854</v>
      </c>
      <c r="BM613" s="7">
        <v>34.724273146500053</v>
      </c>
      <c r="BN613" s="7">
        <v>330.21961167659822</v>
      </c>
      <c r="BO613" s="7">
        <v>324.24035210538926</v>
      </c>
      <c r="BP613" s="7">
        <v>300.25028950008789</v>
      </c>
      <c r="BQ613" s="7">
        <v>339.41919899457673</v>
      </c>
      <c r="BR613" s="7">
        <v>265.69324297096495</v>
      </c>
      <c r="BS613" s="7">
        <v>421.96689815561467</v>
      </c>
      <c r="BT613" s="7" t="s">
        <v>476</v>
      </c>
      <c r="BU613" s="7" t="s">
        <v>477</v>
      </c>
      <c r="BV613" s="7">
        <v>15</v>
      </c>
      <c r="BW613" s="7" t="s">
        <v>226</v>
      </c>
      <c r="BX613" s="9">
        <v>2.0750000476837158</v>
      </c>
      <c r="BY613" s="7" t="s">
        <v>295</v>
      </c>
      <c r="BZ613" s="7" t="s">
        <v>214</v>
      </c>
      <c r="CA613" s="25">
        <v>0</v>
      </c>
      <c r="CB613" s="25">
        <v>0</v>
      </c>
      <c r="CC613" s="25">
        <v>0</v>
      </c>
    </row>
    <row r="614" spans="1:81" x14ac:dyDescent="0.25">
      <c r="A614" s="7">
        <v>513</v>
      </c>
      <c r="B614" s="7">
        <v>44657</v>
      </c>
      <c r="C614" s="7" t="s">
        <v>633</v>
      </c>
      <c r="D614" s="7" t="s">
        <v>634</v>
      </c>
      <c r="E614" s="7" t="s">
        <v>635</v>
      </c>
      <c r="F614" s="7" t="s">
        <v>373</v>
      </c>
      <c r="G614" s="7">
        <v>2</v>
      </c>
      <c r="H614" s="7" t="s">
        <v>245</v>
      </c>
      <c r="I614" s="8">
        <v>12.5</v>
      </c>
      <c r="J614" s="7" t="s">
        <v>214</v>
      </c>
      <c r="K614" s="8">
        <v>265.72723388671875</v>
      </c>
      <c r="L614" s="8">
        <v>4.0548000335693359</v>
      </c>
      <c r="M614" s="7" t="s">
        <v>322</v>
      </c>
      <c r="N614" s="7" t="s">
        <v>231</v>
      </c>
      <c r="O614" s="7" t="s">
        <v>396</v>
      </c>
      <c r="P614" s="7" t="s">
        <v>527</v>
      </c>
      <c r="Q614" s="7" t="s">
        <v>636</v>
      </c>
      <c r="R614" s="7" t="s">
        <v>291</v>
      </c>
      <c r="T614" s="8">
        <v>0.86318129301071167</v>
      </c>
      <c r="U614" s="8">
        <v>0.86900520324707031</v>
      </c>
      <c r="V614" s="8">
        <v>0.86952871084213257</v>
      </c>
      <c r="W614" s="8">
        <v>0.69632011651992798</v>
      </c>
      <c r="X614" s="8">
        <v>0.45753151178359985</v>
      </c>
      <c r="Y614" s="8">
        <v>0.84767454862594604</v>
      </c>
      <c r="Z614" s="8">
        <v>0.73262935876846313</v>
      </c>
      <c r="AA614" s="8">
        <v>0.95302337408065796</v>
      </c>
      <c r="AB614" s="8">
        <v>0.95990848541259766</v>
      </c>
      <c r="AC614" s="8">
        <v>0.97061938047409058</v>
      </c>
      <c r="AD614" s="8">
        <v>0.81873369216918945</v>
      </c>
      <c r="AE614" s="8">
        <v>0.68207716941833496</v>
      </c>
      <c r="AF614" s="8">
        <v>0.9371989369392395</v>
      </c>
      <c r="AG614" s="8">
        <v>0.86306184530258179</v>
      </c>
      <c r="AH614" s="8">
        <v>9.0364322066307068E-2</v>
      </c>
      <c r="AI614" s="8">
        <v>0.93193835020065308</v>
      </c>
      <c r="AJ614" s="8">
        <v>1.424774169921875</v>
      </c>
      <c r="AK614" s="8">
        <v>1.233748197555542</v>
      </c>
      <c r="AL614" s="8">
        <v>0.54888492822647095</v>
      </c>
      <c r="AM614" s="8">
        <v>0.25010138750076294</v>
      </c>
      <c r="AN614" s="8">
        <v>0.82873421907424927</v>
      </c>
      <c r="AO614" s="8">
        <v>0.34154003858566284</v>
      </c>
      <c r="AP614" s="8">
        <v>0.16422592103481293</v>
      </c>
      <c r="AQ614" s="8"/>
      <c r="AR614" s="8"/>
      <c r="AS614" s="8">
        <v>-0.67463610547287145</v>
      </c>
      <c r="AT614" s="8">
        <v>-0.92742096584077838</v>
      </c>
      <c r="AU614" s="8">
        <v>-1.0944302694171035</v>
      </c>
      <c r="AV614" s="8">
        <v>-1.2364500681305333</v>
      </c>
      <c r="AW614" s="8">
        <v>-0.11857002314533298</v>
      </c>
      <c r="AX614" s="8">
        <v>-0.41382125884010296</v>
      </c>
      <c r="AY614" s="8">
        <v>-0.39929704860029702</v>
      </c>
      <c r="AZ614" s="8">
        <v>-0.55011642106409142</v>
      </c>
      <c r="BA614" s="8">
        <v>-0.90537760350711816</v>
      </c>
      <c r="BB614" s="8">
        <v>-1.2650911222610497</v>
      </c>
      <c r="BC614" s="8">
        <v>-1.4158802686665588</v>
      </c>
      <c r="BD614" s="8">
        <v>-1.5096624577980577</v>
      </c>
      <c r="BE614" s="8">
        <v>-0.76803188646821374</v>
      </c>
      <c r="BF614" s="8">
        <v>-0.98376038232243557</v>
      </c>
      <c r="BG614" s="8">
        <v>16.902895825535364</v>
      </c>
      <c r="BH614" s="8">
        <v>17.132856288059276</v>
      </c>
      <c r="BI614" s="8">
        <v>24.597181196081515</v>
      </c>
      <c r="BJ614" s="8">
        <v>11.988955702539398</v>
      </c>
      <c r="BK614" s="8">
        <v>19.464219353768755</v>
      </c>
      <c r="BL614" s="8">
        <v>9.5334512042582518E-6</v>
      </c>
      <c r="BM614" s="8">
        <v>15.014352983239251</v>
      </c>
      <c r="BN614" s="8">
        <v>220.81163636276997</v>
      </c>
      <c r="BO614" s="8">
        <v>220.20056878667208</v>
      </c>
      <c r="BP614" s="8">
        <v>200.36582468026722</v>
      </c>
      <c r="BQ614" s="8">
        <v>233.86931352645678</v>
      </c>
      <c r="BR614" s="8">
        <v>214.00550220030567</v>
      </c>
      <c r="BS614" s="8">
        <v>265.72720855374257</v>
      </c>
      <c r="BT614" s="7" t="s">
        <v>476</v>
      </c>
      <c r="BU614" s="7" t="s">
        <v>477</v>
      </c>
      <c r="BV614" s="7">
        <v>13.833333015441895</v>
      </c>
      <c r="BW614" s="7" t="s">
        <v>238</v>
      </c>
      <c r="BX614" s="9">
        <v>2.7000000476837158</v>
      </c>
      <c r="BY614" s="7" t="s">
        <v>231</v>
      </c>
      <c r="BZ614" s="7" t="s">
        <v>214</v>
      </c>
      <c r="CA614" s="25">
        <v>0</v>
      </c>
      <c r="CB614" s="25">
        <v>0</v>
      </c>
      <c r="CC614" s="25">
        <v>1</v>
      </c>
    </row>
    <row r="615" spans="1:81" x14ac:dyDescent="0.25">
      <c r="A615" s="7">
        <v>513</v>
      </c>
      <c r="B615" s="7">
        <v>44657</v>
      </c>
      <c r="C615" s="7" t="s">
        <v>22050</v>
      </c>
      <c r="D615" s="7" t="s">
        <v>22051</v>
      </c>
      <c r="E615" s="7" t="s">
        <v>18513</v>
      </c>
      <c r="F615" s="7" t="s">
        <v>212</v>
      </c>
      <c r="H615" s="7" t="s">
        <v>224</v>
      </c>
      <c r="I615" s="8">
        <v>24.5</v>
      </c>
      <c r="J615" s="7" t="s">
        <v>214</v>
      </c>
      <c r="K615" s="8">
        <v>383.05889892578125</v>
      </c>
      <c r="L615" s="8">
        <v>3.0608999729156494</v>
      </c>
      <c r="M615" s="7" t="s">
        <v>637</v>
      </c>
      <c r="N615" s="7" t="s">
        <v>214</v>
      </c>
      <c r="O615" s="7" t="s">
        <v>214</v>
      </c>
      <c r="P615" s="7" t="s">
        <v>249</v>
      </c>
      <c r="Q615" s="7" t="s">
        <v>22052</v>
      </c>
      <c r="R615" s="7" t="s">
        <v>219</v>
      </c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7" t="s">
        <v>214</v>
      </c>
      <c r="BU615" s="7" t="s">
        <v>214</v>
      </c>
      <c r="BV615" s="7">
        <v>24.5</v>
      </c>
      <c r="BW615" s="7" t="s">
        <v>224</v>
      </c>
      <c r="BX615" s="9">
        <v>0</v>
      </c>
      <c r="BY615" s="7" t="s">
        <v>214</v>
      </c>
      <c r="BZ615" s="7" t="s">
        <v>214</v>
      </c>
      <c r="CA615" s="25">
        <v>0</v>
      </c>
      <c r="CB615" s="25">
        <v>0</v>
      </c>
      <c r="CC615" s="25">
        <v>0</v>
      </c>
    </row>
    <row r="616" spans="1:81" x14ac:dyDescent="0.25">
      <c r="A616" s="7">
        <v>513</v>
      </c>
      <c r="B616" s="7">
        <v>44657</v>
      </c>
      <c r="C616" s="7" t="s">
        <v>18207</v>
      </c>
      <c r="D616" s="7" t="s">
        <v>18513</v>
      </c>
      <c r="E616" s="7" t="s">
        <v>18513</v>
      </c>
      <c r="F616" s="7" t="s">
        <v>212</v>
      </c>
      <c r="H616" s="7" t="s">
        <v>224</v>
      </c>
      <c r="I616" s="8">
        <v>24.5</v>
      </c>
      <c r="J616" s="7" t="s">
        <v>214</v>
      </c>
      <c r="K616" s="8">
        <v>95.66741943359375</v>
      </c>
      <c r="L616" s="8">
        <v>4.4243998527526855</v>
      </c>
      <c r="M616" s="7" t="s">
        <v>637</v>
      </c>
      <c r="N616" s="7" t="s">
        <v>214</v>
      </c>
      <c r="O616" s="7" t="s">
        <v>214</v>
      </c>
      <c r="P616" s="7" t="s">
        <v>249</v>
      </c>
      <c r="Q616" s="7" t="s">
        <v>18514</v>
      </c>
      <c r="R616" s="7" t="s">
        <v>219</v>
      </c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7" t="s">
        <v>352</v>
      </c>
      <c r="BU616" s="7" t="s">
        <v>353</v>
      </c>
      <c r="BV616" s="7">
        <v>11.5</v>
      </c>
      <c r="BW616" s="7" t="s">
        <v>255</v>
      </c>
      <c r="BX616" s="9">
        <v>0</v>
      </c>
      <c r="BY616" s="7" t="s">
        <v>214</v>
      </c>
      <c r="BZ616" s="7" t="s">
        <v>214</v>
      </c>
      <c r="CA616" s="25">
        <v>0</v>
      </c>
      <c r="CB616" s="25">
        <v>0</v>
      </c>
      <c r="CC616" s="25">
        <v>0</v>
      </c>
    </row>
    <row r="617" spans="1:81" x14ac:dyDescent="0.25">
      <c r="A617" s="7">
        <v>513</v>
      </c>
      <c r="B617" s="7">
        <v>44657</v>
      </c>
      <c r="C617" s="7" t="s">
        <v>638</v>
      </c>
      <c r="D617" s="7" t="s">
        <v>638</v>
      </c>
      <c r="E617" s="7" t="s">
        <v>638</v>
      </c>
      <c r="F617" s="7" t="s">
        <v>280</v>
      </c>
      <c r="H617" s="7" t="s">
        <v>287</v>
      </c>
      <c r="I617" s="8">
        <v>14.5</v>
      </c>
      <c r="J617" s="7" t="s">
        <v>214</v>
      </c>
      <c r="K617" s="8">
        <v>490.31546020507813</v>
      </c>
      <c r="L617" s="8">
        <v>3.6222000122070313</v>
      </c>
      <c r="M617" s="7" t="s">
        <v>639</v>
      </c>
      <c r="N617" s="7" t="s">
        <v>295</v>
      </c>
      <c r="O617" s="7" t="s">
        <v>214</v>
      </c>
      <c r="P617" s="7" t="s">
        <v>284</v>
      </c>
      <c r="Q617" s="7" t="s">
        <v>640</v>
      </c>
      <c r="R617" s="7" t="s">
        <v>291</v>
      </c>
      <c r="T617" s="8">
        <v>0.6733773946762085</v>
      </c>
      <c r="U617" s="8">
        <v>0.72376346588134766</v>
      </c>
      <c r="V617" s="8">
        <v>0.71008539199829102</v>
      </c>
      <c r="W617" s="8">
        <v>0.50475931167602539</v>
      </c>
      <c r="X617" s="8">
        <v>0.33411175012588501</v>
      </c>
      <c r="Y617" s="8">
        <v>0.68910515308380127</v>
      </c>
      <c r="Z617" s="8">
        <v>0.52282470464706421</v>
      </c>
      <c r="AA617" s="8">
        <v>0.861896812915802</v>
      </c>
      <c r="AB617" s="8">
        <v>0.87224704027175903</v>
      </c>
      <c r="AC617" s="8">
        <v>0.91941553354263306</v>
      </c>
      <c r="AD617" s="8">
        <v>0.79553210735321045</v>
      </c>
      <c r="AE617" s="8">
        <v>0.8567926287651062</v>
      </c>
      <c r="AF617" s="8">
        <v>0.89619779586791992</v>
      </c>
      <c r="AG617" s="8">
        <v>0.83740276098251343</v>
      </c>
      <c r="AH617" s="8">
        <v>0.13865602016448975</v>
      </c>
      <c r="AI617" s="8">
        <v>1.115540623664856</v>
      </c>
      <c r="AJ617" s="8">
        <v>1.8207988739013672</v>
      </c>
      <c r="AK617" s="8">
        <v>1.5459480285644531</v>
      </c>
      <c r="AL617" s="8">
        <v>0.61051785945892334</v>
      </c>
      <c r="AM617" s="8">
        <v>0.28023901581764221</v>
      </c>
      <c r="AN617" s="8">
        <v>1.0337448120117188</v>
      </c>
      <c r="AO617" s="8">
        <v>0.37398579716682434</v>
      </c>
      <c r="AP617" s="8">
        <v>0.11542005836963654</v>
      </c>
      <c r="AQ617" s="8"/>
      <c r="AR617" s="8"/>
      <c r="AS617" s="7">
        <v>0.8089260551394003</v>
      </c>
      <c r="AT617" s="7">
        <v>1.6872378524854761</v>
      </c>
      <c r="AU617" s="7">
        <v>-0.71472209001061227</v>
      </c>
      <c r="AV617" s="7">
        <v>9.4776107305824198E-2</v>
      </c>
      <c r="AW617" s="7">
        <v>1.5511492097472186</v>
      </c>
      <c r="AX617" s="7">
        <v>2.0037871896245236</v>
      </c>
      <c r="AY617" s="7">
        <v>1.8822418546311601</v>
      </c>
      <c r="AZ617" s="7">
        <v>2.4667379966182992</v>
      </c>
      <c r="BA617" s="7">
        <v>2.3247272773029746</v>
      </c>
      <c r="BB617" s="7">
        <v>1.7766679715696418</v>
      </c>
      <c r="BC617" s="7">
        <v>2.3247272773029746</v>
      </c>
      <c r="BD617" s="7">
        <v>1.7766679715696418</v>
      </c>
      <c r="BE617" s="7">
        <v>1.3628415973521859</v>
      </c>
      <c r="BF617" s="7">
        <v>1.6343125148622344</v>
      </c>
      <c r="BG617" s="8">
        <v>32.651601167444042</v>
      </c>
      <c r="BH617" s="8">
        <v>7.8311046702891112</v>
      </c>
      <c r="BI617" s="8">
        <v>38.763854320541732</v>
      </c>
      <c r="BJ617" s="8">
        <v>38.68324790323922</v>
      </c>
      <c r="BK617" s="8">
        <v>32.046660974276996</v>
      </c>
      <c r="BL617" s="8">
        <v>32.046660974276996</v>
      </c>
      <c r="BM617" s="8">
        <v>30.337188335011351</v>
      </c>
      <c r="BN617" s="8">
        <v>330.21961167659822</v>
      </c>
      <c r="BO617" s="8">
        <v>451.9183433018087</v>
      </c>
      <c r="BP617" s="8">
        <v>300.25028950008789</v>
      </c>
      <c r="BQ617" s="8">
        <v>300.64551522603949</v>
      </c>
      <c r="BR617" s="8">
        <v>333.18572696869069</v>
      </c>
      <c r="BS617" s="8">
        <v>333.18572696869069</v>
      </c>
      <c r="BT617" s="7" t="s">
        <v>476</v>
      </c>
      <c r="BU617" s="7" t="s">
        <v>477</v>
      </c>
      <c r="BV617" s="7">
        <v>15</v>
      </c>
      <c r="BW617" s="7" t="s">
        <v>226</v>
      </c>
      <c r="BX617" s="9">
        <v>3</v>
      </c>
      <c r="BY617" s="7" t="s">
        <v>295</v>
      </c>
      <c r="BZ617" s="7" t="s">
        <v>214</v>
      </c>
      <c r="CA617" s="25">
        <v>0</v>
      </c>
      <c r="CB617" s="25">
        <v>0</v>
      </c>
      <c r="CC617" s="25">
        <v>0</v>
      </c>
    </row>
    <row r="618" spans="1:81" x14ac:dyDescent="0.25">
      <c r="A618" s="7">
        <v>513</v>
      </c>
      <c r="B618" s="7">
        <v>44657</v>
      </c>
      <c r="C618" s="7" t="s">
        <v>641</v>
      </c>
      <c r="D618" s="7" t="s">
        <v>642</v>
      </c>
      <c r="E618" s="7" t="s">
        <v>642</v>
      </c>
      <c r="F618" s="7" t="s">
        <v>643</v>
      </c>
      <c r="G618" s="7">
        <v>1</v>
      </c>
      <c r="H618" s="7" t="s">
        <v>354</v>
      </c>
      <c r="I618" s="8">
        <v>7.5</v>
      </c>
      <c r="J618" s="7" t="s">
        <v>214</v>
      </c>
      <c r="K618" s="8">
        <v>93.494186401367188</v>
      </c>
      <c r="L618" s="8">
        <v>12.561100006103516</v>
      </c>
      <c r="M618" s="7" t="s">
        <v>315</v>
      </c>
      <c r="N618" s="7" t="s">
        <v>231</v>
      </c>
      <c r="O618" s="7" t="s">
        <v>358</v>
      </c>
      <c r="P618" s="7" t="s">
        <v>217</v>
      </c>
      <c r="Q618" s="7" t="s">
        <v>644</v>
      </c>
      <c r="R618" s="7" t="s">
        <v>291</v>
      </c>
      <c r="T618" s="8">
        <v>0.27722516655921936</v>
      </c>
      <c r="U618" s="8">
        <v>0.41669303178787231</v>
      </c>
      <c r="V618" s="8">
        <v>0.28526294231414795</v>
      </c>
      <c r="W618" s="8">
        <v>0.14707000553607941</v>
      </c>
      <c r="X618" s="8">
        <v>0.1372266411781311</v>
      </c>
      <c r="Y618" s="8">
        <v>0.33154243230819702</v>
      </c>
      <c r="Z618" s="8">
        <v>0.27140688896179199</v>
      </c>
      <c r="AA618" s="8">
        <v>0.61684054136276245</v>
      </c>
      <c r="AB618" s="8">
        <v>0.67546242475509644</v>
      </c>
      <c r="AC618" s="8">
        <v>0.58702903985977173</v>
      </c>
      <c r="AD618" s="8">
        <v>0.57412815093994141</v>
      </c>
      <c r="AE618" s="8">
        <v>0.49056887626647949</v>
      </c>
      <c r="AF618" s="8">
        <v>0.68692177534103394</v>
      </c>
      <c r="AG618" s="8">
        <v>0.60868507623672485</v>
      </c>
      <c r="AH618" s="8">
        <v>2.6678342372179031E-2</v>
      </c>
      <c r="AI618" s="8">
        <v>8.8364869356155396E-2</v>
      </c>
      <c r="AJ618" s="8">
        <v>0.20169804990291595</v>
      </c>
      <c r="AK618" s="8">
        <v>0.11949501186609268</v>
      </c>
      <c r="AL618" s="8">
        <v>3.4226167947053909E-2</v>
      </c>
      <c r="AM618" s="8">
        <v>2.2146005183458328E-2</v>
      </c>
      <c r="AN618" s="8">
        <v>9.5694519579410553E-2</v>
      </c>
      <c r="AO618" s="8">
        <v>3.7354249507188797E-2</v>
      </c>
      <c r="AP618" s="8">
        <v>0.11328577250242233</v>
      </c>
      <c r="AQ618" s="8"/>
      <c r="AR618" s="8"/>
      <c r="AS618" s="8">
        <v>-1.0094320950017945</v>
      </c>
      <c r="AT618" s="8">
        <v>-1.6397239179609082</v>
      </c>
      <c r="AU618" s="8">
        <v>-0.30530357428388277</v>
      </c>
      <c r="AV618" s="8">
        <v>-0.58601339138216602</v>
      </c>
      <c r="AW618" s="8">
        <v>-0.33501926744038213</v>
      </c>
      <c r="AX618" s="8">
        <v>-0.5376752640567668</v>
      </c>
      <c r="AY618" s="8">
        <v>0.2348185350831965</v>
      </c>
      <c r="AZ618" s="8">
        <v>0.13872133588219315</v>
      </c>
      <c r="BA618" s="8">
        <v>0.54913197517193413</v>
      </c>
      <c r="BB618" s="8">
        <v>0.24100279417795328</v>
      </c>
      <c r="BC618" s="8">
        <v>0.54913197517193413</v>
      </c>
      <c r="BD618" s="8">
        <v>0.24100279417795328</v>
      </c>
      <c r="BE618" s="8">
        <v>-5.2778741883165781E-2</v>
      </c>
      <c r="BF618" s="8">
        <v>-0.35711427486029029</v>
      </c>
      <c r="BG618" s="7">
        <v>13.64547810339911</v>
      </c>
      <c r="BH618" s="7">
        <v>6.0456894592747543E-2</v>
      </c>
      <c r="BI618" s="7">
        <v>22.036814597490952</v>
      </c>
      <c r="BJ618" s="7">
        <v>-1.5552105153430287</v>
      </c>
      <c r="BK618" s="7">
        <v>24.959422128146329</v>
      </c>
      <c r="BL618" s="7">
        <v>24.959422128146329</v>
      </c>
      <c r="BM618" s="7">
        <v>14.017730556072072</v>
      </c>
      <c r="BN618" s="7">
        <v>80.736457668017479</v>
      </c>
      <c r="BO618" s="7">
        <v>93.437662719644166</v>
      </c>
      <c r="BP618" s="7">
        <v>72.891045884665303</v>
      </c>
      <c r="BQ618" s="7">
        <v>94.948217819515662</v>
      </c>
      <c r="BR618" s="7">
        <v>70.158577752173969</v>
      </c>
      <c r="BS618" s="7">
        <v>70.158577752173969</v>
      </c>
      <c r="BT618" s="7" t="s">
        <v>297</v>
      </c>
      <c r="BU618" s="7" t="s">
        <v>298</v>
      </c>
      <c r="BV618" s="7">
        <v>8</v>
      </c>
      <c r="BW618" s="7" t="s">
        <v>222</v>
      </c>
      <c r="BX618" s="9">
        <v>1.7000000476837158</v>
      </c>
      <c r="BY618" s="7" t="s">
        <v>231</v>
      </c>
      <c r="BZ618" s="7" t="s">
        <v>214</v>
      </c>
      <c r="CA618" s="25">
        <v>0</v>
      </c>
      <c r="CB618" s="25">
        <v>0</v>
      </c>
      <c r="CC618" s="25">
        <v>0</v>
      </c>
    </row>
    <row r="619" spans="1:81" x14ac:dyDescent="0.25">
      <c r="A619" s="7">
        <v>513</v>
      </c>
      <c r="B619" s="7">
        <v>44657</v>
      </c>
      <c r="C619" s="7" t="s">
        <v>645</v>
      </c>
      <c r="D619" s="7" t="s">
        <v>646</v>
      </c>
      <c r="E619" s="7" t="s">
        <v>646</v>
      </c>
      <c r="F619" s="7" t="s">
        <v>212</v>
      </c>
      <c r="H619" s="7" t="s">
        <v>245</v>
      </c>
      <c r="I619" s="8">
        <v>12.5</v>
      </c>
      <c r="J619" s="7" t="s">
        <v>214</v>
      </c>
      <c r="K619" s="8">
        <v>359.2164306640625</v>
      </c>
      <c r="L619" s="8">
        <v>7.6606931686401367</v>
      </c>
      <c r="M619" s="7" t="s">
        <v>422</v>
      </c>
      <c r="N619" s="7" t="s">
        <v>295</v>
      </c>
      <c r="O619" s="7" t="s">
        <v>290</v>
      </c>
      <c r="P619" s="7" t="s">
        <v>249</v>
      </c>
      <c r="Q619" s="7" t="s">
        <v>647</v>
      </c>
      <c r="R619" s="7" t="s">
        <v>291</v>
      </c>
      <c r="T619" s="8">
        <v>0.89712941646575928</v>
      </c>
      <c r="U619" s="8">
        <v>0.86107516288757324</v>
      </c>
      <c r="V619" s="8">
        <v>0.89808458089828491</v>
      </c>
      <c r="W619" s="8">
        <v>0.71455162763595581</v>
      </c>
      <c r="X619" s="8">
        <v>0.56769508123397827</v>
      </c>
      <c r="Y619" s="8">
        <v>0.87220627069473267</v>
      </c>
      <c r="Z619" s="8">
        <v>0.72847199440002441</v>
      </c>
      <c r="AA619" s="8">
        <v>0.93177348375320435</v>
      </c>
      <c r="AB619" s="8">
        <v>0.92492663860321045</v>
      </c>
      <c r="AC619" s="8">
        <v>0.92965209484100342</v>
      </c>
      <c r="AD619" s="8">
        <v>0.87348842620849609</v>
      </c>
      <c r="AE619" s="8">
        <v>0.82981419563293457</v>
      </c>
      <c r="AF619" s="8">
        <v>0.96363592147827148</v>
      </c>
      <c r="AG619" s="8">
        <v>0.91768139600753784</v>
      </c>
      <c r="AH619" s="8">
        <v>0.14303195476531982</v>
      </c>
      <c r="AI619" s="8">
        <v>1.5331205129623413</v>
      </c>
      <c r="AJ619" s="8">
        <v>2.2346048355102539</v>
      </c>
      <c r="AK619" s="8">
        <v>2.0169534683227539</v>
      </c>
      <c r="AL619" s="8">
        <v>0.89154243469238281</v>
      </c>
      <c r="AM619" s="8">
        <v>0.49118638038635254</v>
      </c>
      <c r="AN619" s="8">
        <v>1.3497128486633301</v>
      </c>
      <c r="AO619" s="8">
        <v>0.53753435611724854</v>
      </c>
      <c r="AP619" s="8">
        <v>0.69502550363540649</v>
      </c>
      <c r="AQ619" s="8"/>
      <c r="AR619" s="8"/>
      <c r="AS619" s="8">
        <v>1.7643248010897579</v>
      </c>
      <c r="AT619" s="8">
        <v>1.3493556290114619</v>
      </c>
      <c r="AU619" s="8">
        <v>1.6675706248382929</v>
      </c>
      <c r="AV619" s="8">
        <v>1.1581803804448225</v>
      </c>
      <c r="AW619" s="8">
        <v>2.3440086603231842</v>
      </c>
      <c r="AX619" s="8">
        <v>1.8703971624951974</v>
      </c>
      <c r="AY619" s="8">
        <v>2.3003727795332503</v>
      </c>
      <c r="AZ619" s="8">
        <v>1.7864789902224303</v>
      </c>
      <c r="BA619" s="8">
        <v>3.1900943927112366</v>
      </c>
      <c r="BB619" s="8">
        <v>2.8565090254999177</v>
      </c>
      <c r="BC619" s="8">
        <v>3.2735021927994654</v>
      </c>
      <c r="BD619" s="8">
        <v>3.031815872254271</v>
      </c>
      <c r="BE619" s="8">
        <v>2.4233122418825315</v>
      </c>
      <c r="BF619" s="8">
        <v>2.0087895099880169</v>
      </c>
      <c r="BG619" s="8">
        <v>38.529639094022414</v>
      </c>
      <c r="BH619" s="8">
        <v>44.955836437670293</v>
      </c>
      <c r="BI619" s="8">
        <v>44.221419852688086</v>
      </c>
      <c r="BJ619" s="8">
        <v>49.674459480330626</v>
      </c>
      <c r="BK619" s="8">
        <v>33.05191421286375</v>
      </c>
      <c r="BL619" s="8">
        <v>37.705323836133246</v>
      </c>
      <c r="BM619" s="8">
        <v>41.356432152284732</v>
      </c>
      <c r="BN619" s="8">
        <v>220.81163636276997</v>
      </c>
      <c r="BO619" s="8">
        <v>197.72767963748925</v>
      </c>
      <c r="BP619" s="8">
        <v>200.36582468026722</v>
      </c>
      <c r="BQ619" s="8">
        <v>180.77761036715282</v>
      </c>
      <c r="BR619" s="8">
        <v>240.48852416246538</v>
      </c>
      <c r="BS619" s="8">
        <v>223.77271220957869</v>
      </c>
      <c r="BT619" s="7" t="s">
        <v>220</v>
      </c>
      <c r="BU619" s="7" t="s">
        <v>221</v>
      </c>
      <c r="BV619" s="7">
        <v>13</v>
      </c>
      <c r="BW619" s="7" t="s">
        <v>238</v>
      </c>
      <c r="BX619" s="9">
        <v>2.5</v>
      </c>
      <c r="BY619" s="7" t="s">
        <v>295</v>
      </c>
      <c r="BZ619" s="7" t="s">
        <v>214</v>
      </c>
      <c r="CA619" s="25">
        <v>0</v>
      </c>
      <c r="CB619" s="25">
        <v>0</v>
      </c>
      <c r="CC619" s="25">
        <v>0</v>
      </c>
    </row>
    <row r="620" spans="1:81" x14ac:dyDescent="0.25">
      <c r="A620" s="7">
        <v>513</v>
      </c>
      <c r="B620" s="7">
        <v>44657</v>
      </c>
      <c r="C620" s="7" t="s">
        <v>21023</v>
      </c>
      <c r="D620" s="7" t="s">
        <v>21024</v>
      </c>
      <c r="E620" s="7" t="s">
        <v>21025</v>
      </c>
      <c r="F620" s="7" t="s">
        <v>643</v>
      </c>
      <c r="H620" s="7" t="s">
        <v>224</v>
      </c>
      <c r="I620" s="8">
        <v>24.5</v>
      </c>
      <c r="J620" s="7" t="s">
        <v>214</v>
      </c>
      <c r="K620" s="8">
        <v>680.32696533203125</v>
      </c>
      <c r="L620" s="8">
        <v>6.6529998779296875</v>
      </c>
      <c r="M620" s="7" t="s">
        <v>422</v>
      </c>
      <c r="N620" s="7" t="s">
        <v>214</v>
      </c>
      <c r="O620" s="7" t="s">
        <v>367</v>
      </c>
      <c r="P620" s="7" t="s">
        <v>257</v>
      </c>
      <c r="Q620" s="7" t="s">
        <v>21026</v>
      </c>
      <c r="R620" s="7" t="s">
        <v>291</v>
      </c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T620" s="7" t="s">
        <v>214</v>
      </c>
      <c r="BU620" s="7" t="s">
        <v>214</v>
      </c>
      <c r="BV620" s="7">
        <v>17</v>
      </c>
      <c r="BW620" s="7" t="s">
        <v>312</v>
      </c>
      <c r="BX620" s="9">
        <v>0</v>
      </c>
      <c r="BY620" s="7" t="s">
        <v>214</v>
      </c>
      <c r="BZ620" s="7" t="s">
        <v>214</v>
      </c>
      <c r="CA620" s="25">
        <v>0</v>
      </c>
      <c r="CB620" s="25">
        <v>0</v>
      </c>
      <c r="CC620" s="25">
        <v>0</v>
      </c>
    </row>
    <row r="621" spans="1:81" x14ac:dyDescent="0.25">
      <c r="A621" s="7">
        <v>513</v>
      </c>
      <c r="B621" s="7">
        <v>44657</v>
      </c>
      <c r="C621" s="7" t="s">
        <v>648</v>
      </c>
      <c r="D621" s="7" t="s">
        <v>649</v>
      </c>
      <c r="E621" s="7" t="s">
        <v>649</v>
      </c>
      <c r="F621" s="7" t="s">
        <v>254</v>
      </c>
      <c r="H621" s="7" t="s">
        <v>224</v>
      </c>
      <c r="I621" s="8">
        <v>24.5</v>
      </c>
      <c r="J621" s="7" t="s">
        <v>214</v>
      </c>
      <c r="K621" s="8">
        <v>723.17254638671875</v>
      </c>
      <c r="L621" s="8">
        <v>2.6570520401000977</v>
      </c>
      <c r="M621" s="7" t="s">
        <v>650</v>
      </c>
      <c r="N621" s="7" t="s">
        <v>214</v>
      </c>
      <c r="O621" s="7" t="s">
        <v>214</v>
      </c>
      <c r="P621" s="7" t="s">
        <v>257</v>
      </c>
      <c r="Q621" s="7" t="s">
        <v>651</v>
      </c>
      <c r="R621" s="7" t="s">
        <v>286</v>
      </c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>
        <v>0.54072287811626374</v>
      </c>
      <c r="AT621" s="8">
        <v>2.2392299534627496</v>
      </c>
      <c r="AU621" s="8">
        <v>2.7387119660876751</v>
      </c>
      <c r="AV621" s="8">
        <v>2.139937025811379</v>
      </c>
      <c r="AW621" s="8">
        <v>-1.7284050510957272</v>
      </c>
      <c r="AX621" s="8">
        <v>-1.0054925781768984</v>
      </c>
      <c r="AY621" s="8">
        <v>9.9551648251838168E-2</v>
      </c>
      <c r="AZ621" s="8">
        <v>0.21568490704803658</v>
      </c>
      <c r="BA621" s="8">
        <v>-1.7284050510957272</v>
      </c>
      <c r="BB621" s="8">
        <v>-1.0054925781768984</v>
      </c>
      <c r="BC621" s="8">
        <v>9.9551648251838168E-2</v>
      </c>
      <c r="BD621" s="8">
        <v>0.21568490704803658</v>
      </c>
      <c r="BE621" s="8">
        <v>3.6213397526934851E-3</v>
      </c>
      <c r="BF621" s="8">
        <v>0.46659193950273409</v>
      </c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7" t="s">
        <v>352</v>
      </c>
      <c r="BU621" s="7" t="s">
        <v>353</v>
      </c>
      <c r="BV621" s="7">
        <v>14</v>
      </c>
      <c r="BW621" s="7" t="s">
        <v>287</v>
      </c>
      <c r="BX621" s="9">
        <v>0</v>
      </c>
      <c r="BY621" s="7" t="s">
        <v>214</v>
      </c>
      <c r="BZ621" s="7" t="s">
        <v>214</v>
      </c>
      <c r="CA621" s="25">
        <v>0</v>
      </c>
      <c r="CB621" s="25">
        <v>0</v>
      </c>
      <c r="CC621" s="25">
        <v>0</v>
      </c>
    </row>
    <row r="622" spans="1:81" x14ac:dyDescent="0.25">
      <c r="A622" s="7">
        <v>513</v>
      </c>
      <c r="B622" s="7">
        <v>44657</v>
      </c>
      <c r="C622" s="7" t="s">
        <v>17370</v>
      </c>
      <c r="D622" s="7" t="s">
        <v>17371</v>
      </c>
      <c r="E622" s="7" t="s">
        <v>17371</v>
      </c>
      <c r="F622" s="7" t="s">
        <v>446</v>
      </c>
      <c r="H622" s="7" t="s">
        <v>224</v>
      </c>
      <c r="I622" s="8">
        <v>24.5</v>
      </c>
      <c r="J622" s="7" t="s">
        <v>214</v>
      </c>
      <c r="K622" s="8">
        <v>193.92422485351563</v>
      </c>
      <c r="L622" s="8">
        <v>4.057499885559082</v>
      </c>
      <c r="M622" s="7" t="s">
        <v>349</v>
      </c>
      <c r="N622" s="7" t="s">
        <v>214</v>
      </c>
      <c r="O622" s="7" t="s">
        <v>389</v>
      </c>
      <c r="P622" s="7" t="s">
        <v>362</v>
      </c>
      <c r="Q622" s="7" t="s">
        <v>17372</v>
      </c>
      <c r="R622" s="7" t="s">
        <v>242</v>
      </c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>
        <v>0.99125851122611186</v>
      </c>
      <c r="AT622" s="8">
        <v>2.2551424928375439</v>
      </c>
      <c r="AU622" s="8">
        <v>1.3863264986738768</v>
      </c>
      <c r="AV622" s="8">
        <v>1.743819305119511</v>
      </c>
      <c r="AW622" s="8">
        <v>1.7424052798161913</v>
      </c>
      <c r="AX622" s="8">
        <v>1.8969654752136633</v>
      </c>
      <c r="AY622" s="8">
        <v>1.6326448521141486</v>
      </c>
      <c r="AZ622" s="8">
        <v>1.539621994284424</v>
      </c>
      <c r="BA622" s="8">
        <v>-0.19685732026092131</v>
      </c>
      <c r="BB622" s="8">
        <v>0.25627473732119072</v>
      </c>
      <c r="BC622" s="8">
        <v>-1.4259526795539297</v>
      </c>
      <c r="BD622" s="8">
        <v>-1.3594336032650738</v>
      </c>
      <c r="BE622" s="8">
        <v>0.68830419033591284</v>
      </c>
      <c r="BF622" s="8">
        <v>1.0553984002518766</v>
      </c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7" t="s">
        <v>352</v>
      </c>
      <c r="BU622" s="7" t="s">
        <v>353</v>
      </c>
      <c r="BV622" s="7">
        <v>8.5</v>
      </c>
      <c r="BW622" s="7" t="s">
        <v>222</v>
      </c>
      <c r="BX622" s="9">
        <v>0</v>
      </c>
      <c r="BY622" s="7" t="s">
        <v>214</v>
      </c>
      <c r="BZ622" s="7" t="s">
        <v>214</v>
      </c>
      <c r="CA622" s="25">
        <v>0</v>
      </c>
      <c r="CB622" s="25">
        <v>0</v>
      </c>
      <c r="CC622" s="25">
        <v>0</v>
      </c>
    </row>
    <row r="623" spans="1:81" x14ac:dyDescent="0.25">
      <c r="A623" s="7">
        <v>513</v>
      </c>
      <c r="B623" s="7">
        <v>44657</v>
      </c>
      <c r="C623" s="7" t="s">
        <v>652</v>
      </c>
      <c r="D623" s="7" t="s">
        <v>653</v>
      </c>
      <c r="E623" s="7" t="s">
        <v>653</v>
      </c>
      <c r="F623" s="7" t="s">
        <v>212</v>
      </c>
      <c r="H623" s="7" t="s">
        <v>224</v>
      </c>
      <c r="I623" s="8">
        <v>24.5</v>
      </c>
      <c r="J623" s="7" t="s">
        <v>214</v>
      </c>
      <c r="K623" s="8">
        <v>175.51187133789063</v>
      </c>
      <c r="L623" s="8">
        <v>3.5742716789245605</v>
      </c>
      <c r="M623" s="7" t="s">
        <v>349</v>
      </c>
      <c r="N623" s="7" t="s">
        <v>214</v>
      </c>
      <c r="O623" s="7" t="s">
        <v>389</v>
      </c>
      <c r="P623" s="7" t="s">
        <v>654</v>
      </c>
      <c r="Q623" s="7" t="s">
        <v>655</v>
      </c>
      <c r="R623" s="7" t="s">
        <v>242</v>
      </c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>
        <v>0.77660735589720975</v>
      </c>
      <c r="AT623" s="8">
        <v>2.3343255347805285</v>
      </c>
      <c r="AU623" s="8">
        <v>0.19033380014188422</v>
      </c>
      <c r="AV623" s="8">
        <v>1.8404196856890667</v>
      </c>
      <c r="AW623" s="8">
        <v>1.4922350616523443</v>
      </c>
      <c r="AX623" s="8">
        <v>1.9136852390136054</v>
      </c>
      <c r="AY623" s="8">
        <v>0.90226575071920845</v>
      </c>
      <c r="AZ623" s="8">
        <v>1.4853856704727251</v>
      </c>
      <c r="BA623" s="8">
        <v>-0.44068690037321395</v>
      </c>
      <c r="BB623" s="8">
        <v>0.25676320666054797</v>
      </c>
      <c r="BC623" s="8">
        <v>0.1507950877365892</v>
      </c>
      <c r="BD623" s="8">
        <v>0.76602898444184309</v>
      </c>
      <c r="BE623" s="8">
        <v>0.51192502596233702</v>
      </c>
      <c r="BF623" s="8">
        <v>1.4327680535097194</v>
      </c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7" t="s">
        <v>352</v>
      </c>
      <c r="BU623" s="7" t="s">
        <v>353</v>
      </c>
      <c r="BV623" s="7">
        <v>8.5</v>
      </c>
      <c r="BW623" s="7" t="s">
        <v>222</v>
      </c>
      <c r="BX623" s="9">
        <v>0</v>
      </c>
      <c r="BY623" s="7" t="s">
        <v>214</v>
      </c>
      <c r="BZ623" s="7" t="s">
        <v>214</v>
      </c>
      <c r="CA623" s="25">
        <v>0</v>
      </c>
      <c r="CB623" s="25">
        <v>0</v>
      </c>
      <c r="CC623" s="25">
        <v>0</v>
      </c>
    </row>
    <row r="624" spans="1:81" x14ac:dyDescent="0.25">
      <c r="A624" s="7">
        <v>513</v>
      </c>
      <c r="B624" s="7">
        <v>44657</v>
      </c>
      <c r="C624" s="7" t="s">
        <v>656</v>
      </c>
      <c r="D624" s="7" t="s">
        <v>656</v>
      </c>
      <c r="E624" s="7" t="s">
        <v>656</v>
      </c>
      <c r="F624" s="7" t="s">
        <v>212</v>
      </c>
      <c r="H624" s="7" t="s">
        <v>224</v>
      </c>
      <c r="I624" s="8">
        <v>24.5</v>
      </c>
      <c r="J624" s="7" t="s">
        <v>214</v>
      </c>
      <c r="K624" s="8">
        <v>151.39207458496094</v>
      </c>
      <c r="L624" s="8">
        <v>2.3199098110198975</v>
      </c>
      <c r="M624" s="7" t="s">
        <v>349</v>
      </c>
      <c r="N624" s="7" t="s">
        <v>214</v>
      </c>
      <c r="O624" s="7" t="s">
        <v>343</v>
      </c>
      <c r="P624" s="7" t="s">
        <v>217</v>
      </c>
      <c r="Q624" s="7" t="s">
        <v>657</v>
      </c>
      <c r="R624" s="7" t="s">
        <v>242</v>
      </c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>
        <v>0.74620582670230695</v>
      </c>
      <c r="AT624" s="8">
        <v>2.3428405012663984</v>
      </c>
      <c r="AU624" s="8">
        <v>0.16907340438003865</v>
      </c>
      <c r="AV624" s="8">
        <v>1.8458301941651818</v>
      </c>
      <c r="AW624" s="8">
        <v>1.478439132235102</v>
      </c>
      <c r="AX624" s="8">
        <v>1.9131996994773879</v>
      </c>
      <c r="AY624" s="8">
        <v>0.87764579922571839</v>
      </c>
      <c r="AZ624" s="8">
        <v>1.495846474553497</v>
      </c>
      <c r="BA624" s="8">
        <v>-0.44078318625518842</v>
      </c>
      <c r="BB624" s="8">
        <v>0.25680470677896189</v>
      </c>
      <c r="BC624" s="8">
        <v>0.14853653062297681</v>
      </c>
      <c r="BD624" s="8">
        <v>0.76705854588240541</v>
      </c>
      <c r="BE624" s="8">
        <v>0.49651958448515909</v>
      </c>
      <c r="BF624" s="8">
        <v>1.4369300203539721</v>
      </c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7" t="s">
        <v>352</v>
      </c>
      <c r="BU624" s="7" t="s">
        <v>353</v>
      </c>
      <c r="BV624" s="7">
        <v>9</v>
      </c>
      <c r="BW624" s="7" t="s">
        <v>213</v>
      </c>
      <c r="BX624" s="9">
        <v>0</v>
      </c>
      <c r="BY624" s="7" t="s">
        <v>214</v>
      </c>
      <c r="BZ624" s="7" t="s">
        <v>214</v>
      </c>
      <c r="CA624" s="25">
        <v>0</v>
      </c>
      <c r="CB624" s="25">
        <v>0</v>
      </c>
      <c r="CC624" s="25">
        <v>0</v>
      </c>
    </row>
    <row r="625" spans="1:81" x14ac:dyDescent="0.25">
      <c r="A625" s="7">
        <v>513</v>
      </c>
      <c r="B625" s="7">
        <v>44657</v>
      </c>
      <c r="C625" s="7" t="s">
        <v>658</v>
      </c>
      <c r="D625" s="7" t="s">
        <v>658</v>
      </c>
      <c r="E625" s="7" t="s">
        <v>658</v>
      </c>
      <c r="F625" s="7" t="s">
        <v>212</v>
      </c>
      <c r="H625" s="7" t="s">
        <v>224</v>
      </c>
      <c r="I625" s="8">
        <v>24.5</v>
      </c>
      <c r="J625" s="7" t="s">
        <v>214</v>
      </c>
      <c r="K625" s="8">
        <v>1083.2222900390625</v>
      </c>
      <c r="L625" s="8">
        <v>4.5666999816894531</v>
      </c>
      <c r="M625" s="7" t="s">
        <v>659</v>
      </c>
      <c r="N625" s="7" t="s">
        <v>214</v>
      </c>
      <c r="O625" s="7" t="s">
        <v>214</v>
      </c>
      <c r="P625" s="7" t="s">
        <v>654</v>
      </c>
      <c r="Q625" s="7" t="s">
        <v>660</v>
      </c>
      <c r="R625" s="7" t="s">
        <v>242</v>
      </c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>
        <v>0.46586235517560248</v>
      </c>
      <c r="AT625" s="8">
        <v>1.90765974127254</v>
      </c>
      <c r="AU625" s="8">
        <v>-7.0839839590591966E-2</v>
      </c>
      <c r="AV625" s="8">
        <v>1.3754085385691135</v>
      </c>
      <c r="AW625" s="8">
        <v>1.468627456271107</v>
      </c>
      <c r="AX625" s="8">
        <v>1.83480224840854</v>
      </c>
      <c r="AY625" s="8">
        <v>0.75074071380856022</v>
      </c>
      <c r="AZ625" s="8">
        <v>1.1035564976551995</v>
      </c>
      <c r="BA625" s="8">
        <v>2.1085367552926355</v>
      </c>
      <c r="BB625" s="8">
        <v>2.9310914244368367</v>
      </c>
      <c r="BC625" s="8">
        <v>0.78590796237083504</v>
      </c>
      <c r="BD625" s="8">
        <v>1.2797616656304478</v>
      </c>
      <c r="BE625" s="8">
        <v>0.91813923388802487</v>
      </c>
      <c r="BF625" s="8">
        <v>1.7387133526621128</v>
      </c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7" t="s">
        <v>352</v>
      </c>
      <c r="BU625" s="7" t="s">
        <v>353</v>
      </c>
      <c r="BV625" s="7">
        <v>20.5</v>
      </c>
      <c r="BW625" s="7" t="s">
        <v>299</v>
      </c>
      <c r="BX625" s="9">
        <v>0</v>
      </c>
      <c r="BY625" s="7" t="s">
        <v>214</v>
      </c>
      <c r="BZ625" s="7" t="s">
        <v>214</v>
      </c>
      <c r="CA625" s="25">
        <v>0</v>
      </c>
      <c r="CB625" s="25">
        <v>0</v>
      </c>
      <c r="CC625" s="25">
        <v>0</v>
      </c>
    </row>
    <row r="626" spans="1:81" x14ac:dyDescent="0.25">
      <c r="A626" s="7">
        <v>513</v>
      </c>
      <c r="B626" s="7">
        <v>44657</v>
      </c>
      <c r="C626" s="7" t="s">
        <v>665</v>
      </c>
      <c r="D626" s="7" t="s">
        <v>666</v>
      </c>
      <c r="E626" s="7" t="s">
        <v>662</v>
      </c>
      <c r="F626" s="7" t="s">
        <v>373</v>
      </c>
      <c r="H626" s="7" t="s">
        <v>224</v>
      </c>
      <c r="I626" s="8">
        <v>24.5</v>
      </c>
      <c r="J626" s="7" t="s">
        <v>214</v>
      </c>
      <c r="K626" s="8">
        <v>35.586483001708984</v>
      </c>
      <c r="L626" s="8">
        <v>28.366899490356445</v>
      </c>
      <c r="M626" s="7" t="s">
        <v>663</v>
      </c>
      <c r="N626" s="7" t="s">
        <v>214</v>
      </c>
      <c r="O626" s="7" t="s">
        <v>374</v>
      </c>
      <c r="P626" s="7" t="s">
        <v>217</v>
      </c>
      <c r="Q626" s="7" t="s">
        <v>667</v>
      </c>
      <c r="R626" s="7" t="s">
        <v>242</v>
      </c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>
        <v>0.76947404457505864</v>
      </c>
      <c r="AT626" s="8">
        <v>2.3428295885995611</v>
      </c>
      <c r="AU626" s="8">
        <v>3.3763838706205642</v>
      </c>
      <c r="AV626" s="8">
        <v>2.8891401108321939</v>
      </c>
      <c r="AW626" s="8">
        <v>1.4899537280042578</v>
      </c>
      <c r="AX626" s="8">
        <v>1.9094981727659006</v>
      </c>
      <c r="AY626" s="8">
        <v>1.4230532446540189</v>
      </c>
      <c r="AZ626" s="8">
        <v>1.2741356859694104</v>
      </c>
      <c r="BA626" s="8">
        <v>1.1130886271366067</v>
      </c>
      <c r="BB626" s="8">
        <v>3.5066116659431943</v>
      </c>
      <c r="BC626" s="8">
        <v>1.1130886271366067</v>
      </c>
      <c r="BD626" s="8">
        <v>3.5066116659431943</v>
      </c>
      <c r="BE626" s="8">
        <v>1.5475070236878521</v>
      </c>
      <c r="BF626" s="8">
        <v>2.5714711483422423</v>
      </c>
      <c r="BT626" s="7" t="s">
        <v>214</v>
      </c>
      <c r="BU626" s="7" t="s">
        <v>214</v>
      </c>
      <c r="BV626" s="7">
        <v>10</v>
      </c>
      <c r="BW626" s="7" t="s">
        <v>345</v>
      </c>
      <c r="BX626" s="9">
        <v>1.2999999523162842</v>
      </c>
      <c r="BY626" s="7" t="s">
        <v>214</v>
      </c>
      <c r="BZ626" s="7" t="s">
        <v>214</v>
      </c>
      <c r="CA626" s="25">
        <v>0</v>
      </c>
      <c r="CB626" s="25">
        <v>0</v>
      </c>
      <c r="CC626" s="25">
        <v>0</v>
      </c>
    </row>
    <row r="627" spans="1:81" x14ac:dyDescent="0.25">
      <c r="A627" s="7">
        <v>513</v>
      </c>
      <c r="B627" s="7">
        <v>44657</v>
      </c>
      <c r="C627" s="7" t="s">
        <v>661</v>
      </c>
      <c r="D627" s="7" t="s">
        <v>661</v>
      </c>
      <c r="E627" s="7" t="s">
        <v>662</v>
      </c>
      <c r="F627" s="7" t="s">
        <v>373</v>
      </c>
      <c r="G627" s="7">
        <v>2</v>
      </c>
      <c r="H627" s="7" t="s">
        <v>345</v>
      </c>
      <c r="I627" s="8">
        <v>10.5</v>
      </c>
      <c r="J627" s="7" t="s">
        <v>214</v>
      </c>
      <c r="K627" s="8">
        <v>89.893424987792969</v>
      </c>
      <c r="L627" s="8">
        <v>5.5559420585632324</v>
      </c>
      <c r="M627" s="7" t="s">
        <v>663</v>
      </c>
      <c r="N627" s="7" t="s">
        <v>231</v>
      </c>
      <c r="O627" s="7" t="s">
        <v>374</v>
      </c>
      <c r="P627" s="7" t="s">
        <v>217</v>
      </c>
      <c r="Q627" s="7" t="s">
        <v>664</v>
      </c>
      <c r="R627" s="7" t="s">
        <v>242</v>
      </c>
      <c r="T627" s="8">
        <v>0.62309867143630981</v>
      </c>
      <c r="U627" s="8">
        <v>0.67874866724014282</v>
      </c>
      <c r="V627" s="8">
        <v>0.60616171360015869</v>
      </c>
      <c r="W627" s="8">
        <v>0.59685009717941284</v>
      </c>
      <c r="X627" s="8">
        <v>0.12335607409477234</v>
      </c>
      <c r="Y627" s="8">
        <v>0.50968629121780396</v>
      </c>
      <c r="Z627" s="8">
        <v>0.36520487070083618</v>
      </c>
      <c r="AA627" s="8">
        <v>0.76556503772735596</v>
      </c>
      <c r="AB627" s="8">
        <v>0.71334666013717651</v>
      </c>
      <c r="AC627" s="8">
        <v>0.80901473760604858</v>
      </c>
      <c r="AD627" s="8">
        <v>0.83113962411880493</v>
      </c>
      <c r="AE627" s="8">
        <v>0.59874355792999268</v>
      </c>
      <c r="AF627" s="8">
        <v>0.85721737146377563</v>
      </c>
      <c r="AG627" s="8">
        <v>0.71864974498748779</v>
      </c>
      <c r="AH627" s="8">
        <v>1.6160795465111732E-2</v>
      </c>
      <c r="AI627" s="8">
        <v>0.12031165510416031</v>
      </c>
      <c r="AJ627" s="8">
        <v>0.19902074337005615</v>
      </c>
      <c r="AK627" s="8">
        <v>0.15381434559822083</v>
      </c>
      <c r="AL627" s="8">
        <v>8.4140166640281677E-2</v>
      </c>
      <c r="AM627" s="8">
        <v>1.2059279717504978E-2</v>
      </c>
      <c r="AN627" s="8">
        <v>8.9115828275680542E-2</v>
      </c>
      <c r="AO627" s="8">
        <v>3.0448056757450104E-2</v>
      </c>
      <c r="AP627" s="8">
        <v>-1.2816482782363892</v>
      </c>
      <c r="AQ627" s="8"/>
      <c r="AR627" s="8"/>
      <c r="AS627" s="8">
        <v>0.75565932110490364</v>
      </c>
      <c r="AT627" s="8">
        <v>0.90116645316272603</v>
      </c>
      <c r="AU627" s="8">
        <v>-0.52431119540558124</v>
      </c>
      <c r="AV627" s="8">
        <v>-5.6148892505471441E-2</v>
      </c>
      <c r="AW627" s="8">
        <v>-1.201431804518474</v>
      </c>
      <c r="AX627" s="8">
        <v>-0.81469655130067353</v>
      </c>
      <c r="AY627" s="8">
        <v>-1.5222825324198674</v>
      </c>
      <c r="AZ627" s="8">
        <v>-1.082327434547345</v>
      </c>
      <c r="BA627" s="8">
        <v>4.4576639566962957</v>
      </c>
      <c r="BB627" s="8">
        <v>4.8821917822173884</v>
      </c>
      <c r="BC627" s="8">
        <v>4.4576639566962957</v>
      </c>
      <c r="BD627" s="8">
        <v>4.8821917822173884</v>
      </c>
      <c r="BE627" s="8">
        <v>1.0704936170255954</v>
      </c>
      <c r="BF627" s="8">
        <v>1.4520628565406686</v>
      </c>
      <c r="BG627" s="7">
        <v>-50</v>
      </c>
      <c r="BH627" s="7">
        <v>-50</v>
      </c>
      <c r="BI627" s="7">
        <v>-50</v>
      </c>
      <c r="BJ627" s="7">
        <v>-50</v>
      </c>
      <c r="BK627" s="7">
        <v>-50</v>
      </c>
      <c r="BL627" s="7">
        <v>-50</v>
      </c>
      <c r="BM627" s="7">
        <v>-50</v>
      </c>
      <c r="BN627" s="7">
        <v>147.65258339942349</v>
      </c>
      <c r="BO627" s="7">
        <v>149.54428151562558</v>
      </c>
      <c r="BP627" s="7">
        <v>165.74755851420014</v>
      </c>
      <c r="BQ627" s="7">
        <v>144.62759103147764</v>
      </c>
      <c r="BR627" s="7">
        <v>139.74050858489073</v>
      </c>
      <c r="BS627" s="7">
        <v>139.74050858489073</v>
      </c>
      <c r="BT627" s="7" t="s">
        <v>259</v>
      </c>
      <c r="BU627" s="7" t="s">
        <v>260</v>
      </c>
      <c r="BV627" s="7">
        <v>10</v>
      </c>
      <c r="BW627" s="7" t="s">
        <v>345</v>
      </c>
      <c r="BX627" s="9">
        <v>1.2999999523162842</v>
      </c>
      <c r="BY627" s="7" t="s">
        <v>231</v>
      </c>
      <c r="BZ627" s="7" t="s">
        <v>214</v>
      </c>
      <c r="CA627" s="25">
        <v>0</v>
      </c>
      <c r="CB627" s="25">
        <v>0</v>
      </c>
      <c r="CC627" s="25">
        <v>0</v>
      </c>
    </row>
    <row r="628" spans="1:81" x14ac:dyDescent="0.25">
      <c r="A628" s="7">
        <v>513</v>
      </c>
      <c r="B628" s="7">
        <v>44657</v>
      </c>
      <c r="C628" s="7" t="s">
        <v>1015</v>
      </c>
      <c r="D628" s="7" t="s">
        <v>1016</v>
      </c>
      <c r="E628" s="7" t="s">
        <v>1014</v>
      </c>
      <c r="F628" s="7" t="s">
        <v>212</v>
      </c>
      <c r="H628" s="7" t="s">
        <v>224</v>
      </c>
      <c r="I628" s="8">
        <v>24.5</v>
      </c>
      <c r="J628" s="7" t="s">
        <v>214</v>
      </c>
      <c r="K628" s="8">
        <v>192.12770080566406</v>
      </c>
      <c r="L628" s="8">
        <v>1.8917000293731689</v>
      </c>
      <c r="M628" s="7" t="s">
        <v>361</v>
      </c>
      <c r="N628" s="7" t="s">
        <v>214</v>
      </c>
      <c r="O628" s="7" t="s">
        <v>374</v>
      </c>
      <c r="P628" s="7" t="s">
        <v>217</v>
      </c>
      <c r="Q628" s="7" t="s">
        <v>1017</v>
      </c>
      <c r="R628" s="7" t="s">
        <v>242</v>
      </c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>
        <v>0.76051558240341688</v>
      </c>
      <c r="AT628" s="8">
        <v>2.3594378599318908</v>
      </c>
      <c r="AU628" s="8">
        <v>0.17856999761916886</v>
      </c>
      <c r="AV628" s="8">
        <v>1.871799898464209</v>
      </c>
      <c r="AW628" s="8">
        <v>1.4809934572195169</v>
      </c>
      <c r="AX628" s="8">
        <v>1.9119401359267063</v>
      </c>
      <c r="AY628" s="8">
        <v>0.87458814412795416</v>
      </c>
      <c r="AZ628" s="8">
        <v>1.4803213954808332</v>
      </c>
      <c r="BA628" s="8">
        <v>2.0690303963993411</v>
      </c>
      <c r="BB628" s="8">
        <v>2.1634363739729987</v>
      </c>
      <c r="BC628" s="8">
        <v>1.7997033659565014</v>
      </c>
      <c r="BD628" s="8">
        <v>1.6480422813654385</v>
      </c>
      <c r="BE628" s="8">
        <v>1.19390015728765</v>
      </c>
      <c r="BF628" s="8">
        <v>1.9058296575236791</v>
      </c>
      <c r="BT628" s="7" t="s">
        <v>214</v>
      </c>
      <c r="BU628" s="7" t="s">
        <v>214</v>
      </c>
      <c r="BV628" s="7">
        <v>10.5</v>
      </c>
      <c r="BW628" s="7" t="s">
        <v>345</v>
      </c>
      <c r="BX628" s="9">
        <v>0</v>
      </c>
      <c r="BY628" s="7" t="s">
        <v>214</v>
      </c>
      <c r="BZ628" s="7" t="s">
        <v>214</v>
      </c>
      <c r="CA628" s="25">
        <v>0</v>
      </c>
      <c r="CB628" s="25">
        <v>0</v>
      </c>
      <c r="CC628" s="25">
        <v>0</v>
      </c>
    </row>
    <row r="629" spans="1:81" x14ac:dyDescent="0.25">
      <c r="A629" s="7">
        <v>513</v>
      </c>
      <c r="B629" s="7">
        <v>44657</v>
      </c>
      <c r="C629" s="7" t="s">
        <v>1018</v>
      </c>
      <c r="D629" s="7" t="s">
        <v>1019</v>
      </c>
      <c r="E629" s="7" t="s">
        <v>1014</v>
      </c>
      <c r="F629" s="7" t="s">
        <v>212</v>
      </c>
      <c r="H629" s="7" t="s">
        <v>224</v>
      </c>
      <c r="I629" s="8">
        <v>24.5</v>
      </c>
      <c r="J629" s="7" t="s">
        <v>214</v>
      </c>
      <c r="K629" s="8">
        <v>109.29288482666016</v>
      </c>
      <c r="L629" s="8">
        <v>11.709002494812012</v>
      </c>
      <c r="M629" s="7" t="s">
        <v>361</v>
      </c>
      <c r="N629" s="7" t="s">
        <v>214</v>
      </c>
      <c r="O629" s="7" t="s">
        <v>290</v>
      </c>
      <c r="P629" s="7" t="s">
        <v>249</v>
      </c>
      <c r="Q629" s="7" t="s">
        <v>1017</v>
      </c>
      <c r="R629" s="7" t="s">
        <v>242</v>
      </c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>
        <v>0.62581386011469609</v>
      </c>
      <c r="AT629" s="8">
        <v>2.0381937737801512</v>
      </c>
      <c r="AU629" s="8">
        <v>7.1702322493066933E-2</v>
      </c>
      <c r="AV629" s="8">
        <v>1.5377623335046253</v>
      </c>
      <c r="AW629" s="8">
        <v>1.4530871791999538</v>
      </c>
      <c r="AX629" s="8">
        <v>1.9424813148257483</v>
      </c>
      <c r="AY629" s="8">
        <v>0.75401957918395768</v>
      </c>
      <c r="AZ629" s="8">
        <v>1.4148976950950818</v>
      </c>
      <c r="BA629" s="8">
        <v>2.0931364730656852</v>
      </c>
      <c r="BB629" s="8">
        <v>2.4091360561370241</v>
      </c>
      <c r="BC629" s="8">
        <v>1.8238386905125603</v>
      </c>
      <c r="BD629" s="8">
        <v>1.7956874604002342</v>
      </c>
      <c r="BE629" s="8">
        <v>1.1369330174283199</v>
      </c>
      <c r="BF629" s="8">
        <v>1.8563597722904774</v>
      </c>
      <c r="BT629" s="7" t="s">
        <v>214</v>
      </c>
      <c r="BU629" s="7" t="s">
        <v>214</v>
      </c>
      <c r="BV629" s="7">
        <v>13.5</v>
      </c>
      <c r="BW629" s="7" t="s">
        <v>238</v>
      </c>
      <c r="BX629" s="9">
        <v>0</v>
      </c>
      <c r="BY629" s="7" t="s">
        <v>214</v>
      </c>
      <c r="BZ629" s="7" t="s">
        <v>214</v>
      </c>
      <c r="CA629" s="25">
        <v>0</v>
      </c>
      <c r="CB629" s="25">
        <v>0</v>
      </c>
      <c r="CC629" s="25">
        <v>0</v>
      </c>
    </row>
    <row r="630" spans="1:81" x14ac:dyDescent="0.25">
      <c r="A630" s="7">
        <v>513</v>
      </c>
      <c r="B630" s="7">
        <v>44657</v>
      </c>
      <c r="C630" s="7" t="s">
        <v>1020</v>
      </c>
      <c r="D630" s="7" t="s">
        <v>1021</v>
      </c>
      <c r="E630" s="7" t="s">
        <v>1021</v>
      </c>
      <c r="F630" s="7" t="s">
        <v>212</v>
      </c>
      <c r="H630" s="7" t="s">
        <v>224</v>
      </c>
      <c r="I630" s="8">
        <v>24.5</v>
      </c>
      <c r="J630" s="7" t="s">
        <v>214</v>
      </c>
      <c r="K630" s="8">
        <v>206.69721984863281</v>
      </c>
      <c r="L630" s="8">
        <v>3.5373001098632813</v>
      </c>
      <c r="M630" s="7" t="s">
        <v>349</v>
      </c>
      <c r="N630" s="7" t="s">
        <v>214</v>
      </c>
      <c r="O630" s="7" t="s">
        <v>214</v>
      </c>
      <c r="P630" s="7" t="s">
        <v>217</v>
      </c>
      <c r="Q630" s="7" t="s">
        <v>1022</v>
      </c>
      <c r="R630" s="7" t="s">
        <v>242</v>
      </c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>
        <v>0.84139337203755504</v>
      </c>
      <c r="AT630" s="8">
        <v>2.3819960682461518</v>
      </c>
      <c r="AU630" s="8">
        <v>0.24595129903866686</v>
      </c>
      <c r="AV630" s="8">
        <v>1.8890443183023549</v>
      </c>
      <c r="AW630" s="8">
        <v>1.5161570085743192</v>
      </c>
      <c r="AX630" s="8">
        <v>1.9185556074509531</v>
      </c>
      <c r="AY630" s="8">
        <v>0.96728037450082183</v>
      </c>
      <c r="AZ630" s="8">
        <v>1.5202766952103615</v>
      </c>
      <c r="BA630" s="8">
        <v>-0.44037453781934349</v>
      </c>
      <c r="BB630" s="8">
        <v>0.25699513320527501</v>
      </c>
      <c r="BC630" s="8">
        <v>0.15698510412651348</v>
      </c>
      <c r="BD630" s="8">
        <v>0.77015566595706975</v>
      </c>
      <c r="BE630" s="8">
        <v>0.54789877007642207</v>
      </c>
      <c r="BF630" s="8">
        <v>1.4561705813953607</v>
      </c>
      <c r="BT630" s="7" t="s">
        <v>352</v>
      </c>
      <c r="BU630" s="7" t="s">
        <v>353</v>
      </c>
      <c r="BV630" s="7">
        <v>9.5</v>
      </c>
      <c r="BW630" s="7" t="s">
        <v>213</v>
      </c>
      <c r="BX630" s="9">
        <v>0</v>
      </c>
      <c r="BY630" s="7" t="s">
        <v>214</v>
      </c>
      <c r="BZ630" s="7" t="s">
        <v>214</v>
      </c>
      <c r="CA630" s="25">
        <v>0</v>
      </c>
      <c r="CB630" s="25">
        <v>0</v>
      </c>
      <c r="CC630" s="25">
        <v>0</v>
      </c>
    </row>
    <row r="631" spans="1:81" x14ac:dyDescent="0.25">
      <c r="A631" s="7">
        <v>513</v>
      </c>
      <c r="B631" s="7">
        <v>44657</v>
      </c>
      <c r="C631" s="7" t="s">
        <v>1023</v>
      </c>
      <c r="D631" s="7" t="s">
        <v>1023</v>
      </c>
      <c r="E631" s="7" t="s">
        <v>1023</v>
      </c>
      <c r="F631" s="7" t="s">
        <v>212</v>
      </c>
      <c r="H631" s="7" t="s">
        <v>224</v>
      </c>
      <c r="I631" s="8">
        <v>24.5</v>
      </c>
      <c r="J631" s="7" t="s">
        <v>214</v>
      </c>
      <c r="K631" s="8">
        <v>177.89830017089844</v>
      </c>
      <c r="L631" s="8">
        <v>1.8388999700546265</v>
      </c>
      <c r="M631" s="7" t="s">
        <v>349</v>
      </c>
      <c r="N631" s="7" t="s">
        <v>214</v>
      </c>
      <c r="O631" s="7" t="s">
        <v>214</v>
      </c>
      <c r="P631" s="7" t="s">
        <v>249</v>
      </c>
      <c r="Q631" s="7" t="s">
        <v>1024</v>
      </c>
      <c r="R631" s="7" t="s">
        <v>242</v>
      </c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>
        <v>0.90892909713165793</v>
      </c>
      <c r="AT631" s="8">
        <v>2.4243789219443315</v>
      </c>
      <c r="AU631" s="8">
        <v>0.3594890382521474</v>
      </c>
      <c r="AV631" s="8">
        <v>1.9658189415448539</v>
      </c>
      <c r="AW631" s="8">
        <v>1.6328608936056987</v>
      </c>
      <c r="AX631" s="8">
        <v>1.9272802451690108</v>
      </c>
      <c r="AY631" s="8">
        <v>1.2767934835001242</v>
      </c>
      <c r="AZ631" s="8">
        <v>1.5368986643809186</v>
      </c>
      <c r="BA631" s="8">
        <v>-0.33979592415296062</v>
      </c>
      <c r="BB631" s="8">
        <v>0.25723792163207071</v>
      </c>
      <c r="BC631" s="8">
        <v>0.28240732580837813</v>
      </c>
      <c r="BD631" s="8">
        <v>0.77332441902396865</v>
      </c>
      <c r="BE631" s="8">
        <v>0.68678065235750763</v>
      </c>
      <c r="BF631" s="8">
        <v>1.4808231856158589</v>
      </c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7" t="s">
        <v>214</v>
      </c>
      <c r="BU631" s="7" t="s">
        <v>214</v>
      </c>
      <c r="BV631" s="7">
        <v>24.5</v>
      </c>
      <c r="BW631" s="7" t="s">
        <v>224</v>
      </c>
      <c r="BX631" s="9">
        <v>0</v>
      </c>
      <c r="BY631" s="7" t="s">
        <v>214</v>
      </c>
      <c r="BZ631" s="7" t="s">
        <v>214</v>
      </c>
      <c r="CA631" s="25">
        <v>0</v>
      </c>
      <c r="CB631" s="25">
        <v>0</v>
      </c>
      <c r="CC631" s="25">
        <v>0</v>
      </c>
    </row>
    <row r="632" spans="1:81" x14ac:dyDescent="0.25">
      <c r="A632" s="7">
        <v>513</v>
      </c>
      <c r="B632" s="7">
        <v>44657</v>
      </c>
      <c r="C632" s="7" t="s">
        <v>1025</v>
      </c>
      <c r="D632" s="7" t="s">
        <v>1025</v>
      </c>
      <c r="E632" s="7" t="s">
        <v>1025</v>
      </c>
      <c r="F632" s="7" t="s">
        <v>212</v>
      </c>
      <c r="H632" s="7" t="s">
        <v>224</v>
      </c>
      <c r="I632" s="8">
        <v>24.5</v>
      </c>
      <c r="J632" s="7" t="s">
        <v>214</v>
      </c>
      <c r="K632" s="8">
        <v>102.45109558105469</v>
      </c>
      <c r="L632" s="8">
        <v>2.7937653064727783</v>
      </c>
      <c r="M632" s="7" t="s">
        <v>349</v>
      </c>
      <c r="N632" s="7" t="s">
        <v>214</v>
      </c>
      <c r="O632" s="7" t="s">
        <v>343</v>
      </c>
      <c r="P632" s="7" t="s">
        <v>217</v>
      </c>
      <c r="Q632" s="7" t="s">
        <v>1026</v>
      </c>
      <c r="R632" s="7" t="s">
        <v>242</v>
      </c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>
        <v>0.74598329854153533</v>
      </c>
      <c r="AT632" s="8">
        <v>2.3177660411927294</v>
      </c>
      <c r="AU632" s="8">
        <v>0.15710721132245009</v>
      </c>
      <c r="AV632" s="8">
        <v>1.8130787852386723</v>
      </c>
      <c r="AW632" s="8">
        <v>1.4766777187101618</v>
      </c>
      <c r="AX632" s="8">
        <v>1.9011254185463393</v>
      </c>
      <c r="AY632" s="8">
        <v>0.86182445145446462</v>
      </c>
      <c r="AZ632" s="8">
        <v>1.455814420729477</v>
      </c>
      <c r="BA632" s="8">
        <v>-0.44095039236160372</v>
      </c>
      <c r="BB632" s="8">
        <v>0.25653689265893753</v>
      </c>
      <c r="BC632" s="8">
        <v>0.14681722661324348</v>
      </c>
      <c r="BD632" s="8">
        <v>0.76212252404854175</v>
      </c>
      <c r="BE632" s="8">
        <v>0.49124325238004191</v>
      </c>
      <c r="BF632" s="8">
        <v>1.4177406804024495</v>
      </c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7" t="s">
        <v>352</v>
      </c>
      <c r="BU632" s="7" t="s">
        <v>353</v>
      </c>
      <c r="BV632" s="7">
        <v>9.5</v>
      </c>
      <c r="BW632" s="7" t="s">
        <v>213</v>
      </c>
      <c r="BX632" s="9">
        <v>0</v>
      </c>
      <c r="BY632" s="7" t="s">
        <v>214</v>
      </c>
      <c r="BZ632" s="7" t="s">
        <v>214</v>
      </c>
      <c r="CA632" s="25">
        <v>0</v>
      </c>
      <c r="CB632" s="25">
        <v>0</v>
      </c>
      <c r="CC632" s="25">
        <v>0</v>
      </c>
    </row>
    <row r="633" spans="1:81" x14ac:dyDescent="0.25">
      <c r="A633" s="7">
        <v>513</v>
      </c>
      <c r="B633" s="7">
        <v>44657</v>
      </c>
      <c r="C633" s="7" t="s">
        <v>1027</v>
      </c>
      <c r="D633" s="7" t="s">
        <v>1028</v>
      </c>
      <c r="E633" s="7" t="s">
        <v>1028</v>
      </c>
      <c r="F633" s="7" t="s">
        <v>212</v>
      </c>
      <c r="G633" s="7">
        <v>2</v>
      </c>
      <c r="H633" s="7" t="s">
        <v>345</v>
      </c>
      <c r="I633" s="8">
        <v>10.5</v>
      </c>
      <c r="J633" s="7" t="s">
        <v>214</v>
      </c>
      <c r="K633" s="8">
        <v>121.54817199707031</v>
      </c>
      <c r="L633" s="8">
        <v>5.2377519607543945</v>
      </c>
      <c r="M633" s="7" t="s">
        <v>349</v>
      </c>
      <c r="N633" s="7" t="s">
        <v>231</v>
      </c>
      <c r="O633" s="7" t="s">
        <v>389</v>
      </c>
      <c r="P633" s="7" t="s">
        <v>217</v>
      </c>
      <c r="Q633" s="7" t="s">
        <v>1029</v>
      </c>
      <c r="R633" s="7" t="s">
        <v>242</v>
      </c>
      <c r="T633" s="8">
        <v>0.76549613475799561</v>
      </c>
      <c r="U633" s="8">
        <v>0.80620449781417847</v>
      </c>
      <c r="V633" s="8">
        <v>0.77393573522567749</v>
      </c>
      <c r="W633" s="8">
        <v>0.64857298135757446</v>
      </c>
      <c r="X633" s="8">
        <v>0.39512181282043457</v>
      </c>
      <c r="Y633" s="8">
        <v>0.70028376579284668</v>
      </c>
      <c r="Z633" s="8">
        <v>0.54262715578079224</v>
      </c>
      <c r="AA633" s="8">
        <v>0.90361922979354858</v>
      </c>
      <c r="AB633" s="8">
        <v>0.91719180345535278</v>
      </c>
      <c r="AC633" s="8">
        <v>0.81147825717926025</v>
      </c>
      <c r="AD633" s="8">
        <v>0.53047239780426025</v>
      </c>
      <c r="AE633" s="8">
        <v>0.79751807451248169</v>
      </c>
      <c r="AF633" s="8">
        <v>0.89644551277160645</v>
      </c>
      <c r="AG633" s="8">
        <v>0.89730215072631836</v>
      </c>
      <c r="AH633" s="8">
        <v>1.7493247985839844E-2</v>
      </c>
      <c r="AI633" s="8">
        <v>0.15999323129653931</v>
      </c>
      <c r="AJ633" s="8">
        <v>0.25588351488113403</v>
      </c>
      <c r="AK633" s="8">
        <v>0.21257928013801575</v>
      </c>
      <c r="AL633" s="8">
        <v>9.897024929523468E-2</v>
      </c>
      <c r="AM633" s="8">
        <v>4.181186854839325E-2</v>
      </c>
      <c r="AN633" s="8">
        <v>0.13253593444824219</v>
      </c>
      <c r="AO633" s="8">
        <v>4.8970244824886322E-2</v>
      </c>
      <c r="AP633" s="8">
        <v>-1.1900720596313477</v>
      </c>
      <c r="AQ633" s="8"/>
      <c r="AR633" s="8"/>
      <c r="AS633" s="8">
        <v>0.56859321889489345</v>
      </c>
      <c r="AT633" s="8">
        <v>1.283626821616084</v>
      </c>
      <c r="AU633" s="8">
        <v>1.4348625072803507</v>
      </c>
      <c r="AV633" s="8">
        <v>1.8365869972185245</v>
      </c>
      <c r="AW633" s="8">
        <v>-0.92060116460391428</v>
      </c>
      <c r="AX633" s="8">
        <v>-0.22932795352936292</v>
      </c>
      <c r="AY633" s="8">
        <v>0.14632285038092868</v>
      </c>
      <c r="AZ633" s="8">
        <v>0.76116693640105926</v>
      </c>
      <c r="BA633" s="8">
        <v>-1.0092260044690833</v>
      </c>
      <c r="BB633" s="8">
        <v>-0.22047192177076957</v>
      </c>
      <c r="BC633" s="8">
        <v>1.0822433733096641</v>
      </c>
      <c r="BD633" s="8">
        <v>1.7364310293720795</v>
      </c>
      <c r="BE633" s="8">
        <v>0.21703246346547322</v>
      </c>
      <c r="BF633" s="8">
        <v>0.86133531821793585</v>
      </c>
      <c r="BG633" s="7">
        <v>-21.476597281102983</v>
      </c>
      <c r="BH633" s="7">
        <v>-14.68878452921018</v>
      </c>
      <c r="BI633" s="7">
        <v>-36.363678524260465</v>
      </c>
      <c r="BJ633" s="7">
        <v>-9.8414640413985364</v>
      </c>
      <c r="BK633" s="7">
        <v>-50</v>
      </c>
      <c r="BL633" s="7">
        <v>-17.022355153631544</v>
      </c>
      <c r="BM633" s="7">
        <v>-24.898813254933952</v>
      </c>
      <c r="BN633" s="7">
        <v>147.65258339942349</v>
      </c>
      <c r="BO633" s="7">
        <v>139.40212108091376</v>
      </c>
      <c r="BP633" s="7">
        <v>165.74755851420014</v>
      </c>
      <c r="BQ633" s="7">
        <v>133.51029163713923</v>
      </c>
      <c r="BR633" s="7">
        <v>229.78700898088056</v>
      </c>
      <c r="BS633" s="7">
        <v>142.23853351715854</v>
      </c>
      <c r="BT633" s="7" t="s">
        <v>399</v>
      </c>
      <c r="BU633" s="7" t="s">
        <v>400</v>
      </c>
      <c r="BV633" s="7">
        <v>9</v>
      </c>
      <c r="BW633" s="7" t="s">
        <v>213</v>
      </c>
      <c r="BX633" s="9">
        <v>1.8999999761581421</v>
      </c>
      <c r="BY633" s="7" t="s">
        <v>231</v>
      </c>
      <c r="BZ633" s="7" t="s">
        <v>214</v>
      </c>
      <c r="CA633" s="25">
        <v>0</v>
      </c>
      <c r="CB633" s="25">
        <v>0</v>
      </c>
      <c r="CC633" s="25">
        <v>0</v>
      </c>
    </row>
    <row r="634" spans="1:81" x14ac:dyDescent="0.25">
      <c r="A634" s="7">
        <v>513</v>
      </c>
      <c r="B634" s="7">
        <v>44657</v>
      </c>
      <c r="C634" s="7" t="s">
        <v>1030</v>
      </c>
      <c r="D634" s="7" t="s">
        <v>1031</v>
      </c>
      <c r="E634" s="7" t="s">
        <v>1032</v>
      </c>
      <c r="F634" s="7" t="s">
        <v>212</v>
      </c>
      <c r="G634" s="7">
        <v>2</v>
      </c>
      <c r="H634" s="7" t="s">
        <v>213</v>
      </c>
      <c r="I634" s="8">
        <v>9.5</v>
      </c>
      <c r="J634" s="7" t="s">
        <v>214</v>
      </c>
      <c r="K634" s="8">
        <v>135.85598754882813</v>
      </c>
      <c r="L634" s="8">
        <v>7.713233470916748</v>
      </c>
      <c r="M634" s="7" t="s">
        <v>1033</v>
      </c>
      <c r="N634" s="7" t="s">
        <v>231</v>
      </c>
      <c r="O634" s="7" t="s">
        <v>343</v>
      </c>
      <c r="P634" s="7" t="s">
        <v>249</v>
      </c>
      <c r="Q634" s="7" t="s">
        <v>1034</v>
      </c>
      <c r="R634" s="7" t="s">
        <v>242</v>
      </c>
      <c r="T634" s="8">
        <v>0.83024680614471436</v>
      </c>
      <c r="U634" s="8">
        <v>0.80324876308441162</v>
      </c>
      <c r="V634" s="8">
        <v>0.84359443187713623</v>
      </c>
      <c r="W634" s="8">
        <v>0.65925031900405884</v>
      </c>
      <c r="X634" s="8">
        <v>0.48245358467102051</v>
      </c>
      <c r="Y634" s="8">
        <v>0.80695503950119019</v>
      </c>
      <c r="Z634" s="8">
        <v>0.66063380241394043</v>
      </c>
      <c r="AA634" s="8">
        <v>0.9273868203163147</v>
      </c>
      <c r="AB634" s="8">
        <v>0.93506944179534912</v>
      </c>
      <c r="AC634" s="8">
        <v>0.90339517593383789</v>
      </c>
      <c r="AD634" s="8">
        <v>0.73350334167480469</v>
      </c>
      <c r="AE634" s="8">
        <v>0.8785584568977356</v>
      </c>
      <c r="AF634" s="8">
        <v>0.9450421929359436</v>
      </c>
      <c r="AG634" s="8">
        <v>0.85649460554122925</v>
      </c>
      <c r="AH634" s="8">
        <v>3.2996397465467453E-2</v>
      </c>
      <c r="AI634" s="8">
        <v>0.32731196284294128</v>
      </c>
      <c r="AJ634" s="8">
        <v>0.48088717460632324</v>
      </c>
      <c r="AK634" s="8">
        <v>0.4370647668838501</v>
      </c>
      <c r="AL634" s="8">
        <v>0.18975454568862915</v>
      </c>
      <c r="AM634" s="8">
        <v>9.6298642456531525E-2</v>
      </c>
      <c r="AN634" s="8">
        <v>0.28807461261749268</v>
      </c>
      <c r="AO634" s="8">
        <v>0.11245729029178619</v>
      </c>
      <c r="AP634" s="8">
        <v>-0.18472732603549957</v>
      </c>
      <c r="AQ634" s="8"/>
      <c r="AR634" s="8"/>
      <c r="AS634" s="8">
        <v>1.2117643623027217</v>
      </c>
      <c r="AT634" s="8">
        <v>0.4626337316778697</v>
      </c>
      <c r="AU634" s="8">
        <v>1.2202469722667497</v>
      </c>
      <c r="AV634" s="8">
        <v>0.48045296424199796</v>
      </c>
      <c r="AW634" s="8">
        <v>1.1706373636174792</v>
      </c>
      <c r="AX634" s="8">
        <v>0.43556108131592386</v>
      </c>
      <c r="AY634" s="8">
        <v>1.1755811073387579</v>
      </c>
      <c r="AZ634" s="8">
        <v>0.45862785001106426</v>
      </c>
      <c r="BA634" s="8">
        <v>1.1946314657744814</v>
      </c>
      <c r="BB634" s="8">
        <v>0.44794684243788252</v>
      </c>
      <c r="BC634" s="8">
        <v>1.165390016466451</v>
      </c>
      <c r="BD634" s="8">
        <v>0.43716107989626912</v>
      </c>
      <c r="BE634" s="8">
        <v>1.1897085479611067</v>
      </c>
      <c r="BF634" s="8">
        <v>0.4537305915968346</v>
      </c>
      <c r="BG634" s="7">
        <v>11.126596312645146</v>
      </c>
      <c r="BH634" s="7">
        <v>13.842804444959286</v>
      </c>
      <c r="BI634" s="7">
        <v>3.5591683034201855</v>
      </c>
      <c r="BJ634" s="7">
        <v>17.377504937685</v>
      </c>
      <c r="BK634" s="7">
        <v>16.56269016865701</v>
      </c>
      <c r="BL634" s="7">
        <v>6.4755064716475879</v>
      </c>
      <c r="BM634" s="7">
        <v>11.490711773169036</v>
      </c>
      <c r="BN634" s="7">
        <v>120.73984024771256</v>
      </c>
      <c r="BO634" s="7">
        <v>117.04970886567561</v>
      </c>
      <c r="BP634" s="7">
        <v>131.02064430169176</v>
      </c>
      <c r="BQ634" s="7">
        <v>112.2476066043898</v>
      </c>
      <c r="BR634" s="7">
        <v>113.35458125554648</v>
      </c>
      <c r="BS634" s="7">
        <v>127.05862428298302</v>
      </c>
      <c r="BT634" s="7" t="s">
        <v>220</v>
      </c>
      <c r="BU634" s="7" t="s">
        <v>221</v>
      </c>
      <c r="BV634" s="7">
        <v>9.5</v>
      </c>
      <c r="BW634" s="7" t="s">
        <v>213</v>
      </c>
      <c r="BX634" s="9">
        <v>0</v>
      </c>
      <c r="BY634" s="7" t="s">
        <v>231</v>
      </c>
      <c r="BZ634" s="7" t="s">
        <v>214</v>
      </c>
      <c r="CA634" s="25">
        <v>0</v>
      </c>
      <c r="CB634" s="25">
        <v>0</v>
      </c>
      <c r="CC634" s="25">
        <v>0</v>
      </c>
    </row>
    <row r="635" spans="1:81" x14ac:dyDescent="0.25">
      <c r="A635" s="7">
        <v>513</v>
      </c>
      <c r="B635" s="7">
        <v>44657</v>
      </c>
      <c r="C635" s="7" t="s">
        <v>1035</v>
      </c>
      <c r="D635" s="7" t="s">
        <v>1036</v>
      </c>
      <c r="E635" s="7" t="s">
        <v>1032</v>
      </c>
      <c r="F635" s="7" t="s">
        <v>212</v>
      </c>
      <c r="H635" s="7" t="s">
        <v>224</v>
      </c>
      <c r="I635" s="8">
        <v>24.5</v>
      </c>
      <c r="J635" s="7" t="s">
        <v>214</v>
      </c>
      <c r="K635" s="8">
        <v>186.75619506835938</v>
      </c>
      <c r="L635" s="8">
        <v>2.2360999584197998</v>
      </c>
      <c r="M635" s="7" t="s">
        <v>1033</v>
      </c>
      <c r="N635" s="7" t="s">
        <v>214</v>
      </c>
      <c r="O635" s="7" t="s">
        <v>256</v>
      </c>
      <c r="P635" s="7" t="s">
        <v>249</v>
      </c>
      <c r="Q635" s="7" t="s">
        <v>1034</v>
      </c>
      <c r="R635" s="7" t="s">
        <v>242</v>
      </c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7">
        <v>0.72436676662733124</v>
      </c>
      <c r="AT635" s="7">
        <v>2.3549001982027717</v>
      </c>
      <c r="AU635" s="7">
        <v>0.14101082428764264</v>
      </c>
      <c r="AV635" s="7">
        <v>1.8138426810008546</v>
      </c>
      <c r="AW635" s="7">
        <v>1.4735265495925201</v>
      </c>
      <c r="AX635" s="7">
        <v>1.9160880725049616</v>
      </c>
      <c r="AY635" s="7">
        <v>0.85841299321310338</v>
      </c>
      <c r="AZ635" s="7">
        <v>1.5166585660073713</v>
      </c>
      <c r="BA635" s="7">
        <v>0.87396226673554211</v>
      </c>
      <c r="BB635" s="7">
        <v>1.1588391645523812</v>
      </c>
      <c r="BC635" s="7">
        <v>0.81890056700637492</v>
      </c>
      <c r="BD635" s="7">
        <v>0.79537087905325943</v>
      </c>
      <c r="BE635" s="7">
        <v>0.81502999457708558</v>
      </c>
      <c r="BF635" s="7">
        <v>1.5926165935535999</v>
      </c>
      <c r="BT635" s="7" t="s">
        <v>214</v>
      </c>
      <c r="BU635" s="7" t="s">
        <v>214</v>
      </c>
      <c r="BV635" s="7">
        <v>11.5</v>
      </c>
      <c r="BW635" s="7" t="s">
        <v>255</v>
      </c>
      <c r="BX635" s="9">
        <v>0</v>
      </c>
      <c r="BY635" s="7" t="s">
        <v>214</v>
      </c>
      <c r="BZ635" s="7" t="s">
        <v>214</v>
      </c>
      <c r="CA635" s="25">
        <v>0</v>
      </c>
      <c r="CB635" s="25">
        <v>0</v>
      </c>
      <c r="CC635" s="25">
        <v>0</v>
      </c>
    </row>
    <row r="636" spans="1:81" x14ac:dyDescent="0.25">
      <c r="A636" s="7">
        <v>513</v>
      </c>
      <c r="B636" s="7">
        <v>44657</v>
      </c>
      <c r="C636" s="7" t="s">
        <v>1037</v>
      </c>
      <c r="D636" s="7" t="s">
        <v>1032</v>
      </c>
      <c r="E636" s="7" t="s">
        <v>1032</v>
      </c>
      <c r="F636" s="7" t="s">
        <v>212</v>
      </c>
      <c r="G636" s="7">
        <v>2</v>
      </c>
      <c r="H636" s="7" t="s">
        <v>402</v>
      </c>
      <c r="I636" s="8">
        <v>6.5</v>
      </c>
      <c r="J636" s="7" t="s">
        <v>214</v>
      </c>
      <c r="K636" s="8">
        <v>67.525047302246094</v>
      </c>
      <c r="L636" s="8">
        <v>3.9861862659454346</v>
      </c>
      <c r="M636" s="7" t="s">
        <v>1033</v>
      </c>
      <c r="N636" s="7" t="s">
        <v>231</v>
      </c>
      <c r="O636" s="7" t="s">
        <v>1038</v>
      </c>
      <c r="P636" s="7" t="s">
        <v>249</v>
      </c>
      <c r="Q636" s="7" t="s">
        <v>1034</v>
      </c>
      <c r="R636" s="7" t="s">
        <v>242</v>
      </c>
      <c r="T636" s="8">
        <v>0.42175942659378052</v>
      </c>
      <c r="U636" s="8">
        <v>0.47508639097213745</v>
      </c>
      <c r="V636" s="8">
        <v>0.43246152997016907</v>
      </c>
      <c r="W636" s="8">
        <v>0.39613234996795654</v>
      </c>
      <c r="X636" s="8">
        <v>0.25574946403503418</v>
      </c>
      <c r="Y636" s="8">
        <v>0.42580172419548035</v>
      </c>
      <c r="Z636" s="8">
        <v>0.31470388174057007</v>
      </c>
      <c r="AA636" s="8">
        <v>0.75734120607376099</v>
      </c>
      <c r="AB636" s="8">
        <v>0.7702983021736145</v>
      </c>
      <c r="AC636" s="8">
        <v>0.78922981023788452</v>
      </c>
      <c r="AD636" s="8">
        <v>0.7343820333480835</v>
      </c>
      <c r="AE636" s="8">
        <v>0.41209167242050171</v>
      </c>
      <c r="AF636" s="8">
        <v>0.83029359579086304</v>
      </c>
      <c r="AG636" s="8">
        <v>0.85950940847396851</v>
      </c>
      <c r="AH636" s="8">
        <v>1.1437865905463696E-2</v>
      </c>
      <c r="AI636" s="8">
        <v>5.7636544108390808E-2</v>
      </c>
      <c r="AJ636" s="8">
        <v>9.8592571914196014E-2</v>
      </c>
      <c r="AK636" s="8">
        <v>7.7667281031608582E-2</v>
      </c>
      <c r="AL636" s="8">
        <v>3.9523977786302567E-2</v>
      </c>
      <c r="AM636" s="8">
        <v>1.7695298418402672E-2</v>
      </c>
      <c r="AN636" s="8">
        <v>5.2691619843244553E-2</v>
      </c>
      <c r="AO636" s="8">
        <v>1.8569808453321457E-2</v>
      </c>
      <c r="AP636" s="8">
        <v>-0.59380662441253662</v>
      </c>
      <c r="AQ636" s="8"/>
      <c r="AR636" s="8"/>
      <c r="AS636" s="8">
        <v>0.2873713198575592</v>
      </c>
      <c r="AT636" s="8">
        <v>3.0875611907310301</v>
      </c>
      <c r="AU636" s="8">
        <v>0.31083018011794544</v>
      </c>
      <c r="AV636" s="8">
        <v>3.3607412487229702</v>
      </c>
      <c r="AW636" s="8">
        <v>0.27264381583612363</v>
      </c>
      <c r="AX636" s="8">
        <v>0.65939022101323563</v>
      </c>
      <c r="AY636" s="8">
        <v>0.28777328263851915</v>
      </c>
      <c r="AZ636" s="8">
        <v>1.9020257811853833</v>
      </c>
      <c r="BA636" s="8">
        <v>0.26592781363331347</v>
      </c>
      <c r="BB636" s="8">
        <v>-0.49643868688635034</v>
      </c>
      <c r="BC636" s="8">
        <v>0.2701414300050794</v>
      </c>
      <c r="BD636" s="8">
        <v>4.7872571689806812E-2</v>
      </c>
      <c r="BE636" s="8">
        <v>0.28244797368142338</v>
      </c>
      <c r="BF636" s="8">
        <v>1.4268587210760126</v>
      </c>
      <c r="BG636" s="7">
        <v>2.2280356968939796</v>
      </c>
      <c r="BH636" s="7">
        <v>-2.6143996622827501</v>
      </c>
      <c r="BI636" s="7">
        <v>4.1587197759412211</v>
      </c>
      <c r="BJ636" s="7">
        <v>1.2131295259747181</v>
      </c>
      <c r="BK636" s="7">
        <v>3.6761054986497266</v>
      </c>
      <c r="BL636" s="7">
        <v>12.41655590266946</v>
      </c>
      <c r="BM636" s="7">
        <v>3.5130244563077264</v>
      </c>
      <c r="BN636" s="7">
        <v>66.020565144007506</v>
      </c>
      <c r="BO636" s="7">
        <v>69.290421910872283</v>
      </c>
      <c r="BP636" s="7">
        <v>64.716869806373921</v>
      </c>
      <c r="BQ636" s="7">
        <v>66.705881015994152</v>
      </c>
      <c r="BR636" s="7">
        <v>65.042755325402396</v>
      </c>
      <c r="BS636" s="7">
        <v>59.140762055658712</v>
      </c>
      <c r="BT636" s="7" t="s">
        <v>220</v>
      </c>
      <c r="BU636" s="7" t="s">
        <v>221</v>
      </c>
      <c r="BV636" s="7">
        <v>6.5</v>
      </c>
      <c r="BW636" s="7" t="s">
        <v>402</v>
      </c>
      <c r="BX636" s="9">
        <v>0</v>
      </c>
      <c r="BY636" s="7" t="s">
        <v>231</v>
      </c>
      <c r="BZ636" s="7" t="s">
        <v>214</v>
      </c>
      <c r="CA636" s="25">
        <v>0</v>
      </c>
      <c r="CB636" s="25">
        <v>0</v>
      </c>
      <c r="CC636" s="25">
        <v>0</v>
      </c>
    </row>
    <row r="637" spans="1:81" x14ac:dyDescent="0.25">
      <c r="A637" s="7">
        <v>513</v>
      </c>
      <c r="B637" s="7">
        <v>44657</v>
      </c>
      <c r="C637" s="7" t="s">
        <v>3828</v>
      </c>
      <c r="D637" s="7" t="s">
        <v>3829</v>
      </c>
      <c r="E637" s="7" t="s">
        <v>3829</v>
      </c>
      <c r="F637" s="7" t="s">
        <v>373</v>
      </c>
      <c r="H637" s="7" t="s">
        <v>224</v>
      </c>
      <c r="I637" s="8">
        <v>24.5</v>
      </c>
      <c r="J637" s="7" t="s">
        <v>214</v>
      </c>
      <c r="K637" s="8">
        <v>130.45660400390625</v>
      </c>
      <c r="L637" s="8">
        <v>2.911099910736084</v>
      </c>
      <c r="M637" s="7" t="s">
        <v>361</v>
      </c>
      <c r="N637" s="7" t="s">
        <v>214</v>
      </c>
      <c r="O637" s="7" t="s">
        <v>214</v>
      </c>
      <c r="P637" s="7" t="s">
        <v>527</v>
      </c>
      <c r="Q637" s="7" t="s">
        <v>3830</v>
      </c>
      <c r="R637" s="7" t="s">
        <v>242</v>
      </c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>
        <v>0.27151210074639071</v>
      </c>
      <c r="AT637" s="8">
        <v>1.8333159054534149</v>
      </c>
      <c r="AU637" s="8">
        <v>2.6634010091286497</v>
      </c>
      <c r="AV637" s="8">
        <v>2.8438078419504018</v>
      </c>
      <c r="AW637" s="8">
        <v>1.282214138111808</v>
      </c>
      <c r="AX637" s="8">
        <v>1.7930905873875342</v>
      </c>
      <c r="AY637" s="8">
        <v>0.52758463567765645</v>
      </c>
      <c r="AZ637" s="8">
        <v>0.58307746374869629</v>
      </c>
      <c r="BA637" s="8">
        <v>1.8997223647381678</v>
      </c>
      <c r="BB637" s="8">
        <v>2.0289254168615263</v>
      </c>
      <c r="BC637" s="8">
        <v>1.8997223647381678</v>
      </c>
      <c r="BD637" s="8">
        <v>2.0289254168615263</v>
      </c>
      <c r="BE637" s="8">
        <v>1.4240261021901401</v>
      </c>
      <c r="BF637" s="8">
        <v>1.8518571053771833</v>
      </c>
      <c r="BT637" s="7" t="s">
        <v>214</v>
      </c>
      <c r="BU637" s="7" t="s">
        <v>214</v>
      </c>
      <c r="BV637" s="7">
        <v>24.5</v>
      </c>
      <c r="BW637" s="7" t="s">
        <v>224</v>
      </c>
      <c r="BX637" s="9">
        <v>0</v>
      </c>
      <c r="BY637" s="7" t="s">
        <v>214</v>
      </c>
      <c r="BZ637" s="7" t="s">
        <v>214</v>
      </c>
      <c r="CA637" s="25">
        <v>0</v>
      </c>
      <c r="CB637" s="25">
        <v>0</v>
      </c>
      <c r="CC637" s="25">
        <v>0</v>
      </c>
    </row>
    <row r="638" spans="1:81" x14ac:dyDescent="0.25">
      <c r="A638" s="7">
        <v>513</v>
      </c>
      <c r="B638" s="7">
        <v>44657</v>
      </c>
      <c r="C638" s="7" t="s">
        <v>3825</v>
      </c>
      <c r="D638" s="7" t="s">
        <v>3826</v>
      </c>
      <c r="E638" s="7" t="s">
        <v>3826</v>
      </c>
      <c r="F638" s="7" t="s">
        <v>212</v>
      </c>
      <c r="H638" s="7" t="s">
        <v>224</v>
      </c>
      <c r="I638" s="8">
        <v>24.5</v>
      </c>
      <c r="J638" s="7" t="s">
        <v>214</v>
      </c>
      <c r="K638" s="8">
        <v>113.86199951171875</v>
      </c>
      <c r="L638" s="8">
        <v>2.3847000598907471</v>
      </c>
      <c r="M638" s="7" t="s">
        <v>349</v>
      </c>
      <c r="N638" s="7" t="s">
        <v>214</v>
      </c>
      <c r="O638" s="7" t="s">
        <v>214</v>
      </c>
      <c r="P638" s="7" t="s">
        <v>654</v>
      </c>
      <c r="Q638" s="7" t="s">
        <v>3827</v>
      </c>
      <c r="R638" s="7" t="s">
        <v>242</v>
      </c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>
        <v>0.70235803617588266</v>
      </c>
      <c r="AT638" s="8">
        <v>2.3746819753418356</v>
      </c>
      <c r="AU638" s="8">
        <v>0.1374473046161544</v>
      </c>
      <c r="AV638" s="8">
        <v>1.8866186580920914</v>
      </c>
      <c r="AW638" s="8">
        <v>1.4551626005917013</v>
      </c>
      <c r="AX638" s="8">
        <v>1.907921068723305</v>
      </c>
      <c r="AY638" s="8">
        <v>0.82454068697208815</v>
      </c>
      <c r="AZ638" s="8">
        <v>1.4858592145883913</v>
      </c>
      <c r="BA638" s="8">
        <v>-0.44094963739366788</v>
      </c>
      <c r="BB638" s="8">
        <v>0.25684295704995747</v>
      </c>
      <c r="BC638" s="8">
        <v>0.14472962683703106</v>
      </c>
      <c r="BD638" s="8">
        <v>0.76671469335921827</v>
      </c>
      <c r="BE638" s="8">
        <v>0.47054810296653166</v>
      </c>
      <c r="BF638" s="8">
        <v>1.4464397611924664</v>
      </c>
      <c r="BT638" s="7" t="s">
        <v>352</v>
      </c>
      <c r="BU638" s="7" t="s">
        <v>353</v>
      </c>
      <c r="BV638" s="7">
        <v>6.5</v>
      </c>
      <c r="BW638" s="7" t="s">
        <v>402</v>
      </c>
      <c r="BX638" s="9">
        <v>0</v>
      </c>
      <c r="BY638" s="7" t="s">
        <v>214</v>
      </c>
      <c r="BZ638" s="7" t="s">
        <v>214</v>
      </c>
      <c r="CA638" s="25">
        <v>0</v>
      </c>
      <c r="CB638" s="25">
        <v>0</v>
      </c>
      <c r="CC638" s="25">
        <v>0</v>
      </c>
    </row>
    <row r="639" spans="1:81" x14ac:dyDescent="0.25">
      <c r="A639" s="7">
        <v>513</v>
      </c>
      <c r="B639" s="7">
        <v>44657</v>
      </c>
      <c r="C639" s="7" t="s">
        <v>1039</v>
      </c>
      <c r="D639" s="7" t="s">
        <v>1039</v>
      </c>
      <c r="E639" s="7" t="s">
        <v>1039</v>
      </c>
      <c r="F639" s="7" t="s">
        <v>326</v>
      </c>
      <c r="G639" s="7">
        <v>2</v>
      </c>
      <c r="H639" s="7" t="s">
        <v>222</v>
      </c>
      <c r="I639" s="8">
        <v>8.5</v>
      </c>
      <c r="J639" s="7" t="s">
        <v>214</v>
      </c>
      <c r="K639" s="8">
        <v>86.532936096191406</v>
      </c>
      <c r="L639" s="8">
        <v>5.594515323638916</v>
      </c>
      <c r="M639" s="7" t="s">
        <v>361</v>
      </c>
      <c r="N639" s="7" t="s">
        <v>231</v>
      </c>
      <c r="O639" s="7" t="s">
        <v>358</v>
      </c>
      <c r="P639" s="7" t="s">
        <v>302</v>
      </c>
      <c r="Q639" s="7" t="s">
        <v>1040</v>
      </c>
      <c r="R639" s="7" t="s">
        <v>242</v>
      </c>
      <c r="T639" s="8">
        <v>0.80094391107559204</v>
      </c>
      <c r="U639" s="8">
        <v>0.85986196994781494</v>
      </c>
      <c r="V639" s="8">
        <v>0.81799048185348511</v>
      </c>
      <c r="W639" s="8">
        <v>0.68772447109222412</v>
      </c>
      <c r="X639" s="8">
        <v>0.36431547999382019</v>
      </c>
      <c r="Y639" s="8">
        <v>0.73641473054885864</v>
      </c>
      <c r="Z639" s="8">
        <v>0.59256035089492798</v>
      </c>
      <c r="AA639" s="8">
        <v>0.94348305463790894</v>
      </c>
      <c r="AB639" s="8">
        <v>0.96970158815383911</v>
      </c>
      <c r="AC639" s="8">
        <v>0.96995550394058228</v>
      </c>
      <c r="AD639" s="8">
        <v>0.67760318517684937</v>
      </c>
      <c r="AE639" s="8">
        <v>0.79820191860198975</v>
      </c>
      <c r="AF639" s="8">
        <v>0.94193738698959351</v>
      </c>
      <c r="AG639" s="8">
        <v>0.88226938247680664</v>
      </c>
      <c r="AH639" s="8">
        <v>1.7142917960882187E-2</v>
      </c>
      <c r="AI639" s="8">
        <v>0.16404953598976135</v>
      </c>
      <c r="AJ639" s="8">
        <v>0.26744845509529114</v>
      </c>
      <c r="AK639" s="8">
        <v>0.22018034756183624</v>
      </c>
      <c r="AL639" s="8">
        <v>0.10284296423196793</v>
      </c>
      <c r="AM639" s="8">
        <v>3.7779871374368668E-2</v>
      </c>
      <c r="AN639" s="8">
        <v>0.13658289611339569</v>
      </c>
      <c r="AO639" s="8">
        <v>5.2405588328838348E-2</v>
      </c>
      <c r="AP639" s="8">
        <v>-0.66976505517959595</v>
      </c>
      <c r="AQ639" s="8"/>
      <c r="AR639" s="8"/>
      <c r="AS639" s="8">
        <v>2.6877678224940844</v>
      </c>
      <c r="AT639" s="8">
        <v>2.3412366610140465</v>
      </c>
      <c r="AU639" s="8">
        <v>1.3201852031111478</v>
      </c>
      <c r="AV639" s="8">
        <v>0.76810682120256546</v>
      </c>
      <c r="AW639" s="8">
        <v>0.8105180957859287</v>
      </c>
      <c r="AX639" s="8">
        <v>4.0055782590179131E-3</v>
      </c>
      <c r="AY639" s="8">
        <v>0.62378966088049592</v>
      </c>
      <c r="AZ639" s="8">
        <v>-0.78615809188549446</v>
      </c>
      <c r="BA639" s="8">
        <v>1.1347071702797471</v>
      </c>
      <c r="BB639" s="8">
        <v>0.60751389642252485</v>
      </c>
      <c r="BC639" s="8">
        <v>1.1347071702797471</v>
      </c>
      <c r="BD639" s="8">
        <v>0.60751389642252485</v>
      </c>
      <c r="BE639" s="8">
        <v>1.2852791871385252</v>
      </c>
      <c r="BF639" s="8">
        <v>0.59036979357253072</v>
      </c>
      <c r="BG639" s="7">
        <v>-14.098176609376321</v>
      </c>
      <c r="BH639" s="7">
        <v>1.1595231444970902</v>
      </c>
      <c r="BI639" s="7">
        <v>-19.688074950261136</v>
      </c>
      <c r="BJ639" s="7">
        <v>-5.8832140108463848</v>
      </c>
      <c r="BK639" s="7">
        <v>-26.846782325924828</v>
      </c>
      <c r="BL639" s="7">
        <v>-26.846782325924828</v>
      </c>
      <c r="BM639" s="7">
        <v>-15.3672511796394</v>
      </c>
      <c r="BN639" s="7">
        <v>98.732502252311221</v>
      </c>
      <c r="BO639" s="7">
        <v>85.52956667454319</v>
      </c>
      <c r="BP639" s="7">
        <v>103.56960541147114</v>
      </c>
      <c r="BQ639" s="7">
        <v>91.623853916599288</v>
      </c>
      <c r="BR639" s="7">
        <v>109.76424509016755</v>
      </c>
      <c r="BS639" s="7">
        <v>109.76424509016755</v>
      </c>
      <c r="BT639" s="7" t="s">
        <v>399</v>
      </c>
      <c r="BU639" s="7" t="s">
        <v>400</v>
      </c>
      <c r="BV639" s="7">
        <v>7.8333334922790527</v>
      </c>
      <c r="BW639" s="7" t="s">
        <v>354</v>
      </c>
      <c r="BX639" s="9">
        <v>1.9500000476837158</v>
      </c>
      <c r="BY639" s="7" t="s">
        <v>231</v>
      </c>
      <c r="BZ639" s="7" t="s">
        <v>214</v>
      </c>
      <c r="CA639" s="25">
        <v>0</v>
      </c>
      <c r="CB639" s="25">
        <v>1</v>
      </c>
      <c r="CC639" s="25">
        <v>1</v>
      </c>
    </row>
    <row r="640" spans="1:81" x14ac:dyDescent="0.25">
      <c r="A640" s="7">
        <v>513</v>
      </c>
      <c r="B640" s="7">
        <v>44657</v>
      </c>
      <c r="C640" s="7" t="s">
        <v>1042</v>
      </c>
      <c r="D640" s="7" t="s">
        <v>1043</v>
      </c>
      <c r="E640" s="7" t="s">
        <v>1044</v>
      </c>
      <c r="F640" s="7" t="s">
        <v>237</v>
      </c>
      <c r="H640" s="7" t="s">
        <v>224</v>
      </c>
      <c r="I640" s="8">
        <v>24.5</v>
      </c>
      <c r="J640" s="7" t="s">
        <v>214</v>
      </c>
      <c r="K640" s="8">
        <v>83.003387451171875</v>
      </c>
      <c r="L640" s="8">
        <v>4.1532998085021973</v>
      </c>
      <c r="M640" s="7" t="s">
        <v>361</v>
      </c>
      <c r="N640" s="7" t="s">
        <v>214</v>
      </c>
      <c r="O640" s="7" t="s">
        <v>214</v>
      </c>
      <c r="P640" s="7" t="s">
        <v>269</v>
      </c>
      <c r="Q640" s="7" t="s">
        <v>16852</v>
      </c>
      <c r="R640" s="7" t="s">
        <v>242</v>
      </c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>
        <v>0.718976781344982</v>
      </c>
      <c r="AT640" s="8">
        <v>2.4561405382065575</v>
      </c>
      <c r="AU640" s="8">
        <v>1.5522684329978056</v>
      </c>
      <c r="AV640" s="8">
        <v>1.7622727026496758</v>
      </c>
      <c r="AW640" s="8">
        <v>1.4436267704235111</v>
      </c>
      <c r="AX640" s="8">
        <v>1.9214283174936841</v>
      </c>
      <c r="AY640" s="8">
        <v>0.75786479824640796</v>
      </c>
      <c r="AZ640" s="8">
        <v>1.0125000153492234</v>
      </c>
      <c r="BA640" s="8">
        <v>2.1456110130820512</v>
      </c>
      <c r="BB640" s="8">
        <v>2.1410927426970878</v>
      </c>
      <c r="BC640" s="8">
        <v>-6.792424088692299E-2</v>
      </c>
      <c r="BD640" s="8">
        <v>1.567559827582472</v>
      </c>
      <c r="BE640" s="8">
        <v>1.0917372592013057</v>
      </c>
      <c r="BF640" s="8">
        <v>1.8101656906631167</v>
      </c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7" t="s">
        <v>214</v>
      </c>
      <c r="BU640" s="7" t="s">
        <v>214</v>
      </c>
      <c r="BV640" s="7">
        <v>10.5</v>
      </c>
      <c r="BW640" s="7" t="s">
        <v>345</v>
      </c>
      <c r="BX640" s="9">
        <v>0</v>
      </c>
      <c r="BY640" s="7" t="s">
        <v>214</v>
      </c>
      <c r="BZ640" s="7" t="s">
        <v>214</v>
      </c>
      <c r="CA640" s="25">
        <v>0</v>
      </c>
      <c r="CB640" s="25">
        <v>0</v>
      </c>
      <c r="CC640" s="25">
        <v>0</v>
      </c>
    </row>
    <row r="641" spans="1:81" x14ac:dyDescent="0.25">
      <c r="A641" s="7">
        <v>513</v>
      </c>
      <c r="B641" s="7">
        <v>44657</v>
      </c>
      <c r="C641" s="7" t="s">
        <v>16853</v>
      </c>
      <c r="D641" s="7" t="s">
        <v>16854</v>
      </c>
      <c r="E641" s="7" t="s">
        <v>16854</v>
      </c>
      <c r="F641" s="7" t="s">
        <v>360</v>
      </c>
      <c r="H641" s="7" t="s">
        <v>224</v>
      </c>
      <c r="I641" s="8">
        <v>24.5</v>
      </c>
      <c r="J641" s="7" t="s">
        <v>214</v>
      </c>
      <c r="K641" s="8">
        <v>62.583698272705078</v>
      </c>
      <c r="L641" s="8">
        <v>3.8609800338745117</v>
      </c>
      <c r="M641" s="7" t="s">
        <v>361</v>
      </c>
      <c r="N641" s="7" t="s">
        <v>214</v>
      </c>
      <c r="O641" s="7" t="s">
        <v>358</v>
      </c>
      <c r="P641" s="7" t="s">
        <v>488</v>
      </c>
      <c r="Q641" s="7" t="s">
        <v>16855</v>
      </c>
      <c r="R641" s="7" t="s">
        <v>242</v>
      </c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>
        <v>1.0699489883700315</v>
      </c>
      <c r="AT641" s="8">
        <v>2.3418155283959141</v>
      </c>
      <c r="AU641" s="8">
        <v>-0.60179268357192928</v>
      </c>
      <c r="AV641" s="8">
        <v>-0.11911232785154428</v>
      </c>
      <c r="AW641" s="8">
        <v>1.7734015011428992</v>
      </c>
      <c r="AX641" s="8">
        <v>1.9041335994638209</v>
      </c>
      <c r="AY641" s="8">
        <v>-0.62666282533435225</v>
      </c>
      <c r="AZ641" s="8">
        <v>-0.16454473302577433</v>
      </c>
      <c r="BA641" s="8">
        <v>2.0462572191938269</v>
      </c>
      <c r="BB641" s="8">
        <v>2.1534925912364993</v>
      </c>
      <c r="BC641" s="8">
        <v>0.54314041041186001</v>
      </c>
      <c r="BD641" s="8">
        <v>1.1034541000971569</v>
      </c>
      <c r="BE641" s="8">
        <v>0.70071543503538936</v>
      </c>
      <c r="BF641" s="8">
        <v>1.2032064597193453</v>
      </c>
      <c r="BT641" s="7" t="s">
        <v>352</v>
      </c>
      <c r="BU641" s="7" t="s">
        <v>353</v>
      </c>
      <c r="BV641" s="7">
        <v>7.5</v>
      </c>
      <c r="BW641" s="7" t="s">
        <v>354</v>
      </c>
      <c r="BX641" s="9">
        <v>0</v>
      </c>
      <c r="BY641" s="7" t="s">
        <v>214</v>
      </c>
      <c r="BZ641" s="7" t="s">
        <v>214</v>
      </c>
      <c r="CA641" s="25">
        <v>0</v>
      </c>
      <c r="CB641" s="25">
        <v>0</v>
      </c>
      <c r="CC641" s="25">
        <v>0</v>
      </c>
    </row>
    <row r="642" spans="1:81" x14ac:dyDescent="0.25">
      <c r="A642" s="7">
        <v>513</v>
      </c>
      <c r="B642" s="7">
        <v>44657</v>
      </c>
      <c r="C642" s="7" t="s">
        <v>1045</v>
      </c>
      <c r="D642" s="7" t="s">
        <v>1045</v>
      </c>
      <c r="E642" s="7" t="s">
        <v>1045</v>
      </c>
      <c r="F642" s="7" t="s">
        <v>212</v>
      </c>
      <c r="H642" s="7" t="s">
        <v>224</v>
      </c>
      <c r="I642" s="8">
        <v>24.5</v>
      </c>
      <c r="J642" s="7" t="s">
        <v>214</v>
      </c>
      <c r="K642" s="8">
        <v>43.782402038574219</v>
      </c>
      <c r="L642" s="8">
        <v>4.6951026916503906</v>
      </c>
      <c r="M642" s="7" t="s">
        <v>659</v>
      </c>
      <c r="N642" s="7" t="s">
        <v>214</v>
      </c>
      <c r="O642" s="7" t="s">
        <v>214</v>
      </c>
      <c r="P642" s="7" t="s">
        <v>504</v>
      </c>
      <c r="Q642" s="7" t="s">
        <v>1046</v>
      </c>
      <c r="R642" s="7" t="s">
        <v>242</v>
      </c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>
        <v>0.81240652599668628</v>
      </c>
      <c r="AT642" s="8">
        <v>2.3739022603173465</v>
      </c>
      <c r="AU642" s="8">
        <v>0.22405775747755599</v>
      </c>
      <c r="AV642" s="8">
        <v>1.8944723107157335</v>
      </c>
      <c r="AW642" s="8">
        <v>1.5032959224490754</v>
      </c>
      <c r="AX642" s="8">
        <v>1.916007370239029</v>
      </c>
      <c r="AY642" s="8">
        <v>0.93407870495533796</v>
      </c>
      <c r="AZ642" s="8">
        <v>1.5005293243636006</v>
      </c>
      <c r="BA642" s="8">
        <v>2.3679728314795798</v>
      </c>
      <c r="BB642" s="8">
        <v>3.2633108221313605</v>
      </c>
      <c r="BC642" s="8">
        <v>0.78612312974729737</v>
      </c>
      <c r="BD642" s="8">
        <v>1.2820562499599479</v>
      </c>
      <c r="BE642" s="8">
        <v>1.1046558120175887</v>
      </c>
      <c r="BF642" s="8">
        <v>2.0383797229545033</v>
      </c>
      <c r="BT642" s="7" t="s">
        <v>352</v>
      </c>
      <c r="BU642" s="7" t="s">
        <v>353</v>
      </c>
      <c r="BV642" s="7">
        <v>2.5</v>
      </c>
      <c r="BW642" s="7" t="s">
        <v>332</v>
      </c>
      <c r="BX642" s="9">
        <v>0</v>
      </c>
      <c r="BY642" s="7" t="s">
        <v>214</v>
      </c>
      <c r="BZ642" s="7" t="s">
        <v>214</v>
      </c>
      <c r="CA642" s="25">
        <v>0</v>
      </c>
      <c r="CB642" s="25">
        <v>0</v>
      </c>
      <c r="CC642" s="25">
        <v>0</v>
      </c>
    </row>
    <row r="643" spans="1:81" x14ac:dyDescent="0.25">
      <c r="A643" s="7">
        <v>513</v>
      </c>
      <c r="B643" s="7">
        <v>44657</v>
      </c>
      <c r="C643" s="7" t="s">
        <v>1047</v>
      </c>
      <c r="D643" s="7" t="s">
        <v>16414</v>
      </c>
      <c r="E643" s="7" t="s">
        <v>1048</v>
      </c>
      <c r="F643" s="7" t="s">
        <v>237</v>
      </c>
      <c r="G643" s="7">
        <v>2</v>
      </c>
      <c r="H643" s="7" t="s">
        <v>287</v>
      </c>
      <c r="I643" s="8">
        <v>14.5</v>
      </c>
      <c r="J643" s="7" t="s">
        <v>214</v>
      </c>
      <c r="K643" s="8">
        <v>278.35934448242188</v>
      </c>
      <c r="L643" s="8">
        <v>4.2944002151489258</v>
      </c>
      <c r="M643" s="7" t="s">
        <v>239</v>
      </c>
      <c r="N643" s="7" t="s">
        <v>231</v>
      </c>
      <c r="O643" s="7" t="s">
        <v>290</v>
      </c>
      <c r="P643" s="7" t="s">
        <v>654</v>
      </c>
      <c r="Q643" s="7" t="s">
        <v>1049</v>
      </c>
      <c r="R643" s="7" t="s">
        <v>242</v>
      </c>
      <c r="T643" s="8">
        <v>0.85061436891555786</v>
      </c>
      <c r="U643" s="8">
        <v>0.87714952230453491</v>
      </c>
      <c r="V643" s="8">
        <v>0.83909094333648682</v>
      </c>
      <c r="W643" s="8">
        <v>0.75256615877151489</v>
      </c>
      <c r="X643" s="8">
        <v>0.27988120913505554</v>
      </c>
      <c r="Y643" s="8">
        <v>0.78656882047653198</v>
      </c>
      <c r="Z643" s="8">
        <v>0.70243799686431885</v>
      </c>
      <c r="AA643" s="8">
        <v>0.93401771783828735</v>
      </c>
      <c r="AB643" s="8">
        <v>0.95560050010681152</v>
      </c>
      <c r="AC643" s="8">
        <v>0.95715314149856567</v>
      </c>
      <c r="AD643" s="8">
        <v>0.83157932758331299</v>
      </c>
      <c r="AE643" s="8">
        <v>0.66551381349563599</v>
      </c>
      <c r="AF643" s="8">
        <v>0.89862972497940063</v>
      </c>
      <c r="AG643" s="8">
        <v>0.83434134721755981</v>
      </c>
      <c r="AH643" s="8">
        <v>0.10392139852046967</v>
      </c>
      <c r="AI643" s="8">
        <v>1.0561505556106567</v>
      </c>
      <c r="AJ643" s="8">
        <v>1.6538846492767334</v>
      </c>
      <c r="AK643" s="8">
        <v>1.369176983833313</v>
      </c>
      <c r="AL643" s="8">
        <v>0.68222087621688843</v>
      </c>
      <c r="AM643" s="8">
        <v>0.1759449690580368</v>
      </c>
      <c r="AN643" s="8">
        <v>0.88436353206634521</v>
      </c>
      <c r="AO643" s="8">
        <v>0.37659391760826111</v>
      </c>
      <c r="AP643" s="8">
        <v>-0.21788986027240753</v>
      </c>
      <c r="AQ643" s="8"/>
      <c r="AR643" s="8"/>
      <c r="AS643" s="7">
        <v>-7.4688746349387339E-2</v>
      </c>
      <c r="AT643" s="7">
        <v>0.46489774375235299</v>
      </c>
      <c r="AU643" s="7">
        <v>0.15404540867314828</v>
      </c>
      <c r="AV643" s="7">
        <v>0.65598628089771593</v>
      </c>
      <c r="AW643" s="7">
        <v>-0.25959482418851759</v>
      </c>
      <c r="AX643" s="7">
        <v>0.52616872662087266</v>
      </c>
      <c r="AY643" s="7">
        <v>-7.9254576925664108E-2</v>
      </c>
      <c r="AZ643" s="7">
        <v>1.1561146389966523</v>
      </c>
      <c r="BA643" s="7">
        <v>0.34332280254663922</v>
      </c>
      <c r="BB643" s="7">
        <v>0.95019540918691248</v>
      </c>
      <c r="BC643" s="7">
        <v>0.21874585571646429</v>
      </c>
      <c r="BD643" s="7">
        <v>1.6620004945385849</v>
      </c>
      <c r="BE643" s="7">
        <v>5.0429319912113781E-2</v>
      </c>
      <c r="BF643" s="7">
        <v>0.90256054899884852</v>
      </c>
      <c r="BG643" s="8">
        <v>-18.630690229065138</v>
      </c>
      <c r="BH643" s="8">
        <v>-29.463738629689278</v>
      </c>
      <c r="BI643" s="8">
        <v>-50</v>
      </c>
      <c r="BJ643" s="8">
        <v>-29.519005352074849</v>
      </c>
      <c r="BK643" s="8">
        <v>-24.57390827879744</v>
      </c>
      <c r="BL643" s="8">
        <v>-16.818605337578603</v>
      </c>
      <c r="BM643" s="8">
        <v>-28.167657971200882</v>
      </c>
      <c r="BN643" s="8">
        <v>330.21961167659822</v>
      </c>
      <c r="BO643" s="8">
        <v>360.37441419203907</v>
      </c>
      <c r="BP643" s="8">
        <v>424.49910256185581</v>
      </c>
      <c r="BQ643" s="8">
        <v>360.52825427818846</v>
      </c>
      <c r="BR643" s="8">
        <v>346.76311448099403</v>
      </c>
      <c r="BS643" s="8">
        <v>325.1755040511913</v>
      </c>
      <c r="BT643" s="7" t="s">
        <v>243</v>
      </c>
      <c r="BU643" s="7" t="s">
        <v>244</v>
      </c>
      <c r="BV643" s="7">
        <v>14</v>
      </c>
      <c r="BW643" s="7" t="s">
        <v>287</v>
      </c>
      <c r="BX643" s="9">
        <v>1.6499999761581421</v>
      </c>
      <c r="BY643" s="7" t="s">
        <v>231</v>
      </c>
      <c r="BZ643" s="7" t="s">
        <v>214</v>
      </c>
      <c r="CA643" s="25">
        <v>0</v>
      </c>
      <c r="CB643" s="25">
        <v>0</v>
      </c>
      <c r="CC643" s="25">
        <v>0</v>
      </c>
    </row>
    <row r="644" spans="1:81" x14ac:dyDescent="0.25">
      <c r="A644" s="7">
        <v>513</v>
      </c>
      <c r="B644" s="7">
        <v>44657</v>
      </c>
      <c r="C644" s="7" t="s">
        <v>1050</v>
      </c>
      <c r="D644" s="7" t="s">
        <v>1050</v>
      </c>
      <c r="E644" s="7" t="s">
        <v>1050</v>
      </c>
      <c r="F644" s="7" t="s">
        <v>254</v>
      </c>
      <c r="H644" s="7" t="s">
        <v>224</v>
      </c>
      <c r="I644" s="8">
        <v>24.5</v>
      </c>
      <c r="J644" s="7" t="s">
        <v>214</v>
      </c>
      <c r="K644" s="8">
        <v>126.97600555419922</v>
      </c>
      <c r="L644" s="8">
        <v>5.0204572677612305</v>
      </c>
      <c r="M644" s="7" t="s">
        <v>349</v>
      </c>
      <c r="N644" s="7" t="s">
        <v>214</v>
      </c>
      <c r="O644" s="7" t="s">
        <v>343</v>
      </c>
      <c r="P644" s="7" t="s">
        <v>257</v>
      </c>
      <c r="Q644" s="7" t="s">
        <v>19155</v>
      </c>
      <c r="R644" s="7" t="s">
        <v>242</v>
      </c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>
        <v>0.7799828579141439</v>
      </c>
      <c r="AT644" s="8">
        <v>2.3559524836144243</v>
      </c>
      <c r="AU644" s="8">
        <v>2.8071953685737481</v>
      </c>
      <c r="AV644" s="8">
        <v>2.1974904630829744</v>
      </c>
      <c r="AW644" s="8">
        <v>1.4900339114554726</v>
      </c>
      <c r="AX644" s="8">
        <v>1.921293710455932</v>
      </c>
      <c r="AY644" s="8">
        <v>2.6093674094797712</v>
      </c>
      <c r="AZ644" s="8">
        <v>2.4947521037540388</v>
      </c>
      <c r="BA644" s="8">
        <v>-0.44055037116852813</v>
      </c>
      <c r="BB644" s="8">
        <v>0.25696697533485646</v>
      </c>
      <c r="BC644" s="8">
        <v>-0.44055037116852813</v>
      </c>
      <c r="BD644" s="8">
        <v>0.25696697533485646</v>
      </c>
      <c r="BE644" s="8">
        <v>1.1342464675143467</v>
      </c>
      <c r="BF644" s="8">
        <v>1.5805704519295138</v>
      </c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7" t="s">
        <v>214</v>
      </c>
      <c r="BU644" s="7" t="s">
        <v>214</v>
      </c>
      <c r="BV644" s="7">
        <v>10.166666984558105</v>
      </c>
      <c r="BW644" s="7" t="s">
        <v>345</v>
      </c>
      <c r="BX644" s="9">
        <v>0</v>
      </c>
      <c r="BY644" s="7" t="s">
        <v>214</v>
      </c>
      <c r="BZ644" s="7" t="s">
        <v>214</v>
      </c>
      <c r="CA644" s="25">
        <v>0</v>
      </c>
      <c r="CB644" s="25">
        <v>0</v>
      </c>
      <c r="CC644" s="25">
        <v>0</v>
      </c>
    </row>
    <row r="645" spans="1:81" x14ac:dyDescent="0.25">
      <c r="A645" s="7">
        <v>513</v>
      </c>
      <c r="B645" s="7">
        <v>44657</v>
      </c>
      <c r="C645" s="7" t="s">
        <v>1051</v>
      </c>
      <c r="D645" s="7" t="s">
        <v>1051</v>
      </c>
      <c r="E645" s="7" t="s">
        <v>1052</v>
      </c>
      <c r="F645" s="7" t="s">
        <v>254</v>
      </c>
      <c r="H645" s="7" t="s">
        <v>224</v>
      </c>
      <c r="I645" s="8">
        <v>24.5</v>
      </c>
      <c r="J645" s="7" t="s">
        <v>214</v>
      </c>
      <c r="K645" s="8">
        <v>125.73643493652344</v>
      </c>
      <c r="L645" s="8">
        <v>2.4158041477203369</v>
      </c>
      <c r="M645" s="7" t="s">
        <v>349</v>
      </c>
      <c r="N645" s="7" t="s">
        <v>214</v>
      </c>
      <c r="O645" s="7" t="s">
        <v>374</v>
      </c>
      <c r="P645" s="7" t="s">
        <v>302</v>
      </c>
      <c r="Q645" s="7" t="s">
        <v>1053</v>
      </c>
      <c r="R645" s="7" t="s">
        <v>242</v>
      </c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>
        <v>0.53182622987607708</v>
      </c>
      <c r="AT645" s="8">
        <v>2.0916542239936398</v>
      </c>
      <c r="AU645" s="8">
        <v>2.6324307251371661</v>
      </c>
      <c r="AV645" s="8">
        <v>2.071461546815939</v>
      </c>
      <c r="AW645" s="8">
        <v>1.3995525819429415</v>
      </c>
      <c r="AX645" s="8">
        <v>1.8987343324200148</v>
      </c>
      <c r="AY645" s="8">
        <v>2.5863540693423226</v>
      </c>
      <c r="AZ645" s="8">
        <v>2.482963376782815</v>
      </c>
      <c r="BA645" s="8">
        <v>-0.44207950138894914</v>
      </c>
      <c r="BB645" s="8">
        <v>0.25566855731246507</v>
      </c>
      <c r="BC645" s="8">
        <v>-0.44207950138894914</v>
      </c>
      <c r="BD645" s="8">
        <v>0.25566855731246507</v>
      </c>
      <c r="BE645" s="8">
        <v>1.0443341005867681</v>
      </c>
      <c r="BF645" s="8">
        <v>1.5093584324395561</v>
      </c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7" t="s">
        <v>214</v>
      </c>
      <c r="BU645" s="7" t="s">
        <v>214</v>
      </c>
      <c r="BV645" s="7">
        <v>10.5</v>
      </c>
      <c r="BW645" s="7" t="s">
        <v>345</v>
      </c>
      <c r="BX645" s="9">
        <v>0</v>
      </c>
      <c r="BY645" s="7" t="s">
        <v>214</v>
      </c>
      <c r="BZ645" s="7" t="s">
        <v>214</v>
      </c>
      <c r="CA645" s="25">
        <v>0</v>
      </c>
      <c r="CB645" s="25">
        <v>0</v>
      </c>
      <c r="CC645" s="25">
        <v>0</v>
      </c>
    </row>
    <row r="646" spans="1:81" x14ac:dyDescent="0.25">
      <c r="A646" s="7">
        <v>513</v>
      </c>
      <c r="B646" s="7">
        <v>44657</v>
      </c>
      <c r="C646" s="7" t="s">
        <v>1054</v>
      </c>
      <c r="D646" s="7" t="s">
        <v>1055</v>
      </c>
      <c r="E646" s="7" t="s">
        <v>1056</v>
      </c>
      <c r="F646" s="7" t="s">
        <v>237</v>
      </c>
      <c r="G646" s="7">
        <v>1</v>
      </c>
      <c r="H646" s="7" t="s">
        <v>287</v>
      </c>
      <c r="I646" s="8">
        <v>14.5</v>
      </c>
      <c r="J646" s="7" t="s">
        <v>214</v>
      </c>
      <c r="K646" s="8">
        <v>296.78472900390625</v>
      </c>
      <c r="L646" s="8">
        <v>5.051300048828125</v>
      </c>
      <c r="M646" s="7" t="s">
        <v>732</v>
      </c>
      <c r="N646" s="7" t="s">
        <v>231</v>
      </c>
      <c r="O646" s="7" t="s">
        <v>396</v>
      </c>
      <c r="P646" s="7" t="s">
        <v>240</v>
      </c>
      <c r="Q646" s="7" t="s">
        <v>1057</v>
      </c>
      <c r="R646" s="7" t="s">
        <v>291</v>
      </c>
      <c r="T646" s="8">
        <v>0.79248416423797607</v>
      </c>
      <c r="U646" s="8">
        <v>0.80084556341171265</v>
      </c>
      <c r="V646" s="8">
        <v>0.789958655834198</v>
      </c>
      <c r="W646" s="8">
        <v>0.60398948192596436</v>
      </c>
      <c r="X646" s="8">
        <v>0.43803489208221436</v>
      </c>
      <c r="Y646" s="8">
        <v>0.79081875085830688</v>
      </c>
      <c r="Z646" s="8">
        <v>0.67486631870269775</v>
      </c>
      <c r="AA646" s="8">
        <v>0.9277690052986145</v>
      </c>
      <c r="AB646" s="8">
        <v>0.90890920162200928</v>
      </c>
      <c r="AC646" s="8">
        <v>0.95533126592636108</v>
      </c>
      <c r="AD646" s="8">
        <v>0.75701969861984253</v>
      </c>
      <c r="AE646" s="8">
        <v>0.78227680921554565</v>
      </c>
      <c r="AF646" s="8">
        <v>0.93930637836456299</v>
      </c>
      <c r="AG646" s="8">
        <v>0.87611216306686401</v>
      </c>
      <c r="AH646" s="8">
        <v>6.9933205842971802E-2</v>
      </c>
      <c r="AI646" s="8">
        <v>0.6621587872505188</v>
      </c>
      <c r="AJ646" s="8">
        <v>1.0161522626876831</v>
      </c>
      <c r="AK646" s="8">
        <v>0.86742788553237915</v>
      </c>
      <c r="AL646" s="8">
        <v>0.36845812201499939</v>
      </c>
      <c r="AM646" s="8">
        <v>0.18530632555484772</v>
      </c>
      <c r="AN646" s="8">
        <v>0.59834200143814087</v>
      </c>
      <c r="AO646" s="8">
        <v>0.24347898364067078</v>
      </c>
      <c r="AP646" s="8">
        <v>-0.67572569847106934</v>
      </c>
      <c r="AQ646" s="8"/>
      <c r="AR646" s="8"/>
      <c r="AS646" s="8">
        <v>-1.291347380048588</v>
      </c>
      <c r="AT646" s="8">
        <v>-0.69644594020687978</v>
      </c>
      <c r="AU646" s="8">
        <v>-1.1383920585937966</v>
      </c>
      <c r="AV646" s="8">
        <v>-0.51261969489028647</v>
      </c>
      <c r="AW646" s="8">
        <v>-0.58647639033567445</v>
      </c>
      <c r="AX646" s="8">
        <v>0.26828223156791331</v>
      </c>
      <c r="AY646" s="8">
        <v>2.5877135636192233E-2</v>
      </c>
      <c r="AZ646" s="8">
        <v>8.6211060119538163E-2</v>
      </c>
      <c r="BA646" s="8">
        <v>-0.86070467981390353</v>
      </c>
      <c r="BB646" s="8">
        <v>-0.59856959143430477</v>
      </c>
      <c r="BC646" s="8">
        <v>-0.86070467981390353</v>
      </c>
      <c r="BD646" s="8">
        <v>-0.59856959143430477</v>
      </c>
      <c r="BE646" s="8">
        <v>-0.78529134216161223</v>
      </c>
      <c r="BF646" s="8">
        <v>-0.34195192104638733</v>
      </c>
      <c r="BG646" s="7">
        <v>-11.26570183880718</v>
      </c>
      <c r="BH646" s="7">
        <v>-21.426198511479296</v>
      </c>
      <c r="BI646" s="7">
        <v>-1.1677017573690676</v>
      </c>
      <c r="BJ646" s="7">
        <v>-28.915105282258128</v>
      </c>
      <c r="BK646" s="7">
        <v>0.37617655938993894</v>
      </c>
      <c r="BL646" s="7">
        <v>0.37617655938993894</v>
      </c>
      <c r="BM646" s="7">
        <v>-10.337059045188964</v>
      </c>
      <c r="BN646" s="7">
        <v>330.21961167659822</v>
      </c>
      <c r="BO646" s="7">
        <v>360.37441419203907</v>
      </c>
      <c r="BP646" s="7">
        <v>300.25028950008789</v>
      </c>
      <c r="BQ646" s="7">
        <v>382.60034585705023</v>
      </c>
      <c r="BR646" s="7">
        <v>295.6682944215446</v>
      </c>
      <c r="BS646" s="7">
        <v>295.6682944215446</v>
      </c>
      <c r="BT646" s="7" t="s">
        <v>476</v>
      </c>
      <c r="BU646" s="7" t="s">
        <v>477</v>
      </c>
      <c r="BV646" s="7">
        <v>14.5</v>
      </c>
      <c r="BW646" s="7" t="s">
        <v>287</v>
      </c>
      <c r="BX646" s="9">
        <v>1.3999999761581421</v>
      </c>
      <c r="BY646" s="7" t="s">
        <v>231</v>
      </c>
      <c r="BZ646" s="7" t="s">
        <v>214</v>
      </c>
      <c r="CA646" s="25">
        <v>0</v>
      </c>
      <c r="CB646" s="25">
        <v>0</v>
      </c>
      <c r="CC646" s="25">
        <v>0</v>
      </c>
    </row>
    <row r="647" spans="1:81" x14ac:dyDescent="0.25">
      <c r="A647" s="7">
        <v>513</v>
      </c>
      <c r="B647" s="7">
        <v>44657</v>
      </c>
      <c r="C647" s="7" t="s">
        <v>1058</v>
      </c>
      <c r="D647" s="7" t="s">
        <v>1058</v>
      </c>
      <c r="E647" s="7" t="s">
        <v>1058</v>
      </c>
      <c r="F647" s="7" t="s">
        <v>237</v>
      </c>
      <c r="H647" s="7" t="s">
        <v>224</v>
      </c>
      <c r="I647" s="8">
        <v>24.5</v>
      </c>
      <c r="J647" s="7" t="s">
        <v>214</v>
      </c>
      <c r="K647" s="8">
        <v>203.74842834472656</v>
      </c>
      <c r="L647" s="8">
        <v>1.6619000434875488</v>
      </c>
      <c r="M647" s="7" t="s">
        <v>289</v>
      </c>
      <c r="N647" s="7" t="s">
        <v>214</v>
      </c>
      <c r="O647" s="7" t="s">
        <v>214</v>
      </c>
      <c r="P647" s="7" t="s">
        <v>410</v>
      </c>
      <c r="Q647" s="7" t="s">
        <v>1059</v>
      </c>
      <c r="R647" s="7" t="s">
        <v>291</v>
      </c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>
        <v>0.57709324988983324</v>
      </c>
      <c r="AT647" s="8">
        <v>2.0291951742768757</v>
      </c>
      <c r="AU647" s="8">
        <v>1.4626735322100017</v>
      </c>
      <c r="AV647" s="8">
        <v>1.5598451021245814</v>
      </c>
      <c r="AW647" s="8">
        <v>1.1856878604600072</v>
      </c>
      <c r="AX647" s="8">
        <v>1.2951724308572787</v>
      </c>
      <c r="AY647" s="8">
        <v>1.2973764820804492</v>
      </c>
      <c r="AZ647" s="8">
        <v>0.76950945029992279</v>
      </c>
      <c r="BA647" s="8">
        <v>0.79038810650064306</v>
      </c>
      <c r="BB647" s="8">
        <v>1.3621612590934316</v>
      </c>
      <c r="BC647" s="8">
        <v>0.79038810650064306</v>
      </c>
      <c r="BD647" s="8">
        <v>1.3621612590934316</v>
      </c>
      <c r="BE647" s="8">
        <v>1.0172678896069296</v>
      </c>
      <c r="BF647" s="8">
        <v>1.3963407792909202</v>
      </c>
      <c r="BT647" s="7" t="s">
        <v>214</v>
      </c>
      <c r="BU647" s="7" t="s">
        <v>214</v>
      </c>
      <c r="BV647" s="7">
        <v>14</v>
      </c>
      <c r="BW647" s="7" t="s">
        <v>287</v>
      </c>
      <c r="BX647" s="9">
        <v>0</v>
      </c>
      <c r="BY647" s="7" t="s">
        <v>214</v>
      </c>
      <c r="BZ647" s="7" t="s">
        <v>214</v>
      </c>
      <c r="CA647" s="25">
        <v>0</v>
      </c>
      <c r="CB647" s="25">
        <v>0</v>
      </c>
      <c r="CC647" s="25">
        <v>0</v>
      </c>
    </row>
    <row r="648" spans="1:81" x14ac:dyDescent="0.25">
      <c r="A648" s="7">
        <v>513</v>
      </c>
      <c r="B648" s="7">
        <v>44657</v>
      </c>
      <c r="C648" s="7" t="s">
        <v>1060</v>
      </c>
      <c r="D648" s="7" t="s">
        <v>1061</v>
      </c>
      <c r="E648" s="7" t="s">
        <v>1061</v>
      </c>
      <c r="F648" s="7" t="s">
        <v>212</v>
      </c>
      <c r="H648" s="7" t="s">
        <v>224</v>
      </c>
      <c r="I648" s="8">
        <v>24.5</v>
      </c>
      <c r="J648" s="7" t="s">
        <v>214</v>
      </c>
      <c r="K648" s="8">
        <v>150.45405578613281</v>
      </c>
      <c r="L648" s="8">
        <v>4.8191914558410645</v>
      </c>
      <c r="M648" s="7" t="s">
        <v>349</v>
      </c>
      <c r="N648" s="7" t="s">
        <v>214</v>
      </c>
      <c r="O648" s="7" t="s">
        <v>343</v>
      </c>
      <c r="P648" s="7" t="s">
        <v>654</v>
      </c>
      <c r="Q648" s="7" t="s">
        <v>1062</v>
      </c>
      <c r="R648" s="7" t="s">
        <v>242</v>
      </c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>
        <v>0.84006827318025012</v>
      </c>
      <c r="AT648" s="8">
        <v>2.437984220355343</v>
      </c>
      <c r="AU648" s="8">
        <v>0.25857698965526071</v>
      </c>
      <c r="AV648" s="8">
        <v>1.9448072173451845</v>
      </c>
      <c r="AW648" s="8">
        <v>1.5141665866769076</v>
      </c>
      <c r="AX648" s="8">
        <v>1.9366690576151233</v>
      </c>
      <c r="AY648" s="8">
        <v>0.96961504124028863</v>
      </c>
      <c r="AZ648" s="8">
        <v>1.5771629865482475</v>
      </c>
      <c r="BA648" s="8">
        <v>-0.440178623329254</v>
      </c>
      <c r="BB648" s="8">
        <v>0.25737783285326016</v>
      </c>
      <c r="BC648" s="8">
        <v>0.15899020299450201</v>
      </c>
      <c r="BD648" s="8">
        <v>0.77711297094993714</v>
      </c>
      <c r="BE648" s="8">
        <v>0.55020641173632578</v>
      </c>
      <c r="BF648" s="8">
        <v>1.4885190476111827</v>
      </c>
      <c r="BT648" s="7" t="s">
        <v>352</v>
      </c>
      <c r="BU648" s="7" t="s">
        <v>353</v>
      </c>
      <c r="BV648" s="7">
        <v>9.5</v>
      </c>
      <c r="BW648" s="7" t="s">
        <v>213</v>
      </c>
      <c r="BX648" s="9">
        <v>0</v>
      </c>
      <c r="BY648" s="7" t="s">
        <v>214</v>
      </c>
      <c r="BZ648" s="7" t="s">
        <v>214</v>
      </c>
      <c r="CA648" s="25">
        <v>0</v>
      </c>
      <c r="CB648" s="25">
        <v>0</v>
      </c>
      <c r="CC648" s="25">
        <v>0</v>
      </c>
    </row>
    <row r="649" spans="1:81" x14ac:dyDescent="0.25">
      <c r="A649" s="7">
        <v>513</v>
      </c>
      <c r="B649" s="7">
        <v>44657</v>
      </c>
      <c r="C649" s="7" t="s">
        <v>1063</v>
      </c>
      <c r="D649" s="7" t="s">
        <v>1063</v>
      </c>
      <c r="E649" s="7" t="s">
        <v>1063</v>
      </c>
      <c r="F649" s="7" t="s">
        <v>1064</v>
      </c>
      <c r="G649" s="7">
        <v>2</v>
      </c>
      <c r="H649" s="7" t="s">
        <v>255</v>
      </c>
      <c r="I649" s="8">
        <v>11.5</v>
      </c>
      <c r="J649" s="7" t="s">
        <v>414</v>
      </c>
      <c r="K649" s="8">
        <v>98.008552551269531</v>
      </c>
      <c r="L649" s="8">
        <v>5.7939639091491699</v>
      </c>
      <c r="M649" s="7" t="s">
        <v>322</v>
      </c>
      <c r="N649" s="7" t="s">
        <v>231</v>
      </c>
      <c r="O649" s="7" t="s">
        <v>256</v>
      </c>
      <c r="P649" s="7" t="s">
        <v>269</v>
      </c>
      <c r="Q649" s="7" t="s">
        <v>1065</v>
      </c>
      <c r="R649" s="7" t="s">
        <v>291</v>
      </c>
      <c r="T649" s="8">
        <v>0.87633323669433594</v>
      </c>
      <c r="U649" s="8">
        <v>0.87169206142425537</v>
      </c>
      <c r="V649" s="8">
        <v>0.87721729278564453</v>
      </c>
      <c r="W649" s="8">
        <v>0.66687494516372681</v>
      </c>
      <c r="X649" s="8">
        <v>0.47809448838233948</v>
      </c>
      <c r="Y649" s="8">
        <v>0.88358443975448608</v>
      </c>
      <c r="Z649" s="8">
        <v>0.76134943962097168</v>
      </c>
      <c r="AA649" s="8">
        <v>0.9478338360786438</v>
      </c>
      <c r="AB649" s="8">
        <v>0.96173238754272461</v>
      </c>
      <c r="AC649" s="8">
        <v>0.96275031566619873</v>
      </c>
      <c r="AD649" s="8">
        <v>0.82300186157226563</v>
      </c>
      <c r="AE649" s="8">
        <v>0.711708664894104</v>
      </c>
      <c r="AF649" s="8">
        <v>0.94634044170379639</v>
      </c>
      <c r="AG649" s="8">
        <v>0.90481597185134888</v>
      </c>
      <c r="AH649" s="8">
        <v>3.5817336291074753E-2</v>
      </c>
      <c r="AI649" s="8">
        <v>0.37501677870750427</v>
      </c>
      <c r="AJ649" s="8">
        <v>0.56647795438766479</v>
      </c>
      <c r="AK649" s="8">
        <v>0.49333971738815308</v>
      </c>
      <c r="AL649" s="8">
        <v>0.20835937559604645</v>
      </c>
      <c r="AM649" s="8">
        <v>0.10358697175979614</v>
      </c>
      <c r="AN649" s="8">
        <v>0.34239742159843445</v>
      </c>
      <c r="AO649" s="8">
        <v>0.14068169891834259</v>
      </c>
      <c r="AP649" s="8">
        <v>-0.63359677791595459</v>
      </c>
      <c r="AQ649" s="8"/>
      <c r="AR649" s="8"/>
      <c r="AS649" s="7">
        <v>-3.206008102377055</v>
      </c>
      <c r="AT649" s="7">
        <v>-2.5348505434056872</v>
      </c>
      <c r="AU649" s="7">
        <v>-1.1924429671134635</v>
      </c>
      <c r="AV649" s="7">
        <v>-0.66941437079333144</v>
      </c>
      <c r="AW649" s="7">
        <v>-2.268413033771477</v>
      </c>
      <c r="AX649" s="7">
        <v>-1.6689055556459393</v>
      </c>
      <c r="AY649" s="7">
        <v>-1.1779198635313286</v>
      </c>
      <c r="AZ649" s="7">
        <v>-0.64825803072925969</v>
      </c>
      <c r="BA649" s="7">
        <v>-3.0773308639519681</v>
      </c>
      <c r="BB649" s="7">
        <v>-2.2336156501183941</v>
      </c>
      <c r="BC649" s="7">
        <v>-3.0193392519223803</v>
      </c>
      <c r="BD649" s="7">
        <v>-2.2336156501183941</v>
      </c>
      <c r="BE649" s="7">
        <v>-2.3235756804446122</v>
      </c>
      <c r="BF649" s="7">
        <v>-1.6647766334685008</v>
      </c>
      <c r="BG649" s="7">
        <v>-50</v>
      </c>
      <c r="BH649" s="7">
        <v>-37.084402969966305</v>
      </c>
      <c r="BI649" s="7">
        <v>-50</v>
      </c>
      <c r="BJ649" s="7">
        <v>-37.084402969966305</v>
      </c>
      <c r="BK649" s="7">
        <v>-50</v>
      </c>
      <c r="BL649" s="7">
        <v>-50</v>
      </c>
      <c r="BM649" s="7">
        <v>-45.694800989988771</v>
      </c>
      <c r="BN649" s="7">
        <v>180.56413972219698</v>
      </c>
      <c r="BO649" s="7">
        <v>134.35443912441352</v>
      </c>
      <c r="BP649" s="7">
        <v>163.67929845738067</v>
      </c>
      <c r="BQ649" s="7">
        <v>134.35443912441352</v>
      </c>
      <c r="BR649" s="7">
        <v>170.4774656568087</v>
      </c>
      <c r="BS649" s="7">
        <v>170.4774656568087</v>
      </c>
      <c r="BT649" s="7" t="s">
        <v>297</v>
      </c>
      <c r="BU649" s="7" t="s">
        <v>298</v>
      </c>
      <c r="BV649" s="7">
        <v>11.166666984558105</v>
      </c>
      <c r="BW649" s="7" t="s">
        <v>255</v>
      </c>
      <c r="BX649" s="9">
        <v>1.6749999523162842</v>
      </c>
      <c r="BY649" s="7" t="s">
        <v>231</v>
      </c>
      <c r="BZ649" s="7" t="s">
        <v>214</v>
      </c>
      <c r="CA649" s="25">
        <v>0</v>
      </c>
      <c r="CB649" s="25">
        <v>0</v>
      </c>
      <c r="CC649" s="25">
        <v>0</v>
      </c>
    </row>
    <row r="650" spans="1:81" x14ac:dyDescent="0.25">
      <c r="A650" s="7">
        <v>513</v>
      </c>
      <c r="B650" s="7">
        <v>44657</v>
      </c>
      <c r="C650" s="7" t="s">
        <v>18515</v>
      </c>
      <c r="D650" s="7" t="s">
        <v>18515</v>
      </c>
      <c r="E650" s="7" t="s">
        <v>18515</v>
      </c>
      <c r="F650" s="7" t="s">
        <v>212</v>
      </c>
      <c r="H650" s="7" t="s">
        <v>224</v>
      </c>
      <c r="I650" s="8">
        <v>24.5</v>
      </c>
      <c r="J650" s="7" t="s">
        <v>214</v>
      </c>
      <c r="K650" s="8">
        <v>136.48960876464844</v>
      </c>
      <c r="L650" s="8">
        <v>2.4449000358581543</v>
      </c>
      <c r="M650" s="7" t="s">
        <v>349</v>
      </c>
      <c r="N650" s="7" t="s">
        <v>214</v>
      </c>
      <c r="O650" s="7" t="s">
        <v>374</v>
      </c>
      <c r="P650" s="7" t="s">
        <v>936</v>
      </c>
      <c r="Q650" s="7" t="s">
        <v>18516</v>
      </c>
      <c r="R650" s="7" t="s">
        <v>242</v>
      </c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T650" s="7" t="s">
        <v>352</v>
      </c>
      <c r="BU650" s="7" t="s">
        <v>353</v>
      </c>
      <c r="BV650" s="7">
        <v>10.5</v>
      </c>
      <c r="BW650" s="7" t="s">
        <v>345</v>
      </c>
      <c r="BX650" s="9">
        <v>0</v>
      </c>
      <c r="BY650" s="7" t="s">
        <v>214</v>
      </c>
      <c r="BZ650" s="7" t="s">
        <v>214</v>
      </c>
      <c r="CA650" s="25">
        <v>0</v>
      </c>
      <c r="CB650" s="25">
        <v>0</v>
      </c>
      <c r="CC650" s="25">
        <v>0</v>
      </c>
    </row>
    <row r="651" spans="1:81" x14ac:dyDescent="0.25">
      <c r="A651" s="7">
        <v>513</v>
      </c>
      <c r="B651" s="7">
        <v>44657</v>
      </c>
      <c r="C651" s="7" t="s">
        <v>1066</v>
      </c>
      <c r="D651" s="7" t="s">
        <v>1067</v>
      </c>
      <c r="E651" s="7" t="s">
        <v>1067</v>
      </c>
      <c r="F651" s="7" t="s">
        <v>446</v>
      </c>
      <c r="H651" s="7" t="s">
        <v>224</v>
      </c>
      <c r="I651" s="8">
        <v>24.5</v>
      </c>
      <c r="J651" s="7" t="s">
        <v>214</v>
      </c>
      <c r="K651" s="8">
        <v>140.77760314941406</v>
      </c>
      <c r="L651" s="8">
        <v>2.2751998901367188</v>
      </c>
      <c r="M651" s="7" t="s">
        <v>349</v>
      </c>
      <c r="N651" s="7" t="s">
        <v>214</v>
      </c>
      <c r="O651" s="7" t="s">
        <v>214</v>
      </c>
      <c r="P651" s="7" t="s">
        <v>217</v>
      </c>
      <c r="Q651" s="7" t="s">
        <v>1068</v>
      </c>
      <c r="R651" s="7" t="s">
        <v>242</v>
      </c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>
        <v>-2.9626279378824742</v>
      </c>
      <c r="AT651" s="8">
        <v>-1.9504264951361145</v>
      </c>
      <c r="AU651" s="8">
        <v>-2.3078981319912271</v>
      </c>
      <c r="AV651" s="8">
        <v>-1.473300727693869</v>
      </c>
      <c r="AW651" s="8">
        <v>-2.5418990971639221</v>
      </c>
      <c r="AX651" s="8">
        <v>-1.6450971479759482</v>
      </c>
      <c r="AY651" s="8">
        <v>-2.8098332310618526</v>
      </c>
      <c r="AZ651" s="8">
        <v>-1.8382965239392286</v>
      </c>
      <c r="BA651" s="8">
        <v>-1.2244209069474987</v>
      </c>
      <c r="BB651" s="8">
        <v>-0.69612956768953582</v>
      </c>
      <c r="BC651" s="8">
        <v>-3.3627284185677775</v>
      </c>
      <c r="BD651" s="8">
        <v>-2.2441693649786219</v>
      </c>
      <c r="BE651" s="8">
        <v>-2.5349012872691254</v>
      </c>
      <c r="BF651" s="8">
        <v>-1.6412366379022199</v>
      </c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7" t="s">
        <v>352</v>
      </c>
      <c r="BU651" s="7" t="s">
        <v>353</v>
      </c>
      <c r="BV651" s="7">
        <v>9.5</v>
      </c>
      <c r="BW651" s="7" t="s">
        <v>213</v>
      </c>
      <c r="BX651" s="9">
        <v>2</v>
      </c>
      <c r="BY651" s="7" t="s">
        <v>214</v>
      </c>
      <c r="BZ651" s="7" t="s">
        <v>214</v>
      </c>
      <c r="CA651" s="25">
        <v>0</v>
      </c>
      <c r="CB651" s="25">
        <v>0</v>
      </c>
      <c r="CC651" s="25">
        <v>0</v>
      </c>
    </row>
    <row r="652" spans="1:81" x14ac:dyDescent="0.25">
      <c r="A652" s="7">
        <v>513</v>
      </c>
      <c r="B652" s="7">
        <v>44657</v>
      </c>
      <c r="C652" s="7" t="s">
        <v>16856</v>
      </c>
      <c r="D652" s="7" t="s">
        <v>16857</v>
      </c>
      <c r="E652" s="7" t="s">
        <v>1067</v>
      </c>
      <c r="F652" s="7" t="s">
        <v>446</v>
      </c>
      <c r="H652" s="7" t="s">
        <v>224</v>
      </c>
      <c r="I652" s="8">
        <v>24.5</v>
      </c>
      <c r="J652" s="7" t="s">
        <v>214</v>
      </c>
      <c r="K652" s="8">
        <v>178.90101623535156</v>
      </c>
      <c r="L652" s="8">
        <v>2.0624756813049316</v>
      </c>
      <c r="M652" s="7" t="s">
        <v>349</v>
      </c>
      <c r="N652" s="7" t="s">
        <v>214</v>
      </c>
      <c r="O652" s="7" t="s">
        <v>256</v>
      </c>
      <c r="P652" s="7" t="s">
        <v>217</v>
      </c>
      <c r="Q652" s="7" t="s">
        <v>1068</v>
      </c>
      <c r="R652" s="7" t="s">
        <v>242</v>
      </c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>
        <v>0.84041534848725497</v>
      </c>
      <c r="AT652" s="8">
        <v>2.0423281147807235</v>
      </c>
      <c r="AU652" s="8">
        <v>1.2975148004152322</v>
      </c>
      <c r="AV652" s="8">
        <v>1.6874244583124653</v>
      </c>
      <c r="AW652" s="8">
        <v>1.7290572849216006</v>
      </c>
      <c r="AX652" s="8">
        <v>1.9073620552661732</v>
      </c>
      <c r="AY652" s="8">
        <v>1.6342496162122442</v>
      </c>
      <c r="AZ652" s="8">
        <v>1.5311451989308329</v>
      </c>
      <c r="BA652" s="8">
        <v>-0.21111626705964084</v>
      </c>
      <c r="BB652" s="8">
        <v>0.25564532347573554</v>
      </c>
      <c r="BC652" s="8">
        <v>-1.4629724645582403</v>
      </c>
      <c r="BD652" s="8">
        <v>-1.3857926422330615</v>
      </c>
      <c r="BE652" s="8">
        <v>0.63785805306974186</v>
      </c>
      <c r="BF652" s="8">
        <v>1.0063520847554781</v>
      </c>
      <c r="BT652" s="7" t="s">
        <v>214</v>
      </c>
      <c r="BU652" s="7" t="s">
        <v>214</v>
      </c>
      <c r="BV652" s="7">
        <v>11</v>
      </c>
      <c r="BW652" s="7" t="s">
        <v>255</v>
      </c>
      <c r="BX652" s="9">
        <v>2</v>
      </c>
      <c r="BY652" s="7" t="s">
        <v>214</v>
      </c>
      <c r="BZ652" s="7" t="s">
        <v>214</v>
      </c>
      <c r="CA652" s="25">
        <v>0</v>
      </c>
      <c r="CB652" s="25">
        <v>0</v>
      </c>
      <c r="CC652" s="25">
        <v>0</v>
      </c>
    </row>
    <row r="653" spans="1:81" x14ac:dyDescent="0.25">
      <c r="A653" s="7">
        <v>513</v>
      </c>
      <c r="B653" s="7">
        <v>44657</v>
      </c>
      <c r="C653" s="7" t="s">
        <v>19156</v>
      </c>
      <c r="D653" s="7" t="s">
        <v>19157</v>
      </c>
      <c r="E653" s="7" t="s">
        <v>19157</v>
      </c>
      <c r="F653" s="7" t="s">
        <v>212</v>
      </c>
      <c r="H653" s="7" t="s">
        <v>224</v>
      </c>
      <c r="I653" s="8">
        <v>24.5</v>
      </c>
      <c r="J653" s="7" t="s">
        <v>214</v>
      </c>
      <c r="K653" s="8">
        <v>124.00698089599609</v>
      </c>
      <c r="L653" s="8">
        <v>2.6145999431610107</v>
      </c>
      <c r="M653" s="7" t="s">
        <v>361</v>
      </c>
      <c r="N653" s="7" t="s">
        <v>214</v>
      </c>
      <c r="O653" s="7" t="s">
        <v>214</v>
      </c>
      <c r="P653" s="7" t="s">
        <v>217</v>
      </c>
      <c r="Q653" s="7" t="s">
        <v>19158</v>
      </c>
      <c r="R653" s="7" t="s">
        <v>242</v>
      </c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T653" s="7" t="s">
        <v>352</v>
      </c>
      <c r="BU653" s="7" t="s">
        <v>353</v>
      </c>
      <c r="BV653" s="7">
        <v>10.5</v>
      </c>
      <c r="BW653" s="7" t="s">
        <v>345</v>
      </c>
      <c r="BX653" s="9">
        <v>0</v>
      </c>
      <c r="BY653" s="7" t="s">
        <v>214</v>
      </c>
      <c r="BZ653" s="7" t="s">
        <v>214</v>
      </c>
      <c r="CA653" s="25">
        <v>0</v>
      </c>
      <c r="CB653" s="25">
        <v>0</v>
      </c>
      <c r="CC653" s="25">
        <v>0</v>
      </c>
    </row>
    <row r="654" spans="1:81" x14ac:dyDescent="0.25">
      <c r="A654" s="7">
        <v>513</v>
      </c>
      <c r="B654" s="7">
        <v>44657</v>
      </c>
      <c r="C654" s="7" t="s">
        <v>1069</v>
      </c>
      <c r="D654" s="7" t="s">
        <v>1070</v>
      </c>
      <c r="E654" s="7" t="s">
        <v>1070</v>
      </c>
      <c r="F654" s="7" t="s">
        <v>223</v>
      </c>
      <c r="H654" s="7" t="s">
        <v>224</v>
      </c>
      <c r="I654" s="8">
        <v>24.5</v>
      </c>
      <c r="J654" s="7" t="s">
        <v>214</v>
      </c>
      <c r="K654" s="8">
        <v>402.16741943359375</v>
      </c>
      <c r="L654" s="8">
        <v>6.6338000297546387</v>
      </c>
      <c r="M654" s="7" t="s">
        <v>422</v>
      </c>
      <c r="N654" s="7" t="s">
        <v>214</v>
      </c>
      <c r="O654" s="7" t="s">
        <v>396</v>
      </c>
      <c r="P654" s="7" t="s">
        <v>233</v>
      </c>
      <c r="Q654" s="7" t="s">
        <v>1071</v>
      </c>
      <c r="R654" s="7" t="s">
        <v>291</v>
      </c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>
        <v>0.76593440345193087</v>
      </c>
      <c r="AT654" s="8">
        <v>2.3685964496696092</v>
      </c>
      <c r="AU654" s="8">
        <v>2.8505935756684124</v>
      </c>
      <c r="AV654" s="8">
        <v>2.2842413294876742</v>
      </c>
      <c r="AW654" s="8">
        <v>1.3231469970174623</v>
      </c>
      <c r="AX654" s="8">
        <v>1.2544374328942658</v>
      </c>
      <c r="AY654" s="8">
        <v>0.99743959513473057</v>
      </c>
      <c r="AZ654" s="8">
        <v>1.7082261971120842</v>
      </c>
      <c r="BA654" s="8">
        <v>-2.2491123066501806E-2</v>
      </c>
      <c r="BB654" s="8">
        <v>0.42726391830485833</v>
      </c>
      <c r="BC654" s="8">
        <v>1.9649234527993471</v>
      </c>
      <c r="BD654" s="8">
        <v>2.6049358552704351</v>
      </c>
      <c r="BE654" s="8">
        <v>1.3132578168342304</v>
      </c>
      <c r="BF654" s="8">
        <v>1.774616863789821</v>
      </c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7" t="s">
        <v>214</v>
      </c>
      <c r="BU654" s="7" t="s">
        <v>214</v>
      </c>
      <c r="BV654" s="7">
        <v>14.5</v>
      </c>
      <c r="BW654" s="7" t="s">
        <v>287</v>
      </c>
      <c r="BX654" s="9">
        <v>0</v>
      </c>
      <c r="BY654" s="7" t="s">
        <v>214</v>
      </c>
      <c r="BZ654" s="7" t="s">
        <v>214</v>
      </c>
      <c r="CA654" s="25">
        <v>0</v>
      </c>
      <c r="CB654" s="25">
        <v>0</v>
      </c>
      <c r="CC654" s="25">
        <v>0</v>
      </c>
    </row>
    <row r="655" spans="1:81" x14ac:dyDescent="0.25">
      <c r="A655" s="7">
        <v>513</v>
      </c>
      <c r="B655" s="7">
        <v>44657</v>
      </c>
      <c r="C655" s="7" t="s">
        <v>17510</v>
      </c>
      <c r="D655" s="7" t="s">
        <v>17511</v>
      </c>
      <c r="E655" s="7" t="s">
        <v>17511</v>
      </c>
      <c r="F655" s="7" t="s">
        <v>280</v>
      </c>
      <c r="H655" s="7" t="s">
        <v>224</v>
      </c>
      <c r="I655" s="8">
        <v>24.5</v>
      </c>
      <c r="J655" s="7" t="s">
        <v>214</v>
      </c>
      <c r="K655" s="8">
        <v>213.21145629882813</v>
      </c>
      <c r="L655" s="8">
        <v>4.2683000564575195</v>
      </c>
      <c r="M655" s="7" t="s">
        <v>349</v>
      </c>
      <c r="N655" s="7" t="s">
        <v>214</v>
      </c>
      <c r="O655" s="7" t="s">
        <v>214</v>
      </c>
      <c r="P655" s="7" t="s">
        <v>284</v>
      </c>
      <c r="Q655" s="7" t="s">
        <v>17512</v>
      </c>
      <c r="R655" s="7" t="s">
        <v>242</v>
      </c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BT655" s="7" t="s">
        <v>352</v>
      </c>
      <c r="BU655" s="7" t="s">
        <v>353</v>
      </c>
      <c r="BV655" s="7">
        <v>10.5</v>
      </c>
      <c r="BW655" s="7" t="s">
        <v>345</v>
      </c>
      <c r="BX655" s="9">
        <v>0</v>
      </c>
      <c r="BY655" s="7" t="s">
        <v>214</v>
      </c>
      <c r="BZ655" s="7" t="s">
        <v>214</v>
      </c>
      <c r="CA655" s="25">
        <v>0</v>
      </c>
      <c r="CB655" s="25">
        <v>0</v>
      </c>
      <c r="CC655" s="25">
        <v>0</v>
      </c>
    </row>
    <row r="656" spans="1:81" x14ac:dyDescent="0.25">
      <c r="A656" s="7">
        <v>513</v>
      </c>
      <c r="B656" s="7">
        <v>44657</v>
      </c>
      <c r="C656" s="7" t="s">
        <v>1072</v>
      </c>
      <c r="D656" s="7" t="s">
        <v>1072</v>
      </c>
      <c r="E656" s="7" t="s">
        <v>1072</v>
      </c>
      <c r="F656" s="7" t="s">
        <v>223</v>
      </c>
      <c r="G656" s="7">
        <v>2</v>
      </c>
      <c r="H656" s="7" t="s">
        <v>354</v>
      </c>
      <c r="I656" s="8">
        <v>7.5</v>
      </c>
      <c r="J656" s="7" t="s">
        <v>214</v>
      </c>
      <c r="K656" s="8">
        <v>117.93013763427734</v>
      </c>
      <c r="L656" s="8">
        <v>5.887270450592041</v>
      </c>
      <c r="M656" s="7" t="s">
        <v>349</v>
      </c>
      <c r="N656" s="7" t="s">
        <v>231</v>
      </c>
      <c r="O656" s="7" t="s">
        <v>350</v>
      </c>
      <c r="P656" s="7" t="s">
        <v>217</v>
      </c>
      <c r="Q656" s="7" t="s">
        <v>19159</v>
      </c>
      <c r="R656" s="7" t="s">
        <v>242</v>
      </c>
      <c r="T656" s="8">
        <v>0.83597820997238159</v>
      </c>
      <c r="U656" s="8">
        <v>0.79289454221725464</v>
      </c>
      <c r="V656" s="8">
        <v>0.83369231224060059</v>
      </c>
      <c r="W656" s="8">
        <v>0.67882782220840454</v>
      </c>
      <c r="X656" s="8">
        <v>0.51126444339752197</v>
      </c>
      <c r="Y656" s="8">
        <v>0.7916070818901062</v>
      </c>
      <c r="Z656" s="8">
        <v>0.66411632299423218</v>
      </c>
      <c r="AA656" s="8">
        <v>0.90028548240661621</v>
      </c>
      <c r="AB656" s="8">
        <v>0.91708314418792725</v>
      </c>
      <c r="AC656" s="8">
        <v>0.90490919351577759</v>
      </c>
      <c r="AD656" s="8">
        <v>0.69347786903381348</v>
      </c>
      <c r="AE656" s="8">
        <v>0.79663610458374023</v>
      </c>
      <c r="AF656" s="8">
        <v>0.92185282707214355</v>
      </c>
      <c r="AG656" s="8">
        <v>0.87479358911514282</v>
      </c>
      <c r="AH656" s="8">
        <v>3.3953040838241577E-2</v>
      </c>
      <c r="AI656" s="8">
        <v>0.33912652730941772</v>
      </c>
      <c r="AJ656" s="8">
        <v>0.48845067620277405</v>
      </c>
      <c r="AK656" s="8">
        <v>0.4444572925567627</v>
      </c>
      <c r="AL656" s="8">
        <v>0.20105442404747009</v>
      </c>
      <c r="AM656" s="8">
        <v>0.10500799119472504</v>
      </c>
      <c r="AN656" s="8">
        <v>0.29078865051269531</v>
      </c>
      <c r="AO656" s="8">
        <v>0.1163276880979538</v>
      </c>
      <c r="AP656" s="8">
        <v>0.3919978141784668</v>
      </c>
      <c r="AQ656" s="8"/>
      <c r="AR656" s="8"/>
      <c r="AS656" s="8">
        <v>0.39087223423326944</v>
      </c>
      <c r="AT656" s="8">
        <v>1.2990753730989493</v>
      </c>
      <c r="AU656" s="8">
        <v>0.29540113693414771</v>
      </c>
      <c r="AV656" s="8">
        <v>0.81622082568346832</v>
      </c>
      <c r="AW656" s="8">
        <v>-0.75883843726049749</v>
      </c>
      <c r="AX656" s="8">
        <v>-1.2087599189830898E-2</v>
      </c>
      <c r="AY656" s="8">
        <v>-1.4199974452992135</v>
      </c>
      <c r="AZ656" s="8">
        <v>-0.84823469655723616</v>
      </c>
      <c r="BA656" s="8">
        <v>1.4845365112596784</v>
      </c>
      <c r="BB656" s="8">
        <v>1.5424001798735085</v>
      </c>
      <c r="BC656" s="8">
        <v>-0.18318509607646019</v>
      </c>
      <c r="BD656" s="8">
        <v>0.18279997982127705</v>
      </c>
      <c r="BE656" s="8">
        <v>-3.1868516034845924E-2</v>
      </c>
      <c r="BF656" s="8">
        <v>0.49669567712168933</v>
      </c>
      <c r="BG656" s="7">
        <v>31.538740403750044</v>
      </c>
      <c r="BH656" s="7">
        <v>24.110104071650927</v>
      </c>
      <c r="BI656" s="7">
        <v>30.577522707559545</v>
      </c>
      <c r="BJ656" s="7">
        <v>26.229207739301607</v>
      </c>
      <c r="BK656" s="7">
        <v>39.518615137744199</v>
      </c>
      <c r="BL656" s="7">
        <v>14.301554144122678</v>
      </c>
      <c r="BM656" s="7">
        <v>27.712624034021498</v>
      </c>
      <c r="BN656" s="7">
        <v>80.736457668017479</v>
      </c>
      <c r="BO656" s="7">
        <v>89.4970587188119</v>
      </c>
      <c r="BP656" s="7">
        <v>81.870023020099964</v>
      </c>
      <c r="BQ656" s="7">
        <v>86.997996846938435</v>
      </c>
      <c r="BR656" s="7">
        <v>71.325780411175245</v>
      </c>
      <c r="BS656" s="7">
        <v>101.06429514827278</v>
      </c>
      <c r="BT656" s="7" t="s">
        <v>259</v>
      </c>
      <c r="BU656" s="7" t="s">
        <v>260</v>
      </c>
      <c r="BV656" s="7">
        <v>6.5</v>
      </c>
      <c r="BW656" s="7" t="s">
        <v>402</v>
      </c>
      <c r="BX656" s="9">
        <v>1.7999999523162842</v>
      </c>
      <c r="BY656" s="7" t="s">
        <v>231</v>
      </c>
      <c r="BZ656" s="7" t="s">
        <v>214</v>
      </c>
      <c r="CA656" s="25">
        <v>0</v>
      </c>
      <c r="CB656" s="25">
        <v>0</v>
      </c>
      <c r="CC656" s="25">
        <v>0</v>
      </c>
    </row>
    <row r="657" spans="1:81" x14ac:dyDescent="0.25">
      <c r="A657" s="7">
        <v>513</v>
      </c>
      <c r="B657" s="7">
        <v>44657</v>
      </c>
      <c r="C657" s="7" t="s">
        <v>1073</v>
      </c>
      <c r="D657" s="7" t="s">
        <v>1073</v>
      </c>
      <c r="E657" s="7" t="s">
        <v>1073</v>
      </c>
      <c r="F657" s="7" t="s">
        <v>223</v>
      </c>
      <c r="G657" s="7">
        <v>2</v>
      </c>
      <c r="H657" s="7" t="s">
        <v>354</v>
      </c>
      <c r="I657" s="8">
        <v>7.5</v>
      </c>
      <c r="J657" s="7" t="s">
        <v>214</v>
      </c>
      <c r="K657" s="8">
        <v>91.13299560546875</v>
      </c>
      <c r="L657" s="8">
        <v>5.1552071571350098</v>
      </c>
      <c r="M657" s="7" t="s">
        <v>349</v>
      </c>
      <c r="N657" s="7" t="s">
        <v>231</v>
      </c>
      <c r="O657" s="7" t="s">
        <v>358</v>
      </c>
      <c r="P657" s="7" t="s">
        <v>217</v>
      </c>
      <c r="Q657" s="7" t="s">
        <v>18517</v>
      </c>
      <c r="R657" s="7" t="s">
        <v>242</v>
      </c>
      <c r="T657" s="8">
        <v>0.69484239816665649</v>
      </c>
      <c r="U657" s="8">
        <v>0.75657951831817627</v>
      </c>
      <c r="V657" s="8">
        <v>0.70833146572113037</v>
      </c>
      <c r="W657" s="8">
        <v>0.61158996820449829</v>
      </c>
      <c r="X657" s="8">
        <v>0.30723908543586731</v>
      </c>
      <c r="Y657" s="8">
        <v>0.60945773124694824</v>
      </c>
      <c r="Z657" s="8">
        <v>0.44936412572860718</v>
      </c>
      <c r="AA657" s="8">
        <v>0.93207794427871704</v>
      </c>
      <c r="AB657" s="8">
        <v>0.93767130374908447</v>
      </c>
      <c r="AC657" s="8">
        <v>0.88869363069534302</v>
      </c>
      <c r="AD657" s="8">
        <v>0.70468753576278687</v>
      </c>
      <c r="AE657" s="8">
        <v>0.49703496694564819</v>
      </c>
      <c r="AF657" s="8">
        <v>0.9280627965927124</v>
      </c>
      <c r="AG657" s="8">
        <v>0.88180375099182129</v>
      </c>
      <c r="AH657" s="8">
        <v>1.747502014040947E-2</v>
      </c>
      <c r="AI657" s="8">
        <v>0.14507485926151276</v>
      </c>
      <c r="AJ657" s="8">
        <v>0.23988267779350281</v>
      </c>
      <c r="AK657" s="8">
        <v>0.19435682892799377</v>
      </c>
      <c r="AL657" s="8">
        <v>9.3229502439498901E-2</v>
      </c>
      <c r="AM657" s="8">
        <v>3.2478224486112595E-2</v>
      </c>
      <c r="AN657" s="8">
        <v>0.11522597819566727</v>
      </c>
      <c r="AO657" s="8">
        <v>4.0511317551136017E-2</v>
      </c>
      <c r="AP657" s="8">
        <v>-0.37574180960655212</v>
      </c>
      <c r="AQ657" s="8"/>
      <c r="AR657" s="8"/>
      <c r="AS657" s="8">
        <v>0.38522392426807517</v>
      </c>
      <c r="AT657" s="8">
        <v>1.0950955792677861</v>
      </c>
      <c r="AU657" s="8">
        <v>0.34742019517560319</v>
      </c>
      <c r="AV657" s="8">
        <v>0.96180939039513913</v>
      </c>
      <c r="AW657" s="8">
        <v>-1.358412870380189</v>
      </c>
      <c r="AX657" s="8">
        <v>-0.96089313218906525</v>
      </c>
      <c r="AY657" s="8">
        <v>-2.0401052714135037</v>
      </c>
      <c r="AZ657" s="8">
        <v>-1.5345463138579649</v>
      </c>
      <c r="BA657" s="8">
        <v>1.1630611868441225</v>
      </c>
      <c r="BB657" s="8">
        <v>0.62151948815049851</v>
      </c>
      <c r="BC657" s="8">
        <v>-1.1334421014381408</v>
      </c>
      <c r="BD657" s="8">
        <v>-0.81616859464189062</v>
      </c>
      <c r="BE657" s="8">
        <v>-0.43937582282400545</v>
      </c>
      <c r="BF657" s="8">
        <v>-0.10553059714591616</v>
      </c>
      <c r="BG657" s="7">
        <v>11.408094146778371</v>
      </c>
      <c r="BH657" s="7">
        <v>1.7951093078725486</v>
      </c>
      <c r="BI657" s="7">
        <v>10.164235822412634</v>
      </c>
      <c r="BJ657" s="7">
        <v>4.5373234261183235</v>
      </c>
      <c r="BK657" s="7">
        <v>21.734405922573345</v>
      </c>
      <c r="BL657" s="7">
        <v>-10.897589261521064</v>
      </c>
      <c r="BM657" s="7">
        <v>6.4569298940390247</v>
      </c>
      <c r="BN657" s="7">
        <v>80.736457668017479</v>
      </c>
      <c r="BO657" s="7">
        <v>89.4970587188119</v>
      </c>
      <c r="BP657" s="7">
        <v>81.870023020099964</v>
      </c>
      <c r="BQ657" s="7">
        <v>86.997996846938435</v>
      </c>
      <c r="BR657" s="7">
        <v>71.325780411175245</v>
      </c>
      <c r="BS657" s="7">
        <v>101.06429514827278</v>
      </c>
      <c r="BT657" s="7" t="s">
        <v>259</v>
      </c>
      <c r="BU657" s="7" t="s">
        <v>260</v>
      </c>
      <c r="BV657" s="7">
        <v>7.1666665077209473</v>
      </c>
      <c r="BW657" s="7" t="s">
        <v>354</v>
      </c>
      <c r="BX657" s="9">
        <v>1.7999999523162842</v>
      </c>
      <c r="BY657" s="7" t="s">
        <v>231</v>
      </c>
      <c r="BZ657" s="7" t="s">
        <v>214</v>
      </c>
      <c r="CA657" s="25">
        <v>0</v>
      </c>
      <c r="CB657" s="25">
        <v>0</v>
      </c>
      <c r="CC657" s="25">
        <v>0</v>
      </c>
    </row>
    <row r="658" spans="1:81" x14ac:dyDescent="0.25">
      <c r="A658" s="7">
        <v>513</v>
      </c>
      <c r="B658" s="7">
        <v>44657</v>
      </c>
      <c r="C658" s="7" t="s">
        <v>1075</v>
      </c>
      <c r="D658" s="7" t="s">
        <v>1075</v>
      </c>
      <c r="E658" s="7" t="s">
        <v>1075</v>
      </c>
      <c r="F658" s="7" t="s">
        <v>212</v>
      </c>
      <c r="H658" s="7" t="s">
        <v>224</v>
      </c>
      <c r="I658" s="8">
        <v>24.5</v>
      </c>
      <c r="J658" s="7" t="s">
        <v>214</v>
      </c>
      <c r="K658" s="8">
        <v>639.02239990234375</v>
      </c>
      <c r="L658" s="8">
        <v>0.31666699051856995</v>
      </c>
      <c r="M658" s="7" t="s">
        <v>349</v>
      </c>
      <c r="N658" s="7" t="s">
        <v>214</v>
      </c>
      <c r="O658" s="7" t="s">
        <v>374</v>
      </c>
      <c r="P658" s="7" t="s">
        <v>469</v>
      </c>
      <c r="Q658" s="7" t="s">
        <v>1076</v>
      </c>
      <c r="R658" s="7" t="s">
        <v>242</v>
      </c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BT658" s="7" t="s">
        <v>214</v>
      </c>
      <c r="BU658" s="7" t="s">
        <v>214</v>
      </c>
      <c r="BV658" s="7">
        <v>10.5</v>
      </c>
      <c r="BW658" s="7" t="s">
        <v>345</v>
      </c>
      <c r="BX658" s="9">
        <v>0</v>
      </c>
      <c r="BY658" s="7" t="s">
        <v>214</v>
      </c>
      <c r="BZ658" s="7" t="s">
        <v>214</v>
      </c>
      <c r="CA658" s="25">
        <v>0</v>
      </c>
      <c r="CB658" s="25">
        <v>0</v>
      </c>
      <c r="CC658" s="25">
        <v>0</v>
      </c>
    </row>
    <row r="659" spans="1:81" x14ac:dyDescent="0.25">
      <c r="A659" s="7">
        <v>513</v>
      </c>
      <c r="B659" s="7">
        <v>44657</v>
      </c>
      <c r="C659" s="7" t="s">
        <v>3824</v>
      </c>
      <c r="D659" s="7" t="s">
        <v>3824</v>
      </c>
      <c r="E659" s="7" t="s">
        <v>1075</v>
      </c>
      <c r="F659" s="7" t="s">
        <v>212</v>
      </c>
      <c r="H659" s="7" t="s">
        <v>224</v>
      </c>
      <c r="I659" s="8">
        <v>24.5</v>
      </c>
      <c r="J659" s="7" t="s">
        <v>214</v>
      </c>
      <c r="K659" s="8">
        <v>479.10775756835938</v>
      </c>
      <c r="L659" s="8">
        <v>2.3166999816894531</v>
      </c>
      <c r="M659" s="7" t="s">
        <v>349</v>
      </c>
      <c r="N659" s="7" t="s">
        <v>214</v>
      </c>
      <c r="O659" s="7" t="s">
        <v>389</v>
      </c>
      <c r="P659" s="7" t="s">
        <v>469</v>
      </c>
      <c r="Q659" s="7" t="s">
        <v>1076</v>
      </c>
      <c r="R659" s="7" t="s">
        <v>242</v>
      </c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T659" s="7" t="s">
        <v>352</v>
      </c>
      <c r="BU659" s="7" t="s">
        <v>353</v>
      </c>
      <c r="BV659" s="7">
        <v>8.5</v>
      </c>
      <c r="BW659" s="7" t="s">
        <v>222</v>
      </c>
      <c r="BX659" s="9">
        <v>0</v>
      </c>
      <c r="BY659" s="7" t="s">
        <v>214</v>
      </c>
      <c r="BZ659" s="7" t="s">
        <v>214</v>
      </c>
      <c r="CA659" s="25">
        <v>0</v>
      </c>
      <c r="CB659" s="25">
        <v>0</v>
      </c>
      <c r="CC659" s="25">
        <v>0</v>
      </c>
    </row>
    <row r="660" spans="1:81" x14ac:dyDescent="0.25">
      <c r="A660" s="7">
        <v>513</v>
      </c>
      <c r="B660" s="7">
        <v>44657</v>
      </c>
      <c r="C660" s="7" t="s">
        <v>3820</v>
      </c>
      <c r="D660" s="7" t="s">
        <v>3821</v>
      </c>
      <c r="E660" s="7" t="s">
        <v>3821</v>
      </c>
      <c r="F660" s="7" t="s">
        <v>280</v>
      </c>
      <c r="H660" s="7" t="s">
        <v>224</v>
      </c>
      <c r="I660" s="8">
        <v>24.5</v>
      </c>
      <c r="J660" s="7" t="s">
        <v>214</v>
      </c>
      <c r="K660" s="8">
        <v>119.01004791259766</v>
      </c>
      <c r="L660" s="8">
        <v>7.3264741897583008</v>
      </c>
      <c r="M660" s="7" t="s">
        <v>349</v>
      </c>
      <c r="N660" s="7" t="s">
        <v>214</v>
      </c>
      <c r="O660" s="7" t="s">
        <v>389</v>
      </c>
      <c r="P660" s="7" t="s">
        <v>217</v>
      </c>
      <c r="Q660" s="7" t="s">
        <v>3822</v>
      </c>
      <c r="R660" s="7" t="s">
        <v>242</v>
      </c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>
        <v>0.84501358605659715</v>
      </c>
      <c r="AT660" s="8">
        <v>2.4228172305957325</v>
      </c>
      <c r="AU660" s="8">
        <v>-1.1465034992930196</v>
      </c>
      <c r="AV660" s="8">
        <v>-0.39356678842181625</v>
      </c>
      <c r="AW660" s="8">
        <v>1.515142217718209</v>
      </c>
      <c r="AX660" s="8">
        <v>1.9315843645171775</v>
      </c>
      <c r="AY660" s="8">
        <v>0.61397893275187043</v>
      </c>
      <c r="AZ660" s="8">
        <v>1.5516107333397899</v>
      </c>
      <c r="BA660" s="8">
        <v>-0.44015658738970737</v>
      </c>
      <c r="BB660" s="8">
        <v>0.25731396063121842</v>
      </c>
      <c r="BC660" s="8">
        <v>-2.1973457028009524</v>
      </c>
      <c r="BD660" s="8">
        <v>-1.6840710957628349</v>
      </c>
      <c r="BE660" s="8">
        <v>-0.13497850882616713</v>
      </c>
      <c r="BF660" s="8">
        <v>0.68094806748321124</v>
      </c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7" t="s">
        <v>352</v>
      </c>
      <c r="BU660" s="7" t="s">
        <v>353</v>
      </c>
      <c r="BV660" s="7">
        <v>8.1666669845581055</v>
      </c>
      <c r="BW660" s="7" t="s">
        <v>222</v>
      </c>
      <c r="BX660" s="9">
        <v>0</v>
      </c>
      <c r="BY660" s="7" t="s">
        <v>214</v>
      </c>
      <c r="BZ660" s="7" t="s">
        <v>214</v>
      </c>
      <c r="CA660" s="25">
        <v>0</v>
      </c>
      <c r="CB660" s="25">
        <v>0</v>
      </c>
      <c r="CC660" s="25">
        <v>0</v>
      </c>
    </row>
    <row r="661" spans="1:81" x14ac:dyDescent="0.25">
      <c r="A661" s="7">
        <v>513</v>
      </c>
      <c r="B661" s="7">
        <v>44657</v>
      </c>
      <c r="C661" s="7" t="s">
        <v>1077</v>
      </c>
      <c r="D661" s="7" t="s">
        <v>1078</v>
      </c>
      <c r="E661" s="7" t="s">
        <v>1078</v>
      </c>
      <c r="F661" s="7" t="s">
        <v>212</v>
      </c>
      <c r="H661" s="7" t="s">
        <v>345</v>
      </c>
      <c r="I661" s="8">
        <v>10.5</v>
      </c>
      <c r="J661" s="7" t="s">
        <v>379</v>
      </c>
      <c r="K661" s="8">
        <v>114.15001678466797</v>
      </c>
      <c r="L661" s="8">
        <v>4.7004823684692383</v>
      </c>
      <c r="M661" s="7" t="s">
        <v>639</v>
      </c>
      <c r="N661" s="7" t="s">
        <v>295</v>
      </c>
      <c r="O661" s="7" t="s">
        <v>214</v>
      </c>
      <c r="P661" s="7" t="s">
        <v>217</v>
      </c>
      <c r="Q661" s="7" t="s">
        <v>1079</v>
      </c>
      <c r="R661" s="7" t="s">
        <v>291</v>
      </c>
      <c r="T661" s="8">
        <v>0.80122959613800049</v>
      </c>
      <c r="U661" s="8">
        <v>0.82985842227935791</v>
      </c>
      <c r="V661" s="8">
        <v>0.81511151790618896</v>
      </c>
      <c r="W661" s="8">
        <v>0.59323346614837646</v>
      </c>
      <c r="X661" s="8">
        <v>0.40704682469367981</v>
      </c>
      <c r="Y661" s="8">
        <v>0.80293524265289307</v>
      </c>
      <c r="Z661" s="8">
        <v>0.63732516765594482</v>
      </c>
      <c r="AA661" s="8">
        <v>0.88922625780105591</v>
      </c>
      <c r="AB661" s="8">
        <v>0.92348116636276245</v>
      </c>
      <c r="AC661" s="8">
        <v>0.95074367523193359</v>
      </c>
      <c r="AD661" s="8">
        <v>0.80513828992843628</v>
      </c>
      <c r="AE661" s="8">
        <v>0.85310781002044678</v>
      </c>
      <c r="AF661" s="8">
        <v>0.90516412258148193</v>
      </c>
      <c r="AG661" s="8">
        <v>0.86806178092956543</v>
      </c>
      <c r="AH661" s="8">
        <v>4.3684758245944977E-2</v>
      </c>
      <c r="AI661" s="8">
        <v>0.41819137334823608</v>
      </c>
      <c r="AJ661" s="8">
        <v>0.65774953365325928</v>
      </c>
      <c r="AK661" s="8">
        <v>0.55910396575927734</v>
      </c>
      <c r="AL661" s="8">
        <v>0.22606374323368073</v>
      </c>
      <c r="AM661" s="8">
        <v>0.10756535828113556</v>
      </c>
      <c r="AN661" s="8">
        <v>0.37948933243751526</v>
      </c>
      <c r="AO661" s="8">
        <v>0.14363203942775726</v>
      </c>
      <c r="AP661" s="8">
        <v>-0.13223260641098022</v>
      </c>
      <c r="AQ661" s="8"/>
      <c r="AR661" s="8"/>
      <c r="AS661" s="8">
        <v>-1.958592633999495</v>
      </c>
      <c r="AT661" s="8">
        <v>-2.7197213364160193</v>
      </c>
      <c r="AU661" s="8">
        <v>-1.8840813482601284</v>
      </c>
      <c r="AV661" s="8">
        <v>-2.1629295963412996</v>
      </c>
      <c r="AW661" s="8">
        <v>-1.1783300768518361</v>
      </c>
      <c r="AX661" s="8">
        <v>-1.7089081873884611</v>
      </c>
      <c r="AY661" s="8">
        <v>-0.72368365060491957</v>
      </c>
      <c r="AZ661" s="8">
        <v>-0.32633577968123606</v>
      </c>
      <c r="BA661" s="8">
        <v>0.28151228348840079</v>
      </c>
      <c r="BB661" s="8">
        <v>-0.84472171180328903</v>
      </c>
      <c r="BC661" s="8">
        <v>0.2836346972354814</v>
      </c>
      <c r="BD661" s="8">
        <v>-0.85708161634471047</v>
      </c>
      <c r="BE661" s="8">
        <v>-0.86325678816541618</v>
      </c>
      <c r="BF661" s="8">
        <v>-1.4366163713291693</v>
      </c>
      <c r="BG661" s="7">
        <v>-29.349594120476212</v>
      </c>
      <c r="BH661" s="7">
        <v>-22.121857716307861</v>
      </c>
      <c r="BI661" s="7">
        <v>-17.135323681138885</v>
      </c>
      <c r="BJ661" s="7">
        <v>-16.899030762342488</v>
      </c>
      <c r="BK661" s="7">
        <v>-17.062804053622997</v>
      </c>
      <c r="BL661" s="7">
        <v>-11.491022501705155</v>
      </c>
      <c r="BM661" s="7">
        <v>-19.009938805932265</v>
      </c>
      <c r="BN661" s="7">
        <v>147.65258339942349</v>
      </c>
      <c r="BO661" s="7">
        <v>139.40212108091376</v>
      </c>
      <c r="BP661" s="7">
        <v>133.70999164279519</v>
      </c>
      <c r="BQ661" s="7">
        <v>133.44026323632812</v>
      </c>
      <c r="BR661" s="7">
        <v>133.62721047581363</v>
      </c>
      <c r="BS661" s="7">
        <v>127.26702089909438</v>
      </c>
      <c r="BT661" s="7" t="s">
        <v>338</v>
      </c>
      <c r="BU661" s="7" t="s">
        <v>339</v>
      </c>
      <c r="BV661" s="7">
        <v>11</v>
      </c>
      <c r="BW661" s="7" t="s">
        <v>255</v>
      </c>
      <c r="BX661" s="9">
        <v>0</v>
      </c>
      <c r="BY661" s="7" t="s">
        <v>295</v>
      </c>
      <c r="BZ661" s="7" t="s">
        <v>214</v>
      </c>
      <c r="CA661" s="25">
        <v>0</v>
      </c>
      <c r="CB661" s="25">
        <v>0</v>
      </c>
      <c r="CC661" s="25">
        <v>0</v>
      </c>
    </row>
    <row r="662" spans="1:81" x14ac:dyDescent="0.25">
      <c r="A662" s="7">
        <v>513</v>
      </c>
      <c r="B662" s="7">
        <v>44657</v>
      </c>
      <c r="C662" s="7" t="s">
        <v>1080</v>
      </c>
      <c r="D662" s="7" t="s">
        <v>1081</v>
      </c>
      <c r="E662" s="7" t="s">
        <v>1078</v>
      </c>
      <c r="F662" s="7" t="s">
        <v>212</v>
      </c>
      <c r="H662" s="7" t="s">
        <v>224</v>
      </c>
      <c r="I662" s="8">
        <v>24.5</v>
      </c>
      <c r="J662" s="7" t="s">
        <v>214</v>
      </c>
      <c r="K662" s="8">
        <v>362.72872924804688</v>
      </c>
      <c r="L662" s="8">
        <v>2.27239990234375</v>
      </c>
      <c r="M662" s="7" t="s">
        <v>639</v>
      </c>
      <c r="N662" s="7" t="s">
        <v>214</v>
      </c>
      <c r="O662" s="7" t="s">
        <v>214</v>
      </c>
      <c r="P662" s="7" t="s">
        <v>217</v>
      </c>
      <c r="Q662" s="7" t="s">
        <v>1079</v>
      </c>
      <c r="R662" s="7" t="s">
        <v>291</v>
      </c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>
        <v>0.80289982892300293</v>
      </c>
      <c r="AT662" s="8">
        <v>2.4884321152325763</v>
      </c>
      <c r="AU662" s="8">
        <v>0.2182054556198314</v>
      </c>
      <c r="AV662" s="8">
        <v>1.9503529976701415</v>
      </c>
      <c r="AW662" s="8">
        <v>1.3597978582092398</v>
      </c>
      <c r="AX662" s="8">
        <v>1.3959225102174102</v>
      </c>
      <c r="AY662" s="8">
        <v>0.31141854240421313</v>
      </c>
      <c r="AZ662" s="8">
        <v>1.0539908827051803</v>
      </c>
      <c r="BA662" s="8">
        <v>0.9382079962865929</v>
      </c>
      <c r="BB662" s="8">
        <v>1.1761561353167789</v>
      </c>
      <c r="BC662" s="8">
        <v>0.86398409933591913</v>
      </c>
      <c r="BD662" s="8">
        <v>0.72209661120316149</v>
      </c>
      <c r="BE662" s="8">
        <v>0.7490856301297999</v>
      </c>
      <c r="BF662" s="8">
        <v>1.4644918753908749</v>
      </c>
      <c r="BT662" s="7" t="s">
        <v>214</v>
      </c>
      <c r="BU662" s="7" t="s">
        <v>214</v>
      </c>
      <c r="BV662" s="7">
        <v>12.5</v>
      </c>
      <c r="BW662" s="7" t="s">
        <v>245</v>
      </c>
      <c r="BX662" s="9">
        <v>0</v>
      </c>
      <c r="BY662" s="7" t="s">
        <v>214</v>
      </c>
      <c r="BZ662" s="7" t="s">
        <v>214</v>
      </c>
      <c r="CA662" s="25">
        <v>0</v>
      </c>
      <c r="CB662" s="25">
        <v>0</v>
      </c>
      <c r="CC662" s="25">
        <v>0</v>
      </c>
    </row>
    <row r="663" spans="1:81" x14ac:dyDescent="0.25">
      <c r="A663" s="7">
        <v>513</v>
      </c>
      <c r="B663" s="7">
        <v>44657</v>
      </c>
      <c r="C663" s="7" t="s">
        <v>1082</v>
      </c>
      <c r="D663" s="7" t="s">
        <v>1083</v>
      </c>
      <c r="E663" s="7" t="s">
        <v>1084</v>
      </c>
      <c r="F663" s="7" t="s">
        <v>360</v>
      </c>
      <c r="G663" s="7">
        <v>2</v>
      </c>
      <c r="H663" s="7" t="s">
        <v>245</v>
      </c>
      <c r="I663" s="8">
        <v>12.5</v>
      </c>
      <c r="J663" s="7" t="s">
        <v>214</v>
      </c>
      <c r="K663" s="8">
        <v>898.42572021484375</v>
      </c>
      <c r="L663" s="8">
        <v>4.844475269317627</v>
      </c>
      <c r="M663" s="7" t="s">
        <v>349</v>
      </c>
      <c r="N663" s="7" t="s">
        <v>231</v>
      </c>
      <c r="O663" s="7" t="s">
        <v>256</v>
      </c>
      <c r="P663" s="7" t="s">
        <v>469</v>
      </c>
      <c r="Q663" s="7" t="s">
        <v>1085</v>
      </c>
      <c r="R663" s="7" t="s">
        <v>242</v>
      </c>
      <c r="T663" s="8">
        <v>0.5333067774772644</v>
      </c>
      <c r="U663" s="8">
        <v>0.59248900413513184</v>
      </c>
      <c r="V663" s="8">
        <v>0.49039116501808167</v>
      </c>
      <c r="W663" s="8">
        <v>0.5357481837272644</v>
      </c>
      <c r="X663" s="8">
        <v>-0.14132268726825714</v>
      </c>
      <c r="Y663" s="8">
        <v>0.39635422825813293</v>
      </c>
      <c r="Z663" s="8">
        <v>0.30739188194274902</v>
      </c>
      <c r="AA663" s="8">
        <v>0.69213855266571045</v>
      </c>
      <c r="AB663" s="8">
        <v>0.70999449491500854</v>
      </c>
      <c r="AC663" s="8">
        <v>0.71748131513595581</v>
      </c>
      <c r="AD663" s="8">
        <v>0.79617559909820557</v>
      </c>
      <c r="AE663" s="8">
        <v>0.59776115417480469</v>
      </c>
      <c r="AF663" s="8">
        <v>0.600749671459198</v>
      </c>
      <c r="AG663" s="8">
        <v>0.61324822902679443</v>
      </c>
      <c r="AH663" s="8">
        <v>0.37482529878616333</v>
      </c>
      <c r="AI663" s="8">
        <v>2.388329029083252</v>
      </c>
      <c r="AJ663" s="8">
        <v>4.0293574333190918</v>
      </c>
      <c r="AK663" s="8">
        <v>2.8861382007598877</v>
      </c>
      <c r="AL663" s="8">
        <v>1.7517211437225342</v>
      </c>
      <c r="AM663" s="8">
        <v>9.9999997473787516E-5</v>
      </c>
      <c r="AN663" s="8">
        <v>1.6073168516159058</v>
      </c>
      <c r="AO663" s="8">
        <v>0.59440386295318604</v>
      </c>
      <c r="AP663" s="8">
        <v>1.8085870742797852</v>
      </c>
      <c r="AQ663" s="8"/>
      <c r="AR663" s="8"/>
      <c r="AS663" s="8">
        <v>0.92523433886800555</v>
      </c>
      <c r="AT663" s="8">
        <v>0.22663044706011048</v>
      </c>
      <c r="AU663" s="8">
        <v>0.84120805659103959</v>
      </c>
      <c r="AV663" s="8">
        <v>0.19378795158694018</v>
      </c>
      <c r="AW663" s="8">
        <v>0.89708242764915969</v>
      </c>
      <c r="AX663" s="8">
        <v>0.19729818222534032</v>
      </c>
      <c r="AY663" s="8">
        <v>0.70027151671731147</v>
      </c>
      <c r="AZ663" s="8">
        <v>0.10830469942221412</v>
      </c>
      <c r="BA663" s="8">
        <v>0.83360352394005288</v>
      </c>
      <c r="BB663" s="8">
        <v>0.1814774303623288</v>
      </c>
      <c r="BC663" s="8">
        <v>0.70699877461268901</v>
      </c>
      <c r="BD663" s="8">
        <v>0.12059006443129153</v>
      </c>
      <c r="BE663" s="8">
        <v>0.81739977306304301</v>
      </c>
      <c r="BF663" s="8">
        <v>0.17134812918137091</v>
      </c>
      <c r="BG663" s="8">
        <v>75.422382574937146</v>
      </c>
      <c r="BH663" s="8">
        <v>46.207768623824045</v>
      </c>
      <c r="BI663" s="8">
        <v>70.475688299050503</v>
      </c>
      <c r="BJ663" s="8">
        <v>29.524114619485637</v>
      </c>
      <c r="BK663" s="8">
        <v>44.209199981987965</v>
      </c>
      <c r="BL663" s="8">
        <v>28.282217736214211</v>
      </c>
      <c r="BM663" s="8">
        <v>49.020228639249922</v>
      </c>
      <c r="BN663" s="8">
        <v>220.81163636276997</v>
      </c>
      <c r="BO663" s="8">
        <v>483.28324216104403</v>
      </c>
      <c r="BP663" s="8">
        <v>265.25401003773089</v>
      </c>
      <c r="BQ663" s="8">
        <v>633.17348080767397</v>
      </c>
      <c r="BR663" s="8">
        <v>501.23889687544784</v>
      </c>
      <c r="BS663" s="8">
        <v>644.33100182553096</v>
      </c>
      <c r="BT663" s="7" t="s">
        <v>399</v>
      </c>
      <c r="BU663" s="7" t="s">
        <v>400</v>
      </c>
      <c r="BV663" s="7">
        <v>11.5</v>
      </c>
      <c r="BW663" s="7" t="s">
        <v>255</v>
      </c>
      <c r="BX663" s="9">
        <v>1.8500000238418579</v>
      </c>
      <c r="BY663" s="7" t="s">
        <v>231</v>
      </c>
      <c r="BZ663" s="7" t="s">
        <v>214</v>
      </c>
      <c r="CA663" s="25">
        <v>0</v>
      </c>
      <c r="CB663" s="25">
        <v>0</v>
      </c>
      <c r="CC663" s="25">
        <v>0</v>
      </c>
    </row>
    <row r="664" spans="1:81" x14ac:dyDescent="0.25">
      <c r="A664" s="7">
        <v>513</v>
      </c>
      <c r="B664" s="7">
        <v>44657</v>
      </c>
      <c r="C664" s="7" t="s">
        <v>1086</v>
      </c>
      <c r="D664" s="7" t="s">
        <v>1087</v>
      </c>
      <c r="E664" s="7" t="s">
        <v>1087</v>
      </c>
      <c r="F664" s="7" t="s">
        <v>360</v>
      </c>
      <c r="H664" s="7" t="s">
        <v>224</v>
      </c>
      <c r="I664" s="8">
        <v>24.5</v>
      </c>
      <c r="J664" s="7" t="s">
        <v>214</v>
      </c>
      <c r="K664" s="8">
        <v>251.78407287597656</v>
      </c>
      <c r="L664" s="8">
        <v>3.8438999652862549</v>
      </c>
      <c r="M664" s="7" t="s">
        <v>349</v>
      </c>
      <c r="N664" s="7" t="s">
        <v>214</v>
      </c>
      <c r="O664" s="7" t="s">
        <v>374</v>
      </c>
      <c r="P664" s="7" t="s">
        <v>469</v>
      </c>
      <c r="Q664" s="7" t="s">
        <v>1088</v>
      </c>
      <c r="R664" s="7" t="s">
        <v>242</v>
      </c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>
        <v>1.0514505731252064</v>
      </c>
      <c r="AT664" s="8">
        <v>2.5626433172047709</v>
      </c>
      <c r="AU664" s="8">
        <v>-0.86380819955590027</v>
      </c>
      <c r="AV664" s="8">
        <v>-0.11856694880361163</v>
      </c>
      <c r="AW664" s="8">
        <v>1.5909688555218142</v>
      </c>
      <c r="AX664" s="8">
        <v>1.9473455422423636</v>
      </c>
      <c r="AY664" s="8">
        <v>-0.88621565293733473</v>
      </c>
      <c r="AZ664" s="8">
        <v>-0.1640917366809472</v>
      </c>
      <c r="BA664" s="8">
        <v>-0.43933532056027103</v>
      </c>
      <c r="BB664" s="8">
        <v>0.25782339348472416</v>
      </c>
      <c r="BC664" s="8">
        <v>-1.2502552412352095</v>
      </c>
      <c r="BD664" s="8">
        <v>-0.53952106338640737</v>
      </c>
      <c r="BE664" s="8">
        <v>-0.13286583094028245</v>
      </c>
      <c r="BF664" s="8">
        <v>0.65760541734348199</v>
      </c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7" t="s">
        <v>352</v>
      </c>
      <c r="BU664" s="7" t="s">
        <v>353</v>
      </c>
      <c r="BV664" s="7">
        <v>10.5</v>
      </c>
      <c r="BW664" s="7" t="s">
        <v>345</v>
      </c>
      <c r="BX664" s="9">
        <v>0</v>
      </c>
      <c r="BY664" s="7" t="s">
        <v>214</v>
      </c>
      <c r="BZ664" s="7" t="s">
        <v>214</v>
      </c>
      <c r="CA664" s="25">
        <v>0</v>
      </c>
      <c r="CB664" s="25">
        <v>0</v>
      </c>
      <c r="CC664" s="25">
        <v>0</v>
      </c>
    </row>
    <row r="665" spans="1:81" x14ac:dyDescent="0.25">
      <c r="A665" s="7">
        <v>513</v>
      </c>
      <c r="B665" s="7">
        <v>44657</v>
      </c>
      <c r="C665" s="7" t="s">
        <v>1089</v>
      </c>
      <c r="D665" s="7" t="s">
        <v>1090</v>
      </c>
      <c r="E665" s="7" t="s">
        <v>1090</v>
      </c>
      <c r="F665" s="7" t="s">
        <v>237</v>
      </c>
      <c r="G665" s="7">
        <v>2</v>
      </c>
      <c r="H665" s="7" t="s">
        <v>345</v>
      </c>
      <c r="I665" s="8">
        <v>10.5</v>
      </c>
      <c r="J665" s="7" t="s">
        <v>414</v>
      </c>
      <c r="K665" s="8">
        <v>119.48452758789063</v>
      </c>
      <c r="L665" s="8">
        <v>6.6181488037109375</v>
      </c>
      <c r="M665" s="7" t="s">
        <v>322</v>
      </c>
      <c r="N665" s="7" t="s">
        <v>231</v>
      </c>
      <c r="O665" s="7" t="s">
        <v>374</v>
      </c>
      <c r="P665" s="7" t="s">
        <v>240</v>
      </c>
      <c r="Q665" s="7" t="s">
        <v>1091</v>
      </c>
      <c r="R665" s="7" t="s">
        <v>291</v>
      </c>
      <c r="T665" s="8">
        <v>0.78469842672348022</v>
      </c>
      <c r="U665" s="8">
        <v>0.81084305047988892</v>
      </c>
      <c r="V665" s="8">
        <v>0.80142849683761597</v>
      </c>
      <c r="W665" s="8">
        <v>0.57988309860229492</v>
      </c>
      <c r="X665" s="8">
        <v>0.46259230375289917</v>
      </c>
      <c r="Y665" s="8">
        <v>0.79700154066085815</v>
      </c>
      <c r="Z665" s="8">
        <v>0.67899584770202637</v>
      </c>
      <c r="AA665" s="8">
        <v>0.90743857622146606</v>
      </c>
      <c r="AB665" s="8">
        <v>0.90904438495635986</v>
      </c>
      <c r="AC665" s="8">
        <v>0.91415983438491821</v>
      </c>
      <c r="AD665" s="8">
        <v>0.8469279408454895</v>
      </c>
      <c r="AE665" s="8">
        <v>0.73752528429031372</v>
      </c>
      <c r="AF665" s="8">
        <v>0.90487682819366455</v>
      </c>
      <c r="AG665" s="8">
        <v>0.8837512731552124</v>
      </c>
      <c r="AH665" s="8">
        <v>3.425196185708046E-2</v>
      </c>
      <c r="AI665" s="8">
        <v>0.32112666964530945</v>
      </c>
      <c r="AJ665" s="8">
        <v>0.50390523672103882</v>
      </c>
      <c r="AK665" s="8">
        <v>0.43101838231086731</v>
      </c>
      <c r="AL665" s="8">
        <v>0.17326116561889648</v>
      </c>
      <c r="AM665" s="8">
        <v>9.5847755670547485E-2</v>
      </c>
      <c r="AN665" s="8">
        <v>0.29534780979156494</v>
      </c>
      <c r="AO665" s="8">
        <v>0.11998110264539719</v>
      </c>
      <c r="AP665" s="8">
        <v>-0.41340571641921997</v>
      </c>
      <c r="AQ665" s="8"/>
      <c r="AR665" s="8"/>
      <c r="AS665" s="7">
        <v>-0.80644958584652038</v>
      </c>
      <c r="AT665" s="7">
        <v>-2.0230004313645775</v>
      </c>
      <c r="AU665" s="7">
        <v>-0.93565175340490347</v>
      </c>
      <c r="AV665" s="7">
        <v>-2.0526920487319802</v>
      </c>
      <c r="AW665" s="7">
        <v>0.2027527101397695</v>
      </c>
      <c r="AX665" s="7">
        <v>-0.88776271004996332</v>
      </c>
      <c r="AY665" s="7">
        <v>-0.33467145493331596</v>
      </c>
      <c r="AZ665" s="7">
        <v>-1.2596787004789518</v>
      </c>
      <c r="BA665" s="7">
        <v>-0.38997022946334836</v>
      </c>
      <c r="BB665" s="7">
        <v>-1.2311615727553369</v>
      </c>
      <c r="BC665" s="7">
        <v>-1.2696893123798978</v>
      </c>
      <c r="BD665" s="7">
        <v>-1.0274812144796737</v>
      </c>
      <c r="BE665" s="7">
        <v>-0.58894660431470269</v>
      </c>
      <c r="BF665" s="7">
        <v>-1.4136294463100805</v>
      </c>
      <c r="BG665" s="7">
        <v>-23.574647178324376</v>
      </c>
      <c r="BH665" s="7">
        <v>-35.766860891789477</v>
      </c>
      <c r="BI665" s="7">
        <v>-11.905695525674295</v>
      </c>
      <c r="BJ665" s="7">
        <v>-28.714461290867447</v>
      </c>
      <c r="BK665" s="7">
        <v>-13.657304128251532</v>
      </c>
      <c r="BL665" s="7">
        <v>-29.124944997049994</v>
      </c>
      <c r="BM665" s="7">
        <v>-23.790652335326186</v>
      </c>
      <c r="BN665" s="7">
        <v>147.65258339942349</v>
      </c>
      <c r="BO665" s="7">
        <v>162.22039235746328</v>
      </c>
      <c r="BP665" s="7">
        <v>133.70999164279519</v>
      </c>
      <c r="BQ665" s="7">
        <v>153.79386601069132</v>
      </c>
      <c r="BR665" s="7">
        <v>135.80289290677345</v>
      </c>
      <c r="BS665" s="7">
        <v>154.28433052784879</v>
      </c>
      <c r="BT665" s="7" t="s">
        <v>317</v>
      </c>
      <c r="BU665" s="7" t="s">
        <v>318</v>
      </c>
      <c r="BV665" s="7">
        <v>10.166666984558105</v>
      </c>
      <c r="BW665" s="7" t="s">
        <v>345</v>
      </c>
      <c r="BX665" s="9">
        <v>1.6499999761581421</v>
      </c>
      <c r="BY665" s="7" t="s">
        <v>231</v>
      </c>
      <c r="BZ665" s="7" t="s">
        <v>214</v>
      </c>
      <c r="CA665" s="25">
        <v>0</v>
      </c>
      <c r="CB665" s="25">
        <v>0</v>
      </c>
      <c r="CC665" s="25">
        <v>1</v>
      </c>
    </row>
    <row r="666" spans="1:81" x14ac:dyDescent="0.25">
      <c r="A666" s="7">
        <v>513</v>
      </c>
      <c r="B666" s="7">
        <v>44657</v>
      </c>
      <c r="C666" s="7" t="s">
        <v>1092</v>
      </c>
      <c r="D666" s="7" t="s">
        <v>1093</v>
      </c>
      <c r="E666" s="7" t="s">
        <v>1094</v>
      </c>
      <c r="F666" s="7" t="s">
        <v>331</v>
      </c>
      <c r="H666" s="7" t="s">
        <v>245</v>
      </c>
      <c r="I666" s="8">
        <v>12.5</v>
      </c>
      <c r="J666" s="7" t="s">
        <v>214</v>
      </c>
      <c r="K666" s="8">
        <v>217.80583190917969</v>
      </c>
      <c r="L666" s="8">
        <v>5.980255126953125</v>
      </c>
      <c r="M666" s="7" t="s">
        <v>422</v>
      </c>
      <c r="N666" s="7" t="s">
        <v>231</v>
      </c>
      <c r="O666" s="7" t="s">
        <v>374</v>
      </c>
      <c r="P666" s="7" t="s">
        <v>481</v>
      </c>
      <c r="Q666" s="7" t="s">
        <v>1095</v>
      </c>
      <c r="R666" s="7" t="s">
        <v>291</v>
      </c>
      <c r="S666" s="7">
        <v>2</v>
      </c>
      <c r="T666" s="8">
        <v>0.92511487007141113</v>
      </c>
      <c r="U666" s="8">
        <v>0.84018194675445557</v>
      </c>
      <c r="V666" s="8">
        <v>0.92077696323394775</v>
      </c>
      <c r="W666" s="8">
        <v>0.74240767955780029</v>
      </c>
      <c r="X666" s="8">
        <v>0.60296916961669922</v>
      </c>
      <c r="Y666" s="8">
        <v>0.9011651873588562</v>
      </c>
      <c r="Z666" s="8">
        <v>0.77109867334365845</v>
      </c>
      <c r="AA666" s="8">
        <v>0.94923537969589233</v>
      </c>
      <c r="AB666" s="8">
        <v>0.92415791749954224</v>
      </c>
      <c r="AC666" s="8">
        <v>0.95826315879821777</v>
      </c>
      <c r="AD666" s="8">
        <v>0.90616106986999512</v>
      </c>
      <c r="AE666" s="8">
        <v>0.87529855966567993</v>
      </c>
      <c r="AF666" s="8">
        <v>0.95682066679000854</v>
      </c>
      <c r="AG666" s="8">
        <v>0.92353951930999756</v>
      </c>
      <c r="AH666" s="8">
        <v>0.1191919818520546</v>
      </c>
      <c r="AI666" s="8">
        <v>1.3174400329589844</v>
      </c>
      <c r="AJ666" s="8">
        <v>1.8169668912887573</v>
      </c>
      <c r="AK666" s="8">
        <v>1.7232452630996704</v>
      </c>
      <c r="AL666" s="8">
        <v>0.77190673351287842</v>
      </c>
      <c r="AM666" s="8">
        <v>0.43475067615509033</v>
      </c>
      <c r="AN666" s="8">
        <v>1.1620920896530151</v>
      </c>
      <c r="AO666" s="8">
        <v>0.47415167093276978</v>
      </c>
      <c r="AP666" s="8">
        <v>0.48427170515060425</v>
      </c>
      <c r="AQ666" s="8"/>
      <c r="AR666" s="8"/>
      <c r="AS666" s="8">
        <v>0.50367826057043719</v>
      </c>
      <c r="AT666" s="8">
        <v>-0.36961885089672136</v>
      </c>
      <c r="AU666" s="8">
        <v>0.9712156994955109</v>
      </c>
      <c r="AV666" s="8">
        <v>0.22593524220623284</v>
      </c>
      <c r="AW666" s="8">
        <v>1.174267409933595</v>
      </c>
      <c r="AX666" s="8">
        <v>0.50734560647282656</v>
      </c>
      <c r="AY666" s="8">
        <v>1.0317636726158426</v>
      </c>
      <c r="AZ666" s="8">
        <v>0.28348388504449845</v>
      </c>
      <c r="BA666" s="8">
        <v>1.1195071470242139</v>
      </c>
      <c r="BB666" s="8">
        <v>0.68661496769064156</v>
      </c>
      <c r="BC666" s="8">
        <v>1.1195071470242139</v>
      </c>
      <c r="BD666" s="8">
        <v>0.68661496769064156</v>
      </c>
      <c r="BE666" s="8">
        <v>0.98665655611063563</v>
      </c>
      <c r="BF666" s="8">
        <v>0.33672930303468657</v>
      </c>
      <c r="BG666" s="7">
        <v>-1.3800385541759239</v>
      </c>
      <c r="BH666" s="7">
        <v>34.50953460810112</v>
      </c>
      <c r="BI666" s="7">
        <v>8.0071351056314093</v>
      </c>
      <c r="BJ666" s="7">
        <v>27.617539947154775</v>
      </c>
      <c r="BK666" s="7">
        <v>-10.414180398412787</v>
      </c>
      <c r="BL666" s="7">
        <v>-10.414180398412787</v>
      </c>
      <c r="BM666" s="7">
        <v>7.9876350516476347</v>
      </c>
      <c r="BN666" s="7">
        <v>220.81163636276997</v>
      </c>
      <c r="BO666" s="7">
        <v>142.64205296801876</v>
      </c>
      <c r="BP666" s="7">
        <v>200.36582468026722</v>
      </c>
      <c r="BQ666" s="7">
        <v>157.6532192744292</v>
      </c>
      <c r="BR666" s="7">
        <v>240.48852416246538</v>
      </c>
      <c r="BS666" s="7">
        <v>240.48852416246538</v>
      </c>
      <c r="BT666" s="7" t="s">
        <v>338</v>
      </c>
      <c r="BU666" s="7" t="s">
        <v>339</v>
      </c>
      <c r="BV666" s="7">
        <v>11.833333015441895</v>
      </c>
      <c r="BW666" s="7" t="s">
        <v>255</v>
      </c>
      <c r="BX666" s="9">
        <v>2.2000000476837158</v>
      </c>
      <c r="BY666" s="7" t="s">
        <v>231</v>
      </c>
      <c r="BZ666" s="7" t="s">
        <v>214</v>
      </c>
      <c r="CA666" s="25">
        <v>0</v>
      </c>
      <c r="CB666" s="25">
        <v>0</v>
      </c>
      <c r="CC666" s="25">
        <v>0</v>
      </c>
    </row>
    <row r="667" spans="1:81" x14ac:dyDescent="0.25">
      <c r="A667" s="7">
        <v>513</v>
      </c>
      <c r="B667" s="7">
        <v>44657</v>
      </c>
      <c r="C667" s="7" t="s">
        <v>21027</v>
      </c>
      <c r="D667" s="7" t="s">
        <v>21027</v>
      </c>
      <c r="E667" s="7" t="s">
        <v>21028</v>
      </c>
      <c r="F667" s="7" t="s">
        <v>373</v>
      </c>
      <c r="G667" s="7">
        <v>1</v>
      </c>
      <c r="H667" s="7" t="s">
        <v>245</v>
      </c>
      <c r="I667" s="8">
        <v>12.5</v>
      </c>
      <c r="J667" s="7" t="s">
        <v>214</v>
      </c>
      <c r="K667" s="8">
        <v>193.80928039550781</v>
      </c>
      <c r="L667" s="8">
        <v>9.8261003494262695</v>
      </c>
      <c r="M667" s="7" t="s">
        <v>732</v>
      </c>
      <c r="N667" s="7" t="s">
        <v>231</v>
      </c>
      <c r="O667" s="7" t="s">
        <v>268</v>
      </c>
      <c r="P667" s="7" t="s">
        <v>527</v>
      </c>
      <c r="Q667" s="7" t="s">
        <v>21029</v>
      </c>
      <c r="R667" s="7" t="s">
        <v>291</v>
      </c>
      <c r="T667" s="8">
        <v>0.49463897943496704</v>
      </c>
      <c r="U667" s="8">
        <v>0.49577268958091736</v>
      </c>
      <c r="V667" s="8">
        <v>0.49285489320755005</v>
      </c>
      <c r="W667" s="8">
        <v>0.38672533631324768</v>
      </c>
      <c r="X667" s="8">
        <v>0.16163615882396698</v>
      </c>
      <c r="Y667" s="8">
        <v>0.46917963027954102</v>
      </c>
      <c r="Z667" s="8">
        <v>0.40720686316490173</v>
      </c>
      <c r="AA667" s="8">
        <v>0.61453765630722046</v>
      </c>
      <c r="AB667" s="8">
        <v>0.58605217933654785</v>
      </c>
      <c r="AC667" s="8">
        <v>0.57628494501113892</v>
      </c>
      <c r="AD667" s="8">
        <v>0.75354290008544922</v>
      </c>
      <c r="AE667" s="8">
        <v>0.46816059947013855</v>
      </c>
      <c r="AF667" s="8">
        <v>0.71400010585784912</v>
      </c>
      <c r="AG667" s="8">
        <v>0.6767042875289917</v>
      </c>
      <c r="AH667" s="8">
        <v>7.0883683860301971E-2</v>
      </c>
      <c r="AI667" s="8">
        <v>0.41891196370124817</v>
      </c>
      <c r="AJ667" s="8">
        <v>0.63761055469512939</v>
      </c>
      <c r="AK667" s="8">
        <v>0.54854333400726318</v>
      </c>
      <c r="AL667" s="8">
        <v>0.239124596118927</v>
      </c>
      <c r="AM667" s="8">
        <v>6.9307930767536163E-2</v>
      </c>
      <c r="AN667" s="8">
        <v>0.35981109738349915</v>
      </c>
      <c r="AO667" s="8">
        <v>0.14890925586223602</v>
      </c>
      <c r="AP667" s="8">
        <v>-0.11643145233392715</v>
      </c>
      <c r="AQ667" s="8"/>
      <c r="AR667" s="8"/>
      <c r="BG667" s="7">
        <v>-13.932437039216225</v>
      </c>
      <c r="BH667" s="7">
        <v>-13.617143790693303</v>
      </c>
      <c r="BI667" s="7">
        <v>-3.3829877864359386</v>
      </c>
      <c r="BJ667" s="7">
        <v>-20.669821924521987</v>
      </c>
      <c r="BK667" s="7">
        <v>-2.011534589489449</v>
      </c>
      <c r="BL667" s="7">
        <v>-2.011534589489449</v>
      </c>
      <c r="BM667" s="7">
        <v>-9.2709099533077257</v>
      </c>
      <c r="BN667" s="7">
        <v>220.81163636276997</v>
      </c>
      <c r="BO667" s="7">
        <v>220.20056878667208</v>
      </c>
      <c r="BP667" s="7">
        <v>200.36582468026722</v>
      </c>
      <c r="BQ667" s="7">
        <v>233.86931352645678</v>
      </c>
      <c r="BR667" s="7">
        <v>197.70782110830405</v>
      </c>
      <c r="BS667" s="7">
        <v>197.70782110830405</v>
      </c>
      <c r="BT667" s="7" t="s">
        <v>476</v>
      </c>
      <c r="BU667" s="7" t="s">
        <v>477</v>
      </c>
      <c r="BV667" s="7">
        <v>12.5</v>
      </c>
      <c r="BW667" s="7" t="s">
        <v>245</v>
      </c>
      <c r="BX667" s="9">
        <v>1.8650000095367432</v>
      </c>
      <c r="BY667" s="7" t="s">
        <v>231</v>
      </c>
      <c r="BZ667" s="7" t="s">
        <v>214</v>
      </c>
      <c r="CA667" s="25">
        <v>0</v>
      </c>
      <c r="CB667" s="25">
        <v>0</v>
      </c>
      <c r="CC667" s="25">
        <v>0</v>
      </c>
    </row>
    <row r="668" spans="1:81" x14ac:dyDescent="0.25">
      <c r="A668" s="7">
        <v>513</v>
      </c>
      <c r="B668" s="7">
        <v>44657</v>
      </c>
      <c r="C668" s="7" t="s">
        <v>16865</v>
      </c>
      <c r="D668" s="7" t="s">
        <v>16866</v>
      </c>
      <c r="E668" s="7" t="s">
        <v>16866</v>
      </c>
      <c r="F668" s="7" t="s">
        <v>212</v>
      </c>
      <c r="H668" s="7" t="s">
        <v>224</v>
      </c>
      <c r="I668" s="8">
        <v>24.5</v>
      </c>
      <c r="J668" s="7" t="s">
        <v>214</v>
      </c>
      <c r="K668" s="8">
        <v>252.96995544433594</v>
      </c>
      <c r="L668" s="8">
        <v>4.1505999565124512</v>
      </c>
      <c r="M668" s="7" t="s">
        <v>349</v>
      </c>
      <c r="N668" s="7" t="s">
        <v>214</v>
      </c>
      <c r="O668" s="7" t="s">
        <v>214</v>
      </c>
      <c r="P668" s="7" t="s">
        <v>410</v>
      </c>
      <c r="Q668" s="7" t="s">
        <v>16867</v>
      </c>
      <c r="R668" s="7" t="s">
        <v>242</v>
      </c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>
        <v>1.2097157247589083</v>
      </c>
      <c r="AT668" s="8">
        <v>2.4883323389116319</v>
      </c>
      <c r="AU668" s="8">
        <v>0.66816279214068652</v>
      </c>
      <c r="AV668" s="8">
        <v>2.0724378359816837</v>
      </c>
      <c r="AW668" s="8">
        <v>1.8232560378312774</v>
      </c>
      <c r="AX668" s="8">
        <v>1.9478665138290081</v>
      </c>
      <c r="AY668" s="8">
        <v>1.620934323229992</v>
      </c>
      <c r="AZ668" s="8">
        <v>1.6070997607522557</v>
      </c>
      <c r="BA668" s="8">
        <v>-0.20877161637532216</v>
      </c>
      <c r="BB668" s="8">
        <v>0.25795624028924535</v>
      </c>
      <c r="BC668" s="8">
        <v>0.50409894665455401</v>
      </c>
      <c r="BD668" s="8">
        <v>0.78456462848208852</v>
      </c>
      <c r="BE668" s="8">
        <v>0.93623270137334946</v>
      </c>
      <c r="BF668" s="8">
        <v>1.526376219707652</v>
      </c>
      <c r="BT668" s="7" t="s">
        <v>352</v>
      </c>
      <c r="BU668" s="7" t="s">
        <v>353</v>
      </c>
      <c r="BV668" s="7">
        <v>9.5</v>
      </c>
      <c r="BW668" s="7" t="s">
        <v>213</v>
      </c>
      <c r="BX668" s="9">
        <v>0</v>
      </c>
      <c r="BY668" s="7" t="s">
        <v>214</v>
      </c>
      <c r="BZ668" s="7" t="s">
        <v>214</v>
      </c>
      <c r="CA668" s="25">
        <v>0</v>
      </c>
      <c r="CB668" s="25">
        <v>0</v>
      </c>
      <c r="CC668" s="25">
        <v>0</v>
      </c>
    </row>
    <row r="669" spans="1:81" x14ac:dyDescent="0.25">
      <c r="A669" s="7">
        <v>513</v>
      </c>
      <c r="B669" s="7">
        <v>44657</v>
      </c>
      <c r="C669" s="7" t="s">
        <v>1866</v>
      </c>
      <c r="D669" s="7" t="s">
        <v>1867</v>
      </c>
      <c r="E669" s="7" t="s">
        <v>1867</v>
      </c>
      <c r="F669" s="7" t="s">
        <v>360</v>
      </c>
      <c r="H669" s="7" t="s">
        <v>245</v>
      </c>
      <c r="I669" s="8">
        <v>12.5</v>
      </c>
      <c r="J669" s="7" t="s">
        <v>214</v>
      </c>
      <c r="K669" s="8">
        <v>229.60574340820313</v>
      </c>
      <c r="L669" s="8">
        <v>1.0686010122299194</v>
      </c>
      <c r="M669" s="7" t="s">
        <v>380</v>
      </c>
      <c r="N669" s="7" t="s">
        <v>295</v>
      </c>
      <c r="O669" s="7" t="s">
        <v>290</v>
      </c>
      <c r="P669" s="7" t="s">
        <v>488</v>
      </c>
      <c r="Q669" s="7" t="s">
        <v>1868</v>
      </c>
      <c r="R669" s="7" t="s">
        <v>337</v>
      </c>
      <c r="T669" s="8">
        <v>0.88241732120513916</v>
      </c>
      <c r="U669" s="8">
        <v>0.872944176197052</v>
      </c>
      <c r="V669" s="8">
        <v>0.9099963903427124</v>
      </c>
      <c r="W669" s="8">
        <v>0.71063911914825439</v>
      </c>
      <c r="X669" s="8">
        <v>0.49645781517028809</v>
      </c>
      <c r="Y669" s="8">
        <v>0.79248470067977905</v>
      </c>
      <c r="Z669" s="8">
        <v>0.61049824953079224</v>
      </c>
      <c r="AA669" s="8">
        <v>0.95286726951599121</v>
      </c>
      <c r="AB669" s="8">
        <v>0.91527515649795532</v>
      </c>
      <c r="AC669" s="8">
        <v>0.90782499313354492</v>
      </c>
      <c r="AD669" s="8">
        <v>0.81262308359146118</v>
      </c>
      <c r="AE669" s="8">
        <v>0.87061858177185059</v>
      </c>
      <c r="AF669" s="8">
        <v>0.92375308275222778</v>
      </c>
      <c r="AG669" s="8">
        <v>0.82668936252593994</v>
      </c>
      <c r="AH669" s="8">
        <v>8.2921870052814484E-2</v>
      </c>
      <c r="AI669" s="8">
        <v>0.87424123287200928</v>
      </c>
      <c r="AJ669" s="8">
        <v>1.3133552074432373</v>
      </c>
      <c r="AK669" s="8">
        <v>1.1848254203796387</v>
      </c>
      <c r="AL669" s="8">
        <v>0.51403599977493286</v>
      </c>
      <c r="AM669" s="8">
        <v>0.24902880191802979</v>
      </c>
      <c r="AN669" s="8">
        <v>0.71096646785736084</v>
      </c>
      <c r="AO669" s="8">
        <v>0.26116430759429932</v>
      </c>
      <c r="AP669" s="8">
        <v>6.4877614378929138E-2</v>
      </c>
      <c r="AQ669" s="8"/>
      <c r="AR669" s="8"/>
      <c r="AS669" s="8">
        <v>1.08224288416113</v>
      </c>
      <c r="AT669" s="8">
        <v>0.33870653504698955</v>
      </c>
      <c r="AU669" s="8">
        <v>-1.0490591105589409</v>
      </c>
      <c r="AV669" s="8">
        <v>-0.29674727664175238</v>
      </c>
      <c r="AW669" s="8">
        <v>1.2430968915828526</v>
      </c>
      <c r="AX669" s="8">
        <v>0.52960156680691339</v>
      </c>
      <c r="AY669" s="8">
        <v>-1.0490591105589409</v>
      </c>
      <c r="AZ669" s="8">
        <v>-0.29674727664175238</v>
      </c>
      <c r="BA669" s="8">
        <v>1.358040504020791</v>
      </c>
      <c r="BB669" s="8">
        <v>0.66101445209314746</v>
      </c>
      <c r="BC669" s="8">
        <v>1.358040504020791</v>
      </c>
      <c r="BD669" s="8">
        <v>0.66101445209314746</v>
      </c>
      <c r="BE669" s="8">
        <v>0.49055042711128055</v>
      </c>
      <c r="BF669" s="8">
        <v>0.26614040879278217</v>
      </c>
      <c r="BG669" s="7">
        <v>3.8300901862888521</v>
      </c>
      <c r="BH669" s="7">
        <v>-50</v>
      </c>
      <c r="BI669" s="7">
        <v>2.605361972936159</v>
      </c>
      <c r="BJ669" s="7">
        <v>-50</v>
      </c>
      <c r="BK669" s="7">
        <v>7.4324320940478401</v>
      </c>
      <c r="BL669" s="7">
        <v>7.4324320940478401</v>
      </c>
      <c r="BM669" s="7">
        <v>-13.11661394211322</v>
      </c>
      <c r="BN669" s="7">
        <v>220.81163636276997</v>
      </c>
      <c r="BO669" s="7">
        <v>483.28324216104403</v>
      </c>
      <c r="BP669" s="7">
        <v>223.62368268176843</v>
      </c>
      <c r="BQ669" s="7">
        <v>483.28324216104403</v>
      </c>
      <c r="BR669" s="7">
        <v>212.5404524453547</v>
      </c>
      <c r="BS669" s="7">
        <v>212.5404524453547</v>
      </c>
      <c r="BT669" s="7" t="s">
        <v>2105</v>
      </c>
      <c r="BU669" s="7" t="s">
        <v>2106</v>
      </c>
      <c r="BV669" s="7">
        <v>13.5</v>
      </c>
      <c r="BW669" s="7" t="s">
        <v>238</v>
      </c>
      <c r="BX669" s="9">
        <v>1.7000000476837158</v>
      </c>
      <c r="BY669" s="7" t="s">
        <v>295</v>
      </c>
      <c r="BZ669" s="7" t="s">
        <v>214</v>
      </c>
      <c r="CA669" s="25">
        <v>0</v>
      </c>
      <c r="CB669" s="25">
        <v>0</v>
      </c>
      <c r="CC669" s="25">
        <v>0</v>
      </c>
    </row>
    <row r="670" spans="1:81" x14ac:dyDescent="0.25">
      <c r="A670" s="7">
        <v>513</v>
      </c>
      <c r="B670" s="7">
        <v>44657</v>
      </c>
      <c r="C670" s="7" t="s">
        <v>1869</v>
      </c>
      <c r="D670" s="7" t="s">
        <v>1870</v>
      </c>
      <c r="E670" s="7" t="s">
        <v>1870</v>
      </c>
      <c r="F670" s="7" t="s">
        <v>280</v>
      </c>
      <c r="G670" s="7">
        <v>2</v>
      </c>
      <c r="H670" s="7" t="s">
        <v>345</v>
      </c>
      <c r="I670" s="8">
        <v>10.5</v>
      </c>
      <c r="J670" s="7" t="s">
        <v>214</v>
      </c>
      <c r="K670" s="8">
        <v>74.167121887207031</v>
      </c>
      <c r="L670" s="8">
        <v>2.4038000106811523</v>
      </c>
      <c r="M670" s="7" t="s">
        <v>447</v>
      </c>
      <c r="N670" s="7" t="s">
        <v>231</v>
      </c>
      <c r="O670" s="7" t="s">
        <v>214</v>
      </c>
      <c r="P670" s="7" t="s">
        <v>284</v>
      </c>
      <c r="Q670" s="7" t="s">
        <v>1871</v>
      </c>
      <c r="R670" s="7" t="s">
        <v>291</v>
      </c>
      <c r="T670" s="8">
        <v>0.87570011615753174</v>
      </c>
      <c r="U670" s="8">
        <v>0.91018319129943848</v>
      </c>
      <c r="V670" s="8">
        <v>0.87403732538223267</v>
      </c>
      <c r="W670" s="8">
        <v>0.67870259284973145</v>
      </c>
      <c r="X670" s="8">
        <v>0.37915822863578796</v>
      </c>
      <c r="Y670" s="8">
        <v>0.82116997241973877</v>
      </c>
      <c r="Z670" s="8">
        <v>0.68632274866104126</v>
      </c>
      <c r="AA670" s="8">
        <v>0.88025450706481934</v>
      </c>
      <c r="AB670" s="8">
        <v>0.93157351016998291</v>
      </c>
      <c r="AC670" s="8">
        <v>0.9536823034286499</v>
      </c>
      <c r="AD670" s="8">
        <v>0.76619678735733032</v>
      </c>
      <c r="AE670" s="8">
        <v>0.7251775860786438</v>
      </c>
      <c r="AF670" s="8">
        <v>0.92370247840881348</v>
      </c>
      <c r="AG670" s="8">
        <v>0.82598990201950073</v>
      </c>
      <c r="AH670" s="8">
        <v>2.9982283711433411E-2</v>
      </c>
      <c r="AI670" s="8">
        <v>0.31369549036026001</v>
      </c>
      <c r="AJ670" s="8">
        <v>0.49513104557991028</v>
      </c>
      <c r="AK670" s="8">
        <v>0.41147199273109436</v>
      </c>
      <c r="AL670" s="8">
        <v>0.17750866711139679</v>
      </c>
      <c r="AM670" s="8">
        <v>6.876751035451889E-2</v>
      </c>
      <c r="AN670" s="8">
        <v>0.2663709819316864</v>
      </c>
      <c r="AO670" s="8">
        <v>0.10615816712379456</v>
      </c>
      <c r="AP670" s="8">
        <v>-0.56729573011398315</v>
      </c>
      <c r="AQ670" s="8"/>
      <c r="AR670" s="8"/>
      <c r="AS670" s="8">
        <v>-1.9228626242210909</v>
      </c>
      <c r="AT670" s="8">
        <v>-1.3910220810580216</v>
      </c>
      <c r="AU670" s="8">
        <v>-1.8716407891538467</v>
      </c>
      <c r="AV670" s="8">
        <v>-1.3908129118631203</v>
      </c>
      <c r="AW670" s="8">
        <v>-0.71519690010969217</v>
      </c>
      <c r="AX670" s="8">
        <v>-7.760931483205924E-2</v>
      </c>
      <c r="AY670" s="8">
        <v>-1.5603275379694581</v>
      </c>
      <c r="AZ670" s="8">
        <v>-1.021632877771778</v>
      </c>
      <c r="BA670" s="8">
        <v>-1.677400403124963</v>
      </c>
      <c r="BB670" s="8">
        <v>-1.2115230641197936</v>
      </c>
      <c r="BC670" s="8">
        <v>-1.4106572122941032</v>
      </c>
      <c r="BD670" s="8">
        <v>-0.78715836857775978</v>
      </c>
      <c r="BE670" s="8">
        <v>-1.5263475778121924</v>
      </c>
      <c r="BF670" s="8">
        <v>-0.97995976970375542</v>
      </c>
      <c r="BG670" s="8">
        <v>-50</v>
      </c>
      <c r="BH670" s="8">
        <v>-50</v>
      </c>
      <c r="BI670" s="8">
        <v>-50</v>
      </c>
      <c r="BJ670" s="8">
        <v>-50</v>
      </c>
      <c r="BK670" s="8">
        <v>-50</v>
      </c>
      <c r="BL670" s="8">
        <v>-50</v>
      </c>
      <c r="BM670" s="8">
        <v>-50</v>
      </c>
      <c r="BN670" s="8">
        <v>147.65258339942349</v>
      </c>
      <c r="BO670" s="8">
        <v>143.30123744403716</v>
      </c>
      <c r="BP670" s="8">
        <v>133.70999164279519</v>
      </c>
      <c r="BQ670" s="8">
        <v>130.2986465336345</v>
      </c>
      <c r="BR670" s="8">
        <v>126.50281475712787</v>
      </c>
      <c r="BS670" s="8">
        <v>117.17943285967782</v>
      </c>
      <c r="BT670" s="7" t="s">
        <v>297</v>
      </c>
      <c r="BU670" s="7" t="s">
        <v>298</v>
      </c>
      <c r="BV670" s="7">
        <v>10</v>
      </c>
      <c r="BW670" s="7" t="s">
        <v>345</v>
      </c>
      <c r="BX670" s="9">
        <v>2.2999999523162842</v>
      </c>
      <c r="BY670" s="7" t="s">
        <v>231</v>
      </c>
      <c r="BZ670" s="7" t="s">
        <v>214</v>
      </c>
      <c r="CA670" s="25">
        <v>0</v>
      </c>
      <c r="CB670" s="25">
        <v>0</v>
      </c>
      <c r="CC670" s="25">
        <v>0</v>
      </c>
    </row>
    <row r="671" spans="1:81" x14ac:dyDescent="0.25">
      <c r="A671" s="7">
        <v>513</v>
      </c>
      <c r="B671" s="7">
        <v>44657</v>
      </c>
      <c r="C671" s="7" t="s">
        <v>1872</v>
      </c>
      <c r="D671" s="7" t="s">
        <v>1873</v>
      </c>
      <c r="E671" s="7" t="s">
        <v>1873</v>
      </c>
      <c r="F671" s="7" t="s">
        <v>212</v>
      </c>
      <c r="G671" s="7">
        <v>2</v>
      </c>
      <c r="H671" s="7" t="s">
        <v>245</v>
      </c>
      <c r="I671" s="8">
        <v>12.5</v>
      </c>
      <c r="J671" s="7" t="s">
        <v>414</v>
      </c>
      <c r="K671" s="8">
        <v>253.46484375</v>
      </c>
      <c r="L671" s="8">
        <v>3.8138000965118408</v>
      </c>
      <c r="M671" s="7" t="s">
        <v>422</v>
      </c>
      <c r="N671" s="7" t="s">
        <v>231</v>
      </c>
      <c r="O671" s="7" t="s">
        <v>214</v>
      </c>
      <c r="P671" s="7" t="s">
        <v>469</v>
      </c>
      <c r="Q671" s="7" t="s">
        <v>1874</v>
      </c>
      <c r="R671" s="7" t="s">
        <v>291</v>
      </c>
      <c r="T671" s="8">
        <v>0.73577123880386353</v>
      </c>
      <c r="U671" s="8">
        <v>0.78336578607559204</v>
      </c>
      <c r="V671" s="8">
        <v>0.75486838817596436</v>
      </c>
      <c r="W671" s="8">
        <v>0.50814247131347656</v>
      </c>
      <c r="X671" s="8">
        <v>0.44911888241767883</v>
      </c>
      <c r="Y671" s="8">
        <v>0.75179076194763184</v>
      </c>
      <c r="Z671" s="8">
        <v>0.5941891074180603</v>
      </c>
      <c r="AA671" s="8">
        <v>0.92357730865478516</v>
      </c>
      <c r="AB671" s="8">
        <v>0.92157870531082153</v>
      </c>
      <c r="AC671" s="8">
        <v>0.95386350154876709</v>
      </c>
      <c r="AD671" s="8">
        <v>0.85881417989730835</v>
      </c>
      <c r="AE671" s="8">
        <v>0.8623049259185791</v>
      </c>
      <c r="AF671" s="8">
        <v>0.93396729230880737</v>
      </c>
      <c r="AG671" s="8">
        <v>0.88961219787597656</v>
      </c>
      <c r="AH671" s="8">
        <v>7.07520991563797E-2</v>
      </c>
      <c r="AI671" s="8">
        <v>0.62197118997573853</v>
      </c>
      <c r="AJ671" s="8">
        <v>1.0056122541427612</v>
      </c>
      <c r="AK671" s="8">
        <v>0.83860248327255249</v>
      </c>
      <c r="AL671" s="8">
        <v>0.31361740827560425</v>
      </c>
      <c r="AM671" s="8">
        <v>0.19222009181976318</v>
      </c>
      <c r="AN671" s="8">
        <v>0.57547366619110107</v>
      </c>
      <c r="AO671" s="8">
        <v>0.21688242256641388</v>
      </c>
      <c r="AP671" s="8">
        <v>-0.11857914924621582</v>
      </c>
      <c r="AQ671" s="8"/>
      <c r="AR671" s="8"/>
      <c r="AS671" s="8">
        <v>-1.1829970918807988</v>
      </c>
      <c r="AT671" s="8">
        <v>-0.95168098202561513</v>
      </c>
      <c r="AU671" s="8">
        <v>-1.067902739364462</v>
      </c>
      <c r="AV671" s="8">
        <v>-0.79421911490849562</v>
      </c>
      <c r="AW671" s="8">
        <v>-0.67888612704608853</v>
      </c>
      <c r="AX671" s="8">
        <v>-0.17750557217591956</v>
      </c>
      <c r="AY671" s="8">
        <v>-0.26861406274045546</v>
      </c>
      <c r="AZ671" s="8">
        <v>7.818301259577054E-3</v>
      </c>
      <c r="BA671" s="8">
        <v>-0.99170959370724687</v>
      </c>
      <c r="BB671" s="8">
        <v>-0.51677137478502588</v>
      </c>
      <c r="BC671" s="8">
        <v>-0.62408411591859692</v>
      </c>
      <c r="BD671" s="8">
        <v>-7.0616570793745212E-2</v>
      </c>
      <c r="BE671" s="8">
        <v>-0.8023656217762748</v>
      </c>
      <c r="BF671" s="8">
        <v>-0.41716255223820409</v>
      </c>
      <c r="BG671" s="8">
        <v>12.882736281737309</v>
      </c>
      <c r="BH671" s="8">
        <v>21.990096649256017</v>
      </c>
      <c r="BI671" s="8">
        <v>20.949263923207408</v>
      </c>
      <c r="BJ671" s="8">
        <v>28.677441931371273</v>
      </c>
      <c r="BK671" s="8">
        <v>5.1195737426739756</v>
      </c>
      <c r="BL671" s="8">
        <v>11.714497009181896</v>
      </c>
      <c r="BM671" s="8">
        <v>16.888934922904646</v>
      </c>
      <c r="BN671" s="8">
        <v>220.81163636276997</v>
      </c>
      <c r="BO671" s="8">
        <v>197.72767963748925</v>
      </c>
      <c r="BP671" s="8">
        <v>200.36582468026722</v>
      </c>
      <c r="BQ671" s="8">
        <v>180.77761036715282</v>
      </c>
      <c r="BR671" s="8">
        <v>240.48852416246538</v>
      </c>
      <c r="BS671" s="8">
        <v>223.77271220957869</v>
      </c>
      <c r="BT671" s="7" t="s">
        <v>476</v>
      </c>
      <c r="BU671" s="7" t="s">
        <v>477</v>
      </c>
      <c r="BV671" s="7">
        <v>12.5</v>
      </c>
      <c r="BW671" s="7" t="s">
        <v>245</v>
      </c>
      <c r="BX671" s="9">
        <v>1.5499999523162842</v>
      </c>
      <c r="BY671" s="7" t="s">
        <v>231</v>
      </c>
      <c r="BZ671" s="7" t="s">
        <v>214</v>
      </c>
      <c r="CA671" s="25">
        <v>0</v>
      </c>
      <c r="CB671" s="25">
        <v>0</v>
      </c>
      <c r="CC671" s="25">
        <v>0</v>
      </c>
    </row>
    <row r="672" spans="1:81" x14ac:dyDescent="0.25">
      <c r="A672" s="7">
        <v>513</v>
      </c>
      <c r="B672" s="7">
        <v>44657</v>
      </c>
      <c r="C672" s="7" t="s">
        <v>1875</v>
      </c>
      <c r="D672" s="7" t="s">
        <v>1876</v>
      </c>
      <c r="E672" s="7" t="s">
        <v>214</v>
      </c>
      <c r="F672" s="7" t="s">
        <v>212</v>
      </c>
      <c r="H672" s="7" t="s">
        <v>224</v>
      </c>
      <c r="I672" s="8">
        <v>24.5</v>
      </c>
      <c r="J672" s="7" t="s">
        <v>214</v>
      </c>
      <c r="K672" s="8">
        <v>137.3558349609375</v>
      </c>
      <c r="L672" s="8">
        <v>2.3162000179290771</v>
      </c>
      <c r="M672" s="7" t="s">
        <v>349</v>
      </c>
      <c r="N672" s="7" t="s">
        <v>214</v>
      </c>
      <c r="O672" s="7" t="s">
        <v>214</v>
      </c>
      <c r="P672" s="7" t="s">
        <v>249</v>
      </c>
      <c r="Q672" s="7" t="s">
        <v>1877</v>
      </c>
      <c r="R672" s="7" t="s">
        <v>242</v>
      </c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>
        <v>0.73253254024731773</v>
      </c>
      <c r="AT672" s="8">
        <v>2.3206465040630593</v>
      </c>
      <c r="AU672" s="8">
        <v>0.19846564447886561</v>
      </c>
      <c r="AV672" s="8">
        <v>1.8130144179005632</v>
      </c>
      <c r="AW672" s="8">
        <v>1.5604675955219953</v>
      </c>
      <c r="AX672" s="8">
        <v>1.9063645648116319</v>
      </c>
      <c r="AY672" s="8">
        <v>1.0836965978879178</v>
      </c>
      <c r="AZ672" s="8">
        <v>1.4693667118201954</v>
      </c>
      <c r="BA672" s="8">
        <v>-0.34809219944510622</v>
      </c>
      <c r="BB672" s="8">
        <v>0.25658283085126032</v>
      </c>
      <c r="BC672" s="8">
        <v>0.25613042581524226</v>
      </c>
      <c r="BD672" s="8">
        <v>0.7632810212112866</v>
      </c>
      <c r="BE672" s="8">
        <v>0.58053343408437208</v>
      </c>
      <c r="BF672" s="8">
        <v>1.4215426751096663</v>
      </c>
      <c r="BT672" s="7" t="s">
        <v>214</v>
      </c>
      <c r="BU672" s="7" t="s">
        <v>214</v>
      </c>
      <c r="BV672" s="7">
        <v>8.5</v>
      </c>
      <c r="BW672" s="7" t="s">
        <v>222</v>
      </c>
      <c r="BX672" s="9">
        <v>0</v>
      </c>
      <c r="BY672" s="7" t="s">
        <v>214</v>
      </c>
      <c r="BZ672" s="7" t="s">
        <v>214</v>
      </c>
      <c r="CA672" s="25">
        <v>2</v>
      </c>
      <c r="CB672" s="25">
        <v>6</v>
      </c>
      <c r="CC672" s="25">
        <v>10</v>
      </c>
    </row>
    <row r="673" spans="1:81" x14ac:dyDescent="0.25">
      <c r="A673" s="7">
        <v>513</v>
      </c>
      <c r="B673" s="7">
        <v>44657</v>
      </c>
      <c r="C673" s="7" t="s">
        <v>1878</v>
      </c>
      <c r="D673" s="7" t="s">
        <v>1879</v>
      </c>
      <c r="E673" s="7" t="s">
        <v>1880</v>
      </c>
      <c r="F673" s="7" t="s">
        <v>212</v>
      </c>
      <c r="H673" s="7" t="s">
        <v>224</v>
      </c>
      <c r="I673" s="8">
        <v>24.5</v>
      </c>
      <c r="J673" s="7" t="s">
        <v>214</v>
      </c>
      <c r="K673" s="8">
        <v>159.51225280761719</v>
      </c>
      <c r="L673" s="8">
        <v>5.8168926239013672</v>
      </c>
      <c r="M673" s="7" t="s">
        <v>349</v>
      </c>
      <c r="N673" s="7" t="s">
        <v>214</v>
      </c>
      <c r="O673" s="7" t="s">
        <v>214</v>
      </c>
      <c r="P673" s="7" t="s">
        <v>217</v>
      </c>
      <c r="Q673" s="7" t="s">
        <v>1881</v>
      </c>
      <c r="R673" s="7" t="s">
        <v>242</v>
      </c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7">
        <v>0.73899277731330804</v>
      </c>
      <c r="AT673" s="7">
        <v>2.3383278593569203</v>
      </c>
      <c r="AU673" s="7">
        <v>0.16731508144792109</v>
      </c>
      <c r="AV673" s="7">
        <v>1.8088875773236801</v>
      </c>
      <c r="AW673" s="7">
        <v>1.4818323170810963</v>
      </c>
      <c r="AX673" s="7">
        <v>1.9278663598682393</v>
      </c>
      <c r="AY673" s="7">
        <v>0.87634088011156253</v>
      </c>
      <c r="AZ673" s="7">
        <v>1.5375866862018692</v>
      </c>
      <c r="BA673" s="7">
        <v>-0.44079343581495861</v>
      </c>
      <c r="BB673" s="7">
        <v>0.25687532001316593</v>
      </c>
      <c r="BC673" s="7">
        <v>0.14858819188904257</v>
      </c>
      <c r="BD673" s="7">
        <v>0.770266716533061</v>
      </c>
      <c r="BE673" s="7">
        <v>0.49537930200466201</v>
      </c>
      <c r="BF673" s="7">
        <v>1.4399684198828224</v>
      </c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7" t="s">
        <v>352</v>
      </c>
      <c r="BU673" s="7" t="s">
        <v>353</v>
      </c>
      <c r="BV673" s="7">
        <v>8.5</v>
      </c>
      <c r="BW673" s="7" t="s">
        <v>222</v>
      </c>
      <c r="BX673" s="9">
        <v>0</v>
      </c>
      <c r="BY673" s="7" t="s">
        <v>214</v>
      </c>
      <c r="BZ673" s="7" t="s">
        <v>214</v>
      </c>
      <c r="CA673" s="25">
        <v>0</v>
      </c>
      <c r="CB673" s="25">
        <v>0</v>
      </c>
      <c r="CC673" s="25">
        <v>0</v>
      </c>
    </row>
    <row r="674" spans="1:81" x14ac:dyDescent="0.25">
      <c r="A674" s="7">
        <v>513</v>
      </c>
      <c r="B674" s="7">
        <v>44657</v>
      </c>
      <c r="C674" s="7" t="s">
        <v>1882</v>
      </c>
      <c r="D674" s="7" t="s">
        <v>1882</v>
      </c>
      <c r="E674" s="7" t="s">
        <v>1880</v>
      </c>
      <c r="F674" s="7" t="s">
        <v>212</v>
      </c>
      <c r="H674" s="7" t="s">
        <v>224</v>
      </c>
      <c r="I674" s="8">
        <v>24.5</v>
      </c>
      <c r="J674" s="7" t="s">
        <v>214</v>
      </c>
      <c r="K674" s="8">
        <v>163.03659057617188</v>
      </c>
      <c r="L674" s="8">
        <v>5.1664218902587891</v>
      </c>
      <c r="M674" s="7" t="s">
        <v>349</v>
      </c>
      <c r="N674" s="7" t="s">
        <v>214</v>
      </c>
      <c r="O674" s="7" t="s">
        <v>343</v>
      </c>
      <c r="P674" s="7" t="s">
        <v>217</v>
      </c>
      <c r="Q674" s="7" t="s">
        <v>1883</v>
      </c>
      <c r="R674" s="7" t="s">
        <v>242</v>
      </c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>
        <v>0.73765475325613861</v>
      </c>
      <c r="AT674" s="8">
        <v>2.3800175302535491</v>
      </c>
      <c r="AU674" s="8">
        <v>0.17604113689481005</v>
      </c>
      <c r="AV674" s="8">
        <v>1.8605713798568424</v>
      </c>
      <c r="AW674" s="8">
        <v>1.4819241280411175</v>
      </c>
      <c r="AX674" s="8">
        <v>1.9332551319345335</v>
      </c>
      <c r="AY674" s="8">
        <v>0.88736151530262541</v>
      </c>
      <c r="AZ674" s="8">
        <v>1.5591280033079147</v>
      </c>
      <c r="BA674" s="8">
        <v>-0.44067332433173917</v>
      </c>
      <c r="BB674" s="8">
        <v>0.25711590131183981</v>
      </c>
      <c r="BC674" s="8">
        <v>0.14991730794013763</v>
      </c>
      <c r="BD674" s="8">
        <v>0.77379780035990464</v>
      </c>
      <c r="BE674" s="8">
        <v>0.49870425285051501</v>
      </c>
      <c r="BF674" s="8">
        <v>1.4606476245040974</v>
      </c>
      <c r="BT674" s="7" t="s">
        <v>214</v>
      </c>
      <c r="BU674" s="7" t="s">
        <v>214</v>
      </c>
      <c r="BV674" s="7">
        <v>8.8333330154418945</v>
      </c>
      <c r="BW674" s="7" t="s">
        <v>222</v>
      </c>
      <c r="BX674" s="9">
        <v>0</v>
      </c>
      <c r="BY674" s="7" t="s">
        <v>214</v>
      </c>
      <c r="BZ674" s="7" t="s">
        <v>214</v>
      </c>
      <c r="CA674" s="25">
        <v>0</v>
      </c>
      <c r="CB674" s="25">
        <v>0</v>
      </c>
      <c r="CC674" s="25">
        <v>0</v>
      </c>
    </row>
    <row r="675" spans="1:81" x14ac:dyDescent="0.25">
      <c r="A675" s="7">
        <v>513</v>
      </c>
      <c r="B675" s="7">
        <v>44657</v>
      </c>
      <c r="C675" s="7" t="s">
        <v>1884</v>
      </c>
      <c r="D675" s="7" t="s">
        <v>1885</v>
      </c>
      <c r="E675" s="7" t="s">
        <v>1885</v>
      </c>
      <c r="F675" s="7" t="s">
        <v>223</v>
      </c>
      <c r="G675" s="7">
        <v>3</v>
      </c>
      <c r="H675" s="7" t="s">
        <v>345</v>
      </c>
      <c r="I675" s="8">
        <v>10.5</v>
      </c>
      <c r="J675" s="7" t="s">
        <v>214</v>
      </c>
      <c r="K675" s="8">
        <v>101.49989318847656</v>
      </c>
      <c r="L675" s="8">
        <v>2.6848897933959961</v>
      </c>
      <c r="M675" s="7" t="s">
        <v>1033</v>
      </c>
      <c r="N675" s="7" t="s">
        <v>231</v>
      </c>
      <c r="O675" s="7" t="s">
        <v>343</v>
      </c>
      <c r="P675" s="7" t="s">
        <v>233</v>
      </c>
      <c r="Q675" s="7" t="s">
        <v>1886</v>
      </c>
      <c r="R675" s="7" t="s">
        <v>242</v>
      </c>
      <c r="T675" s="8">
        <v>0.53504431247711182</v>
      </c>
      <c r="U675" s="8">
        <v>0.62570375204086304</v>
      </c>
      <c r="V675" s="8">
        <v>0.54931288957595825</v>
      </c>
      <c r="W675" s="8">
        <v>0.43722963333129883</v>
      </c>
      <c r="X675" s="8">
        <v>0.25560349225997925</v>
      </c>
      <c r="Y675" s="8">
        <v>0.55318403244018555</v>
      </c>
      <c r="Z675" s="8">
        <v>0.4436209499835968</v>
      </c>
      <c r="AA675" s="8">
        <v>0.8171887993812561</v>
      </c>
      <c r="AB675" s="8">
        <v>0.81216889619827271</v>
      </c>
      <c r="AC675" s="8">
        <v>0.79684323072433472</v>
      </c>
      <c r="AD675" s="8">
        <v>0.44431054592132568</v>
      </c>
      <c r="AE675" s="8">
        <v>0.68512356281280518</v>
      </c>
      <c r="AF675" s="8">
        <v>0.84501522779464722</v>
      </c>
      <c r="AG675" s="8">
        <v>0.80205267667770386</v>
      </c>
      <c r="AH675" s="8">
        <v>1.8468596041202545E-2</v>
      </c>
      <c r="AI675" s="8">
        <v>0.11806244403123856</v>
      </c>
      <c r="AJ675" s="8">
        <v>0.20966660976409912</v>
      </c>
      <c r="AK675" s="8">
        <v>0.15929394960403442</v>
      </c>
      <c r="AL675" s="8">
        <v>7.0439912378787994E-2</v>
      </c>
      <c r="AM675" s="8">
        <v>2.8556093573570251E-2</v>
      </c>
      <c r="AN675" s="8">
        <v>0.11053317785263062</v>
      </c>
      <c r="AO675" s="8">
        <v>4.2267467826604843E-2</v>
      </c>
      <c r="AP675" s="8">
        <v>-1.1273579597473145</v>
      </c>
      <c r="AQ675" s="8"/>
      <c r="AR675" s="8"/>
      <c r="AS675" s="8">
        <v>2.545139275143367</v>
      </c>
      <c r="AT675" s="8">
        <v>2.4539886089088623</v>
      </c>
      <c r="AU675" s="8">
        <v>3.5002544737204699</v>
      </c>
      <c r="AV675" s="8">
        <v>2.7219810987701871</v>
      </c>
      <c r="AW675" s="8">
        <v>2.2285728048834505E-3</v>
      </c>
      <c r="AX675" s="8">
        <v>0.37898524613192552</v>
      </c>
      <c r="AY675" s="8">
        <v>1.165872389013803</v>
      </c>
      <c r="AZ675" s="8">
        <v>0.7886583143832252</v>
      </c>
      <c r="BA675" s="8">
        <v>-1.6992940577038806</v>
      </c>
      <c r="BB675" s="8">
        <v>-1.1083714747716045</v>
      </c>
      <c r="BC675" s="8">
        <v>-1.6992940577038806</v>
      </c>
      <c r="BD675" s="8">
        <v>-1.1083714747716045</v>
      </c>
      <c r="BE675" s="8">
        <v>0.63581776587912697</v>
      </c>
      <c r="BF675" s="8">
        <v>0.68781171977516531</v>
      </c>
      <c r="BG675" s="7">
        <v>-45.470678599873359</v>
      </c>
      <c r="BH675" s="7">
        <v>-50</v>
      </c>
      <c r="BI675" s="7">
        <v>-50</v>
      </c>
      <c r="BJ675" s="7">
        <v>-42.557629149790387</v>
      </c>
      <c r="BK675" s="7">
        <v>-34.396164256109529</v>
      </c>
      <c r="BL675" s="7">
        <v>-34.396164256109529</v>
      </c>
      <c r="BM675" s="7">
        <v>-42.803439376980464</v>
      </c>
      <c r="BN675" s="7">
        <v>147.65258339942349</v>
      </c>
      <c r="BO675" s="7">
        <v>160.73129585719082</v>
      </c>
      <c r="BP675" s="7">
        <v>165.74755851420014</v>
      </c>
      <c r="BQ675" s="7">
        <v>144.69584131906177</v>
      </c>
      <c r="BR675" s="7">
        <v>136.41196316936069</v>
      </c>
      <c r="BS675" s="7">
        <v>136.41196316936069</v>
      </c>
      <c r="BT675" s="7" t="s">
        <v>259</v>
      </c>
      <c r="BU675" s="7" t="s">
        <v>260</v>
      </c>
      <c r="BV675" s="7">
        <v>10</v>
      </c>
      <c r="BW675" s="7" t="s">
        <v>345</v>
      </c>
      <c r="BX675" s="9">
        <v>1.6000000238418579</v>
      </c>
      <c r="BY675" s="7" t="s">
        <v>231</v>
      </c>
      <c r="BZ675" s="7" t="s">
        <v>214</v>
      </c>
      <c r="CA675" s="25">
        <v>0</v>
      </c>
      <c r="CB675" s="25">
        <v>0</v>
      </c>
      <c r="CC675" s="25">
        <v>0</v>
      </c>
    </row>
    <row r="676" spans="1:81" x14ac:dyDescent="0.25">
      <c r="A676" s="7">
        <v>513</v>
      </c>
      <c r="B676" s="7">
        <v>44657</v>
      </c>
      <c r="C676" s="7" t="s">
        <v>20675</v>
      </c>
      <c r="D676" s="7" t="s">
        <v>20675</v>
      </c>
      <c r="E676" s="7" t="s">
        <v>20675</v>
      </c>
      <c r="F676" s="7" t="s">
        <v>409</v>
      </c>
      <c r="H676" s="7" t="s">
        <v>224</v>
      </c>
      <c r="I676" s="8">
        <v>24.5</v>
      </c>
      <c r="J676" s="7" t="s">
        <v>214</v>
      </c>
      <c r="K676" s="8">
        <v>222.30368041992188</v>
      </c>
      <c r="L676" s="8">
        <v>2.4804999828338623</v>
      </c>
      <c r="M676" s="7" t="s">
        <v>349</v>
      </c>
      <c r="N676" s="7" t="s">
        <v>214</v>
      </c>
      <c r="O676" s="7" t="s">
        <v>256</v>
      </c>
      <c r="P676" s="7" t="s">
        <v>240</v>
      </c>
      <c r="Q676" s="7" t="s">
        <v>20676</v>
      </c>
      <c r="R676" s="7" t="s">
        <v>242</v>
      </c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7" t="s">
        <v>352</v>
      </c>
      <c r="BU676" s="7" t="s">
        <v>353</v>
      </c>
      <c r="BV676" s="7">
        <v>11.5</v>
      </c>
      <c r="BW676" s="7" t="s">
        <v>255</v>
      </c>
      <c r="BX676" s="9">
        <v>0</v>
      </c>
      <c r="BY676" s="7" t="s">
        <v>214</v>
      </c>
      <c r="BZ676" s="7" t="s">
        <v>214</v>
      </c>
      <c r="CA676" s="25">
        <v>0</v>
      </c>
      <c r="CB676" s="25">
        <v>0</v>
      </c>
      <c r="CC676" s="25">
        <v>0</v>
      </c>
    </row>
    <row r="677" spans="1:81" x14ac:dyDescent="0.25">
      <c r="A677" s="7">
        <v>513</v>
      </c>
      <c r="B677" s="7">
        <v>44657</v>
      </c>
      <c r="C677" s="7" t="s">
        <v>1887</v>
      </c>
      <c r="D677" s="7" t="s">
        <v>1888</v>
      </c>
      <c r="E677" s="7" t="s">
        <v>1888</v>
      </c>
      <c r="F677" s="7" t="s">
        <v>446</v>
      </c>
      <c r="H677" s="7" t="s">
        <v>224</v>
      </c>
      <c r="I677" s="8">
        <v>24.5</v>
      </c>
      <c r="J677" s="7" t="s">
        <v>214</v>
      </c>
      <c r="K677" s="8">
        <v>300.96951293945313</v>
      </c>
      <c r="L677" s="8">
        <v>2.5913937091827393</v>
      </c>
      <c r="M677" s="7" t="s">
        <v>349</v>
      </c>
      <c r="N677" s="7" t="s">
        <v>214</v>
      </c>
      <c r="O677" s="7" t="s">
        <v>214</v>
      </c>
      <c r="P677" s="7" t="s">
        <v>410</v>
      </c>
      <c r="Q677" s="7" t="s">
        <v>1889</v>
      </c>
      <c r="R677" s="7" t="s">
        <v>242</v>
      </c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7">
        <v>0.67139824639086632</v>
      </c>
      <c r="AT677" s="7">
        <v>2.375233718816113</v>
      </c>
      <c r="AU677" s="7">
        <v>-1.0667542539575117</v>
      </c>
      <c r="AV677" s="7">
        <v>-0.4322280766086134</v>
      </c>
      <c r="AW677" s="7">
        <v>1.4412980044359671</v>
      </c>
      <c r="AX677" s="7">
        <v>1.9228372999762759</v>
      </c>
      <c r="AY677" s="7">
        <v>-1.4688576717621225</v>
      </c>
      <c r="AZ677" s="7">
        <v>-0.76380961760597099</v>
      </c>
      <c r="BA677" s="7">
        <v>-0.4410342242929397</v>
      </c>
      <c r="BB677" s="7">
        <v>0.25674079309268888</v>
      </c>
      <c r="BC677" s="7">
        <v>-2.5731557260734541</v>
      </c>
      <c r="BD677" s="7">
        <v>-1.6705610305548766</v>
      </c>
      <c r="BE677" s="7">
        <v>-0.57285093754319905</v>
      </c>
      <c r="BF677" s="7">
        <v>0.2813688478526028</v>
      </c>
      <c r="BT677" s="7" t="s">
        <v>352</v>
      </c>
      <c r="BU677" s="7" t="s">
        <v>353</v>
      </c>
      <c r="BV677" s="7">
        <v>9.5</v>
      </c>
      <c r="BW677" s="7" t="s">
        <v>213</v>
      </c>
      <c r="BX677" s="9">
        <v>0</v>
      </c>
      <c r="BY677" s="7" t="s">
        <v>214</v>
      </c>
      <c r="BZ677" s="7" t="s">
        <v>214</v>
      </c>
      <c r="CA677" s="25">
        <v>0</v>
      </c>
      <c r="CB677" s="25">
        <v>0</v>
      </c>
      <c r="CC677" s="25">
        <v>0</v>
      </c>
    </row>
    <row r="678" spans="1:81" x14ac:dyDescent="0.25">
      <c r="A678" s="7">
        <v>513</v>
      </c>
      <c r="B678" s="7">
        <v>44657</v>
      </c>
      <c r="C678" s="7" t="s">
        <v>1890</v>
      </c>
      <c r="D678" s="7" t="s">
        <v>1890</v>
      </c>
      <c r="E678" s="7" t="s">
        <v>1890</v>
      </c>
      <c r="F678" s="7" t="s">
        <v>223</v>
      </c>
      <c r="H678" s="7" t="s">
        <v>224</v>
      </c>
      <c r="I678" s="8">
        <v>24.5</v>
      </c>
      <c r="J678" s="7" t="s">
        <v>214</v>
      </c>
      <c r="K678" s="8">
        <v>660.63616943359375</v>
      </c>
      <c r="L678" s="8">
        <v>4.0715579986572266</v>
      </c>
      <c r="M678" s="7" t="s">
        <v>422</v>
      </c>
      <c r="N678" s="7" t="s">
        <v>214</v>
      </c>
      <c r="O678" s="7" t="s">
        <v>214</v>
      </c>
      <c r="P678" s="7" t="s">
        <v>233</v>
      </c>
      <c r="Q678" s="7" t="s">
        <v>1891</v>
      </c>
      <c r="R678" s="7" t="s">
        <v>291</v>
      </c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>
        <v>9.2735520720882855E-2</v>
      </c>
      <c r="AT678" s="8">
        <v>1.8761009428745281</v>
      </c>
      <c r="AU678" s="8">
        <v>2.1662377786403932</v>
      </c>
      <c r="AV678" s="8">
        <v>2.2575817103146534</v>
      </c>
      <c r="AW678" s="8">
        <v>0.24633391719032416</v>
      </c>
      <c r="AX678" s="8">
        <v>0.9266542332999459</v>
      </c>
      <c r="AY678" s="8">
        <v>0.76060916852773297</v>
      </c>
      <c r="AZ678" s="8">
        <v>1.5173977536411971</v>
      </c>
      <c r="BA678" s="8">
        <v>-1.2829647172120877</v>
      </c>
      <c r="BB678" s="8">
        <v>-0.70727521654562053</v>
      </c>
      <c r="BC678" s="8">
        <v>1.6322653867930748</v>
      </c>
      <c r="BD678" s="8">
        <v>2.536363783673302</v>
      </c>
      <c r="BE678" s="8">
        <v>0.60253617577671992</v>
      </c>
      <c r="BF678" s="8">
        <v>1.4011372012096677</v>
      </c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7" t="s">
        <v>352</v>
      </c>
      <c r="BU678" s="7" t="s">
        <v>353</v>
      </c>
      <c r="BV678" s="7">
        <v>17</v>
      </c>
      <c r="BW678" s="7" t="s">
        <v>312</v>
      </c>
      <c r="BX678" s="9">
        <v>0</v>
      </c>
      <c r="BY678" s="7" t="s">
        <v>214</v>
      </c>
      <c r="BZ678" s="7" t="s">
        <v>214</v>
      </c>
      <c r="CA678" s="25">
        <v>0</v>
      </c>
      <c r="CB678" s="25">
        <v>0</v>
      </c>
      <c r="CC678" s="25">
        <v>0</v>
      </c>
    </row>
    <row r="679" spans="1:81" x14ac:dyDescent="0.25">
      <c r="A679" s="7">
        <v>513</v>
      </c>
      <c r="B679" s="7">
        <v>44657</v>
      </c>
      <c r="C679" s="7" t="s">
        <v>1892</v>
      </c>
      <c r="D679" s="7" t="s">
        <v>1893</v>
      </c>
      <c r="E679" s="7" t="s">
        <v>1893</v>
      </c>
      <c r="F679" s="7" t="s">
        <v>212</v>
      </c>
      <c r="H679" s="7" t="s">
        <v>224</v>
      </c>
      <c r="I679" s="8">
        <v>24.5</v>
      </c>
      <c r="J679" s="7" t="s">
        <v>214</v>
      </c>
      <c r="K679" s="8">
        <v>91.243553161621094</v>
      </c>
      <c r="L679" s="8">
        <v>3.6554546356201172</v>
      </c>
      <c r="M679" s="7" t="s">
        <v>349</v>
      </c>
      <c r="N679" s="7" t="s">
        <v>214</v>
      </c>
      <c r="O679" s="7" t="s">
        <v>343</v>
      </c>
      <c r="P679" s="7" t="s">
        <v>936</v>
      </c>
      <c r="Q679" s="7" t="s">
        <v>1894</v>
      </c>
      <c r="R679" s="7" t="s">
        <v>242</v>
      </c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>
        <v>0.7128460246715963</v>
      </c>
      <c r="AT679" s="8">
        <v>2.3280806062954857</v>
      </c>
      <c r="AU679" s="8">
        <v>0.13948716624856522</v>
      </c>
      <c r="AV679" s="8">
        <v>1.8408944085065959</v>
      </c>
      <c r="AW679" s="8">
        <v>1.4574557150075678</v>
      </c>
      <c r="AX679" s="8">
        <v>1.9062137281926586</v>
      </c>
      <c r="AY679" s="8">
        <v>0.81861972905134961</v>
      </c>
      <c r="AZ679" s="8">
        <v>1.4606350700809487</v>
      </c>
      <c r="BA679" s="8">
        <v>-0.440963710250242</v>
      </c>
      <c r="BB679" s="8">
        <v>0.25664622039239582</v>
      </c>
      <c r="BC679" s="8">
        <v>0.14467711025649815</v>
      </c>
      <c r="BD679" s="8">
        <v>0.76342375951908292</v>
      </c>
      <c r="BE679" s="8">
        <v>0.47202033916422254</v>
      </c>
      <c r="BF679" s="8">
        <v>1.4259822988311948</v>
      </c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7" t="s">
        <v>352</v>
      </c>
      <c r="BU679" s="7" t="s">
        <v>353</v>
      </c>
      <c r="BV679" s="7">
        <v>9.5</v>
      </c>
      <c r="BW679" s="7" t="s">
        <v>213</v>
      </c>
      <c r="BX679" s="9">
        <v>0</v>
      </c>
      <c r="BY679" s="7" t="s">
        <v>214</v>
      </c>
      <c r="BZ679" s="7" t="s">
        <v>214</v>
      </c>
      <c r="CA679" s="25">
        <v>0</v>
      </c>
      <c r="CB679" s="25">
        <v>0</v>
      </c>
      <c r="CC679" s="25">
        <v>0</v>
      </c>
    </row>
    <row r="680" spans="1:81" x14ac:dyDescent="0.25">
      <c r="A680" s="7">
        <v>513</v>
      </c>
      <c r="B680" s="7">
        <v>44657</v>
      </c>
      <c r="C680" s="7" t="s">
        <v>1895</v>
      </c>
      <c r="D680" s="7" t="s">
        <v>1895</v>
      </c>
      <c r="E680" s="7" t="s">
        <v>1895</v>
      </c>
      <c r="F680" s="7" t="s">
        <v>212</v>
      </c>
      <c r="H680" s="7" t="s">
        <v>224</v>
      </c>
      <c r="I680" s="8">
        <v>24.5</v>
      </c>
      <c r="J680" s="7" t="s">
        <v>214</v>
      </c>
      <c r="K680" s="8">
        <v>5108.1064453125</v>
      </c>
      <c r="L680" s="8">
        <v>4.9960751533508301</v>
      </c>
      <c r="M680" s="7" t="s">
        <v>429</v>
      </c>
      <c r="N680" s="7" t="s">
        <v>214</v>
      </c>
      <c r="O680" s="7" t="s">
        <v>214</v>
      </c>
      <c r="P680" s="7" t="s">
        <v>217</v>
      </c>
      <c r="Q680" s="7" t="s">
        <v>22053</v>
      </c>
      <c r="R680" s="7" t="s">
        <v>286</v>
      </c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>
        <v>5.7456347374509109</v>
      </c>
      <c r="AT680" s="8">
        <v>3.9422183604313901</v>
      </c>
      <c r="AU680" s="8">
        <v>5.5676074004545448</v>
      </c>
      <c r="AV680" s="8">
        <v>3.8313310288838802</v>
      </c>
      <c r="AW680" s="8">
        <v>2.3627855598534957</v>
      </c>
      <c r="AX680" s="8">
        <v>2.5053717928259767</v>
      </c>
      <c r="AY680" s="8">
        <v>5.4752773391960954</v>
      </c>
      <c r="AZ680" s="8">
        <v>3.6689403412866843</v>
      </c>
      <c r="BA680" s="8">
        <v>-0.28696793940459958</v>
      </c>
      <c r="BB680" s="8">
        <v>-5.7843512922948863E-2</v>
      </c>
      <c r="BC680" s="8">
        <v>-0.28696793940459958</v>
      </c>
      <c r="BD680" s="8">
        <v>-5.7843512922948863E-2</v>
      </c>
      <c r="BE680" s="8">
        <v>3.0962281930243072</v>
      </c>
      <c r="BF680" s="8">
        <v>2.3053624162636726</v>
      </c>
      <c r="BT680" s="7" t="s">
        <v>352</v>
      </c>
      <c r="BU680" s="7" t="s">
        <v>353</v>
      </c>
      <c r="BV680" s="7">
        <v>24.5</v>
      </c>
      <c r="BW680" s="7" t="s">
        <v>224</v>
      </c>
      <c r="BX680" s="9">
        <v>0</v>
      </c>
      <c r="BY680" s="7" t="s">
        <v>214</v>
      </c>
      <c r="BZ680" s="7" t="s">
        <v>214</v>
      </c>
      <c r="CA680" s="25">
        <v>0</v>
      </c>
      <c r="CB680" s="25">
        <v>0</v>
      </c>
      <c r="CC680" s="25">
        <v>0</v>
      </c>
    </row>
    <row r="681" spans="1:81" x14ac:dyDescent="0.25">
      <c r="A681" s="7">
        <v>513</v>
      </c>
      <c r="B681" s="7">
        <v>44657</v>
      </c>
      <c r="C681" s="7" t="s">
        <v>17523</v>
      </c>
      <c r="D681" s="7" t="s">
        <v>17524</v>
      </c>
      <c r="E681" s="7" t="s">
        <v>17524</v>
      </c>
      <c r="F681" s="7" t="s">
        <v>237</v>
      </c>
      <c r="H681" s="7" t="s">
        <v>224</v>
      </c>
      <c r="I681" s="8">
        <v>24.5</v>
      </c>
      <c r="J681" s="7" t="s">
        <v>214</v>
      </c>
      <c r="K681" s="8">
        <v>4554.29736328125</v>
      </c>
      <c r="L681" s="8">
        <v>3.0636999607086182</v>
      </c>
      <c r="M681" s="7" t="s">
        <v>322</v>
      </c>
      <c r="N681" s="7" t="s">
        <v>214</v>
      </c>
      <c r="O681" s="7" t="s">
        <v>214</v>
      </c>
      <c r="P681" s="7" t="s">
        <v>240</v>
      </c>
      <c r="Q681" s="7" t="s">
        <v>17525</v>
      </c>
      <c r="R681" s="7" t="s">
        <v>291</v>
      </c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7" t="s">
        <v>214</v>
      </c>
      <c r="BU681" s="7" t="s">
        <v>214</v>
      </c>
      <c r="BV681" s="7">
        <v>17.5</v>
      </c>
      <c r="BW681" s="7" t="s">
        <v>312</v>
      </c>
      <c r="BX681" s="9">
        <v>0</v>
      </c>
      <c r="BY681" s="7" t="s">
        <v>214</v>
      </c>
      <c r="BZ681" s="7" t="s">
        <v>214</v>
      </c>
      <c r="CA681" s="25">
        <v>0</v>
      </c>
      <c r="CB681" s="25">
        <v>0</v>
      </c>
      <c r="CC681" s="25">
        <v>0</v>
      </c>
    </row>
    <row r="682" spans="1:81" x14ac:dyDescent="0.25">
      <c r="A682" s="7">
        <v>513</v>
      </c>
      <c r="B682" s="7">
        <v>44657</v>
      </c>
      <c r="C682" s="7" t="s">
        <v>1896</v>
      </c>
      <c r="D682" s="7" t="s">
        <v>1896</v>
      </c>
      <c r="E682" s="7" t="s">
        <v>1896</v>
      </c>
      <c r="F682" s="7" t="s">
        <v>409</v>
      </c>
      <c r="G682" s="7">
        <v>2</v>
      </c>
      <c r="H682" s="7" t="s">
        <v>213</v>
      </c>
      <c r="I682" s="8">
        <v>9.5</v>
      </c>
      <c r="J682" s="7" t="s">
        <v>214</v>
      </c>
      <c r="K682" s="8">
        <v>112.58404541015625</v>
      </c>
      <c r="L682" s="8">
        <v>4.7106590270996094</v>
      </c>
      <c r="M682" s="7" t="s">
        <v>349</v>
      </c>
      <c r="N682" s="7" t="s">
        <v>231</v>
      </c>
      <c r="O682" s="7" t="s">
        <v>214</v>
      </c>
      <c r="P682" s="7" t="s">
        <v>410</v>
      </c>
      <c r="Q682" s="7" t="s">
        <v>1897</v>
      </c>
      <c r="R682" s="7" t="s">
        <v>242</v>
      </c>
      <c r="T682" s="8">
        <v>0.31920003890991211</v>
      </c>
      <c r="U682" s="8">
        <v>0.39094769954681396</v>
      </c>
      <c r="V682" s="8">
        <v>0.30660068988800049</v>
      </c>
      <c r="W682" s="8">
        <v>0.17986136674880981</v>
      </c>
      <c r="X682" s="8">
        <v>0.18120375275611877</v>
      </c>
      <c r="Y682" s="8">
        <v>0.38622680306434631</v>
      </c>
      <c r="Z682" s="8">
        <v>0.31978049874305725</v>
      </c>
      <c r="AA682" s="8">
        <v>0.4381745457649231</v>
      </c>
      <c r="AB682" s="8">
        <v>0.49532097578048706</v>
      </c>
      <c r="AC682" s="8">
        <v>0.38177743554115295</v>
      </c>
      <c r="AD682" s="8">
        <v>9.5053352415561676E-2</v>
      </c>
      <c r="AE682" s="8">
        <v>0.29540795087814331</v>
      </c>
      <c r="AF682" s="8">
        <v>0.50585514307022095</v>
      </c>
      <c r="AG682" s="8">
        <v>0.62184864282608032</v>
      </c>
      <c r="AH682" s="8">
        <v>1.2863164767622948E-2</v>
      </c>
      <c r="AI682" s="8">
        <v>4.90567646920681E-2</v>
      </c>
      <c r="AJ682" s="8">
        <v>9.1241642832756042E-2</v>
      </c>
      <c r="AK682" s="8">
        <v>6.1925079673528671E-2</v>
      </c>
      <c r="AL682" s="8">
        <v>2.0181853324174881E-2</v>
      </c>
      <c r="AM682" s="8">
        <v>1.4099806547164917E-2</v>
      </c>
      <c r="AN682" s="8">
        <v>5.3750112652778625E-2</v>
      </c>
      <c r="AO682" s="8">
        <v>2.1220721304416656E-2</v>
      </c>
      <c r="AP682" s="8">
        <v>-1.2735977172851563</v>
      </c>
      <c r="AQ682" s="8"/>
      <c r="AR682" s="8"/>
      <c r="AS682" s="8">
        <v>0.92053054687704883</v>
      </c>
      <c r="AT682" s="8">
        <v>1.1445394984710728</v>
      </c>
      <c r="AU682" s="8">
        <v>0.86036138867032963</v>
      </c>
      <c r="AV682" s="8">
        <v>-1.0871626004175847</v>
      </c>
      <c r="AW682" s="8">
        <v>0.90647994998929393</v>
      </c>
      <c r="AX682" s="8">
        <v>-0.49152253926843503</v>
      </c>
      <c r="AY682" s="8">
        <v>0.83949981599488888</v>
      </c>
      <c r="AZ682" s="8">
        <v>-3.0455531483886644</v>
      </c>
      <c r="BA682" s="8">
        <v>0.90440341867361973</v>
      </c>
      <c r="BB682" s="8">
        <v>-0.17181231397009072</v>
      </c>
      <c r="BC682" s="8">
        <v>0.73881131802918598</v>
      </c>
      <c r="BD682" s="8">
        <v>0.71462550096667443</v>
      </c>
      <c r="BE682" s="8">
        <v>0.86168107303906127</v>
      </c>
      <c r="BF682" s="8">
        <v>-0.48948093376783791</v>
      </c>
      <c r="BG682" s="8">
        <v>-7.2441834967324565</v>
      </c>
      <c r="BH682" s="8">
        <v>-50</v>
      </c>
      <c r="BI682" s="8">
        <v>-16.375853989229931</v>
      </c>
      <c r="BJ682" s="8">
        <v>-16.562845990588833</v>
      </c>
      <c r="BK682" s="8">
        <v>-38.193932574685853</v>
      </c>
      <c r="BL682" s="8">
        <v>1.7799112208036608E-6</v>
      </c>
      <c r="BM682" s="8">
        <v>-21.396135711887641</v>
      </c>
      <c r="BN682" s="8">
        <v>120.73984024771256</v>
      </c>
      <c r="BO682" s="8">
        <v>213.80526087685578</v>
      </c>
      <c r="BP682" s="8">
        <v>131.02064430169176</v>
      </c>
      <c r="BQ682" s="8">
        <v>131.23116746141503</v>
      </c>
      <c r="BR682" s="8">
        <v>155.58431980396503</v>
      </c>
      <c r="BS682" s="8">
        <v>112.58404340626019</v>
      </c>
      <c r="BT682" s="7" t="s">
        <v>243</v>
      </c>
      <c r="BU682" s="7" t="s">
        <v>244</v>
      </c>
      <c r="BV682" s="7">
        <v>6.5</v>
      </c>
      <c r="BW682" s="7" t="s">
        <v>402</v>
      </c>
      <c r="BX682" s="9">
        <v>0</v>
      </c>
      <c r="BY682" s="7" t="s">
        <v>231</v>
      </c>
      <c r="BZ682" s="7" t="s">
        <v>214</v>
      </c>
      <c r="CA682" s="25">
        <v>0</v>
      </c>
      <c r="CB682" s="25">
        <v>0</v>
      </c>
      <c r="CC682" s="25">
        <v>0</v>
      </c>
    </row>
    <row r="683" spans="1:81" x14ac:dyDescent="0.25">
      <c r="A683" s="7">
        <v>513</v>
      </c>
      <c r="B683" s="7">
        <v>44657</v>
      </c>
      <c r="C683" s="7" t="s">
        <v>1898</v>
      </c>
      <c r="D683" s="7" t="s">
        <v>1899</v>
      </c>
      <c r="E683" s="7" t="s">
        <v>1900</v>
      </c>
      <c r="F683" s="7" t="s">
        <v>331</v>
      </c>
      <c r="H683" s="7" t="s">
        <v>238</v>
      </c>
      <c r="I683" s="8">
        <v>13.5</v>
      </c>
      <c r="J683" s="7" t="s">
        <v>214</v>
      </c>
      <c r="K683" s="8">
        <v>166.64202880859375</v>
      </c>
      <c r="L683" s="8">
        <v>6.111518383026123</v>
      </c>
      <c r="M683" s="7" t="s">
        <v>732</v>
      </c>
      <c r="N683" s="7" t="s">
        <v>295</v>
      </c>
      <c r="O683" s="7" t="s">
        <v>268</v>
      </c>
      <c r="P683" s="7" t="s">
        <v>481</v>
      </c>
      <c r="Q683" s="7" t="s">
        <v>1901</v>
      </c>
      <c r="R683" s="7" t="s">
        <v>291</v>
      </c>
      <c r="S683" s="7">
        <v>3</v>
      </c>
      <c r="T683" s="8">
        <v>0.89897269010543823</v>
      </c>
      <c r="U683" s="8">
        <v>0.88107943534851074</v>
      </c>
      <c r="V683" s="8">
        <v>0.88669312000274658</v>
      </c>
      <c r="W683" s="8">
        <v>0.72900873422622681</v>
      </c>
      <c r="X683" s="8">
        <v>0.45834943652153015</v>
      </c>
      <c r="Y683" s="8">
        <v>0.85859048366546631</v>
      </c>
      <c r="Z683" s="8">
        <v>0.7611011266708374</v>
      </c>
      <c r="AA683" s="8">
        <v>0.95130789279937744</v>
      </c>
      <c r="AB683" s="8">
        <v>0.94740444421768188</v>
      </c>
      <c r="AC683" s="8">
        <v>0.98008555173873901</v>
      </c>
      <c r="AD683" s="8">
        <v>0.89619320631027222</v>
      </c>
      <c r="AE683" s="8">
        <v>0.78851056098937988</v>
      </c>
      <c r="AF683" s="8">
        <v>0.95945143699645996</v>
      </c>
      <c r="AG683" s="8">
        <v>0.86605352163314819</v>
      </c>
      <c r="AH683" s="8">
        <v>5.5860094726085663E-2</v>
      </c>
      <c r="AI683" s="8">
        <v>0.59997934103012085</v>
      </c>
      <c r="AJ683" s="8">
        <v>0.89298331737518311</v>
      </c>
      <c r="AK683" s="8">
        <v>0.77771526575088501</v>
      </c>
      <c r="AL683" s="8">
        <v>0.35523009300231934</v>
      </c>
      <c r="AM683" s="8">
        <v>0.15488041937351227</v>
      </c>
      <c r="AN683" s="8">
        <v>0.51889187097549438</v>
      </c>
      <c r="AO683" s="8">
        <v>0.21933318674564362</v>
      </c>
      <c r="AP683" s="8">
        <v>-0.66359466314315796</v>
      </c>
      <c r="AQ683" s="8"/>
      <c r="AR683" s="8"/>
      <c r="AS683" s="8">
        <v>-1.0147683654943191</v>
      </c>
      <c r="AT683" s="8">
        <v>-2.0505856159817686</v>
      </c>
      <c r="AU683" s="8">
        <v>-0.9773710495947977</v>
      </c>
      <c r="AV683" s="8">
        <v>-2.3564788140692157</v>
      </c>
      <c r="AW683" s="8">
        <v>0.31415350003714076</v>
      </c>
      <c r="AX683" s="8">
        <v>-0.638372665862737</v>
      </c>
      <c r="AY683" s="8">
        <v>-0.72008712249753415</v>
      </c>
      <c r="AZ683" s="8">
        <v>-1.2875805307030121</v>
      </c>
      <c r="BA683" s="8">
        <v>-0.25666855106835385</v>
      </c>
      <c r="BB683" s="8">
        <v>-1.1620852643621604</v>
      </c>
      <c r="BC683" s="8">
        <v>-0.25666855106835385</v>
      </c>
      <c r="BD683" s="8">
        <v>-1.1620852643621604</v>
      </c>
      <c r="BE683" s="8">
        <v>-0.48523502328103635</v>
      </c>
      <c r="BF683" s="8">
        <v>-1.4428646925568422</v>
      </c>
      <c r="BG683" s="7">
        <v>-50</v>
      </c>
      <c r="BH683" s="7">
        <v>-14.596651091330241</v>
      </c>
      <c r="BI683" s="7">
        <v>-47.186845347894177</v>
      </c>
      <c r="BJ683" s="7">
        <v>-19.072340934863639</v>
      </c>
      <c r="BK683" s="7">
        <v>-45.08742020984571</v>
      </c>
      <c r="BL683" s="7">
        <v>-45.08742020984571</v>
      </c>
      <c r="BM683" s="7">
        <v>-36.838446298963241</v>
      </c>
      <c r="BN683" s="7">
        <v>270.03024425680195</v>
      </c>
      <c r="BO683" s="7">
        <v>190.9661843252982</v>
      </c>
      <c r="BP683" s="7">
        <v>245.27514522709814</v>
      </c>
      <c r="BQ683" s="7">
        <v>198.42456468374243</v>
      </c>
      <c r="BR683" s="7">
        <v>241.77662058373656</v>
      </c>
      <c r="BS683" s="7">
        <v>241.77662058373656</v>
      </c>
      <c r="BT683" s="7" t="s">
        <v>338</v>
      </c>
      <c r="BU683" s="7" t="s">
        <v>339</v>
      </c>
      <c r="BV683" s="7">
        <v>13.833333015441895</v>
      </c>
      <c r="BW683" s="7" t="s">
        <v>238</v>
      </c>
      <c r="BX683" s="9">
        <v>2.5</v>
      </c>
      <c r="BY683" s="7" t="s">
        <v>295</v>
      </c>
      <c r="BZ683" s="7" t="s">
        <v>214</v>
      </c>
      <c r="CA683" s="25">
        <v>0</v>
      </c>
      <c r="CB683" s="25">
        <v>0</v>
      </c>
      <c r="CC683" s="25">
        <v>0</v>
      </c>
    </row>
    <row r="684" spans="1:81" x14ac:dyDescent="0.25">
      <c r="A684" s="7">
        <v>513</v>
      </c>
      <c r="B684" s="7">
        <v>44657</v>
      </c>
      <c r="C684" s="7" t="s">
        <v>1902</v>
      </c>
      <c r="D684" s="7" t="s">
        <v>1903</v>
      </c>
      <c r="E684" s="7" t="s">
        <v>1903</v>
      </c>
      <c r="F684" s="7" t="s">
        <v>212</v>
      </c>
      <c r="H684" s="7" t="s">
        <v>224</v>
      </c>
      <c r="I684" s="8">
        <v>24.5</v>
      </c>
      <c r="J684" s="7" t="s">
        <v>214</v>
      </c>
      <c r="K684" s="8">
        <v>79.686088562011719</v>
      </c>
      <c r="L684" s="8">
        <v>3.4633998870849609</v>
      </c>
      <c r="M684" s="7" t="s">
        <v>637</v>
      </c>
      <c r="N684" s="7" t="s">
        <v>214</v>
      </c>
      <c r="O684" s="7" t="s">
        <v>343</v>
      </c>
      <c r="P684" s="7" t="s">
        <v>217</v>
      </c>
      <c r="Q684" s="7" t="s">
        <v>1904</v>
      </c>
      <c r="R684" s="7" t="s">
        <v>219</v>
      </c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>
        <v>0.63188825718278374</v>
      </c>
      <c r="AT684" s="8">
        <v>2.2312193727208385</v>
      </c>
      <c r="AU684" s="8">
        <v>5.2631926083274036E-2</v>
      </c>
      <c r="AV684" s="8">
        <v>1.6948395868853319</v>
      </c>
      <c r="AW684" s="8">
        <v>0.23318094314826543</v>
      </c>
      <c r="AX684" s="8">
        <v>0.77674247338033975</v>
      </c>
      <c r="AY684" s="8">
        <v>-0.29834600945080725</v>
      </c>
      <c r="AZ684" s="8">
        <v>0.91073066829992555</v>
      </c>
      <c r="BA684" s="8">
        <v>2.695974373648105</v>
      </c>
      <c r="BB684" s="8">
        <v>2.9170180145346039</v>
      </c>
      <c r="BC684" s="8">
        <v>2.695974373648105</v>
      </c>
      <c r="BD684" s="8">
        <v>2.9170180145346039</v>
      </c>
      <c r="BE684" s="8">
        <v>1.001883977376621</v>
      </c>
      <c r="BF684" s="8">
        <v>1.9079280217259404</v>
      </c>
      <c r="BT684" s="7" t="s">
        <v>352</v>
      </c>
      <c r="BU684" s="7" t="s">
        <v>353</v>
      </c>
      <c r="BV684" s="7">
        <v>9.5</v>
      </c>
      <c r="BW684" s="7" t="s">
        <v>213</v>
      </c>
      <c r="BX684" s="9">
        <v>0</v>
      </c>
      <c r="BY684" s="7" t="s">
        <v>214</v>
      </c>
      <c r="BZ684" s="7" t="s">
        <v>214</v>
      </c>
      <c r="CA684" s="25">
        <v>0</v>
      </c>
      <c r="CB684" s="25">
        <v>0</v>
      </c>
      <c r="CC684" s="25">
        <v>0</v>
      </c>
    </row>
    <row r="685" spans="1:81" x14ac:dyDescent="0.25">
      <c r="A685" s="7">
        <v>513</v>
      </c>
      <c r="B685" s="7">
        <v>44657</v>
      </c>
      <c r="C685" s="7" t="s">
        <v>1905</v>
      </c>
      <c r="D685" s="7" t="s">
        <v>1906</v>
      </c>
      <c r="E685" s="7" t="s">
        <v>1906</v>
      </c>
      <c r="F685" s="7" t="s">
        <v>212</v>
      </c>
      <c r="H685" s="7" t="s">
        <v>224</v>
      </c>
      <c r="I685" s="8">
        <v>24.5</v>
      </c>
      <c r="J685" s="7" t="s">
        <v>214</v>
      </c>
      <c r="K685" s="8">
        <v>267.44619750976563</v>
      </c>
      <c r="L685" s="8">
        <v>0.67900002002716064</v>
      </c>
      <c r="M685" s="7" t="s">
        <v>349</v>
      </c>
      <c r="N685" s="7" t="s">
        <v>214</v>
      </c>
      <c r="O685" s="7" t="s">
        <v>214</v>
      </c>
      <c r="P685" s="7" t="s">
        <v>249</v>
      </c>
      <c r="Q685" s="7" t="s">
        <v>1907</v>
      </c>
      <c r="R685" s="7" t="s">
        <v>242</v>
      </c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>
        <v>0.91594520561034076</v>
      </c>
      <c r="AT685" s="8">
        <v>2.4375256167911838</v>
      </c>
      <c r="AU685" s="8">
        <v>0.32352253969409356</v>
      </c>
      <c r="AV685" s="8">
        <v>1.9804469710616488</v>
      </c>
      <c r="AW685" s="8">
        <v>1.542088785427099</v>
      </c>
      <c r="AX685" s="8">
        <v>1.9339108837072934</v>
      </c>
      <c r="AY685" s="8">
        <v>1.0362297563735712</v>
      </c>
      <c r="AZ685" s="8">
        <v>1.56306734634554</v>
      </c>
      <c r="BA685" s="8">
        <v>-0.439814826121328</v>
      </c>
      <c r="BB685" s="8">
        <v>0.25749879017407723</v>
      </c>
      <c r="BC685" s="8">
        <v>0.16564500411615332</v>
      </c>
      <c r="BD685" s="8">
        <v>0.77765661772556449</v>
      </c>
      <c r="BE685" s="8">
        <v>0.5906027441833217</v>
      </c>
      <c r="BF685" s="8">
        <v>1.4916843709675514</v>
      </c>
      <c r="BT685" s="7" t="s">
        <v>214</v>
      </c>
      <c r="BU685" s="7" t="s">
        <v>214</v>
      </c>
      <c r="BV685" s="7">
        <v>24.5</v>
      </c>
      <c r="BW685" s="7" t="s">
        <v>224</v>
      </c>
      <c r="BX685" s="9">
        <v>0</v>
      </c>
      <c r="BY685" s="7" t="s">
        <v>214</v>
      </c>
      <c r="BZ685" s="7" t="s">
        <v>214</v>
      </c>
      <c r="CA685" s="25">
        <v>0</v>
      </c>
      <c r="CB685" s="25">
        <v>0</v>
      </c>
      <c r="CC685" s="25">
        <v>0</v>
      </c>
    </row>
    <row r="686" spans="1:81" x14ac:dyDescent="0.25">
      <c r="A686" s="7">
        <v>513</v>
      </c>
      <c r="B686" s="7">
        <v>44657</v>
      </c>
      <c r="C686" s="7" t="s">
        <v>1908</v>
      </c>
      <c r="D686" s="7" t="s">
        <v>1908</v>
      </c>
      <c r="E686" s="7" t="s">
        <v>1908</v>
      </c>
      <c r="F686" s="7" t="s">
        <v>212</v>
      </c>
      <c r="H686" s="7" t="s">
        <v>224</v>
      </c>
      <c r="I686" s="8">
        <v>24.5</v>
      </c>
      <c r="J686" s="7" t="s">
        <v>214</v>
      </c>
      <c r="K686" s="8">
        <v>106.74810791015625</v>
      </c>
      <c r="L686" s="8">
        <v>3.9042000770568848</v>
      </c>
      <c r="M686" s="7" t="s">
        <v>361</v>
      </c>
      <c r="N686" s="7" t="s">
        <v>214</v>
      </c>
      <c r="O686" s="7" t="s">
        <v>214</v>
      </c>
      <c r="P686" s="7" t="s">
        <v>936</v>
      </c>
      <c r="Q686" s="7" t="s">
        <v>1909</v>
      </c>
      <c r="R686" s="7" t="s">
        <v>242</v>
      </c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>
        <v>0.7545076794660015</v>
      </c>
      <c r="AT686" s="8">
        <v>2.3114312696668029</v>
      </c>
      <c r="AU686" s="8">
        <v>0.16847087351592099</v>
      </c>
      <c r="AV686" s="8">
        <v>1.8199658200307427</v>
      </c>
      <c r="AW686" s="8">
        <v>1.4832636033899564</v>
      </c>
      <c r="AX686" s="8">
        <v>1.9085256405858366</v>
      </c>
      <c r="AY686" s="8">
        <v>0.87432537176480074</v>
      </c>
      <c r="AZ686" s="8">
        <v>1.459753971379441</v>
      </c>
      <c r="BA686" s="8">
        <v>2.0455029961297062</v>
      </c>
      <c r="BB686" s="8">
        <v>2.1682502305749787</v>
      </c>
      <c r="BC686" s="8">
        <v>1.792001250786893</v>
      </c>
      <c r="BD686" s="8">
        <v>1.6398758570310521</v>
      </c>
      <c r="BE686" s="8">
        <v>1.1863452958422132</v>
      </c>
      <c r="BF686" s="8">
        <v>1.8846337982114756</v>
      </c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7" t="s">
        <v>352</v>
      </c>
      <c r="BU686" s="7" t="s">
        <v>353</v>
      </c>
      <c r="BV686" s="7">
        <v>9.5</v>
      </c>
      <c r="BW686" s="7" t="s">
        <v>213</v>
      </c>
      <c r="BX686" s="9">
        <v>0</v>
      </c>
      <c r="BY686" s="7" t="s">
        <v>214</v>
      </c>
      <c r="BZ686" s="7" t="s">
        <v>214</v>
      </c>
      <c r="CA686" s="25">
        <v>0</v>
      </c>
      <c r="CB686" s="25">
        <v>0</v>
      </c>
      <c r="CC686" s="25">
        <v>0</v>
      </c>
    </row>
    <row r="687" spans="1:81" x14ac:dyDescent="0.25">
      <c r="A687" s="7">
        <v>513</v>
      </c>
      <c r="B687" s="7">
        <v>44657</v>
      </c>
      <c r="C687" s="7" t="s">
        <v>2476</v>
      </c>
      <c r="D687" s="7" t="s">
        <v>2476</v>
      </c>
      <c r="E687" s="7" t="s">
        <v>2476</v>
      </c>
      <c r="F687" s="7" t="s">
        <v>280</v>
      </c>
      <c r="H687" s="7" t="s">
        <v>224</v>
      </c>
      <c r="I687" s="8">
        <v>24.5</v>
      </c>
      <c r="J687" s="7" t="s">
        <v>214</v>
      </c>
      <c r="K687" s="8">
        <v>570.0982666015625</v>
      </c>
      <c r="L687" s="8">
        <v>5.5043206214904785</v>
      </c>
      <c r="M687" s="7" t="s">
        <v>349</v>
      </c>
      <c r="N687" s="7" t="s">
        <v>214</v>
      </c>
      <c r="O687" s="7" t="s">
        <v>214</v>
      </c>
      <c r="P687" s="7" t="s">
        <v>284</v>
      </c>
      <c r="Q687" s="7" t="s">
        <v>2477</v>
      </c>
      <c r="R687" s="7" t="s">
        <v>242</v>
      </c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7">
        <v>1.4474456654691892</v>
      </c>
      <c r="AT687" s="7">
        <v>2.4088711922738018</v>
      </c>
      <c r="AU687" s="7">
        <v>-1.1532569156408801</v>
      </c>
      <c r="AV687" s="7">
        <v>-0.40682103610200826</v>
      </c>
      <c r="AW687" s="7">
        <v>1.7132494157198461</v>
      </c>
      <c r="AX687" s="7">
        <v>1.9022972984152886</v>
      </c>
      <c r="AY687" s="7">
        <v>0.6504426310541056</v>
      </c>
      <c r="AZ687" s="7">
        <v>1.5336713596553377</v>
      </c>
      <c r="BA687" s="7">
        <v>-0.4389956343858889</v>
      </c>
      <c r="BB687" s="7">
        <v>0.25686569935502512</v>
      </c>
      <c r="BC687" s="7">
        <v>-2.1894935646504341</v>
      </c>
      <c r="BD687" s="7">
        <v>-1.6861057432359672</v>
      </c>
      <c r="BE687" s="7">
        <v>4.8985995943230014E-3</v>
      </c>
      <c r="BF687" s="7">
        <v>0.66812979506024617</v>
      </c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7" t="s">
        <v>352</v>
      </c>
      <c r="BU687" s="7" t="s">
        <v>353</v>
      </c>
      <c r="BV687" s="7">
        <v>12.5</v>
      </c>
      <c r="BW687" s="7" t="s">
        <v>245</v>
      </c>
      <c r="BX687" s="9">
        <v>0</v>
      </c>
      <c r="BY687" s="7" t="s">
        <v>214</v>
      </c>
      <c r="BZ687" s="7" t="s">
        <v>214</v>
      </c>
      <c r="CA687" s="25">
        <v>0</v>
      </c>
      <c r="CB687" s="25">
        <v>0</v>
      </c>
      <c r="CC687" s="25">
        <v>0</v>
      </c>
    </row>
    <row r="688" spans="1:81" x14ac:dyDescent="0.25">
      <c r="A688" s="7">
        <v>513</v>
      </c>
      <c r="B688" s="7">
        <v>44657</v>
      </c>
      <c r="C688" s="7" t="s">
        <v>2478</v>
      </c>
      <c r="D688" s="7" t="s">
        <v>2478</v>
      </c>
      <c r="E688" s="7" t="s">
        <v>2478</v>
      </c>
      <c r="F688" s="7" t="s">
        <v>409</v>
      </c>
      <c r="H688" s="7" t="s">
        <v>224</v>
      </c>
      <c r="I688" s="8">
        <v>24.5</v>
      </c>
      <c r="J688" s="7" t="s">
        <v>214</v>
      </c>
      <c r="K688" s="8">
        <v>115.23679351806641</v>
      </c>
      <c r="L688" s="8">
        <v>3.5043234825134277</v>
      </c>
      <c r="M688" s="7" t="s">
        <v>349</v>
      </c>
      <c r="N688" s="7" t="s">
        <v>214</v>
      </c>
      <c r="O688" s="7" t="s">
        <v>374</v>
      </c>
      <c r="P688" s="7" t="s">
        <v>410</v>
      </c>
      <c r="Q688" s="7" t="s">
        <v>2479</v>
      </c>
      <c r="R688" s="7" t="s">
        <v>242</v>
      </c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>
        <v>0.37547795426363378</v>
      </c>
      <c r="AT688" s="8">
        <v>2.0185798523237248</v>
      </c>
      <c r="AU688" s="8">
        <v>-1.6946237283000958</v>
      </c>
      <c r="AV688" s="8">
        <v>-0.96319717257073656</v>
      </c>
      <c r="AW688" s="8">
        <v>1.3199119429016455</v>
      </c>
      <c r="AX688" s="8">
        <v>1.8318726786756774</v>
      </c>
      <c r="AY688" s="8">
        <v>0.54761532462335716</v>
      </c>
      <c r="AZ688" s="8">
        <v>0.99257303567351352</v>
      </c>
      <c r="BA688" s="8">
        <v>-0.44335673778781048</v>
      </c>
      <c r="BB688" s="8">
        <v>0.25453564928459327</v>
      </c>
      <c r="BC688" s="8">
        <v>0.64129040210024435</v>
      </c>
      <c r="BD688" s="8">
        <v>1.3736334012615141</v>
      </c>
      <c r="BE688" s="8">
        <v>0.12438585963349574</v>
      </c>
      <c r="BF688" s="8">
        <v>0.91799957410804789</v>
      </c>
      <c r="BT688" s="7" t="s">
        <v>214</v>
      </c>
      <c r="BU688" s="7" t="s">
        <v>214</v>
      </c>
      <c r="BV688" s="7">
        <v>10.5</v>
      </c>
      <c r="BW688" s="7" t="s">
        <v>345</v>
      </c>
      <c r="BX688" s="9">
        <v>0</v>
      </c>
      <c r="BY688" s="7" t="s">
        <v>214</v>
      </c>
      <c r="BZ688" s="7" t="s">
        <v>214</v>
      </c>
      <c r="CA688" s="25">
        <v>0</v>
      </c>
      <c r="CB688" s="25">
        <v>0</v>
      </c>
      <c r="CC688" s="25">
        <v>0</v>
      </c>
    </row>
    <row r="689" spans="1:81" x14ac:dyDescent="0.25">
      <c r="A689" s="7">
        <v>513</v>
      </c>
      <c r="B689" s="7">
        <v>44657</v>
      </c>
      <c r="C689" s="7" t="s">
        <v>2480</v>
      </c>
      <c r="D689" s="7" t="s">
        <v>2481</v>
      </c>
      <c r="E689" s="7" t="s">
        <v>2481</v>
      </c>
      <c r="F689" s="7" t="s">
        <v>212</v>
      </c>
      <c r="H689" s="7" t="s">
        <v>224</v>
      </c>
      <c r="I689" s="8">
        <v>24.5</v>
      </c>
      <c r="J689" s="7" t="s">
        <v>214</v>
      </c>
      <c r="K689" s="8">
        <v>613.93853759765625</v>
      </c>
      <c r="L689" s="8">
        <v>1.6153000593185425</v>
      </c>
      <c r="M689" s="7" t="s">
        <v>349</v>
      </c>
      <c r="N689" s="7" t="s">
        <v>214</v>
      </c>
      <c r="O689" s="7" t="s">
        <v>374</v>
      </c>
      <c r="P689" s="7" t="s">
        <v>410</v>
      </c>
      <c r="Q689" s="7" t="s">
        <v>2482</v>
      </c>
      <c r="R689" s="7" t="s">
        <v>242</v>
      </c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7">
        <v>0.39986713409144831</v>
      </c>
      <c r="AT689" s="7">
        <v>1.9459978427737639</v>
      </c>
      <c r="AU689" s="7">
        <v>-1.5604481060743502</v>
      </c>
      <c r="AV689" s="7">
        <v>-0.84824159056573656</v>
      </c>
      <c r="AW689" s="7">
        <v>1.3185707901417989</v>
      </c>
      <c r="AX689" s="7">
        <v>1.8412089167352919</v>
      </c>
      <c r="AY689" s="7">
        <v>-1.3545654063782639</v>
      </c>
      <c r="AZ689" s="7">
        <v>-0.6765619238118018</v>
      </c>
      <c r="BA689" s="7">
        <v>-0.44330191854998324</v>
      </c>
      <c r="BB689" s="7">
        <v>0.25458308704209415</v>
      </c>
      <c r="BC689" s="7">
        <v>-0.88284249379291113</v>
      </c>
      <c r="BD689" s="7">
        <v>-0.31551126097878263</v>
      </c>
      <c r="BE689" s="7">
        <v>-0.42045333342704355</v>
      </c>
      <c r="BF689" s="7">
        <v>0.36691251186580492</v>
      </c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7" t="s">
        <v>352</v>
      </c>
      <c r="BU689" s="7" t="s">
        <v>353</v>
      </c>
      <c r="BV689" s="7">
        <v>10.5</v>
      </c>
      <c r="BW689" s="7" t="s">
        <v>345</v>
      </c>
      <c r="BX689" s="9">
        <v>0</v>
      </c>
      <c r="BY689" s="7" t="s">
        <v>214</v>
      </c>
      <c r="BZ689" s="7" t="s">
        <v>214</v>
      </c>
      <c r="CA689" s="25">
        <v>0</v>
      </c>
      <c r="CB689" s="25">
        <v>0</v>
      </c>
      <c r="CC689" s="25">
        <v>0</v>
      </c>
    </row>
    <row r="690" spans="1:81" x14ac:dyDescent="0.25">
      <c r="A690" s="7">
        <v>513</v>
      </c>
      <c r="B690" s="7">
        <v>44657</v>
      </c>
      <c r="C690" s="7" t="s">
        <v>2483</v>
      </c>
      <c r="D690" s="7" t="s">
        <v>2484</v>
      </c>
      <c r="E690" s="7" t="s">
        <v>2484</v>
      </c>
      <c r="F690" s="7" t="s">
        <v>446</v>
      </c>
      <c r="H690" s="7" t="s">
        <v>224</v>
      </c>
      <c r="I690" s="8">
        <v>24.5</v>
      </c>
      <c r="J690" s="7" t="s">
        <v>214</v>
      </c>
      <c r="K690" s="8">
        <v>171.98826599121094</v>
      </c>
      <c r="L690" s="8">
        <v>1.9795000553131104</v>
      </c>
      <c r="M690" s="7" t="s">
        <v>349</v>
      </c>
      <c r="N690" s="7" t="s">
        <v>214</v>
      </c>
      <c r="O690" s="7" t="s">
        <v>214</v>
      </c>
      <c r="P690" s="7" t="s">
        <v>410</v>
      </c>
      <c r="Q690" s="7" t="s">
        <v>2485</v>
      </c>
      <c r="R690" s="7" t="s">
        <v>242</v>
      </c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7">
        <v>0.45069224620339221</v>
      </c>
      <c r="AT690" s="7">
        <v>2.1390742107831007</v>
      </c>
      <c r="AU690" s="7">
        <v>1.2665502999848197</v>
      </c>
      <c r="AV690" s="7">
        <v>1.7008926881670925</v>
      </c>
      <c r="AW690" s="7">
        <v>1.3490151188774597</v>
      </c>
      <c r="AX690" s="7">
        <v>1.8910165122217351</v>
      </c>
      <c r="AY690" s="7">
        <v>1.6527654334666073</v>
      </c>
      <c r="AZ690" s="7">
        <v>1.5311777695316431</v>
      </c>
      <c r="BA690" s="7">
        <v>-0.44232328479250926</v>
      </c>
      <c r="BB690" s="7">
        <v>0.2556523936156308</v>
      </c>
      <c r="BC690" s="7">
        <v>-1.7131512784022085</v>
      </c>
      <c r="BD690" s="7">
        <v>-1.3634147644482488</v>
      </c>
      <c r="BE690" s="7">
        <v>0.4272580892229268</v>
      </c>
      <c r="BF690" s="7">
        <v>1.0257331349784922</v>
      </c>
      <c r="BT690" s="7" t="s">
        <v>352</v>
      </c>
      <c r="BU690" s="7" t="s">
        <v>353</v>
      </c>
      <c r="BV690" s="7">
        <v>10.5</v>
      </c>
      <c r="BW690" s="7" t="s">
        <v>345</v>
      </c>
      <c r="BX690" s="9">
        <v>0</v>
      </c>
      <c r="BY690" s="7" t="s">
        <v>214</v>
      </c>
      <c r="BZ690" s="7" t="s">
        <v>214</v>
      </c>
      <c r="CA690" s="25">
        <v>0</v>
      </c>
      <c r="CB690" s="25">
        <v>0</v>
      </c>
      <c r="CC690" s="25">
        <v>0</v>
      </c>
    </row>
    <row r="691" spans="1:81" x14ac:dyDescent="0.25">
      <c r="A691" s="7">
        <v>513</v>
      </c>
      <c r="B691" s="7">
        <v>44657</v>
      </c>
      <c r="C691" s="7" t="s">
        <v>16868</v>
      </c>
      <c r="D691" s="7" t="s">
        <v>16868</v>
      </c>
      <c r="E691" s="7" t="s">
        <v>16868</v>
      </c>
      <c r="F691" s="7" t="s">
        <v>409</v>
      </c>
      <c r="H691" s="7" t="s">
        <v>224</v>
      </c>
      <c r="I691" s="8">
        <v>24.5</v>
      </c>
      <c r="J691" s="7" t="s">
        <v>214</v>
      </c>
      <c r="K691" s="8">
        <v>101.29920196533203</v>
      </c>
      <c r="L691" s="8">
        <v>2.0808000564575195</v>
      </c>
      <c r="M691" s="7" t="s">
        <v>349</v>
      </c>
      <c r="N691" s="7" t="s">
        <v>214</v>
      </c>
      <c r="O691" s="7" t="s">
        <v>214</v>
      </c>
      <c r="P691" s="7" t="s">
        <v>410</v>
      </c>
      <c r="Q691" s="7" t="s">
        <v>16869</v>
      </c>
      <c r="R691" s="7" t="s">
        <v>242</v>
      </c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7">
        <v>0.89849303994379848</v>
      </c>
      <c r="AT691" s="7">
        <v>2.1951542480518822</v>
      </c>
      <c r="AU691" s="7">
        <v>-1.3857367745145794</v>
      </c>
      <c r="AV691" s="7">
        <v>-0.95438558536259188</v>
      </c>
      <c r="AW691" s="7">
        <v>1.7278463100678711</v>
      </c>
      <c r="AX691" s="7">
        <v>1.9013363525495572</v>
      </c>
      <c r="AY691" s="7">
        <v>1.5170231903876596</v>
      </c>
      <c r="AZ691" s="7">
        <v>1.1385916508473988</v>
      </c>
      <c r="BA691" s="7">
        <v>-0.21072756814995044</v>
      </c>
      <c r="BB691" s="7">
        <v>0.25607877162789278</v>
      </c>
      <c r="BC691" s="7">
        <v>1.9686396689340238</v>
      </c>
      <c r="BD691" s="7">
        <v>1.5528522864434198</v>
      </c>
      <c r="BE691" s="7">
        <v>0.75258964444480381</v>
      </c>
      <c r="BF691" s="7">
        <v>1.0149379540262597</v>
      </c>
      <c r="BT691" s="7" t="s">
        <v>352</v>
      </c>
      <c r="BU691" s="7" t="s">
        <v>353</v>
      </c>
      <c r="BV691" s="7">
        <v>8.5</v>
      </c>
      <c r="BW691" s="7" t="s">
        <v>222</v>
      </c>
      <c r="BX691" s="9">
        <v>0</v>
      </c>
      <c r="BY691" s="7" t="s">
        <v>214</v>
      </c>
      <c r="BZ691" s="7" t="s">
        <v>214</v>
      </c>
      <c r="CA691" s="25">
        <v>0</v>
      </c>
      <c r="CB691" s="25">
        <v>0</v>
      </c>
      <c r="CC691" s="25">
        <v>0</v>
      </c>
    </row>
    <row r="692" spans="1:81" x14ac:dyDescent="0.25">
      <c r="A692" s="7">
        <v>513</v>
      </c>
      <c r="B692" s="7">
        <v>44657</v>
      </c>
      <c r="C692" s="7" t="s">
        <v>2486</v>
      </c>
      <c r="D692" s="7" t="s">
        <v>2487</v>
      </c>
      <c r="E692" s="7" t="s">
        <v>2487</v>
      </c>
      <c r="F692" s="7" t="s">
        <v>360</v>
      </c>
      <c r="H692" s="7" t="s">
        <v>224</v>
      </c>
      <c r="I692" s="8">
        <v>24.5</v>
      </c>
      <c r="J692" s="7" t="s">
        <v>214</v>
      </c>
      <c r="K692" s="8">
        <v>1130.99072265625</v>
      </c>
      <c r="L692" s="8">
        <v>1.3032000064849854</v>
      </c>
      <c r="M692" s="7" t="s">
        <v>349</v>
      </c>
      <c r="N692" s="7" t="s">
        <v>214</v>
      </c>
      <c r="O692" s="7" t="s">
        <v>367</v>
      </c>
      <c r="P692" s="7" t="s">
        <v>362</v>
      </c>
      <c r="Q692" s="7" t="s">
        <v>2488</v>
      </c>
      <c r="R692" s="7" t="s">
        <v>242</v>
      </c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>
        <v>-4.929824157238584E-2</v>
      </c>
      <c r="AT692" s="8">
        <v>1.0555464169253967</v>
      </c>
      <c r="AU692" s="8">
        <v>-0.86773725807832658</v>
      </c>
      <c r="AV692" s="8">
        <v>-0.12281122797272399</v>
      </c>
      <c r="AW692" s="8">
        <v>1.2369594601394363</v>
      </c>
      <c r="AX692" s="8">
        <v>1.7210439019004935</v>
      </c>
      <c r="AY692" s="8">
        <v>-0.88966774069830024</v>
      </c>
      <c r="AZ692" s="8">
        <v>-0.1676556187993872</v>
      </c>
      <c r="BA692" s="8">
        <v>-0.44732183481882487</v>
      </c>
      <c r="BB692" s="8">
        <v>0.24969505758900035</v>
      </c>
      <c r="BC692" s="8">
        <v>-1.2514158951099084</v>
      </c>
      <c r="BD692" s="8">
        <v>-0.54062084133271326</v>
      </c>
      <c r="BE692" s="8">
        <v>-0.37808025168971832</v>
      </c>
      <c r="BF692" s="8">
        <v>0.36586628138501093</v>
      </c>
      <c r="BT692" s="7" t="s">
        <v>352</v>
      </c>
      <c r="BU692" s="7" t="s">
        <v>353</v>
      </c>
      <c r="BV692" s="7">
        <v>17.5</v>
      </c>
      <c r="BW692" s="7" t="s">
        <v>312</v>
      </c>
      <c r="BX692" s="9">
        <v>0</v>
      </c>
      <c r="BY692" s="7" t="s">
        <v>214</v>
      </c>
      <c r="BZ692" s="7" t="s">
        <v>214</v>
      </c>
      <c r="CA692" s="25">
        <v>0</v>
      </c>
      <c r="CB692" s="25">
        <v>0</v>
      </c>
      <c r="CC692" s="25">
        <v>0</v>
      </c>
    </row>
    <row r="693" spans="1:81" x14ac:dyDescent="0.25">
      <c r="A693" s="7">
        <v>513</v>
      </c>
      <c r="B693" s="7">
        <v>44657</v>
      </c>
      <c r="C693" s="7" t="s">
        <v>2489</v>
      </c>
      <c r="D693" s="7" t="s">
        <v>2490</v>
      </c>
      <c r="E693" s="7" t="s">
        <v>2490</v>
      </c>
      <c r="F693" s="7" t="s">
        <v>360</v>
      </c>
      <c r="H693" s="7" t="s">
        <v>224</v>
      </c>
      <c r="I693" s="8">
        <v>24.5</v>
      </c>
      <c r="J693" s="7" t="s">
        <v>214</v>
      </c>
      <c r="K693" s="8">
        <v>123.54801940917969</v>
      </c>
      <c r="L693" s="8">
        <v>4.501610279083252</v>
      </c>
      <c r="M693" s="7" t="s">
        <v>349</v>
      </c>
      <c r="N693" s="7" t="s">
        <v>214</v>
      </c>
      <c r="O693" s="7" t="s">
        <v>343</v>
      </c>
      <c r="P693" s="7" t="s">
        <v>410</v>
      </c>
      <c r="Q693" s="7" t="s">
        <v>21097</v>
      </c>
      <c r="R693" s="7" t="s">
        <v>242</v>
      </c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>
        <v>0.58380399062193089</v>
      </c>
      <c r="AT693" s="8">
        <v>2.2005892220595888</v>
      </c>
      <c r="AU693" s="8">
        <v>-1.1008086191994255</v>
      </c>
      <c r="AV693" s="8">
        <v>-0.47773440494439223</v>
      </c>
      <c r="AW693" s="8">
        <v>1.4136670882157378</v>
      </c>
      <c r="AX693" s="8">
        <v>1.8893413282071203</v>
      </c>
      <c r="AY693" s="8">
        <v>-1.0947437575489753</v>
      </c>
      <c r="AZ693" s="8">
        <v>-0.47551761880217053</v>
      </c>
      <c r="BA693" s="8">
        <v>-0.44173829984654972</v>
      </c>
      <c r="BB693" s="8">
        <v>0.25583340504187102</v>
      </c>
      <c r="BC693" s="8">
        <v>-1.3798814757264541</v>
      </c>
      <c r="BD693" s="8">
        <v>-0.7089157258058072</v>
      </c>
      <c r="BE693" s="8">
        <v>-0.33661684558062266</v>
      </c>
      <c r="BF693" s="8">
        <v>0.44726603429270173</v>
      </c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7" t="s">
        <v>352</v>
      </c>
      <c r="BU693" s="7" t="s">
        <v>353</v>
      </c>
      <c r="BV693" s="7">
        <v>9.5</v>
      </c>
      <c r="BW693" s="7" t="s">
        <v>213</v>
      </c>
      <c r="BX693" s="9">
        <v>0</v>
      </c>
      <c r="BY693" s="7" t="s">
        <v>214</v>
      </c>
      <c r="BZ693" s="7" t="s">
        <v>214</v>
      </c>
      <c r="CA693" s="25">
        <v>0</v>
      </c>
      <c r="CB693" s="25">
        <v>0</v>
      </c>
      <c r="CC693" s="25">
        <v>0</v>
      </c>
    </row>
    <row r="694" spans="1:81" x14ac:dyDescent="0.25">
      <c r="A694" s="7">
        <v>513</v>
      </c>
      <c r="B694" s="7">
        <v>44657</v>
      </c>
      <c r="C694" s="7" t="s">
        <v>2491</v>
      </c>
      <c r="D694" s="7" t="s">
        <v>2491</v>
      </c>
      <c r="E694" s="7" t="s">
        <v>2491</v>
      </c>
      <c r="F694" s="7" t="s">
        <v>212</v>
      </c>
      <c r="H694" s="7" t="s">
        <v>224</v>
      </c>
      <c r="I694" s="8">
        <v>24.5</v>
      </c>
      <c r="J694" s="7" t="s">
        <v>214</v>
      </c>
      <c r="K694" s="8">
        <v>145.44056701660156</v>
      </c>
      <c r="L694" s="8">
        <v>3.978367805480957</v>
      </c>
      <c r="M694" s="7" t="s">
        <v>349</v>
      </c>
      <c r="N694" s="7" t="s">
        <v>214</v>
      </c>
      <c r="O694" s="7" t="s">
        <v>214</v>
      </c>
      <c r="P694" s="7" t="s">
        <v>469</v>
      </c>
      <c r="Q694" s="7" t="s">
        <v>2492</v>
      </c>
      <c r="R694" s="7" t="s">
        <v>242</v>
      </c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7">
        <v>0.61525294167535638</v>
      </c>
      <c r="AT694" s="7">
        <v>2.2545975879628335</v>
      </c>
      <c r="AU694" s="7">
        <v>5.8090520543659575E-2</v>
      </c>
      <c r="AV694" s="7">
        <v>1.7771060669890453</v>
      </c>
      <c r="AW694" s="7">
        <v>1.4246738145964233</v>
      </c>
      <c r="AX694" s="7">
        <v>1.9028738108138838</v>
      </c>
      <c r="AY694" s="7">
        <v>0.73633102110185811</v>
      </c>
      <c r="AZ694" s="7">
        <v>1.4221252453383684</v>
      </c>
      <c r="BA694" s="7">
        <v>-0.44144237338957282</v>
      </c>
      <c r="BB694" s="7">
        <v>0.25627942296263989</v>
      </c>
      <c r="BC694" s="7">
        <v>0.13493888380640268</v>
      </c>
      <c r="BD694" s="7">
        <v>0.75773238930082154</v>
      </c>
      <c r="BE694" s="7">
        <v>0.42130746805568786</v>
      </c>
      <c r="BF694" s="7">
        <v>1.395119087227932</v>
      </c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7" t="s">
        <v>352</v>
      </c>
      <c r="BU694" s="7" t="s">
        <v>353</v>
      </c>
      <c r="BV694" s="7">
        <v>8.5</v>
      </c>
      <c r="BW694" s="7" t="s">
        <v>222</v>
      </c>
      <c r="BX694" s="9">
        <v>0</v>
      </c>
      <c r="BY694" s="7" t="s">
        <v>214</v>
      </c>
      <c r="BZ694" s="7" t="s">
        <v>214</v>
      </c>
      <c r="CA694" s="25">
        <v>0</v>
      </c>
      <c r="CB694" s="25">
        <v>0</v>
      </c>
      <c r="CC694" s="25">
        <v>0</v>
      </c>
    </row>
    <row r="695" spans="1:81" x14ac:dyDescent="0.25">
      <c r="A695" s="7">
        <v>513</v>
      </c>
      <c r="B695" s="7">
        <v>44657</v>
      </c>
      <c r="C695" s="7" t="s">
        <v>2493</v>
      </c>
      <c r="D695" s="7" t="s">
        <v>2493</v>
      </c>
      <c r="E695" s="7" t="s">
        <v>2494</v>
      </c>
      <c r="F695" s="7" t="s">
        <v>360</v>
      </c>
      <c r="G695" s="7">
        <v>2</v>
      </c>
      <c r="H695" s="7" t="s">
        <v>226</v>
      </c>
      <c r="I695" s="8">
        <v>15.5</v>
      </c>
      <c r="J695" s="7" t="s">
        <v>214</v>
      </c>
      <c r="K695" s="8">
        <v>11756.099609375</v>
      </c>
      <c r="L695" s="8">
        <v>2.0303950309753418</v>
      </c>
      <c r="M695" s="7" t="s">
        <v>349</v>
      </c>
      <c r="N695" s="7" t="s">
        <v>231</v>
      </c>
      <c r="O695" s="7" t="s">
        <v>214</v>
      </c>
      <c r="P695" s="7" t="s">
        <v>469</v>
      </c>
      <c r="Q695" s="7" t="s">
        <v>2495</v>
      </c>
      <c r="R695" s="7" t="s">
        <v>242</v>
      </c>
      <c r="T695" s="8">
        <v>0.62940597534179688</v>
      </c>
      <c r="U695" s="8">
        <v>0.64442360401153564</v>
      </c>
      <c r="V695" s="8">
        <v>0.63307309150695801</v>
      </c>
      <c r="W695" s="8">
        <v>0.53588670492172241</v>
      </c>
      <c r="X695" s="8">
        <v>0.19130708277225494</v>
      </c>
      <c r="Y695" s="8">
        <v>0.52516305446624756</v>
      </c>
      <c r="Z695" s="8">
        <v>0.44339248538017273</v>
      </c>
      <c r="AA695" s="8">
        <v>0.74607419967651367</v>
      </c>
      <c r="AB695" s="8">
        <v>0.67816829681396484</v>
      </c>
      <c r="AC695" s="8">
        <v>0.74575746059417725</v>
      </c>
      <c r="AD695" s="8">
        <v>0.85684102773666382</v>
      </c>
      <c r="AE695" s="8">
        <v>0.75491350889205933</v>
      </c>
      <c r="AF695" s="8">
        <v>0.78411257266998291</v>
      </c>
      <c r="AG695" s="8">
        <v>0.76289176940917969</v>
      </c>
      <c r="AH695" s="8">
        <v>5.2086091041564941</v>
      </c>
      <c r="AI695" s="8">
        <v>39.168842315673828</v>
      </c>
      <c r="AJ695" s="8">
        <v>60.900356292724609</v>
      </c>
      <c r="AK695" s="8">
        <v>51.775131225585938</v>
      </c>
      <c r="AL695" s="8">
        <v>24.348379135131836</v>
      </c>
      <c r="AM695" s="8">
        <v>6.0276904106140137</v>
      </c>
      <c r="AN695" s="8">
        <v>29.594095230102539</v>
      </c>
      <c r="AO695" s="8">
        <v>11.914351463317871</v>
      </c>
      <c r="AP695" s="8">
        <v>4.0348639488220215</v>
      </c>
      <c r="AQ695" s="8"/>
      <c r="AR695" s="8"/>
      <c r="AS695" s="7">
        <v>1.6374075828193275</v>
      </c>
      <c r="AT695" s="7">
        <v>0.95986722517998535</v>
      </c>
      <c r="AU695" s="7">
        <v>1.7334861629260137</v>
      </c>
      <c r="AV695" s="7">
        <v>1.0611977731289628</v>
      </c>
      <c r="AW695" s="7">
        <v>1.6388702010437801</v>
      </c>
      <c r="AX695" s="7">
        <v>0.96106586381410364</v>
      </c>
      <c r="AY695" s="7">
        <v>1.7571506698397394</v>
      </c>
      <c r="AZ695" s="7">
        <v>1.0912942145038405</v>
      </c>
      <c r="BA695" s="7">
        <v>1.7351290222971332</v>
      </c>
      <c r="BB695" s="7">
        <v>1.0697339585449155</v>
      </c>
      <c r="BC695" s="7">
        <v>1.7751018852348839</v>
      </c>
      <c r="BD695" s="7">
        <v>1.1190983407738213</v>
      </c>
      <c r="BE695" s="7">
        <v>1.7128575873601461</v>
      </c>
      <c r="BF695" s="7">
        <v>1.0437095626576047</v>
      </c>
      <c r="BG695" s="7">
        <v>96.56497376559679</v>
      </c>
      <c r="BH695" s="7">
        <v>83.21004620985542</v>
      </c>
      <c r="BI695" s="7">
        <v>95.432054345807529</v>
      </c>
      <c r="BJ695" s="7">
        <v>78.851626726101856</v>
      </c>
      <c r="BK695" s="7">
        <v>86.263994744168755</v>
      </c>
      <c r="BL695" s="7">
        <v>71.388059399357971</v>
      </c>
      <c r="BM695" s="7">
        <v>85.285125865148061</v>
      </c>
      <c r="BN695" s="7">
        <v>403.82510572460268</v>
      </c>
      <c r="BO695" s="7">
        <v>1973.843691937428</v>
      </c>
      <c r="BP695" s="7">
        <v>537.01224120898439</v>
      </c>
      <c r="BQ695" s="7">
        <v>2486.2238278419072</v>
      </c>
      <c r="BR695" s="7">
        <v>1614.8184602245053</v>
      </c>
      <c r="BS695" s="7">
        <v>3363.648237186685</v>
      </c>
      <c r="BT695" s="7" t="s">
        <v>399</v>
      </c>
      <c r="BU695" s="7" t="s">
        <v>400</v>
      </c>
      <c r="BV695" s="7">
        <v>21.5</v>
      </c>
      <c r="BW695" s="7" t="s">
        <v>837</v>
      </c>
      <c r="BX695" s="9">
        <v>1.8500000238418579</v>
      </c>
      <c r="BY695" s="7" t="s">
        <v>231</v>
      </c>
      <c r="BZ695" s="7" t="s">
        <v>214</v>
      </c>
      <c r="CA695" s="25">
        <v>0</v>
      </c>
      <c r="CB695" s="25">
        <v>0</v>
      </c>
      <c r="CC695" s="25">
        <v>0</v>
      </c>
    </row>
    <row r="696" spans="1:81" x14ac:dyDescent="0.25">
      <c r="A696" s="7">
        <v>513</v>
      </c>
      <c r="B696" s="7">
        <v>44657</v>
      </c>
      <c r="C696" s="7" t="s">
        <v>2497</v>
      </c>
      <c r="D696" s="7" t="s">
        <v>2498</v>
      </c>
      <c r="E696" s="7" t="s">
        <v>2498</v>
      </c>
      <c r="F696" s="7" t="s">
        <v>280</v>
      </c>
      <c r="G696" s="7">
        <v>2</v>
      </c>
      <c r="H696" s="7" t="s">
        <v>255</v>
      </c>
      <c r="I696" s="8">
        <v>11.5</v>
      </c>
      <c r="J696" s="7" t="s">
        <v>214</v>
      </c>
      <c r="K696" s="8">
        <v>434.69805908203125</v>
      </c>
      <c r="L696" s="8">
        <v>3.7727999687194824</v>
      </c>
      <c r="M696" s="7" t="s">
        <v>349</v>
      </c>
      <c r="N696" s="7" t="s">
        <v>231</v>
      </c>
      <c r="O696" s="7" t="s">
        <v>214</v>
      </c>
      <c r="P696" s="7" t="s">
        <v>362</v>
      </c>
      <c r="Q696" s="7" t="s">
        <v>2499</v>
      </c>
      <c r="R696" s="7" t="s">
        <v>242</v>
      </c>
      <c r="T696" s="8">
        <v>0.20809052884578705</v>
      </c>
      <c r="U696" s="8">
        <v>0.2331644594669342</v>
      </c>
      <c r="V696" s="8">
        <v>0.17905719578266144</v>
      </c>
      <c r="W696" s="8">
        <v>0.14977778494358063</v>
      </c>
      <c r="X696" s="8">
        <v>2.7964059263467789E-2</v>
      </c>
      <c r="Y696" s="8">
        <v>0.21369615197181702</v>
      </c>
      <c r="Z696" s="8">
        <v>0.11091415584087372</v>
      </c>
      <c r="AA696" s="8">
        <v>0.80866730213165283</v>
      </c>
      <c r="AB696" s="8">
        <v>0.81462520360946655</v>
      </c>
      <c r="AC696" s="8">
        <v>0.92438274621963501</v>
      </c>
      <c r="AD696" s="8">
        <v>0.68254250288009644</v>
      </c>
      <c r="AE696" s="8">
        <v>0.86765897274017334</v>
      </c>
      <c r="AF696" s="8">
        <v>0.78000766038894653</v>
      </c>
      <c r="AG696" s="8">
        <v>0.69440829753875732</v>
      </c>
      <c r="AH696" s="8">
        <v>0.2135445773601532</v>
      </c>
      <c r="AI696" s="8">
        <v>0.53091990947723389</v>
      </c>
      <c r="AJ696" s="8">
        <v>0.90339469909667969</v>
      </c>
      <c r="AK696" s="8">
        <v>0.60037964582443237</v>
      </c>
      <c r="AL696" s="8">
        <v>0.27900457382202148</v>
      </c>
      <c r="AM696" s="8">
        <v>3.6123257130384445E-2</v>
      </c>
      <c r="AN696" s="8">
        <v>0.49371281266212463</v>
      </c>
      <c r="AO696" s="8">
        <v>0.12219005823135376</v>
      </c>
      <c r="AP696" s="8">
        <v>1.4301197528839111</v>
      </c>
      <c r="AQ696" s="8"/>
      <c r="AR696" s="8"/>
      <c r="AS696" s="8">
        <v>0.94768714786296049</v>
      </c>
      <c r="AT696" s="8">
        <v>1.0906366497838442</v>
      </c>
      <c r="AU696" s="8">
        <v>0.92042334795147629</v>
      </c>
      <c r="AV696" s="8">
        <v>1.1479431721817865</v>
      </c>
      <c r="AW696" s="8">
        <v>0.88263446898017961</v>
      </c>
      <c r="AX696" s="8">
        <v>0.97520632211356584</v>
      </c>
      <c r="AY696" s="8">
        <v>0.80576248726394817</v>
      </c>
      <c r="AZ696" s="8">
        <v>0.8981241539017002</v>
      </c>
      <c r="BA696" s="8">
        <v>0.86008065309854698</v>
      </c>
      <c r="BB696" s="8">
        <v>1.2709221783463855</v>
      </c>
      <c r="BC696" s="8">
        <v>0.77194071424504507</v>
      </c>
      <c r="BD696" s="8">
        <v>0.85446630543598778</v>
      </c>
      <c r="BE696" s="8">
        <v>0.8647548032336928</v>
      </c>
      <c r="BF696" s="8">
        <v>1.0395497969605449</v>
      </c>
      <c r="BG696" s="8">
        <v>58.462170246745224</v>
      </c>
      <c r="BH696" s="8">
        <v>56.069641558206463</v>
      </c>
      <c r="BI696" s="8">
        <v>51.764492974060559</v>
      </c>
      <c r="BJ696" s="8">
        <v>36.830044349482691</v>
      </c>
      <c r="BK696" s="8">
        <v>21.927620189808856</v>
      </c>
      <c r="BL696" s="8">
        <v>32.452747378041231</v>
      </c>
      <c r="BM696" s="8">
        <v>42.917786116057506</v>
      </c>
      <c r="BN696" s="8">
        <v>180.56413972219698</v>
      </c>
      <c r="BO696" s="8">
        <v>190.96441549425577</v>
      </c>
      <c r="BP696" s="8">
        <v>209.67881283013557</v>
      </c>
      <c r="BQ696" s="8">
        <v>274.59857113577868</v>
      </c>
      <c r="BR696" s="8">
        <v>339.37911971405254</v>
      </c>
      <c r="BS696" s="8">
        <v>293.62659611089123</v>
      </c>
      <c r="BT696" s="7" t="s">
        <v>243</v>
      </c>
      <c r="BU696" s="7" t="s">
        <v>244</v>
      </c>
      <c r="BV696" s="7">
        <v>11.5</v>
      </c>
      <c r="BW696" s="7" t="s">
        <v>255</v>
      </c>
      <c r="BX696" s="9">
        <v>0</v>
      </c>
      <c r="BY696" s="7" t="s">
        <v>231</v>
      </c>
      <c r="BZ696" s="7" t="s">
        <v>214</v>
      </c>
      <c r="CA696" s="25">
        <v>0</v>
      </c>
      <c r="CB696" s="25">
        <v>0</v>
      </c>
      <c r="CC696" s="25">
        <v>0</v>
      </c>
    </row>
    <row r="697" spans="1:81" x14ac:dyDescent="0.25">
      <c r="A697" s="7">
        <v>513</v>
      </c>
      <c r="B697" s="7">
        <v>44657</v>
      </c>
      <c r="C697" s="7" t="s">
        <v>2500</v>
      </c>
      <c r="D697" s="7" t="s">
        <v>2501</v>
      </c>
      <c r="E697" s="7" t="s">
        <v>2501</v>
      </c>
      <c r="F697" s="7" t="s">
        <v>446</v>
      </c>
      <c r="H697" s="7" t="s">
        <v>224</v>
      </c>
      <c r="I697" s="8">
        <v>24.5</v>
      </c>
      <c r="J697" s="7" t="s">
        <v>214</v>
      </c>
      <c r="K697" s="8">
        <v>244.65859985351563</v>
      </c>
      <c r="L697" s="8">
        <v>0.53329998254776001</v>
      </c>
      <c r="M697" s="7" t="s">
        <v>349</v>
      </c>
      <c r="N697" s="7" t="s">
        <v>214</v>
      </c>
      <c r="O697" s="7" t="s">
        <v>214</v>
      </c>
      <c r="P697" s="7" t="s">
        <v>284</v>
      </c>
      <c r="Q697" s="7" t="s">
        <v>2502</v>
      </c>
      <c r="R697" s="7" t="s">
        <v>242</v>
      </c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>
        <v>0.91901082836055792</v>
      </c>
      <c r="AT697" s="8">
        <v>2.4676025443790972</v>
      </c>
      <c r="AU697" s="8">
        <v>1.5348393654976915</v>
      </c>
      <c r="AV697" s="8">
        <v>1.8405955877525899</v>
      </c>
      <c r="AW697" s="8">
        <v>1.5470391331428706</v>
      </c>
      <c r="AX697" s="8">
        <v>1.9840727069205646</v>
      </c>
      <c r="AY697" s="8">
        <v>1.7337993505255618</v>
      </c>
      <c r="AZ697" s="8">
        <v>1.6717890501584443</v>
      </c>
      <c r="BA697" s="8">
        <v>-0.43917693484562398</v>
      </c>
      <c r="BB697" s="8">
        <v>0.25838320699176531</v>
      </c>
      <c r="BC697" s="8">
        <v>-1.6222248416009053</v>
      </c>
      <c r="BD697" s="8">
        <v>-1.3060992052470255</v>
      </c>
      <c r="BE697" s="8">
        <v>0.61221448351335883</v>
      </c>
      <c r="BF697" s="8">
        <v>1.1527239818259061</v>
      </c>
      <c r="BT697" s="7" t="s">
        <v>214</v>
      </c>
      <c r="BU697" s="7" t="s">
        <v>214</v>
      </c>
      <c r="BV697" s="7">
        <v>24.5</v>
      </c>
      <c r="BW697" s="7" t="s">
        <v>224</v>
      </c>
      <c r="BX697" s="9">
        <v>0</v>
      </c>
      <c r="BY697" s="7" t="s">
        <v>214</v>
      </c>
      <c r="BZ697" s="7" t="s">
        <v>214</v>
      </c>
      <c r="CA697" s="25">
        <v>0</v>
      </c>
      <c r="CB697" s="25">
        <v>0</v>
      </c>
      <c r="CC697" s="25">
        <v>0</v>
      </c>
    </row>
    <row r="698" spans="1:81" x14ac:dyDescent="0.25">
      <c r="A698" s="7">
        <v>513</v>
      </c>
      <c r="B698" s="7">
        <v>44657</v>
      </c>
      <c r="C698" s="7" t="s">
        <v>2503</v>
      </c>
      <c r="D698" s="7" t="s">
        <v>2504</v>
      </c>
      <c r="E698" s="7" t="s">
        <v>2505</v>
      </c>
      <c r="F698" s="7" t="s">
        <v>212</v>
      </c>
      <c r="H698" s="7" t="s">
        <v>224</v>
      </c>
      <c r="I698" s="8">
        <v>24.5</v>
      </c>
      <c r="J698" s="7" t="s">
        <v>214</v>
      </c>
      <c r="K698" s="8">
        <v>113.82089233398438</v>
      </c>
      <c r="L698" s="8">
        <v>2.6848831176757813</v>
      </c>
      <c r="M698" s="7" t="s">
        <v>349</v>
      </c>
      <c r="N698" s="7" t="s">
        <v>214</v>
      </c>
      <c r="O698" s="7" t="s">
        <v>214</v>
      </c>
      <c r="P698" s="7" t="s">
        <v>936</v>
      </c>
      <c r="Q698" s="7" t="s">
        <v>2506</v>
      </c>
      <c r="R698" s="7" t="s">
        <v>242</v>
      </c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>
        <v>0.71512064781543527</v>
      </c>
      <c r="AT698" s="8">
        <v>2.2554066623091629</v>
      </c>
      <c r="AU698" s="8">
        <v>0.12485204569199487</v>
      </c>
      <c r="AV698" s="8">
        <v>1.7412061537697401</v>
      </c>
      <c r="AW698" s="8">
        <v>1.4663342464401694</v>
      </c>
      <c r="AX698" s="8">
        <v>1.8904227899557393</v>
      </c>
      <c r="AY698" s="8">
        <v>0.83220034721698055</v>
      </c>
      <c r="AZ698" s="8">
        <v>1.4197642729278235</v>
      </c>
      <c r="BA698" s="8">
        <v>-0.44119920365023246</v>
      </c>
      <c r="BB698" s="8">
        <v>0.25626451428679098</v>
      </c>
      <c r="BC698" s="8">
        <v>0.14306902953294784</v>
      </c>
      <c r="BD698" s="8">
        <v>0.75758158551806365</v>
      </c>
      <c r="BE698" s="8">
        <v>0.47339618550788254</v>
      </c>
      <c r="BF698" s="8">
        <v>1.3867743297945534</v>
      </c>
      <c r="BT698" s="7" t="s">
        <v>352</v>
      </c>
      <c r="BU698" s="7" t="s">
        <v>353</v>
      </c>
      <c r="BV698" s="7">
        <v>10.5</v>
      </c>
      <c r="BW698" s="7" t="s">
        <v>345</v>
      </c>
      <c r="BX698" s="9">
        <v>0</v>
      </c>
      <c r="BY698" s="7" t="s">
        <v>214</v>
      </c>
      <c r="BZ698" s="7" t="s">
        <v>214</v>
      </c>
      <c r="CA698" s="25">
        <v>0</v>
      </c>
      <c r="CB698" s="25">
        <v>0</v>
      </c>
      <c r="CC698" s="25">
        <v>0</v>
      </c>
    </row>
    <row r="699" spans="1:81" x14ac:dyDescent="0.25">
      <c r="A699" s="7">
        <v>513</v>
      </c>
      <c r="B699" s="7">
        <v>44657</v>
      </c>
      <c r="C699" s="7" t="s">
        <v>2507</v>
      </c>
      <c r="D699" s="7" t="s">
        <v>2508</v>
      </c>
      <c r="E699" s="7" t="s">
        <v>2508</v>
      </c>
      <c r="F699" s="7" t="s">
        <v>409</v>
      </c>
      <c r="H699" s="7" t="s">
        <v>224</v>
      </c>
      <c r="I699" s="8">
        <v>24.5</v>
      </c>
      <c r="J699" s="7" t="s">
        <v>214</v>
      </c>
      <c r="K699" s="8">
        <v>87.531761169433594</v>
      </c>
      <c r="L699" s="8">
        <v>8.0930995941162109</v>
      </c>
      <c r="M699" s="7" t="s">
        <v>267</v>
      </c>
      <c r="N699" s="7" t="s">
        <v>214</v>
      </c>
      <c r="O699" s="7" t="s">
        <v>374</v>
      </c>
      <c r="P699" s="7" t="s">
        <v>504</v>
      </c>
      <c r="Q699" s="7" t="s">
        <v>2509</v>
      </c>
      <c r="R699" s="7" t="s">
        <v>242</v>
      </c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>
        <v>0.71857621917948278</v>
      </c>
      <c r="AT699" s="8">
        <v>2.3040344268285131</v>
      </c>
      <c r="AU699" s="8">
        <v>-1.6869499775438284</v>
      </c>
      <c r="AV699" s="8">
        <v>-0.95796313976991343</v>
      </c>
      <c r="AW699" s="8">
        <v>1.470815689688872</v>
      </c>
      <c r="AX699" s="8">
        <v>1.8887738207959064</v>
      </c>
      <c r="AY699" s="8">
        <v>0.81507271264775949</v>
      </c>
      <c r="AZ699" s="8">
        <v>1.0836586628228664</v>
      </c>
      <c r="BA699" s="8">
        <v>-4.5971743755795327</v>
      </c>
      <c r="BB699" s="8">
        <v>-4.2025714492340169</v>
      </c>
      <c r="BC699" s="8">
        <v>-4.5971743755795327</v>
      </c>
      <c r="BD699" s="8">
        <v>-4.2025714492340169</v>
      </c>
      <c r="BE699" s="8">
        <v>-1.3128056845311298</v>
      </c>
      <c r="BF699" s="8">
        <v>-0.68110652129844362</v>
      </c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7" t="s">
        <v>214</v>
      </c>
      <c r="BU699" s="7" t="s">
        <v>214</v>
      </c>
      <c r="BV699" s="7">
        <v>10.5</v>
      </c>
      <c r="BW699" s="7" t="s">
        <v>345</v>
      </c>
      <c r="BX699" s="9">
        <v>0</v>
      </c>
      <c r="BY699" s="7" t="s">
        <v>214</v>
      </c>
      <c r="BZ699" s="7" t="s">
        <v>214</v>
      </c>
      <c r="CA699" s="25">
        <v>0</v>
      </c>
      <c r="CB699" s="25">
        <v>0</v>
      </c>
      <c r="CC699" s="25">
        <v>0</v>
      </c>
    </row>
    <row r="700" spans="1:81" x14ac:dyDescent="0.25">
      <c r="A700" s="7">
        <v>513</v>
      </c>
      <c r="B700" s="7">
        <v>44657</v>
      </c>
      <c r="C700" s="7" t="s">
        <v>2510</v>
      </c>
      <c r="D700" s="7" t="s">
        <v>2511</v>
      </c>
      <c r="E700" s="7" t="s">
        <v>2511</v>
      </c>
      <c r="F700" s="7" t="s">
        <v>446</v>
      </c>
      <c r="H700" s="7" t="s">
        <v>224</v>
      </c>
      <c r="I700" s="8">
        <v>24.5</v>
      </c>
      <c r="J700" s="7" t="s">
        <v>214</v>
      </c>
      <c r="K700" s="8">
        <v>178.075439453125</v>
      </c>
      <c r="L700" s="8">
        <v>0.81590002775192261</v>
      </c>
      <c r="M700" s="7" t="s">
        <v>1033</v>
      </c>
      <c r="N700" s="7" t="s">
        <v>214</v>
      </c>
      <c r="O700" s="7" t="s">
        <v>374</v>
      </c>
      <c r="P700" s="7" t="s">
        <v>362</v>
      </c>
      <c r="Q700" s="7" t="s">
        <v>2512</v>
      </c>
      <c r="R700" s="7" t="s">
        <v>242</v>
      </c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>
        <v>1.0262586638265176</v>
      </c>
      <c r="AT700" s="8">
        <v>2.5730298917704935</v>
      </c>
      <c r="AU700" s="8">
        <v>1.6041427488686231</v>
      </c>
      <c r="AV700" s="8">
        <v>1.8658106702069979</v>
      </c>
      <c r="AW700" s="8">
        <v>1.5844406958688184</v>
      </c>
      <c r="AX700" s="8">
        <v>1.961182629697432</v>
      </c>
      <c r="AY700" s="8">
        <v>1.7031001062691986</v>
      </c>
      <c r="AZ700" s="8">
        <v>1.645693572216697</v>
      </c>
      <c r="BA700" s="8">
        <v>1.2607294422613384</v>
      </c>
      <c r="BB700" s="8">
        <v>1.3778822951842693</v>
      </c>
      <c r="BC700" s="8">
        <v>2.1336128054367918</v>
      </c>
      <c r="BD700" s="8">
        <v>1.8943982480914756</v>
      </c>
      <c r="BE700" s="8">
        <v>1.5520474104218813</v>
      </c>
      <c r="BF700" s="8">
        <v>1.8863328845278942</v>
      </c>
      <c r="BT700" s="7" t="s">
        <v>352</v>
      </c>
      <c r="BU700" s="7" t="s">
        <v>353</v>
      </c>
      <c r="BV700" s="7">
        <v>10.5</v>
      </c>
      <c r="BW700" s="7" t="s">
        <v>345</v>
      </c>
      <c r="BX700" s="9">
        <v>0</v>
      </c>
      <c r="BY700" s="7" t="s">
        <v>214</v>
      </c>
      <c r="BZ700" s="7" t="s">
        <v>214</v>
      </c>
      <c r="CA700" s="25">
        <v>0</v>
      </c>
      <c r="CB700" s="25">
        <v>0</v>
      </c>
      <c r="CC700" s="25">
        <v>0</v>
      </c>
    </row>
    <row r="701" spans="1:81" x14ac:dyDescent="0.25">
      <c r="A701" s="7">
        <v>513</v>
      </c>
      <c r="B701" s="7">
        <v>44657</v>
      </c>
      <c r="C701" s="7" t="s">
        <v>2513</v>
      </c>
      <c r="D701" s="7" t="s">
        <v>2514</v>
      </c>
      <c r="E701" s="7" t="s">
        <v>2514</v>
      </c>
      <c r="F701" s="7" t="s">
        <v>212</v>
      </c>
      <c r="H701" s="7" t="s">
        <v>224</v>
      </c>
      <c r="I701" s="8">
        <v>24.5</v>
      </c>
      <c r="J701" s="7" t="s">
        <v>214</v>
      </c>
      <c r="K701" s="8">
        <v>101.77251434326172</v>
      </c>
      <c r="L701" s="8">
        <v>3.5592000484466553</v>
      </c>
      <c r="M701" s="7" t="s">
        <v>1033</v>
      </c>
      <c r="N701" s="7" t="s">
        <v>214</v>
      </c>
      <c r="O701" s="7" t="s">
        <v>389</v>
      </c>
      <c r="P701" s="7" t="s">
        <v>654</v>
      </c>
      <c r="Q701" s="7" t="s">
        <v>2515</v>
      </c>
      <c r="R701" s="7" t="s">
        <v>242</v>
      </c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>
        <v>0.86618561458054155</v>
      </c>
      <c r="AT701" s="8">
        <v>2.4201176865150904</v>
      </c>
      <c r="AU701" s="8">
        <v>0.27361714596505049</v>
      </c>
      <c r="AV701" s="8">
        <v>1.9271723241039893</v>
      </c>
      <c r="AW701" s="8">
        <v>1.5243635494653627</v>
      </c>
      <c r="AX701" s="8">
        <v>1.9279249516424593</v>
      </c>
      <c r="AY701" s="8">
        <v>0.99305514838314324</v>
      </c>
      <c r="AZ701" s="8">
        <v>1.5578175384298065</v>
      </c>
      <c r="BA701" s="8">
        <v>1.0540753557477403</v>
      </c>
      <c r="BB701" s="8">
        <v>1.2432254841103945</v>
      </c>
      <c r="BC701" s="8">
        <v>0.85120992532542761</v>
      </c>
      <c r="BD701" s="8">
        <v>0.81309595883724828</v>
      </c>
      <c r="BE701" s="8">
        <v>0.92708445657787752</v>
      </c>
      <c r="BF701" s="8">
        <v>1.6482256572731648</v>
      </c>
      <c r="BT701" s="7" t="s">
        <v>352</v>
      </c>
      <c r="BU701" s="7" t="s">
        <v>353</v>
      </c>
      <c r="BV701" s="7">
        <v>8.5</v>
      </c>
      <c r="BW701" s="7" t="s">
        <v>222</v>
      </c>
      <c r="BX701" s="9">
        <v>0</v>
      </c>
      <c r="BY701" s="7" t="s">
        <v>214</v>
      </c>
      <c r="BZ701" s="7" t="s">
        <v>214</v>
      </c>
      <c r="CA701" s="25">
        <v>0</v>
      </c>
      <c r="CB701" s="25">
        <v>0</v>
      </c>
      <c r="CC701" s="25">
        <v>0</v>
      </c>
    </row>
    <row r="702" spans="1:81" x14ac:dyDescent="0.25">
      <c r="A702" s="7">
        <v>513</v>
      </c>
      <c r="B702" s="7">
        <v>44657</v>
      </c>
      <c r="C702" s="7" t="s">
        <v>2516</v>
      </c>
      <c r="D702" s="7" t="s">
        <v>2517</v>
      </c>
      <c r="E702" s="7" t="s">
        <v>2518</v>
      </c>
      <c r="F702" s="7" t="s">
        <v>446</v>
      </c>
      <c r="G702" s="7">
        <v>2</v>
      </c>
      <c r="H702" s="7" t="s">
        <v>213</v>
      </c>
      <c r="I702" s="8">
        <v>9.5</v>
      </c>
      <c r="J702" s="7" t="s">
        <v>214</v>
      </c>
      <c r="K702" s="8">
        <v>156.13499450683594</v>
      </c>
      <c r="L702" s="8">
        <v>5.4116888046264648</v>
      </c>
      <c r="M702" s="7" t="s">
        <v>349</v>
      </c>
      <c r="N702" s="7" t="s">
        <v>231</v>
      </c>
      <c r="O702" s="7" t="s">
        <v>374</v>
      </c>
      <c r="P702" s="7" t="s">
        <v>217</v>
      </c>
      <c r="Q702" s="7" t="s">
        <v>2519</v>
      </c>
      <c r="R702" s="7" t="s">
        <v>242</v>
      </c>
      <c r="T702" s="8">
        <v>0.52527552843093872</v>
      </c>
      <c r="U702" s="8">
        <v>0.58153808116912842</v>
      </c>
      <c r="V702" s="8">
        <v>0.51312923431396484</v>
      </c>
      <c r="W702" s="8">
        <v>0.3889814019203186</v>
      </c>
      <c r="X702" s="8">
        <v>0.16503985226154327</v>
      </c>
      <c r="Y702" s="8">
        <v>0.58045452833175659</v>
      </c>
      <c r="Z702" s="8">
        <v>0.41767886281013489</v>
      </c>
      <c r="AA702" s="8">
        <v>0.79437047243118286</v>
      </c>
      <c r="AB702" s="8">
        <v>0.76993978023529053</v>
      </c>
      <c r="AC702" s="8">
        <v>0.6029505729675293</v>
      </c>
      <c r="AD702" s="8">
        <v>0.19022533297538757</v>
      </c>
      <c r="AE702" s="8">
        <v>0.61697757244110107</v>
      </c>
      <c r="AF702" s="8">
        <v>0.72525370121002197</v>
      </c>
      <c r="AG702" s="8">
        <v>0.82791590690612793</v>
      </c>
      <c r="AH702" s="8">
        <v>2.8124900534749031E-2</v>
      </c>
      <c r="AI702" s="8">
        <v>0.17650878429412842</v>
      </c>
      <c r="AJ702" s="8">
        <v>0.29675343632698059</v>
      </c>
      <c r="AK702" s="8">
        <v>0.22660179436206818</v>
      </c>
      <c r="AL702" s="8">
        <v>9.5432251691818237E-2</v>
      </c>
      <c r="AM702" s="8">
        <v>2.8078760951757431E-2</v>
      </c>
      <c r="AN702" s="8">
        <v>0.17662344872951508</v>
      </c>
      <c r="AO702" s="8">
        <v>6.0602955520153046E-2</v>
      </c>
      <c r="AP702" s="8">
        <v>-0.36937046051025391</v>
      </c>
      <c r="AQ702" s="8"/>
      <c r="AR702" s="8"/>
      <c r="AS702" s="8">
        <v>-3.494253707070314E-2</v>
      </c>
      <c r="AT702" s="8">
        <v>1.8840657370149898</v>
      </c>
      <c r="AU702" s="8">
        <v>-0.52846331818027381</v>
      </c>
      <c r="AV702" s="8">
        <v>0.57459204106531658</v>
      </c>
      <c r="AW702" s="8">
        <v>-0.38472054280566775</v>
      </c>
      <c r="AX702" s="8">
        <v>1.2693779758620363</v>
      </c>
      <c r="AY702" s="8">
        <v>-0.90513693876440615</v>
      </c>
      <c r="AZ702" s="8">
        <v>-0.86309251403388709</v>
      </c>
      <c r="BA702" s="8">
        <v>-0.40626328237081866</v>
      </c>
      <c r="BB702" s="8">
        <v>2.1686130750766619</v>
      </c>
      <c r="BC702" s="8">
        <v>-1.0708034277796403</v>
      </c>
      <c r="BD702" s="8">
        <v>-2.3913034095002614</v>
      </c>
      <c r="BE702" s="8">
        <v>-0.55505500782858497</v>
      </c>
      <c r="BF702" s="8">
        <v>0.44037548424747608</v>
      </c>
      <c r="BG702" s="8">
        <v>22.669584336888484</v>
      </c>
      <c r="BH702" s="8">
        <v>16.409985442839716</v>
      </c>
      <c r="BI702" s="8">
        <v>16.08502327391097</v>
      </c>
      <c r="BJ702" s="8">
        <v>1.4020794300010881</v>
      </c>
      <c r="BK702" s="8">
        <v>0.35269140310937619</v>
      </c>
      <c r="BL702" s="8">
        <v>-13.8840441348789</v>
      </c>
      <c r="BM702" s="8">
        <v>7.1725532919784545</v>
      </c>
      <c r="BN702" s="8">
        <v>120.73984024771256</v>
      </c>
      <c r="BO702" s="8">
        <v>130.51326463708557</v>
      </c>
      <c r="BP702" s="8">
        <v>131.02064430169176</v>
      </c>
      <c r="BQ702" s="8">
        <v>153.94585786582226</v>
      </c>
      <c r="BR702" s="8">
        <v>155.58431980396503</v>
      </c>
      <c r="BS702" s="8">
        <v>177.81284605415578</v>
      </c>
      <c r="BT702" s="7" t="s">
        <v>399</v>
      </c>
      <c r="BU702" s="7" t="s">
        <v>400</v>
      </c>
      <c r="BV702" s="7">
        <v>8.8333330154418945</v>
      </c>
      <c r="BW702" s="7" t="s">
        <v>222</v>
      </c>
      <c r="BX702" s="9">
        <v>2</v>
      </c>
      <c r="BY702" s="7" t="s">
        <v>231</v>
      </c>
      <c r="BZ702" s="7" t="s">
        <v>214</v>
      </c>
      <c r="CA702" s="25">
        <v>0</v>
      </c>
      <c r="CB702" s="25">
        <v>0</v>
      </c>
      <c r="CC702" s="25">
        <v>0</v>
      </c>
    </row>
    <row r="703" spans="1:81" x14ac:dyDescent="0.25">
      <c r="A703" s="7">
        <v>513</v>
      </c>
      <c r="B703" s="7">
        <v>44657</v>
      </c>
      <c r="C703" s="7" t="s">
        <v>18863</v>
      </c>
      <c r="D703" s="7" t="s">
        <v>18864</v>
      </c>
      <c r="E703" s="7" t="s">
        <v>18814</v>
      </c>
      <c r="F703" s="7" t="s">
        <v>212</v>
      </c>
      <c r="H703" s="7" t="s">
        <v>345</v>
      </c>
      <c r="I703" s="8">
        <v>10.5</v>
      </c>
      <c r="J703" s="7" t="s">
        <v>214</v>
      </c>
      <c r="K703" s="8">
        <v>226.96725463867188</v>
      </c>
      <c r="L703" s="8">
        <v>4.7918000221252441</v>
      </c>
      <c r="M703" s="7" t="s">
        <v>518</v>
      </c>
      <c r="N703" s="7" t="s">
        <v>295</v>
      </c>
      <c r="O703" s="7" t="s">
        <v>214</v>
      </c>
      <c r="P703" s="7" t="s">
        <v>249</v>
      </c>
      <c r="Q703" s="7" t="s">
        <v>18865</v>
      </c>
      <c r="R703" s="7" t="s">
        <v>219</v>
      </c>
      <c r="T703" s="8">
        <v>0.56499248743057251</v>
      </c>
      <c r="U703" s="8">
        <v>0.6465415358543396</v>
      </c>
      <c r="V703" s="8">
        <v>0.58551192283630371</v>
      </c>
      <c r="W703" s="8">
        <v>0.43901127576828003</v>
      </c>
      <c r="X703" s="8">
        <v>0.30310559272766113</v>
      </c>
      <c r="Y703" s="8">
        <v>0.59778696298599243</v>
      </c>
      <c r="Z703" s="8">
        <v>0.4525812566280365</v>
      </c>
      <c r="AA703" s="8">
        <v>0.82659018039703369</v>
      </c>
      <c r="AB703" s="8">
        <v>0.84351980686187744</v>
      </c>
      <c r="AC703" s="8">
        <v>0.90743440389633179</v>
      </c>
      <c r="AD703" s="8">
        <v>0.77578693628311157</v>
      </c>
      <c r="AE703" s="8">
        <v>0.78548789024353027</v>
      </c>
      <c r="AF703" s="8">
        <v>0.89569711685180664</v>
      </c>
      <c r="AG703" s="8">
        <v>0.81823766231536865</v>
      </c>
      <c r="AH703" s="8">
        <v>4.4713858515024185E-2</v>
      </c>
      <c r="AI703" s="8">
        <v>0.30183732509613037</v>
      </c>
      <c r="AJ703" s="8">
        <v>0.52452379465103149</v>
      </c>
      <c r="AK703" s="8">
        <v>0.41107729077339172</v>
      </c>
      <c r="AL703" s="8">
        <v>0.17123524844646454</v>
      </c>
      <c r="AM703" s="8">
        <v>8.1984966993331909E-2</v>
      </c>
      <c r="AN703" s="8">
        <v>0.28918629884719849</v>
      </c>
      <c r="AO703" s="8">
        <v>0.10439965128898621</v>
      </c>
      <c r="AP703" s="8">
        <v>-0.10531892627477646</v>
      </c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7">
        <v>34.945424777471104</v>
      </c>
      <c r="BH703" s="7">
        <v>38.580514046909705</v>
      </c>
      <c r="BI703" s="7">
        <v>42.656000203666785</v>
      </c>
      <c r="BJ703" s="7">
        <v>22.749425485854481</v>
      </c>
      <c r="BK703" s="7">
        <v>18.780215318455333</v>
      </c>
      <c r="BL703" s="7">
        <v>18.780215318455333</v>
      </c>
      <c r="BM703" s="7">
        <v>29.41529919180212</v>
      </c>
      <c r="BN703" s="7">
        <v>147.65258339942349</v>
      </c>
      <c r="BO703" s="7">
        <v>139.40212108091376</v>
      </c>
      <c r="BP703" s="7">
        <v>130.15210203774308</v>
      </c>
      <c r="BQ703" s="7">
        <v>175.33350816735762</v>
      </c>
      <c r="BR703" s="7">
        <v>184.3423155151425</v>
      </c>
      <c r="BS703" s="7">
        <v>184.3423155151425</v>
      </c>
      <c r="BT703" s="7" t="s">
        <v>220</v>
      </c>
      <c r="BU703" s="7" t="s">
        <v>221</v>
      </c>
      <c r="BV703" s="7">
        <v>10.5</v>
      </c>
      <c r="BW703" s="7" t="s">
        <v>345</v>
      </c>
      <c r="BX703" s="9">
        <v>0</v>
      </c>
      <c r="BY703" s="7" t="s">
        <v>295</v>
      </c>
      <c r="BZ703" s="7" t="s">
        <v>214</v>
      </c>
      <c r="CA703" s="25">
        <v>0</v>
      </c>
      <c r="CB703" s="25">
        <v>0</v>
      </c>
      <c r="CC703" s="25">
        <v>0</v>
      </c>
    </row>
    <row r="704" spans="1:81" x14ac:dyDescent="0.25">
      <c r="A704" s="7">
        <v>513</v>
      </c>
      <c r="B704" s="7">
        <v>44657</v>
      </c>
      <c r="C704" s="7" t="s">
        <v>2521</v>
      </c>
      <c r="D704" s="7" t="s">
        <v>2522</v>
      </c>
      <c r="E704" s="7" t="s">
        <v>2522</v>
      </c>
      <c r="F704" s="7" t="s">
        <v>373</v>
      </c>
      <c r="G704" s="7">
        <v>2</v>
      </c>
      <c r="H704" s="7" t="s">
        <v>222</v>
      </c>
      <c r="I704" s="8">
        <v>8.5</v>
      </c>
      <c r="J704" s="7" t="s">
        <v>214</v>
      </c>
      <c r="K704" s="8">
        <v>95.778305053710938</v>
      </c>
      <c r="L704" s="8">
        <v>1.3497999906539917</v>
      </c>
      <c r="M704" s="7" t="s">
        <v>1033</v>
      </c>
      <c r="N704" s="7" t="s">
        <v>231</v>
      </c>
      <c r="O704" s="7" t="s">
        <v>214</v>
      </c>
      <c r="P704" s="7" t="s">
        <v>527</v>
      </c>
      <c r="Q704" s="7" t="s">
        <v>2523</v>
      </c>
      <c r="R704" s="7" t="s">
        <v>242</v>
      </c>
      <c r="T704" s="8">
        <v>0.69521498680114746</v>
      </c>
      <c r="U704" s="8">
        <v>0.73809212446212769</v>
      </c>
      <c r="V704" s="8">
        <v>0.711264967918396</v>
      </c>
      <c r="W704" s="8">
        <v>0.59208881855010986</v>
      </c>
      <c r="X704" s="8">
        <v>0.32810810208320618</v>
      </c>
      <c r="Y704" s="8">
        <v>0.67076289653778076</v>
      </c>
      <c r="Z704" s="8">
        <v>0.4975464940071106</v>
      </c>
      <c r="AA704" s="8">
        <v>0.93437886238098145</v>
      </c>
      <c r="AB704" s="8">
        <v>0.93725007772445679</v>
      </c>
      <c r="AC704" s="8">
        <v>0.95680832862854004</v>
      </c>
      <c r="AD704" s="8">
        <v>0.72900933027267456</v>
      </c>
      <c r="AE704" s="8">
        <v>0.81000763177871704</v>
      </c>
      <c r="AF704" s="8">
        <v>0.90333104133605957</v>
      </c>
      <c r="AG704" s="8">
        <v>0.84638988971710205</v>
      </c>
      <c r="AH704" s="8">
        <v>1.5820719301700592E-2</v>
      </c>
      <c r="AI704" s="8">
        <v>0.13141155242919922</v>
      </c>
      <c r="AJ704" s="8">
        <v>0.21186704933643341</v>
      </c>
      <c r="AK704" s="8">
        <v>0.17668645083904266</v>
      </c>
      <c r="AL704" s="8">
        <v>8.1712491810321808E-2</v>
      </c>
      <c r="AM704" s="8">
        <v>3.140084445476532E-2</v>
      </c>
      <c r="AN704" s="8">
        <v>0.1148112416267395</v>
      </c>
      <c r="AO704" s="8">
        <v>4.0608804672956467E-2</v>
      </c>
      <c r="AP704" s="8">
        <v>-0.76254099607467651</v>
      </c>
      <c r="AQ704" s="8"/>
      <c r="AR704" s="8"/>
      <c r="AS704" s="8">
        <v>3.304956068768754</v>
      </c>
      <c r="AT704" s="8">
        <v>2.7519665579162802</v>
      </c>
      <c r="AU704" s="8">
        <v>1.8948547395657898</v>
      </c>
      <c r="AV704" s="8">
        <v>1.6141829615397743</v>
      </c>
      <c r="AW704" s="8">
        <v>1.5702963084496069</v>
      </c>
      <c r="AX704" s="8">
        <v>0.94415347866060195</v>
      </c>
      <c r="AY704" s="8">
        <v>-0.57661644601584905</v>
      </c>
      <c r="AZ704" s="8">
        <v>-0.21886781749322112</v>
      </c>
      <c r="BA704" s="8">
        <v>1.0392090381138992</v>
      </c>
      <c r="BB704" s="8">
        <v>0.3800592989025991</v>
      </c>
      <c r="BC704" s="8">
        <v>2.0296043738294367</v>
      </c>
      <c r="BD704" s="8">
        <v>1.5694243760761009</v>
      </c>
      <c r="BE704" s="8">
        <v>1.5437173471186061</v>
      </c>
      <c r="BF704" s="8">
        <v>1.1734864759336892</v>
      </c>
      <c r="BG704" s="7">
        <v>-3.0844116493224818</v>
      </c>
      <c r="BH704" s="7">
        <v>-6.0361711266038807</v>
      </c>
      <c r="BI704" s="7">
        <v>-8.1347235716804249</v>
      </c>
      <c r="BJ704" s="7">
        <v>-15.647540715000934</v>
      </c>
      <c r="BK704" s="7">
        <v>1.6535817799811539</v>
      </c>
      <c r="BL704" s="7">
        <v>14.722975908738459</v>
      </c>
      <c r="BM704" s="7">
        <v>-2.7543815623146841</v>
      </c>
      <c r="BN704" s="7">
        <v>98.732502252311221</v>
      </c>
      <c r="BO704" s="7">
        <v>101.55964744891362</v>
      </c>
      <c r="BP704" s="7">
        <v>103.56960541147114</v>
      </c>
      <c r="BQ704" s="7">
        <v>110.76525433312815</v>
      </c>
      <c r="BR704" s="7">
        <v>94.194532452168005</v>
      </c>
      <c r="BS704" s="7">
        <v>81.676888274855045</v>
      </c>
      <c r="BT704" s="7" t="s">
        <v>259</v>
      </c>
      <c r="BU704" s="7" t="s">
        <v>260</v>
      </c>
      <c r="BV704" s="7">
        <v>8.5</v>
      </c>
      <c r="BW704" s="7" t="s">
        <v>222</v>
      </c>
      <c r="BX704" s="9">
        <v>1.3999999761581421</v>
      </c>
      <c r="BY704" s="7" t="s">
        <v>231</v>
      </c>
      <c r="BZ704" s="7" t="s">
        <v>214</v>
      </c>
      <c r="CA704" s="25">
        <v>0</v>
      </c>
      <c r="CB704" s="25">
        <v>0</v>
      </c>
      <c r="CC704" s="25">
        <v>0</v>
      </c>
    </row>
    <row r="705" spans="1:81" x14ac:dyDescent="0.25">
      <c r="A705" s="7">
        <v>513</v>
      </c>
      <c r="B705" s="7">
        <v>44657</v>
      </c>
      <c r="C705" s="7" t="s">
        <v>22054</v>
      </c>
      <c r="D705" s="7" t="s">
        <v>22055</v>
      </c>
      <c r="E705" s="7" t="s">
        <v>22055</v>
      </c>
      <c r="F705" s="7" t="s">
        <v>254</v>
      </c>
      <c r="H705" s="7" t="s">
        <v>224</v>
      </c>
      <c r="I705" s="8">
        <v>24.5</v>
      </c>
      <c r="J705" s="7" t="s">
        <v>214</v>
      </c>
      <c r="K705" s="8">
        <v>102.19425964355469</v>
      </c>
      <c r="L705" s="8">
        <v>2.907599925994873</v>
      </c>
      <c r="M705" s="7" t="s">
        <v>349</v>
      </c>
      <c r="N705" s="7" t="s">
        <v>214</v>
      </c>
      <c r="O705" s="7" t="s">
        <v>374</v>
      </c>
      <c r="P705" s="7" t="s">
        <v>302</v>
      </c>
      <c r="Q705" s="7" t="s">
        <v>22056</v>
      </c>
      <c r="R705" s="7" t="s">
        <v>242</v>
      </c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7" t="s">
        <v>352</v>
      </c>
      <c r="BU705" s="7" t="s">
        <v>353</v>
      </c>
      <c r="BV705" s="7">
        <v>10.5</v>
      </c>
      <c r="BW705" s="7" t="s">
        <v>345</v>
      </c>
      <c r="BX705" s="9"/>
      <c r="BY705" s="7" t="s">
        <v>214</v>
      </c>
      <c r="CA705" s="25">
        <v>0</v>
      </c>
      <c r="CB705" s="25">
        <v>0</v>
      </c>
      <c r="CC705" s="25">
        <v>0</v>
      </c>
    </row>
    <row r="706" spans="1:81" x14ac:dyDescent="0.25">
      <c r="A706" s="7">
        <v>513</v>
      </c>
      <c r="B706" s="7">
        <v>44657</v>
      </c>
      <c r="C706" s="7" t="s">
        <v>2524</v>
      </c>
      <c r="D706" s="7" t="s">
        <v>16416</v>
      </c>
      <c r="E706" s="7" t="s">
        <v>2525</v>
      </c>
      <c r="F706" s="7" t="s">
        <v>237</v>
      </c>
      <c r="G706" s="7">
        <v>2</v>
      </c>
      <c r="H706" s="7" t="s">
        <v>245</v>
      </c>
      <c r="I706" s="8">
        <v>12.5</v>
      </c>
      <c r="J706" s="7" t="s">
        <v>214</v>
      </c>
      <c r="K706" s="8">
        <v>260.9656982421875</v>
      </c>
      <c r="L706" s="8">
        <v>6.4667000770568848</v>
      </c>
      <c r="M706" s="7" t="s">
        <v>239</v>
      </c>
      <c r="N706" s="7" t="s">
        <v>231</v>
      </c>
      <c r="O706" s="7" t="s">
        <v>268</v>
      </c>
      <c r="P706" s="7" t="s">
        <v>240</v>
      </c>
      <c r="Q706" s="7" t="s">
        <v>2526</v>
      </c>
      <c r="R706" s="7" t="s">
        <v>242</v>
      </c>
      <c r="T706" s="8">
        <v>0.86340999603271484</v>
      </c>
      <c r="U706" s="8">
        <v>0.86693292856216431</v>
      </c>
      <c r="V706" s="8">
        <v>0.87311661243438721</v>
      </c>
      <c r="W706" s="8">
        <v>0.73380380868911743</v>
      </c>
      <c r="X706" s="8">
        <v>0.4338061511516571</v>
      </c>
      <c r="Y706" s="8">
        <v>0.84074783325195313</v>
      </c>
      <c r="Z706" s="8">
        <v>0.73291730880737305</v>
      </c>
      <c r="AA706" s="8">
        <v>0.97527968883514404</v>
      </c>
      <c r="AB706" s="8">
        <v>0.98164111375808716</v>
      </c>
      <c r="AC706" s="8">
        <v>0.96860331296920776</v>
      </c>
      <c r="AD706" s="8">
        <v>0.82084476947784424</v>
      </c>
      <c r="AE706" s="8">
        <v>0.7951282262802124</v>
      </c>
      <c r="AF706" s="8">
        <v>0.95045351982116699</v>
      </c>
      <c r="AG706" s="8">
        <v>0.87640458345413208</v>
      </c>
      <c r="AH706" s="8">
        <v>7.725236564874649E-2</v>
      </c>
      <c r="AI706" s="8">
        <v>0.7969241738319397</v>
      </c>
      <c r="AJ706" s="8">
        <v>1.2151333093643188</v>
      </c>
      <c r="AK706" s="8">
        <v>1.0590821504592896</v>
      </c>
      <c r="AL706" s="8">
        <v>0.49450093507766724</v>
      </c>
      <c r="AM706" s="8">
        <v>0.20272421836853027</v>
      </c>
      <c r="AN706" s="8">
        <v>0.70269471406936646</v>
      </c>
      <c r="AO706" s="8">
        <v>0.29209700226783752</v>
      </c>
      <c r="AP706" s="8">
        <v>-1.6983035951852798E-2</v>
      </c>
      <c r="AQ706" s="8"/>
      <c r="AR706" s="8"/>
      <c r="AS706" s="8">
        <v>-0.13423533738172558</v>
      </c>
      <c r="AT706" s="8">
        <v>-0.2839260884413129</v>
      </c>
      <c r="AU706" s="8">
        <v>-0.13908981161075212</v>
      </c>
      <c r="AV706" s="8">
        <v>-0.44394083527942191</v>
      </c>
      <c r="AW706" s="8">
        <v>-0.66625762098326946</v>
      </c>
      <c r="AX706" s="8">
        <v>-0.69918359166039346</v>
      </c>
      <c r="AY706" s="8">
        <v>-0.39633432566316523</v>
      </c>
      <c r="AZ706" s="8">
        <v>-0.55291720221560903</v>
      </c>
      <c r="BA706" s="8">
        <v>-0.70466328618019869</v>
      </c>
      <c r="BB706" s="8">
        <v>-0.92783700206376152</v>
      </c>
      <c r="BC706" s="8">
        <v>-1.294116204231315</v>
      </c>
      <c r="BD706" s="8">
        <v>-1.2774566529101394</v>
      </c>
      <c r="BE706" s="8">
        <v>-0.55578276434173768</v>
      </c>
      <c r="BF706" s="8">
        <v>-0.69754356209510637</v>
      </c>
      <c r="BG706" s="8">
        <v>15.386720227940767</v>
      </c>
      <c r="BH706" s="8">
        <v>7.349819073769698</v>
      </c>
      <c r="BI706" s="8">
        <v>-1.6432473020127163</v>
      </c>
      <c r="BJ706" s="8">
        <v>6.333395777438505</v>
      </c>
      <c r="BK706" s="8">
        <v>9.3299726133132861</v>
      </c>
      <c r="BL706" s="8">
        <v>-1.7672876937346427</v>
      </c>
      <c r="BM706" s="8">
        <v>5.8315621161191498</v>
      </c>
      <c r="BN706" s="8">
        <v>220.81163636276997</v>
      </c>
      <c r="BO706" s="8">
        <v>241.78519157678693</v>
      </c>
      <c r="BP706" s="8">
        <v>265.25401003773089</v>
      </c>
      <c r="BQ706" s="8">
        <v>244.43770772915389</v>
      </c>
      <c r="BR706" s="8">
        <v>236.61767006604961</v>
      </c>
      <c r="BS706" s="8">
        <v>265.57771291209036</v>
      </c>
      <c r="BT706" s="7" t="s">
        <v>243</v>
      </c>
      <c r="BU706" s="7" t="s">
        <v>244</v>
      </c>
      <c r="BV706" s="7">
        <v>12.5</v>
      </c>
      <c r="BW706" s="7" t="s">
        <v>245</v>
      </c>
      <c r="BX706" s="9">
        <v>1.5750000476837158</v>
      </c>
      <c r="BY706" s="7" t="s">
        <v>231</v>
      </c>
      <c r="BZ706" s="7" t="s">
        <v>214</v>
      </c>
      <c r="CA706" s="25">
        <v>0</v>
      </c>
      <c r="CB706" s="25">
        <v>0</v>
      </c>
      <c r="CC706" s="25">
        <v>0</v>
      </c>
    </row>
    <row r="707" spans="1:81" x14ac:dyDescent="0.25">
      <c r="A707" s="7">
        <v>513</v>
      </c>
      <c r="B707" s="7">
        <v>44657</v>
      </c>
      <c r="C707" s="7" t="s">
        <v>2528</v>
      </c>
      <c r="D707" s="7" t="s">
        <v>2528</v>
      </c>
      <c r="E707" s="7" t="s">
        <v>2528</v>
      </c>
      <c r="F707" s="7" t="s">
        <v>373</v>
      </c>
      <c r="G707" s="7">
        <v>2</v>
      </c>
      <c r="H707" s="7" t="s">
        <v>222</v>
      </c>
      <c r="I707" s="8">
        <v>8.5</v>
      </c>
      <c r="J707" s="7" t="s">
        <v>214</v>
      </c>
      <c r="K707" s="8">
        <v>117.88357543945313</v>
      </c>
      <c r="L707" s="8">
        <v>3.92330002784729</v>
      </c>
      <c r="M707" s="7" t="s">
        <v>239</v>
      </c>
      <c r="N707" s="7" t="s">
        <v>231</v>
      </c>
      <c r="O707" s="7" t="s">
        <v>214</v>
      </c>
      <c r="P707" s="7" t="s">
        <v>375</v>
      </c>
      <c r="Q707" s="7" t="s">
        <v>2529</v>
      </c>
      <c r="R707" s="7" t="s">
        <v>242</v>
      </c>
      <c r="T707" s="8">
        <v>0.19916749000549316</v>
      </c>
      <c r="U707" s="8">
        <v>0.25475203990936279</v>
      </c>
      <c r="V707" s="8">
        <v>8.0740362405776978E-2</v>
      </c>
      <c r="W707" s="8">
        <v>0.18268109858036041</v>
      </c>
      <c r="X707" s="8">
        <v>3.8606557995080948E-2</v>
      </c>
      <c r="Y707" s="8">
        <v>0.24938017129898071</v>
      </c>
      <c r="Z707" s="8">
        <v>0.30200973153114319</v>
      </c>
      <c r="AA707" s="8">
        <v>4.1944708675146103E-2</v>
      </c>
      <c r="AB707" s="8">
        <v>3.2998044043779373E-2</v>
      </c>
      <c r="AC707" s="8">
        <v>3.1547717750072479E-2</v>
      </c>
      <c r="AD707" s="8">
        <v>6.6068932414054871E-2</v>
      </c>
      <c r="AE707" s="8">
        <v>0.23519985377788544</v>
      </c>
      <c r="AF707" s="8">
        <v>8.3307608962059021E-2</v>
      </c>
      <c r="AG707" s="8">
        <v>0.14105270802974701</v>
      </c>
      <c r="AH707" s="8">
        <v>9.9300764501094818E-2</v>
      </c>
      <c r="AI707" s="8">
        <v>0.23629753291606903</v>
      </c>
      <c r="AJ707" s="8">
        <v>0.45898333191871643</v>
      </c>
      <c r="AK707" s="8">
        <v>0.12588931620121002</v>
      </c>
      <c r="AL707" s="8">
        <v>0.15824192762374878</v>
      </c>
      <c r="AM707" s="8">
        <v>2.3190589621663094E-2</v>
      </c>
      <c r="AN707" s="8">
        <v>0.26791906356811523</v>
      </c>
      <c r="AO707" s="8">
        <v>0.15471550822257996</v>
      </c>
      <c r="AP707" s="8">
        <v>1.3606096506118774</v>
      </c>
      <c r="AQ707" s="8"/>
      <c r="AR707" s="8"/>
      <c r="AS707" s="8">
        <v>2.3911892012707661</v>
      </c>
      <c r="AT707" s="8">
        <v>1.8874153422548292</v>
      </c>
      <c r="AU707" s="8">
        <v>2.3932850116524262</v>
      </c>
      <c r="AV707" s="8">
        <v>2.087884681000562</v>
      </c>
      <c r="AW707" s="8">
        <v>1.5187736200222186</v>
      </c>
      <c r="AX707" s="8">
        <v>0.88432413224625794</v>
      </c>
      <c r="AY707" s="8">
        <v>0.63756617868114795</v>
      </c>
      <c r="AZ707" s="8">
        <v>0.40344945348737243</v>
      </c>
      <c r="BA707" s="8">
        <v>1.4216406919265729</v>
      </c>
      <c r="BB707" s="8">
        <v>0.8090068613691368</v>
      </c>
      <c r="BC707" s="8">
        <v>1.4932461792230172</v>
      </c>
      <c r="BD707" s="8">
        <v>0.89424347869115262</v>
      </c>
      <c r="BE707" s="8">
        <v>1.6426168137960249</v>
      </c>
      <c r="BF707" s="8">
        <v>1.1610539915082185</v>
      </c>
      <c r="BG707" s="8">
        <v>16.245751891855537</v>
      </c>
      <c r="BH707" s="8">
        <v>13.847499899529032</v>
      </c>
      <c r="BI707" s="8">
        <v>12.142463421746029</v>
      </c>
      <c r="BJ707" s="8">
        <v>6.0384333269404884</v>
      </c>
      <c r="BK707" s="8">
        <v>6.5407199181645783</v>
      </c>
      <c r="BL707" s="8">
        <v>6.2804059133246941</v>
      </c>
      <c r="BM707" s="8">
        <v>10.182545728593393</v>
      </c>
      <c r="BN707" s="8">
        <v>98.732502252311221</v>
      </c>
      <c r="BO707" s="8">
        <v>101.55964744891362</v>
      </c>
      <c r="BP707" s="8">
        <v>103.56960541147114</v>
      </c>
      <c r="BQ707" s="8">
        <v>110.76525433312815</v>
      </c>
      <c r="BR707" s="8">
        <v>110.17314094044025</v>
      </c>
      <c r="BS707" s="8">
        <v>110.48000839671514</v>
      </c>
      <c r="BT707" s="7" t="s">
        <v>243</v>
      </c>
      <c r="BU707" s="7" t="s">
        <v>244</v>
      </c>
      <c r="BV707" s="7">
        <v>8.5</v>
      </c>
      <c r="BW707" s="7" t="s">
        <v>222</v>
      </c>
      <c r="BX707" s="9">
        <v>1.8500000238418579</v>
      </c>
      <c r="BY707" s="7" t="s">
        <v>231</v>
      </c>
      <c r="BZ707" s="7" t="s">
        <v>214</v>
      </c>
      <c r="CA707" s="25">
        <v>0</v>
      </c>
      <c r="CB707" s="25">
        <v>0</v>
      </c>
      <c r="CC707" s="25">
        <v>0</v>
      </c>
    </row>
    <row r="708" spans="1:81" x14ac:dyDescent="0.25">
      <c r="A708" s="7">
        <v>513</v>
      </c>
      <c r="B708" s="7">
        <v>44657</v>
      </c>
      <c r="C708" s="7" t="s">
        <v>17526</v>
      </c>
      <c r="D708" s="7" t="s">
        <v>17527</v>
      </c>
      <c r="E708" s="7" t="s">
        <v>17923</v>
      </c>
      <c r="F708" s="7" t="s">
        <v>212</v>
      </c>
      <c r="H708" s="7" t="s">
        <v>226</v>
      </c>
      <c r="I708" s="8">
        <v>15.5</v>
      </c>
      <c r="J708" s="7" t="s">
        <v>214</v>
      </c>
      <c r="K708" s="8">
        <v>261.15579223632813</v>
      </c>
      <c r="L708" s="8">
        <v>4.8832998275756836</v>
      </c>
      <c r="M708" s="7" t="s">
        <v>239</v>
      </c>
      <c r="N708" s="7" t="s">
        <v>295</v>
      </c>
      <c r="O708" s="7" t="s">
        <v>396</v>
      </c>
      <c r="P708" s="7" t="s">
        <v>249</v>
      </c>
      <c r="Q708" s="7" t="s">
        <v>17528</v>
      </c>
      <c r="R708" s="7" t="s">
        <v>242</v>
      </c>
      <c r="T708" s="8">
        <v>0.50895792245864868</v>
      </c>
      <c r="U708" s="8">
        <v>0.47090393304824829</v>
      </c>
      <c r="V708" s="8">
        <v>0.50444167852401733</v>
      </c>
      <c r="W708" s="8">
        <v>0.48253008723258972</v>
      </c>
      <c r="X708" s="8">
        <v>0.33356469869613647</v>
      </c>
      <c r="Y708" s="8">
        <v>0.46985882520675659</v>
      </c>
      <c r="Z708" s="8">
        <v>0.44647312164306641</v>
      </c>
      <c r="AA708" s="8">
        <v>0.8941609263420105</v>
      </c>
      <c r="AB708" s="8">
        <v>0.80891907215118408</v>
      </c>
      <c r="AC708" s="8">
        <v>0.86899518966674805</v>
      </c>
      <c r="AD708" s="8">
        <v>0.70623689889907837</v>
      </c>
      <c r="AE708" s="8">
        <v>0.68027693033218384</v>
      </c>
      <c r="AF708" s="8">
        <v>0.80002462863922119</v>
      </c>
      <c r="AG708" s="8">
        <v>0.76251661777496338</v>
      </c>
      <c r="AH708" s="8">
        <v>0.16314199566841125</v>
      </c>
      <c r="AI708" s="8">
        <v>0.99205517768859863</v>
      </c>
      <c r="AJ708" s="8">
        <v>1.3938778638839722</v>
      </c>
      <c r="AK708" s="8">
        <v>1.2921780347824097</v>
      </c>
      <c r="AL708" s="8">
        <v>0.68669754266738892</v>
      </c>
      <c r="AM708" s="8">
        <v>0.32918798923492432</v>
      </c>
      <c r="AN708" s="8">
        <v>0.82932031154632568</v>
      </c>
      <c r="AO708" s="8">
        <v>0.37576937675476074</v>
      </c>
      <c r="AP708" s="8">
        <v>3.1549055129289627E-2</v>
      </c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>
        <v>-50</v>
      </c>
      <c r="BH708" s="8">
        <v>-27.898349293145042</v>
      </c>
      <c r="BI708" s="8">
        <v>-50</v>
      </c>
      <c r="BJ708" s="8">
        <v>-21.703581002921673</v>
      </c>
      <c r="BK708" s="8">
        <v>-50</v>
      </c>
      <c r="BL708" s="8">
        <v>-39.84213560705318</v>
      </c>
      <c r="BM708" s="8">
        <v>-39.907344317186649</v>
      </c>
      <c r="BN708" s="8">
        <v>403.82510572460268</v>
      </c>
      <c r="BO708" s="8">
        <v>334.01394735369911</v>
      </c>
      <c r="BP708" s="8">
        <v>537.01224120898439</v>
      </c>
      <c r="BQ708" s="8">
        <v>317.83595114816143</v>
      </c>
      <c r="BR708" s="8">
        <v>419.78387832046928</v>
      </c>
      <c r="BS708" s="8">
        <v>365.20583712480004</v>
      </c>
      <c r="BT708" s="7" t="s">
        <v>220</v>
      </c>
      <c r="BU708" s="7" t="s">
        <v>221</v>
      </c>
      <c r="BV708" s="7">
        <v>14.5</v>
      </c>
      <c r="BW708" s="7" t="s">
        <v>287</v>
      </c>
      <c r="BX708" s="9">
        <v>0</v>
      </c>
      <c r="BY708" s="7" t="s">
        <v>295</v>
      </c>
      <c r="BZ708" s="7" t="s">
        <v>214</v>
      </c>
      <c r="CA708" s="25">
        <v>0</v>
      </c>
      <c r="CB708" s="25">
        <v>0</v>
      </c>
      <c r="CC708" s="25">
        <v>0</v>
      </c>
    </row>
    <row r="709" spans="1:81" x14ac:dyDescent="0.25">
      <c r="A709" s="7">
        <v>513</v>
      </c>
      <c r="B709" s="7">
        <v>44657</v>
      </c>
      <c r="C709" s="7" t="s">
        <v>2530</v>
      </c>
      <c r="D709" s="7" t="s">
        <v>2530</v>
      </c>
      <c r="E709" s="7" t="s">
        <v>2530</v>
      </c>
      <c r="F709" s="7" t="s">
        <v>446</v>
      </c>
      <c r="H709" s="7" t="s">
        <v>224</v>
      </c>
      <c r="I709" s="8">
        <v>24.5</v>
      </c>
      <c r="J709" s="7" t="s">
        <v>214</v>
      </c>
      <c r="K709" s="8">
        <v>156.80348205566406</v>
      </c>
      <c r="L709" s="8">
        <v>1.4648000001907349</v>
      </c>
      <c r="M709" s="7" t="s">
        <v>349</v>
      </c>
      <c r="N709" s="7" t="s">
        <v>214</v>
      </c>
      <c r="O709" s="7" t="s">
        <v>214</v>
      </c>
      <c r="P709" s="7" t="s">
        <v>410</v>
      </c>
      <c r="Q709" s="7" t="s">
        <v>2531</v>
      </c>
      <c r="R709" s="7" t="s">
        <v>242</v>
      </c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7">
        <v>0.5379953619508937</v>
      </c>
      <c r="AT709" s="7">
        <v>2.0763331239944844</v>
      </c>
      <c r="AU709" s="7">
        <v>1.3252390561096461</v>
      </c>
      <c r="AV709" s="7">
        <v>1.6859814301866001</v>
      </c>
      <c r="AW709" s="7">
        <v>1.3977516699645454</v>
      </c>
      <c r="AX709" s="7">
        <v>1.8755123184642073</v>
      </c>
      <c r="AY709" s="7">
        <v>1.6269693079671605</v>
      </c>
      <c r="AZ709" s="7">
        <v>1.5076098644248581</v>
      </c>
      <c r="BA709" s="7">
        <v>-0.44208168955816379</v>
      </c>
      <c r="BB709" s="7">
        <v>0.25552280662867233</v>
      </c>
      <c r="BC709" s="7">
        <v>-1.713412307444951</v>
      </c>
      <c r="BD709" s="7">
        <v>-1.3797369160951456</v>
      </c>
      <c r="BE709" s="7">
        <v>0.45541023316485507</v>
      </c>
      <c r="BF709" s="7">
        <v>1.0035371046006127</v>
      </c>
      <c r="BT709" s="7" t="s">
        <v>352</v>
      </c>
      <c r="BU709" s="7" t="s">
        <v>353</v>
      </c>
      <c r="BV709" s="7">
        <v>10.5</v>
      </c>
      <c r="BW709" s="7" t="s">
        <v>345</v>
      </c>
      <c r="BX709" s="9">
        <v>0</v>
      </c>
      <c r="BY709" s="7" t="s">
        <v>214</v>
      </c>
      <c r="BZ709" s="7" t="s">
        <v>214</v>
      </c>
      <c r="CA709" s="25">
        <v>0</v>
      </c>
      <c r="CB709" s="25">
        <v>0</v>
      </c>
      <c r="CC709" s="25">
        <v>0</v>
      </c>
    </row>
    <row r="710" spans="1:81" x14ac:dyDescent="0.25">
      <c r="A710" s="7">
        <v>513</v>
      </c>
      <c r="B710" s="7">
        <v>44657</v>
      </c>
      <c r="C710" s="7" t="s">
        <v>2532</v>
      </c>
      <c r="D710" s="7" t="s">
        <v>2533</v>
      </c>
      <c r="E710" s="7" t="s">
        <v>2533</v>
      </c>
      <c r="F710" s="7" t="s">
        <v>254</v>
      </c>
      <c r="H710" s="7" t="s">
        <v>224</v>
      </c>
      <c r="I710" s="8">
        <v>24.5</v>
      </c>
      <c r="J710" s="7" t="s">
        <v>214</v>
      </c>
      <c r="K710" s="8">
        <v>141.65049743652344</v>
      </c>
      <c r="L710" s="8">
        <v>3.4497001171112061</v>
      </c>
      <c r="M710" s="7" t="s">
        <v>349</v>
      </c>
      <c r="N710" s="7" t="s">
        <v>214</v>
      </c>
      <c r="O710" s="7" t="s">
        <v>389</v>
      </c>
      <c r="P710" s="7" t="s">
        <v>410</v>
      </c>
      <c r="Q710" s="7" t="s">
        <v>2534</v>
      </c>
      <c r="R710" s="7" t="s">
        <v>242</v>
      </c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>
        <v>0.61920395998604927</v>
      </c>
      <c r="AT710" s="8">
        <v>2.2274127263355417</v>
      </c>
      <c r="AU710" s="8">
        <v>2.7477890563708161</v>
      </c>
      <c r="AV710" s="8">
        <v>2.1596445477923853</v>
      </c>
      <c r="AW710" s="8">
        <v>1.4305597300113875</v>
      </c>
      <c r="AX710" s="8">
        <v>1.9112660618629034</v>
      </c>
      <c r="AY710" s="8">
        <v>2.601366229568729</v>
      </c>
      <c r="AZ710" s="8">
        <v>2.4906655182098119</v>
      </c>
      <c r="BA710" s="8">
        <v>-0.44137428367276521</v>
      </c>
      <c r="BB710" s="8">
        <v>0.25637356551109952</v>
      </c>
      <c r="BC710" s="8">
        <v>-0.44137428367276521</v>
      </c>
      <c r="BD710" s="8">
        <v>0.25637356551109952</v>
      </c>
      <c r="BE710" s="8">
        <v>1.0860284014319086</v>
      </c>
      <c r="BF710" s="8">
        <v>1.5502893308704735</v>
      </c>
      <c r="BT710" s="7" t="s">
        <v>352</v>
      </c>
      <c r="BU710" s="7" t="s">
        <v>353</v>
      </c>
      <c r="BV710" s="7">
        <v>8.5</v>
      </c>
      <c r="BW710" s="7" t="s">
        <v>222</v>
      </c>
      <c r="BX710" s="9">
        <v>0</v>
      </c>
      <c r="BY710" s="7" t="s">
        <v>214</v>
      </c>
      <c r="BZ710" s="7" t="s">
        <v>214</v>
      </c>
      <c r="CA710" s="25">
        <v>0</v>
      </c>
      <c r="CB710" s="25">
        <v>0</v>
      </c>
      <c r="CC710" s="25">
        <v>0</v>
      </c>
    </row>
    <row r="711" spans="1:81" x14ac:dyDescent="0.25">
      <c r="A711" s="7">
        <v>513</v>
      </c>
      <c r="B711" s="7">
        <v>44657</v>
      </c>
      <c r="C711" s="7" t="s">
        <v>18337</v>
      </c>
      <c r="D711" s="7" t="s">
        <v>18521</v>
      </c>
      <c r="E711" s="7" t="s">
        <v>18521</v>
      </c>
      <c r="F711" s="7" t="s">
        <v>237</v>
      </c>
      <c r="H711" s="7" t="s">
        <v>224</v>
      </c>
      <c r="I711" s="8">
        <v>24.5</v>
      </c>
      <c r="J711" s="7" t="s">
        <v>214</v>
      </c>
      <c r="K711" s="8">
        <v>102.78878784179688</v>
      </c>
      <c r="L711" s="8">
        <v>2.3847000598907471</v>
      </c>
      <c r="M711" s="7" t="s">
        <v>349</v>
      </c>
      <c r="N711" s="7" t="s">
        <v>214</v>
      </c>
      <c r="O711" s="7" t="s">
        <v>214</v>
      </c>
      <c r="P711" s="7" t="s">
        <v>410</v>
      </c>
      <c r="Q711" s="7" t="s">
        <v>18522</v>
      </c>
      <c r="R711" s="7" t="s">
        <v>242</v>
      </c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7" t="s">
        <v>352</v>
      </c>
      <c r="BU711" s="7" t="s">
        <v>353</v>
      </c>
      <c r="BV711" s="7">
        <v>8.5</v>
      </c>
      <c r="BW711" s="7" t="s">
        <v>222</v>
      </c>
      <c r="BX711" s="9">
        <v>0</v>
      </c>
      <c r="BY711" s="7" t="s">
        <v>214</v>
      </c>
      <c r="BZ711" s="7" t="s">
        <v>214</v>
      </c>
      <c r="CA711" s="25">
        <v>0</v>
      </c>
      <c r="CB711" s="25">
        <v>0</v>
      </c>
      <c r="CC711" s="25">
        <v>0</v>
      </c>
    </row>
    <row r="712" spans="1:81" x14ac:dyDescent="0.25">
      <c r="A712" s="7">
        <v>513</v>
      </c>
      <c r="B712" s="7">
        <v>44657</v>
      </c>
      <c r="C712" s="7" t="s">
        <v>2535</v>
      </c>
      <c r="D712" s="7" t="s">
        <v>2535</v>
      </c>
      <c r="E712" s="7" t="s">
        <v>2535</v>
      </c>
      <c r="F712" s="7" t="s">
        <v>360</v>
      </c>
      <c r="H712" s="7" t="s">
        <v>224</v>
      </c>
      <c r="I712" s="8">
        <v>24.5</v>
      </c>
      <c r="J712" s="7" t="s">
        <v>214</v>
      </c>
      <c r="K712" s="8">
        <v>164.96615600585938</v>
      </c>
      <c r="L712" s="8">
        <v>5.4575796127319336</v>
      </c>
      <c r="M712" s="7" t="s">
        <v>361</v>
      </c>
      <c r="N712" s="7" t="s">
        <v>214</v>
      </c>
      <c r="O712" s="7" t="s">
        <v>214</v>
      </c>
      <c r="P712" s="7" t="s">
        <v>362</v>
      </c>
      <c r="Q712" s="7" t="s">
        <v>2536</v>
      </c>
      <c r="R712" s="7" t="s">
        <v>242</v>
      </c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>
        <v>0.78443350007024093</v>
      </c>
      <c r="AT712" s="8">
        <v>2.2936582395102358</v>
      </c>
      <c r="AU712" s="8">
        <v>-0.86438043786334395</v>
      </c>
      <c r="AV712" s="8">
        <v>-0.11913962210167808</v>
      </c>
      <c r="AW712" s="8">
        <v>1.4959420046238865</v>
      </c>
      <c r="AX712" s="8">
        <v>1.907849618683509</v>
      </c>
      <c r="AY712" s="8">
        <v>-0.8867158169795456</v>
      </c>
      <c r="AZ712" s="8">
        <v>-0.16456560531469994</v>
      </c>
      <c r="BA712" s="8">
        <v>2.037009961644519</v>
      </c>
      <c r="BB712" s="8">
        <v>2.1740045473788818</v>
      </c>
      <c r="BC712" s="8">
        <v>0.46505409815092758</v>
      </c>
      <c r="BD712" s="8">
        <v>1.0995486447827825</v>
      </c>
      <c r="BE712" s="8">
        <v>0.50522388494111403</v>
      </c>
      <c r="BF712" s="8">
        <v>1.1985593038231717</v>
      </c>
      <c r="BT712" s="7" t="s">
        <v>214</v>
      </c>
      <c r="BU712" s="7" t="s">
        <v>214</v>
      </c>
      <c r="BV712" s="7">
        <v>24.5</v>
      </c>
      <c r="BW712" s="7" t="s">
        <v>224</v>
      </c>
      <c r="BX712" s="9">
        <v>0</v>
      </c>
      <c r="BY712" s="7" t="s">
        <v>214</v>
      </c>
      <c r="BZ712" s="7" t="s">
        <v>214</v>
      </c>
      <c r="CA712" s="25">
        <v>0</v>
      </c>
      <c r="CB712" s="25">
        <v>0</v>
      </c>
      <c r="CC712" s="25">
        <v>0</v>
      </c>
    </row>
    <row r="713" spans="1:81" x14ac:dyDescent="0.25">
      <c r="A713" s="7">
        <v>513</v>
      </c>
      <c r="B713" s="7">
        <v>44657</v>
      </c>
      <c r="C713" s="7" t="s">
        <v>2537</v>
      </c>
      <c r="D713" s="7" t="s">
        <v>2538</v>
      </c>
      <c r="E713" s="7" t="s">
        <v>2538</v>
      </c>
      <c r="F713" s="7" t="s">
        <v>237</v>
      </c>
      <c r="G713" s="7">
        <v>2</v>
      </c>
      <c r="H713" s="7" t="s">
        <v>213</v>
      </c>
      <c r="I713" s="8">
        <v>9.5</v>
      </c>
      <c r="J713" s="7" t="s">
        <v>214</v>
      </c>
      <c r="K713" s="8">
        <v>136.36428833007813</v>
      </c>
      <c r="L713" s="8">
        <v>1.6153000593185425</v>
      </c>
      <c r="M713" s="7" t="s">
        <v>361</v>
      </c>
      <c r="N713" s="7" t="s">
        <v>231</v>
      </c>
      <c r="O713" s="7" t="s">
        <v>214</v>
      </c>
      <c r="P713" s="7" t="s">
        <v>240</v>
      </c>
      <c r="Q713" s="7" t="s">
        <v>2539</v>
      </c>
      <c r="R713" s="7" t="s">
        <v>242</v>
      </c>
      <c r="T713" s="8">
        <v>0.59171563386917114</v>
      </c>
      <c r="U713" s="8">
        <v>0.661579430103302</v>
      </c>
      <c r="V713" s="8">
        <v>0.63045793771743774</v>
      </c>
      <c r="W713" s="8">
        <v>0.407461017370224</v>
      </c>
      <c r="X713" s="8">
        <v>0.35268431901931763</v>
      </c>
      <c r="Y713" s="8">
        <v>0.60239726305007935</v>
      </c>
      <c r="Z713" s="8">
        <v>0.42296454310417175</v>
      </c>
      <c r="AA713" s="8">
        <v>0.90819084644317627</v>
      </c>
      <c r="AB713" s="8">
        <v>0.91642838716506958</v>
      </c>
      <c r="AC713" s="8">
        <v>0.93067419528961182</v>
      </c>
      <c r="AD713" s="8">
        <v>0.65075129270553589</v>
      </c>
      <c r="AE713" s="8">
        <v>0.80424588918685913</v>
      </c>
      <c r="AF713" s="8">
        <v>0.88266080617904663</v>
      </c>
      <c r="AG713" s="8">
        <v>0.81806743144989014</v>
      </c>
      <c r="AH713" s="8">
        <v>1.7680652439594269E-2</v>
      </c>
      <c r="AI713" s="8">
        <v>0.12499696016311646</v>
      </c>
      <c r="AJ713" s="8">
        <v>0.21223004162311554</v>
      </c>
      <c r="AK713" s="8">
        <v>0.17502497136592865</v>
      </c>
      <c r="AL713" s="8">
        <v>6.2843404710292816E-2</v>
      </c>
      <c r="AM713" s="8">
        <v>3.7720944732427597E-2</v>
      </c>
      <c r="AN713" s="8">
        <v>0.11523129045963287</v>
      </c>
      <c r="AO713" s="8">
        <v>3.8580026477575302E-2</v>
      </c>
      <c r="AP713" s="8">
        <v>-0.9059099555015564</v>
      </c>
      <c r="AQ713" s="8"/>
      <c r="AR713" s="8"/>
      <c r="AS713" s="8">
        <v>-0.68124065276782497</v>
      </c>
      <c r="AT713" s="8">
        <v>-0.49313487310786935</v>
      </c>
      <c r="AU713" s="8">
        <v>-1.2276050801437566</v>
      </c>
      <c r="AV713" s="8">
        <v>-0.95590290293914493</v>
      </c>
      <c r="AW713" s="8">
        <v>-2.2402251177571664</v>
      </c>
      <c r="AX713" s="8">
        <v>-1.6951741898211103</v>
      </c>
      <c r="AY713" s="8">
        <v>-1.6872088445832523</v>
      </c>
      <c r="AZ713" s="8">
        <v>-1.3093457571319451</v>
      </c>
      <c r="BA713" s="8">
        <v>-0.98979567060708318</v>
      </c>
      <c r="BB713" s="8">
        <v>-1.2685338644304385</v>
      </c>
      <c r="BC713" s="8">
        <v>-3.3210718577279152</v>
      </c>
      <c r="BD713" s="8">
        <v>-2.7162742664261876</v>
      </c>
      <c r="BE713" s="8">
        <v>-1.6911912039311663</v>
      </c>
      <c r="BF713" s="8">
        <v>-1.4063943089761162</v>
      </c>
      <c r="BG713" s="7">
        <v>11.457873812640466</v>
      </c>
      <c r="BH713" s="7">
        <v>2.5587892322605055</v>
      </c>
      <c r="BI713" s="7">
        <v>3.9186535520588399</v>
      </c>
      <c r="BJ713" s="7">
        <v>-7.1612341969880394E-2</v>
      </c>
      <c r="BK713" s="7">
        <v>9.3092030106507266</v>
      </c>
      <c r="BL713" s="7">
        <v>-15.62724886043002</v>
      </c>
      <c r="BM713" s="7">
        <v>1.9242764008684392</v>
      </c>
      <c r="BN713" s="7">
        <v>120.73984024771256</v>
      </c>
      <c r="BO713" s="7">
        <v>132.87501360363942</v>
      </c>
      <c r="BP713" s="7">
        <v>131.02064430169176</v>
      </c>
      <c r="BQ713" s="7">
        <v>136.46194199056185</v>
      </c>
      <c r="BR713" s="7">
        <v>123.66985989540206</v>
      </c>
      <c r="BS713" s="7">
        <v>157.67427502417377</v>
      </c>
      <c r="BT713" s="7" t="s">
        <v>399</v>
      </c>
      <c r="BU713" s="7" t="s">
        <v>400</v>
      </c>
      <c r="BV713" s="7">
        <v>9.5</v>
      </c>
      <c r="BW713" s="7" t="s">
        <v>213</v>
      </c>
      <c r="BX713" s="9">
        <v>2</v>
      </c>
      <c r="BY713" s="7" t="s">
        <v>231</v>
      </c>
      <c r="BZ713" s="7" t="s">
        <v>214</v>
      </c>
      <c r="CA713" s="25">
        <v>0</v>
      </c>
      <c r="CB713" s="25">
        <v>0</v>
      </c>
      <c r="CC713" s="25">
        <v>0</v>
      </c>
    </row>
    <row r="714" spans="1:81" x14ac:dyDescent="0.25">
      <c r="A714" s="7">
        <v>513</v>
      </c>
      <c r="B714" s="7">
        <v>44657</v>
      </c>
      <c r="C714" s="7" t="s">
        <v>19169</v>
      </c>
      <c r="D714" s="7" t="s">
        <v>19170</v>
      </c>
      <c r="E714" s="7" t="s">
        <v>19171</v>
      </c>
      <c r="F714" s="7" t="s">
        <v>373</v>
      </c>
      <c r="H714" s="7" t="s">
        <v>226</v>
      </c>
      <c r="I714" s="8">
        <v>15.5</v>
      </c>
      <c r="J714" s="7" t="s">
        <v>214</v>
      </c>
      <c r="K714" s="8">
        <v>308.5977783203125</v>
      </c>
      <c r="L714" s="8">
        <v>4.5666999816894531</v>
      </c>
      <c r="M714" s="7" t="s">
        <v>239</v>
      </c>
      <c r="N714" s="7" t="s">
        <v>295</v>
      </c>
      <c r="O714" s="7" t="s">
        <v>248</v>
      </c>
      <c r="P714" s="7" t="s">
        <v>375</v>
      </c>
      <c r="Q714" s="7" t="s">
        <v>19172</v>
      </c>
      <c r="R714" s="7" t="s">
        <v>242</v>
      </c>
      <c r="T714" s="8">
        <v>0.76348584890365601</v>
      </c>
      <c r="U714" s="8">
        <v>0.7235068678855896</v>
      </c>
      <c r="V714" s="8">
        <v>0.788582444190979</v>
      </c>
      <c r="W714" s="8">
        <v>0.64930945634841919</v>
      </c>
      <c r="X714" s="8">
        <v>0.43628436326980591</v>
      </c>
      <c r="Y714" s="8">
        <v>0.69893264770507813</v>
      </c>
      <c r="Z714" s="8">
        <v>0.50035566091537476</v>
      </c>
      <c r="AA714" s="8">
        <v>0.6824115514755249</v>
      </c>
      <c r="AB714" s="8">
        <v>0.6721421480178833</v>
      </c>
      <c r="AC714" s="8">
        <v>0.61841058731079102</v>
      </c>
      <c r="AD714" s="8">
        <v>0.63957542181015015</v>
      </c>
      <c r="AE714" s="8">
        <v>0.52170062065124512</v>
      </c>
      <c r="AF714" s="8">
        <v>0.68572139739990234</v>
      </c>
      <c r="AG714" s="8">
        <v>0.65432518720626831</v>
      </c>
      <c r="AH714" s="8">
        <v>0.12965251505374908</v>
      </c>
      <c r="AI714" s="8">
        <v>1.1826877593994141</v>
      </c>
      <c r="AJ714" s="8">
        <v>1.7019635438919067</v>
      </c>
      <c r="AK714" s="8">
        <v>1.6053644418716431</v>
      </c>
      <c r="AL714" s="8">
        <v>0.73435837030410767</v>
      </c>
      <c r="AM714" s="8">
        <v>0.34217536449432373</v>
      </c>
      <c r="AN714" s="8">
        <v>0.98040473461151123</v>
      </c>
      <c r="AO714" s="8">
        <v>0.33467254042625427</v>
      </c>
      <c r="AP714" s="8">
        <v>-0.23402848839759827</v>
      </c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>
        <v>-30.858072900786702</v>
      </c>
      <c r="BH714" s="8">
        <v>-27.496593173146316</v>
      </c>
      <c r="BI714" s="8">
        <v>-50</v>
      </c>
      <c r="BJ714" s="8">
        <v>8.6986149191166788</v>
      </c>
      <c r="BK714" s="8">
        <v>-36.02945575478185</v>
      </c>
      <c r="BL714" s="8">
        <v>-11.955122608010232</v>
      </c>
      <c r="BM714" s="8">
        <v>-24.606771586268074</v>
      </c>
      <c r="BN714" s="8">
        <v>403.82510572460268</v>
      </c>
      <c r="BO714" s="8">
        <v>393.45165396641676</v>
      </c>
      <c r="BP714" s="8">
        <v>537.01224120898439</v>
      </c>
      <c r="BQ714" s="8">
        <v>281.75404593527918</v>
      </c>
      <c r="BR714" s="8">
        <v>419.78387832046928</v>
      </c>
      <c r="BS714" s="8">
        <v>345.49102108410148</v>
      </c>
      <c r="BT714" s="7" t="s">
        <v>1421</v>
      </c>
      <c r="BU714" s="7" t="s">
        <v>1422</v>
      </c>
      <c r="BV714" s="7">
        <v>15</v>
      </c>
      <c r="BW714" s="7" t="s">
        <v>226</v>
      </c>
      <c r="BX714" s="9">
        <v>0</v>
      </c>
      <c r="BY714" s="7" t="s">
        <v>295</v>
      </c>
      <c r="BZ714" s="7" t="s">
        <v>214</v>
      </c>
      <c r="CA714" s="25">
        <v>0</v>
      </c>
      <c r="CB714" s="25">
        <v>0</v>
      </c>
      <c r="CC714" s="25">
        <v>0</v>
      </c>
    </row>
    <row r="715" spans="1:81" x14ac:dyDescent="0.25">
      <c r="A715" s="7">
        <v>513</v>
      </c>
      <c r="B715" s="7">
        <v>44657</v>
      </c>
      <c r="C715" s="7" t="s">
        <v>3452</v>
      </c>
      <c r="D715" s="7" t="s">
        <v>3453</v>
      </c>
      <c r="E715" s="7" t="s">
        <v>3453</v>
      </c>
      <c r="F715" s="7" t="s">
        <v>409</v>
      </c>
      <c r="H715" s="7" t="s">
        <v>224</v>
      </c>
      <c r="I715" s="8">
        <v>24.5</v>
      </c>
      <c r="J715" s="7" t="s">
        <v>214</v>
      </c>
      <c r="K715" s="8">
        <v>116.23053741455078</v>
      </c>
      <c r="L715" s="8">
        <v>3.2744998931884766</v>
      </c>
      <c r="M715" s="7" t="s">
        <v>349</v>
      </c>
      <c r="N715" s="7" t="s">
        <v>214</v>
      </c>
      <c r="O715" s="7" t="s">
        <v>214</v>
      </c>
      <c r="P715" s="7" t="s">
        <v>249</v>
      </c>
      <c r="Q715" s="7" t="s">
        <v>3454</v>
      </c>
      <c r="R715" s="7" t="s">
        <v>242</v>
      </c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7">
        <v>0.57396268809997109</v>
      </c>
      <c r="AT715" s="7">
        <v>2.1312128415552221</v>
      </c>
      <c r="AU715" s="7">
        <v>-1.6866418728581074</v>
      </c>
      <c r="AV715" s="7">
        <v>-0.95744764828324924</v>
      </c>
      <c r="AW715" s="7">
        <v>1.4128756893034347</v>
      </c>
      <c r="AX715" s="7">
        <v>1.8691613409350973</v>
      </c>
      <c r="AY715" s="7">
        <v>0.73068160815910654</v>
      </c>
      <c r="AZ715" s="7">
        <v>1.0886522235421121</v>
      </c>
      <c r="BA715" s="7">
        <v>-0.44198539633329026</v>
      </c>
      <c r="BB715" s="7">
        <v>0.25554194005047592</v>
      </c>
      <c r="BC715" s="7">
        <v>0.66467571852984508</v>
      </c>
      <c r="BD715" s="7">
        <v>1.5040749546736525</v>
      </c>
      <c r="BE715" s="7">
        <v>0.20892807248349329</v>
      </c>
      <c r="BF715" s="7">
        <v>0.981865942078885</v>
      </c>
      <c r="BT715" s="7" t="s">
        <v>352</v>
      </c>
      <c r="BU715" s="7" t="s">
        <v>353</v>
      </c>
      <c r="BV715" s="7">
        <v>9.5</v>
      </c>
      <c r="BW715" s="7" t="s">
        <v>213</v>
      </c>
      <c r="BX715" s="9">
        <v>0</v>
      </c>
      <c r="BY715" s="7" t="s">
        <v>214</v>
      </c>
      <c r="BZ715" s="7" t="s">
        <v>214</v>
      </c>
      <c r="CA715" s="25">
        <v>0</v>
      </c>
      <c r="CB715" s="25">
        <v>0</v>
      </c>
      <c r="CC715" s="25">
        <v>0</v>
      </c>
    </row>
    <row r="716" spans="1:81" x14ac:dyDescent="0.25">
      <c r="A716" s="7">
        <v>513</v>
      </c>
      <c r="B716" s="7">
        <v>44657</v>
      </c>
      <c r="C716" s="7" t="s">
        <v>3455</v>
      </c>
      <c r="D716" s="7" t="s">
        <v>3456</v>
      </c>
      <c r="E716" s="7" t="s">
        <v>3456</v>
      </c>
      <c r="F716" s="7" t="s">
        <v>643</v>
      </c>
      <c r="G716" s="7">
        <v>1</v>
      </c>
      <c r="H716" s="7" t="s">
        <v>287</v>
      </c>
      <c r="I716" s="8">
        <v>14.5</v>
      </c>
      <c r="J716" s="7" t="s">
        <v>214</v>
      </c>
      <c r="K716" s="8">
        <v>388.32781982421875</v>
      </c>
      <c r="L716" s="8">
        <v>5.7952842712402344</v>
      </c>
      <c r="M716" s="7" t="s">
        <v>289</v>
      </c>
      <c r="N716" s="7" t="s">
        <v>231</v>
      </c>
      <c r="O716" s="7" t="s">
        <v>248</v>
      </c>
      <c r="P716" s="7" t="s">
        <v>257</v>
      </c>
      <c r="Q716" s="7" t="s">
        <v>3457</v>
      </c>
      <c r="R716" s="7" t="s">
        <v>291</v>
      </c>
      <c r="T716" s="8">
        <v>0.89293211698532104</v>
      </c>
      <c r="U716" s="8">
        <v>0.8703041672706604</v>
      </c>
      <c r="V716" s="8">
        <v>0.89849120378494263</v>
      </c>
      <c r="W716" s="8">
        <v>0.75464528799057007</v>
      </c>
      <c r="X716" s="8">
        <v>0.52620494365692139</v>
      </c>
      <c r="Y716" s="8">
        <v>0.83273500204086304</v>
      </c>
      <c r="Z716" s="8">
        <v>0.68313121795654297</v>
      </c>
      <c r="AA716" s="8">
        <v>0.91814506053924561</v>
      </c>
      <c r="AB716" s="8">
        <v>0.90489542484283447</v>
      </c>
      <c r="AC716" s="8">
        <v>0.92063194513320923</v>
      </c>
      <c r="AD716" s="8">
        <v>0.88258242607116699</v>
      </c>
      <c r="AE716" s="8">
        <v>0.83762145042419434</v>
      </c>
      <c r="AF716" s="8">
        <v>0.93402951955795288</v>
      </c>
      <c r="AG716" s="8">
        <v>0.86986219882965088</v>
      </c>
      <c r="AH716" s="8">
        <v>0.12827013432979584</v>
      </c>
      <c r="AI716" s="8">
        <v>1.3684600591659546</v>
      </c>
      <c r="AJ716" s="8">
        <v>2.0254578590393066</v>
      </c>
      <c r="AK716" s="8">
        <v>1.8096100091934204</v>
      </c>
      <c r="AL716" s="8">
        <v>0.8443913459777832</v>
      </c>
      <c r="AM716" s="8">
        <v>0.40829926729202271</v>
      </c>
      <c r="AN716" s="8">
        <v>1.1556371450424194</v>
      </c>
      <c r="AO716" s="8">
        <v>0.45205366611480713</v>
      </c>
      <c r="AP716" s="8">
        <v>2.5426216423511505E-2</v>
      </c>
      <c r="AQ716" s="8"/>
      <c r="AR716" s="8"/>
      <c r="AS716" s="8">
        <v>0.74921682142934909</v>
      </c>
      <c r="AT716" s="8">
        <v>-0.29920558659644469</v>
      </c>
      <c r="AU716" s="8">
        <v>0.71415730827242729</v>
      </c>
      <c r="AV716" s="8">
        <v>-0.40674540213217825</v>
      </c>
      <c r="AW716" s="8">
        <v>1.2064770988068305</v>
      </c>
      <c r="AX716" s="8">
        <v>0.57675921291830368</v>
      </c>
      <c r="AY716" s="8">
        <v>0.40766196880702149</v>
      </c>
      <c r="AZ716" s="8">
        <v>-0.93803665349566689</v>
      </c>
      <c r="BA716" s="8">
        <v>1.543685675315654</v>
      </c>
      <c r="BB716" s="8">
        <v>1.047859880741399</v>
      </c>
      <c r="BC716" s="8">
        <v>0.79264895638352273</v>
      </c>
      <c r="BD716" s="8">
        <v>1.2604805839804478</v>
      </c>
      <c r="BE716" s="8">
        <v>0.90230797150246744</v>
      </c>
      <c r="BF716" s="8">
        <v>0.20685200590264344</v>
      </c>
      <c r="BG716" s="8">
        <v>14.963699529414068</v>
      </c>
      <c r="BH716" s="8">
        <v>23.863073259583871</v>
      </c>
      <c r="BI716" s="8">
        <v>22.681231121684821</v>
      </c>
      <c r="BJ716" s="8">
        <v>7.085267583791925</v>
      </c>
      <c r="BK716" s="8">
        <v>31.580167732707331</v>
      </c>
      <c r="BL716" s="8">
        <v>7.6336878563818242</v>
      </c>
      <c r="BM716" s="8">
        <v>17.96785451392731</v>
      </c>
      <c r="BN716" s="8">
        <v>330.21961167659822</v>
      </c>
      <c r="BO716" s="8">
        <v>295.66086769222056</v>
      </c>
      <c r="BP716" s="8">
        <v>300.25028950008789</v>
      </c>
      <c r="BQ716" s="8">
        <v>360.81375468736746</v>
      </c>
      <c r="BR716" s="8">
        <v>265.69324297096495</v>
      </c>
      <c r="BS716" s="8">
        <v>358.68408619934507</v>
      </c>
      <c r="BT716" s="7" t="s">
        <v>297</v>
      </c>
      <c r="BU716" s="7" t="s">
        <v>298</v>
      </c>
      <c r="BV716" s="7">
        <v>14.5</v>
      </c>
      <c r="BW716" s="7" t="s">
        <v>287</v>
      </c>
      <c r="BX716" s="9">
        <v>1.7000000476837158</v>
      </c>
      <c r="BY716" s="7" t="s">
        <v>231</v>
      </c>
      <c r="BZ716" s="7" t="s">
        <v>214</v>
      </c>
      <c r="CA716" s="25">
        <v>0</v>
      </c>
      <c r="CB716" s="25">
        <v>0</v>
      </c>
      <c r="CC716" s="25">
        <v>0</v>
      </c>
    </row>
    <row r="717" spans="1:81" x14ac:dyDescent="0.25">
      <c r="A717" s="7">
        <v>513</v>
      </c>
      <c r="B717" s="7">
        <v>44657</v>
      </c>
      <c r="C717" s="7" t="s">
        <v>16493</v>
      </c>
      <c r="D717" s="7" t="s">
        <v>16493</v>
      </c>
      <c r="E717" s="7" t="s">
        <v>16493</v>
      </c>
      <c r="F717" s="7" t="s">
        <v>254</v>
      </c>
      <c r="H717" s="7" t="s">
        <v>224</v>
      </c>
      <c r="I717" s="8">
        <v>24.5</v>
      </c>
      <c r="J717" s="7" t="s">
        <v>214</v>
      </c>
      <c r="K717" s="8">
        <v>49.266246795654297</v>
      </c>
      <c r="L717" s="8">
        <v>4.1094999313354492</v>
      </c>
      <c r="M717" s="7" t="s">
        <v>1033</v>
      </c>
      <c r="N717" s="7" t="s">
        <v>214</v>
      </c>
      <c r="O717" s="7" t="s">
        <v>232</v>
      </c>
      <c r="P717" s="7" t="s">
        <v>217</v>
      </c>
      <c r="Q717" s="7" t="s">
        <v>16555</v>
      </c>
      <c r="R717" s="7" t="s">
        <v>242</v>
      </c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>
        <v>0.92910908220319799</v>
      </c>
      <c r="AT717" s="8">
        <v>2.3949444948993279</v>
      </c>
      <c r="AU717" s="8">
        <v>2.6730835482717019</v>
      </c>
      <c r="AV717" s="8">
        <v>2.2120575237715583</v>
      </c>
      <c r="AW717" s="8">
        <v>1.6583565699320229</v>
      </c>
      <c r="AX717" s="8">
        <v>1.9222403162127817</v>
      </c>
      <c r="AY717" s="8">
        <v>2.5672779145086868</v>
      </c>
      <c r="AZ717" s="8">
        <v>2.4962334970317697</v>
      </c>
      <c r="BA717" s="8">
        <v>0.92625922800069316</v>
      </c>
      <c r="BB717" s="8">
        <v>1.2452777422130696</v>
      </c>
      <c r="BC717" s="8">
        <v>0.92625922800069316</v>
      </c>
      <c r="BD717" s="8">
        <v>1.2452777422130696</v>
      </c>
      <c r="BE717" s="8">
        <v>1.6133909284861661</v>
      </c>
      <c r="BF717" s="8">
        <v>1.9193385527235962</v>
      </c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7" t="s">
        <v>214</v>
      </c>
      <c r="BU717" s="7" t="s">
        <v>214</v>
      </c>
      <c r="BV717" s="7">
        <v>4.5</v>
      </c>
      <c r="BW717" s="7" t="s">
        <v>230</v>
      </c>
      <c r="BX717" s="9">
        <v>0</v>
      </c>
      <c r="BY717" s="7" t="s">
        <v>214</v>
      </c>
      <c r="BZ717" s="7" t="s">
        <v>214</v>
      </c>
      <c r="CA717" s="25">
        <v>0</v>
      </c>
      <c r="CB717" s="25">
        <v>0</v>
      </c>
      <c r="CC717" s="25">
        <v>0</v>
      </c>
    </row>
    <row r="718" spans="1:81" x14ac:dyDescent="0.25">
      <c r="A718" s="7">
        <v>513</v>
      </c>
      <c r="B718" s="7">
        <v>44657</v>
      </c>
      <c r="C718" s="7" t="s">
        <v>3458</v>
      </c>
      <c r="D718" s="7" t="s">
        <v>3458</v>
      </c>
      <c r="E718" s="7" t="s">
        <v>3458</v>
      </c>
      <c r="F718" s="7" t="s">
        <v>280</v>
      </c>
      <c r="G718" s="7">
        <v>2</v>
      </c>
      <c r="H718" s="7" t="s">
        <v>255</v>
      </c>
      <c r="I718" s="8">
        <v>11.5</v>
      </c>
      <c r="J718" s="7" t="s">
        <v>214</v>
      </c>
      <c r="K718" s="8">
        <v>184.78179931640625</v>
      </c>
      <c r="L718" s="8">
        <v>3.2553000450134277</v>
      </c>
      <c r="M718" s="7" t="s">
        <v>3459</v>
      </c>
      <c r="N718" s="7" t="s">
        <v>231</v>
      </c>
      <c r="O718" s="7" t="s">
        <v>214</v>
      </c>
      <c r="P718" s="7" t="s">
        <v>284</v>
      </c>
      <c r="Q718" s="7" t="s">
        <v>3460</v>
      </c>
      <c r="R718" s="7" t="s">
        <v>219</v>
      </c>
      <c r="T718" s="8">
        <v>0.88204789161682129</v>
      </c>
      <c r="U718" s="8">
        <v>0.89771836996078491</v>
      </c>
      <c r="V718" s="8">
        <v>0.8728564977645874</v>
      </c>
      <c r="W718" s="8">
        <v>0.67518997192382813</v>
      </c>
      <c r="X718" s="8">
        <v>0.4493243396282196</v>
      </c>
      <c r="Y718" s="8">
        <v>0.8619571328163147</v>
      </c>
      <c r="Z718" s="8">
        <v>0.7723543643951416</v>
      </c>
      <c r="AA718" s="8">
        <v>0.9299578070640564</v>
      </c>
      <c r="AB718" s="8">
        <v>0.97196036577224731</v>
      </c>
      <c r="AC718" s="8">
        <v>0.94489371776580811</v>
      </c>
      <c r="AD718" s="8">
        <v>0.74867492914199829</v>
      </c>
      <c r="AE718" s="8">
        <v>0.75498718023300171</v>
      </c>
      <c r="AF718" s="8">
        <v>0.92197167873382568</v>
      </c>
      <c r="AG718" s="8">
        <v>0.87951505184173584</v>
      </c>
      <c r="AH718" s="8">
        <v>4.7462459653615952E-2</v>
      </c>
      <c r="AI718" s="8">
        <v>0.50018489360809326</v>
      </c>
      <c r="AJ718" s="8">
        <v>0.77306669950485229</v>
      </c>
      <c r="AK718" s="8">
        <v>0.65048712491989136</v>
      </c>
      <c r="AL718" s="8">
        <v>0.2795448899269104</v>
      </c>
      <c r="AM718" s="8">
        <v>0.12900552153587341</v>
      </c>
      <c r="AN718" s="8">
        <v>0.44261392951011658</v>
      </c>
      <c r="AO718" s="8">
        <v>0.18911552429199219</v>
      </c>
      <c r="AP718" s="8">
        <v>-0.30820953845977783</v>
      </c>
      <c r="AQ718" s="8"/>
      <c r="AR718" s="8"/>
      <c r="AS718" s="8">
        <v>2.156799630992281</v>
      </c>
      <c r="AT718" s="8">
        <v>2.1409847711515617</v>
      </c>
      <c r="AU718" s="8">
        <v>1.3622142373119253</v>
      </c>
      <c r="AV718" s="8">
        <v>2.8501119112476703</v>
      </c>
      <c r="AW718" s="8">
        <v>3.1539252857139086</v>
      </c>
      <c r="AX718" s="8">
        <v>2.330835396413689</v>
      </c>
      <c r="AY718" s="8">
        <v>2.0578750296480668</v>
      </c>
      <c r="AZ718" s="8">
        <v>1.6778827315741669</v>
      </c>
      <c r="BA718" s="8">
        <v>3.1539252857139086</v>
      </c>
      <c r="BB718" s="8">
        <v>2.330835396413689</v>
      </c>
      <c r="BC718" s="8">
        <v>2.0578750296480668</v>
      </c>
      <c r="BD718" s="8">
        <v>1.6778827315741669</v>
      </c>
      <c r="BE718" s="8">
        <v>2.3237690831713596</v>
      </c>
      <c r="BF718" s="8">
        <v>2.1680888230624906</v>
      </c>
      <c r="BG718" s="7">
        <v>2.2825081311105038</v>
      </c>
      <c r="BH718" s="7">
        <v>-3.3459010577458903</v>
      </c>
      <c r="BI718" s="7">
        <v>13.858548688812245</v>
      </c>
      <c r="BJ718" s="7">
        <v>14.207012169771518</v>
      </c>
      <c r="BK718" s="7">
        <v>13.858548688812245</v>
      </c>
      <c r="BL718" s="7">
        <v>14.207012169771518</v>
      </c>
      <c r="BM718" s="7">
        <v>9.1779547984220216</v>
      </c>
      <c r="BN718" s="7">
        <v>180.56413972219698</v>
      </c>
      <c r="BO718" s="7">
        <v>190.96441549425577</v>
      </c>
      <c r="BP718" s="7">
        <v>159.17372369007876</v>
      </c>
      <c r="BQ718" s="7">
        <v>158.52982660000163</v>
      </c>
      <c r="BR718" s="7">
        <v>159.17372369007876</v>
      </c>
      <c r="BS718" s="7">
        <v>158.52982660000163</v>
      </c>
      <c r="BT718" s="7" t="s">
        <v>2410</v>
      </c>
      <c r="BU718" s="7" t="s">
        <v>2411</v>
      </c>
      <c r="BV718" s="7">
        <v>11.5</v>
      </c>
      <c r="BW718" s="7" t="s">
        <v>255</v>
      </c>
      <c r="BX718" s="9">
        <v>2</v>
      </c>
      <c r="BY718" s="7" t="s">
        <v>231</v>
      </c>
      <c r="BZ718" s="7" t="s">
        <v>214</v>
      </c>
      <c r="CA718" s="25">
        <v>0</v>
      </c>
      <c r="CB718" s="25">
        <v>0</v>
      </c>
      <c r="CC718" s="25">
        <v>0</v>
      </c>
    </row>
    <row r="719" spans="1:81" x14ac:dyDescent="0.25">
      <c r="A719" s="7">
        <v>513</v>
      </c>
      <c r="B719" s="7">
        <v>44657</v>
      </c>
      <c r="C719" s="7" t="s">
        <v>16396</v>
      </c>
      <c r="D719" s="7" t="s">
        <v>16417</v>
      </c>
      <c r="E719" s="7" t="s">
        <v>16795</v>
      </c>
      <c r="F719" s="7" t="s">
        <v>223</v>
      </c>
      <c r="G719" s="7">
        <v>3</v>
      </c>
      <c r="H719" s="7" t="s">
        <v>312</v>
      </c>
      <c r="I719" s="8">
        <v>17.5</v>
      </c>
      <c r="J719" s="7" t="s">
        <v>214</v>
      </c>
      <c r="K719" s="8">
        <v>2993.795654296875</v>
      </c>
      <c r="L719" s="8">
        <v>2.6173999309539795</v>
      </c>
      <c r="M719" s="7" t="s">
        <v>349</v>
      </c>
      <c r="N719" s="7" t="s">
        <v>231</v>
      </c>
      <c r="O719" s="7" t="s">
        <v>214</v>
      </c>
      <c r="P719" s="7" t="s">
        <v>233</v>
      </c>
      <c r="Q719" s="7" t="s">
        <v>3461</v>
      </c>
      <c r="R719" s="7" t="s">
        <v>242</v>
      </c>
      <c r="T719" s="8">
        <v>0.69283568859100342</v>
      </c>
      <c r="U719" s="8">
        <v>0.65758222341537476</v>
      </c>
      <c r="V719" s="8">
        <v>0.68752318620681763</v>
      </c>
      <c r="W719" s="8">
        <v>0.55840343236923218</v>
      </c>
      <c r="X719" s="8">
        <v>0.49697524309158325</v>
      </c>
      <c r="Y719" s="8">
        <v>0.64802658557891846</v>
      </c>
      <c r="Z719" s="8">
        <v>0.51482915878295898</v>
      </c>
      <c r="AA719" s="8">
        <v>0.8512871265411377</v>
      </c>
      <c r="AB719" s="8">
        <v>0.86846089363098145</v>
      </c>
      <c r="AC719" s="8">
        <v>0.89375573396682739</v>
      </c>
      <c r="AD719" s="8">
        <v>0.8568958044052124</v>
      </c>
      <c r="AE719" s="8">
        <v>0.68684524297714233</v>
      </c>
      <c r="AF719" s="8">
        <v>0.88342487812042236</v>
      </c>
      <c r="AG719" s="8">
        <v>0.86732226610183716</v>
      </c>
      <c r="AH719" s="8">
        <v>1.1912151575088501</v>
      </c>
      <c r="AI719" s="8">
        <v>9.8607196807861328</v>
      </c>
      <c r="AJ719" s="8">
        <v>14.212382316589355</v>
      </c>
      <c r="AK719" s="8">
        <v>12.859472274780273</v>
      </c>
      <c r="AL719" s="8">
        <v>5.8024797439575195</v>
      </c>
      <c r="AM719" s="8">
        <v>3.5811545848846436</v>
      </c>
      <c r="AN719" s="8">
        <v>8.3516473770141602</v>
      </c>
      <c r="AO719" s="8">
        <v>3.1638338565826416</v>
      </c>
      <c r="AP719" s="8">
        <v>1.7858651876449585</v>
      </c>
      <c r="AQ719" s="8"/>
      <c r="AR719" s="8"/>
      <c r="AS719" s="7">
        <v>3.6850203074065173</v>
      </c>
      <c r="AT719" s="7">
        <v>3.0834678039439627</v>
      </c>
      <c r="AU719" s="7">
        <v>3.3940363084810272</v>
      </c>
      <c r="AV719" s="7">
        <v>3.0012401366930237</v>
      </c>
      <c r="AW719" s="7">
        <v>3.1177717929741235</v>
      </c>
      <c r="AX719" s="7">
        <v>3.0989769821222928</v>
      </c>
      <c r="AY719" s="7">
        <v>1.7601963421451938</v>
      </c>
      <c r="AZ719" s="7">
        <v>2.7436966962201419</v>
      </c>
      <c r="BA719" s="7">
        <v>0.25551267855185567</v>
      </c>
      <c r="BB719" s="7">
        <v>1.0112512449022355</v>
      </c>
      <c r="BC719" s="7">
        <v>0.55073896680658663</v>
      </c>
      <c r="BD719" s="7">
        <v>3.3399910596999609</v>
      </c>
      <c r="BE719" s="7">
        <v>2.1272127327275507</v>
      </c>
      <c r="BF719" s="7">
        <v>2.7131039872636027</v>
      </c>
      <c r="BG719" s="7">
        <v>79.827855616665644</v>
      </c>
      <c r="BH719" s="7">
        <v>78.951286643952145</v>
      </c>
      <c r="BI719" s="7">
        <v>71.293724391500689</v>
      </c>
      <c r="BJ719" s="7">
        <v>84.159225180029352</v>
      </c>
      <c r="BK719" s="7">
        <v>-17.657832956293241</v>
      </c>
      <c r="BL719" s="7">
        <v>26.039131557279116</v>
      </c>
      <c r="BM719" s="7">
        <v>53.768898405522279</v>
      </c>
      <c r="BN719" s="7">
        <v>603.91278192675531</v>
      </c>
      <c r="BO719" s="7">
        <v>630.15546573876645</v>
      </c>
      <c r="BP719" s="7">
        <v>859.40723167773592</v>
      </c>
      <c r="BQ719" s="7">
        <v>474.24042816723488</v>
      </c>
      <c r="BR719" s="7">
        <v>3522.4350899853835</v>
      </c>
      <c r="BS719" s="7">
        <v>2214.2372653184066</v>
      </c>
      <c r="BT719" s="7" t="s">
        <v>259</v>
      </c>
      <c r="BU719" s="7" t="s">
        <v>260</v>
      </c>
      <c r="BV719" s="7">
        <v>24.5</v>
      </c>
      <c r="BW719" s="7" t="s">
        <v>224</v>
      </c>
      <c r="BX719" s="9">
        <v>2.1500000953674316</v>
      </c>
      <c r="BY719" s="7" t="s">
        <v>231</v>
      </c>
      <c r="BZ719" s="7" t="s">
        <v>214</v>
      </c>
      <c r="CA719" s="25">
        <v>0</v>
      </c>
      <c r="CB719" s="25">
        <v>0</v>
      </c>
      <c r="CC719" s="25">
        <v>0</v>
      </c>
    </row>
    <row r="720" spans="1:81" x14ac:dyDescent="0.25">
      <c r="A720" s="7">
        <v>513</v>
      </c>
      <c r="B720" s="7">
        <v>44657</v>
      </c>
      <c r="C720" s="7" t="s">
        <v>3462</v>
      </c>
      <c r="D720" s="7" t="s">
        <v>3463</v>
      </c>
      <c r="E720" s="7" t="s">
        <v>3463</v>
      </c>
      <c r="F720" s="7" t="s">
        <v>409</v>
      </c>
      <c r="G720" s="7">
        <v>2</v>
      </c>
      <c r="H720" s="7" t="s">
        <v>3132</v>
      </c>
      <c r="I720" s="8">
        <v>3.5</v>
      </c>
      <c r="J720" s="7" t="s">
        <v>214</v>
      </c>
      <c r="K720" s="8">
        <v>76.664573669433594</v>
      </c>
      <c r="L720" s="8">
        <v>7.4907326698303223</v>
      </c>
      <c r="M720" s="7" t="s">
        <v>361</v>
      </c>
      <c r="N720" s="7" t="s">
        <v>231</v>
      </c>
      <c r="O720" s="7" t="s">
        <v>3133</v>
      </c>
      <c r="P720" s="7" t="s">
        <v>217</v>
      </c>
      <c r="Q720" s="7" t="s">
        <v>3464</v>
      </c>
      <c r="R720" s="7" t="s">
        <v>242</v>
      </c>
      <c r="T720" s="8">
        <v>0.30960088968276978</v>
      </c>
      <c r="U720" s="8">
        <v>0.39472174644470215</v>
      </c>
      <c r="V720" s="8">
        <v>0.28317317366600037</v>
      </c>
      <c r="W720" s="8">
        <v>0.29917463660240173</v>
      </c>
      <c r="X720" s="8">
        <v>-0.16357673704624176</v>
      </c>
      <c r="Y720" s="8">
        <v>0.14045989513397217</v>
      </c>
      <c r="Z720" s="8">
        <v>3.3595968037843704E-2</v>
      </c>
      <c r="AA720" s="8">
        <v>0.50067037343978882</v>
      </c>
      <c r="AB720" s="8">
        <v>0.57460838556289673</v>
      </c>
      <c r="AC720" s="8">
        <v>0.42624965310096741</v>
      </c>
      <c r="AD720" s="8">
        <v>0.11987138539552689</v>
      </c>
      <c r="AE720" s="8">
        <v>0.29233250021934509</v>
      </c>
      <c r="AF720" s="8">
        <v>0.48620161414146423</v>
      </c>
      <c r="AG720" s="8">
        <v>0.51126867532730103</v>
      </c>
      <c r="AH720" s="8">
        <v>1.8611080944538116E-2</v>
      </c>
      <c r="AI720" s="8">
        <v>6.8843342363834381E-2</v>
      </c>
      <c r="AJ720" s="8">
        <v>0.1332874596118927</v>
      </c>
      <c r="AK720" s="8">
        <v>8.275025337934494E-2</v>
      </c>
      <c r="AL720" s="8">
        <v>4.8570401966571808E-2</v>
      </c>
      <c r="AM720" s="8">
        <v>9.9999997473787516E-5</v>
      </c>
      <c r="AN720" s="8">
        <v>2.8282191604375839E-2</v>
      </c>
      <c r="AO720" s="8">
        <v>3.2256636768579483E-3</v>
      </c>
      <c r="AP720" s="8">
        <v>0.78444111347198486</v>
      </c>
      <c r="AQ720" s="8"/>
      <c r="AR720" s="8"/>
      <c r="AS720" s="8">
        <v>1.761640255344656</v>
      </c>
      <c r="AT720" s="8">
        <v>1.0388275265815652</v>
      </c>
      <c r="AU720" s="8">
        <v>1.7157540434770016</v>
      </c>
      <c r="AV720" s="8">
        <v>1.0092245002971496</v>
      </c>
      <c r="AW720" s="8">
        <v>1.7247064867394262</v>
      </c>
      <c r="AX720" s="8">
        <v>1.0232448568418526</v>
      </c>
      <c r="AY720" s="8">
        <v>1.6451313309916404</v>
      </c>
      <c r="AZ720" s="8">
        <v>1.0315724536405697</v>
      </c>
      <c r="BA720" s="8">
        <v>1.6583673515071642</v>
      </c>
      <c r="BB720" s="8">
        <v>1.0276527363067718</v>
      </c>
      <c r="BC720" s="8">
        <v>1.6583673515071642</v>
      </c>
      <c r="BD720" s="8">
        <v>1.0276527363067718</v>
      </c>
      <c r="BE720" s="8">
        <v>1.6939944699278422</v>
      </c>
      <c r="BF720" s="8">
        <v>1.0263624683291133</v>
      </c>
      <c r="BG720" s="8">
        <v>52.911684627735632</v>
      </c>
      <c r="BH720" s="8">
        <v>46.363483028834288</v>
      </c>
      <c r="BI720" s="8">
        <v>58.303408868307073</v>
      </c>
      <c r="BJ720" s="8">
        <v>34.802696102833991</v>
      </c>
      <c r="BK720" s="8">
        <v>21.140993679936539</v>
      </c>
      <c r="BL720" s="8">
        <v>21.140993679936539</v>
      </c>
      <c r="BM720" s="8">
        <v>39.110543331264012</v>
      </c>
      <c r="BN720" s="8">
        <v>36.10005622826484</v>
      </c>
      <c r="BO720" s="8">
        <v>41.120207067077587</v>
      </c>
      <c r="BP720" s="8">
        <v>31.966513825799236</v>
      </c>
      <c r="BQ720" s="8">
        <v>49.983235076727333</v>
      </c>
      <c r="BR720" s="8">
        <v>60.456920995228344</v>
      </c>
      <c r="BS720" s="8">
        <v>60.456920995228344</v>
      </c>
      <c r="BT720" s="7" t="s">
        <v>259</v>
      </c>
      <c r="BU720" s="7" t="s">
        <v>260</v>
      </c>
      <c r="BV720" s="7">
        <v>3.5</v>
      </c>
      <c r="BW720" s="7" t="s">
        <v>3132</v>
      </c>
      <c r="BX720" s="9">
        <v>0</v>
      </c>
      <c r="BY720" s="7" t="s">
        <v>231</v>
      </c>
      <c r="BZ720" s="7" t="s">
        <v>214</v>
      </c>
      <c r="CA720" s="25">
        <v>0</v>
      </c>
      <c r="CB720" s="25">
        <v>0</v>
      </c>
      <c r="CC720" s="25">
        <v>0</v>
      </c>
    </row>
    <row r="721" spans="1:81" x14ac:dyDescent="0.25">
      <c r="A721" s="7">
        <v>513</v>
      </c>
      <c r="B721" s="7">
        <v>44657</v>
      </c>
      <c r="C721" s="7" t="s">
        <v>668</v>
      </c>
      <c r="D721" s="7" t="s">
        <v>669</v>
      </c>
      <c r="E721" s="7" t="s">
        <v>669</v>
      </c>
      <c r="F721" s="7" t="s">
        <v>212</v>
      </c>
      <c r="G721" s="7">
        <v>3</v>
      </c>
      <c r="H721" s="7" t="s">
        <v>245</v>
      </c>
      <c r="I721" s="8">
        <v>12.5</v>
      </c>
      <c r="J721" s="7" t="s">
        <v>414</v>
      </c>
      <c r="K721" s="8">
        <v>274.76828002929688</v>
      </c>
      <c r="L721" s="8">
        <v>0.33645573258399963</v>
      </c>
      <c r="M721" s="7" t="s">
        <v>239</v>
      </c>
      <c r="N721" s="7" t="s">
        <v>231</v>
      </c>
      <c r="O721" s="7" t="s">
        <v>256</v>
      </c>
      <c r="P721" s="7" t="s">
        <v>249</v>
      </c>
      <c r="Q721" s="7" t="s">
        <v>670</v>
      </c>
      <c r="R721" s="7" t="s">
        <v>242</v>
      </c>
      <c r="T721" s="8">
        <v>0.31174576282501221</v>
      </c>
      <c r="U721" s="8">
        <v>0.39676755666732788</v>
      </c>
      <c r="V721" s="8">
        <v>0.35292112827301025</v>
      </c>
      <c r="W721" s="8">
        <v>0.26105299592018127</v>
      </c>
      <c r="X721" s="8">
        <v>0.18852981925010681</v>
      </c>
      <c r="Y721" s="8">
        <v>0.31063279509544373</v>
      </c>
      <c r="Z721" s="8">
        <v>0.15186271071434021</v>
      </c>
      <c r="AA721" s="8">
        <v>0.86565804481506348</v>
      </c>
      <c r="AB721" s="8">
        <v>0.88963592052459717</v>
      </c>
      <c r="AC721" s="8">
        <v>0.90615761280059814</v>
      </c>
      <c r="AD721" s="8">
        <v>0.41121387481689453</v>
      </c>
      <c r="AE721" s="8">
        <v>0.75058209896087646</v>
      </c>
      <c r="AF721" s="8">
        <v>0.81390291452407837</v>
      </c>
      <c r="AG721" s="8">
        <v>0.81308829784393311</v>
      </c>
      <c r="AH721" s="8">
        <v>7.0421993732452393E-2</v>
      </c>
      <c r="AI721" s="8">
        <v>0.26229923963546753</v>
      </c>
      <c r="AJ721" s="8">
        <v>0.50695699453353882</v>
      </c>
      <c r="AK721" s="8">
        <v>0.39023983478546143</v>
      </c>
      <c r="AL721" s="8">
        <v>0.16036602854728699</v>
      </c>
      <c r="AM721" s="8">
        <v>8.0313123762607574E-2</v>
      </c>
      <c r="AN721" s="8">
        <v>0.2366708517074585</v>
      </c>
      <c r="AO721" s="8">
        <v>5.5172134190797806E-2</v>
      </c>
      <c r="AP721" s="8">
        <v>-0.1239846795797348</v>
      </c>
      <c r="AQ721" s="8"/>
      <c r="AR721" s="8"/>
      <c r="AS721" s="8">
        <v>4.0375874554024866</v>
      </c>
      <c r="AT721" s="8">
        <v>2.9616735710907647</v>
      </c>
      <c r="AU721" s="8">
        <v>3.7112543078200759</v>
      </c>
      <c r="AV721" s="8">
        <v>2.6961109480857379</v>
      </c>
      <c r="AW721" s="8">
        <v>3.4137932723298121</v>
      </c>
      <c r="AX721" s="8">
        <v>2.4361506599350027</v>
      </c>
      <c r="AY721" s="8">
        <v>3.2417857687399412</v>
      </c>
      <c r="AZ721" s="8">
        <v>2.4183335516530149</v>
      </c>
      <c r="BA721" s="8">
        <v>3.4869771560991025</v>
      </c>
      <c r="BB721" s="8">
        <v>2.5592012927673431</v>
      </c>
      <c r="BC721" s="8">
        <v>3.1368647233958775</v>
      </c>
      <c r="BD721" s="8">
        <v>2.5489517393401209</v>
      </c>
      <c r="BE721" s="8">
        <v>3.5047104472978829</v>
      </c>
      <c r="BF721" s="8">
        <v>2.6034036271453305</v>
      </c>
      <c r="BG721" s="8">
        <v>19.637144309661156</v>
      </c>
      <c r="BH721" s="8">
        <v>28.038389432576881</v>
      </c>
      <c r="BI721" s="8">
        <v>3.4626522357498954</v>
      </c>
      <c r="BJ721" s="8">
        <v>31.257794870770567</v>
      </c>
      <c r="BK721" s="8">
        <v>13.884648533367642</v>
      </c>
      <c r="BL721" s="8">
        <v>30.065417326122962</v>
      </c>
      <c r="BM721" s="8">
        <v>21.057674451374851</v>
      </c>
      <c r="BN721" s="8">
        <v>220.81163636276997</v>
      </c>
      <c r="BO721" s="8">
        <v>197.72767963748925</v>
      </c>
      <c r="BP721" s="8">
        <v>265.25401003773089</v>
      </c>
      <c r="BQ721" s="8">
        <v>188.8817746877948</v>
      </c>
      <c r="BR721" s="8">
        <v>236.61767006604961</v>
      </c>
      <c r="BS721" s="8">
        <v>192.15804995867859</v>
      </c>
      <c r="BT721" s="7" t="s">
        <v>220</v>
      </c>
      <c r="BU721" s="7" t="s">
        <v>221</v>
      </c>
      <c r="BV721" s="7">
        <v>12.166666984558105</v>
      </c>
      <c r="BW721" s="7" t="s">
        <v>245</v>
      </c>
      <c r="BX721" s="9">
        <v>2.6500000953674316</v>
      </c>
      <c r="BY721" s="7" t="s">
        <v>231</v>
      </c>
      <c r="BZ721" s="7" t="s">
        <v>214</v>
      </c>
      <c r="CA721" s="25">
        <v>0</v>
      </c>
      <c r="CB721" s="25">
        <v>0</v>
      </c>
      <c r="CC721" s="25">
        <v>1</v>
      </c>
    </row>
    <row r="722" spans="1:81" x14ac:dyDescent="0.25">
      <c r="A722" s="7">
        <v>513</v>
      </c>
      <c r="B722" s="7">
        <v>44657</v>
      </c>
      <c r="C722" s="7" t="s">
        <v>17982</v>
      </c>
      <c r="D722" s="7" t="s">
        <v>17983</v>
      </c>
      <c r="E722" s="7" t="s">
        <v>669</v>
      </c>
      <c r="F722" s="7" t="s">
        <v>212</v>
      </c>
      <c r="H722" s="7" t="s">
        <v>430</v>
      </c>
      <c r="I722" s="8">
        <v>16.5</v>
      </c>
      <c r="J722" s="7" t="s">
        <v>214</v>
      </c>
      <c r="K722" s="8">
        <v>288.74331665039063</v>
      </c>
      <c r="L722" s="8">
        <v>4.9194002151489258</v>
      </c>
      <c r="M722" s="7" t="s">
        <v>239</v>
      </c>
      <c r="N722" s="7" t="s">
        <v>295</v>
      </c>
      <c r="O722" s="7" t="s">
        <v>248</v>
      </c>
      <c r="P722" s="7" t="s">
        <v>249</v>
      </c>
      <c r="Q722" s="7" t="s">
        <v>17984</v>
      </c>
      <c r="R722" s="7" t="s">
        <v>242</v>
      </c>
      <c r="T722" s="8">
        <v>0.41778361797332764</v>
      </c>
      <c r="U722" s="8">
        <v>0.37793755531311035</v>
      </c>
      <c r="V722" s="8">
        <v>0.40944007039070129</v>
      </c>
      <c r="W722" s="8">
        <v>0.40244540572166443</v>
      </c>
      <c r="X722" s="8">
        <v>0.29556471109390259</v>
      </c>
      <c r="Y722" s="8">
        <v>0.38309147953987122</v>
      </c>
      <c r="Z722" s="8">
        <v>0.36971557140350342</v>
      </c>
      <c r="AA722" s="8">
        <v>0.83407753705978394</v>
      </c>
      <c r="AB722" s="8">
        <v>0.72140306234359741</v>
      </c>
      <c r="AC722" s="8">
        <v>0.77808547019958496</v>
      </c>
      <c r="AD722" s="8">
        <v>0.62996858358383179</v>
      </c>
      <c r="AE722" s="8">
        <v>0.60754865407943726</v>
      </c>
      <c r="AF722" s="8">
        <v>0.69919490814208984</v>
      </c>
      <c r="AG722" s="8">
        <v>0.69397556781768799</v>
      </c>
      <c r="AH722" s="8">
        <v>0.23568534851074219</v>
      </c>
      <c r="AI722" s="8">
        <v>1.1764464378356934</v>
      </c>
      <c r="AJ722" s="8">
        <v>1.6161409616470337</v>
      </c>
      <c r="AK722" s="8">
        <v>1.5151950120925903</v>
      </c>
      <c r="AL722" s="8">
        <v>0.82739889621734619</v>
      </c>
      <c r="AM722" s="8">
        <v>0.42138907313346863</v>
      </c>
      <c r="AN722" s="8">
        <v>0.97684180736541748</v>
      </c>
      <c r="AO722" s="8">
        <v>0.44953203201293945</v>
      </c>
      <c r="AP722" s="8">
        <v>0.18492375314235687</v>
      </c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>
        <v>-50</v>
      </c>
      <c r="BH722" s="8">
        <v>-37.769063186713772</v>
      </c>
      <c r="BI722" s="8">
        <v>-50</v>
      </c>
      <c r="BJ722" s="8">
        <v>-30.926854464939996</v>
      </c>
      <c r="BK722" s="8">
        <v>-50</v>
      </c>
      <c r="BL722" s="8">
        <v>-50</v>
      </c>
      <c r="BM722" s="8">
        <v>-44.782652941942295</v>
      </c>
      <c r="BN722" s="8">
        <v>493.83716244326013</v>
      </c>
      <c r="BO722" s="8">
        <v>397.79896236348969</v>
      </c>
      <c r="BP722" s="8">
        <v>679.34689488836989</v>
      </c>
      <c r="BQ722" s="8">
        <v>378.04254196809779</v>
      </c>
      <c r="BR722" s="8">
        <v>508.18122556524963</v>
      </c>
      <c r="BS722" s="8">
        <v>452.37377435310435</v>
      </c>
      <c r="BT722" s="7" t="s">
        <v>220</v>
      </c>
      <c r="BU722" s="7" t="s">
        <v>221</v>
      </c>
      <c r="BV722" s="7">
        <v>15.5</v>
      </c>
      <c r="BW722" s="7" t="s">
        <v>226</v>
      </c>
      <c r="BX722" s="9">
        <v>2.6500000953674316</v>
      </c>
      <c r="BY722" s="7" t="s">
        <v>295</v>
      </c>
      <c r="BZ722" s="7" t="s">
        <v>214</v>
      </c>
      <c r="CA722" s="25">
        <v>0</v>
      </c>
      <c r="CB722" s="25">
        <v>0</v>
      </c>
      <c r="CC722" s="25">
        <v>1</v>
      </c>
    </row>
    <row r="723" spans="1:81" x14ac:dyDescent="0.25">
      <c r="A723" s="7">
        <v>513</v>
      </c>
      <c r="B723" s="7">
        <v>44657</v>
      </c>
      <c r="C723" s="7" t="s">
        <v>789</v>
      </c>
      <c r="D723" s="7" t="s">
        <v>790</v>
      </c>
      <c r="E723" s="7" t="s">
        <v>790</v>
      </c>
      <c r="F723" s="7" t="s">
        <v>212</v>
      </c>
      <c r="G723" s="7">
        <v>2</v>
      </c>
      <c r="H723" s="7" t="s">
        <v>222</v>
      </c>
      <c r="I723" s="8">
        <v>8.5</v>
      </c>
      <c r="J723" s="7" t="s">
        <v>214</v>
      </c>
      <c r="K723" s="8">
        <v>61.313350677490234</v>
      </c>
      <c r="L723" s="8">
        <v>5.8280425071716309</v>
      </c>
      <c r="M723" s="7" t="s">
        <v>322</v>
      </c>
      <c r="N723" s="7" t="s">
        <v>231</v>
      </c>
      <c r="O723" s="7" t="s">
        <v>358</v>
      </c>
      <c r="P723" s="7" t="s">
        <v>249</v>
      </c>
      <c r="Q723" s="7" t="s">
        <v>791</v>
      </c>
      <c r="R723" s="7" t="s">
        <v>291</v>
      </c>
      <c r="T723" s="8">
        <v>0.78667747974395752</v>
      </c>
      <c r="U723" s="8">
        <v>0.81930994987487793</v>
      </c>
      <c r="V723" s="8">
        <v>0.79291123151779175</v>
      </c>
      <c r="W723" s="8">
        <v>0.58355909585952759</v>
      </c>
      <c r="X723" s="8">
        <v>0.45111179351806641</v>
      </c>
      <c r="Y723" s="8">
        <v>0.79355019330978394</v>
      </c>
      <c r="Z723" s="8">
        <v>0.69202417135238647</v>
      </c>
      <c r="AA723" s="8">
        <v>0.89278733730316162</v>
      </c>
      <c r="AB723" s="8">
        <v>0.92426013946533203</v>
      </c>
      <c r="AC723" s="8">
        <v>0.92046362161636353</v>
      </c>
      <c r="AD723" s="8">
        <v>0.83969235420227051</v>
      </c>
      <c r="AE723" s="8">
        <v>0.70372462272644043</v>
      </c>
      <c r="AF723" s="8">
        <v>0.91157013177871704</v>
      </c>
      <c r="AG723" s="8">
        <v>0.89745527505874634</v>
      </c>
      <c r="AH723" s="8">
        <v>2.3016251623630524E-2</v>
      </c>
      <c r="AI723" s="8">
        <v>0.2163313627243042</v>
      </c>
      <c r="AJ723" s="8">
        <v>0.34214439988136292</v>
      </c>
      <c r="AK723" s="8">
        <v>0.28655287623405457</v>
      </c>
      <c r="AL723" s="8">
        <v>0.11716415733098984</v>
      </c>
      <c r="AM723" s="8">
        <v>6.2808282673358917E-2</v>
      </c>
      <c r="AN723" s="8">
        <v>0.19760508835315704</v>
      </c>
      <c r="AO723" s="8">
        <v>8.2170553505420685E-2</v>
      </c>
      <c r="AP723" s="8">
        <v>-0.32922613620758057</v>
      </c>
      <c r="AQ723" s="8"/>
      <c r="AR723" s="8"/>
      <c r="AS723" s="8">
        <v>-3.125474717051048</v>
      </c>
      <c r="AT723" s="8">
        <v>-2.3708326839335001</v>
      </c>
      <c r="AU723" s="8">
        <v>-3.5448114233939516</v>
      </c>
      <c r="AV723" s="8">
        <v>-2.6058284719074671</v>
      </c>
      <c r="AW723" s="8">
        <v>-1.9417522450150921</v>
      </c>
      <c r="AX723" s="8">
        <v>-1.2998688197003989</v>
      </c>
      <c r="AY723" s="8">
        <v>-1.512517197503368</v>
      </c>
      <c r="AZ723" s="8">
        <v>-0.88754295875387557</v>
      </c>
      <c r="BA723" s="8">
        <v>-1.2115013915517978</v>
      </c>
      <c r="BB723" s="8">
        <v>-0.49157985811217658</v>
      </c>
      <c r="BC723" s="8">
        <v>-0.25348237903194099</v>
      </c>
      <c r="BD723" s="8">
        <v>0.7406229590696225</v>
      </c>
      <c r="BE723" s="8">
        <v>-1.9315898922578665</v>
      </c>
      <c r="BF723" s="8">
        <v>-1.1525049722229659</v>
      </c>
      <c r="BG723" s="7">
        <v>-50</v>
      </c>
      <c r="BH723" s="7">
        <v>-50</v>
      </c>
      <c r="BI723" s="7">
        <v>-45.528825648510121</v>
      </c>
      <c r="BJ723" s="7">
        <v>-50</v>
      </c>
      <c r="BK723" s="7">
        <v>-40.552331215519253</v>
      </c>
      <c r="BL723" s="7">
        <v>-40.45083116467098</v>
      </c>
      <c r="BM723" s="7">
        <v>-46.088664671450054</v>
      </c>
      <c r="BN723" s="7">
        <v>98.732502252311221</v>
      </c>
      <c r="BO723" s="7">
        <v>98.281390837569134</v>
      </c>
      <c r="BP723" s="7">
        <v>89.228599206704359</v>
      </c>
      <c r="BQ723" s="7">
        <v>98.498391567498771</v>
      </c>
      <c r="BR723" s="7">
        <v>86.177343723558891</v>
      </c>
      <c r="BS723" s="7">
        <v>86.11511064144446</v>
      </c>
      <c r="BT723" s="7" t="s">
        <v>220</v>
      </c>
      <c r="BU723" s="7" t="s">
        <v>221</v>
      </c>
      <c r="BV723" s="7">
        <v>8.1666669845581055</v>
      </c>
      <c r="BW723" s="7" t="s">
        <v>222</v>
      </c>
      <c r="BX723" s="9">
        <v>1.0499999523162842</v>
      </c>
      <c r="BY723" s="7" t="s">
        <v>231</v>
      </c>
      <c r="BZ723" s="7" t="s">
        <v>214</v>
      </c>
      <c r="CA723" s="25">
        <v>0</v>
      </c>
      <c r="CB723" s="25">
        <v>0</v>
      </c>
      <c r="CC723" s="25">
        <v>0</v>
      </c>
    </row>
    <row r="724" spans="1:81" x14ac:dyDescent="0.25">
      <c r="A724" s="7">
        <v>513</v>
      </c>
      <c r="B724" s="7">
        <v>44657</v>
      </c>
      <c r="C724" s="7" t="s">
        <v>792</v>
      </c>
      <c r="D724" s="7" t="s">
        <v>792</v>
      </c>
      <c r="E724" s="7" t="s">
        <v>792</v>
      </c>
      <c r="F724" s="7" t="s">
        <v>212</v>
      </c>
      <c r="H724" s="7" t="s">
        <v>224</v>
      </c>
      <c r="I724" s="8">
        <v>24.5</v>
      </c>
      <c r="J724" s="7" t="s">
        <v>214</v>
      </c>
      <c r="K724" s="8">
        <v>102.67717742919922</v>
      </c>
      <c r="L724" s="8">
        <v>2.1267962455749512</v>
      </c>
      <c r="M724" s="7" t="s">
        <v>361</v>
      </c>
      <c r="N724" s="7" t="s">
        <v>214</v>
      </c>
      <c r="O724" s="7" t="s">
        <v>389</v>
      </c>
      <c r="P724" s="7" t="s">
        <v>469</v>
      </c>
      <c r="Q724" s="7" t="s">
        <v>793</v>
      </c>
      <c r="R724" s="7" t="s">
        <v>242</v>
      </c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>
        <v>0.78215673549723375</v>
      </c>
      <c r="AT724" s="8">
        <v>2.3876008280228587</v>
      </c>
      <c r="AU724" s="8">
        <v>0.20036869491287626</v>
      </c>
      <c r="AV724" s="8">
        <v>1.9041548895415925</v>
      </c>
      <c r="AW724" s="8">
        <v>1.4880911796753984</v>
      </c>
      <c r="AX724" s="8">
        <v>1.916249354692285</v>
      </c>
      <c r="AY724" s="8">
        <v>0.89902924987508304</v>
      </c>
      <c r="AZ724" s="8">
        <v>1.5060200630714384</v>
      </c>
      <c r="BA724" s="8">
        <v>1.1174480065104382</v>
      </c>
      <c r="BB724" s="8">
        <v>2.1650353453445121</v>
      </c>
      <c r="BC724" s="8">
        <v>0.1835777650955093</v>
      </c>
      <c r="BD724" s="8">
        <v>1.6535410926892022</v>
      </c>
      <c r="BE724" s="8">
        <v>0.77844527192775648</v>
      </c>
      <c r="BF724" s="8">
        <v>1.9221002622269816</v>
      </c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7" t="s">
        <v>352</v>
      </c>
      <c r="BU724" s="7" t="s">
        <v>353</v>
      </c>
      <c r="BV724" s="7">
        <v>8.1666669845581055</v>
      </c>
      <c r="BW724" s="7" t="s">
        <v>222</v>
      </c>
      <c r="BX724" s="9">
        <v>0</v>
      </c>
      <c r="BY724" s="7" t="s">
        <v>214</v>
      </c>
      <c r="BZ724" s="7" t="s">
        <v>214</v>
      </c>
      <c r="CA724" s="25">
        <v>0</v>
      </c>
      <c r="CB724" s="25">
        <v>0</v>
      </c>
      <c r="CC724" s="25">
        <v>0</v>
      </c>
    </row>
    <row r="725" spans="1:81" x14ac:dyDescent="0.25">
      <c r="A725" s="7">
        <v>513</v>
      </c>
      <c r="B725" s="7">
        <v>44657</v>
      </c>
      <c r="C725" s="7" t="s">
        <v>794</v>
      </c>
      <c r="D725" s="7" t="s">
        <v>794</v>
      </c>
      <c r="E725" s="7" t="s">
        <v>794</v>
      </c>
      <c r="F725" s="7" t="s">
        <v>212</v>
      </c>
      <c r="G725" s="7">
        <v>3</v>
      </c>
      <c r="H725" s="7" t="s">
        <v>345</v>
      </c>
      <c r="I725" s="8">
        <v>10.5</v>
      </c>
      <c r="J725" s="7" t="s">
        <v>379</v>
      </c>
      <c r="K725" s="8">
        <v>309.6270751953125</v>
      </c>
      <c r="L725" s="8">
        <v>0.38600000739097595</v>
      </c>
      <c r="M725" s="7" t="s">
        <v>639</v>
      </c>
      <c r="N725" s="7" t="s">
        <v>231</v>
      </c>
      <c r="O725" s="7" t="s">
        <v>214</v>
      </c>
      <c r="P725" s="7" t="s">
        <v>249</v>
      </c>
      <c r="Q725" s="7" t="s">
        <v>795</v>
      </c>
      <c r="R725" s="7" t="s">
        <v>291</v>
      </c>
      <c r="T725" s="8">
        <v>0.73341125249862671</v>
      </c>
      <c r="U725" s="8">
        <v>0.73628920316696167</v>
      </c>
      <c r="V725" s="8">
        <v>0.73590177297592163</v>
      </c>
      <c r="W725" s="8">
        <v>0.56517899036407471</v>
      </c>
      <c r="X725" s="8">
        <v>0.34638488292694092</v>
      </c>
      <c r="Y725" s="8">
        <v>0.74496030807495117</v>
      </c>
      <c r="Z725" s="8">
        <v>0.59223240613937378</v>
      </c>
      <c r="AA725" s="8">
        <v>0.8513946533203125</v>
      </c>
      <c r="AB725" s="8">
        <v>0.9178960919380188</v>
      </c>
      <c r="AC725" s="8">
        <v>0.85598021745681763</v>
      </c>
      <c r="AD725" s="8">
        <v>0.82678031921386719</v>
      </c>
      <c r="AE725" s="8">
        <v>0.68742561340332031</v>
      </c>
      <c r="AF725" s="8">
        <v>0.82423800230026245</v>
      </c>
      <c r="AG725" s="8">
        <v>0.74971544742584229</v>
      </c>
      <c r="AH725" s="8">
        <v>0.16316433250904083</v>
      </c>
      <c r="AI725" s="8">
        <v>1.4297527074813843</v>
      </c>
      <c r="AJ725" s="8">
        <v>2.1797177791595459</v>
      </c>
      <c r="AK725" s="8">
        <v>1.885344386100769</v>
      </c>
      <c r="AL725" s="8">
        <v>0.80442684888839722</v>
      </c>
      <c r="AM725" s="8">
        <v>0.34188675880432129</v>
      </c>
      <c r="AN725" s="8">
        <v>1.315065860748291</v>
      </c>
      <c r="AO725" s="8">
        <v>0.49851441383361816</v>
      </c>
      <c r="AP725" s="8">
        <v>1.3909327983856201</v>
      </c>
      <c r="AQ725" s="8"/>
      <c r="AR725" s="8"/>
      <c r="AS725" s="8">
        <v>3.2702899471042928</v>
      </c>
      <c r="AT725" s="8">
        <v>2.986249377713782</v>
      </c>
      <c r="AU725" s="8">
        <v>3.4351746433267727</v>
      </c>
      <c r="AV725" s="8">
        <v>2.8937769466082477</v>
      </c>
      <c r="AW725" s="8">
        <v>3.5521423068447864</v>
      </c>
      <c r="AX725" s="8">
        <v>3.2612221630967553</v>
      </c>
      <c r="AY725" s="8">
        <v>4.0831112574600068</v>
      </c>
      <c r="AZ725" s="8">
        <v>3.3027189759916968</v>
      </c>
      <c r="BA725" s="8">
        <v>4.6470421815797414</v>
      </c>
      <c r="BB725" s="8">
        <v>3.3994893416320089</v>
      </c>
      <c r="BC725" s="8">
        <v>4.520572523742052</v>
      </c>
      <c r="BD725" s="8">
        <v>3.2785106235615262</v>
      </c>
      <c r="BE725" s="8">
        <v>3.9180554766762747</v>
      </c>
      <c r="BF725" s="8">
        <v>3.1869945714340027</v>
      </c>
      <c r="BG725" s="8">
        <v>52.312767445713725</v>
      </c>
      <c r="BH725" s="8">
        <v>54.977412426552483</v>
      </c>
      <c r="BI725" s="8">
        <v>56.815794756175301</v>
      </c>
      <c r="BJ725" s="8">
        <v>56.902908716185721</v>
      </c>
      <c r="BK725" s="8">
        <v>56.842530521104564</v>
      </c>
      <c r="BL725" s="8">
        <v>58.896675680311731</v>
      </c>
      <c r="BM725" s="8">
        <v>56.124681591007253</v>
      </c>
      <c r="BN725" s="8">
        <v>147.65258339942349</v>
      </c>
      <c r="BO725" s="8">
        <v>139.40212108091376</v>
      </c>
      <c r="BP725" s="8">
        <v>133.70999164279519</v>
      </c>
      <c r="BQ725" s="8">
        <v>133.44026323632812</v>
      </c>
      <c r="BR725" s="8">
        <v>133.62721047581363</v>
      </c>
      <c r="BS725" s="8">
        <v>127.26702089909438</v>
      </c>
      <c r="BT725" s="7" t="s">
        <v>220</v>
      </c>
      <c r="BU725" s="7" t="s">
        <v>221</v>
      </c>
      <c r="BV725" s="7">
        <v>10.5</v>
      </c>
      <c r="BW725" s="7" t="s">
        <v>345</v>
      </c>
      <c r="BX725" s="9">
        <v>1.0499999523162842</v>
      </c>
      <c r="BY725" s="7" t="s">
        <v>231</v>
      </c>
      <c r="BZ725" s="7" t="s">
        <v>214</v>
      </c>
      <c r="CA725" s="25">
        <v>0</v>
      </c>
      <c r="CB725" s="25">
        <v>0</v>
      </c>
      <c r="CC725" s="25">
        <v>0</v>
      </c>
    </row>
    <row r="726" spans="1:81" x14ac:dyDescent="0.25">
      <c r="A726" s="7">
        <v>513</v>
      </c>
      <c r="B726" s="7">
        <v>44657</v>
      </c>
      <c r="C726" s="7" t="s">
        <v>796</v>
      </c>
      <c r="D726" s="7" t="s">
        <v>797</v>
      </c>
      <c r="E726" s="7" t="s">
        <v>794</v>
      </c>
      <c r="F726" s="7" t="s">
        <v>212</v>
      </c>
      <c r="G726" s="7">
        <v>3</v>
      </c>
      <c r="H726" s="7" t="s">
        <v>245</v>
      </c>
      <c r="I726" s="8">
        <v>12.5</v>
      </c>
      <c r="J726" s="7" t="s">
        <v>214</v>
      </c>
      <c r="K726" s="8">
        <v>214.87908935546875</v>
      </c>
      <c r="L726" s="8">
        <v>2.4612998962402344</v>
      </c>
      <c r="M726" s="7" t="s">
        <v>639</v>
      </c>
      <c r="N726" s="7" t="s">
        <v>231</v>
      </c>
      <c r="O726" s="7" t="s">
        <v>214</v>
      </c>
      <c r="P726" s="7" t="s">
        <v>249</v>
      </c>
      <c r="Q726" s="7" t="s">
        <v>795</v>
      </c>
      <c r="R726" s="7" t="s">
        <v>291</v>
      </c>
      <c r="T726" s="8">
        <v>0.74668341875076294</v>
      </c>
      <c r="U726" s="8">
        <v>0.76655888557434082</v>
      </c>
      <c r="V726" s="8">
        <v>0.77202266454696655</v>
      </c>
      <c r="W726" s="8">
        <v>0.47529500722885132</v>
      </c>
      <c r="X726" s="8">
        <v>0.45801791548728943</v>
      </c>
      <c r="Y726" s="8">
        <v>0.7834288477897644</v>
      </c>
      <c r="Z726" s="8">
        <v>0.63647013902664185</v>
      </c>
      <c r="AA726" s="8">
        <v>0.82515019178390503</v>
      </c>
      <c r="AB726" s="8">
        <v>0.8603813648223877</v>
      </c>
      <c r="AC726" s="8">
        <v>0.91924476623535156</v>
      </c>
      <c r="AD726" s="8">
        <v>0.85161155462265015</v>
      </c>
      <c r="AE726" s="8">
        <v>0.81907641887664795</v>
      </c>
      <c r="AF726" s="8">
        <v>0.88608193397521973</v>
      </c>
      <c r="AG726" s="8">
        <v>0.88788068294525146</v>
      </c>
      <c r="AH726" s="8">
        <v>5.2241034805774689E-2</v>
      </c>
      <c r="AI726" s="8">
        <v>0.46605420112609863</v>
      </c>
      <c r="AJ726" s="8">
        <v>0.72658073902130127</v>
      </c>
      <c r="AK726" s="8">
        <v>0.63326781988143921</v>
      </c>
      <c r="AL726" s="8">
        <v>0.21659596264362335</v>
      </c>
      <c r="AM726" s="8">
        <v>0.14474126696586609</v>
      </c>
      <c r="AN726" s="8">
        <v>0.44279271364212036</v>
      </c>
      <c r="AO726" s="8">
        <v>0.17153395712375641</v>
      </c>
      <c r="AP726" s="8">
        <v>-0.46917241811752319</v>
      </c>
      <c r="AQ726" s="8"/>
      <c r="AR726" s="8"/>
      <c r="AS726" s="8">
        <v>-1.6157292756441333</v>
      </c>
      <c r="AT726" s="8">
        <v>-1.4794673398578935</v>
      </c>
      <c r="AU726" s="8">
        <v>-1.687801796934312</v>
      </c>
      <c r="AV726" s="8">
        <v>-1.8136980669861922</v>
      </c>
      <c r="AW726" s="8">
        <v>-1.2784397411072768</v>
      </c>
      <c r="AX726" s="8">
        <v>-0.83573814992810191</v>
      </c>
      <c r="AY726" s="8">
        <v>-1.2156619955226413</v>
      </c>
      <c r="AZ726" s="8">
        <v>-0.82516588042649719</v>
      </c>
      <c r="BA726" s="8">
        <v>-1.304766305044158</v>
      </c>
      <c r="BB726" s="8">
        <v>-0.71831104728703887</v>
      </c>
      <c r="BC726" s="8">
        <v>-1.6275386013458359</v>
      </c>
      <c r="BD726" s="8">
        <v>-1.3551391736561347</v>
      </c>
      <c r="BE726" s="8">
        <v>-1.4549896192663929</v>
      </c>
      <c r="BF726" s="8">
        <v>-1.1712532763569765</v>
      </c>
      <c r="BG726" s="8">
        <v>-2.7608768378048967</v>
      </c>
      <c r="BH726" s="8">
        <v>7.9818886842015528</v>
      </c>
      <c r="BI726" s="8">
        <v>6.7541540308711099</v>
      </c>
      <c r="BJ726" s="8">
        <v>15.870077954352629</v>
      </c>
      <c r="BK726" s="8">
        <v>1.803390968956146</v>
      </c>
      <c r="BL726" s="8">
        <v>-1.4825635153596943</v>
      </c>
      <c r="BM726" s="8">
        <v>4.6943452142028077</v>
      </c>
      <c r="BN726" s="8">
        <v>220.81163636276997</v>
      </c>
      <c r="BO726" s="8">
        <v>197.72767963748925</v>
      </c>
      <c r="BP726" s="8">
        <v>200.36582468026722</v>
      </c>
      <c r="BQ726" s="8">
        <v>180.77761036715282</v>
      </c>
      <c r="BR726" s="8">
        <v>211.00397926385702</v>
      </c>
      <c r="BS726" s="8">
        <v>218.06480833639009</v>
      </c>
      <c r="BT726" s="7" t="s">
        <v>220</v>
      </c>
      <c r="BU726" s="7" t="s">
        <v>221</v>
      </c>
      <c r="BV726" s="7">
        <v>12</v>
      </c>
      <c r="BW726" s="7" t="s">
        <v>245</v>
      </c>
      <c r="BX726" s="9">
        <v>1.0499999523162842</v>
      </c>
      <c r="BY726" s="7" t="s">
        <v>231</v>
      </c>
      <c r="BZ726" s="7" t="s">
        <v>214</v>
      </c>
      <c r="CA726" s="25">
        <v>0</v>
      </c>
      <c r="CB726" s="25">
        <v>0</v>
      </c>
      <c r="CC726" s="25">
        <v>0</v>
      </c>
    </row>
    <row r="727" spans="1:81" x14ac:dyDescent="0.25">
      <c r="A727" s="7">
        <v>513</v>
      </c>
      <c r="B727" s="7">
        <v>44657</v>
      </c>
      <c r="C727" s="7" t="s">
        <v>798</v>
      </c>
      <c r="D727" s="7" t="s">
        <v>799</v>
      </c>
      <c r="E727" s="7" t="s">
        <v>799</v>
      </c>
      <c r="F727" s="7" t="s">
        <v>212</v>
      </c>
      <c r="G727" s="7">
        <v>3</v>
      </c>
      <c r="H727" s="7" t="s">
        <v>245</v>
      </c>
      <c r="I727" s="8">
        <v>12.5</v>
      </c>
      <c r="J727" s="7" t="s">
        <v>379</v>
      </c>
      <c r="K727" s="8">
        <v>170.82801818847656</v>
      </c>
      <c r="L727" s="8">
        <v>2.814500093460083</v>
      </c>
      <c r="M727" s="7" t="s">
        <v>422</v>
      </c>
      <c r="N727" s="7" t="s">
        <v>216</v>
      </c>
      <c r="O727" s="7" t="s">
        <v>374</v>
      </c>
      <c r="P727" s="7" t="s">
        <v>249</v>
      </c>
      <c r="Q727" s="7" t="s">
        <v>800</v>
      </c>
      <c r="R727" s="7" t="s">
        <v>291</v>
      </c>
      <c r="T727" s="8">
        <v>0.89464741945266724</v>
      </c>
      <c r="U727" s="8">
        <v>0.83327281475067139</v>
      </c>
      <c r="V727" s="8">
        <v>0.8898395299911499</v>
      </c>
      <c r="W727" s="8">
        <v>0.68871790170669556</v>
      </c>
      <c r="X727" s="8">
        <v>0.57102960348129272</v>
      </c>
      <c r="Y727" s="8">
        <v>0.8647504448890686</v>
      </c>
      <c r="Z727" s="8">
        <v>0.73129415512084961</v>
      </c>
      <c r="AA727" s="8">
        <v>0.93252265453338623</v>
      </c>
      <c r="AB727" s="8">
        <v>0.9109157919883728</v>
      </c>
      <c r="AC727" s="8">
        <v>0.95569521188735962</v>
      </c>
      <c r="AD727" s="8">
        <v>0.84492987394332886</v>
      </c>
      <c r="AE727" s="8">
        <v>0.84055924415588379</v>
      </c>
      <c r="AF727" s="8">
        <v>0.94158399105072021</v>
      </c>
      <c r="AG727" s="8">
        <v>0.86464571952819824</v>
      </c>
      <c r="AH727" s="8">
        <v>9.0353630483150482E-2</v>
      </c>
      <c r="AI727" s="8">
        <v>0.96579658985137939</v>
      </c>
      <c r="AJ727" s="8">
        <v>1.3660274744033813</v>
      </c>
      <c r="AK727" s="8">
        <v>1.262417197227478</v>
      </c>
      <c r="AL727" s="8">
        <v>0.54282814264297485</v>
      </c>
      <c r="AM727" s="8">
        <v>0.31210619211196899</v>
      </c>
      <c r="AN727" s="8">
        <v>0.84532856941223145</v>
      </c>
      <c r="AO727" s="8">
        <v>0.34087726473808289</v>
      </c>
      <c r="AP727" s="8">
        <v>0.1640891432762146</v>
      </c>
      <c r="AQ727" s="8"/>
      <c r="AR727" s="8"/>
      <c r="AS727" s="8">
        <v>-1.9280601968010176</v>
      </c>
      <c r="AT727" s="8">
        <v>-2.1844740454846709</v>
      </c>
      <c r="AU727" s="8">
        <v>-1.6959389091178969</v>
      </c>
      <c r="AV727" s="8">
        <v>-2.0496741044741871</v>
      </c>
      <c r="AW727" s="8">
        <v>-1.2321890464516245</v>
      </c>
      <c r="AX727" s="8">
        <v>-1.7341260320386371</v>
      </c>
      <c r="AY727" s="8">
        <v>-0.74389845103025831</v>
      </c>
      <c r="AZ727" s="8">
        <v>-1.4297946750591766</v>
      </c>
      <c r="BA727" s="8">
        <v>-1.7934104016674455</v>
      </c>
      <c r="BB727" s="8">
        <v>-1.8168902481724003</v>
      </c>
      <c r="BC727" s="8">
        <v>-1.2964034466718009</v>
      </c>
      <c r="BD727" s="8">
        <v>-1.4860555027826312</v>
      </c>
      <c r="BE727" s="8">
        <v>-1.448316741956674</v>
      </c>
      <c r="BF727" s="8">
        <v>-1.7835024346686172</v>
      </c>
      <c r="BG727" s="8">
        <v>-29.259613677157979</v>
      </c>
      <c r="BH727" s="8">
        <v>-15.746633212904204</v>
      </c>
      <c r="BI727" s="8">
        <v>-17.290961286690834</v>
      </c>
      <c r="BJ727" s="8">
        <v>-5.8243327319402329</v>
      </c>
      <c r="BK727" s="8">
        <v>-40.778150278095225</v>
      </c>
      <c r="BL727" s="8">
        <v>-30.992980298283161</v>
      </c>
      <c r="BM727" s="8">
        <v>-23.315445247511938</v>
      </c>
      <c r="BN727" s="8">
        <v>220.81163636276997</v>
      </c>
      <c r="BO727" s="8">
        <v>197.72767963748925</v>
      </c>
      <c r="BP727" s="8">
        <v>200.36582468026722</v>
      </c>
      <c r="BQ727" s="8">
        <v>180.77761036715282</v>
      </c>
      <c r="BR727" s="8">
        <v>240.48852416246538</v>
      </c>
      <c r="BS727" s="8">
        <v>223.77271220957869</v>
      </c>
      <c r="BT727" s="7" t="s">
        <v>220</v>
      </c>
      <c r="BU727" s="7" t="s">
        <v>221</v>
      </c>
      <c r="BV727" s="7">
        <v>11.5</v>
      </c>
      <c r="BW727" s="7" t="s">
        <v>255</v>
      </c>
      <c r="BX727" s="9">
        <v>2</v>
      </c>
      <c r="BY727" s="7" t="s">
        <v>216</v>
      </c>
      <c r="BZ727" s="7" t="s">
        <v>713</v>
      </c>
      <c r="CA727" s="25">
        <v>0</v>
      </c>
      <c r="CB727" s="25">
        <v>0</v>
      </c>
      <c r="CC727" s="25">
        <v>0</v>
      </c>
    </row>
    <row r="728" spans="1:81" x14ac:dyDescent="0.25">
      <c r="A728" s="7">
        <v>513</v>
      </c>
      <c r="B728" s="7">
        <v>44657</v>
      </c>
      <c r="C728" s="7" t="s">
        <v>801</v>
      </c>
      <c r="D728" s="7" t="s">
        <v>802</v>
      </c>
      <c r="E728" s="7" t="s">
        <v>799</v>
      </c>
      <c r="F728" s="7" t="s">
        <v>212</v>
      </c>
      <c r="G728" s="7">
        <v>3</v>
      </c>
      <c r="H728" s="7" t="s">
        <v>287</v>
      </c>
      <c r="I728" s="8">
        <v>14.5</v>
      </c>
      <c r="J728" s="7" t="s">
        <v>379</v>
      </c>
      <c r="K728" s="8">
        <v>245.92691040039063</v>
      </c>
      <c r="L728" s="8">
        <v>0.42980000376701355</v>
      </c>
      <c r="M728" s="7" t="s">
        <v>422</v>
      </c>
      <c r="N728" s="7" t="s">
        <v>216</v>
      </c>
      <c r="O728" s="7" t="s">
        <v>290</v>
      </c>
      <c r="P728" s="7" t="s">
        <v>249</v>
      </c>
      <c r="Q728" s="7" t="s">
        <v>800</v>
      </c>
      <c r="R728" s="7" t="s">
        <v>291</v>
      </c>
      <c r="T728" s="8">
        <v>0.89757013320922852</v>
      </c>
      <c r="U728" s="8">
        <v>0.84405440092086792</v>
      </c>
      <c r="V728" s="8">
        <v>0.88083785772323608</v>
      </c>
      <c r="W728" s="8">
        <v>0.71912825107574463</v>
      </c>
      <c r="X728" s="8">
        <v>0.51654958724975586</v>
      </c>
      <c r="Y728" s="8">
        <v>0.86087888479232788</v>
      </c>
      <c r="Z728" s="8">
        <v>0.75642257928848267</v>
      </c>
      <c r="AA728" s="8">
        <v>0.93104779720306396</v>
      </c>
      <c r="AB728" s="8">
        <v>0.924613356590271</v>
      </c>
      <c r="AC728" s="8">
        <v>0.94910323619842529</v>
      </c>
      <c r="AD728" s="8">
        <v>0.89115983247756958</v>
      </c>
      <c r="AE728" s="8">
        <v>0.78700941801071167</v>
      </c>
      <c r="AF728" s="8">
        <v>0.93203681707382202</v>
      </c>
      <c r="AG728" s="8">
        <v>0.8682590126991272</v>
      </c>
      <c r="AH728" s="8">
        <v>0.11049458384513855</v>
      </c>
      <c r="AI728" s="8">
        <v>1.1849431991577148</v>
      </c>
      <c r="AJ728" s="8">
        <v>1.6921467781066895</v>
      </c>
      <c r="AK728" s="8">
        <v>1.5282082557678223</v>
      </c>
      <c r="AL728" s="8">
        <v>0.69314271211624146</v>
      </c>
      <c r="AM728" s="8">
        <v>0.34526383876800537</v>
      </c>
      <c r="AN728" s="8">
        <v>1.0291345119476318</v>
      </c>
      <c r="AO728" s="8">
        <v>0.43118712306022644</v>
      </c>
      <c r="AP728" s="8">
        <v>-0.14699806272983551</v>
      </c>
      <c r="AQ728" s="8"/>
      <c r="AR728" s="8"/>
      <c r="AS728" s="8">
        <v>-0.19624330868547421</v>
      </c>
      <c r="AT728" s="8">
        <v>-0.51823421124747515</v>
      </c>
      <c r="AU728" s="8">
        <v>-0.23231367706712347</v>
      </c>
      <c r="AV728" s="8">
        <v>-0.65198951213563494</v>
      </c>
      <c r="AW728" s="8">
        <v>0.74864148208570613</v>
      </c>
      <c r="AX728" s="8">
        <v>0.48535358641346932</v>
      </c>
      <c r="AY728" s="8">
        <v>0.85061539497783656</v>
      </c>
      <c r="AZ728" s="8">
        <v>0.46091998024345682</v>
      </c>
      <c r="BA728" s="8">
        <v>-1.9502852018751717E-2</v>
      </c>
      <c r="BB728" s="8">
        <v>-0.12720233472700679</v>
      </c>
      <c r="BC728" s="8">
        <v>0.24833687989009429</v>
      </c>
      <c r="BD728" s="8">
        <v>-7.5889059027770586E-2</v>
      </c>
      <c r="BE728" s="8">
        <v>0.23325565319704791</v>
      </c>
      <c r="BF728" s="8">
        <v>-7.11735917468269E-2</v>
      </c>
      <c r="BG728" s="8">
        <v>-34.275509393816101</v>
      </c>
      <c r="BH728" s="8">
        <v>-14.040602779430511</v>
      </c>
      <c r="BI728" s="8">
        <v>-22.089237412552382</v>
      </c>
      <c r="BJ728" s="8">
        <v>0.41444711215547936</v>
      </c>
      <c r="BK728" s="8">
        <v>-21.335494914402901</v>
      </c>
      <c r="BL728" s="8">
        <v>-15.803461239946509</v>
      </c>
      <c r="BM728" s="8">
        <v>-17.854976437998818</v>
      </c>
      <c r="BN728" s="8">
        <v>330.21961167659822</v>
      </c>
      <c r="BO728" s="8">
        <v>280.45653101743545</v>
      </c>
      <c r="BP728" s="8">
        <v>300.25028950008789</v>
      </c>
      <c r="BQ728" s="8">
        <v>244.90767342222301</v>
      </c>
      <c r="BR728" s="8">
        <v>298.39663386201414</v>
      </c>
      <c r="BS728" s="8">
        <v>284.79187436411434</v>
      </c>
      <c r="BT728" s="7" t="s">
        <v>220</v>
      </c>
      <c r="BU728" s="7" t="s">
        <v>221</v>
      </c>
      <c r="BV728" s="7">
        <v>14</v>
      </c>
      <c r="BW728" s="7" t="s">
        <v>287</v>
      </c>
      <c r="BX728" s="9">
        <v>2</v>
      </c>
      <c r="BY728" s="7" t="s">
        <v>216</v>
      </c>
      <c r="BZ728" s="7" t="s">
        <v>214</v>
      </c>
      <c r="CA728" s="25">
        <v>0</v>
      </c>
      <c r="CB728" s="25">
        <v>0</v>
      </c>
      <c r="CC728" s="25">
        <v>0</v>
      </c>
    </row>
    <row r="729" spans="1:81" x14ac:dyDescent="0.25">
      <c r="A729" s="7">
        <v>513</v>
      </c>
      <c r="B729" s="7">
        <v>44657</v>
      </c>
      <c r="C729" s="7" t="s">
        <v>803</v>
      </c>
      <c r="D729" s="7" t="s">
        <v>804</v>
      </c>
      <c r="E729" s="7" t="s">
        <v>799</v>
      </c>
      <c r="F729" s="7" t="s">
        <v>212</v>
      </c>
      <c r="G729" s="7">
        <v>2</v>
      </c>
      <c r="H729" s="7" t="s">
        <v>226</v>
      </c>
      <c r="I729" s="8">
        <v>15.5</v>
      </c>
      <c r="J729" s="7" t="s">
        <v>214</v>
      </c>
      <c r="K729" s="8">
        <v>356.472900390625</v>
      </c>
      <c r="L729" s="8">
        <v>2.602114200592041</v>
      </c>
      <c r="M729" s="7" t="s">
        <v>422</v>
      </c>
      <c r="N729" s="7" t="s">
        <v>216</v>
      </c>
      <c r="O729" s="7" t="s">
        <v>396</v>
      </c>
      <c r="P729" s="7" t="s">
        <v>249</v>
      </c>
      <c r="Q729" s="7" t="s">
        <v>800</v>
      </c>
      <c r="R729" s="7" t="s">
        <v>291</v>
      </c>
      <c r="T729" s="8">
        <v>0.82169085741043091</v>
      </c>
      <c r="U729" s="8">
        <v>0.78068560361862183</v>
      </c>
      <c r="V729" s="8">
        <v>0.82228720188140869</v>
      </c>
      <c r="W729" s="8">
        <v>0.60480982065200806</v>
      </c>
      <c r="X729" s="8">
        <v>0.54942065477371216</v>
      </c>
      <c r="Y729" s="8">
        <v>0.81329560279846191</v>
      </c>
      <c r="Z729" s="8">
        <v>0.67432332038879395</v>
      </c>
      <c r="AA729" s="8">
        <v>0.92122936248779297</v>
      </c>
      <c r="AB729" s="8">
        <v>0.89715456962585449</v>
      </c>
      <c r="AC729" s="8">
        <v>0.9407123327255249</v>
      </c>
      <c r="AD729" s="8">
        <v>0.84369814395904541</v>
      </c>
      <c r="AE729" s="8">
        <v>0.83914095163345337</v>
      </c>
      <c r="AF729" s="8">
        <v>0.91104310750961304</v>
      </c>
      <c r="AG729" s="8">
        <v>0.84195899963378906</v>
      </c>
      <c r="AH729" s="8">
        <v>7.2692945599555969E-2</v>
      </c>
      <c r="AI729" s="8">
        <v>0.71365588903427124</v>
      </c>
      <c r="AJ729" s="8">
        <v>1.0296628475189209</v>
      </c>
      <c r="AK729" s="8">
        <v>0.93855857849121094</v>
      </c>
      <c r="AL729" s="8">
        <v>0.38351860642433167</v>
      </c>
      <c r="AM729" s="8">
        <v>0.24159911274909973</v>
      </c>
      <c r="AN729" s="8">
        <v>0.63963139057159424</v>
      </c>
      <c r="AO729" s="8">
        <v>0.25288364291191101</v>
      </c>
      <c r="AP729" s="8">
        <v>-0.90283405780792236</v>
      </c>
      <c r="AQ729" s="8"/>
      <c r="AR729" s="8"/>
      <c r="AS729" s="8">
        <v>0.4014756683876603</v>
      </c>
      <c r="AT729" s="8">
        <v>0.97246743419588255</v>
      </c>
      <c r="AU729" s="8">
        <v>0.23215029784988292</v>
      </c>
      <c r="AV729" s="8">
        <v>1.0819648711332051</v>
      </c>
      <c r="AW729" s="8">
        <v>2.7162228920717557</v>
      </c>
      <c r="AX729" s="8">
        <v>2.5171996355499293</v>
      </c>
      <c r="AY729" s="8">
        <v>2.6237890045320955</v>
      </c>
      <c r="AZ729" s="8">
        <v>2.1046603078780581</v>
      </c>
      <c r="BA729" s="8">
        <v>0.49240740291583501</v>
      </c>
      <c r="BB729" s="8">
        <v>1.3165277364793437</v>
      </c>
      <c r="BC729" s="8">
        <v>0.62798972796169295</v>
      </c>
      <c r="BD729" s="8">
        <v>1.0266790507467063</v>
      </c>
      <c r="BE729" s="8">
        <v>1.1823391656198206</v>
      </c>
      <c r="BF729" s="8">
        <v>1.5032498393305209</v>
      </c>
      <c r="BG729" s="8">
        <v>-13.283535798117857</v>
      </c>
      <c r="BH729" s="8">
        <v>6.3003254980435379</v>
      </c>
      <c r="BI729" s="8">
        <v>-3.1066812922899651</v>
      </c>
      <c r="BJ729" s="8">
        <v>20.03411490867731</v>
      </c>
      <c r="BK729" s="8">
        <v>6.7567975108567033</v>
      </c>
      <c r="BL729" s="8">
        <v>9.8716732654452937</v>
      </c>
      <c r="BM729" s="8">
        <v>4.42878234876917</v>
      </c>
      <c r="BN729" s="8">
        <v>403.82510572460268</v>
      </c>
      <c r="BO729" s="8">
        <v>334.01394735369911</v>
      </c>
      <c r="BP729" s="8">
        <v>367.54737729914399</v>
      </c>
      <c r="BQ729" s="8">
        <v>285.05670990807238</v>
      </c>
      <c r="BR729" s="8">
        <v>332.38674833015256</v>
      </c>
      <c r="BS729" s="8">
        <v>321.28306038420624</v>
      </c>
      <c r="BT729" s="7" t="s">
        <v>220</v>
      </c>
      <c r="BU729" s="7" t="s">
        <v>221</v>
      </c>
      <c r="BV729" s="7">
        <v>14.5</v>
      </c>
      <c r="BW729" s="7" t="s">
        <v>287</v>
      </c>
      <c r="BX729" s="9">
        <v>2</v>
      </c>
      <c r="BY729" s="7" t="s">
        <v>216</v>
      </c>
      <c r="BZ729" s="7" t="s">
        <v>214</v>
      </c>
      <c r="CA729" s="25">
        <v>0</v>
      </c>
      <c r="CB729" s="25">
        <v>0</v>
      </c>
      <c r="CC729" s="25">
        <v>0</v>
      </c>
    </row>
    <row r="730" spans="1:81" x14ac:dyDescent="0.25">
      <c r="A730" s="7">
        <v>513</v>
      </c>
      <c r="B730" s="7">
        <v>44657</v>
      </c>
      <c r="C730" s="7" t="s">
        <v>805</v>
      </c>
      <c r="D730" s="7" t="s">
        <v>806</v>
      </c>
      <c r="E730" s="7" t="s">
        <v>806</v>
      </c>
      <c r="F730" s="7" t="s">
        <v>212</v>
      </c>
      <c r="H730" s="7" t="s">
        <v>224</v>
      </c>
      <c r="I730" s="8">
        <v>24.5</v>
      </c>
      <c r="J730" s="7" t="s">
        <v>214</v>
      </c>
      <c r="K730" s="8">
        <v>126.86697387695313</v>
      </c>
      <c r="L730" s="8">
        <v>4.9527997970581055</v>
      </c>
      <c r="M730" s="7" t="s">
        <v>349</v>
      </c>
      <c r="N730" s="7" t="s">
        <v>214</v>
      </c>
      <c r="O730" s="7" t="s">
        <v>358</v>
      </c>
      <c r="P730" s="7" t="s">
        <v>249</v>
      </c>
      <c r="Q730" s="7" t="s">
        <v>807</v>
      </c>
      <c r="R730" s="7" t="s">
        <v>242</v>
      </c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>
        <v>0.81435982836841692</v>
      </c>
      <c r="AT730" s="8">
        <v>2.3460692653291315</v>
      </c>
      <c r="AU730" s="8">
        <v>0.21774639735062951</v>
      </c>
      <c r="AV730" s="8">
        <v>1.8625641176310344</v>
      </c>
      <c r="AW730" s="8">
        <v>1.5060471634967831</v>
      </c>
      <c r="AX730" s="8">
        <v>1.9071913522588282</v>
      </c>
      <c r="AY730" s="8">
        <v>0.93506116574536546</v>
      </c>
      <c r="AZ730" s="8">
        <v>1.4701222408207799</v>
      </c>
      <c r="BA730" s="8">
        <v>-0.44056868084737177</v>
      </c>
      <c r="BB730" s="8">
        <v>0.25675747940858268</v>
      </c>
      <c r="BC730" s="8">
        <v>0.15362460718119328</v>
      </c>
      <c r="BD730" s="8">
        <v>0.76504668194628689</v>
      </c>
      <c r="BE730" s="8">
        <v>0.53104508021583607</v>
      </c>
      <c r="BF730" s="8">
        <v>1.434625189565774</v>
      </c>
      <c r="BT730" s="7" t="s">
        <v>214</v>
      </c>
      <c r="BU730" s="7" t="s">
        <v>214</v>
      </c>
      <c r="BV730" s="7">
        <v>7.5</v>
      </c>
      <c r="BW730" s="7" t="s">
        <v>354</v>
      </c>
      <c r="BX730" s="9">
        <v>0</v>
      </c>
      <c r="BY730" s="7" t="s">
        <v>214</v>
      </c>
      <c r="BZ730" s="7" t="s">
        <v>214</v>
      </c>
      <c r="CA730" s="25">
        <v>0</v>
      </c>
      <c r="CB730" s="25">
        <v>0</v>
      </c>
      <c r="CC730" s="25">
        <v>0</v>
      </c>
    </row>
    <row r="731" spans="1:81" x14ac:dyDescent="0.25">
      <c r="A731" s="7">
        <v>513</v>
      </c>
      <c r="B731" s="7">
        <v>44657</v>
      </c>
      <c r="C731" s="7" t="s">
        <v>808</v>
      </c>
      <c r="D731" s="7" t="s">
        <v>809</v>
      </c>
      <c r="E731" s="7" t="s">
        <v>810</v>
      </c>
      <c r="F731" s="7" t="s">
        <v>212</v>
      </c>
      <c r="G731" s="7">
        <v>1</v>
      </c>
      <c r="H731" s="7" t="s">
        <v>245</v>
      </c>
      <c r="I731" s="8">
        <v>12.5</v>
      </c>
      <c r="J731" s="7" t="s">
        <v>214</v>
      </c>
      <c r="K731" s="8">
        <v>237.35545349121094</v>
      </c>
      <c r="L731" s="8">
        <v>4.0382862091064453</v>
      </c>
      <c r="M731" s="7" t="s">
        <v>639</v>
      </c>
      <c r="N731" s="7" t="s">
        <v>231</v>
      </c>
      <c r="O731" s="7" t="s">
        <v>256</v>
      </c>
      <c r="P731" s="7" t="s">
        <v>249</v>
      </c>
      <c r="Q731" s="7" t="s">
        <v>21721</v>
      </c>
      <c r="R731" s="7" t="s">
        <v>291</v>
      </c>
      <c r="T731" s="8">
        <v>0.85291612148284912</v>
      </c>
      <c r="U731" s="8">
        <v>0.80138218402862549</v>
      </c>
      <c r="V731" s="8">
        <v>0.85193061828613281</v>
      </c>
      <c r="W731" s="8">
        <v>0.66180300712585449</v>
      </c>
      <c r="X731" s="8">
        <v>0.51702934503555298</v>
      </c>
      <c r="Y731" s="8">
        <v>0.84977626800537109</v>
      </c>
      <c r="Z731" s="8">
        <v>0.74177753925323486</v>
      </c>
      <c r="AA731" s="8">
        <v>0.89544790983200073</v>
      </c>
      <c r="AB731" s="8">
        <v>0.91221088171005249</v>
      </c>
      <c r="AC731" s="8">
        <v>0.94491016864776611</v>
      </c>
      <c r="AD731" s="8">
        <v>0.83194428682327271</v>
      </c>
      <c r="AE731" s="8">
        <v>0.80475294589996338</v>
      </c>
      <c r="AF731" s="8">
        <v>0.89427858591079712</v>
      </c>
      <c r="AG731" s="8">
        <v>0.85369634628295898</v>
      </c>
      <c r="AH731" s="8">
        <v>0.11390046775341034</v>
      </c>
      <c r="AI731" s="8">
        <v>1.1606999635696411</v>
      </c>
      <c r="AJ731" s="8">
        <v>1.6561200618743896</v>
      </c>
      <c r="AK731" s="8">
        <v>1.5236153602600098</v>
      </c>
      <c r="AL731" s="8">
        <v>0.65755122900009155</v>
      </c>
      <c r="AM731" s="8">
        <v>0.35623684525489807</v>
      </c>
      <c r="AN731" s="8">
        <v>1.0471749305725098</v>
      </c>
      <c r="AO731" s="8">
        <v>0.43587255477905273</v>
      </c>
      <c r="AP731" s="8">
        <v>0.43178281188011169</v>
      </c>
      <c r="AQ731" s="8"/>
      <c r="AR731" s="8"/>
      <c r="AS731" s="8">
        <v>-1.0183170194918492</v>
      </c>
      <c r="AT731" s="8">
        <v>-0.27117187867899656</v>
      </c>
      <c r="AU731" s="8">
        <v>-0.95995577311619329</v>
      </c>
      <c r="AV731" s="8">
        <v>-0.23937780976257231</v>
      </c>
      <c r="AW731" s="8">
        <v>-0.49296794295386182</v>
      </c>
      <c r="AX731" s="8">
        <v>0.76686442514868647</v>
      </c>
      <c r="AY731" s="8">
        <v>-4.1266968916615139E-2</v>
      </c>
      <c r="AZ731" s="8">
        <v>1.4309743590902801</v>
      </c>
      <c r="BA731" s="8">
        <v>0.86960640976506431</v>
      </c>
      <c r="BB731" s="8">
        <v>1.4245457141072821</v>
      </c>
      <c r="BC731" s="8">
        <v>1.6548893651176373</v>
      </c>
      <c r="BD731" s="8">
        <v>2.0101200711643226</v>
      </c>
      <c r="BE731" s="8">
        <v>1.9980117340303583E-3</v>
      </c>
      <c r="BF731" s="8">
        <v>0.8536591468448339</v>
      </c>
      <c r="BG731" s="8">
        <v>6.9700598343545401</v>
      </c>
      <c r="BH731" s="8">
        <v>16.695539651962989</v>
      </c>
      <c r="BI731" s="8">
        <v>15.584065277149154</v>
      </c>
      <c r="BJ731" s="8">
        <v>23.836757189214168</v>
      </c>
      <c r="BK731" s="8">
        <v>11.102114503692956</v>
      </c>
      <c r="BL731" s="8">
        <v>8.1273233334557293</v>
      </c>
      <c r="BM731" s="8">
        <v>13.71930996497159</v>
      </c>
      <c r="BN731" s="8">
        <v>220.81163636276997</v>
      </c>
      <c r="BO731" s="8">
        <v>197.72767963748925</v>
      </c>
      <c r="BP731" s="8">
        <v>200.36582468026722</v>
      </c>
      <c r="BQ731" s="8">
        <v>180.77761036715282</v>
      </c>
      <c r="BR731" s="8">
        <v>211.00397926385702</v>
      </c>
      <c r="BS731" s="8">
        <v>218.06480833639009</v>
      </c>
      <c r="BT731" s="7" t="s">
        <v>220</v>
      </c>
      <c r="BU731" s="7" t="s">
        <v>221</v>
      </c>
      <c r="BV731" s="7">
        <v>11.5</v>
      </c>
      <c r="BW731" s="7" t="s">
        <v>255</v>
      </c>
      <c r="BX731" s="9">
        <v>1.0499999523162842</v>
      </c>
      <c r="BY731" s="7" t="s">
        <v>231</v>
      </c>
      <c r="BZ731" s="7" t="s">
        <v>214</v>
      </c>
      <c r="CA731" s="25">
        <v>0</v>
      </c>
      <c r="CB731" s="25">
        <v>0</v>
      </c>
      <c r="CC731" s="25">
        <v>0</v>
      </c>
    </row>
    <row r="732" spans="1:81" x14ac:dyDescent="0.25">
      <c r="A732" s="7">
        <v>513</v>
      </c>
      <c r="B732" s="7">
        <v>44657</v>
      </c>
      <c r="C732" s="7" t="s">
        <v>811</v>
      </c>
      <c r="D732" s="7" t="s">
        <v>810</v>
      </c>
      <c r="E732" s="7" t="s">
        <v>810</v>
      </c>
      <c r="F732" s="7" t="s">
        <v>212</v>
      </c>
      <c r="G732" s="7">
        <v>2</v>
      </c>
      <c r="H732" s="7" t="s">
        <v>345</v>
      </c>
      <c r="I732" s="8">
        <v>10.5</v>
      </c>
      <c r="J732" s="7" t="s">
        <v>214</v>
      </c>
      <c r="K732" s="8">
        <v>126.37004852294922</v>
      </c>
      <c r="L732" s="8">
        <v>2.6085972785949707</v>
      </c>
      <c r="M732" s="7" t="s">
        <v>639</v>
      </c>
      <c r="N732" s="7" t="s">
        <v>231</v>
      </c>
      <c r="O732" s="7" t="s">
        <v>343</v>
      </c>
      <c r="P732" s="7" t="s">
        <v>249</v>
      </c>
      <c r="Q732" s="7" t="s">
        <v>21721</v>
      </c>
      <c r="R732" s="7" t="s">
        <v>291</v>
      </c>
      <c r="T732" s="8">
        <v>0.82990062236785889</v>
      </c>
      <c r="U732" s="8">
        <v>0.8246772289276123</v>
      </c>
      <c r="V732" s="8">
        <v>0.8506699800491333</v>
      </c>
      <c r="W732" s="8">
        <v>0.62857544422149658</v>
      </c>
      <c r="X732" s="8">
        <v>0.45734819769859314</v>
      </c>
      <c r="Y732" s="8">
        <v>0.83879274129867554</v>
      </c>
      <c r="Z732" s="8">
        <v>0.72780901193618774</v>
      </c>
      <c r="AA732" s="8">
        <v>0.9119301438331604</v>
      </c>
      <c r="AB732" s="8">
        <v>0.93468421697616577</v>
      </c>
      <c r="AC732" s="8">
        <v>0.97138887643814087</v>
      </c>
      <c r="AD732" s="8">
        <v>0.84652650356292725</v>
      </c>
      <c r="AE732" s="8">
        <v>0.79213410615921021</v>
      </c>
      <c r="AF732" s="8">
        <v>0.92747431993484497</v>
      </c>
      <c r="AG732" s="8">
        <v>0.85949665307998657</v>
      </c>
      <c r="AH732" s="8">
        <v>6.1746079474687576E-2</v>
      </c>
      <c r="AI732" s="8">
        <v>0.61224269866943359</v>
      </c>
      <c r="AJ732" s="8">
        <v>0.92388945817947388</v>
      </c>
      <c r="AK732" s="8">
        <v>0.82473814487457275</v>
      </c>
      <c r="AL732" s="8">
        <v>0.33856508135795593</v>
      </c>
      <c r="AM732" s="8">
        <v>0.17082621157169342</v>
      </c>
      <c r="AN732" s="8">
        <v>0.56034201383590698</v>
      </c>
      <c r="AO732" s="8">
        <v>0.23183935880661011</v>
      </c>
      <c r="AP732" s="8">
        <v>0.26773658394813538</v>
      </c>
      <c r="AQ732" s="8"/>
      <c r="AR732" s="8"/>
      <c r="AS732" s="8">
        <v>-0.90388369461125007</v>
      </c>
      <c r="AT732" s="8">
        <v>-8.877674926995259E-2</v>
      </c>
      <c r="AU732" s="8">
        <v>-0.7724075657533972</v>
      </c>
      <c r="AV732" s="8">
        <v>2.6362413132914583E-2</v>
      </c>
      <c r="AW732" s="8">
        <v>-0.31215996062660678</v>
      </c>
      <c r="AX732" s="8">
        <v>1.2428439745378295</v>
      </c>
      <c r="AY732" s="8">
        <v>0.34489083045006713</v>
      </c>
      <c r="AZ732" s="8">
        <v>2.3180987639899042</v>
      </c>
      <c r="BA732" s="8">
        <v>1.1907541744907026</v>
      </c>
      <c r="BB732" s="8">
        <v>1.659095939222029</v>
      </c>
      <c r="BC732" s="8">
        <v>1.134197353299794</v>
      </c>
      <c r="BD732" s="8">
        <v>1.633733125057603</v>
      </c>
      <c r="BE732" s="8">
        <v>0.11356518954155163</v>
      </c>
      <c r="BF732" s="8">
        <v>1.1318929111117213</v>
      </c>
      <c r="BG732" s="8">
        <v>-16.841439190085691</v>
      </c>
      <c r="BH732" s="8">
        <v>-10.312627644198358</v>
      </c>
      <c r="BI732" s="8">
        <v>-5.8082933461191253</v>
      </c>
      <c r="BJ732" s="8">
        <v>-5.5948500424093206</v>
      </c>
      <c r="BK732" s="8">
        <v>-5.7427863941561146</v>
      </c>
      <c r="BL732" s="8">
        <v>-0.70979823670975672</v>
      </c>
      <c r="BM732" s="8">
        <v>-7.5016324756130608</v>
      </c>
      <c r="BN732" s="8">
        <v>147.65258339942349</v>
      </c>
      <c r="BO732" s="8">
        <v>139.40212108091376</v>
      </c>
      <c r="BP732" s="8">
        <v>133.70999164279519</v>
      </c>
      <c r="BQ732" s="8">
        <v>133.44026323632812</v>
      </c>
      <c r="BR732" s="8">
        <v>133.62721047581363</v>
      </c>
      <c r="BS732" s="8">
        <v>127.26702089909438</v>
      </c>
      <c r="BT732" s="7" t="s">
        <v>220</v>
      </c>
      <c r="BU732" s="7" t="s">
        <v>221</v>
      </c>
      <c r="BV732" s="7">
        <v>10.166666984558105</v>
      </c>
      <c r="BW732" s="7" t="s">
        <v>345</v>
      </c>
      <c r="BX732" s="9">
        <v>1.0499999523162842</v>
      </c>
      <c r="BY732" s="7" t="s">
        <v>231</v>
      </c>
      <c r="BZ732" s="7" t="s">
        <v>214</v>
      </c>
      <c r="CA732" s="25">
        <v>0</v>
      </c>
      <c r="CB732" s="25">
        <v>0</v>
      </c>
      <c r="CC732" s="25">
        <v>0</v>
      </c>
    </row>
    <row r="733" spans="1:81" x14ac:dyDescent="0.25">
      <c r="A733" s="7">
        <v>513</v>
      </c>
      <c r="B733" s="7">
        <v>44657</v>
      </c>
      <c r="C733" s="7" t="s">
        <v>812</v>
      </c>
      <c r="D733" s="7" t="s">
        <v>813</v>
      </c>
      <c r="E733" s="7" t="s">
        <v>813</v>
      </c>
      <c r="F733" s="7" t="s">
        <v>212</v>
      </c>
      <c r="G733" s="7">
        <v>3</v>
      </c>
      <c r="H733" s="7" t="s">
        <v>255</v>
      </c>
      <c r="I733" s="8">
        <v>11.5</v>
      </c>
      <c r="J733" s="7" t="s">
        <v>214</v>
      </c>
      <c r="K733" s="8">
        <v>51.445987701416016</v>
      </c>
      <c r="L733" s="8">
        <v>3.6572184562683105</v>
      </c>
      <c r="M733" s="7" t="s">
        <v>327</v>
      </c>
      <c r="N733" s="7" t="s">
        <v>231</v>
      </c>
      <c r="O733" s="7" t="s">
        <v>374</v>
      </c>
      <c r="P733" s="7" t="s">
        <v>249</v>
      </c>
      <c r="Q733" s="7" t="s">
        <v>814</v>
      </c>
      <c r="R733" s="7" t="s">
        <v>242</v>
      </c>
      <c r="T733" s="8">
        <v>0.71843057870864868</v>
      </c>
      <c r="U733" s="8">
        <v>0.80774682760238647</v>
      </c>
      <c r="V733" s="8">
        <v>0.71517962217330933</v>
      </c>
      <c r="W733" s="8">
        <v>0.49525067210197449</v>
      </c>
      <c r="X733" s="8">
        <v>0.29839333891868591</v>
      </c>
      <c r="Y733" s="8">
        <v>0.70067477226257324</v>
      </c>
      <c r="Z733" s="8">
        <v>0.58193349838256836</v>
      </c>
      <c r="AA733" s="8">
        <v>0.90556603670120239</v>
      </c>
      <c r="AB733" s="8">
        <v>0.9111562967300415</v>
      </c>
      <c r="AC733" s="8">
        <v>0.94547903537750244</v>
      </c>
      <c r="AD733" s="8">
        <v>0.77227532863616943</v>
      </c>
      <c r="AE733" s="8">
        <v>0.72335660457611084</v>
      </c>
      <c r="AF733" s="8">
        <v>0.92645633220672607</v>
      </c>
      <c r="AG733" s="8">
        <v>0.85139435529708862</v>
      </c>
      <c r="AH733" s="8">
        <v>1.5661966055631638E-2</v>
      </c>
      <c r="AI733" s="8">
        <v>0.13443712890148163</v>
      </c>
      <c r="AJ733" s="8">
        <v>0.22953459620475769</v>
      </c>
      <c r="AK733" s="8">
        <v>0.17587617039680481</v>
      </c>
      <c r="AL733" s="8">
        <v>6.7662283778190613E-2</v>
      </c>
      <c r="AM733" s="8">
        <v>2.8270499780774117E-2</v>
      </c>
      <c r="AN733" s="8">
        <v>0.11872764676809311</v>
      </c>
      <c r="AO733" s="8">
        <v>4.7019708901643753E-2</v>
      </c>
      <c r="AP733" s="8">
        <v>-1.5897336006164551</v>
      </c>
      <c r="AQ733" s="8"/>
      <c r="AR733" s="8"/>
      <c r="AS733" s="8">
        <v>-3.384488026524513</v>
      </c>
      <c r="AT733" s="8">
        <v>-2.633919752522607</v>
      </c>
      <c r="AU733" s="8">
        <v>-3.5952971082209015</v>
      </c>
      <c r="AV733" s="8">
        <v>-3.1551506082925878</v>
      </c>
      <c r="AW733" s="8">
        <v>-3.4524207095763559</v>
      </c>
      <c r="AX733" s="8">
        <v>-2.5388795943969646</v>
      </c>
      <c r="AY733" s="8">
        <v>-3.0810809034641529</v>
      </c>
      <c r="AZ733" s="8">
        <v>-2.7695606226489597</v>
      </c>
      <c r="BA733" s="8">
        <v>-1.2362889625323759</v>
      </c>
      <c r="BB733" s="8">
        <v>-1.4366774436919021</v>
      </c>
      <c r="BC733" s="8">
        <v>-1.2362889625323759</v>
      </c>
      <c r="BD733" s="8">
        <v>-1.4366774436919021</v>
      </c>
      <c r="BE733" s="8">
        <v>-2.6643107788084461</v>
      </c>
      <c r="BF733" s="8">
        <v>-2.3284775775408209</v>
      </c>
      <c r="BG733" s="8">
        <v>-50</v>
      </c>
      <c r="BH733" s="8">
        <v>-50</v>
      </c>
      <c r="BI733" s="8">
        <v>-50</v>
      </c>
      <c r="BJ733" s="8">
        <v>-50</v>
      </c>
      <c r="BK733" s="8">
        <v>-50</v>
      </c>
      <c r="BL733" s="8">
        <v>-50</v>
      </c>
      <c r="BM733" s="8">
        <v>-50</v>
      </c>
      <c r="BN733" s="8">
        <v>180.56413972219698</v>
      </c>
      <c r="BO733" s="8">
        <v>166.02306447561256</v>
      </c>
      <c r="BP733" s="8">
        <v>209.67881283013557</v>
      </c>
      <c r="BQ733" s="8">
        <v>158.80069528660101</v>
      </c>
      <c r="BR733" s="8">
        <v>83.431977068492543</v>
      </c>
      <c r="BS733" s="8">
        <v>83.431977068492543</v>
      </c>
      <c r="BT733" s="7" t="s">
        <v>220</v>
      </c>
      <c r="BU733" s="7" t="s">
        <v>221</v>
      </c>
      <c r="BV733" s="7">
        <v>10.5</v>
      </c>
      <c r="BW733" s="7" t="s">
        <v>345</v>
      </c>
      <c r="BX733" s="9">
        <v>2</v>
      </c>
      <c r="BY733" s="7" t="s">
        <v>231</v>
      </c>
      <c r="BZ733" s="7" t="s">
        <v>713</v>
      </c>
      <c r="CA733" s="25">
        <v>0</v>
      </c>
      <c r="CB733" s="25">
        <v>0</v>
      </c>
      <c r="CC733" s="25">
        <v>1</v>
      </c>
    </row>
    <row r="734" spans="1:81" x14ac:dyDescent="0.25">
      <c r="A734" s="7">
        <v>513</v>
      </c>
      <c r="B734" s="7">
        <v>44657</v>
      </c>
      <c r="C734" s="7" t="s">
        <v>816</v>
      </c>
      <c r="D734" s="7" t="s">
        <v>817</v>
      </c>
      <c r="E734" s="7" t="s">
        <v>817</v>
      </c>
      <c r="F734" s="7" t="s">
        <v>280</v>
      </c>
      <c r="G734" s="7">
        <v>1</v>
      </c>
      <c r="H734" s="7" t="s">
        <v>238</v>
      </c>
      <c r="I734" s="8">
        <v>13.5</v>
      </c>
      <c r="J734" s="7" t="s">
        <v>214</v>
      </c>
      <c r="K734" s="8">
        <v>274.00201416015625</v>
      </c>
      <c r="L734" s="8">
        <v>8.6646976470947266</v>
      </c>
      <c r="M734" s="7" t="s">
        <v>289</v>
      </c>
      <c r="N734" s="7" t="s">
        <v>231</v>
      </c>
      <c r="O734" s="7" t="s">
        <v>214</v>
      </c>
      <c r="P734" s="7" t="s">
        <v>284</v>
      </c>
      <c r="Q734" s="7" t="s">
        <v>818</v>
      </c>
      <c r="R734" s="7" t="s">
        <v>291</v>
      </c>
      <c r="T734" s="8">
        <v>0.86883944272994995</v>
      </c>
      <c r="U734" s="8">
        <v>0.8173445463180542</v>
      </c>
      <c r="V734" s="8">
        <v>0.8534284234046936</v>
      </c>
      <c r="W734" s="8">
        <v>0.72897225618362427</v>
      </c>
      <c r="X734" s="8">
        <v>0.51672816276550293</v>
      </c>
      <c r="Y734" s="8">
        <v>0.83743703365325928</v>
      </c>
      <c r="Z734" s="8">
        <v>0.71327948570251465</v>
      </c>
      <c r="AA734" s="8">
        <v>0.94356465339660645</v>
      </c>
      <c r="AB734" s="8">
        <v>0.91677945852279663</v>
      </c>
      <c r="AC734" s="8">
        <v>0.92881280183792114</v>
      </c>
      <c r="AD734" s="8">
        <v>0.81652438640594482</v>
      </c>
      <c r="AE734" s="8">
        <v>0.77901721000671387</v>
      </c>
      <c r="AF734" s="8">
        <v>0.93453407287597656</v>
      </c>
      <c r="AG734" s="8">
        <v>0.86710822582244873</v>
      </c>
      <c r="AH734" s="8">
        <v>8.5603527724742889E-2</v>
      </c>
      <c r="AI734" s="8">
        <v>0.88862669467926025</v>
      </c>
      <c r="AJ734" s="8">
        <v>1.2694729566574097</v>
      </c>
      <c r="AK734" s="8">
        <v>1.1471081972122192</v>
      </c>
      <c r="AL734" s="8">
        <v>0.54434973001480103</v>
      </c>
      <c r="AM734" s="8">
        <v>0.26757892966270447</v>
      </c>
      <c r="AN734" s="8">
        <v>0.77559137344360352</v>
      </c>
      <c r="AO734" s="8">
        <v>0.31500083208084106</v>
      </c>
      <c r="AP734" s="8">
        <v>-0.17017869651317596</v>
      </c>
      <c r="AQ734" s="8"/>
      <c r="AR734" s="8"/>
      <c r="AS734" s="8">
        <v>-0.75903272827505397</v>
      </c>
      <c r="AT734" s="8">
        <v>-0.82785843130953918</v>
      </c>
      <c r="AU734" s="8">
        <v>-1.5329714373460144</v>
      </c>
      <c r="AV734" s="8">
        <v>-0.85219804191942072</v>
      </c>
      <c r="AW734" s="8">
        <v>1.0558986335718146</v>
      </c>
      <c r="AX734" s="8">
        <v>0.90141628016420727</v>
      </c>
      <c r="AY734" s="8">
        <v>1.6125603541615889</v>
      </c>
      <c r="AZ734" s="8">
        <v>2.5748370213682201</v>
      </c>
      <c r="BA734" s="8">
        <v>1.1166853260601302</v>
      </c>
      <c r="BB734" s="8">
        <v>1.8638004650780047</v>
      </c>
      <c r="BC734" s="8">
        <v>1.1469720018507756</v>
      </c>
      <c r="BD734" s="8">
        <v>2.9607324121060126</v>
      </c>
      <c r="BE734" s="8">
        <v>0.4400186916705402</v>
      </c>
      <c r="BF734" s="8">
        <v>1.1034549509145808</v>
      </c>
      <c r="BG734" s="8">
        <v>1.4495404041200846</v>
      </c>
      <c r="BH734" s="8">
        <v>-23.766670258561458</v>
      </c>
      <c r="BI734" s="8">
        <v>10.484181666003025</v>
      </c>
      <c r="BJ734" s="8">
        <v>10.972891503234587</v>
      </c>
      <c r="BK734" s="8">
        <v>17.67369369646439</v>
      </c>
      <c r="BL734" s="8">
        <v>8.5302809144012421</v>
      </c>
      <c r="BM734" s="8">
        <v>4.223986320943645</v>
      </c>
      <c r="BN734" s="8">
        <v>270.03024425680195</v>
      </c>
      <c r="BO734" s="8">
        <v>339.12316936741746</v>
      </c>
      <c r="BP734" s="8">
        <v>245.27514522709814</v>
      </c>
      <c r="BQ734" s="8">
        <v>243.93607042968483</v>
      </c>
      <c r="BR734" s="8">
        <v>225.57573745534725</v>
      </c>
      <c r="BS734" s="8">
        <v>250.62887264117745</v>
      </c>
      <c r="BT734" s="7" t="s">
        <v>297</v>
      </c>
      <c r="BU734" s="7" t="s">
        <v>298</v>
      </c>
      <c r="BV734" s="7">
        <v>13.5</v>
      </c>
      <c r="BW734" s="7" t="s">
        <v>238</v>
      </c>
      <c r="BX734" s="9">
        <v>1.9249999523162842</v>
      </c>
      <c r="BY734" s="7" t="s">
        <v>231</v>
      </c>
      <c r="BZ734" s="7" t="s">
        <v>214</v>
      </c>
      <c r="CA734" s="25">
        <v>0</v>
      </c>
      <c r="CB734" s="25">
        <v>0</v>
      </c>
      <c r="CC734" s="25">
        <v>1</v>
      </c>
    </row>
    <row r="735" spans="1:81" x14ac:dyDescent="0.25">
      <c r="A735" s="7">
        <v>513</v>
      </c>
      <c r="B735" s="7">
        <v>44657</v>
      </c>
      <c r="C735" s="7" t="s">
        <v>819</v>
      </c>
      <c r="D735" s="7" t="s">
        <v>820</v>
      </c>
      <c r="E735" s="7" t="s">
        <v>820</v>
      </c>
      <c r="F735" s="7" t="s">
        <v>212</v>
      </c>
      <c r="H735" s="7" t="s">
        <v>224</v>
      </c>
      <c r="I735" s="8">
        <v>24.5</v>
      </c>
      <c r="J735" s="7" t="s">
        <v>214</v>
      </c>
      <c r="K735" s="8">
        <v>123.79094696044922</v>
      </c>
      <c r="L735" s="8">
        <v>1.9986000061035156</v>
      </c>
      <c r="M735" s="7" t="s">
        <v>267</v>
      </c>
      <c r="N735" s="7" t="s">
        <v>214</v>
      </c>
      <c r="O735" s="7" t="s">
        <v>374</v>
      </c>
      <c r="P735" s="7" t="s">
        <v>217</v>
      </c>
      <c r="Q735" s="7" t="s">
        <v>821</v>
      </c>
      <c r="R735" s="7" t="s">
        <v>242</v>
      </c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>
        <v>0.84243760058589723</v>
      </c>
      <c r="AT735" s="8">
        <v>2.3657026740106315</v>
      </c>
      <c r="AU735" s="8">
        <v>0.23555191101620421</v>
      </c>
      <c r="AV735" s="8">
        <v>1.8078929047857029</v>
      </c>
      <c r="AW735" s="8">
        <v>1.5172206911085535</v>
      </c>
      <c r="AX735" s="8">
        <v>1.9166255601926168</v>
      </c>
      <c r="AY735" s="8">
        <v>0.96768389525327292</v>
      </c>
      <c r="AZ735" s="8">
        <v>1.5423540901779351</v>
      </c>
      <c r="BA735" s="8">
        <v>-4.6001854117200551</v>
      </c>
      <c r="BB735" s="8">
        <v>-4.208402322909353</v>
      </c>
      <c r="BC735" s="8">
        <v>-4.6001854117200551</v>
      </c>
      <c r="BD735" s="8">
        <v>-4.208402322909353</v>
      </c>
      <c r="BE735" s="8">
        <v>-0.93957945424603029</v>
      </c>
      <c r="BF735" s="8">
        <v>-0.13070490277530342</v>
      </c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7" t="s">
        <v>352</v>
      </c>
      <c r="BU735" s="7" t="s">
        <v>353</v>
      </c>
      <c r="BV735" s="7">
        <v>10.5</v>
      </c>
      <c r="BW735" s="7" t="s">
        <v>345</v>
      </c>
      <c r="BX735" s="9">
        <v>0</v>
      </c>
      <c r="BY735" s="7" t="s">
        <v>214</v>
      </c>
      <c r="BZ735" s="7" t="s">
        <v>214</v>
      </c>
      <c r="CA735" s="25">
        <v>0</v>
      </c>
      <c r="CB735" s="25">
        <v>0</v>
      </c>
      <c r="CC735" s="25">
        <v>0</v>
      </c>
    </row>
    <row r="736" spans="1:81" x14ac:dyDescent="0.25">
      <c r="A736" s="7">
        <v>513</v>
      </c>
      <c r="B736" s="7">
        <v>44657</v>
      </c>
      <c r="C736" s="7" t="s">
        <v>822</v>
      </c>
      <c r="D736" s="7" t="s">
        <v>822</v>
      </c>
      <c r="E736" s="7" t="s">
        <v>822</v>
      </c>
      <c r="F736" s="7" t="s">
        <v>212</v>
      </c>
      <c r="H736" s="7" t="s">
        <v>224</v>
      </c>
      <c r="I736" s="8">
        <v>24.5</v>
      </c>
      <c r="J736" s="7" t="s">
        <v>214</v>
      </c>
      <c r="K736" s="8">
        <v>92.454360961914063</v>
      </c>
      <c r="L736" s="8">
        <v>0.94459998607635498</v>
      </c>
      <c r="M736" s="7" t="s">
        <v>349</v>
      </c>
      <c r="N736" s="7" t="s">
        <v>214</v>
      </c>
      <c r="O736" s="7" t="s">
        <v>214</v>
      </c>
      <c r="P736" s="7" t="s">
        <v>493</v>
      </c>
      <c r="Q736" s="7" t="s">
        <v>823</v>
      </c>
      <c r="R736" s="7" t="s">
        <v>242</v>
      </c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>
        <v>0.36187165256849968</v>
      </c>
      <c r="AT736" s="8">
        <v>1.8836148221609352</v>
      </c>
      <c r="AU736" s="8">
        <v>-0.23272552233273869</v>
      </c>
      <c r="AV736" s="8">
        <v>1.2599934635324621</v>
      </c>
      <c r="AW736" s="8">
        <v>1.3368687333860974</v>
      </c>
      <c r="AX736" s="8">
        <v>1.8039964083726823</v>
      </c>
      <c r="AY736" s="8">
        <v>0.46757864571933638</v>
      </c>
      <c r="AZ736" s="8">
        <v>1.0740915208973427</v>
      </c>
      <c r="BA736" s="8">
        <v>-0.44386444466214642</v>
      </c>
      <c r="BB736" s="8">
        <v>0.25371089602020708</v>
      </c>
      <c r="BC736" s="8">
        <v>0.10048781193932339</v>
      </c>
      <c r="BD736" s="8">
        <v>0.71403996878272646</v>
      </c>
      <c r="BE736" s="8">
        <v>0.26503614610306192</v>
      </c>
      <c r="BF736" s="8">
        <v>1.1649078466277258</v>
      </c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7" t="s">
        <v>352</v>
      </c>
      <c r="BU736" s="7" t="s">
        <v>353</v>
      </c>
      <c r="BV736" s="7">
        <v>10.5</v>
      </c>
      <c r="BW736" s="7" t="s">
        <v>345</v>
      </c>
      <c r="BX736" s="9">
        <v>0</v>
      </c>
      <c r="BY736" s="7" t="s">
        <v>214</v>
      </c>
      <c r="BZ736" s="7" t="s">
        <v>214</v>
      </c>
      <c r="CA736" s="25">
        <v>0</v>
      </c>
      <c r="CB736" s="25">
        <v>0</v>
      </c>
      <c r="CC736" s="25">
        <v>0</v>
      </c>
    </row>
    <row r="737" spans="1:81" x14ac:dyDescent="0.25">
      <c r="A737" s="7">
        <v>513</v>
      </c>
      <c r="B737" s="7">
        <v>44657</v>
      </c>
      <c r="C737" s="7" t="s">
        <v>824</v>
      </c>
      <c r="D737" s="7" t="s">
        <v>825</v>
      </c>
      <c r="E737" s="7" t="s">
        <v>825</v>
      </c>
      <c r="F737" s="7" t="s">
        <v>237</v>
      </c>
      <c r="H737" s="7" t="s">
        <v>224</v>
      </c>
      <c r="I737" s="8">
        <v>24.5</v>
      </c>
      <c r="J737" s="7" t="s">
        <v>214</v>
      </c>
      <c r="K737" s="8">
        <v>109.11061859130859</v>
      </c>
      <c r="L737" s="8">
        <v>5.4372110366821289</v>
      </c>
      <c r="M737" s="7" t="s">
        <v>349</v>
      </c>
      <c r="N737" s="7" t="s">
        <v>214</v>
      </c>
      <c r="O737" s="7" t="s">
        <v>343</v>
      </c>
      <c r="P737" s="7" t="s">
        <v>410</v>
      </c>
      <c r="Q737" s="7" t="s">
        <v>16537</v>
      </c>
      <c r="R737" s="7" t="s">
        <v>242</v>
      </c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>
        <v>0.81069334852779684</v>
      </c>
      <c r="AT737" s="8">
        <v>2.3955653271037063</v>
      </c>
      <c r="AU737" s="8">
        <v>1.6562655327188942</v>
      </c>
      <c r="AV737" s="8">
        <v>1.7321675402813832</v>
      </c>
      <c r="AW737" s="8">
        <v>1.4967124126587841</v>
      </c>
      <c r="AX737" s="8">
        <v>1.9223767894318957</v>
      </c>
      <c r="AY737" s="8">
        <v>0.78917073505203605</v>
      </c>
      <c r="AZ737" s="8">
        <v>1.0033001377919193</v>
      </c>
      <c r="BA737" s="8">
        <v>-0.44036701828884872</v>
      </c>
      <c r="BB737" s="8">
        <v>0.25711474009723512</v>
      </c>
      <c r="BC737" s="8">
        <v>0.59891496983548653</v>
      </c>
      <c r="BD737" s="8">
        <v>2.0783219047695622</v>
      </c>
      <c r="BE737" s="8">
        <v>0.8185649967506915</v>
      </c>
      <c r="BF737" s="8">
        <v>1.5648077399126172</v>
      </c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7" t="s">
        <v>214</v>
      </c>
      <c r="BU737" s="7" t="s">
        <v>214</v>
      </c>
      <c r="BV737" s="7">
        <v>9.1666669845581055</v>
      </c>
      <c r="BW737" s="7" t="s">
        <v>213</v>
      </c>
      <c r="BX737" s="9">
        <v>0</v>
      </c>
      <c r="BY737" s="7" t="s">
        <v>214</v>
      </c>
      <c r="BZ737" s="7" t="s">
        <v>214</v>
      </c>
      <c r="CA737" s="25">
        <v>0</v>
      </c>
      <c r="CB737" s="25">
        <v>0</v>
      </c>
      <c r="CC737" s="25">
        <v>0</v>
      </c>
    </row>
    <row r="738" spans="1:81" x14ac:dyDescent="0.25">
      <c r="A738" s="7">
        <v>513</v>
      </c>
      <c r="B738" s="7">
        <v>44657</v>
      </c>
      <c r="C738" s="7" t="s">
        <v>827</v>
      </c>
      <c r="D738" s="7" t="s">
        <v>828</v>
      </c>
      <c r="E738" s="7" t="s">
        <v>828</v>
      </c>
      <c r="F738" s="7" t="s">
        <v>643</v>
      </c>
      <c r="H738" s="7" t="s">
        <v>224</v>
      </c>
      <c r="I738" s="8">
        <v>24.5</v>
      </c>
      <c r="J738" s="7" t="s">
        <v>214</v>
      </c>
      <c r="K738" s="8">
        <v>86.304298400878906</v>
      </c>
      <c r="L738" s="8">
        <v>2.3196778297424316</v>
      </c>
      <c r="M738" s="7" t="s">
        <v>349</v>
      </c>
      <c r="N738" s="7" t="s">
        <v>214</v>
      </c>
      <c r="O738" s="7" t="s">
        <v>350</v>
      </c>
      <c r="P738" s="7" t="s">
        <v>410</v>
      </c>
      <c r="Q738" s="7" t="s">
        <v>829</v>
      </c>
      <c r="R738" s="7" t="s">
        <v>242</v>
      </c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>
        <v>0.79370077489624269</v>
      </c>
      <c r="AT738" s="8">
        <v>2.3443420132357691</v>
      </c>
      <c r="AU738" s="8">
        <v>-1.770526220851719</v>
      </c>
      <c r="AV738" s="8">
        <v>-1.0161944065731232</v>
      </c>
      <c r="AW738" s="8">
        <v>1.497725895082451</v>
      </c>
      <c r="AX738" s="8">
        <v>1.9110384912338709</v>
      </c>
      <c r="AY738" s="8">
        <v>-2.3845897838997381</v>
      </c>
      <c r="AZ738" s="8">
        <v>-1.5193106844430266</v>
      </c>
      <c r="BA738" s="8">
        <v>-0.44064228490328738</v>
      </c>
      <c r="BB738" s="8">
        <v>0.25670604666339097</v>
      </c>
      <c r="BC738" s="8">
        <v>-0.7414615003680386</v>
      </c>
      <c r="BD738" s="8">
        <v>-0.20183837276681421</v>
      </c>
      <c r="BE738" s="8">
        <v>-0.50763218667401488</v>
      </c>
      <c r="BF738" s="8">
        <v>0.29579051455834449</v>
      </c>
      <c r="BT738" s="7" t="s">
        <v>352</v>
      </c>
      <c r="BU738" s="7" t="s">
        <v>353</v>
      </c>
      <c r="BV738" s="7">
        <v>6.5</v>
      </c>
      <c r="BW738" s="7" t="s">
        <v>402</v>
      </c>
      <c r="BX738" s="9">
        <v>0</v>
      </c>
      <c r="BY738" s="7" t="s">
        <v>214</v>
      </c>
      <c r="BZ738" s="7" t="s">
        <v>214</v>
      </c>
      <c r="CA738" s="25">
        <v>0</v>
      </c>
      <c r="CB738" s="25">
        <v>0</v>
      </c>
      <c r="CC738" s="25">
        <v>0</v>
      </c>
    </row>
    <row r="739" spans="1:81" x14ac:dyDescent="0.25">
      <c r="A739" s="7">
        <v>513</v>
      </c>
      <c r="B739" s="7">
        <v>44657</v>
      </c>
      <c r="C739" s="7" t="s">
        <v>830</v>
      </c>
      <c r="D739" s="7" t="s">
        <v>830</v>
      </c>
      <c r="E739" s="7" t="s">
        <v>830</v>
      </c>
      <c r="F739" s="7" t="s">
        <v>360</v>
      </c>
      <c r="H739" s="7" t="s">
        <v>224</v>
      </c>
      <c r="I739" s="8">
        <v>24.5</v>
      </c>
      <c r="J739" s="7" t="s">
        <v>214</v>
      </c>
      <c r="K739" s="8">
        <v>1475.917236328125</v>
      </c>
      <c r="L739" s="8">
        <v>0.89249998331069946</v>
      </c>
      <c r="M739" s="7" t="s">
        <v>349</v>
      </c>
      <c r="N739" s="7" t="s">
        <v>214</v>
      </c>
      <c r="O739" s="7" t="s">
        <v>214</v>
      </c>
      <c r="P739" s="7" t="s">
        <v>362</v>
      </c>
      <c r="Q739" s="7" t="s">
        <v>831</v>
      </c>
      <c r="R739" s="7" t="s">
        <v>242</v>
      </c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>
        <v>1.2299661853068742</v>
      </c>
      <c r="AT739" s="8">
        <v>2.0562810617745049</v>
      </c>
      <c r="AU739" s="8">
        <v>-0.86358105115488093</v>
      </c>
      <c r="AV739" s="8">
        <v>-0.11820539279714859</v>
      </c>
      <c r="AW739" s="8">
        <v>1.7125086448711779</v>
      </c>
      <c r="AX739" s="8">
        <v>2.0140467785139711</v>
      </c>
      <c r="AY739" s="8">
        <v>-0.88605661201367936</v>
      </c>
      <c r="AZ739" s="8">
        <v>-0.16383032154898305</v>
      </c>
      <c r="BA739" s="8">
        <v>-0.43828987041514267</v>
      </c>
      <c r="BB739" s="8">
        <v>0.25909863225368363</v>
      </c>
      <c r="BC739" s="8">
        <v>-1.2503167912377966</v>
      </c>
      <c r="BD739" s="8">
        <v>-0.53956191768545803</v>
      </c>
      <c r="BE739" s="8">
        <v>-8.2628249107241217E-2</v>
      </c>
      <c r="BF739" s="8">
        <v>0.58463814008509496</v>
      </c>
      <c r="BT739" s="7" t="s">
        <v>214</v>
      </c>
      <c r="BU739" s="7" t="s">
        <v>214</v>
      </c>
      <c r="BV739" s="7">
        <v>24.5</v>
      </c>
      <c r="BW739" s="7" t="s">
        <v>224</v>
      </c>
      <c r="BX739" s="9">
        <v>0</v>
      </c>
      <c r="BY739" s="7" t="s">
        <v>214</v>
      </c>
      <c r="BZ739" s="7" t="s">
        <v>214</v>
      </c>
      <c r="CA739" s="25">
        <v>0</v>
      </c>
      <c r="CB739" s="25">
        <v>0</v>
      </c>
      <c r="CC739" s="25">
        <v>0</v>
      </c>
    </row>
    <row r="740" spans="1:81" x14ac:dyDescent="0.25">
      <c r="A740" s="7">
        <v>513</v>
      </c>
      <c r="B740" s="7">
        <v>44657</v>
      </c>
      <c r="C740" s="7" t="s">
        <v>832</v>
      </c>
      <c r="D740" s="7" t="s">
        <v>833</v>
      </c>
      <c r="E740" s="7" t="s">
        <v>834</v>
      </c>
      <c r="F740" s="7" t="s">
        <v>331</v>
      </c>
      <c r="H740" s="7" t="s">
        <v>430</v>
      </c>
      <c r="I740" s="8">
        <v>16.5</v>
      </c>
      <c r="J740" s="7" t="s">
        <v>214</v>
      </c>
      <c r="K740" s="8">
        <v>6155.64990234375</v>
      </c>
      <c r="L740" s="8">
        <v>6.2189145088195801</v>
      </c>
      <c r="M740" s="7" t="s">
        <v>835</v>
      </c>
      <c r="N740" s="7" t="s">
        <v>231</v>
      </c>
      <c r="O740" s="7" t="s">
        <v>406</v>
      </c>
      <c r="P740" s="7" t="s">
        <v>481</v>
      </c>
      <c r="Q740" s="7" t="s">
        <v>836</v>
      </c>
      <c r="R740" s="7" t="s">
        <v>286</v>
      </c>
      <c r="T740" s="8">
        <v>0.36308687925338745</v>
      </c>
      <c r="U740" s="8">
        <v>0.44825714826583862</v>
      </c>
      <c r="V740" s="8">
        <v>0.27996465563774109</v>
      </c>
      <c r="W740" s="8">
        <v>0.50914287567138672</v>
      </c>
      <c r="X740" s="8">
        <v>-0.33673369884490967</v>
      </c>
      <c r="Y740" s="8">
        <v>0.17557428777217865</v>
      </c>
      <c r="Z740" s="8">
        <v>0.17430548369884491</v>
      </c>
      <c r="AA740" s="8">
        <v>0.59318214654922485</v>
      </c>
      <c r="AB740" s="8">
        <v>0.63562458753585815</v>
      </c>
      <c r="AC740" s="8">
        <v>0.5812874436378479</v>
      </c>
      <c r="AD740" s="8">
        <v>0.63699960708618164</v>
      </c>
      <c r="AE740" s="8">
        <v>0.67881119251251221</v>
      </c>
      <c r="AF740" s="8">
        <v>0.5144163966178894</v>
      </c>
      <c r="AG740" s="8">
        <v>0.49193838238716125</v>
      </c>
      <c r="AH740" s="8">
        <v>12.202704429626465</v>
      </c>
      <c r="AI740" s="8">
        <v>52.936447143554688</v>
      </c>
      <c r="AJ740" s="8">
        <v>99.24530029296875</v>
      </c>
      <c r="AK740" s="8">
        <v>53.641990661621094</v>
      </c>
      <c r="AL740" s="8">
        <v>54.196479797363281</v>
      </c>
      <c r="AM740" s="8">
        <v>9.9999997473787516E-5</v>
      </c>
      <c r="AN740" s="8">
        <v>23.179609298706055</v>
      </c>
      <c r="AO740" s="8">
        <v>10.973052978515625</v>
      </c>
      <c r="AP740" s="8">
        <v>4.747067928314209</v>
      </c>
      <c r="AQ740" s="8"/>
      <c r="AR740" s="8"/>
      <c r="AS740" s="8">
        <v>1.8650876041335687</v>
      </c>
      <c r="AT740" s="8">
        <v>1.1306578843736812</v>
      </c>
      <c r="AU740" s="8">
        <v>1.8529609292045468</v>
      </c>
      <c r="AV740" s="8">
        <v>1.1226585415229486</v>
      </c>
      <c r="AW740" s="8">
        <v>1.8598051915686529</v>
      </c>
      <c r="AX740" s="8">
        <v>1.1317214288009882</v>
      </c>
      <c r="AY740" s="8">
        <v>2.0212647860935862</v>
      </c>
      <c r="AZ740" s="8">
        <v>1.2504115545001286</v>
      </c>
      <c r="BA740" s="8">
        <v>1.8598051915686529</v>
      </c>
      <c r="BB740" s="8">
        <v>1.1317214288009882</v>
      </c>
      <c r="BC740" s="8">
        <v>2.0212647860935862</v>
      </c>
      <c r="BD740" s="8">
        <v>1.2504115545001286</v>
      </c>
      <c r="BE740" s="8">
        <v>1.9133647481104326</v>
      </c>
      <c r="BF740" s="8">
        <v>1.1695970654164773</v>
      </c>
      <c r="BG740" s="8">
        <v>91.977497579008954</v>
      </c>
      <c r="BH740" s="8">
        <v>92.555950911587416</v>
      </c>
      <c r="BI740" s="8">
        <v>88.709949730346025</v>
      </c>
      <c r="BJ740" s="8">
        <v>90.113357037884398</v>
      </c>
      <c r="BK740" s="8">
        <v>88.709949730346025</v>
      </c>
      <c r="BL740" s="8">
        <v>90.113357037884398</v>
      </c>
      <c r="BM740" s="8">
        <v>90.363343671176196</v>
      </c>
      <c r="BN740" s="8">
        <v>493.83716244326013</v>
      </c>
      <c r="BO740" s="8">
        <v>458.22960044129024</v>
      </c>
      <c r="BP740" s="8">
        <v>694.97596839851496</v>
      </c>
      <c r="BQ740" s="8">
        <v>608.58712784254362</v>
      </c>
      <c r="BR740" s="8">
        <v>694.97596839851496</v>
      </c>
      <c r="BS740" s="8">
        <v>608.58712784254362</v>
      </c>
      <c r="BT740" s="7" t="s">
        <v>622</v>
      </c>
      <c r="BU740" s="7" t="s">
        <v>623</v>
      </c>
      <c r="BV740" s="7">
        <v>20.166666030883789</v>
      </c>
      <c r="BW740" s="7" t="s">
        <v>299</v>
      </c>
      <c r="BX740" s="9"/>
      <c r="BY740" s="7" t="s">
        <v>231</v>
      </c>
      <c r="CA740" s="25">
        <v>0</v>
      </c>
      <c r="CB740" s="25">
        <v>0</v>
      </c>
      <c r="CC740" s="25">
        <v>0</v>
      </c>
    </row>
    <row r="741" spans="1:81" x14ac:dyDescent="0.25">
      <c r="A741" s="7">
        <v>513</v>
      </c>
      <c r="B741" s="7">
        <v>44657</v>
      </c>
      <c r="C741" s="7" t="s">
        <v>1164</v>
      </c>
      <c r="D741" s="7" t="s">
        <v>1165</v>
      </c>
      <c r="E741" s="7" t="s">
        <v>1162</v>
      </c>
      <c r="F741" s="7" t="s">
        <v>360</v>
      </c>
      <c r="G741" s="7">
        <v>2</v>
      </c>
      <c r="H741" s="7" t="s">
        <v>345</v>
      </c>
      <c r="I741" s="8">
        <v>10.5</v>
      </c>
      <c r="J741" s="7" t="s">
        <v>214</v>
      </c>
      <c r="K741" s="8">
        <v>159.94749450683594</v>
      </c>
      <c r="L741" s="8">
        <v>2.6721999645233154</v>
      </c>
      <c r="M741" s="7" t="s">
        <v>349</v>
      </c>
      <c r="N741" s="7" t="s">
        <v>231</v>
      </c>
      <c r="O741" s="7" t="s">
        <v>374</v>
      </c>
      <c r="P741" s="7" t="s">
        <v>217</v>
      </c>
      <c r="Q741" s="7" t="s">
        <v>1163</v>
      </c>
      <c r="R741" s="7" t="s">
        <v>242</v>
      </c>
      <c r="T741" s="8">
        <v>0.42276790738105774</v>
      </c>
      <c r="U741" s="8">
        <v>0.52422803640365601</v>
      </c>
      <c r="V741" s="8">
        <v>0.43253627419471741</v>
      </c>
      <c r="W741" s="8">
        <v>0.24354608356952667</v>
      </c>
      <c r="X741" s="8">
        <v>9.2615887522697449E-2</v>
      </c>
      <c r="Y741" s="8">
        <v>0.43584045767784119</v>
      </c>
      <c r="Z741" s="8">
        <v>0.3335815966129303</v>
      </c>
      <c r="AA741" s="8">
        <v>0.88575220108032227</v>
      </c>
      <c r="AB741" s="8">
        <v>0.95399761199951172</v>
      </c>
      <c r="AC741" s="8">
        <v>0.90447402000427246</v>
      </c>
      <c r="AD741" s="8">
        <v>0.60783922672271729</v>
      </c>
      <c r="AE741" s="8">
        <v>0.64343106746673584</v>
      </c>
      <c r="AF741" s="8">
        <v>0.87922006845474243</v>
      </c>
      <c r="AG741" s="8">
        <v>0.8423464298248291</v>
      </c>
      <c r="AH741" s="8">
        <v>2.5405291467905045E-2</v>
      </c>
      <c r="AI741" s="8">
        <v>0.12832590937614441</v>
      </c>
      <c r="AJ741" s="8">
        <v>0.24164122343063354</v>
      </c>
      <c r="AK741" s="8">
        <v>0.17254099249839783</v>
      </c>
      <c r="AL741" s="8">
        <v>5.397351086139679E-2</v>
      </c>
      <c r="AM741" s="8">
        <v>1.4233371242880821E-2</v>
      </c>
      <c r="AN741" s="8">
        <v>0.11979559063911438</v>
      </c>
      <c r="AO741" s="8">
        <v>4.3720647692680359E-2</v>
      </c>
      <c r="AP741" s="8">
        <v>-0.75876563787460327</v>
      </c>
      <c r="AQ741" s="8"/>
      <c r="AR741" s="8"/>
      <c r="AS741" s="7">
        <v>-1.9687118599161326</v>
      </c>
      <c r="AT741" s="7">
        <v>-1.4296289111436122</v>
      </c>
      <c r="AU741" s="7">
        <v>-1.795949717354675</v>
      </c>
      <c r="AV741" s="7">
        <v>-1.2004851805759802</v>
      </c>
      <c r="AW741" s="7">
        <v>-2.613118510098662</v>
      </c>
      <c r="AX741" s="7">
        <v>-2.0789281661567878</v>
      </c>
      <c r="AY741" s="7">
        <v>-1.691429888455517</v>
      </c>
      <c r="AZ741" s="7">
        <v>-1.0679579280319398</v>
      </c>
      <c r="BA741" s="7">
        <v>-2.068892689376332</v>
      </c>
      <c r="BB741" s="7">
        <v>-1.4707347361384404</v>
      </c>
      <c r="BC741" s="7">
        <v>-1.4420371560835377</v>
      </c>
      <c r="BD741" s="7">
        <v>-0.79715994981841953</v>
      </c>
      <c r="BE741" s="7">
        <v>-1.9300233035474761</v>
      </c>
      <c r="BF741" s="7">
        <v>-1.34081581197753</v>
      </c>
      <c r="BG741" s="7">
        <v>7.6868419510547428</v>
      </c>
      <c r="BH741" s="7">
        <v>-18.254301428477063</v>
      </c>
      <c r="BI741" s="7">
        <v>-3.6262299858134459</v>
      </c>
      <c r="BJ741" s="7">
        <v>-50</v>
      </c>
      <c r="BK741" s="7">
        <v>-43.664025303665994</v>
      </c>
      <c r="BL741" s="7">
        <v>-33.864028420353328</v>
      </c>
      <c r="BM741" s="7">
        <v>-23.620290531209179</v>
      </c>
      <c r="BN741" s="7">
        <v>147.65258339942349</v>
      </c>
      <c r="BO741" s="7">
        <v>189.14479228141056</v>
      </c>
      <c r="BP741" s="7">
        <v>165.74755851420014</v>
      </c>
      <c r="BQ741" s="7">
        <v>254.39644931447916</v>
      </c>
      <c r="BR741" s="7">
        <v>229.78700898088056</v>
      </c>
      <c r="BS741" s="7">
        <v>214.11215950427393</v>
      </c>
      <c r="BT741" s="7" t="s">
        <v>399</v>
      </c>
      <c r="BU741" s="7" t="s">
        <v>400</v>
      </c>
      <c r="BV741" s="7">
        <v>10.5</v>
      </c>
      <c r="BW741" s="7" t="s">
        <v>345</v>
      </c>
      <c r="BX741" s="9">
        <v>1.7999999523162842</v>
      </c>
      <c r="BY741" s="7" t="s">
        <v>231</v>
      </c>
      <c r="BZ741" s="7" t="s">
        <v>214</v>
      </c>
      <c r="CA741" s="25">
        <v>0</v>
      </c>
      <c r="CB741" s="25">
        <v>0</v>
      </c>
      <c r="CC741" s="25">
        <v>0</v>
      </c>
    </row>
    <row r="742" spans="1:81" x14ac:dyDescent="0.25">
      <c r="A742" s="7">
        <v>513</v>
      </c>
      <c r="B742" s="7">
        <v>44657</v>
      </c>
      <c r="C742" s="7" t="s">
        <v>1166</v>
      </c>
      <c r="D742" s="7" t="s">
        <v>1167</v>
      </c>
      <c r="E742" s="7" t="s">
        <v>1168</v>
      </c>
      <c r="F742" s="7" t="s">
        <v>331</v>
      </c>
      <c r="H742" s="7" t="s">
        <v>255</v>
      </c>
      <c r="I742" s="8">
        <v>11.5</v>
      </c>
      <c r="J742" s="7" t="s">
        <v>214</v>
      </c>
      <c r="K742" s="8">
        <v>62.526165008544922</v>
      </c>
      <c r="L742" s="8">
        <v>1.6203217506408691</v>
      </c>
      <c r="M742" s="7" t="s">
        <v>1169</v>
      </c>
      <c r="N742" s="7" t="s">
        <v>231</v>
      </c>
      <c r="O742" s="7" t="s">
        <v>268</v>
      </c>
      <c r="P742" s="7" t="s">
        <v>481</v>
      </c>
      <c r="Q742" s="7" t="s">
        <v>1170</v>
      </c>
      <c r="R742" s="7" t="s">
        <v>286</v>
      </c>
      <c r="S742" s="7">
        <v>3</v>
      </c>
      <c r="T742" s="8">
        <v>0.82814681529998779</v>
      </c>
      <c r="U742" s="8">
        <v>0.85049176216125488</v>
      </c>
      <c r="V742" s="8">
        <v>0.81185859441757202</v>
      </c>
      <c r="W742" s="8">
        <v>0.64472144842147827</v>
      </c>
      <c r="X742" s="8">
        <v>0.39505338668823242</v>
      </c>
      <c r="Y742" s="8">
        <v>0.82688075304031372</v>
      </c>
      <c r="Z742" s="8">
        <v>0.71964669227600098</v>
      </c>
      <c r="AA742" s="8">
        <v>0.9250369668006897</v>
      </c>
      <c r="AB742" s="8">
        <v>0.92738163471221924</v>
      </c>
      <c r="AC742" s="8">
        <v>0.96431511640548706</v>
      </c>
      <c r="AD742" s="8">
        <v>0.87853455543518066</v>
      </c>
      <c r="AE742" s="8">
        <v>0.7631072998046875</v>
      </c>
      <c r="AF742" s="8">
        <v>0.94950407743453979</v>
      </c>
      <c r="AG742" s="8">
        <v>0.87792819738388062</v>
      </c>
      <c r="AH742" s="8">
        <v>2.6459468528628349E-2</v>
      </c>
      <c r="AI742" s="8">
        <v>0.26180419325828552</v>
      </c>
      <c r="AJ742" s="8">
        <v>0.4082985520362854</v>
      </c>
      <c r="AK742" s="8">
        <v>0.33729282021522522</v>
      </c>
      <c r="AL742" s="8">
        <v>0.1488087922334671</v>
      </c>
      <c r="AM742" s="8">
        <v>6.3231728971004486E-2</v>
      </c>
      <c r="AN742" s="8">
        <v>0.23670810461044312</v>
      </c>
      <c r="AO742" s="8">
        <v>9.823375940322876E-2</v>
      </c>
      <c r="AP742" s="8">
        <v>-0.98361670970916748</v>
      </c>
      <c r="AQ742" s="8"/>
      <c r="AR742" s="8"/>
      <c r="AS742" s="8">
        <v>-0.66561751599485208</v>
      </c>
      <c r="AT742" s="8">
        <v>-1.6903452541341843</v>
      </c>
      <c r="AU742" s="8">
        <v>0.51508181926352725</v>
      </c>
      <c r="AV742" s="8">
        <v>-0.44719861031864616</v>
      </c>
      <c r="AW742" s="8">
        <v>-0.89922684565316902</v>
      </c>
      <c r="AX742" s="8">
        <v>-0.52574980349641187</v>
      </c>
      <c r="AY742" s="8">
        <v>-0.79569510986150671</v>
      </c>
      <c r="AZ742" s="8">
        <v>-0.62758947508908536</v>
      </c>
      <c r="BA742" s="8">
        <v>-0.89922684565316902</v>
      </c>
      <c r="BB742" s="8">
        <v>-0.52574980349641187</v>
      </c>
      <c r="BC742" s="8">
        <v>-0.79569510986150671</v>
      </c>
      <c r="BD742" s="8">
        <v>-0.62758947508908536</v>
      </c>
      <c r="BE742" s="8">
        <v>-0.59006326796011266</v>
      </c>
      <c r="BF742" s="8">
        <v>-0.74070373693730429</v>
      </c>
      <c r="BG742" s="7">
        <v>-50</v>
      </c>
      <c r="BH742" s="7">
        <v>-50</v>
      </c>
      <c r="BI742" s="7">
        <v>-50</v>
      </c>
      <c r="BJ742" s="7">
        <v>-44.248273897908561</v>
      </c>
      <c r="BK742" s="7">
        <v>-50</v>
      </c>
      <c r="BL742" s="7">
        <v>-44.248273897908561</v>
      </c>
      <c r="BM742" s="7">
        <v>-48.08275796596952</v>
      </c>
      <c r="BN742" s="7">
        <v>180.56413972219698</v>
      </c>
      <c r="BO742" s="7">
        <v>106.54637807640185</v>
      </c>
      <c r="BP742" s="7">
        <v>199.28697190389224</v>
      </c>
      <c r="BQ742" s="7">
        <v>90.19291375938414</v>
      </c>
      <c r="BR742" s="7">
        <v>199.28697190389224</v>
      </c>
      <c r="BS742" s="7">
        <v>90.19291375938414</v>
      </c>
      <c r="BT742" s="7" t="s">
        <v>622</v>
      </c>
      <c r="BU742" s="7" t="s">
        <v>623</v>
      </c>
      <c r="BV742" s="7">
        <v>11.5</v>
      </c>
      <c r="BW742" s="7" t="s">
        <v>255</v>
      </c>
      <c r="BX742" s="9">
        <v>1.7999999523162842</v>
      </c>
      <c r="BY742" s="7" t="s">
        <v>231</v>
      </c>
      <c r="BZ742" s="7" t="s">
        <v>214</v>
      </c>
      <c r="CA742" s="25">
        <v>0</v>
      </c>
      <c r="CB742" s="25">
        <v>0</v>
      </c>
      <c r="CC742" s="25">
        <v>0</v>
      </c>
    </row>
    <row r="743" spans="1:81" x14ac:dyDescent="0.25">
      <c r="A743" s="7">
        <v>513</v>
      </c>
      <c r="B743" s="7">
        <v>44657</v>
      </c>
      <c r="C743" s="7" t="s">
        <v>2360</v>
      </c>
      <c r="D743" s="7" t="s">
        <v>2361</v>
      </c>
      <c r="E743" s="7" t="s">
        <v>2361</v>
      </c>
      <c r="F743" s="7" t="s">
        <v>373</v>
      </c>
      <c r="G743" s="7">
        <v>2</v>
      </c>
      <c r="H743" s="7" t="s">
        <v>245</v>
      </c>
      <c r="I743" s="8">
        <v>12.5</v>
      </c>
      <c r="J743" s="7" t="s">
        <v>214</v>
      </c>
      <c r="K743" s="8">
        <v>211.49647521972656</v>
      </c>
      <c r="L743" s="8">
        <v>2.0227503776550293</v>
      </c>
      <c r="M743" s="7" t="s">
        <v>690</v>
      </c>
      <c r="N743" s="7" t="s">
        <v>231</v>
      </c>
      <c r="O743" s="7" t="s">
        <v>268</v>
      </c>
      <c r="P743" s="7" t="s">
        <v>527</v>
      </c>
      <c r="Q743" s="7" t="s">
        <v>2362</v>
      </c>
      <c r="R743" s="7" t="s">
        <v>291</v>
      </c>
      <c r="T743" s="8">
        <v>0.77664583921432495</v>
      </c>
      <c r="U743" s="8">
        <v>0.81833291053771973</v>
      </c>
      <c r="V743" s="8">
        <v>0.79730743169784546</v>
      </c>
      <c r="W743" s="8">
        <v>0.5644453763961792</v>
      </c>
      <c r="X743" s="8">
        <v>0.39684686064720154</v>
      </c>
      <c r="Y743" s="8">
        <v>0.76742333173751831</v>
      </c>
      <c r="Z743" s="8">
        <v>0.58837795257568359</v>
      </c>
      <c r="AA743" s="8">
        <v>0.92153453826904297</v>
      </c>
      <c r="AB743" s="8">
        <v>0.9517398476600647</v>
      </c>
      <c r="AC743" s="8">
        <v>0.91937148571014404</v>
      </c>
      <c r="AD743" s="8">
        <v>0.84989160299301147</v>
      </c>
      <c r="AE743" s="8">
        <v>0.59419608116149902</v>
      </c>
      <c r="AF743" s="8">
        <v>0.89369183778762817</v>
      </c>
      <c r="AG743" s="8">
        <v>0.83402633666992188</v>
      </c>
      <c r="AH743" s="8">
        <v>6.8820692598819733E-2</v>
      </c>
      <c r="AI743" s="8">
        <v>0.63860189914703369</v>
      </c>
      <c r="AJ743" s="8">
        <v>1.0218230485916138</v>
      </c>
      <c r="AK743" s="8">
        <v>0.86156976222991943</v>
      </c>
      <c r="AL743" s="8">
        <v>0.33885687589645386</v>
      </c>
      <c r="AM743" s="8">
        <v>0.16521143913269043</v>
      </c>
      <c r="AN743" s="8">
        <v>0.5714038610458374</v>
      </c>
      <c r="AO743" s="8">
        <v>0.20889870822429657</v>
      </c>
      <c r="AP743" s="8">
        <v>-0.15057115256786346</v>
      </c>
      <c r="AQ743" s="8"/>
      <c r="AR743" s="8"/>
      <c r="AS743" s="7">
        <v>-2.0088819472037418</v>
      </c>
      <c r="AT743" s="7">
        <v>-1.6988237862052713</v>
      </c>
      <c r="AU743" s="7">
        <v>-2.3403579958983562</v>
      </c>
      <c r="AV743" s="7">
        <v>-1.8345858408468889</v>
      </c>
      <c r="AW743" s="7">
        <v>-1.5525704764487813</v>
      </c>
      <c r="AX743" s="7">
        <v>-1.3395969613713812</v>
      </c>
      <c r="AY743" s="7">
        <v>-1.9216253234525844</v>
      </c>
      <c r="AZ743" s="7">
        <v>-1.452120697598396</v>
      </c>
      <c r="BA743" s="7">
        <v>-0.85013927914984544</v>
      </c>
      <c r="BB743" s="7">
        <v>-1.0267655646976255</v>
      </c>
      <c r="BC743" s="7">
        <v>-0.85013927914984544</v>
      </c>
      <c r="BD743" s="7">
        <v>-1.0267655646976255</v>
      </c>
      <c r="BE743" s="7">
        <v>-1.5872857168838592</v>
      </c>
      <c r="BF743" s="7">
        <v>-1.396443069236198</v>
      </c>
      <c r="BG743" s="7">
        <v>-4.404404911886008</v>
      </c>
      <c r="BH743" s="7">
        <v>-4.115479256995993</v>
      </c>
      <c r="BI743" s="7">
        <v>5.2628066391629247</v>
      </c>
      <c r="BJ743" s="7">
        <v>-10.578350435148751</v>
      </c>
      <c r="BK743" s="7">
        <v>16.335610663878654</v>
      </c>
      <c r="BL743" s="7">
        <v>16.335610663878654</v>
      </c>
      <c r="BM743" s="7">
        <v>3.1392988938149133</v>
      </c>
      <c r="BN743" s="7">
        <v>220.81163636276997</v>
      </c>
      <c r="BO743" s="7">
        <v>220.20056878667208</v>
      </c>
      <c r="BP743" s="7">
        <v>200.36582468026722</v>
      </c>
      <c r="BQ743" s="7">
        <v>233.86931352645678</v>
      </c>
      <c r="BR743" s="7">
        <v>176.94723446000543</v>
      </c>
      <c r="BS743" s="7">
        <v>176.94723446000543</v>
      </c>
      <c r="BT743" s="7" t="s">
        <v>476</v>
      </c>
      <c r="BU743" s="7" t="s">
        <v>477</v>
      </c>
      <c r="BV743" s="7">
        <v>12.5</v>
      </c>
      <c r="BW743" s="7" t="s">
        <v>245</v>
      </c>
      <c r="BX743" s="9">
        <v>1.8650000095367432</v>
      </c>
      <c r="BY743" s="7" t="s">
        <v>231</v>
      </c>
      <c r="BZ743" s="7" t="s">
        <v>214</v>
      </c>
      <c r="CA743" s="25">
        <v>0</v>
      </c>
      <c r="CB743" s="25">
        <v>0</v>
      </c>
      <c r="CC743" s="25">
        <v>0</v>
      </c>
    </row>
    <row r="744" spans="1:81" x14ac:dyDescent="0.25">
      <c r="A744" s="7">
        <v>513</v>
      </c>
      <c r="B744" s="7">
        <v>44657</v>
      </c>
      <c r="C744" s="7" t="s">
        <v>2363</v>
      </c>
      <c r="D744" s="7" t="s">
        <v>2364</v>
      </c>
      <c r="E744" s="7" t="s">
        <v>2364</v>
      </c>
      <c r="F744" s="7" t="s">
        <v>373</v>
      </c>
      <c r="H744" s="7" t="s">
        <v>287</v>
      </c>
      <c r="I744" s="8">
        <v>14.5</v>
      </c>
      <c r="J744" s="7" t="s">
        <v>214</v>
      </c>
      <c r="K744" s="8">
        <v>482.02734375</v>
      </c>
      <c r="L744" s="8">
        <v>5.0051813125610352</v>
      </c>
      <c r="M744" s="7" t="s">
        <v>282</v>
      </c>
      <c r="N744" s="7" t="s">
        <v>295</v>
      </c>
      <c r="O744" s="7" t="s">
        <v>283</v>
      </c>
      <c r="P744" s="7" t="s">
        <v>527</v>
      </c>
      <c r="Q744" s="7" t="s">
        <v>2365</v>
      </c>
      <c r="R744" s="7" t="s">
        <v>286</v>
      </c>
      <c r="T744" s="8">
        <v>0.71694064140319824</v>
      </c>
      <c r="U744" s="8">
        <v>0.76695710420608521</v>
      </c>
      <c r="V744" s="8">
        <v>0.67547106742858887</v>
      </c>
      <c r="W744" s="8">
        <v>0.69558590650558472</v>
      </c>
      <c r="X744" s="8">
        <v>0.2340245246887207</v>
      </c>
      <c r="Y744" s="8">
        <v>0.59770315885543823</v>
      </c>
      <c r="Z744" s="8">
        <v>0.53881019353866577</v>
      </c>
      <c r="AA744" s="8">
        <v>0.82245981693267822</v>
      </c>
      <c r="AB744" s="8">
        <v>0.81557399034500122</v>
      </c>
      <c r="AC744" s="8">
        <v>0.88519126176834106</v>
      </c>
      <c r="AD744" s="8">
        <v>0.91844362020492554</v>
      </c>
      <c r="AE744" s="8">
        <v>0.63747203350067139</v>
      </c>
      <c r="AF744" s="8">
        <v>0.80133479833602905</v>
      </c>
      <c r="AG744" s="8">
        <v>0.74056708812713623</v>
      </c>
      <c r="AH744" s="8">
        <v>0.12088273465633392</v>
      </c>
      <c r="AI744" s="8">
        <v>1.0354654788970947</v>
      </c>
      <c r="AJ744" s="8">
        <v>1.6821392774581909</v>
      </c>
      <c r="AK744" s="8">
        <v>1.2820844650268555</v>
      </c>
      <c r="AL744" s="8">
        <v>0.73348355293273926</v>
      </c>
      <c r="AM744" s="8">
        <v>0.17112906277179718</v>
      </c>
      <c r="AN744" s="8">
        <v>0.78169792890548706</v>
      </c>
      <c r="AO744" s="8">
        <v>0.33601632714271545</v>
      </c>
      <c r="AP744" s="8">
        <v>-4.313746839761734E-2</v>
      </c>
      <c r="AQ744" s="8"/>
      <c r="AR744" s="8"/>
      <c r="AS744" s="7">
        <v>1.3512741413422302</v>
      </c>
      <c r="AT744" s="7">
        <v>0.64176912794370622</v>
      </c>
      <c r="AU744" s="7">
        <v>1.1884311461125014</v>
      </c>
      <c r="AV744" s="7">
        <v>0.48939980334193461</v>
      </c>
      <c r="AW744" s="7">
        <v>-0.15525762592225767</v>
      </c>
      <c r="AX744" s="7">
        <v>-0.24304501692724204</v>
      </c>
      <c r="AY744" s="7">
        <v>-2.0780826585414469</v>
      </c>
      <c r="AZ744" s="7">
        <v>-1.3223895220978736</v>
      </c>
      <c r="BA744" s="7">
        <v>2.037036908750975</v>
      </c>
      <c r="BB744" s="7">
        <v>1.2814185512685852</v>
      </c>
      <c r="BC744" s="7">
        <v>2.037036908750975</v>
      </c>
      <c r="BD744" s="7">
        <v>1.2814185512685852</v>
      </c>
      <c r="BE744" s="7">
        <v>0.73007313674882945</v>
      </c>
      <c r="BF744" s="7">
        <v>0.35476191579961586</v>
      </c>
      <c r="BG744" s="7">
        <v>31.493593473845699</v>
      </c>
      <c r="BH744" s="7">
        <v>32.734033388455622</v>
      </c>
      <c r="BI744" s="7">
        <v>12.521412741279182</v>
      </c>
      <c r="BJ744" s="7">
        <v>-50</v>
      </c>
      <c r="BK744" s="7">
        <v>14.631724088619915</v>
      </c>
      <c r="BL744" s="7">
        <v>14.631724088619915</v>
      </c>
      <c r="BM744" s="7">
        <v>9.3354146301367216</v>
      </c>
      <c r="BN744" s="7">
        <v>330.21961167659822</v>
      </c>
      <c r="BO744" s="7">
        <v>324.24035210538926</v>
      </c>
      <c r="BP744" s="7">
        <v>421.67071051323791</v>
      </c>
      <c r="BQ744" s="7">
        <v>875.06656722195316</v>
      </c>
      <c r="BR744" s="7">
        <v>411.49843278079652</v>
      </c>
      <c r="BS744" s="7">
        <v>411.49843278079652</v>
      </c>
      <c r="BT744" s="7" t="s">
        <v>476</v>
      </c>
      <c r="BU744" s="7" t="s">
        <v>477</v>
      </c>
      <c r="BV744" s="7">
        <v>15.5</v>
      </c>
      <c r="BW744" s="7" t="s">
        <v>226</v>
      </c>
      <c r="BX744" s="9">
        <v>2</v>
      </c>
      <c r="BY744" s="7" t="s">
        <v>295</v>
      </c>
      <c r="BZ744" s="7" t="s">
        <v>214</v>
      </c>
      <c r="CA744" s="25">
        <v>0</v>
      </c>
      <c r="CB744" s="25">
        <v>0</v>
      </c>
      <c r="CC744" s="25">
        <v>0</v>
      </c>
    </row>
    <row r="745" spans="1:81" x14ac:dyDescent="0.25">
      <c r="A745" s="7">
        <v>513</v>
      </c>
      <c r="B745" s="7">
        <v>44657</v>
      </c>
      <c r="C745" s="7" t="s">
        <v>2366</v>
      </c>
      <c r="D745" s="7" t="s">
        <v>2367</v>
      </c>
      <c r="E745" s="7" t="s">
        <v>2367</v>
      </c>
      <c r="F745" s="7" t="s">
        <v>446</v>
      </c>
      <c r="H745" s="7" t="s">
        <v>354</v>
      </c>
      <c r="I745" s="8">
        <v>7.5</v>
      </c>
      <c r="J745" s="7" t="s">
        <v>214</v>
      </c>
      <c r="K745" s="8">
        <v>159.15524291992188</v>
      </c>
      <c r="L745" s="8">
        <v>3.2690000534057617</v>
      </c>
      <c r="M745" s="7" t="s">
        <v>349</v>
      </c>
      <c r="N745" s="7" t="s">
        <v>295</v>
      </c>
      <c r="O745" s="7" t="s">
        <v>350</v>
      </c>
      <c r="P745" s="7" t="s">
        <v>375</v>
      </c>
      <c r="Q745" s="7" t="s">
        <v>2368</v>
      </c>
      <c r="R745" s="7" t="s">
        <v>242</v>
      </c>
      <c r="T745" s="8">
        <v>0.21594923734664917</v>
      </c>
      <c r="U745" s="8">
        <v>0.22686997056007385</v>
      </c>
      <c r="V745" s="8">
        <v>0.18436224758625031</v>
      </c>
      <c r="W745" s="8">
        <v>0.11648567020893097</v>
      </c>
      <c r="X745" s="8">
        <v>0.17150022089481354</v>
      </c>
      <c r="Y745" s="8">
        <v>0.32053175568580627</v>
      </c>
      <c r="Z745" s="8">
        <v>0.24502617120742798</v>
      </c>
      <c r="AA745" s="8">
        <v>0.60702913999557495</v>
      </c>
      <c r="AB745" s="8">
        <v>0.74728357791900635</v>
      </c>
      <c r="AC745" s="8">
        <v>0.69253420829772949</v>
      </c>
      <c r="AD745" s="8">
        <v>0.35536456108093262</v>
      </c>
      <c r="AE745" s="8">
        <v>0.26900249719619751</v>
      </c>
      <c r="AF745" s="8">
        <v>0.61225450038909912</v>
      </c>
      <c r="AG745" s="8">
        <v>0.76141750812530518</v>
      </c>
      <c r="AH745" s="8">
        <v>3.6136280745267868E-2</v>
      </c>
      <c r="AI745" s="8">
        <v>9.3235917389392853E-2</v>
      </c>
      <c r="AJ745" s="8">
        <v>0.14874660968780518</v>
      </c>
      <c r="AK745" s="8">
        <v>0.10460706800222397</v>
      </c>
      <c r="AL745" s="8">
        <v>3.6719035357236862E-2</v>
      </c>
      <c r="AM745" s="8">
        <v>3.7489205598831177E-2</v>
      </c>
      <c r="AN745" s="8">
        <v>0.12531515955924988</v>
      </c>
      <c r="AO745" s="8">
        <v>4.5678962022066116E-2</v>
      </c>
      <c r="AP745" s="8">
        <v>0.46403083205223083</v>
      </c>
      <c r="AQ745" s="8"/>
      <c r="AR745" s="8"/>
      <c r="AS745" s="8">
        <v>-0.36828781783083187</v>
      </c>
      <c r="AT745" s="8">
        <v>-0.39026787050758005</v>
      </c>
      <c r="AU745" s="8">
        <v>-2.4880340015528155</v>
      </c>
      <c r="AV745" s="8">
        <v>-1.8712501160506883</v>
      </c>
      <c r="AW745" s="8">
        <v>-2.4416506695828191</v>
      </c>
      <c r="AX745" s="8">
        <v>-1.8727427064781783</v>
      </c>
      <c r="AY745" s="8">
        <v>-3.0497629048857218</v>
      </c>
      <c r="AZ745" s="8">
        <v>-2.3358270244436241</v>
      </c>
      <c r="BA745" s="8">
        <v>0.18298232633167363</v>
      </c>
      <c r="BB745" s="8">
        <v>-1.2442873457825592</v>
      </c>
      <c r="BC745" s="8">
        <v>-1.8363408187490133</v>
      </c>
      <c r="BD745" s="8">
        <v>-2.0356961180737048</v>
      </c>
      <c r="BE745" s="8">
        <v>-1.6668489810449214</v>
      </c>
      <c r="BF745" s="8">
        <v>-1.6250118635560558</v>
      </c>
      <c r="BG745" s="7">
        <v>49.271883108092389</v>
      </c>
      <c r="BH745" s="7">
        <v>45.749746153481205</v>
      </c>
      <c r="BI745" s="7">
        <v>48.559644333367999</v>
      </c>
      <c r="BJ745" s="7">
        <v>34.814035664609413</v>
      </c>
      <c r="BK745" s="7">
        <v>55.184774876023134</v>
      </c>
      <c r="BL745" s="7">
        <v>29.265949243938948</v>
      </c>
      <c r="BM745" s="7">
        <v>43.807672229918843</v>
      </c>
      <c r="BN745" s="7">
        <v>80.736457668017479</v>
      </c>
      <c r="BO745" s="7">
        <v>86.342123294101256</v>
      </c>
      <c r="BP745" s="7">
        <v>81.870023020099964</v>
      </c>
      <c r="BQ745" s="7">
        <v>103.74687988768453</v>
      </c>
      <c r="BR745" s="7">
        <v>71.325780411175245</v>
      </c>
      <c r="BS745" s="7">
        <v>112.5769503079098</v>
      </c>
      <c r="BT745" s="7" t="s">
        <v>399</v>
      </c>
      <c r="BU745" s="7" t="s">
        <v>400</v>
      </c>
      <c r="BV745" s="7">
        <v>6.5</v>
      </c>
      <c r="BW745" s="7" t="s">
        <v>402</v>
      </c>
      <c r="BX745" s="9">
        <v>2</v>
      </c>
      <c r="BY745" s="7" t="s">
        <v>295</v>
      </c>
      <c r="BZ745" s="7" t="s">
        <v>214</v>
      </c>
      <c r="CA745" s="25">
        <v>0</v>
      </c>
      <c r="CB745" s="25">
        <v>0</v>
      </c>
      <c r="CC745" s="25">
        <v>0</v>
      </c>
    </row>
    <row r="746" spans="1:81" x14ac:dyDescent="0.25">
      <c r="A746" s="7">
        <v>513</v>
      </c>
      <c r="B746" s="7">
        <v>44657</v>
      </c>
      <c r="C746" s="7" t="s">
        <v>2369</v>
      </c>
      <c r="D746" s="7" t="s">
        <v>2370</v>
      </c>
      <c r="E746" s="7" t="s">
        <v>2371</v>
      </c>
      <c r="F746" s="7" t="s">
        <v>373</v>
      </c>
      <c r="H746" s="7" t="s">
        <v>430</v>
      </c>
      <c r="I746" s="8">
        <v>16.5</v>
      </c>
      <c r="J746" s="7" t="s">
        <v>214</v>
      </c>
      <c r="K746" s="8">
        <v>537.89569091796875</v>
      </c>
      <c r="L746" s="8">
        <v>6.2806000709533691</v>
      </c>
      <c r="M746" s="7" t="s">
        <v>1112</v>
      </c>
      <c r="N746" s="7" t="s">
        <v>295</v>
      </c>
      <c r="O746" s="7" t="s">
        <v>283</v>
      </c>
      <c r="P746" s="7" t="s">
        <v>527</v>
      </c>
      <c r="Q746" s="7" t="s">
        <v>2372</v>
      </c>
      <c r="R746" s="7" t="s">
        <v>291</v>
      </c>
      <c r="T746" s="8">
        <v>0.743663489818573</v>
      </c>
      <c r="U746" s="8">
        <v>0.7378162145614624</v>
      </c>
      <c r="V746" s="8">
        <v>0.74199599027633667</v>
      </c>
      <c r="W746" s="8">
        <v>0.5155179500579834</v>
      </c>
      <c r="X746" s="8">
        <v>0.40344110131263733</v>
      </c>
      <c r="Y746" s="8">
        <v>0.71266710758209229</v>
      </c>
      <c r="Z746" s="8">
        <v>0.59966951608657837</v>
      </c>
      <c r="AA746" s="8">
        <v>0.7964286208152771</v>
      </c>
      <c r="AB746" s="8">
        <v>0.84204810857772827</v>
      </c>
      <c r="AC746" s="8">
        <v>0.81468552350997925</v>
      </c>
      <c r="AD746" s="8">
        <v>0.61435872316360474</v>
      </c>
      <c r="AE746" s="8">
        <v>0.76975703239440918</v>
      </c>
      <c r="AF746" s="8">
        <v>0.77625811100006104</v>
      </c>
      <c r="AG746" s="8">
        <v>0.846599280834198</v>
      </c>
      <c r="AH746" s="8">
        <v>0.10116074979305267</v>
      </c>
      <c r="AI746" s="8">
        <v>0.89882808923721313</v>
      </c>
      <c r="AJ746" s="8">
        <v>1.3542126417160034</v>
      </c>
      <c r="AK746" s="8">
        <v>1.1785804033279419</v>
      </c>
      <c r="AL746" s="8">
        <v>0.45491594076156616</v>
      </c>
      <c r="AM746" s="8">
        <v>0.24688248336315155</v>
      </c>
      <c r="AN746" s="8">
        <v>0.77998793125152588</v>
      </c>
      <c r="AO746" s="8">
        <v>0.31295675039291382</v>
      </c>
      <c r="AP746" s="8">
        <v>-0.79270082712173462</v>
      </c>
      <c r="AQ746" s="8"/>
      <c r="AR746" s="8"/>
      <c r="AS746" s="8">
        <v>-0.29252279572190482</v>
      </c>
      <c r="AT746" s="8">
        <v>1.350523770275835</v>
      </c>
      <c r="AU746" s="8">
        <v>-0.2871396932874315</v>
      </c>
      <c r="AV746" s="8">
        <v>1.2131271594425024</v>
      </c>
      <c r="AW746" s="8">
        <v>0.41628229787375531</v>
      </c>
      <c r="AX746" s="8">
        <v>2.2940524583635349</v>
      </c>
      <c r="AY746" s="8">
        <v>0.38257237343925388</v>
      </c>
      <c r="AZ746" s="8">
        <v>2.1450883914501886</v>
      </c>
      <c r="BA746" s="8">
        <v>0.60118707304161545</v>
      </c>
      <c r="BB746" s="8">
        <v>1.144380336943059</v>
      </c>
      <c r="BC746" s="8">
        <v>0.60118707304161545</v>
      </c>
      <c r="BD746" s="8">
        <v>1.144380336943059</v>
      </c>
      <c r="BE746" s="8">
        <v>0.23692772139781729</v>
      </c>
      <c r="BF746" s="8">
        <v>1.5485920755696962</v>
      </c>
      <c r="BG746" s="7">
        <v>8.1909056381393697</v>
      </c>
      <c r="BH746" s="7">
        <v>11.239932648800837</v>
      </c>
      <c r="BI746" s="7">
        <v>16.354004111222959</v>
      </c>
      <c r="BJ746" s="7">
        <v>8.4198179737237027</v>
      </c>
      <c r="BK746" s="7">
        <v>3.8876555413880403</v>
      </c>
      <c r="BL746" s="7">
        <v>3.8876555413880403</v>
      </c>
      <c r="BM746" s="7">
        <v>8.6633285757771574</v>
      </c>
      <c r="BN746" s="7">
        <v>493.83716244326013</v>
      </c>
      <c r="BO746" s="7">
        <v>477.43657753798715</v>
      </c>
      <c r="BP746" s="7">
        <v>449.928207511153</v>
      </c>
      <c r="BQ746" s="7">
        <v>492.60585285417233</v>
      </c>
      <c r="BR746" s="7">
        <v>516.98415928310885</v>
      </c>
      <c r="BS746" s="7">
        <v>516.98415928310885</v>
      </c>
      <c r="BT746" s="7" t="s">
        <v>476</v>
      </c>
      <c r="BU746" s="7" t="s">
        <v>477</v>
      </c>
      <c r="BV746" s="7">
        <v>16</v>
      </c>
      <c r="BW746" s="7" t="s">
        <v>430</v>
      </c>
      <c r="BX746" s="9">
        <v>3</v>
      </c>
      <c r="BY746" s="7" t="s">
        <v>295</v>
      </c>
      <c r="BZ746" s="7" t="s">
        <v>214</v>
      </c>
      <c r="CA746" s="25">
        <v>0</v>
      </c>
      <c r="CB746" s="25">
        <v>0</v>
      </c>
      <c r="CC746" s="25">
        <v>0</v>
      </c>
    </row>
    <row r="747" spans="1:81" x14ac:dyDescent="0.25">
      <c r="A747" s="7">
        <v>513</v>
      </c>
      <c r="B747" s="7">
        <v>44657</v>
      </c>
      <c r="C747" s="7" t="s">
        <v>2373</v>
      </c>
      <c r="D747" s="7" t="s">
        <v>2374</v>
      </c>
      <c r="E747" s="7" t="s">
        <v>2374</v>
      </c>
      <c r="F747" s="7" t="s">
        <v>212</v>
      </c>
      <c r="G747" s="7">
        <v>2</v>
      </c>
      <c r="H747" s="7" t="s">
        <v>430</v>
      </c>
      <c r="I747" s="8">
        <v>16.5</v>
      </c>
      <c r="J747" s="7" t="s">
        <v>214</v>
      </c>
      <c r="K747" s="8">
        <v>524.07061767578125</v>
      </c>
      <c r="L747" s="8">
        <v>3.6906123161315918</v>
      </c>
      <c r="M747" s="7" t="s">
        <v>282</v>
      </c>
      <c r="N747" s="7" t="s">
        <v>231</v>
      </c>
      <c r="O747" s="7" t="s">
        <v>283</v>
      </c>
      <c r="P747" s="7" t="s">
        <v>217</v>
      </c>
      <c r="Q747" s="7" t="s">
        <v>2375</v>
      </c>
      <c r="R747" s="7" t="s">
        <v>286</v>
      </c>
      <c r="T747" s="8">
        <v>0.54257535934448242</v>
      </c>
      <c r="U747" s="8">
        <v>0.57298702001571655</v>
      </c>
      <c r="V747" s="8">
        <v>0.51286399364471436</v>
      </c>
      <c r="W747" s="8">
        <v>0.53589326143264771</v>
      </c>
      <c r="X747" s="8">
        <v>0.20702148973941803</v>
      </c>
      <c r="Y747" s="8">
        <v>0.43472409248352051</v>
      </c>
      <c r="Z747" s="8">
        <v>0.40589675307273865</v>
      </c>
      <c r="AA747" s="8">
        <v>0.69163155555725098</v>
      </c>
      <c r="AB747" s="8">
        <v>0.68886834383010864</v>
      </c>
      <c r="AC747" s="8">
        <v>0.75496393442153931</v>
      </c>
      <c r="AD747" s="8">
        <v>0.90146946907043457</v>
      </c>
      <c r="AE747" s="8">
        <v>0.39049717783927917</v>
      </c>
      <c r="AF747" s="8">
        <v>0.67213344573974609</v>
      </c>
      <c r="AG747" s="8">
        <v>0.61800652742385864</v>
      </c>
      <c r="AH747" s="8">
        <v>0.1271359920501709</v>
      </c>
      <c r="AI747" s="8">
        <v>0.82416987419128418</v>
      </c>
      <c r="AJ747" s="8">
        <v>1.3217214345932007</v>
      </c>
      <c r="AK747" s="8">
        <v>1.0238028764724731</v>
      </c>
      <c r="AL747" s="8">
        <v>0.59432250261306763</v>
      </c>
      <c r="AM747" s="8">
        <v>0.1592143177986145</v>
      </c>
      <c r="AN747" s="8">
        <v>0.59795898199081421</v>
      </c>
      <c r="AO747" s="8">
        <v>0.26622229814529419</v>
      </c>
      <c r="AP747" s="8">
        <v>-0.52852940559387207</v>
      </c>
      <c r="AQ747" s="8"/>
      <c r="AR747" s="8"/>
      <c r="AS747" s="7">
        <v>0.53714314371007343</v>
      </c>
      <c r="AT747" s="7">
        <v>-0.3781779310857819</v>
      </c>
      <c r="AU747" s="7">
        <v>0.26109289280622033</v>
      </c>
      <c r="AV747" s="7">
        <v>-0.54007189669303435</v>
      </c>
      <c r="AW747" s="7">
        <v>-1.50605826349435</v>
      </c>
      <c r="AX747" s="7">
        <v>-0.97116309292090619</v>
      </c>
      <c r="AY747" s="7">
        <v>-1.943677483612817</v>
      </c>
      <c r="AZ747" s="7">
        <v>-1.6434575468981487</v>
      </c>
      <c r="BA747" s="7">
        <v>-0.2671385756635114</v>
      </c>
      <c r="BB747" s="7">
        <v>-0.46803658640597928</v>
      </c>
      <c r="BC747" s="7">
        <v>-2.8967080872874664E-2</v>
      </c>
      <c r="BD747" s="7">
        <v>-0.20574028295711305</v>
      </c>
      <c r="BE747" s="7">
        <v>-0.49126756118787668</v>
      </c>
      <c r="BF747" s="7">
        <v>-0.7011078894934939</v>
      </c>
      <c r="BG747" s="7">
        <v>5.7689659013139316</v>
      </c>
      <c r="BH747" s="7">
        <v>24.094397024641079</v>
      </c>
      <c r="BI747" s="7">
        <v>-32.611130057374275</v>
      </c>
      <c r="BJ747" s="7">
        <v>3.8870130987052729</v>
      </c>
      <c r="BK747" s="7">
        <v>5.33659124740345</v>
      </c>
      <c r="BL747" s="7">
        <v>5.1219247407087565</v>
      </c>
      <c r="BM747" s="7">
        <v>1.9329603258997023</v>
      </c>
      <c r="BN747" s="7">
        <v>493.83716244326013</v>
      </c>
      <c r="BO747" s="7">
        <v>397.79896236348969</v>
      </c>
      <c r="BP747" s="7">
        <v>694.97596839851496</v>
      </c>
      <c r="BQ747" s="7">
        <v>503.699924120258</v>
      </c>
      <c r="BR747" s="7">
        <v>496.10311096268231</v>
      </c>
      <c r="BS747" s="7">
        <v>497.22811505026021</v>
      </c>
      <c r="BT747" s="7" t="s">
        <v>220</v>
      </c>
      <c r="BU747" s="7" t="s">
        <v>221</v>
      </c>
      <c r="BV747" s="7">
        <v>16.5</v>
      </c>
      <c r="BW747" s="7" t="s">
        <v>430</v>
      </c>
      <c r="BX747" s="9">
        <v>1.8500000238418579</v>
      </c>
      <c r="BY747" s="7" t="s">
        <v>231</v>
      </c>
      <c r="BZ747" s="7" t="s">
        <v>214</v>
      </c>
      <c r="CA747" s="25">
        <v>0</v>
      </c>
      <c r="CB747" s="25">
        <v>0</v>
      </c>
      <c r="CC747" s="25">
        <v>0</v>
      </c>
    </row>
    <row r="748" spans="1:81" x14ac:dyDescent="0.25">
      <c r="A748" s="7">
        <v>513</v>
      </c>
      <c r="B748" s="7">
        <v>44657</v>
      </c>
      <c r="C748" s="7" t="s">
        <v>2376</v>
      </c>
      <c r="D748" s="7" t="s">
        <v>2376</v>
      </c>
      <c r="E748" s="7" t="s">
        <v>2376</v>
      </c>
      <c r="F748" s="7" t="s">
        <v>373</v>
      </c>
      <c r="H748" s="7" t="s">
        <v>224</v>
      </c>
      <c r="I748" s="8">
        <v>24.5</v>
      </c>
      <c r="J748" s="7" t="s">
        <v>214</v>
      </c>
      <c r="K748" s="8">
        <v>691.509521484375</v>
      </c>
      <c r="L748" s="8">
        <v>3.8908116817474365</v>
      </c>
      <c r="M748" s="7" t="s">
        <v>300</v>
      </c>
      <c r="N748" s="7" t="s">
        <v>214</v>
      </c>
      <c r="O748" s="7" t="s">
        <v>214</v>
      </c>
      <c r="P748" s="7" t="s">
        <v>527</v>
      </c>
      <c r="Q748" s="7" t="s">
        <v>2377</v>
      </c>
      <c r="R748" s="7" t="s">
        <v>291</v>
      </c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>
        <v>-0.26766219561064641</v>
      </c>
      <c r="AT748" s="8">
        <v>1.6907390754420533</v>
      </c>
      <c r="AU748" s="8">
        <v>6.1815100171566627E-2</v>
      </c>
      <c r="AV748" s="8">
        <v>2.6869371915488358</v>
      </c>
      <c r="AW748" s="8">
        <v>-0.29732594692626862</v>
      </c>
      <c r="AX748" s="8">
        <v>0.98557643512654702</v>
      </c>
      <c r="AY748" s="8">
        <v>-0.18253008491210726</v>
      </c>
      <c r="AZ748" s="8">
        <v>0.73408156546349945</v>
      </c>
      <c r="BA748" s="8">
        <v>-8.6597308499117662E-2</v>
      </c>
      <c r="BB748" s="8">
        <v>1.1590060305546492</v>
      </c>
      <c r="BC748" s="8">
        <v>-8.6597308499117662E-2</v>
      </c>
      <c r="BD748" s="8">
        <v>1.1590060305546492</v>
      </c>
      <c r="BE748" s="8">
        <v>-0.14314962404594847</v>
      </c>
      <c r="BF748" s="8">
        <v>1.4025577214483722</v>
      </c>
      <c r="BT748" s="7" t="s">
        <v>214</v>
      </c>
      <c r="BU748" s="7" t="s">
        <v>214</v>
      </c>
      <c r="BV748" s="7">
        <v>18</v>
      </c>
      <c r="BW748" s="7" t="s">
        <v>436</v>
      </c>
      <c r="BX748" s="9">
        <v>1.9249999523162842</v>
      </c>
      <c r="BY748" s="7" t="s">
        <v>214</v>
      </c>
      <c r="BZ748" s="7" t="s">
        <v>214</v>
      </c>
      <c r="CA748" s="25">
        <v>0</v>
      </c>
      <c r="CB748" s="25">
        <v>0</v>
      </c>
      <c r="CC748" s="25">
        <v>0</v>
      </c>
    </row>
    <row r="749" spans="1:81" x14ac:dyDescent="0.25">
      <c r="A749" s="7">
        <v>513</v>
      </c>
      <c r="B749" s="7">
        <v>44657</v>
      </c>
      <c r="C749" s="7" t="s">
        <v>2378</v>
      </c>
      <c r="D749" s="7" t="s">
        <v>2378</v>
      </c>
      <c r="E749" s="7" t="s">
        <v>2378</v>
      </c>
      <c r="F749" s="7" t="s">
        <v>223</v>
      </c>
      <c r="H749" s="7" t="s">
        <v>224</v>
      </c>
      <c r="I749" s="8">
        <v>24.5</v>
      </c>
      <c r="J749" s="7" t="s">
        <v>214</v>
      </c>
      <c r="K749" s="8">
        <v>522.681396484375</v>
      </c>
      <c r="L749" s="8">
        <v>0.18060000240802765</v>
      </c>
      <c r="M749" s="7" t="s">
        <v>300</v>
      </c>
      <c r="N749" s="7" t="s">
        <v>214</v>
      </c>
      <c r="O749" s="7" t="s">
        <v>575</v>
      </c>
      <c r="P749" s="7" t="s">
        <v>233</v>
      </c>
      <c r="Q749" s="7" t="s">
        <v>19192</v>
      </c>
      <c r="R749" s="7" t="s">
        <v>291</v>
      </c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7" t="s">
        <v>214</v>
      </c>
      <c r="BU749" s="7" t="s">
        <v>214</v>
      </c>
      <c r="BV749" s="7">
        <v>16</v>
      </c>
      <c r="BW749" s="7" t="s">
        <v>430</v>
      </c>
      <c r="BX749" s="9">
        <v>0</v>
      </c>
      <c r="BY749" s="7" t="s">
        <v>214</v>
      </c>
      <c r="BZ749" s="7" t="s">
        <v>214</v>
      </c>
      <c r="CA749" s="25">
        <v>0</v>
      </c>
      <c r="CB749" s="25">
        <v>0</v>
      </c>
      <c r="CC749" s="25">
        <v>0</v>
      </c>
    </row>
    <row r="750" spans="1:81" x14ac:dyDescent="0.25">
      <c r="A750" s="7">
        <v>513</v>
      </c>
      <c r="B750" s="7">
        <v>44657</v>
      </c>
      <c r="C750" s="7" t="s">
        <v>19193</v>
      </c>
      <c r="D750" s="7" t="s">
        <v>19194</v>
      </c>
      <c r="E750" s="7" t="s">
        <v>2381</v>
      </c>
      <c r="F750" s="7" t="s">
        <v>373</v>
      </c>
      <c r="H750" s="7" t="s">
        <v>224</v>
      </c>
      <c r="I750" s="8">
        <v>24.5</v>
      </c>
      <c r="J750" s="7" t="s">
        <v>214</v>
      </c>
      <c r="K750" s="8">
        <v>157.56840515136719</v>
      </c>
      <c r="L750" s="8">
        <v>9.615300178527832</v>
      </c>
      <c r="M750" s="7" t="s">
        <v>322</v>
      </c>
      <c r="N750" s="7" t="s">
        <v>214</v>
      </c>
      <c r="O750" s="7" t="s">
        <v>214</v>
      </c>
      <c r="P750" s="7" t="s">
        <v>527</v>
      </c>
      <c r="Q750" s="7" t="s">
        <v>19195</v>
      </c>
      <c r="R750" s="7" t="s">
        <v>291</v>
      </c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7" t="s">
        <v>214</v>
      </c>
      <c r="BU750" s="7" t="s">
        <v>214</v>
      </c>
      <c r="BV750" s="7">
        <v>10.5</v>
      </c>
      <c r="BW750" s="7" t="s">
        <v>345</v>
      </c>
      <c r="BX750" s="9">
        <v>1.6749999523162842</v>
      </c>
      <c r="BY750" s="7" t="s">
        <v>214</v>
      </c>
      <c r="BZ750" s="7" t="s">
        <v>214</v>
      </c>
      <c r="CA750" s="25">
        <v>0</v>
      </c>
      <c r="CB750" s="25">
        <v>0</v>
      </c>
      <c r="CC750" s="25">
        <v>0</v>
      </c>
    </row>
    <row r="751" spans="1:81" x14ac:dyDescent="0.25">
      <c r="A751" s="7">
        <v>513</v>
      </c>
      <c r="B751" s="7">
        <v>44657</v>
      </c>
      <c r="C751" s="7" t="s">
        <v>2379</v>
      </c>
      <c r="D751" s="7" t="s">
        <v>2380</v>
      </c>
      <c r="E751" s="7" t="s">
        <v>2381</v>
      </c>
      <c r="F751" s="7" t="s">
        <v>373</v>
      </c>
      <c r="G751" s="7">
        <v>2</v>
      </c>
      <c r="H751" s="7" t="s">
        <v>245</v>
      </c>
      <c r="I751" s="8">
        <v>12.5</v>
      </c>
      <c r="J751" s="7" t="s">
        <v>281</v>
      </c>
      <c r="K751" s="8">
        <v>298.93011474609375</v>
      </c>
      <c r="L751" s="8">
        <v>8.2764997482299805</v>
      </c>
      <c r="M751" s="7" t="s">
        <v>422</v>
      </c>
      <c r="N751" s="7" t="s">
        <v>1191</v>
      </c>
      <c r="O751" s="7" t="s">
        <v>214</v>
      </c>
      <c r="P751" s="7" t="s">
        <v>527</v>
      </c>
      <c r="Q751" s="7" t="s">
        <v>2382</v>
      </c>
      <c r="R751" s="7" t="s">
        <v>291</v>
      </c>
      <c r="T751" s="8">
        <v>0.68342363834381104</v>
      </c>
      <c r="U751" s="8">
        <v>0.66649675369262695</v>
      </c>
      <c r="V751" s="8">
        <v>0.68779623508453369</v>
      </c>
      <c r="W751" s="8">
        <v>0.51561367511749268</v>
      </c>
      <c r="X751" s="8">
        <v>0.45629817247390747</v>
      </c>
      <c r="Y751" s="8">
        <v>0.67071503400802612</v>
      </c>
      <c r="Z751" s="8">
        <v>0.59992754459381104</v>
      </c>
      <c r="AA751" s="8">
        <v>0.92804050445556641</v>
      </c>
      <c r="AB751" s="8">
        <v>0.85132640600204468</v>
      </c>
      <c r="AC751" s="8">
        <v>0.85891240835189819</v>
      </c>
      <c r="AD751" s="8">
        <v>0.8603178858757019</v>
      </c>
      <c r="AE751" s="8">
        <v>0.7573433518409729</v>
      </c>
      <c r="AF751" s="8">
        <v>0.83123922348022461</v>
      </c>
      <c r="AG751" s="8">
        <v>0.74456465244293213</v>
      </c>
      <c r="AH751" s="8">
        <v>0.17533574998378754</v>
      </c>
      <c r="AI751" s="8">
        <v>1.4316887855529785</v>
      </c>
      <c r="AJ751" s="8">
        <v>2.1202893257141113</v>
      </c>
      <c r="AK751" s="8">
        <v>1.8935459852218628</v>
      </c>
      <c r="AL751" s="8">
        <v>0.78862446546554565</v>
      </c>
      <c r="AM751" s="8">
        <v>0.48396873474121094</v>
      </c>
      <c r="AN751" s="8">
        <v>1.2723237276077271</v>
      </c>
      <c r="AO751" s="8">
        <v>0.54266220331192017</v>
      </c>
      <c r="AP751" s="8">
        <v>0.93040186166763306</v>
      </c>
      <c r="AQ751" s="8"/>
      <c r="AR751" s="8"/>
      <c r="AS751" s="8">
        <v>-5.3237760887717742E-2</v>
      </c>
      <c r="AT751" s="8">
        <v>-0.65627776497993584</v>
      </c>
      <c r="AU751" s="8">
        <v>-0.54893516252651908</v>
      </c>
      <c r="AV751" s="8">
        <v>-1.0647767258050891</v>
      </c>
      <c r="AW751" s="8">
        <v>0.56684202166531117</v>
      </c>
      <c r="AX751" s="8">
        <v>-3.8707675152034868E-2</v>
      </c>
      <c r="AY751" s="8">
        <v>0.27107869536792495</v>
      </c>
      <c r="AZ751" s="8">
        <v>-0.16249194370767525</v>
      </c>
      <c r="BA751" s="8">
        <v>0.49658949231493954</v>
      </c>
      <c r="BB751" s="8">
        <v>-0.25400675674200518</v>
      </c>
      <c r="BC751" s="8">
        <v>0.49658949231493954</v>
      </c>
      <c r="BD751" s="8">
        <v>-0.25400675674200518</v>
      </c>
      <c r="BE751" s="8">
        <v>0.20482112970814639</v>
      </c>
      <c r="BF751" s="8">
        <v>-0.40504460385479085</v>
      </c>
      <c r="BG751" s="8">
        <v>26.132689391189746</v>
      </c>
      <c r="BH751" s="8">
        <v>26.337107596634496</v>
      </c>
      <c r="BI751" s="8">
        <v>32.972352133054706</v>
      </c>
      <c r="BJ751" s="8">
        <v>21.764552318490406</v>
      </c>
      <c r="BK751" s="8">
        <v>19.550251948776616</v>
      </c>
      <c r="BL751" s="8">
        <v>19.550251948776616</v>
      </c>
      <c r="BM751" s="8">
        <v>24.384534222820431</v>
      </c>
      <c r="BN751" s="8">
        <v>220.81163636276997</v>
      </c>
      <c r="BO751" s="8">
        <v>220.20056878667208</v>
      </c>
      <c r="BP751" s="8">
        <v>200.36582468026722</v>
      </c>
      <c r="BQ751" s="8">
        <v>233.86931352645678</v>
      </c>
      <c r="BR751" s="8">
        <v>240.48852416246538</v>
      </c>
      <c r="BS751" s="8">
        <v>240.48852416246538</v>
      </c>
      <c r="BT751" s="7" t="s">
        <v>476</v>
      </c>
      <c r="BU751" s="7" t="s">
        <v>477</v>
      </c>
      <c r="BV751" s="7">
        <v>12.5</v>
      </c>
      <c r="BW751" s="7" t="s">
        <v>245</v>
      </c>
      <c r="BX751" s="9">
        <v>1.6749999523162842</v>
      </c>
      <c r="BY751" s="7" t="s">
        <v>1191</v>
      </c>
      <c r="BZ751" s="7" t="s">
        <v>214</v>
      </c>
      <c r="CA751" s="25">
        <v>0</v>
      </c>
      <c r="CB751" s="25">
        <v>0</v>
      </c>
      <c r="CC751" s="25">
        <v>0</v>
      </c>
    </row>
    <row r="752" spans="1:81" x14ac:dyDescent="0.25">
      <c r="A752" s="7">
        <v>513</v>
      </c>
      <c r="B752" s="7">
        <v>44657</v>
      </c>
      <c r="C752" s="7" t="s">
        <v>2383</v>
      </c>
      <c r="D752" s="7" t="s">
        <v>2384</v>
      </c>
      <c r="E752" s="7" t="s">
        <v>2384</v>
      </c>
      <c r="F752" s="7" t="s">
        <v>373</v>
      </c>
      <c r="G752" s="7">
        <v>3</v>
      </c>
      <c r="H752" s="7" t="s">
        <v>222</v>
      </c>
      <c r="I752" s="8">
        <v>8.5</v>
      </c>
      <c r="J752" s="7" t="s">
        <v>414</v>
      </c>
      <c r="K752" s="8">
        <v>117.25752258300781</v>
      </c>
      <c r="L752" s="8">
        <v>3.3175003528594971</v>
      </c>
      <c r="M752" s="7" t="s">
        <v>663</v>
      </c>
      <c r="N752" s="7" t="s">
        <v>231</v>
      </c>
      <c r="O752" s="7" t="s">
        <v>389</v>
      </c>
      <c r="P752" s="7" t="s">
        <v>217</v>
      </c>
      <c r="Q752" s="7" t="s">
        <v>2385</v>
      </c>
      <c r="R752" s="7" t="s">
        <v>242</v>
      </c>
      <c r="T752" s="8">
        <v>0.25413835048675537</v>
      </c>
      <c r="U752" s="8">
        <v>0.32203987240791321</v>
      </c>
      <c r="V752" s="8">
        <v>0.2712138295173645</v>
      </c>
      <c r="W752" s="8">
        <v>0.19525048136711121</v>
      </c>
      <c r="X752" s="8">
        <v>6.8512655794620514E-2</v>
      </c>
      <c r="Y752" s="8">
        <v>0.18093237280845642</v>
      </c>
      <c r="Z752" s="8">
        <v>8.7051413953304291E-2</v>
      </c>
      <c r="AA752" s="8">
        <v>0.46658757328987122</v>
      </c>
      <c r="AB752" s="8">
        <v>0.42980635166168213</v>
      </c>
      <c r="AC752" s="8">
        <v>0.29129835963249207</v>
      </c>
      <c r="AD752" s="8">
        <v>0.15742070972919464</v>
      </c>
      <c r="AE752" s="8">
        <v>0.18720732629299164</v>
      </c>
      <c r="AF752" s="8">
        <v>0.43490928411483765</v>
      </c>
      <c r="AG752" s="8">
        <v>0.48510885238647461</v>
      </c>
      <c r="AH752" s="8">
        <v>1.127289142459631E-2</v>
      </c>
      <c r="AI752" s="8">
        <v>3.4228958189487457E-2</v>
      </c>
      <c r="AJ752" s="8">
        <v>6.586756557226181E-2</v>
      </c>
      <c r="AK752" s="8">
        <v>4.8005692660808563E-2</v>
      </c>
      <c r="AL752" s="8">
        <v>1.9200069829821587E-2</v>
      </c>
      <c r="AM752" s="8">
        <v>4.6720150858163834E-3</v>
      </c>
      <c r="AN752" s="8">
        <v>2.2066868841648102E-2</v>
      </c>
      <c r="AO752" s="8">
        <v>5.0625749863684177E-3</v>
      </c>
      <c r="AP752" s="8">
        <v>-1.1542899608612061</v>
      </c>
      <c r="AQ752" s="8"/>
      <c r="AR752" s="8"/>
      <c r="AS752" s="7">
        <v>-1.4637601711597117</v>
      </c>
      <c r="AT752" s="7">
        <v>-1.0380493230411838</v>
      </c>
      <c r="AU752" s="7">
        <v>-1.6977866574022498</v>
      </c>
      <c r="AV752" s="7">
        <v>-1.2039735170020953</v>
      </c>
      <c r="AW752" s="7">
        <v>-2.5884696286173257</v>
      </c>
      <c r="AX752" s="7">
        <v>-2.6846758151733034</v>
      </c>
      <c r="AY752" s="7">
        <v>-2.2913897788595841</v>
      </c>
      <c r="AZ752" s="7">
        <v>-2.1679081649088965</v>
      </c>
      <c r="BA752" s="7">
        <v>-0.23862375673910929</v>
      </c>
      <c r="BB752" s="7">
        <v>2.1525107024145154</v>
      </c>
      <c r="BC752" s="7">
        <v>-0.23862375673910929</v>
      </c>
      <c r="BD752" s="7">
        <v>2.1525107024145154</v>
      </c>
      <c r="BE752" s="7">
        <v>-1.4197756249195148</v>
      </c>
      <c r="BF752" s="7">
        <v>-0.46493090254940811</v>
      </c>
      <c r="BG752" s="7">
        <v>15.79857728751052</v>
      </c>
      <c r="BH752" s="7">
        <v>13.387520722162197</v>
      </c>
      <c r="BI752" s="7">
        <v>11.673380837333358</v>
      </c>
      <c r="BJ752" s="7">
        <v>5.5367605479501014</v>
      </c>
      <c r="BK752" s="7">
        <v>20.310573899104629</v>
      </c>
      <c r="BL752" s="7">
        <v>20.310573899104629</v>
      </c>
      <c r="BM752" s="7">
        <v>14.502897865527572</v>
      </c>
      <c r="BN752" s="7">
        <v>98.732502252311221</v>
      </c>
      <c r="BO752" s="7">
        <v>101.55964744891362</v>
      </c>
      <c r="BP752" s="7">
        <v>103.56960541147114</v>
      </c>
      <c r="BQ752" s="7">
        <v>110.76525433312815</v>
      </c>
      <c r="BR752" s="7">
        <v>93.441846806526712</v>
      </c>
      <c r="BS752" s="7">
        <v>93.441846806526712</v>
      </c>
      <c r="BT752" s="7" t="s">
        <v>259</v>
      </c>
      <c r="BU752" s="7" t="s">
        <v>260</v>
      </c>
      <c r="BV752" s="7">
        <v>8.8333330154418945</v>
      </c>
      <c r="BW752" s="7" t="s">
        <v>222</v>
      </c>
      <c r="BX752" s="9">
        <v>1.2999999523162842</v>
      </c>
      <c r="BY752" s="7" t="s">
        <v>231</v>
      </c>
      <c r="BZ752" s="7" t="s">
        <v>214</v>
      </c>
      <c r="CA752" s="25">
        <v>0</v>
      </c>
      <c r="CB752" s="25">
        <v>0</v>
      </c>
      <c r="CC752" s="25">
        <v>0</v>
      </c>
    </row>
    <row r="753" spans="1:81" x14ac:dyDescent="0.25">
      <c r="A753" s="7">
        <v>513</v>
      </c>
      <c r="B753" s="7">
        <v>44657</v>
      </c>
      <c r="C753" s="7" t="s">
        <v>2386</v>
      </c>
      <c r="D753" s="7" t="s">
        <v>2387</v>
      </c>
      <c r="E753" s="7" t="s">
        <v>2387</v>
      </c>
      <c r="F753" s="7" t="s">
        <v>373</v>
      </c>
      <c r="G753" s="7">
        <v>2</v>
      </c>
      <c r="H753" s="7" t="s">
        <v>345</v>
      </c>
      <c r="I753" s="8">
        <v>10.5</v>
      </c>
      <c r="J753" s="7" t="s">
        <v>214</v>
      </c>
      <c r="K753" s="8">
        <v>75.688331604003906</v>
      </c>
      <c r="L753" s="8">
        <v>8.7966995239257813</v>
      </c>
      <c r="M753" s="7" t="s">
        <v>327</v>
      </c>
      <c r="N753" s="7" t="s">
        <v>231</v>
      </c>
      <c r="O753" s="7" t="s">
        <v>214</v>
      </c>
      <c r="P753" s="7" t="s">
        <v>527</v>
      </c>
      <c r="Q753" s="7" t="s">
        <v>2388</v>
      </c>
      <c r="R753" s="7" t="s">
        <v>242</v>
      </c>
      <c r="T753" s="8">
        <v>0.84147471189498901</v>
      </c>
      <c r="U753" s="8">
        <v>0.87184244394302368</v>
      </c>
      <c r="V753" s="8">
        <v>0.82969844341278076</v>
      </c>
      <c r="W753" s="8">
        <v>0.65744161605834961</v>
      </c>
      <c r="X753" s="8">
        <v>0.43389815092086792</v>
      </c>
      <c r="Y753" s="8">
        <v>0.83587849140167236</v>
      </c>
      <c r="Z753" s="8">
        <v>0.6755138635635376</v>
      </c>
      <c r="AA753" s="8">
        <v>0.94950306415557861</v>
      </c>
      <c r="AB753" s="8">
        <v>0.94957870244979858</v>
      </c>
      <c r="AC753" s="8">
        <v>0.94916582107543945</v>
      </c>
      <c r="AD753" s="8">
        <v>0.87975478172302246</v>
      </c>
      <c r="AE753" s="8">
        <v>0.87778431177139282</v>
      </c>
      <c r="AF753" s="8">
        <v>0.93428093194961548</v>
      </c>
      <c r="AG753" s="8">
        <v>0.85924315452575684</v>
      </c>
      <c r="AH753" s="8">
        <v>2.3639453575015068E-2</v>
      </c>
      <c r="AI753" s="8">
        <v>0.23766578733921051</v>
      </c>
      <c r="AJ753" s="8">
        <v>0.37394014000892639</v>
      </c>
      <c r="AK753" s="8">
        <v>0.30796638131141663</v>
      </c>
      <c r="AL753" s="8">
        <v>0.13557200133800507</v>
      </c>
      <c r="AM753" s="8">
        <v>6.2047369778156281E-2</v>
      </c>
      <c r="AN753" s="8">
        <v>0.21378131210803986</v>
      </c>
      <c r="AO753" s="8">
        <v>8.2381941378116608E-2</v>
      </c>
      <c r="AP753" s="8">
        <v>-0.84203535318374634</v>
      </c>
      <c r="AQ753" s="8"/>
      <c r="AR753" s="8"/>
      <c r="AS753" s="7">
        <v>-2.434694968061168</v>
      </c>
      <c r="AT753" s="7">
        <v>-2.2137584248892295</v>
      </c>
      <c r="AU753" s="7">
        <v>-2.6268585633529344</v>
      </c>
      <c r="AV753" s="7">
        <v>-2.0280112779581856</v>
      </c>
      <c r="AW753" s="7">
        <v>-3.2666568112807188</v>
      </c>
      <c r="AX753" s="7">
        <v>-2.711807461730924</v>
      </c>
      <c r="AY753" s="7">
        <v>-3.3968120021633621</v>
      </c>
      <c r="AZ753" s="7">
        <v>-2.7439441360847847</v>
      </c>
      <c r="BA753" s="7">
        <v>0.61400451782352017</v>
      </c>
      <c r="BB753" s="7">
        <v>0.41897059515848434</v>
      </c>
      <c r="BC753" s="7">
        <v>0.61400451782352017</v>
      </c>
      <c r="BD753" s="7">
        <v>0.41897059515848434</v>
      </c>
      <c r="BE753" s="7">
        <v>-1.7495022182018569</v>
      </c>
      <c r="BF753" s="7">
        <v>-1.4765966850576928</v>
      </c>
      <c r="BG753" s="7">
        <v>-50</v>
      </c>
      <c r="BH753" s="7">
        <v>-50</v>
      </c>
      <c r="BI753" s="7">
        <v>-50</v>
      </c>
      <c r="BJ753" s="7">
        <v>-50</v>
      </c>
      <c r="BK753" s="7">
        <v>13.065084061864107</v>
      </c>
      <c r="BL753" s="7">
        <v>13.065084061864107</v>
      </c>
      <c r="BM753" s="7">
        <v>-28.978305312711967</v>
      </c>
      <c r="BN753" s="7">
        <v>147.65258339942349</v>
      </c>
      <c r="BO753" s="7">
        <v>149.54428151562558</v>
      </c>
      <c r="BP753" s="7">
        <v>165.74755851420014</v>
      </c>
      <c r="BQ753" s="7">
        <v>144.62759103147764</v>
      </c>
      <c r="BR753" s="7">
        <v>65.799587454918338</v>
      </c>
      <c r="BS753" s="7">
        <v>65.799587454918338</v>
      </c>
      <c r="BT753" s="7" t="s">
        <v>259</v>
      </c>
      <c r="BU753" s="7" t="s">
        <v>260</v>
      </c>
      <c r="BV753" s="7">
        <v>9.5</v>
      </c>
      <c r="BW753" s="7" t="s">
        <v>213</v>
      </c>
      <c r="BX753" s="9">
        <v>1.6000000238418579</v>
      </c>
      <c r="BY753" s="7" t="s">
        <v>231</v>
      </c>
      <c r="BZ753" s="7" t="s">
        <v>214</v>
      </c>
      <c r="CA753" s="25">
        <v>0</v>
      </c>
      <c r="CB753" s="25">
        <v>0</v>
      </c>
      <c r="CC753" s="25">
        <v>0</v>
      </c>
    </row>
    <row r="754" spans="1:81" x14ac:dyDescent="0.25">
      <c r="A754" s="7">
        <v>513</v>
      </c>
      <c r="B754" s="7">
        <v>44657</v>
      </c>
      <c r="C754" s="7" t="s">
        <v>2389</v>
      </c>
      <c r="D754" s="7" t="s">
        <v>2390</v>
      </c>
      <c r="E754" s="7" t="s">
        <v>2390</v>
      </c>
      <c r="F754" s="7" t="s">
        <v>373</v>
      </c>
      <c r="G754" s="7">
        <v>2</v>
      </c>
      <c r="H754" s="7" t="s">
        <v>213</v>
      </c>
      <c r="I754" s="8">
        <v>9.5</v>
      </c>
      <c r="J754" s="7" t="s">
        <v>214</v>
      </c>
      <c r="K754" s="8">
        <v>127.20801544189453</v>
      </c>
      <c r="L754" s="8">
        <v>4.294741153717041</v>
      </c>
      <c r="M754" s="7" t="s">
        <v>447</v>
      </c>
      <c r="N754" s="7" t="s">
        <v>231</v>
      </c>
      <c r="O754" s="7" t="s">
        <v>374</v>
      </c>
      <c r="P754" s="7" t="s">
        <v>527</v>
      </c>
      <c r="Q754" s="7" t="s">
        <v>2391</v>
      </c>
      <c r="R754" s="7" t="s">
        <v>291</v>
      </c>
      <c r="T754" s="8">
        <v>0.86714816093444824</v>
      </c>
      <c r="U754" s="8">
        <v>0.8436780571937561</v>
      </c>
      <c r="V754" s="8">
        <v>0.88460683822631836</v>
      </c>
      <c r="W754" s="8">
        <v>0.71205407381057739</v>
      </c>
      <c r="X754" s="8">
        <v>0.4767264723777771</v>
      </c>
      <c r="Y754" s="8">
        <v>0.79109907150268555</v>
      </c>
      <c r="Z754" s="8">
        <v>0.63476479053497314</v>
      </c>
      <c r="AA754" s="8">
        <v>0.92346996068954468</v>
      </c>
      <c r="AB754" s="8">
        <v>0.91738301515579224</v>
      </c>
      <c r="AC754" s="8">
        <v>0.89238005876541138</v>
      </c>
      <c r="AD754" s="8">
        <v>0.84056305885314941</v>
      </c>
      <c r="AE754" s="8">
        <v>0.81948065757751465</v>
      </c>
      <c r="AF754" s="8">
        <v>0.92994207143783569</v>
      </c>
      <c r="AG754" s="8">
        <v>0.91211098432540894</v>
      </c>
      <c r="AH754" s="8">
        <v>4.0183722972869873E-2</v>
      </c>
      <c r="AI754" s="8">
        <v>0.41632416844367981</v>
      </c>
      <c r="AJ754" s="8">
        <v>0.61511105298995972</v>
      </c>
      <c r="AK754" s="8">
        <v>0.5581437349319458</v>
      </c>
      <c r="AL754" s="8">
        <v>0.2495964914560318</v>
      </c>
      <c r="AM754" s="8">
        <v>0.11588241904973984</v>
      </c>
      <c r="AN754" s="8">
        <v>0.34393009543418884</v>
      </c>
      <c r="AO754" s="8">
        <v>0.13159012794494629</v>
      </c>
      <c r="AP754" s="8">
        <v>4.3053790926933289E-2</v>
      </c>
      <c r="AQ754" s="8"/>
      <c r="AR754" s="8"/>
      <c r="AS754" s="8">
        <v>0.89039147504082572</v>
      </c>
      <c r="AT754" s="8">
        <v>0.11620899837626746</v>
      </c>
      <c r="AU754" s="8">
        <v>-1.0062332144439141</v>
      </c>
      <c r="AV754" s="8">
        <v>-0.7715604968637324</v>
      </c>
      <c r="AW754" s="8">
        <v>2.5006981280961287</v>
      </c>
      <c r="AX754" s="8">
        <v>1.8654429755893018</v>
      </c>
      <c r="AY754" s="8">
        <v>1.1219616421310001</v>
      </c>
      <c r="AZ754" s="8">
        <v>1.3881053902310208</v>
      </c>
      <c r="BA754" s="8">
        <v>1.0942254813155681</v>
      </c>
      <c r="BB754" s="8">
        <v>0.76073628655075687</v>
      </c>
      <c r="BC754" s="8">
        <v>1.3676013969933229</v>
      </c>
      <c r="BD754" s="8">
        <v>0.96827163743394751</v>
      </c>
      <c r="BE754" s="8">
        <v>0.99477415152215531</v>
      </c>
      <c r="BF754" s="8">
        <v>0.72120079855292707</v>
      </c>
      <c r="BG754" s="7">
        <v>5.0847229804763909</v>
      </c>
      <c r="BH754" s="7">
        <v>3.1206937281103575</v>
      </c>
      <c r="BI754" s="7">
        <v>14.134344223539438</v>
      </c>
      <c r="BJ754" s="7">
        <v>-5.1511480137064805</v>
      </c>
      <c r="BK754" s="7">
        <v>23.840530594642644</v>
      </c>
      <c r="BL754" s="7">
        <v>2.9818326458662678</v>
      </c>
      <c r="BM754" s="7">
        <v>7.3351626931547687</v>
      </c>
      <c r="BN754" s="7">
        <v>120.73984024771256</v>
      </c>
      <c r="BO754" s="7">
        <v>123.23824288234567</v>
      </c>
      <c r="BP754" s="7">
        <v>109.22799665940396</v>
      </c>
      <c r="BQ754" s="7">
        <v>133.76068860260511</v>
      </c>
      <c r="BR754" s="7">
        <v>96.880949601631926</v>
      </c>
      <c r="BS754" s="7">
        <v>123.41488530928952</v>
      </c>
      <c r="BT754" s="7" t="s">
        <v>476</v>
      </c>
      <c r="BU754" s="7" t="s">
        <v>477</v>
      </c>
      <c r="BV754" s="7">
        <v>9.8333330154418945</v>
      </c>
      <c r="BW754" s="7" t="s">
        <v>213</v>
      </c>
      <c r="BX754" s="9">
        <v>2.1449999809265137</v>
      </c>
      <c r="BY754" s="7" t="s">
        <v>231</v>
      </c>
      <c r="BZ754" s="7" t="s">
        <v>214</v>
      </c>
      <c r="CA754" s="25">
        <v>0</v>
      </c>
      <c r="CB754" s="25">
        <v>0</v>
      </c>
      <c r="CC754" s="25">
        <v>1</v>
      </c>
    </row>
    <row r="755" spans="1:81" x14ac:dyDescent="0.25">
      <c r="A755" s="7">
        <v>513</v>
      </c>
      <c r="B755" s="7">
        <v>44657</v>
      </c>
      <c r="C755" s="7" t="s">
        <v>2392</v>
      </c>
      <c r="D755" s="7" t="s">
        <v>2392</v>
      </c>
      <c r="E755" s="7" t="s">
        <v>2392</v>
      </c>
      <c r="F755" s="7" t="s">
        <v>409</v>
      </c>
      <c r="H755" s="7" t="s">
        <v>332</v>
      </c>
      <c r="I755" s="8">
        <v>2.5</v>
      </c>
      <c r="J755" s="7" t="s">
        <v>214</v>
      </c>
      <c r="K755" s="8">
        <v>48.922065734863281</v>
      </c>
      <c r="L755" s="8">
        <v>6.7622075080871582</v>
      </c>
      <c r="M755" s="7" t="s">
        <v>659</v>
      </c>
      <c r="N755" s="7" t="s">
        <v>231</v>
      </c>
      <c r="O755" s="7" t="s">
        <v>334</v>
      </c>
      <c r="P755" s="7" t="s">
        <v>217</v>
      </c>
      <c r="Q755" s="7" t="s">
        <v>2393</v>
      </c>
      <c r="R755" s="7" t="s">
        <v>242</v>
      </c>
      <c r="T755" s="8">
        <v>0.72622025012969971</v>
      </c>
      <c r="U755" s="8">
        <v>0.73985904455184937</v>
      </c>
      <c r="V755" s="8">
        <v>0.75333982706069946</v>
      </c>
      <c r="W755" s="8">
        <v>0.62856346368789673</v>
      </c>
      <c r="X755" s="8">
        <v>0.32787126302719116</v>
      </c>
      <c r="Y755" s="8">
        <v>0.71203905344009399</v>
      </c>
      <c r="Z755" s="8">
        <v>0.54812169075012207</v>
      </c>
      <c r="AA755" s="8">
        <v>0.91779822111129761</v>
      </c>
      <c r="AB755" s="8">
        <v>0.93671184778213501</v>
      </c>
      <c r="AC755" s="8">
        <v>0.88667589426040649</v>
      </c>
      <c r="AD755" s="8">
        <v>0.77531617879867554</v>
      </c>
      <c r="AE755" s="8">
        <v>0.7353895902633667</v>
      </c>
      <c r="AF755" s="8">
        <v>0.9015471339225769</v>
      </c>
      <c r="AG755" s="8">
        <v>0.83041566610336304</v>
      </c>
      <c r="AH755" s="8">
        <v>1.3562592677772045E-2</v>
      </c>
      <c r="AI755" s="8">
        <v>0.11767907440662384</v>
      </c>
      <c r="AJ755" s="8">
        <v>0.18206159770488739</v>
      </c>
      <c r="AK755" s="8">
        <v>0.16042767465114594</v>
      </c>
      <c r="AL755" s="8">
        <v>7.4364759027957916E-2</v>
      </c>
      <c r="AM755" s="8">
        <v>2.6899499818682671E-2</v>
      </c>
      <c r="AN755" s="8">
        <v>0.10448060184717178</v>
      </c>
      <c r="AO755" s="8">
        <v>3.8351293653249741E-2</v>
      </c>
      <c r="AP755" s="8">
        <v>0.69051897525787354</v>
      </c>
      <c r="AQ755" s="8"/>
      <c r="AR755" s="8"/>
      <c r="AS755" s="8">
        <v>2.38914563679075</v>
      </c>
      <c r="AT755" s="8">
        <v>2.898064426411616</v>
      </c>
      <c r="AU755" s="8">
        <v>1.9787720742235064</v>
      </c>
      <c r="AV755" s="8">
        <v>3.0395526309693128</v>
      </c>
      <c r="AW755" s="8">
        <v>1.5313525060401609</v>
      </c>
      <c r="AX755" s="8">
        <v>2.2464375479100234</v>
      </c>
      <c r="AY755" s="8">
        <v>0.16925246177906833</v>
      </c>
      <c r="AZ755" s="8">
        <v>1.3954678438352695</v>
      </c>
      <c r="BA755" s="8">
        <v>1.6354805131141652</v>
      </c>
      <c r="BB755" s="8">
        <v>2.2530958004181372</v>
      </c>
      <c r="BC755" s="8">
        <v>3.6165296516226335</v>
      </c>
      <c r="BD755" s="8">
        <v>3.6014407661483547</v>
      </c>
      <c r="BE755" s="8">
        <v>1.8867554739283807</v>
      </c>
      <c r="BF755" s="8">
        <v>2.572343169282119</v>
      </c>
      <c r="BG755" s="7">
        <v>39.658981217924463</v>
      </c>
      <c r="BH755" s="7">
        <v>36.140822035418687</v>
      </c>
      <c r="BI755" s="7">
        <v>48.348483146480106</v>
      </c>
      <c r="BJ755" s="7">
        <v>13.013711081467971</v>
      </c>
      <c r="BK755" s="7">
        <v>15.218323024735664</v>
      </c>
      <c r="BL755" s="7">
        <v>20.491556750594846</v>
      </c>
      <c r="BM755" s="7">
        <v>28.811979542770288</v>
      </c>
      <c r="BN755" s="7">
        <v>29.520072873653195</v>
      </c>
      <c r="BO755" s="7">
        <v>31.241229021575798</v>
      </c>
      <c r="BP755" s="7">
        <v>25.268989028132989</v>
      </c>
      <c r="BQ755" s="7">
        <v>42.555489445042333</v>
      </c>
      <c r="BR755" s="7">
        <v>41.476947740958266</v>
      </c>
      <c r="BS755" s="7">
        <v>38.897172871240457</v>
      </c>
      <c r="BT755" s="7" t="s">
        <v>627</v>
      </c>
      <c r="BU755" s="7" t="s">
        <v>628</v>
      </c>
      <c r="BV755" s="7">
        <v>2.5</v>
      </c>
      <c r="BW755" s="7" t="s">
        <v>332</v>
      </c>
      <c r="BX755" s="9">
        <v>0</v>
      </c>
      <c r="BY755" s="7" t="s">
        <v>231</v>
      </c>
      <c r="BZ755" s="7" t="s">
        <v>214</v>
      </c>
      <c r="CA755" s="25">
        <v>0</v>
      </c>
      <c r="CB755" s="25">
        <v>0</v>
      </c>
      <c r="CC755" s="25">
        <v>1</v>
      </c>
    </row>
    <row r="756" spans="1:81" x14ac:dyDescent="0.25">
      <c r="A756" s="7">
        <v>513</v>
      </c>
      <c r="B756" s="7">
        <v>44657</v>
      </c>
      <c r="C756" s="7" t="s">
        <v>2394</v>
      </c>
      <c r="D756" s="7" t="s">
        <v>2395</v>
      </c>
      <c r="E756" s="7" t="s">
        <v>2395</v>
      </c>
      <c r="F756" s="7" t="s">
        <v>373</v>
      </c>
      <c r="G756" s="7">
        <v>2</v>
      </c>
      <c r="H756" s="7" t="s">
        <v>354</v>
      </c>
      <c r="I756" s="8">
        <v>7.5</v>
      </c>
      <c r="J756" s="7" t="s">
        <v>214</v>
      </c>
      <c r="K756" s="8">
        <v>137.78477478027344</v>
      </c>
      <c r="L756" s="8">
        <v>5.4452848434448242</v>
      </c>
      <c r="M756" s="7" t="s">
        <v>349</v>
      </c>
      <c r="N756" s="7" t="s">
        <v>231</v>
      </c>
      <c r="O756" s="7" t="s">
        <v>350</v>
      </c>
      <c r="P756" s="7" t="s">
        <v>375</v>
      </c>
      <c r="Q756" s="7" t="s">
        <v>2396</v>
      </c>
      <c r="R756" s="7" t="s">
        <v>242</v>
      </c>
      <c r="T756" s="8">
        <v>0.88970959186553955</v>
      </c>
      <c r="U756" s="8">
        <v>0.87829333543777466</v>
      </c>
      <c r="V756" s="8">
        <v>0.88100510835647583</v>
      </c>
      <c r="W756" s="8">
        <v>0.76282787322998047</v>
      </c>
      <c r="X756" s="8">
        <v>0.42522099614143372</v>
      </c>
      <c r="Y756" s="8">
        <v>0.84133118391036987</v>
      </c>
      <c r="Z756" s="8">
        <v>0.73504644632339478</v>
      </c>
      <c r="AA756" s="8">
        <v>0.96531641483306885</v>
      </c>
      <c r="AB756" s="8">
        <v>0.96396654844284058</v>
      </c>
      <c r="AC756" s="8">
        <v>0.94837433099746704</v>
      </c>
      <c r="AD756" s="8">
        <v>0.7830163836479187</v>
      </c>
      <c r="AE756" s="8">
        <v>0.79789292812347412</v>
      </c>
      <c r="AF756" s="8">
        <v>0.93478262424468994</v>
      </c>
      <c r="AG756" s="8">
        <v>0.89575040340423584</v>
      </c>
      <c r="AH756" s="8">
        <v>4.0834330022335052E-2</v>
      </c>
      <c r="AI756" s="8">
        <v>0.4340721070766449</v>
      </c>
      <c r="AJ756" s="8">
        <v>0.65071624517440796</v>
      </c>
      <c r="AK756" s="8">
        <v>0.56487125158309937</v>
      </c>
      <c r="AL756" s="8">
        <v>0.27172359824180603</v>
      </c>
      <c r="AM756" s="8">
        <v>0.10503602027893066</v>
      </c>
      <c r="AN756" s="8">
        <v>0.37169060111045837</v>
      </c>
      <c r="AO756" s="8">
        <v>0.15484620630741119</v>
      </c>
      <c r="AP756" s="8">
        <v>0.60530871152877808</v>
      </c>
      <c r="AQ756" s="8"/>
      <c r="AR756" s="8"/>
      <c r="AS756" s="8">
        <v>2.6571063513985194</v>
      </c>
      <c r="AT756" s="8">
        <v>1.8899483123447494</v>
      </c>
      <c r="AU756" s="8">
        <v>2.6995926413483011</v>
      </c>
      <c r="AV756" s="8">
        <v>1.9016391717245689</v>
      </c>
      <c r="AW756" s="8">
        <v>2.1500612063549522</v>
      </c>
      <c r="AX756" s="8">
        <v>1.4217000850541139</v>
      </c>
      <c r="AY756" s="8">
        <v>2.0189356112359031</v>
      </c>
      <c r="AZ756" s="8">
        <v>1.3896089525587532</v>
      </c>
      <c r="BA756" s="8">
        <v>2.0938314287011619</v>
      </c>
      <c r="BB756" s="8">
        <v>1.4227660429581868</v>
      </c>
      <c r="BC756" s="8">
        <v>-1.6175891737981203</v>
      </c>
      <c r="BD756" s="8">
        <v>-1.3021043112813704</v>
      </c>
      <c r="BE756" s="8">
        <v>1.6669896775401198</v>
      </c>
      <c r="BF756" s="8">
        <v>1.1205930422265002</v>
      </c>
      <c r="BG756" s="8">
        <v>41.403933927555784</v>
      </c>
      <c r="BH756" s="8">
        <v>39.25708339502404</v>
      </c>
      <c r="BI756" s="8">
        <v>40.581226662627422</v>
      </c>
      <c r="BJ756" s="8">
        <v>29.647664942867625</v>
      </c>
      <c r="BK756" s="8">
        <v>48.233917335990803</v>
      </c>
      <c r="BL756" s="8">
        <v>-2.034913666960191</v>
      </c>
      <c r="BM756" s="8">
        <v>32.848152099517577</v>
      </c>
      <c r="BN756" s="8">
        <v>80.736457668017479</v>
      </c>
      <c r="BO756" s="8">
        <v>83.69449083913544</v>
      </c>
      <c r="BP756" s="8">
        <v>81.870023020099964</v>
      </c>
      <c r="BQ756" s="8">
        <v>96.934806411133195</v>
      </c>
      <c r="BR756" s="8">
        <v>71.325780411175245</v>
      </c>
      <c r="BS756" s="8">
        <v>140.58857599326754</v>
      </c>
      <c r="BT756" s="7" t="s">
        <v>259</v>
      </c>
      <c r="BU756" s="7" t="s">
        <v>260</v>
      </c>
      <c r="BV756" s="7">
        <v>6.5</v>
      </c>
      <c r="BW756" s="7" t="s">
        <v>402</v>
      </c>
      <c r="BX756" s="9">
        <v>1.6000000238418579</v>
      </c>
      <c r="BY756" s="7" t="s">
        <v>231</v>
      </c>
      <c r="BZ756" s="7" t="s">
        <v>214</v>
      </c>
      <c r="CA756" s="25">
        <v>0</v>
      </c>
      <c r="CB756" s="25">
        <v>0</v>
      </c>
      <c r="CC756" s="25">
        <v>0</v>
      </c>
    </row>
    <row r="757" spans="1:81" x14ac:dyDescent="0.25">
      <c r="A757" s="7">
        <v>513</v>
      </c>
      <c r="B757" s="7">
        <v>44657</v>
      </c>
      <c r="C757" s="7" t="s">
        <v>2397</v>
      </c>
      <c r="D757" s="7" t="s">
        <v>2398</v>
      </c>
      <c r="E757" s="7" t="s">
        <v>2399</v>
      </c>
      <c r="F757" s="7" t="s">
        <v>223</v>
      </c>
      <c r="G757" s="7">
        <v>2</v>
      </c>
      <c r="H757" s="7" t="s">
        <v>345</v>
      </c>
      <c r="I757" s="8">
        <v>10.5</v>
      </c>
      <c r="J757" s="7" t="s">
        <v>214</v>
      </c>
      <c r="K757" s="8">
        <v>351.29293823242188</v>
      </c>
      <c r="L757" s="8">
        <v>4.4369244575500488</v>
      </c>
      <c r="M757" s="7" t="s">
        <v>2400</v>
      </c>
      <c r="N757" s="7" t="s">
        <v>216</v>
      </c>
      <c r="O757" s="7" t="s">
        <v>374</v>
      </c>
      <c r="P757" s="7" t="s">
        <v>233</v>
      </c>
      <c r="Q757" s="7" t="s">
        <v>2401</v>
      </c>
      <c r="R757" s="7" t="s">
        <v>286</v>
      </c>
      <c r="T757" s="8">
        <v>0.91067516803741455</v>
      </c>
      <c r="U757" s="8">
        <v>0.90247070789337158</v>
      </c>
      <c r="V757" s="8">
        <v>0.86152875423431396</v>
      </c>
      <c r="W757" s="8">
        <v>0.7941824197769165</v>
      </c>
      <c r="X757" s="8">
        <v>0.34923067688941956</v>
      </c>
      <c r="Y757" s="8">
        <v>0.81792789697647095</v>
      </c>
      <c r="Z757" s="8">
        <v>0.69914251565933228</v>
      </c>
      <c r="AA757" s="8">
        <v>0.96375530958175659</v>
      </c>
      <c r="AB757" s="8">
        <v>0.97921264171600342</v>
      </c>
      <c r="AC757" s="8">
        <v>0.95110911130905151</v>
      </c>
      <c r="AD757" s="8">
        <v>0.8498612642288208</v>
      </c>
      <c r="AE757" s="8">
        <v>0.8486180305480957</v>
      </c>
      <c r="AF757" s="8">
        <v>0.91854453086853027</v>
      </c>
      <c r="AG757" s="8">
        <v>0.86806392669677734</v>
      </c>
      <c r="AH757" s="8">
        <v>0.16381892561912537</v>
      </c>
      <c r="AI757" s="8">
        <v>1.7824434041976929</v>
      </c>
      <c r="AJ757" s="8">
        <v>2.6824016571044922</v>
      </c>
      <c r="AK757" s="8">
        <v>2.2160494327545166</v>
      </c>
      <c r="AL757" s="8">
        <v>1.1349054574966431</v>
      </c>
      <c r="AM757" s="8">
        <v>0.34607848525047302</v>
      </c>
      <c r="AN757" s="8">
        <v>1.4496669769287109</v>
      </c>
      <c r="AO757" s="8">
        <v>0.59086751937866211</v>
      </c>
      <c r="AP757" s="8">
        <v>1.3955607414245605</v>
      </c>
      <c r="AQ757" s="8"/>
      <c r="AR757" s="8"/>
      <c r="AS757" s="8">
        <v>2.394615438152726</v>
      </c>
      <c r="AT757" s="8">
        <v>1.5194109433211167</v>
      </c>
      <c r="AU757" s="8">
        <v>2.4236834618874932</v>
      </c>
      <c r="AV757" s="8">
        <v>1.5408416055343972</v>
      </c>
      <c r="AW757" s="8">
        <v>2.9498071482612422</v>
      </c>
      <c r="AX757" s="8">
        <v>1.9534916413224277</v>
      </c>
      <c r="AY757" s="8">
        <v>3.0378732386559184</v>
      </c>
      <c r="AZ757" s="8">
        <v>2.1371666903045687</v>
      </c>
      <c r="BA757" s="8">
        <v>2.2465298425831675</v>
      </c>
      <c r="BB757" s="8">
        <v>1.4810604045327609</v>
      </c>
      <c r="BC757" s="8">
        <v>2.2465298425831675</v>
      </c>
      <c r="BD757" s="8">
        <v>1.4810604045327609</v>
      </c>
      <c r="BE757" s="8">
        <v>2.5498398286872859</v>
      </c>
      <c r="BF757" s="8">
        <v>1.6855052815913387</v>
      </c>
      <c r="BG757" s="8">
        <v>57.968815387420683</v>
      </c>
      <c r="BH757" s="8">
        <v>54.245793648476926</v>
      </c>
      <c r="BI757" s="8">
        <v>55.811291074319513</v>
      </c>
      <c r="BJ757" s="8">
        <v>20.632512291061392</v>
      </c>
      <c r="BK757" s="8">
        <v>37.008013226361086</v>
      </c>
      <c r="BL757" s="8">
        <v>37.008013226361086</v>
      </c>
      <c r="BM757" s="8">
        <v>43.779073142333445</v>
      </c>
      <c r="BN757" s="8">
        <v>147.65258339942349</v>
      </c>
      <c r="BO757" s="8">
        <v>160.73129585719082</v>
      </c>
      <c r="BP757" s="8">
        <v>155.23181395199543</v>
      </c>
      <c r="BQ757" s="8">
        <v>278.81237957398673</v>
      </c>
      <c r="BR757" s="8">
        <v>221.28640118809471</v>
      </c>
      <c r="BS757" s="8">
        <v>221.28640118809471</v>
      </c>
      <c r="BT757" s="7" t="s">
        <v>1514</v>
      </c>
      <c r="BU757" s="7" t="s">
        <v>1515</v>
      </c>
      <c r="BV757" s="7">
        <v>11</v>
      </c>
      <c r="BW757" s="7" t="s">
        <v>255</v>
      </c>
      <c r="BX757" s="9">
        <v>2.4000000953674316</v>
      </c>
      <c r="BY757" s="7" t="s">
        <v>216</v>
      </c>
      <c r="BZ757" s="7" t="s">
        <v>214</v>
      </c>
      <c r="CA757" s="25">
        <v>0</v>
      </c>
      <c r="CB757" s="25">
        <v>0</v>
      </c>
      <c r="CC757" s="25">
        <v>0</v>
      </c>
    </row>
    <row r="758" spans="1:81" x14ac:dyDescent="0.25">
      <c r="A758" s="7">
        <v>513</v>
      </c>
      <c r="B758" s="7">
        <v>44657</v>
      </c>
      <c r="C758" s="7" t="s">
        <v>2402</v>
      </c>
      <c r="D758" s="7" t="s">
        <v>2403</v>
      </c>
      <c r="E758" s="7" t="s">
        <v>2403</v>
      </c>
      <c r="F758" s="7" t="s">
        <v>237</v>
      </c>
      <c r="H758" s="7" t="s">
        <v>224</v>
      </c>
      <c r="I758" s="8">
        <v>24.5</v>
      </c>
      <c r="J758" s="7" t="s">
        <v>214</v>
      </c>
      <c r="K758" s="8">
        <v>475.46450805664063</v>
      </c>
      <c r="L758" s="8">
        <v>4.963900089263916</v>
      </c>
      <c r="M758" s="7" t="s">
        <v>422</v>
      </c>
      <c r="N758" s="7" t="s">
        <v>214</v>
      </c>
      <c r="O758" s="7" t="s">
        <v>214</v>
      </c>
      <c r="P758" s="7" t="s">
        <v>240</v>
      </c>
      <c r="Q758" s="7" t="s">
        <v>2404</v>
      </c>
      <c r="R758" s="7" t="s">
        <v>291</v>
      </c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>
        <v>0.80001676165989499</v>
      </c>
      <c r="AT758" s="8">
        <v>2.4324408701749949</v>
      </c>
      <c r="AU758" s="8">
        <v>1.7289826994748971</v>
      </c>
      <c r="AV758" s="8">
        <v>1.5920077152474408</v>
      </c>
      <c r="AW758" s="8">
        <v>1.1030961724393662</v>
      </c>
      <c r="AX758" s="8">
        <v>0.82797404406862041</v>
      </c>
      <c r="AY758" s="8">
        <v>1.2308420606537489</v>
      </c>
      <c r="AZ758" s="8">
        <v>0.65501003024946758</v>
      </c>
      <c r="BA758" s="8">
        <v>-0.3961609183495412</v>
      </c>
      <c r="BB758" s="8">
        <v>-0.30373295836323627</v>
      </c>
      <c r="BC758" s="8">
        <v>0.54245917273227739</v>
      </c>
      <c r="BD758" s="8">
        <v>0.8892562322553601</v>
      </c>
      <c r="BE758" s="8">
        <v>0.83487265810177391</v>
      </c>
      <c r="BF758" s="8">
        <v>1.0154926556054413</v>
      </c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7" t="s">
        <v>214</v>
      </c>
      <c r="BU758" s="7" t="s">
        <v>214</v>
      </c>
      <c r="BV758" s="7">
        <v>14</v>
      </c>
      <c r="BW758" s="7" t="s">
        <v>287</v>
      </c>
      <c r="BX758" s="9">
        <v>0</v>
      </c>
      <c r="BY758" s="7" t="s">
        <v>214</v>
      </c>
      <c r="BZ758" s="7" t="s">
        <v>214</v>
      </c>
      <c r="CA758" s="25">
        <v>0</v>
      </c>
      <c r="CB758" s="25">
        <v>0</v>
      </c>
      <c r="CC758" s="25">
        <v>0</v>
      </c>
    </row>
    <row r="759" spans="1:81" x14ac:dyDescent="0.25">
      <c r="A759" s="7">
        <v>513</v>
      </c>
      <c r="B759" s="7">
        <v>44657</v>
      </c>
      <c r="C759" s="7" t="s">
        <v>2405</v>
      </c>
      <c r="D759" s="7" t="s">
        <v>2405</v>
      </c>
      <c r="E759" s="7" t="s">
        <v>2405</v>
      </c>
      <c r="F759" s="7" t="s">
        <v>360</v>
      </c>
      <c r="H759" s="7" t="s">
        <v>224</v>
      </c>
      <c r="I759" s="8">
        <v>24.5</v>
      </c>
      <c r="J759" s="7" t="s">
        <v>214</v>
      </c>
      <c r="K759" s="8">
        <v>202.2359619140625</v>
      </c>
      <c r="L759" s="8">
        <v>7.0307998657226563</v>
      </c>
      <c r="M759" s="7" t="s">
        <v>447</v>
      </c>
      <c r="N759" s="7" t="s">
        <v>214</v>
      </c>
      <c r="O759" s="7" t="s">
        <v>256</v>
      </c>
      <c r="P759" s="7" t="s">
        <v>488</v>
      </c>
      <c r="Q759" s="7" t="s">
        <v>2406</v>
      </c>
      <c r="R759" s="7" t="s">
        <v>291</v>
      </c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>
        <v>0.83209224151427641</v>
      </c>
      <c r="AT759" s="8">
        <v>2.3885034079713017</v>
      </c>
      <c r="AU759" s="8">
        <v>-0.86441378680234005</v>
      </c>
      <c r="AV759" s="8">
        <v>-0.11913274954974429</v>
      </c>
      <c r="AW759" s="8">
        <v>1.4978518182315905</v>
      </c>
      <c r="AX759" s="8">
        <v>1.4215514338455488</v>
      </c>
      <c r="AY759" s="8">
        <v>-0.86441378680234005</v>
      </c>
      <c r="AZ759" s="8">
        <v>-0.11913274954974429</v>
      </c>
      <c r="BA759" s="8">
        <v>0.44542714582207954</v>
      </c>
      <c r="BB759" s="8">
        <v>0.25013118365459941</v>
      </c>
      <c r="BC759" s="8">
        <v>0.44542714582207954</v>
      </c>
      <c r="BD759" s="8">
        <v>0.25013118365459941</v>
      </c>
      <c r="BE759" s="8">
        <v>0.24866179629755766</v>
      </c>
      <c r="BF759" s="8">
        <v>0.67867528500442686</v>
      </c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7" t="s">
        <v>214</v>
      </c>
      <c r="BU759" s="7" t="s">
        <v>214</v>
      </c>
      <c r="BV759" s="7">
        <v>11.5</v>
      </c>
      <c r="BW759" s="7" t="s">
        <v>255</v>
      </c>
      <c r="BX759" s="9">
        <v>0</v>
      </c>
      <c r="BY759" s="7" t="s">
        <v>214</v>
      </c>
      <c r="BZ759" s="7" t="s">
        <v>214</v>
      </c>
      <c r="CA759" s="25">
        <v>0</v>
      </c>
      <c r="CB759" s="25">
        <v>0</v>
      </c>
      <c r="CC759" s="25">
        <v>0</v>
      </c>
    </row>
    <row r="760" spans="1:81" x14ac:dyDescent="0.25">
      <c r="A760" s="7">
        <v>513</v>
      </c>
      <c r="B760" s="7">
        <v>44657</v>
      </c>
      <c r="C760" s="7" t="s">
        <v>2407</v>
      </c>
      <c r="D760" s="7" t="s">
        <v>2408</v>
      </c>
      <c r="E760" s="7" t="s">
        <v>2408</v>
      </c>
      <c r="F760" s="7" t="s">
        <v>280</v>
      </c>
      <c r="G760" s="7">
        <v>1</v>
      </c>
      <c r="H760" s="7" t="s">
        <v>238</v>
      </c>
      <c r="I760" s="8">
        <v>13.5</v>
      </c>
      <c r="J760" s="7" t="s">
        <v>379</v>
      </c>
      <c r="K760" s="8">
        <v>301.60739135742188</v>
      </c>
      <c r="L760" s="8">
        <v>5.0204672813415527</v>
      </c>
      <c r="M760" s="7" t="s">
        <v>518</v>
      </c>
      <c r="N760" s="7" t="s">
        <v>231</v>
      </c>
      <c r="O760" s="7" t="s">
        <v>290</v>
      </c>
      <c r="P760" s="7" t="s">
        <v>284</v>
      </c>
      <c r="Q760" s="7" t="s">
        <v>2409</v>
      </c>
      <c r="R760" s="7" t="s">
        <v>219</v>
      </c>
      <c r="T760" s="8">
        <v>0.84150791168212891</v>
      </c>
      <c r="U760" s="8">
        <v>0.80229866504669189</v>
      </c>
      <c r="V760" s="8">
        <v>0.82343900203704834</v>
      </c>
      <c r="W760" s="8">
        <v>0.66911566257476807</v>
      </c>
      <c r="X760" s="8">
        <v>0.47158709168434143</v>
      </c>
      <c r="Y760" s="8">
        <v>0.86217343807220459</v>
      </c>
      <c r="Z760" s="8">
        <v>0.81123930215835571</v>
      </c>
      <c r="AA760" s="8">
        <v>0.87109321355819702</v>
      </c>
      <c r="AB760" s="8">
        <v>0.8326684832572937</v>
      </c>
      <c r="AC760" s="8">
        <v>0.79225802421569824</v>
      </c>
      <c r="AD760" s="8">
        <v>0.83295327425003052</v>
      </c>
      <c r="AE760" s="8">
        <v>0.68262487649917603</v>
      </c>
      <c r="AF760" s="8">
        <v>0.81269097328186035</v>
      </c>
      <c r="AG760" s="8">
        <v>0.89033716917037964</v>
      </c>
      <c r="AH760" s="8">
        <v>0.11186064034700394</v>
      </c>
      <c r="AI760" s="8">
        <v>1.1246662139892578</v>
      </c>
      <c r="AJ760" s="8">
        <v>1.6283209323883057</v>
      </c>
      <c r="AK760" s="8">
        <v>1.4462865591049194</v>
      </c>
      <c r="AL760" s="8">
        <v>0.65291076898574829</v>
      </c>
      <c r="AM760" s="8">
        <v>0.31910774111747742</v>
      </c>
      <c r="AN760" s="8">
        <v>1.0434246063232422</v>
      </c>
      <c r="AO760" s="8">
        <v>0.46815168857574463</v>
      </c>
      <c r="AP760" s="8">
        <v>0.13904967904090881</v>
      </c>
      <c r="AQ760" s="8"/>
      <c r="AR760" s="8"/>
      <c r="AS760" s="8">
        <v>-1.9827353274102513</v>
      </c>
      <c r="AT760" s="8">
        <v>-1.7291629871880938</v>
      </c>
      <c r="AU760" s="8">
        <v>-1.9661336570960561</v>
      </c>
      <c r="AV760" s="8">
        <v>-1.6196962321560027</v>
      </c>
      <c r="AW760" s="8">
        <v>-0.45959348627344704</v>
      </c>
      <c r="AX760" s="8">
        <v>-0.47605105909854967</v>
      </c>
      <c r="AY760" s="8">
        <v>-2.2449712495428051</v>
      </c>
      <c r="AZ760" s="8">
        <v>-2.0968738646405329</v>
      </c>
      <c r="BA760" s="8">
        <v>-1.8587712586795047</v>
      </c>
      <c r="BB760" s="8">
        <v>-1.4455627227043693</v>
      </c>
      <c r="BC760" s="8">
        <v>-1.8587712586795047</v>
      </c>
      <c r="BD760" s="8">
        <v>-1.4455627227043693</v>
      </c>
      <c r="BE760" s="8">
        <v>-1.7284960396135951</v>
      </c>
      <c r="BF760" s="8">
        <v>-1.468818264748653</v>
      </c>
      <c r="BG760" s="8">
        <v>10.469619779045539</v>
      </c>
      <c r="BH760" s="8">
        <v>-12.438613603317586</v>
      </c>
      <c r="BI760" s="8">
        <v>21.064970604961385</v>
      </c>
      <c r="BJ760" s="8">
        <v>21.395047357150666</v>
      </c>
      <c r="BK760" s="8">
        <v>3.5634161530850972</v>
      </c>
      <c r="BL760" s="8">
        <v>3.5634161530850972</v>
      </c>
      <c r="BM760" s="8">
        <v>7.9363094073350338</v>
      </c>
      <c r="BN760" s="8">
        <v>270.03024425680195</v>
      </c>
      <c r="BO760" s="8">
        <v>339.12316936741746</v>
      </c>
      <c r="BP760" s="8">
        <v>238.07388302559011</v>
      </c>
      <c r="BQ760" s="8">
        <v>237.07834714383472</v>
      </c>
      <c r="BR760" s="8">
        <v>290.85986485489292</v>
      </c>
      <c r="BS760" s="8">
        <v>290.85986485489292</v>
      </c>
      <c r="BT760" s="7" t="s">
        <v>2410</v>
      </c>
      <c r="BU760" s="7" t="s">
        <v>2411</v>
      </c>
      <c r="BV760" s="7">
        <v>14.166666984558105</v>
      </c>
      <c r="BW760" s="7" t="s">
        <v>287</v>
      </c>
      <c r="BX760" s="9">
        <v>2.2774999141693115</v>
      </c>
      <c r="BY760" s="7" t="s">
        <v>231</v>
      </c>
      <c r="BZ760" s="7" t="s">
        <v>214</v>
      </c>
      <c r="CA760" s="25">
        <v>0</v>
      </c>
      <c r="CB760" s="25">
        <v>0</v>
      </c>
      <c r="CC760" s="25">
        <v>0</v>
      </c>
    </row>
    <row r="761" spans="1:81" x14ac:dyDescent="0.25">
      <c r="A761" s="7">
        <v>513</v>
      </c>
      <c r="B761" s="7">
        <v>44657</v>
      </c>
      <c r="C761" s="7" t="s">
        <v>2412</v>
      </c>
      <c r="D761" s="7" t="s">
        <v>2413</v>
      </c>
      <c r="E761" s="7" t="s">
        <v>2413</v>
      </c>
      <c r="F761" s="7" t="s">
        <v>237</v>
      </c>
      <c r="G761" s="7">
        <v>2</v>
      </c>
      <c r="H761" s="7" t="s">
        <v>213</v>
      </c>
      <c r="I761" s="8">
        <v>9.5</v>
      </c>
      <c r="J761" s="7" t="s">
        <v>214</v>
      </c>
      <c r="K761" s="8">
        <v>136.71682739257813</v>
      </c>
      <c r="L761" s="8">
        <v>4.0638999938964844</v>
      </c>
      <c r="M761" s="7" t="s">
        <v>639</v>
      </c>
      <c r="N761" s="7" t="s">
        <v>231</v>
      </c>
      <c r="O761" s="7" t="s">
        <v>343</v>
      </c>
      <c r="P761" s="7" t="s">
        <v>233</v>
      </c>
      <c r="Q761" s="7" t="s">
        <v>2414</v>
      </c>
      <c r="R761" s="7" t="s">
        <v>291</v>
      </c>
      <c r="T761" s="8">
        <v>0.79571902751922607</v>
      </c>
      <c r="U761" s="8">
        <v>0.8251873254776001</v>
      </c>
      <c r="V761" s="8">
        <v>0.81765317916870117</v>
      </c>
      <c r="W761" s="8">
        <v>0.59811967611312866</v>
      </c>
      <c r="X761" s="8">
        <v>0.39285355806350708</v>
      </c>
      <c r="Y761" s="8">
        <v>0.78001230955123901</v>
      </c>
      <c r="Z761" s="8">
        <v>0.63283658027648926</v>
      </c>
      <c r="AA761" s="8">
        <v>0.92456352710723877</v>
      </c>
      <c r="AB761" s="8">
        <v>0.93070882558822632</v>
      </c>
      <c r="AC761" s="8">
        <v>0.95191490650177002</v>
      </c>
      <c r="AD761" s="8">
        <v>0.90926164388656616</v>
      </c>
      <c r="AE761" s="8">
        <v>0.78683817386627197</v>
      </c>
      <c r="AF761" s="8">
        <v>0.92798006534576416</v>
      </c>
      <c r="AG761" s="8">
        <v>0.84971684217453003</v>
      </c>
      <c r="AH761" s="8">
        <v>5.6651216000318527E-2</v>
      </c>
      <c r="AI761" s="8">
        <v>0.53858858346939087</v>
      </c>
      <c r="AJ761" s="8">
        <v>0.84818077087402344</v>
      </c>
      <c r="AK761" s="8">
        <v>0.72731739282608032</v>
      </c>
      <c r="AL761" s="8">
        <v>0.29557839035987854</v>
      </c>
      <c r="AM761" s="8">
        <v>0.13462881743907928</v>
      </c>
      <c r="AN761" s="8">
        <v>0.4780791699886322</v>
      </c>
      <c r="AO761" s="8">
        <v>0.18495288491249084</v>
      </c>
      <c r="AP761" s="8">
        <v>0.44004106521606445</v>
      </c>
      <c r="AQ761" s="8"/>
      <c r="AR761" s="8"/>
      <c r="AS761" s="8">
        <v>-1.651467164357326</v>
      </c>
      <c r="AT761" s="8">
        <v>-1.4939228128257795</v>
      </c>
      <c r="AU761" s="8">
        <v>-1.90502341802872</v>
      </c>
      <c r="AV761" s="8">
        <v>-1.6871288410962326</v>
      </c>
      <c r="AW761" s="8">
        <v>-1.0871532608663641</v>
      </c>
      <c r="AX761" s="8">
        <v>-0.82505574649209457</v>
      </c>
      <c r="AY761" s="8">
        <v>-1.545236846526592</v>
      </c>
      <c r="AZ761" s="8">
        <v>-1.3158984690325004</v>
      </c>
      <c r="BA761" s="8">
        <v>0.22961344245151563</v>
      </c>
      <c r="BB761" s="8">
        <v>-0.66850132943439555</v>
      </c>
      <c r="BC761" s="8">
        <v>3.0155030519776572E-2</v>
      </c>
      <c r="BD761" s="8">
        <v>-0.46791979320038746</v>
      </c>
      <c r="BE761" s="8">
        <v>-0.98818536946795155</v>
      </c>
      <c r="BF761" s="8">
        <v>-1.0764044986802317</v>
      </c>
      <c r="BG761" s="8">
        <v>11.686189220137576</v>
      </c>
      <c r="BH761" s="8">
        <v>2.8100518876926972</v>
      </c>
      <c r="BI761" s="8">
        <v>20.106398939642482</v>
      </c>
      <c r="BJ761" s="8">
        <v>10.429405558554116</v>
      </c>
      <c r="BK761" s="8">
        <v>22.218724781091552</v>
      </c>
      <c r="BL761" s="8">
        <v>13.288015019947579</v>
      </c>
      <c r="BM761" s="8">
        <v>13.423130901177668</v>
      </c>
      <c r="BN761" s="8">
        <v>120.73984024771256</v>
      </c>
      <c r="BO761" s="8">
        <v>132.87501360363942</v>
      </c>
      <c r="BP761" s="8">
        <v>109.22799665940396</v>
      </c>
      <c r="BQ761" s="8">
        <v>122.45807499701775</v>
      </c>
      <c r="BR761" s="8">
        <v>106.34009178478121</v>
      </c>
      <c r="BS761" s="8">
        <v>118.54987483385653</v>
      </c>
      <c r="BT761" s="7" t="s">
        <v>317</v>
      </c>
      <c r="BU761" s="7" t="s">
        <v>318</v>
      </c>
      <c r="BV761" s="7">
        <v>9.8333330154418945</v>
      </c>
      <c r="BW761" s="7" t="s">
        <v>213</v>
      </c>
      <c r="BX761" s="9">
        <v>2.0999999046325684</v>
      </c>
      <c r="BY761" s="7" t="s">
        <v>231</v>
      </c>
      <c r="BZ761" s="7" t="s">
        <v>214</v>
      </c>
      <c r="CA761" s="25">
        <v>0</v>
      </c>
      <c r="CB761" s="25">
        <v>0</v>
      </c>
      <c r="CC761" s="25">
        <v>1</v>
      </c>
    </row>
    <row r="762" spans="1:81" x14ac:dyDescent="0.25">
      <c r="A762" s="7">
        <v>513</v>
      </c>
      <c r="B762" s="7">
        <v>44657</v>
      </c>
      <c r="C762" s="7" t="s">
        <v>16709</v>
      </c>
      <c r="D762" s="7" t="s">
        <v>16709</v>
      </c>
      <c r="E762" s="7" t="s">
        <v>16710</v>
      </c>
      <c r="F762" s="7" t="s">
        <v>212</v>
      </c>
      <c r="H762" s="7" t="s">
        <v>224</v>
      </c>
      <c r="I762" s="8">
        <v>24.5</v>
      </c>
      <c r="J762" s="7" t="s">
        <v>214</v>
      </c>
      <c r="K762" s="8">
        <v>588.40618896484375</v>
      </c>
      <c r="L762" s="8">
        <v>0.67350000143051147</v>
      </c>
      <c r="M762" s="7" t="s">
        <v>349</v>
      </c>
      <c r="N762" s="7" t="s">
        <v>214</v>
      </c>
      <c r="O762" s="7" t="s">
        <v>214</v>
      </c>
      <c r="P762" s="7" t="s">
        <v>249</v>
      </c>
      <c r="Q762" s="7" t="s">
        <v>16711</v>
      </c>
      <c r="R762" s="7" t="s">
        <v>242</v>
      </c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>
        <v>0.85051686833285889</v>
      </c>
      <c r="AT762" s="8">
        <v>2.1579496841453265</v>
      </c>
      <c r="AU762" s="8">
        <v>0.38568833646395395</v>
      </c>
      <c r="AV762" s="8">
        <v>1.6245352896606517</v>
      </c>
      <c r="AW762" s="8">
        <v>1.6965790934668332</v>
      </c>
      <c r="AX762" s="8">
        <v>2.0336768164094603</v>
      </c>
      <c r="AY762" s="8">
        <v>1.362281306438867</v>
      </c>
      <c r="AZ762" s="8">
        <v>1.9237201038119087</v>
      </c>
      <c r="BA762" s="8">
        <v>-0.27933609083110145</v>
      </c>
      <c r="BB762" s="8">
        <v>0.25187060053282045</v>
      </c>
      <c r="BC762" s="8">
        <v>0.38855961841213832</v>
      </c>
      <c r="BD762" s="8">
        <v>0.82436140394368274</v>
      </c>
      <c r="BE762" s="8">
        <v>0.73404818871392497</v>
      </c>
      <c r="BF762" s="8">
        <v>1.4693523164173083</v>
      </c>
      <c r="BT762" s="7" t="s">
        <v>214</v>
      </c>
      <c r="BU762" s="7" t="s">
        <v>214</v>
      </c>
      <c r="BV762" s="7">
        <v>24.5</v>
      </c>
      <c r="BW762" s="7" t="s">
        <v>224</v>
      </c>
      <c r="BX762" s="9">
        <v>0</v>
      </c>
      <c r="BY762" s="7" t="s">
        <v>214</v>
      </c>
      <c r="BZ762" s="7" t="s">
        <v>214</v>
      </c>
      <c r="CA762" s="25">
        <v>0</v>
      </c>
      <c r="CB762" s="25">
        <v>0</v>
      </c>
      <c r="CC762" s="25">
        <v>0</v>
      </c>
    </row>
    <row r="763" spans="1:81" x14ac:dyDescent="0.25">
      <c r="A763" s="7">
        <v>513</v>
      </c>
      <c r="B763" s="7">
        <v>44657</v>
      </c>
      <c r="C763" s="7" t="s">
        <v>2415</v>
      </c>
      <c r="D763" s="7" t="s">
        <v>2416</v>
      </c>
      <c r="E763" s="7" t="s">
        <v>2416</v>
      </c>
      <c r="F763" s="7" t="s">
        <v>360</v>
      </c>
      <c r="G763" s="7">
        <v>2</v>
      </c>
      <c r="H763" s="7" t="s">
        <v>430</v>
      </c>
      <c r="I763" s="8">
        <v>16.5</v>
      </c>
      <c r="J763" s="7" t="s">
        <v>214</v>
      </c>
      <c r="K763" s="8">
        <v>30263.349609375</v>
      </c>
      <c r="L763" s="8">
        <v>1.5472220182418823</v>
      </c>
      <c r="M763" s="7" t="s">
        <v>349</v>
      </c>
      <c r="N763" s="7" t="s">
        <v>231</v>
      </c>
      <c r="O763" s="7" t="s">
        <v>3742</v>
      </c>
      <c r="P763" s="7" t="s">
        <v>469</v>
      </c>
      <c r="Q763" s="7" t="s">
        <v>2417</v>
      </c>
      <c r="R763" s="7" t="s">
        <v>242</v>
      </c>
      <c r="T763" s="8">
        <v>0.47723540663719177</v>
      </c>
      <c r="U763" s="8">
        <v>0.46032321453094482</v>
      </c>
      <c r="V763" s="8">
        <v>0.48257473111152649</v>
      </c>
      <c r="W763" s="8">
        <v>0.3863588273525238</v>
      </c>
      <c r="X763" s="8">
        <v>0.20000877976417542</v>
      </c>
      <c r="Y763" s="8">
        <v>0.40832057595252991</v>
      </c>
      <c r="Z763" s="8">
        <v>0.36726197600364685</v>
      </c>
      <c r="AA763" s="8">
        <v>0.573638916015625</v>
      </c>
      <c r="AB763" s="8">
        <v>0.50106269121170044</v>
      </c>
      <c r="AC763" s="8">
        <v>0.50669074058532715</v>
      </c>
      <c r="AD763" s="8">
        <v>0.65924286842346191</v>
      </c>
      <c r="AE763" s="8">
        <v>0.60787904262542725</v>
      </c>
      <c r="AF763" s="8">
        <v>0.60007560253143311</v>
      </c>
      <c r="AG763" s="8">
        <v>0.77460598945617676</v>
      </c>
      <c r="AH763" s="8">
        <v>13.440632820129395</v>
      </c>
      <c r="AI763" s="8">
        <v>76.637359619140625</v>
      </c>
      <c r="AJ763" s="8">
        <v>112.25591278076172</v>
      </c>
      <c r="AK763" s="8">
        <v>101.84269714355469</v>
      </c>
      <c r="AL763" s="8">
        <v>45.298717498779297</v>
      </c>
      <c r="AM763" s="8">
        <v>16.261735916137695</v>
      </c>
      <c r="AN763" s="8">
        <v>59.375885009765625</v>
      </c>
      <c r="AO763" s="8">
        <v>25.465723037719727</v>
      </c>
      <c r="AP763" s="8">
        <v>4.8587541580200195</v>
      </c>
      <c r="AQ763" s="8"/>
      <c r="AR763" s="8"/>
      <c r="AS763" s="8">
        <v>1.3519787642078334</v>
      </c>
      <c r="AT763" s="8">
        <v>0.79004203744305757</v>
      </c>
      <c r="AU763" s="8">
        <v>1.3684742425845724</v>
      </c>
      <c r="AV763" s="8">
        <v>0.84019040619000052</v>
      </c>
      <c r="AW763" s="8">
        <v>1.3537114211949033</v>
      </c>
      <c r="AX763" s="8">
        <v>0.79156706378931485</v>
      </c>
      <c r="AY763" s="8">
        <v>1.3617179137714699</v>
      </c>
      <c r="AZ763" s="8">
        <v>0.84251622119317415</v>
      </c>
      <c r="BA763" s="8">
        <v>1.3786120891781428</v>
      </c>
      <c r="BB763" s="8">
        <v>0.8527647896309769</v>
      </c>
      <c r="BC763" s="8">
        <v>1.3223706224788601</v>
      </c>
      <c r="BD763" s="8">
        <v>0.81048376826768076</v>
      </c>
      <c r="BE763" s="8">
        <v>1.3561441755692971</v>
      </c>
      <c r="BF763" s="8">
        <v>0.82126071441903425</v>
      </c>
      <c r="BG763" s="8">
        <v>98.368200583155954</v>
      </c>
      <c r="BH763" s="8">
        <v>89.57443891947095</v>
      </c>
      <c r="BI763" s="8">
        <v>97.755215785241688</v>
      </c>
      <c r="BJ763" s="8">
        <v>87.039281883080392</v>
      </c>
      <c r="BK763" s="8">
        <v>92.119271655892149</v>
      </c>
      <c r="BL763" s="8">
        <v>80.71909454485882</v>
      </c>
      <c r="BM763" s="8">
        <v>90.929250561949985</v>
      </c>
      <c r="BN763" s="8">
        <v>493.83716244326013</v>
      </c>
      <c r="BO763" s="8">
        <v>3155.1239985394423</v>
      </c>
      <c r="BP763" s="8">
        <v>679.34689488836989</v>
      </c>
      <c r="BQ763" s="8">
        <v>3922.3474356089864</v>
      </c>
      <c r="BR763" s="8">
        <v>2384.9723705424685</v>
      </c>
      <c r="BS763" s="8">
        <v>5835.0478257424311</v>
      </c>
      <c r="BT763" s="7" t="s">
        <v>399</v>
      </c>
      <c r="BU763" s="7" t="s">
        <v>400</v>
      </c>
      <c r="BV763" s="7">
        <v>23</v>
      </c>
      <c r="BW763" s="7" t="s">
        <v>783</v>
      </c>
      <c r="BX763" s="9">
        <v>1.8999999761581421</v>
      </c>
      <c r="BY763" s="7" t="s">
        <v>231</v>
      </c>
      <c r="BZ763" s="7" t="s">
        <v>214</v>
      </c>
      <c r="CA763" s="25">
        <v>0</v>
      </c>
      <c r="CB763" s="25">
        <v>0</v>
      </c>
      <c r="CC763" s="25">
        <v>0</v>
      </c>
    </row>
    <row r="764" spans="1:81" x14ac:dyDescent="0.25">
      <c r="A764" s="7">
        <v>513</v>
      </c>
      <c r="B764" s="7">
        <v>44657</v>
      </c>
      <c r="C764" s="7" t="s">
        <v>2418</v>
      </c>
      <c r="D764" s="7" t="s">
        <v>2419</v>
      </c>
      <c r="E764" s="7" t="s">
        <v>2420</v>
      </c>
      <c r="F764" s="7" t="s">
        <v>237</v>
      </c>
      <c r="H764" s="7" t="s">
        <v>224</v>
      </c>
      <c r="I764" s="8">
        <v>24.5</v>
      </c>
      <c r="J764" s="7" t="s">
        <v>214</v>
      </c>
      <c r="K764" s="8">
        <v>421.16726684570313</v>
      </c>
      <c r="L764" s="8">
        <v>10.547200202941895</v>
      </c>
      <c r="M764" s="7" t="s">
        <v>447</v>
      </c>
      <c r="N764" s="7" t="s">
        <v>214</v>
      </c>
      <c r="O764" s="7" t="s">
        <v>256</v>
      </c>
      <c r="P764" s="7" t="s">
        <v>240</v>
      </c>
      <c r="Q764" s="7" t="s">
        <v>2421</v>
      </c>
      <c r="R764" s="7" t="s">
        <v>291</v>
      </c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>
        <v>1.1405506209253187</v>
      </c>
      <c r="AT764" s="8">
        <v>2.6126543979582211</v>
      </c>
      <c r="AU764" s="8">
        <v>1.937633237645789</v>
      </c>
      <c r="AV764" s="8">
        <v>1.8029285830028978</v>
      </c>
      <c r="AW764" s="8">
        <v>1.9190761279200474</v>
      </c>
      <c r="AX764" s="8">
        <v>1.5604003574166181</v>
      </c>
      <c r="AY764" s="8">
        <v>1.3786117794264185</v>
      </c>
      <c r="AZ764" s="8">
        <v>0.85504951642061899</v>
      </c>
      <c r="BA764" s="8">
        <v>0.53055374524056598</v>
      </c>
      <c r="BB764" s="8">
        <v>0.2941625751001426</v>
      </c>
      <c r="BC764" s="8">
        <v>-0.47179593609644388</v>
      </c>
      <c r="BD764" s="8">
        <v>0.8655719518973094</v>
      </c>
      <c r="BE764" s="8">
        <v>1.0724382625102826</v>
      </c>
      <c r="BF764" s="8">
        <v>1.3317945636326349</v>
      </c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7" t="s">
        <v>214</v>
      </c>
      <c r="BU764" s="7" t="s">
        <v>214</v>
      </c>
      <c r="BV764" s="7">
        <v>11.5</v>
      </c>
      <c r="BW764" s="7" t="s">
        <v>255</v>
      </c>
      <c r="BX764" s="9">
        <v>0</v>
      </c>
      <c r="BY764" s="7" t="s">
        <v>214</v>
      </c>
      <c r="BZ764" s="7" t="s">
        <v>214</v>
      </c>
      <c r="CA764" s="25">
        <v>0</v>
      </c>
      <c r="CB764" s="25">
        <v>0</v>
      </c>
      <c r="CC764" s="25">
        <v>0</v>
      </c>
    </row>
    <row r="765" spans="1:81" x14ac:dyDescent="0.25">
      <c r="A765" s="7">
        <v>513</v>
      </c>
      <c r="B765" s="7">
        <v>44657</v>
      </c>
      <c r="C765" s="7" t="s">
        <v>2422</v>
      </c>
      <c r="D765" s="7" t="s">
        <v>2423</v>
      </c>
      <c r="E765" s="7" t="s">
        <v>2423</v>
      </c>
      <c r="F765" s="7" t="s">
        <v>373</v>
      </c>
      <c r="G765" s="7">
        <v>2</v>
      </c>
      <c r="H765" s="7" t="s">
        <v>245</v>
      </c>
      <c r="I765" s="8">
        <v>12.5</v>
      </c>
      <c r="J765" s="7" t="s">
        <v>214</v>
      </c>
      <c r="K765" s="8">
        <v>202.763916015625</v>
      </c>
      <c r="L765" s="8">
        <v>5.7329769134521484</v>
      </c>
      <c r="M765" s="7" t="s">
        <v>422</v>
      </c>
      <c r="N765" s="7" t="s">
        <v>231</v>
      </c>
      <c r="O765" s="7" t="s">
        <v>290</v>
      </c>
      <c r="P765" s="7" t="s">
        <v>527</v>
      </c>
      <c r="Q765" s="7" t="s">
        <v>2424</v>
      </c>
      <c r="R765" s="7" t="s">
        <v>291</v>
      </c>
      <c r="T765" s="8">
        <v>0.89155727624893188</v>
      </c>
      <c r="U765" s="8">
        <v>0.88409358263015747</v>
      </c>
      <c r="V765" s="8">
        <v>0.87613636255264282</v>
      </c>
      <c r="W765" s="8">
        <v>0.65879899263381958</v>
      </c>
      <c r="X765" s="8">
        <v>0.46710523962974548</v>
      </c>
      <c r="Y765" s="8">
        <v>0.88393986225128174</v>
      </c>
      <c r="Z765" s="8">
        <v>0.75743293762207031</v>
      </c>
      <c r="AA765" s="8">
        <v>0.93803495168685913</v>
      </c>
      <c r="AB765" s="8">
        <v>0.97003859281539917</v>
      </c>
      <c r="AC765" s="8">
        <v>0.96201819181442261</v>
      </c>
      <c r="AD765" s="8">
        <v>0.82354897260665894</v>
      </c>
      <c r="AE765" s="8">
        <v>0.80202353000640869</v>
      </c>
      <c r="AF765" s="8">
        <v>0.95212805271148682</v>
      </c>
      <c r="AG765" s="8">
        <v>0.87409883737564087</v>
      </c>
      <c r="AH765" s="8">
        <v>6.07597716152668E-2</v>
      </c>
      <c r="AI765" s="8">
        <v>0.64722239971160889</v>
      </c>
      <c r="AJ765" s="8">
        <v>0.97463274002075195</v>
      </c>
      <c r="AK765" s="8">
        <v>0.83585977554321289</v>
      </c>
      <c r="AL765" s="8">
        <v>0.34917601943016052</v>
      </c>
      <c r="AM765" s="8">
        <v>0.171683669090271</v>
      </c>
      <c r="AN765" s="8">
        <v>0.58106935024261475</v>
      </c>
      <c r="AO765" s="8">
        <v>0.23742181062698364</v>
      </c>
      <c r="AP765" s="8">
        <v>-0.29456624388694763</v>
      </c>
      <c r="AQ765" s="8"/>
      <c r="AR765" s="8"/>
      <c r="AS765" s="8">
        <v>-2.4527496886501381</v>
      </c>
      <c r="AT765" s="8">
        <v>-2.1903268310929129</v>
      </c>
      <c r="AU765" s="8">
        <v>-3.1817371999741173</v>
      </c>
      <c r="AV765" s="8">
        <v>-2.5677764838911989</v>
      </c>
      <c r="AW765" s="8">
        <v>-1.7269011717375233</v>
      </c>
      <c r="AX765" s="8">
        <v>-1.5878383909162432</v>
      </c>
      <c r="AY765" s="8">
        <v>-2.5182858140296216</v>
      </c>
      <c r="AZ765" s="8">
        <v>-1.8902127799429445</v>
      </c>
      <c r="BA765" s="8">
        <v>-2.99614663219102</v>
      </c>
      <c r="BB765" s="8">
        <v>-2.2585039218142864</v>
      </c>
      <c r="BC765" s="8">
        <v>-2.99614663219102</v>
      </c>
      <c r="BD765" s="8">
        <v>-2.2585039218142864</v>
      </c>
      <c r="BE765" s="8">
        <v>-2.6453278564622402</v>
      </c>
      <c r="BF765" s="8">
        <v>-2.1255270549119785</v>
      </c>
      <c r="BG765" s="8">
        <v>-8.9008541074705896</v>
      </c>
      <c r="BH765" s="8">
        <v>-8.5994851123823288</v>
      </c>
      <c r="BI765" s="8">
        <v>1.1827012332771178</v>
      </c>
      <c r="BJ765" s="8">
        <v>-15.340696767976603</v>
      </c>
      <c r="BK765" s="8">
        <v>-18.605188185423149</v>
      </c>
      <c r="BL765" s="8">
        <v>-18.605188185423149</v>
      </c>
      <c r="BM765" s="8">
        <v>-11.478118520899784</v>
      </c>
      <c r="BN765" s="8">
        <v>220.81163636276997</v>
      </c>
      <c r="BO765" s="8">
        <v>220.20056878667208</v>
      </c>
      <c r="BP765" s="8">
        <v>200.36582468026722</v>
      </c>
      <c r="BQ765" s="8">
        <v>233.86931352645678</v>
      </c>
      <c r="BR765" s="8">
        <v>240.48852416246538</v>
      </c>
      <c r="BS765" s="8">
        <v>240.48852416246538</v>
      </c>
      <c r="BT765" s="7" t="s">
        <v>476</v>
      </c>
      <c r="BU765" s="7" t="s">
        <v>477</v>
      </c>
      <c r="BV765" s="7">
        <v>13</v>
      </c>
      <c r="BW765" s="7" t="s">
        <v>238</v>
      </c>
      <c r="BX765" s="9">
        <v>1.8650000095367432</v>
      </c>
      <c r="BY765" s="7" t="s">
        <v>231</v>
      </c>
      <c r="BZ765" s="7" t="s">
        <v>214</v>
      </c>
      <c r="CA765" s="25">
        <v>0</v>
      </c>
      <c r="CB765" s="25">
        <v>0</v>
      </c>
      <c r="CC765" s="25">
        <v>0</v>
      </c>
    </row>
    <row r="766" spans="1:81" x14ac:dyDescent="0.25">
      <c r="A766" s="7">
        <v>513</v>
      </c>
      <c r="B766" s="7">
        <v>44657</v>
      </c>
      <c r="C766" s="7" t="s">
        <v>2425</v>
      </c>
      <c r="D766" s="7" t="s">
        <v>2425</v>
      </c>
      <c r="E766" s="7" t="s">
        <v>2425</v>
      </c>
      <c r="F766" s="7" t="s">
        <v>280</v>
      </c>
      <c r="G766" s="7">
        <v>2</v>
      </c>
      <c r="H766" s="7" t="s">
        <v>213</v>
      </c>
      <c r="I766" s="8">
        <v>9.5</v>
      </c>
      <c r="J766" s="7" t="s">
        <v>214</v>
      </c>
      <c r="K766" s="8">
        <v>132.78947448730469</v>
      </c>
      <c r="L766" s="8">
        <v>3.4660999774932861</v>
      </c>
      <c r="M766" s="7" t="s">
        <v>349</v>
      </c>
      <c r="N766" s="7" t="s">
        <v>231</v>
      </c>
      <c r="O766" s="7" t="s">
        <v>389</v>
      </c>
      <c r="P766" s="7" t="s">
        <v>284</v>
      </c>
      <c r="Q766" s="7" t="s">
        <v>2426</v>
      </c>
      <c r="R766" s="7" t="s">
        <v>242</v>
      </c>
      <c r="T766" s="8">
        <v>9.1797135770320892E-2</v>
      </c>
      <c r="U766" s="8">
        <v>9.1944232583045959E-2</v>
      </c>
      <c r="V766" s="8">
        <v>7.1095012128353119E-2</v>
      </c>
      <c r="W766" s="8">
        <v>4.7235216945409775E-2</v>
      </c>
      <c r="X766" s="8">
        <v>2.2944197058677673E-2</v>
      </c>
      <c r="Y766" s="8">
        <v>0.103409543633461</v>
      </c>
      <c r="Z766" s="8">
        <v>5.1023125648498535E-2</v>
      </c>
      <c r="AA766" s="8">
        <v>0.75864648818969727</v>
      </c>
      <c r="AB766" s="8">
        <v>0.74861419200897217</v>
      </c>
      <c r="AC766" s="8">
        <v>0.84319674968719482</v>
      </c>
      <c r="AD766" s="8">
        <v>0.61223459243774414</v>
      </c>
      <c r="AE766" s="8">
        <v>0.85545718669891357</v>
      </c>
      <c r="AF766" s="8">
        <v>0.71548038721084595</v>
      </c>
      <c r="AG766" s="8">
        <v>0.75504606962203979</v>
      </c>
      <c r="AH766" s="8">
        <v>9.84959676861763E-2</v>
      </c>
      <c r="AI766" s="8">
        <v>0.10802784562110901</v>
      </c>
      <c r="AJ766" s="8">
        <v>0.16431210935115814</v>
      </c>
      <c r="AK766" s="8">
        <v>0.10995201766490936</v>
      </c>
      <c r="AL766" s="8">
        <v>4.0584452450275421E-2</v>
      </c>
      <c r="AM766" s="8">
        <v>1.3670658692717552E-2</v>
      </c>
      <c r="AN766" s="8">
        <v>0.11019660532474518</v>
      </c>
      <c r="AO766" s="8">
        <v>2.5926614180207253E-2</v>
      </c>
      <c r="AP766" s="8">
        <v>1.0793584585189819</v>
      </c>
      <c r="AQ766" s="8"/>
      <c r="AR766" s="8"/>
      <c r="AS766" s="8">
        <v>2.0810544869831595</v>
      </c>
      <c r="AT766" s="8">
        <v>1.9562002756200607</v>
      </c>
      <c r="AU766" s="8">
        <v>2.0843574350830121</v>
      </c>
      <c r="AV766" s="8">
        <v>1.7590936034317639</v>
      </c>
      <c r="AW766" s="8">
        <v>0.7847821470929931</v>
      </c>
      <c r="AX766" s="8">
        <v>1.0211394126356272</v>
      </c>
      <c r="AY766" s="8">
        <v>-1.1752011763090433</v>
      </c>
      <c r="AZ766" s="8">
        <v>-0.54133681246476972</v>
      </c>
      <c r="BA766" s="8">
        <v>0.50315254754318606</v>
      </c>
      <c r="BB766" s="8">
        <v>1.1101779828634915</v>
      </c>
      <c r="BC766" s="8">
        <v>-0.34440707402367288</v>
      </c>
      <c r="BD766" s="8">
        <v>0.42531834936322788</v>
      </c>
      <c r="BE766" s="8">
        <v>0.65562306106160573</v>
      </c>
      <c r="BF766" s="8">
        <v>0.9550988019082336</v>
      </c>
      <c r="BG766" s="7">
        <v>9.0742389681978342</v>
      </c>
      <c r="BH766" s="7">
        <v>19.018879572725602</v>
      </c>
      <c r="BI766" s="7">
        <v>1.3320560175739198</v>
      </c>
      <c r="BJ766" s="7">
        <v>-18.197888545328357</v>
      </c>
      <c r="BK766" s="7">
        <v>-17.166153721648804</v>
      </c>
      <c r="BL766" s="7">
        <v>-19.030682848202698</v>
      </c>
      <c r="BM766" s="7">
        <v>-4.1615917594470853</v>
      </c>
      <c r="BN766" s="7">
        <v>120.73984024771256</v>
      </c>
      <c r="BO766" s="7">
        <v>107.53440424930902</v>
      </c>
      <c r="BP766" s="7">
        <v>131.02064430169176</v>
      </c>
      <c r="BQ766" s="7">
        <v>156.95435505443163</v>
      </c>
      <c r="BR766" s="7">
        <v>155.58431980396503</v>
      </c>
      <c r="BS766" s="7">
        <v>158.06021823277868</v>
      </c>
      <c r="BT766" s="7" t="s">
        <v>399</v>
      </c>
      <c r="BU766" s="7" t="s">
        <v>400</v>
      </c>
      <c r="BV766" s="7">
        <v>8.5</v>
      </c>
      <c r="BW766" s="7" t="s">
        <v>222</v>
      </c>
      <c r="BX766" s="9">
        <v>2</v>
      </c>
      <c r="BY766" s="7" t="s">
        <v>231</v>
      </c>
      <c r="BZ766" s="7" t="s">
        <v>214</v>
      </c>
      <c r="CA766" s="25">
        <v>0</v>
      </c>
      <c r="CB766" s="25">
        <v>0</v>
      </c>
      <c r="CC766" s="25">
        <v>0</v>
      </c>
    </row>
    <row r="767" spans="1:81" x14ac:dyDescent="0.25">
      <c r="A767" s="7">
        <v>513</v>
      </c>
      <c r="B767" s="7">
        <v>44657</v>
      </c>
      <c r="C767" s="7" t="s">
        <v>2427</v>
      </c>
      <c r="D767" s="7" t="s">
        <v>2427</v>
      </c>
      <c r="E767" s="7" t="s">
        <v>2427</v>
      </c>
      <c r="F767" s="7" t="s">
        <v>409</v>
      </c>
      <c r="H767" s="7" t="s">
        <v>224</v>
      </c>
      <c r="I767" s="8">
        <v>24.5</v>
      </c>
      <c r="J767" s="7" t="s">
        <v>214</v>
      </c>
      <c r="K767" s="8">
        <v>1268.18994140625</v>
      </c>
      <c r="L767" s="8">
        <v>1.1744999885559082</v>
      </c>
      <c r="M767" s="7" t="s">
        <v>349</v>
      </c>
      <c r="N767" s="7" t="s">
        <v>214</v>
      </c>
      <c r="O767" s="7" t="s">
        <v>214</v>
      </c>
      <c r="P767" s="7" t="s">
        <v>410</v>
      </c>
      <c r="Q767" s="7" t="s">
        <v>2428</v>
      </c>
      <c r="R767" s="7" t="s">
        <v>242</v>
      </c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7">
        <v>2.673128542427134</v>
      </c>
      <c r="AT767" s="7">
        <v>3.2561522294438143</v>
      </c>
      <c r="AU767" s="7">
        <v>-1.6451190960420383</v>
      </c>
      <c r="AV767" s="7">
        <v>-0.92730310460270871</v>
      </c>
      <c r="AW767" s="7">
        <v>2.0011799398846271</v>
      </c>
      <c r="AX767" s="7">
        <v>2.0645185737492473</v>
      </c>
      <c r="AY767" s="7">
        <v>1.5740338165268981</v>
      </c>
      <c r="AZ767" s="7">
        <v>1.426054364218708</v>
      </c>
      <c r="BA767" s="7">
        <v>-0.43163282453179008</v>
      </c>
      <c r="BB767" s="7">
        <v>0.26505457844599339</v>
      </c>
      <c r="BC767" s="7">
        <v>0.90931941263512384</v>
      </c>
      <c r="BD767" s="7">
        <v>1.729106494322048</v>
      </c>
      <c r="BE767" s="7">
        <v>0.84681829848332557</v>
      </c>
      <c r="BF767" s="7">
        <v>1.3022638559295172</v>
      </c>
      <c r="BT767" s="7" t="s">
        <v>352</v>
      </c>
      <c r="BU767" s="7" t="s">
        <v>353</v>
      </c>
      <c r="BV767" s="7">
        <v>11.5</v>
      </c>
      <c r="BW767" s="7" t="s">
        <v>255</v>
      </c>
      <c r="BX767" s="9">
        <v>0</v>
      </c>
      <c r="BY767" s="7" t="s">
        <v>214</v>
      </c>
      <c r="BZ767" s="7" t="s">
        <v>214</v>
      </c>
      <c r="CA767" s="25">
        <v>0</v>
      </c>
      <c r="CB767" s="25">
        <v>0</v>
      </c>
      <c r="CC767" s="25">
        <v>0</v>
      </c>
    </row>
    <row r="768" spans="1:81" x14ac:dyDescent="0.25">
      <c r="A768" s="7">
        <v>513</v>
      </c>
      <c r="B768" s="7">
        <v>44657</v>
      </c>
      <c r="C768" s="7" t="s">
        <v>2429</v>
      </c>
      <c r="D768" s="7" t="s">
        <v>2430</v>
      </c>
      <c r="E768" s="7" t="s">
        <v>2430</v>
      </c>
      <c r="F768" s="7" t="s">
        <v>223</v>
      </c>
      <c r="H768" s="7" t="s">
        <v>224</v>
      </c>
      <c r="I768" s="8">
        <v>24.5</v>
      </c>
      <c r="J768" s="7" t="s">
        <v>214</v>
      </c>
      <c r="K768" s="8">
        <v>1215.4432373046875</v>
      </c>
      <c r="L768" s="8">
        <v>2.899399995803833</v>
      </c>
      <c r="M768" s="7" t="s">
        <v>1800</v>
      </c>
      <c r="N768" s="7" t="s">
        <v>214</v>
      </c>
      <c r="O768" s="7" t="s">
        <v>434</v>
      </c>
      <c r="P768" s="7" t="s">
        <v>233</v>
      </c>
      <c r="Q768" s="7" t="s">
        <v>2431</v>
      </c>
      <c r="R768" s="7" t="s">
        <v>337</v>
      </c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>
        <v>0.96980057912023743</v>
      </c>
      <c r="AT768" s="8">
        <v>2.5581035300578079</v>
      </c>
      <c r="AU768" s="8">
        <v>3.0095496812697324</v>
      </c>
      <c r="AV768" s="8">
        <v>2.3564551117516181</v>
      </c>
      <c r="AW768" s="8">
        <v>0.73750176050583038</v>
      </c>
      <c r="AX768" s="8">
        <v>0.41375974747900207</v>
      </c>
      <c r="AY768" s="8">
        <v>1.3679774456568663</v>
      </c>
      <c r="AZ768" s="8">
        <v>1.7467314413495545</v>
      </c>
      <c r="BA768" s="8">
        <v>0.61931237554967611</v>
      </c>
      <c r="BB768" s="8">
        <v>0.36085046962126555</v>
      </c>
      <c r="BC768" s="8">
        <v>1.3612564127187476</v>
      </c>
      <c r="BD768" s="8">
        <v>1.7276352045559951</v>
      </c>
      <c r="BE768" s="8">
        <v>1.3442330424701814</v>
      </c>
      <c r="BF768" s="8">
        <v>1.5272559174692073</v>
      </c>
      <c r="BT768" s="7" t="s">
        <v>214</v>
      </c>
      <c r="BU768" s="7" t="s">
        <v>214</v>
      </c>
      <c r="BV768" s="7">
        <v>19</v>
      </c>
      <c r="BW768" s="7" t="s">
        <v>303</v>
      </c>
      <c r="BX768" s="9">
        <v>0</v>
      </c>
      <c r="BY768" s="7" t="s">
        <v>214</v>
      </c>
      <c r="BZ768" s="7" t="s">
        <v>214</v>
      </c>
      <c r="CA768" s="25">
        <v>0</v>
      </c>
      <c r="CB768" s="25">
        <v>0</v>
      </c>
      <c r="CC768" s="25">
        <v>0</v>
      </c>
    </row>
    <row r="769" spans="1:81" x14ac:dyDescent="0.25">
      <c r="A769" s="7">
        <v>513</v>
      </c>
      <c r="B769" s="7">
        <v>44657</v>
      </c>
      <c r="C769" s="7" t="s">
        <v>16532</v>
      </c>
      <c r="D769" s="7" t="s">
        <v>16532</v>
      </c>
      <c r="E769" s="7" t="s">
        <v>2430</v>
      </c>
      <c r="F769" s="7" t="s">
        <v>223</v>
      </c>
      <c r="H769" s="7" t="s">
        <v>224</v>
      </c>
      <c r="I769" s="8">
        <v>24.5</v>
      </c>
      <c r="J769" s="7" t="s">
        <v>214</v>
      </c>
      <c r="K769" s="8">
        <v>695.7430419921875</v>
      </c>
      <c r="L769" s="8">
        <v>3.5471999645233154</v>
      </c>
      <c r="M769" s="7" t="s">
        <v>1800</v>
      </c>
      <c r="N769" s="7" t="s">
        <v>214</v>
      </c>
      <c r="O769" s="7" t="s">
        <v>283</v>
      </c>
      <c r="P769" s="7" t="s">
        <v>233</v>
      </c>
      <c r="Q769" s="7" t="s">
        <v>2431</v>
      </c>
      <c r="R769" s="7" t="s">
        <v>337</v>
      </c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>
        <v>0.5175199062122009</v>
      </c>
      <c r="AT769" s="8">
        <v>2.1651421718237347</v>
      </c>
      <c r="AU769" s="8">
        <v>2.6233565150415732</v>
      </c>
      <c r="AV769" s="8">
        <v>2.2712282596402571</v>
      </c>
      <c r="AW769" s="8">
        <v>-0.27099022255947808</v>
      </c>
      <c r="AX769" s="8">
        <v>2.7167232846250215E-2</v>
      </c>
      <c r="AY769" s="8">
        <v>1.2107164636450987</v>
      </c>
      <c r="AZ769" s="8">
        <v>1.7230089741033454</v>
      </c>
      <c r="BA769" s="8">
        <v>-0.15098348374298326</v>
      </c>
      <c r="BB769" s="8">
        <v>7.7712814010573547E-2</v>
      </c>
      <c r="BC769" s="8">
        <v>1.204115599642432</v>
      </c>
      <c r="BD769" s="8">
        <v>1.7025749440810478</v>
      </c>
      <c r="BE769" s="8">
        <v>0.85562246303980727</v>
      </c>
      <c r="BF769" s="8">
        <v>1.3278057327508683</v>
      </c>
      <c r="BT769" s="7" t="s">
        <v>214</v>
      </c>
      <c r="BU769" s="7" t="s">
        <v>214</v>
      </c>
      <c r="BV769" s="7">
        <v>17</v>
      </c>
      <c r="BW769" s="7" t="s">
        <v>312</v>
      </c>
      <c r="BX769" s="9">
        <v>0</v>
      </c>
      <c r="BY769" s="7" t="s">
        <v>214</v>
      </c>
      <c r="BZ769" s="7" t="s">
        <v>214</v>
      </c>
      <c r="CA769" s="25">
        <v>0</v>
      </c>
      <c r="CB769" s="25">
        <v>0</v>
      </c>
      <c r="CC769" s="25">
        <v>0</v>
      </c>
    </row>
    <row r="770" spans="1:81" x14ac:dyDescent="0.25">
      <c r="A770" s="7">
        <v>513</v>
      </c>
      <c r="B770" s="7">
        <v>44657</v>
      </c>
      <c r="C770" s="7" t="s">
        <v>2434</v>
      </c>
      <c r="D770" s="7" t="s">
        <v>2435</v>
      </c>
      <c r="E770" s="7" t="s">
        <v>2432</v>
      </c>
      <c r="F770" s="7" t="s">
        <v>212</v>
      </c>
      <c r="H770" s="7" t="s">
        <v>224</v>
      </c>
      <c r="I770" s="8">
        <v>24.5</v>
      </c>
      <c r="J770" s="7" t="s">
        <v>214</v>
      </c>
      <c r="K770" s="8">
        <v>352.90264892578125</v>
      </c>
      <c r="L770" s="8">
        <v>2.6528000831604004</v>
      </c>
      <c r="M770" s="7" t="s">
        <v>761</v>
      </c>
      <c r="N770" s="7" t="s">
        <v>214</v>
      </c>
      <c r="O770" s="7" t="s">
        <v>396</v>
      </c>
      <c r="P770" s="7" t="s">
        <v>249</v>
      </c>
      <c r="Q770" s="7" t="s">
        <v>2433</v>
      </c>
      <c r="R770" s="7" t="s">
        <v>242</v>
      </c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>
        <v>0.7495389325285734</v>
      </c>
      <c r="AT770" s="8">
        <v>2.2412832521388135</v>
      </c>
      <c r="AU770" s="8">
        <v>0.14790924121748383</v>
      </c>
      <c r="AV770" s="8">
        <v>1.6916793934499215</v>
      </c>
      <c r="AW770" s="8">
        <v>1.487025036797978</v>
      </c>
      <c r="AX770" s="8">
        <v>1.8982785085920892</v>
      </c>
      <c r="AY770" s="8">
        <v>0.87923590017642994</v>
      </c>
      <c r="AZ770" s="8">
        <v>1.4533239846699775</v>
      </c>
      <c r="BA770" s="8">
        <v>0.37487539058428615</v>
      </c>
      <c r="BB770" s="8">
        <v>1.6202858068165797</v>
      </c>
      <c r="BC770" s="8">
        <v>0.6325681451699886</v>
      </c>
      <c r="BD770" s="8">
        <v>1.8590613316075244</v>
      </c>
      <c r="BE770" s="8">
        <v>0.71185877441245671</v>
      </c>
      <c r="BF770" s="8">
        <v>1.7939853795458178</v>
      </c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7" t="s">
        <v>214</v>
      </c>
      <c r="BU770" s="7" t="s">
        <v>214</v>
      </c>
      <c r="BV770" s="7">
        <v>14.5</v>
      </c>
      <c r="BW770" s="7" t="s">
        <v>287</v>
      </c>
      <c r="BX770" s="9">
        <v>0</v>
      </c>
      <c r="BY770" s="7" t="s">
        <v>214</v>
      </c>
      <c r="BZ770" s="7" t="s">
        <v>214</v>
      </c>
      <c r="CA770" s="25">
        <v>0</v>
      </c>
      <c r="CB770" s="25">
        <v>0</v>
      </c>
      <c r="CC770" s="25">
        <v>0</v>
      </c>
    </row>
    <row r="771" spans="1:81" x14ac:dyDescent="0.25">
      <c r="A771" s="7">
        <v>513</v>
      </c>
      <c r="B771" s="7">
        <v>44657</v>
      </c>
      <c r="C771" s="7" t="s">
        <v>2436</v>
      </c>
      <c r="D771" s="7" t="s">
        <v>2437</v>
      </c>
      <c r="E771" s="7" t="s">
        <v>2437</v>
      </c>
      <c r="F771" s="7" t="s">
        <v>373</v>
      </c>
      <c r="H771" s="7" t="s">
        <v>224</v>
      </c>
      <c r="I771" s="8">
        <v>24.5</v>
      </c>
      <c r="J771" s="7" t="s">
        <v>214</v>
      </c>
      <c r="K771" s="8">
        <v>156.43556213378906</v>
      </c>
      <c r="L771" s="8">
        <v>5.5591845512390137</v>
      </c>
      <c r="M771" s="7" t="s">
        <v>349</v>
      </c>
      <c r="N771" s="7" t="s">
        <v>214</v>
      </c>
      <c r="O771" s="7" t="s">
        <v>358</v>
      </c>
      <c r="P771" s="7" t="s">
        <v>375</v>
      </c>
      <c r="Q771" s="7" t="s">
        <v>2438</v>
      </c>
      <c r="R771" s="7" t="s">
        <v>242</v>
      </c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>
        <v>0.96141825858075092</v>
      </c>
      <c r="AT771" s="8">
        <v>2.4636476575522215</v>
      </c>
      <c r="AU771" s="8">
        <v>3.6150135965920538</v>
      </c>
      <c r="AV771" s="8">
        <v>2.9640370789323396</v>
      </c>
      <c r="AW771" s="8">
        <v>1.5644561308161564</v>
      </c>
      <c r="AX771" s="8">
        <v>1.9499040228230349</v>
      </c>
      <c r="AY771" s="8">
        <v>1.6935429439857952</v>
      </c>
      <c r="AZ771" s="8">
        <v>1.4780227244106898</v>
      </c>
      <c r="BA771" s="8">
        <v>-0.43962656329346927</v>
      </c>
      <c r="BB771" s="8">
        <v>0.25769228012735951</v>
      </c>
      <c r="BC771" s="8">
        <v>0.50464151165862603</v>
      </c>
      <c r="BD771" s="8">
        <v>0.71214971309983455</v>
      </c>
      <c r="BE771" s="8">
        <v>1.3165743130566521</v>
      </c>
      <c r="BF771" s="8">
        <v>1.6375755794909137</v>
      </c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7" t="s">
        <v>352</v>
      </c>
      <c r="BU771" s="7" t="s">
        <v>353</v>
      </c>
      <c r="BV771" s="7">
        <v>7.5</v>
      </c>
      <c r="BW771" s="7" t="s">
        <v>354</v>
      </c>
      <c r="BX771" s="9">
        <v>0</v>
      </c>
      <c r="BY771" s="7" t="s">
        <v>214</v>
      </c>
      <c r="BZ771" s="7" t="s">
        <v>214</v>
      </c>
      <c r="CA771" s="25">
        <v>0</v>
      </c>
      <c r="CB771" s="25">
        <v>0</v>
      </c>
      <c r="CC771" s="25">
        <v>0</v>
      </c>
    </row>
    <row r="772" spans="1:81" x14ac:dyDescent="0.25">
      <c r="A772" s="7">
        <v>513</v>
      </c>
      <c r="B772" s="7">
        <v>44657</v>
      </c>
      <c r="C772" s="7" t="s">
        <v>2439</v>
      </c>
      <c r="D772" s="7" t="s">
        <v>2439</v>
      </c>
      <c r="E772" s="7" t="s">
        <v>2439</v>
      </c>
      <c r="F772" s="7" t="s">
        <v>237</v>
      </c>
      <c r="G772" s="7">
        <v>2</v>
      </c>
      <c r="H772" s="7" t="s">
        <v>222</v>
      </c>
      <c r="I772" s="8">
        <v>8.5</v>
      </c>
      <c r="J772" s="7" t="s">
        <v>214</v>
      </c>
      <c r="K772" s="8">
        <v>113.35446929931641</v>
      </c>
      <c r="L772" s="8">
        <v>4.6820712089538574</v>
      </c>
      <c r="M772" s="7" t="s">
        <v>663</v>
      </c>
      <c r="N772" s="7" t="s">
        <v>231</v>
      </c>
      <c r="O772" s="7" t="s">
        <v>389</v>
      </c>
      <c r="P772" s="7" t="s">
        <v>217</v>
      </c>
      <c r="Q772" s="7" t="s">
        <v>2440</v>
      </c>
      <c r="R772" s="7" t="s">
        <v>242</v>
      </c>
      <c r="T772" s="8">
        <v>0.47938439249992371</v>
      </c>
      <c r="U772" s="8">
        <v>0.54429775476455688</v>
      </c>
      <c r="V772" s="8">
        <v>0.50630158185958862</v>
      </c>
      <c r="W772" s="8">
        <v>0.39709934592247009</v>
      </c>
      <c r="X772" s="8">
        <v>0.21032266318798065</v>
      </c>
      <c r="Y772" s="8">
        <v>0.42557239532470703</v>
      </c>
      <c r="Z772" s="8">
        <v>0.24544110894203186</v>
      </c>
      <c r="AA772" s="8">
        <v>0.82662457227706909</v>
      </c>
      <c r="AB772" s="8">
        <v>0.81624776124954224</v>
      </c>
      <c r="AC772" s="8">
        <v>0.72903347015380859</v>
      </c>
      <c r="AD772" s="8">
        <v>0.54618418216705322</v>
      </c>
      <c r="AE772" s="8">
        <v>0.43017458915710449</v>
      </c>
      <c r="AF772" s="8">
        <v>0.8699420690536499</v>
      </c>
      <c r="AG772" s="8">
        <v>0.8812260627746582</v>
      </c>
      <c r="AH772" s="8">
        <v>1.5584858134388924E-2</v>
      </c>
      <c r="AI772" s="8">
        <v>8.9263699948787689E-2</v>
      </c>
      <c r="AJ772" s="8">
        <v>0.15390971302986145</v>
      </c>
      <c r="AK772" s="8">
        <v>0.12389612942934036</v>
      </c>
      <c r="AL772" s="8">
        <v>5.3985532373189926E-2</v>
      </c>
      <c r="AM772" s="8">
        <v>1.9828371703624725E-2</v>
      </c>
      <c r="AN772" s="8">
        <v>7.1757189929485321E-2</v>
      </c>
      <c r="AO772" s="8">
        <v>1.9733788445591927E-2</v>
      </c>
      <c r="AP772" s="8">
        <v>-0.77990299463272095</v>
      </c>
      <c r="AQ772" s="8"/>
      <c r="AR772" s="8"/>
      <c r="AS772" s="7">
        <v>0.73928297420641742</v>
      </c>
      <c r="AT772" s="7">
        <v>0.67919160564039616</v>
      </c>
      <c r="AU772" s="7">
        <v>-0.17081511614606446</v>
      </c>
      <c r="AV772" s="7">
        <v>-5.7668872453387497E-2</v>
      </c>
      <c r="AW772" s="7">
        <v>-2.2627388588023645</v>
      </c>
      <c r="AX772" s="7">
        <v>-1.5181975657389235</v>
      </c>
      <c r="AY772" s="7">
        <v>-1.3887420193953064</v>
      </c>
      <c r="AZ772" s="7">
        <v>-1.1397181989761407</v>
      </c>
      <c r="BA772" s="7">
        <v>1.4814484236631933</v>
      </c>
      <c r="BB772" s="7">
        <v>5.1067165276684836</v>
      </c>
      <c r="BC772" s="7">
        <v>1.4814484236631933</v>
      </c>
      <c r="BD772" s="7">
        <v>5.1067165276684836</v>
      </c>
      <c r="BE772" s="7">
        <v>-2.0019362135155205E-2</v>
      </c>
      <c r="BF772" s="7">
        <v>1.3628400039681521</v>
      </c>
      <c r="BG772" s="7">
        <v>12.8993299844185</v>
      </c>
      <c r="BH772" s="7">
        <v>3.9842345535984922</v>
      </c>
      <c r="BI772" s="7">
        <v>8.6320935983635447</v>
      </c>
      <c r="BJ772" s="7">
        <v>0.87405336438662917</v>
      </c>
      <c r="BK772" s="7">
        <v>17.566684944913575</v>
      </c>
      <c r="BL772" s="7">
        <v>17.566684944913575</v>
      </c>
      <c r="BM772" s="7">
        <v>10.253846898432386</v>
      </c>
      <c r="BN772" s="7">
        <v>98.732502252311221</v>
      </c>
      <c r="BO772" s="7">
        <v>108.83816136544485</v>
      </c>
      <c r="BP772" s="7">
        <v>103.56960541147114</v>
      </c>
      <c r="BQ772" s="7">
        <v>112.36369074672312</v>
      </c>
      <c r="BR772" s="7">
        <v>93.441846806526712</v>
      </c>
      <c r="BS772" s="7">
        <v>93.441846806526712</v>
      </c>
      <c r="BT772" s="7" t="s">
        <v>259</v>
      </c>
      <c r="BU772" s="7" t="s">
        <v>260</v>
      </c>
      <c r="BV772" s="7">
        <v>9.5</v>
      </c>
      <c r="BW772" s="7" t="s">
        <v>213</v>
      </c>
      <c r="BX772" s="9">
        <v>1</v>
      </c>
      <c r="BY772" s="7" t="s">
        <v>231</v>
      </c>
      <c r="BZ772" s="7" t="s">
        <v>214</v>
      </c>
      <c r="CA772" s="25">
        <v>0</v>
      </c>
      <c r="CB772" s="25">
        <v>0</v>
      </c>
      <c r="CC772" s="25">
        <v>0</v>
      </c>
    </row>
    <row r="773" spans="1:81" x14ac:dyDescent="0.25">
      <c r="A773" s="7">
        <v>513</v>
      </c>
      <c r="B773" s="7">
        <v>44657</v>
      </c>
      <c r="C773" s="7" t="s">
        <v>2441</v>
      </c>
      <c r="D773" s="7" t="s">
        <v>2442</v>
      </c>
      <c r="E773" s="7" t="s">
        <v>2442</v>
      </c>
      <c r="F773" s="7" t="s">
        <v>446</v>
      </c>
      <c r="G773" s="7">
        <v>2</v>
      </c>
      <c r="H773" s="7" t="s">
        <v>245</v>
      </c>
      <c r="I773" s="8">
        <v>12.5</v>
      </c>
      <c r="J773" s="7" t="s">
        <v>281</v>
      </c>
      <c r="K773" s="8">
        <v>253.63697814941406</v>
      </c>
      <c r="L773" s="8">
        <v>9.2237997055053711</v>
      </c>
      <c r="M773" s="7" t="s">
        <v>447</v>
      </c>
      <c r="N773" s="7" t="s">
        <v>231</v>
      </c>
      <c r="O773" s="7" t="s">
        <v>268</v>
      </c>
      <c r="P773" s="7" t="s">
        <v>362</v>
      </c>
      <c r="Q773" s="7" t="s">
        <v>2443</v>
      </c>
      <c r="R773" s="7" t="s">
        <v>291</v>
      </c>
      <c r="T773" s="8">
        <v>0.85890376567840576</v>
      </c>
      <c r="U773" s="8">
        <v>0.83558112382888794</v>
      </c>
      <c r="V773" s="8">
        <v>0.87554925680160522</v>
      </c>
      <c r="W773" s="8">
        <v>0.69470536708831787</v>
      </c>
      <c r="X773" s="8">
        <v>0.51790368556976318</v>
      </c>
      <c r="Y773" s="8">
        <v>0.82612818479537964</v>
      </c>
      <c r="Z773" s="8">
        <v>0.68875569105148315</v>
      </c>
      <c r="AA773" s="8">
        <v>0.92109620571136475</v>
      </c>
      <c r="AB773" s="8">
        <v>0.96282553672790527</v>
      </c>
      <c r="AC773" s="8">
        <v>0.91814702749252319</v>
      </c>
      <c r="AD773" s="8">
        <v>0.7614399790763855</v>
      </c>
      <c r="AE773" s="8">
        <v>0.85570579767227173</v>
      </c>
      <c r="AF773" s="8">
        <v>0.95388758182525635</v>
      </c>
      <c r="AG773" s="8">
        <v>0.88498777151107788</v>
      </c>
      <c r="AH773" s="8">
        <v>0.12785536050796509</v>
      </c>
      <c r="AI773" s="8">
        <v>1.3120536804199219</v>
      </c>
      <c r="AJ773" s="8">
        <v>1.9383589029312134</v>
      </c>
      <c r="AK773" s="8">
        <v>1.7577015161514282</v>
      </c>
      <c r="AL773" s="8">
        <v>0.77480953931808472</v>
      </c>
      <c r="AM773" s="8">
        <v>0.40055859088897705</v>
      </c>
      <c r="AN773" s="8">
        <v>1.14276123046875</v>
      </c>
      <c r="AO773" s="8">
        <v>0.45430180430412292</v>
      </c>
      <c r="AP773" s="8">
        <v>0.5653727650642395</v>
      </c>
      <c r="AQ773" s="8"/>
      <c r="AR773" s="8"/>
      <c r="AS773" s="8">
        <v>0.30857094738364604</v>
      </c>
      <c r="AT773" s="8">
        <v>1.5186593889923221</v>
      </c>
      <c r="AU773" s="8">
        <v>-0.15301986653344057</v>
      </c>
      <c r="AV773" s="8">
        <v>0.49009120489678715</v>
      </c>
      <c r="AW773" s="8">
        <v>0.70067259303826612</v>
      </c>
      <c r="AX773" s="8">
        <v>2.3090707640481289</v>
      </c>
      <c r="AY773" s="8">
        <v>0.30642569185642216</v>
      </c>
      <c r="AZ773" s="8">
        <v>1.9538414976688592</v>
      </c>
      <c r="BA773" s="8">
        <v>0.29306653261461418</v>
      </c>
      <c r="BB773" s="8">
        <v>1.8814580582355633</v>
      </c>
      <c r="BC773" s="8">
        <v>0.34342287517543019</v>
      </c>
      <c r="BD773" s="8">
        <v>2.434405636819656</v>
      </c>
      <c r="BE773" s="8">
        <v>0.29985646225582302</v>
      </c>
      <c r="BF773" s="8">
        <v>1.764587758443553</v>
      </c>
      <c r="BG773" s="7">
        <v>12.941859671308309</v>
      </c>
      <c r="BH773" s="7">
        <v>4.3709203848977349</v>
      </c>
      <c r="BI773" s="7">
        <v>21.002912847260596</v>
      </c>
      <c r="BJ773" s="7">
        <v>16.78856727292964</v>
      </c>
      <c r="BK773" s="7">
        <v>14.962355408541987</v>
      </c>
      <c r="BL773" s="7">
        <v>18.578378558935121</v>
      </c>
      <c r="BM773" s="7">
        <v>14.774165690645566</v>
      </c>
      <c r="BN773" s="7">
        <v>220.81163636276997</v>
      </c>
      <c r="BO773" s="7">
        <v>242.55070776784271</v>
      </c>
      <c r="BP773" s="7">
        <v>200.36582468026722</v>
      </c>
      <c r="BQ773" s="7">
        <v>211.05496344377383</v>
      </c>
      <c r="BR773" s="7">
        <v>215.68691203121276</v>
      </c>
      <c r="BS773" s="7">
        <v>206.51534018337236</v>
      </c>
      <c r="BT773" s="7" t="s">
        <v>297</v>
      </c>
      <c r="BU773" s="7" t="s">
        <v>298</v>
      </c>
      <c r="BV773" s="7">
        <v>12.166666984558105</v>
      </c>
      <c r="BW773" s="7" t="s">
        <v>245</v>
      </c>
      <c r="BX773" s="9">
        <v>1.6749999523162842</v>
      </c>
      <c r="BY773" s="7" t="s">
        <v>231</v>
      </c>
      <c r="BZ773" s="7" t="s">
        <v>214</v>
      </c>
      <c r="CA773" s="25">
        <v>0</v>
      </c>
      <c r="CB773" s="25">
        <v>0</v>
      </c>
      <c r="CC773" s="25">
        <v>3</v>
      </c>
    </row>
    <row r="774" spans="1:81" x14ac:dyDescent="0.25">
      <c r="A774" s="7">
        <v>513</v>
      </c>
      <c r="B774" s="7">
        <v>44657</v>
      </c>
      <c r="C774" s="7" t="s">
        <v>2444</v>
      </c>
      <c r="D774" s="7" t="s">
        <v>2444</v>
      </c>
      <c r="E774" s="7" t="s">
        <v>2444</v>
      </c>
      <c r="F774" s="7" t="s">
        <v>223</v>
      </c>
      <c r="G774" s="7">
        <v>3</v>
      </c>
      <c r="H774" s="7" t="s">
        <v>255</v>
      </c>
      <c r="I774" s="8">
        <v>11.5</v>
      </c>
      <c r="J774" s="7" t="s">
        <v>214</v>
      </c>
      <c r="K774" s="8">
        <v>189.03414916992188</v>
      </c>
      <c r="L774" s="8">
        <v>6.8682126998901367</v>
      </c>
      <c r="M774" s="7" t="s">
        <v>761</v>
      </c>
      <c r="N774" s="7" t="s">
        <v>231</v>
      </c>
      <c r="O774" s="7" t="s">
        <v>256</v>
      </c>
      <c r="P774" s="7" t="s">
        <v>233</v>
      </c>
      <c r="Q774" s="7" t="s">
        <v>2445</v>
      </c>
      <c r="R774" s="7" t="s">
        <v>242</v>
      </c>
      <c r="T774" s="8">
        <v>0.57101643085479736</v>
      </c>
      <c r="U774" s="8">
        <v>0.63299936056137085</v>
      </c>
      <c r="V774" s="8">
        <v>0.59610831737518311</v>
      </c>
      <c r="W774" s="8">
        <v>0.51231282949447632</v>
      </c>
      <c r="X774" s="8">
        <v>0.30683878064155579</v>
      </c>
      <c r="Y774" s="8">
        <v>0.52311921119689941</v>
      </c>
      <c r="Z774" s="8">
        <v>0.31377202272415161</v>
      </c>
      <c r="AA774" s="8">
        <v>0.89702969789505005</v>
      </c>
      <c r="AB774" s="8">
        <v>0.85132789611816406</v>
      </c>
      <c r="AC774" s="8">
        <v>0.9286615252494812</v>
      </c>
      <c r="AD774" s="8">
        <v>0.80390834808349609</v>
      </c>
      <c r="AE774" s="8">
        <v>0.78327584266662598</v>
      </c>
      <c r="AF774" s="8">
        <v>0.87237387895584106</v>
      </c>
      <c r="AG774" s="8">
        <v>0.84577000141143799</v>
      </c>
      <c r="AH774" s="8">
        <v>3.5332608968019485E-2</v>
      </c>
      <c r="AI774" s="8">
        <v>0.24105297029018402</v>
      </c>
      <c r="AJ774" s="8">
        <v>0.40579399466514587</v>
      </c>
      <c r="AK774" s="8">
        <v>0.33070936799049377</v>
      </c>
      <c r="AL774" s="8">
        <v>0.15790152549743652</v>
      </c>
      <c r="AM774" s="8">
        <v>6.5581917762756348E-2</v>
      </c>
      <c r="AN774" s="8">
        <v>0.1999703049659729</v>
      </c>
      <c r="AO774" s="8">
        <v>5.7193972170352936E-2</v>
      </c>
      <c r="AP774" s="8">
        <v>-0.64934635162353516</v>
      </c>
      <c r="AQ774" s="8"/>
      <c r="AR774" s="8"/>
      <c r="AS774" s="8">
        <v>2.3667330505145108</v>
      </c>
      <c r="AT774" s="8">
        <v>2.4017339105222568</v>
      </c>
      <c r="AU774" s="8">
        <v>2.574639465949113</v>
      </c>
      <c r="AV774" s="8">
        <v>2.8042690605479166</v>
      </c>
      <c r="AW774" s="8">
        <v>1.5232965911877181</v>
      </c>
      <c r="AX774" s="8">
        <v>1.3884159149232831</v>
      </c>
      <c r="AY774" s="8">
        <v>1.6588756561917863</v>
      </c>
      <c r="AZ774" s="8">
        <v>2.8782677698364867</v>
      </c>
      <c r="BA774" s="8">
        <v>1.1637546136231431</v>
      </c>
      <c r="BB774" s="8">
        <v>1.2078052202680165</v>
      </c>
      <c r="BC774" s="8">
        <v>-0.74571029298007763</v>
      </c>
      <c r="BD774" s="8">
        <v>-1.321114960398873</v>
      </c>
      <c r="BE774" s="8">
        <v>1.4235981807476987</v>
      </c>
      <c r="BF774" s="8">
        <v>1.5598961526165143</v>
      </c>
      <c r="BG774" s="8">
        <v>4.4806768961682373</v>
      </c>
      <c r="BH774" s="8">
        <v>-3.353234742754875</v>
      </c>
      <c r="BI774" s="8">
        <v>-10.921129198543014</v>
      </c>
      <c r="BJ774" s="8">
        <v>9.3088906057397072</v>
      </c>
      <c r="BK774" s="8">
        <v>18.067244579859302</v>
      </c>
      <c r="BL774" s="8">
        <v>-1.4502122671097428</v>
      </c>
      <c r="BM774" s="8">
        <v>2.6887059788932688</v>
      </c>
      <c r="BN774" s="8">
        <v>180.56413972219698</v>
      </c>
      <c r="BO774" s="8">
        <v>195.37290793555877</v>
      </c>
      <c r="BP774" s="8">
        <v>209.67881283013557</v>
      </c>
      <c r="BQ774" s="8">
        <v>171.43716701620303</v>
      </c>
      <c r="BR774" s="8">
        <v>154.88088709993602</v>
      </c>
      <c r="BS774" s="8">
        <v>191.77554559021061</v>
      </c>
      <c r="BT774" s="7" t="s">
        <v>259</v>
      </c>
      <c r="BU774" s="7" t="s">
        <v>260</v>
      </c>
      <c r="BV774" s="7">
        <v>10.833333015441895</v>
      </c>
      <c r="BW774" s="7" t="s">
        <v>345</v>
      </c>
      <c r="BX774" s="9">
        <v>1.7999999523162842</v>
      </c>
      <c r="BY774" s="7" t="s">
        <v>231</v>
      </c>
      <c r="BZ774" s="7" t="s">
        <v>214</v>
      </c>
      <c r="CA774" s="25">
        <v>0</v>
      </c>
      <c r="CB774" s="25">
        <v>0</v>
      </c>
      <c r="CC774" s="25">
        <v>0</v>
      </c>
    </row>
    <row r="775" spans="1:81" x14ac:dyDescent="0.25">
      <c r="A775" s="7">
        <v>513</v>
      </c>
      <c r="B775" s="7">
        <v>44657</v>
      </c>
      <c r="C775" s="7" t="s">
        <v>2446</v>
      </c>
      <c r="D775" s="7" t="s">
        <v>2446</v>
      </c>
      <c r="E775" s="7" t="s">
        <v>2446</v>
      </c>
      <c r="F775" s="7" t="s">
        <v>373</v>
      </c>
      <c r="H775" s="7" t="s">
        <v>224</v>
      </c>
      <c r="I775" s="8">
        <v>24.5</v>
      </c>
      <c r="J775" s="7" t="s">
        <v>214</v>
      </c>
      <c r="K775" s="8">
        <v>591.682373046875</v>
      </c>
      <c r="L775" s="8">
        <v>4.7256999015808105</v>
      </c>
      <c r="M775" s="7" t="s">
        <v>447</v>
      </c>
      <c r="N775" s="7" t="s">
        <v>214</v>
      </c>
      <c r="O775" s="7" t="s">
        <v>283</v>
      </c>
      <c r="P775" s="7" t="s">
        <v>527</v>
      </c>
      <c r="Q775" s="7" t="s">
        <v>2447</v>
      </c>
      <c r="R775" s="7" t="s">
        <v>291</v>
      </c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>
        <v>0.88185339848698518</v>
      </c>
      <c r="AT775" s="8">
        <v>2.6055807136232358</v>
      </c>
      <c r="AU775" s="8">
        <v>2.8300654488683117</v>
      </c>
      <c r="AV775" s="8">
        <v>2.4861748317180434</v>
      </c>
      <c r="AW775" s="8">
        <v>1.3426630027734812</v>
      </c>
      <c r="AX775" s="8">
        <v>1.2542451242043309</v>
      </c>
      <c r="AY775" s="8">
        <v>1.6843386849899038</v>
      </c>
      <c r="AZ775" s="8">
        <v>1.1539081836408338</v>
      </c>
      <c r="BA775" s="8">
        <v>0.44948108221050515</v>
      </c>
      <c r="BB775" s="8">
        <v>0.26032917070128886</v>
      </c>
      <c r="BC775" s="8">
        <v>2.0618316705158208</v>
      </c>
      <c r="BD775" s="8">
        <v>2.1884747703965526</v>
      </c>
      <c r="BE775" s="8">
        <v>1.5417055479741679</v>
      </c>
      <c r="BF775" s="8">
        <v>1.6581187990473809</v>
      </c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7" t="s">
        <v>214</v>
      </c>
      <c r="BU775" s="7" t="s">
        <v>214</v>
      </c>
      <c r="BV775" s="7">
        <v>15.5</v>
      </c>
      <c r="BW775" s="7" t="s">
        <v>226</v>
      </c>
      <c r="BX775" s="9">
        <v>0</v>
      </c>
      <c r="BY775" s="7" t="s">
        <v>214</v>
      </c>
      <c r="BZ775" s="7" t="s">
        <v>214</v>
      </c>
      <c r="CA775" s="25">
        <v>0</v>
      </c>
      <c r="CB775" s="25">
        <v>0</v>
      </c>
      <c r="CC775" s="25">
        <v>0</v>
      </c>
    </row>
    <row r="776" spans="1:81" x14ac:dyDescent="0.25">
      <c r="A776" s="7">
        <v>513</v>
      </c>
      <c r="B776" s="7">
        <v>44657</v>
      </c>
      <c r="C776" s="7" t="s">
        <v>1171</v>
      </c>
      <c r="D776" s="7" t="s">
        <v>1172</v>
      </c>
      <c r="E776" s="7" t="s">
        <v>1172</v>
      </c>
      <c r="F776" s="7" t="s">
        <v>280</v>
      </c>
      <c r="G776" s="7">
        <v>2</v>
      </c>
      <c r="H776" s="7" t="s">
        <v>238</v>
      </c>
      <c r="I776" s="8">
        <v>13.5</v>
      </c>
      <c r="J776" s="7" t="s">
        <v>214</v>
      </c>
      <c r="K776" s="8">
        <v>254.10688781738281</v>
      </c>
      <c r="L776" s="8">
        <v>7.218686580657959</v>
      </c>
      <c r="M776" s="7" t="s">
        <v>289</v>
      </c>
      <c r="N776" s="7" t="s">
        <v>231</v>
      </c>
      <c r="O776" s="7" t="s">
        <v>290</v>
      </c>
      <c r="P776" s="7" t="s">
        <v>233</v>
      </c>
      <c r="Q776" s="7" t="s">
        <v>1173</v>
      </c>
      <c r="R776" s="7" t="s">
        <v>291</v>
      </c>
      <c r="T776" s="8">
        <v>0.86147528886795044</v>
      </c>
      <c r="U776" s="8">
        <v>0.83376842737197876</v>
      </c>
      <c r="V776" s="8">
        <v>0.83471560478210449</v>
      </c>
      <c r="W776" s="8">
        <v>0.72150027751922607</v>
      </c>
      <c r="X776" s="8">
        <v>0.48132196068763733</v>
      </c>
      <c r="Y776" s="8">
        <v>0.85099607706069946</v>
      </c>
      <c r="Z776" s="8">
        <v>0.76154977083206177</v>
      </c>
      <c r="AA776" s="8">
        <v>0.9255102276802063</v>
      </c>
      <c r="AB776" s="8">
        <v>0.89939785003662109</v>
      </c>
      <c r="AC776" s="8">
        <v>0.92544400691986084</v>
      </c>
      <c r="AD776" s="8">
        <v>0.88928884267807007</v>
      </c>
      <c r="AE776" s="8">
        <v>0.68373668193817139</v>
      </c>
      <c r="AF776" s="8">
        <v>0.92242878675460815</v>
      </c>
      <c r="AG776" s="8">
        <v>0.84484708309173584</v>
      </c>
      <c r="AH776" s="8">
        <v>8.29438716173172E-2</v>
      </c>
      <c r="AI776" s="8">
        <v>0.85371965169906616</v>
      </c>
      <c r="AJ776" s="8">
        <v>1.2547476291656494</v>
      </c>
      <c r="AK776" s="8">
        <v>1.0870972871780396</v>
      </c>
      <c r="AL776" s="8">
        <v>0.52203083038330078</v>
      </c>
      <c r="AM776" s="8">
        <v>0.24150054156780243</v>
      </c>
      <c r="AN776" s="8">
        <v>0.76366168260574341</v>
      </c>
      <c r="AO776" s="8">
        <v>0.32586890459060669</v>
      </c>
      <c r="AP776" s="8">
        <v>-0.20666085183620453</v>
      </c>
      <c r="AQ776" s="8"/>
      <c r="AR776" s="8"/>
      <c r="AS776" s="8">
        <v>-2.1810350285053897</v>
      </c>
      <c r="AT776" s="8">
        <v>-1.7573575502463517</v>
      </c>
      <c r="AU776" s="8">
        <v>-1.9720878893268081</v>
      </c>
      <c r="AV776" s="8">
        <v>-1.3821879628825087</v>
      </c>
      <c r="AW776" s="8">
        <v>-1.3828465183113579</v>
      </c>
      <c r="AX776" s="8">
        <v>-0.98964877570207854</v>
      </c>
      <c r="AY776" s="8">
        <v>-0.80742798500581103</v>
      </c>
      <c r="AZ776" s="8">
        <v>-0.20115290918738044</v>
      </c>
      <c r="BA776" s="8">
        <v>-1.027361746232319</v>
      </c>
      <c r="BB776" s="8">
        <v>-0.40962930300359635</v>
      </c>
      <c r="BC776" s="8">
        <v>-0.70802629102046644</v>
      </c>
      <c r="BD776" s="8">
        <v>0.12869420007671895</v>
      </c>
      <c r="BE776" s="8">
        <v>-1.3464642430670253</v>
      </c>
      <c r="BF776" s="8">
        <v>-0.76854705015753266</v>
      </c>
      <c r="BG776" s="7">
        <v>-6.2664009528394455</v>
      </c>
      <c r="BH776" s="7">
        <v>-33.45689771744113</v>
      </c>
      <c r="BI776" s="7">
        <v>3.4756014156655688</v>
      </c>
      <c r="BJ776" s="7">
        <v>4.0025744579609226</v>
      </c>
      <c r="BK776" s="7">
        <v>11.228011411693743</v>
      </c>
      <c r="BL776" s="7">
        <v>1.3687213306492034</v>
      </c>
      <c r="BM776" s="7">
        <v>-3.274731675718523</v>
      </c>
      <c r="BN776" s="7">
        <v>270.03024425680195</v>
      </c>
      <c r="BO776" s="7">
        <v>339.12316936741746</v>
      </c>
      <c r="BP776" s="7">
        <v>245.27514522709814</v>
      </c>
      <c r="BQ776" s="7">
        <v>243.93607042968483</v>
      </c>
      <c r="BR776" s="7">
        <v>225.57573745534725</v>
      </c>
      <c r="BS776" s="7">
        <v>250.62887264117745</v>
      </c>
      <c r="BT776" s="7" t="s">
        <v>317</v>
      </c>
      <c r="BU776" s="7" t="s">
        <v>318</v>
      </c>
      <c r="BV776" s="7">
        <v>13.833333015441895</v>
      </c>
      <c r="BW776" s="7" t="s">
        <v>238</v>
      </c>
      <c r="BX776" s="9">
        <v>1.9700000286102295</v>
      </c>
      <c r="BY776" s="7" t="s">
        <v>231</v>
      </c>
      <c r="BZ776" s="7" t="s">
        <v>214</v>
      </c>
      <c r="CA776" s="25">
        <v>0</v>
      </c>
      <c r="CB776" s="25">
        <v>0</v>
      </c>
      <c r="CC776" s="25">
        <v>2</v>
      </c>
    </row>
    <row r="777" spans="1:81" x14ac:dyDescent="0.25">
      <c r="A777" s="7">
        <v>513</v>
      </c>
      <c r="B777" s="7">
        <v>44657</v>
      </c>
      <c r="C777" s="7" t="s">
        <v>1174</v>
      </c>
      <c r="D777" s="7" t="s">
        <v>1175</v>
      </c>
      <c r="E777" s="7" t="s">
        <v>1175</v>
      </c>
      <c r="F777" s="7" t="s">
        <v>360</v>
      </c>
      <c r="H777" s="7" t="s">
        <v>224</v>
      </c>
      <c r="I777" s="8">
        <v>24.5</v>
      </c>
      <c r="J777" s="7" t="s">
        <v>214</v>
      </c>
      <c r="K777" s="8">
        <v>4609.6708984375</v>
      </c>
      <c r="L777" s="8">
        <v>0.80528491735458374</v>
      </c>
      <c r="M777" s="7" t="s">
        <v>349</v>
      </c>
      <c r="N777" s="7" t="s">
        <v>214</v>
      </c>
      <c r="O777" s="7" t="s">
        <v>214</v>
      </c>
      <c r="P777" s="7" t="s">
        <v>488</v>
      </c>
      <c r="Q777" s="7" t="s">
        <v>1176</v>
      </c>
      <c r="R777" s="7" t="s">
        <v>242</v>
      </c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>
        <v>-9.721197864838918E-2</v>
      </c>
      <c r="AT777" s="8">
        <v>-0.74047235833105596</v>
      </c>
      <c r="AU777" s="8">
        <v>-0.88098004292093002</v>
      </c>
      <c r="AV777" s="8">
        <v>-0.15618026878582411</v>
      </c>
      <c r="AW777" s="8">
        <v>0.22761763545721575</v>
      </c>
      <c r="AX777" s="8">
        <v>-0.40599462703184158</v>
      </c>
      <c r="AY777" s="8">
        <v>-0.90064968065994155</v>
      </c>
      <c r="AZ777" s="8">
        <v>-0.19515059009743577</v>
      </c>
      <c r="BA777" s="8">
        <v>-0.4635600285588139</v>
      </c>
      <c r="BB777" s="8">
        <v>0.17536927803885943</v>
      </c>
      <c r="BC777" s="8">
        <v>-1.255736538022048</v>
      </c>
      <c r="BD777" s="8">
        <v>-0.54738691638025572</v>
      </c>
      <c r="BE777" s="8">
        <v>-0.56175343889215112</v>
      </c>
      <c r="BF777" s="8">
        <v>-0.31163591376459232</v>
      </c>
      <c r="BT777" s="7" t="s">
        <v>352</v>
      </c>
      <c r="BU777" s="7" t="s">
        <v>353</v>
      </c>
      <c r="BV777" s="7">
        <v>17.5</v>
      </c>
      <c r="BW777" s="7" t="s">
        <v>312</v>
      </c>
      <c r="BX777" s="9">
        <v>0</v>
      </c>
      <c r="BY777" s="7" t="s">
        <v>214</v>
      </c>
      <c r="BZ777" s="7" t="s">
        <v>214</v>
      </c>
      <c r="CA777" s="25">
        <v>0</v>
      </c>
      <c r="CB777" s="25">
        <v>0</v>
      </c>
      <c r="CC777" s="25">
        <v>0</v>
      </c>
    </row>
    <row r="778" spans="1:81" x14ac:dyDescent="0.25">
      <c r="A778" s="7">
        <v>513</v>
      </c>
      <c r="B778" s="7">
        <v>44657</v>
      </c>
      <c r="C778" s="7" t="s">
        <v>1177</v>
      </c>
      <c r="D778" s="7" t="s">
        <v>1178</v>
      </c>
      <c r="E778" s="7" t="s">
        <v>1178</v>
      </c>
      <c r="F778" s="7" t="s">
        <v>212</v>
      </c>
      <c r="H778" s="7" t="s">
        <v>224</v>
      </c>
      <c r="I778" s="8">
        <v>24.5</v>
      </c>
      <c r="J778" s="7" t="s">
        <v>214</v>
      </c>
      <c r="K778" s="8">
        <v>111.11321258544922</v>
      </c>
      <c r="L778" s="8">
        <v>3.0362770557403564</v>
      </c>
      <c r="M778" s="7" t="s">
        <v>349</v>
      </c>
      <c r="N778" s="7" t="s">
        <v>214</v>
      </c>
      <c r="O778" s="7" t="s">
        <v>343</v>
      </c>
      <c r="P778" s="7" t="s">
        <v>936</v>
      </c>
      <c r="Q778" s="7" t="s">
        <v>1179</v>
      </c>
      <c r="R778" s="7" t="s">
        <v>242</v>
      </c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>
        <v>0.76939305649729617</v>
      </c>
      <c r="AT778" s="8">
        <v>2.3455388376270241</v>
      </c>
      <c r="AU778" s="8">
        <v>0.18373469822270436</v>
      </c>
      <c r="AV778" s="8">
        <v>1.8500702511456113</v>
      </c>
      <c r="AW778" s="8">
        <v>1.4828632443349297</v>
      </c>
      <c r="AX778" s="8">
        <v>1.9091333140582667</v>
      </c>
      <c r="AY778" s="8">
        <v>0.88205850738714897</v>
      </c>
      <c r="AZ778" s="8">
        <v>1.4856746056926911</v>
      </c>
      <c r="BA778" s="8">
        <v>-0.4407379632377954</v>
      </c>
      <c r="BB778" s="8">
        <v>0.25676668801688496</v>
      </c>
      <c r="BC778" s="8">
        <v>0.14990977378820444</v>
      </c>
      <c r="BD778" s="8">
        <v>0.76602621235967228</v>
      </c>
      <c r="BE778" s="8">
        <v>0.5045368861654147</v>
      </c>
      <c r="BF778" s="8">
        <v>1.4355349848166918</v>
      </c>
      <c r="BT778" s="7" t="s">
        <v>352</v>
      </c>
      <c r="BU778" s="7" t="s">
        <v>353</v>
      </c>
      <c r="BV778" s="7">
        <v>9.5</v>
      </c>
      <c r="BW778" s="7" t="s">
        <v>213</v>
      </c>
      <c r="BX778" s="9">
        <v>0</v>
      </c>
      <c r="BY778" s="7" t="s">
        <v>214</v>
      </c>
      <c r="BZ778" s="7" t="s">
        <v>214</v>
      </c>
      <c r="CA778" s="25">
        <v>0</v>
      </c>
      <c r="CB778" s="25">
        <v>0</v>
      </c>
      <c r="CC778" s="25">
        <v>0</v>
      </c>
    </row>
    <row r="779" spans="1:81" x14ac:dyDescent="0.25">
      <c r="A779" s="7">
        <v>513</v>
      </c>
      <c r="B779" s="7">
        <v>44657</v>
      </c>
      <c r="C779" s="7" t="s">
        <v>17520</v>
      </c>
      <c r="D779" s="7" t="s">
        <v>17520</v>
      </c>
      <c r="E779" s="7" t="s">
        <v>17520</v>
      </c>
      <c r="F779" s="7" t="s">
        <v>360</v>
      </c>
      <c r="H779" s="7" t="s">
        <v>224</v>
      </c>
      <c r="I779" s="8">
        <v>24.5</v>
      </c>
      <c r="J779" s="7" t="s">
        <v>214</v>
      </c>
      <c r="K779" s="8">
        <v>481.53311157226563</v>
      </c>
      <c r="L779" s="8">
        <v>3.2888998985290527</v>
      </c>
      <c r="M779" s="7" t="s">
        <v>361</v>
      </c>
      <c r="N779" s="7" t="s">
        <v>214</v>
      </c>
      <c r="O779" s="7" t="s">
        <v>214</v>
      </c>
      <c r="P779" s="7" t="s">
        <v>362</v>
      </c>
      <c r="Q779" s="7" t="s">
        <v>17521</v>
      </c>
      <c r="R779" s="7" t="s">
        <v>242</v>
      </c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7" t="s">
        <v>214</v>
      </c>
      <c r="BU779" s="7" t="s">
        <v>214</v>
      </c>
      <c r="BV779" s="7">
        <v>24.5</v>
      </c>
      <c r="BW779" s="7" t="s">
        <v>224</v>
      </c>
      <c r="BX779" s="9">
        <v>0</v>
      </c>
      <c r="BY779" s="7" t="s">
        <v>214</v>
      </c>
      <c r="BZ779" s="7" t="s">
        <v>214</v>
      </c>
      <c r="CA779" s="25">
        <v>0</v>
      </c>
      <c r="CB779" s="25">
        <v>0</v>
      </c>
      <c r="CC779" s="25">
        <v>0</v>
      </c>
    </row>
    <row r="780" spans="1:81" x14ac:dyDescent="0.25">
      <c r="A780" s="7">
        <v>513</v>
      </c>
      <c r="B780" s="7">
        <v>44657</v>
      </c>
      <c r="C780" s="7" t="s">
        <v>1180</v>
      </c>
      <c r="D780" s="7" t="s">
        <v>1181</v>
      </c>
      <c r="E780" s="7" t="s">
        <v>1181</v>
      </c>
      <c r="F780" s="7" t="s">
        <v>266</v>
      </c>
      <c r="H780" s="7" t="s">
        <v>226</v>
      </c>
      <c r="I780" s="8">
        <v>15.5</v>
      </c>
      <c r="J780" s="7" t="s">
        <v>281</v>
      </c>
      <c r="K780" s="8">
        <v>290.21859741210938</v>
      </c>
      <c r="L780" s="8">
        <v>5.0945549011230469</v>
      </c>
      <c r="M780" s="7" t="s">
        <v>289</v>
      </c>
      <c r="N780" s="7" t="s">
        <v>295</v>
      </c>
      <c r="O780" s="7" t="s">
        <v>290</v>
      </c>
      <c r="P780" s="7" t="s">
        <v>269</v>
      </c>
      <c r="Q780" s="7" t="s">
        <v>19160</v>
      </c>
      <c r="R780" s="7" t="s">
        <v>291</v>
      </c>
      <c r="T780" s="8">
        <v>0.8983389139175415</v>
      </c>
      <c r="U780" s="8">
        <v>0.84229481220245361</v>
      </c>
      <c r="V780" s="8">
        <v>0.89701187610626221</v>
      </c>
      <c r="W780" s="8">
        <v>0.74376696348190308</v>
      </c>
      <c r="X780" s="8">
        <v>0.55609029531478882</v>
      </c>
      <c r="Y780" s="8">
        <v>0.85992175340652466</v>
      </c>
      <c r="Z780" s="8">
        <v>0.74198758602142334</v>
      </c>
      <c r="AA780" s="8">
        <v>0.92908835411071777</v>
      </c>
      <c r="AB780" s="8">
        <v>0.898235023021698</v>
      </c>
      <c r="AC780" s="8">
        <v>0.92024421691894531</v>
      </c>
      <c r="AD780" s="8">
        <v>0.8433232307434082</v>
      </c>
      <c r="AE780" s="8">
        <v>0.82096493244171143</v>
      </c>
      <c r="AF780" s="8">
        <v>0.89783138036727905</v>
      </c>
      <c r="AG780" s="8">
        <v>0.84046727418899536</v>
      </c>
      <c r="AH780" s="8">
        <v>0.14577032625675201</v>
      </c>
      <c r="AI780" s="8">
        <v>1.5645790100097656</v>
      </c>
      <c r="AJ780" s="8">
        <v>2.2277164459228516</v>
      </c>
      <c r="AK780" s="8">
        <v>2.0531134605407715</v>
      </c>
      <c r="AL780" s="8">
        <v>0.94576096534729004</v>
      </c>
      <c r="AM780" s="8">
        <v>0.49035719037055969</v>
      </c>
      <c r="AN780" s="8">
        <v>1.3561795949935913</v>
      </c>
      <c r="AO780" s="8">
        <v>0.55798959732055664</v>
      </c>
      <c r="AP780" s="8">
        <v>-9.8589450120925903E-2</v>
      </c>
      <c r="AQ780" s="8"/>
      <c r="AR780" s="8"/>
      <c r="AS780" s="8">
        <v>-1.5375777490743496</v>
      </c>
      <c r="AT780" s="8">
        <v>-1.408117776811356</v>
      </c>
      <c r="AU780" s="8">
        <v>0.2778784589968965</v>
      </c>
      <c r="AV780" s="8">
        <v>0.28292286531349514</v>
      </c>
      <c r="AW780" s="8">
        <v>-0.98172322869769546</v>
      </c>
      <c r="AX780" s="8">
        <v>-1.3656999308707567</v>
      </c>
      <c r="AY780" s="8">
        <v>0.96783584453548621</v>
      </c>
      <c r="AZ780" s="8">
        <v>0.9500289971605107</v>
      </c>
      <c r="BA780" s="8">
        <v>-1.1024144852253068</v>
      </c>
      <c r="BB780" s="8">
        <v>-1.1930319686816959</v>
      </c>
      <c r="BC780" s="8">
        <v>-0.76175368683581224</v>
      </c>
      <c r="BD780" s="8">
        <v>-0.12212767792708396</v>
      </c>
      <c r="BE780" s="8">
        <v>-0.52295914105013031</v>
      </c>
      <c r="BF780" s="8">
        <v>-0.47600424863614776</v>
      </c>
      <c r="BG780" s="8">
        <v>-39.145151043222938</v>
      </c>
      <c r="BH780" s="8">
        <v>-49.600631809528359</v>
      </c>
      <c r="BI780" s="8">
        <v>-26.645011924314421</v>
      </c>
      <c r="BJ780" s="8">
        <v>-6.7532332591611528</v>
      </c>
      <c r="BK780" s="8">
        <v>-7.8309408832447467</v>
      </c>
      <c r="BL780" s="8">
        <v>-7.3085731550204649</v>
      </c>
      <c r="BM780" s="8">
        <v>-22.880590345748683</v>
      </c>
      <c r="BN780" s="8">
        <v>403.82510572460268</v>
      </c>
      <c r="BO780" s="8">
        <v>434.16885535726715</v>
      </c>
      <c r="BP780" s="8">
        <v>367.54737729914399</v>
      </c>
      <c r="BQ780" s="8">
        <v>309.81773625681495</v>
      </c>
      <c r="BR780" s="8">
        <v>312.94544420763373</v>
      </c>
      <c r="BS780" s="8">
        <v>311.42943591344772</v>
      </c>
      <c r="BT780" s="7" t="s">
        <v>317</v>
      </c>
      <c r="BU780" s="7" t="s">
        <v>318</v>
      </c>
      <c r="BV780" s="7">
        <v>13.5</v>
      </c>
      <c r="BW780" s="7" t="s">
        <v>238</v>
      </c>
      <c r="BX780" s="9">
        <v>2.4000000953674316</v>
      </c>
      <c r="BY780" s="7" t="s">
        <v>295</v>
      </c>
      <c r="BZ780" s="7" t="s">
        <v>214</v>
      </c>
      <c r="CA780" s="25">
        <v>0</v>
      </c>
      <c r="CB780" s="25">
        <v>0</v>
      </c>
      <c r="CC780" s="25">
        <v>2</v>
      </c>
    </row>
    <row r="781" spans="1:81" x14ac:dyDescent="0.25">
      <c r="A781" s="7">
        <v>513</v>
      </c>
      <c r="B781" s="7">
        <v>44657</v>
      </c>
      <c r="C781" s="7" t="s">
        <v>1182</v>
      </c>
      <c r="D781" s="7" t="s">
        <v>1183</v>
      </c>
      <c r="E781" s="7" t="s">
        <v>1183</v>
      </c>
      <c r="F781" s="7" t="s">
        <v>280</v>
      </c>
      <c r="H781" s="7" t="s">
        <v>224</v>
      </c>
      <c r="I781" s="8">
        <v>24.5</v>
      </c>
      <c r="J781" s="7" t="s">
        <v>214</v>
      </c>
      <c r="K781" s="8">
        <v>448.90643310546875</v>
      </c>
      <c r="L781" s="8">
        <v>4.8267998695373535</v>
      </c>
      <c r="M781" s="7" t="s">
        <v>639</v>
      </c>
      <c r="N781" s="7" t="s">
        <v>214</v>
      </c>
      <c r="O781" s="7" t="s">
        <v>396</v>
      </c>
      <c r="P781" s="7" t="s">
        <v>284</v>
      </c>
      <c r="Q781" s="7" t="s">
        <v>1184</v>
      </c>
      <c r="R781" s="7" t="s">
        <v>291</v>
      </c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>
        <v>0.95635084126644143</v>
      </c>
      <c r="AT781" s="8">
        <v>2.5966465696256593</v>
      </c>
      <c r="AU781" s="8">
        <v>-1.1340398289340992</v>
      </c>
      <c r="AV781" s="8">
        <v>-0.37808270497109026</v>
      </c>
      <c r="AW781" s="8">
        <v>1.5853126065283438</v>
      </c>
      <c r="AX781" s="8">
        <v>1.5298280395884787</v>
      </c>
      <c r="AY781" s="8">
        <v>1.778043459824989</v>
      </c>
      <c r="AZ781" s="8">
        <v>1.9902099709707464</v>
      </c>
      <c r="BA781" s="8">
        <v>0.9899895848611775</v>
      </c>
      <c r="BB781" s="8">
        <v>1.2053125885570786</v>
      </c>
      <c r="BC781" s="8">
        <v>0.9899895848611775</v>
      </c>
      <c r="BD781" s="8">
        <v>1.2053125885570786</v>
      </c>
      <c r="BE781" s="8">
        <v>0.86094104140133842</v>
      </c>
      <c r="BF781" s="8">
        <v>1.3582045087213253</v>
      </c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7" t="s">
        <v>214</v>
      </c>
      <c r="BU781" s="7" t="s">
        <v>214</v>
      </c>
      <c r="BV781" s="7">
        <v>14.5</v>
      </c>
      <c r="BW781" s="7" t="s">
        <v>287</v>
      </c>
      <c r="BX781" s="9">
        <v>0</v>
      </c>
      <c r="BY781" s="7" t="s">
        <v>214</v>
      </c>
      <c r="BZ781" s="7" t="s">
        <v>214</v>
      </c>
      <c r="CA781" s="25">
        <v>0</v>
      </c>
      <c r="CB781" s="25">
        <v>0</v>
      </c>
      <c r="CC781" s="25">
        <v>0</v>
      </c>
    </row>
    <row r="782" spans="1:81" x14ac:dyDescent="0.25">
      <c r="A782" s="7">
        <v>513</v>
      </c>
      <c r="B782" s="7">
        <v>44657</v>
      </c>
      <c r="C782" s="7" t="s">
        <v>1185</v>
      </c>
      <c r="D782" s="7" t="s">
        <v>1185</v>
      </c>
      <c r="E782" s="7" t="s">
        <v>1185</v>
      </c>
      <c r="F782" s="7" t="s">
        <v>446</v>
      </c>
      <c r="H782" s="7" t="s">
        <v>224</v>
      </c>
      <c r="I782" s="8">
        <v>24.5</v>
      </c>
      <c r="J782" s="7" t="s">
        <v>214</v>
      </c>
      <c r="K782" s="8">
        <v>283.27218627929688</v>
      </c>
      <c r="L782" s="8">
        <v>0.60509997606277466</v>
      </c>
      <c r="M782" s="7" t="s">
        <v>349</v>
      </c>
      <c r="N782" s="7" t="s">
        <v>214</v>
      </c>
      <c r="O782" s="7" t="s">
        <v>214</v>
      </c>
      <c r="P782" s="7" t="s">
        <v>410</v>
      </c>
      <c r="Q782" s="7" t="s">
        <v>1186</v>
      </c>
      <c r="R782" s="7" t="s">
        <v>242</v>
      </c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>
        <v>0.90116667347359225</v>
      </c>
      <c r="AT782" s="8">
        <v>2.6673465427838567</v>
      </c>
      <c r="AU782" s="8">
        <v>-1.0214783156811</v>
      </c>
      <c r="AV782" s="8">
        <v>-0.39393321931013714</v>
      </c>
      <c r="AW782" s="8">
        <v>1.5280492606815002</v>
      </c>
      <c r="AX782" s="8">
        <v>1.9886495864370872</v>
      </c>
      <c r="AY782" s="8">
        <v>-1.4160985842507059</v>
      </c>
      <c r="AZ782" s="8">
        <v>-0.71903519625208479</v>
      </c>
      <c r="BA782" s="8">
        <v>-0.43904316228848789</v>
      </c>
      <c r="BB782" s="8">
        <v>0.2589291549420652</v>
      </c>
      <c r="BC782" s="8">
        <v>-2.5451823433902949</v>
      </c>
      <c r="BD782" s="8">
        <v>-1.6492172106590794</v>
      </c>
      <c r="BE782" s="8">
        <v>-0.49876441190924936</v>
      </c>
      <c r="BF782" s="8">
        <v>0.3587899429902846</v>
      </c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7" t="s">
        <v>352</v>
      </c>
      <c r="BU782" s="7" t="s">
        <v>353</v>
      </c>
      <c r="BV782" s="7">
        <v>10.5</v>
      </c>
      <c r="BW782" s="7" t="s">
        <v>345</v>
      </c>
      <c r="BX782" s="9">
        <v>0</v>
      </c>
      <c r="BY782" s="7" t="s">
        <v>214</v>
      </c>
      <c r="BZ782" s="7" t="s">
        <v>214</v>
      </c>
      <c r="CA782" s="25">
        <v>0</v>
      </c>
      <c r="CB782" s="25">
        <v>0</v>
      </c>
      <c r="CC782" s="25">
        <v>0</v>
      </c>
    </row>
    <row r="783" spans="1:81" x14ac:dyDescent="0.25">
      <c r="A783" s="7">
        <v>513</v>
      </c>
      <c r="B783" s="7">
        <v>44657</v>
      </c>
      <c r="C783" s="7" t="s">
        <v>1187</v>
      </c>
      <c r="D783" s="7" t="s">
        <v>1187</v>
      </c>
      <c r="E783" s="7" t="s">
        <v>1187</v>
      </c>
      <c r="F783" s="7" t="s">
        <v>446</v>
      </c>
      <c r="H783" s="7" t="s">
        <v>224</v>
      </c>
      <c r="I783" s="8">
        <v>24.5</v>
      </c>
      <c r="J783" s="7" t="s">
        <v>214</v>
      </c>
      <c r="K783" s="8">
        <v>151.52995300292969</v>
      </c>
      <c r="L783" s="8">
        <v>5.0911092758178711</v>
      </c>
      <c r="M783" s="7" t="s">
        <v>349</v>
      </c>
      <c r="N783" s="7" t="s">
        <v>214</v>
      </c>
      <c r="O783" s="7" t="s">
        <v>214</v>
      </c>
      <c r="P783" s="7" t="s">
        <v>217</v>
      </c>
      <c r="Q783" s="7" t="s">
        <v>1188</v>
      </c>
      <c r="R783" s="7" t="s">
        <v>242</v>
      </c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>
        <v>0.88674483512097135</v>
      </c>
      <c r="AT783" s="8">
        <v>2.4085168077848529</v>
      </c>
      <c r="AU783" s="8">
        <v>1.4050377452957505</v>
      </c>
      <c r="AV783" s="8">
        <v>1.8039828732258456</v>
      </c>
      <c r="AW783" s="8">
        <v>1.6457751898612729</v>
      </c>
      <c r="AX783" s="8">
        <v>1.924418792152347</v>
      </c>
      <c r="AY783" s="8">
        <v>1.7063416804828362</v>
      </c>
      <c r="AZ783" s="8">
        <v>1.5816634532990757</v>
      </c>
      <c r="BA783" s="8">
        <v>-0.30222691738839458</v>
      </c>
      <c r="BB783" s="8">
        <v>0.25715531009507925</v>
      </c>
      <c r="BC783" s="8">
        <v>-1.5157227050068196</v>
      </c>
      <c r="BD783" s="8">
        <v>-1.3385921790220892</v>
      </c>
      <c r="BE783" s="8">
        <v>0.63765830472760276</v>
      </c>
      <c r="BF783" s="8">
        <v>1.1061908429225187</v>
      </c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7" t="s">
        <v>352</v>
      </c>
      <c r="BU783" s="7" t="s">
        <v>353</v>
      </c>
      <c r="BV783" s="7">
        <v>8</v>
      </c>
      <c r="BW783" s="7" t="s">
        <v>222</v>
      </c>
      <c r="BX783" s="9">
        <v>0</v>
      </c>
      <c r="BY783" s="7" t="s">
        <v>214</v>
      </c>
      <c r="BZ783" s="7" t="s">
        <v>214</v>
      </c>
      <c r="CA783" s="25">
        <v>0</v>
      </c>
      <c r="CB783" s="25">
        <v>0</v>
      </c>
      <c r="CC783" s="25">
        <v>0</v>
      </c>
    </row>
    <row r="784" spans="1:81" x14ac:dyDescent="0.25">
      <c r="A784" s="7">
        <v>513</v>
      </c>
      <c r="B784" s="7">
        <v>44657</v>
      </c>
      <c r="C784" s="7" t="s">
        <v>1189</v>
      </c>
      <c r="D784" s="7" t="s">
        <v>1190</v>
      </c>
      <c r="E784" s="7" t="s">
        <v>1190</v>
      </c>
      <c r="F784" s="7" t="s">
        <v>373</v>
      </c>
      <c r="G784" s="7">
        <v>2</v>
      </c>
      <c r="H784" s="7" t="s">
        <v>345</v>
      </c>
      <c r="I784" s="8">
        <v>10.5</v>
      </c>
      <c r="J784" s="7" t="s">
        <v>414</v>
      </c>
      <c r="K784" s="8">
        <v>223.13937377929688</v>
      </c>
      <c r="L784" s="8">
        <v>0.51469999551773071</v>
      </c>
      <c r="M784" s="7" t="s">
        <v>322</v>
      </c>
      <c r="N784" s="7" t="s">
        <v>231</v>
      </c>
      <c r="O784" s="7" t="s">
        <v>214</v>
      </c>
      <c r="P784" s="7" t="s">
        <v>527</v>
      </c>
      <c r="Q784" s="7" t="s">
        <v>1192</v>
      </c>
      <c r="R784" s="7" t="s">
        <v>291</v>
      </c>
      <c r="T784" s="8">
        <v>0.77373743057250977</v>
      </c>
      <c r="U784" s="8">
        <v>0.8276745080947876</v>
      </c>
      <c r="V784" s="8">
        <v>0.75677520036697388</v>
      </c>
      <c r="W784" s="8">
        <v>0.63364982604980469</v>
      </c>
      <c r="X784" s="8">
        <v>0.20444312691688538</v>
      </c>
      <c r="Y784" s="8">
        <v>0.68806874752044678</v>
      </c>
      <c r="Z784" s="8">
        <v>0.59070897102355957</v>
      </c>
      <c r="AA784" s="8">
        <v>0.90395110845565796</v>
      </c>
      <c r="AB784" s="8">
        <v>0.92154741287231445</v>
      </c>
      <c r="AC784" s="8">
        <v>0.86813271045684814</v>
      </c>
      <c r="AD784" s="8">
        <v>0.89198899269104004</v>
      </c>
      <c r="AE784" s="8">
        <v>0.70428508520126343</v>
      </c>
      <c r="AF784" s="8">
        <v>0.85409504175186157</v>
      </c>
      <c r="AG784" s="8">
        <v>0.84084039926528931</v>
      </c>
      <c r="AH784" s="8">
        <v>9.2384301126003265E-2</v>
      </c>
      <c r="AI784" s="8">
        <v>0.85404336452484131</v>
      </c>
      <c r="AJ784" s="8">
        <v>1.3873447179794312</v>
      </c>
      <c r="AK784" s="8">
        <v>1.0977681875228882</v>
      </c>
      <c r="AL784" s="8">
        <v>0.51064938306808472</v>
      </c>
      <c r="AM784" s="8">
        <v>0.11425331979990005</v>
      </c>
      <c r="AN784" s="8">
        <v>0.68773186206817627</v>
      </c>
      <c r="AO784" s="8">
        <v>0.28153479099273682</v>
      </c>
      <c r="AP784" s="8">
        <v>0.73346966505050659</v>
      </c>
      <c r="AQ784" s="8"/>
      <c r="AR784" s="8"/>
      <c r="AS784" s="8">
        <v>1.9907473188253186</v>
      </c>
      <c r="AT784" s="8">
        <v>1.3383542230484238</v>
      </c>
      <c r="AU784" s="8">
        <v>1.7968392720443309</v>
      </c>
      <c r="AV784" s="8">
        <v>1.2226023683684601</v>
      </c>
      <c r="AW784" s="8">
        <v>2.4211064405971934</v>
      </c>
      <c r="AX784" s="8">
        <v>1.6627044075148281</v>
      </c>
      <c r="AY784" s="8">
        <v>2.5744812589726185</v>
      </c>
      <c r="AZ784" s="8">
        <v>1.8274056245992538</v>
      </c>
      <c r="BA784" s="8">
        <v>2.4347548666525318</v>
      </c>
      <c r="BB784" s="8">
        <v>1.6517658795831953</v>
      </c>
      <c r="BC784" s="8">
        <v>3.0539716292709231</v>
      </c>
      <c r="BD784" s="8">
        <v>2.1742309030942422</v>
      </c>
      <c r="BE784" s="8">
        <v>2.378650131060486</v>
      </c>
      <c r="BF784" s="8">
        <v>1.6461772343680672</v>
      </c>
      <c r="BG784" s="7">
        <v>33.82943543371956</v>
      </c>
      <c r="BH784" s="7">
        <v>32.981670162999947</v>
      </c>
      <c r="BI784" s="7">
        <v>40.07781353054915</v>
      </c>
      <c r="BJ784" s="7">
        <v>27.783927144110422</v>
      </c>
      <c r="BK784" s="7">
        <v>39.139878988325187</v>
      </c>
      <c r="BL784" s="7">
        <v>20.36959781532811</v>
      </c>
      <c r="BM784" s="7">
        <v>32.363720512505395</v>
      </c>
      <c r="BN784" s="7">
        <v>147.65258339942349</v>
      </c>
      <c r="BO784" s="7">
        <v>149.54428151562558</v>
      </c>
      <c r="BP784" s="7">
        <v>133.70999164279519</v>
      </c>
      <c r="BQ784" s="7">
        <v>161.1424927386328</v>
      </c>
      <c r="BR784" s="7">
        <v>135.80289290677345</v>
      </c>
      <c r="BS784" s="7">
        <v>177.6867807728124</v>
      </c>
      <c r="BT784" s="7" t="s">
        <v>476</v>
      </c>
      <c r="BU784" s="7" t="s">
        <v>477</v>
      </c>
      <c r="BV784" s="7">
        <v>10.5</v>
      </c>
      <c r="BW784" s="7" t="s">
        <v>345</v>
      </c>
      <c r="BX784" s="9">
        <v>1.6749999523162842</v>
      </c>
      <c r="BY784" s="7" t="s">
        <v>231</v>
      </c>
      <c r="BZ784" s="7" t="s">
        <v>214</v>
      </c>
      <c r="CA784" s="25">
        <v>0</v>
      </c>
      <c r="CB784" s="25">
        <v>0</v>
      </c>
      <c r="CC784" s="25">
        <v>0</v>
      </c>
    </row>
    <row r="785" spans="1:81" x14ac:dyDescent="0.25">
      <c r="A785" s="7">
        <v>513</v>
      </c>
      <c r="B785" s="7">
        <v>44657</v>
      </c>
      <c r="C785" s="7" t="s">
        <v>3818</v>
      </c>
      <c r="D785" s="7" t="s">
        <v>3818</v>
      </c>
      <c r="E785" s="7" t="s">
        <v>3818</v>
      </c>
      <c r="F785" s="7" t="s">
        <v>212</v>
      </c>
      <c r="H785" s="7" t="s">
        <v>224</v>
      </c>
      <c r="I785" s="8">
        <v>24.5</v>
      </c>
      <c r="J785" s="7" t="s">
        <v>214</v>
      </c>
      <c r="K785" s="8">
        <v>179.31288146972656</v>
      </c>
      <c r="L785" s="8">
        <v>1.3642386198043823</v>
      </c>
      <c r="M785" s="7" t="s">
        <v>349</v>
      </c>
      <c r="N785" s="7" t="s">
        <v>214</v>
      </c>
      <c r="O785" s="7" t="s">
        <v>214</v>
      </c>
      <c r="P785" s="7" t="s">
        <v>217</v>
      </c>
      <c r="Q785" s="7" t="s">
        <v>3819</v>
      </c>
      <c r="R785" s="7" t="s">
        <v>242</v>
      </c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>
        <v>0.84725178558372638</v>
      </c>
      <c r="AT785" s="8">
        <v>2.3652608136653281</v>
      </c>
      <c r="AU785" s="8">
        <v>0.25180448271215528</v>
      </c>
      <c r="AV785" s="8">
        <v>1.8640717230596635</v>
      </c>
      <c r="AW785" s="8">
        <v>1.5185560694524542</v>
      </c>
      <c r="AX785" s="8">
        <v>1.9156922809556876</v>
      </c>
      <c r="AY785" s="8">
        <v>0.97474700827976501</v>
      </c>
      <c r="AZ785" s="8">
        <v>1.513344670653886</v>
      </c>
      <c r="BA785" s="8">
        <v>-0.44035543796480203</v>
      </c>
      <c r="BB785" s="8">
        <v>0.25703472178804992</v>
      </c>
      <c r="BC785" s="8">
        <v>0.1577299824613117</v>
      </c>
      <c r="BD785" s="8">
        <v>0.77057373348901059</v>
      </c>
      <c r="BE785" s="8">
        <v>0.55162231508743509</v>
      </c>
      <c r="BF785" s="8">
        <v>1.4476629906019376</v>
      </c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7" t="s">
        <v>352</v>
      </c>
      <c r="BU785" s="7" t="s">
        <v>353</v>
      </c>
      <c r="BV785" s="7">
        <v>9</v>
      </c>
      <c r="BW785" s="7" t="s">
        <v>213</v>
      </c>
      <c r="BX785" s="9">
        <v>0</v>
      </c>
      <c r="BY785" s="7" t="s">
        <v>214</v>
      </c>
      <c r="BZ785" s="7" t="s">
        <v>214</v>
      </c>
      <c r="CA785" s="25">
        <v>0</v>
      </c>
      <c r="CB785" s="25">
        <v>0</v>
      </c>
      <c r="CC785" s="25">
        <v>0</v>
      </c>
    </row>
    <row r="786" spans="1:81" x14ac:dyDescent="0.25">
      <c r="A786" s="7">
        <v>513</v>
      </c>
      <c r="B786" s="7">
        <v>44657</v>
      </c>
      <c r="C786" s="7" t="s">
        <v>21033</v>
      </c>
      <c r="D786" s="7" t="s">
        <v>21033</v>
      </c>
      <c r="E786" s="7" t="s">
        <v>21033</v>
      </c>
      <c r="F786" s="7" t="s">
        <v>237</v>
      </c>
      <c r="H786" s="7" t="s">
        <v>224</v>
      </c>
      <c r="I786" s="8">
        <v>24.5</v>
      </c>
      <c r="J786" s="7" t="s">
        <v>214</v>
      </c>
      <c r="K786" s="8">
        <v>409.47653198242188</v>
      </c>
      <c r="L786" s="8">
        <v>4.112299919128418</v>
      </c>
      <c r="M786" s="7" t="s">
        <v>349</v>
      </c>
      <c r="N786" s="7" t="s">
        <v>214</v>
      </c>
      <c r="O786" s="7" t="s">
        <v>268</v>
      </c>
      <c r="P786" s="7" t="s">
        <v>493</v>
      </c>
      <c r="Q786" s="7" t="s">
        <v>21034</v>
      </c>
      <c r="R786" s="7" t="s">
        <v>242</v>
      </c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T786" s="7" t="s">
        <v>352</v>
      </c>
      <c r="BU786" s="7" t="s">
        <v>353</v>
      </c>
      <c r="BV786" s="7">
        <v>12.5</v>
      </c>
      <c r="BW786" s="7" t="s">
        <v>245</v>
      </c>
      <c r="BX786" s="9">
        <v>0</v>
      </c>
      <c r="BY786" s="7" t="s">
        <v>214</v>
      </c>
      <c r="BZ786" s="7" t="s">
        <v>214</v>
      </c>
      <c r="CA786" s="25">
        <v>0</v>
      </c>
      <c r="CB786" s="25">
        <v>0</v>
      </c>
      <c r="CC786" s="25">
        <v>0</v>
      </c>
    </row>
    <row r="787" spans="1:81" x14ac:dyDescent="0.25">
      <c r="A787" s="7">
        <v>513</v>
      </c>
      <c r="B787" s="7">
        <v>44657</v>
      </c>
      <c r="C787" s="7" t="s">
        <v>1193</v>
      </c>
      <c r="D787" s="7" t="s">
        <v>1193</v>
      </c>
      <c r="E787" s="7" t="s">
        <v>1193</v>
      </c>
      <c r="F787" s="7" t="s">
        <v>373</v>
      </c>
      <c r="G787" s="7">
        <v>3</v>
      </c>
      <c r="H787" s="7" t="s">
        <v>430</v>
      </c>
      <c r="I787" s="8">
        <v>16.5</v>
      </c>
      <c r="J787" s="7" t="s">
        <v>214</v>
      </c>
      <c r="K787" s="8">
        <v>424.06082153320313</v>
      </c>
      <c r="L787" s="8">
        <v>5.4394998550415039</v>
      </c>
      <c r="M787" s="7" t="s">
        <v>315</v>
      </c>
      <c r="N787" s="7" t="s">
        <v>231</v>
      </c>
      <c r="O787" s="7" t="s">
        <v>283</v>
      </c>
      <c r="P787" s="7" t="s">
        <v>527</v>
      </c>
      <c r="Q787" s="7" t="s">
        <v>1194</v>
      </c>
      <c r="R787" s="7" t="s">
        <v>291</v>
      </c>
      <c r="T787" s="8">
        <v>0.70027494430541992</v>
      </c>
      <c r="U787" s="8">
        <v>0.69755434989929199</v>
      </c>
      <c r="V787" s="8">
        <v>0.70810920000076294</v>
      </c>
      <c r="W787" s="8">
        <v>0.54493051767349243</v>
      </c>
      <c r="X787" s="8">
        <v>0.4559037983417511</v>
      </c>
      <c r="Y787" s="8">
        <v>0.67392426729202271</v>
      </c>
      <c r="Z787" s="8">
        <v>0.6178135871887207</v>
      </c>
      <c r="AA787" s="8">
        <v>0.86502355337142944</v>
      </c>
      <c r="AB787" s="8">
        <v>0.87890827655792236</v>
      </c>
      <c r="AC787" s="8">
        <v>0.90545254945755005</v>
      </c>
      <c r="AD787" s="8">
        <v>0.87538021802902222</v>
      </c>
      <c r="AE787" s="8">
        <v>0.610912024974823</v>
      </c>
      <c r="AF787" s="8">
        <v>0.8738943338394165</v>
      </c>
      <c r="AG787" s="8">
        <v>0.81641614437103271</v>
      </c>
      <c r="AH787" s="8">
        <v>0.11511307209730148</v>
      </c>
      <c r="AI787" s="8">
        <v>0.96312212944030762</v>
      </c>
      <c r="AJ787" s="8">
        <v>1.45689857006073</v>
      </c>
      <c r="AK787" s="8">
        <v>1.2798836231231689</v>
      </c>
      <c r="AL787" s="8">
        <v>0.54719376564025879</v>
      </c>
      <c r="AM787" s="8">
        <v>0.31746509671211243</v>
      </c>
      <c r="AN787" s="8">
        <v>0.83931475877761841</v>
      </c>
      <c r="AO787" s="8">
        <v>0.36689549684524536</v>
      </c>
      <c r="AP787" s="8">
        <v>-0.64335697889328003</v>
      </c>
      <c r="AQ787" s="8"/>
      <c r="AR787" s="8"/>
      <c r="AS787" s="8">
        <v>-1.2809521261335557</v>
      </c>
      <c r="AT787" s="8">
        <v>-0.84239666710205929</v>
      </c>
      <c r="AU787" s="8">
        <v>-1.4255296443143859</v>
      </c>
      <c r="AV787" s="8">
        <v>-1.0996832083016139</v>
      </c>
      <c r="AW787" s="8">
        <v>-0.9503544154601572</v>
      </c>
      <c r="AX787" s="8">
        <v>-0.95998809119926942</v>
      </c>
      <c r="AY787" s="8">
        <v>-0.90938977177672531</v>
      </c>
      <c r="AZ787" s="8">
        <v>-1.1154298546026045</v>
      </c>
      <c r="BA787" s="8">
        <v>0.13663205834804115</v>
      </c>
      <c r="BB787" s="8">
        <v>-0.18676072133908575</v>
      </c>
      <c r="BC787" s="8">
        <v>1.3169623606893066</v>
      </c>
      <c r="BD787" s="8">
        <v>1.0692434790929179</v>
      </c>
      <c r="BE787" s="8">
        <v>-0.51877192310791276</v>
      </c>
      <c r="BF787" s="8">
        <v>-0.52250251057528574</v>
      </c>
      <c r="BG787" s="7">
        <v>-16.45432385330453</v>
      </c>
      <c r="BH787" s="7">
        <v>-12.586816158069627</v>
      </c>
      <c r="BI787" s="7">
        <v>-6.0999235638948353</v>
      </c>
      <c r="BJ787" s="7">
        <v>-16.16396229982832</v>
      </c>
      <c r="BK787" s="7">
        <v>10.811980632461287</v>
      </c>
      <c r="BL787" s="7">
        <v>1.8925556894059776</v>
      </c>
      <c r="BM787" s="7">
        <v>-6.4334149255383402</v>
      </c>
      <c r="BN787" s="7">
        <v>493.83716244326013</v>
      </c>
      <c r="BO787" s="7">
        <v>477.43657753798715</v>
      </c>
      <c r="BP787" s="7">
        <v>449.928207511153</v>
      </c>
      <c r="BQ787" s="7">
        <v>492.60585285417233</v>
      </c>
      <c r="BR787" s="7">
        <v>378.21144763917698</v>
      </c>
      <c r="BS787" s="7">
        <v>416.03523432873476</v>
      </c>
      <c r="BT787" s="7" t="s">
        <v>476</v>
      </c>
      <c r="BU787" s="7" t="s">
        <v>477</v>
      </c>
      <c r="BV787" s="7">
        <v>15.5</v>
      </c>
      <c r="BW787" s="7" t="s">
        <v>226</v>
      </c>
      <c r="BX787" s="9">
        <v>2.2999999523162842</v>
      </c>
      <c r="BY787" s="7" t="s">
        <v>231</v>
      </c>
      <c r="BZ787" s="7" t="s">
        <v>214</v>
      </c>
      <c r="CA787" s="25">
        <v>0</v>
      </c>
      <c r="CB787" s="25">
        <v>0</v>
      </c>
      <c r="CC787" s="25">
        <v>0</v>
      </c>
    </row>
    <row r="788" spans="1:81" x14ac:dyDescent="0.25">
      <c r="A788" s="7">
        <v>513</v>
      </c>
      <c r="B788" s="7">
        <v>44657</v>
      </c>
      <c r="C788" s="7" t="s">
        <v>1195</v>
      </c>
      <c r="D788" s="7" t="s">
        <v>1196</v>
      </c>
      <c r="E788" s="7" t="s">
        <v>1193</v>
      </c>
      <c r="F788" s="7" t="s">
        <v>373</v>
      </c>
      <c r="G788" s="7">
        <v>3</v>
      </c>
      <c r="H788" s="7" t="s">
        <v>287</v>
      </c>
      <c r="I788" s="8">
        <v>14.5</v>
      </c>
      <c r="J788" s="7" t="s">
        <v>214</v>
      </c>
      <c r="K788" s="8">
        <v>267.62423706054688</v>
      </c>
      <c r="L788" s="8">
        <v>2.4185035228729248</v>
      </c>
      <c r="M788" s="7" t="s">
        <v>315</v>
      </c>
      <c r="N788" s="7" t="s">
        <v>231</v>
      </c>
      <c r="O788" s="7" t="s">
        <v>396</v>
      </c>
      <c r="P788" s="7" t="s">
        <v>527</v>
      </c>
      <c r="Q788" s="7" t="s">
        <v>1197</v>
      </c>
      <c r="R788" s="7" t="s">
        <v>291</v>
      </c>
      <c r="T788" s="8">
        <v>0.7799980640411377</v>
      </c>
      <c r="U788" s="8">
        <v>0.76434338092803955</v>
      </c>
      <c r="V788" s="8">
        <v>0.76310998201370239</v>
      </c>
      <c r="W788" s="8">
        <v>0.60157114267349243</v>
      </c>
      <c r="X788" s="8">
        <v>0.48411515355110168</v>
      </c>
      <c r="Y788" s="8">
        <v>0.76904302835464478</v>
      </c>
      <c r="Z788" s="8">
        <v>0.67318469285964966</v>
      </c>
      <c r="AA788" s="8">
        <v>0.43575456738471985</v>
      </c>
      <c r="AB788" s="8">
        <v>0.43726548552513123</v>
      </c>
      <c r="AC788" s="8">
        <v>0.55188918113708496</v>
      </c>
      <c r="AD788" s="8">
        <v>0.7551693320274353</v>
      </c>
      <c r="AE788" s="8">
        <v>0.43612110614776611</v>
      </c>
      <c r="AF788" s="8">
        <v>0.49652045965194702</v>
      </c>
      <c r="AG788" s="8">
        <v>0.70238649845123291</v>
      </c>
      <c r="AH788" s="8">
        <v>6.8400606513023376E-2</v>
      </c>
      <c r="AI788" s="8">
        <v>0.63744336366653442</v>
      </c>
      <c r="AJ788" s="8">
        <v>0.94858241081237793</v>
      </c>
      <c r="AK788" s="8">
        <v>0.81958246231079102</v>
      </c>
      <c r="AL788" s="8">
        <v>0.35894033312797546</v>
      </c>
      <c r="AM788" s="8">
        <v>0.20031189918518066</v>
      </c>
      <c r="AN788" s="8">
        <v>0.5691145658493042</v>
      </c>
      <c r="AO788" s="8">
        <v>0.23754969239234924</v>
      </c>
      <c r="AP788" s="8">
        <v>-0.70133858919143677</v>
      </c>
      <c r="AQ788" s="8"/>
      <c r="AR788" s="8"/>
      <c r="AS788" s="8">
        <v>-2.4110471823218274</v>
      </c>
      <c r="AT788" s="8">
        <v>-1.6509821508634548</v>
      </c>
      <c r="AU788" s="8">
        <v>-2.6243645611309665</v>
      </c>
      <c r="AV788" s="8">
        <v>-1.7827959200890051</v>
      </c>
      <c r="AW788" s="8">
        <v>-2.1046989414661987</v>
      </c>
      <c r="AX788" s="8">
        <v>-1.3859773079703854</v>
      </c>
      <c r="AY788" s="8">
        <v>-2.2197157945748067</v>
      </c>
      <c r="AZ788" s="8">
        <v>-1.4421296269189101</v>
      </c>
      <c r="BA788" s="8">
        <v>-1.3448184878785199</v>
      </c>
      <c r="BB788" s="8">
        <v>-1.0519242309104375</v>
      </c>
      <c r="BC788" s="8">
        <v>-1.1230499224660873</v>
      </c>
      <c r="BD788" s="8">
        <v>-1.1512039430207843</v>
      </c>
      <c r="BE788" s="8">
        <v>-1.9712824816397345</v>
      </c>
      <c r="BF788" s="8">
        <v>-1.4108355299621629</v>
      </c>
      <c r="BG788" s="7">
        <v>-23.389277183400196</v>
      </c>
      <c r="BH788" s="7">
        <v>-21.155077606828879</v>
      </c>
      <c r="BI788" s="7">
        <v>-12.190993161863641</v>
      </c>
      <c r="BJ788" s="7">
        <v>-26.826778741189678</v>
      </c>
      <c r="BK788" s="7">
        <v>2.8104718734317697</v>
      </c>
      <c r="BL788" s="7">
        <v>-3.3756020905938824</v>
      </c>
      <c r="BM788" s="7">
        <v>-14.021209485074085</v>
      </c>
      <c r="BN788" s="7">
        <v>330.21961167659822</v>
      </c>
      <c r="BO788" s="7">
        <v>324.24035210538926</v>
      </c>
      <c r="BP788" s="7">
        <v>300.25028950008789</v>
      </c>
      <c r="BQ788" s="7">
        <v>339.41919899457673</v>
      </c>
      <c r="BR788" s="7">
        <v>260.10273315147384</v>
      </c>
      <c r="BS788" s="7">
        <v>276.65816640169862</v>
      </c>
      <c r="BT788" s="7" t="s">
        <v>476</v>
      </c>
      <c r="BU788" s="7" t="s">
        <v>477</v>
      </c>
      <c r="BV788" s="7">
        <v>14.5</v>
      </c>
      <c r="BW788" s="7" t="s">
        <v>287</v>
      </c>
      <c r="BX788" s="9">
        <v>2.2999999523162842</v>
      </c>
      <c r="BY788" s="7" t="s">
        <v>231</v>
      </c>
      <c r="BZ788" s="7" t="s">
        <v>214</v>
      </c>
      <c r="CA788" s="25">
        <v>0</v>
      </c>
      <c r="CB788" s="25">
        <v>0</v>
      </c>
      <c r="CC788" s="25">
        <v>0</v>
      </c>
    </row>
    <row r="789" spans="1:81" x14ac:dyDescent="0.25">
      <c r="A789" s="7">
        <v>513</v>
      </c>
      <c r="B789" s="7">
        <v>44657</v>
      </c>
      <c r="C789" s="7" t="s">
        <v>1198</v>
      </c>
      <c r="D789" s="7" t="s">
        <v>1199</v>
      </c>
      <c r="E789" s="7" t="s">
        <v>1199</v>
      </c>
      <c r="F789" s="7" t="s">
        <v>446</v>
      </c>
      <c r="H789" s="7" t="s">
        <v>224</v>
      </c>
      <c r="I789" s="8">
        <v>24.5</v>
      </c>
      <c r="J789" s="7" t="s">
        <v>214</v>
      </c>
      <c r="K789" s="8">
        <v>378.71124267578125</v>
      </c>
      <c r="L789" s="8">
        <v>5.4920997619628906</v>
      </c>
      <c r="M789" s="7" t="s">
        <v>447</v>
      </c>
      <c r="N789" s="7" t="s">
        <v>214</v>
      </c>
      <c r="O789" s="7" t="s">
        <v>214</v>
      </c>
      <c r="P789" s="7" t="s">
        <v>493</v>
      </c>
      <c r="Q789" s="7" t="s">
        <v>1200</v>
      </c>
      <c r="R789" s="7" t="s">
        <v>291</v>
      </c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>
        <v>0.87664848488224822</v>
      </c>
      <c r="AT789" s="8">
        <v>2.3243611965170241</v>
      </c>
      <c r="AU789" s="8">
        <v>1.543203708363041</v>
      </c>
      <c r="AV789" s="8">
        <v>1.8038430244101893</v>
      </c>
      <c r="AW789" s="8">
        <v>1.4946452542870425</v>
      </c>
      <c r="AX789" s="8">
        <v>1.308385394460555</v>
      </c>
      <c r="AY789" s="8">
        <v>0.32504698431730722</v>
      </c>
      <c r="AZ789" s="8">
        <v>4.8255355057905965E-2</v>
      </c>
      <c r="BA789" s="8">
        <v>0.44668861699530182</v>
      </c>
      <c r="BB789" s="8">
        <v>0.23331300820911147</v>
      </c>
      <c r="BC789" s="8">
        <v>1.0659282966812431</v>
      </c>
      <c r="BD789" s="8">
        <v>1.1031592662644889</v>
      </c>
      <c r="BE789" s="8">
        <v>0.95869355758769748</v>
      </c>
      <c r="BF789" s="8">
        <v>1.1368862074865458</v>
      </c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7" t="s">
        <v>214</v>
      </c>
      <c r="BU789" s="7" t="s">
        <v>214</v>
      </c>
      <c r="BV789" s="7">
        <v>13</v>
      </c>
      <c r="BW789" s="7" t="s">
        <v>238</v>
      </c>
      <c r="BX789" s="9">
        <v>0</v>
      </c>
      <c r="BY789" s="7" t="s">
        <v>214</v>
      </c>
      <c r="BZ789" s="7" t="s">
        <v>214</v>
      </c>
      <c r="CA789" s="25">
        <v>0</v>
      </c>
      <c r="CB789" s="25">
        <v>0</v>
      </c>
      <c r="CC789" s="25">
        <v>0</v>
      </c>
    </row>
    <row r="790" spans="1:81" x14ac:dyDescent="0.25">
      <c r="A790" s="7">
        <v>513</v>
      </c>
      <c r="B790" s="7">
        <v>44657</v>
      </c>
      <c r="C790" s="7" t="s">
        <v>1201</v>
      </c>
      <c r="D790" s="7" t="s">
        <v>1202</v>
      </c>
      <c r="E790" s="7" t="s">
        <v>1202</v>
      </c>
      <c r="F790" s="7" t="s">
        <v>446</v>
      </c>
      <c r="H790" s="7" t="s">
        <v>224</v>
      </c>
      <c r="I790" s="8">
        <v>24.5</v>
      </c>
      <c r="J790" s="7" t="s">
        <v>214</v>
      </c>
      <c r="K790" s="8">
        <v>119.27956390380859</v>
      </c>
      <c r="L790" s="8">
        <v>1.785099983215332</v>
      </c>
      <c r="M790" s="7" t="s">
        <v>349</v>
      </c>
      <c r="N790" s="7" t="s">
        <v>214</v>
      </c>
      <c r="O790" s="7" t="s">
        <v>214</v>
      </c>
      <c r="P790" s="7" t="s">
        <v>410</v>
      </c>
      <c r="Q790" s="7" t="s">
        <v>1203</v>
      </c>
      <c r="R790" s="7" t="s">
        <v>242</v>
      </c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>
        <v>0.39270549346971262</v>
      </c>
      <c r="AT790" s="8">
        <v>1.9695595771856715</v>
      </c>
      <c r="AU790" s="8">
        <v>-1.1178478766801687</v>
      </c>
      <c r="AV790" s="8">
        <v>-0.47602455896496154</v>
      </c>
      <c r="AW790" s="8">
        <v>1.3322596820026908</v>
      </c>
      <c r="AX790" s="8">
        <v>1.811831087463005</v>
      </c>
      <c r="AY790" s="8">
        <v>-1.5297150183930599</v>
      </c>
      <c r="AZ790" s="8">
        <v>-0.81528307221795704</v>
      </c>
      <c r="BA790" s="8">
        <v>-0.44346738694058718</v>
      </c>
      <c r="BB790" s="8">
        <v>0.25423994840105341</v>
      </c>
      <c r="BC790" s="8">
        <v>-2.6185905784415775</v>
      </c>
      <c r="BD790" s="8">
        <v>-1.7061534492718307</v>
      </c>
      <c r="BE790" s="8">
        <v>-0.66410928083049836</v>
      </c>
      <c r="BF790" s="8">
        <v>0.17302825543249678</v>
      </c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7" t="s">
        <v>352</v>
      </c>
      <c r="BU790" s="7" t="s">
        <v>353</v>
      </c>
      <c r="BV790" s="7">
        <v>11.5</v>
      </c>
      <c r="BW790" s="7" t="s">
        <v>255</v>
      </c>
      <c r="BX790" s="9">
        <v>0</v>
      </c>
      <c r="BY790" s="7" t="s">
        <v>214</v>
      </c>
      <c r="BZ790" s="7" t="s">
        <v>214</v>
      </c>
      <c r="CA790" s="25">
        <v>0</v>
      </c>
      <c r="CB790" s="25">
        <v>0</v>
      </c>
      <c r="CC790" s="25">
        <v>0</v>
      </c>
    </row>
    <row r="791" spans="1:81" x14ac:dyDescent="0.25">
      <c r="A791" s="7">
        <v>513</v>
      </c>
      <c r="B791" s="7">
        <v>44657</v>
      </c>
      <c r="C791" s="7" t="s">
        <v>1204</v>
      </c>
      <c r="D791" s="7" t="s">
        <v>1205</v>
      </c>
      <c r="E791" s="7" t="s">
        <v>1205</v>
      </c>
      <c r="F791" s="7" t="s">
        <v>212</v>
      </c>
      <c r="H791" s="7" t="s">
        <v>224</v>
      </c>
      <c r="I791" s="8">
        <v>24.5</v>
      </c>
      <c r="J791" s="7" t="s">
        <v>214</v>
      </c>
      <c r="K791" s="8">
        <v>110.17940521240234</v>
      </c>
      <c r="L791" s="8">
        <v>1.3497999906539917</v>
      </c>
      <c r="M791" s="7" t="s">
        <v>1033</v>
      </c>
      <c r="N791" s="7" t="s">
        <v>214</v>
      </c>
      <c r="O791" s="7" t="s">
        <v>358</v>
      </c>
      <c r="P791" s="7" t="s">
        <v>249</v>
      </c>
      <c r="Q791" s="7" t="s">
        <v>1206</v>
      </c>
      <c r="R791" s="7" t="s">
        <v>242</v>
      </c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>
        <v>0.89727850253659902</v>
      </c>
      <c r="AT791" s="8">
        <v>2.4403223127637701</v>
      </c>
      <c r="AU791" s="8">
        <v>0.30074915188548873</v>
      </c>
      <c r="AV791" s="8">
        <v>1.9647495071622691</v>
      </c>
      <c r="AW791" s="8">
        <v>1.5361030673950746</v>
      </c>
      <c r="AX791" s="8">
        <v>1.9268414837567336</v>
      </c>
      <c r="AY791" s="8">
        <v>1.0238473394743914</v>
      </c>
      <c r="AZ791" s="8">
        <v>1.5519853203921465</v>
      </c>
      <c r="BA791" s="8">
        <v>1.0919745254339095</v>
      </c>
      <c r="BB791" s="8">
        <v>1.2660162002961497</v>
      </c>
      <c r="BC791" s="8">
        <v>0.85506857186959317</v>
      </c>
      <c r="BD791" s="8">
        <v>0.81422523299867877</v>
      </c>
      <c r="BE791" s="8">
        <v>0.95083685976584265</v>
      </c>
      <c r="BF791" s="8">
        <v>1.6606900095616248</v>
      </c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7" t="s">
        <v>352</v>
      </c>
      <c r="BU791" s="7" t="s">
        <v>353</v>
      </c>
      <c r="BV791" s="7">
        <v>8</v>
      </c>
      <c r="BW791" s="7" t="s">
        <v>222</v>
      </c>
      <c r="BX791" s="9">
        <v>0</v>
      </c>
      <c r="BY791" s="7" t="s">
        <v>214</v>
      </c>
      <c r="BZ791" s="7" t="s">
        <v>214</v>
      </c>
      <c r="CA791" s="25">
        <v>0</v>
      </c>
      <c r="CB791" s="25">
        <v>0</v>
      </c>
      <c r="CC791" s="25">
        <v>0</v>
      </c>
    </row>
    <row r="792" spans="1:81" x14ac:dyDescent="0.25">
      <c r="A792" s="7">
        <v>513</v>
      </c>
      <c r="B792" s="7">
        <v>44657</v>
      </c>
      <c r="C792" s="7" t="s">
        <v>1208</v>
      </c>
      <c r="D792" s="7" t="s">
        <v>1209</v>
      </c>
      <c r="E792" s="7" t="s">
        <v>1207</v>
      </c>
      <c r="F792" s="7" t="s">
        <v>446</v>
      </c>
      <c r="G792" s="7">
        <v>2</v>
      </c>
      <c r="H792" s="7" t="s">
        <v>287</v>
      </c>
      <c r="I792" s="8">
        <v>14.5</v>
      </c>
      <c r="J792" s="7" t="s">
        <v>214</v>
      </c>
      <c r="K792" s="8">
        <v>297.04507446289063</v>
      </c>
      <c r="L792" s="8">
        <v>2.1510012149810791</v>
      </c>
      <c r="M792" s="7" t="s">
        <v>1033</v>
      </c>
      <c r="N792" s="7" t="s">
        <v>231</v>
      </c>
      <c r="O792" s="7" t="s">
        <v>396</v>
      </c>
      <c r="P792" s="7" t="s">
        <v>493</v>
      </c>
      <c r="Q792" s="7" t="s">
        <v>1210</v>
      </c>
      <c r="R792" s="7" t="s">
        <v>242</v>
      </c>
      <c r="T792" s="8">
        <v>0.58792030811309814</v>
      </c>
      <c r="U792" s="8">
        <v>0.61849206686019897</v>
      </c>
      <c r="V792" s="8">
        <v>0.61567008495330811</v>
      </c>
      <c r="W792" s="8">
        <v>0.412384033203125</v>
      </c>
      <c r="X792" s="8">
        <v>0.44968819618225098</v>
      </c>
      <c r="Y792" s="8">
        <v>0.62008804082870483</v>
      </c>
      <c r="Z792" s="8">
        <v>0.51234698295593262</v>
      </c>
      <c r="AA792" s="8">
        <v>0.60194331407546997</v>
      </c>
      <c r="AB792" s="8">
        <v>0.60097604990005493</v>
      </c>
      <c r="AC792" s="8">
        <v>0.59555315971374512</v>
      </c>
      <c r="AD792" s="8">
        <v>0.55642867088317871</v>
      </c>
      <c r="AE792" s="8">
        <v>0.60857981443405151</v>
      </c>
      <c r="AF792" s="8">
        <v>0.71497112512588501</v>
      </c>
      <c r="AG792" s="8">
        <v>0.75022900104522705</v>
      </c>
      <c r="AH792" s="8">
        <v>9.9780261516571045E-2</v>
      </c>
      <c r="AI792" s="8">
        <v>0.70089221000671387</v>
      </c>
      <c r="AJ792" s="8">
        <v>1.1197096109390259</v>
      </c>
      <c r="AK792" s="8">
        <v>0.96458011865615845</v>
      </c>
      <c r="AL792" s="8">
        <v>0.3589400053024292</v>
      </c>
      <c r="AM792" s="8">
        <v>0.27142775058746338</v>
      </c>
      <c r="AN792" s="8">
        <v>0.66940218210220337</v>
      </c>
      <c r="AO792" s="8">
        <v>0.26373583078384399</v>
      </c>
      <c r="AP792" s="8">
        <v>-0.26489284634590149</v>
      </c>
      <c r="AQ792" s="8"/>
      <c r="AR792" s="8"/>
      <c r="AS792" s="8">
        <v>-0.62702124685015637</v>
      </c>
      <c r="AT792" s="8">
        <v>-0.5538545349522066</v>
      </c>
      <c r="AU792" s="8">
        <v>-0.98496344193615182</v>
      </c>
      <c r="AV792" s="8">
        <v>-0.65037119739815463</v>
      </c>
      <c r="AW792" s="8">
        <v>-0.55929636555405615</v>
      </c>
      <c r="AX792" s="8">
        <v>-0.43638926923168464</v>
      </c>
      <c r="AY792" s="8">
        <v>-1.0344371692063268</v>
      </c>
      <c r="AZ792" s="8">
        <v>-1.5392466087032</v>
      </c>
      <c r="BA792" s="8">
        <v>-2.4047531925235459</v>
      </c>
      <c r="BB792" s="8">
        <v>-2.4488713495495666</v>
      </c>
      <c r="BC792" s="8">
        <v>-1.553063030424946</v>
      </c>
      <c r="BD792" s="8">
        <v>-1.4892173071179757</v>
      </c>
      <c r="BE792" s="8">
        <v>-1.193922407749197</v>
      </c>
      <c r="BF792" s="8">
        <v>-1.1863250444921314</v>
      </c>
      <c r="BG792" s="8">
        <v>-11.168182900757722</v>
      </c>
      <c r="BH792" s="8">
        <v>-23.427553154338931</v>
      </c>
      <c r="BI792" s="8">
        <v>-42.907302310743347</v>
      </c>
      <c r="BJ792" s="8">
        <v>-39.004244502995576</v>
      </c>
      <c r="BK792" s="8">
        <v>3.6872834868209887</v>
      </c>
      <c r="BL792" s="8">
        <v>-3.3337397651928202</v>
      </c>
      <c r="BM792" s="8">
        <v>-19.35895652453457</v>
      </c>
      <c r="BN792" s="8">
        <v>330.21961167659822</v>
      </c>
      <c r="BO792" s="8">
        <v>366.63546717502999</v>
      </c>
      <c r="BP792" s="8">
        <v>424.49910256185581</v>
      </c>
      <c r="BQ792" s="8">
        <v>412.90526159050177</v>
      </c>
      <c r="BR792" s="8">
        <v>286.09218048380535</v>
      </c>
      <c r="BS792" s="8">
        <v>306.94778423080663</v>
      </c>
      <c r="BT792" s="7" t="s">
        <v>495</v>
      </c>
      <c r="BU792" s="7" t="s">
        <v>496</v>
      </c>
      <c r="BV792" s="7">
        <v>14</v>
      </c>
      <c r="BW792" s="7" t="s">
        <v>287</v>
      </c>
      <c r="BX792" s="9">
        <v>2.0799999237060547</v>
      </c>
      <c r="BY792" s="7" t="s">
        <v>231</v>
      </c>
      <c r="BZ792" s="7" t="s">
        <v>214</v>
      </c>
      <c r="CA792" s="25">
        <v>0</v>
      </c>
      <c r="CB792" s="25">
        <v>0</v>
      </c>
      <c r="CC792" s="25">
        <v>0</v>
      </c>
    </row>
    <row r="793" spans="1:81" x14ac:dyDescent="0.25">
      <c r="A793" s="7">
        <v>513</v>
      </c>
      <c r="B793" s="7">
        <v>44657</v>
      </c>
      <c r="C793" s="7" t="s">
        <v>1213</v>
      </c>
      <c r="D793" s="7" t="s">
        <v>1214</v>
      </c>
      <c r="E793" s="7" t="s">
        <v>1214</v>
      </c>
      <c r="F793" s="7" t="s">
        <v>212</v>
      </c>
      <c r="H793" s="7" t="s">
        <v>224</v>
      </c>
      <c r="I793" s="8">
        <v>24.5</v>
      </c>
      <c r="J793" s="7" t="s">
        <v>214</v>
      </c>
      <c r="K793" s="8">
        <v>124.90634918212891</v>
      </c>
      <c r="L793" s="8">
        <v>2.7634038925170898</v>
      </c>
      <c r="M793" s="7" t="s">
        <v>1033</v>
      </c>
      <c r="N793" s="7" t="s">
        <v>214</v>
      </c>
      <c r="O793" s="7" t="s">
        <v>374</v>
      </c>
      <c r="P793" s="7" t="s">
        <v>936</v>
      </c>
      <c r="Q793" s="7" t="s">
        <v>1215</v>
      </c>
      <c r="R793" s="7" t="s">
        <v>242</v>
      </c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>
        <v>0.81994353013400723</v>
      </c>
      <c r="AT793" s="8">
        <v>2.3902464539707222</v>
      </c>
      <c r="AU793" s="8">
        <v>0.23431847197812949</v>
      </c>
      <c r="AV793" s="8">
        <v>1.8975039529783317</v>
      </c>
      <c r="AW793" s="8">
        <v>1.5046741224441806</v>
      </c>
      <c r="AX793" s="8">
        <v>1.922838790661928</v>
      </c>
      <c r="AY793" s="8">
        <v>0.9417727670054753</v>
      </c>
      <c r="AZ793" s="8">
        <v>1.5408818070095542</v>
      </c>
      <c r="BA793" s="8">
        <v>1.005186825861295</v>
      </c>
      <c r="BB793" s="8">
        <v>1.2262709460919581</v>
      </c>
      <c r="BC793" s="8">
        <v>0.84247451188816824</v>
      </c>
      <c r="BD793" s="8">
        <v>0.80748841233078561</v>
      </c>
      <c r="BE793" s="8">
        <v>0.89139503821854271</v>
      </c>
      <c r="BF793" s="8">
        <v>1.6308717271738802</v>
      </c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7" t="s">
        <v>352</v>
      </c>
      <c r="BU793" s="7" t="s">
        <v>353</v>
      </c>
      <c r="BV793" s="7">
        <v>10.5</v>
      </c>
      <c r="BW793" s="7" t="s">
        <v>345</v>
      </c>
      <c r="BX793" s="9">
        <v>0</v>
      </c>
      <c r="BY793" s="7" t="s">
        <v>214</v>
      </c>
      <c r="BZ793" s="7" t="s">
        <v>214</v>
      </c>
      <c r="CA793" s="25">
        <v>0</v>
      </c>
      <c r="CB793" s="25">
        <v>0</v>
      </c>
      <c r="CC793" s="25">
        <v>0</v>
      </c>
    </row>
    <row r="794" spans="1:81" x14ac:dyDescent="0.25">
      <c r="A794" s="7">
        <v>513</v>
      </c>
      <c r="B794" s="7">
        <v>44657</v>
      </c>
      <c r="C794" s="7" t="s">
        <v>1216</v>
      </c>
      <c r="D794" s="7" t="s">
        <v>1217</v>
      </c>
      <c r="E794" s="7" t="s">
        <v>19161</v>
      </c>
      <c r="F794" s="7" t="s">
        <v>212</v>
      </c>
      <c r="H794" s="7" t="s">
        <v>224</v>
      </c>
      <c r="I794" s="8">
        <v>24.5</v>
      </c>
      <c r="J794" s="7" t="s">
        <v>214</v>
      </c>
      <c r="K794" s="8">
        <v>164.29791259765625</v>
      </c>
      <c r="L794" s="8">
        <v>4.2768244743347168</v>
      </c>
      <c r="M794" s="7" t="s">
        <v>361</v>
      </c>
      <c r="N794" s="7" t="s">
        <v>214</v>
      </c>
      <c r="O794" s="7" t="s">
        <v>343</v>
      </c>
      <c r="P794" s="7" t="s">
        <v>249</v>
      </c>
      <c r="Q794" s="7" t="s">
        <v>1218</v>
      </c>
      <c r="R794" s="7" t="s">
        <v>242</v>
      </c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>
        <v>0.67766598416561197</v>
      </c>
      <c r="AT794" s="8">
        <v>2.2254580505250918</v>
      </c>
      <c r="AU794" s="8">
        <v>0.11131737570530176</v>
      </c>
      <c r="AV794" s="8">
        <v>1.7290092401632049</v>
      </c>
      <c r="AW794" s="8">
        <v>1.4585795192851108</v>
      </c>
      <c r="AX794" s="8">
        <v>1.9167088822643392</v>
      </c>
      <c r="AY794" s="8">
        <v>0.81026313704439601</v>
      </c>
      <c r="AZ794" s="8">
        <v>1.4516949151098553</v>
      </c>
      <c r="BA794" s="8">
        <v>2.062762319335143</v>
      </c>
      <c r="BB794" s="8">
        <v>2.2220698640818264</v>
      </c>
      <c r="BC794" s="8">
        <v>1.7426504205736331</v>
      </c>
      <c r="BD794" s="8">
        <v>1.6832940794546569</v>
      </c>
      <c r="BE794" s="8">
        <v>1.1438731260181993</v>
      </c>
      <c r="BF794" s="8">
        <v>1.8713725052664956</v>
      </c>
      <c r="BT794" s="7" t="s">
        <v>214</v>
      </c>
      <c r="BU794" s="7" t="s">
        <v>214</v>
      </c>
      <c r="BV794" s="7">
        <v>10.5</v>
      </c>
      <c r="BW794" s="7" t="s">
        <v>345</v>
      </c>
      <c r="BX794" s="9">
        <v>0</v>
      </c>
      <c r="BY794" s="7" t="s">
        <v>214</v>
      </c>
      <c r="BZ794" s="7" t="s">
        <v>214</v>
      </c>
      <c r="CA794" s="25">
        <v>0</v>
      </c>
      <c r="CB794" s="25">
        <v>0</v>
      </c>
      <c r="CC794" s="25">
        <v>0</v>
      </c>
    </row>
    <row r="795" spans="1:81" x14ac:dyDescent="0.25">
      <c r="A795" s="7">
        <v>513</v>
      </c>
      <c r="B795" s="7">
        <v>44657</v>
      </c>
      <c r="C795" s="7" t="s">
        <v>1219</v>
      </c>
      <c r="D795" s="7" t="s">
        <v>1220</v>
      </c>
      <c r="E795" s="7" t="s">
        <v>1220</v>
      </c>
      <c r="F795" s="7" t="s">
        <v>360</v>
      </c>
      <c r="G795" s="7">
        <v>2</v>
      </c>
      <c r="H795" s="7" t="s">
        <v>287</v>
      </c>
      <c r="I795" s="8">
        <v>14.5</v>
      </c>
      <c r="J795" s="7" t="s">
        <v>214</v>
      </c>
      <c r="K795" s="8">
        <v>1271.075439453125</v>
      </c>
      <c r="L795" s="8">
        <v>1.5038914680480957</v>
      </c>
      <c r="M795" s="7" t="s">
        <v>349</v>
      </c>
      <c r="N795" s="7" t="s">
        <v>231</v>
      </c>
      <c r="O795" s="7" t="s">
        <v>396</v>
      </c>
      <c r="P795" s="7" t="s">
        <v>488</v>
      </c>
      <c r="Q795" s="7" t="s">
        <v>19162</v>
      </c>
      <c r="R795" s="7" t="s">
        <v>242</v>
      </c>
      <c r="T795" s="8">
        <v>0.64812523126602173</v>
      </c>
      <c r="U795" s="8">
        <v>0.73124128580093384</v>
      </c>
      <c r="V795" s="8">
        <v>0.600574791431427</v>
      </c>
      <c r="W795" s="8">
        <v>0.70115005970001221</v>
      </c>
      <c r="X795" s="8">
        <v>-6.0343962162733078E-2</v>
      </c>
      <c r="Y795" s="8">
        <v>0.48559847474098206</v>
      </c>
      <c r="Z795" s="8">
        <v>0.39327892661094666</v>
      </c>
      <c r="AA795" s="8">
        <v>0.81270027160644531</v>
      </c>
      <c r="AB795" s="8">
        <v>0.82469820976257324</v>
      </c>
      <c r="AC795" s="8">
        <v>0.84309935569763184</v>
      </c>
      <c r="AD795" s="8">
        <v>0.8457719087600708</v>
      </c>
      <c r="AE795" s="8">
        <v>0.69992798566818237</v>
      </c>
      <c r="AF795" s="8">
        <v>0.72257602214813232</v>
      </c>
      <c r="AG795" s="8">
        <v>0.6587604284286499</v>
      </c>
      <c r="AH795" s="8">
        <v>0.56590086221694946</v>
      </c>
      <c r="AI795" s="8">
        <v>4.3821520805358887</v>
      </c>
      <c r="AJ795" s="8">
        <v>7.5080595016479492</v>
      </c>
      <c r="AK795" s="8">
        <v>5.3364577293395996</v>
      </c>
      <c r="AL795" s="8">
        <v>3.4611999988555908</v>
      </c>
      <c r="AM795" s="8">
        <v>9.9999997473787516E-5</v>
      </c>
      <c r="AN795" s="8">
        <v>2.9730813503265381</v>
      </c>
      <c r="AO795" s="8">
        <v>1.1481572389602661</v>
      </c>
      <c r="AP795" s="8">
        <v>1.7410702705383301</v>
      </c>
      <c r="AQ795" s="8"/>
      <c r="AR795" s="8"/>
      <c r="AS795" s="8">
        <v>0.34424184377012013</v>
      </c>
      <c r="AT795" s="8">
        <v>-0.22551608515293384</v>
      </c>
      <c r="AU795" s="8">
        <v>-0.8087441251068288</v>
      </c>
      <c r="AV795" s="8">
        <v>-0.5663110053435001</v>
      </c>
      <c r="AW795" s="8">
        <v>0.34037087693426571</v>
      </c>
      <c r="AX795" s="8">
        <v>-0.24019778186578508</v>
      </c>
      <c r="AY795" s="8">
        <v>-1.5777267082765127</v>
      </c>
      <c r="AZ795" s="8">
        <v>-0.89705553600827914</v>
      </c>
      <c r="BA795" s="8">
        <v>-0.45356597870325516</v>
      </c>
      <c r="BB795" s="8">
        <v>-0.46388098527185484</v>
      </c>
      <c r="BC795" s="8">
        <v>-1.9476267412679202</v>
      </c>
      <c r="BD795" s="8">
        <v>-1.1991331840898756</v>
      </c>
      <c r="BE795" s="8">
        <v>-0.68384180544168849</v>
      </c>
      <c r="BF795" s="8">
        <v>-0.5986824296220381</v>
      </c>
      <c r="BG795" s="8">
        <v>74.020455322567329</v>
      </c>
      <c r="BH795" s="8">
        <v>2.8511291893499853</v>
      </c>
      <c r="BI795" s="8">
        <v>66.603154353726254</v>
      </c>
      <c r="BJ795" s="8">
        <v>-23.983262875921792</v>
      </c>
      <c r="BK795" s="8">
        <v>13.981328324662215</v>
      </c>
      <c r="BL795" s="8">
        <v>-50</v>
      </c>
      <c r="BM795" s="8">
        <v>13.912134052397333</v>
      </c>
      <c r="BN795" s="8">
        <v>330.21961167659822</v>
      </c>
      <c r="BO795" s="8">
        <v>1234.8354365802184</v>
      </c>
      <c r="BP795" s="8">
        <v>424.49910256185581</v>
      </c>
      <c r="BQ795" s="8">
        <v>1575.9208034484461</v>
      </c>
      <c r="BR795" s="8">
        <v>1093.3622090090405</v>
      </c>
      <c r="BS795" s="8">
        <v>1938.9951550379146</v>
      </c>
      <c r="BT795" s="7" t="s">
        <v>243</v>
      </c>
      <c r="BU795" s="7" t="s">
        <v>244</v>
      </c>
      <c r="BV795" s="7">
        <v>13.833333015441895</v>
      </c>
      <c r="BW795" s="7" t="s">
        <v>238</v>
      </c>
      <c r="BX795" s="9">
        <v>1.9750000238418579</v>
      </c>
      <c r="BY795" s="7" t="s">
        <v>231</v>
      </c>
      <c r="BZ795" s="7" t="s">
        <v>214</v>
      </c>
      <c r="CA795" s="25">
        <v>0</v>
      </c>
      <c r="CB795" s="25">
        <v>0</v>
      </c>
      <c r="CC795" s="25">
        <v>0</v>
      </c>
    </row>
    <row r="796" spans="1:81" x14ac:dyDescent="0.25">
      <c r="A796" s="7">
        <v>513</v>
      </c>
      <c r="B796" s="7">
        <v>44657</v>
      </c>
      <c r="C796" s="7" t="s">
        <v>1221</v>
      </c>
      <c r="D796" s="7" t="s">
        <v>1222</v>
      </c>
      <c r="E796" s="7" t="s">
        <v>214</v>
      </c>
      <c r="F796" s="7" t="s">
        <v>360</v>
      </c>
      <c r="G796" s="7">
        <v>2</v>
      </c>
      <c r="H796" s="7" t="s">
        <v>430</v>
      </c>
      <c r="I796" s="8">
        <v>16.5</v>
      </c>
      <c r="J796" s="7" t="s">
        <v>214</v>
      </c>
      <c r="K796" s="8">
        <v>1796.24365234375</v>
      </c>
      <c r="L796" s="8">
        <v>0.95279997587203979</v>
      </c>
      <c r="M796" s="7" t="s">
        <v>349</v>
      </c>
      <c r="N796" s="7" t="s">
        <v>231</v>
      </c>
      <c r="O796" s="7" t="s">
        <v>214</v>
      </c>
      <c r="P796" s="7" t="s">
        <v>302</v>
      </c>
      <c r="Q796" s="7" t="s">
        <v>1223</v>
      </c>
      <c r="R796" s="7" t="s">
        <v>242</v>
      </c>
      <c r="T796" s="8">
        <v>0.74909740686416626</v>
      </c>
      <c r="U796" s="8">
        <v>0.78480374813079834</v>
      </c>
      <c r="V796" s="8">
        <v>0.70716238021850586</v>
      </c>
      <c r="W796" s="8">
        <v>0.71910065412521362</v>
      </c>
      <c r="X796" s="8">
        <v>0.10863998532295227</v>
      </c>
      <c r="Y796" s="8">
        <v>0.60126036405563354</v>
      </c>
      <c r="Z796" s="8">
        <v>0.49009868502616882</v>
      </c>
      <c r="AA796" s="8">
        <v>0.87478679418563843</v>
      </c>
      <c r="AB796" s="8">
        <v>0.87024086713790894</v>
      </c>
      <c r="AC796" s="8">
        <v>0.94232803583145142</v>
      </c>
      <c r="AD796" s="8">
        <v>0.89698171615600586</v>
      </c>
      <c r="AE796" s="8">
        <v>0.72160124778747559</v>
      </c>
      <c r="AF796" s="8">
        <v>0.86540675163269043</v>
      </c>
      <c r="AG796" s="8">
        <v>0.8102300763130188</v>
      </c>
      <c r="AH796" s="8">
        <v>0.68176120519638062</v>
      </c>
      <c r="AI796" s="8">
        <v>6.1018104553222656</v>
      </c>
      <c r="AJ796" s="8">
        <v>9.7077808380126953</v>
      </c>
      <c r="AK796" s="8">
        <v>7.5700201988220215</v>
      </c>
      <c r="AL796" s="8">
        <v>4.2765870094299316</v>
      </c>
      <c r="AM796" s="8">
        <v>0.44804340600967407</v>
      </c>
      <c r="AN796" s="8">
        <v>4.4349017143249512</v>
      </c>
      <c r="AO796" s="8">
        <v>1.723757266998291</v>
      </c>
      <c r="AP796" s="8">
        <v>1.4126740694046021</v>
      </c>
      <c r="AQ796" s="8"/>
      <c r="AR796" s="8"/>
      <c r="AS796" s="8">
        <v>-0.13326230287054797</v>
      </c>
      <c r="AT796" s="8">
        <v>-0.89312567972417478</v>
      </c>
      <c r="AU796" s="8">
        <v>-2.0889696992270186</v>
      </c>
      <c r="AV796" s="8">
        <v>-1.4088755642570836</v>
      </c>
      <c r="AW796" s="8">
        <v>-0.1092343116196324</v>
      </c>
      <c r="AX796" s="8">
        <v>-0.90167393607481161</v>
      </c>
      <c r="AY796" s="8">
        <v>-1.8736320839492842</v>
      </c>
      <c r="AZ796" s="8">
        <v>-1.1812467857134108</v>
      </c>
      <c r="BA796" s="8">
        <v>-2.1673433793865868</v>
      </c>
      <c r="BB796" s="8">
        <v>-1.3891291892348459</v>
      </c>
      <c r="BC796" s="8">
        <v>-1.7540703446477661</v>
      </c>
      <c r="BD796" s="8">
        <v>-1.042948424736776</v>
      </c>
      <c r="BE796" s="8">
        <v>-1.3544186869501393</v>
      </c>
      <c r="BF796" s="8">
        <v>-1.136166596623517</v>
      </c>
      <c r="BG796" s="7">
        <v>72.507228526659034</v>
      </c>
      <c r="BH796" s="7">
        <v>-50</v>
      </c>
      <c r="BI796" s="7">
        <v>62.179579924919771</v>
      </c>
      <c r="BJ796" s="7">
        <v>-50</v>
      </c>
      <c r="BK796" s="7">
        <v>-32.775548986939583</v>
      </c>
      <c r="BL796" s="7">
        <v>-50</v>
      </c>
      <c r="BM796" s="7">
        <v>-8.0147900892267963</v>
      </c>
      <c r="BN796" s="7">
        <v>493.83716244326013</v>
      </c>
      <c r="BO796" s="7">
        <v>3155.1239985394423</v>
      </c>
      <c r="BP796" s="7">
        <v>679.34689488836989</v>
      </c>
      <c r="BQ796" s="7">
        <v>3922.3474356089864</v>
      </c>
      <c r="BR796" s="7">
        <v>2384.9723705424685</v>
      </c>
      <c r="BS796" s="7">
        <v>5835.0478257424311</v>
      </c>
      <c r="BT796" s="7" t="s">
        <v>243</v>
      </c>
      <c r="BU796" s="7" t="s">
        <v>244</v>
      </c>
      <c r="BV796" s="7">
        <v>24.5</v>
      </c>
      <c r="BW796" s="7" t="s">
        <v>224</v>
      </c>
      <c r="BX796" s="9">
        <v>1.9750000238418579</v>
      </c>
      <c r="BY796" s="7" t="s">
        <v>231</v>
      </c>
      <c r="BZ796" s="7" t="s">
        <v>214</v>
      </c>
      <c r="CA796" s="25">
        <v>2</v>
      </c>
      <c r="CB796" s="25">
        <v>6</v>
      </c>
      <c r="CC796" s="25">
        <v>10</v>
      </c>
    </row>
    <row r="797" spans="1:81" x14ac:dyDescent="0.25">
      <c r="A797" s="7">
        <v>513</v>
      </c>
      <c r="B797" s="7">
        <v>44657</v>
      </c>
      <c r="C797" s="7" t="s">
        <v>1224</v>
      </c>
      <c r="D797" s="7" t="s">
        <v>1224</v>
      </c>
      <c r="E797" s="7" t="s">
        <v>1224</v>
      </c>
      <c r="F797" s="7" t="s">
        <v>360</v>
      </c>
      <c r="H797" s="7" t="s">
        <v>226</v>
      </c>
      <c r="I797" s="8">
        <v>15.5</v>
      </c>
      <c r="J797" s="7" t="s">
        <v>214</v>
      </c>
      <c r="K797" s="8">
        <v>366.99319458007813</v>
      </c>
      <c r="L797" s="8">
        <v>1.0293999910354614</v>
      </c>
      <c r="M797" s="7" t="s">
        <v>215</v>
      </c>
      <c r="N797" s="7" t="s">
        <v>295</v>
      </c>
      <c r="O797" s="7" t="s">
        <v>214</v>
      </c>
      <c r="P797" s="7" t="s">
        <v>469</v>
      </c>
      <c r="Q797" s="7" t="s">
        <v>1225</v>
      </c>
      <c r="R797" s="7" t="s">
        <v>219</v>
      </c>
      <c r="T797" s="8">
        <v>0.23820602893829346</v>
      </c>
      <c r="U797" s="8">
        <v>0.32737874984741211</v>
      </c>
      <c r="V797" s="8">
        <v>0.26766875386238098</v>
      </c>
      <c r="W797" s="8">
        <v>0.10850559175014496</v>
      </c>
      <c r="X797" s="8">
        <v>0.13169176876544952</v>
      </c>
      <c r="Y797" s="8">
        <v>0.20497378706932068</v>
      </c>
      <c r="Z797" s="8">
        <v>0.10591750591993332</v>
      </c>
      <c r="AA797" s="8">
        <v>0.59631961584091187</v>
      </c>
      <c r="AB797" s="8">
        <v>0.54755610227584839</v>
      </c>
      <c r="AC797" s="8">
        <v>0.43294531106948853</v>
      </c>
      <c r="AD797" s="8">
        <v>0.10399796068668365</v>
      </c>
      <c r="AE797" s="8">
        <v>0.37930265069007874</v>
      </c>
      <c r="AF797" s="8">
        <v>0.47202599048614502</v>
      </c>
      <c r="AG797" s="8">
        <v>0.69181263446807861</v>
      </c>
      <c r="AH797" s="8">
        <v>9.973781555891037E-2</v>
      </c>
      <c r="AI797" s="8">
        <v>0.28385773301124573</v>
      </c>
      <c r="AJ797" s="8">
        <v>0.59242987632751465</v>
      </c>
      <c r="AK797" s="8">
        <v>0.41918250918388367</v>
      </c>
      <c r="AL797" s="8">
        <v>9.4403333961963654E-2</v>
      </c>
      <c r="AM797" s="8">
        <v>7.9454153776168823E-2</v>
      </c>
      <c r="AN797" s="8">
        <v>0.22118073701858521</v>
      </c>
      <c r="AO797" s="8">
        <v>5.4498922079801559E-2</v>
      </c>
      <c r="AP797" s="8">
        <v>-0.53722983598709106</v>
      </c>
      <c r="AQ797" s="8"/>
      <c r="AR797" s="8"/>
      <c r="AS797" s="7">
        <v>-1.668793641519658</v>
      </c>
      <c r="AT797" s="7">
        <v>-1.6971308340904956</v>
      </c>
      <c r="AU797" s="7">
        <v>-1.1790655171120004</v>
      </c>
      <c r="AV797" s="7">
        <v>-0.42471130352811182</v>
      </c>
      <c r="AW797" s="7">
        <v>-1.6157412746998003</v>
      </c>
      <c r="AX797" s="7">
        <v>-2.0051450162858111</v>
      </c>
      <c r="AY797" s="7">
        <v>-1.4604834890839795</v>
      </c>
      <c r="AZ797" s="7">
        <v>-1.3386188661386365</v>
      </c>
      <c r="BA797" s="7">
        <v>-1.7688592053969798</v>
      </c>
      <c r="BB797" s="7">
        <v>-2.722144197747463</v>
      </c>
      <c r="BC797" s="7">
        <v>-1.5023020706629213</v>
      </c>
      <c r="BD797" s="7">
        <v>-1.5749100895397963</v>
      </c>
      <c r="BE797" s="7">
        <v>-1.5325408664125566</v>
      </c>
      <c r="BF797" s="7">
        <v>-1.6271100512217191</v>
      </c>
      <c r="BG797" s="7">
        <v>-10.03612919489378</v>
      </c>
      <c r="BH797" s="7">
        <v>-50</v>
      </c>
      <c r="BI797" s="7">
        <v>2.9726603696497627</v>
      </c>
      <c r="BJ797" s="7">
        <v>-7.0601456385975094</v>
      </c>
      <c r="BK797" s="7">
        <v>2.0589195518033168</v>
      </c>
      <c r="BL797" s="7">
        <v>9.6463683160223557</v>
      </c>
      <c r="BM797" s="7">
        <v>-8.736387766002645</v>
      </c>
      <c r="BN797" s="7">
        <v>403.82510572460268</v>
      </c>
      <c r="BO797" s="7">
        <v>1973.843691937428</v>
      </c>
      <c r="BP797" s="7">
        <v>356.0837333254845</v>
      </c>
      <c r="BQ797" s="7">
        <v>392.90344860117318</v>
      </c>
      <c r="BR797" s="7">
        <v>359.43709994308131</v>
      </c>
      <c r="BS797" s="7">
        <v>331.59167933614719</v>
      </c>
      <c r="BT797" s="7" t="s">
        <v>2105</v>
      </c>
      <c r="BU797" s="7" t="s">
        <v>2106</v>
      </c>
      <c r="BV797" s="7">
        <v>15.5</v>
      </c>
      <c r="BW797" s="7" t="s">
        <v>226</v>
      </c>
      <c r="BX797" s="9">
        <v>2.5499999523162842</v>
      </c>
      <c r="BY797" s="7" t="s">
        <v>295</v>
      </c>
      <c r="BZ797" s="7" t="s">
        <v>214</v>
      </c>
      <c r="CA797" s="25">
        <v>0</v>
      </c>
      <c r="CB797" s="25">
        <v>0</v>
      </c>
      <c r="CC797" s="25">
        <v>0</v>
      </c>
    </row>
    <row r="798" spans="1:81" x14ac:dyDescent="0.25">
      <c r="A798" s="7">
        <v>513</v>
      </c>
      <c r="B798" s="7">
        <v>44657</v>
      </c>
      <c r="C798" s="7" t="s">
        <v>1226</v>
      </c>
      <c r="D798" s="7" t="s">
        <v>1227</v>
      </c>
      <c r="E798" s="7" t="s">
        <v>1227</v>
      </c>
      <c r="F798" s="7" t="s">
        <v>360</v>
      </c>
      <c r="H798" s="7" t="s">
        <v>226</v>
      </c>
      <c r="I798" s="8">
        <v>15.5</v>
      </c>
      <c r="J798" s="7" t="s">
        <v>214</v>
      </c>
      <c r="K798" s="8">
        <v>398.63394165039063</v>
      </c>
      <c r="L798" s="8">
        <v>4.2507143020629883</v>
      </c>
      <c r="M798" s="7" t="s">
        <v>225</v>
      </c>
      <c r="N798" s="7" t="s">
        <v>295</v>
      </c>
      <c r="O798" s="7" t="s">
        <v>248</v>
      </c>
      <c r="P798" s="7" t="s">
        <v>469</v>
      </c>
      <c r="Q798" s="7" t="s">
        <v>1228</v>
      </c>
      <c r="R798" s="7" t="s">
        <v>219</v>
      </c>
      <c r="T798" s="8">
        <v>0.73262470960617065</v>
      </c>
      <c r="U798" s="8">
        <v>0.71809536218643188</v>
      </c>
      <c r="V798" s="8">
        <v>0.74516767263412476</v>
      </c>
      <c r="W798" s="8">
        <v>0.57875394821166992</v>
      </c>
      <c r="X798" s="8">
        <v>0.44190084934234619</v>
      </c>
      <c r="Y798" s="8">
        <v>0.695548415184021</v>
      </c>
      <c r="Z798" s="8">
        <v>0.49664923548698425</v>
      </c>
      <c r="AA798" s="8">
        <v>0.77183938026428223</v>
      </c>
      <c r="AB798" s="8">
        <v>0.74840128421783447</v>
      </c>
      <c r="AC798" s="8">
        <v>0.76912415027618408</v>
      </c>
      <c r="AD798" s="8">
        <v>0.62749356031417847</v>
      </c>
      <c r="AE798" s="8">
        <v>0.84884685277938843</v>
      </c>
      <c r="AF798" s="8">
        <v>0.67511498928070068</v>
      </c>
      <c r="AG798" s="8">
        <v>0.57620072364807129</v>
      </c>
      <c r="AH798" s="8">
        <v>8.4782332181930542E-2</v>
      </c>
      <c r="AI798" s="8">
        <v>0.74212157726287842</v>
      </c>
      <c r="AJ798" s="8">
        <v>1.1046230792999268</v>
      </c>
      <c r="AK798" s="8">
        <v>0.99198472499847412</v>
      </c>
      <c r="AL798" s="8">
        <v>0.42803049087524414</v>
      </c>
      <c r="AM798" s="8">
        <v>0.22663569450378418</v>
      </c>
      <c r="AN798" s="8">
        <v>0.63800173997879028</v>
      </c>
      <c r="AO798" s="8">
        <v>0.21722781658172607</v>
      </c>
      <c r="AP798" s="8">
        <v>-0.72501075267791748</v>
      </c>
      <c r="AQ798" s="8"/>
      <c r="AR798" s="8"/>
      <c r="AS798" s="7">
        <v>-1.3479891131179691</v>
      </c>
      <c r="AT798" s="7">
        <v>-0.83968795048233102</v>
      </c>
      <c r="AU798" s="7">
        <v>-1.1055539266189003</v>
      </c>
      <c r="AV798" s="7">
        <v>-0.32735633738839259</v>
      </c>
      <c r="AW798" s="7">
        <v>-1.15408434370177</v>
      </c>
      <c r="AX798" s="7">
        <v>-0.71802238049894407</v>
      </c>
      <c r="AY798" s="7">
        <v>1.0162514539880807</v>
      </c>
      <c r="AZ798" s="7">
        <v>1.3983589797919536</v>
      </c>
      <c r="BA798" s="7">
        <v>-1.5076648961031476</v>
      </c>
      <c r="BB798" s="7">
        <v>-0.88932819206924407</v>
      </c>
      <c r="BC798" s="7">
        <v>-1.5076648961031476</v>
      </c>
      <c r="BD798" s="7">
        <v>-0.88932819206924407</v>
      </c>
      <c r="BE798" s="7">
        <v>-0.93445095360947572</v>
      </c>
      <c r="BF798" s="7">
        <v>-0.37756067878603372</v>
      </c>
      <c r="BG798" s="8">
        <v>-1.3022383524895131</v>
      </c>
      <c r="BH798" s="8">
        <v>-50</v>
      </c>
      <c r="BI798" s="8">
        <v>10.674005366613626</v>
      </c>
      <c r="BJ798" s="8">
        <v>1.4375326459890845</v>
      </c>
      <c r="BK798" s="8">
        <v>-5.1896731569852026</v>
      </c>
      <c r="BL798" s="8">
        <v>-5.1896731569852026</v>
      </c>
      <c r="BM798" s="8">
        <v>-8.2616744423095341</v>
      </c>
      <c r="BN798" s="8">
        <v>403.82510572460268</v>
      </c>
      <c r="BO798" s="8">
        <v>1973.843691937428</v>
      </c>
      <c r="BP798" s="8">
        <v>356.0837333254845</v>
      </c>
      <c r="BQ798" s="8">
        <v>392.90344860117318</v>
      </c>
      <c r="BR798" s="8">
        <v>419.321740314853</v>
      </c>
      <c r="BS798" s="8">
        <v>419.321740314853</v>
      </c>
      <c r="BT798" s="7" t="s">
        <v>2105</v>
      </c>
      <c r="BU798" s="7" t="s">
        <v>2106</v>
      </c>
      <c r="BV798" s="7">
        <v>15.5</v>
      </c>
      <c r="BW798" s="7" t="s">
        <v>226</v>
      </c>
      <c r="BX798" s="9">
        <v>2.5499999523162842</v>
      </c>
      <c r="BY798" s="7" t="s">
        <v>295</v>
      </c>
      <c r="BZ798" s="7" t="s">
        <v>214</v>
      </c>
      <c r="CA798" s="25">
        <v>0</v>
      </c>
      <c r="CB798" s="25">
        <v>0</v>
      </c>
      <c r="CC798" s="25">
        <v>1</v>
      </c>
    </row>
    <row r="799" spans="1:81" x14ac:dyDescent="0.25">
      <c r="A799" s="7">
        <v>513</v>
      </c>
      <c r="B799" s="7">
        <v>44657</v>
      </c>
      <c r="C799" s="7" t="s">
        <v>1232</v>
      </c>
      <c r="D799" s="7" t="s">
        <v>1233</v>
      </c>
      <c r="E799" s="7" t="s">
        <v>1230</v>
      </c>
      <c r="F799" s="7" t="s">
        <v>212</v>
      </c>
      <c r="G799" s="7">
        <v>1</v>
      </c>
      <c r="H799" s="7" t="s">
        <v>312</v>
      </c>
      <c r="I799" s="8">
        <v>17.5</v>
      </c>
      <c r="J799" s="7" t="s">
        <v>214</v>
      </c>
      <c r="K799" s="8">
        <v>439.93643188476563</v>
      </c>
      <c r="L799" s="8">
        <v>9.0417003631591797</v>
      </c>
      <c r="M799" s="7" t="s">
        <v>422</v>
      </c>
      <c r="N799" s="7" t="s">
        <v>231</v>
      </c>
      <c r="O799" s="7" t="s">
        <v>248</v>
      </c>
      <c r="P799" s="7" t="s">
        <v>249</v>
      </c>
      <c r="Q799" s="7" t="s">
        <v>1231</v>
      </c>
      <c r="R799" s="7" t="s">
        <v>291</v>
      </c>
      <c r="T799" s="8">
        <v>0.8260502815246582</v>
      </c>
      <c r="U799" s="8">
        <v>0.76355201005935669</v>
      </c>
      <c r="V799" s="8">
        <v>0.82736945152282715</v>
      </c>
      <c r="W799" s="8">
        <v>0.68990886211395264</v>
      </c>
      <c r="X799" s="8">
        <v>0.51781612634658813</v>
      </c>
      <c r="Y799" s="8">
        <v>0.76207447052001953</v>
      </c>
      <c r="Z799" s="8">
        <v>0.65037345886230469</v>
      </c>
      <c r="AA799" s="8">
        <v>0.82368630170822144</v>
      </c>
      <c r="AB799" s="8">
        <v>0.84612470865249634</v>
      </c>
      <c r="AC799" s="8">
        <v>0.8682018518447876</v>
      </c>
      <c r="AD799" s="8">
        <v>0.85405629873275757</v>
      </c>
      <c r="AE799" s="8">
        <v>0.75578290224075317</v>
      </c>
      <c r="AF799" s="8">
        <v>0.84338223934173584</v>
      </c>
      <c r="AG799" s="8">
        <v>0.83086025714874268</v>
      </c>
      <c r="AH799" s="8">
        <v>0.33839091658592224</v>
      </c>
      <c r="AI799" s="8">
        <v>3.3397452831268311</v>
      </c>
      <c r="AJ799" s="8">
        <v>4.6879606246948242</v>
      </c>
      <c r="AK799" s="8">
        <v>4.396061897277832</v>
      </c>
      <c r="AL799" s="8">
        <v>2.0365064144134521</v>
      </c>
      <c r="AM799" s="8">
        <v>1.0599671602249146</v>
      </c>
      <c r="AN799" s="8">
        <v>2.7900068759918213</v>
      </c>
      <c r="AO799" s="8">
        <v>1.1353815793991089</v>
      </c>
      <c r="AP799" s="8">
        <v>0.33116376399993896</v>
      </c>
      <c r="AQ799" s="8"/>
      <c r="AR799" s="8"/>
      <c r="AS799" s="8">
        <v>0.48877843397845477</v>
      </c>
      <c r="AT799" s="8">
        <v>3.2182789878697697</v>
      </c>
      <c r="AU799" s="8">
        <v>0.66845909263737524</v>
      </c>
      <c r="AV799" s="8">
        <v>2.8073509953598177</v>
      </c>
      <c r="AW799" s="8">
        <v>0.64583997443711894</v>
      </c>
      <c r="AX799" s="8">
        <v>2.160824507672173</v>
      </c>
      <c r="AY799" s="8">
        <v>1.2801490821102353</v>
      </c>
      <c r="AZ799" s="8">
        <v>1.7639959445323112</v>
      </c>
      <c r="BA799" s="8">
        <v>1.3242801671618372</v>
      </c>
      <c r="BB799" s="8">
        <v>1.8425302742865035</v>
      </c>
      <c r="BC799" s="8">
        <v>1.2027440096244071</v>
      </c>
      <c r="BD799" s="8">
        <v>1.5449053308186165</v>
      </c>
      <c r="BE799" s="8">
        <v>0.93504179332490478</v>
      </c>
      <c r="BF799" s="8">
        <v>2.2229810067565317</v>
      </c>
      <c r="BG799" s="7">
        <v>-37.272737186026163</v>
      </c>
      <c r="BH799" s="7">
        <v>-7.6893515433994741</v>
      </c>
      <c r="BI799" s="7">
        <v>-25.193905164064596</v>
      </c>
      <c r="BJ799" s="7">
        <v>12.219289560925581</v>
      </c>
      <c r="BK799" s="7">
        <v>6.2538728245969191</v>
      </c>
      <c r="BL799" s="7">
        <v>7.056640113465078</v>
      </c>
      <c r="BM799" s="7">
        <v>-7.4376985657504422</v>
      </c>
      <c r="BN799" s="7">
        <v>603.91278192675531</v>
      </c>
      <c r="BO799" s="7">
        <v>473.76469069987343</v>
      </c>
      <c r="BP799" s="7">
        <v>550.77359931598312</v>
      </c>
      <c r="BQ799" s="7">
        <v>386.17932538876198</v>
      </c>
      <c r="BR799" s="7">
        <v>412.42336692562293</v>
      </c>
      <c r="BS799" s="7">
        <v>408.89170115863828</v>
      </c>
      <c r="BT799" s="7" t="s">
        <v>220</v>
      </c>
      <c r="BU799" s="7" t="s">
        <v>221</v>
      </c>
      <c r="BV799" s="7">
        <v>16</v>
      </c>
      <c r="BW799" s="7" t="s">
        <v>430</v>
      </c>
      <c r="BX799" s="9">
        <v>2.2999999523162842</v>
      </c>
      <c r="BY799" s="7" t="s">
        <v>231</v>
      </c>
      <c r="BZ799" s="7" t="s">
        <v>214</v>
      </c>
      <c r="CA799" s="25">
        <v>0</v>
      </c>
      <c r="CB799" s="25">
        <v>0</v>
      </c>
      <c r="CC799" s="25">
        <v>0</v>
      </c>
    </row>
    <row r="800" spans="1:81" x14ac:dyDescent="0.25">
      <c r="A800" s="7">
        <v>513</v>
      </c>
      <c r="B800" s="7">
        <v>44657</v>
      </c>
      <c r="C800" s="7" t="s">
        <v>1234</v>
      </c>
      <c r="D800" s="7" t="s">
        <v>1234</v>
      </c>
      <c r="E800" s="7" t="s">
        <v>1234</v>
      </c>
      <c r="F800" s="7" t="s">
        <v>212</v>
      </c>
      <c r="H800" s="7" t="s">
        <v>287</v>
      </c>
      <c r="I800" s="8">
        <v>14.5</v>
      </c>
      <c r="J800" s="7" t="s">
        <v>214</v>
      </c>
      <c r="K800" s="8">
        <v>219.77484130859375</v>
      </c>
      <c r="L800" s="8">
        <v>2.6858000755310059</v>
      </c>
      <c r="M800" s="7" t="s">
        <v>289</v>
      </c>
      <c r="N800" s="7" t="s">
        <v>295</v>
      </c>
      <c r="O800" s="7" t="s">
        <v>290</v>
      </c>
      <c r="P800" s="7" t="s">
        <v>249</v>
      </c>
      <c r="Q800" s="7" t="s">
        <v>1235</v>
      </c>
      <c r="R800" s="7" t="s">
        <v>291</v>
      </c>
      <c r="T800" s="8">
        <v>0.87403970956802368</v>
      </c>
      <c r="U800" s="8">
        <v>0.87741047143936157</v>
      </c>
      <c r="V800" s="8">
        <v>0.88167649507522583</v>
      </c>
      <c r="W800" s="8">
        <v>0.68170195817947388</v>
      </c>
      <c r="X800" s="8">
        <v>0.50679051876068115</v>
      </c>
      <c r="Y800" s="8">
        <v>0.83015882968902588</v>
      </c>
      <c r="Z800" s="8">
        <v>0.69818991422653198</v>
      </c>
      <c r="AA800" s="8">
        <v>0.91959685087203979</v>
      </c>
      <c r="AB800" s="8">
        <v>0.91227591037750244</v>
      </c>
      <c r="AC800" s="8">
        <v>0.94823962450027466</v>
      </c>
      <c r="AD800" s="8">
        <v>0.87285101413726807</v>
      </c>
      <c r="AE800" s="8">
        <v>0.78452134132385254</v>
      </c>
      <c r="AF800" s="8">
        <v>0.8993346095085144</v>
      </c>
      <c r="AG800" s="8">
        <v>0.83892905712127686</v>
      </c>
      <c r="AH800" s="8">
        <v>4.8016268759965897E-2</v>
      </c>
      <c r="AI800" s="8">
        <v>0.50142699480056763</v>
      </c>
      <c r="AJ800" s="8">
        <v>0.76439505815505981</v>
      </c>
      <c r="AK800" s="8">
        <v>0.66472691297531128</v>
      </c>
      <c r="AL800" s="8">
        <v>0.2855343222618103</v>
      </c>
      <c r="AM800" s="8">
        <v>0.14720243215560913</v>
      </c>
      <c r="AN800" s="8">
        <v>0.43125957250595093</v>
      </c>
      <c r="AO800" s="8">
        <v>0.17295069992542267</v>
      </c>
      <c r="AP800" s="8">
        <v>-1.1103358268737793</v>
      </c>
      <c r="AQ800" s="8"/>
      <c r="AR800" s="8"/>
      <c r="AS800" s="8">
        <v>-1.8169250591862915</v>
      </c>
      <c r="AT800" s="8">
        <v>-1.1425864494230888</v>
      </c>
      <c r="AU800" s="8">
        <v>-2.0697025278657391</v>
      </c>
      <c r="AV800" s="8">
        <v>-1.4646878015997478</v>
      </c>
      <c r="AW800" s="8">
        <v>-1.414700484499984</v>
      </c>
      <c r="AX800" s="8">
        <v>-0.83800966764078266</v>
      </c>
      <c r="AY800" s="8">
        <v>-1.4701892635631544</v>
      </c>
      <c r="AZ800" s="8">
        <v>-1.0073879099710137</v>
      </c>
      <c r="BA800" s="8">
        <v>-1.1368878165478111</v>
      </c>
      <c r="BB800" s="8">
        <v>-0.44480178441059376</v>
      </c>
      <c r="BC800" s="8">
        <v>-0.67730883483568838</v>
      </c>
      <c r="BD800" s="8">
        <v>-0.14161331974625788</v>
      </c>
      <c r="BE800" s="8">
        <v>-1.4309523310831114</v>
      </c>
      <c r="BF800" s="8">
        <v>-0.839847822131914</v>
      </c>
      <c r="BG800" s="8">
        <v>-50</v>
      </c>
      <c r="BH800" s="8">
        <v>-27.610844511377152</v>
      </c>
      <c r="BI800" s="8">
        <v>-36.61722502554133</v>
      </c>
      <c r="BJ800" s="8">
        <v>-11.435718467128524</v>
      </c>
      <c r="BK800" s="8">
        <v>-20.893384060232588</v>
      </c>
      <c r="BL800" s="8">
        <v>10.387885434263652</v>
      </c>
      <c r="BM800" s="8">
        <v>-22.694881105002654</v>
      </c>
      <c r="BN800" s="8">
        <v>330.21961167659822</v>
      </c>
      <c r="BO800" s="8">
        <v>280.45653101743545</v>
      </c>
      <c r="BP800" s="8">
        <v>300.25028950008789</v>
      </c>
      <c r="BQ800" s="8">
        <v>244.90767342222301</v>
      </c>
      <c r="BR800" s="8">
        <v>265.69324297096495</v>
      </c>
      <c r="BS800" s="8">
        <v>196.94488258012228</v>
      </c>
      <c r="BT800" s="7" t="s">
        <v>220</v>
      </c>
      <c r="BU800" s="7" t="s">
        <v>221</v>
      </c>
      <c r="BV800" s="7">
        <v>14</v>
      </c>
      <c r="BW800" s="7" t="s">
        <v>287</v>
      </c>
      <c r="BX800" s="9">
        <v>0</v>
      </c>
      <c r="BY800" s="7" t="s">
        <v>295</v>
      </c>
      <c r="BZ800" s="7" t="s">
        <v>214</v>
      </c>
      <c r="CA800" s="25">
        <v>0</v>
      </c>
      <c r="CB800" s="25">
        <v>0</v>
      </c>
      <c r="CC800" s="25">
        <v>0</v>
      </c>
    </row>
    <row r="801" spans="1:81" x14ac:dyDescent="0.25">
      <c r="A801" s="7">
        <v>513</v>
      </c>
      <c r="B801" s="7">
        <v>44657</v>
      </c>
      <c r="C801" s="7" t="s">
        <v>1236</v>
      </c>
      <c r="D801" s="7" t="s">
        <v>1237</v>
      </c>
      <c r="E801" s="7" t="s">
        <v>1237</v>
      </c>
      <c r="F801" s="7" t="s">
        <v>409</v>
      </c>
      <c r="H801" s="7" t="s">
        <v>224</v>
      </c>
      <c r="I801" s="8">
        <v>24.5</v>
      </c>
      <c r="J801" s="7" t="s">
        <v>214</v>
      </c>
      <c r="K801" s="8">
        <v>25043.6875</v>
      </c>
      <c r="L801" s="8">
        <v>2.0697999000549316</v>
      </c>
      <c r="M801" s="7" t="s">
        <v>835</v>
      </c>
      <c r="N801" s="7" t="s">
        <v>214</v>
      </c>
      <c r="O801" s="7" t="s">
        <v>214</v>
      </c>
      <c r="P801" s="7" t="s">
        <v>217</v>
      </c>
      <c r="Q801" s="7" t="s">
        <v>22057</v>
      </c>
      <c r="R801" s="7" t="s">
        <v>286</v>
      </c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>
        <v>3.98353232401585</v>
      </c>
      <c r="AT801" s="8">
        <v>2.679642316454323</v>
      </c>
      <c r="AU801" s="8">
        <v>5.3732835473803071</v>
      </c>
      <c r="AV801" s="8">
        <v>3.8732763740544187</v>
      </c>
      <c r="AW801" s="8">
        <v>4.135637709732495</v>
      </c>
      <c r="AX801" s="8">
        <v>2.7915301119893252</v>
      </c>
      <c r="AY801" s="8">
        <v>5.3732835473803071</v>
      </c>
      <c r="AZ801" s="8">
        <v>3.8732763740544187</v>
      </c>
      <c r="BA801" s="8">
        <v>4.135637709732495</v>
      </c>
      <c r="BB801" s="8">
        <v>2.7915301119893252</v>
      </c>
      <c r="BC801" s="8">
        <v>5.3732835473803071</v>
      </c>
      <c r="BD801" s="8">
        <v>3.8732763740544187</v>
      </c>
      <c r="BE801" s="8">
        <v>4.729109730936961</v>
      </c>
      <c r="BF801" s="8">
        <v>3.3137552770993719</v>
      </c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7" t="s">
        <v>214</v>
      </c>
      <c r="BU801" s="7" t="s">
        <v>214</v>
      </c>
      <c r="BV801" s="7">
        <v>19.5</v>
      </c>
      <c r="BW801" s="7" t="s">
        <v>303</v>
      </c>
      <c r="BX801" s="9">
        <v>0</v>
      </c>
      <c r="BY801" s="7" t="s">
        <v>214</v>
      </c>
      <c r="BZ801" s="7" t="s">
        <v>214</v>
      </c>
      <c r="CA801" s="25">
        <v>0</v>
      </c>
      <c r="CB801" s="25">
        <v>0</v>
      </c>
      <c r="CC801" s="25">
        <v>0</v>
      </c>
    </row>
    <row r="802" spans="1:81" x14ac:dyDescent="0.25">
      <c r="A802" s="7">
        <v>513</v>
      </c>
      <c r="B802" s="7">
        <v>44657</v>
      </c>
      <c r="C802" s="7" t="s">
        <v>3815</v>
      </c>
      <c r="D802" s="7" t="s">
        <v>3816</v>
      </c>
      <c r="E802" s="7" t="s">
        <v>3816</v>
      </c>
      <c r="F802" s="7" t="s">
        <v>212</v>
      </c>
      <c r="H802" s="7" t="s">
        <v>224</v>
      </c>
      <c r="I802" s="8">
        <v>24.5</v>
      </c>
      <c r="J802" s="7" t="s">
        <v>214</v>
      </c>
      <c r="K802" s="8">
        <v>282.27438354492188</v>
      </c>
      <c r="L802" s="8">
        <v>8.136688232421875</v>
      </c>
      <c r="M802" s="7" t="s">
        <v>2400</v>
      </c>
      <c r="N802" s="7" t="s">
        <v>214</v>
      </c>
      <c r="O802" s="7" t="s">
        <v>374</v>
      </c>
      <c r="P802" s="7" t="s">
        <v>217</v>
      </c>
      <c r="Q802" s="7" t="s">
        <v>3817</v>
      </c>
      <c r="R802" s="7" t="s">
        <v>286</v>
      </c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>
        <v>1.2499577740314523</v>
      </c>
      <c r="AT802" s="8">
        <v>2.7718099887774184</v>
      </c>
      <c r="AU802" s="8">
        <v>0.63470320051133733</v>
      </c>
      <c r="AV802" s="8">
        <v>2.172324700629177</v>
      </c>
      <c r="AW802" s="8">
        <v>-1.6497028884945317</v>
      </c>
      <c r="AX802" s="8">
        <v>-0.92734386836510407</v>
      </c>
      <c r="AY802" s="8">
        <v>1.6255822761177996</v>
      </c>
      <c r="AZ802" s="8">
        <v>1.4892788711544664</v>
      </c>
      <c r="BA802" s="8">
        <v>-1.486015201030642</v>
      </c>
      <c r="BB802" s="8">
        <v>-0.76695052544777098</v>
      </c>
      <c r="BC802" s="8">
        <v>-1.486015201030642</v>
      </c>
      <c r="BD802" s="8">
        <v>-0.76695052544777098</v>
      </c>
      <c r="BE802" s="8">
        <v>-0.18524833998253776</v>
      </c>
      <c r="BF802" s="8">
        <v>0.66202810688340274</v>
      </c>
      <c r="BT802" s="7" t="s">
        <v>214</v>
      </c>
      <c r="BU802" s="7" t="s">
        <v>214</v>
      </c>
      <c r="BV802" s="7">
        <v>10.833333015441895</v>
      </c>
      <c r="BW802" s="7" t="s">
        <v>345</v>
      </c>
      <c r="BX802" s="9">
        <v>0</v>
      </c>
      <c r="BY802" s="7" t="s">
        <v>214</v>
      </c>
      <c r="BZ802" s="7" t="s">
        <v>214</v>
      </c>
      <c r="CA802" s="25">
        <v>0</v>
      </c>
      <c r="CB802" s="25">
        <v>0</v>
      </c>
      <c r="CC802" s="25">
        <v>0</v>
      </c>
    </row>
    <row r="803" spans="1:81" x14ac:dyDescent="0.25">
      <c r="A803" s="7">
        <v>513</v>
      </c>
      <c r="B803" s="7">
        <v>44657</v>
      </c>
      <c r="C803" s="7" t="s">
        <v>1238</v>
      </c>
      <c r="D803" s="7" t="s">
        <v>1238</v>
      </c>
      <c r="E803" s="7" t="s">
        <v>1238</v>
      </c>
      <c r="F803" s="7" t="s">
        <v>212</v>
      </c>
      <c r="H803" s="7" t="s">
        <v>430</v>
      </c>
      <c r="I803" s="8">
        <v>16.5</v>
      </c>
      <c r="J803" s="7" t="s">
        <v>214</v>
      </c>
      <c r="K803" s="8">
        <v>481.53939819335938</v>
      </c>
      <c r="L803" s="8">
        <v>1.5441000461578369</v>
      </c>
      <c r="M803" s="7" t="s">
        <v>1239</v>
      </c>
      <c r="N803" s="7" t="s">
        <v>231</v>
      </c>
      <c r="O803" s="7" t="s">
        <v>214</v>
      </c>
      <c r="P803" s="7" t="s">
        <v>249</v>
      </c>
      <c r="Q803" s="7" t="s">
        <v>1240</v>
      </c>
      <c r="R803" s="7" t="s">
        <v>242</v>
      </c>
      <c r="T803" s="8">
        <v>0.85547977685928345</v>
      </c>
      <c r="U803" s="8">
        <v>0.83386045694351196</v>
      </c>
      <c r="V803" s="8">
        <v>0.8463398814201355</v>
      </c>
      <c r="W803" s="8">
        <v>0.72129905223846436</v>
      </c>
      <c r="X803" s="8">
        <v>0.45164743065834045</v>
      </c>
      <c r="Y803" s="8">
        <v>0.77498984336853027</v>
      </c>
      <c r="Z803" s="8">
        <v>0.6482582688331604</v>
      </c>
      <c r="AA803" s="8">
        <v>0.93501788377761841</v>
      </c>
      <c r="AB803" s="8">
        <v>0.93372172117233276</v>
      </c>
      <c r="AC803" s="8">
        <v>0.96190989017486572</v>
      </c>
      <c r="AD803" s="8">
        <v>0.89336395263671875</v>
      </c>
      <c r="AE803" s="8">
        <v>0.85931599140167236</v>
      </c>
      <c r="AF803" s="8">
        <v>0.91325712203979492</v>
      </c>
      <c r="AG803" s="8">
        <v>0.87981903553009033</v>
      </c>
      <c r="AH803" s="8">
        <v>0.1661163866519928</v>
      </c>
      <c r="AI803" s="8">
        <v>1.6978932619094849</v>
      </c>
      <c r="AJ803" s="8">
        <v>2.5132315158843994</v>
      </c>
      <c r="AK803" s="8">
        <v>2.2075111865997314</v>
      </c>
      <c r="AL803" s="8">
        <v>1.0452091693878174</v>
      </c>
      <c r="AM803" s="8">
        <v>0.453847736120224</v>
      </c>
      <c r="AN803" s="8">
        <v>1.3928284645080566</v>
      </c>
      <c r="AO803" s="8">
        <v>0.55554711818695068</v>
      </c>
      <c r="AP803" s="8">
        <v>-0.21941198408603668</v>
      </c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>
        <v>-2.5538438383317192</v>
      </c>
      <c r="BH803" s="8">
        <v>17.390152528338749</v>
      </c>
      <c r="BI803" s="8">
        <v>-41.078154235592173</v>
      </c>
      <c r="BJ803" s="8">
        <v>21.492915556559094</v>
      </c>
      <c r="BK803" s="8">
        <v>-50</v>
      </c>
      <c r="BL803" s="8">
        <v>-50</v>
      </c>
      <c r="BM803" s="8">
        <v>-17.458154998171008</v>
      </c>
      <c r="BN803" s="8">
        <v>493.83716244326013</v>
      </c>
      <c r="BO803" s="8">
        <v>397.79896236348969</v>
      </c>
      <c r="BP803" s="8">
        <v>679.34689488836989</v>
      </c>
      <c r="BQ803" s="8">
        <v>378.04254196809779</v>
      </c>
      <c r="BR803" s="8">
        <v>812.24184623863755</v>
      </c>
      <c r="BS803" s="8">
        <v>812.24184623863755</v>
      </c>
      <c r="BT803" s="7" t="s">
        <v>627</v>
      </c>
      <c r="BU803" s="7" t="s">
        <v>628</v>
      </c>
      <c r="BV803" s="7">
        <v>16.5</v>
      </c>
      <c r="BW803" s="7" t="s">
        <v>430</v>
      </c>
      <c r="BX803" s="9">
        <v>0</v>
      </c>
      <c r="BY803" s="7" t="s">
        <v>231</v>
      </c>
      <c r="BZ803" s="7" t="s">
        <v>214</v>
      </c>
      <c r="CA803" s="25">
        <v>0</v>
      </c>
      <c r="CB803" s="25">
        <v>0</v>
      </c>
      <c r="CC803" s="25">
        <v>0</v>
      </c>
    </row>
    <row r="804" spans="1:81" x14ac:dyDescent="0.25">
      <c r="A804" s="7">
        <v>513</v>
      </c>
      <c r="B804" s="7">
        <v>44657</v>
      </c>
      <c r="C804" s="7" t="s">
        <v>1241</v>
      </c>
      <c r="D804" s="7" t="s">
        <v>1242</v>
      </c>
      <c r="E804" s="7" t="s">
        <v>1243</v>
      </c>
      <c r="F804" s="7" t="s">
        <v>212</v>
      </c>
      <c r="G804" s="7">
        <v>3</v>
      </c>
      <c r="H804" s="7" t="s">
        <v>222</v>
      </c>
      <c r="I804" s="8">
        <v>8.5</v>
      </c>
      <c r="J804" s="7" t="s">
        <v>214</v>
      </c>
      <c r="K804" s="8">
        <v>169.05487060546875</v>
      </c>
      <c r="L804" s="8">
        <v>2.8889000415802002</v>
      </c>
      <c r="M804" s="7" t="s">
        <v>659</v>
      </c>
      <c r="N804" s="7" t="s">
        <v>231</v>
      </c>
      <c r="O804" s="7" t="s">
        <v>343</v>
      </c>
      <c r="P804" s="7" t="s">
        <v>249</v>
      </c>
      <c r="Q804" s="7" t="s">
        <v>1244</v>
      </c>
      <c r="R804" s="7" t="s">
        <v>242</v>
      </c>
      <c r="T804" s="8">
        <v>0.73352581262588501</v>
      </c>
      <c r="U804" s="8">
        <v>0.77104824781417847</v>
      </c>
      <c r="V804" s="8">
        <v>0.72238236665725708</v>
      </c>
      <c r="W804" s="8">
        <v>0.48518553376197815</v>
      </c>
      <c r="X804" s="8">
        <v>0.42528405785560608</v>
      </c>
      <c r="Y804" s="8">
        <v>0.80305349826812744</v>
      </c>
      <c r="Z804" s="8">
        <v>0.70299100875854492</v>
      </c>
      <c r="AA804" s="8">
        <v>0.81271439790725708</v>
      </c>
      <c r="AB804" s="8">
        <v>0.93122828006744385</v>
      </c>
      <c r="AC804" s="8">
        <v>0.95283085107803345</v>
      </c>
      <c r="AD804" s="8">
        <v>0.78215491771697998</v>
      </c>
      <c r="AE804" s="8">
        <v>0.74764436483383179</v>
      </c>
      <c r="AF804" s="8">
        <v>0.94405990839004517</v>
      </c>
      <c r="AG804" s="8">
        <v>0.88540875911712646</v>
      </c>
      <c r="AH804" s="8">
        <v>3.4975651651620865E-2</v>
      </c>
      <c r="AI804" s="8">
        <v>0.30652743577957153</v>
      </c>
      <c r="AJ804" s="8">
        <v>0.48929861187934875</v>
      </c>
      <c r="AK804" s="8">
        <v>0.39671492576599121</v>
      </c>
      <c r="AL804" s="8">
        <v>0.14802974462509155</v>
      </c>
      <c r="AM804" s="8">
        <v>8.9979387819766998E-2</v>
      </c>
      <c r="AN804" s="8">
        <v>0.30387809872627258</v>
      </c>
      <c r="AO804" s="8">
        <v>0.12684574723243713</v>
      </c>
      <c r="AP804" s="8">
        <v>0.15445192158222198</v>
      </c>
      <c r="AQ804" s="8"/>
      <c r="AR804" s="8"/>
      <c r="AS804" s="8">
        <v>-2.3250507468254531</v>
      </c>
      <c r="AT804" s="8">
        <v>-1.5505979472177018</v>
      </c>
      <c r="AU804" s="8">
        <v>-2.4067861052813586</v>
      </c>
      <c r="AV804" s="8">
        <v>-1.7264959497419998</v>
      </c>
      <c r="AW804" s="8">
        <v>-3.5013236539608474</v>
      </c>
      <c r="AX804" s="8">
        <v>-2.5734873010232362</v>
      </c>
      <c r="AY804" s="8">
        <v>-3.2590463555976186</v>
      </c>
      <c r="AZ804" s="8">
        <v>-2.4426066394113111</v>
      </c>
      <c r="BA804" s="8">
        <v>-3.3773201251914662</v>
      </c>
      <c r="BB804" s="8">
        <v>-2.6532679741796672</v>
      </c>
      <c r="BC804" s="8">
        <v>-3.8101707622396441</v>
      </c>
      <c r="BD804" s="8">
        <v>-3.4419359034337598</v>
      </c>
      <c r="BE804" s="8">
        <v>-3.1132829581827313</v>
      </c>
      <c r="BF804" s="8">
        <v>-2.3980652858346123</v>
      </c>
      <c r="BG804" s="8">
        <v>41.597363093591149</v>
      </c>
      <c r="BH804" s="8">
        <v>41.864206286648191</v>
      </c>
      <c r="BI804" s="8">
        <v>38.736100864448694</v>
      </c>
      <c r="BJ804" s="8">
        <v>44.177183223768282</v>
      </c>
      <c r="BK804" s="8">
        <v>27.641285415330085</v>
      </c>
      <c r="BL804" s="8">
        <v>4.1299401659475761</v>
      </c>
      <c r="BM804" s="8">
        <v>33.024346508289</v>
      </c>
      <c r="BN804" s="8">
        <v>98.732502252311221</v>
      </c>
      <c r="BO804" s="8">
        <v>98.281390837569134</v>
      </c>
      <c r="BP804" s="8">
        <v>103.56960541147114</v>
      </c>
      <c r="BQ804" s="8">
        <v>94.371190669386436</v>
      </c>
      <c r="BR804" s="8">
        <v>122.32593131289417</v>
      </c>
      <c r="BS804" s="8">
        <v>162.07300560184279</v>
      </c>
      <c r="BT804" s="7" t="s">
        <v>220</v>
      </c>
      <c r="BU804" s="7" t="s">
        <v>221</v>
      </c>
      <c r="BV804" s="7">
        <v>9.5</v>
      </c>
      <c r="BW804" s="7" t="s">
        <v>213</v>
      </c>
      <c r="BX804" s="9">
        <v>1</v>
      </c>
      <c r="BY804" s="7" t="s">
        <v>231</v>
      </c>
      <c r="BZ804" s="7" t="s">
        <v>214</v>
      </c>
      <c r="CA804" s="25">
        <v>0</v>
      </c>
      <c r="CB804" s="25">
        <v>0</v>
      </c>
      <c r="CC804" s="25">
        <v>0</v>
      </c>
    </row>
    <row r="805" spans="1:81" x14ac:dyDescent="0.25">
      <c r="A805" s="7">
        <v>513</v>
      </c>
      <c r="B805" s="7">
        <v>44657</v>
      </c>
      <c r="C805" s="7" t="s">
        <v>1245</v>
      </c>
      <c r="D805" s="7" t="s">
        <v>1243</v>
      </c>
      <c r="E805" s="7" t="s">
        <v>1243</v>
      </c>
      <c r="F805" s="7" t="s">
        <v>212</v>
      </c>
      <c r="G805" s="7">
        <v>3</v>
      </c>
      <c r="H805" s="7" t="s">
        <v>230</v>
      </c>
      <c r="I805" s="8">
        <v>4.5</v>
      </c>
      <c r="J805" s="7" t="s">
        <v>214</v>
      </c>
      <c r="K805" s="8">
        <v>52.919376373291016</v>
      </c>
      <c r="L805" s="8">
        <v>4.3952651023864746</v>
      </c>
      <c r="M805" s="7" t="s">
        <v>659</v>
      </c>
      <c r="N805" s="7" t="s">
        <v>231</v>
      </c>
      <c r="O805" s="7" t="s">
        <v>232</v>
      </c>
      <c r="P805" s="7" t="s">
        <v>249</v>
      </c>
      <c r="Q805" s="7" t="s">
        <v>1244</v>
      </c>
      <c r="R805" s="7" t="s">
        <v>242</v>
      </c>
      <c r="T805" s="8">
        <v>0.33315816521644592</v>
      </c>
      <c r="U805" s="8">
        <v>0.33304771780967712</v>
      </c>
      <c r="V805" s="8">
        <v>0.33371686935424805</v>
      </c>
      <c r="W805" s="8">
        <v>0.31349208950996399</v>
      </c>
      <c r="X805" s="8">
        <v>0.35162028670310974</v>
      </c>
      <c r="Y805" s="8">
        <v>0.26865077018737793</v>
      </c>
      <c r="Z805" s="8">
        <v>0.23487500846385956</v>
      </c>
      <c r="AA805" s="8">
        <v>0.82854759693145752</v>
      </c>
      <c r="AB805" s="8">
        <v>0.7618640661239624</v>
      </c>
      <c r="AC805" s="8">
        <v>0.74522656202316284</v>
      </c>
      <c r="AD805" s="8">
        <v>0.84054899215698242</v>
      </c>
      <c r="AE805" s="8">
        <v>0.53204113245010376</v>
      </c>
      <c r="AF805" s="8">
        <v>0.79289746284484863</v>
      </c>
      <c r="AG805" s="8">
        <v>0.63961547613143921</v>
      </c>
      <c r="AH805" s="8">
        <v>2.1612141281366348E-2</v>
      </c>
      <c r="AI805" s="8">
        <v>8.6027324199676514E-2</v>
      </c>
      <c r="AJ805" s="8">
        <v>0.13059629499912262</v>
      </c>
      <c r="AK805" s="8">
        <v>0.1132456511259079</v>
      </c>
      <c r="AL805" s="8">
        <v>5.9101663529872894E-2</v>
      </c>
      <c r="AM805" s="8">
        <v>4.5969504863023758E-2</v>
      </c>
      <c r="AN805" s="8">
        <v>6.2816686928272247E-2</v>
      </c>
      <c r="AO805" s="8">
        <v>2.6187552139163017E-2</v>
      </c>
      <c r="AP805" s="8">
        <v>0.68539726734161377</v>
      </c>
      <c r="AQ805" s="8"/>
      <c r="AR805" s="8"/>
      <c r="AS805" s="8">
        <v>0.62558553398724226</v>
      </c>
      <c r="AT805" s="8">
        <v>1.9575218489242587</v>
      </c>
      <c r="AU805" s="8">
        <v>0.92856024853033914</v>
      </c>
      <c r="AV805" s="8">
        <v>1.7074616077618592</v>
      </c>
      <c r="AW805" s="8">
        <v>9.9076455480912345E-2</v>
      </c>
      <c r="AX805" s="8">
        <v>1.0348832223191373</v>
      </c>
      <c r="AY805" s="8">
        <v>0.33307355055385668</v>
      </c>
      <c r="AZ805" s="8">
        <v>0.94913902161066999</v>
      </c>
      <c r="BA805" s="8">
        <v>-2.500059125168021E-2</v>
      </c>
      <c r="BB805" s="8">
        <v>0.38282017424126447</v>
      </c>
      <c r="BC805" s="8">
        <v>-8.644378631361721E-2</v>
      </c>
      <c r="BD805" s="8">
        <v>0.50948478724036961</v>
      </c>
      <c r="BE805" s="8">
        <v>0.31247523516450887</v>
      </c>
      <c r="BF805" s="8">
        <v>1.0902184436829265</v>
      </c>
      <c r="BG805" s="7">
        <v>16.577420627322713</v>
      </c>
      <c r="BH805" s="7">
        <v>7.6875239211181015</v>
      </c>
      <c r="BI805" s="7">
        <v>23.58335482340804</v>
      </c>
      <c r="BJ805" s="7">
        <v>10.900740056623741</v>
      </c>
      <c r="BK805" s="7">
        <v>-12.399053040757501</v>
      </c>
      <c r="BL805" s="7">
        <v>1.6771212064298626</v>
      </c>
      <c r="BM805" s="7">
        <v>8.0045179323574924</v>
      </c>
      <c r="BN805" s="7">
        <v>44.14670875853453</v>
      </c>
      <c r="BO805" s="7">
        <v>48.851186655687748</v>
      </c>
      <c r="BP805" s="7">
        <v>40.439212072843034</v>
      </c>
      <c r="BQ805" s="7">
        <v>47.150772715252202</v>
      </c>
      <c r="BR805" s="7">
        <v>59.480877918653462</v>
      </c>
      <c r="BS805" s="7">
        <v>52.031854289824118</v>
      </c>
      <c r="BT805" s="7" t="s">
        <v>220</v>
      </c>
      <c r="BU805" s="7" t="s">
        <v>221</v>
      </c>
      <c r="BV805" s="7">
        <v>5</v>
      </c>
      <c r="BW805" s="7" t="s">
        <v>500</v>
      </c>
      <c r="BX805" s="9">
        <v>1</v>
      </c>
      <c r="BY805" s="7" t="s">
        <v>231</v>
      </c>
      <c r="BZ805" s="7" t="s">
        <v>214</v>
      </c>
      <c r="CA805" s="25">
        <v>0</v>
      </c>
      <c r="CB805" s="25">
        <v>0</v>
      </c>
      <c r="CC805" s="25">
        <v>0</v>
      </c>
    </row>
    <row r="806" spans="1:81" x14ac:dyDescent="0.25">
      <c r="A806" s="7">
        <v>513</v>
      </c>
      <c r="B806" s="7">
        <v>44657</v>
      </c>
      <c r="C806" s="7" t="s">
        <v>1246</v>
      </c>
      <c r="D806" s="7" t="s">
        <v>1247</v>
      </c>
      <c r="E806" s="7" t="s">
        <v>1243</v>
      </c>
      <c r="F806" s="7" t="s">
        <v>212</v>
      </c>
      <c r="G806" s="7">
        <v>1</v>
      </c>
      <c r="H806" s="7" t="s">
        <v>354</v>
      </c>
      <c r="I806" s="8">
        <v>7.5</v>
      </c>
      <c r="J806" s="7" t="s">
        <v>214</v>
      </c>
      <c r="K806" s="8">
        <v>117.60255432128906</v>
      </c>
      <c r="L806" s="8">
        <v>3.4739181995391846</v>
      </c>
      <c r="M806" s="7" t="s">
        <v>659</v>
      </c>
      <c r="N806" s="7" t="s">
        <v>231</v>
      </c>
      <c r="O806" s="7" t="s">
        <v>358</v>
      </c>
      <c r="P806" s="7" t="s">
        <v>249</v>
      </c>
      <c r="Q806" s="7" t="s">
        <v>1244</v>
      </c>
      <c r="R806" s="7" t="s">
        <v>242</v>
      </c>
      <c r="T806" s="8">
        <v>0.53314298391342163</v>
      </c>
      <c r="U806" s="8">
        <v>0.60679543018341064</v>
      </c>
      <c r="V806" s="8">
        <v>0.57371598482131958</v>
      </c>
      <c r="W806" s="8">
        <v>0.43388891220092773</v>
      </c>
      <c r="X806" s="8">
        <v>0.25513136386871338</v>
      </c>
      <c r="Y806" s="8">
        <v>0.49753871560096741</v>
      </c>
      <c r="Z806" s="8">
        <v>0.31011173129081726</v>
      </c>
      <c r="AA806" s="8">
        <v>0.8652416467666626</v>
      </c>
      <c r="AB806" s="8">
        <v>0.90207201242446899</v>
      </c>
      <c r="AC806" s="8">
        <v>0.93085086345672607</v>
      </c>
      <c r="AD806" s="8">
        <v>0.60352104902267456</v>
      </c>
      <c r="AE806" s="8">
        <v>0.65541213750839233</v>
      </c>
      <c r="AF806" s="8">
        <v>0.85565948486328125</v>
      </c>
      <c r="AG806" s="8">
        <v>0.83002269268035889</v>
      </c>
      <c r="AH806" s="8">
        <v>1.7458437010645866E-2</v>
      </c>
      <c r="AI806" s="8">
        <v>0.11120830476284027</v>
      </c>
      <c r="AJ806" s="8">
        <v>0.19220925867557526</v>
      </c>
      <c r="AK806" s="8">
        <v>0.15727072954177856</v>
      </c>
      <c r="AL806" s="8">
        <v>6.6078364849090576E-2</v>
      </c>
      <c r="AM806" s="8">
        <v>2.6944326236844063E-2</v>
      </c>
      <c r="AN806" s="8">
        <v>9.3976959586143494E-2</v>
      </c>
      <c r="AO806" s="8">
        <v>2.7930833399295807E-2</v>
      </c>
      <c r="AP806" s="8">
        <v>-0.37683916091918945</v>
      </c>
      <c r="AQ806" s="8"/>
      <c r="AR806" s="8"/>
      <c r="AS806" s="8">
        <v>2.1722771629016346</v>
      </c>
      <c r="AT806" s="8">
        <v>2.4364865273349054</v>
      </c>
      <c r="AU806" s="8">
        <v>4.1675681238012459</v>
      </c>
      <c r="AV806" s="8">
        <v>2.9981791378770914</v>
      </c>
      <c r="AW806" s="8">
        <v>-5.9281522607503523E-2</v>
      </c>
      <c r="AX806" s="8">
        <v>0.85607110817006604</v>
      </c>
      <c r="AY806" s="8">
        <v>2.1286591423010592</v>
      </c>
      <c r="AZ806" s="8">
        <v>2.3327726436682168</v>
      </c>
      <c r="BA806" s="8">
        <v>0.37317526325319161</v>
      </c>
      <c r="BB806" s="8">
        <v>0.15845616725900435</v>
      </c>
      <c r="BC806" s="8">
        <v>0.89918197696187629</v>
      </c>
      <c r="BD806" s="8">
        <v>0.64207750566235222</v>
      </c>
      <c r="BE806" s="8">
        <v>1.6135966911019175</v>
      </c>
      <c r="BF806" s="8">
        <v>1.5706738483286058</v>
      </c>
      <c r="BG806" s="8">
        <v>31.348040751354567</v>
      </c>
      <c r="BH806" s="8">
        <v>29.829350707990184</v>
      </c>
      <c r="BI806" s="8">
        <v>30.384145571845455</v>
      </c>
      <c r="BJ806" s="8">
        <v>32.533990240729814</v>
      </c>
      <c r="BK806" s="8">
        <v>13.140667819574132</v>
      </c>
      <c r="BL806" s="8">
        <v>-3.7369764365166613</v>
      </c>
      <c r="BM806" s="8">
        <v>22.249869775829577</v>
      </c>
      <c r="BN806" s="8">
        <v>80.736457668017479</v>
      </c>
      <c r="BO806" s="8">
        <v>82.522475951237084</v>
      </c>
      <c r="BP806" s="8">
        <v>81.870023020099964</v>
      </c>
      <c r="BQ806" s="8">
        <v>79.341750775551901</v>
      </c>
      <c r="BR806" s="8">
        <v>102.14879331059424</v>
      </c>
      <c r="BS806" s="8">
        <v>121.99733406501734</v>
      </c>
      <c r="BT806" s="7" t="s">
        <v>220</v>
      </c>
      <c r="BU806" s="7" t="s">
        <v>221</v>
      </c>
      <c r="BV806" s="7">
        <v>7.5</v>
      </c>
      <c r="BW806" s="7" t="s">
        <v>354</v>
      </c>
      <c r="BX806" s="9">
        <v>1</v>
      </c>
      <c r="BY806" s="7" t="s">
        <v>231</v>
      </c>
      <c r="BZ806" s="7" t="s">
        <v>214</v>
      </c>
      <c r="CA806" s="25">
        <v>0</v>
      </c>
      <c r="CB806" s="25">
        <v>0</v>
      </c>
      <c r="CC806" s="25">
        <v>0</v>
      </c>
    </row>
    <row r="807" spans="1:81" x14ac:dyDescent="0.25">
      <c r="A807" s="7">
        <v>513</v>
      </c>
      <c r="B807" s="7">
        <v>44657</v>
      </c>
      <c r="C807" s="7" t="s">
        <v>1248</v>
      </c>
      <c r="D807" s="7" t="s">
        <v>1249</v>
      </c>
      <c r="E807" s="7" t="s">
        <v>1249</v>
      </c>
      <c r="F807" s="7" t="s">
        <v>212</v>
      </c>
      <c r="H807" s="7" t="s">
        <v>224</v>
      </c>
      <c r="I807" s="8">
        <v>24.5</v>
      </c>
      <c r="J807" s="7" t="s">
        <v>214</v>
      </c>
      <c r="K807" s="8">
        <v>115.1954345703125</v>
      </c>
      <c r="L807" s="8">
        <v>8.9253997802734375</v>
      </c>
      <c r="M807" s="7" t="s">
        <v>327</v>
      </c>
      <c r="N807" s="7" t="s">
        <v>214</v>
      </c>
      <c r="O807" s="7" t="s">
        <v>214</v>
      </c>
      <c r="P807" s="7" t="s">
        <v>217</v>
      </c>
      <c r="Q807" s="7" t="s">
        <v>1250</v>
      </c>
      <c r="R807" s="7" t="s">
        <v>242</v>
      </c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>
        <v>0.87400911446996343</v>
      </c>
      <c r="AT807" s="8">
        <v>2.4205380143185677</v>
      </c>
      <c r="AU807" s="8">
        <v>0.26322352554704442</v>
      </c>
      <c r="AV807" s="8">
        <v>1.9146117218826098</v>
      </c>
      <c r="AW807" s="8">
        <v>1.5295889890478118</v>
      </c>
      <c r="AX807" s="8">
        <v>1.9143355663172315</v>
      </c>
      <c r="AY807" s="8">
        <v>0.99734865425936148</v>
      </c>
      <c r="AZ807" s="8">
        <v>1.5090443869874708</v>
      </c>
      <c r="BA807" s="8">
        <v>2.3519671652677245</v>
      </c>
      <c r="BB807" s="8">
        <v>1.9412014989094046</v>
      </c>
      <c r="BC807" s="8">
        <v>2.3519671652677245</v>
      </c>
      <c r="BD807" s="8">
        <v>1.9412014989094046</v>
      </c>
      <c r="BE807" s="8">
        <v>1.3946841023099383</v>
      </c>
      <c r="BF807" s="8">
        <v>1.9401554478874481</v>
      </c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7" t="s">
        <v>214</v>
      </c>
      <c r="BU807" s="7" t="s">
        <v>214</v>
      </c>
      <c r="BV807" s="7">
        <v>10.5</v>
      </c>
      <c r="BW807" s="7" t="s">
        <v>345</v>
      </c>
      <c r="BX807" s="9">
        <v>0</v>
      </c>
      <c r="BY807" s="7" t="s">
        <v>214</v>
      </c>
      <c r="BZ807" s="7" t="s">
        <v>214</v>
      </c>
      <c r="CA807" s="25">
        <v>0</v>
      </c>
      <c r="CB807" s="25">
        <v>0</v>
      </c>
      <c r="CC807" s="25">
        <v>0</v>
      </c>
    </row>
    <row r="808" spans="1:81" x14ac:dyDescent="0.25">
      <c r="A808" s="7">
        <v>513</v>
      </c>
      <c r="B808" s="7">
        <v>44657</v>
      </c>
      <c r="C808" s="7" t="s">
        <v>17517</v>
      </c>
      <c r="D808" s="7" t="s">
        <v>17518</v>
      </c>
      <c r="E808" s="7" t="s">
        <v>17518</v>
      </c>
      <c r="F808" s="7" t="s">
        <v>212</v>
      </c>
      <c r="H808" s="7" t="s">
        <v>224</v>
      </c>
      <c r="I808" s="8">
        <v>24.5</v>
      </c>
      <c r="J808" s="7" t="s">
        <v>214</v>
      </c>
      <c r="K808" s="8">
        <v>140.10250854492188</v>
      </c>
      <c r="L808" s="8">
        <v>3.8996484279632568</v>
      </c>
      <c r="M808" s="7" t="s">
        <v>1033</v>
      </c>
      <c r="N808" s="7" t="s">
        <v>214</v>
      </c>
      <c r="O808" s="7" t="s">
        <v>374</v>
      </c>
      <c r="P808" s="7" t="s">
        <v>936</v>
      </c>
      <c r="Q808" s="7" t="s">
        <v>17519</v>
      </c>
      <c r="R808" s="7" t="s">
        <v>242</v>
      </c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T808" s="7" t="s">
        <v>352</v>
      </c>
      <c r="BU808" s="7" t="s">
        <v>353</v>
      </c>
      <c r="BV808" s="7">
        <v>10.5</v>
      </c>
      <c r="BW808" s="7" t="s">
        <v>345</v>
      </c>
      <c r="BX808" s="9">
        <v>0</v>
      </c>
      <c r="BY808" s="7" t="s">
        <v>214</v>
      </c>
      <c r="BZ808" s="7" t="s">
        <v>214</v>
      </c>
      <c r="CA808" s="25">
        <v>0</v>
      </c>
      <c r="CB808" s="25">
        <v>0</v>
      </c>
      <c r="CC808" s="25">
        <v>0</v>
      </c>
    </row>
    <row r="809" spans="1:81" x14ac:dyDescent="0.25">
      <c r="A809" s="7">
        <v>513</v>
      </c>
      <c r="B809" s="7">
        <v>44657</v>
      </c>
      <c r="C809" s="7" t="s">
        <v>1253</v>
      </c>
      <c r="D809" s="7" t="s">
        <v>1254</v>
      </c>
      <c r="E809" s="7" t="s">
        <v>1254</v>
      </c>
      <c r="F809" s="7" t="s">
        <v>212</v>
      </c>
      <c r="H809" s="7" t="s">
        <v>224</v>
      </c>
      <c r="I809" s="8">
        <v>24.5</v>
      </c>
      <c r="J809" s="7" t="s">
        <v>214</v>
      </c>
      <c r="K809" s="8">
        <v>82.743133544921875</v>
      </c>
      <c r="L809" s="8">
        <v>3.6443145275115967</v>
      </c>
      <c r="M809" s="7" t="s">
        <v>456</v>
      </c>
      <c r="N809" s="7" t="s">
        <v>214</v>
      </c>
      <c r="O809" s="7" t="s">
        <v>343</v>
      </c>
      <c r="P809" s="7" t="s">
        <v>249</v>
      </c>
      <c r="Q809" s="7" t="s">
        <v>1255</v>
      </c>
      <c r="R809" s="7" t="s">
        <v>219</v>
      </c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>
        <v>0.750568410005505</v>
      </c>
      <c r="AT809" s="8">
        <v>2.3256187866941613</v>
      </c>
      <c r="AU809" s="8">
        <v>0.15073191650615425</v>
      </c>
      <c r="AV809" s="8">
        <v>1.8084559488003382</v>
      </c>
      <c r="AW809" s="8">
        <v>0.41401214023819027</v>
      </c>
      <c r="AX809" s="8">
        <v>0.84373999372282493</v>
      </c>
      <c r="AY809" s="8">
        <v>-0.28797130480826244</v>
      </c>
      <c r="AZ809" s="8">
        <v>0.92146627397280356</v>
      </c>
      <c r="BA809" s="8">
        <v>2.0399954392800712</v>
      </c>
      <c r="BB809" s="8">
        <v>2.7698457391857985</v>
      </c>
      <c r="BC809" s="8">
        <v>2.0399954392800712</v>
      </c>
      <c r="BD809" s="8">
        <v>2.7698457391857985</v>
      </c>
      <c r="BE809" s="8">
        <v>0.85122200675028825</v>
      </c>
      <c r="BF809" s="8">
        <v>1.906495413593621</v>
      </c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7" t="s">
        <v>352</v>
      </c>
      <c r="BU809" s="7" t="s">
        <v>353</v>
      </c>
      <c r="BV809" s="7">
        <v>8.5</v>
      </c>
      <c r="BW809" s="7" t="s">
        <v>222</v>
      </c>
      <c r="BX809" s="9">
        <v>0</v>
      </c>
      <c r="BY809" s="7" t="s">
        <v>214</v>
      </c>
      <c r="BZ809" s="7" t="s">
        <v>214</v>
      </c>
      <c r="CA809" s="25">
        <v>0</v>
      </c>
      <c r="CB809" s="25">
        <v>0</v>
      </c>
      <c r="CC809" s="25">
        <v>0</v>
      </c>
    </row>
    <row r="810" spans="1:81" x14ac:dyDescent="0.25">
      <c r="A810" s="7">
        <v>513</v>
      </c>
      <c r="B810" s="7">
        <v>44657</v>
      </c>
      <c r="C810" s="7" t="s">
        <v>1256</v>
      </c>
      <c r="D810" s="7" t="s">
        <v>1256</v>
      </c>
      <c r="E810" s="7" t="s">
        <v>1257</v>
      </c>
      <c r="F810" s="7" t="s">
        <v>254</v>
      </c>
      <c r="G810" s="7">
        <v>2</v>
      </c>
      <c r="H810" s="7" t="s">
        <v>287</v>
      </c>
      <c r="I810" s="8">
        <v>14.5</v>
      </c>
      <c r="J810" s="7" t="s">
        <v>214</v>
      </c>
      <c r="K810" s="8">
        <v>429.63885498046875</v>
      </c>
      <c r="L810" s="8">
        <v>5.6783246994018555</v>
      </c>
      <c r="M810" s="7" t="s">
        <v>239</v>
      </c>
      <c r="N810" s="7" t="s">
        <v>231</v>
      </c>
      <c r="O810" s="7" t="s">
        <v>248</v>
      </c>
      <c r="P810" s="7" t="s">
        <v>257</v>
      </c>
      <c r="Q810" s="7" t="s">
        <v>1258</v>
      </c>
      <c r="R810" s="7" t="s">
        <v>242</v>
      </c>
      <c r="T810" s="8">
        <v>0.74303162097930908</v>
      </c>
      <c r="U810" s="8">
        <v>0.78991323709487915</v>
      </c>
      <c r="V810" s="8">
        <v>0.75428205728530884</v>
      </c>
      <c r="W810" s="8">
        <v>0.55642396211624146</v>
      </c>
      <c r="X810" s="8">
        <v>0.28684216737747192</v>
      </c>
      <c r="Y810" s="8">
        <v>0.70294958353042603</v>
      </c>
      <c r="Z810" s="8">
        <v>0.56493157148361206</v>
      </c>
      <c r="AA810" s="8">
        <v>0.91442114114761353</v>
      </c>
      <c r="AB810" s="8">
        <v>0.92063683271408081</v>
      </c>
      <c r="AC810" s="8">
        <v>0.86999011039733887</v>
      </c>
      <c r="AD810" s="8">
        <v>0.6931842565536499</v>
      </c>
      <c r="AE810" s="8">
        <v>0.77106553316116333</v>
      </c>
      <c r="AF810" s="8">
        <v>0.84586280584335327</v>
      </c>
      <c r="AG810" s="8">
        <v>0.79825001955032349</v>
      </c>
      <c r="AH810" s="8">
        <v>0.12905041873455048</v>
      </c>
      <c r="AI810" s="8">
        <v>1.1456575393676758</v>
      </c>
      <c r="AJ810" s="8">
        <v>1.849547266960144</v>
      </c>
      <c r="AK810" s="8">
        <v>1.5284061431884766</v>
      </c>
      <c r="AL810" s="8">
        <v>0.62638390064239502</v>
      </c>
      <c r="AM810" s="8">
        <v>0.22392392158508301</v>
      </c>
      <c r="AN810" s="8">
        <v>0.98146027326583862</v>
      </c>
      <c r="AO810" s="8">
        <v>0.37611058354377747</v>
      </c>
      <c r="AP810" s="8">
        <v>3.2436247915029526E-2</v>
      </c>
      <c r="AQ810" s="8"/>
      <c r="AR810" s="8"/>
      <c r="AS810" s="8">
        <v>-1.7986113467917513</v>
      </c>
      <c r="AT810" s="8">
        <v>-1.4533599931998111</v>
      </c>
      <c r="AU810" s="8">
        <v>-1.0250497179343394</v>
      </c>
      <c r="AV810" s="8">
        <v>-1.0552441878523828</v>
      </c>
      <c r="AW810" s="8">
        <v>-2.1987278839901667</v>
      </c>
      <c r="AX810" s="8">
        <v>-2.4226734517272051</v>
      </c>
      <c r="AY810" s="8">
        <v>0.69251241471770297</v>
      </c>
      <c r="AZ810" s="8">
        <v>0.85298001329715833</v>
      </c>
      <c r="BA810" s="8">
        <v>-1.932959882554925</v>
      </c>
      <c r="BB810" s="8">
        <v>-2.0019603751407784</v>
      </c>
      <c r="BC810" s="8">
        <v>1.418433525564714</v>
      </c>
      <c r="BD810" s="8">
        <v>1.3211789018467541</v>
      </c>
      <c r="BE810" s="8">
        <v>-0.80740048183146096</v>
      </c>
      <c r="BF810" s="8">
        <v>-0.79317984879604397</v>
      </c>
      <c r="BG810" s="8">
        <v>23.140189056781214</v>
      </c>
      <c r="BH810" s="8">
        <v>22.798624915627453</v>
      </c>
      <c r="BI810" s="8">
        <v>1.1962959958187662</v>
      </c>
      <c r="BJ810" s="8">
        <v>-13.726436563757227</v>
      </c>
      <c r="BK810" s="8">
        <v>19.289628844961477</v>
      </c>
      <c r="BL810" s="8">
        <v>-8.3375719948237563</v>
      </c>
      <c r="BM810" s="8">
        <v>7.3934550424346543</v>
      </c>
      <c r="BN810" s="8">
        <v>330.21961167659822</v>
      </c>
      <c r="BO810" s="8">
        <v>331.6871039416751</v>
      </c>
      <c r="BP810" s="8">
        <v>424.49910256185581</v>
      </c>
      <c r="BQ810" s="8">
        <v>488.6129598626157</v>
      </c>
      <c r="BR810" s="8">
        <v>346.76311448099403</v>
      </c>
      <c r="BS810" s="8">
        <v>465.46030383220176</v>
      </c>
      <c r="BT810" s="7" t="s">
        <v>259</v>
      </c>
      <c r="BU810" s="7" t="s">
        <v>260</v>
      </c>
      <c r="BV810" s="7">
        <v>15.833333015441895</v>
      </c>
      <c r="BW810" s="7" t="s">
        <v>226</v>
      </c>
      <c r="BX810" s="9">
        <v>1.6499999761581421</v>
      </c>
      <c r="BY810" s="7" t="s">
        <v>231</v>
      </c>
      <c r="BZ810" s="7" t="s">
        <v>214</v>
      </c>
      <c r="CA810" s="25">
        <v>0</v>
      </c>
      <c r="CB810" s="25">
        <v>0</v>
      </c>
      <c r="CC810" s="25">
        <v>0</v>
      </c>
    </row>
    <row r="811" spans="1:81" x14ac:dyDescent="0.25">
      <c r="A811" s="7">
        <v>513</v>
      </c>
      <c r="B811" s="7">
        <v>44657</v>
      </c>
      <c r="C811" s="7" t="s">
        <v>1259</v>
      </c>
      <c r="D811" s="7" t="s">
        <v>1259</v>
      </c>
      <c r="E811" s="7" t="s">
        <v>1259</v>
      </c>
      <c r="F811" s="7" t="s">
        <v>212</v>
      </c>
      <c r="H811" s="7" t="s">
        <v>222</v>
      </c>
      <c r="I811" s="8">
        <v>8.5</v>
      </c>
      <c r="J811" s="7" t="s">
        <v>214</v>
      </c>
      <c r="K811" s="8">
        <v>72.536056518554688</v>
      </c>
      <c r="L811" s="8">
        <v>4.0817875862121582</v>
      </c>
      <c r="M811" s="7" t="s">
        <v>215</v>
      </c>
      <c r="N811" s="7" t="s">
        <v>295</v>
      </c>
      <c r="O811" s="7" t="s">
        <v>389</v>
      </c>
      <c r="P811" s="7" t="s">
        <v>249</v>
      </c>
      <c r="Q811" s="7" t="s">
        <v>1260</v>
      </c>
      <c r="R811" s="7" t="s">
        <v>219</v>
      </c>
      <c r="T811" s="8">
        <v>0.71284741163253784</v>
      </c>
      <c r="U811" s="8">
        <v>0.78587067127227783</v>
      </c>
      <c r="V811" s="8">
        <v>0.72357380390167236</v>
      </c>
      <c r="W811" s="8">
        <v>0.48358660936355591</v>
      </c>
      <c r="X811" s="8">
        <v>0.34874176979064941</v>
      </c>
      <c r="Y811" s="8">
        <v>0.7520630955696106</v>
      </c>
      <c r="Z811" s="8">
        <v>0.64102733135223389</v>
      </c>
      <c r="AA811" s="8">
        <v>0.85409402847290039</v>
      </c>
      <c r="AB811" s="8">
        <v>0.88405746221542358</v>
      </c>
      <c r="AC811" s="8">
        <v>0.87953746318817139</v>
      </c>
      <c r="AD811" s="8">
        <v>0.61817991733551025</v>
      </c>
      <c r="AE811" s="8">
        <v>0.68725132942199707</v>
      </c>
      <c r="AF811" s="8">
        <v>0.87230223417282104</v>
      </c>
      <c r="AG811" s="8">
        <v>0.83892101049423218</v>
      </c>
      <c r="AH811" s="8">
        <v>1.8789714202284813E-2</v>
      </c>
      <c r="AI811" s="8">
        <v>0.16003128886222839</v>
      </c>
      <c r="AJ811" s="8">
        <v>0.2679155170917511</v>
      </c>
      <c r="AK811" s="8">
        <v>0.2134757786989212</v>
      </c>
      <c r="AL811" s="8">
        <v>7.9262875020503998E-2</v>
      </c>
      <c r="AM811" s="8">
        <v>3.9638962596654892E-2</v>
      </c>
      <c r="AN811" s="8">
        <v>0.15288454294204712</v>
      </c>
      <c r="AO811" s="8">
        <v>6.2137965112924576E-2</v>
      </c>
      <c r="AP811" s="8">
        <v>-0.56374287605285645</v>
      </c>
      <c r="AQ811" s="8"/>
      <c r="AR811" s="8"/>
      <c r="AS811" s="8">
        <v>-2.7098060479721071</v>
      </c>
      <c r="AT811" s="8">
        <v>-2.5760821187408331</v>
      </c>
      <c r="AU811" s="8">
        <v>-3.060644359084693</v>
      </c>
      <c r="AV811" s="8">
        <v>-2.8518332439615408</v>
      </c>
      <c r="AW811" s="8">
        <v>-1.7077413423895713</v>
      </c>
      <c r="AX811" s="8">
        <v>-1.2244905380478008</v>
      </c>
      <c r="AY811" s="8">
        <v>-2.7625095135001967</v>
      </c>
      <c r="AZ811" s="8">
        <v>-2.3539596021365465</v>
      </c>
      <c r="BA811" s="8">
        <v>-2.0334830551835306</v>
      </c>
      <c r="BB811" s="8">
        <v>-1.6140940305118296</v>
      </c>
      <c r="BC811" s="8">
        <v>-3.2375872187363099</v>
      </c>
      <c r="BD811" s="8">
        <v>-2.695039290285778</v>
      </c>
      <c r="BE811" s="8">
        <v>-2.5852952561444016</v>
      </c>
      <c r="BF811" s="8">
        <v>-2.2192498039473882</v>
      </c>
      <c r="BG811" s="8">
        <v>-36.115067445189133</v>
      </c>
      <c r="BH811" s="8">
        <v>-35.493154101131488</v>
      </c>
      <c r="BI811" s="8">
        <v>-19.965637531739571</v>
      </c>
      <c r="BJ811" s="8">
        <v>-44.53722489017256</v>
      </c>
      <c r="BK811" s="8">
        <v>-28.306867093991965</v>
      </c>
      <c r="BL811" s="8">
        <v>-50</v>
      </c>
      <c r="BM811" s="8">
        <v>-35.73632517703745</v>
      </c>
      <c r="BN811" s="8">
        <v>98.732502252311221</v>
      </c>
      <c r="BO811" s="8">
        <v>98.281390837569134</v>
      </c>
      <c r="BP811" s="8">
        <v>87.018342642867069</v>
      </c>
      <c r="BQ811" s="8">
        <v>104.84160313668606</v>
      </c>
      <c r="BR811" s="8">
        <v>93.068741632484858</v>
      </c>
      <c r="BS811" s="8">
        <v>109.12901242083556</v>
      </c>
      <c r="BT811" s="7" t="s">
        <v>220</v>
      </c>
      <c r="BU811" s="7" t="s">
        <v>221</v>
      </c>
      <c r="BV811" s="7">
        <v>8</v>
      </c>
      <c r="BW811" s="7" t="s">
        <v>222</v>
      </c>
      <c r="BX811" s="9">
        <v>2.2999999523162842</v>
      </c>
      <c r="BY811" s="7" t="s">
        <v>295</v>
      </c>
      <c r="BZ811" s="7" t="s">
        <v>214</v>
      </c>
      <c r="CA811" s="25">
        <v>0</v>
      </c>
      <c r="CB811" s="25">
        <v>0</v>
      </c>
      <c r="CC811" s="25">
        <v>0</v>
      </c>
    </row>
    <row r="812" spans="1:81" x14ac:dyDescent="0.25">
      <c r="A812" s="7">
        <v>513</v>
      </c>
      <c r="B812" s="7">
        <v>44657</v>
      </c>
      <c r="C812" s="7" t="s">
        <v>1261</v>
      </c>
      <c r="D812" s="7" t="s">
        <v>1261</v>
      </c>
      <c r="E812" s="7" t="s">
        <v>1259</v>
      </c>
      <c r="F812" s="7" t="s">
        <v>212</v>
      </c>
      <c r="H812" s="7" t="s">
        <v>245</v>
      </c>
      <c r="I812" s="8">
        <v>12.5</v>
      </c>
      <c r="J812" s="7" t="s">
        <v>214</v>
      </c>
      <c r="K812" s="8">
        <v>208.52586364746094</v>
      </c>
      <c r="L812" s="8">
        <v>3.7227911949157715</v>
      </c>
      <c r="M812" s="7" t="s">
        <v>215</v>
      </c>
      <c r="N812" s="7" t="s">
        <v>295</v>
      </c>
      <c r="O812" s="7" t="s">
        <v>283</v>
      </c>
      <c r="P812" s="7" t="s">
        <v>249</v>
      </c>
      <c r="Q812" s="7" t="s">
        <v>1262</v>
      </c>
      <c r="R812" s="7" t="s">
        <v>219</v>
      </c>
      <c r="T812" s="8">
        <v>0.42658504843711853</v>
      </c>
      <c r="U812" s="8">
        <v>0.46863245964050293</v>
      </c>
      <c r="V812" s="8">
        <v>0.43256071209907532</v>
      </c>
      <c r="W812" s="8">
        <v>0.19772855937480927</v>
      </c>
      <c r="X812" s="8">
        <v>0.22062781453132629</v>
      </c>
      <c r="Y812" s="8">
        <v>0.36256235837936401</v>
      </c>
      <c r="Z812" s="8">
        <v>0.28024953603744507</v>
      </c>
      <c r="AA812" s="8">
        <v>9.127875417470932E-2</v>
      </c>
      <c r="AB812" s="8">
        <v>0.1037006601691246</v>
      </c>
      <c r="AC812" s="8">
        <v>0.10583794116973877</v>
      </c>
      <c r="AD812" s="8">
        <v>0.43591439723968506</v>
      </c>
      <c r="AE812" s="8">
        <v>0.31153973937034607</v>
      </c>
      <c r="AF812" s="8">
        <v>0.12791481614112854</v>
      </c>
      <c r="AG812" s="8">
        <v>0.49585768580436707</v>
      </c>
      <c r="AH812" s="8">
        <v>4.0999814867973328E-2</v>
      </c>
      <c r="AI812" s="8">
        <v>0.20896601676940918</v>
      </c>
      <c r="AJ812" s="8">
        <v>0.34861084818840027</v>
      </c>
      <c r="AK812" s="8">
        <v>0.27846753597259521</v>
      </c>
      <c r="AL812" s="8">
        <v>7.0717461407184601E-2</v>
      </c>
      <c r="AM812" s="8">
        <v>5.4719265550374985E-2</v>
      </c>
      <c r="AN812" s="8">
        <v>0.16082507371902466</v>
      </c>
      <c r="AO812" s="8">
        <v>5.9277120977640152E-2</v>
      </c>
      <c r="AP812" s="8">
        <v>-0.74924200773239136</v>
      </c>
      <c r="AQ812" s="8"/>
      <c r="AR812" s="8"/>
      <c r="AS812" s="8">
        <v>-2.6696420414177893</v>
      </c>
      <c r="AT812" s="8">
        <v>-1.9348963142761479</v>
      </c>
      <c r="AU812" s="8">
        <v>-2.8753705852294997</v>
      </c>
      <c r="AV812" s="8">
        <v>-2.1717951026964246</v>
      </c>
      <c r="AW812" s="8">
        <v>-2.3325806696490785</v>
      </c>
      <c r="AX812" s="8">
        <v>-1.8781341869769561</v>
      </c>
      <c r="AY812" s="8">
        <v>-2.5718968191684741</v>
      </c>
      <c r="AZ812" s="8">
        <v>-1.766773926342013</v>
      </c>
      <c r="BA812" s="8">
        <v>-2.2303377658015817</v>
      </c>
      <c r="BB812" s="8">
        <v>-2.2622232219231768</v>
      </c>
      <c r="BC812" s="8">
        <v>-2.3441371968938913</v>
      </c>
      <c r="BD812" s="8">
        <v>-1.803267644606497</v>
      </c>
      <c r="BE812" s="8">
        <v>-2.5039941796933856</v>
      </c>
      <c r="BF812" s="8">
        <v>-1.969515066136869</v>
      </c>
      <c r="BG812" s="7">
        <v>-5.891726091147941</v>
      </c>
      <c r="BH812" s="7">
        <v>5.1783427825659905</v>
      </c>
      <c r="BI812" s="7">
        <v>6.6462781390168537</v>
      </c>
      <c r="BJ812" s="7">
        <v>-40.616493295277543</v>
      </c>
      <c r="BK812" s="7">
        <v>3.401787457713068</v>
      </c>
      <c r="BL812" s="7">
        <v>-34.255320082280022</v>
      </c>
      <c r="BM812" s="7">
        <v>-10.922855181568265</v>
      </c>
      <c r="BN812" s="7">
        <v>220.81163636276997</v>
      </c>
      <c r="BO812" s="7">
        <v>197.72767963748925</v>
      </c>
      <c r="BP812" s="7">
        <v>194.66665475766365</v>
      </c>
      <c r="BQ812" s="7">
        <v>293.22175707475151</v>
      </c>
      <c r="BR812" s="7">
        <v>201.43225697181376</v>
      </c>
      <c r="BS812" s="7">
        <v>279.95706569423749</v>
      </c>
      <c r="BT812" s="7" t="s">
        <v>220</v>
      </c>
      <c r="BU812" s="7" t="s">
        <v>221</v>
      </c>
      <c r="BV812" s="7">
        <v>16.5</v>
      </c>
      <c r="BW812" s="7" t="s">
        <v>430</v>
      </c>
      <c r="BX812" s="9">
        <v>2.2999999523162842</v>
      </c>
      <c r="BY812" s="7" t="s">
        <v>295</v>
      </c>
      <c r="BZ812" s="7" t="s">
        <v>214</v>
      </c>
      <c r="CA812" s="25">
        <v>0</v>
      </c>
      <c r="CB812" s="25">
        <v>0</v>
      </c>
      <c r="CC812" s="25">
        <v>0</v>
      </c>
    </row>
    <row r="813" spans="1:81" x14ac:dyDescent="0.25">
      <c r="A813" s="7">
        <v>513</v>
      </c>
      <c r="B813" s="7">
        <v>44657</v>
      </c>
      <c r="C813" s="7" t="s">
        <v>1263</v>
      </c>
      <c r="D813" s="7" t="s">
        <v>1264</v>
      </c>
      <c r="E813" s="7" t="s">
        <v>1264</v>
      </c>
      <c r="F813" s="7" t="s">
        <v>360</v>
      </c>
      <c r="H813" s="7" t="s">
        <v>224</v>
      </c>
      <c r="I813" s="8">
        <v>24.5</v>
      </c>
      <c r="J813" s="7" t="s">
        <v>214</v>
      </c>
      <c r="K813" s="8">
        <v>74.808395385742188</v>
      </c>
      <c r="L813" s="8">
        <v>2.6010000705718994</v>
      </c>
      <c r="M813" s="7" t="s">
        <v>215</v>
      </c>
      <c r="N813" s="7" t="s">
        <v>214</v>
      </c>
      <c r="O813" s="7" t="s">
        <v>256</v>
      </c>
      <c r="P813" s="7" t="s">
        <v>217</v>
      </c>
      <c r="Q813" s="7" t="s">
        <v>1265</v>
      </c>
      <c r="R813" s="7" t="s">
        <v>219</v>
      </c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7">
        <v>0.56832937808286532</v>
      </c>
      <c r="AT813" s="7">
        <v>2.1756630456161168</v>
      </c>
      <c r="AU813" s="7">
        <v>-1.1009403920810832</v>
      </c>
      <c r="AV813" s="7">
        <v>-0.47780734476461717</v>
      </c>
      <c r="AW813" s="7">
        <v>0.1479696323026109</v>
      </c>
      <c r="AX813" s="7">
        <v>0.76775878069095327</v>
      </c>
      <c r="AY813" s="7">
        <v>-1.5698768973172974</v>
      </c>
      <c r="AZ813" s="7">
        <v>-0.84931948438814742</v>
      </c>
      <c r="BA813" s="7">
        <v>1.1406416226749512</v>
      </c>
      <c r="BB813" s="7">
        <v>0.71824773682640652</v>
      </c>
      <c r="BC813" s="7">
        <v>-1.2750753981952561</v>
      </c>
      <c r="BD813" s="7">
        <v>-0.61361538659995918</v>
      </c>
      <c r="BE813" s="7">
        <v>-0.34815867575553483</v>
      </c>
      <c r="BF813" s="7">
        <v>0.28682122456345882</v>
      </c>
      <c r="BT813" s="7" t="s">
        <v>352</v>
      </c>
      <c r="BU813" s="7" t="s">
        <v>353</v>
      </c>
      <c r="BV813" s="7">
        <v>11.5</v>
      </c>
      <c r="BW813" s="7" t="s">
        <v>255</v>
      </c>
      <c r="BX813" s="9">
        <v>0</v>
      </c>
      <c r="BY813" s="7" t="s">
        <v>214</v>
      </c>
      <c r="BZ813" s="7" t="s">
        <v>214</v>
      </c>
      <c r="CA813" s="25">
        <v>0</v>
      </c>
      <c r="CB813" s="25">
        <v>0</v>
      </c>
      <c r="CC813" s="25">
        <v>0</v>
      </c>
    </row>
    <row r="814" spans="1:81" x14ac:dyDescent="0.25">
      <c r="A814" s="7">
        <v>513</v>
      </c>
      <c r="B814" s="7">
        <v>44657</v>
      </c>
      <c r="C814" s="7" t="s">
        <v>1266</v>
      </c>
      <c r="D814" s="7" t="s">
        <v>1267</v>
      </c>
      <c r="E814" s="7" t="s">
        <v>1267</v>
      </c>
      <c r="F814" s="7" t="s">
        <v>409</v>
      </c>
      <c r="H814" s="7" t="s">
        <v>224</v>
      </c>
      <c r="I814" s="8">
        <v>24.5</v>
      </c>
      <c r="J814" s="7" t="s">
        <v>214</v>
      </c>
      <c r="K814" s="8">
        <v>149.41055297851563</v>
      </c>
      <c r="L814" s="8">
        <v>0.31111100316047668</v>
      </c>
      <c r="M814" s="7" t="s">
        <v>349</v>
      </c>
      <c r="N814" s="7" t="s">
        <v>214</v>
      </c>
      <c r="O814" s="7" t="s">
        <v>214</v>
      </c>
      <c r="P814" s="7" t="s">
        <v>410</v>
      </c>
      <c r="Q814" s="7" t="s">
        <v>1268</v>
      </c>
      <c r="R814" s="7" t="s">
        <v>242</v>
      </c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>
        <v>-2.4351516904502652</v>
      </c>
      <c r="AT814" s="8">
        <v>-4.187221946969057</v>
      </c>
      <c r="AU814" s="8">
        <v>-2.1055382961856792</v>
      </c>
      <c r="AV814" s="8">
        <v>-1.2987933609198421</v>
      </c>
      <c r="AW814" s="8">
        <v>-0.2972005454982673</v>
      </c>
      <c r="AX814" s="8">
        <v>-9.3057631786469822E-2</v>
      </c>
      <c r="AY814" s="8">
        <v>-1.5186170134599664</v>
      </c>
      <c r="AZ814" s="8">
        <v>-2.5392656536142391</v>
      </c>
      <c r="BA814" s="8">
        <v>-0.48522604043262391</v>
      </c>
      <c r="BB814" s="8">
        <v>0.21249368560214865</v>
      </c>
      <c r="BC814" s="8">
        <v>-0.14852801846710345</v>
      </c>
      <c r="BD814" s="8">
        <v>-2.7654144762041377</v>
      </c>
      <c r="BE814" s="8">
        <v>-1.1650436007489844</v>
      </c>
      <c r="BF814" s="8">
        <v>-1.7785432306485998</v>
      </c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7" t="s">
        <v>214</v>
      </c>
      <c r="BU814" s="7" t="s">
        <v>214</v>
      </c>
      <c r="BV814" s="7">
        <v>12.5</v>
      </c>
      <c r="BW814" s="7" t="s">
        <v>245</v>
      </c>
      <c r="BX814" s="9">
        <v>0</v>
      </c>
      <c r="BY814" s="7" t="s">
        <v>214</v>
      </c>
      <c r="BZ814" s="7" t="s">
        <v>214</v>
      </c>
      <c r="CA814" s="25">
        <v>0</v>
      </c>
      <c r="CB814" s="25">
        <v>0</v>
      </c>
      <c r="CC814" s="25">
        <v>0</v>
      </c>
    </row>
    <row r="815" spans="1:81" x14ac:dyDescent="0.25">
      <c r="A815" s="7">
        <v>513</v>
      </c>
      <c r="B815" s="7">
        <v>44657</v>
      </c>
      <c r="C815" s="7" t="s">
        <v>16791</v>
      </c>
      <c r="D815" s="7" t="s">
        <v>16791</v>
      </c>
      <c r="E815" s="7" t="s">
        <v>1271</v>
      </c>
      <c r="F815" s="7" t="s">
        <v>373</v>
      </c>
      <c r="H815" s="7" t="s">
        <v>224</v>
      </c>
      <c r="I815" s="8">
        <v>24.5</v>
      </c>
      <c r="J815" s="7" t="s">
        <v>214</v>
      </c>
      <c r="K815" s="8">
        <v>709.0947265625</v>
      </c>
      <c r="L815" s="8">
        <v>2.1328001022338867</v>
      </c>
      <c r="M815" s="7" t="s">
        <v>1272</v>
      </c>
      <c r="N815" s="7" t="s">
        <v>214</v>
      </c>
      <c r="O815" s="7" t="s">
        <v>575</v>
      </c>
      <c r="P815" s="7" t="s">
        <v>527</v>
      </c>
      <c r="Q815" s="7" t="s">
        <v>16792</v>
      </c>
      <c r="R815" s="7" t="s">
        <v>291</v>
      </c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>
        <v>0.97471221264500496</v>
      </c>
      <c r="AT815" s="8">
        <v>2.2351569018264503</v>
      </c>
      <c r="AU815" s="8">
        <v>3.3860990519510716</v>
      </c>
      <c r="AV815" s="8">
        <v>2.8063524185701043</v>
      </c>
      <c r="AW815" s="8">
        <v>1.3718214569494991</v>
      </c>
      <c r="AX815" s="8">
        <v>1.3723884049414585</v>
      </c>
      <c r="AY815" s="8">
        <v>1.5832299493188868</v>
      </c>
      <c r="AZ815" s="8">
        <v>1.3653703988077042</v>
      </c>
      <c r="BA815" s="8">
        <v>8.1600399268252966E-2</v>
      </c>
      <c r="BB815" s="8">
        <v>-0.85591441754769626</v>
      </c>
      <c r="BC815" s="8">
        <v>8.1600399268252966E-2</v>
      </c>
      <c r="BD815" s="8">
        <v>-0.85591441754769626</v>
      </c>
      <c r="BE815" s="8">
        <v>1.2465105782334949</v>
      </c>
      <c r="BF815" s="8">
        <v>1.0112398815083876</v>
      </c>
      <c r="BT815" s="7" t="s">
        <v>214</v>
      </c>
      <c r="BU815" s="7" t="s">
        <v>214</v>
      </c>
      <c r="BV815" s="7">
        <v>18</v>
      </c>
      <c r="BW815" s="7" t="s">
        <v>436</v>
      </c>
      <c r="BX815" s="9">
        <v>2.0750000476837158</v>
      </c>
      <c r="BY815" s="7" t="s">
        <v>214</v>
      </c>
      <c r="BZ815" s="7" t="s">
        <v>214</v>
      </c>
      <c r="CA815" s="25">
        <v>0</v>
      </c>
      <c r="CB815" s="25">
        <v>0</v>
      </c>
      <c r="CC815" s="25">
        <v>0</v>
      </c>
    </row>
    <row r="816" spans="1:81" x14ac:dyDescent="0.25">
      <c r="A816" s="7">
        <v>513</v>
      </c>
      <c r="B816" s="7">
        <v>44657</v>
      </c>
      <c r="C816" s="7" t="s">
        <v>1269</v>
      </c>
      <c r="D816" s="7" t="s">
        <v>1270</v>
      </c>
      <c r="E816" s="7" t="s">
        <v>1271</v>
      </c>
      <c r="F816" s="7" t="s">
        <v>373</v>
      </c>
      <c r="H816" s="7" t="s">
        <v>224</v>
      </c>
      <c r="I816" s="8">
        <v>24.5</v>
      </c>
      <c r="J816" s="7" t="s">
        <v>214</v>
      </c>
      <c r="K816" s="8">
        <v>873.635009765625</v>
      </c>
      <c r="L816" s="8">
        <v>1.9848999977111816</v>
      </c>
      <c r="M816" s="7" t="s">
        <v>1272</v>
      </c>
      <c r="N816" s="7" t="s">
        <v>214</v>
      </c>
      <c r="O816" s="7" t="s">
        <v>301</v>
      </c>
      <c r="P816" s="7" t="s">
        <v>527</v>
      </c>
      <c r="Q816" s="7" t="s">
        <v>1273</v>
      </c>
      <c r="R816" s="7" t="s">
        <v>291</v>
      </c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>
        <v>0.19900107280411428</v>
      </c>
      <c r="AT816" s="8">
        <v>1.7586876588431364</v>
      </c>
      <c r="AU816" s="8">
        <v>2.5040964567136403</v>
      </c>
      <c r="AV816" s="8">
        <v>2.6498301212238213</v>
      </c>
      <c r="AW816" s="8">
        <v>0.43472908240238273</v>
      </c>
      <c r="AX816" s="8">
        <v>0.99110851817660994</v>
      </c>
      <c r="AY816" s="8">
        <v>1.2718831053099369</v>
      </c>
      <c r="AZ816" s="8">
        <v>0.77505938702418498</v>
      </c>
      <c r="BA816" s="8">
        <v>-3.5898680910543379E-2</v>
      </c>
      <c r="BB816" s="8">
        <v>-1.3677064124660874</v>
      </c>
      <c r="BC816" s="8">
        <v>-0.11207760040980244</v>
      </c>
      <c r="BD816" s="8">
        <v>-1.3677064124660874</v>
      </c>
      <c r="BE816" s="8">
        <v>0.71028890598495475</v>
      </c>
      <c r="BF816" s="8">
        <v>0.57321214338926296</v>
      </c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7" t="s">
        <v>214</v>
      </c>
      <c r="BU816" s="7" t="s">
        <v>214</v>
      </c>
      <c r="BV816" s="7">
        <v>20</v>
      </c>
      <c r="BW816" s="7" t="s">
        <v>299</v>
      </c>
      <c r="BX816" s="9">
        <v>2.0750000476837158</v>
      </c>
      <c r="BY816" s="7" t="s">
        <v>214</v>
      </c>
      <c r="BZ816" s="7" t="s">
        <v>214</v>
      </c>
      <c r="CA816" s="25">
        <v>0</v>
      </c>
      <c r="CB816" s="25">
        <v>0</v>
      </c>
      <c r="CC816" s="25">
        <v>0</v>
      </c>
    </row>
    <row r="817" spans="1:81" x14ac:dyDescent="0.25">
      <c r="A817" s="7">
        <v>513</v>
      </c>
      <c r="B817" s="7">
        <v>44657</v>
      </c>
      <c r="C817" s="7" t="s">
        <v>1274</v>
      </c>
      <c r="D817" s="7" t="s">
        <v>1275</v>
      </c>
      <c r="E817" s="7" t="s">
        <v>1271</v>
      </c>
      <c r="F817" s="7" t="s">
        <v>373</v>
      </c>
      <c r="H817" s="7" t="s">
        <v>837</v>
      </c>
      <c r="I817" s="8">
        <v>21.5</v>
      </c>
      <c r="J817" s="7" t="s">
        <v>214</v>
      </c>
      <c r="K817" s="8">
        <v>1102.675048828125</v>
      </c>
      <c r="L817" s="8">
        <v>2.984299898147583</v>
      </c>
      <c r="M817" s="7" t="s">
        <v>1272</v>
      </c>
      <c r="N817" s="7" t="s">
        <v>295</v>
      </c>
      <c r="O817" s="7" t="s">
        <v>406</v>
      </c>
      <c r="P817" s="7" t="s">
        <v>527</v>
      </c>
      <c r="Q817" s="7" t="s">
        <v>1273</v>
      </c>
      <c r="R817" s="7" t="s">
        <v>291</v>
      </c>
      <c r="T817" s="8">
        <v>0.45813760161399841</v>
      </c>
      <c r="U817" s="8">
        <v>0.48367476463317871</v>
      </c>
      <c r="V817" s="8">
        <v>0.47221744060516357</v>
      </c>
      <c r="W817" s="8">
        <v>0.38553148508071899</v>
      </c>
      <c r="X817" s="8">
        <v>0.43839499354362488</v>
      </c>
      <c r="Y817" s="8">
        <v>0.52770072221755981</v>
      </c>
      <c r="Z817" s="8">
        <v>0.5274193286895752</v>
      </c>
      <c r="AA817" s="8">
        <v>0.69242012500762939</v>
      </c>
      <c r="AB817" s="8">
        <v>0.59798711538314819</v>
      </c>
      <c r="AC817" s="8">
        <v>0.5260159969329834</v>
      </c>
      <c r="AD817" s="8">
        <v>6.1896763741970062E-2</v>
      </c>
      <c r="AE817" s="8">
        <v>0.45232871174812317</v>
      </c>
      <c r="AF817" s="8">
        <v>0.5337873101234436</v>
      </c>
      <c r="AG817" s="8">
        <v>0.65973246097564697</v>
      </c>
      <c r="AH817" s="8">
        <v>0.25881090760231018</v>
      </c>
      <c r="AI817" s="8">
        <v>1.4166632890701294</v>
      </c>
      <c r="AJ817" s="8">
        <v>2.271237850189209</v>
      </c>
      <c r="AK817" s="8">
        <v>1.9189788103103638</v>
      </c>
      <c r="AL817" s="8">
        <v>0.87039774656295776</v>
      </c>
      <c r="AM817" s="8">
        <v>0.68635100126266479</v>
      </c>
      <c r="AN817" s="8">
        <v>1.4776085615158081</v>
      </c>
      <c r="AO817" s="8">
        <v>0.70420467853546143</v>
      </c>
      <c r="AP817" s="8">
        <v>-1.0661118030548096</v>
      </c>
      <c r="AQ817" s="8"/>
      <c r="AR817" s="8"/>
      <c r="AS817" s="8">
        <v>0.19674898691351411</v>
      </c>
      <c r="AT817" s="8">
        <v>2.4326136390516191</v>
      </c>
      <c r="AU817" s="8">
        <v>1.0335432169117524</v>
      </c>
      <c r="AV817" s="8">
        <v>2.8706342265486198</v>
      </c>
      <c r="AW817" s="8">
        <v>0.46640654009385041</v>
      </c>
      <c r="AX817" s="8">
        <v>1.844351650451286</v>
      </c>
      <c r="AY817" s="8">
        <v>1.4057789849021429</v>
      </c>
      <c r="AZ817" s="8">
        <v>2.0928057367365547</v>
      </c>
      <c r="BA817" s="8">
        <v>-0.13549988686678238</v>
      </c>
      <c r="BB817" s="8">
        <v>1.0780953008334704</v>
      </c>
      <c r="BC817" s="8">
        <v>-0.11649757939850876</v>
      </c>
      <c r="BD817" s="8">
        <v>1.0780953008334704</v>
      </c>
      <c r="BE817" s="8">
        <v>0.47508004375932811</v>
      </c>
      <c r="BF817" s="8">
        <v>1.8994326424091703</v>
      </c>
      <c r="BG817" s="8">
        <v>-22.486573730880771</v>
      </c>
      <c r="BH817" s="8">
        <v>-13.917305900347715</v>
      </c>
      <c r="BI817" s="8">
        <v>-12.16184389749866</v>
      </c>
      <c r="BJ817" s="8">
        <v>-13.360023794184576</v>
      </c>
      <c r="BK817" s="8">
        <v>-2.0256617748901946</v>
      </c>
      <c r="BL817" s="8">
        <v>-2.0256617748901946</v>
      </c>
      <c r="BM817" s="8">
        <v>-10.996178478782019</v>
      </c>
      <c r="BN817" s="8">
        <v>1350.6288866948869</v>
      </c>
      <c r="BO817" s="8">
        <v>1256.1377084603437</v>
      </c>
      <c r="BP817" s="8">
        <v>1236.7806669632687</v>
      </c>
      <c r="BQ817" s="8">
        <v>1249.9926977240989</v>
      </c>
      <c r="BR817" s="8">
        <v>1125.0115157934881</v>
      </c>
      <c r="BS817" s="8">
        <v>1125.0115157934881</v>
      </c>
      <c r="BT817" s="7" t="s">
        <v>476</v>
      </c>
      <c r="BU817" s="7" t="s">
        <v>477</v>
      </c>
      <c r="BV817" s="7">
        <v>21.5</v>
      </c>
      <c r="BW817" s="7" t="s">
        <v>837</v>
      </c>
      <c r="BX817" s="9">
        <v>2.0750000476837158</v>
      </c>
      <c r="BY817" s="7" t="s">
        <v>295</v>
      </c>
      <c r="BZ817" s="7" t="s">
        <v>214</v>
      </c>
      <c r="CA817" s="25">
        <v>0</v>
      </c>
      <c r="CB817" s="25">
        <v>0</v>
      </c>
      <c r="CC817" s="25">
        <v>0</v>
      </c>
    </row>
    <row r="818" spans="1:81" x14ac:dyDescent="0.25">
      <c r="A818" s="7">
        <v>513</v>
      </c>
      <c r="B818" s="7">
        <v>44657</v>
      </c>
      <c r="C818" s="7" t="s">
        <v>16793</v>
      </c>
      <c r="D818" s="7" t="s">
        <v>1271</v>
      </c>
      <c r="E818" s="7" t="s">
        <v>1271</v>
      </c>
      <c r="F818" s="7" t="s">
        <v>373</v>
      </c>
      <c r="H818" s="7" t="s">
        <v>837</v>
      </c>
      <c r="I818" s="8">
        <v>21.5</v>
      </c>
      <c r="J818" s="7" t="s">
        <v>214</v>
      </c>
      <c r="K818" s="8">
        <v>1168.3228759765625</v>
      </c>
      <c r="L818" s="8">
        <v>3.7344000339508057</v>
      </c>
      <c r="M818" s="7" t="s">
        <v>1272</v>
      </c>
      <c r="N818" s="7" t="s">
        <v>295</v>
      </c>
      <c r="O818" s="7" t="s">
        <v>434</v>
      </c>
      <c r="P818" s="7" t="s">
        <v>527</v>
      </c>
      <c r="Q818" s="7" t="s">
        <v>16792</v>
      </c>
      <c r="R818" s="7" t="s">
        <v>291</v>
      </c>
      <c r="T818" s="8">
        <v>0.48841482400894165</v>
      </c>
      <c r="U818" s="8">
        <v>0.5049203634262085</v>
      </c>
      <c r="V818" s="8">
        <v>0.49898481369018555</v>
      </c>
      <c r="W818" s="8">
        <v>0.44268596172332764</v>
      </c>
      <c r="X818" s="8">
        <v>0.39077195525169373</v>
      </c>
      <c r="Y818" s="8">
        <v>0.5492815375328064</v>
      </c>
      <c r="Z818" s="8">
        <v>0.5271797776222229</v>
      </c>
      <c r="AA818" s="8">
        <v>0.78165125846862793</v>
      </c>
      <c r="AB818" s="8">
        <v>0.62796193361282349</v>
      </c>
      <c r="AC818" s="8">
        <v>0.60957467555999756</v>
      </c>
      <c r="AD818" s="8">
        <v>0.29072096943855286</v>
      </c>
      <c r="AE818" s="8">
        <v>0.43574574589729309</v>
      </c>
      <c r="AF818" s="8">
        <v>0.58344537019729614</v>
      </c>
      <c r="AG818" s="8">
        <v>0.70679813623428345</v>
      </c>
      <c r="AH818" s="8">
        <v>0.269269198179245</v>
      </c>
      <c r="AI818" s="8">
        <v>1.5713164806365967</v>
      </c>
      <c r="AJ818" s="8">
        <v>2.4668128490447998</v>
      </c>
      <c r="AK818" s="8">
        <v>2.1096947193145752</v>
      </c>
      <c r="AL818" s="8">
        <v>1.0398190021514893</v>
      </c>
      <c r="AM818" s="8">
        <v>0.63651430606842041</v>
      </c>
      <c r="AN818" s="8">
        <v>1.6001871824264526</v>
      </c>
      <c r="AO818" s="8">
        <v>0.73232811689376831</v>
      </c>
      <c r="AP818" s="8">
        <v>-1.0203229188919067</v>
      </c>
      <c r="AQ818" s="8"/>
      <c r="AR818" s="8"/>
      <c r="AS818" s="7">
        <v>0.49519114988684948</v>
      </c>
      <c r="AT818" s="7">
        <v>1.4905547042011511</v>
      </c>
      <c r="AU818" s="7">
        <v>0.88052838659366117</v>
      </c>
      <c r="AV818" s="7">
        <v>2.9613701169248374</v>
      </c>
      <c r="AW818" s="7">
        <v>0.65393214548110945</v>
      </c>
      <c r="AX818" s="7">
        <v>1.8117518987143975</v>
      </c>
      <c r="AY818" s="7">
        <v>0.65604851321732749</v>
      </c>
      <c r="AZ818" s="7">
        <v>1.7253560795499161</v>
      </c>
      <c r="BA818" s="7">
        <v>0.12906459494092687</v>
      </c>
      <c r="BB818" s="7">
        <v>-1.1614031213243265</v>
      </c>
      <c r="BC818" s="7">
        <v>0.12906459494092687</v>
      </c>
      <c r="BD818" s="7">
        <v>-1.1614031213243265</v>
      </c>
      <c r="BE818" s="7">
        <v>0.49063823084346686</v>
      </c>
      <c r="BF818" s="7">
        <v>0.94437109279027476</v>
      </c>
      <c r="BG818" s="8">
        <v>-15.604077816754277</v>
      </c>
      <c r="BH818" s="8">
        <v>-7.5163154201170341</v>
      </c>
      <c r="BI818" s="8">
        <v>-5.8594924737294543</v>
      </c>
      <c r="BJ818" s="8">
        <v>-6.9903468832852633</v>
      </c>
      <c r="BK818" s="8">
        <v>3.7071396164242572</v>
      </c>
      <c r="BL818" s="8">
        <v>3.7071396164242572</v>
      </c>
      <c r="BM818" s="8">
        <v>-4.7593255601729192</v>
      </c>
      <c r="BN818" s="8">
        <v>1350.6288866948869</v>
      </c>
      <c r="BO818" s="8">
        <v>1256.1377084603437</v>
      </c>
      <c r="BP818" s="8">
        <v>1236.7806669632687</v>
      </c>
      <c r="BQ818" s="8">
        <v>1249.9926977240989</v>
      </c>
      <c r="BR818" s="8">
        <v>1125.0115157934881</v>
      </c>
      <c r="BS818" s="8">
        <v>1125.0115157934881</v>
      </c>
      <c r="BT818" s="7" t="s">
        <v>476</v>
      </c>
      <c r="BU818" s="7" t="s">
        <v>477</v>
      </c>
      <c r="BV818" s="7">
        <v>18.5</v>
      </c>
      <c r="BW818" s="7" t="s">
        <v>436</v>
      </c>
      <c r="BX818" s="9">
        <v>2.0750000476837158</v>
      </c>
      <c r="BY818" s="7" t="s">
        <v>295</v>
      </c>
      <c r="BZ818" s="7" t="s">
        <v>214</v>
      </c>
      <c r="CA818" s="25">
        <v>0</v>
      </c>
      <c r="CB818" s="25">
        <v>0</v>
      </c>
      <c r="CC818" s="25">
        <v>0</v>
      </c>
    </row>
    <row r="819" spans="1:81" x14ac:dyDescent="0.25">
      <c r="A819" s="7">
        <v>513</v>
      </c>
      <c r="B819" s="7">
        <v>44657</v>
      </c>
      <c r="C819" s="7" t="s">
        <v>1276</v>
      </c>
      <c r="D819" s="7" t="s">
        <v>1277</v>
      </c>
      <c r="E819" s="7" t="s">
        <v>1271</v>
      </c>
      <c r="F819" s="7" t="s">
        <v>373</v>
      </c>
      <c r="H819" s="7" t="s">
        <v>224</v>
      </c>
      <c r="I819" s="8">
        <v>24.5</v>
      </c>
      <c r="J819" s="7" t="s">
        <v>214</v>
      </c>
      <c r="K819" s="8">
        <v>1493.9454345703125</v>
      </c>
      <c r="L819" s="8">
        <v>0.89999997615814209</v>
      </c>
      <c r="M819" s="7" t="s">
        <v>1272</v>
      </c>
      <c r="N819" s="7" t="s">
        <v>214</v>
      </c>
      <c r="O819" s="7" t="s">
        <v>301</v>
      </c>
      <c r="P819" s="7" t="s">
        <v>527</v>
      </c>
      <c r="Q819" s="7" t="s">
        <v>1278</v>
      </c>
      <c r="R819" s="7" t="s">
        <v>291</v>
      </c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>
        <v>1.4869392560385635</v>
      </c>
      <c r="AT819" s="8">
        <v>2.8082876238131593</v>
      </c>
      <c r="AU819" s="8">
        <v>2.827826706721003</v>
      </c>
      <c r="AV819" s="8">
        <v>3.0654443022415263</v>
      </c>
      <c r="AW819" s="8">
        <v>1.964981433814359</v>
      </c>
      <c r="AX819" s="8">
        <v>1.9924130254355914</v>
      </c>
      <c r="AY819" s="8">
        <v>2.0764124100912134</v>
      </c>
      <c r="AZ819" s="8">
        <v>2.1356685106322275</v>
      </c>
      <c r="BA819" s="8">
        <v>0.9038702913459935</v>
      </c>
      <c r="BB819" s="8">
        <v>0.55948282259626358</v>
      </c>
      <c r="BC819" s="8">
        <v>0.91078315028951884</v>
      </c>
      <c r="BD819" s="8">
        <v>0.55948282259626358</v>
      </c>
      <c r="BE819" s="8">
        <v>1.6951355413834419</v>
      </c>
      <c r="BF819" s="8">
        <v>1.8534631845525054</v>
      </c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7" t="s">
        <v>214</v>
      </c>
      <c r="BU819" s="7" t="s">
        <v>214</v>
      </c>
      <c r="BV819" s="7">
        <v>19</v>
      </c>
      <c r="BW819" s="7" t="s">
        <v>303</v>
      </c>
      <c r="BX819" s="9">
        <v>2.0750000476837158</v>
      </c>
      <c r="BY819" s="7" t="s">
        <v>214</v>
      </c>
      <c r="BZ819" s="7" t="s">
        <v>214</v>
      </c>
      <c r="CA819" s="25">
        <v>0</v>
      </c>
      <c r="CB819" s="25">
        <v>0</v>
      </c>
      <c r="CC819" s="25">
        <v>0</v>
      </c>
    </row>
    <row r="820" spans="1:81" x14ac:dyDescent="0.25">
      <c r="A820" s="7">
        <v>513</v>
      </c>
      <c r="B820" s="7">
        <v>44657</v>
      </c>
      <c r="C820" s="7" t="s">
        <v>1280</v>
      </c>
      <c r="D820" s="7" t="s">
        <v>1281</v>
      </c>
      <c r="E820" s="7" t="s">
        <v>1281</v>
      </c>
      <c r="F820" s="7" t="s">
        <v>212</v>
      </c>
      <c r="H820" s="7" t="s">
        <v>224</v>
      </c>
      <c r="I820" s="8">
        <v>24.5</v>
      </c>
      <c r="J820" s="7" t="s">
        <v>214</v>
      </c>
      <c r="K820" s="8">
        <v>3007.049560546875</v>
      </c>
      <c r="L820" s="8">
        <v>2.2971000671386719</v>
      </c>
      <c r="M820" s="7" t="s">
        <v>447</v>
      </c>
      <c r="N820" s="7" t="s">
        <v>214</v>
      </c>
      <c r="O820" s="7" t="s">
        <v>214</v>
      </c>
      <c r="P820" s="7" t="s">
        <v>249</v>
      </c>
      <c r="Q820" s="7" t="s">
        <v>1282</v>
      </c>
      <c r="R820" s="7" t="s">
        <v>291</v>
      </c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>
        <v>3.9821897842768874</v>
      </c>
      <c r="AT820" s="8">
        <v>2.8306240183810796</v>
      </c>
      <c r="AU820" s="8">
        <v>3.5380921633284883</v>
      </c>
      <c r="AV820" s="8">
        <v>2.4962694088604303</v>
      </c>
      <c r="AW820" s="8">
        <v>2.9558550413011822</v>
      </c>
      <c r="AX820" s="8">
        <v>1.9843896625348003</v>
      </c>
      <c r="AY820" s="8">
        <v>2.9903838146171493</v>
      </c>
      <c r="AZ820" s="8">
        <v>2.0073973343631257</v>
      </c>
      <c r="BA820" s="8">
        <v>1.7450591644443898</v>
      </c>
      <c r="BB820" s="8">
        <v>1.1980851295898804</v>
      </c>
      <c r="BC820" s="8">
        <v>-3.2238115608738167</v>
      </c>
      <c r="BD820" s="8">
        <v>-2.146228448324814</v>
      </c>
      <c r="BE820" s="8">
        <v>1.9979614011823801</v>
      </c>
      <c r="BF820" s="8">
        <v>1.3950895175674172</v>
      </c>
      <c r="BT820" s="7" t="s">
        <v>214</v>
      </c>
      <c r="BU820" s="7" t="s">
        <v>214</v>
      </c>
      <c r="BV820" s="7">
        <v>16</v>
      </c>
      <c r="BW820" s="7" t="s">
        <v>430</v>
      </c>
      <c r="BX820" s="9">
        <v>0</v>
      </c>
      <c r="BY820" s="7" t="s">
        <v>214</v>
      </c>
      <c r="BZ820" s="7" t="s">
        <v>214</v>
      </c>
      <c r="CA820" s="25">
        <v>0</v>
      </c>
      <c r="CB820" s="25">
        <v>0</v>
      </c>
      <c r="CC820" s="25">
        <v>0</v>
      </c>
    </row>
    <row r="821" spans="1:81" x14ac:dyDescent="0.25">
      <c r="A821" s="7">
        <v>513</v>
      </c>
      <c r="B821" s="7">
        <v>44657</v>
      </c>
      <c r="C821" s="7" t="s">
        <v>1283</v>
      </c>
      <c r="D821" s="7" t="s">
        <v>1284</v>
      </c>
      <c r="E821" s="7" t="s">
        <v>1285</v>
      </c>
      <c r="F821" s="7" t="s">
        <v>266</v>
      </c>
      <c r="G821" s="7">
        <v>2</v>
      </c>
      <c r="H821" s="7" t="s">
        <v>287</v>
      </c>
      <c r="I821" s="8">
        <v>14.5</v>
      </c>
      <c r="J821" s="7" t="s">
        <v>214</v>
      </c>
      <c r="K821" s="8">
        <v>708.6656494140625</v>
      </c>
      <c r="L821" s="8">
        <v>3.844202995300293</v>
      </c>
      <c r="M821" s="7" t="s">
        <v>267</v>
      </c>
      <c r="N821" s="7" t="s">
        <v>231</v>
      </c>
      <c r="O821" s="7" t="s">
        <v>396</v>
      </c>
      <c r="P821" s="7" t="s">
        <v>269</v>
      </c>
      <c r="Q821" s="7" t="s">
        <v>1286</v>
      </c>
      <c r="R821" s="7" t="s">
        <v>242</v>
      </c>
      <c r="T821" s="8">
        <v>0.86034893989562988</v>
      </c>
      <c r="U821" s="8">
        <v>0.86320704221725464</v>
      </c>
      <c r="V821" s="8">
        <v>0.84661656618118286</v>
      </c>
      <c r="W821" s="8">
        <v>0.71150875091552734</v>
      </c>
      <c r="X821" s="8">
        <v>0.47626343369483948</v>
      </c>
      <c r="Y821" s="8">
        <v>0.81401830911636353</v>
      </c>
      <c r="Z821" s="8">
        <v>0.72268807888031006</v>
      </c>
      <c r="AA821" s="8">
        <v>0.88177347183227539</v>
      </c>
      <c r="AB821" s="8">
        <v>0.92990076541900635</v>
      </c>
      <c r="AC821" s="8">
        <v>0.90151971578598022</v>
      </c>
      <c r="AD821" s="8">
        <v>0.73053455352783203</v>
      </c>
      <c r="AE821" s="8">
        <v>0.85420244932174683</v>
      </c>
      <c r="AF821" s="8">
        <v>0.94821995496749878</v>
      </c>
      <c r="AG821" s="8">
        <v>0.87571823596954346</v>
      </c>
      <c r="AH821" s="8">
        <v>0.26859503984451294</v>
      </c>
      <c r="AI821" s="8">
        <v>2.7609639167785645</v>
      </c>
      <c r="AJ821" s="8">
        <v>4.2066807746887207</v>
      </c>
      <c r="AK821" s="8">
        <v>3.5705106258392334</v>
      </c>
      <c r="AL821" s="8">
        <v>1.6670689582824707</v>
      </c>
      <c r="AM821" s="8">
        <v>0.773826003074646</v>
      </c>
      <c r="AN821" s="8">
        <v>2.3654909133911133</v>
      </c>
      <c r="AO821" s="8">
        <v>1.0014035701751709</v>
      </c>
      <c r="AP821" s="8">
        <v>0.87969511747360229</v>
      </c>
      <c r="AQ821" s="8"/>
      <c r="AR821" s="8"/>
      <c r="AS821" s="8">
        <v>0.5139400704824848</v>
      </c>
      <c r="AT821" s="8">
        <v>-8.9653852169879644E-2</v>
      </c>
      <c r="AU821" s="8">
        <v>1.3821308134787529</v>
      </c>
      <c r="AV821" s="8">
        <v>0.87950631674837132</v>
      </c>
      <c r="AW821" s="8">
        <v>0.47723250578416193</v>
      </c>
      <c r="AX821" s="8">
        <v>-0.17279134688974052</v>
      </c>
      <c r="AY821" s="8">
        <v>0.66503778303735761</v>
      </c>
      <c r="AZ821" s="8">
        <v>0.22684856974867065</v>
      </c>
      <c r="BA821" s="8">
        <v>0.68918469079172329</v>
      </c>
      <c r="BB821" s="8">
        <v>4.6258481512315909E-2</v>
      </c>
      <c r="BC821" s="8">
        <v>2.0850416590459022</v>
      </c>
      <c r="BD821" s="8">
        <v>1.3402954420808448</v>
      </c>
      <c r="BE821" s="8">
        <v>0.96876125377006372</v>
      </c>
      <c r="BF821" s="8">
        <v>0.37174393517176374</v>
      </c>
      <c r="BG821" s="7">
        <v>53.40262196289185</v>
      </c>
      <c r="BH821" s="7">
        <v>51.875503119557756</v>
      </c>
      <c r="BI821" s="7">
        <v>40.098817698749855</v>
      </c>
      <c r="BJ821" s="7">
        <v>31.232846863010959</v>
      </c>
      <c r="BK821" s="7">
        <v>41.424470453542966</v>
      </c>
      <c r="BL821" s="7">
        <v>30.705938823016144</v>
      </c>
      <c r="BM821" s="7">
        <v>41.456699820128257</v>
      </c>
      <c r="BN821" s="7">
        <v>330.21961167659822</v>
      </c>
      <c r="BO821" s="7">
        <v>341.04177834503633</v>
      </c>
      <c r="BP821" s="7">
        <v>424.49910256185581</v>
      </c>
      <c r="BQ821" s="7">
        <v>487.32919236180624</v>
      </c>
      <c r="BR821" s="7">
        <v>415.10465685812579</v>
      </c>
      <c r="BS821" s="7">
        <v>491.06320864525043</v>
      </c>
      <c r="BT821" s="7" t="s">
        <v>259</v>
      </c>
      <c r="BU821" s="7" t="s">
        <v>260</v>
      </c>
      <c r="BV821" s="7">
        <v>14.5</v>
      </c>
      <c r="BW821" s="7" t="s">
        <v>287</v>
      </c>
      <c r="BX821" s="9">
        <v>1.7999999523162842</v>
      </c>
      <c r="BY821" s="7" t="s">
        <v>231</v>
      </c>
      <c r="BZ821" s="7" t="s">
        <v>214</v>
      </c>
      <c r="CA821" s="25">
        <v>0</v>
      </c>
      <c r="CB821" s="25">
        <v>0</v>
      </c>
      <c r="CC821" s="25">
        <v>0</v>
      </c>
    </row>
    <row r="822" spans="1:81" x14ac:dyDescent="0.25">
      <c r="A822" s="7">
        <v>513</v>
      </c>
      <c r="B822" s="7">
        <v>44657</v>
      </c>
      <c r="C822" s="7" t="s">
        <v>1287</v>
      </c>
      <c r="D822" s="7" t="s">
        <v>21733</v>
      </c>
      <c r="E822" s="7" t="s">
        <v>1288</v>
      </c>
      <c r="F822" s="7" t="s">
        <v>331</v>
      </c>
      <c r="H822" s="7" t="s">
        <v>287</v>
      </c>
      <c r="I822" s="8">
        <v>14.5</v>
      </c>
      <c r="J822" s="7" t="s">
        <v>214</v>
      </c>
      <c r="K822" s="8">
        <v>286.90115356445313</v>
      </c>
      <c r="L822" s="8">
        <v>5.6341814994812012</v>
      </c>
      <c r="M822" s="7" t="s">
        <v>294</v>
      </c>
      <c r="N822" s="7" t="s">
        <v>231</v>
      </c>
      <c r="O822" s="7" t="s">
        <v>396</v>
      </c>
      <c r="P822" s="7" t="s">
        <v>481</v>
      </c>
      <c r="Q822" s="7" t="s">
        <v>1289</v>
      </c>
      <c r="R822" s="7" t="s">
        <v>291</v>
      </c>
      <c r="S822" s="7">
        <v>2</v>
      </c>
      <c r="T822" s="8">
        <v>0.94543373584747314</v>
      </c>
      <c r="U822" s="8">
        <v>0.88073456287384033</v>
      </c>
      <c r="V822" s="8">
        <v>0.93079757690429688</v>
      </c>
      <c r="W822" s="8">
        <v>0.79793781042098999</v>
      </c>
      <c r="X822" s="8">
        <v>0.46120896935462952</v>
      </c>
      <c r="Y822" s="8">
        <v>0.84281831979751587</v>
      </c>
      <c r="Z822" s="8">
        <v>0.72786402702331543</v>
      </c>
      <c r="AA822" s="8">
        <v>0.9841841459274292</v>
      </c>
      <c r="AB822" s="8">
        <v>0.97088927030563354</v>
      </c>
      <c r="AC822" s="8">
        <v>0.96582490205764771</v>
      </c>
      <c r="AD822" s="8">
        <v>0.92689341306686401</v>
      </c>
      <c r="AE822" s="8">
        <v>0.81266433000564575</v>
      </c>
      <c r="AF822" s="8">
        <v>0.94001489877700806</v>
      </c>
      <c r="AG822" s="8">
        <v>0.87264448404312134</v>
      </c>
      <c r="AH822" s="8">
        <v>0.13494373857975006</v>
      </c>
      <c r="AI822" s="8">
        <v>1.5243054628372192</v>
      </c>
      <c r="AJ822" s="8">
        <v>2.1563756465911865</v>
      </c>
      <c r="AK822" s="8">
        <v>1.9722119569778442</v>
      </c>
      <c r="AL822" s="8">
        <v>0.93928444385528564</v>
      </c>
      <c r="AM822" s="8">
        <v>0.37648582458496094</v>
      </c>
      <c r="AN822" s="8">
        <v>1.2304836511611938</v>
      </c>
      <c r="AO822" s="8">
        <v>0.50671452283859253</v>
      </c>
      <c r="AP822" s="8">
        <v>8.405168354511261E-2</v>
      </c>
      <c r="AQ822" s="8"/>
      <c r="AR822" s="8"/>
      <c r="AS822" s="8">
        <v>2.379076382679401</v>
      </c>
      <c r="AT822" s="8">
        <v>1.9318979465535058</v>
      </c>
      <c r="AU822" s="8">
        <v>2.0716295044875537</v>
      </c>
      <c r="AV822" s="8">
        <v>2.0214936048631316</v>
      </c>
      <c r="AW822" s="8">
        <v>2.9283944746229924</v>
      </c>
      <c r="AX822" s="8">
        <v>2.0845869581365566</v>
      </c>
      <c r="AY822" s="8">
        <v>2.0330621486788587</v>
      </c>
      <c r="AZ822" s="8">
        <v>1.7686462918465891</v>
      </c>
      <c r="BA822" s="8">
        <v>2.8789103363619741</v>
      </c>
      <c r="BB822" s="8">
        <v>2.0643863409310392</v>
      </c>
      <c r="BC822" s="8">
        <v>1.8099732387034173</v>
      </c>
      <c r="BD822" s="8">
        <v>1.7773058991284447</v>
      </c>
      <c r="BE822" s="8">
        <v>2.3501743475890327</v>
      </c>
      <c r="BF822" s="8">
        <v>1.9413861735765445</v>
      </c>
      <c r="BG822" s="8">
        <v>-15.09873960908055</v>
      </c>
      <c r="BH822" s="8">
        <v>10.888641204667513</v>
      </c>
      <c r="BI822" s="8">
        <v>-4.6528693836833401</v>
      </c>
      <c r="BJ822" s="8">
        <v>12.95261389237978</v>
      </c>
      <c r="BK822" s="8">
        <v>-4.6528693836833401</v>
      </c>
      <c r="BL822" s="8">
        <v>12.95261389237978</v>
      </c>
      <c r="BM822" s="8">
        <v>2.0648984354966409</v>
      </c>
      <c r="BN822" s="8">
        <v>330.21961167659822</v>
      </c>
      <c r="BO822" s="8">
        <v>255.66151634076766</v>
      </c>
      <c r="BP822" s="8">
        <v>300.25028950008789</v>
      </c>
      <c r="BQ822" s="8">
        <v>249.73995489046592</v>
      </c>
      <c r="BR822" s="8">
        <v>300.25028950008789</v>
      </c>
      <c r="BS822" s="8">
        <v>249.73995489046592</v>
      </c>
      <c r="BT822" s="7" t="s">
        <v>338</v>
      </c>
      <c r="BU822" s="7" t="s">
        <v>339</v>
      </c>
      <c r="BV822" s="7">
        <v>14.5</v>
      </c>
      <c r="BW822" s="7" t="s">
        <v>287</v>
      </c>
      <c r="BX822" s="9">
        <v>2.2999999523162842</v>
      </c>
      <c r="BY822" s="7" t="s">
        <v>231</v>
      </c>
      <c r="BZ822" s="7" t="s">
        <v>214</v>
      </c>
      <c r="CA822" s="25">
        <v>0</v>
      </c>
      <c r="CB822" s="25">
        <v>0</v>
      </c>
      <c r="CC822" s="25">
        <v>0</v>
      </c>
    </row>
    <row r="823" spans="1:81" x14ac:dyDescent="0.25">
      <c r="A823" s="7">
        <v>513</v>
      </c>
      <c r="B823" s="7">
        <v>44657</v>
      </c>
      <c r="C823" s="7" t="s">
        <v>1290</v>
      </c>
      <c r="D823" s="7" t="s">
        <v>1290</v>
      </c>
      <c r="E823" s="7" t="s">
        <v>1290</v>
      </c>
      <c r="F823" s="7" t="s">
        <v>254</v>
      </c>
      <c r="H823" s="7" t="s">
        <v>255</v>
      </c>
      <c r="I823" s="8">
        <v>11.5</v>
      </c>
      <c r="J823" s="7" t="s">
        <v>414</v>
      </c>
      <c r="K823" s="8">
        <v>93.514328002929688</v>
      </c>
      <c r="L823" s="8">
        <v>6.9226045608520508</v>
      </c>
      <c r="M823" s="7" t="s">
        <v>215</v>
      </c>
      <c r="N823" s="7" t="s">
        <v>295</v>
      </c>
      <c r="O823" s="7" t="s">
        <v>256</v>
      </c>
      <c r="P823" s="7" t="s">
        <v>217</v>
      </c>
      <c r="Q823" s="7" t="s">
        <v>1291</v>
      </c>
      <c r="R823" s="7" t="s">
        <v>219</v>
      </c>
      <c r="T823" s="8">
        <v>0.71448767185211182</v>
      </c>
      <c r="U823" s="8">
        <v>0.75735050439834595</v>
      </c>
      <c r="V823" s="8">
        <v>0.74666184186935425</v>
      </c>
      <c r="W823" s="8">
        <v>0.51833599805831909</v>
      </c>
      <c r="X823" s="8">
        <v>0.43283450603485107</v>
      </c>
      <c r="Y823" s="8">
        <v>0.71266710758209229</v>
      </c>
      <c r="Z823" s="8">
        <v>0.55557012557983398</v>
      </c>
      <c r="AA823" s="8">
        <v>0.91647875308990479</v>
      </c>
      <c r="AB823" s="8">
        <v>0.92672568559646606</v>
      </c>
      <c r="AC823" s="8">
        <v>0.89050155878067017</v>
      </c>
      <c r="AD823" s="8">
        <v>0.77237385511398315</v>
      </c>
      <c r="AE823" s="8">
        <v>0.84115701913833618</v>
      </c>
      <c r="AF823" s="8">
        <v>0.91905874013900757</v>
      </c>
      <c r="AG823" s="8">
        <v>0.84046119451522827</v>
      </c>
      <c r="AH823" s="8">
        <v>2.6597527787089348E-2</v>
      </c>
      <c r="AI823" s="8">
        <v>0.22705139219760895</v>
      </c>
      <c r="AJ823" s="8">
        <v>0.36548101902008057</v>
      </c>
      <c r="AK823" s="8">
        <v>0.31182491779327393</v>
      </c>
      <c r="AL823" s="8">
        <v>0.12026187777519226</v>
      </c>
      <c r="AM823" s="8">
        <v>6.9640405476093292E-2</v>
      </c>
      <c r="AN823" s="8">
        <v>0.20507708191871643</v>
      </c>
      <c r="AO823" s="8">
        <v>7.6232559978961945E-2</v>
      </c>
      <c r="AP823" s="8">
        <v>-0.97760128974914551</v>
      </c>
      <c r="AQ823" s="8"/>
      <c r="AR823" s="8"/>
      <c r="AS823" s="8">
        <v>-2.4774233247296382</v>
      </c>
      <c r="AT823" s="8">
        <v>-1.6509410699543845</v>
      </c>
      <c r="AU823" s="8">
        <v>-1.5312731137854509</v>
      </c>
      <c r="AV823" s="8">
        <v>-1.0045919244711365</v>
      </c>
      <c r="AW823" s="8">
        <v>-0.6177251636375245</v>
      </c>
      <c r="AX823" s="8">
        <v>-0.57487554547328534</v>
      </c>
      <c r="AY823" s="8">
        <v>-1.5312731137854509</v>
      </c>
      <c r="AZ823" s="8">
        <v>-1.0045919244711365</v>
      </c>
      <c r="BA823" s="8">
        <v>-0.30164368606688996</v>
      </c>
      <c r="BB823" s="8">
        <v>-1.1124533346881036</v>
      </c>
      <c r="BC823" s="8">
        <v>-0.30164368606688996</v>
      </c>
      <c r="BD823" s="8">
        <v>-1.1124533346881036</v>
      </c>
      <c r="BE823" s="8">
        <v>-1.1268303480119741</v>
      </c>
      <c r="BF823" s="8">
        <v>-1.0766511889576915</v>
      </c>
      <c r="BG823" s="8">
        <v>-50</v>
      </c>
      <c r="BH823" s="8">
        <v>-50</v>
      </c>
      <c r="BI823" s="8">
        <v>-50</v>
      </c>
      <c r="BJ823" s="8">
        <v>-50</v>
      </c>
      <c r="BK823" s="8">
        <v>-50</v>
      </c>
      <c r="BL823" s="8">
        <v>-50</v>
      </c>
      <c r="BM823" s="8">
        <v>-50</v>
      </c>
      <c r="BN823" s="8">
        <v>180.56413972219698</v>
      </c>
      <c r="BO823" s="8">
        <v>180.97943771535722</v>
      </c>
      <c r="BP823" s="8">
        <v>159.17372369007876</v>
      </c>
      <c r="BQ823" s="8">
        <v>180.97943771535722</v>
      </c>
      <c r="BR823" s="8">
        <v>166.07250045564069</v>
      </c>
      <c r="BS823" s="8">
        <v>166.07250045564069</v>
      </c>
      <c r="BT823" s="7" t="s">
        <v>2105</v>
      </c>
      <c r="BU823" s="7" t="s">
        <v>2106</v>
      </c>
      <c r="BV823" s="7">
        <v>11.5</v>
      </c>
      <c r="BW823" s="7" t="s">
        <v>255</v>
      </c>
      <c r="BX823" s="9">
        <v>2.3499999046325684</v>
      </c>
      <c r="BY823" s="7" t="s">
        <v>295</v>
      </c>
      <c r="BZ823" s="7" t="s">
        <v>214</v>
      </c>
      <c r="CA823" s="25">
        <v>0</v>
      </c>
      <c r="CB823" s="25">
        <v>0</v>
      </c>
      <c r="CC823" s="25">
        <v>2</v>
      </c>
    </row>
    <row r="824" spans="1:81" x14ac:dyDescent="0.25">
      <c r="A824" s="7">
        <v>513</v>
      </c>
      <c r="B824" s="7">
        <v>44657</v>
      </c>
      <c r="C824" s="7" t="s">
        <v>1292</v>
      </c>
      <c r="D824" s="7" t="s">
        <v>1293</v>
      </c>
      <c r="E824" s="7" t="s">
        <v>1290</v>
      </c>
      <c r="F824" s="7" t="s">
        <v>254</v>
      </c>
      <c r="H824" s="7" t="s">
        <v>238</v>
      </c>
      <c r="I824" s="8">
        <v>13.5</v>
      </c>
      <c r="J824" s="7" t="s">
        <v>214</v>
      </c>
      <c r="K824" s="8">
        <v>248.32841491699219</v>
      </c>
      <c r="L824" s="8">
        <v>3.4832999706268311</v>
      </c>
      <c r="M824" s="7" t="s">
        <v>215</v>
      </c>
      <c r="N824" s="7" t="s">
        <v>295</v>
      </c>
      <c r="O824" s="7" t="s">
        <v>290</v>
      </c>
      <c r="P824" s="7" t="s">
        <v>217</v>
      </c>
      <c r="Q824" s="7" t="s">
        <v>1294</v>
      </c>
      <c r="R824" s="7" t="s">
        <v>219</v>
      </c>
      <c r="T824" s="8">
        <v>0.68117493391036987</v>
      </c>
      <c r="U824" s="8">
        <v>0.75720793008804321</v>
      </c>
      <c r="V824" s="8">
        <v>0.68679511547088623</v>
      </c>
      <c r="W824" s="8">
        <v>0.54867309331893921</v>
      </c>
      <c r="X824" s="8">
        <v>0.31371787190437317</v>
      </c>
      <c r="Y824" s="8">
        <v>0.68854987621307373</v>
      </c>
      <c r="Z824" s="8">
        <v>0.59972071647644043</v>
      </c>
      <c r="AA824" s="8">
        <v>0.86348408460617065</v>
      </c>
      <c r="AB824" s="8">
        <v>0.9016234278678894</v>
      </c>
      <c r="AC824" s="8">
        <v>0.84746575355529785</v>
      </c>
      <c r="AD824" s="8">
        <v>0.695670485496521</v>
      </c>
      <c r="AE824" s="8">
        <v>0.77985024452209473</v>
      </c>
      <c r="AF824" s="8">
        <v>0.87198668718338013</v>
      </c>
      <c r="AG824" s="8">
        <v>0.87786513566970825</v>
      </c>
      <c r="AH824" s="8">
        <v>6.3714839518070221E-2</v>
      </c>
      <c r="AI824" s="8">
        <v>0.51854616403579712</v>
      </c>
      <c r="AJ824" s="8">
        <v>0.87535125017166138</v>
      </c>
      <c r="AK824" s="8">
        <v>0.68708956241607666</v>
      </c>
      <c r="AL824" s="8">
        <v>0.30495068430900574</v>
      </c>
      <c r="AM824" s="8">
        <v>0.12091439217329025</v>
      </c>
      <c r="AN824" s="8">
        <v>0.47464084625244141</v>
      </c>
      <c r="AO824" s="8">
        <v>0.19712874293327332</v>
      </c>
      <c r="AP824" s="8">
        <v>-0.51151931285858154</v>
      </c>
      <c r="AQ824" s="8"/>
      <c r="AR824" s="8"/>
      <c r="AS824" s="8">
        <v>-1.2415260209144046</v>
      </c>
      <c r="AT824" s="8">
        <v>-0.79068089130725128</v>
      </c>
      <c r="AU824" s="8">
        <v>-0.49253078410730511</v>
      </c>
      <c r="AV824" s="8">
        <v>0.12337856984584722</v>
      </c>
      <c r="AW824" s="8">
        <v>9.6131632724117511E-2</v>
      </c>
      <c r="AX824" s="8">
        <v>0.79565946779472441</v>
      </c>
      <c r="AY824" s="8">
        <v>-0.49253078410730511</v>
      </c>
      <c r="AZ824" s="8">
        <v>0.12337856984584722</v>
      </c>
      <c r="BA824" s="8">
        <v>0.54341025720895109</v>
      </c>
      <c r="BB824" s="8">
        <v>0.48368314989422834</v>
      </c>
      <c r="BC824" s="8">
        <v>0.54341025720895109</v>
      </c>
      <c r="BD824" s="8">
        <v>0.48368314989422834</v>
      </c>
      <c r="BE824" s="8">
        <v>-0.17393924033116578</v>
      </c>
      <c r="BF824" s="8">
        <v>0.20318366932793741</v>
      </c>
      <c r="BG824" s="8">
        <v>-8.7391647657655103</v>
      </c>
      <c r="BH824" s="8">
        <v>-9.1446332847958889</v>
      </c>
      <c r="BI824" s="8">
        <v>4.1294234873724882</v>
      </c>
      <c r="BJ824" s="8">
        <v>-9.1446332847958889</v>
      </c>
      <c r="BK824" s="8">
        <v>1.6138657751886827</v>
      </c>
      <c r="BL824" s="8">
        <v>1.6138657751886827</v>
      </c>
      <c r="BM824" s="8">
        <v>-3.2785460496012395</v>
      </c>
      <c r="BN824" s="8">
        <v>270.03024425680195</v>
      </c>
      <c r="BO824" s="8">
        <v>271.03713780309749</v>
      </c>
      <c r="BP824" s="8">
        <v>238.07388302559011</v>
      </c>
      <c r="BQ824" s="8">
        <v>271.03713780309749</v>
      </c>
      <c r="BR824" s="8">
        <v>244.3207276185783</v>
      </c>
      <c r="BS824" s="8">
        <v>244.3207276185783</v>
      </c>
      <c r="BT824" s="7" t="s">
        <v>2105</v>
      </c>
      <c r="BU824" s="7" t="s">
        <v>2106</v>
      </c>
      <c r="BV824" s="7">
        <v>13.5</v>
      </c>
      <c r="BW824" s="7" t="s">
        <v>238</v>
      </c>
      <c r="BX824" s="9">
        <v>2.3499999046325684</v>
      </c>
      <c r="BY824" s="7" t="s">
        <v>295</v>
      </c>
      <c r="BZ824" s="7" t="s">
        <v>214</v>
      </c>
      <c r="CA824" s="25">
        <v>0</v>
      </c>
      <c r="CB824" s="25">
        <v>0</v>
      </c>
      <c r="CC824" s="25">
        <v>2</v>
      </c>
    </row>
    <row r="825" spans="1:81" x14ac:dyDescent="0.25">
      <c r="A825" s="7">
        <v>513</v>
      </c>
      <c r="B825" s="7">
        <v>44657</v>
      </c>
      <c r="C825" s="7" t="s">
        <v>16487</v>
      </c>
      <c r="D825" s="7" t="s">
        <v>16926</v>
      </c>
      <c r="E825" s="7" t="s">
        <v>16541</v>
      </c>
      <c r="F825" s="7" t="s">
        <v>223</v>
      </c>
      <c r="H825" s="7" t="s">
        <v>224</v>
      </c>
      <c r="I825" s="8">
        <v>24.5</v>
      </c>
      <c r="J825" s="7" t="s">
        <v>214</v>
      </c>
      <c r="K825" s="8">
        <v>3703.153076171875</v>
      </c>
      <c r="L825" s="8">
        <v>4.0278000831604004</v>
      </c>
      <c r="M825" s="7" t="s">
        <v>2728</v>
      </c>
      <c r="N825" s="7" t="s">
        <v>214</v>
      </c>
      <c r="O825" s="7" t="s">
        <v>214</v>
      </c>
      <c r="P825" s="7" t="s">
        <v>233</v>
      </c>
      <c r="Q825" s="7" t="s">
        <v>16542</v>
      </c>
      <c r="R825" s="7" t="s">
        <v>286</v>
      </c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>
        <v>1.7719729328625973</v>
      </c>
      <c r="AT825" s="8">
        <v>1.2547297922608047</v>
      </c>
      <c r="AU825" s="8">
        <v>1.8773788858334661</v>
      </c>
      <c r="AV825" s="8">
        <v>1.3013405025567266</v>
      </c>
      <c r="AW825" s="8">
        <v>0.10792692647571218</v>
      </c>
      <c r="AX825" s="8">
        <v>0.3098504606769355</v>
      </c>
      <c r="AY825" s="8">
        <v>1.2048356147943706</v>
      </c>
      <c r="AZ825" s="8">
        <v>0.96881241666246853</v>
      </c>
      <c r="BA825" s="8">
        <v>-1.0628919296615862</v>
      </c>
      <c r="BB825" s="8">
        <v>-0.5751559018410739</v>
      </c>
      <c r="BC825" s="8">
        <v>-1.0628919296615862</v>
      </c>
      <c r="BD825" s="8">
        <v>-0.5751559018410739</v>
      </c>
      <c r="BE825" s="8">
        <v>0.47272175010716211</v>
      </c>
      <c r="BF825" s="8">
        <v>0.44740356141246468</v>
      </c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7" t="s">
        <v>214</v>
      </c>
      <c r="BU825" s="7" t="s">
        <v>214</v>
      </c>
      <c r="BV825" s="7">
        <v>19.5</v>
      </c>
      <c r="BW825" s="7" t="s">
        <v>303</v>
      </c>
      <c r="BX825" s="9">
        <v>0</v>
      </c>
      <c r="BY825" s="7" t="s">
        <v>214</v>
      </c>
      <c r="BZ825" s="7" t="s">
        <v>214</v>
      </c>
      <c r="CA825" s="25">
        <v>0</v>
      </c>
      <c r="CB825" s="25">
        <v>0</v>
      </c>
      <c r="CC825" s="25">
        <v>0</v>
      </c>
    </row>
    <row r="826" spans="1:81" x14ac:dyDescent="0.25">
      <c r="A826" s="7">
        <v>513</v>
      </c>
      <c r="B826" s="7">
        <v>44657</v>
      </c>
      <c r="C826" s="7" t="s">
        <v>18302</v>
      </c>
      <c r="D826" s="7" t="s">
        <v>18302</v>
      </c>
      <c r="E826" s="7" t="s">
        <v>18302</v>
      </c>
      <c r="F826" s="7" t="s">
        <v>237</v>
      </c>
      <c r="H826" s="7" t="s">
        <v>224</v>
      </c>
      <c r="I826" s="8">
        <v>24.5</v>
      </c>
      <c r="J826" s="7" t="s">
        <v>214</v>
      </c>
      <c r="K826" s="8">
        <v>5392.6064453125</v>
      </c>
      <c r="L826" s="8">
        <v>5.7330999374389648</v>
      </c>
      <c r="M826" s="7" t="s">
        <v>2728</v>
      </c>
      <c r="N826" s="7" t="s">
        <v>214</v>
      </c>
      <c r="O826" s="7" t="s">
        <v>214</v>
      </c>
      <c r="P826" s="7" t="s">
        <v>240</v>
      </c>
      <c r="Q826" s="7" t="s">
        <v>18528</v>
      </c>
      <c r="R826" s="7" t="s">
        <v>286</v>
      </c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T826" s="7" t="s">
        <v>214</v>
      </c>
      <c r="BU826" s="7" t="s">
        <v>214</v>
      </c>
      <c r="BV826" s="7">
        <v>22.5</v>
      </c>
      <c r="BW826" s="7" t="s">
        <v>901</v>
      </c>
      <c r="BX826" s="9">
        <v>0</v>
      </c>
      <c r="BY826" s="7" t="s">
        <v>214</v>
      </c>
      <c r="BZ826" s="7" t="s">
        <v>214</v>
      </c>
      <c r="CA826" s="25">
        <v>0</v>
      </c>
      <c r="CB826" s="25">
        <v>0</v>
      </c>
      <c r="CC826" s="25">
        <v>0</v>
      </c>
    </row>
    <row r="827" spans="1:81" x14ac:dyDescent="0.25">
      <c r="A827" s="7">
        <v>513</v>
      </c>
      <c r="B827" s="7">
        <v>44657</v>
      </c>
      <c r="C827" s="7" t="s">
        <v>1295</v>
      </c>
      <c r="D827" s="7" t="s">
        <v>1296</v>
      </c>
      <c r="E827" s="7" t="s">
        <v>1296</v>
      </c>
      <c r="F827" s="7" t="s">
        <v>643</v>
      </c>
      <c r="G827" s="7">
        <v>2</v>
      </c>
      <c r="H827" s="7" t="s">
        <v>255</v>
      </c>
      <c r="I827" s="8">
        <v>11.5</v>
      </c>
      <c r="J827" s="7" t="s">
        <v>214</v>
      </c>
      <c r="K827" s="8">
        <v>181.68952941894531</v>
      </c>
      <c r="L827" s="8">
        <v>3.9320814609527588</v>
      </c>
      <c r="M827" s="7" t="s">
        <v>215</v>
      </c>
      <c r="N827" s="7" t="s">
        <v>231</v>
      </c>
      <c r="O827" s="7" t="s">
        <v>256</v>
      </c>
      <c r="P827" s="7" t="s">
        <v>217</v>
      </c>
      <c r="Q827" s="7" t="s">
        <v>1297</v>
      </c>
      <c r="R827" s="7" t="s">
        <v>219</v>
      </c>
      <c r="T827" s="8">
        <v>0.72906744480133057</v>
      </c>
      <c r="U827" s="8">
        <v>0.74233806133270264</v>
      </c>
      <c r="V827" s="8">
        <v>0.72642940282821655</v>
      </c>
      <c r="W827" s="8">
        <v>0.48713371157646179</v>
      </c>
      <c r="X827" s="8">
        <v>0.41154840588569641</v>
      </c>
      <c r="Y827" s="8">
        <v>0.75166219472885132</v>
      </c>
      <c r="Z827" s="8">
        <v>0.56354516744613647</v>
      </c>
      <c r="AA827" s="8">
        <v>0.92861765623092651</v>
      </c>
      <c r="AB827" s="8">
        <v>0.93195492029190063</v>
      </c>
      <c r="AC827" s="8">
        <v>0.93968814611434937</v>
      </c>
      <c r="AD827" s="8">
        <v>0.72812783718109131</v>
      </c>
      <c r="AE827" s="8">
        <v>0.86998772621154785</v>
      </c>
      <c r="AF827" s="8">
        <v>0.93042516708374023</v>
      </c>
      <c r="AG827" s="8">
        <v>0.85859900712966919</v>
      </c>
      <c r="AH827" s="8">
        <v>5.7892128825187683E-2</v>
      </c>
      <c r="AI827" s="8">
        <v>0.50428420305252075</v>
      </c>
      <c r="AJ827" s="8">
        <v>0.77973645925521851</v>
      </c>
      <c r="AK827" s="8">
        <v>0.66032618284225464</v>
      </c>
      <c r="AL827" s="8">
        <v>0.24600449204444885</v>
      </c>
      <c r="AM827" s="8">
        <v>0.14412474632263184</v>
      </c>
      <c r="AN827" s="8">
        <v>0.4707944393157959</v>
      </c>
      <c r="AO827" s="8">
        <v>0.16830946505069733</v>
      </c>
      <c r="AP827" s="8">
        <v>-7.8603692352771759E-2</v>
      </c>
      <c r="AQ827" s="8"/>
      <c r="AR827" s="8"/>
      <c r="AS827" s="7">
        <v>0.51749565642620399</v>
      </c>
      <c r="AT827" s="7">
        <v>1.50273943426526</v>
      </c>
      <c r="AU827" s="7">
        <v>-1.6804124799977114</v>
      </c>
      <c r="AV827" s="7">
        <v>-0.95191881843955339</v>
      </c>
      <c r="AW827" s="7">
        <v>0.55759500479529023</v>
      </c>
      <c r="AX827" s="7">
        <v>2.3662737566149477</v>
      </c>
      <c r="AY827" s="7">
        <v>-1.6804124799977114</v>
      </c>
      <c r="AZ827" s="7">
        <v>-0.95191881843955339</v>
      </c>
      <c r="BA827" s="7">
        <v>0.54950381409358762</v>
      </c>
      <c r="BB827" s="7">
        <v>1.7984333800628172</v>
      </c>
      <c r="BC827" s="7">
        <v>-1.6512746454882092</v>
      </c>
      <c r="BD827" s="7">
        <v>-0.92881342253979216</v>
      </c>
      <c r="BE827" s="7">
        <v>-0.5645841883614251</v>
      </c>
      <c r="BF827" s="7">
        <v>0.47246591858735432</v>
      </c>
      <c r="BG827" s="7">
        <v>0.61940261519053763</v>
      </c>
      <c r="BH827" s="7">
        <v>0.6742821683883562</v>
      </c>
      <c r="BI827" s="7">
        <v>12.392461910641485</v>
      </c>
      <c r="BJ827" s="7">
        <v>0.6742821683883562</v>
      </c>
      <c r="BK827" s="7">
        <v>8.5954479673368489</v>
      </c>
      <c r="BL827" s="7">
        <v>8.5954479673368489</v>
      </c>
      <c r="BM827" s="7">
        <v>5.2585541328804064</v>
      </c>
      <c r="BN827" s="7">
        <v>180.56413972219698</v>
      </c>
      <c r="BO827" s="7">
        <v>180.46442932024465</v>
      </c>
      <c r="BP827" s="7">
        <v>159.17372369007876</v>
      </c>
      <c r="BQ827" s="7">
        <v>180.46442932024465</v>
      </c>
      <c r="BR827" s="7">
        <v>166.07250045564069</v>
      </c>
      <c r="BS827" s="7">
        <v>166.07250045564069</v>
      </c>
      <c r="BT827" s="7" t="s">
        <v>1934</v>
      </c>
      <c r="BU827" s="7" t="s">
        <v>1935</v>
      </c>
      <c r="BV827" s="7">
        <v>11.5</v>
      </c>
      <c r="BW827" s="7" t="s">
        <v>255</v>
      </c>
      <c r="BX827" s="9">
        <v>0</v>
      </c>
      <c r="BY827" s="7" t="s">
        <v>231</v>
      </c>
      <c r="BZ827" s="7" t="s">
        <v>214</v>
      </c>
      <c r="CA827" s="25">
        <v>0</v>
      </c>
      <c r="CB827" s="25">
        <v>0</v>
      </c>
      <c r="CC827" s="25">
        <v>0</v>
      </c>
    </row>
    <row r="828" spans="1:81" x14ac:dyDescent="0.25">
      <c r="A828" s="7">
        <v>513</v>
      </c>
      <c r="B828" s="7">
        <v>44657</v>
      </c>
      <c r="C828" s="7" t="s">
        <v>1298</v>
      </c>
      <c r="D828" s="7" t="s">
        <v>1298</v>
      </c>
      <c r="E828" s="7" t="s">
        <v>1298</v>
      </c>
      <c r="F828" s="7" t="s">
        <v>212</v>
      </c>
      <c r="H828" s="7" t="s">
        <v>224</v>
      </c>
      <c r="I828" s="8">
        <v>24.5</v>
      </c>
      <c r="J828" s="7" t="s">
        <v>214</v>
      </c>
      <c r="K828" s="8">
        <v>178.96932983398438</v>
      </c>
      <c r="L828" s="8">
        <v>2.3573000431060791</v>
      </c>
      <c r="M828" s="7" t="s">
        <v>349</v>
      </c>
      <c r="N828" s="7" t="s">
        <v>214</v>
      </c>
      <c r="O828" s="7" t="s">
        <v>374</v>
      </c>
      <c r="P828" s="7" t="s">
        <v>217</v>
      </c>
      <c r="Q828" s="7" t="s">
        <v>1299</v>
      </c>
      <c r="R828" s="7" t="s">
        <v>242</v>
      </c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>
        <v>0.82840934097978225</v>
      </c>
      <c r="AT828" s="8">
        <v>2.3908697266248069</v>
      </c>
      <c r="AU828" s="8">
        <v>-1.4848012974133356</v>
      </c>
      <c r="AV828" s="8">
        <v>-0.77775106787842085</v>
      </c>
      <c r="AW828" s="8">
        <v>1.5092268517866303</v>
      </c>
      <c r="AX828" s="8">
        <v>1.9103617431159166</v>
      </c>
      <c r="AY828" s="8">
        <v>-1.2700271206100444</v>
      </c>
      <c r="AZ828" s="8">
        <v>-0.60348277904701897</v>
      </c>
      <c r="BA828" s="8">
        <v>-0.44049489465325803</v>
      </c>
      <c r="BB828" s="8">
        <v>0.25690301765968998</v>
      </c>
      <c r="BC828" s="8">
        <v>-0.85119597392451407</v>
      </c>
      <c r="BD828" s="8">
        <v>-0.29310763219884012</v>
      </c>
      <c r="BE828" s="8">
        <v>-0.2848138489724566</v>
      </c>
      <c r="BF828" s="8">
        <v>0.48063216804602232</v>
      </c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7" t="s">
        <v>352</v>
      </c>
      <c r="BU828" s="7" t="s">
        <v>353</v>
      </c>
      <c r="BV828" s="7">
        <v>10.166666984558105</v>
      </c>
      <c r="BW828" s="7" t="s">
        <v>345</v>
      </c>
      <c r="BX828" s="9">
        <v>0</v>
      </c>
      <c r="BY828" s="7" t="s">
        <v>214</v>
      </c>
      <c r="BZ828" s="7" t="s">
        <v>214</v>
      </c>
      <c r="CA828" s="25">
        <v>0</v>
      </c>
      <c r="CB828" s="25">
        <v>0</v>
      </c>
      <c r="CC828" s="25">
        <v>0</v>
      </c>
    </row>
    <row r="829" spans="1:81" x14ac:dyDescent="0.25">
      <c r="A829" s="7">
        <v>513</v>
      </c>
      <c r="B829" s="7">
        <v>44657</v>
      </c>
      <c r="C829" s="7" t="s">
        <v>1300</v>
      </c>
      <c r="D829" s="7" t="s">
        <v>1300</v>
      </c>
      <c r="E829" s="7" t="s">
        <v>1301</v>
      </c>
      <c r="F829" s="7" t="s">
        <v>280</v>
      </c>
      <c r="H829" s="7" t="s">
        <v>224</v>
      </c>
      <c r="I829" s="8">
        <v>24.5</v>
      </c>
      <c r="J829" s="7" t="s">
        <v>214</v>
      </c>
      <c r="K829" s="8">
        <v>885.83306884765625</v>
      </c>
      <c r="L829" s="8">
        <v>3.0664000511169434</v>
      </c>
      <c r="M829" s="7" t="s">
        <v>349</v>
      </c>
      <c r="N829" s="7" t="s">
        <v>214</v>
      </c>
      <c r="O829" s="7" t="s">
        <v>575</v>
      </c>
      <c r="P829" s="7" t="s">
        <v>362</v>
      </c>
      <c r="Q829" s="7" t="s">
        <v>1302</v>
      </c>
      <c r="R829" s="7" t="s">
        <v>242</v>
      </c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>
        <v>0.71748930908240893</v>
      </c>
      <c r="AT829" s="8">
        <v>2.2063002631432296</v>
      </c>
      <c r="AU829" s="8">
        <v>-1.1605519275248644</v>
      </c>
      <c r="AV829" s="8">
        <v>-0.43408920820907171</v>
      </c>
      <c r="AW829" s="8">
        <v>1.4791413252063554</v>
      </c>
      <c r="AX829" s="8">
        <v>1.8458804470864985</v>
      </c>
      <c r="AY829" s="8">
        <v>0.63250589858748185</v>
      </c>
      <c r="AZ829" s="8">
        <v>1.5194147176545916</v>
      </c>
      <c r="BA829" s="8">
        <v>-0.42584247692250909</v>
      </c>
      <c r="BB829" s="8">
        <v>0.2553257235453858</v>
      </c>
      <c r="BC829" s="8">
        <v>-2.1933283659392844</v>
      </c>
      <c r="BD829" s="8">
        <v>-1.7012023504980587</v>
      </c>
      <c r="BE829" s="8">
        <v>-0.15843103958506857</v>
      </c>
      <c r="BF829" s="8">
        <v>0.61527159878709581</v>
      </c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7" t="s">
        <v>214</v>
      </c>
      <c r="BU829" s="7" t="s">
        <v>214</v>
      </c>
      <c r="BV829" s="7">
        <v>18.5</v>
      </c>
      <c r="BW829" s="7" t="s">
        <v>436</v>
      </c>
      <c r="BX829" s="9">
        <v>0</v>
      </c>
      <c r="BY829" s="7" t="s">
        <v>214</v>
      </c>
      <c r="BZ829" s="7" t="s">
        <v>214</v>
      </c>
      <c r="CA829" s="25">
        <v>0</v>
      </c>
      <c r="CB829" s="25">
        <v>0</v>
      </c>
      <c r="CC829" s="25">
        <v>0</v>
      </c>
    </row>
    <row r="830" spans="1:81" x14ac:dyDescent="0.25">
      <c r="A830" s="7">
        <v>513</v>
      </c>
      <c r="B830" s="7">
        <v>44657</v>
      </c>
      <c r="C830" s="7" t="s">
        <v>20692</v>
      </c>
      <c r="D830" s="7" t="s">
        <v>20693</v>
      </c>
      <c r="E830" s="7" t="s">
        <v>20693</v>
      </c>
      <c r="F830" s="7" t="s">
        <v>360</v>
      </c>
      <c r="H830" s="7" t="s">
        <v>224</v>
      </c>
      <c r="I830" s="8">
        <v>24.5</v>
      </c>
      <c r="J830" s="7" t="s">
        <v>214</v>
      </c>
      <c r="K830" s="8">
        <v>136.44711303710938</v>
      </c>
      <c r="L830" s="8">
        <v>2.6556999683380127</v>
      </c>
      <c r="M830" s="7" t="s">
        <v>349</v>
      </c>
      <c r="N830" s="7" t="s">
        <v>214</v>
      </c>
      <c r="O830" s="7" t="s">
        <v>214</v>
      </c>
      <c r="P830" s="7" t="s">
        <v>936</v>
      </c>
      <c r="Q830" s="7" t="s">
        <v>20694</v>
      </c>
      <c r="R830" s="7" t="s">
        <v>242</v>
      </c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7" t="s">
        <v>352</v>
      </c>
      <c r="BU830" s="7" t="s">
        <v>353</v>
      </c>
      <c r="BV830" s="7">
        <v>11.5</v>
      </c>
      <c r="BW830" s="7" t="s">
        <v>255</v>
      </c>
      <c r="BX830" s="9">
        <v>0</v>
      </c>
      <c r="BY830" s="7" t="s">
        <v>214</v>
      </c>
      <c r="BZ830" s="7" t="s">
        <v>214</v>
      </c>
      <c r="CA830" s="25">
        <v>0</v>
      </c>
      <c r="CB830" s="25">
        <v>0</v>
      </c>
      <c r="CC830" s="25">
        <v>0</v>
      </c>
    </row>
    <row r="831" spans="1:81" x14ac:dyDescent="0.25">
      <c r="A831" s="7">
        <v>513</v>
      </c>
      <c r="B831" s="7">
        <v>44657</v>
      </c>
      <c r="C831" s="7" t="s">
        <v>1303</v>
      </c>
      <c r="D831" s="7" t="s">
        <v>1304</v>
      </c>
      <c r="E831" s="7" t="s">
        <v>1304</v>
      </c>
      <c r="F831" s="7" t="s">
        <v>212</v>
      </c>
      <c r="G831" s="7">
        <v>2</v>
      </c>
      <c r="H831" s="7" t="s">
        <v>402</v>
      </c>
      <c r="I831" s="8">
        <v>6.5</v>
      </c>
      <c r="J831" s="7" t="s">
        <v>214</v>
      </c>
      <c r="K831" s="8">
        <v>81.251914978027344</v>
      </c>
      <c r="L831" s="8">
        <v>3.7831811904907227</v>
      </c>
      <c r="M831" s="7" t="s">
        <v>215</v>
      </c>
      <c r="N831" s="7" t="s">
        <v>231</v>
      </c>
      <c r="O831" s="7" t="s">
        <v>389</v>
      </c>
      <c r="P831" s="7" t="s">
        <v>249</v>
      </c>
      <c r="Q831" s="7" t="s">
        <v>1305</v>
      </c>
      <c r="R831" s="7" t="s">
        <v>219</v>
      </c>
      <c r="T831" s="8">
        <v>0.77478510141372681</v>
      </c>
      <c r="U831" s="8">
        <v>0.80541032552719116</v>
      </c>
      <c r="V831" s="8">
        <v>0.77352654933929443</v>
      </c>
      <c r="W831" s="8">
        <v>0.56844800710678101</v>
      </c>
      <c r="X831" s="8">
        <v>0.38175064325332642</v>
      </c>
      <c r="Y831" s="8">
        <v>0.78765136003494263</v>
      </c>
      <c r="Z831" s="8">
        <v>0.68796950578689575</v>
      </c>
      <c r="AA831" s="8">
        <v>0.88740551471710205</v>
      </c>
      <c r="AB831" s="8">
        <v>0.91463881731033325</v>
      </c>
      <c r="AC831" s="8">
        <v>0.91170120239257813</v>
      </c>
      <c r="AD831" s="8">
        <v>0.70590734481811523</v>
      </c>
      <c r="AE831" s="8">
        <v>0.87145990133285522</v>
      </c>
      <c r="AF831" s="8">
        <v>0.89048641920089722</v>
      </c>
      <c r="AG831" s="8">
        <v>0.84845030307769775</v>
      </c>
      <c r="AH831" s="8">
        <v>2.7115803211927414E-2</v>
      </c>
      <c r="AI831" s="8">
        <v>0.25101050734519958</v>
      </c>
      <c r="AJ831" s="8">
        <v>0.39624729752540588</v>
      </c>
      <c r="AK831" s="8">
        <v>0.32933911681175232</v>
      </c>
      <c r="AL831" s="8">
        <v>0.13445860147476196</v>
      </c>
      <c r="AM831" s="8">
        <v>6.2618173658847809E-2</v>
      </c>
      <c r="AN831" s="8">
        <v>0.2310711145401001</v>
      </c>
      <c r="AO831" s="8">
        <v>9.6239194273948669E-2</v>
      </c>
      <c r="AP831" s="8">
        <v>0.40393078327178955</v>
      </c>
      <c r="AQ831" s="8"/>
      <c r="AR831" s="8"/>
      <c r="AS831" s="8">
        <v>1.8090963853092259</v>
      </c>
      <c r="AT831" s="8">
        <v>2.8965016683545861</v>
      </c>
      <c r="AU831" s="8">
        <v>2.739170484425359</v>
      </c>
      <c r="AV831" s="8">
        <v>3.0596895836125255</v>
      </c>
      <c r="AW831" s="8">
        <v>3.6018795893662121</v>
      </c>
      <c r="AX831" s="8">
        <v>3.4869883821135348</v>
      </c>
      <c r="AY831" s="8">
        <v>4.678747226272141</v>
      </c>
      <c r="AZ831" s="8">
        <v>3.8641171485146191</v>
      </c>
      <c r="BA831" s="8">
        <v>3.7352187255548293</v>
      </c>
      <c r="BB831" s="8">
        <v>3.4857152121666686</v>
      </c>
      <c r="BC831" s="8">
        <v>4.5394879307021814</v>
      </c>
      <c r="BD831" s="8">
        <v>3.7386867426933827</v>
      </c>
      <c r="BE831" s="8">
        <v>3.5172667236049917</v>
      </c>
      <c r="BF831" s="8">
        <v>3.4219497895758857</v>
      </c>
      <c r="BG831" s="7">
        <v>18.745834898954438</v>
      </c>
      <c r="BH831" s="7">
        <v>14.721490650884675</v>
      </c>
      <c r="BI831" s="7">
        <v>28.396076015690653</v>
      </c>
      <c r="BJ831" s="7">
        <v>22.844164517421802</v>
      </c>
      <c r="BK831" s="7">
        <v>22.141210363118873</v>
      </c>
      <c r="BL831" s="7">
        <v>16.144603718284024</v>
      </c>
      <c r="BM831" s="7">
        <v>20.498896694059081</v>
      </c>
      <c r="BN831" s="7">
        <v>66.020565144007506</v>
      </c>
      <c r="BO831" s="7">
        <v>69.290421910872283</v>
      </c>
      <c r="BP831" s="7">
        <v>58.179559436662359</v>
      </c>
      <c r="BQ831" s="7">
        <v>62.69059384689109</v>
      </c>
      <c r="BR831" s="7">
        <v>63.261757558679818</v>
      </c>
      <c r="BS831" s="7">
        <v>68.134115291307765</v>
      </c>
      <c r="BT831" s="7" t="s">
        <v>220</v>
      </c>
      <c r="BU831" s="7" t="s">
        <v>221</v>
      </c>
      <c r="BV831" s="7">
        <v>7.5</v>
      </c>
      <c r="BW831" s="7" t="s">
        <v>354</v>
      </c>
      <c r="BX831" s="9">
        <v>1</v>
      </c>
      <c r="BY831" s="7" t="s">
        <v>231</v>
      </c>
      <c r="BZ831" s="7" t="s">
        <v>214</v>
      </c>
      <c r="CA831" s="25">
        <v>0</v>
      </c>
      <c r="CB831" s="25">
        <v>0</v>
      </c>
      <c r="CC831" s="25">
        <v>0</v>
      </c>
    </row>
    <row r="832" spans="1:81" x14ac:dyDescent="0.25">
      <c r="A832" s="7">
        <v>513</v>
      </c>
      <c r="B832" s="7">
        <v>44657</v>
      </c>
      <c r="C832" s="7" t="s">
        <v>1306</v>
      </c>
      <c r="D832" s="7" t="s">
        <v>1307</v>
      </c>
      <c r="E832" s="7" t="s">
        <v>1304</v>
      </c>
      <c r="F832" s="7" t="s">
        <v>212</v>
      </c>
      <c r="G832" s="7">
        <v>1</v>
      </c>
      <c r="H832" s="7" t="s">
        <v>345</v>
      </c>
      <c r="I832" s="8">
        <v>10.5</v>
      </c>
      <c r="J832" s="7" t="s">
        <v>214</v>
      </c>
      <c r="K832" s="8">
        <v>268.94088745117188</v>
      </c>
      <c r="L832" s="8">
        <v>4.3331394195556641</v>
      </c>
      <c r="M832" s="7" t="s">
        <v>215</v>
      </c>
      <c r="N832" s="7" t="s">
        <v>231</v>
      </c>
      <c r="O832" s="7" t="s">
        <v>248</v>
      </c>
      <c r="P832" s="7" t="s">
        <v>217</v>
      </c>
      <c r="Q832" s="7" t="s">
        <v>1305</v>
      </c>
      <c r="R832" s="7" t="s">
        <v>219</v>
      </c>
      <c r="T832" s="8">
        <v>0.22962194681167603</v>
      </c>
      <c r="U832" s="8">
        <v>0.34469076991081238</v>
      </c>
      <c r="V832" s="8">
        <v>0.26344817876815796</v>
      </c>
      <c r="W832" s="8">
        <v>0.1642320454120636</v>
      </c>
      <c r="X832" s="8">
        <v>0.17317311465740204</v>
      </c>
      <c r="Y832" s="8">
        <v>0.26075282692909241</v>
      </c>
      <c r="Z832" s="8">
        <v>0.19418436288833618</v>
      </c>
      <c r="AA832" s="8">
        <v>0.32865047454833984</v>
      </c>
      <c r="AB832" s="8">
        <v>0.46017572283744812</v>
      </c>
      <c r="AC832" s="8">
        <v>0.3687688410282135</v>
      </c>
      <c r="AD832" s="8">
        <v>0.34682351350784302</v>
      </c>
      <c r="AE832" s="8">
        <v>0.44126361608505249</v>
      </c>
      <c r="AF832" s="8">
        <v>0.47539356350898743</v>
      </c>
      <c r="AG832" s="8">
        <v>0.44731253385543823</v>
      </c>
      <c r="AH832" s="8">
        <v>0.10084957629442215</v>
      </c>
      <c r="AI832" s="8">
        <v>0.2766786515712738</v>
      </c>
      <c r="AJ832" s="8">
        <v>0.63071095943450928</v>
      </c>
      <c r="AK832" s="8">
        <v>0.41717174649238586</v>
      </c>
      <c r="AL832" s="8">
        <v>0.14447987079620361</v>
      </c>
      <c r="AM832" s="8">
        <v>0.10564590990543365</v>
      </c>
      <c r="AN832" s="8">
        <v>0.28450652956962585</v>
      </c>
      <c r="AO832" s="8">
        <v>0.10102960467338562</v>
      </c>
      <c r="AP832" s="8">
        <v>0.8348088264465332</v>
      </c>
      <c r="AQ832" s="8"/>
      <c r="AR832" s="8"/>
      <c r="AS832" s="8">
        <v>-0.33288084365738146</v>
      </c>
      <c r="AT832" s="8">
        <v>0.34419166260416778</v>
      </c>
      <c r="AU832" s="8">
        <v>-0.5077142488732832</v>
      </c>
      <c r="AV832" s="8">
        <v>0.14937600409582055</v>
      </c>
      <c r="AW832" s="8">
        <v>0.85300065137014736</v>
      </c>
      <c r="AX832" s="8">
        <v>1.3505110530770721</v>
      </c>
      <c r="AY832" s="8">
        <v>0.59348263554516878</v>
      </c>
      <c r="AZ832" s="8">
        <v>1.8689032235926919</v>
      </c>
      <c r="BA832" s="8">
        <v>1.2016481601944571</v>
      </c>
      <c r="BB832" s="8">
        <v>1.4863394434675927</v>
      </c>
      <c r="BC832" s="8">
        <v>1.0036211125652765</v>
      </c>
      <c r="BD832" s="8">
        <v>2.1981579700894032</v>
      </c>
      <c r="BE832" s="8">
        <v>0.46852624452406416</v>
      </c>
      <c r="BF832" s="8">
        <v>1.232913226154458</v>
      </c>
      <c r="BG832" s="8">
        <v>45.098499228299424</v>
      </c>
      <c r="BH832" s="8">
        <v>48.166259730133746</v>
      </c>
      <c r="BI832" s="8">
        <v>51.605684330400258</v>
      </c>
      <c r="BJ832" s="8">
        <v>34.805930838913191</v>
      </c>
      <c r="BK832" s="8">
        <v>49.089238065886725</v>
      </c>
      <c r="BL832" s="8">
        <v>35.008135641375219</v>
      </c>
      <c r="BM832" s="8">
        <v>43.962291305834761</v>
      </c>
      <c r="BN832" s="8">
        <v>147.65258339942349</v>
      </c>
      <c r="BO832" s="8">
        <v>139.40212108091376</v>
      </c>
      <c r="BP832" s="8">
        <v>130.15210203774308</v>
      </c>
      <c r="BQ832" s="8">
        <v>175.33350816735762</v>
      </c>
      <c r="BR832" s="8">
        <v>136.91985495375764</v>
      </c>
      <c r="BS832" s="8">
        <v>174.78969677714736</v>
      </c>
      <c r="BT832" s="7" t="s">
        <v>220</v>
      </c>
      <c r="BU832" s="7" t="s">
        <v>221</v>
      </c>
      <c r="BV832" s="7">
        <v>15.5</v>
      </c>
      <c r="BW832" s="7" t="s">
        <v>226</v>
      </c>
      <c r="BX832" s="9">
        <v>1</v>
      </c>
      <c r="BY832" s="7" t="s">
        <v>231</v>
      </c>
      <c r="BZ832" s="7" t="s">
        <v>214</v>
      </c>
      <c r="CA832" s="25">
        <v>0</v>
      </c>
      <c r="CB832" s="25">
        <v>0</v>
      </c>
      <c r="CC832" s="25">
        <v>0</v>
      </c>
    </row>
    <row r="833" spans="1:81" x14ac:dyDescent="0.25">
      <c r="A833" s="7">
        <v>513</v>
      </c>
      <c r="B833" s="7">
        <v>44657</v>
      </c>
      <c r="C833" s="7" t="s">
        <v>1308</v>
      </c>
      <c r="D833" s="7" t="s">
        <v>1309</v>
      </c>
      <c r="E833" s="7" t="s">
        <v>1309</v>
      </c>
      <c r="F833" s="7" t="s">
        <v>237</v>
      </c>
      <c r="G833" s="7">
        <v>2</v>
      </c>
      <c r="H833" s="7" t="s">
        <v>345</v>
      </c>
      <c r="I833" s="8">
        <v>10.5</v>
      </c>
      <c r="J833" s="7" t="s">
        <v>414</v>
      </c>
      <c r="K833" s="8">
        <v>150.58885192871094</v>
      </c>
      <c r="L833" s="8">
        <v>5.8654851913452148</v>
      </c>
      <c r="M833" s="7" t="s">
        <v>322</v>
      </c>
      <c r="N833" s="7" t="s">
        <v>231</v>
      </c>
      <c r="O833" s="7" t="s">
        <v>214</v>
      </c>
      <c r="P833" s="7" t="s">
        <v>240</v>
      </c>
      <c r="Q833" s="7" t="s">
        <v>1310</v>
      </c>
      <c r="R833" s="7" t="s">
        <v>291</v>
      </c>
      <c r="T833" s="8">
        <v>0.76351249217987061</v>
      </c>
      <c r="U833" s="8">
        <v>0.80486977100372314</v>
      </c>
      <c r="V833" s="8">
        <v>0.78347450494766235</v>
      </c>
      <c r="W833" s="8">
        <v>0.57592451572418213</v>
      </c>
      <c r="X833" s="8">
        <v>0.42574265599250793</v>
      </c>
      <c r="Y833" s="8">
        <v>0.79446476697921753</v>
      </c>
      <c r="Z833" s="8">
        <v>0.64746445417404175</v>
      </c>
      <c r="AA833" s="8">
        <v>0.89828574657440186</v>
      </c>
      <c r="AB833" s="8">
        <v>0.93555968999862671</v>
      </c>
      <c r="AC833" s="8">
        <v>0.93442809581756592</v>
      </c>
      <c r="AD833" s="8">
        <v>0.82993966341018677</v>
      </c>
      <c r="AE833" s="8">
        <v>0.7193792462348938</v>
      </c>
      <c r="AF833" s="8">
        <v>0.88469612598419189</v>
      </c>
      <c r="AG833" s="8">
        <v>0.8798103928565979</v>
      </c>
      <c r="AH833" s="8">
        <v>4.5381702482700348E-2</v>
      </c>
      <c r="AI833" s="8">
        <v>0.41398546099662781</v>
      </c>
      <c r="AJ833" s="8">
        <v>0.66272449493408203</v>
      </c>
      <c r="AK833" s="8">
        <v>0.55827891826629639</v>
      </c>
      <c r="AL833" s="8">
        <v>0.22799308598041534</v>
      </c>
      <c r="AM833" s="8">
        <v>0.11687619239091873</v>
      </c>
      <c r="AN833" s="8">
        <v>0.39007177948951721</v>
      </c>
      <c r="AO833" s="8">
        <v>0.15158528089523315</v>
      </c>
      <c r="AP833" s="8">
        <v>-8.8182508945465088E-2</v>
      </c>
      <c r="AQ833" s="8"/>
      <c r="AR833" s="8"/>
      <c r="AS833" s="8">
        <v>5.137418103063654E-2</v>
      </c>
      <c r="AT833" s="8">
        <v>-0.72736571663919503</v>
      </c>
      <c r="AU833" s="8">
        <v>-0.18675721008072041</v>
      </c>
      <c r="AV833" s="8">
        <v>-1.014245734868743</v>
      </c>
      <c r="AW833" s="8">
        <v>1.6058591350756728</v>
      </c>
      <c r="AX833" s="8">
        <v>0.97440081455636718</v>
      </c>
      <c r="AY833" s="8">
        <v>0.96100876030595372</v>
      </c>
      <c r="AZ833" s="8">
        <v>0.36737179339467968</v>
      </c>
      <c r="BA833" s="8">
        <v>1.3329598768496564</v>
      </c>
      <c r="BB833" s="8">
        <v>0.78918798268557055</v>
      </c>
      <c r="BC833" s="8">
        <v>0.27125762294528127</v>
      </c>
      <c r="BD833" s="8">
        <v>0.37548006379994836</v>
      </c>
      <c r="BE833" s="8">
        <v>0.6726170610210801</v>
      </c>
      <c r="BF833" s="8">
        <v>0.12747153382143797</v>
      </c>
      <c r="BG833" s="8">
        <v>1.9498578358758463</v>
      </c>
      <c r="BH833" s="8">
        <v>-7.7240381872748047</v>
      </c>
      <c r="BI833" s="8">
        <v>11.20857226131602</v>
      </c>
      <c r="BJ833" s="8">
        <v>-2.1283209486832666</v>
      </c>
      <c r="BK833" s="8">
        <v>9.8187607067601448</v>
      </c>
      <c r="BL833" s="8">
        <v>-2.4540187084282334</v>
      </c>
      <c r="BM833" s="8">
        <v>1.7784688265942847</v>
      </c>
      <c r="BN833" s="8">
        <v>147.65258339942349</v>
      </c>
      <c r="BO833" s="8">
        <v>162.22039235746328</v>
      </c>
      <c r="BP833" s="8">
        <v>133.70999164279519</v>
      </c>
      <c r="BQ833" s="8">
        <v>153.79386601069132</v>
      </c>
      <c r="BR833" s="8">
        <v>135.80289290677345</v>
      </c>
      <c r="BS833" s="8">
        <v>154.28433052784879</v>
      </c>
      <c r="BT833" s="7" t="s">
        <v>317</v>
      </c>
      <c r="BU833" s="7" t="s">
        <v>318</v>
      </c>
      <c r="BV833" s="7">
        <v>10</v>
      </c>
      <c r="BW833" s="7" t="s">
        <v>345</v>
      </c>
      <c r="BX833" s="9">
        <v>1.9249999523162842</v>
      </c>
      <c r="BY833" s="7" t="s">
        <v>231</v>
      </c>
      <c r="BZ833" s="7" t="s">
        <v>214</v>
      </c>
      <c r="CA833" s="25">
        <v>0</v>
      </c>
      <c r="CB833" s="25">
        <v>0</v>
      </c>
      <c r="CC833" s="25">
        <v>1</v>
      </c>
    </row>
    <row r="834" spans="1:81" x14ac:dyDescent="0.25">
      <c r="A834" s="7">
        <v>513</v>
      </c>
      <c r="B834" s="7">
        <v>44657</v>
      </c>
      <c r="C834" s="7" t="s">
        <v>1311</v>
      </c>
      <c r="D834" s="7" t="s">
        <v>1312</v>
      </c>
      <c r="E834" s="7" t="s">
        <v>1312</v>
      </c>
      <c r="F834" s="7" t="s">
        <v>223</v>
      </c>
      <c r="G834" s="7">
        <v>2</v>
      </c>
      <c r="H834" s="7" t="s">
        <v>245</v>
      </c>
      <c r="I834" s="8">
        <v>12.5</v>
      </c>
      <c r="J834" s="7" t="s">
        <v>379</v>
      </c>
      <c r="K834" s="8">
        <v>270.67361450195313</v>
      </c>
      <c r="L834" s="8">
        <v>5.3989334106445313</v>
      </c>
      <c r="M834" s="7" t="s">
        <v>422</v>
      </c>
      <c r="N834" s="7" t="s">
        <v>231</v>
      </c>
      <c r="O834" s="7" t="s">
        <v>256</v>
      </c>
      <c r="P834" s="7" t="s">
        <v>217</v>
      </c>
      <c r="Q834" s="7" t="s">
        <v>1313</v>
      </c>
      <c r="R834" s="7" t="s">
        <v>291</v>
      </c>
      <c r="T834" s="8">
        <v>0.91006660461425781</v>
      </c>
      <c r="U834" s="8">
        <v>0.8306688666343689</v>
      </c>
      <c r="V834" s="8">
        <v>0.90611958503723145</v>
      </c>
      <c r="W834" s="8">
        <v>0.7302897572517395</v>
      </c>
      <c r="X834" s="8">
        <v>0.60356640815734863</v>
      </c>
      <c r="Y834" s="8">
        <v>0.88525265455245972</v>
      </c>
      <c r="Z834" s="8">
        <v>0.75114321708679199</v>
      </c>
      <c r="AA834" s="8">
        <v>0.94533276557922363</v>
      </c>
      <c r="AB834" s="8">
        <v>0.91509354114532471</v>
      </c>
      <c r="AC834" s="8">
        <v>0.94356846809387207</v>
      </c>
      <c r="AD834" s="8">
        <v>0.8786853551864624</v>
      </c>
      <c r="AE834" s="8">
        <v>0.89399099349975586</v>
      </c>
      <c r="AF834" s="8">
        <v>0.95081192255020142</v>
      </c>
      <c r="AG834" s="8">
        <v>0.91488564014434814</v>
      </c>
      <c r="AH834" s="8">
        <v>0.18212170898914337</v>
      </c>
      <c r="AI834" s="8">
        <v>1.9802638292312622</v>
      </c>
      <c r="AJ834" s="8">
        <v>2.744835376739502</v>
      </c>
      <c r="AK834" s="8">
        <v>2.5911517143249512</v>
      </c>
      <c r="AL834" s="8">
        <v>1.160198450088501</v>
      </c>
      <c r="AM834" s="8">
        <v>0.66494375467300415</v>
      </c>
      <c r="AN834" s="8">
        <v>1.7442876100540161</v>
      </c>
      <c r="AO834" s="8">
        <v>0.70574009418487549</v>
      </c>
      <c r="AP834" s="8">
        <v>0.97429341077804565</v>
      </c>
      <c r="AQ834" s="8"/>
      <c r="AR834" s="8"/>
      <c r="AS834" s="8">
        <v>-0.58104294564244885</v>
      </c>
      <c r="AT834" s="8">
        <v>-1.6015104824566437</v>
      </c>
      <c r="AU834" s="8">
        <v>-0.33362058569605729</v>
      </c>
      <c r="AV834" s="8">
        <v>-1.5146875699050517</v>
      </c>
      <c r="AW834" s="8">
        <v>-3.6021348635543654E-2</v>
      </c>
      <c r="AX834" s="8">
        <v>-1.0074739644717277</v>
      </c>
      <c r="AY834" s="8">
        <v>-0.10057420085820271</v>
      </c>
      <c r="AZ834" s="8">
        <v>-1.3237093901443502</v>
      </c>
      <c r="BA834" s="8">
        <v>0.19801608002790255</v>
      </c>
      <c r="BB834" s="8">
        <v>-0.85109112927596675</v>
      </c>
      <c r="BC834" s="8">
        <v>-1.088804104773941</v>
      </c>
      <c r="BD834" s="8">
        <v>-2.5321846589886845</v>
      </c>
      <c r="BE834" s="8">
        <v>-0.32367451759638183</v>
      </c>
      <c r="BF834" s="8">
        <v>-1.4717761992070706</v>
      </c>
      <c r="BG834" s="7">
        <v>18.421440239356375</v>
      </c>
      <c r="BH834" s="7">
        <v>12.263094504177525</v>
      </c>
      <c r="BI834" s="7">
        <v>25.975117652695541</v>
      </c>
      <c r="BJ834" s="7">
        <v>15.255836825102509</v>
      </c>
      <c r="BK834" s="7">
        <v>11.151840712301839</v>
      </c>
      <c r="BL834" s="7">
        <v>3.0177134359806015</v>
      </c>
      <c r="BM834" s="7">
        <v>14.347507228269066</v>
      </c>
      <c r="BN834" s="7">
        <v>220.81163636276997</v>
      </c>
      <c r="BO834" s="7">
        <v>237.48065335770545</v>
      </c>
      <c r="BP834" s="7">
        <v>200.36582468026722</v>
      </c>
      <c r="BQ834" s="7">
        <v>229.38008954492815</v>
      </c>
      <c r="BR834" s="7">
        <v>240.48852416246538</v>
      </c>
      <c r="BS834" s="7">
        <v>262.50546046947335</v>
      </c>
      <c r="BT834" s="7" t="s">
        <v>297</v>
      </c>
      <c r="BU834" s="7" t="s">
        <v>298</v>
      </c>
      <c r="BV834" s="7">
        <v>12.166666984558105</v>
      </c>
      <c r="BW834" s="7" t="s">
        <v>245</v>
      </c>
      <c r="BX834" s="9">
        <v>1.8999999761581421</v>
      </c>
      <c r="BY834" s="7" t="s">
        <v>231</v>
      </c>
      <c r="BZ834" s="7" t="s">
        <v>214</v>
      </c>
      <c r="CA834" s="25">
        <v>0</v>
      </c>
      <c r="CB834" s="25">
        <v>0</v>
      </c>
      <c r="CC834" s="25">
        <v>0</v>
      </c>
    </row>
    <row r="835" spans="1:81" x14ac:dyDescent="0.25">
      <c r="A835" s="7">
        <v>513</v>
      </c>
      <c r="B835" s="7">
        <v>44657</v>
      </c>
      <c r="C835" s="7" t="s">
        <v>1314</v>
      </c>
      <c r="D835" s="7" t="s">
        <v>1315</v>
      </c>
      <c r="E835" s="7" t="s">
        <v>1315</v>
      </c>
      <c r="F835" s="7" t="s">
        <v>212</v>
      </c>
      <c r="H835" s="7" t="s">
        <v>224</v>
      </c>
      <c r="I835" s="8">
        <v>24.5</v>
      </c>
      <c r="J835" s="7" t="s">
        <v>214</v>
      </c>
      <c r="K835" s="8">
        <v>639.7330322265625</v>
      </c>
      <c r="L835" s="8">
        <v>3.8631000518798828</v>
      </c>
      <c r="M835" s="7" t="s">
        <v>388</v>
      </c>
      <c r="N835" s="7" t="s">
        <v>214</v>
      </c>
      <c r="O835" s="7" t="s">
        <v>214</v>
      </c>
      <c r="P835" s="7" t="s">
        <v>249</v>
      </c>
      <c r="Q835" s="7" t="s">
        <v>1316</v>
      </c>
      <c r="R835" s="7" t="s">
        <v>337</v>
      </c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7">
        <v>0.77045177552173538</v>
      </c>
      <c r="AT835" s="7">
        <v>2.3384854962786905</v>
      </c>
      <c r="AU835" s="7">
        <v>0.1684464722963846</v>
      </c>
      <c r="AV835" s="7">
        <v>1.7898332567364668</v>
      </c>
      <c r="AW835" s="7">
        <v>0.91936707262766737</v>
      </c>
      <c r="AX835" s="7">
        <v>1.0384572269470731</v>
      </c>
      <c r="AY835" s="7">
        <v>1.5266719873130843</v>
      </c>
      <c r="AZ835" s="7">
        <v>2.0164948198118191</v>
      </c>
      <c r="BA835" s="7">
        <v>0.66724255286155254</v>
      </c>
      <c r="BB835" s="7">
        <v>0.93729493810783393</v>
      </c>
      <c r="BC835" s="7">
        <v>0.74074189960654235</v>
      </c>
      <c r="BD835" s="7">
        <v>1.1923359096491222</v>
      </c>
      <c r="BE835" s="7">
        <v>0.79882029337116112</v>
      </c>
      <c r="BF835" s="7">
        <v>1.5521502745885007</v>
      </c>
      <c r="BT835" s="7" t="s">
        <v>352</v>
      </c>
      <c r="BU835" s="7" t="s">
        <v>353</v>
      </c>
      <c r="BV835" s="7">
        <v>17.5</v>
      </c>
      <c r="BW835" s="7" t="s">
        <v>312</v>
      </c>
      <c r="BX835" s="9">
        <v>0</v>
      </c>
      <c r="BY835" s="7" t="s">
        <v>214</v>
      </c>
      <c r="BZ835" s="7" t="s">
        <v>214</v>
      </c>
      <c r="CA835" s="25">
        <v>0</v>
      </c>
      <c r="CB835" s="25">
        <v>0</v>
      </c>
      <c r="CC835" s="25">
        <v>0</v>
      </c>
    </row>
    <row r="836" spans="1:81" x14ac:dyDescent="0.25">
      <c r="A836" s="7">
        <v>513</v>
      </c>
      <c r="B836" s="7">
        <v>44657</v>
      </c>
      <c r="C836" s="7" t="s">
        <v>1317</v>
      </c>
      <c r="D836" s="7" t="s">
        <v>1318</v>
      </c>
      <c r="E836" s="7" t="s">
        <v>1319</v>
      </c>
      <c r="F836" s="7" t="s">
        <v>331</v>
      </c>
      <c r="H836" s="7" t="s">
        <v>312</v>
      </c>
      <c r="I836" s="8">
        <v>17.5</v>
      </c>
      <c r="J836" s="7" t="s">
        <v>214</v>
      </c>
      <c r="K836" s="8">
        <v>734.94049072265625</v>
      </c>
      <c r="L836" s="8">
        <v>6.265413761138916</v>
      </c>
      <c r="M836" s="7" t="s">
        <v>1320</v>
      </c>
      <c r="N836" s="7" t="s">
        <v>231</v>
      </c>
      <c r="O836" s="7" t="s">
        <v>367</v>
      </c>
      <c r="P836" s="7" t="s">
        <v>481</v>
      </c>
      <c r="Q836" s="7" t="s">
        <v>1321</v>
      </c>
      <c r="R836" s="7" t="s">
        <v>291</v>
      </c>
      <c r="S836" s="7">
        <v>1</v>
      </c>
      <c r="T836" s="8">
        <v>0.7045447826385498</v>
      </c>
      <c r="U836" s="8">
        <v>0.62357330322265625</v>
      </c>
      <c r="V836" s="8">
        <v>0.69133728742599487</v>
      </c>
      <c r="W836" s="8">
        <v>0.56962180137634277</v>
      </c>
      <c r="X836" s="8">
        <v>0.46174216270446777</v>
      </c>
      <c r="Y836" s="8">
        <v>0.62286341190338135</v>
      </c>
      <c r="Z836" s="8">
        <v>0.44643628597259521</v>
      </c>
      <c r="AA836" s="8">
        <v>0.8755226731300354</v>
      </c>
      <c r="AB836" s="8">
        <v>0.84405875205993652</v>
      </c>
      <c r="AC836" s="8">
        <v>0.84228354692459106</v>
      </c>
      <c r="AD836" s="8">
        <v>0.70469838380813599</v>
      </c>
      <c r="AE836" s="8">
        <v>0.81098705530166626</v>
      </c>
      <c r="AF836" s="8">
        <v>0.80761253833770752</v>
      </c>
      <c r="AG836" s="8">
        <v>0.84772586822509766</v>
      </c>
      <c r="AH836" s="8">
        <v>0.33856460452079773</v>
      </c>
      <c r="AI836" s="8">
        <v>2.849956750869751</v>
      </c>
      <c r="AJ836" s="8">
        <v>3.8305017948150635</v>
      </c>
      <c r="AK836" s="8">
        <v>3.6751673221588135</v>
      </c>
      <c r="AL836" s="8">
        <v>1.6823000907897949</v>
      </c>
      <c r="AM836" s="8">
        <v>0.94566905498504639</v>
      </c>
      <c r="AN836" s="8">
        <v>2.2815158367156982</v>
      </c>
      <c r="AO836" s="8">
        <v>0.77976071834564209</v>
      </c>
      <c r="AP836" s="8">
        <v>0.3317568302154541</v>
      </c>
      <c r="AQ836" s="8"/>
      <c r="AR836" s="8"/>
      <c r="AS836" s="8">
        <v>1.1658922954239987</v>
      </c>
      <c r="AT836" s="8">
        <v>0.59442097059698562</v>
      </c>
      <c r="AU836" s="8">
        <v>0.56821149523227676</v>
      </c>
      <c r="AV836" s="8">
        <v>-0.36207525770147669</v>
      </c>
      <c r="AW836" s="8">
        <v>1.2530264748985422</v>
      </c>
      <c r="AX836" s="8">
        <v>0.95219657665041346</v>
      </c>
      <c r="AY836" s="8">
        <v>1.1688221597794519</v>
      </c>
      <c r="AZ836" s="8">
        <v>0.6871035554685837</v>
      </c>
      <c r="BA836" s="8">
        <v>1.2530264748985422</v>
      </c>
      <c r="BB836" s="8">
        <v>0.95219657665041346</v>
      </c>
      <c r="BC836" s="8">
        <v>1.1688221597794519</v>
      </c>
      <c r="BD836" s="8">
        <v>0.6871035554685837</v>
      </c>
      <c r="BE836" s="8">
        <v>1.0963001766687108</v>
      </c>
      <c r="BF836" s="8">
        <v>0.58515766285558379</v>
      </c>
      <c r="BG836" s="8">
        <v>17.828342627722591</v>
      </c>
      <c r="BH836" s="8">
        <v>16.528185379928217</v>
      </c>
      <c r="BI836" s="8">
        <v>25.058748800951829</v>
      </c>
      <c r="BJ836" s="8">
        <v>32.249324109714337</v>
      </c>
      <c r="BK836" s="8">
        <v>25.058748800951829</v>
      </c>
      <c r="BL836" s="8">
        <v>32.249324109714337</v>
      </c>
      <c r="BM836" s="8">
        <v>24.828778971497186</v>
      </c>
      <c r="BN836" s="8">
        <v>603.91278192675531</v>
      </c>
      <c r="BO836" s="8">
        <v>613.46816398386147</v>
      </c>
      <c r="BP836" s="8">
        <v>550.77359931598312</v>
      </c>
      <c r="BQ836" s="8">
        <v>497.92714985598184</v>
      </c>
      <c r="BR836" s="8">
        <v>550.77359931598312</v>
      </c>
      <c r="BS836" s="8">
        <v>497.92714985598184</v>
      </c>
      <c r="BT836" s="7" t="s">
        <v>338</v>
      </c>
      <c r="BU836" s="7" t="s">
        <v>339</v>
      </c>
      <c r="BV836" s="7">
        <v>17.5</v>
      </c>
      <c r="BW836" s="7" t="s">
        <v>312</v>
      </c>
      <c r="BX836" s="9">
        <v>2.5</v>
      </c>
      <c r="BY836" s="7" t="s">
        <v>231</v>
      </c>
      <c r="BZ836" s="7" t="s">
        <v>214</v>
      </c>
      <c r="CA836" s="25">
        <v>0</v>
      </c>
      <c r="CB836" s="25">
        <v>0</v>
      </c>
      <c r="CC836" s="25">
        <v>0</v>
      </c>
    </row>
    <row r="837" spans="1:81" x14ac:dyDescent="0.25">
      <c r="A837" s="7">
        <v>513</v>
      </c>
      <c r="B837" s="7">
        <v>44657</v>
      </c>
      <c r="C837" s="7" t="s">
        <v>18774</v>
      </c>
      <c r="D837" s="7" t="s">
        <v>18774</v>
      </c>
      <c r="E837" s="7" t="s">
        <v>18774</v>
      </c>
      <c r="F837" s="7" t="s">
        <v>266</v>
      </c>
      <c r="H837" s="7" t="s">
        <v>287</v>
      </c>
      <c r="I837" s="8">
        <v>14.5</v>
      </c>
      <c r="J837" s="7" t="s">
        <v>214</v>
      </c>
      <c r="K837" s="8">
        <v>427.41058349609375</v>
      </c>
      <c r="L837" s="8">
        <v>4.5201997756958008</v>
      </c>
      <c r="M837" s="7" t="s">
        <v>19038</v>
      </c>
      <c r="N837" s="7" t="s">
        <v>295</v>
      </c>
      <c r="O837" s="7" t="s">
        <v>214</v>
      </c>
      <c r="P837" s="7" t="s">
        <v>269</v>
      </c>
      <c r="Q837" s="7" t="s">
        <v>19040</v>
      </c>
      <c r="R837" s="7" t="s">
        <v>337</v>
      </c>
      <c r="T837" s="8">
        <v>0.95933115482330322</v>
      </c>
      <c r="U837" s="8">
        <v>0.95922368764877319</v>
      </c>
      <c r="V837" s="8">
        <v>0.95500153303146362</v>
      </c>
      <c r="W837" s="8">
        <v>0.79026675224304199</v>
      </c>
      <c r="X837" s="8">
        <v>0.49014198780059814</v>
      </c>
      <c r="Y837" s="8">
        <v>0.90895926952362061</v>
      </c>
      <c r="Z837" s="8">
        <v>0.77462464570999146</v>
      </c>
      <c r="AA837" s="8">
        <v>0.98314887285232544</v>
      </c>
      <c r="AB837" s="8">
        <v>0.98461216688156128</v>
      </c>
      <c r="AC837" s="8">
        <v>0.98184263706207275</v>
      </c>
      <c r="AD837" s="8">
        <v>0.85951328277587891</v>
      </c>
      <c r="AE837" s="8">
        <v>0.84927290678024292</v>
      </c>
      <c r="AF837" s="8">
        <v>0.97036421298980713</v>
      </c>
      <c r="AG837" s="8">
        <v>0.9074406623840332</v>
      </c>
      <c r="AH837" s="8">
        <v>0.11277706176042557</v>
      </c>
      <c r="AI837" s="8">
        <v>1.2926397323608398</v>
      </c>
      <c r="AJ837" s="8">
        <v>1.9627604484558105</v>
      </c>
      <c r="AK837" s="8">
        <v>1.691104531288147</v>
      </c>
      <c r="AL837" s="8">
        <v>0.77744531631469727</v>
      </c>
      <c r="AM837" s="8">
        <v>0.33438041806221008</v>
      </c>
      <c r="AN837" s="8">
        <v>1.1090582609176636</v>
      </c>
      <c r="AO837" s="8">
        <v>0.45068427920341492</v>
      </c>
      <c r="AP837" s="8">
        <v>-0.12336443364620209</v>
      </c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7">
        <v>22.739486473287997</v>
      </c>
      <c r="BH837" s="7">
        <v>20.207455895122159</v>
      </c>
      <c r="BI837" s="7">
        <v>27.927431841346344</v>
      </c>
      <c r="BJ837" s="7">
        <v>21.092683027961623</v>
      </c>
      <c r="BK837" s="7">
        <v>27.927431841346344</v>
      </c>
      <c r="BL837" s="7">
        <v>21.092683027961623</v>
      </c>
      <c r="BM837" s="7">
        <v>23.497862017837686</v>
      </c>
      <c r="BN837" s="7">
        <v>330.21961167659822</v>
      </c>
      <c r="BO837" s="7">
        <v>341.04177834503633</v>
      </c>
      <c r="BP837" s="7">
        <v>308.04578410752146</v>
      </c>
      <c r="BQ837" s="7">
        <v>337.25822389130144</v>
      </c>
      <c r="BR837" s="7">
        <v>308.04578410752146</v>
      </c>
      <c r="BS837" s="7">
        <v>337.25822389130144</v>
      </c>
      <c r="BT837" s="7" t="s">
        <v>382</v>
      </c>
      <c r="BU837" s="7" t="s">
        <v>383</v>
      </c>
      <c r="BV837" s="7">
        <v>14</v>
      </c>
      <c r="BW837" s="7" t="s">
        <v>287</v>
      </c>
      <c r="BX837" s="9">
        <v>1.6499999761581421</v>
      </c>
      <c r="BY837" s="7" t="s">
        <v>295</v>
      </c>
      <c r="BZ837" s="7" t="s">
        <v>214</v>
      </c>
      <c r="CA837" s="25">
        <v>0</v>
      </c>
      <c r="CB837" s="25">
        <v>0</v>
      </c>
      <c r="CC837" s="25">
        <v>0</v>
      </c>
    </row>
    <row r="838" spans="1:81" x14ac:dyDescent="0.25">
      <c r="A838" s="7">
        <v>513</v>
      </c>
      <c r="B838" s="7">
        <v>44657</v>
      </c>
      <c r="C838" s="7" t="s">
        <v>1323</v>
      </c>
      <c r="D838" s="7" t="s">
        <v>1323</v>
      </c>
      <c r="E838" s="7" t="s">
        <v>1323</v>
      </c>
      <c r="F838" s="7" t="s">
        <v>237</v>
      </c>
      <c r="G838" s="7">
        <v>2</v>
      </c>
      <c r="H838" s="7" t="s">
        <v>245</v>
      </c>
      <c r="I838" s="8">
        <v>12.5</v>
      </c>
      <c r="J838" s="7" t="s">
        <v>281</v>
      </c>
      <c r="K838" s="8">
        <v>329.25918579101563</v>
      </c>
      <c r="L838" s="8">
        <v>7.5994629859924316</v>
      </c>
      <c r="M838" s="7" t="s">
        <v>422</v>
      </c>
      <c r="N838" s="7" t="s">
        <v>610</v>
      </c>
      <c r="O838" s="7" t="s">
        <v>256</v>
      </c>
      <c r="P838" s="7" t="s">
        <v>217</v>
      </c>
      <c r="Q838" s="7" t="s">
        <v>1324</v>
      </c>
      <c r="R838" s="7" t="s">
        <v>291</v>
      </c>
      <c r="T838" s="8">
        <v>0.90583741664886475</v>
      </c>
      <c r="U838" s="8">
        <v>0.88644528388977051</v>
      </c>
      <c r="V838" s="8">
        <v>0.89902079105377197</v>
      </c>
      <c r="W838" s="8">
        <v>0.74146068096160889</v>
      </c>
      <c r="X838" s="8">
        <v>0.52128118276596069</v>
      </c>
      <c r="Y838" s="8">
        <v>0.90036940574645996</v>
      </c>
      <c r="Z838" s="8">
        <v>0.7553209662437439</v>
      </c>
      <c r="AA838" s="8">
        <v>0.94554507732391357</v>
      </c>
      <c r="AB838" s="8">
        <v>0.91914182901382446</v>
      </c>
      <c r="AC838" s="8">
        <v>0.94630378484725952</v>
      </c>
      <c r="AD838" s="8">
        <v>0.88928723335266113</v>
      </c>
      <c r="AE838" s="8">
        <v>0.79526638984680176</v>
      </c>
      <c r="AF838" s="8">
        <v>0.94066053628921509</v>
      </c>
      <c r="AG838" s="8">
        <v>0.86008679866790771</v>
      </c>
      <c r="AH838" s="8">
        <v>0.11841044574975967</v>
      </c>
      <c r="AI838" s="8">
        <v>1.2815289497375488</v>
      </c>
      <c r="AJ838" s="8">
        <v>1.9044456481933594</v>
      </c>
      <c r="AK838" s="8">
        <v>1.6714960336685181</v>
      </c>
      <c r="AL838" s="8">
        <v>0.76586723327636719</v>
      </c>
      <c r="AM838" s="8">
        <v>0.37338787317276001</v>
      </c>
      <c r="AN838" s="8">
        <v>1.15345299243927</v>
      </c>
      <c r="AO838" s="8">
        <v>0.46140453219413757</v>
      </c>
      <c r="AP838" s="8">
        <v>0.47666776180267334</v>
      </c>
      <c r="AQ838" s="8"/>
      <c r="AR838" s="8"/>
      <c r="AS838" s="8">
        <v>0.5830357712737958</v>
      </c>
      <c r="AT838" s="8">
        <v>-0.12218676504231438</v>
      </c>
      <c r="AU838" s="8">
        <v>0.54484890106714345</v>
      </c>
      <c r="AV838" s="8">
        <v>-0.22906604138369774</v>
      </c>
      <c r="AW838" s="8">
        <v>1.1353334269816815</v>
      </c>
      <c r="AX838" s="8">
        <v>0.46819718787179404</v>
      </c>
      <c r="AY838" s="8">
        <v>1.0514063769452635</v>
      </c>
      <c r="AZ838" s="8">
        <v>0.34481729766612917</v>
      </c>
      <c r="BA838" s="8">
        <v>1.3207734465657743</v>
      </c>
      <c r="BB838" s="8">
        <v>0.67216486028524025</v>
      </c>
      <c r="BC838" s="8">
        <v>1.2446130650625924</v>
      </c>
      <c r="BD838" s="8">
        <v>0.70470112144550334</v>
      </c>
      <c r="BE838" s="8">
        <v>0.98000183131604179</v>
      </c>
      <c r="BF838" s="8">
        <v>0.30643794347377579</v>
      </c>
      <c r="BG838" s="8">
        <v>32.936833384833335</v>
      </c>
      <c r="BH838" s="8">
        <v>26.566910807387277</v>
      </c>
      <c r="BI838" s="8">
        <v>39.146473864075702</v>
      </c>
      <c r="BJ838" s="8">
        <v>26.327690181096671</v>
      </c>
      <c r="BK838" s="8">
        <v>26.960724395672276</v>
      </c>
      <c r="BL838" s="8">
        <v>18.149167548875297</v>
      </c>
      <c r="BM838" s="8">
        <v>28.347966696990095</v>
      </c>
      <c r="BN838" s="8">
        <v>220.81163636276997</v>
      </c>
      <c r="BO838" s="8">
        <v>241.78519157678693</v>
      </c>
      <c r="BP838" s="8">
        <v>200.36582468026722</v>
      </c>
      <c r="BQ838" s="8">
        <v>242.57284746315557</v>
      </c>
      <c r="BR838" s="8">
        <v>240.48852416246538</v>
      </c>
      <c r="BS838" s="8">
        <v>269.50138449174159</v>
      </c>
      <c r="BT838" s="7" t="s">
        <v>317</v>
      </c>
      <c r="BU838" s="7" t="s">
        <v>318</v>
      </c>
      <c r="BV838" s="7">
        <v>12</v>
      </c>
      <c r="BW838" s="7" t="s">
        <v>245</v>
      </c>
      <c r="BX838" s="9">
        <v>3</v>
      </c>
      <c r="BY838" s="7" t="s">
        <v>610</v>
      </c>
      <c r="BZ838" s="7" t="s">
        <v>214</v>
      </c>
      <c r="CA838" s="25">
        <v>1</v>
      </c>
      <c r="CB838" s="25">
        <v>1</v>
      </c>
      <c r="CC838" s="25">
        <v>2</v>
      </c>
    </row>
    <row r="839" spans="1:81" x14ac:dyDescent="0.25">
      <c r="A839" s="7">
        <v>513</v>
      </c>
      <c r="B839" s="7">
        <v>44657</v>
      </c>
      <c r="C839" s="7" t="s">
        <v>17977</v>
      </c>
      <c r="D839" s="7" t="s">
        <v>17978</v>
      </c>
      <c r="E839" s="7" t="s">
        <v>18529</v>
      </c>
      <c r="F839" s="7" t="s">
        <v>237</v>
      </c>
      <c r="G839" s="7">
        <v>2</v>
      </c>
      <c r="H839" s="7" t="s">
        <v>238</v>
      </c>
      <c r="I839" s="8">
        <v>13.5</v>
      </c>
      <c r="J839" s="7" t="s">
        <v>214</v>
      </c>
      <c r="K839" s="8">
        <v>408.75167846679688</v>
      </c>
      <c r="L839" s="8">
        <v>4.6215000152587891</v>
      </c>
      <c r="M839" s="7" t="s">
        <v>447</v>
      </c>
      <c r="N839" s="7" t="s">
        <v>1191</v>
      </c>
      <c r="O839" s="7" t="s">
        <v>290</v>
      </c>
      <c r="P839" s="7" t="s">
        <v>240</v>
      </c>
      <c r="Q839" s="7" t="s">
        <v>17979</v>
      </c>
      <c r="R839" s="7" t="s">
        <v>291</v>
      </c>
      <c r="T839" s="8">
        <v>0.78197449445724487</v>
      </c>
      <c r="U839" s="8">
        <v>0.77354538440704346</v>
      </c>
      <c r="V839" s="8">
        <v>0.7806168794631958</v>
      </c>
      <c r="W839" s="8">
        <v>0.62444519996643066</v>
      </c>
      <c r="X839" s="8">
        <v>0.36896103620529175</v>
      </c>
      <c r="Y839" s="8">
        <v>0.7216762900352478</v>
      </c>
      <c r="Z839" s="8">
        <v>0.58678543567657471</v>
      </c>
      <c r="AA839" s="8">
        <v>0.89489609003067017</v>
      </c>
      <c r="AB839" s="8">
        <v>0.89543896913528442</v>
      </c>
      <c r="AC839" s="8">
        <v>0.9311823844909668</v>
      </c>
      <c r="AD839" s="8">
        <v>0.89548522233963013</v>
      </c>
      <c r="AE839" s="8">
        <v>0.76443958282470703</v>
      </c>
      <c r="AF839" s="8">
        <v>0.88787806034088135</v>
      </c>
      <c r="AG839" s="8">
        <v>0.8638574481010437</v>
      </c>
      <c r="AH839" s="8">
        <v>0.10009448230266571</v>
      </c>
      <c r="AI839" s="8">
        <v>0.93517065048217773</v>
      </c>
      <c r="AJ839" s="8">
        <v>1.4048260450363159</v>
      </c>
      <c r="AK839" s="8">
        <v>1.2268562316894531</v>
      </c>
      <c r="AL839" s="8">
        <v>0.54523009061813354</v>
      </c>
      <c r="AM839" s="8">
        <v>0.22340288758277893</v>
      </c>
      <c r="AN839" s="8">
        <v>0.78152292966842651</v>
      </c>
      <c r="AO839" s="8">
        <v>0.30300500988960266</v>
      </c>
      <c r="AP839" s="8">
        <v>1.0586521588265896E-2</v>
      </c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7">
        <v>33.937826195682113</v>
      </c>
      <c r="BH839" s="7">
        <v>27.784191980085293</v>
      </c>
      <c r="BI839" s="7">
        <v>39.994094667180192</v>
      </c>
      <c r="BJ839" s="7">
        <v>25.469467658331052</v>
      </c>
      <c r="BK839" s="7">
        <v>31.098917421484391</v>
      </c>
      <c r="BL839" s="7">
        <v>3.3531823462455786E-6</v>
      </c>
      <c r="BM839" s="7">
        <v>26.380750212657567</v>
      </c>
      <c r="BN839" s="7">
        <v>270.03024425680195</v>
      </c>
      <c r="BO839" s="7">
        <v>295.18332739976108</v>
      </c>
      <c r="BP839" s="7">
        <v>245.27514522709814</v>
      </c>
      <c r="BQ839" s="7">
        <v>304.64480191681071</v>
      </c>
      <c r="BR839" s="7">
        <v>281.63433152147633</v>
      </c>
      <c r="BS839" s="7">
        <v>408.75166476060775</v>
      </c>
      <c r="BT839" s="7" t="s">
        <v>317</v>
      </c>
      <c r="BU839" s="7" t="s">
        <v>318</v>
      </c>
      <c r="BV839" s="7">
        <v>13.5</v>
      </c>
      <c r="BW839" s="7" t="s">
        <v>238</v>
      </c>
      <c r="BX839" s="9">
        <v>2.5</v>
      </c>
      <c r="BY839" s="7" t="s">
        <v>1191</v>
      </c>
      <c r="BZ839" s="7" t="s">
        <v>214</v>
      </c>
      <c r="CA839" s="25">
        <v>0</v>
      </c>
      <c r="CB839" s="25">
        <v>0</v>
      </c>
      <c r="CC839" s="25">
        <v>0</v>
      </c>
    </row>
    <row r="840" spans="1:81" x14ac:dyDescent="0.25">
      <c r="A840" s="7">
        <v>513</v>
      </c>
      <c r="B840" s="7">
        <v>44657</v>
      </c>
      <c r="C840" s="7" t="s">
        <v>19145</v>
      </c>
      <c r="D840" s="7" t="s">
        <v>19146</v>
      </c>
      <c r="E840" s="7" t="s">
        <v>19146</v>
      </c>
      <c r="F840" s="7" t="s">
        <v>237</v>
      </c>
      <c r="H840" s="7" t="s">
        <v>224</v>
      </c>
      <c r="I840" s="8">
        <v>24.5</v>
      </c>
      <c r="J840" s="7" t="s">
        <v>214</v>
      </c>
      <c r="K840" s="8">
        <v>373.69131469726563</v>
      </c>
      <c r="L840" s="8">
        <v>6.5900001525878906</v>
      </c>
      <c r="M840" s="7" t="s">
        <v>294</v>
      </c>
      <c r="N840" s="7" t="s">
        <v>214</v>
      </c>
      <c r="O840" s="7" t="s">
        <v>396</v>
      </c>
      <c r="P840" s="7" t="s">
        <v>240</v>
      </c>
      <c r="Q840" s="7" t="s">
        <v>19147</v>
      </c>
      <c r="R840" s="7" t="s">
        <v>291</v>
      </c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T840" s="7" t="s">
        <v>214</v>
      </c>
      <c r="BU840" s="7" t="s">
        <v>214</v>
      </c>
      <c r="BV840" s="7">
        <v>14.5</v>
      </c>
      <c r="BW840" s="7" t="s">
        <v>287</v>
      </c>
      <c r="BX840" s="9">
        <v>0</v>
      </c>
      <c r="BY840" s="7" t="s">
        <v>214</v>
      </c>
      <c r="BZ840" s="7" t="s">
        <v>214</v>
      </c>
      <c r="CA840" s="25">
        <v>0</v>
      </c>
      <c r="CB840" s="25">
        <v>0</v>
      </c>
      <c r="CC840" s="25">
        <v>0</v>
      </c>
    </row>
    <row r="841" spans="1:81" x14ac:dyDescent="0.25">
      <c r="A841" s="7">
        <v>513</v>
      </c>
      <c r="B841" s="7">
        <v>44657</v>
      </c>
      <c r="C841" s="7" t="s">
        <v>1325</v>
      </c>
      <c r="D841" s="7" t="s">
        <v>1326</v>
      </c>
      <c r="E841" s="7" t="s">
        <v>1326</v>
      </c>
      <c r="F841" s="7" t="s">
        <v>237</v>
      </c>
      <c r="G841" s="7">
        <v>2</v>
      </c>
      <c r="H841" s="7" t="s">
        <v>287</v>
      </c>
      <c r="I841" s="8">
        <v>14.5</v>
      </c>
      <c r="J841" s="7" t="s">
        <v>214</v>
      </c>
      <c r="K841" s="8">
        <v>321.41726684570313</v>
      </c>
      <c r="L841" s="8">
        <v>5.0704998970031738</v>
      </c>
      <c r="M841" s="7" t="s">
        <v>732</v>
      </c>
      <c r="N841" s="7" t="s">
        <v>216</v>
      </c>
      <c r="O841" s="7" t="s">
        <v>290</v>
      </c>
      <c r="P841" s="7" t="s">
        <v>240</v>
      </c>
      <c r="Q841" s="7" t="s">
        <v>1327</v>
      </c>
      <c r="R841" s="7" t="s">
        <v>291</v>
      </c>
      <c r="T841" s="8">
        <v>0.53701049089431763</v>
      </c>
      <c r="U841" s="8">
        <v>0.61393243074417114</v>
      </c>
      <c r="V841" s="8">
        <v>0.54665213823318481</v>
      </c>
      <c r="W841" s="8">
        <v>0.3217444121837616</v>
      </c>
      <c r="X841" s="8">
        <v>0.23678018152713776</v>
      </c>
      <c r="Y841" s="8">
        <v>0.53449529409408569</v>
      </c>
      <c r="Z841" s="8">
        <v>0.39701211452484131</v>
      </c>
      <c r="AA841" s="8">
        <v>0.84420323371887207</v>
      </c>
      <c r="AB841" s="8">
        <v>0.80001485347747803</v>
      </c>
      <c r="AC841" s="8">
        <v>0.88333660364151001</v>
      </c>
      <c r="AD841" s="8">
        <v>0.70683598518371582</v>
      </c>
      <c r="AE841" s="8">
        <v>0.62547194957733154</v>
      </c>
      <c r="AF841" s="8">
        <v>0.77963840961456299</v>
      </c>
      <c r="AG841" s="8">
        <v>0.76578027009963989</v>
      </c>
      <c r="AH841" s="8">
        <v>5.8158908039331436E-2</v>
      </c>
      <c r="AI841" s="8">
        <v>0.3731532096862793</v>
      </c>
      <c r="AJ841" s="8">
        <v>0.64783358573913574</v>
      </c>
      <c r="AK841" s="8">
        <v>0.49919807910919189</v>
      </c>
      <c r="AL841" s="8">
        <v>0.16323098540306091</v>
      </c>
      <c r="AM841" s="8">
        <v>8.3302825689315796E-2</v>
      </c>
      <c r="AN841" s="8">
        <v>0.33631733059883118</v>
      </c>
      <c r="AO841" s="8">
        <v>0.11911880224943161</v>
      </c>
      <c r="AP841" s="8">
        <v>-0.88882464170455933</v>
      </c>
      <c r="AQ841" s="8"/>
      <c r="AR841" s="8"/>
      <c r="AS841" s="8">
        <v>0.39610294336853313</v>
      </c>
      <c r="AT841" s="8">
        <v>0.81731773340087011</v>
      </c>
      <c r="AU841" s="8">
        <v>0.68456784598027998</v>
      </c>
      <c r="AV841" s="8">
        <v>0.85073692383098565</v>
      </c>
      <c r="AW841" s="8">
        <v>1.1996351189651664</v>
      </c>
      <c r="AX841" s="8">
        <v>1.3744432705339333</v>
      </c>
      <c r="AY841" s="8">
        <v>1.7525431442256167</v>
      </c>
      <c r="AZ841" s="8">
        <v>1.3521097454133506</v>
      </c>
      <c r="BA841" s="8">
        <v>1.4803238998173147</v>
      </c>
      <c r="BB841" s="8">
        <v>1.3043987032311526</v>
      </c>
      <c r="BC841" s="8">
        <v>1.4803238998173147</v>
      </c>
      <c r="BD841" s="8">
        <v>1.3043987032311526</v>
      </c>
      <c r="BE841" s="8">
        <v>1.1655828086957041</v>
      </c>
      <c r="BF841" s="8">
        <v>1.1672341799402408</v>
      </c>
      <c r="BG841" s="7">
        <v>-2.7386035969003104</v>
      </c>
      <c r="BH841" s="7">
        <v>-12.120427669816939</v>
      </c>
      <c r="BI841" s="7">
        <v>6.5855134521371177</v>
      </c>
      <c r="BJ841" s="7">
        <v>-19.035405164066105</v>
      </c>
      <c r="BK841" s="7">
        <v>8.0110731687975427</v>
      </c>
      <c r="BL841" s="7">
        <v>8.0110731687975427</v>
      </c>
      <c r="BM841" s="7">
        <v>-1.8811294401751908</v>
      </c>
      <c r="BN841" s="7">
        <v>330.21961167659822</v>
      </c>
      <c r="BO841" s="7">
        <v>360.37441419203907</v>
      </c>
      <c r="BP841" s="7">
        <v>300.25028950008789</v>
      </c>
      <c r="BQ841" s="7">
        <v>382.60034585705023</v>
      </c>
      <c r="BR841" s="7">
        <v>295.6682944215446</v>
      </c>
      <c r="BS841" s="7">
        <v>295.6682944215446</v>
      </c>
      <c r="BT841" s="7" t="s">
        <v>476</v>
      </c>
      <c r="BU841" s="7" t="s">
        <v>477</v>
      </c>
      <c r="BV841" s="7">
        <v>14</v>
      </c>
      <c r="BW841" s="7" t="s">
        <v>287</v>
      </c>
      <c r="BX841" s="9">
        <v>1.9750000238418579</v>
      </c>
      <c r="BY841" s="7" t="s">
        <v>216</v>
      </c>
      <c r="BZ841" s="7" t="s">
        <v>214</v>
      </c>
      <c r="CA841" s="25">
        <v>1</v>
      </c>
      <c r="CB841" s="25">
        <v>1</v>
      </c>
      <c r="CC841" s="25">
        <v>1</v>
      </c>
    </row>
    <row r="842" spans="1:81" x14ac:dyDescent="0.25">
      <c r="A842" s="7">
        <v>513</v>
      </c>
      <c r="B842" s="7">
        <v>44657</v>
      </c>
      <c r="C842" s="7" t="s">
        <v>1328</v>
      </c>
      <c r="D842" s="7" t="s">
        <v>1329</v>
      </c>
      <c r="E842" s="7" t="s">
        <v>1329</v>
      </c>
      <c r="F842" s="7" t="s">
        <v>331</v>
      </c>
      <c r="H842" s="7" t="s">
        <v>430</v>
      </c>
      <c r="I842" s="8">
        <v>16.5</v>
      </c>
      <c r="J842" s="7" t="s">
        <v>214</v>
      </c>
      <c r="K842" s="8">
        <v>506.56942749023438</v>
      </c>
      <c r="L842" s="8">
        <v>5.4853458404541016</v>
      </c>
      <c r="M842" s="7" t="s">
        <v>342</v>
      </c>
      <c r="N842" s="7" t="s">
        <v>591</v>
      </c>
      <c r="O842" s="7" t="s">
        <v>283</v>
      </c>
      <c r="P842" s="7" t="s">
        <v>481</v>
      </c>
      <c r="Q842" s="7" t="s">
        <v>1330</v>
      </c>
      <c r="R842" s="7" t="s">
        <v>337</v>
      </c>
      <c r="S842" s="7">
        <v>2</v>
      </c>
      <c r="T842" s="8">
        <v>0.9227566123008728</v>
      </c>
      <c r="U842" s="8">
        <v>0.91391873359680176</v>
      </c>
      <c r="V842" s="8">
        <v>0.89078670740127563</v>
      </c>
      <c r="W842" s="8">
        <v>0.82637053728103638</v>
      </c>
      <c r="X842" s="8">
        <v>0.3000907301902771</v>
      </c>
      <c r="Y842" s="8">
        <v>0.81347864866256714</v>
      </c>
      <c r="Z842" s="8">
        <v>0.72992467880249023</v>
      </c>
      <c r="AA842" s="8">
        <v>0.95196676254272461</v>
      </c>
      <c r="AB842" s="8">
        <v>0.9530293345451355</v>
      </c>
      <c r="AC842" s="8">
        <v>0.95411932468414307</v>
      </c>
      <c r="AD842" s="8">
        <v>0.94241821765899658</v>
      </c>
      <c r="AE842" s="8">
        <v>0.75318014621734619</v>
      </c>
      <c r="AF842" s="8">
        <v>0.95672327280044556</v>
      </c>
      <c r="AG842" s="8">
        <v>0.87622535228729248</v>
      </c>
      <c r="AH842" s="8">
        <v>0.15599142014980316</v>
      </c>
      <c r="AI842" s="8">
        <v>1.7197922468185425</v>
      </c>
      <c r="AJ842" s="8">
        <v>2.5866334438323975</v>
      </c>
      <c r="AK842" s="8">
        <v>2.1818256378173828</v>
      </c>
      <c r="AL842" s="8">
        <v>1.124477744102478</v>
      </c>
      <c r="AM842" s="8">
        <v>0.28317269682884216</v>
      </c>
      <c r="AN842" s="8">
        <v>1.3728907108306885</v>
      </c>
      <c r="AO842" s="8">
        <v>0.58740693330764771</v>
      </c>
      <c r="AP842" s="8">
        <v>-0.2921023964881897</v>
      </c>
      <c r="AQ842" s="8"/>
      <c r="AR842" s="8"/>
      <c r="AS842" s="8">
        <v>0.71846900334639274</v>
      </c>
      <c r="AT842" s="8">
        <v>-3.5149207496799804E-2</v>
      </c>
      <c r="AU842" s="8">
        <v>-6.7817063337070493E-2</v>
      </c>
      <c r="AV842" s="8">
        <v>-0.84115374556958755</v>
      </c>
      <c r="AW842" s="8">
        <v>0.49477048796726991</v>
      </c>
      <c r="AX842" s="8">
        <v>-0.32170834673033938</v>
      </c>
      <c r="AY842" s="8">
        <v>0.36138916089082862</v>
      </c>
      <c r="AZ842" s="8">
        <v>-0.40637020837168009</v>
      </c>
      <c r="BA842" s="8">
        <v>0.49302540713876281</v>
      </c>
      <c r="BB842" s="8">
        <v>-0.32170834673033938</v>
      </c>
      <c r="BC842" s="8">
        <v>0.36709256140907393</v>
      </c>
      <c r="BD842" s="8">
        <v>-0.40637020837168009</v>
      </c>
      <c r="BE842" s="8">
        <v>0.39448825956920958</v>
      </c>
      <c r="BF842" s="8">
        <v>-0.38874334387840442</v>
      </c>
      <c r="BG842" s="7">
        <v>2.5134294246803317</v>
      </c>
      <c r="BH842" s="7">
        <v>9.5425867463894711</v>
      </c>
      <c r="BI842" s="7">
        <v>16.232844556107391</v>
      </c>
      <c r="BJ842" s="7">
        <v>14.366327049648181</v>
      </c>
      <c r="BK842" s="7">
        <v>16.232844556107391</v>
      </c>
      <c r="BL842" s="7">
        <v>14.366327049648181</v>
      </c>
      <c r="BM842" s="7">
        <v>12.209059897096825</v>
      </c>
      <c r="BN842" s="7">
        <v>493.83716244326013</v>
      </c>
      <c r="BO842" s="7">
        <v>458.22960044129024</v>
      </c>
      <c r="BP842" s="7">
        <v>424.33879975698147</v>
      </c>
      <c r="BQ842" s="7">
        <v>433.79400680345691</v>
      </c>
      <c r="BR842" s="7">
        <v>424.33879975698147</v>
      </c>
      <c r="BS842" s="7">
        <v>433.79400680345691</v>
      </c>
      <c r="BT842" s="7" t="s">
        <v>588</v>
      </c>
      <c r="BU842" s="7" t="s">
        <v>589</v>
      </c>
      <c r="BV842" s="7">
        <v>16.166666030883789</v>
      </c>
      <c r="BW842" s="7" t="s">
        <v>430</v>
      </c>
      <c r="BX842" s="9">
        <v>2.7000000476837158</v>
      </c>
      <c r="BY842" s="7" t="s">
        <v>591</v>
      </c>
      <c r="BZ842" s="7" t="s">
        <v>214</v>
      </c>
      <c r="CA842" s="25">
        <v>0</v>
      </c>
      <c r="CB842" s="25">
        <v>0</v>
      </c>
      <c r="CC842" s="25">
        <v>0</v>
      </c>
    </row>
    <row r="843" spans="1:81" x14ac:dyDescent="0.25">
      <c r="A843" s="7">
        <v>513</v>
      </c>
      <c r="B843" s="7">
        <v>44657</v>
      </c>
      <c r="C843" s="7" t="s">
        <v>1331</v>
      </c>
      <c r="D843" s="7" t="s">
        <v>1332</v>
      </c>
      <c r="E843" s="7" t="s">
        <v>1332</v>
      </c>
      <c r="F843" s="7" t="s">
        <v>280</v>
      </c>
      <c r="G843" s="7">
        <v>2</v>
      </c>
      <c r="H843" s="7" t="s">
        <v>430</v>
      </c>
      <c r="I843" s="8">
        <v>16.5</v>
      </c>
      <c r="J843" s="7" t="s">
        <v>214</v>
      </c>
      <c r="K843" s="8">
        <v>1364.248291015625</v>
      </c>
      <c r="L843" s="8">
        <v>4.0091500282287598</v>
      </c>
      <c r="M843" s="7" t="s">
        <v>349</v>
      </c>
      <c r="N843" s="7" t="s">
        <v>231</v>
      </c>
      <c r="O843" s="7" t="s">
        <v>214</v>
      </c>
      <c r="P843" s="7" t="s">
        <v>362</v>
      </c>
      <c r="Q843" s="7" t="s">
        <v>1333</v>
      </c>
      <c r="R843" s="7" t="s">
        <v>242</v>
      </c>
      <c r="T843" s="8">
        <v>0.40721189975738525</v>
      </c>
      <c r="U843" s="8">
        <v>0.4839434027671814</v>
      </c>
      <c r="V843" s="8">
        <v>0.40349340438842773</v>
      </c>
      <c r="W843" s="8">
        <v>0.38240340352058411</v>
      </c>
      <c r="X843" s="8">
        <v>7.4264012277126312E-2</v>
      </c>
      <c r="Y843" s="8">
        <v>0.30540198087692261</v>
      </c>
      <c r="Z843" s="8">
        <v>0.20396126806735992</v>
      </c>
      <c r="AA843" s="8">
        <v>0.83376228809356689</v>
      </c>
      <c r="AB843" s="8">
        <v>0.85323268175125122</v>
      </c>
      <c r="AC843" s="8">
        <v>0.7838861346244812</v>
      </c>
      <c r="AD843" s="8">
        <v>0.54041087627410889</v>
      </c>
      <c r="AE843" s="8">
        <v>0.66187536716461182</v>
      </c>
      <c r="AF843" s="8">
        <v>0.82789731025695801</v>
      </c>
      <c r="AG843" s="8">
        <v>0.77239394187927246</v>
      </c>
      <c r="AH843" s="8">
        <v>0.37020164728164673</v>
      </c>
      <c r="AI843" s="8">
        <v>1.8011378049850464</v>
      </c>
      <c r="AJ843" s="8">
        <v>3.2505700588226318</v>
      </c>
      <c r="AK843" s="8">
        <v>2.3454186916351318</v>
      </c>
      <c r="AL843" s="8">
        <v>1.234910249710083</v>
      </c>
      <c r="AM843" s="8">
        <v>0.16630865633487701</v>
      </c>
      <c r="AN843" s="8">
        <v>1.2232052087783813</v>
      </c>
      <c r="AO843" s="8">
        <v>0.38953489065170288</v>
      </c>
      <c r="AP843" s="8">
        <v>0.70685970783233643</v>
      </c>
      <c r="AQ843" s="8"/>
      <c r="AR843" s="8"/>
      <c r="AS843" s="8">
        <v>2.7500907690382403</v>
      </c>
      <c r="AT843" s="8">
        <v>2.0190919423279059</v>
      </c>
      <c r="AU843" s="8">
        <v>3.1424206265382755</v>
      </c>
      <c r="AV843" s="8">
        <v>2.4863855160828825</v>
      </c>
      <c r="AW843" s="8">
        <v>2.8819363026758524</v>
      </c>
      <c r="AX843" s="8">
        <v>2.1508819670450934</v>
      </c>
      <c r="AY843" s="8">
        <v>4.2778682422473722</v>
      </c>
      <c r="AZ843" s="8">
        <v>3.2381618133371766</v>
      </c>
      <c r="BA843" s="8">
        <v>-0.28356274434595191</v>
      </c>
      <c r="BB843" s="8">
        <v>0.61464216658984772</v>
      </c>
      <c r="BC843" s="8">
        <v>0.73014057527223686</v>
      </c>
      <c r="BD843" s="8">
        <v>0.47060514628200534</v>
      </c>
      <c r="BE843" s="8">
        <v>2.2498156285710045</v>
      </c>
      <c r="BF843" s="8">
        <v>1.8299614252774854</v>
      </c>
      <c r="BG843" s="7">
        <v>63.801518704808544</v>
      </c>
      <c r="BH843" s="7">
        <v>41.173695624531547</v>
      </c>
      <c r="BI843" s="7">
        <v>50.203573692394002</v>
      </c>
      <c r="BJ843" s="7">
        <v>18.50759955300791</v>
      </c>
      <c r="BK843" s="7">
        <v>-50</v>
      </c>
      <c r="BL843" s="7">
        <v>-1.2357734924020076</v>
      </c>
      <c r="BM843" s="7">
        <v>20.408435680389999</v>
      </c>
      <c r="BN843" s="7">
        <v>493.83716244326013</v>
      </c>
      <c r="BO843" s="7">
        <v>802.53685210997821</v>
      </c>
      <c r="BP843" s="7">
        <v>679.34689488836989</v>
      </c>
      <c r="BQ843" s="7">
        <v>1111.7586804056991</v>
      </c>
      <c r="BR843" s="7">
        <v>2384.9723705424685</v>
      </c>
      <c r="BS843" s="7">
        <v>1381.1073097665435</v>
      </c>
      <c r="BT843" s="7" t="s">
        <v>243</v>
      </c>
      <c r="BU843" s="7" t="s">
        <v>244</v>
      </c>
      <c r="BV843" s="7">
        <v>15.5</v>
      </c>
      <c r="BW843" s="7" t="s">
        <v>226</v>
      </c>
      <c r="BX843" s="9">
        <v>1.875</v>
      </c>
      <c r="BY843" s="7" t="s">
        <v>231</v>
      </c>
      <c r="BZ843" s="7" t="s">
        <v>214</v>
      </c>
      <c r="CA843" s="25">
        <v>0</v>
      </c>
      <c r="CB843" s="25">
        <v>0</v>
      </c>
      <c r="CC843" s="25">
        <v>0</v>
      </c>
    </row>
    <row r="844" spans="1:81" x14ac:dyDescent="0.25">
      <c r="A844" s="7">
        <v>513</v>
      </c>
      <c r="B844" s="7">
        <v>44657</v>
      </c>
      <c r="C844" s="7" t="s">
        <v>1334</v>
      </c>
      <c r="D844" s="7" t="s">
        <v>1334</v>
      </c>
      <c r="E844" s="7" t="s">
        <v>1334</v>
      </c>
      <c r="F844" s="7" t="s">
        <v>360</v>
      </c>
      <c r="H844" s="7" t="s">
        <v>224</v>
      </c>
      <c r="I844" s="8">
        <v>24.5</v>
      </c>
      <c r="J844" s="7" t="s">
        <v>214</v>
      </c>
      <c r="K844" s="8">
        <v>27605.734375</v>
      </c>
      <c r="L844" s="8">
        <v>1.1744999885559082</v>
      </c>
      <c r="M844" s="7" t="s">
        <v>349</v>
      </c>
      <c r="N844" s="7" t="s">
        <v>214</v>
      </c>
      <c r="O844" s="7" t="s">
        <v>214</v>
      </c>
      <c r="P844" s="7" t="s">
        <v>826</v>
      </c>
      <c r="Q844" s="7" t="s">
        <v>368</v>
      </c>
      <c r="R844" s="7" t="s">
        <v>242</v>
      </c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>
        <v>3.4316851459629443</v>
      </c>
      <c r="AT844" s="8">
        <v>2.3999368153769796</v>
      </c>
      <c r="AU844" s="8">
        <v>-0.62148911593169331</v>
      </c>
      <c r="AV844" s="8">
        <v>0.13943886978538647</v>
      </c>
      <c r="AW844" s="8">
        <v>3.6029833388198709</v>
      </c>
      <c r="AX844" s="8">
        <v>2.5148043760040277</v>
      </c>
      <c r="AY844" s="8">
        <v>-0.67642079394035992</v>
      </c>
      <c r="AZ844" s="8">
        <v>4.8438399742677538E-2</v>
      </c>
      <c r="BA844" s="8">
        <v>0.12826194003487981</v>
      </c>
      <c r="BB844" s="8">
        <v>0.80725217478809697</v>
      </c>
      <c r="BC844" s="8">
        <v>-1.1880150687048141</v>
      </c>
      <c r="BD844" s="8">
        <v>-0.48132428235233587</v>
      </c>
      <c r="BE844" s="8">
        <v>0.77950090770680447</v>
      </c>
      <c r="BF844" s="8">
        <v>0.90475772555747191</v>
      </c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7" t="s">
        <v>214</v>
      </c>
      <c r="BU844" s="7" t="s">
        <v>214</v>
      </c>
      <c r="BV844" s="7">
        <v>24.5</v>
      </c>
      <c r="BW844" s="7" t="s">
        <v>224</v>
      </c>
      <c r="BX844" s="9">
        <v>0</v>
      </c>
      <c r="BY844" s="7" t="s">
        <v>214</v>
      </c>
      <c r="BZ844" s="7" t="s">
        <v>214</v>
      </c>
      <c r="CA844" s="25">
        <v>0</v>
      </c>
      <c r="CB844" s="25">
        <v>0</v>
      </c>
      <c r="CC844" s="25">
        <v>0</v>
      </c>
    </row>
    <row r="845" spans="1:81" x14ac:dyDescent="0.25">
      <c r="A845" s="7">
        <v>513</v>
      </c>
      <c r="B845" s="7">
        <v>44657</v>
      </c>
      <c r="C845" s="7" t="s">
        <v>1335</v>
      </c>
      <c r="D845" s="7" t="s">
        <v>1335</v>
      </c>
      <c r="E845" s="7" t="s">
        <v>1335</v>
      </c>
      <c r="F845" s="7" t="s">
        <v>409</v>
      </c>
      <c r="H845" s="7" t="s">
        <v>230</v>
      </c>
      <c r="I845" s="8">
        <v>4.5</v>
      </c>
      <c r="J845" s="7" t="s">
        <v>214</v>
      </c>
      <c r="K845" s="8">
        <v>40.940578460693359</v>
      </c>
      <c r="L845" s="8">
        <v>4.5683550834655762</v>
      </c>
      <c r="M845" s="7" t="s">
        <v>1033</v>
      </c>
      <c r="N845" s="7" t="s">
        <v>231</v>
      </c>
      <c r="O845" s="7" t="s">
        <v>232</v>
      </c>
      <c r="P845" s="7" t="s">
        <v>217</v>
      </c>
      <c r="Q845" s="7" t="s">
        <v>1336</v>
      </c>
      <c r="R845" s="7" t="s">
        <v>242</v>
      </c>
      <c r="T845" s="8">
        <v>0.54382544755935669</v>
      </c>
      <c r="U845" s="8">
        <v>0.6199493408203125</v>
      </c>
      <c r="V845" s="8">
        <v>0.55764234066009521</v>
      </c>
      <c r="W845" s="8">
        <v>0.45378050208091736</v>
      </c>
      <c r="X845" s="8">
        <v>0.2134738564491272</v>
      </c>
      <c r="Y845" s="8">
        <v>0.5210425853729248</v>
      </c>
      <c r="Z845" s="8">
        <v>0.37029987573623657</v>
      </c>
      <c r="AA845" s="8">
        <v>0.90572959184646606</v>
      </c>
      <c r="AB845" s="8">
        <v>0.91485899686813354</v>
      </c>
      <c r="AC845" s="8">
        <v>0.83030819892883301</v>
      </c>
      <c r="AD845" s="8">
        <v>0.52501082420349121</v>
      </c>
      <c r="AE845" s="8">
        <v>0.72534173727035522</v>
      </c>
      <c r="AF845" s="8">
        <v>0.86500895023345947</v>
      </c>
      <c r="AG845" s="8">
        <v>0.85514777898788452</v>
      </c>
      <c r="AH845" s="8">
        <v>1.043680589646101E-2</v>
      </c>
      <c r="AI845" s="8">
        <v>6.7813359200954437E-2</v>
      </c>
      <c r="AJ845" s="8">
        <v>0.11739522218704224</v>
      </c>
      <c r="AK845" s="8">
        <v>9.1383732855319977E-2</v>
      </c>
      <c r="AL845" s="8">
        <v>4.1313193738460541E-2</v>
      </c>
      <c r="AM845" s="8">
        <v>1.3477533124387264E-2</v>
      </c>
      <c r="AN845" s="8">
        <v>5.8834213763475418E-2</v>
      </c>
      <c r="AO845" s="8">
        <v>1.9937993958592415E-2</v>
      </c>
      <c r="AP845" s="8">
        <v>-0.15598408877849579</v>
      </c>
      <c r="AQ845" s="8"/>
      <c r="AR845" s="8"/>
      <c r="AS845" s="8">
        <v>2.3761202649520099</v>
      </c>
      <c r="AT845" s="8">
        <v>1.6458399454529207</v>
      </c>
      <c r="AU845" s="8">
        <v>1.6137058611101014</v>
      </c>
      <c r="AV845" s="8">
        <v>1.1909885635640538</v>
      </c>
      <c r="AW845" s="8">
        <v>1.4243414926311919</v>
      </c>
      <c r="AX845" s="8">
        <v>0.71615708872588413</v>
      </c>
      <c r="AY845" s="8">
        <v>-0.37051322200097919</v>
      </c>
      <c r="AZ845" s="8">
        <v>-0.96817033732464719</v>
      </c>
      <c r="BA845" s="8">
        <v>0.86320771380064876</v>
      </c>
      <c r="BB845" s="8">
        <v>0.35378023120241675</v>
      </c>
      <c r="BC845" s="8">
        <v>-3.7572846341839359</v>
      </c>
      <c r="BD845" s="8">
        <v>-2.7268618262156479</v>
      </c>
      <c r="BE845" s="8">
        <v>0.3582629127181729</v>
      </c>
      <c r="BF845" s="8">
        <v>3.5288944234163365E-2</v>
      </c>
      <c r="BG845" s="7">
        <v>-7.8311797692828007</v>
      </c>
      <c r="BH845" s="7">
        <v>-32.199100660948957</v>
      </c>
      <c r="BI845" s="7">
        <v>1.2246196968899254</v>
      </c>
      <c r="BJ845" s="7">
        <v>-43.3967005985931</v>
      </c>
      <c r="BK845" s="7">
        <v>-9.7029210096006224</v>
      </c>
      <c r="BL845" s="7">
        <v>-9.7029210096006224</v>
      </c>
      <c r="BM845" s="7">
        <v>-16.934700558522696</v>
      </c>
      <c r="BN845" s="7">
        <v>44.14670875853453</v>
      </c>
      <c r="BO845" s="7">
        <v>54.1230765304268</v>
      </c>
      <c r="BP845" s="7">
        <v>40.439212072843034</v>
      </c>
      <c r="BQ845" s="7">
        <v>58.707438718612551</v>
      </c>
      <c r="BR845" s="7">
        <v>44.913010449608002</v>
      </c>
      <c r="BS845" s="7">
        <v>44.913010449608002</v>
      </c>
      <c r="BT845" s="7" t="s">
        <v>627</v>
      </c>
      <c r="BU845" s="7" t="s">
        <v>628</v>
      </c>
      <c r="BV845" s="7">
        <v>4.8333334922790527</v>
      </c>
      <c r="BW845" s="7" t="s">
        <v>230</v>
      </c>
      <c r="BX845" s="9">
        <v>0</v>
      </c>
      <c r="BY845" s="7" t="s">
        <v>231</v>
      </c>
      <c r="BZ845" s="7" t="s">
        <v>214</v>
      </c>
      <c r="CA845" s="25">
        <v>1</v>
      </c>
      <c r="CB845" s="25">
        <v>1</v>
      </c>
      <c r="CC845" s="25">
        <v>1</v>
      </c>
    </row>
    <row r="846" spans="1:81" x14ac:dyDescent="0.25">
      <c r="A846" s="7">
        <v>513</v>
      </c>
      <c r="B846" s="7">
        <v>44657</v>
      </c>
      <c r="C846" s="7" t="s">
        <v>1337</v>
      </c>
      <c r="D846" s="7" t="s">
        <v>19148</v>
      </c>
      <c r="E846" s="7" t="s">
        <v>19148</v>
      </c>
      <c r="F846" s="7" t="s">
        <v>212</v>
      </c>
      <c r="H846" s="7" t="s">
        <v>213</v>
      </c>
      <c r="I846" s="8">
        <v>9.5</v>
      </c>
      <c r="J846" s="7" t="s">
        <v>214</v>
      </c>
      <c r="K846" s="8">
        <v>77.138603210449219</v>
      </c>
      <c r="L846" s="8">
        <v>4.6378998756408691</v>
      </c>
      <c r="M846" s="7" t="s">
        <v>663</v>
      </c>
      <c r="N846" s="7" t="s">
        <v>231</v>
      </c>
      <c r="O846" s="7" t="s">
        <v>389</v>
      </c>
      <c r="P846" s="7" t="s">
        <v>217</v>
      </c>
      <c r="Q846" s="7" t="s">
        <v>19149</v>
      </c>
      <c r="R846" s="7" t="s">
        <v>242</v>
      </c>
      <c r="T846" s="8">
        <v>0.34875306487083435</v>
      </c>
      <c r="U846" s="8">
        <v>0.4461100697517395</v>
      </c>
      <c r="V846" s="8">
        <v>0.36893835663795471</v>
      </c>
      <c r="W846" s="8">
        <v>0.34343904256820679</v>
      </c>
      <c r="X846" s="8">
        <v>0.11003370583057404</v>
      </c>
      <c r="Y846" s="8">
        <v>0.32158944010734558</v>
      </c>
      <c r="Z846" s="8">
        <v>0.20766890048980713</v>
      </c>
      <c r="AA846" s="8">
        <v>0.59247344732284546</v>
      </c>
      <c r="AB846" s="8">
        <v>0.62880712747573853</v>
      </c>
      <c r="AC846" s="8">
        <v>0.68660199642181396</v>
      </c>
      <c r="AD846" s="8">
        <v>0.8847196102142334</v>
      </c>
      <c r="AE846" s="8">
        <v>0.34593445062637329</v>
      </c>
      <c r="AF846" s="8">
        <v>0.8179967999458313</v>
      </c>
      <c r="AG846" s="8">
        <v>0.76618140935897827</v>
      </c>
      <c r="AH846" s="8">
        <v>3.0272629112005234E-2</v>
      </c>
      <c r="AI846" s="8">
        <v>0.1261410266160965</v>
      </c>
      <c r="AJ846" s="8">
        <v>0.2450297474861145</v>
      </c>
      <c r="AK846" s="8">
        <v>0.17536768317222595</v>
      </c>
      <c r="AL846" s="8">
        <v>9.0693287551403046E-2</v>
      </c>
      <c r="AM846" s="8">
        <v>2.0149951800704002E-2</v>
      </c>
      <c r="AN846" s="8">
        <v>0.10532733052968979</v>
      </c>
      <c r="AO846" s="8">
        <v>3.2432612031698227E-2</v>
      </c>
      <c r="AP846" s="8">
        <v>-0.28431105613708496</v>
      </c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7">
        <v>-50</v>
      </c>
      <c r="BH846" s="7">
        <v>-50</v>
      </c>
      <c r="BI846" s="7">
        <v>-50</v>
      </c>
      <c r="BJ846" s="7">
        <v>-45.514180880559039</v>
      </c>
      <c r="BK846" s="7">
        <v>-48.135823408053461</v>
      </c>
      <c r="BL846" s="7">
        <v>-48.135823408053461</v>
      </c>
      <c r="BM846" s="7">
        <v>-48.630971282777665</v>
      </c>
      <c r="BN846" s="7">
        <v>120.73984024771256</v>
      </c>
      <c r="BO846" s="7">
        <v>117.04970886567561</v>
      </c>
      <c r="BP846" s="7">
        <v>131.02064430169176</v>
      </c>
      <c r="BQ846" s="7">
        <v>112.2476066043898</v>
      </c>
      <c r="BR846" s="7">
        <v>114.26990503127011</v>
      </c>
      <c r="BS846" s="7">
        <v>114.26990503127011</v>
      </c>
      <c r="BT846" s="7" t="s">
        <v>627</v>
      </c>
      <c r="BU846" s="7" t="s">
        <v>628</v>
      </c>
      <c r="BV846" s="7">
        <v>8.5</v>
      </c>
      <c r="BW846" s="7" t="s">
        <v>222</v>
      </c>
      <c r="BX846" s="9">
        <v>0</v>
      </c>
      <c r="BY846" s="7" t="s">
        <v>231</v>
      </c>
      <c r="BZ846" s="7" t="s">
        <v>214</v>
      </c>
      <c r="CA846" s="25">
        <v>0</v>
      </c>
      <c r="CB846" s="25">
        <v>0</v>
      </c>
      <c r="CC846" s="25">
        <v>0</v>
      </c>
    </row>
    <row r="847" spans="1:81" x14ac:dyDescent="0.25">
      <c r="A847" s="7">
        <v>513</v>
      </c>
      <c r="B847" s="7">
        <v>44657</v>
      </c>
      <c r="C847" s="7" t="s">
        <v>464</v>
      </c>
      <c r="D847" s="7" t="s">
        <v>464</v>
      </c>
      <c r="E847" s="7" t="s">
        <v>464</v>
      </c>
      <c r="F847" s="7" t="s">
        <v>212</v>
      </c>
      <c r="H847" s="7" t="s">
        <v>354</v>
      </c>
      <c r="I847" s="8">
        <v>7.5</v>
      </c>
      <c r="J847" s="7" t="s">
        <v>214</v>
      </c>
      <c r="K847" s="8">
        <v>60.820014953613281</v>
      </c>
      <c r="L847" s="8">
        <v>4.142427921295166</v>
      </c>
      <c r="M847" s="7" t="s">
        <v>215</v>
      </c>
      <c r="N847" s="7" t="s">
        <v>295</v>
      </c>
      <c r="O847" s="7" t="s">
        <v>214</v>
      </c>
      <c r="P847" s="7" t="s">
        <v>217</v>
      </c>
      <c r="Q847" s="7" t="s">
        <v>465</v>
      </c>
      <c r="R847" s="7" t="s">
        <v>219</v>
      </c>
      <c r="T847" s="8">
        <v>0.62306594848632813</v>
      </c>
      <c r="U847" s="8">
        <v>0.65692371129989624</v>
      </c>
      <c r="V847" s="8">
        <v>0.65657353401184082</v>
      </c>
      <c r="W847" s="8">
        <v>0.47124505043029785</v>
      </c>
      <c r="X847" s="8">
        <v>0.3791375458240509</v>
      </c>
      <c r="Y847" s="8">
        <v>0.66350638866424561</v>
      </c>
      <c r="Z847" s="8">
        <v>0.59889715909957886</v>
      </c>
      <c r="AA847" s="8">
        <v>0.85260051488876343</v>
      </c>
      <c r="AB847" s="8">
        <v>0.85082435607910156</v>
      </c>
      <c r="AC847" s="8">
        <v>0.90905314683914185</v>
      </c>
      <c r="AD847" s="8">
        <v>0.73341840505599976</v>
      </c>
      <c r="AE847" s="8">
        <v>0.71939772367477417</v>
      </c>
      <c r="AF847" s="8">
        <v>0.85248339176177979</v>
      </c>
      <c r="AG847" s="8">
        <v>0.83486062288284302</v>
      </c>
      <c r="AH847" s="8">
        <v>1.8183387815952301E-2</v>
      </c>
      <c r="AI847" s="8">
        <v>0.13536205887794495</v>
      </c>
      <c r="AJ847" s="8">
        <v>0.21672867238521576</v>
      </c>
      <c r="AK847" s="8">
        <v>0.18745790421962738</v>
      </c>
      <c r="AL847" s="8">
        <v>7.4747547507286072E-2</v>
      </c>
      <c r="AM847" s="8">
        <v>4.1703231632709503E-2</v>
      </c>
      <c r="AN847" s="8">
        <v>0.13052959740161896</v>
      </c>
      <c r="AO847" s="8">
        <v>5.6180726736783981E-2</v>
      </c>
      <c r="AP847" s="8">
        <v>-0.32981196045875549</v>
      </c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>
        <v>-32.746527158196585</v>
      </c>
      <c r="BH847" s="8">
        <v>-35.683090532246695</v>
      </c>
      <c r="BI847" s="8">
        <v>-16.988748544321563</v>
      </c>
      <c r="BJ847" s="8">
        <v>-33.297343955770359</v>
      </c>
      <c r="BK847" s="8">
        <v>-26.161262140749926</v>
      </c>
      <c r="BL847" s="8">
        <v>-41.777038521947745</v>
      </c>
      <c r="BM847" s="8">
        <v>-31.109001808872144</v>
      </c>
      <c r="BN847" s="8">
        <v>80.736457668017479</v>
      </c>
      <c r="BO847" s="8">
        <v>82.522475951237084</v>
      </c>
      <c r="BP847" s="8">
        <v>71.152574358701415</v>
      </c>
      <c r="BQ847" s="8">
        <v>81.071464526668862</v>
      </c>
      <c r="BR847" s="8">
        <v>76.731298499671354</v>
      </c>
      <c r="BS847" s="8">
        <v>86.228816029838683</v>
      </c>
      <c r="BT847" s="7" t="s">
        <v>220</v>
      </c>
      <c r="BU847" s="7" t="s">
        <v>221</v>
      </c>
      <c r="BV847" s="7">
        <v>6.5</v>
      </c>
      <c r="BW847" s="7" t="s">
        <v>402</v>
      </c>
      <c r="BX847" s="9">
        <v>0</v>
      </c>
      <c r="BY847" s="7" t="s">
        <v>295</v>
      </c>
      <c r="BZ847" s="7" t="s">
        <v>214</v>
      </c>
      <c r="CA847" s="25">
        <v>0</v>
      </c>
      <c r="CB847" s="25">
        <v>0</v>
      </c>
      <c r="CC847" s="25">
        <v>0</v>
      </c>
    </row>
    <row r="848" spans="1:81" x14ac:dyDescent="0.25">
      <c r="A848" s="7">
        <v>513</v>
      </c>
      <c r="B848" s="7">
        <v>44657</v>
      </c>
      <c r="C848" s="7" t="s">
        <v>21035</v>
      </c>
      <c r="D848" s="7" t="s">
        <v>21036</v>
      </c>
      <c r="E848" s="7" t="s">
        <v>21037</v>
      </c>
      <c r="F848" s="7" t="s">
        <v>223</v>
      </c>
      <c r="H848" s="7" t="s">
        <v>224</v>
      </c>
      <c r="I848" s="8">
        <v>24.5</v>
      </c>
      <c r="J848" s="7" t="s">
        <v>214</v>
      </c>
      <c r="K848" s="8">
        <v>148.65628051757813</v>
      </c>
      <c r="L848" s="8">
        <v>10.008199691772461</v>
      </c>
      <c r="M848" s="7" t="s">
        <v>225</v>
      </c>
      <c r="N848" s="7" t="s">
        <v>214</v>
      </c>
      <c r="O848" s="7" t="s">
        <v>350</v>
      </c>
      <c r="P848" s="7" t="s">
        <v>233</v>
      </c>
      <c r="Q848" s="7" t="s">
        <v>21038</v>
      </c>
      <c r="R848" s="7" t="s">
        <v>219</v>
      </c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T848" s="7" t="s">
        <v>214</v>
      </c>
      <c r="BU848" s="7" t="s">
        <v>214</v>
      </c>
      <c r="BV848" s="7">
        <v>7</v>
      </c>
      <c r="BW848" s="7" t="s">
        <v>354</v>
      </c>
      <c r="BX848" s="9">
        <v>0</v>
      </c>
      <c r="BY848" s="7" t="s">
        <v>214</v>
      </c>
      <c r="BZ848" s="7" t="s">
        <v>214</v>
      </c>
      <c r="CA848" s="25">
        <v>0</v>
      </c>
      <c r="CB848" s="25">
        <v>0</v>
      </c>
      <c r="CC848" s="25">
        <v>0</v>
      </c>
    </row>
    <row r="849" spans="1:81" x14ac:dyDescent="0.25">
      <c r="A849" s="7">
        <v>513</v>
      </c>
      <c r="B849" s="7">
        <v>44657</v>
      </c>
      <c r="C849" s="7" t="s">
        <v>466</v>
      </c>
      <c r="D849" s="7" t="s">
        <v>467</v>
      </c>
      <c r="E849" s="7" t="s">
        <v>468</v>
      </c>
      <c r="F849" s="7" t="s">
        <v>212</v>
      </c>
      <c r="H849" s="7" t="s">
        <v>224</v>
      </c>
      <c r="I849" s="8">
        <v>24.5</v>
      </c>
      <c r="J849" s="7" t="s">
        <v>214</v>
      </c>
      <c r="K849" s="8">
        <v>960.12158203125</v>
      </c>
      <c r="L849" s="8">
        <v>3.3972001075744629</v>
      </c>
      <c r="M849" s="7" t="s">
        <v>447</v>
      </c>
      <c r="N849" s="7" t="s">
        <v>214</v>
      </c>
      <c r="O849" s="7" t="s">
        <v>214</v>
      </c>
      <c r="P849" s="7" t="s">
        <v>469</v>
      </c>
      <c r="Q849" s="7" t="s">
        <v>470</v>
      </c>
      <c r="R849" s="7" t="s">
        <v>291</v>
      </c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>
        <v>2.2561095264861439</v>
      </c>
      <c r="AT849" s="8">
        <v>3.1104950959355104</v>
      </c>
      <c r="AU849" s="8">
        <v>1.6479740953391306</v>
      </c>
      <c r="AV849" s="8">
        <v>2.6342441258798788</v>
      </c>
      <c r="AW849" s="8">
        <v>2.5510684539678792</v>
      </c>
      <c r="AX849" s="8">
        <v>1.8334067667141685</v>
      </c>
      <c r="AY849" s="8">
        <v>2.2374777962626085</v>
      </c>
      <c r="AZ849" s="8">
        <v>1.7978979351335176</v>
      </c>
      <c r="BA849" s="8">
        <v>0.90316573419312851</v>
      </c>
      <c r="BB849" s="8">
        <v>0.61187972003797986</v>
      </c>
      <c r="BC849" s="8">
        <v>-3.2362660696352572</v>
      </c>
      <c r="BD849" s="8">
        <v>-2.1570512784281104</v>
      </c>
      <c r="BE849" s="8">
        <v>1.0599215894356058</v>
      </c>
      <c r="BF849" s="8">
        <v>1.3051453942121576</v>
      </c>
      <c r="BT849" s="7" t="s">
        <v>214</v>
      </c>
      <c r="BU849" s="7" t="s">
        <v>214</v>
      </c>
      <c r="BV849" s="7">
        <v>12.5</v>
      </c>
      <c r="BW849" s="7" t="s">
        <v>245</v>
      </c>
      <c r="BX849" s="9">
        <v>0</v>
      </c>
      <c r="BY849" s="7" t="s">
        <v>214</v>
      </c>
      <c r="BZ849" s="7" t="s">
        <v>214</v>
      </c>
      <c r="CA849" s="25">
        <v>0</v>
      </c>
      <c r="CB849" s="25">
        <v>0</v>
      </c>
      <c r="CC849" s="25">
        <v>0</v>
      </c>
    </row>
    <row r="850" spans="1:81" x14ac:dyDescent="0.25">
      <c r="A850" s="7">
        <v>513</v>
      </c>
      <c r="B850" s="7">
        <v>44657</v>
      </c>
      <c r="C850" s="7" t="s">
        <v>471</v>
      </c>
      <c r="D850" s="7" t="s">
        <v>471</v>
      </c>
      <c r="E850" s="7" t="s">
        <v>471</v>
      </c>
      <c r="F850" s="7" t="s">
        <v>266</v>
      </c>
      <c r="G850" s="7">
        <v>2</v>
      </c>
      <c r="H850" s="7" t="s">
        <v>226</v>
      </c>
      <c r="I850" s="8">
        <v>15.5</v>
      </c>
      <c r="J850" s="7" t="s">
        <v>214</v>
      </c>
      <c r="K850" s="8">
        <v>323.36691284179688</v>
      </c>
      <c r="L850" s="8">
        <v>4.4025001525878906</v>
      </c>
      <c r="M850" s="7" t="s">
        <v>282</v>
      </c>
      <c r="N850" s="7" t="s">
        <v>231</v>
      </c>
      <c r="O850" s="7" t="s">
        <v>367</v>
      </c>
      <c r="P850" s="7" t="s">
        <v>269</v>
      </c>
      <c r="Q850" s="7" t="s">
        <v>472</v>
      </c>
      <c r="R850" s="7" t="s">
        <v>286</v>
      </c>
      <c r="T850" s="8">
        <v>0.66225570440292358</v>
      </c>
      <c r="U850" s="8">
        <v>0.65257531404495239</v>
      </c>
      <c r="V850" s="8">
        <v>0.66186892986297607</v>
      </c>
      <c r="W850" s="8">
        <v>0.59591054916381836</v>
      </c>
      <c r="X850" s="8">
        <v>0.3993777334690094</v>
      </c>
      <c r="Y850" s="8">
        <v>0.59542405605316162</v>
      </c>
      <c r="Z850" s="8">
        <v>0.54604274034500122</v>
      </c>
      <c r="AA850" s="8">
        <v>0.76365584135055542</v>
      </c>
      <c r="AB850" s="8">
        <v>0.69707626104354858</v>
      </c>
      <c r="AC850" s="8">
        <v>0.84012907743453979</v>
      </c>
      <c r="AD850" s="8">
        <v>0.809226393699646</v>
      </c>
      <c r="AE850" s="8">
        <v>0.55522423982620239</v>
      </c>
      <c r="AF850" s="8">
        <v>0.67675322294235229</v>
      </c>
      <c r="AG850" s="8">
        <v>0.71281605958938599</v>
      </c>
      <c r="AH850" s="8">
        <v>7.64898881316185E-2</v>
      </c>
      <c r="AI850" s="8">
        <v>0.60522645711898804</v>
      </c>
      <c r="AJ850" s="8">
        <v>0.90565180778503418</v>
      </c>
      <c r="AK850" s="8">
        <v>0.79491662979125977</v>
      </c>
      <c r="AL850" s="8">
        <v>0.39761286973953247</v>
      </c>
      <c r="AM850" s="8">
        <v>0.18479318916797638</v>
      </c>
      <c r="AN850" s="8">
        <v>0.49274194240570068</v>
      </c>
      <c r="AO850" s="8">
        <v>0.21547205746173859</v>
      </c>
      <c r="AP850" s="8">
        <v>-0.84398353099822998</v>
      </c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7">
        <v>-24.881393144316206</v>
      </c>
      <c r="BH850" s="7">
        <v>-34.265083443982007</v>
      </c>
      <c r="BI850" s="7">
        <v>-50</v>
      </c>
      <c r="BJ850" s="7">
        <v>-50</v>
      </c>
      <c r="BK850" s="7">
        <v>-39.725118778468008</v>
      </c>
      <c r="BL850" s="7">
        <v>-39.725118778468008</v>
      </c>
      <c r="BM850" s="7">
        <v>-39.766119024205707</v>
      </c>
      <c r="BN850" s="7">
        <v>403.82510572460268</v>
      </c>
      <c r="BO850" s="7">
        <v>434.16885535726715</v>
      </c>
      <c r="BP850" s="7">
        <v>541.34186091990648</v>
      </c>
      <c r="BQ850" s="7">
        <v>2432.8087992757996</v>
      </c>
      <c r="BR850" s="7">
        <v>451.82480305846582</v>
      </c>
      <c r="BS850" s="7">
        <v>451.82480305846582</v>
      </c>
      <c r="BT850" s="7" t="s">
        <v>382</v>
      </c>
      <c r="BU850" s="7" t="s">
        <v>383</v>
      </c>
      <c r="BV850" s="7">
        <v>15.833333015441895</v>
      </c>
      <c r="BW850" s="7" t="s">
        <v>226</v>
      </c>
      <c r="BX850" s="9">
        <v>0</v>
      </c>
      <c r="BY850" s="7" t="s">
        <v>231</v>
      </c>
      <c r="BZ850" s="7" t="s">
        <v>214</v>
      </c>
      <c r="CA850" s="25">
        <v>0</v>
      </c>
      <c r="CB850" s="25">
        <v>0</v>
      </c>
      <c r="CC850" s="25">
        <v>0</v>
      </c>
    </row>
    <row r="851" spans="1:81" x14ac:dyDescent="0.25">
      <c r="A851" s="7">
        <v>513</v>
      </c>
      <c r="B851" s="7">
        <v>44657</v>
      </c>
      <c r="C851" s="7" t="s">
        <v>473</v>
      </c>
      <c r="D851" s="7" t="s">
        <v>474</v>
      </c>
      <c r="E851" s="7" t="s">
        <v>474</v>
      </c>
      <c r="F851" s="7" t="s">
        <v>237</v>
      </c>
      <c r="G851" s="7">
        <v>3</v>
      </c>
      <c r="H851" s="7" t="s">
        <v>238</v>
      </c>
      <c r="I851" s="8">
        <v>13.5</v>
      </c>
      <c r="J851" s="7" t="s">
        <v>214</v>
      </c>
      <c r="K851" s="8">
        <v>240.22463989257813</v>
      </c>
      <c r="L851" s="8">
        <v>5.8566889762878418</v>
      </c>
      <c r="M851" s="7" t="s">
        <v>289</v>
      </c>
      <c r="N851" s="7" t="s">
        <v>231</v>
      </c>
      <c r="O851" s="7" t="s">
        <v>214</v>
      </c>
      <c r="P851" s="7" t="s">
        <v>217</v>
      </c>
      <c r="Q851" s="7" t="s">
        <v>475</v>
      </c>
      <c r="R851" s="7" t="s">
        <v>291</v>
      </c>
      <c r="T851" s="8">
        <v>0.8961520791053772</v>
      </c>
      <c r="U851" s="8">
        <v>0.83388465642929077</v>
      </c>
      <c r="V851" s="8">
        <v>0.87401515245437622</v>
      </c>
      <c r="W851" s="8">
        <v>0.72950100898742676</v>
      </c>
      <c r="X851" s="8">
        <v>0.55268371105194092</v>
      </c>
      <c r="Y851" s="8">
        <v>0.85398423671722412</v>
      </c>
      <c r="Z851" s="8">
        <v>0.74577254056930542</v>
      </c>
      <c r="AA851" s="8">
        <v>0.93445843458175659</v>
      </c>
      <c r="AB851" s="8">
        <v>0.89772242307662964</v>
      </c>
      <c r="AC851" s="8">
        <v>0.9266364574432373</v>
      </c>
      <c r="AD851" s="8">
        <v>0.87993896007537842</v>
      </c>
      <c r="AE851" s="8">
        <v>0.78779768943786621</v>
      </c>
      <c r="AF851" s="8">
        <v>0.89230948686599731</v>
      </c>
      <c r="AG851" s="8">
        <v>0.85346817970275879</v>
      </c>
      <c r="AH851" s="8">
        <v>0.10978427529335022</v>
      </c>
      <c r="AI851" s="8">
        <v>1.1754658222198486</v>
      </c>
      <c r="AJ851" s="8">
        <v>1.661011815071106</v>
      </c>
      <c r="AK851" s="8">
        <v>1.506623387336731</v>
      </c>
      <c r="AL851" s="8">
        <v>0.69862055778503418</v>
      </c>
      <c r="AM851" s="8">
        <v>0.36704128980636597</v>
      </c>
      <c r="AN851" s="8">
        <v>1.0143296718597412</v>
      </c>
      <c r="AO851" s="8">
        <v>0.42238336801528931</v>
      </c>
      <c r="AP851" s="8">
        <v>0.11739255487918854</v>
      </c>
      <c r="AQ851" s="8"/>
      <c r="AR851" s="8"/>
      <c r="AS851" s="8">
        <v>-1.086429601519173</v>
      </c>
      <c r="AT851" s="8">
        <v>-1.2856711625254083</v>
      </c>
      <c r="AU851" s="8">
        <v>-0.79850417212578162</v>
      </c>
      <c r="AV851" s="8">
        <v>-1.1495895687782998</v>
      </c>
      <c r="AW851" s="8">
        <v>-0.16778975477417224</v>
      </c>
      <c r="AX851" s="8">
        <v>-0.58296387165811359</v>
      </c>
      <c r="AY851" s="8">
        <v>5.3394472650180456E-2</v>
      </c>
      <c r="AZ851" s="8">
        <v>-0.73831317532246099</v>
      </c>
      <c r="BA851" s="8">
        <v>-0.1323816801926434</v>
      </c>
      <c r="BB851" s="8">
        <v>-3.9572119320659536E-2</v>
      </c>
      <c r="BC851" s="8">
        <v>-0.1323816801926434</v>
      </c>
      <c r="BD851" s="8">
        <v>-3.9572119320659536E-2</v>
      </c>
      <c r="BE851" s="8">
        <v>-0.37734873602570546</v>
      </c>
      <c r="BF851" s="8">
        <v>-0.63928033615426694</v>
      </c>
      <c r="BG851" s="8">
        <v>-12.407388508336229</v>
      </c>
      <c r="BH851" s="8">
        <v>-22.878039293454233</v>
      </c>
      <c r="BI851" s="8">
        <v>-2.1024093684887855</v>
      </c>
      <c r="BJ851" s="8">
        <v>-26.816633819511399</v>
      </c>
      <c r="BK851" s="8">
        <v>6.098001622057363</v>
      </c>
      <c r="BL851" s="8">
        <v>6.098001622057363</v>
      </c>
      <c r="BM851" s="8">
        <v>-8.6680779576126543</v>
      </c>
      <c r="BN851" s="8">
        <v>270.03024425680195</v>
      </c>
      <c r="BO851" s="8">
        <v>295.18332739976108</v>
      </c>
      <c r="BP851" s="8">
        <v>245.27514522709814</v>
      </c>
      <c r="BQ851" s="8">
        <v>304.64480191681071</v>
      </c>
      <c r="BR851" s="8">
        <v>225.57573745534725</v>
      </c>
      <c r="BS851" s="8">
        <v>225.57573745534725</v>
      </c>
      <c r="BT851" s="7" t="s">
        <v>476</v>
      </c>
      <c r="BU851" s="7" t="s">
        <v>477</v>
      </c>
      <c r="BV851" s="7">
        <v>14.5</v>
      </c>
      <c r="BW851" s="7" t="s">
        <v>287</v>
      </c>
      <c r="BX851" s="9">
        <v>2.1500000953674316</v>
      </c>
      <c r="BY851" s="7" t="s">
        <v>231</v>
      </c>
      <c r="BZ851" s="7" t="s">
        <v>214</v>
      </c>
      <c r="CA851" s="25">
        <v>0</v>
      </c>
      <c r="CB851" s="25">
        <v>0</v>
      </c>
      <c r="CC851" s="25">
        <v>0</v>
      </c>
    </row>
    <row r="852" spans="1:81" x14ac:dyDescent="0.25">
      <c r="A852" s="7">
        <v>513</v>
      </c>
      <c r="B852" s="7">
        <v>44657</v>
      </c>
      <c r="C852" s="7" t="s">
        <v>478</v>
      </c>
      <c r="D852" s="7" t="s">
        <v>479</v>
      </c>
      <c r="E852" s="7" t="s">
        <v>480</v>
      </c>
      <c r="F852" s="7" t="s">
        <v>331</v>
      </c>
      <c r="H852" s="7" t="s">
        <v>312</v>
      </c>
      <c r="I852" s="8">
        <v>17.5</v>
      </c>
      <c r="J852" s="7" t="s">
        <v>214</v>
      </c>
      <c r="K852" s="8">
        <v>2306.704833984375</v>
      </c>
      <c r="L852" s="8">
        <v>5.3238334655761719</v>
      </c>
      <c r="M852" s="7" t="s">
        <v>310</v>
      </c>
      <c r="N852" s="7" t="s">
        <v>295</v>
      </c>
      <c r="O852" s="7" t="s">
        <v>575</v>
      </c>
      <c r="P852" s="7" t="s">
        <v>481</v>
      </c>
      <c r="Q852" s="7" t="s">
        <v>482</v>
      </c>
      <c r="R852" s="7" t="s">
        <v>291</v>
      </c>
      <c r="S852" s="7">
        <v>3</v>
      </c>
      <c r="T852" s="8">
        <v>0.80991393327713013</v>
      </c>
      <c r="U852" s="8">
        <v>0.74877572059631348</v>
      </c>
      <c r="V852" s="8">
        <v>0.78707617521286011</v>
      </c>
      <c r="W852" s="8">
        <v>0.68474471569061279</v>
      </c>
      <c r="X852" s="8">
        <v>0.47419726848602295</v>
      </c>
      <c r="Y852" s="8">
        <v>0.71092063188552856</v>
      </c>
      <c r="Z852" s="8">
        <v>0.61853992938995361</v>
      </c>
      <c r="AA852" s="8">
        <v>0.88583487272262573</v>
      </c>
      <c r="AB852" s="8">
        <v>0.83831053972244263</v>
      </c>
      <c r="AC852" s="8">
        <v>0.83965235948562622</v>
      </c>
      <c r="AD852" s="8">
        <v>0.94040650129318237</v>
      </c>
      <c r="AE852" s="8">
        <v>0.85853040218353271</v>
      </c>
      <c r="AF852" s="8">
        <v>0.88286858797073364</v>
      </c>
      <c r="AG852" s="8">
        <v>0.80827540159225464</v>
      </c>
      <c r="AH852" s="8">
        <v>0.84432554244995117</v>
      </c>
      <c r="AI852" s="8">
        <v>8.1702804565429688</v>
      </c>
      <c r="AJ852" s="8">
        <v>11.470657348632813</v>
      </c>
      <c r="AK852" s="8">
        <v>10.434515953063965</v>
      </c>
      <c r="AL852" s="8">
        <v>5.0432901382446289</v>
      </c>
      <c r="AM852" s="8">
        <v>2.4219605922698975</v>
      </c>
      <c r="AN852" s="8">
        <v>6.4941182136535645</v>
      </c>
      <c r="AO852" s="8">
        <v>2.6942505836486816</v>
      </c>
      <c r="AP852" s="8">
        <v>1.3880231380462646</v>
      </c>
      <c r="AQ852" s="8"/>
      <c r="AR852" s="8"/>
      <c r="AS852" s="8">
        <v>2.0405335935474738</v>
      </c>
      <c r="AT852" s="8">
        <v>1.8291949813210011</v>
      </c>
      <c r="AU852" s="8">
        <v>1.942837581681</v>
      </c>
      <c r="AV852" s="8">
        <v>1.6902313680382084</v>
      </c>
      <c r="AW852" s="8">
        <v>1.9981638728016762</v>
      </c>
      <c r="AX852" s="8">
        <v>1.7052098430358564</v>
      </c>
      <c r="AY852" s="8">
        <v>2.0270640214850189</v>
      </c>
      <c r="AZ852" s="8">
        <v>1.7074745820098793</v>
      </c>
      <c r="BA852" s="8">
        <v>1.5236591435566613</v>
      </c>
      <c r="BB852" s="8">
        <v>1.0288267438185814</v>
      </c>
      <c r="BC852" s="8">
        <v>1.428489694335322</v>
      </c>
      <c r="BD852" s="8">
        <v>0.87106933220441352</v>
      </c>
      <c r="BE852" s="8">
        <v>1.8267913179011923</v>
      </c>
      <c r="BF852" s="8">
        <v>1.4720011417379899</v>
      </c>
      <c r="BG852" s="8">
        <v>73.819243232623919</v>
      </c>
      <c r="BH852" s="8">
        <v>73.404999419703969</v>
      </c>
      <c r="BI852" s="8">
        <v>76.12292690414877</v>
      </c>
      <c r="BJ852" s="8">
        <v>78.413920042127288</v>
      </c>
      <c r="BK852" s="8">
        <v>63.346990321275612</v>
      </c>
      <c r="BL852" s="8">
        <v>63.346990321275612</v>
      </c>
      <c r="BM852" s="8">
        <v>71.409178373525862</v>
      </c>
      <c r="BN852" s="8">
        <v>603.91278192675531</v>
      </c>
      <c r="BO852" s="8">
        <v>613.46816398386147</v>
      </c>
      <c r="BP852" s="8">
        <v>550.77359931598312</v>
      </c>
      <c r="BQ852" s="8">
        <v>497.92714985598184</v>
      </c>
      <c r="BR852" s="8">
        <v>845.47674605989653</v>
      </c>
      <c r="BS852" s="8">
        <v>845.47674605989653</v>
      </c>
      <c r="BT852" s="7" t="s">
        <v>338</v>
      </c>
      <c r="BU852" s="7" t="s">
        <v>339</v>
      </c>
      <c r="BV852" s="7">
        <v>18.5</v>
      </c>
      <c r="BW852" s="7" t="s">
        <v>436</v>
      </c>
      <c r="BX852" s="9">
        <v>2.4000000953674316</v>
      </c>
      <c r="BY852" s="7" t="s">
        <v>295</v>
      </c>
      <c r="BZ852" s="7" t="s">
        <v>214</v>
      </c>
      <c r="CA852" s="25">
        <v>0</v>
      </c>
      <c r="CB852" s="25">
        <v>0</v>
      </c>
      <c r="CC852" s="25">
        <v>0</v>
      </c>
    </row>
    <row r="853" spans="1:81" x14ac:dyDescent="0.25">
      <c r="A853" s="7">
        <v>513</v>
      </c>
      <c r="B853" s="7">
        <v>44657</v>
      </c>
      <c r="C853" s="7" t="s">
        <v>483</v>
      </c>
      <c r="D853" s="7" t="s">
        <v>484</v>
      </c>
      <c r="E853" s="7" t="s">
        <v>484</v>
      </c>
      <c r="F853" s="7" t="s">
        <v>360</v>
      </c>
      <c r="H853" s="7" t="s">
        <v>245</v>
      </c>
      <c r="I853" s="8">
        <v>12.5</v>
      </c>
      <c r="J853" s="7" t="s">
        <v>214</v>
      </c>
      <c r="K853" s="8">
        <v>104.59456634521484</v>
      </c>
      <c r="L853" s="8">
        <v>6.2186474800109863</v>
      </c>
      <c r="M853" s="7" t="s">
        <v>215</v>
      </c>
      <c r="N853" s="7" t="s">
        <v>295</v>
      </c>
      <c r="O853" s="7" t="s">
        <v>256</v>
      </c>
      <c r="P853" s="7" t="s">
        <v>469</v>
      </c>
      <c r="Q853" s="7" t="s">
        <v>485</v>
      </c>
      <c r="R853" s="7" t="s">
        <v>219</v>
      </c>
      <c r="T853" s="8">
        <v>0.5276871919631958</v>
      </c>
      <c r="U853" s="8">
        <v>0.60090237855911255</v>
      </c>
      <c r="V853" s="8">
        <v>0.57799303531646729</v>
      </c>
      <c r="W853" s="8">
        <v>0.3438403308391571</v>
      </c>
      <c r="X853" s="8">
        <v>0.29709827899932861</v>
      </c>
      <c r="Y853" s="8">
        <v>0.5207817554473877</v>
      </c>
      <c r="Z853" s="8">
        <v>0.40053239464759827</v>
      </c>
      <c r="AA853" s="8">
        <v>0.80329102277755737</v>
      </c>
      <c r="AB853" s="8">
        <v>0.84525030851364136</v>
      </c>
      <c r="AC853" s="8">
        <v>0.82545989751815796</v>
      </c>
      <c r="AD853" s="8">
        <v>0.52519100904464722</v>
      </c>
      <c r="AE853" s="8">
        <v>0.71511125564575195</v>
      </c>
      <c r="AF853" s="8">
        <v>0.77095729112625122</v>
      </c>
      <c r="AG853" s="8">
        <v>0.79927051067352295</v>
      </c>
      <c r="AH853" s="8">
        <v>2.8039952740073204E-2</v>
      </c>
      <c r="AI853" s="8">
        <v>0.17678360641002655</v>
      </c>
      <c r="AJ853" s="8">
        <v>0.30570873618125916</v>
      </c>
      <c r="AK853" s="8">
        <v>0.25447520613670349</v>
      </c>
      <c r="AL853" s="8">
        <v>8.4102608263492584E-2</v>
      </c>
      <c r="AM853" s="8">
        <v>5.0393618643283844E-2</v>
      </c>
      <c r="AN853" s="8">
        <v>0.15798729658126831</v>
      </c>
      <c r="AO853" s="8">
        <v>5.7939566671848297E-2</v>
      </c>
      <c r="AP853" s="8">
        <v>-1.1884021759033203</v>
      </c>
      <c r="AQ853" s="8"/>
      <c r="AR853" s="8"/>
      <c r="AS853" s="7">
        <v>-1.7903635025564353</v>
      </c>
      <c r="AT853" s="7">
        <v>-1.4300264660907913</v>
      </c>
      <c r="AU853" s="7">
        <v>-1.3248583594487904</v>
      </c>
      <c r="AV853" s="7">
        <v>-0.62448232157350936</v>
      </c>
      <c r="AW853" s="7">
        <v>-1.3631898405427323</v>
      </c>
      <c r="AX853" s="7">
        <v>-0.89918982610863651</v>
      </c>
      <c r="AY853" s="7">
        <v>-1.2922222716674421</v>
      </c>
      <c r="AZ853" s="7">
        <v>-0.58687500373986301</v>
      </c>
      <c r="BA853" s="7">
        <v>-1.6312846360139146</v>
      </c>
      <c r="BB853" s="7">
        <v>-1.4557181124933605</v>
      </c>
      <c r="BC853" s="7">
        <v>-1.05806573977161</v>
      </c>
      <c r="BD853" s="7">
        <v>-0.31546943162797486</v>
      </c>
      <c r="BE853" s="7">
        <v>-1.4099973916668207</v>
      </c>
      <c r="BF853" s="7">
        <v>-0.88529352693902252</v>
      </c>
      <c r="BG853" s="7">
        <v>-50</v>
      </c>
      <c r="BH853" s="7">
        <v>-50</v>
      </c>
      <c r="BI853" s="7">
        <v>-50</v>
      </c>
      <c r="BJ853" s="7">
        <v>-50</v>
      </c>
      <c r="BK853" s="7">
        <v>-50</v>
      </c>
      <c r="BL853" s="7">
        <v>-50</v>
      </c>
      <c r="BM853" s="7">
        <v>-50</v>
      </c>
      <c r="BN853" s="7">
        <v>220.81163636276997</v>
      </c>
      <c r="BO853" s="7">
        <v>483.28324216104403</v>
      </c>
      <c r="BP853" s="7">
        <v>194.66665475766365</v>
      </c>
      <c r="BQ853" s="7">
        <v>172.17204489739331</v>
      </c>
      <c r="BR853" s="7">
        <v>201.43225697181376</v>
      </c>
      <c r="BS853" s="7">
        <v>159.03581730361364</v>
      </c>
      <c r="BT853" s="7" t="s">
        <v>2105</v>
      </c>
      <c r="BU853" s="7" t="s">
        <v>2106</v>
      </c>
      <c r="BV853" s="7">
        <v>12</v>
      </c>
      <c r="BW853" s="7" t="s">
        <v>245</v>
      </c>
      <c r="BX853" s="9">
        <v>2.0999999046325684</v>
      </c>
      <c r="BY853" s="7" t="s">
        <v>295</v>
      </c>
      <c r="BZ853" s="7" t="s">
        <v>214</v>
      </c>
      <c r="CA853" s="25">
        <v>0</v>
      </c>
      <c r="CB853" s="25">
        <v>0</v>
      </c>
      <c r="CC853" s="25">
        <v>0</v>
      </c>
    </row>
    <row r="854" spans="1:81" x14ac:dyDescent="0.25">
      <c r="A854" s="7">
        <v>513</v>
      </c>
      <c r="B854" s="7">
        <v>44657</v>
      </c>
      <c r="C854" s="7" t="s">
        <v>486</v>
      </c>
      <c r="D854" s="7" t="s">
        <v>487</v>
      </c>
      <c r="E854" s="7" t="s">
        <v>487</v>
      </c>
      <c r="F854" s="7" t="s">
        <v>360</v>
      </c>
      <c r="H854" s="7" t="s">
        <v>245</v>
      </c>
      <c r="I854" s="8">
        <v>12.5</v>
      </c>
      <c r="J854" s="7" t="s">
        <v>214</v>
      </c>
      <c r="K854" s="8">
        <v>163.68190002441406</v>
      </c>
      <c r="L854" s="8">
        <v>2.1984999179840088</v>
      </c>
      <c r="M854" s="7" t="s">
        <v>215</v>
      </c>
      <c r="N854" s="7" t="s">
        <v>295</v>
      </c>
      <c r="O854" s="7" t="s">
        <v>374</v>
      </c>
      <c r="P854" s="7" t="s">
        <v>469</v>
      </c>
      <c r="Q854" s="7" t="s">
        <v>489</v>
      </c>
      <c r="R854" s="7" t="s">
        <v>219</v>
      </c>
      <c r="T854" s="8">
        <v>0.52910387516021729</v>
      </c>
      <c r="U854" s="8">
        <v>0.61421942710876465</v>
      </c>
      <c r="V854" s="8">
        <v>0.58477151393890381</v>
      </c>
      <c r="W854" s="8">
        <v>0.38060781359672546</v>
      </c>
      <c r="X854" s="8">
        <v>0.25238984823226929</v>
      </c>
      <c r="Y854" s="8">
        <v>0.48314982652664185</v>
      </c>
      <c r="Z854" s="8">
        <v>0.35320085287094116</v>
      </c>
      <c r="AA854" s="8">
        <v>0.91079860925674438</v>
      </c>
      <c r="AB854" s="8">
        <v>0.93950444459915161</v>
      </c>
      <c r="AC854" s="8">
        <v>0.86255693435668945</v>
      </c>
      <c r="AD854" s="8">
        <v>0.71773785352706909</v>
      </c>
      <c r="AE854" s="8">
        <v>0.7252773642539978</v>
      </c>
      <c r="AF854" s="8">
        <v>0.91792529821395874</v>
      </c>
      <c r="AG854" s="8">
        <v>0.8688209056854248</v>
      </c>
      <c r="AH854" s="8">
        <v>5.82130067050457E-2</v>
      </c>
      <c r="AI854" s="8">
        <v>0.36800110340118408</v>
      </c>
      <c r="AJ854" s="8">
        <v>0.6487392783164978</v>
      </c>
      <c r="AK854" s="8">
        <v>0.53450506925582886</v>
      </c>
      <c r="AL854" s="8">
        <v>0.19327384233474731</v>
      </c>
      <c r="AM854" s="8">
        <v>8.8877134025096893E-2</v>
      </c>
      <c r="AN854" s="8">
        <v>0.30429229140281677</v>
      </c>
      <c r="AO854" s="8">
        <v>0.1060723215341568</v>
      </c>
      <c r="AP854" s="8">
        <v>-0.34405979514122009</v>
      </c>
      <c r="AQ854" s="8"/>
      <c r="AR854" s="8"/>
      <c r="AS854" s="7">
        <v>-0.85912879048871071</v>
      </c>
      <c r="AT854" s="7">
        <v>5.8261845834307824E-2</v>
      </c>
      <c r="AU854" s="7">
        <v>-1.1144899026487507</v>
      </c>
      <c r="AV854" s="7">
        <v>-0.33214802104686064</v>
      </c>
      <c r="AW854" s="7">
        <v>1.1894799135855028</v>
      </c>
      <c r="AX854" s="7">
        <v>1.7715854029439584</v>
      </c>
      <c r="AY854" s="7">
        <v>2.0161453154613995</v>
      </c>
      <c r="AZ854" s="7">
        <v>1.5705670330775274</v>
      </c>
      <c r="BA854" s="7">
        <v>1.758416310929906</v>
      </c>
      <c r="BB854" s="7">
        <v>1.3596097794113797</v>
      </c>
      <c r="BC854" s="7">
        <v>2.6550540809629806</v>
      </c>
      <c r="BD854" s="7">
        <v>2.1637016965245395</v>
      </c>
      <c r="BE854" s="7">
        <v>0.940912821300388</v>
      </c>
      <c r="BF854" s="7">
        <v>1.0985962894574755</v>
      </c>
      <c r="BG854" s="7">
        <v>-34.902903943462718</v>
      </c>
      <c r="BH854" s="7">
        <v>-50</v>
      </c>
      <c r="BI854" s="7">
        <v>-18.92986013030643</v>
      </c>
      <c r="BJ854" s="7">
        <v>-5.1869784452116523</v>
      </c>
      <c r="BK854" s="7">
        <v>-23.063244587073477</v>
      </c>
      <c r="BL854" s="7">
        <v>2.8384828866890186</v>
      </c>
      <c r="BM854" s="7">
        <v>-21.540750703227545</v>
      </c>
      <c r="BN854" s="7">
        <v>220.81163636276997</v>
      </c>
      <c r="BO854" s="7">
        <v>483.28324216104403</v>
      </c>
      <c r="BP854" s="7">
        <v>194.66665475766365</v>
      </c>
      <c r="BQ854" s="7">
        <v>172.17204489739331</v>
      </c>
      <c r="BR854" s="7">
        <v>201.43225697181376</v>
      </c>
      <c r="BS854" s="7">
        <v>159.03581730361364</v>
      </c>
      <c r="BT854" s="7" t="s">
        <v>2105</v>
      </c>
      <c r="BU854" s="7" t="s">
        <v>2106</v>
      </c>
      <c r="BV854" s="7">
        <v>11.5</v>
      </c>
      <c r="BW854" s="7" t="s">
        <v>255</v>
      </c>
      <c r="BX854" s="9">
        <v>2.0999999046325684</v>
      </c>
      <c r="BY854" s="7" t="s">
        <v>295</v>
      </c>
      <c r="BZ854" s="7" t="s">
        <v>214</v>
      </c>
      <c r="CA854" s="25">
        <v>0</v>
      </c>
      <c r="CB854" s="25">
        <v>0</v>
      </c>
      <c r="CC854" s="25">
        <v>0</v>
      </c>
    </row>
    <row r="855" spans="1:81" x14ac:dyDescent="0.25">
      <c r="A855" s="7">
        <v>513</v>
      </c>
      <c r="B855" s="7">
        <v>44657</v>
      </c>
      <c r="C855" s="7" t="s">
        <v>490</v>
      </c>
      <c r="D855" s="7" t="s">
        <v>491</v>
      </c>
      <c r="E855" s="7" t="s">
        <v>491</v>
      </c>
      <c r="F855" s="7" t="s">
        <v>446</v>
      </c>
      <c r="G855" s="7">
        <v>2</v>
      </c>
      <c r="H855" s="7" t="s">
        <v>287</v>
      </c>
      <c r="I855" s="8">
        <v>14.5</v>
      </c>
      <c r="J855" s="7" t="s">
        <v>281</v>
      </c>
      <c r="K855" s="8">
        <v>264.03433227539063</v>
      </c>
      <c r="L855" s="8">
        <v>4.9145259857177734</v>
      </c>
      <c r="M855" s="7" t="s">
        <v>289</v>
      </c>
      <c r="N855" s="7" t="s">
        <v>492</v>
      </c>
      <c r="O855" s="7" t="s">
        <v>290</v>
      </c>
      <c r="P855" s="7" t="s">
        <v>493</v>
      </c>
      <c r="Q855" s="7" t="s">
        <v>494</v>
      </c>
      <c r="R855" s="7" t="s">
        <v>291</v>
      </c>
      <c r="T855" s="8">
        <v>0.9167441725730896</v>
      </c>
      <c r="U855" s="8">
        <v>0.8733716607093811</v>
      </c>
      <c r="V855" s="8">
        <v>0.9088280200958252</v>
      </c>
      <c r="W855" s="8">
        <v>0.73849946260452271</v>
      </c>
      <c r="X855" s="8">
        <v>0.56807041168212891</v>
      </c>
      <c r="Y855" s="8">
        <v>0.88742470741271973</v>
      </c>
      <c r="Z855" s="8">
        <v>0.73159080743789673</v>
      </c>
      <c r="AA855" s="8">
        <v>0.940521240234375</v>
      </c>
      <c r="AB855" s="8">
        <v>0.92383944988250732</v>
      </c>
      <c r="AC855" s="8">
        <v>0.9116286039352417</v>
      </c>
      <c r="AD855" s="8">
        <v>0.80431336164474487</v>
      </c>
      <c r="AE855" s="8">
        <v>0.73765581846237183</v>
      </c>
      <c r="AF855" s="8">
        <v>0.9397386908531189</v>
      </c>
      <c r="AG855" s="8">
        <v>0.86463314294815063</v>
      </c>
      <c r="AH855" s="8">
        <v>0.15534217655658722</v>
      </c>
      <c r="AI855" s="8">
        <v>1.7014755010604858</v>
      </c>
      <c r="AJ855" s="8">
        <v>2.4615864753723145</v>
      </c>
      <c r="AK855" s="8">
        <v>2.216749906539917</v>
      </c>
      <c r="AL855" s="8">
        <v>1.0007253885269165</v>
      </c>
      <c r="AM855" s="8">
        <v>0.53381359577178955</v>
      </c>
      <c r="AN855" s="8">
        <v>1.4914546012878418</v>
      </c>
      <c r="AO855" s="8">
        <v>0.58629733324050903</v>
      </c>
      <c r="AP855" s="8">
        <v>0.24676698446273804</v>
      </c>
      <c r="AQ855" s="8"/>
      <c r="AR855" s="8"/>
      <c r="AS855" s="8">
        <v>-9.7782456463342174E-2</v>
      </c>
      <c r="AT855" s="8">
        <v>-0.65504193247964027</v>
      </c>
      <c r="AU855" s="8">
        <v>-0.26790943419162117</v>
      </c>
      <c r="AV855" s="8">
        <v>-0.91891753698058332</v>
      </c>
      <c r="AW855" s="8">
        <v>0.5160813216255562</v>
      </c>
      <c r="AX855" s="8">
        <v>-0.13128477442279105</v>
      </c>
      <c r="AY855" s="8">
        <v>0.1265037143585305</v>
      </c>
      <c r="AZ855" s="8">
        <v>-0.48297718721785443</v>
      </c>
      <c r="BA855" s="8">
        <v>0.32117648633501306</v>
      </c>
      <c r="BB855" s="8">
        <v>6.2291015815693011E-2</v>
      </c>
      <c r="BC855" s="8">
        <v>3.2288527147064622E-2</v>
      </c>
      <c r="BD855" s="8">
        <v>0.12636536387935066</v>
      </c>
      <c r="BE855" s="8">
        <v>0.10505969313520018</v>
      </c>
      <c r="BF855" s="8">
        <v>-0.33326084190097088</v>
      </c>
      <c r="BG855" s="8">
        <v>-25.066921725988134</v>
      </c>
      <c r="BH855" s="8">
        <v>-38.859012771348723</v>
      </c>
      <c r="BI855" s="8">
        <v>-13.716381847995295</v>
      </c>
      <c r="BJ855" s="8">
        <v>-28.451754376080029</v>
      </c>
      <c r="BK855" s="8">
        <v>-0.62829355609862847</v>
      </c>
      <c r="BL855" s="8">
        <v>-50</v>
      </c>
      <c r="BM855" s="8">
        <v>-26.120394046251803</v>
      </c>
      <c r="BN855" s="8">
        <v>330.21961167659822</v>
      </c>
      <c r="BO855" s="8">
        <v>366.63546717502999</v>
      </c>
      <c r="BP855" s="8">
        <v>300.25028950008789</v>
      </c>
      <c r="BQ855" s="8">
        <v>339.15673196290777</v>
      </c>
      <c r="BR855" s="8">
        <v>265.69324297096495</v>
      </c>
      <c r="BS855" s="8">
        <v>410.20517977512623</v>
      </c>
      <c r="BT855" s="7" t="s">
        <v>495</v>
      </c>
      <c r="BU855" s="7" t="s">
        <v>496</v>
      </c>
      <c r="BV855" s="7">
        <v>13.166666984558105</v>
      </c>
      <c r="BW855" s="7" t="s">
        <v>238</v>
      </c>
      <c r="BX855" s="9">
        <v>2.0999999046325684</v>
      </c>
      <c r="BY855" s="7" t="s">
        <v>492</v>
      </c>
      <c r="BZ855" s="7" t="s">
        <v>214</v>
      </c>
      <c r="CA855" s="25">
        <v>0</v>
      </c>
      <c r="CB855" s="25">
        <v>0</v>
      </c>
      <c r="CC855" s="25">
        <v>1</v>
      </c>
    </row>
    <row r="856" spans="1:81" x14ac:dyDescent="0.25">
      <c r="A856" s="7">
        <v>513</v>
      </c>
      <c r="B856" s="7">
        <v>44657</v>
      </c>
      <c r="C856" s="7" t="s">
        <v>497</v>
      </c>
      <c r="D856" s="7" t="s">
        <v>498</v>
      </c>
      <c r="E856" s="7" t="s">
        <v>498</v>
      </c>
      <c r="F856" s="7" t="s">
        <v>212</v>
      </c>
      <c r="H856" s="7" t="s">
        <v>224</v>
      </c>
      <c r="I856" s="8">
        <v>24.5</v>
      </c>
      <c r="J856" s="7" t="s">
        <v>214</v>
      </c>
      <c r="K856" s="8">
        <v>61.387969970703125</v>
      </c>
      <c r="L856" s="8">
        <v>3.8829715251922607</v>
      </c>
      <c r="M856" s="7" t="s">
        <v>215</v>
      </c>
      <c r="N856" s="7" t="s">
        <v>214</v>
      </c>
      <c r="O856" s="7" t="s">
        <v>214</v>
      </c>
      <c r="P856" s="7" t="s">
        <v>217</v>
      </c>
      <c r="Q856" s="7" t="s">
        <v>499</v>
      </c>
      <c r="R856" s="7" t="s">
        <v>219</v>
      </c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>
        <v>0.77210784379362662</v>
      </c>
      <c r="AT856" s="8">
        <v>2.3839426374585115</v>
      </c>
      <c r="AU856" s="8">
        <v>0.18970921415070643</v>
      </c>
      <c r="AV856" s="8">
        <v>1.8868028371876437</v>
      </c>
      <c r="AW856" s="8">
        <v>0.46000989416329724</v>
      </c>
      <c r="AX856" s="8">
        <v>0.96187212088171725</v>
      </c>
      <c r="AY856" s="8">
        <v>-0.28046062037623964</v>
      </c>
      <c r="AZ856" s="8">
        <v>0.93452408940753973</v>
      </c>
      <c r="BA856" s="8">
        <v>1.3061822082806493</v>
      </c>
      <c r="BB856" s="8">
        <v>0.81809689398669572</v>
      </c>
      <c r="BC856" s="8">
        <v>0.58355406111214425</v>
      </c>
      <c r="BD856" s="8">
        <v>1.4863983370975145</v>
      </c>
      <c r="BE856" s="8">
        <v>0.50518376685403066</v>
      </c>
      <c r="BF856" s="8">
        <v>1.4119394860032706</v>
      </c>
      <c r="BT856" s="7" t="s">
        <v>352</v>
      </c>
      <c r="BU856" s="7" t="s">
        <v>353</v>
      </c>
      <c r="BV856" s="7">
        <v>5.5</v>
      </c>
      <c r="BW856" s="7" t="s">
        <v>500</v>
      </c>
      <c r="BX856" s="9">
        <v>0</v>
      </c>
      <c r="BY856" s="7" t="s">
        <v>214</v>
      </c>
      <c r="BZ856" s="7" t="s">
        <v>214</v>
      </c>
      <c r="CA856" s="25">
        <v>0</v>
      </c>
      <c r="CB856" s="25">
        <v>0</v>
      </c>
      <c r="CC856" s="25">
        <v>0</v>
      </c>
    </row>
    <row r="857" spans="1:81" x14ac:dyDescent="0.25">
      <c r="A857" s="7">
        <v>513</v>
      </c>
      <c r="B857" s="7">
        <v>44657</v>
      </c>
      <c r="C857" s="7" t="s">
        <v>501</v>
      </c>
      <c r="D857" s="7" t="s">
        <v>502</v>
      </c>
      <c r="E857" s="7" t="s">
        <v>502</v>
      </c>
      <c r="F857" s="7" t="s">
        <v>409</v>
      </c>
      <c r="H857" s="7" t="s">
        <v>224</v>
      </c>
      <c r="I857" s="8">
        <v>24.5</v>
      </c>
      <c r="J857" s="7" t="s">
        <v>214</v>
      </c>
      <c r="K857" s="8">
        <v>159.12220764160156</v>
      </c>
      <c r="L857" s="8">
        <v>20.069400787353516</v>
      </c>
      <c r="M857" s="7" t="s">
        <v>315</v>
      </c>
      <c r="N857" s="7" t="s">
        <v>214</v>
      </c>
      <c r="O857" s="7" t="s">
        <v>343</v>
      </c>
      <c r="P857" s="7" t="s">
        <v>217</v>
      </c>
      <c r="Q857" s="7" t="s">
        <v>503</v>
      </c>
      <c r="R857" s="7" t="s">
        <v>291</v>
      </c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>
        <v>0.77055140346471607</v>
      </c>
      <c r="AT857" s="8">
        <v>2.3798989079085695</v>
      </c>
      <c r="AU857" s="8">
        <v>-1.6843313169072707</v>
      </c>
      <c r="AV857" s="8">
        <v>-0.95586442280033768</v>
      </c>
      <c r="AW857" s="8">
        <v>1.3963839470127768</v>
      </c>
      <c r="AX857" s="8">
        <v>1.3939102195096147</v>
      </c>
      <c r="AY857" s="8">
        <v>-1.6837008721656139</v>
      </c>
      <c r="AZ857" s="8">
        <v>-0.95586442280033768</v>
      </c>
      <c r="BA857" s="8">
        <v>1.0635402674885079</v>
      </c>
      <c r="BB857" s="8">
        <v>1.2964470985957288</v>
      </c>
      <c r="BC857" s="8">
        <v>1.0635402674885079</v>
      </c>
      <c r="BD857" s="8">
        <v>1.2964470985957288</v>
      </c>
      <c r="BE857" s="8">
        <v>0.15433061606360401</v>
      </c>
      <c r="BF857" s="8">
        <v>0.74249574650149441</v>
      </c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7" t="s">
        <v>214</v>
      </c>
      <c r="BU857" s="7" t="s">
        <v>214</v>
      </c>
      <c r="BV857" s="7">
        <v>10.5</v>
      </c>
      <c r="BW857" s="7" t="s">
        <v>345</v>
      </c>
      <c r="BX857" s="9">
        <v>0</v>
      </c>
      <c r="BY857" s="7" t="s">
        <v>214</v>
      </c>
      <c r="BZ857" s="7" t="s">
        <v>214</v>
      </c>
      <c r="CA857" s="25">
        <v>0</v>
      </c>
      <c r="CB857" s="25">
        <v>0</v>
      </c>
      <c r="CC857" s="25">
        <v>0</v>
      </c>
    </row>
    <row r="858" spans="1:81" x14ac:dyDescent="0.25">
      <c r="A858" s="7">
        <v>513</v>
      </c>
      <c r="B858" s="7">
        <v>44657</v>
      </c>
      <c r="C858" s="7" t="s">
        <v>505</v>
      </c>
      <c r="D858" s="7" t="s">
        <v>505</v>
      </c>
      <c r="E858" s="7" t="s">
        <v>506</v>
      </c>
      <c r="F858" s="7" t="s">
        <v>254</v>
      </c>
      <c r="G858" s="7">
        <v>1</v>
      </c>
      <c r="H858" s="7" t="s">
        <v>345</v>
      </c>
      <c r="I858" s="8">
        <v>10.5</v>
      </c>
      <c r="J858" s="7" t="s">
        <v>214</v>
      </c>
      <c r="K858" s="8">
        <v>112.45925140380859</v>
      </c>
      <c r="L858" s="8">
        <v>16.976396560668945</v>
      </c>
      <c r="M858" s="7" t="s">
        <v>315</v>
      </c>
      <c r="N858" s="7" t="s">
        <v>216</v>
      </c>
      <c r="O858" s="7" t="s">
        <v>374</v>
      </c>
      <c r="P858" s="7" t="s">
        <v>257</v>
      </c>
      <c r="Q858" s="7" t="s">
        <v>507</v>
      </c>
      <c r="R858" s="7" t="s">
        <v>291</v>
      </c>
      <c r="T858" s="8">
        <v>0.71894454956054688</v>
      </c>
      <c r="U858" s="8">
        <v>0.76795578002929688</v>
      </c>
      <c r="V858" s="8">
        <v>0.73736715316772461</v>
      </c>
      <c r="W858" s="8">
        <v>0.54110455513000488</v>
      </c>
      <c r="X858" s="8">
        <v>0.45611050724983215</v>
      </c>
      <c r="Y858" s="8">
        <v>0.72842705249786377</v>
      </c>
      <c r="Z858" s="8">
        <v>0.58323425054550171</v>
      </c>
      <c r="AA858" s="8">
        <v>0.89078128337860107</v>
      </c>
      <c r="AB858" s="8">
        <v>0.91355913877487183</v>
      </c>
      <c r="AC858" s="8">
        <v>0.90425026416778564</v>
      </c>
      <c r="AD858" s="8">
        <v>0.84172737598419189</v>
      </c>
      <c r="AE858" s="8">
        <v>0.81254500150680542</v>
      </c>
      <c r="AF858" s="8">
        <v>0.85763907432556152</v>
      </c>
      <c r="AG858" s="8">
        <v>0.84116631746292114</v>
      </c>
      <c r="AH858" s="8">
        <v>2.7011403813958168E-2</v>
      </c>
      <c r="AI858" s="8">
        <v>0.23202280700206757</v>
      </c>
      <c r="AJ858" s="8">
        <v>0.37636566162109375</v>
      </c>
      <c r="AK858" s="8">
        <v>0.31273502111434937</v>
      </c>
      <c r="AL858" s="8">
        <v>0.1274980902671814</v>
      </c>
      <c r="AM858" s="8">
        <v>7.452729344367981E-2</v>
      </c>
      <c r="AN858" s="8">
        <v>0.21287386119365692</v>
      </c>
      <c r="AO858" s="8">
        <v>8.1273786723613739E-2</v>
      </c>
      <c r="AP858" s="8">
        <v>-0.68790853023529053</v>
      </c>
      <c r="AQ858" s="8"/>
      <c r="AR858" s="8"/>
      <c r="AS858" s="8">
        <v>-1.8476038627025582</v>
      </c>
      <c r="AT858" s="8">
        <v>-1.3599843128497706</v>
      </c>
      <c r="AU858" s="8">
        <v>-1.547746033751993</v>
      </c>
      <c r="AV858" s="8">
        <v>-0.91742686693401643</v>
      </c>
      <c r="AW858" s="8">
        <v>-1.0935254267889083</v>
      </c>
      <c r="AX858" s="8">
        <v>-0.42060236591774897</v>
      </c>
      <c r="AY858" s="8">
        <v>-0.98153184247108394</v>
      </c>
      <c r="AZ858" s="8">
        <v>-0.45014703468291301</v>
      </c>
      <c r="BA858" s="8">
        <v>-0.57337638093993404</v>
      </c>
      <c r="BB858" s="8">
        <v>8.3628200632848093E-2</v>
      </c>
      <c r="BC858" s="8">
        <v>-0.57261538822762315</v>
      </c>
      <c r="BD858" s="8">
        <v>8.3628200632848093E-2</v>
      </c>
      <c r="BE858" s="8">
        <v>-1.1027331558136833</v>
      </c>
      <c r="BF858" s="8">
        <v>-0.49681736318645875</v>
      </c>
      <c r="BG858" s="7">
        <v>-31.294296873136595</v>
      </c>
      <c r="BH858" s="7">
        <v>-31.502576629813795</v>
      </c>
      <c r="BI858" s="7">
        <v>-18.89639133616615</v>
      </c>
      <c r="BJ858" s="7">
        <v>-22.705474821148357</v>
      </c>
      <c r="BK858" s="7">
        <v>-9.3881353522790736</v>
      </c>
      <c r="BL858" s="7">
        <v>-9.3881353522790736</v>
      </c>
      <c r="BM858" s="7">
        <v>-20.529168394137173</v>
      </c>
      <c r="BN858" s="7">
        <v>147.65258339942349</v>
      </c>
      <c r="BO858" s="7">
        <v>147.88681325460834</v>
      </c>
      <c r="BP858" s="7">
        <v>133.70999164279519</v>
      </c>
      <c r="BQ858" s="7">
        <v>137.99365841535229</v>
      </c>
      <c r="BR858" s="7">
        <v>123.01707814175795</v>
      </c>
      <c r="BS858" s="7">
        <v>123.01707814175795</v>
      </c>
      <c r="BT858" s="7" t="s">
        <v>297</v>
      </c>
      <c r="BU858" s="7" t="s">
        <v>298</v>
      </c>
      <c r="BV858" s="7">
        <v>10.5</v>
      </c>
      <c r="BW858" s="7" t="s">
        <v>345</v>
      </c>
      <c r="BX858" s="9">
        <v>3</v>
      </c>
      <c r="BY858" s="7" t="s">
        <v>216</v>
      </c>
      <c r="BZ858" s="7" t="s">
        <v>214</v>
      </c>
      <c r="CA858" s="25">
        <v>0</v>
      </c>
      <c r="CB858" s="25">
        <v>0</v>
      </c>
      <c r="CC858" s="25">
        <v>0</v>
      </c>
    </row>
    <row r="859" spans="1:81" x14ac:dyDescent="0.25">
      <c r="A859" s="7">
        <v>513</v>
      </c>
      <c r="B859" s="7">
        <v>44657</v>
      </c>
      <c r="C859" s="7" t="s">
        <v>508</v>
      </c>
      <c r="D859" s="7" t="s">
        <v>509</v>
      </c>
      <c r="E859" s="7" t="s">
        <v>509</v>
      </c>
      <c r="F859" s="7" t="s">
        <v>223</v>
      </c>
      <c r="G859" s="7">
        <v>2</v>
      </c>
      <c r="H859" s="7" t="s">
        <v>255</v>
      </c>
      <c r="I859" s="8">
        <v>11.5</v>
      </c>
      <c r="J859" s="7" t="s">
        <v>214</v>
      </c>
      <c r="K859" s="8">
        <v>140.79444885253906</v>
      </c>
      <c r="L859" s="8">
        <v>5.2496252059936523</v>
      </c>
      <c r="M859" s="7" t="s">
        <v>322</v>
      </c>
      <c r="N859" s="7" t="s">
        <v>231</v>
      </c>
      <c r="O859" s="7" t="s">
        <v>256</v>
      </c>
      <c r="P859" s="7" t="s">
        <v>217</v>
      </c>
      <c r="Q859" s="7" t="s">
        <v>510</v>
      </c>
      <c r="R859" s="7" t="s">
        <v>291</v>
      </c>
      <c r="T859" s="8">
        <v>0.87335872650146484</v>
      </c>
      <c r="U859" s="8">
        <v>0.84570974111557007</v>
      </c>
      <c r="V859" s="8">
        <v>0.88012439012527466</v>
      </c>
      <c r="W859" s="8">
        <v>0.66445595026016235</v>
      </c>
      <c r="X859" s="8">
        <v>0.5557408332824707</v>
      </c>
      <c r="Y859" s="8">
        <v>0.87059497833251953</v>
      </c>
      <c r="Z859" s="8">
        <v>0.7408481240272522</v>
      </c>
      <c r="AA859" s="8">
        <v>0.90130507946014404</v>
      </c>
      <c r="AB859" s="8">
        <v>0.89673918485641479</v>
      </c>
      <c r="AC859" s="8">
        <v>0.9243243932723999</v>
      </c>
      <c r="AD859" s="8">
        <v>0.86740249395370483</v>
      </c>
      <c r="AE859" s="8">
        <v>0.80932033061981201</v>
      </c>
      <c r="AF859" s="8">
        <v>0.92275309562683105</v>
      </c>
      <c r="AG859" s="8">
        <v>0.90333175659179688</v>
      </c>
      <c r="AH859" s="8">
        <v>4.8932615667581558E-2</v>
      </c>
      <c r="AI859" s="8">
        <v>0.51059818267822266</v>
      </c>
      <c r="AJ859" s="8">
        <v>0.75083827972412109</v>
      </c>
      <c r="AK859" s="8">
        <v>0.6762201189994812</v>
      </c>
      <c r="AL859" s="8">
        <v>0.28362205624580383</v>
      </c>
      <c r="AM859" s="8">
        <v>0.1645011305809021</v>
      </c>
      <c r="AN859" s="8">
        <v>0.46089684963226318</v>
      </c>
      <c r="AO859" s="8">
        <v>0.187019944190979</v>
      </c>
      <c r="AP859" s="8">
        <v>-0.27294942736625671</v>
      </c>
      <c r="AQ859" s="8"/>
      <c r="AR859" s="8"/>
      <c r="AS859" s="8">
        <v>-2.3146299441517693</v>
      </c>
      <c r="AT859" s="8">
        <v>-1.9358560405987328</v>
      </c>
      <c r="AU859" s="8">
        <v>-2.0936818612771737</v>
      </c>
      <c r="AV859" s="8">
        <v>-1.8455602174249068</v>
      </c>
      <c r="AW859" s="8">
        <v>-1.6473587639819667</v>
      </c>
      <c r="AX859" s="8">
        <v>-1.2092917054438808</v>
      </c>
      <c r="AY859" s="8">
        <v>-1.4958787935098279</v>
      </c>
      <c r="AZ859" s="8">
        <v>-1.0433274953579177</v>
      </c>
      <c r="BA859" s="8">
        <v>-2.1261274814983224</v>
      </c>
      <c r="BB859" s="8">
        <v>-1.6034001222457133</v>
      </c>
      <c r="BC859" s="8">
        <v>-2.1261274814983224</v>
      </c>
      <c r="BD859" s="8">
        <v>-1.6034001222457133</v>
      </c>
      <c r="BE859" s="8">
        <v>-1.9673007209862303</v>
      </c>
      <c r="BF859" s="8">
        <v>-1.5401392838861441</v>
      </c>
      <c r="BG859" s="7">
        <v>-28.246632728617499</v>
      </c>
      <c r="BH859" s="7">
        <v>-38.764638469647629</v>
      </c>
      <c r="BI859" s="7">
        <v>-16.254085151332941</v>
      </c>
      <c r="BJ859" s="7">
        <v>-29.407423562593348</v>
      </c>
      <c r="BK859" s="7">
        <v>-21.082519265626818</v>
      </c>
      <c r="BL859" s="7">
        <v>-21.082519265626818</v>
      </c>
      <c r="BM859" s="7">
        <v>-25.806303073907504</v>
      </c>
      <c r="BN859" s="7">
        <v>180.56413972219698</v>
      </c>
      <c r="BO859" s="7">
        <v>195.37290793555877</v>
      </c>
      <c r="BP859" s="7">
        <v>163.67929845738067</v>
      </c>
      <c r="BQ859" s="7">
        <v>182.19846877922407</v>
      </c>
      <c r="BR859" s="7">
        <v>170.4774656568087</v>
      </c>
      <c r="BS859" s="7">
        <v>170.4774656568087</v>
      </c>
      <c r="BT859" s="7" t="s">
        <v>297</v>
      </c>
      <c r="BU859" s="7" t="s">
        <v>298</v>
      </c>
      <c r="BV859" s="7">
        <v>10.833333015441895</v>
      </c>
      <c r="BW859" s="7" t="s">
        <v>345</v>
      </c>
      <c r="BX859" s="9">
        <v>2.5</v>
      </c>
      <c r="BY859" s="7" t="s">
        <v>231</v>
      </c>
      <c r="BZ859" s="7" t="s">
        <v>214</v>
      </c>
      <c r="CA859" s="25">
        <v>0</v>
      </c>
      <c r="CB859" s="25">
        <v>0</v>
      </c>
      <c r="CC859" s="25">
        <v>1</v>
      </c>
    </row>
    <row r="860" spans="1:81" x14ac:dyDescent="0.25">
      <c r="A860" s="7">
        <v>513</v>
      </c>
      <c r="B860" s="7">
        <v>44657</v>
      </c>
      <c r="C860" s="7" t="s">
        <v>511</v>
      </c>
      <c r="D860" s="7" t="s">
        <v>511</v>
      </c>
      <c r="E860" s="7" t="s">
        <v>511</v>
      </c>
      <c r="F860" s="7" t="s">
        <v>237</v>
      </c>
      <c r="G860" s="7">
        <v>2</v>
      </c>
      <c r="H860" s="7" t="s">
        <v>345</v>
      </c>
      <c r="I860" s="8">
        <v>10.5</v>
      </c>
      <c r="J860" s="7" t="s">
        <v>414</v>
      </c>
      <c r="K860" s="8">
        <v>139.09562683105469</v>
      </c>
      <c r="L860" s="8">
        <v>5.9302000999450684</v>
      </c>
      <c r="M860" s="7" t="s">
        <v>322</v>
      </c>
      <c r="N860" s="7" t="s">
        <v>231</v>
      </c>
      <c r="O860" s="7" t="s">
        <v>374</v>
      </c>
      <c r="P860" s="7" t="s">
        <v>240</v>
      </c>
      <c r="Q860" s="7" t="s">
        <v>512</v>
      </c>
      <c r="R860" s="7" t="s">
        <v>291</v>
      </c>
      <c r="T860" s="8">
        <v>0.85478514432907104</v>
      </c>
      <c r="U860" s="8">
        <v>0.87956470251083374</v>
      </c>
      <c r="V860" s="8">
        <v>0.85236132144927979</v>
      </c>
      <c r="W860" s="8">
        <v>0.63262498378753662</v>
      </c>
      <c r="X860" s="8">
        <v>0.51789635419845581</v>
      </c>
      <c r="Y860" s="8">
        <v>0.84653311967849731</v>
      </c>
      <c r="Z860" s="8">
        <v>0.70832675695419312</v>
      </c>
      <c r="AA860" s="8">
        <v>0.93926537036895752</v>
      </c>
      <c r="AB860" s="8">
        <v>0.94843357801437378</v>
      </c>
      <c r="AC860" s="8">
        <v>0.94451534748077393</v>
      </c>
      <c r="AD860" s="8">
        <v>0.8456537127494812</v>
      </c>
      <c r="AE860" s="8">
        <v>0.77422374486923218</v>
      </c>
      <c r="AF860" s="8">
        <v>0.93860626220703125</v>
      </c>
      <c r="AG860" s="8">
        <v>0.8744126558303833</v>
      </c>
      <c r="AH860" s="8">
        <v>4.8236310482025146E-2</v>
      </c>
      <c r="AI860" s="8">
        <v>0.49262812733650208</v>
      </c>
      <c r="AJ860" s="8">
        <v>0.76978331804275513</v>
      </c>
      <c r="AK860" s="8">
        <v>0.64557009935379028</v>
      </c>
      <c r="AL860" s="8">
        <v>0.26619246602058411</v>
      </c>
      <c r="AM860" s="8">
        <v>0.15111760795116425</v>
      </c>
      <c r="AN860" s="8">
        <v>0.44178113341331482</v>
      </c>
      <c r="AO860" s="8">
        <v>0.17626579105854034</v>
      </c>
      <c r="AP860" s="8">
        <v>-1.7670478671789169E-2</v>
      </c>
      <c r="AQ860" s="8"/>
      <c r="AR860" s="8"/>
      <c r="AS860" s="8">
        <v>0.6695428081116247</v>
      </c>
      <c r="AT860" s="8">
        <v>-0.10296934363320905</v>
      </c>
      <c r="AU860" s="8">
        <v>0.45307425008760926</v>
      </c>
      <c r="AV860" s="8">
        <v>-0.40724819233238946</v>
      </c>
      <c r="AW860" s="8">
        <v>1.7775934375384213</v>
      </c>
      <c r="AX860" s="8">
        <v>1.2013648623047428</v>
      </c>
      <c r="AY860" s="8">
        <v>1.4433510793761062</v>
      </c>
      <c r="AZ860" s="8">
        <v>0.8811993913848607</v>
      </c>
      <c r="BA860" s="8">
        <v>1.8242283437034355</v>
      </c>
      <c r="BB860" s="8">
        <v>1.1514249936334591</v>
      </c>
      <c r="BC860" s="8">
        <v>1.4498841679018293</v>
      </c>
      <c r="BD860" s="8">
        <v>0.96697145590965949</v>
      </c>
      <c r="BE860" s="8">
        <v>1.2696123477865042</v>
      </c>
      <c r="BF860" s="8">
        <v>0.61512386121118723</v>
      </c>
      <c r="BG860" s="7">
        <v>-6.1518516169901369</v>
      </c>
      <c r="BH860" s="7">
        <v>-16.625084521525537</v>
      </c>
      <c r="BI860" s="7">
        <v>3.8718939703265316</v>
      </c>
      <c r="BJ860" s="7">
        <v>-10.567003085933885</v>
      </c>
      <c r="BK860" s="7">
        <v>2.3672447504626337</v>
      </c>
      <c r="BL860" s="7">
        <v>-10.919612674266373</v>
      </c>
      <c r="BM860" s="7">
        <v>-6.3374021963211273</v>
      </c>
      <c r="BN860" s="7">
        <v>147.65258339942349</v>
      </c>
      <c r="BO860" s="7">
        <v>162.22039235746328</v>
      </c>
      <c r="BP860" s="7">
        <v>133.70999164279519</v>
      </c>
      <c r="BQ860" s="7">
        <v>153.79386601069132</v>
      </c>
      <c r="BR860" s="7">
        <v>135.80289290677345</v>
      </c>
      <c r="BS860" s="7">
        <v>154.28433052784879</v>
      </c>
      <c r="BT860" s="7" t="s">
        <v>317</v>
      </c>
      <c r="BU860" s="7" t="s">
        <v>318</v>
      </c>
      <c r="BV860" s="7">
        <v>9.8333330154418945</v>
      </c>
      <c r="BW860" s="7" t="s">
        <v>213</v>
      </c>
      <c r="BX860" s="9">
        <v>1.7749999761581421</v>
      </c>
      <c r="BY860" s="7" t="s">
        <v>231</v>
      </c>
      <c r="BZ860" s="7" t="s">
        <v>214</v>
      </c>
      <c r="CA860" s="25">
        <v>0</v>
      </c>
      <c r="CB860" s="25">
        <v>0</v>
      </c>
      <c r="CC860" s="25">
        <v>0</v>
      </c>
    </row>
    <row r="861" spans="1:81" x14ac:dyDescent="0.25">
      <c r="A861" s="7">
        <v>513</v>
      </c>
      <c r="B861" s="7">
        <v>44657</v>
      </c>
      <c r="C861" s="7" t="s">
        <v>513</v>
      </c>
      <c r="D861" s="7" t="s">
        <v>514</v>
      </c>
      <c r="E861" s="7" t="s">
        <v>514</v>
      </c>
      <c r="F861" s="7" t="s">
        <v>237</v>
      </c>
      <c r="G861" s="7">
        <v>2</v>
      </c>
      <c r="H861" s="7" t="s">
        <v>213</v>
      </c>
      <c r="I861" s="8">
        <v>9.5</v>
      </c>
      <c r="J861" s="7" t="s">
        <v>414</v>
      </c>
      <c r="K861" s="8">
        <v>126.87760925292969</v>
      </c>
      <c r="L861" s="8">
        <v>1.7740999460220337</v>
      </c>
      <c r="M861" s="7" t="s">
        <v>322</v>
      </c>
      <c r="N861" s="7" t="s">
        <v>231</v>
      </c>
      <c r="O861" s="7" t="s">
        <v>214</v>
      </c>
      <c r="P861" s="7" t="s">
        <v>240</v>
      </c>
      <c r="Q861" s="7" t="s">
        <v>515</v>
      </c>
      <c r="R861" s="7" t="s">
        <v>291</v>
      </c>
      <c r="T861" s="8">
        <v>0.77229171991348267</v>
      </c>
      <c r="U861" s="8">
        <v>0.76366227865219116</v>
      </c>
      <c r="V861" s="8">
        <v>0.74089354276657104</v>
      </c>
      <c r="W861" s="8">
        <v>0.63278818130493164</v>
      </c>
      <c r="X861" s="8">
        <v>0.46231004595756531</v>
      </c>
      <c r="Y861" s="8">
        <v>0.75397312641143799</v>
      </c>
      <c r="Z861" s="8">
        <v>0.66319870948791504</v>
      </c>
      <c r="AA861" s="8">
        <v>0.94654786586761475</v>
      </c>
      <c r="AB861" s="8">
        <v>0.92972469329833984</v>
      </c>
      <c r="AC861" s="8">
        <v>0.94032704830169678</v>
      </c>
      <c r="AD861" s="8">
        <v>0.93295121192932129</v>
      </c>
      <c r="AE861" s="8">
        <v>0.75388741493225098</v>
      </c>
      <c r="AF861" s="8">
        <v>0.95544105768203735</v>
      </c>
      <c r="AG861" s="8">
        <v>0.82118415832519531</v>
      </c>
      <c r="AH861" s="8">
        <v>6.1683617532253265E-2</v>
      </c>
      <c r="AI861" s="8">
        <v>0.56916654109954834</v>
      </c>
      <c r="AJ861" s="8">
        <v>0.85466867685317993</v>
      </c>
      <c r="AK861" s="8">
        <v>0.71758145093917847</v>
      </c>
      <c r="AL861" s="8">
        <v>0.34048935770988464</v>
      </c>
      <c r="AM861" s="8">
        <v>0.17250482738018036</v>
      </c>
      <c r="AN861" s="8">
        <v>0.50317007303237915</v>
      </c>
      <c r="AO861" s="8">
        <v>0.21104438602924347</v>
      </c>
      <c r="AP861" s="8">
        <v>0.53841173648834229</v>
      </c>
      <c r="AQ861" s="8"/>
      <c r="AR861" s="8"/>
      <c r="AS861" s="7">
        <v>-4.3742655353514688E-2</v>
      </c>
      <c r="AT861" s="7">
        <v>-0.30992168300053718</v>
      </c>
      <c r="AU861" s="7">
        <v>-0.18604328976132478</v>
      </c>
      <c r="AV861" s="7">
        <v>-0.43494041926180754</v>
      </c>
      <c r="AW861" s="7">
        <v>0.48204142949320689</v>
      </c>
      <c r="AX861" s="7">
        <v>0.17158163901308579</v>
      </c>
      <c r="AY861" s="7">
        <v>0.20591344618118354</v>
      </c>
      <c r="AZ861" s="7">
        <v>-1.0032110859342233E-2</v>
      </c>
      <c r="BA861" s="7">
        <v>0.58918038241208803</v>
      </c>
      <c r="BB861" s="7">
        <v>0.36855945759534026</v>
      </c>
      <c r="BC861" s="7">
        <v>-0.39419421948279987</v>
      </c>
      <c r="BD861" s="7">
        <v>-0.46354368674567137</v>
      </c>
      <c r="BE861" s="7">
        <v>0.10885918224813984</v>
      </c>
      <c r="BF861" s="7">
        <v>-0.11304946720982205</v>
      </c>
      <c r="BG861" s="8">
        <v>4.837550960612381</v>
      </c>
      <c r="BH861" s="8">
        <v>-4.7269209957715574</v>
      </c>
      <c r="BI861" s="8">
        <v>13.91073862240054</v>
      </c>
      <c r="BJ861" s="8">
        <v>3.4833051173762488</v>
      </c>
      <c r="BK861" s="8">
        <v>14.735926779278888</v>
      </c>
      <c r="BL861" s="8">
        <v>19.628517923168882</v>
      </c>
      <c r="BM861" s="8">
        <v>8.644853067844231</v>
      </c>
      <c r="BN861" s="8">
        <v>120.73984024771256</v>
      </c>
      <c r="BO861" s="8">
        <v>132.87501360363942</v>
      </c>
      <c r="BP861" s="8">
        <v>109.22799665940396</v>
      </c>
      <c r="BQ861" s="8">
        <v>122.45807499701775</v>
      </c>
      <c r="BR861" s="8">
        <v>108.18101765411839</v>
      </c>
      <c r="BS861" s="8">
        <v>101.9734149802302</v>
      </c>
      <c r="BT861" s="7" t="s">
        <v>317</v>
      </c>
      <c r="BU861" s="7" t="s">
        <v>318</v>
      </c>
      <c r="BV861" s="7">
        <v>9.5</v>
      </c>
      <c r="BW861" s="7" t="s">
        <v>213</v>
      </c>
      <c r="BX861" s="9">
        <v>1.75</v>
      </c>
      <c r="BY861" s="7" t="s">
        <v>231</v>
      </c>
      <c r="BZ861" s="7" t="s">
        <v>214</v>
      </c>
      <c r="CA861" s="25">
        <v>0</v>
      </c>
      <c r="CB861" s="25">
        <v>0</v>
      </c>
      <c r="CC861" s="25">
        <v>0</v>
      </c>
    </row>
    <row r="862" spans="1:81" x14ac:dyDescent="0.25">
      <c r="A862" s="7">
        <v>513</v>
      </c>
      <c r="B862" s="7">
        <v>44657</v>
      </c>
      <c r="C862" s="7" t="s">
        <v>21039</v>
      </c>
      <c r="D862" s="7" t="s">
        <v>21040</v>
      </c>
      <c r="E862" s="7" t="s">
        <v>21040</v>
      </c>
      <c r="F862" s="7" t="s">
        <v>237</v>
      </c>
      <c r="H862" s="7" t="s">
        <v>226</v>
      </c>
      <c r="I862" s="8">
        <v>15.5</v>
      </c>
      <c r="J862" s="7" t="s">
        <v>214</v>
      </c>
      <c r="K862" s="8">
        <v>673.0291748046875</v>
      </c>
      <c r="L862" s="8">
        <v>4.8295998573303223</v>
      </c>
      <c r="M862" s="7" t="s">
        <v>1143</v>
      </c>
      <c r="N862" s="7" t="s">
        <v>295</v>
      </c>
      <c r="O862" s="7" t="s">
        <v>214</v>
      </c>
      <c r="P862" s="7" t="s">
        <v>240</v>
      </c>
      <c r="Q862" s="7" t="s">
        <v>21041</v>
      </c>
      <c r="R862" s="7" t="s">
        <v>286</v>
      </c>
      <c r="T862" s="8">
        <v>0.84435397386550903</v>
      </c>
      <c r="U862" s="8">
        <v>0.80557435750961304</v>
      </c>
      <c r="V862" s="8">
        <v>0.83505666255950928</v>
      </c>
      <c r="W862" s="8">
        <v>0.66608738899230957</v>
      </c>
      <c r="X862" s="8">
        <v>0.49180540442466736</v>
      </c>
      <c r="Y862" s="8">
        <v>0.81327289342880249</v>
      </c>
      <c r="Z862" s="8">
        <v>0.67744165658950806</v>
      </c>
      <c r="AA862" s="8">
        <v>0.92490649223327637</v>
      </c>
      <c r="AB862" s="8">
        <v>0.90829747915267944</v>
      </c>
      <c r="AC862" s="8">
        <v>0.89626187086105347</v>
      </c>
      <c r="AD862" s="8">
        <v>0.83523857593536377</v>
      </c>
      <c r="AE862" s="8">
        <v>0.85628801584243774</v>
      </c>
      <c r="AF862" s="8">
        <v>0.89297199249267578</v>
      </c>
      <c r="AG862" s="8">
        <v>0.87305593490600586</v>
      </c>
      <c r="AH862" s="8">
        <v>0.28027647733688354</v>
      </c>
      <c r="AI862" s="8">
        <v>2.8274786472320557</v>
      </c>
      <c r="AJ862" s="8">
        <v>4.0965561866760254</v>
      </c>
      <c r="AK862" s="8">
        <v>3.6749227046966553</v>
      </c>
      <c r="AL862" s="8">
        <v>1.6285204887390137</v>
      </c>
      <c r="AM862" s="8">
        <v>0.8338310718536377</v>
      </c>
      <c r="AN862" s="8">
        <v>2.4661078453063965</v>
      </c>
      <c r="AO862" s="8">
        <v>0.97953253984451294</v>
      </c>
      <c r="AP862" s="8">
        <v>0.65705770254135132</v>
      </c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7">
        <v>39.998870651960608</v>
      </c>
      <c r="BH862" s="7">
        <v>34.62944317864519</v>
      </c>
      <c r="BI862" s="7">
        <v>19.566360391879975</v>
      </c>
      <c r="BJ862" s="7">
        <v>10.783130365120366</v>
      </c>
      <c r="BK862" s="7">
        <v>19.566360391879975</v>
      </c>
      <c r="BL862" s="7">
        <v>10.783130365120366</v>
      </c>
      <c r="BM862" s="7">
        <v>22.554549224101084</v>
      </c>
      <c r="BN862" s="7">
        <v>403.82510572460268</v>
      </c>
      <c r="BO862" s="7">
        <v>439.96291913999363</v>
      </c>
      <c r="BP862" s="7">
        <v>541.34186091990648</v>
      </c>
      <c r="BQ862" s="7">
        <v>600.45556149020422</v>
      </c>
      <c r="BR862" s="7">
        <v>541.34186091990648</v>
      </c>
      <c r="BS862" s="7">
        <v>600.45556149020422</v>
      </c>
      <c r="BT862" s="7" t="s">
        <v>2105</v>
      </c>
      <c r="BU862" s="7" t="s">
        <v>2106</v>
      </c>
      <c r="BV862" s="7">
        <v>15</v>
      </c>
      <c r="BW862" s="7" t="s">
        <v>226</v>
      </c>
      <c r="BX862" s="9">
        <v>0</v>
      </c>
      <c r="BY862" s="7" t="s">
        <v>295</v>
      </c>
      <c r="BZ862" s="7" t="s">
        <v>214</v>
      </c>
      <c r="CA862" s="25">
        <v>0</v>
      </c>
      <c r="CB862" s="25">
        <v>0</v>
      </c>
      <c r="CC862" s="25">
        <v>0</v>
      </c>
    </row>
    <row r="863" spans="1:81" x14ac:dyDescent="0.25">
      <c r="A863" s="7">
        <v>513</v>
      </c>
      <c r="B863" s="7">
        <v>44657</v>
      </c>
      <c r="C863" s="7" t="s">
        <v>19150</v>
      </c>
      <c r="D863" s="7" t="s">
        <v>19151</v>
      </c>
      <c r="E863" s="7" t="s">
        <v>19152</v>
      </c>
      <c r="F863" s="7" t="s">
        <v>237</v>
      </c>
      <c r="H863" s="7" t="s">
        <v>224</v>
      </c>
      <c r="I863" s="8">
        <v>24.5</v>
      </c>
      <c r="J863" s="7" t="s">
        <v>214</v>
      </c>
      <c r="K863" s="8">
        <v>443.89093017578125</v>
      </c>
      <c r="L863" s="8">
        <v>5.0623002052307129</v>
      </c>
      <c r="M863" s="7" t="s">
        <v>342</v>
      </c>
      <c r="N863" s="7" t="s">
        <v>214</v>
      </c>
      <c r="O863" s="7" t="s">
        <v>214</v>
      </c>
      <c r="P863" s="7" t="s">
        <v>217</v>
      </c>
      <c r="Q863" s="7" t="s">
        <v>19153</v>
      </c>
      <c r="R863" s="7" t="s">
        <v>337</v>
      </c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7" t="s">
        <v>214</v>
      </c>
      <c r="BU863" s="7" t="s">
        <v>214</v>
      </c>
      <c r="BV863" s="7">
        <v>16</v>
      </c>
      <c r="BW863" s="7" t="s">
        <v>430</v>
      </c>
      <c r="BX863" s="9">
        <v>0</v>
      </c>
      <c r="BY863" s="7" t="s">
        <v>214</v>
      </c>
      <c r="BZ863" s="7" t="s">
        <v>214</v>
      </c>
      <c r="CA863" s="25">
        <v>0</v>
      </c>
      <c r="CB863" s="25">
        <v>0</v>
      </c>
      <c r="CC863" s="25">
        <v>0</v>
      </c>
    </row>
    <row r="864" spans="1:81" x14ac:dyDescent="0.25">
      <c r="A864" s="7">
        <v>513</v>
      </c>
      <c r="B864" s="7">
        <v>44657</v>
      </c>
      <c r="C864" s="7" t="s">
        <v>516</v>
      </c>
      <c r="D864" s="7" t="s">
        <v>516</v>
      </c>
      <c r="E864" s="7" t="s">
        <v>517</v>
      </c>
      <c r="F864" s="7" t="s">
        <v>223</v>
      </c>
      <c r="G864" s="7">
        <v>1</v>
      </c>
      <c r="H864" s="7" t="s">
        <v>287</v>
      </c>
      <c r="I864" s="8">
        <v>14.5</v>
      </c>
      <c r="J864" s="7" t="s">
        <v>214</v>
      </c>
      <c r="K864" s="8">
        <v>330.31173706054688</v>
      </c>
      <c r="L864" s="8">
        <v>5.4354257583618164</v>
      </c>
      <c r="M864" s="7" t="s">
        <v>518</v>
      </c>
      <c r="N864" s="7" t="s">
        <v>231</v>
      </c>
      <c r="O864" s="7" t="s">
        <v>396</v>
      </c>
      <c r="P864" s="7" t="s">
        <v>233</v>
      </c>
      <c r="Q864" s="7" t="s">
        <v>519</v>
      </c>
      <c r="R864" s="7" t="s">
        <v>219</v>
      </c>
      <c r="T864" s="8">
        <v>0.91802054643630981</v>
      </c>
      <c r="U864" s="8">
        <v>0.87261778116226196</v>
      </c>
      <c r="V864" s="8">
        <v>0.88727432489395142</v>
      </c>
      <c r="W864" s="8">
        <v>0.72910398244857788</v>
      </c>
      <c r="X864" s="8">
        <v>0.49783587455749512</v>
      </c>
      <c r="Y864" s="8">
        <v>0.90630894899368286</v>
      </c>
      <c r="Z864" s="8">
        <v>0.78103679418563843</v>
      </c>
      <c r="AA864" s="8">
        <v>0.9386945366859436</v>
      </c>
      <c r="AB864" s="8">
        <v>0.94343191385269165</v>
      </c>
      <c r="AC864" s="8">
        <v>0.9467703104019165</v>
      </c>
      <c r="AD864" s="8">
        <v>0.88095170259475708</v>
      </c>
      <c r="AE864" s="8">
        <v>0.84812700748443604</v>
      </c>
      <c r="AF864" s="8">
        <v>0.95997738838195801</v>
      </c>
      <c r="AG864" s="8">
        <v>0.89627969264984131</v>
      </c>
      <c r="AH864" s="8">
        <v>9.7610555589199066E-2</v>
      </c>
      <c r="AI864" s="8">
        <v>1.0706249475479126</v>
      </c>
      <c r="AJ864" s="8">
        <v>1.5454233884811401</v>
      </c>
      <c r="AK864" s="8">
        <v>1.3598791360855103</v>
      </c>
      <c r="AL864" s="8">
        <v>0.62081414461135864</v>
      </c>
      <c r="AM864" s="8">
        <v>0.29395517706871033</v>
      </c>
      <c r="AN864" s="8">
        <v>0.95711076259613037</v>
      </c>
      <c r="AO864" s="8">
        <v>0.39330419898033142</v>
      </c>
      <c r="AP864" s="8">
        <v>-0.29030448198318481</v>
      </c>
      <c r="AQ864" s="8"/>
      <c r="AR864" s="8"/>
      <c r="AS864" s="8">
        <v>-1.9962228968918148</v>
      </c>
      <c r="AT864" s="8">
        <v>-2.3955308889864897</v>
      </c>
      <c r="AU864" s="8">
        <v>-0.23963920985094395</v>
      </c>
      <c r="AV864" s="8">
        <v>-1.43796281526571</v>
      </c>
      <c r="AW864" s="8">
        <v>-0.20741647044890771</v>
      </c>
      <c r="AX864" s="8">
        <v>-1.2248832400345677</v>
      </c>
      <c r="AY864" s="8">
        <v>1.1400578398732257</v>
      </c>
      <c r="AZ864" s="8">
        <v>0.44911237908086549</v>
      </c>
      <c r="BA864" s="8">
        <v>-1.4481918344592608</v>
      </c>
      <c r="BB864" s="8">
        <v>-1.5679204262011002</v>
      </c>
      <c r="BC864" s="8">
        <v>0.49223350086634149</v>
      </c>
      <c r="BD864" s="8">
        <v>8.8147848387772121E-2</v>
      </c>
      <c r="BE864" s="8">
        <v>-0.37652984515189331</v>
      </c>
      <c r="BF864" s="8">
        <v>-1.0148395238365382</v>
      </c>
      <c r="BG864" s="8">
        <v>2.7890436097875792E-2</v>
      </c>
      <c r="BH864" s="8">
        <v>-6.2262910691008884</v>
      </c>
      <c r="BI864" s="8">
        <v>11.852918192296546</v>
      </c>
      <c r="BJ864" s="8">
        <v>-10.62781316661175</v>
      </c>
      <c r="BK864" s="8">
        <v>-2.5131028020656863</v>
      </c>
      <c r="BL864" s="8">
        <v>-2.5131028020656863</v>
      </c>
      <c r="BM864" s="8">
        <v>-1.6665835352415983</v>
      </c>
      <c r="BN864" s="8">
        <v>330.21961167659822</v>
      </c>
      <c r="BO864" s="8">
        <v>350.87790724533971</v>
      </c>
      <c r="BP864" s="8">
        <v>291.16015708720658</v>
      </c>
      <c r="BQ864" s="8">
        <v>365.41665134273165</v>
      </c>
      <c r="BR864" s="8">
        <v>338.61281058016732</v>
      </c>
      <c r="BS864" s="8">
        <v>338.61281058016732</v>
      </c>
      <c r="BT864" s="7" t="s">
        <v>520</v>
      </c>
      <c r="BU864" s="7" t="s">
        <v>521</v>
      </c>
      <c r="BV864" s="7">
        <v>14.5</v>
      </c>
      <c r="BW864" s="7" t="s">
        <v>287</v>
      </c>
      <c r="BX864" s="9">
        <v>1.2999999523162842</v>
      </c>
      <c r="BY864" s="7" t="s">
        <v>231</v>
      </c>
      <c r="BZ864" s="7" t="s">
        <v>214</v>
      </c>
      <c r="CA864" s="25">
        <v>0</v>
      </c>
      <c r="CB864" s="25">
        <v>0</v>
      </c>
      <c r="CC864" s="25">
        <v>0</v>
      </c>
    </row>
    <row r="865" spans="1:81" x14ac:dyDescent="0.25">
      <c r="A865" s="7">
        <v>513</v>
      </c>
      <c r="B865" s="7">
        <v>44657</v>
      </c>
      <c r="C865" s="7" t="s">
        <v>522</v>
      </c>
      <c r="D865" s="7" t="s">
        <v>523</v>
      </c>
      <c r="E865" s="7" t="s">
        <v>523</v>
      </c>
      <c r="F865" s="7" t="s">
        <v>237</v>
      </c>
      <c r="G865" s="7">
        <v>2</v>
      </c>
      <c r="H865" s="7" t="s">
        <v>345</v>
      </c>
      <c r="I865" s="8">
        <v>10.5</v>
      </c>
      <c r="J865" s="7" t="s">
        <v>414</v>
      </c>
      <c r="K865" s="8">
        <v>69.806838989257813</v>
      </c>
      <c r="L865" s="8">
        <v>4.2983999252319336</v>
      </c>
      <c r="M865" s="7" t="s">
        <v>422</v>
      </c>
      <c r="N865" s="7" t="s">
        <v>231</v>
      </c>
      <c r="O865" s="7" t="s">
        <v>374</v>
      </c>
      <c r="P865" s="7" t="s">
        <v>240</v>
      </c>
      <c r="Q865" s="7" t="s">
        <v>524</v>
      </c>
      <c r="R865" s="7" t="s">
        <v>291</v>
      </c>
      <c r="T865" s="8">
        <v>0.80194997787475586</v>
      </c>
      <c r="U865" s="8">
        <v>0.83041280508041382</v>
      </c>
      <c r="V865" s="8">
        <v>0.80613416433334351</v>
      </c>
      <c r="W865" s="8">
        <v>0.58300340175628662</v>
      </c>
      <c r="X865" s="8">
        <v>0.4481084942817688</v>
      </c>
      <c r="Y865" s="8">
        <v>0.82296079397201538</v>
      </c>
      <c r="Z865" s="8">
        <v>0.69482868909835815</v>
      </c>
      <c r="AA865" s="8">
        <v>0.95097190141677856</v>
      </c>
      <c r="AB865" s="8">
        <v>0.95537680387496948</v>
      </c>
      <c r="AC865" s="8">
        <v>0.95402669906616211</v>
      </c>
      <c r="AD865" s="8">
        <v>0.91656959056854248</v>
      </c>
      <c r="AE865" s="8">
        <v>0.70352166891098022</v>
      </c>
      <c r="AF865" s="8">
        <v>0.93525862693786621</v>
      </c>
      <c r="AG865" s="8">
        <v>0.89908009767532349</v>
      </c>
      <c r="AH865" s="8">
        <v>2.5218069553375244E-2</v>
      </c>
      <c r="AI865" s="8">
        <v>0.2416280210018158</v>
      </c>
      <c r="AJ865" s="8">
        <v>0.37995532155036926</v>
      </c>
      <c r="AK865" s="8">
        <v>0.31920138001441956</v>
      </c>
      <c r="AL865" s="8">
        <v>0.12825027108192444</v>
      </c>
      <c r="AM865" s="8">
        <v>6.835860013961792E-2</v>
      </c>
      <c r="AN865" s="8">
        <v>0.22453297674655914</v>
      </c>
      <c r="AO865" s="8">
        <v>9.039614349603653E-2</v>
      </c>
      <c r="AP865" s="8">
        <v>-0.76731526851654053</v>
      </c>
      <c r="AQ865" s="8"/>
      <c r="AR865" s="8"/>
      <c r="AS865" s="8">
        <v>-3.6183281815294066</v>
      </c>
      <c r="AT865" s="8">
        <v>-2.745749757350187</v>
      </c>
      <c r="AU865" s="8">
        <v>-3.8139882699548697</v>
      </c>
      <c r="AV865" s="8">
        <v>-2.8366003472797785</v>
      </c>
      <c r="AW865" s="8">
        <v>-2.9198166497399751</v>
      </c>
      <c r="AX865" s="8">
        <v>-2.1428956950598881</v>
      </c>
      <c r="AY865" s="8">
        <v>-2.7442852140687153</v>
      </c>
      <c r="AZ865" s="8">
        <v>-1.8484211659080443</v>
      </c>
      <c r="BA865" s="8">
        <v>-1.5293894832862145</v>
      </c>
      <c r="BB865" s="8">
        <v>-0.93224553704603264</v>
      </c>
      <c r="BC865" s="8">
        <v>-2.2326138173251815</v>
      </c>
      <c r="BD865" s="8">
        <v>-1.5113652191395086</v>
      </c>
      <c r="BE865" s="8">
        <v>-2.8097369359840605</v>
      </c>
      <c r="BF865" s="8">
        <v>-2.0028796202972399</v>
      </c>
      <c r="BG865" s="8">
        <v>-50</v>
      </c>
      <c r="BH865" s="8">
        <v>-50</v>
      </c>
      <c r="BI865" s="8">
        <v>-50</v>
      </c>
      <c r="BJ865" s="8">
        <v>-50</v>
      </c>
      <c r="BK865" s="8">
        <v>-50</v>
      </c>
      <c r="BL865" s="8">
        <v>-50</v>
      </c>
      <c r="BM865" s="8">
        <v>-50</v>
      </c>
      <c r="BN865" s="8">
        <v>147.65258339942349</v>
      </c>
      <c r="BO865" s="8">
        <v>162.22039235746328</v>
      </c>
      <c r="BP865" s="8">
        <v>133.70999164279519</v>
      </c>
      <c r="BQ865" s="8">
        <v>153.79386601069132</v>
      </c>
      <c r="BR865" s="8">
        <v>193.81830654492191</v>
      </c>
      <c r="BS865" s="8">
        <v>180.21050115561849</v>
      </c>
      <c r="BT865" s="7" t="s">
        <v>317</v>
      </c>
      <c r="BU865" s="7" t="s">
        <v>318</v>
      </c>
      <c r="BV865" s="7">
        <v>10.166666984558105</v>
      </c>
      <c r="BW865" s="7" t="s">
        <v>345</v>
      </c>
      <c r="BX865" s="9">
        <v>1.625</v>
      </c>
      <c r="BY865" s="7" t="s">
        <v>231</v>
      </c>
      <c r="BZ865" s="7" t="s">
        <v>214</v>
      </c>
      <c r="CA865" s="25">
        <v>0</v>
      </c>
      <c r="CB865" s="25">
        <v>0</v>
      </c>
      <c r="CC865" s="25">
        <v>0</v>
      </c>
    </row>
    <row r="866" spans="1:81" x14ac:dyDescent="0.25">
      <c r="A866" s="7">
        <v>513</v>
      </c>
      <c r="B866" s="7">
        <v>44657</v>
      </c>
      <c r="C866" s="7" t="s">
        <v>525</v>
      </c>
      <c r="D866" s="7" t="s">
        <v>526</v>
      </c>
      <c r="E866" s="7" t="s">
        <v>526</v>
      </c>
      <c r="F866" s="7" t="s">
        <v>373</v>
      </c>
      <c r="G866" s="7">
        <v>2</v>
      </c>
      <c r="H866" s="7" t="s">
        <v>255</v>
      </c>
      <c r="I866" s="8">
        <v>11.5</v>
      </c>
      <c r="J866" s="7" t="s">
        <v>414</v>
      </c>
      <c r="K866" s="8">
        <v>118.55525207519531</v>
      </c>
      <c r="L866" s="8">
        <v>4.8924002647399902</v>
      </c>
      <c r="M866" s="7" t="s">
        <v>322</v>
      </c>
      <c r="N866" s="7" t="s">
        <v>231</v>
      </c>
      <c r="O866" s="7" t="s">
        <v>256</v>
      </c>
      <c r="P866" s="7" t="s">
        <v>527</v>
      </c>
      <c r="Q866" s="7" t="s">
        <v>528</v>
      </c>
      <c r="R866" s="7" t="s">
        <v>291</v>
      </c>
      <c r="T866" s="8">
        <v>0.86042165756225586</v>
      </c>
      <c r="U866" s="8">
        <v>0.80849927663803101</v>
      </c>
      <c r="V866" s="8">
        <v>0.86513954401016235</v>
      </c>
      <c r="W866" s="8">
        <v>0.66767793893814087</v>
      </c>
      <c r="X866" s="8">
        <v>0.56596463918685913</v>
      </c>
      <c r="Y866" s="8">
        <v>0.87669092416763306</v>
      </c>
      <c r="Z866" s="8">
        <v>0.77330940961837769</v>
      </c>
      <c r="AA866" s="8">
        <v>0.96392428874969482</v>
      </c>
      <c r="AB866" s="8">
        <v>0.94347882270812988</v>
      </c>
      <c r="AC866" s="8">
        <v>0.97045052051544189</v>
      </c>
      <c r="AD866" s="8">
        <v>0.80484402179718018</v>
      </c>
      <c r="AE866" s="8">
        <v>0.71028363704681396</v>
      </c>
      <c r="AF866" s="8">
        <v>0.91155552864074707</v>
      </c>
      <c r="AG866" s="8">
        <v>0.88364744186401367</v>
      </c>
      <c r="AH866" s="8">
        <v>4.3939843773841858E-2</v>
      </c>
      <c r="AI866" s="8">
        <v>0.45170822739601135</v>
      </c>
      <c r="AJ866" s="8">
        <v>0.64456212520599365</v>
      </c>
      <c r="AK866" s="8">
        <v>0.59688448905944824</v>
      </c>
      <c r="AL866" s="8">
        <v>0.25591802597045898</v>
      </c>
      <c r="AM866" s="8">
        <v>0.1504339724779129</v>
      </c>
      <c r="AN866" s="8">
        <v>0.41676780581474304</v>
      </c>
      <c r="AO866" s="8">
        <v>0.17529605329036713</v>
      </c>
      <c r="AP866" s="8">
        <v>-0.3973478376865387</v>
      </c>
      <c r="AQ866" s="8"/>
      <c r="AR866" s="8"/>
      <c r="AS866" s="8">
        <v>-2.2481213604540566</v>
      </c>
      <c r="AT866" s="8">
        <v>-1.4995636662952028</v>
      </c>
      <c r="AU866" s="8">
        <v>-2.4587187538434812</v>
      </c>
      <c r="AV866" s="8">
        <v>-1.6189799721404046</v>
      </c>
      <c r="AW866" s="8">
        <v>-1.3155394109901186</v>
      </c>
      <c r="AX866" s="8">
        <v>-0.71001731611535368</v>
      </c>
      <c r="AY866" s="8">
        <v>-1.3817431792210932</v>
      </c>
      <c r="AZ866" s="8">
        <v>-0.67978136192842931</v>
      </c>
      <c r="BA866" s="8">
        <v>-1.9663413305493922</v>
      </c>
      <c r="BB866" s="8">
        <v>-1.2280324837511365</v>
      </c>
      <c r="BC866" s="8">
        <v>-1.7526612273546294</v>
      </c>
      <c r="BD866" s="8">
        <v>-1.0565508704962161</v>
      </c>
      <c r="BE866" s="8">
        <v>-1.8538542104021285</v>
      </c>
      <c r="BF866" s="8">
        <v>-1.1321542784544572</v>
      </c>
      <c r="BG866" s="8">
        <v>-50</v>
      </c>
      <c r="BH866" s="8">
        <v>-50</v>
      </c>
      <c r="BI866" s="8">
        <v>-38.06161734071874</v>
      </c>
      <c r="BJ866" s="8">
        <v>-50</v>
      </c>
      <c r="BK866" s="8">
        <v>-43.795793668154836</v>
      </c>
      <c r="BL866" s="8">
        <v>-50</v>
      </c>
      <c r="BM866" s="8">
        <v>-46.9762351681456</v>
      </c>
      <c r="BN866" s="8">
        <v>180.56413972219698</v>
      </c>
      <c r="BO866" s="8">
        <v>181.46552247888565</v>
      </c>
      <c r="BP866" s="8">
        <v>163.67929845738067</v>
      </c>
      <c r="BQ866" s="8">
        <v>194.12955508300661</v>
      </c>
      <c r="BR866" s="8">
        <v>170.4774656568087</v>
      </c>
      <c r="BS866" s="8">
        <v>217.29291808906305</v>
      </c>
      <c r="BT866" s="7" t="s">
        <v>476</v>
      </c>
      <c r="BU866" s="7" t="s">
        <v>477</v>
      </c>
      <c r="BV866" s="7">
        <v>11.166666984558105</v>
      </c>
      <c r="BW866" s="7" t="s">
        <v>255</v>
      </c>
      <c r="BX866" s="9">
        <v>2.0750000476837158</v>
      </c>
      <c r="BY866" s="7" t="s">
        <v>231</v>
      </c>
      <c r="BZ866" s="7" t="s">
        <v>214</v>
      </c>
      <c r="CA866" s="25">
        <v>0</v>
      </c>
      <c r="CB866" s="25">
        <v>0</v>
      </c>
      <c r="CC866" s="25">
        <v>0</v>
      </c>
    </row>
    <row r="867" spans="1:81" x14ac:dyDescent="0.25">
      <c r="A867" s="7">
        <v>513</v>
      </c>
      <c r="B867" s="7">
        <v>44657</v>
      </c>
      <c r="C867" s="7" t="s">
        <v>529</v>
      </c>
      <c r="D867" s="7" t="s">
        <v>530</v>
      </c>
      <c r="E867" s="7" t="s">
        <v>530</v>
      </c>
      <c r="F867" s="7" t="s">
        <v>446</v>
      </c>
      <c r="H867" s="7" t="s">
        <v>224</v>
      </c>
      <c r="I867" s="8">
        <v>24.5</v>
      </c>
      <c r="J867" s="7" t="s">
        <v>214</v>
      </c>
      <c r="K867" s="8">
        <v>88.437141418457031</v>
      </c>
      <c r="L867" s="8">
        <v>1.8753999471664429</v>
      </c>
      <c r="M867" s="7" t="s">
        <v>439</v>
      </c>
      <c r="N867" s="7" t="s">
        <v>214</v>
      </c>
      <c r="O867" s="7" t="s">
        <v>374</v>
      </c>
      <c r="P867" s="7" t="s">
        <v>531</v>
      </c>
      <c r="Q867" s="7" t="s">
        <v>532</v>
      </c>
      <c r="R867" s="7" t="s">
        <v>219</v>
      </c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>
        <v>0.76796275284751914</v>
      </c>
      <c r="AT867" s="8">
        <v>2.3505001746014251</v>
      </c>
      <c r="AU867" s="8">
        <v>1.4729120152860287</v>
      </c>
      <c r="AV867" s="8">
        <v>1.7936342661895184</v>
      </c>
      <c r="AW867" s="8">
        <v>0.43850319308856633</v>
      </c>
      <c r="AX867" s="8">
        <v>0.91400683303782926</v>
      </c>
      <c r="AY867" s="8">
        <v>-7.0354122041716385E-2</v>
      </c>
      <c r="AZ867" s="8">
        <v>0.50860516127446165</v>
      </c>
      <c r="BA867" s="8">
        <v>1.8543034629286035</v>
      </c>
      <c r="BB867" s="8">
        <v>1.7722553087379767</v>
      </c>
      <c r="BC867" s="8">
        <v>1.8543034629286035</v>
      </c>
      <c r="BD867" s="8">
        <v>1.7722553087379767</v>
      </c>
      <c r="BE867" s="8">
        <v>1.0529384608396009</v>
      </c>
      <c r="BF867" s="8">
        <v>1.5185428420965312</v>
      </c>
      <c r="BT867" s="7" t="s">
        <v>352</v>
      </c>
      <c r="BU867" s="7" t="s">
        <v>353</v>
      </c>
      <c r="BV867" s="7">
        <v>10.5</v>
      </c>
      <c r="BW867" s="7" t="s">
        <v>345</v>
      </c>
      <c r="BX867" s="9">
        <v>0</v>
      </c>
      <c r="BY867" s="7" t="s">
        <v>214</v>
      </c>
      <c r="BZ867" s="7" t="s">
        <v>214</v>
      </c>
      <c r="CA867" s="25">
        <v>0</v>
      </c>
      <c r="CB867" s="25">
        <v>0</v>
      </c>
      <c r="CC867" s="25">
        <v>0</v>
      </c>
    </row>
    <row r="868" spans="1:81" x14ac:dyDescent="0.25">
      <c r="A868" s="7">
        <v>513</v>
      </c>
      <c r="B868" s="7">
        <v>44657</v>
      </c>
      <c r="C868" s="7" t="s">
        <v>533</v>
      </c>
      <c r="D868" s="7" t="s">
        <v>534</v>
      </c>
      <c r="E868" s="7" t="s">
        <v>534</v>
      </c>
      <c r="F868" s="7" t="s">
        <v>446</v>
      </c>
      <c r="H868" s="7" t="s">
        <v>345</v>
      </c>
      <c r="I868" s="8">
        <v>10.5</v>
      </c>
      <c r="J868" s="7" t="s">
        <v>379</v>
      </c>
      <c r="K868" s="8">
        <v>126.57788848876953</v>
      </c>
      <c r="L868" s="8">
        <v>5.3186631202697754</v>
      </c>
      <c r="M868" s="7" t="s">
        <v>439</v>
      </c>
      <c r="N868" s="7" t="s">
        <v>295</v>
      </c>
      <c r="O868" s="7" t="s">
        <v>374</v>
      </c>
      <c r="P868" s="7" t="s">
        <v>531</v>
      </c>
      <c r="Q868" s="7" t="s">
        <v>21719</v>
      </c>
      <c r="R868" s="7" t="s">
        <v>219</v>
      </c>
      <c r="T868" s="8">
        <v>0.755592942237854</v>
      </c>
      <c r="U868" s="8">
        <v>0.78706955909729004</v>
      </c>
      <c r="V868" s="8">
        <v>0.74951285123825073</v>
      </c>
      <c r="W868" s="8">
        <v>0.54716628789901733</v>
      </c>
      <c r="X868" s="8">
        <v>0.40193995833396912</v>
      </c>
      <c r="Y868" s="8">
        <v>0.76459139585494995</v>
      </c>
      <c r="Z868" s="8">
        <v>0.6305311918258667</v>
      </c>
      <c r="AA868" s="8">
        <v>0.94183868169784546</v>
      </c>
      <c r="AB868" s="8">
        <v>0.94635432958602905</v>
      </c>
      <c r="AC868" s="8">
        <v>0.90527176856994629</v>
      </c>
      <c r="AD868" s="8">
        <v>0.75841629505157471</v>
      </c>
      <c r="AE868" s="8">
        <v>0.82151460647583008</v>
      </c>
      <c r="AF868" s="8">
        <v>0.93035703897476196</v>
      </c>
      <c r="AG868" s="8">
        <v>0.89025843143463135</v>
      </c>
      <c r="AH868" s="8">
        <v>3.8621410727500916E-2</v>
      </c>
      <c r="AI868" s="8">
        <v>0.3486616313457489</v>
      </c>
      <c r="AJ868" s="8">
        <v>0.55152839422225952</v>
      </c>
      <c r="AK868" s="8">
        <v>0.45451980829238892</v>
      </c>
      <c r="AL868" s="8">
        <v>0.18434135615825653</v>
      </c>
      <c r="AM868" s="8">
        <v>9.3904726207256317E-2</v>
      </c>
      <c r="AN868" s="8">
        <v>0.31948220729827881</v>
      </c>
      <c r="AO868" s="8">
        <v>0.12563046813011169</v>
      </c>
      <c r="AP868" s="8">
        <v>-0.27462780475616455</v>
      </c>
      <c r="AQ868" s="8"/>
      <c r="AR868" s="8"/>
      <c r="AS868" s="8">
        <v>-0.37228111239845135</v>
      </c>
      <c r="AT868" s="8">
        <v>-0.46214821563846797</v>
      </c>
      <c r="AU868" s="8">
        <v>-4.0167803219103799</v>
      </c>
      <c r="AV868" s="8">
        <v>-3.4597919269329069</v>
      </c>
      <c r="AW868" s="8">
        <v>2.0073670463514883</v>
      </c>
      <c r="AX868" s="8">
        <v>1.3268466151073059</v>
      </c>
      <c r="AY868" s="8">
        <v>-0.20641525618983569</v>
      </c>
      <c r="AZ868" s="8">
        <v>-1.7529780975278852</v>
      </c>
      <c r="BA868" s="8">
        <v>-0.92758021588947559</v>
      </c>
      <c r="BB868" s="8">
        <v>-1.0780404117527809</v>
      </c>
      <c r="BC868" s="8">
        <v>-0.92758021588947559</v>
      </c>
      <c r="BD868" s="8">
        <v>-1.0780404117527809</v>
      </c>
      <c r="BE868" s="8">
        <v>-0.74054501265435502</v>
      </c>
      <c r="BF868" s="8">
        <v>-1.0840254080829193</v>
      </c>
      <c r="BG868" s="7">
        <v>-16.649586402702386</v>
      </c>
      <c r="BH868" s="7">
        <v>-26.76891428605326</v>
      </c>
      <c r="BI868" s="7">
        <v>-2.8237266331794308</v>
      </c>
      <c r="BJ868" s="7">
        <v>-5.72565858207631</v>
      </c>
      <c r="BK868" s="7">
        <v>-50</v>
      </c>
      <c r="BL868" s="7">
        <v>-50</v>
      </c>
      <c r="BM868" s="7">
        <v>-25.327980984001901</v>
      </c>
      <c r="BN868" s="7">
        <v>147.65258339942349</v>
      </c>
      <c r="BO868" s="7">
        <v>160.46141496342432</v>
      </c>
      <c r="BP868" s="7">
        <v>130.15210203774308</v>
      </c>
      <c r="BQ868" s="7">
        <v>133.82530622403775</v>
      </c>
      <c r="BR868" s="7">
        <v>204.07597489608244</v>
      </c>
      <c r="BS868" s="7">
        <v>204.07597489608244</v>
      </c>
      <c r="BT868" s="7" t="s">
        <v>317</v>
      </c>
      <c r="BU868" s="7" t="s">
        <v>318</v>
      </c>
      <c r="BV868" s="7">
        <v>10.5</v>
      </c>
      <c r="BW868" s="7" t="s">
        <v>345</v>
      </c>
      <c r="BX868" s="9">
        <v>2.3499999046325684</v>
      </c>
      <c r="BY868" s="7" t="s">
        <v>295</v>
      </c>
      <c r="BZ868" s="7" t="s">
        <v>214</v>
      </c>
      <c r="CA868" s="25">
        <v>0</v>
      </c>
      <c r="CB868" s="25">
        <v>0</v>
      </c>
      <c r="CC868" s="25">
        <v>0</v>
      </c>
    </row>
    <row r="869" spans="1:81" x14ac:dyDescent="0.25">
      <c r="A869" s="7">
        <v>513</v>
      </c>
      <c r="B869" s="7">
        <v>44657</v>
      </c>
      <c r="C869" s="7" t="s">
        <v>21660</v>
      </c>
      <c r="D869" s="7" t="s">
        <v>21660</v>
      </c>
      <c r="E869" s="7" t="s">
        <v>21660</v>
      </c>
      <c r="F869" s="7" t="s">
        <v>266</v>
      </c>
      <c r="H869" s="7" t="s">
        <v>224</v>
      </c>
      <c r="I869" s="8">
        <v>24.5</v>
      </c>
      <c r="J869" s="7" t="s">
        <v>214</v>
      </c>
      <c r="K869" s="8">
        <v>309.62991333007813</v>
      </c>
      <c r="L869" s="8">
        <v>7.8604001998901367</v>
      </c>
      <c r="M869" s="7" t="s">
        <v>289</v>
      </c>
      <c r="N869" s="7" t="s">
        <v>214</v>
      </c>
      <c r="O869" s="7" t="s">
        <v>248</v>
      </c>
      <c r="P869" s="7" t="s">
        <v>269</v>
      </c>
      <c r="Q869" s="7" t="s">
        <v>21720</v>
      </c>
      <c r="R869" s="7" t="s">
        <v>291</v>
      </c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T869" s="7" t="s">
        <v>214</v>
      </c>
      <c r="BU869" s="7" t="s">
        <v>214</v>
      </c>
      <c r="BV869" s="7">
        <v>16.166666030883789</v>
      </c>
      <c r="BW869" s="7" t="s">
        <v>430</v>
      </c>
      <c r="BX869" s="9">
        <v>0</v>
      </c>
      <c r="BY869" s="7" t="s">
        <v>214</v>
      </c>
      <c r="BZ869" s="7" t="s">
        <v>214</v>
      </c>
      <c r="CA869" s="25">
        <v>0</v>
      </c>
      <c r="CB869" s="25">
        <v>0</v>
      </c>
      <c r="CC869" s="25">
        <v>0</v>
      </c>
    </row>
    <row r="870" spans="1:81" x14ac:dyDescent="0.25">
      <c r="A870" s="7">
        <v>513</v>
      </c>
      <c r="B870" s="7">
        <v>44657</v>
      </c>
      <c r="C870" s="7" t="s">
        <v>535</v>
      </c>
      <c r="D870" s="7" t="s">
        <v>536</v>
      </c>
      <c r="E870" s="7" t="s">
        <v>537</v>
      </c>
      <c r="F870" s="7" t="s">
        <v>237</v>
      </c>
      <c r="H870" s="7" t="s">
        <v>222</v>
      </c>
      <c r="I870" s="8">
        <v>8.5</v>
      </c>
      <c r="J870" s="7" t="s">
        <v>214</v>
      </c>
      <c r="K870" s="8">
        <v>150.30960083007813</v>
      </c>
      <c r="L870" s="8">
        <v>10.466699600219727</v>
      </c>
      <c r="M870" s="7" t="s">
        <v>215</v>
      </c>
      <c r="N870" s="7" t="s">
        <v>295</v>
      </c>
      <c r="O870" s="7" t="s">
        <v>358</v>
      </c>
      <c r="P870" s="7" t="s">
        <v>217</v>
      </c>
      <c r="Q870" s="7" t="s">
        <v>538</v>
      </c>
      <c r="R870" s="7" t="s">
        <v>219</v>
      </c>
      <c r="T870" s="8">
        <v>0.37634745240211487</v>
      </c>
      <c r="U870" s="8">
        <v>0.45899590849876404</v>
      </c>
      <c r="V870" s="8">
        <v>0.39808127284049988</v>
      </c>
      <c r="W870" s="8">
        <v>0.23421406745910645</v>
      </c>
      <c r="X870" s="8">
        <v>0.19892933964729309</v>
      </c>
      <c r="Y870" s="8">
        <v>0.38870996236801147</v>
      </c>
      <c r="Z870" s="8">
        <v>0.32036510109901428</v>
      </c>
      <c r="AA870" s="8">
        <v>0.786376953125</v>
      </c>
      <c r="AB870" s="8">
        <v>0.82828915119171143</v>
      </c>
      <c r="AC870" s="8">
        <v>0.85828429460525513</v>
      </c>
      <c r="AD870" s="8">
        <v>0.68173092603683472</v>
      </c>
      <c r="AE870" s="8">
        <v>0.72780930995941162</v>
      </c>
      <c r="AF870" s="8">
        <v>0.753376305103302</v>
      </c>
      <c r="AG870" s="8">
        <v>0.67514169216156006</v>
      </c>
      <c r="AH870" s="8">
        <v>4.4374190270900726E-2</v>
      </c>
      <c r="AI870" s="8">
        <v>0.19952970743179321</v>
      </c>
      <c r="AJ870" s="8">
        <v>0.36954376101493835</v>
      </c>
      <c r="AK870" s="8">
        <v>0.27736252546310425</v>
      </c>
      <c r="AL870" s="8">
        <v>9.0660631656646729E-2</v>
      </c>
      <c r="AM870" s="8">
        <v>5.3398296236991882E-2</v>
      </c>
      <c r="AN870" s="8">
        <v>0.18661442399024963</v>
      </c>
      <c r="AO870" s="8">
        <v>7.3339164257049561E-2</v>
      </c>
      <c r="AP870" s="8">
        <v>0.42955714464187622</v>
      </c>
      <c r="AQ870" s="8"/>
      <c r="AR870" s="8"/>
      <c r="AS870" s="8">
        <v>1.7820979619675348</v>
      </c>
      <c r="AT870" s="8">
        <v>1.3720780662038645</v>
      </c>
      <c r="AU870" s="8">
        <v>1.6157315213243999</v>
      </c>
      <c r="AV870" s="8">
        <v>1.2423277877036654</v>
      </c>
      <c r="AW870" s="8">
        <v>2.6473400035355348</v>
      </c>
      <c r="AX870" s="8">
        <v>1.8834055936373919</v>
      </c>
      <c r="AY870" s="8">
        <v>2.6651571114708164</v>
      </c>
      <c r="AZ870" s="8">
        <v>1.8747651468126292</v>
      </c>
      <c r="BA870" s="8">
        <v>2.5744329569129722</v>
      </c>
      <c r="BB870" s="8">
        <v>1.8119433574381285</v>
      </c>
      <c r="BC870" s="8">
        <v>2.5744329569129722</v>
      </c>
      <c r="BD870" s="8">
        <v>1.8119433574381285</v>
      </c>
      <c r="BE870" s="8">
        <v>2.3098654186873717</v>
      </c>
      <c r="BF870" s="8">
        <v>1.6660772182056347</v>
      </c>
      <c r="BG870" s="8">
        <v>34.313908288582141</v>
      </c>
      <c r="BH870" s="8">
        <v>27.590678995625751</v>
      </c>
      <c r="BI870" s="8">
        <v>42.107262501987819</v>
      </c>
      <c r="BJ870" s="8">
        <v>49.83824919590932</v>
      </c>
      <c r="BK870" s="8">
        <v>38.081971398688538</v>
      </c>
      <c r="BL870" s="8">
        <v>38.081971398688538</v>
      </c>
      <c r="BM870" s="8">
        <v>38.335673629913686</v>
      </c>
      <c r="BN870" s="8">
        <v>98.732502252311221</v>
      </c>
      <c r="BO870" s="8">
        <v>108.83816136544485</v>
      </c>
      <c r="BP870" s="8">
        <v>87.018342642867069</v>
      </c>
      <c r="BQ870" s="8">
        <v>75.397927403007202</v>
      </c>
      <c r="BR870" s="8">
        <v>93.068741632484858</v>
      </c>
      <c r="BS870" s="8">
        <v>93.068741632484858</v>
      </c>
      <c r="BT870" s="7" t="s">
        <v>2105</v>
      </c>
      <c r="BU870" s="7" t="s">
        <v>2106</v>
      </c>
      <c r="BV870" s="7">
        <v>8</v>
      </c>
      <c r="BW870" s="7" t="s">
        <v>222</v>
      </c>
      <c r="BX870" s="9">
        <v>2.3499999046325684</v>
      </c>
      <c r="BY870" s="7" t="s">
        <v>295</v>
      </c>
      <c r="BZ870" s="7" t="s">
        <v>214</v>
      </c>
      <c r="CA870" s="25">
        <v>0</v>
      </c>
      <c r="CB870" s="25">
        <v>0</v>
      </c>
      <c r="CC870" s="25">
        <v>0</v>
      </c>
    </row>
    <row r="871" spans="1:81" x14ac:dyDescent="0.25">
      <c r="A871" s="7">
        <v>513</v>
      </c>
      <c r="B871" s="7">
        <v>44657</v>
      </c>
      <c r="C871" s="7" t="s">
        <v>539</v>
      </c>
      <c r="D871" s="7" t="s">
        <v>540</v>
      </c>
      <c r="E871" s="7" t="s">
        <v>540</v>
      </c>
      <c r="F871" s="7" t="s">
        <v>212</v>
      </c>
      <c r="H871" s="7" t="s">
        <v>224</v>
      </c>
      <c r="I871" s="8">
        <v>24.5</v>
      </c>
      <c r="J871" s="7" t="s">
        <v>214</v>
      </c>
      <c r="K871" s="8">
        <v>204.99307250976563</v>
      </c>
      <c r="L871" s="8">
        <v>2.313499927520752</v>
      </c>
      <c r="M871" s="7" t="s">
        <v>215</v>
      </c>
      <c r="N871" s="7" t="s">
        <v>214</v>
      </c>
      <c r="O871" s="7" t="s">
        <v>256</v>
      </c>
      <c r="P871" s="7" t="s">
        <v>469</v>
      </c>
      <c r="Q871" s="7" t="s">
        <v>541</v>
      </c>
      <c r="R871" s="7" t="s">
        <v>219</v>
      </c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>
        <v>0.77455032388456146</v>
      </c>
      <c r="AT871" s="8">
        <v>2.3346546317110741</v>
      </c>
      <c r="AU871" s="8">
        <v>0.17672177607429113</v>
      </c>
      <c r="AV871" s="8">
        <v>1.817980337247614</v>
      </c>
      <c r="AW871" s="8">
        <v>0.45112002198758133</v>
      </c>
      <c r="AX871" s="8">
        <v>0.9013706362064825</v>
      </c>
      <c r="AY871" s="8">
        <v>-0.28392332549507632</v>
      </c>
      <c r="AZ871" s="8">
        <v>0.92482603032324684</v>
      </c>
      <c r="BA871" s="8">
        <v>1.2854787204182812</v>
      </c>
      <c r="BB871" s="8">
        <v>0.77945128371204642</v>
      </c>
      <c r="BC871" s="8">
        <v>0.58311222599340629</v>
      </c>
      <c r="BD871" s="8">
        <v>1.4814257091042315</v>
      </c>
      <c r="BE871" s="8">
        <v>0.49784329047717418</v>
      </c>
      <c r="BF871" s="8">
        <v>1.3732847713841159</v>
      </c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7" t="s">
        <v>352</v>
      </c>
      <c r="BU871" s="7" t="s">
        <v>353</v>
      </c>
      <c r="BV871" s="7">
        <v>11.5</v>
      </c>
      <c r="BW871" s="7" t="s">
        <v>255</v>
      </c>
      <c r="BX871" s="9">
        <v>0</v>
      </c>
      <c r="BY871" s="7" t="s">
        <v>214</v>
      </c>
      <c r="BZ871" s="7" t="s">
        <v>214</v>
      </c>
      <c r="CA871" s="25">
        <v>0</v>
      </c>
      <c r="CB871" s="25">
        <v>0</v>
      </c>
      <c r="CC871" s="25">
        <v>0</v>
      </c>
    </row>
    <row r="872" spans="1:81" x14ac:dyDescent="0.25">
      <c r="A872" s="7">
        <v>513</v>
      </c>
      <c r="B872" s="7">
        <v>44657</v>
      </c>
      <c r="C872" s="7" t="s">
        <v>542</v>
      </c>
      <c r="D872" s="7" t="s">
        <v>543</v>
      </c>
      <c r="E872" s="7" t="s">
        <v>544</v>
      </c>
      <c r="F872" s="7" t="s">
        <v>237</v>
      </c>
      <c r="H872" s="7" t="s">
        <v>287</v>
      </c>
      <c r="I872" s="8">
        <v>14.5</v>
      </c>
      <c r="J872" s="7" t="s">
        <v>214</v>
      </c>
      <c r="K872" s="8">
        <v>288.42474365234375</v>
      </c>
      <c r="L872" s="8">
        <v>5.7863473892211914</v>
      </c>
      <c r="M872" s="7" t="s">
        <v>380</v>
      </c>
      <c r="N872" s="7" t="s">
        <v>295</v>
      </c>
      <c r="O872" s="7" t="s">
        <v>290</v>
      </c>
      <c r="P872" s="7" t="s">
        <v>504</v>
      </c>
      <c r="Q872" s="7" t="s">
        <v>545</v>
      </c>
      <c r="R872" s="7" t="s">
        <v>337</v>
      </c>
      <c r="T872" s="8">
        <v>0.93325787782669067</v>
      </c>
      <c r="U872" s="8">
        <v>0.89001351594924927</v>
      </c>
      <c r="V872" s="8">
        <v>0.93079358339309692</v>
      </c>
      <c r="W872" s="8">
        <v>0.79707485437393188</v>
      </c>
      <c r="X872" s="8">
        <v>0.53573989868164063</v>
      </c>
      <c r="Y872" s="8">
        <v>0.88817191123962402</v>
      </c>
      <c r="Z872" s="8">
        <v>0.77765959501266479</v>
      </c>
      <c r="AA872" s="8">
        <v>0.96617728471755981</v>
      </c>
      <c r="AB872" s="8">
        <v>0.94123798608779907</v>
      </c>
      <c r="AC872" s="8">
        <v>0.9489101767539978</v>
      </c>
      <c r="AD872" s="8">
        <v>0.86830651760101318</v>
      </c>
      <c r="AE872" s="8">
        <v>0.81846135854721069</v>
      </c>
      <c r="AF872" s="8">
        <v>0.93477046489715576</v>
      </c>
      <c r="AG872" s="8">
        <v>0.87441009283065796</v>
      </c>
      <c r="AH872" s="8">
        <v>8.7421923875808716E-2</v>
      </c>
      <c r="AI872" s="8">
        <v>0.97478795051574707</v>
      </c>
      <c r="AJ872" s="8">
        <v>1.4117037057876587</v>
      </c>
      <c r="AK872" s="8">
        <v>1.2776718139648438</v>
      </c>
      <c r="AL872" s="8">
        <v>0.60784775018692017</v>
      </c>
      <c r="AM872" s="8">
        <v>0.28331691026687622</v>
      </c>
      <c r="AN872" s="8">
        <v>0.84005266427993774</v>
      </c>
      <c r="AO872" s="8">
        <v>0.35072779655456543</v>
      </c>
      <c r="AP872" s="8">
        <v>-0.4177277684211731</v>
      </c>
      <c r="AQ872" s="8"/>
      <c r="AR872" s="8"/>
      <c r="AS872" s="8">
        <v>-1.4965880249852399</v>
      </c>
      <c r="AT872" s="8">
        <v>-1.5933928392489132</v>
      </c>
      <c r="AU872" s="8">
        <v>-1.1149737116464451</v>
      </c>
      <c r="AV872" s="8">
        <v>-1.1210048752140966</v>
      </c>
      <c r="AW872" s="8">
        <v>-1.8730971115228789</v>
      </c>
      <c r="AX872" s="8">
        <v>-1.7572737385031858</v>
      </c>
      <c r="AY872" s="8">
        <v>-1.1149737116464451</v>
      </c>
      <c r="AZ872" s="8">
        <v>-1.1210048752140966</v>
      </c>
      <c r="BA872" s="8">
        <v>-1.6112260117325736</v>
      </c>
      <c r="BB872" s="8">
        <v>-1.6681254281878539</v>
      </c>
      <c r="BC872" s="8">
        <v>-1.6112260117325736</v>
      </c>
      <c r="BD872" s="8">
        <v>-1.6681254281878539</v>
      </c>
      <c r="BE872" s="8">
        <v>-1.4703474305443593</v>
      </c>
      <c r="BF872" s="8">
        <v>-1.4881545307593331</v>
      </c>
      <c r="BG872" s="8">
        <v>-14.490735952471685</v>
      </c>
      <c r="BH872" s="8">
        <v>-24.945734415359567</v>
      </c>
      <c r="BI872" s="8">
        <v>-6.8028284282114733</v>
      </c>
      <c r="BJ872" s="8">
        <v>-24.945734415359567</v>
      </c>
      <c r="BK872" s="8">
        <v>3.6842738235155359</v>
      </c>
      <c r="BL872" s="8">
        <v>3.6842738235155359</v>
      </c>
      <c r="BM872" s="8">
        <v>-10.636080927395202</v>
      </c>
      <c r="BN872" s="8">
        <v>330.21961167659822</v>
      </c>
      <c r="BO872" s="8">
        <v>360.37441419203907</v>
      </c>
      <c r="BP872" s="8">
        <v>308.04578410752146</v>
      </c>
      <c r="BQ872" s="8">
        <v>360.37441419203907</v>
      </c>
      <c r="BR872" s="8">
        <v>277.79838632141866</v>
      </c>
      <c r="BS872" s="8">
        <v>277.79838632141866</v>
      </c>
      <c r="BT872" s="7" t="s">
        <v>2105</v>
      </c>
      <c r="BU872" s="7" t="s">
        <v>2106</v>
      </c>
      <c r="BV872" s="7">
        <v>14</v>
      </c>
      <c r="BW872" s="7" t="s">
        <v>287</v>
      </c>
      <c r="BX872" s="9">
        <v>2.6500000953674316</v>
      </c>
      <c r="BY872" s="7" t="s">
        <v>295</v>
      </c>
      <c r="BZ872" s="7" t="s">
        <v>214</v>
      </c>
      <c r="CA872" s="25">
        <v>0</v>
      </c>
      <c r="CB872" s="25">
        <v>0</v>
      </c>
      <c r="CC872" s="25">
        <v>0</v>
      </c>
    </row>
    <row r="873" spans="1:81" x14ac:dyDescent="0.25">
      <c r="A873" s="7">
        <v>513</v>
      </c>
      <c r="B873" s="7">
        <v>44657</v>
      </c>
      <c r="C873" s="7" t="s">
        <v>546</v>
      </c>
      <c r="D873" s="7" t="s">
        <v>544</v>
      </c>
      <c r="E873" s="7" t="s">
        <v>544</v>
      </c>
      <c r="F873" s="7" t="s">
        <v>237</v>
      </c>
      <c r="H873" s="7" t="s">
        <v>312</v>
      </c>
      <c r="I873" s="8">
        <v>17.5</v>
      </c>
      <c r="J873" s="7" t="s">
        <v>281</v>
      </c>
      <c r="K873" s="8">
        <v>583.48284912109375</v>
      </c>
      <c r="L873" s="8">
        <v>4.4998016357421875</v>
      </c>
      <c r="M873" s="7" t="s">
        <v>380</v>
      </c>
      <c r="N873" s="7" t="s">
        <v>295</v>
      </c>
      <c r="O873" s="7" t="s">
        <v>434</v>
      </c>
      <c r="P873" s="7" t="s">
        <v>217</v>
      </c>
      <c r="Q873" s="7" t="s">
        <v>545</v>
      </c>
      <c r="R873" s="7" t="s">
        <v>337</v>
      </c>
      <c r="T873" s="8">
        <v>0.89498823881149292</v>
      </c>
      <c r="U873" s="8">
        <v>0.85555344820022583</v>
      </c>
      <c r="V873" s="8">
        <v>0.89206892251968384</v>
      </c>
      <c r="W873" s="8">
        <v>0.79458528757095337</v>
      </c>
      <c r="X873" s="8">
        <v>0.50145512819290161</v>
      </c>
      <c r="Y873" s="8">
        <v>0.842662513256073</v>
      </c>
      <c r="Z873" s="8">
        <v>0.71199846267700195</v>
      </c>
      <c r="AA873" s="8">
        <v>0.94996070861816406</v>
      </c>
      <c r="AB873" s="8">
        <v>0.92403024435043335</v>
      </c>
      <c r="AC873" s="8">
        <v>0.94782537221908569</v>
      </c>
      <c r="AD873" s="8">
        <v>0.82007300853729248</v>
      </c>
      <c r="AE873" s="8">
        <v>0.86759704351425171</v>
      </c>
      <c r="AF873" s="8">
        <v>0.9436221718788147</v>
      </c>
      <c r="AG873" s="8">
        <v>0.8975709080696106</v>
      </c>
      <c r="AH873" s="8">
        <v>0.20324473083019257</v>
      </c>
      <c r="AI873" s="8">
        <v>2.1733255386352539</v>
      </c>
      <c r="AJ873" s="8">
        <v>3.1549544334411621</v>
      </c>
      <c r="AK873" s="8">
        <v>2.84684157371521</v>
      </c>
      <c r="AL873" s="8">
        <v>1.4087541103363037</v>
      </c>
      <c r="AM873" s="8">
        <v>0.61652332544326782</v>
      </c>
      <c r="AN873" s="8">
        <v>1.8529433012008667</v>
      </c>
      <c r="AO873" s="8">
        <v>0.74654960632324219</v>
      </c>
      <c r="AP873" s="8">
        <v>-0.25809130072593689</v>
      </c>
      <c r="AQ873" s="8"/>
      <c r="AR873" s="8"/>
      <c r="AS873" s="8">
        <v>2.6262795004687072</v>
      </c>
      <c r="AT873" s="8">
        <v>2.1022398635119224</v>
      </c>
      <c r="AU873" s="8">
        <v>2.7122766750296816</v>
      </c>
      <c r="AV873" s="8">
        <v>2.0339432092449057</v>
      </c>
      <c r="AW873" s="8">
        <v>1.8145184023190735</v>
      </c>
      <c r="AX873" s="8">
        <v>1.1419866929541251</v>
      </c>
      <c r="AY873" s="8">
        <v>2.7122766750296816</v>
      </c>
      <c r="AZ873" s="8">
        <v>2.0339432092449057</v>
      </c>
      <c r="BA873" s="8">
        <v>2.4181344613678002</v>
      </c>
      <c r="BB873" s="8">
        <v>1.6904929028358713</v>
      </c>
      <c r="BC873" s="8">
        <v>2.4181344613678002</v>
      </c>
      <c r="BD873" s="8">
        <v>1.6904929028358713</v>
      </c>
      <c r="BE873" s="8">
        <v>2.4502700292637907</v>
      </c>
      <c r="BF873" s="8">
        <v>1.7821831301046001</v>
      </c>
      <c r="BG873" s="7">
        <v>-3.501376747651689</v>
      </c>
      <c r="BH873" s="7">
        <v>-12.386004325223567</v>
      </c>
      <c r="BI873" s="7">
        <v>14.64413147113123</v>
      </c>
      <c r="BJ873" s="7">
        <v>-12.386004325223567</v>
      </c>
      <c r="BK873" s="7">
        <v>28.856733670604655</v>
      </c>
      <c r="BL873" s="7">
        <v>28.856733670604655</v>
      </c>
      <c r="BM873" s="7">
        <v>7.3473689023736206</v>
      </c>
      <c r="BN873" s="7">
        <v>603.91278192675531</v>
      </c>
      <c r="BO873" s="7">
        <v>655.75306005017012</v>
      </c>
      <c r="BP873" s="7">
        <v>498.03685358429851</v>
      </c>
      <c r="BQ873" s="7">
        <v>655.75306005017012</v>
      </c>
      <c r="BR873" s="7">
        <v>415.10875733656371</v>
      </c>
      <c r="BS873" s="7">
        <v>415.10875733656371</v>
      </c>
      <c r="BT873" s="7" t="s">
        <v>2105</v>
      </c>
      <c r="BU873" s="7" t="s">
        <v>2106</v>
      </c>
      <c r="BV873" s="7">
        <v>19</v>
      </c>
      <c r="BW873" s="7" t="s">
        <v>303</v>
      </c>
      <c r="BX873" s="9">
        <v>2.6500000953674316</v>
      </c>
      <c r="BY873" s="7" t="s">
        <v>295</v>
      </c>
      <c r="BZ873" s="7" t="s">
        <v>214</v>
      </c>
      <c r="CA873" s="25">
        <v>0</v>
      </c>
      <c r="CB873" s="25">
        <v>0</v>
      </c>
      <c r="CC873" s="25">
        <v>0</v>
      </c>
    </row>
    <row r="874" spans="1:81" x14ac:dyDescent="0.25">
      <c r="A874" s="7">
        <v>513</v>
      </c>
      <c r="B874" s="7">
        <v>44657</v>
      </c>
      <c r="C874" s="7" t="s">
        <v>547</v>
      </c>
      <c r="D874" s="7" t="s">
        <v>547</v>
      </c>
      <c r="E874" s="7" t="s">
        <v>548</v>
      </c>
      <c r="F874" s="7" t="s">
        <v>331</v>
      </c>
      <c r="H874" s="7" t="s">
        <v>224</v>
      </c>
      <c r="I874" s="8">
        <v>24.5</v>
      </c>
      <c r="J874" s="7" t="s">
        <v>214</v>
      </c>
      <c r="K874" s="8">
        <v>1858.29345703125</v>
      </c>
      <c r="L874" s="8">
        <v>2.6803998947143555</v>
      </c>
      <c r="M874" s="7" t="s">
        <v>549</v>
      </c>
      <c r="N874" s="7" t="s">
        <v>214</v>
      </c>
      <c r="O874" s="7" t="s">
        <v>434</v>
      </c>
      <c r="P874" s="7" t="s">
        <v>481</v>
      </c>
      <c r="Q874" s="7" t="s">
        <v>550</v>
      </c>
      <c r="R874" s="7" t="s">
        <v>337</v>
      </c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>
        <v>2.9461008269226996</v>
      </c>
      <c r="AT874" s="8">
        <v>2.2403870910847075</v>
      </c>
      <c r="AU874" s="8">
        <v>-2.8061321016843754</v>
      </c>
      <c r="AV874" s="8">
        <v>-1.7623590368665392</v>
      </c>
      <c r="AW874" s="8">
        <v>1.2639987402912991</v>
      </c>
      <c r="AX874" s="8">
        <v>0.44136192448575612</v>
      </c>
      <c r="AY874" s="8">
        <v>1.8538793680094787</v>
      </c>
      <c r="AZ874" s="8">
        <v>1.9308064462355856</v>
      </c>
      <c r="BA874" s="8">
        <v>1.2639987402912991</v>
      </c>
      <c r="BB874" s="8">
        <v>0.44136192448575612</v>
      </c>
      <c r="BC874" s="8">
        <v>1.8538793680094787</v>
      </c>
      <c r="BD874" s="8">
        <v>1.9308064462355856</v>
      </c>
      <c r="BE874" s="8">
        <v>1.0626208236399799</v>
      </c>
      <c r="BF874" s="8">
        <v>0.87039413261014198</v>
      </c>
      <c r="BT874" s="7" t="s">
        <v>214</v>
      </c>
      <c r="BU874" s="7" t="s">
        <v>214</v>
      </c>
      <c r="BV874" s="7">
        <v>19.5</v>
      </c>
      <c r="BW874" s="7" t="s">
        <v>303</v>
      </c>
      <c r="BX874" s="9"/>
      <c r="BY874" s="7" t="s">
        <v>214</v>
      </c>
      <c r="CA874" s="25">
        <v>0</v>
      </c>
      <c r="CB874" s="25">
        <v>0</v>
      </c>
      <c r="CC874" s="25">
        <v>0</v>
      </c>
    </row>
    <row r="875" spans="1:81" x14ac:dyDescent="0.25">
      <c r="A875" s="7">
        <v>513</v>
      </c>
      <c r="B875" s="7">
        <v>44657</v>
      </c>
      <c r="C875" s="7" t="s">
        <v>551</v>
      </c>
      <c r="D875" s="7" t="s">
        <v>552</v>
      </c>
      <c r="E875" s="7" t="s">
        <v>552</v>
      </c>
      <c r="F875" s="7" t="s">
        <v>212</v>
      </c>
      <c r="G875" s="7">
        <v>2</v>
      </c>
      <c r="H875" s="7" t="s">
        <v>312</v>
      </c>
      <c r="I875" s="8">
        <v>17.5</v>
      </c>
      <c r="J875" s="7" t="s">
        <v>214</v>
      </c>
      <c r="K875" s="8">
        <v>551.52569580078125</v>
      </c>
      <c r="L875" s="8">
        <v>2.0315001010894775</v>
      </c>
      <c r="M875" s="7" t="s">
        <v>553</v>
      </c>
      <c r="N875" s="7" t="s">
        <v>231</v>
      </c>
      <c r="O875" s="7" t="s">
        <v>367</v>
      </c>
      <c r="P875" s="7" t="s">
        <v>249</v>
      </c>
      <c r="Q875" s="7" t="s">
        <v>554</v>
      </c>
      <c r="R875" s="7" t="s">
        <v>337</v>
      </c>
      <c r="T875" s="8">
        <v>0.87288957834243774</v>
      </c>
      <c r="U875" s="8">
        <v>0.88656789064407349</v>
      </c>
      <c r="V875" s="8">
        <v>0.87086808681488037</v>
      </c>
      <c r="W875" s="8">
        <v>0.73204690217971802</v>
      </c>
      <c r="X875" s="8">
        <v>0.3946574330329895</v>
      </c>
      <c r="Y875" s="8">
        <v>0.76471805572509766</v>
      </c>
      <c r="Z875" s="8">
        <v>0.63551944494247437</v>
      </c>
      <c r="AA875" s="8">
        <v>0.89575564861297607</v>
      </c>
      <c r="AB875" s="8">
        <v>0.88863611221313477</v>
      </c>
      <c r="AC875" s="8">
        <v>0.878387451171875</v>
      </c>
      <c r="AD875" s="8">
        <v>0.75913494825363159</v>
      </c>
      <c r="AE875" s="8">
        <v>0.79381901025772095</v>
      </c>
      <c r="AF875" s="8">
        <v>0.85770529508590698</v>
      </c>
      <c r="AG875" s="8">
        <v>0.86138623952865601</v>
      </c>
      <c r="AH875" s="8">
        <v>0.14175626635551453</v>
      </c>
      <c r="AI875" s="8">
        <v>1.4783923625946045</v>
      </c>
      <c r="AJ875" s="8">
        <v>2.2802417278289795</v>
      </c>
      <c r="AK875" s="8">
        <v>1.9383859634399414</v>
      </c>
      <c r="AL875" s="8">
        <v>0.90522497892379761</v>
      </c>
      <c r="AM875" s="8">
        <v>0.33842363953590393</v>
      </c>
      <c r="AN875" s="8">
        <v>1.1728237867355347</v>
      </c>
      <c r="AO875" s="8">
        <v>0.46476286649703979</v>
      </c>
      <c r="AP875" s="8">
        <v>-0.67455530166625977</v>
      </c>
      <c r="AQ875" s="8"/>
      <c r="AR875" s="8"/>
      <c r="AS875" s="8">
        <v>-0.41462089232392546</v>
      </c>
      <c r="AT875" s="8">
        <v>0.86361031385570042</v>
      </c>
      <c r="AU875" s="8">
        <v>-0.56625075504072164</v>
      </c>
      <c r="AV875" s="8">
        <v>0.62720923601149592</v>
      </c>
      <c r="AW875" s="8">
        <v>-0.73683747328814753</v>
      </c>
      <c r="AX875" s="8">
        <v>0.30861248158379612</v>
      </c>
      <c r="AY875" s="8">
        <v>-0.8158091058293262</v>
      </c>
      <c r="AZ875" s="8">
        <v>8.9846745744808873E-2</v>
      </c>
      <c r="BA875" s="8">
        <v>-0.50267349199987399</v>
      </c>
      <c r="BB875" s="8">
        <v>-0.69150559285149638</v>
      </c>
      <c r="BC875" s="8">
        <v>-0.48777587944028844</v>
      </c>
      <c r="BD875" s="8">
        <v>-0.62537617541978208</v>
      </c>
      <c r="BE875" s="8">
        <v>-0.58732793298704722</v>
      </c>
      <c r="BF875" s="8">
        <v>9.5399501487420477E-2</v>
      </c>
      <c r="BG875" s="7">
        <v>-9.4985757735024929</v>
      </c>
      <c r="BH875" s="7">
        <v>14.099253342675839</v>
      </c>
      <c r="BI875" s="7">
        <v>9.6983409157066092</v>
      </c>
      <c r="BJ875" s="7">
        <v>16.037391995407802</v>
      </c>
      <c r="BK875" s="7">
        <v>1.5353848339610394</v>
      </c>
      <c r="BL875" s="7">
        <v>1.684802092327907</v>
      </c>
      <c r="BM875" s="7">
        <v>5.5927662344294502</v>
      </c>
      <c r="BN875" s="7">
        <v>603.91278192675531</v>
      </c>
      <c r="BO875" s="7">
        <v>473.76469069987343</v>
      </c>
      <c r="BP875" s="7">
        <v>498.03685358429851</v>
      </c>
      <c r="BQ875" s="7">
        <v>463.07535800980958</v>
      </c>
      <c r="BR875" s="7">
        <v>543.05765391205796</v>
      </c>
      <c r="BS875" s="7">
        <v>542.23357933820364</v>
      </c>
      <c r="BT875" s="7" t="s">
        <v>220</v>
      </c>
      <c r="BU875" s="7" t="s">
        <v>221</v>
      </c>
      <c r="BV875" s="7">
        <v>17.5</v>
      </c>
      <c r="BW875" s="7" t="s">
        <v>312</v>
      </c>
      <c r="BX875" s="9">
        <v>3</v>
      </c>
      <c r="BY875" s="7" t="s">
        <v>231</v>
      </c>
      <c r="BZ875" s="7" t="s">
        <v>214</v>
      </c>
      <c r="CA875" s="25">
        <v>0</v>
      </c>
      <c r="CB875" s="25">
        <v>0</v>
      </c>
      <c r="CC875" s="25">
        <v>1</v>
      </c>
    </row>
    <row r="876" spans="1:81" x14ac:dyDescent="0.25">
      <c r="A876" s="7">
        <v>513</v>
      </c>
      <c r="B876" s="7">
        <v>44657</v>
      </c>
      <c r="C876" s="7" t="s">
        <v>16704</v>
      </c>
      <c r="D876" s="7" t="s">
        <v>16705</v>
      </c>
      <c r="E876" s="7" t="s">
        <v>552</v>
      </c>
      <c r="F876" s="7" t="s">
        <v>212</v>
      </c>
      <c r="H876" s="7" t="s">
        <v>299</v>
      </c>
      <c r="I876" s="8">
        <v>20.5</v>
      </c>
      <c r="J876" s="7" t="s">
        <v>214</v>
      </c>
      <c r="K876" s="8">
        <v>791.2344970703125</v>
      </c>
      <c r="L876" s="8">
        <v>4.1943998336791992</v>
      </c>
      <c r="M876" s="7" t="s">
        <v>553</v>
      </c>
      <c r="N876" s="7" t="s">
        <v>295</v>
      </c>
      <c r="O876" s="7" t="s">
        <v>214</v>
      </c>
      <c r="P876" s="7" t="s">
        <v>249</v>
      </c>
      <c r="Q876" s="7" t="s">
        <v>554</v>
      </c>
      <c r="R876" s="7" t="s">
        <v>337</v>
      </c>
      <c r="T876" s="8">
        <v>0.83787572383880615</v>
      </c>
      <c r="U876" s="8">
        <v>0.79977035522460938</v>
      </c>
      <c r="V876" s="8">
        <v>0.84917902946472168</v>
      </c>
      <c r="W876" s="8">
        <v>0.68275660276412964</v>
      </c>
      <c r="X876" s="8">
        <v>0.4747786819934845</v>
      </c>
      <c r="Y876" s="8">
        <v>0.72284698486328125</v>
      </c>
      <c r="Z876" s="8">
        <v>0.60232532024383545</v>
      </c>
      <c r="AA876" s="8">
        <v>0.86551690101623535</v>
      </c>
      <c r="AB876" s="8">
        <v>0.88888919353485107</v>
      </c>
      <c r="AC876" s="8">
        <v>0.89221775531768799</v>
      </c>
      <c r="AD876" s="8">
        <v>0.7173880934715271</v>
      </c>
      <c r="AE876" s="8">
        <v>0.43465307354927063</v>
      </c>
      <c r="AF876" s="8">
        <v>0.89292734861373901</v>
      </c>
      <c r="AG876" s="8">
        <v>0.84926289319992065</v>
      </c>
      <c r="AH876" s="8">
        <v>0.20168463885784149</v>
      </c>
      <c r="AI876" s="8">
        <v>2.0190198421478271</v>
      </c>
      <c r="AJ876" s="8">
        <v>2.9266095161437988</v>
      </c>
      <c r="AK876" s="8">
        <v>2.6891665458679199</v>
      </c>
      <c r="AL876" s="8">
        <v>1.201196551322937</v>
      </c>
      <c r="AM876" s="8">
        <v>0.57924479246139526</v>
      </c>
      <c r="AN876" s="8">
        <v>1.5772783756256104</v>
      </c>
      <c r="AO876" s="8">
        <v>0.62670660018920898</v>
      </c>
      <c r="AP876" s="8">
        <v>-1.0825332403182983</v>
      </c>
      <c r="AQ876" s="8"/>
      <c r="AR876" s="8"/>
      <c r="AS876" s="8">
        <v>1.0605301791128148</v>
      </c>
      <c r="AT876" s="8">
        <v>2.291039768316633</v>
      </c>
      <c r="AU876" s="8">
        <v>0.55979612012195812</v>
      </c>
      <c r="AV876" s="8">
        <v>2.0005436934906906</v>
      </c>
      <c r="AW876" s="8">
        <v>1.4674281385027135</v>
      </c>
      <c r="AX876" s="8">
        <v>1.9176135636931393</v>
      </c>
      <c r="AY876" s="8">
        <v>2.5588013976426249</v>
      </c>
      <c r="AZ876" s="8">
        <v>2.6531163908670847</v>
      </c>
      <c r="BA876" s="8">
        <v>1.0931905464613818</v>
      </c>
      <c r="BB876" s="8">
        <v>0.64300569740832281</v>
      </c>
      <c r="BC876" s="8">
        <v>1.1018346172624369</v>
      </c>
      <c r="BD876" s="8">
        <v>0.65151549470115577</v>
      </c>
      <c r="BE876" s="8">
        <v>1.3069301665173216</v>
      </c>
      <c r="BF876" s="8">
        <v>1.6928057680795048</v>
      </c>
      <c r="BG876" s="7">
        <v>-39.585519450211116</v>
      </c>
      <c r="BH876" s="7">
        <v>-1.1473731045383682</v>
      </c>
      <c r="BI876" s="7">
        <v>-1.7659469670753773</v>
      </c>
      <c r="BJ876" s="7">
        <v>14.26169843367067</v>
      </c>
      <c r="BK876" s="7">
        <v>-9.8419908863604153</v>
      </c>
      <c r="BL876" s="7">
        <v>-9.7323635891304932</v>
      </c>
      <c r="BM876" s="7">
        <v>-7.9685825939408508</v>
      </c>
      <c r="BN876" s="7">
        <v>1104.4487828048611</v>
      </c>
      <c r="BO876" s="7">
        <v>800.31290888352669</v>
      </c>
      <c r="BP876" s="7">
        <v>805.2072786737798</v>
      </c>
      <c r="BQ876" s="7">
        <v>678.39101919497375</v>
      </c>
      <c r="BR876" s="7">
        <v>869.10772416171233</v>
      </c>
      <c r="BS876" s="7">
        <v>868.24031516782338</v>
      </c>
      <c r="BT876" s="7" t="s">
        <v>220</v>
      </c>
      <c r="BU876" s="7" t="s">
        <v>221</v>
      </c>
      <c r="BV876" s="7">
        <v>24.5</v>
      </c>
      <c r="BW876" s="7" t="s">
        <v>224</v>
      </c>
      <c r="BX876" s="9">
        <v>3</v>
      </c>
      <c r="BY876" s="7" t="s">
        <v>295</v>
      </c>
      <c r="BZ876" s="7" t="s">
        <v>214</v>
      </c>
      <c r="CA876" s="25">
        <v>0</v>
      </c>
      <c r="CB876" s="25">
        <v>0</v>
      </c>
      <c r="CC876" s="25">
        <v>1</v>
      </c>
    </row>
    <row r="877" spans="1:81" x14ac:dyDescent="0.25">
      <c r="A877" s="7">
        <v>513</v>
      </c>
      <c r="B877" s="7">
        <v>44657</v>
      </c>
      <c r="C877" s="7" t="s">
        <v>1338</v>
      </c>
      <c r="D877" s="7" t="s">
        <v>1339</v>
      </c>
      <c r="E877" s="7" t="s">
        <v>1339</v>
      </c>
      <c r="F877" s="7" t="s">
        <v>373</v>
      </c>
      <c r="H877" s="7" t="s">
        <v>500</v>
      </c>
      <c r="I877" s="8">
        <v>5.5</v>
      </c>
      <c r="J877" s="7" t="s">
        <v>414</v>
      </c>
      <c r="K877" s="8">
        <v>31.183050155639648</v>
      </c>
      <c r="L877" s="8">
        <v>2.1984999179840088</v>
      </c>
      <c r="M877" s="7" t="s">
        <v>215</v>
      </c>
      <c r="N877" s="7" t="s">
        <v>295</v>
      </c>
      <c r="O877" s="7" t="s">
        <v>1038</v>
      </c>
      <c r="P877" s="7" t="s">
        <v>217</v>
      </c>
      <c r="Q877" s="7" t="s">
        <v>1340</v>
      </c>
      <c r="R877" s="7" t="s">
        <v>219</v>
      </c>
      <c r="T877" s="8">
        <v>0.43427261710166931</v>
      </c>
      <c r="U877" s="8">
        <v>0.44858622550964355</v>
      </c>
      <c r="V877" s="8">
        <v>0.49442729353904724</v>
      </c>
      <c r="W877" s="8">
        <v>0.20961497724056244</v>
      </c>
      <c r="X877" s="8">
        <v>0.2504330575466156</v>
      </c>
      <c r="Y877" s="8">
        <v>0.50981992483139038</v>
      </c>
      <c r="Z877" s="8">
        <v>0.42389717698097229</v>
      </c>
      <c r="AA877" s="8">
        <v>0.74793428182601929</v>
      </c>
      <c r="AB877" s="8">
        <v>0.75212979316711426</v>
      </c>
      <c r="AC877" s="8">
        <v>0.80444121360778809</v>
      </c>
      <c r="AD877" s="8">
        <v>0.70106726884841919</v>
      </c>
      <c r="AE877" s="8">
        <v>0.45628592371940613</v>
      </c>
      <c r="AF877" s="8">
        <v>0.71563035249710083</v>
      </c>
      <c r="AG877" s="8">
        <v>0.65173405408859253</v>
      </c>
      <c r="AH877" s="8">
        <v>1.3511858880519867E-2</v>
      </c>
      <c r="AI877" s="8">
        <v>7.0107690989971161E-2</v>
      </c>
      <c r="AJ877" s="8">
        <v>0.10997340083122253</v>
      </c>
      <c r="AK877" s="8">
        <v>0.10489701479673386</v>
      </c>
      <c r="AL877" s="8">
        <v>2.4706587195396423E-2</v>
      </c>
      <c r="AM877" s="8">
        <v>2.0469387993216515E-2</v>
      </c>
      <c r="AN877" s="8">
        <v>7.4528269469738007E-2</v>
      </c>
      <c r="AO877" s="8">
        <v>2.9548533260822296E-2</v>
      </c>
      <c r="AP877" s="8">
        <v>-0.12934832274913788</v>
      </c>
      <c r="AQ877" s="8"/>
      <c r="AR877" s="8"/>
      <c r="AS877" s="8">
        <v>-1.2940663898682221</v>
      </c>
      <c r="AT877" s="8">
        <v>-1.0135963100533758</v>
      </c>
      <c r="AU877" s="8">
        <v>-1.9438693096993873</v>
      </c>
      <c r="AV877" s="8">
        <v>-1.3575100963212376</v>
      </c>
      <c r="AW877" s="8">
        <v>-0.20163129128306692</v>
      </c>
      <c r="AX877" s="8">
        <v>-0.2501845102004524</v>
      </c>
      <c r="AY877" s="8">
        <v>-0.38293773905354711</v>
      </c>
      <c r="AZ877" s="8">
        <v>-0.52642874207211987</v>
      </c>
      <c r="BA877" s="8">
        <v>-0.32846990487349587</v>
      </c>
      <c r="BB877" s="8">
        <v>-0.3533612953533819</v>
      </c>
      <c r="BC877" s="8">
        <v>-0.32846990487349587</v>
      </c>
      <c r="BD877" s="8">
        <v>-0.3533612953533819</v>
      </c>
      <c r="BE877" s="8">
        <v>-0.74657408994186936</v>
      </c>
      <c r="BF877" s="8">
        <v>-0.64240704155899153</v>
      </c>
      <c r="BG877" s="7">
        <v>-50</v>
      </c>
      <c r="BH877" s="7">
        <v>-50</v>
      </c>
      <c r="BI877" s="7">
        <v>-50</v>
      </c>
      <c r="BJ877" s="7">
        <v>-6.6874636224988429</v>
      </c>
      <c r="BK877" s="7">
        <v>-50</v>
      </c>
      <c r="BL877" s="7">
        <v>-50</v>
      </c>
      <c r="BM877" s="7">
        <v>-42.78124393708314</v>
      </c>
      <c r="BN877" s="7">
        <v>53.986948992199544</v>
      </c>
      <c r="BO877" s="7">
        <v>56.839237829035831</v>
      </c>
      <c r="BP877" s="7">
        <v>47.571871668058414</v>
      </c>
      <c r="BQ877" s="7">
        <v>33.268405291183619</v>
      </c>
      <c r="BR877" s="7">
        <v>52.156682444652276</v>
      </c>
      <c r="BS877" s="7">
        <v>52.156682444652276</v>
      </c>
      <c r="BT877" s="7" t="s">
        <v>476</v>
      </c>
      <c r="BU877" s="7" t="s">
        <v>477</v>
      </c>
      <c r="BV877" s="7">
        <v>5.5</v>
      </c>
      <c r="BW877" s="7" t="s">
        <v>500</v>
      </c>
      <c r="BX877" s="9">
        <v>2</v>
      </c>
      <c r="BY877" s="7" t="s">
        <v>295</v>
      </c>
      <c r="BZ877" s="7" t="s">
        <v>214</v>
      </c>
      <c r="CA877" s="25">
        <v>0</v>
      </c>
      <c r="CB877" s="25">
        <v>0</v>
      </c>
      <c r="CC877" s="25">
        <v>0</v>
      </c>
    </row>
    <row r="878" spans="1:81" x14ac:dyDescent="0.25">
      <c r="A878" s="7">
        <v>513</v>
      </c>
      <c r="B878" s="7">
        <v>44657</v>
      </c>
      <c r="C878" s="7" t="s">
        <v>1343</v>
      </c>
      <c r="D878" s="7" t="s">
        <v>20664</v>
      </c>
      <c r="E878" s="7" t="s">
        <v>1344</v>
      </c>
      <c r="F878" s="7" t="s">
        <v>360</v>
      </c>
      <c r="G878" s="7">
        <v>2</v>
      </c>
      <c r="H878" s="7" t="s">
        <v>430</v>
      </c>
      <c r="I878" s="8">
        <v>16.5</v>
      </c>
      <c r="J878" s="7" t="s">
        <v>214</v>
      </c>
      <c r="K878" s="8">
        <v>30684.84765625</v>
      </c>
      <c r="L878" s="8">
        <v>1.6081598997116089</v>
      </c>
      <c r="M878" s="7" t="s">
        <v>349</v>
      </c>
      <c r="N878" s="7" t="s">
        <v>231</v>
      </c>
      <c r="O878" s="7" t="s">
        <v>3742</v>
      </c>
      <c r="P878" s="7" t="s">
        <v>469</v>
      </c>
      <c r="Q878" s="7" t="s">
        <v>1345</v>
      </c>
      <c r="R878" s="7" t="s">
        <v>242</v>
      </c>
      <c r="T878" s="8">
        <v>0.48077100515365601</v>
      </c>
      <c r="U878" s="8">
        <v>0.43597424030303955</v>
      </c>
      <c r="V878" s="8">
        <v>0.48627945780754089</v>
      </c>
      <c r="W878" s="8">
        <v>0.402605801820755</v>
      </c>
      <c r="X878" s="8">
        <v>0.15379029512405396</v>
      </c>
      <c r="Y878" s="8">
        <v>0.42599833011627197</v>
      </c>
      <c r="Z878" s="8">
        <v>0.37676188349723816</v>
      </c>
      <c r="AA878" s="8">
        <v>0.61388915777206421</v>
      </c>
      <c r="AB878" s="8">
        <v>0.55323070287704468</v>
      </c>
      <c r="AC878" s="8">
        <v>0.54788798093795776</v>
      </c>
      <c r="AD878" s="8">
        <v>0.66943055391311646</v>
      </c>
      <c r="AE878" s="8">
        <v>0.67371004819869995</v>
      </c>
      <c r="AF878" s="8">
        <v>0.67270439863204956</v>
      </c>
      <c r="AG878" s="8">
        <v>0.86864781379699707</v>
      </c>
      <c r="AH878" s="8">
        <v>12.351275444030762</v>
      </c>
      <c r="AI878" s="8">
        <v>70.947685241699219</v>
      </c>
      <c r="AJ878" s="8">
        <v>97.701057434082031</v>
      </c>
      <c r="AK878" s="8">
        <v>94.306877136230469</v>
      </c>
      <c r="AL878" s="8">
        <v>43.377765655517578</v>
      </c>
      <c r="AM878" s="8">
        <v>11.490498542785645</v>
      </c>
      <c r="AN878" s="8">
        <v>56.925762176513672</v>
      </c>
      <c r="AO878" s="8">
        <v>24.00706672668457</v>
      </c>
      <c r="AP878" s="8">
        <v>4.7610559463500977</v>
      </c>
      <c r="AQ878" s="8"/>
      <c r="AR878" s="8"/>
      <c r="AS878" s="8">
        <v>2.134869885709159</v>
      </c>
      <c r="AT878" s="8">
        <v>1.5711666638005368</v>
      </c>
      <c r="AU878" s="8">
        <v>2.2686559276363019</v>
      </c>
      <c r="AV878" s="8">
        <v>1.7121317108417946</v>
      </c>
      <c r="AW878" s="8">
        <v>2.1367635936627569</v>
      </c>
      <c r="AX878" s="8">
        <v>1.5717770256371482</v>
      </c>
      <c r="AY878" s="8">
        <v>2.3020680709510564</v>
      </c>
      <c r="AZ878" s="8">
        <v>1.7565547980320555</v>
      </c>
      <c r="BA878" s="8">
        <v>2.2508891054332625</v>
      </c>
      <c r="BB878" s="8">
        <v>1.7019402252626941</v>
      </c>
      <c r="BC878" s="8">
        <v>2.3556888984440771</v>
      </c>
      <c r="BD878" s="8">
        <v>1.8304880004563844</v>
      </c>
      <c r="BE878" s="8">
        <v>2.241489246972769</v>
      </c>
      <c r="BF878" s="8">
        <v>1.6906764040051023</v>
      </c>
      <c r="BG878" s="8">
        <v>98.390615563826429</v>
      </c>
      <c r="BH878" s="8">
        <v>89.717648156885033</v>
      </c>
      <c r="BI878" s="8">
        <v>97.786050944430883</v>
      </c>
      <c r="BJ878" s="8">
        <v>87.217314944661069</v>
      </c>
      <c r="BK878" s="8">
        <v>92.227524160261922</v>
      </c>
      <c r="BL878" s="8">
        <v>80.983943961168961</v>
      </c>
      <c r="BM878" s="8">
        <v>91.053849621872374</v>
      </c>
      <c r="BN878" s="8">
        <v>493.83716244326013</v>
      </c>
      <c r="BO878" s="8">
        <v>3155.1239985394423</v>
      </c>
      <c r="BP878" s="8">
        <v>679.34689488836989</v>
      </c>
      <c r="BQ878" s="8">
        <v>3922.3474356089864</v>
      </c>
      <c r="BR878" s="8">
        <v>2384.9723705424685</v>
      </c>
      <c r="BS878" s="8">
        <v>5835.0478257424311</v>
      </c>
      <c r="BT878" s="7" t="s">
        <v>399</v>
      </c>
      <c r="BU878" s="7" t="s">
        <v>400</v>
      </c>
      <c r="BV878" s="7">
        <v>23</v>
      </c>
      <c r="BW878" s="7" t="s">
        <v>783</v>
      </c>
      <c r="BX878" s="9">
        <v>1.8999999761581421</v>
      </c>
      <c r="BY878" s="7" t="s">
        <v>231</v>
      </c>
      <c r="BZ878" s="7" t="s">
        <v>214</v>
      </c>
      <c r="CA878" s="25">
        <v>0</v>
      </c>
      <c r="CB878" s="25">
        <v>0</v>
      </c>
      <c r="CC878" s="25">
        <v>0</v>
      </c>
    </row>
    <row r="879" spans="1:81" x14ac:dyDescent="0.25">
      <c r="A879" s="7">
        <v>513</v>
      </c>
      <c r="B879" s="7">
        <v>44657</v>
      </c>
      <c r="C879" s="7" t="s">
        <v>1346</v>
      </c>
      <c r="D879" s="7" t="s">
        <v>1346</v>
      </c>
      <c r="E879" s="7" t="s">
        <v>1346</v>
      </c>
      <c r="F879" s="7" t="s">
        <v>266</v>
      </c>
      <c r="H879" s="7" t="s">
        <v>224</v>
      </c>
      <c r="I879" s="8">
        <v>24.5</v>
      </c>
      <c r="J879" s="7" t="s">
        <v>214</v>
      </c>
      <c r="K879" s="8">
        <v>5067.14990234375</v>
      </c>
      <c r="L879" s="8">
        <v>1.6760529279708862</v>
      </c>
      <c r="M879" s="7" t="s">
        <v>429</v>
      </c>
      <c r="N879" s="7" t="s">
        <v>214</v>
      </c>
      <c r="O879" s="7" t="s">
        <v>214</v>
      </c>
      <c r="P879" s="7" t="s">
        <v>269</v>
      </c>
      <c r="Q879" s="7" t="s">
        <v>1347</v>
      </c>
      <c r="R879" s="7" t="s">
        <v>286</v>
      </c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7">
        <v>1.0176101428996303</v>
      </c>
      <c r="AT879" s="7">
        <v>0.50925735478354328</v>
      </c>
      <c r="AU879" s="7">
        <v>0.36363196839245604</v>
      </c>
      <c r="AV879" s="7">
        <v>2.9317387739515689E-2</v>
      </c>
      <c r="AW879" s="7">
        <v>-0.32769236988099876</v>
      </c>
      <c r="AX879" s="7">
        <v>-0.47113713054512396</v>
      </c>
      <c r="AY879" s="7">
        <v>-7.7906526591819913</v>
      </c>
      <c r="AZ879" s="7">
        <v>-5.5819768906992184</v>
      </c>
      <c r="BA879" s="7">
        <v>-4.8442777273310735</v>
      </c>
      <c r="BB879" s="7">
        <v>-3.6326994161207509</v>
      </c>
      <c r="BC879" s="7">
        <v>-5.7461770106042422</v>
      </c>
      <c r="BD879" s="7">
        <v>-4.1750041315419244</v>
      </c>
      <c r="BE879" s="7">
        <v>-2.8879262759510365</v>
      </c>
      <c r="BF879" s="7">
        <v>-2.2203738043973265</v>
      </c>
      <c r="BT879" s="7" t="s">
        <v>214</v>
      </c>
      <c r="BU879" s="7" t="s">
        <v>214</v>
      </c>
      <c r="BV879" s="7">
        <v>21</v>
      </c>
      <c r="BW879" s="7" t="s">
        <v>837</v>
      </c>
      <c r="BX879" s="9">
        <v>2.2000000476837158</v>
      </c>
      <c r="BY879" s="7" t="s">
        <v>214</v>
      </c>
      <c r="BZ879" s="7" t="s">
        <v>214</v>
      </c>
      <c r="CA879" s="25">
        <v>0</v>
      </c>
      <c r="CB879" s="25">
        <v>0</v>
      </c>
      <c r="CC879" s="25">
        <v>1</v>
      </c>
    </row>
    <row r="880" spans="1:81" x14ac:dyDescent="0.25">
      <c r="A880" s="7">
        <v>513</v>
      </c>
      <c r="B880" s="7">
        <v>44657</v>
      </c>
      <c r="C880" s="7" t="s">
        <v>1348</v>
      </c>
      <c r="D880" s="7" t="s">
        <v>1349</v>
      </c>
      <c r="E880" s="7" t="s">
        <v>1349</v>
      </c>
      <c r="F880" s="7" t="s">
        <v>212</v>
      </c>
      <c r="H880" s="7" t="s">
        <v>245</v>
      </c>
      <c r="I880" s="8">
        <v>12.5</v>
      </c>
      <c r="J880" s="7" t="s">
        <v>214</v>
      </c>
      <c r="K880" s="8">
        <v>524.5606689453125</v>
      </c>
      <c r="L880" s="8">
        <v>3.6062095165252686</v>
      </c>
      <c r="M880" s="7" t="s">
        <v>282</v>
      </c>
      <c r="N880" s="7" t="s">
        <v>295</v>
      </c>
      <c r="O880" s="7" t="s">
        <v>283</v>
      </c>
      <c r="P880" s="7" t="s">
        <v>217</v>
      </c>
      <c r="Q880" s="7" t="s">
        <v>1350</v>
      </c>
      <c r="R880" s="7" t="s">
        <v>286</v>
      </c>
      <c r="T880" s="8">
        <v>0.72285079956054688</v>
      </c>
      <c r="U880" s="8">
        <v>0.72348570823669434</v>
      </c>
      <c r="V880" s="8">
        <v>0.69967889785766602</v>
      </c>
      <c r="W880" s="8">
        <v>0.68980836868286133</v>
      </c>
      <c r="X880" s="8">
        <v>0.30491948127746582</v>
      </c>
      <c r="Y880" s="8">
        <v>0.60215085744857788</v>
      </c>
      <c r="Z880" s="8">
        <v>0.54466152191162109</v>
      </c>
      <c r="AA880" s="8">
        <v>0.75495809316635132</v>
      </c>
      <c r="AB880" s="8">
        <v>0.75647372007369995</v>
      </c>
      <c r="AC880" s="8">
        <v>0.83182698488235474</v>
      </c>
      <c r="AD880" s="8">
        <v>0.88460808992385864</v>
      </c>
      <c r="AE880" s="8">
        <v>0.57824331521987915</v>
      </c>
      <c r="AF880" s="8">
        <v>0.74244588613510132</v>
      </c>
      <c r="AG880" s="8">
        <v>0.68670910596847534</v>
      </c>
      <c r="AH880" s="8">
        <v>0.15964114665985107</v>
      </c>
      <c r="AI880" s="8">
        <v>1.3787376880645752</v>
      </c>
      <c r="AJ880" s="8">
        <v>2.0955665111541748</v>
      </c>
      <c r="AK880" s="8">
        <v>1.753836989402771</v>
      </c>
      <c r="AL880" s="8">
        <v>0.9606134295463562</v>
      </c>
      <c r="AM880" s="8">
        <v>0.29446125030517578</v>
      </c>
      <c r="AN880" s="8">
        <v>1.0400142669677734</v>
      </c>
      <c r="AO880" s="8">
        <v>0.44857168197631836</v>
      </c>
      <c r="AP880" s="8">
        <v>0.82201051712036133</v>
      </c>
      <c r="AQ880" s="8"/>
      <c r="AR880" s="8"/>
      <c r="AS880" s="8">
        <v>-4.1787132791213905E-2</v>
      </c>
      <c r="AT880" s="8">
        <v>-0.64332680020630317</v>
      </c>
      <c r="AU880" s="8">
        <v>1.8465179371435318E-3</v>
      </c>
      <c r="AV880" s="8">
        <v>-0.63031554224070629</v>
      </c>
      <c r="AW880" s="8">
        <v>-0.72535562900644468</v>
      </c>
      <c r="AX880" s="8">
        <v>-0.77744906298148164</v>
      </c>
      <c r="AY880" s="8">
        <v>-2.0361945634403473</v>
      </c>
      <c r="AZ880" s="8">
        <v>-1.4662610514386638</v>
      </c>
      <c r="BA880" s="8">
        <v>-0.54073182256370511</v>
      </c>
      <c r="BB880" s="8">
        <v>-0.52909865578539717</v>
      </c>
      <c r="BC880" s="8">
        <v>0.20329163209082138</v>
      </c>
      <c r="BD880" s="8">
        <v>0.26135281666457727</v>
      </c>
      <c r="BE880" s="8">
        <v>-0.52315516629562431</v>
      </c>
      <c r="BF880" s="8">
        <v>-0.63084971599799589</v>
      </c>
      <c r="BG880" s="7">
        <v>57.905415057759427</v>
      </c>
      <c r="BH880" s="7">
        <v>62.306041732971948</v>
      </c>
      <c r="BI880" s="7">
        <v>51.226787749213322</v>
      </c>
      <c r="BJ880" s="7">
        <v>31.570152546363573</v>
      </c>
      <c r="BK880" s="7">
        <v>34.931814499376074</v>
      </c>
      <c r="BL880" s="7">
        <v>34.230701670592119</v>
      </c>
      <c r="BM880" s="7">
        <v>45.361818876046073</v>
      </c>
      <c r="BN880" s="7">
        <v>220.81163636276997</v>
      </c>
      <c r="BO880" s="7">
        <v>197.72767963748925</v>
      </c>
      <c r="BP880" s="7">
        <v>255.84508844884374</v>
      </c>
      <c r="BQ880" s="7">
        <v>358.95606556105213</v>
      </c>
      <c r="BR880" s="7">
        <v>341.3221091326497</v>
      </c>
      <c r="BS880" s="7">
        <v>344.99987127738024</v>
      </c>
      <c r="BT880" s="7" t="s">
        <v>622</v>
      </c>
      <c r="BU880" s="7" t="s">
        <v>623</v>
      </c>
      <c r="BV880" s="7">
        <v>16.5</v>
      </c>
      <c r="BW880" s="7" t="s">
        <v>430</v>
      </c>
      <c r="BX880" s="9">
        <v>0</v>
      </c>
      <c r="BY880" s="7" t="s">
        <v>295</v>
      </c>
      <c r="BZ880" s="7" t="s">
        <v>214</v>
      </c>
      <c r="CA880" s="25">
        <v>0</v>
      </c>
      <c r="CB880" s="25">
        <v>0</v>
      </c>
      <c r="CC880" s="25">
        <v>0</v>
      </c>
    </row>
    <row r="881" spans="1:81" x14ac:dyDescent="0.25">
      <c r="A881" s="7">
        <v>513</v>
      </c>
      <c r="B881" s="7">
        <v>44657</v>
      </c>
      <c r="C881" s="7" t="s">
        <v>1351</v>
      </c>
      <c r="D881" s="7" t="s">
        <v>1351</v>
      </c>
      <c r="E881" s="7" t="s">
        <v>1351</v>
      </c>
      <c r="F881" s="7" t="s">
        <v>212</v>
      </c>
      <c r="H881" s="7" t="s">
        <v>255</v>
      </c>
      <c r="I881" s="8">
        <v>11.5</v>
      </c>
      <c r="J881" s="7" t="s">
        <v>214</v>
      </c>
      <c r="K881" s="8">
        <v>147.87882995605469</v>
      </c>
      <c r="L881" s="8">
        <v>6.4433813095092773</v>
      </c>
      <c r="M881" s="7" t="s">
        <v>239</v>
      </c>
      <c r="N881" s="7" t="s">
        <v>231</v>
      </c>
      <c r="O881" s="7" t="s">
        <v>256</v>
      </c>
      <c r="P881" s="7" t="s">
        <v>217</v>
      </c>
      <c r="Q881" s="7" t="s">
        <v>1352</v>
      </c>
      <c r="R881" s="7" t="s">
        <v>242</v>
      </c>
      <c r="T881" s="8">
        <v>0.91562294960021973</v>
      </c>
      <c r="U881" s="8">
        <v>0.8833579421043396</v>
      </c>
      <c r="V881" s="8">
        <v>0.90421551465988159</v>
      </c>
      <c r="W881" s="8">
        <v>0.79702246189117432</v>
      </c>
      <c r="X881" s="8">
        <v>0.43740102648735046</v>
      </c>
      <c r="Y881" s="8">
        <v>0.83946502208709717</v>
      </c>
      <c r="Z881" s="8">
        <v>0.72187292575836182</v>
      </c>
      <c r="AA881" s="8">
        <v>0.96563327312469482</v>
      </c>
      <c r="AB881" s="8">
        <v>0.95530694723129272</v>
      </c>
      <c r="AC881" s="8">
        <v>0.9407384991645813</v>
      </c>
      <c r="AD881" s="8">
        <v>0.81713485717773438</v>
      </c>
      <c r="AE881" s="8">
        <v>0.78982812166213989</v>
      </c>
      <c r="AF881" s="8">
        <v>0.91804778575897217</v>
      </c>
      <c r="AG881" s="8">
        <v>0.87718409299850464</v>
      </c>
      <c r="AH881" s="8">
        <v>5.5133603513240814E-2</v>
      </c>
      <c r="AI881" s="8">
        <v>0.60314428806304932</v>
      </c>
      <c r="AJ881" s="8">
        <v>0.88364887237548828</v>
      </c>
      <c r="AK881" s="8">
        <v>0.78276956081390381</v>
      </c>
      <c r="AL881" s="8">
        <v>0.38332071900367737</v>
      </c>
      <c r="AM881" s="8">
        <v>0.14587950706481934</v>
      </c>
      <c r="AN881" s="8">
        <v>0.50073522329330444</v>
      </c>
      <c r="AO881" s="8">
        <v>0.20532293617725372</v>
      </c>
      <c r="AP881" s="8">
        <v>-0.13503584265708923</v>
      </c>
      <c r="AQ881" s="8"/>
      <c r="AR881" s="8"/>
      <c r="AS881" s="8">
        <v>2.6118096541828937</v>
      </c>
      <c r="AT881" s="8">
        <v>2.5196359140769857</v>
      </c>
      <c r="AU881" s="8">
        <v>2.5743908563030589</v>
      </c>
      <c r="AV881" s="8">
        <v>1.8828305148344076</v>
      </c>
      <c r="AW881" s="8">
        <v>0.44829983776059545</v>
      </c>
      <c r="AX881" s="8">
        <v>0.68619780099842453</v>
      </c>
      <c r="AY881" s="8">
        <v>1.5384867702831866</v>
      </c>
      <c r="AZ881" s="8">
        <v>1.0183044009936304</v>
      </c>
      <c r="BA881" s="8">
        <v>0.26436489759413478</v>
      </c>
      <c r="BB881" s="8">
        <v>0.56905014182023317</v>
      </c>
      <c r="BC881" s="8">
        <v>0.5954451564515123</v>
      </c>
      <c r="BD881" s="8">
        <v>0.55687331591167921</v>
      </c>
      <c r="BE881" s="8">
        <v>1.3387995287625636</v>
      </c>
      <c r="BF881" s="8">
        <v>1.2054820147725602</v>
      </c>
      <c r="BG881" s="7">
        <v>-22.102764659319678</v>
      </c>
      <c r="BH881" s="7">
        <v>-12.269663294570163</v>
      </c>
      <c r="BI881" s="7">
        <v>-41.79096013435192</v>
      </c>
      <c r="BJ881" s="7">
        <v>-7.3856855195513704</v>
      </c>
      <c r="BK881" s="7">
        <v>-32.17469205934318</v>
      </c>
      <c r="BL881" s="7">
        <v>-4.9041980116255361</v>
      </c>
      <c r="BM881" s="7">
        <v>-20.104660613126978</v>
      </c>
      <c r="BN881" s="7">
        <v>180.56413972219698</v>
      </c>
      <c r="BO881" s="7">
        <v>166.02306447561256</v>
      </c>
      <c r="BP881" s="7">
        <v>209.67881283013557</v>
      </c>
      <c r="BQ881" s="7">
        <v>158.80069528660101</v>
      </c>
      <c r="BR881" s="7">
        <v>195.45838811537502</v>
      </c>
      <c r="BS881" s="7">
        <v>155.13110059437463</v>
      </c>
      <c r="BT881" s="7" t="s">
        <v>627</v>
      </c>
      <c r="BU881" s="7" t="s">
        <v>628</v>
      </c>
      <c r="BV881" s="7">
        <v>11.5</v>
      </c>
      <c r="BW881" s="7" t="s">
        <v>255</v>
      </c>
      <c r="BX881" s="9">
        <v>0</v>
      </c>
      <c r="BY881" s="7" t="s">
        <v>231</v>
      </c>
      <c r="BZ881" s="7" t="s">
        <v>214</v>
      </c>
      <c r="CA881" s="25">
        <v>0</v>
      </c>
      <c r="CB881" s="25">
        <v>0</v>
      </c>
      <c r="CC881" s="25">
        <v>0</v>
      </c>
    </row>
    <row r="882" spans="1:81" x14ac:dyDescent="0.25">
      <c r="A882" s="7">
        <v>513</v>
      </c>
      <c r="B882" s="7">
        <v>44657</v>
      </c>
      <c r="C882" s="7" t="s">
        <v>1353</v>
      </c>
      <c r="D882" s="7" t="s">
        <v>1353</v>
      </c>
      <c r="E882" s="7" t="s">
        <v>1353</v>
      </c>
      <c r="F882" s="7" t="s">
        <v>212</v>
      </c>
      <c r="H882" s="7" t="s">
        <v>354</v>
      </c>
      <c r="I882" s="8">
        <v>7.5</v>
      </c>
      <c r="J882" s="7" t="s">
        <v>214</v>
      </c>
      <c r="K882" s="8">
        <v>49.090263366699219</v>
      </c>
      <c r="L882" s="8">
        <v>4.3466196060180664</v>
      </c>
      <c r="M882" s="7" t="s">
        <v>349</v>
      </c>
      <c r="N882" s="7" t="s">
        <v>231</v>
      </c>
      <c r="O882" s="7" t="s">
        <v>350</v>
      </c>
      <c r="P882" s="7" t="s">
        <v>217</v>
      </c>
      <c r="Q882" s="7" t="s">
        <v>1354</v>
      </c>
      <c r="R882" s="7" t="s">
        <v>242</v>
      </c>
      <c r="T882" s="8">
        <v>0.37565112113952637</v>
      </c>
      <c r="U882" s="8">
        <v>0.48460018634796143</v>
      </c>
      <c r="V882" s="8">
        <v>0.40479749441146851</v>
      </c>
      <c r="W882" s="8">
        <v>0.29063159227371216</v>
      </c>
      <c r="X882" s="8">
        <v>0.15426932275295258</v>
      </c>
      <c r="Y882" s="8">
        <v>0.33297514915466309</v>
      </c>
      <c r="Z882" s="8">
        <v>0.1752346009016037</v>
      </c>
      <c r="AA882" s="8">
        <v>0.82233214378356934</v>
      </c>
      <c r="AB882" s="8">
        <v>0.85521823167800903</v>
      </c>
      <c r="AC882" s="8">
        <v>0.61835563182830811</v>
      </c>
      <c r="AD882" s="8">
        <v>0.20939335227012634</v>
      </c>
      <c r="AE882" s="8">
        <v>0.32943093776702881</v>
      </c>
      <c r="AF882" s="8">
        <v>0.80329912900924683</v>
      </c>
      <c r="AG882" s="8">
        <v>0.77610433101654053</v>
      </c>
      <c r="AH882" s="8">
        <v>7.135867141187191E-3</v>
      </c>
      <c r="AI882" s="8">
        <v>3.2027244567871094E-2</v>
      </c>
      <c r="AJ882" s="8">
        <v>6.2741793692111969E-2</v>
      </c>
      <c r="AK882" s="8">
        <v>4.5355521142482758E-2</v>
      </c>
      <c r="AL882" s="8">
        <v>1.8091099336743355E-2</v>
      </c>
      <c r="AM882" s="8">
        <v>6.6592367365956306E-3</v>
      </c>
      <c r="AN882" s="8">
        <v>2.5706782937049866E-2</v>
      </c>
      <c r="AO882" s="8">
        <v>6.45099813118577E-3</v>
      </c>
      <c r="AP882" s="8">
        <v>-1.4109889268875122</v>
      </c>
      <c r="AQ882" s="8"/>
      <c r="AR882" s="8"/>
      <c r="AS882" s="8">
        <v>-1.359198075955619</v>
      </c>
      <c r="AT882" s="8">
        <v>-0.65345242069237364</v>
      </c>
      <c r="AU882" s="8">
        <v>-1.3577500999831882</v>
      </c>
      <c r="AV882" s="8">
        <v>-0.67659534978970959</v>
      </c>
      <c r="AW882" s="8">
        <v>-1.9759928925710513</v>
      </c>
      <c r="AX882" s="8">
        <v>-1.3046167648324754</v>
      </c>
      <c r="AY882" s="8">
        <v>-2.1177469052926052</v>
      </c>
      <c r="AZ882" s="8">
        <v>-1.4082146988059412</v>
      </c>
      <c r="BA882" s="8">
        <v>-1.9151885009183278</v>
      </c>
      <c r="BB882" s="8">
        <v>-1.1684895083534375</v>
      </c>
      <c r="BC882" s="8">
        <v>-1.3610152247940581</v>
      </c>
      <c r="BD882" s="8">
        <v>-0.67059581189874229</v>
      </c>
      <c r="BE882" s="8">
        <v>-1.6811486165858085</v>
      </c>
      <c r="BF882" s="8">
        <v>-0.98032742572878007</v>
      </c>
      <c r="BG882" s="8">
        <v>-50</v>
      </c>
      <c r="BH882" s="8">
        <v>-50</v>
      </c>
      <c r="BI882" s="8">
        <v>-50</v>
      </c>
      <c r="BJ882" s="8">
        <v>-50</v>
      </c>
      <c r="BK882" s="8">
        <v>-45.295167553653151</v>
      </c>
      <c r="BL882" s="8">
        <v>-40.739179776384802</v>
      </c>
      <c r="BM882" s="8">
        <v>-47.672391221672996</v>
      </c>
      <c r="BN882" s="8">
        <v>80.736457668017479</v>
      </c>
      <c r="BO882" s="8">
        <v>82.522475951237084</v>
      </c>
      <c r="BP882" s="8">
        <v>81.870023020099964</v>
      </c>
      <c r="BQ882" s="8">
        <v>79.341750775551901</v>
      </c>
      <c r="BR882" s="8">
        <v>71.325780411175245</v>
      </c>
      <c r="BS882" s="8">
        <v>69.089234012359583</v>
      </c>
      <c r="BT882" s="7" t="s">
        <v>1951</v>
      </c>
      <c r="BU882" s="7" t="s">
        <v>19041</v>
      </c>
      <c r="BV882" s="7">
        <v>6.5</v>
      </c>
      <c r="BW882" s="7" t="s">
        <v>402</v>
      </c>
      <c r="BX882" s="9">
        <v>0</v>
      </c>
      <c r="BY882" s="7" t="s">
        <v>231</v>
      </c>
      <c r="BZ882" s="7" t="s">
        <v>214</v>
      </c>
      <c r="CA882" s="25">
        <v>0</v>
      </c>
      <c r="CB882" s="25">
        <v>0</v>
      </c>
      <c r="CC882" s="25">
        <v>0</v>
      </c>
    </row>
    <row r="883" spans="1:81" x14ac:dyDescent="0.25">
      <c r="A883" s="7">
        <v>513</v>
      </c>
      <c r="B883" s="7">
        <v>44657</v>
      </c>
      <c r="C883" s="7" t="s">
        <v>1384</v>
      </c>
      <c r="D883" s="7" t="s">
        <v>1384</v>
      </c>
      <c r="E883" s="7" t="s">
        <v>1384</v>
      </c>
      <c r="F883" s="7" t="s">
        <v>409</v>
      </c>
      <c r="H883" s="7" t="s">
        <v>224</v>
      </c>
      <c r="I883" s="8">
        <v>24.5</v>
      </c>
      <c r="J883" s="7" t="s">
        <v>214</v>
      </c>
      <c r="K883" s="8">
        <v>81.978286743164063</v>
      </c>
      <c r="L883" s="8">
        <v>3.5236001014709473</v>
      </c>
      <c r="M883" s="7" t="s">
        <v>761</v>
      </c>
      <c r="N883" s="7" t="s">
        <v>214</v>
      </c>
      <c r="O883" s="7" t="s">
        <v>343</v>
      </c>
      <c r="P883" s="7" t="s">
        <v>217</v>
      </c>
      <c r="Q883" s="7" t="s">
        <v>1385</v>
      </c>
      <c r="R883" s="7" t="s">
        <v>242</v>
      </c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>
        <v>0.82565681649861233</v>
      </c>
      <c r="AT883" s="8">
        <v>2.377022414122949</v>
      </c>
      <c r="AU883" s="8">
        <v>-1.6798555196823888</v>
      </c>
      <c r="AV883" s="8">
        <v>-0.95235483511165087</v>
      </c>
      <c r="AW883" s="8">
        <v>1.5096787728728569</v>
      </c>
      <c r="AX883" s="8">
        <v>1.920273700966624</v>
      </c>
      <c r="AY883" s="8">
        <v>0.9004205754590775</v>
      </c>
      <c r="AZ883" s="8">
        <v>1.1657630027724137</v>
      </c>
      <c r="BA883" s="8">
        <v>0.4001752882737849</v>
      </c>
      <c r="BB883" s="8">
        <v>1.6480569725091128</v>
      </c>
      <c r="BC883" s="8">
        <v>0.4001752882737849</v>
      </c>
      <c r="BD883" s="8">
        <v>1.6480569725091128</v>
      </c>
      <c r="BE883" s="8">
        <v>0.39270853694928792</v>
      </c>
      <c r="BF883" s="8">
        <v>1.3011363712947601</v>
      </c>
      <c r="BT883" s="7" t="s">
        <v>352</v>
      </c>
      <c r="BU883" s="7" t="s">
        <v>353</v>
      </c>
      <c r="BV883" s="7">
        <v>9.5</v>
      </c>
      <c r="BW883" s="7" t="s">
        <v>213</v>
      </c>
      <c r="BX883" s="9">
        <v>0</v>
      </c>
      <c r="BY883" s="7" t="s">
        <v>214</v>
      </c>
      <c r="BZ883" s="7" t="s">
        <v>214</v>
      </c>
      <c r="CA883" s="25">
        <v>0</v>
      </c>
      <c r="CB883" s="25">
        <v>0</v>
      </c>
      <c r="CC883" s="25">
        <v>0</v>
      </c>
    </row>
    <row r="884" spans="1:81" x14ac:dyDescent="0.25">
      <c r="A884" s="7">
        <v>513</v>
      </c>
      <c r="B884" s="7">
        <v>44657</v>
      </c>
      <c r="C884" s="7" t="s">
        <v>1386</v>
      </c>
      <c r="D884" s="7" t="s">
        <v>1386</v>
      </c>
      <c r="E884" s="7" t="s">
        <v>1386</v>
      </c>
      <c r="F884" s="7" t="s">
        <v>212</v>
      </c>
      <c r="G884" s="7">
        <v>2</v>
      </c>
      <c r="H884" s="7" t="s">
        <v>500</v>
      </c>
      <c r="I884" s="8">
        <v>5.5</v>
      </c>
      <c r="J884" s="7" t="s">
        <v>379</v>
      </c>
      <c r="K884" s="8">
        <v>41.482044219970703</v>
      </c>
      <c r="L884" s="8">
        <v>3.9788243770599365</v>
      </c>
      <c r="M884" s="7" t="s">
        <v>215</v>
      </c>
      <c r="N884" s="7" t="s">
        <v>231</v>
      </c>
      <c r="O884" s="7" t="s">
        <v>1038</v>
      </c>
      <c r="P884" s="7" t="s">
        <v>531</v>
      </c>
      <c r="Q884" s="7" t="s">
        <v>1387</v>
      </c>
      <c r="R884" s="7" t="s">
        <v>219</v>
      </c>
      <c r="T884" s="8">
        <v>0.7103002667427063</v>
      </c>
      <c r="U884" s="8">
        <v>0.77087950706481934</v>
      </c>
      <c r="V884" s="8">
        <v>0.71128499507904053</v>
      </c>
      <c r="W884" s="8">
        <v>0.47991940379142761</v>
      </c>
      <c r="X884" s="8">
        <v>0.33432158827781677</v>
      </c>
      <c r="Y884" s="8">
        <v>0.74653327465057373</v>
      </c>
      <c r="Z884" s="8">
        <v>0.64854532480239868</v>
      </c>
      <c r="AA884" s="8">
        <v>0.86290144920349121</v>
      </c>
      <c r="AB884" s="8">
        <v>0.89020216464996338</v>
      </c>
      <c r="AC884" s="8">
        <v>0.89104127883911133</v>
      </c>
      <c r="AD884" s="8">
        <v>0.69780975580215454</v>
      </c>
      <c r="AE884" s="8">
        <v>0.61193561553955078</v>
      </c>
      <c r="AF884" s="8">
        <v>0.86685663461685181</v>
      </c>
      <c r="AG884" s="8">
        <v>0.8376014232635498</v>
      </c>
      <c r="AH884" s="8">
        <v>1.5068979933857918E-2</v>
      </c>
      <c r="AI884" s="8">
        <v>0.12788334488868713</v>
      </c>
      <c r="AJ884" s="8">
        <v>0.21076425909996033</v>
      </c>
      <c r="AK884" s="8">
        <v>0.1682957261800766</v>
      </c>
      <c r="AL884" s="8">
        <v>6.3085205852985382E-2</v>
      </c>
      <c r="AM884" s="8">
        <v>3.0475189909338951E-2</v>
      </c>
      <c r="AN884" s="8">
        <v>0.12170884758234024</v>
      </c>
      <c r="AO884" s="8">
        <v>5.0417870283126831E-2</v>
      </c>
      <c r="AP884" s="8">
        <v>-3.2762235496193171E-3</v>
      </c>
      <c r="AQ884" s="8"/>
      <c r="AR884" s="8"/>
      <c r="AS884" s="8">
        <v>-8.9445140671211371E-2</v>
      </c>
      <c r="AT884" s="8">
        <v>-1.7417674830557059</v>
      </c>
      <c r="AU884" s="8">
        <v>-0.1604775319219213</v>
      </c>
      <c r="AV884" s="8">
        <v>-1.7596517567451104</v>
      </c>
      <c r="AW884" s="8">
        <v>-1.1354599344342835E-2</v>
      </c>
      <c r="AX884" s="8">
        <v>-3.5142505140676787E-2</v>
      </c>
      <c r="AY884" s="8">
        <v>-8.028663502457678E-3</v>
      </c>
      <c r="AZ884" s="8">
        <v>-1.2820170078020106</v>
      </c>
      <c r="BA884" s="8">
        <v>-2.1224452543927314E-2</v>
      </c>
      <c r="BB884" s="8">
        <v>-0.2580100195008071</v>
      </c>
      <c r="BC884" s="8">
        <v>-2.2144211633184776E-2</v>
      </c>
      <c r="BD884" s="8">
        <v>-2.3506939817149868</v>
      </c>
      <c r="BE884" s="8">
        <v>-5.2112433269507541E-2</v>
      </c>
      <c r="BF884" s="8">
        <v>-1.2378804589932162</v>
      </c>
      <c r="BG884" s="8">
        <v>-30.145343623660192</v>
      </c>
      <c r="BH884" s="8">
        <v>-40.253598121304492</v>
      </c>
      <c r="BI884" s="8">
        <v>-14.6806348688956</v>
      </c>
      <c r="BJ884" s="8">
        <v>-16.862883771003684</v>
      </c>
      <c r="BK884" s="8">
        <v>-25.733153766666305</v>
      </c>
      <c r="BL884" s="8">
        <v>-29.782659354032674</v>
      </c>
      <c r="BM884" s="8">
        <v>-26.243045584260493</v>
      </c>
      <c r="BN884" s="8">
        <v>53.986948992199544</v>
      </c>
      <c r="BO884" s="8">
        <v>58.180059592779529</v>
      </c>
      <c r="BP884" s="8">
        <v>47.571871668058414</v>
      </c>
      <c r="BQ884" s="8">
        <v>48.477113122620715</v>
      </c>
      <c r="BR884" s="8">
        <v>52.156682444652276</v>
      </c>
      <c r="BS884" s="8">
        <v>53.83650014309378</v>
      </c>
      <c r="BT884" s="7" t="s">
        <v>220</v>
      </c>
      <c r="BU884" s="7" t="s">
        <v>221</v>
      </c>
      <c r="BV884" s="7">
        <v>5.5</v>
      </c>
      <c r="BW884" s="7" t="s">
        <v>500</v>
      </c>
      <c r="BX884" s="9">
        <v>1</v>
      </c>
      <c r="BY884" s="7" t="s">
        <v>231</v>
      </c>
      <c r="BZ884" s="7" t="s">
        <v>214</v>
      </c>
      <c r="CA884" s="25">
        <v>0</v>
      </c>
      <c r="CB884" s="25">
        <v>0</v>
      </c>
      <c r="CC884" s="25">
        <v>0</v>
      </c>
    </row>
    <row r="885" spans="1:81" x14ac:dyDescent="0.25">
      <c r="A885" s="7">
        <v>513</v>
      </c>
      <c r="B885" s="7">
        <v>44657</v>
      </c>
      <c r="C885" s="7" t="s">
        <v>1388</v>
      </c>
      <c r="D885" s="7" t="s">
        <v>1388</v>
      </c>
      <c r="E885" s="7" t="s">
        <v>1386</v>
      </c>
      <c r="F885" s="7" t="s">
        <v>212</v>
      </c>
      <c r="H885" s="7" t="s">
        <v>213</v>
      </c>
      <c r="I885" s="8">
        <v>9.5</v>
      </c>
      <c r="J885" s="7" t="s">
        <v>214</v>
      </c>
      <c r="K885" s="8">
        <v>196.10017395019531</v>
      </c>
      <c r="L885" s="8">
        <v>3.9944000244140625</v>
      </c>
      <c r="M885" s="7" t="s">
        <v>215</v>
      </c>
      <c r="N885" s="7" t="s">
        <v>295</v>
      </c>
      <c r="O885" s="7" t="s">
        <v>256</v>
      </c>
      <c r="P885" s="7" t="s">
        <v>531</v>
      </c>
      <c r="Q885" s="7" t="s">
        <v>1387</v>
      </c>
      <c r="R885" s="7" t="s">
        <v>219</v>
      </c>
      <c r="T885" s="8">
        <v>0.69937235116958618</v>
      </c>
      <c r="U885" s="8">
        <v>0.78502333164215088</v>
      </c>
      <c r="V885" s="8">
        <v>0.707893967628479</v>
      </c>
      <c r="W885" s="8">
        <v>0.4875657856464386</v>
      </c>
      <c r="X885" s="8">
        <v>0.37428298592567444</v>
      </c>
      <c r="Y885" s="8">
        <v>0.72549325227737427</v>
      </c>
      <c r="Z885" s="8">
        <v>0.62492090463638306</v>
      </c>
      <c r="AA885" s="8">
        <v>0.78848618268966675</v>
      </c>
      <c r="AB885" s="8">
        <v>0.84907257556915283</v>
      </c>
      <c r="AC885" s="8">
        <v>0.83231288194656372</v>
      </c>
      <c r="AD885" s="8">
        <v>0.67231643199920654</v>
      </c>
      <c r="AE885" s="8">
        <v>0.70365780591964722</v>
      </c>
      <c r="AF885" s="8">
        <v>0.89550179243087769</v>
      </c>
      <c r="AG885" s="8">
        <v>0.83879494667053223</v>
      </c>
      <c r="AH885" s="8">
        <v>4.4687710702419281E-2</v>
      </c>
      <c r="AI885" s="8">
        <v>0.37340894341468811</v>
      </c>
      <c r="AJ885" s="8">
        <v>0.63649839162826538</v>
      </c>
      <c r="AK885" s="8">
        <v>0.49670886993408203</v>
      </c>
      <c r="AL885" s="8">
        <v>0.19006259739398956</v>
      </c>
      <c r="AM885" s="8">
        <v>0.10117805004119873</v>
      </c>
      <c r="AN885" s="8">
        <v>0.35076045989990234</v>
      </c>
      <c r="AO885" s="8">
        <v>0.14406996965408325</v>
      </c>
      <c r="AP885" s="8">
        <v>0.16585004329681396</v>
      </c>
      <c r="AQ885" s="8"/>
      <c r="AR885" s="8"/>
      <c r="AS885" s="8">
        <v>-1.0071377005809523</v>
      </c>
      <c r="AT885" s="8">
        <v>-2.8508690981412776</v>
      </c>
      <c r="AU885" s="8">
        <v>-0.987526594952568</v>
      </c>
      <c r="AV885" s="8">
        <v>-2.7791254739229463</v>
      </c>
      <c r="AW885" s="8">
        <v>-9.5734970156326968E-3</v>
      </c>
      <c r="AX885" s="8">
        <v>-0.88075960010579757</v>
      </c>
      <c r="AY885" s="8">
        <v>-0.41985507881878259</v>
      </c>
      <c r="AZ885" s="8">
        <v>-2.1446859002679068</v>
      </c>
      <c r="BA885" s="8">
        <v>1.1142774679422877E-2</v>
      </c>
      <c r="BB885" s="8">
        <v>-1.0535650947181758</v>
      </c>
      <c r="BC885" s="8">
        <v>-0.36175135072533954</v>
      </c>
      <c r="BD885" s="8">
        <v>-2.1114521791704015</v>
      </c>
      <c r="BE885" s="8">
        <v>-0.46245024123564199</v>
      </c>
      <c r="BF885" s="8">
        <v>-1.9700762243877508</v>
      </c>
      <c r="BG885" s="7">
        <v>38.42950884970783</v>
      </c>
      <c r="BH885" s="7">
        <v>40.311267191734665</v>
      </c>
      <c r="BI885" s="7">
        <v>45.730850161979284</v>
      </c>
      <c r="BJ885" s="7">
        <v>30.861284148884412</v>
      </c>
      <c r="BK885" s="7">
        <v>42.43517917121666</v>
      </c>
      <c r="BL885" s="7">
        <v>29.571239027452506</v>
      </c>
      <c r="BM885" s="7">
        <v>37.889888091829228</v>
      </c>
      <c r="BN885" s="7">
        <v>120.73984024771256</v>
      </c>
      <c r="BO885" s="7">
        <v>117.04970886567561</v>
      </c>
      <c r="BP885" s="7">
        <v>106.42189723365075</v>
      </c>
      <c r="BQ885" s="7">
        <v>135.58114205096894</v>
      </c>
      <c r="BR885" s="7">
        <v>112.8847137793624</v>
      </c>
      <c r="BS885" s="7">
        <v>138.1109227781329</v>
      </c>
      <c r="BT885" s="7" t="s">
        <v>220</v>
      </c>
      <c r="BU885" s="7" t="s">
        <v>221</v>
      </c>
      <c r="BV885" s="7">
        <v>11.5</v>
      </c>
      <c r="BW885" s="7" t="s">
        <v>255</v>
      </c>
      <c r="BX885" s="9">
        <v>1</v>
      </c>
      <c r="BY885" s="7" t="s">
        <v>295</v>
      </c>
      <c r="BZ885" s="7" t="s">
        <v>214</v>
      </c>
      <c r="CA885" s="25">
        <v>0</v>
      </c>
      <c r="CB885" s="25">
        <v>0</v>
      </c>
      <c r="CC885" s="25">
        <v>0</v>
      </c>
    </row>
    <row r="886" spans="1:81" x14ac:dyDescent="0.25">
      <c r="A886" s="7">
        <v>513</v>
      </c>
      <c r="B886" s="7">
        <v>44657</v>
      </c>
      <c r="C886" s="7" t="s">
        <v>1389</v>
      </c>
      <c r="D886" s="7" t="s">
        <v>1389</v>
      </c>
      <c r="E886" s="7" t="s">
        <v>1389</v>
      </c>
      <c r="F886" s="7" t="s">
        <v>360</v>
      </c>
      <c r="H886" s="7" t="s">
        <v>224</v>
      </c>
      <c r="I886" s="8">
        <v>24.5</v>
      </c>
      <c r="J886" s="7" t="s">
        <v>214</v>
      </c>
      <c r="K886" s="8">
        <v>310.7421875</v>
      </c>
      <c r="L886" s="8">
        <v>1.0979000329971313</v>
      </c>
      <c r="M886" s="7" t="s">
        <v>361</v>
      </c>
      <c r="N886" s="7" t="s">
        <v>214</v>
      </c>
      <c r="O886" s="7" t="s">
        <v>214</v>
      </c>
      <c r="P886" s="7" t="s">
        <v>362</v>
      </c>
      <c r="Q886" s="7" t="s">
        <v>1390</v>
      </c>
      <c r="R886" s="7" t="s">
        <v>242</v>
      </c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>
        <v>0.45208734878827816</v>
      </c>
      <c r="AT886" s="8">
        <v>1.8091086345653975</v>
      </c>
      <c r="AU886" s="8">
        <v>-0.86539044288313616</v>
      </c>
      <c r="AV886" s="8">
        <v>-0.12033123776820027</v>
      </c>
      <c r="AW886" s="8">
        <v>1.3537574242736883</v>
      </c>
      <c r="AX886" s="8">
        <v>1.8375275666825466</v>
      </c>
      <c r="AY886" s="8">
        <v>-0.88759128344430005</v>
      </c>
      <c r="AZ886" s="8">
        <v>-0.16555283671736873</v>
      </c>
      <c r="BA886" s="8">
        <v>1.970059399282182</v>
      </c>
      <c r="BB886" s="8">
        <v>2.1495422963817177</v>
      </c>
      <c r="BC886" s="8">
        <v>0.35274493085878855</v>
      </c>
      <c r="BD886" s="8">
        <v>0.96258313323869105</v>
      </c>
      <c r="BE886" s="8">
        <v>0.3959445628125835</v>
      </c>
      <c r="BF886" s="8">
        <v>1.0788129260637971</v>
      </c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7" t="s">
        <v>214</v>
      </c>
      <c r="BU886" s="7" t="s">
        <v>214</v>
      </c>
      <c r="BV886" s="7">
        <v>24.5</v>
      </c>
      <c r="BW886" s="7" t="s">
        <v>224</v>
      </c>
      <c r="BX886" s="9">
        <v>0</v>
      </c>
      <c r="BY886" s="7" t="s">
        <v>214</v>
      </c>
      <c r="BZ886" s="7" t="s">
        <v>214</v>
      </c>
      <c r="CA886" s="25">
        <v>0</v>
      </c>
      <c r="CB886" s="25">
        <v>0</v>
      </c>
      <c r="CC886" s="25">
        <v>0</v>
      </c>
    </row>
    <row r="887" spans="1:81" x14ac:dyDescent="0.25">
      <c r="A887" s="7">
        <v>513</v>
      </c>
      <c r="B887" s="7">
        <v>44657</v>
      </c>
      <c r="C887" s="7" t="s">
        <v>1391</v>
      </c>
      <c r="D887" s="7" t="s">
        <v>1392</v>
      </c>
      <c r="E887" s="7" t="s">
        <v>1392</v>
      </c>
      <c r="F887" s="7" t="s">
        <v>212</v>
      </c>
      <c r="H887" s="7" t="s">
        <v>436</v>
      </c>
      <c r="I887" s="8">
        <v>18.5</v>
      </c>
      <c r="J887" s="7" t="s">
        <v>214</v>
      </c>
      <c r="K887" s="8">
        <v>633.09710693359375</v>
      </c>
      <c r="L887" s="8">
        <v>3.5564999580383301</v>
      </c>
      <c r="M887" s="7" t="s">
        <v>388</v>
      </c>
      <c r="N887" s="7" t="s">
        <v>295</v>
      </c>
      <c r="O887" s="7" t="s">
        <v>214</v>
      </c>
      <c r="P887" s="7" t="s">
        <v>249</v>
      </c>
      <c r="Q887" s="7" t="s">
        <v>1393</v>
      </c>
      <c r="R887" s="7" t="s">
        <v>337</v>
      </c>
      <c r="T887" s="8">
        <v>0.48158165812492371</v>
      </c>
      <c r="U887" s="8">
        <v>0.51770389080047607</v>
      </c>
      <c r="V887" s="8">
        <v>0.53227078914642334</v>
      </c>
      <c r="W887" s="8">
        <v>0.36113756895065308</v>
      </c>
      <c r="X887" s="8">
        <v>0.26503616571426392</v>
      </c>
      <c r="Y887" s="8">
        <v>0.39035242795944214</v>
      </c>
      <c r="Z887" s="8">
        <v>0.26059398055076599</v>
      </c>
      <c r="AA887" s="8">
        <v>0.56787019968032837</v>
      </c>
      <c r="AB887" s="8">
        <v>0.46530142426490784</v>
      </c>
      <c r="AC887" s="8">
        <v>0.76819217205047607</v>
      </c>
      <c r="AD887" s="8">
        <v>0.49076744914054871</v>
      </c>
      <c r="AE887" s="8">
        <v>0.55708086490631104</v>
      </c>
      <c r="AF887" s="8">
        <v>0.55938416719436646</v>
      </c>
      <c r="AG887" s="8">
        <v>0.81895828247070313</v>
      </c>
      <c r="AH887" s="8">
        <v>0.14456641674041748</v>
      </c>
      <c r="AI887" s="8">
        <v>0.83181262016296387</v>
      </c>
      <c r="AJ887" s="8">
        <v>1.3579241037368774</v>
      </c>
      <c r="AK887" s="8">
        <v>1.208219051361084</v>
      </c>
      <c r="AL887" s="8">
        <v>0.45542353391647339</v>
      </c>
      <c r="AM887" s="8">
        <v>0.23177719116210938</v>
      </c>
      <c r="AN887" s="8">
        <v>0.6105390191078186</v>
      </c>
      <c r="AO887" s="8">
        <v>0.194353386759758</v>
      </c>
      <c r="AP887" s="8">
        <v>-0.92371070384979248</v>
      </c>
      <c r="AQ887" s="8"/>
      <c r="AR887" s="8"/>
      <c r="AS887" s="8">
        <v>0.86787658853726157</v>
      </c>
      <c r="AT887" s="8">
        <v>2.4259996584059769</v>
      </c>
      <c r="AU887" s="8">
        <v>0.51869069738304729</v>
      </c>
      <c r="AV887" s="8">
        <v>2.6753124228068565</v>
      </c>
      <c r="AW887" s="8">
        <v>1.0213507572436471</v>
      </c>
      <c r="AX887" s="8">
        <v>3.0456898862274064</v>
      </c>
      <c r="AY887" s="8">
        <v>1.8502971440639688</v>
      </c>
      <c r="AZ887" s="8">
        <v>3.9397025446849736</v>
      </c>
      <c r="BA887" s="8">
        <v>1.1591199483971086</v>
      </c>
      <c r="BB887" s="8">
        <v>2.1277104217998213</v>
      </c>
      <c r="BC887" s="8">
        <v>1.2042154710342545</v>
      </c>
      <c r="BD887" s="8">
        <v>2.2394349477127102</v>
      </c>
      <c r="BE887" s="8">
        <v>1.1035917677765481</v>
      </c>
      <c r="BF887" s="8">
        <v>2.7423083136062907</v>
      </c>
      <c r="BG887" s="8">
        <v>-16.652579270487372</v>
      </c>
      <c r="BH887" s="8">
        <v>10.876670005411579</v>
      </c>
      <c r="BI887" s="8">
        <v>7.6706264481021647</v>
      </c>
      <c r="BJ887" s="8">
        <v>16.927461473204293</v>
      </c>
      <c r="BK887" s="8">
        <v>3.7105512788293264</v>
      </c>
      <c r="BL887" s="8">
        <v>3.6984319310113709</v>
      </c>
      <c r="BM887" s="8">
        <v>4.3718603110118934</v>
      </c>
      <c r="BN887" s="8">
        <v>738.52410452487266</v>
      </c>
      <c r="BO887" s="8">
        <v>564.23722379861908</v>
      </c>
      <c r="BP887" s="8">
        <v>584.53459280697587</v>
      </c>
      <c r="BQ887" s="8">
        <v>525.92983806943869</v>
      </c>
      <c r="BR887" s="8">
        <v>609.60571413603782</v>
      </c>
      <c r="BS887" s="8">
        <v>609.68244137645252</v>
      </c>
      <c r="BT887" s="7" t="s">
        <v>220</v>
      </c>
      <c r="BU887" s="7" t="s">
        <v>221</v>
      </c>
      <c r="BV887" s="7">
        <v>17.5</v>
      </c>
      <c r="BW887" s="7" t="s">
        <v>312</v>
      </c>
      <c r="BX887" s="9">
        <v>0</v>
      </c>
      <c r="BY887" s="7" t="s">
        <v>295</v>
      </c>
      <c r="BZ887" s="7" t="s">
        <v>214</v>
      </c>
      <c r="CA887" s="25">
        <v>0</v>
      </c>
      <c r="CB887" s="25">
        <v>0</v>
      </c>
      <c r="CC887" s="25">
        <v>0</v>
      </c>
    </row>
    <row r="888" spans="1:81" x14ac:dyDescent="0.25">
      <c r="A888" s="7">
        <v>513</v>
      </c>
      <c r="B888" s="7">
        <v>44657</v>
      </c>
      <c r="C888" s="7" t="s">
        <v>1394</v>
      </c>
      <c r="D888" s="7" t="s">
        <v>1395</v>
      </c>
      <c r="E888" s="7" t="s">
        <v>1395</v>
      </c>
      <c r="F888" s="7" t="s">
        <v>212</v>
      </c>
      <c r="H888" s="7" t="s">
        <v>224</v>
      </c>
      <c r="I888" s="8">
        <v>24.5</v>
      </c>
      <c r="J888" s="7" t="s">
        <v>214</v>
      </c>
      <c r="K888" s="8">
        <v>741.6767578125</v>
      </c>
      <c r="L888" s="8">
        <v>0.80220001935958862</v>
      </c>
      <c r="M888" s="7" t="s">
        <v>282</v>
      </c>
      <c r="N888" s="7" t="s">
        <v>214</v>
      </c>
      <c r="O888" s="7" t="s">
        <v>214</v>
      </c>
      <c r="P888" s="7" t="s">
        <v>249</v>
      </c>
      <c r="Q888" s="7" t="s">
        <v>1396</v>
      </c>
      <c r="R888" s="7" t="s">
        <v>286</v>
      </c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>
        <v>1.3938285038712548</v>
      </c>
      <c r="AT888" s="8">
        <v>3.1219100319882065</v>
      </c>
      <c r="AU888" s="8">
        <v>0.77011978781758772</v>
      </c>
      <c r="AV888" s="8">
        <v>2.5314168336170408</v>
      </c>
      <c r="AW888" s="8">
        <v>-1.6385059180375978</v>
      </c>
      <c r="AX888" s="8">
        <v>-0.91890671053300244</v>
      </c>
      <c r="AY888" s="8">
        <v>1.716557339379265</v>
      </c>
      <c r="AZ888" s="8">
        <v>1.5506291203387308</v>
      </c>
      <c r="BA888" s="8">
        <v>0.64961893767743528</v>
      </c>
      <c r="BB888" s="8">
        <v>0.72248686500160031</v>
      </c>
      <c r="BC888" s="8">
        <v>0.58717852399631942</v>
      </c>
      <c r="BD888" s="8">
        <v>0.67161070744573681</v>
      </c>
      <c r="BE888" s="8">
        <v>0.57979952911737731</v>
      </c>
      <c r="BF888" s="8">
        <v>1.2798578079763854</v>
      </c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7" t="s">
        <v>352</v>
      </c>
      <c r="BU888" s="7" t="s">
        <v>353</v>
      </c>
      <c r="BV888" s="7">
        <v>16.5</v>
      </c>
      <c r="BW888" s="7" t="s">
        <v>430</v>
      </c>
      <c r="BX888" s="9">
        <v>0</v>
      </c>
      <c r="BY888" s="7" t="s">
        <v>214</v>
      </c>
      <c r="BZ888" s="7" t="s">
        <v>214</v>
      </c>
      <c r="CA888" s="25">
        <v>0</v>
      </c>
      <c r="CB888" s="25">
        <v>0</v>
      </c>
      <c r="CC888" s="25">
        <v>0</v>
      </c>
    </row>
    <row r="889" spans="1:81" x14ac:dyDescent="0.25">
      <c r="A889" s="7">
        <v>513</v>
      </c>
      <c r="B889" s="7">
        <v>44657</v>
      </c>
      <c r="C889" s="7" t="s">
        <v>1397</v>
      </c>
      <c r="D889" s="7" t="s">
        <v>1397</v>
      </c>
      <c r="E889" s="7" t="s">
        <v>1395</v>
      </c>
      <c r="F889" s="7" t="s">
        <v>212</v>
      </c>
      <c r="H889" s="7" t="s">
        <v>224</v>
      </c>
      <c r="I889" s="8">
        <v>24.5</v>
      </c>
      <c r="J889" s="7" t="s">
        <v>214</v>
      </c>
      <c r="K889" s="8">
        <v>779.6146240234375</v>
      </c>
      <c r="L889" s="8">
        <v>0.63239997625350952</v>
      </c>
      <c r="M889" s="7" t="s">
        <v>282</v>
      </c>
      <c r="N889" s="7" t="s">
        <v>214</v>
      </c>
      <c r="O889" s="7" t="s">
        <v>214</v>
      </c>
      <c r="P889" s="7" t="s">
        <v>249</v>
      </c>
      <c r="Q889" s="7" t="s">
        <v>1396</v>
      </c>
      <c r="R889" s="7" t="s">
        <v>286</v>
      </c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>
        <v>0.9353897007675066</v>
      </c>
      <c r="AT889" s="8">
        <v>2.4330063433244131</v>
      </c>
      <c r="AU889" s="8">
        <v>0.28980567982092503</v>
      </c>
      <c r="AV889" s="8">
        <v>1.9996273699903808</v>
      </c>
      <c r="AW889" s="8">
        <v>-1.7040184393665165</v>
      </c>
      <c r="AX889" s="8">
        <v>-0.97567235756059489</v>
      </c>
      <c r="AY889" s="8">
        <v>1.3834422519489238</v>
      </c>
      <c r="AZ889" s="8">
        <v>1.2999940796494724</v>
      </c>
      <c r="BA889" s="8">
        <v>0.27411789261162695</v>
      </c>
      <c r="BB889" s="8">
        <v>0.41946363583497653</v>
      </c>
      <c r="BC889" s="8">
        <v>-2.8490610363255026E-2</v>
      </c>
      <c r="BD889" s="8">
        <v>0.17401350288691594</v>
      </c>
      <c r="BE889" s="8">
        <v>0.19170774590320183</v>
      </c>
      <c r="BF889" s="8">
        <v>0.89173876235426064</v>
      </c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7" t="s">
        <v>214</v>
      </c>
      <c r="BU889" s="7" t="s">
        <v>214</v>
      </c>
      <c r="BV889" s="7">
        <v>17.5</v>
      </c>
      <c r="BW889" s="7" t="s">
        <v>312</v>
      </c>
      <c r="BX889" s="9">
        <v>0</v>
      </c>
      <c r="BY889" s="7" t="s">
        <v>214</v>
      </c>
      <c r="BZ889" s="7" t="s">
        <v>214</v>
      </c>
      <c r="CA889" s="25">
        <v>0</v>
      </c>
      <c r="CB889" s="25">
        <v>0</v>
      </c>
      <c r="CC889" s="25">
        <v>0</v>
      </c>
    </row>
    <row r="890" spans="1:81" x14ac:dyDescent="0.25">
      <c r="A890" s="7">
        <v>513</v>
      </c>
      <c r="B890" s="7">
        <v>44657</v>
      </c>
      <c r="C890" s="7" t="s">
        <v>1399</v>
      </c>
      <c r="D890" s="7" t="s">
        <v>1400</v>
      </c>
      <c r="E890" s="7" t="s">
        <v>1400</v>
      </c>
      <c r="F890" s="7" t="s">
        <v>223</v>
      </c>
      <c r="H890" s="7" t="s">
        <v>224</v>
      </c>
      <c r="I890" s="8">
        <v>24.5</v>
      </c>
      <c r="J890" s="7" t="s">
        <v>214</v>
      </c>
      <c r="K890" s="8">
        <v>592.4617919921875</v>
      </c>
      <c r="L890" s="8">
        <v>6.2066998481750488</v>
      </c>
      <c r="M890" s="7" t="s">
        <v>422</v>
      </c>
      <c r="N890" s="7" t="s">
        <v>214</v>
      </c>
      <c r="O890" s="7" t="s">
        <v>214</v>
      </c>
      <c r="P890" s="7" t="s">
        <v>217</v>
      </c>
      <c r="Q890" s="7" t="s">
        <v>1401</v>
      </c>
      <c r="R890" s="7" t="s">
        <v>291</v>
      </c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>
        <v>0.32938816529123405</v>
      </c>
      <c r="AT890" s="8">
        <v>2.2403611152359724</v>
      </c>
      <c r="AU890" s="8">
        <v>2.4434910036797426</v>
      </c>
      <c r="AV890" s="8">
        <v>2.4054601834181857</v>
      </c>
      <c r="AW890" s="8">
        <v>0.59186092159967607</v>
      </c>
      <c r="AX890" s="8">
        <v>1.1710070411104787</v>
      </c>
      <c r="AY890" s="8">
        <v>0.98201810579763416</v>
      </c>
      <c r="AZ890" s="8">
        <v>1.7636956089700093</v>
      </c>
      <c r="BA890" s="8">
        <v>-0.58210982932774902</v>
      </c>
      <c r="BB890" s="8">
        <v>-0.11243812660248957</v>
      </c>
      <c r="BC890" s="8">
        <v>1.6929612789719659</v>
      </c>
      <c r="BD890" s="8">
        <v>2.6278492207558473</v>
      </c>
      <c r="BE890" s="8">
        <v>0.90960160766875064</v>
      </c>
      <c r="BF890" s="8">
        <v>1.6826558404813339</v>
      </c>
      <c r="BT890" s="7" t="s">
        <v>214</v>
      </c>
      <c r="BU890" s="7" t="s">
        <v>214</v>
      </c>
      <c r="BV890" s="7">
        <v>16</v>
      </c>
      <c r="BW890" s="7" t="s">
        <v>430</v>
      </c>
      <c r="BX890" s="9">
        <v>0</v>
      </c>
      <c r="BY890" s="7" t="s">
        <v>214</v>
      </c>
      <c r="BZ890" s="7" t="s">
        <v>214</v>
      </c>
      <c r="CA890" s="25">
        <v>0</v>
      </c>
      <c r="CB890" s="25">
        <v>0</v>
      </c>
      <c r="CC890" s="25">
        <v>0</v>
      </c>
    </row>
    <row r="891" spans="1:81" x14ac:dyDescent="0.25">
      <c r="A891" s="7">
        <v>513</v>
      </c>
      <c r="B891" s="7">
        <v>44657</v>
      </c>
      <c r="C891" s="7" t="s">
        <v>1402</v>
      </c>
      <c r="D891" s="7" t="s">
        <v>1403</v>
      </c>
      <c r="E891" s="7" t="s">
        <v>1403</v>
      </c>
      <c r="F891" s="7" t="s">
        <v>280</v>
      </c>
      <c r="G891" s="7">
        <v>2</v>
      </c>
      <c r="H891" s="7" t="s">
        <v>222</v>
      </c>
      <c r="I891" s="8">
        <v>8.5</v>
      </c>
      <c r="J891" s="7" t="s">
        <v>214</v>
      </c>
      <c r="K891" s="8">
        <v>74.081932067871094</v>
      </c>
      <c r="L891" s="8">
        <v>1.0897066593170166</v>
      </c>
      <c r="M891" s="7" t="s">
        <v>447</v>
      </c>
      <c r="N891" s="7" t="s">
        <v>231</v>
      </c>
      <c r="O891" s="7" t="s">
        <v>214</v>
      </c>
      <c r="P891" s="7" t="s">
        <v>284</v>
      </c>
      <c r="Q891" s="7" t="s">
        <v>1404</v>
      </c>
      <c r="R891" s="7" t="s">
        <v>291</v>
      </c>
      <c r="T891" s="8">
        <v>0.79072993993759155</v>
      </c>
      <c r="U891" s="8">
        <v>0.7986152172088623</v>
      </c>
      <c r="V891" s="8">
        <v>0.79827851057052612</v>
      </c>
      <c r="W891" s="8">
        <v>0.59264391660690308</v>
      </c>
      <c r="X891" s="8">
        <v>0.4191068708896637</v>
      </c>
      <c r="Y891" s="8">
        <v>0.77847075462341309</v>
      </c>
      <c r="Z891" s="8">
        <v>0.59439003467559814</v>
      </c>
      <c r="AA891" s="8">
        <v>0.69916194677352905</v>
      </c>
      <c r="AB891" s="8">
        <v>0.71201133728027344</v>
      </c>
      <c r="AC891" s="8">
        <v>0.72009903192520142</v>
      </c>
      <c r="AD891" s="8">
        <v>0.77074700593948364</v>
      </c>
      <c r="AE891" s="8">
        <v>0.72269326448440552</v>
      </c>
      <c r="AF891" s="8">
        <v>0.71003687381744385</v>
      </c>
      <c r="AG891" s="8">
        <v>0.83570057153701782</v>
      </c>
      <c r="AH891" s="8">
        <v>2.3733878508210182E-2</v>
      </c>
      <c r="AI891" s="8">
        <v>0.22422552108764648</v>
      </c>
      <c r="AJ891" s="8">
        <v>0.34390056133270264</v>
      </c>
      <c r="AK891" s="8">
        <v>0.29748749732971191</v>
      </c>
      <c r="AL891" s="8">
        <v>0.122698113322258</v>
      </c>
      <c r="AM891" s="8">
        <v>6.0171604156494141E-2</v>
      </c>
      <c r="AN891" s="8">
        <v>0.19989417493343353</v>
      </c>
      <c r="AO891" s="8">
        <v>7.2778068482875824E-2</v>
      </c>
      <c r="AP891" s="8">
        <v>-0.29373741149902344</v>
      </c>
      <c r="AQ891" s="8"/>
      <c r="AR891" s="8"/>
      <c r="AS891" s="8">
        <v>-1.4978988445007864</v>
      </c>
      <c r="AT891" s="8">
        <v>-1.5560063593616731</v>
      </c>
      <c r="AU891" s="8">
        <v>-0.64548074632025088</v>
      </c>
      <c r="AV891" s="8">
        <v>-1.0484889985944212</v>
      </c>
      <c r="AW891" s="8">
        <v>-0.17592973893771366</v>
      </c>
      <c r="AX891" s="8">
        <v>-3.6625318787672813E-2</v>
      </c>
      <c r="AY891" s="8">
        <v>-1.7905479667301032</v>
      </c>
      <c r="AZ891" s="8">
        <v>-1.4475499567029551</v>
      </c>
      <c r="BA891" s="8">
        <v>-1.3086373297726559</v>
      </c>
      <c r="BB891" s="8">
        <v>-0.92100529522136809</v>
      </c>
      <c r="BC891" s="8">
        <v>-0.95566671476721976</v>
      </c>
      <c r="BD891" s="8">
        <v>-0.84243513807014014</v>
      </c>
      <c r="BE891" s="8">
        <v>-1.0623602235047884</v>
      </c>
      <c r="BF891" s="8">
        <v>-0.97535184445637169</v>
      </c>
      <c r="BG891" s="8">
        <v>-33.27473986755124</v>
      </c>
      <c r="BH891" s="8">
        <v>-8.9262684183483252</v>
      </c>
      <c r="BI891" s="8">
        <v>-20.445831683974518</v>
      </c>
      <c r="BJ891" s="8">
        <v>-15.789770095030986</v>
      </c>
      <c r="BK891" s="8">
        <v>-0.15307426608364288</v>
      </c>
      <c r="BL891" s="8">
        <v>-5.7689481121650408</v>
      </c>
      <c r="BM891" s="8">
        <v>-14.059772073858959</v>
      </c>
      <c r="BN891" s="8">
        <v>98.732502252311221</v>
      </c>
      <c r="BO891" s="8">
        <v>80.694684173747731</v>
      </c>
      <c r="BP891" s="8">
        <v>89.228599206704359</v>
      </c>
      <c r="BQ891" s="8">
        <v>85.779298823344973</v>
      </c>
      <c r="BR891" s="8">
        <v>74.19533244168457</v>
      </c>
      <c r="BS891" s="8">
        <v>78.355680289355931</v>
      </c>
      <c r="BT891" s="7" t="s">
        <v>297</v>
      </c>
      <c r="BU891" s="7" t="s">
        <v>298</v>
      </c>
      <c r="BV891" s="7">
        <v>8</v>
      </c>
      <c r="BW891" s="7" t="s">
        <v>222</v>
      </c>
      <c r="BX891" s="9">
        <v>1.4750000238418579</v>
      </c>
      <c r="BY891" s="7" t="s">
        <v>231</v>
      </c>
      <c r="BZ891" s="7" t="s">
        <v>214</v>
      </c>
      <c r="CA891" s="25">
        <v>0</v>
      </c>
      <c r="CB891" s="25">
        <v>0</v>
      </c>
      <c r="CC891" s="25">
        <v>1</v>
      </c>
    </row>
    <row r="892" spans="1:81" x14ac:dyDescent="0.25">
      <c r="A892" s="7">
        <v>513</v>
      </c>
      <c r="B892" s="7">
        <v>44657</v>
      </c>
      <c r="C892" s="7" t="s">
        <v>1405</v>
      </c>
      <c r="D892" s="7" t="s">
        <v>1406</v>
      </c>
      <c r="E892" s="7" t="s">
        <v>1406</v>
      </c>
      <c r="F892" s="7" t="s">
        <v>237</v>
      </c>
      <c r="H892" s="7" t="s">
        <v>224</v>
      </c>
      <c r="I892" s="8">
        <v>24.5</v>
      </c>
      <c r="J892" s="7" t="s">
        <v>214</v>
      </c>
      <c r="K892" s="8">
        <v>234.05068969726563</v>
      </c>
      <c r="L892" s="8">
        <v>4.2111001014709473</v>
      </c>
      <c r="M892" s="7" t="s">
        <v>639</v>
      </c>
      <c r="N892" s="7" t="s">
        <v>214</v>
      </c>
      <c r="O892" s="7" t="s">
        <v>214</v>
      </c>
      <c r="P892" s="7" t="s">
        <v>240</v>
      </c>
      <c r="Q892" s="7" t="s">
        <v>1407</v>
      </c>
      <c r="R892" s="7" t="s">
        <v>291</v>
      </c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>
        <v>0.62655758896879321</v>
      </c>
      <c r="AT892" s="8">
        <v>2.2679869593457629</v>
      </c>
      <c r="AU892" s="8">
        <v>1.5252368888697316</v>
      </c>
      <c r="AV892" s="8">
        <v>1.6879018096303038</v>
      </c>
      <c r="AW892" s="8">
        <v>1.1587279190685169</v>
      </c>
      <c r="AX892" s="8">
        <v>1.330832982027196</v>
      </c>
      <c r="AY892" s="8">
        <v>1.319784178081703</v>
      </c>
      <c r="AZ892" s="8">
        <v>0.79728709260772601</v>
      </c>
      <c r="BA892" s="8">
        <v>0.88630260066051447</v>
      </c>
      <c r="BB892" s="8">
        <v>1.1533067777128188</v>
      </c>
      <c r="BC892" s="8">
        <v>1.288212414615054</v>
      </c>
      <c r="BD892" s="8">
        <v>1.4835804472100136</v>
      </c>
      <c r="BE892" s="8">
        <v>1.1341369317107191</v>
      </c>
      <c r="BF892" s="8">
        <v>1.45348267808897</v>
      </c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7" t="s">
        <v>352</v>
      </c>
      <c r="BU892" s="7" t="s">
        <v>353</v>
      </c>
      <c r="BV892" s="7">
        <v>11.5</v>
      </c>
      <c r="BW892" s="7" t="s">
        <v>255</v>
      </c>
      <c r="BX892" s="9">
        <v>0</v>
      </c>
      <c r="BY892" s="7" t="s">
        <v>214</v>
      </c>
      <c r="BZ892" s="7" t="s">
        <v>214</v>
      </c>
      <c r="CA892" s="25">
        <v>0</v>
      </c>
      <c r="CB892" s="25">
        <v>0</v>
      </c>
      <c r="CC892" s="25">
        <v>0</v>
      </c>
    </row>
    <row r="893" spans="1:81" x14ac:dyDescent="0.25">
      <c r="A893" s="7">
        <v>513</v>
      </c>
      <c r="B893" s="7">
        <v>44657</v>
      </c>
      <c r="C893" s="7" t="s">
        <v>1408</v>
      </c>
      <c r="D893" s="7" t="s">
        <v>1409</v>
      </c>
      <c r="E893" s="7" t="s">
        <v>1410</v>
      </c>
      <c r="F893" s="7" t="s">
        <v>237</v>
      </c>
      <c r="H893" s="7" t="s">
        <v>255</v>
      </c>
      <c r="I893" s="8">
        <v>11.5</v>
      </c>
      <c r="J893" s="7" t="s">
        <v>414</v>
      </c>
      <c r="K893" s="8">
        <v>443.91885375976563</v>
      </c>
      <c r="L893" s="8">
        <v>8.8999996185302734</v>
      </c>
      <c r="M893" s="7" t="s">
        <v>447</v>
      </c>
      <c r="N893" s="7" t="s">
        <v>295</v>
      </c>
      <c r="O893" s="7" t="s">
        <v>374</v>
      </c>
      <c r="P893" s="7" t="s">
        <v>233</v>
      </c>
      <c r="Q893" s="7" t="s">
        <v>1411</v>
      </c>
      <c r="R893" s="7" t="s">
        <v>291</v>
      </c>
      <c r="T893" s="8">
        <v>0.54802626371383667</v>
      </c>
      <c r="U893" s="8">
        <v>0.65167009830474854</v>
      </c>
      <c r="V893" s="8">
        <v>0.47994318604469299</v>
      </c>
      <c r="W893" s="8">
        <v>0.60001188516616821</v>
      </c>
      <c r="X893" s="8">
        <v>-0.11570319533348083</v>
      </c>
      <c r="Y893" s="8">
        <v>0.37973469495773315</v>
      </c>
      <c r="Z893" s="8">
        <v>0.30239945650100708</v>
      </c>
      <c r="AA893" s="8">
        <v>0.59693455696105957</v>
      </c>
      <c r="AB893" s="8">
        <v>0.66311579942703247</v>
      </c>
      <c r="AC893" s="8">
        <v>0.61436045169830322</v>
      </c>
      <c r="AD893" s="8">
        <v>0.55975854396820068</v>
      </c>
      <c r="AE893" s="8">
        <v>0.81264150142669678</v>
      </c>
      <c r="AF893" s="8">
        <v>0.53590506315231323</v>
      </c>
      <c r="AG893" s="8">
        <v>0.5629766583442688</v>
      </c>
      <c r="AH893" s="8">
        <v>0.15157413482666016</v>
      </c>
      <c r="AI893" s="8">
        <v>0.99246358871459961</v>
      </c>
      <c r="AJ893" s="8">
        <v>1.7921711206436157</v>
      </c>
      <c r="AK893" s="8">
        <v>1.142248272895813</v>
      </c>
      <c r="AL893" s="8">
        <v>0.79334175586700439</v>
      </c>
      <c r="AM893" s="8">
        <v>9.9999997473787516E-5</v>
      </c>
      <c r="AN893" s="8">
        <v>0.62272238731384277</v>
      </c>
      <c r="AO893" s="8">
        <v>0.23646475374698639</v>
      </c>
      <c r="AP893" s="8">
        <v>1.0339192152023315</v>
      </c>
      <c r="AQ893" s="8"/>
      <c r="AR893" s="8"/>
      <c r="AS893" s="7">
        <v>2.7188632940147981</v>
      </c>
      <c r="AT893" s="7">
        <v>1.9160221015575183</v>
      </c>
      <c r="AU893" s="7">
        <v>2.768022563733096</v>
      </c>
      <c r="AV893" s="7">
        <v>1.9221440899189137</v>
      </c>
      <c r="AW893" s="7">
        <v>2.8834327462817124</v>
      </c>
      <c r="AX893" s="7">
        <v>2.0411464319999912</v>
      </c>
      <c r="AY893" s="7">
        <v>2.9449895819168082</v>
      </c>
      <c r="AZ893" s="7">
        <v>2.0678816261655988</v>
      </c>
      <c r="BA893" s="7">
        <v>2.7130636006424789</v>
      </c>
      <c r="BB893" s="7">
        <v>1.9726392062179274</v>
      </c>
      <c r="BC893" s="7">
        <v>1.8663904153073012</v>
      </c>
      <c r="BD893" s="7">
        <v>1.6592106262444712</v>
      </c>
      <c r="BE893" s="7">
        <v>2.6491270336493655</v>
      </c>
      <c r="BF893" s="7">
        <v>1.9298406803507369</v>
      </c>
      <c r="BG893" s="7">
        <v>59.324967121150394</v>
      </c>
      <c r="BH893" s="7">
        <v>55.386737617960904</v>
      </c>
      <c r="BI893" s="7">
        <v>63.128554448386062</v>
      </c>
      <c r="BJ893" s="7">
        <v>56.49020773334734</v>
      </c>
      <c r="BK893" s="7">
        <v>62.790108779505125</v>
      </c>
      <c r="BL893" s="7">
        <v>38.429165780368194</v>
      </c>
      <c r="BM893" s="7">
        <v>55.924956913453002</v>
      </c>
      <c r="BN893" s="7">
        <v>180.56413972219698</v>
      </c>
      <c r="BO893" s="7">
        <v>198.0466829911847</v>
      </c>
      <c r="BP893" s="7">
        <v>163.67929845738067</v>
      </c>
      <c r="BQ893" s="7">
        <v>193.14817110337964</v>
      </c>
      <c r="BR893" s="7">
        <v>165.18172259127655</v>
      </c>
      <c r="BS893" s="7">
        <v>273.32454151811504</v>
      </c>
      <c r="BT893" s="7" t="s">
        <v>317</v>
      </c>
      <c r="BU893" s="7" t="s">
        <v>318</v>
      </c>
      <c r="BV893" s="7">
        <v>10.833333015441895</v>
      </c>
      <c r="BW893" s="7" t="s">
        <v>345</v>
      </c>
      <c r="BX893" s="9">
        <v>3</v>
      </c>
      <c r="BY893" s="7" t="s">
        <v>295</v>
      </c>
      <c r="BZ893" s="7" t="s">
        <v>214</v>
      </c>
      <c r="CA893" s="25">
        <v>0</v>
      </c>
      <c r="CB893" s="25">
        <v>0</v>
      </c>
      <c r="CC893" s="25">
        <v>0</v>
      </c>
    </row>
    <row r="894" spans="1:81" x14ac:dyDescent="0.25">
      <c r="A894" s="7">
        <v>513</v>
      </c>
      <c r="B894" s="7">
        <v>44657</v>
      </c>
      <c r="C894" s="7" t="s">
        <v>1413</v>
      </c>
      <c r="D894" s="7" t="s">
        <v>1414</v>
      </c>
      <c r="E894" s="7" t="s">
        <v>1414</v>
      </c>
      <c r="F894" s="7" t="s">
        <v>212</v>
      </c>
      <c r="H894" s="7" t="s">
        <v>224</v>
      </c>
      <c r="I894" s="8">
        <v>24.5</v>
      </c>
      <c r="J894" s="7" t="s">
        <v>214</v>
      </c>
      <c r="K894" s="8">
        <v>626.785888671875</v>
      </c>
      <c r="L894" s="8">
        <v>4.527369499206543</v>
      </c>
      <c r="M894" s="7" t="s">
        <v>388</v>
      </c>
      <c r="N894" s="7" t="s">
        <v>214</v>
      </c>
      <c r="O894" s="7" t="s">
        <v>283</v>
      </c>
      <c r="P894" s="7" t="s">
        <v>249</v>
      </c>
      <c r="Q894" s="7" t="s">
        <v>1415</v>
      </c>
      <c r="R894" s="7" t="s">
        <v>337</v>
      </c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>
        <v>1.0590805532076812</v>
      </c>
      <c r="AT894" s="8">
        <v>2.6241696360070135</v>
      </c>
      <c r="AU894" s="8">
        <v>0.38101734494943551</v>
      </c>
      <c r="AV894" s="8">
        <v>2.2144588025038465</v>
      </c>
      <c r="AW894" s="8">
        <v>1.1950732068275556</v>
      </c>
      <c r="AX894" s="8">
        <v>0.85042208955511123</v>
      </c>
      <c r="AY894" s="8">
        <v>2.0644727038111328</v>
      </c>
      <c r="AZ894" s="8">
        <v>1.67805543438176</v>
      </c>
      <c r="BA894" s="8">
        <v>0.98055255146456022</v>
      </c>
      <c r="BB894" s="8">
        <v>0.90645196677422379</v>
      </c>
      <c r="BC894" s="8">
        <v>1.281925779704046</v>
      </c>
      <c r="BD894" s="8">
        <v>1.103104544758315</v>
      </c>
      <c r="BE894" s="8">
        <v>1.1603536899940687</v>
      </c>
      <c r="BF894" s="8">
        <v>1.5627770789967117</v>
      </c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7" t="s">
        <v>352</v>
      </c>
      <c r="BU894" s="7" t="s">
        <v>353</v>
      </c>
      <c r="BV894" s="7">
        <v>17.166666030883789</v>
      </c>
      <c r="BW894" s="7" t="s">
        <v>312</v>
      </c>
      <c r="BX894" s="9">
        <v>0</v>
      </c>
      <c r="BY894" s="7" t="s">
        <v>214</v>
      </c>
      <c r="BZ894" s="7" t="s">
        <v>214</v>
      </c>
      <c r="CA894" s="25">
        <v>0</v>
      </c>
      <c r="CB894" s="25">
        <v>0</v>
      </c>
      <c r="CC894" s="25">
        <v>0</v>
      </c>
    </row>
    <row r="895" spans="1:81" x14ac:dyDescent="0.25">
      <c r="A895" s="7">
        <v>513</v>
      </c>
      <c r="B895" s="7">
        <v>44657</v>
      </c>
      <c r="C895" s="7" t="s">
        <v>1416</v>
      </c>
      <c r="D895" s="7" t="s">
        <v>1416</v>
      </c>
      <c r="E895" s="7" t="s">
        <v>1416</v>
      </c>
      <c r="F895" s="7" t="s">
        <v>326</v>
      </c>
      <c r="H895" s="7" t="s">
        <v>224</v>
      </c>
      <c r="I895" s="8">
        <v>24.5</v>
      </c>
      <c r="J895" s="7" t="s">
        <v>214</v>
      </c>
      <c r="K895" s="8">
        <v>162.34515380859375</v>
      </c>
      <c r="L895" s="8">
        <v>4.3007073402404785</v>
      </c>
      <c r="M895" s="7" t="s">
        <v>327</v>
      </c>
      <c r="N895" s="7" t="s">
        <v>214</v>
      </c>
      <c r="O895" s="7" t="s">
        <v>214</v>
      </c>
      <c r="P895" s="7" t="s">
        <v>284</v>
      </c>
      <c r="Q895" s="7" t="s">
        <v>1417</v>
      </c>
      <c r="R895" s="7" t="s">
        <v>242</v>
      </c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>
        <v>0.688061140314561</v>
      </c>
      <c r="AT895" s="8">
        <v>2.2403912226932903</v>
      </c>
      <c r="AU895" s="8">
        <v>2.4394061057741827</v>
      </c>
      <c r="AV895" s="8">
        <v>2.5075333691808255</v>
      </c>
      <c r="AW895" s="8">
        <v>1.4611342818666992</v>
      </c>
      <c r="AX895" s="8">
        <v>1.8941369729514257</v>
      </c>
      <c r="AY895" s="8">
        <v>0.81445914516940376</v>
      </c>
      <c r="AZ895" s="8">
        <v>1.6328394738476173</v>
      </c>
      <c r="BA895" s="8">
        <v>2.3172923112481638</v>
      </c>
      <c r="BB895" s="8">
        <v>1.9210365503451452</v>
      </c>
      <c r="BC895" s="8">
        <v>2.3172923112481638</v>
      </c>
      <c r="BD895" s="8">
        <v>1.9210365503451452</v>
      </c>
      <c r="BE895" s="8">
        <v>1.6729408826035292</v>
      </c>
      <c r="BF895" s="8">
        <v>2.0194956898939078</v>
      </c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7" t="s">
        <v>214</v>
      </c>
      <c r="BU895" s="7" t="s">
        <v>214</v>
      </c>
      <c r="BV895" s="7">
        <v>24.5</v>
      </c>
      <c r="BW895" s="7" t="s">
        <v>224</v>
      </c>
      <c r="BX895" s="9">
        <v>0</v>
      </c>
      <c r="BY895" s="7" t="s">
        <v>214</v>
      </c>
      <c r="BZ895" s="7" t="s">
        <v>214</v>
      </c>
      <c r="CA895" s="25">
        <v>0</v>
      </c>
      <c r="CB895" s="25">
        <v>0</v>
      </c>
      <c r="CC895" s="25">
        <v>0</v>
      </c>
    </row>
    <row r="896" spans="1:81" x14ac:dyDescent="0.25">
      <c r="A896" s="7">
        <v>513</v>
      </c>
      <c r="B896" s="7">
        <v>44657</v>
      </c>
      <c r="C896" s="7" t="s">
        <v>17551</v>
      </c>
      <c r="D896" s="7" t="s">
        <v>17551</v>
      </c>
      <c r="E896" s="7" t="s">
        <v>17551</v>
      </c>
      <c r="F896" s="7" t="s">
        <v>212</v>
      </c>
      <c r="H896" s="7" t="s">
        <v>224</v>
      </c>
      <c r="I896" s="8">
        <v>24.5</v>
      </c>
      <c r="J896" s="7" t="s">
        <v>214</v>
      </c>
      <c r="K896" s="8">
        <v>380.46871948242188</v>
      </c>
      <c r="L896" s="8">
        <v>9.2895002365112305</v>
      </c>
      <c r="M896" s="7" t="s">
        <v>447</v>
      </c>
      <c r="N896" s="7" t="s">
        <v>214</v>
      </c>
      <c r="O896" s="7" t="s">
        <v>268</v>
      </c>
      <c r="P896" s="7" t="s">
        <v>488</v>
      </c>
      <c r="Q896" s="7" t="s">
        <v>17552</v>
      </c>
      <c r="R896" s="7" t="s">
        <v>291</v>
      </c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7" t="s">
        <v>214</v>
      </c>
      <c r="BU896" s="7" t="s">
        <v>214</v>
      </c>
      <c r="BV896" s="7">
        <v>12</v>
      </c>
      <c r="BW896" s="7" t="s">
        <v>245</v>
      </c>
      <c r="BX896" s="9">
        <v>0</v>
      </c>
      <c r="BY896" s="7" t="s">
        <v>214</v>
      </c>
      <c r="BZ896" s="7" t="s">
        <v>214</v>
      </c>
      <c r="CA896" s="25">
        <v>0</v>
      </c>
      <c r="CB896" s="25">
        <v>0</v>
      </c>
      <c r="CC896" s="25">
        <v>0</v>
      </c>
    </row>
    <row r="897" spans="1:81" x14ac:dyDescent="0.25">
      <c r="A897" s="7">
        <v>513</v>
      </c>
      <c r="B897" s="7">
        <v>44657</v>
      </c>
      <c r="C897" s="7" t="s">
        <v>1418</v>
      </c>
      <c r="D897" s="7" t="s">
        <v>1419</v>
      </c>
      <c r="E897" s="7" t="s">
        <v>1419</v>
      </c>
      <c r="F897" s="7" t="s">
        <v>373</v>
      </c>
      <c r="G897" s="7">
        <v>1</v>
      </c>
      <c r="H897" s="7" t="s">
        <v>255</v>
      </c>
      <c r="I897" s="8">
        <v>11.5</v>
      </c>
      <c r="J897" s="7" t="s">
        <v>414</v>
      </c>
      <c r="K897" s="8">
        <v>140.20684814453125</v>
      </c>
      <c r="L897" s="8">
        <v>5.5030245780944824</v>
      </c>
      <c r="M897" s="7" t="s">
        <v>659</v>
      </c>
      <c r="N897" s="7" t="s">
        <v>231</v>
      </c>
      <c r="O897" s="7" t="s">
        <v>256</v>
      </c>
      <c r="P897" s="7" t="s">
        <v>375</v>
      </c>
      <c r="Q897" s="7" t="s">
        <v>1420</v>
      </c>
      <c r="R897" s="7" t="s">
        <v>242</v>
      </c>
      <c r="T897" s="8">
        <v>0.86747431755065918</v>
      </c>
      <c r="U897" s="8">
        <v>0.86560648679733276</v>
      </c>
      <c r="V897" s="8">
        <v>0.85607624053955078</v>
      </c>
      <c r="W897" s="8">
        <v>0.71935099363327026</v>
      </c>
      <c r="X897" s="8">
        <v>0.44523614645004272</v>
      </c>
      <c r="Y897" s="8">
        <v>0.84084904193878174</v>
      </c>
      <c r="Z897" s="8">
        <v>0.72395914793014526</v>
      </c>
      <c r="AA897" s="8">
        <v>0.93867659568786621</v>
      </c>
      <c r="AB897" s="8">
        <v>0.94252216815948486</v>
      </c>
      <c r="AC897" s="8">
        <v>0.92896336317062378</v>
      </c>
      <c r="AD897" s="8">
        <v>0.81166279315948486</v>
      </c>
      <c r="AE897" s="8">
        <v>0.77839106321334839</v>
      </c>
      <c r="AF897" s="8">
        <v>0.96746599674224854</v>
      </c>
      <c r="AG897" s="8">
        <v>0.92853987216949463</v>
      </c>
      <c r="AH897" s="8">
        <v>4.7018915414810181E-2</v>
      </c>
      <c r="AI897" s="8">
        <v>0.48732352256774902</v>
      </c>
      <c r="AJ897" s="8">
        <v>0.73844766616821289</v>
      </c>
      <c r="AK897" s="8">
        <v>0.6320197582244873</v>
      </c>
      <c r="AL897" s="8">
        <v>0.29504534602165222</v>
      </c>
      <c r="AM897" s="8">
        <v>0.12663714587688446</v>
      </c>
      <c r="AN897" s="8">
        <v>0.42773988842964172</v>
      </c>
      <c r="AO897" s="8">
        <v>0.17560908198356628</v>
      </c>
      <c r="AP897" s="8">
        <v>-0.31906220316886902</v>
      </c>
      <c r="AQ897" s="8"/>
      <c r="AR897" s="8"/>
      <c r="AS897" s="8">
        <v>4.4765450414229724</v>
      </c>
      <c r="AT897" s="8">
        <v>3.4798881207324284</v>
      </c>
      <c r="AU897" s="8">
        <v>2.3252310747015303</v>
      </c>
      <c r="AV897" s="8">
        <v>3.6162965145770669</v>
      </c>
      <c r="AW897" s="8">
        <v>1.6880885067343359</v>
      </c>
      <c r="AX897" s="8">
        <v>1.2297783039377297</v>
      </c>
      <c r="AY897" s="8">
        <v>0.31022744423293019</v>
      </c>
      <c r="AZ897" s="8">
        <v>0.95863734121503397</v>
      </c>
      <c r="BA897" s="8">
        <v>2.2602501221032689</v>
      </c>
      <c r="BB897" s="8">
        <v>1.9520711856919493</v>
      </c>
      <c r="BC897" s="8">
        <v>2.2602501221032689</v>
      </c>
      <c r="BD897" s="8">
        <v>1.9520711856919493</v>
      </c>
      <c r="BE897" s="8">
        <v>2.2200987185497181</v>
      </c>
      <c r="BF897" s="8">
        <v>2.198123775307693</v>
      </c>
      <c r="BG897" s="8">
        <v>-28.784108702068316</v>
      </c>
      <c r="BH897" s="8">
        <v>-29.427003659495419</v>
      </c>
      <c r="BI897" s="8">
        <v>-49.549623006994373</v>
      </c>
      <c r="BJ897" s="8">
        <v>-17.870663381976531</v>
      </c>
      <c r="BK897" s="8">
        <v>-49.832206481943167</v>
      </c>
      <c r="BL897" s="8">
        <v>-49.832206481943167</v>
      </c>
      <c r="BM897" s="8">
        <v>-37.549301952403496</v>
      </c>
      <c r="BN897" s="8">
        <v>180.56413972219698</v>
      </c>
      <c r="BO897" s="8">
        <v>181.46552247888565</v>
      </c>
      <c r="BP897" s="8">
        <v>209.67881283013557</v>
      </c>
      <c r="BQ897" s="8">
        <v>165.26274201491944</v>
      </c>
      <c r="BR897" s="8">
        <v>210.07501421373857</v>
      </c>
      <c r="BS897" s="8">
        <v>210.07501421373857</v>
      </c>
      <c r="BT897" s="7" t="s">
        <v>1421</v>
      </c>
      <c r="BU897" s="7" t="s">
        <v>1422</v>
      </c>
      <c r="BV897" s="7">
        <v>11.5</v>
      </c>
      <c r="BW897" s="7" t="s">
        <v>255</v>
      </c>
      <c r="BX897" s="9">
        <v>1.75</v>
      </c>
      <c r="BY897" s="7" t="s">
        <v>231</v>
      </c>
      <c r="BZ897" s="7" t="s">
        <v>214</v>
      </c>
      <c r="CA897" s="25">
        <v>0</v>
      </c>
      <c r="CB897" s="25">
        <v>0</v>
      </c>
      <c r="CC897" s="25">
        <v>0</v>
      </c>
    </row>
    <row r="898" spans="1:81" x14ac:dyDescent="0.25">
      <c r="A898" s="7">
        <v>513</v>
      </c>
      <c r="B898" s="7">
        <v>44657</v>
      </c>
      <c r="C898" s="7" t="s">
        <v>17996</v>
      </c>
      <c r="D898" s="7" t="s">
        <v>17997</v>
      </c>
      <c r="E898" s="7" t="s">
        <v>17997</v>
      </c>
      <c r="F898" s="7" t="s">
        <v>446</v>
      </c>
      <c r="H898" s="7" t="s">
        <v>224</v>
      </c>
      <c r="I898" s="8">
        <v>24.5</v>
      </c>
      <c r="J898" s="7" t="s">
        <v>214</v>
      </c>
      <c r="K898" s="8">
        <v>970.1826171875</v>
      </c>
      <c r="L898" s="8">
        <v>2.5243000984191895</v>
      </c>
      <c r="M898" s="7" t="s">
        <v>239</v>
      </c>
      <c r="N898" s="7" t="s">
        <v>214</v>
      </c>
      <c r="O898" s="7" t="s">
        <v>367</v>
      </c>
      <c r="P898" s="7" t="s">
        <v>469</v>
      </c>
      <c r="Q898" s="7" t="s">
        <v>17998</v>
      </c>
      <c r="R898" s="7" t="s">
        <v>242</v>
      </c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T898" s="7" t="s">
        <v>352</v>
      </c>
      <c r="BU898" s="7" t="s">
        <v>353</v>
      </c>
      <c r="BV898" s="7">
        <v>16</v>
      </c>
      <c r="BW898" s="7" t="s">
        <v>430</v>
      </c>
      <c r="BX898" s="9">
        <v>0</v>
      </c>
      <c r="BY898" s="7" t="s">
        <v>214</v>
      </c>
      <c r="BZ898" s="7" t="s">
        <v>214</v>
      </c>
      <c r="CA898" s="25">
        <v>0</v>
      </c>
      <c r="CB898" s="25">
        <v>0</v>
      </c>
      <c r="CC898" s="25">
        <v>0</v>
      </c>
    </row>
    <row r="899" spans="1:81" x14ac:dyDescent="0.25">
      <c r="A899" s="7">
        <v>513</v>
      </c>
      <c r="B899" s="7">
        <v>44657</v>
      </c>
      <c r="C899" s="7" t="s">
        <v>1423</v>
      </c>
      <c r="D899" s="7" t="s">
        <v>1424</v>
      </c>
      <c r="E899" s="7" t="s">
        <v>1424</v>
      </c>
      <c r="F899" s="7" t="s">
        <v>266</v>
      </c>
      <c r="G899" s="7">
        <v>2</v>
      </c>
      <c r="H899" s="7" t="s">
        <v>287</v>
      </c>
      <c r="I899" s="8">
        <v>14.5</v>
      </c>
      <c r="J899" s="7" t="s">
        <v>214</v>
      </c>
      <c r="K899" s="8">
        <v>296.50265502929688</v>
      </c>
      <c r="L899" s="8">
        <v>3.0631458759307861</v>
      </c>
      <c r="M899" s="7" t="s">
        <v>1425</v>
      </c>
      <c r="N899" s="7" t="s">
        <v>231</v>
      </c>
      <c r="O899" s="7" t="s">
        <v>214</v>
      </c>
      <c r="P899" s="7" t="s">
        <v>269</v>
      </c>
      <c r="Q899" s="7" t="s">
        <v>1426</v>
      </c>
      <c r="R899" s="7" t="s">
        <v>337</v>
      </c>
      <c r="T899" s="8">
        <v>0.85210967063903809</v>
      </c>
      <c r="U899" s="8">
        <v>0.80671298503875732</v>
      </c>
      <c r="V899" s="8">
        <v>0.84048748016357422</v>
      </c>
      <c r="W899" s="8">
        <v>0.70205956697463989</v>
      </c>
      <c r="X899" s="8">
        <v>0.6139562726020813</v>
      </c>
      <c r="Y899" s="8">
        <v>0.90572017431259155</v>
      </c>
      <c r="Z899" s="8">
        <v>0.81389445066452026</v>
      </c>
      <c r="AA899" s="8">
        <v>0.8945157527923584</v>
      </c>
      <c r="AB899" s="8">
        <v>0.86806672811508179</v>
      </c>
      <c r="AC899" s="8">
        <v>0.89086616039276123</v>
      </c>
      <c r="AD899" s="8">
        <v>0.80373549461364746</v>
      </c>
      <c r="AE899" s="8">
        <v>0.81575804948806763</v>
      </c>
      <c r="AF899" s="8">
        <v>0.9366334080696106</v>
      </c>
      <c r="AG899" s="8">
        <v>0.87331962585449219</v>
      </c>
      <c r="AH899" s="8">
        <v>9.2032946646213531E-2</v>
      </c>
      <c r="AI899" s="8">
        <v>0.93697273731231689</v>
      </c>
      <c r="AJ899" s="8">
        <v>1.3470662832260132</v>
      </c>
      <c r="AK899" s="8">
        <v>1.2145633697509766</v>
      </c>
      <c r="AL899" s="8">
        <v>0.56362807750701904</v>
      </c>
      <c r="AM899" s="8">
        <v>0.34180536866188049</v>
      </c>
      <c r="AN899" s="8">
        <v>0.90183377265930176</v>
      </c>
      <c r="AO899" s="8">
        <v>0.38643079996109009</v>
      </c>
      <c r="AP899" s="8">
        <v>-0.35831514000892639</v>
      </c>
      <c r="AQ899" s="8"/>
      <c r="AR899" s="8"/>
      <c r="AS899" s="8">
        <v>-1.0211768863767594</v>
      </c>
      <c r="AT899" s="8">
        <v>-0.57065413646522734</v>
      </c>
      <c r="AU899" s="8">
        <v>1.3422969359317352</v>
      </c>
      <c r="AV899" s="8">
        <v>1.5371374705942504</v>
      </c>
      <c r="AW899" s="8">
        <v>-1.4865139830459677</v>
      </c>
      <c r="AX899" s="8">
        <v>-1.0348867425164463</v>
      </c>
      <c r="AY899" s="8">
        <v>0.49585119397184363</v>
      </c>
      <c r="AZ899" s="8">
        <v>0.91188991707985179</v>
      </c>
      <c r="BA899" s="8">
        <v>-1.4865139830459677</v>
      </c>
      <c r="BB899" s="8">
        <v>-1.0348867425164463</v>
      </c>
      <c r="BC899" s="8">
        <v>0.49585119397184363</v>
      </c>
      <c r="BD899" s="8">
        <v>0.91188991707985179</v>
      </c>
      <c r="BE899" s="8">
        <v>-0.27670092143221209</v>
      </c>
      <c r="BF899" s="8">
        <v>0.12008161387597234</v>
      </c>
      <c r="BG899" s="7">
        <v>-11.371553028410432</v>
      </c>
      <c r="BH899" s="7">
        <v>-15.021492239703091</v>
      </c>
      <c r="BI899" s="7">
        <v>-3.8930946763643739</v>
      </c>
      <c r="BJ899" s="7">
        <v>-13.74543133786697</v>
      </c>
      <c r="BK899" s="7">
        <v>-3.8930946763643739</v>
      </c>
      <c r="BL899" s="7">
        <v>-13.74543133786697</v>
      </c>
      <c r="BM899" s="7">
        <v>-10.278349549429368</v>
      </c>
      <c r="BN899" s="7">
        <v>330.21961167659822</v>
      </c>
      <c r="BO899" s="7">
        <v>341.04177834503633</v>
      </c>
      <c r="BP899" s="7">
        <v>308.04578410752146</v>
      </c>
      <c r="BQ899" s="7">
        <v>337.25822389130144</v>
      </c>
      <c r="BR899" s="7">
        <v>308.04578410752146</v>
      </c>
      <c r="BS899" s="7">
        <v>337.25822389130144</v>
      </c>
      <c r="BT899" s="7" t="s">
        <v>382</v>
      </c>
      <c r="BU899" s="7" t="s">
        <v>383</v>
      </c>
      <c r="BV899" s="7">
        <v>15.5</v>
      </c>
      <c r="BW899" s="7" t="s">
        <v>226</v>
      </c>
      <c r="BX899" s="9">
        <v>2.2999999523162842</v>
      </c>
      <c r="BY899" s="7" t="s">
        <v>231</v>
      </c>
      <c r="BZ899" s="7" t="s">
        <v>214</v>
      </c>
      <c r="CA899" s="25">
        <v>0</v>
      </c>
      <c r="CB899" s="25">
        <v>0</v>
      </c>
      <c r="CC899" s="25">
        <v>1</v>
      </c>
    </row>
    <row r="900" spans="1:81" x14ac:dyDescent="0.25">
      <c r="A900" s="7">
        <v>513</v>
      </c>
      <c r="B900" s="7">
        <v>44657</v>
      </c>
      <c r="C900" s="7" t="s">
        <v>1679</v>
      </c>
      <c r="D900" s="7" t="s">
        <v>1680</v>
      </c>
      <c r="E900" s="7" t="s">
        <v>1680</v>
      </c>
      <c r="F900" s="7" t="s">
        <v>446</v>
      </c>
      <c r="H900" s="7" t="s">
        <v>224</v>
      </c>
      <c r="I900" s="8">
        <v>24.5</v>
      </c>
      <c r="J900" s="7" t="s">
        <v>214</v>
      </c>
      <c r="K900" s="8">
        <v>122.79563903808594</v>
      </c>
      <c r="L900" s="8">
        <v>3.0418000221252441</v>
      </c>
      <c r="M900" s="7" t="s">
        <v>972</v>
      </c>
      <c r="N900" s="7" t="s">
        <v>214</v>
      </c>
      <c r="O900" s="7" t="s">
        <v>214</v>
      </c>
      <c r="P900" s="7" t="s">
        <v>269</v>
      </c>
      <c r="Q900" s="7" t="s">
        <v>1681</v>
      </c>
      <c r="R900" s="7" t="s">
        <v>242</v>
      </c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7">
        <v>0.82335567749862737</v>
      </c>
      <c r="AT900" s="7">
        <v>2.4004536161020877</v>
      </c>
      <c r="AU900" s="7">
        <v>1.4988648231217341</v>
      </c>
      <c r="AV900" s="7">
        <v>1.8066445240091018</v>
      </c>
      <c r="AW900" s="7">
        <v>1.5109203054377285</v>
      </c>
      <c r="AX900" s="7">
        <v>1.9325141207270815</v>
      </c>
      <c r="AY900" s="7">
        <v>1.6733872135081698</v>
      </c>
      <c r="AZ900" s="7">
        <v>1.5791870813585425</v>
      </c>
      <c r="BA900" s="7">
        <v>1.5109203054377285</v>
      </c>
      <c r="BB900" s="7">
        <v>1.9325141207270815</v>
      </c>
      <c r="BC900" s="7">
        <v>1.6733872135081698</v>
      </c>
      <c r="BD900" s="7">
        <v>1.5791870813585425</v>
      </c>
      <c r="BE900" s="7">
        <v>1.4484725897520263</v>
      </c>
      <c r="BF900" s="7">
        <v>1.8717500907137394</v>
      </c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7" t="s">
        <v>214</v>
      </c>
      <c r="BU900" s="7" t="s">
        <v>214</v>
      </c>
      <c r="BV900" s="7">
        <v>9.5</v>
      </c>
      <c r="BW900" s="7" t="s">
        <v>213</v>
      </c>
      <c r="BX900" s="9">
        <v>0</v>
      </c>
      <c r="BY900" s="7" t="s">
        <v>214</v>
      </c>
      <c r="BZ900" s="7" t="s">
        <v>214</v>
      </c>
      <c r="CA900" s="25">
        <v>0</v>
      </c>
      <c r="CB900" s="25">
        <v>0</v>
      </c>
      <c r="CC900" s="25">
        <v>0</v>
      </c>
    </row>
    <row r="901" spans="1:81" x14ac:dyDescent="0.25">
      <c r="A901" s="7">
        <v>513</v>
      </c>
      <c r="B901" s="7">
        <v>44657</v>
      </c>
      <c r="C901" s="7" t="s">
        <v>1682</v>
      </c>
      <c r="D901" s="7" t="s">
        <v>1683</v>
      </c>
      <c r="E901" s="7" t="s">
        <v>1683</v>
      </c>
      <c r="F901" s="7" t="s">
        <v>326</v>
      </c>
      <c r="G901" s="7">
        <v>2</v>
      </c>
      <c r="H901" s="7" t="s">
        <v>287</v>
      </c>
      <c r="I901" s="8">
        <v>14.5</v>
      </c>
      <c r="J901" s="7" t="s">
        <v>214</v>
      </c>
      <c r="K901" s="8">
        <v>563.58740234375</v>
      </c>
      <c r="L901" s="8">
        <v>3.9944183826446533</v>
      </c>
      <c r="M901" s="7" t="s">
        <v>349</v>
      </c>
      <c r="N901" s="7" t="s">
        <v>231</v>
      </c>
      <c r="O901" s="7" t="s">
        <v>396</v>
      </c>
      <c r="P901" s="7" t="s">
        <v>302</v>
      </c>
      <c r="Q901" s="7" t="s">
        <v>1684</v>
      </c>
      <c r="R901" s="7" t="s">
        <v>242</v>
      </c>
      <c r="T901" s="8">
        <v>0.66461753845214844</v>
      </c>
      <c r="U901" s="8">
        <v>0.75937294960021973</v>
      </c>
      <c r="V901" s="8">
        <v>0.65195465087890625</v>
      </c>
      <c r="W901" s="8">
        <v>0.59562301635742188</v>
      </c>
      <c r="X901" s="8">
        <v>7.258547842502594E-2</v>
      </c>
      <c r="Y901" s="8">
        <v>0.60324728488922119</v>
      </c>
      <c r="Z901" s="8">
        <v>0.49529144167900085</v>
      </c>
      <c r="AA901" s="8">
        <v>0.92110192775726318</v>
      </c>
      <c r="AB901" s="8">
        <v>0.92654156684875488</v>
      </c>
      <c r="AC901" s="8">
        <v>0.96474677324295044</v>
      </c>
      <c r="AD901" s="8">
        <v>0.77522808313369751</v>
      </c>
      <c r="AE901" s="8">
        <v>0.6853557825088501</v>
      </c>
      <c r="AF901" s="8">
        <v>0.83760344982147217</v>
      </c>
      <c r="AG901" s="8">
        <v>0.82022053003311157</v>
      </c>
      <c r="AH901" s="8">
        <v>0.15469519793987274</v>
      </c>
      <c r="AI901" s="8">
        <v>1.2283914089202881</v>
      </c>
      <c r="AJ901" s="8">
        <v>2.13136887550354</v>
      </c>
      <c r="AK901" s="8">
        <v>1.583579421043396</v>
      </c>
      <c r="AL901" s="8">
        <v>0.80375498533248901</v>
      </c>
      <c r="AM901" s="8">
        <v>6.7924231290817261E-2</v>
      </c>
      <c r="AN901" s="8">
        <v>1.0096279382705688</v>
      </c>
      <c r="AO901" s="8">
        <v>0.39527377486228943</v>
      </c>
      <c r="AP901" s="8">
        <v>0.24194292724132538</v>
      </c>
      <c r="AQ901" s="8"/>
      <c r="AR901" s="8"/>
      <c r="AS901" s="7">
        <v>0.89003935103896847</v>
      </c>
      <c r="AT901" s="7">
        <v>-5.3116806437069806E-2</v>
      </c>
      <c r="AU901" s="7">
        <v>0.89426752902030626</v>
      </c>
      <c r="AV901" s="7">
        <v>0.13775348407453869</v>
      </c>
      <c r="AW901" s="7">
        <v>0.88144492220438209</v>
      </c>
      <c r="AX901" s="7">
        <v>-0.10481404039193176</v>
      </c>
      <c r="AY901" s="7">
        <v>0.97423630496551594</v>
      </c>
      <c r="AZ901" s="7">
        <v>0.81173985734154608</v>
      </c>
      <c r="BA901" s="7">
        <v>0.84703193666928622</v>
      </c>
      <c r="BB901" s="7">
        <v>-0.27016052616302999</v>
      </c>
      <c r="BC901" s="7">
        <v>0.84703193666928622</v>
      </c>
      <c r="BD901" s="7">
        <v>-0.27016052616302999</v>
      </c>
      <c r="BE901" s="7">
        <v>0.88900866342795748</v>
      </c>
      <c r="BF901" s="7">
        <v>4.1873573710170531E-2</v>
      </c>
      <c r="BG901" s="7">
        <v>41.407559802909375</v>
      </c>
      <c r="BH901" s="7">
        <v>34.682457057417913</v>
      </c>
      <c r="BI901" s="7">
        <v>24.679100207612482</v>
      </c>
      <c r="BJ901" s="7">
        <v>45.626161003028351</v>
      </c>
      <c r="BK901" s="7">
        <v>-50</v>
      </c>
      <c r="BL901" s="7">
        <v>-50</v>
      </c>
      <c r="BM901" s="7">
        <v>7.7325463451613548</v>
      </c>
      <c r="BN901" s="7">
        <v>330.21961167659822</v>
      </c>
      <c r="BO901" s="7">
        <v>368.12144354486179</v>
      </c>
      <c r="BP901" s="7">
        <v>424.49910256185581</v>
      </c>
      <c r="BQ901" s="7">
        <v>306.44410675760543</v>
      </c>
      <c r="BR901" s="7">
        <v>1093.3622090090405</v>
      </c>
      <c r="BS901" s="7">
        <v>1093.3622090090405</v>
      </c>
      <c r="BT901" s="7" t="s">
        <v>399</v>
      </c>
      <c r="BU901" s="7" t="s">
        <v>400</v>
      </c>
      <c r="BV901" s="7">
        <v>14</v>
      </c>
      <c r="BW901" s="7" t="s">
        <v>287</v>
      </c>
      <c r="BX901" s="9">
        <v>0</v>
      </c>
      <c r="BY901" s="7" t="s">
        <v>231</v>
      </c>
      <c r="BZ901" s="7" t="s">
        <v>214</v>
      </c>
      <c r="CA901" s="25">
        <v>0</v>
      </c>
      <c r="CB901" s="25">
        <v>0</v>
      </c>
      <c r="CC901" s="25">
        <v>0</v>
      </c>
    </row>
    <row r="902" spans="1:81" x14ac:dyDescent="0.25">
      <c r="A902" s="7">
        <v>513</v>
      </c>
      <c r="B902" s="7">
        <v>44657</v>
      </c>
      <c r="C902" s="7" t="s">
        <v>1685</v>
      </c>
      <c r="D902" s="7" t="s">
        <v>1685</v>
      </c>
      <c r="E902" s="7" t="s">
        <v>1685</v>
      </c>
      <c r="F902" s="7" t="s">
        <v>212</v>
      </c>
      <c r="H902" s="7" t="s">
        <v>224</v>
      </c>
      <c r="I902" s="8">
        <v>24.5</v>
      </c>
      <c r="J902" s="7" t="s">
        <v>214</v>
      </c>
      <c r="K902" s="8">
        <v>409.07693481445313</v>
      </c>
      <c r="L902" s="8">
        <v>3.8170044422149658</v>
      </c>
      <c r="M902" s="7" t="s">
        <v>349</v>
      </c>
      <c r="N902" s="7" t="s">
        <v>214</v>
      </c>
      <c r="O902" s="7" t="s">
        <v>214</v>
      </c>
      <c r="P902" s="7" t="s">
        <v>469</v>
      </c>
      <c r="Q902" s="7" t="s">
        <v>1686</v>
      </c>
      <c r="R902" s="7" t="s">
        <v>242</v>
      </c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>
        <v>1.2772346271197375</v>
      </c>
      <c r="AT902" s="8">
        <v>2.6749487515001147</v>
      </c>
      <c r="AU902" s="8">
        <v>0.63210417731991109</v>
      </c>
      <c r="AV902" s="8">
        <v>2.2145098038079589</v>
      </c>
      <c r="AW902" s="8">
        <v>1.6478801762440616</v>
      </c>
      <c r="AX902" s="8">
        <v>1.9402492167146503</v>
      </c>
      <c r="AY902" s="8">
        <v>1.3337123743368224</v>
      </c>
      <c r="AZ902" s="8">
        <v>1.6685318807344094</v>
      </c>
      <c r="BA902" s="8">
        <v>-0.43847113050221814</v>
      </c>
      <c r="BB902" s="8">
        <v>0.25846631520238755</v>
      </c>
      <c r="BC902" s="8">
        <v>0.19414775217489216</v>
      </c>
      <c r="BD902" s="8">
        <v>0.79316968960075007</v>
      </c>
      <c r="BE902" s="8">
        <v>0.77443466278220108</v>
      </c>
      <c r="BF902" s="8">
        <v>1.5916459429267118</v>
      </c>
      <c r="BT902" s="7" t="s">
        <v>352</v>
      </c>
      <c r="BU902" s="7" t="s">
        <v>353</v>
      </c>
      <c r="BV902" s="7">
        <v>11.5</v>
      </c>
      <c r="BW902" s="7" t="s">
        <v>255</v>
      </c>
      <c r="BX902" s="9">
        <v>0</v>
      </c>
      <c r="BY902" s="7" t="s">
        <v>214</v>
      </c>
      <c r="BZ902" s="7" t="s">
        <v>214</v>
      </c>
      <c r="CA902" s="25">
        <v>0</v>
      </c>
      <c r="CB902" s="25">
        <v>0</v>
      </c>
      <c r="CC902" s="25">
        <v>0</v>
      </c>
    </row>
    <row r="903" spans="1:81" x14ac:dyDescent="0.25">
      <c r="A903" s="7">
        <v>513</v>
      </c>
      <c r="B903" s="7">
        <v>44657</v>
      </c>
      <c r="C903" s="7" t="s">
        <v>1687</v>
      </c>
      <c r="D903" s="7" t="s">
        <v>1688</v>
      </c>
      <c r="E903" s="7" t="s">
        <v>1685</v>
      </c>
      <c r="F903" s="7" t="s">
        <v>212</v>
      </c>
      <c r="H903" s="7" t="s">
        <v>224</v>
      </c>
      <c r="I903" s="8">
        <v>24.5</v>
      </c>
      <c r="J903" s="7" t="s">
        <v>214</v>
      </c>
      <c r="K903" s="8">
        <v>1639.233154296875</v>
      </c>
      <c r="L903" s="8">
        <v>0.65829998254776001</v>
      </c>
      <c r="M903" s="7" t="s">
        <v>349</v>
      </c>
      <c r="N903" s="7" t="s">
        <v>214</v>
      </c>
      <c r="O903" s="7" t="s">
        <v>214</v>
      </c>
      <c r="P903" s="7" t="s">
        <v>654</v>
      </c>
      <c r="Q903" s="7" t="s">
        <v>1689</v>
      </c>
      <c r="R903" s="7" t="s">
        <v>242</v>
      </c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7">
        <v>1.6653726012325942</v>
      </c>
      <c r="AT903" s="7">
        <v>3.3332609213832809</v>
      </c>
      <c r="AU903" s="7">
        <v>1.1073639313082622</v>
      </c>
      <c r="AV903" s="7">
        <v>2.7696779900800852</v>
      </c>
      <c r="AW903" s="7">
        <v>1.7532417955507822</v>
      </c>
      <c r="AX903" s="7">
        <v>2.0778484849461636</v>
      </c>
      <c r="AY903" s="7">
        <v>1.6106989820864375</v>
      </c>
      <c r="AZ903" s="7">
        <v>2.2202787979771461</v>
      </c>
      <c r="BA903" s="7">
        <v>-0.43408614576806942</v>
      </c>
      <c r="BB903" s="7">
        <v>0.26402513506843378</v>
      </c>
      <c r="BC903" s="7">
        <v>0.2618517165466922</v>
      </c>
      <c r="BD903" s="7">
        <v>0.88878411453238471</v>
      </c>
      <c r="BE903" s="7">
        <v>0.99407381349278312</v>
      </c>
      <c r="BF903" s="7">
        <v>1.9256459073312489</v>
      </c>
      <c r="BT903" s="7" t="s">
        <v>214</v>
      </c>
      <c r="BU903" s="7" t="s">
        <v>214</v>
      </c>
      <c r="BV903" s="7">
        <v>24.5</v>
      </c>
      <c r="BW903" s="7" t="s">
        <v>224</v>
      </c>
      <c r="BX903" s="9">
        <v>0</v>
      </c>
      <c r="BY903" s="7" t="s">
        <v>214</v>
      </c>
      <c r="BZ903" s="7" t="s">
        <v>214</v>
      </c>
      <c r="CA903" s="25">
        <v>0</v>
      </c>
      <c r="CB903" s="25">
        <v>0</v>
      </c>
      <c r="CC903" s="25">
        <v>0</v>
      </c>
    </row>
    <row r="904" spans="1:81" x14ac:dyDescent="0.25">
      <c r="A904" s="7">
        <v>513</v>
      </c>
      <c r="B904" s="7">
        <v>44657</v>
      </c>
      <c r="C904" s="7" t="s">
        <v>1690</v>
      </c>
      <c r="D904" s="7" t="s">
        <v>1691</v>
      </c>
      <c r="E904" s="7" t="s">
        <v>1691</v>
      </c>
      <c r="F904" s="7" t="s">
        <v>266</v>
      </c>
      <c r="G904" s="7">
        <v>2</v>
      </c>
      <c r="H904" s="7" t="s">
        <v>345</v>
      </c>
      <c r="I904" s="8">
        <v>10.5</v>
      </c>
      <c r="J904" s="7" t="s">
        <v>214</v>
      </c>
      <c r="K904" s="8">
        <v>80.273735046386719</v>
      </c>
      <c r="L904" s="8">
        <v>1.6016000509262085</v>
      </c>
      <c r="M904" s="7" t="s">
        <v>447</v>
      </c>
      <c r="N904" s="7" t="s">
        <v>231</v>
      </c>
      <c r="O904" s="7" t="s">
        <v>374</v>
      </c>
      <c r="P904" s="7" t="s">
        <v>269</v>
      </c>
      <c r="Q904" s="7" t="s">
        <v>1692</v>
      </c>
      <c r="R904" s="7" t="s">
        <v>291</v>
      </c>
      <c r="T904" s="8">
        <v>0.82030671834945679</v>
      </c>
      <c r="U904" s="8">
        <v>0.80593883991241455</v>
      </c>
      <c r="V904" s="8">
        <v>0.83976459503173828</v>
      </c>
      <c r="W904" s="8">
        <v>0.61751419305801392</v>
      </c>
      <c r="X904" s="8">
        <v>0.47917190194129944</v>
      </c>
      <c r="Y904" s="8">
        <v>0.82399755716323853</v>
      </c>
      <c r="Z904" s="8">
        <v>0.70961672067642212</v>
      </c>
      <c r="AA904" s="8">
        <v>0.93205863237380981</v>
      </c>
      <c r="AB904" s="8">
        <v>0.92584699392318726</v>
      </c>
      <c r="AC904" s="8">
        <v>0.9626268744468689</v>
      </c>
      <c r="AD904" s="8">
        <v>0.7840842604637146</v>
      </c>
      <c r="AE904" s="8">
        <v>0.81592833995819092</v>
      </c>
      <c r="AF904" s="8">
        <v>0.94657701253890991</v>
      </c>
      <c r="AG904" s="8">
        <v>0.88156437873840332</v>
      </c>
      <c r="AH904" s="8">
        <v>3.6692142486572266E-2</v>
      </c>
      <c r="AI904" s="8">
        <v>0.35961475968360901</v>
      </c>
      <c r="AJ904" s="8">
        <v>0.53653961420059204</v>
      </c>
      <c r="AK904" s="8">
        <v>0.48381155729293823</v>
      </c>
      <c r="AL904" s="8">
        <v>0.19764934480190277</v>
      </c>
      <c r="AM904" s="8">
        <v>0.10635613650083542</v>
      </c>
      <c r="AN904" s="8">
        <v>0.32710573077201843</v>
      </c>
      <c r="AO904" s="8">
        <v>0.13432511687278748</v>
      </c>
      <c r="AP904" s="8">
        <v>-0.3338596522808075</v>
      </c>
      <c r="AQ904" s="8"/>
      <c r="AR904" s="8"/>
      <c r="AS904" s="7">
        <v>-1.1447017538090856</v>
      </c>
      <c r="AT904" s="7">
        <v>-1.7664642859388222</v>
      </c>
      <c r="AU904" s="7">
        <v>-0.90139415045206739</v>
      </c>
      <c r="AV904" s="7">
        <v>-1.2880315742920292</v>
      </c>
      <c r="AW904" s="7">
        <v>-0.1207515069519596</v>
      </c>
      <c r="AX904" s="7">
        <v>-0.72322921327045409</v>
      </c>
      <c r="AY904" s="7">
        <v>-0.36571835799892749</v>
      </c>
      <c r="AZ904" s="7">
        <v>-0.66227362690386238</v>
      </c>
      <c r="BA904" s="7">
        <v>-1.3691933441367483</v>
      </c>
      <c r="BB904" s="7">
        <v>-1.423937224586167</v>
      </c>
      <c r="BC904" s="7">
        <v>-1.1306122554242373</v>
      </c>
      <c r="BD904" s="7">
        <v>-1.094778911391536</v>
      </c>
      <c r="BE904" s="7">
        <v>-0.83872856146217101</v>
      </c>
      <c r="BF904" s="7">
        <v>-1.1597858060638118</v>
      </c>
      <c r="BG904" s="7">
        <v>-50</v>
      </c>
      <c r="BH904" s="7">
        <v>-50</v>
      </c>
      <c r="BI904" s="7">
        <v>-50</v>
      </c>
      <c r="BJ904" s="7">
        <v>-32.691059433831732</v>
      </c>
      <c r="BK904" s="7">
        <v>-50</v>
      </c>
      <c r="BL904" s="7">
        <v>-31.249820843106914</v>
      </c>
      <c r="BM904" s="7">
        <v>-43.990146712823105</v>
      </c>
      <c r="BN904" s="7">
        <v>147.65258339942349</v>
      </c>
      <c r="BO904" s="7">
        <v>129.83842986551187</v>
      </c>
      <c r="BP904" s="7">
        <v>133.70999164279519</v>
      </c>
      <c r="BQ904" s="7">
        <v>106.51606948015761</v>
      </c>
      <c r="BR904" s="7">
        <v>126.50281475712787</v>
      </c>
      <c r="BS904" s="7">
        <v>105.35913343245289</v>
      </c>
      <c r="BT904" s="7" t="s">
        <v>382</v>
      </c>
      <c r="BU904" s="7" t="s">
        <v>383</v>
      </c>
      <c r="BV904" s="7">
        <v>10.5</v>
      </c>
      <c r="BW904" s="7" t="s">
        <v>345</v>
      </c>
      <c r="BX904" s="9">
        <v>2.4500000476837158</v>
      </c>
      <c r="BY904" s="7" t="s">
        <v>231</v>
      </c>
      <c r="BZ904" s="7" t="s">
        <v>214</v>
      </c>
      <c r="CA904" s="25">
        <v>0</v>
      </c>
      <c r="CB904" s="25">
        <v>0</v>
      </c>
      <c r="CC904" s="25">
        <v>1</v>
      </c>
    </row>
    <row r="905" spans="1:81" x14ac:dyDescent="0.25">
      <c r="A905" s="7">
        <v>513</v>
      </c>
      <c r="B905" s="7">
        <v>44657</v>
      </c>
      <c r="C905" s="7" t="s">
        <v>1693</v>
      </c>
      <c r="D905" s="7" t="s">
        <v>1694</v>
      </c>
      <c r="E905" s="7" t="s">
        <v>1695</v>
      </c>
      <c r="F905" s="7" t="s">
        <v>280</v>
      </c>
      <c r="H905" s="7" t="s">
        <v>224</v>
      </c>
      <c r="I905" s="8">
        <v>24.5</v>
      </c>
      <c r="J905" s="7" t="s">
        <v>214</v>
      </c>
      <c r="K905" s="8">
        <v>2795.451904296875</v>
      </c>
      <c r="L905" s="8">
        <v>2.7953000068664551</v>
      </c>
      <c r="M905" s="7" t="s">
        <v>239</v>
      </c>
      <c r="N905" s="7" t="s">
        <v>214</v>
      </c>
      <c r="O905" s="7" t="s">
        <v>214</v>
      </c>
      <c r="P905" s="7" t="s">
        <v>362</v>
      </c>
      <c r="Q905" s="7" t="s">
        <v>1696</v>
      </c>
      <c r="R905" s="7" t="s">
        <v>242</v>
      </c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>
        <v>2.0408226095515118</v>
      </c>
      <c r="AT905" s="8">
        <v>2.8895268708981252</v>
      </c>
      <c r="AU905" s="8">
        <v>-1.0253666990260277</v>
      </c>
      <c r="AV905" s="8">
        <v>-0.30206270357793147</v>
      </c>
      <c r="AW905" s="8">
        <v>2.3894026885716988</v>
      </c>
      <c r="AX905" s="8">
        <v>2.0791429215118389</v>
      </c>
      <c r="AY905" s="8">
        <v>0.86297660246657371</v>
      </c>
      <c r="AZ905" s="8">
        <v>1.6350336207859055</v>
      </c>
      <c r="BA905" s="8">
        <v>1.8340264711262455</v>
      </c>
      <c r="BB905" s="8">
        <v>1.5904019240191107</v>
      </c>
      <c r="BC905" s="8">
        <v>1.8340264711262455</v>
      </c>
      <c r="BD905" s="8">
        <v>1.5904019240191107</v>
      </c>
      <c r="BE905" s="8">
        <v>1.3226480239693745</v>
      </c>
      <c r="BF905" s="8">
        <v>1.5804074262760264</v>
      </c>
      <c r="BT905" s="7" t="s">
        <v>214</v>
      </c>
      <c r="BU905" s="7" t="s">
        <v>214</v>
      </c>
      <c r="BV905" s="7">
        <v>21.5</v>
      </c>
      <c r="BW905" s="7" t="s">
        <v>837</v>
      </c>
      <c r="BX905" s="9">
        <v>0</v>
      </c>
      <c r="BY905" s="7" t="s">
        <v>214</v>
      </c>
      <c r="BZ905" s="7" t="s">
        <v>214</v>
      </c>
      <c r="CA905" s="25">
        <v>0</v>
      </c>
      <c r="CB905" s="25">
        <v>0</v>
      </c>
      <c r="CC905" s="25">
        <v>0</v>
      </c>
    </row>
    <row r="906" spans="1:81" x14ac:dyDescent="0.25">
      <c r="A906" s="7">
        <v>513</v>
      </c>
      <c r="B906" s="7">
        <v>44657</v>
      </c>
      <c r="C906" s="7" t="s">
        <v>18861</v>
      </c>
      <c r="D906" s="7" t="s">
        <v>18862</v>
      </c>
      <c r="E906" s="7" t="s">
        <v>17553</v>
      </c>
      <c r="F906" s="7" t="s">
        <v>280</v>
      </c>
      <c r="H906" s="7" t="s">
        <v>224</v>
      </c>
      <c r="I906" s="8">
        <v>24.5</v>
      </c>
      <c r="J906" s="7" t="s">
        <v>214</v>
      </c>
      <c r="K906" s="8">
        <v>693.88580322265625</v>
      </c>
      <c r="L906" s="8">
        <v>6.2887997627258301</v>
      </c>
      <c r="M906" s="7" t="s">
        <v>690</v>
      </c>
      <c r="N906" s="7" t="s">
        <v>214</v>
      </c>
      <c r="O906" s="7" t="s">
        <v>214</v>
      </c>
      <c r="P906" s="7" t="s">
        <v>284</v>
      </c>
      <c r="Q906" s="7" t="s">
        <v>17554</v>
      </c>
      <c r="R906" s="7" t="s">
        <v>291</v>
      </c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T906" s="7" t="s">
        <v>214</v>
      </c>
      <c r="BU906" s="7" t="s">
        <v>214</v>
      </c>
      <c r="BV906" s="7">
        <v>16</v>
      </c>
      <c r="BW906" s="7" t="s">
        <v>430</v>
      </c>
      <c r="BX906" s="9">
        <v>0</v>
      </c>
      <c r="BY906" s="7" t="s">
        <v>214</v>
      </c>
      <c r="BZ906" s="7" t="s">
        <v>214</v>
      </c>
      <c r="CA906" s="25">
        <v>0</v>
      </c>
      <c r="CB906" s="25">
        <v>0</v>
      </c>
      <c r="CC906" s="25">
        <v>0</v>
      </c>
    </row>
    <row r="907" spans="1:81" x14ac:dyDescent="0.25">
      <c r="A907" s="7">
        <v>513</v>
      </c>
      <c r="B907" s="7">
        <v>44657</v>
      </c>
      <c r="C907" s="7" t="s">
        <v>1697</v>
      </c>
      <c r="D907" s="7" t="s">
        <v>1698</v>
      </c>
      <c r="E907" s="7" t="s">
        <v>1699</v>
      </c>
      <c r="F907" s="7" t="s">
        <v>223</v>
      </c>
      <c r="H907" s="7" t="s">
        <v>224</v>
      </c>
      <c r="I907" s="8">
        <v>24.5</v>
      </c>
      <c r="J907" s="7" t="s">
        <v>214</v>
      </c>
      <c r="K907" s="8">
        <v>577.22589111328125</v>
      </c>
      <c r="L907" s="8">
        <v>3.6905999183654785</v>
      </c>
      <c r="M907" s="7" t="s">
        <v>289</v>
      </c>
      <c r="N907" s="7" t="s">
        <v>214</v>
      </c>
      <c r="O907" s="7" t="s">
        <v>248</v>
      </c>
      <c r="P907" s="7" t="s">
        <v>233</v>
      </c>
      <c r="Q907" s="7" t="s">
        <v>1700</v>
      </c>
      <c r="R907" s="7" t="s">
        <v>291</v>
      </c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>
        <v>0.62838175486748626</v>
      </c>
      <c r="AT907" s="8">
        <v>2.1794683912210653</v>
      </c>
      <c r="AU907" s="8">
        <v>2.6804785352396068</v>
      </c>
      <c r="AV907" s="8">
        <v>2.1550763825032462</v>
      </c>
      <c r="AW907" s="8">
        <v>1.0848817921561347</v>
      </c>
      <c r="AX907" s="8">
        <v>1.06453931730661</v>
      </c>
      <c r="AY907" s="8">
        <v>0.94123786916500596</v>
      </c>
      <c r="AZ907" s="8">
        <v>1.5627808386160813</v>
      </c>
      <c r="BA907" s="8">
        <v>0.79482982621475451</v>
      </c>
      <c r="BB907" s="8">
        <v>1.2462355471463762</v>
      </c>
      <c r="BC907" s="8">
        <v>0.79751139847240293</v>
      </c>
      <c r="BD907" s="8">
        <v>1.2462355471463762</v>
      </c>
      <c r="BE907" s="8">
        <v>1.1545535293525651</v>
      </c>
      <c r="BF907" s="8">
        <v>1.5757226706566261</v>
      </c>
      <c r="BT907" s="7" t="s">
        <v>214</v>
      </c>
      <c r="BU907" s="7" t="s">
        <v>214</v>
      </c>
      <c r="BV907" s="7">
        <v>15</v>
      </c>
      <c r="BW907" s="7" t="s">
        <v>226</v>
      </c>
      <c r="BX907" s="9">
        <v>0</v>
      </c>
      <c r="BY907" s="7" t="s">
        <v>214</v>
      </c>
      <c r="BZ907" s="7" t="s">
        <v>214</v>
      </c>
      <c r="CA907" s="25">
        <v>0</v>
      </c>
      <c r="CB907" s="25">
        <v>0</v>
      </c>
      <c r="CC907" s="25">
        <v>0</v>
      </c>
    </row>
    <row r="908" spans="1:81" x14ac:dyDescent="0.25">
      <c r="A908" s="7">
        <v>513</v>
      </c>
      <c r="B908" s="7">
        <v>44657</v>
      </c>
      <c r="C908" s="7" t="s">
        <v>1701</v>
      </c>
      <c r="D908" s="7" t="s">
        <v>1702</v>
      </c>
      <c r="E908" s="7" t="s">
        <v>1703</v>
      </c>
      <c r="F908" s="7" t="s">
        <v>212</v>
      </c>
      <c r="G908" s="7">
        <v>1</v>
      </c>
      <c r="H908" s="7" t="s">
        <v>430</v>
      </c>
      <c r="I908" s="8">
        <v>16.5</v>
      </c>
      <c r="J908" s="7" t="s">
        <v>379</v>
      </c>
      <c r="K908" s="8">
        <v>353.73431396484375</v>
      </c>
      <c r="L908" s="8">
        <v>1.0443999767303467</v>
      </c>
      <c r="M908" s="7" t="s">
        <v>380</v>
      </c>
      <c r="N908" s="7" t="s">
        <v>231</v>
      </c>
      <c r="O908" s="7" t="s">
        <v>248</v>
      </c>
      <c r="P908" s="7" t="s">
        <v>249</v>
      </c>
      <c r="Q908" s="7" t="s">
        <v>1704</v>
      </c>
      <c r="R908" s="7" t="s">
        <v>337</v>
      </c>
      <c r="T908" s="8">
        <v>0.71821868419647217</v>
      </c>
      <c r="U908" s="8">
        <v>0.78277969360351563</v>
      </c>
      <c r="V908" s="8">
        <v>0.72829282283782959</v>
      </c>
      <c r="W908" s="8">
        <v>0.58172363042831421</v>
      </c>
      <c r="X908" s="8">
        <v>0.35791337490081787</v>
      </c>
      <c r="Y908" s="8">
        <v>0.67237049341201782</v>
      </c>
      <c r="Z908" s="8">
        <v>0.49873015284538269</v>
      </c>
      <c r="AA908" s="8">
        <v>0.97026538848876953</v>
      </c>
      <c r="AB908" s="8">
        <v>0.94435310363769531</v>
      </c>
      <c r="AC908" s="8">
        <v>0.96074151992797852</v>
      </c>
      <c r="AD908" s="8">
        <v>0.85239428281784058</v>
      </c>
      <c r="AE908" s="8">
        <v>0.79099035263061523</v>
      </c>
      <c r="AF908" s="8">
        <v>0.94793307781219482</v>
      </c>
      <c r="AG908" s="8">
        <v>0.88778531551361084</v>
      </c>
      <c r="AH908" s="8">
        <v>9.2862077057361603E-2</v>
      </c>
      <c r="AI908" s="8">
        <v>0.79686224460601807</v>
      </c>
      <c r="AJ908" s="8">
        <v>1.3188778162002563</v>
      </c>
      <c r="AK908" s="8">
        <v>1.0619156360626221</v>
      </c>
      <c r="AL908" s="8">
        <v>0.47122734785079956</v>
      </c>
      <c r="AM908" s="8">
        <v>0.20105481147766113</v>
      </c>
      <c r="AN908" s="8">
        <v>0.67551684379577637</v>
      </c>
      <c r="AO908" s="8">
        <v>0.23892651498317719</v>
      </c>
      <c r="AP908" s="8">
        <v>-0.89163857698440552</v>
      </c>
      <c r="AQ908" s="8"/>
      <c r="AR908" s="8"/>
      <c r="AS908" s="8">
        <v>-0.61375951754684199</v>
      </c>
      <c r="AT908" s="8">
        <v>-1.1572854995744872</v>
      </c>
      <c r="AU908" s="8">
        <v>-0.93144600402113942</v>
      </c>
      <c r="AV908" s="8">
        <v>-1.1886367825956805</v>
      </c>
      <c r="AW908" s="8">
        <v>-0.84724368057051536</v>
      </c>
      <c r="AX908" s="8">
        <v>-2.0562707975163681</v>
      </c>
      <c r="AY908" s="8">
        <v>-0.60526049134598991</v>
      </c>
      <c r="AZ908" s="8">
        <v>-2.6182203358447764</v>
      </c>
      <c r="BA908" s="8">
        <v>-9.7888481500427962E-2</v>
      </c>
      <c r="BB908" s="8">
        <v>-1.3932491418068185</v>
      </c>
      <c r="BC908" s="8">
        <v>8.3973194495457398E-2</v>
      </c>
      <c r="BD908" s="8">
        <v>-1.0417734104748124</v>
      </c>
      <c r="BE908" s="8">
        <v>-0.50193749674824295</v>
      </c>
      <c r="BF908" s="8">
        <v>-1.5759059946354903</v>
      </c>
      <c r="BG908" s="8">
        <v>-39.606801756965154</v>
      </c>
      <c r="BH908" s="8">
        <v>-12.456990079572929</v>
      </c>
      <c r="BI908" s="8">
        <v>-19.959750299812537</v>
      </c>
      <c r="BJ908" s="8">
        <v>-15.265235257966832</v>
      </c>
      <c r="BK908" s="8">
        <v>-2.645672885779915</v>
      </c>
      <c r="BL908" s="8">
        <v>11.673560858982777</v>
      </c>
      <c r="BM908" s="8">
        <v>-13.043481570185767</v>
      </c>
      <c r="BN908" s="8">
        <v>493.83716244326013</v>
      </c>
      <c r="BO908" s="8">
        <v>397.79896236348969</v>
      </c>
      <c r="BP908" s="8">
        <v>424.33879975698147</v>
      </c>
      <c r="BQ908" s="8">
        <v>407.73268917973218</v>
      </c>
      <c r="BR908" s="8">
        <v>363.09296679711122</v>
      </c>
      <c r="BS908" s="8">
        <v>312.4409235450525</v>
      </c>
      <c r="BT908" s="7" t="s">
        <v>220</v>
      </c>
      <c r="BU908" s="7" t="s">
        <v>221</v>
      </c>
      <c r="BV908" s="7">
        <v>15.5</v>
      </c>
      <c r="BW908" s="7" t="s">
        <v>226</v>
      </c>
      <c r="BX908" s="9">
        <v>1</v>
      </c>
      <c r="BY908" s="7" t="s">
        <v>231</v>
      </c>
      <c r="BZ908" s="7" t="s">
        <v>214</v>
      </c>
      <c r="CA908" s="25">
        <v>0</v>
      </c>
      <c r="CB908" s="25">
        <v>0</v>
      </c>
      <c r="CC908" s="25">
        <v>0</v>
      </c>
    </row>
    <row r="909" spans="1:81" x14ac:dyDescent="0.25">
      <c r="A909" s="7">
        <v>513</v>
      </c>
      <c r="B909" s="7">
        <v>44657</v>
      </c>
      <c r="C909" s="7" t="s">
        <v>1706</v>
      </c>
      <c r="D909" s="7" t="s">
        <v>1706</v>
      </c>
      <c r="E909" s="7" t="s">
        <v>1706</v>
      </c>
      <c r="F909" s="7" t="s">
        <v>360</v>
      </c>
      <c r="G909" s="7">
        <v>2</v>
      </c>
      <c r="H909" s="7" t="s">
        <v>238</v>
      </c>
      <c r="I909" s="8">
        <v>13.5</v>
      </c>
      <c r="J909" s="7" t="s">
        <v>214</v>
      </c>
      <c r="K909" s="8">
        <v>1234.0245361328125</v>
      </c>
      <c r="L909" s="8">
        <v>3.5521872043609619</v>
      </c>
      <c r="M909" s="7" t="s">
        <v>349</v>
      </c>
      <c r="N909" s="7" t="s">
        <v>231</v>
      </c>
      <c r="O909" s="7" t="s">
        <v>268</v>
      </c>
      <c r="P909" s="7" t="s">
        <v>362</v>
      </c>
      <c r="Q909" s="7" t="s">
        <v>1707</v>
      </c>
      <c r="R909" s="7" t="s">
        <v>242</v>
      </c>
      <c r="T909" s="8">
        <v>0.54918009042739868</v>
      </c>
      <c r="U909" s="8">
        <v>0.59850353002548218</v>
      </c>
      <c r="V909" s="8">
        <v>0.51001971960067749</v>
      </c>
      <c r="W909" s="8">
        <v>0.49765822291374207</v>
      </c>
      <c r="X909" s="8">
        <v>-6.2933593988418579E-2</v>
      </c>
      <c r="Y909" s="8">
        <v>0.43747612833976746</v>
      </c>
      <c r="Z909" s="8">
        <v>0.34034836292266846</v>
      </c>
      <c r="AA909" s="8">
        <v>0.72463029623031616</v>
      </c>
      <c r="AB909" s="8">
        <v>0.75937932729721069</v>
      </c>
      <c r="AC909" s="8">
        <v>0.77345430850982666</v>
      </c>
      <c r="AD909" s="8">
        <v>0.81782716512680054</v>
      </c>
      <c r="AE909" s="8">
        <v>0.67395979166030884</v>
      </c>
      <c r="AF909" s="8">
        <v>0.64431303739547729</v>
      </c>
      <c r="AG909" s="8">
        <v>0.58661437034606934</v>
      </c>
      <c r="AH909" s="8">
        <v>0.52033352851867676</v>
      </c>
      <c r="AI909" s="8">
        <v>3.4141664505004883</v>
      </c>
      <c r="AJ909" s="8">
        <v>5.6503472328186035</v>
      </c>
      <c r="AK909" s="8">
        <v>4.1669120788574219</v>
      </c>
      <c r="AL909" s="8">
        <v>2.258854866027832</v>
      </c>
      <c r="AM909" s="8">
        <v>9.9999997473787516E-5</v>
      </c>
      <c r="AN909" s="8">
        <v>2.4627780914306641</v>
      </c>
      <c r="AO909" s="8">
        <v>0.91362041234970093</v>
      </c>
      <c r="AP909" s="8">
        <v>1.9158806800842285</v>
      </c>
      <c r="AQ909" s="8"/>
      <c r="AR909" s="8"/>
      <c r="AS909" s="8">
        <v>0.26649831290057296</v>
      </c>
      <c r="AT909" s="8">
        <v>-0.30328385915981282</v>
      </c>
      <c r="AU909" s="8">
        <v>2.6891323118797269E-2</v>
      </c>
      <c r="AV909" s="8">
        <v>-0.4137009075846943</v>
      </c>
      <c r="AW909" s="8">
        <v>0.25550169953218022</v>
      </c>
      <c r="AX909" s="8">
        <v>-0.31515220506801256</v>
      </c>
      <c r="AY909" s="8">
        <v>-0.16770277971329353</v>
      </c>
      <c r="AZ909" s="8">
        <v>-0.5239332812379589</v>
      </c>
      <c r="BA909" s="8">
        <v>6.8853700479217309E-2</v>
      </c>
      <c r="BB909" s="8">
        <v>-0.39864820909852505</v>
      </c>
      <c r="BC909" s="8">
        <v>-0.31352775419643686</v>
      </c>
      <c r="BD909" s="8">
        <v>-0.60868542980418827</v>
      </c>
      <c r="BE909" s="8">
        <v>2.2752417020172899E-2</v>
      </c>
      <c r="BF909" s="8">
        <v>-0.42723398199219864</v>
      </c>
      <c r="BG909" s="8">
        <v>78.117919348425346</v>
      </c>
      <c r="BH909" s="8">
        <v>37.398950335701493</v>
      </c>
      <c r="BI909" s="8">
        <v>72.807723200297389</v>
      </c>
      <c r="BJ909" s="8">
        <v>19.05225443397439</v>
      </c>
      <c r="BK909" s="8">
        <v>40.00975752512494</v>
      </c>
      <c r="BL909" s="8">
        <v>9.4227604306246331</v>
      </c>
      <c r="BM909" s="8">
        <v>42.801560879024706</v>
      </c>
      <c r="BN909" s="8">
        <v>270.03024425680195</v>
      </c>
      <c r="BO909" s="8">
        <v>772.51231273413123</v>
      </c>
      <c r="BP909" s="8">
        <v>335.55936764148043</v>
      </c>
      <c r="BQ909" s="8">
        <v>998.91504173111684</v>
      </c>
      <c r="BR909" s="8">
        <v>740.29431142552642</v>
      </c>
      <c r="BS909" s="8">
        <v>1117.7453604378907</v>
      </c>
      <c r="BT909" s="7" t="s">
        <v>399</v>
      </c>
      <c r="BU909" s="7" t="s">
        <v>400</v>
      </c>
      <c r="BV909" s="7">
        <v>12.833333015441895</v>
      </c>
      <c r="BW909" s="7" t="s">
        <v>245</v>
      </c>
      <c r="BX909" s="9">
        <v>2.0250000953674316</v>
      </c>
      <c r="BY909" s="7" t="s">
        <v>231</v>
      </c>
      <c r="BZ909" s="7" t="s">
        <v>214</v>
      </c>
      <c r="CA909" s="25">
        <v>0</v>
      </c>
      <c r="CB909" s="25">
        <v>0</v>
      </c>
      <c r="CC909" s="25">
        <v>0</v>
      </c>
    </row>
    <row r="910" spans="1:81" x14ac:dyDescent="0.25">
      <c r="A910" s="7">
        <v>513</v>
      </c>
      <c r="B910" s="7">
        <v>44657</v>
      </c>
      <c r="C910" s="7" t="s">
        <v>1708</v>
      </c>
      <c r="D910" s="7" t="s">
        <v>1709</v>
      </c>
      <c r="E910" s="7" t="s">
        <v>1710</v>
      </c>
      <c r="F910" s="7" t="s">
        <v>212</v>
      </c>
      <c r="H910" s="7" t="s">
        <v>224</v>
      </c>
      <c r="I910" s="8">
        <v>24.5</v>
      </c>
      <c r="J910" s="7" t="s">
        <v>214</v>
      </c>
      <c r="K910" s="8">
        <v>272.83648681640625</v>
      </c>
      <c r="L910" s="8">
        <v>2.4860000610351563</v>
      </c>
      <c r="M910" s="7" t="s">
        <v>215</v>
      </c>
      <c r="N910" s="7" t="s">
        <v>214</v>
      </c>
      <c r="O910" s="7" t="s">
        <v>214</v>
      </c>
      <c r="P910" s="7" t="s">
        <v>249</v>
      </c>
      <c r="Q910" s="7" t="s">
        <v>1711</v>
      </c>
      <c r="R910" s="7" t="s">
        <v>219</v>
      </c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>
        <v>0.45874909600112984</v>
      </c>
      <c r="AT910" s="8">
        <v>1.9814857999358255</v>
      </c>
      <c r="AU910" s="8">
        <v>-0.12332439465962823</v>
      </c>
      <c r="AV910" s="8">
        <v>1.4378669582047214</v>
      </c>
      <c r="AW910" s="8">
        <v>-6.1000696866046179E-2</v>
      </c>
      <c r="AX910" s="8">
        <v>0.53156017188758731</v>
      </c>
      <c r="AY910" s="8">
        <v>-0.32925684920152215</v>
      </c>
      <c r="AZ910" s="8">
        <v>0.87001852778538014</v>
      </c>
      <c r="BA910" s="8">
        <v>0.99430008598060826</v>
      </c>
      <c r="BB910" s="8">
        <v>0.58087680464556402</v>
      </c>
      <c r="BC910" s="8">
        <v>0.54185556304252536</v>
      </c>
      <c r="BD910" s="8">
        <v>1.4561945197569819</v>
      </c>
      <c r="BE910" s="8">
        <v>0.24688713404951113</v>
      </c>
      <c r="BF910" s="8">
        <v>1.1430004637026767</v>
      </c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7" t="s">
        <v>214</v>
      </c>
      <c r="BU910" s="7" t="s">
        <v>214</v>
      </c>
      <c r="BV910" s="7">
        <v>24.5</v>
      </c>
      <c r="BW910" s="7" t="s">
        <v>224</v>
      </c>
      <c r="BX910" s="9">
        <v>0</v>
      </c>
      <c r="BY910" s="7" t="s">
        <v>214</v>
      </c>
      <c r="BZ910" s="7" t="s">
        <v>214</v>
      </c>
      <c r="CA910" s="25">
        <v>0</v>
      </c>
      <c r="CB910" s="25">
        <v>0</v>
      </c>
      <c r="CC910" s="25">
        <v>0</v>
      </c>
    </row>
    <row r="911" spans="1:81" x14ac:dyDescent="0.25">
      <c r="A911" s="7">
        <v>513</v>
      </c>
      <c r="B911" s="7">
        <v>44657</v>
      </c>
      <c r="C911" s="7" t="s">
        <v>1712</v>
      </c>
      <c r="D911" s="7" t="s">
        <v>1713</v>
      </c>
      <c r="E911" s="7" t="s">
        <v>1713</v>
      </c>
      <c r="F911" s="7" t="s">
        <v>360</v>
      </c>
      <c r="H911" s="7" t="s">
        <v>224</v>
      </c>
      <c r="I911" s="8">
        <v>24.5</v>
      </c>
      <c r="J911" s="7" t="s">
        <v>214</v>
      </c>
      <c r="K911" s="8">
        <v>186.86506652832031</v>
      </c>
      <c r="L911" s="8">
        <v>4.355405330657959</v>
      </c>
      <c r="M911" s="7" t="s">
        <v>447</v>
      </c>
      <c r="N911" s="7" t="s">
        <v>214</v>
      </c>
      <c r="O911" s="7" t="s">
        <v>374</v>
      </c>
      <c r="P911" s="7" t="s">
        <v>488</v>
      </c>
      <c r="Q911" s="7" t="s">
        <v>1714</v>
      </c>
      <c r="R911" s="7" t="s">
        <v>291</v>
      </c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>
        <v>0.88917470695726075</v>
      </c>
      <c r="AT911" s="8">
        <v>2.4316340375435059</v>
      </c>
      <c r="AU911" s="8">
        <v>-0.86432779086688227</v>
      </c>
      <c r="AV911" s="8">
        <v>-0.11902869321372647</v>
      </c>
      <c r="AW911" s="8">
        <v>1.5264064494006095</v>
      </c>
      <c r="AX911" s="8">
        <v>1.3882743034099747</v>
      </c>
      <c r="AY911" s="8">
        <v>-0.86432779086688227</v>
      </c>
      <c r="AZ911" s="8">
        <v>-0.11902869321372647</v>
      </c>
      <c r="BA911" s="8">
        <v>0.46196789423368106</v>
      </c>
      <c r="BB911" s="8">
        <v>0.26030564222692243</v>
      </c>
      <c r="BC911" s="8">
        <v>0.46196789423368106</v>
      </c>
      <c r="BD911" s="8">
        <v>0.26030564222692243</v>
      </c>
      <c r="BE911" s="8">
        <v>0.26847689384857804</v>
      </c>
      <c r="BF911" s="8">
        <v>0.6837437064966454</v>
      </c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7" t="s">
        <v>214</v>
      </c>
      <c r="BU911" s="7" t="s">
        <v>214</v>
      </c>
      <c r="BV911" s="7">
        <v>10.5</v>
      </c>
      <c r="BW911" s="7" t="s">
        <v>345</v>
      </c>
      <c r="BX911" s="9">
        <v>0</v>
      </c>
      <c r="BY911" s="7" t="s">
        <v>214</v>
      </c>
      <c r="BZ911" s="7" t="s">
        <v>214</v>
      </c>
      <c r="CA911" s="25">
        <v>0</v>
      </c>
      <c r="CB911" s="25">
        <v>0</v>
      </c>
      <c r="CC911" s="25">
        <v>0</v>
      </c>
    </row>
    <row r="912" spans="1:81" x14ac:dyDescent="0.25">
      <c r="A912" s="7">
        <v>513</v>
      </c>
      <c r="B912" s="7">
        <v>44657</v>
      </c>
      <c r="C912" s="7" t="s">
        <v>1715</v>
      </c>
      <c r="D912" s="7" t="s">
        <v>1715</v>
      </c>
      <c r="E912" s="7" t="s">
        <v>1716</v>
      </c>
      <c r="F912" s="7" t="s">
        <v>360</v>
      </c>
      <c r="H912" s="7" t="s">
        <v>224</v>
      </c>
      <c r="I912" s="8">
        <v>24.5</v>
      </c>
      <c r="J912" s="7" t="s">
        <v>214</v>
      </c>
      <c r="K912" s="8">
        <v>1607.59765625</v>
      </c>
      <c r="L912" s="8">
        <v>2.9016211032867432</v>
      </c>
      <c r="M912" s="7" t="s">
        <v>349</v>
      </c>
      <c r="N912" s="7" t="s">
        <v>214</v>
      </c>
      <c r="O912" s="7" t="s">
        <v>214</v>
      </c>
      <c r="P912" s="7" t="s">
        <v>362</v>
      </c>
      <c r="Q912" s="7" t="s">
        <v>1717</v>
      </c>
      <c r="R912" s="7" t="s">
        <v>242</v>
      </c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>
        <v>0.76806856704474746</v>
      </c>
      <c r="AT912" s="8">
        <v>0.23235274839989004</v>
      </c>
      <c r="AU912" s="8">
        <v>-0.8705364064255855</v>
      </c>
      <c r="AV912" s="8">
        <v>-0.12466282062815361</v>
      </c>
      <c r="AW912" s="8">
        <v>1.6117532951848319</v>
      </c>
      <c r="AX912" s="8">
        <v>1.0384794517699827</v>
      </c>
      <c r="AY912" s="8">
        <v>-0.89250007811748377</v>
      </c>
      <c r="AZ912" s="8">
        <v>-0.16984692209863711</v>
      </c>
      <c r="BA912" s="8">
        <v>-0.44114732914527066</v>
      </c>
      <c r="BB912" s="8">
        <v>0.25695186680681137</v>
      </c>
      <c r="BC912" s="8">
        <v>-1.2540953893701645</v>
      </c>
      <c r="BD912" s="8">
        <v>-0.54308421183428901</v>
      </c>
      <c r="BE912" s="8">
        <v>-0.17974289013815417</v>
      </c>
      <c r="BF912" s="8">
        <v>0.11503168540260073</v>
      </c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7" t="s">
        <v>352</v>
      </c>
      <c r="BU912" s="7" t="s">
        <v>353</v>
      </c>
      <c r="BV912" s="7">
        <v>12.5</v>
      </c>
      <c r="BW912" s="7" t="s">
        <v>245</v>
      </c>
      <c r="BX912" s="9">
        <v>0</v>
      </c>
      <c r="BY912" s="7" t="s">
        <v>214</v>
      </c>
      <c r="BZ912" s="7" t="s">
        <v>214</v>
      </c>
      <c r="CA912" s="25">
        <v>0</v>
      </c>
      <c r="CB912" s="25">
        <v>0</v>
      </c>
      <c r="CC912" s="25">
        <v>0</v>
      </c>
    </row>
    <row r="913" spans="1:81" x14ac:dyDescent="0.25">
      <c r="A913" s="7">
        <v>513</v>
      </c>
      <c r="B913" s="7">
        <v>44657</v>
      </c>
      <c r="C913" s="7" t="s">
        <v>1718</v>
      </c>
      <c r="D913" s="7" t="s">
        <v>1719</v>
      </c>
      <c r="E913" s="7" t="s">
        <v>1720</v>
      </c>
      <c r="F913" s="7" t="s">
        <v>212</v>
      </c>
      <c r="H913" s="7" t="s">
        <v>224</v>
      </c>
      <c r="I913" s="8">
        <v>24.5</v>
      </c>
      <c r="J913" s="7" t="s">
        <v>214</v>
      </c>
      <c r="K913" s="8">
        <v>310.90811157226563</v>
      </c>
      <c r="L913" s="8">
        <v>2.2555999755859375</v>
      </c>
      <c r="M913" s="7" t="s">
        <v>361</v>
      </c>
      <c r="N913" s="7" t="s">
        <v>214</v>
      </c>
      <c r="O913" s="7" t="s">
        <v>214</v>
      </c>
      <c r="P913" s="7" t="s">
        <v>249</v>
      </c>
      <c r="Q913" s="7" t="s">
        <v>1721</v>
      </c>
      <c r="R913" s="7" t="s">
        <v>242</v>
      </c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>
        <v>0.48454735147283595</v>
      </c>
      <c r="AT913" s="8">
        <v>1.9551126470881279</v>
      </c>
      <c r="AU913" s="8">
        <v>-0.10127864388591605</v>
      </c>
      <c r="AV913" s="8">
        <v>1.3957753138057638</v>
      </c>
      <c r="AW913" s="8">
        <v>1.3925772780768917</v>
      </c>
      <c r="AX913" s="8">
        <v>1.8533469626690422</v>
      </c>
      <c r="AY913" s="8">
        <v>0.60069515833939591</v>
      </c>
      <c r="AZ913" s="8">
        <v>1.1885834927262686</v>
      </c>
      <c r="BA913" s="8">
        <v>1.9252221022201408</v>
      </c>
      <c r="BB913" s="8">
        <v>2.1370427291786469</v>
      </c>
      <c r="BC913" s="8">
        <v>1.5108487296545519</v>
      </c>
      <c r="BD913" s="8">
        <v>1.5003333801766532</v>
      </c>
      <c r="BE913" s="8">
        <v>0.96876866264631678</v>
      </c>
      <c r="BF913" s="8">
        <v>1.6716990876074174</v>
      </c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7" t="s">
        <v>214</v>
      </c>
      <c r="BU913" s="7" t="s">
        <v>214</v>
      </c>
      <c r="BV913" s="7">
        <v>24.5</v>
      </c>
      <c r="BW913" s="7" t="s">
        <v>224</v>
      </c>
      <c r="BX913" s="9">
        <v>0</v>
      </c>
      <c r="BY913" s="7" t="s">
        <v>214</v>
      </c>
      <c r="BZ913" s="7" t="s">
        <v>214</v>
      </c>
      <c r="CA913" s="25">
        <v>0</v>
      </c>
      <c r="CB913" s="25">
        <v>0</v>
      </c>
      <c r="CC913" s="25">
        <v>0</v>
      </c>
    </row>
    <row r="914" spans="1:81" x14ac:dyDescent="0.25">
      <c r="A914" s="7">
        <v>513</v>
      </c>
      <c r="B914" s="7">
        <v>44657</v>
      </c>
      <c r="C914" s="7" t="s">
        <v>1722</v>
      </c>
      <c r="D914" s="7" t="s">
        <v>1723</v>
      </c>
      <c r="E914" s="7" t="s">
        <v>1723</v>
      </c>
      <c r="F914" s="7" t="s">
        <v>212</v>
      </c>
      <c r="H914" s="7" t="s">
        <v>224</v>
      </c>
      <c r="I914" s="8">
        <v>24.5</v>
      </c>
      <c r="J914" s="7" t="s">
        <v>214</v>
      </c>
      <c r="K914" s="8">
        <v>228.15904235839844</v>
      </c>
      <c r="L914" s="8">
        <v>2.4667999744415283</v>
      </c>
      <c r="M914" s="7" t="s">
        <v>361</v>
      </c>
      <c r="N914" s="7" t="s">
        <v>214</v>
      </c>
      <c r="O914" s="7" t="s">
        <v>256</v>
      </c>
      <c r="P914" s="7" t="s">
        <v>393</v>
      </c>
      <c r="Q914" s="7" t="s">
        <v>1724</v>
      </c>
      <c r="R914" s="7" t="s">
        <v>242</v>
      </c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>
        <v>0.92947137767072707</v>
      </c>
      <c r="AT914" s="8">
        <v>2.3446776337799431</v>
      </c>
      <c r="AU914" s="8">
        <v>0.30028762904266809</v>
      </c>
      <c r="AV914" s="8">
        <v>1.8592828657623262</v>
      </c>
      <c r="AW914" s="8">
        <v>1.5510414926198131</v>
      </c>
      <c r="AX914" s="8">
        <v>1.9038829579695495</v>
      </c>
      <c r="AY914" s="8">
        <v>1.035445544450655</v>
      </c>
      <c r="AZ914" s="8">
        <v>1.4703677150326562</v>
      </c>
      <c r="BA914" s="8">
        <v>1.9978093605483664</v>
      </c>
      <c r="BB914" s="8">
        <v>2.1367543383551242</v>
      </c>
      <c r="BC914" s="8">
        <v>1.9407339198604023</v>
      </c>
      <c r="BD914" s="8">
        <v>1.6249347361055178</v>
      </c>
      <c r="BE914" s="8">
        <v>1.2924648873654387</v>
      </c>
      <c r="BF914" s="8">
        <v>1.8899833745008527</v>
      </c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7" t="s">
        <v>352</v>
      </c>
      <c r="BU914" s="7" t="s">
        <v>353</v>
      </c>
      <c r="BV914" s="7">
        <v>11</v>
      </c>
      <c r="BW914" s="7" t="s">
        <v>255</v>
      </c>
      <c r="BX914" s="9">
        <v>0</v>
      </c>
      <c r="BY914" s="7" t="s">
        <v>214</v>
      </c>
      <c r="BZ914" s="7" t="s">
        <v>214</v>
      </c>
      <c r="CA914" s="25">
        <v>0</v>
      </c>
      <c r="CB914" s="25">
        <v>0</v>
      </c>
      <c r="CC914" s="25">
        <v>0</v>
      </c>
    </row>
    <row r="915" spans="1:81" x14ac:dyDescent="0.25">
      <c r="A915" s="7">
        <v>513</v>
      </c>
      <c r="B915" s="7">
        <v>44657</v>
      </c>
      <c r="C915" s="7" t="s">
        <v>1725</v>
      </c>
      <c r="D915" s="7" t="s">
        <v>1726</v>
      </c>
      <c r="E915" s="7" t="s">
        <v>214</v>
      </c>
      <c r="F915" s="7" t="s">
        <v>212</v>
      </c>
      <c r="H915" s="7" t="s">
        <v>224</v>
      </c>
      <c r="I915" s="8">
        <v>24.5</v>
      </c>
      <c r="J915" s="7" t="s">
        <v>214</v>
      </c>
      <c r="K915" s="8">
        <v>56.760063171386719</v>
      </c>
      <c r="L915" s="8">
        <v>10.822699546813965</v>
      </c>
      <c r="M915" s="7" t="s">
        <v>361</v>
      </c>
      <c r="N915" s="7" t="s">
        <v>214</v>
      </c>
      <c r="O915" s="7" t="s">
        <v>290</v>
      </c>
      <c r="P915" s="7" t="s">
        <v>249</v>
      </c>
      <c r="Q915" s="7" t="s">
        <v>1724</v>
      </c>
      <c r="R915" s="7" t="s">
        <v>242</v>
      </c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>
        <v>0.58776450481443954</v>
      </c>
      <c r="AT915" s="8">
        <v>1.4825967998389717</v>
      </c>
      <c r="AU915" s="8">
        <v>-0.14692022410908911</v>
      </c>
      <c r="AV915" s="8">
        <v>0.91057127688322437</v>
      </c>
      <c r="AW915" s="8">
        <v>1.44303489423215</v>
      </c>
      <c r="AX915" s="8">
        <v>1.7138052616323218</v>
      </c>
      <c r="AY915" s="8">
        <v>0.60891114003837532</v>
      </c>
      <c r="AZ915" s="8">
        <v>0.78803225521860221</v>
      </c>
      <c r="BA915" s="8">
        <v>1.7028519521144139</v>
      </c>
      <c r="BB915" s="8">
        <v>1.8843777619251112</v>
      </c>
      <c r="BC915" s="8">
        <v>1.4390006814995677</v>
      </c>
      <c r="BD915" s="8">
        <v>1.0612693094943328</v>
      </c>
      <c r="BE915" s="8">
        <v>0.93910715809830958</v>
      </c>
      <c r="BF915" s="8">
        <v>1.3067754441654273</v>
      </c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7" t="s">
        <v>214</v>
      </c>
      <c r="BU915" s="7" t="s">
        <v>214</v>
      </c>
      <c r="BV915" s="7">
        <v>12.5</v>
      </c>
      <c r="BW915" s="7" t="s">
        <v>245</v>
      </c>
      <c r="BX915" s="9">
        <v>0</v>
      </c>
      <c r="BY915" s="7" t="s">
        <v>214</v>
      </c>
      <c r="BZ915" s="7" t="s">
        <v>214</v>
      </c>
      <c r="CA915" s="25">
        <v>2</v>
      </c>
      <c r="CB915" s="25">
        <v>6</v>
      </c>
      <c r="CC915" s="25">
        <v>10</v>
      </c>
    </row>
    <row r="916" spans="1:81" x14ac:dyDescent="0.25">
      <c r="A916" s="7">
        <v>513</v>
      </c>
      <c r="B916" s="7">
        <v>44657</v>
      </c>
      <c r="C916" s="7" t="s">
        <v>1727</v>
      </c>
      <c r="D916" s="7" t="s">
        <v>1727</v>
      </c>
      <c r="E916" s="7" t="s">
        <v>1727</v>
      </c>
      <c r="F916" s="7" t="s">
        <v>331</v>
      </c>
      <c r="H916" s="7" t="s">
        <v>312</v>
      </c>
      <c r="I916" s="8">
        <v>17.5</v>
      </c>
      <c r="J916" s="7" t="s">
        <v>214</v>
      </c>
      <c r="K916" s="8">
        <v>438.54150390625</v>
      </c>
      <c r="L916" s="8">
        <v>6.4610476493835449</v>
      </c>
      <c r="M916" s="7" t="s">
        <v>1728</v>
      </c>
      <c r="N916" s="7" t="s">
        <v>295</v>
      </c>
      <c r="O916" s="7" t="s">
        <v>575</v>
      </c>
      <c r="P916" s="7" t="s">
        <v>481</v>
      </c>
      <c r="Q916" s="7" t="s">
        <v>1729</v>
      </c>
      <c r="R916" s="7" t="s">
        <v>337</v>
      </c>
      <c r="S916" s="7">
        <v>3</v>
      </c>
      <c r="T916" s="8">
        <v>0.92629951238632202</v>
      </c>
      <c r="U916" s="8">
        <v>0.8623090386390686</v>
      </c>
      <c r="V916" s="8">
        <v>0.93236792087554932</v>
      </c>
      <c r="W916" s="8">
        <v>0.77979665994644165</v>
      </c>
      <c r="X916" s="8">
        <v>0.57079774141311646</v>
      </c>
      <c r="Y916" s="8">
        <v>0.85671985149383545</v>
      </c>
      <c r="Z916" s="8">
        <v>0.72401237487792969</v>
      </c>
      <c r="AA916" s="8">
        <v>0.9569556713104248</v>
      </c>
      <c r="AB916" s="8">
        <v>0.92941784858703613</v>
      </c>
      <c r="AC916" s="8">
        <v>0.94408255815505981</v>
      </c>
      <c r="AD916" s="8">
        <v>0.86865347623825073</v>
      </c>
      <c r="AE916" s="8">
        <v>0.84241926670074463</v>
      </c>
      <c r="AF916" s="8">
        <v>0.92606478929519653</v>
      </c>
      <c r="AG916" s="8">
        <v>0.88190436363220215</v>
      </c>
      <c r="AH916" s="8">
        <v>0.25014212727546692</v>
      </c>
      <c r="AI916" s="8">
        <v>2.7683846950531006</v>
      </c>
      <c r="AJ916" s="8">
        <v>3.9135997295379639</v>
      </c>
      <c r="AK916" s="8">
        <v>3.6620118618011475</v>
      </c>
      <c r="AL916" s="8">
        <v>1.7015454769134521</v>
      </c>
      <c r="AM916" s="8">
        <v>0.86370849609375</v>
      </c>
      <c r="AN916" s="8">
        <v>2.3185410499572754</v>
      </c>
      <c r="AO916" s="8">
        <v>0.93431460857391357</v>
      </c>
      <c r="AP916" s="8">
        <v>-1.8110219389200211E-2</v>
      </c>
      <c r="AQ916" s="8"/>
      <c r="AR916" s="8"/>
      <c r="AS916" s="8">
        <v>0.35401511151423198</v>
      </c>
      <c r="AT916" s="8">
        <v>0.80256876993096737</v>
      </c>
      <c r="AU916" s="8">
        <v>-1.9330148650233079</v>
      </c>
      <c r="AV916" s="8">
        <v>-1.448596892560625</v>
      </c>
      <c r="AW916" s="8">
        <v>-0.24565044323360086</v>
      </c>
      <c r="AX916" s="8">
        <v>-0.41304448923252651</v>
      </c>
      <c r="AY916" s="8">
        <v>-0.59795834069968057</v>
      </c>
      <c r="AZ916" s="8">
        <v>0.26451738063770741</v>
      </c>
      <c r="BA916" s="8">
        <v>-0.24565044323360086</v>
      </c>
      <c r="BB916" s="8">
        <v>-0.41304448923252651</v>
      </c>
      <c r="BC916" s="8">
        <v>-0.59795834069968057</v>
      </c>
      <c r="BD916" s="8">
        <v>0.26451738063770741</v>
      </c>
      <c r="BE916" s="8">
        <v>-0.54436955356260641</v>
      </c>
      <c r="BF916" s="8">
        <v>-0.15718038996988259</v>
      </c>
      <c r="BG916" s="7">
        <v>-37.709379054771944</v>
      </c>
      <c r="BH916" s="7">
        <v>-39.888279334903437</v>
      </c>
      <c r="BI916" s="7">
        <v>-13.566640591164489</v>
      </c>
      <c r="BJ916" s="7">
        <v>-25.701203174112948</v>
      </c>
      <c r="BK916" s="7">
        <v>-13.566640591164489</v>
      </c>
      <c r="BL916" s="7">
        <v>-25.701203174112948</v>
      </c>
      <c r="BM916" s="7">
        <v>-26.022224320038372</v>
      </c>
      <c r="BN916" s="7">
        <v>603.91278192675531</v>
      </c>
      <c r="BO916" s="7">
        <v>613.46816398386147</v>
      </c>
      <c r="BP916" s="7">
        <v>498.03685358429851</v>
      </c>
      <c r="BQ916" s="7">
        <v>551.25194682800577</v>
      </c>
      <c r="BR916" s="7">
        <v>498.03685358429851</v>
      </c>
      <c r="BS916" s="7">
        <v>551.25194682800577</v>
      </c>
      <c r="BT916" s="7" t="s">
        <v>21021</v>
      </c>
      <c r="BU916" s="7" t="s">
        <v>21022</v>
      </c>
      <c r="BV916" s="7">
        <v>18</v>
      </c>
      <c r="BW916" s="7" t="s">
        <v>436</v>
      </c>
      <c r="BX916" s="9">
        <v>2.5999999046325684</v>
      </c>
      <c r="BY916" s="7" t="s">
        <v>295</v>
      </c>
      <c r="BZ916" s="7" t="s">
        <v>214</v>
      </c>
      <c r="CA916" s="25">
        <v>0</v>
      </c>
      <c r="CB916" s="25">
        <v>0</v>
      </c>
      <c r="CC916" s="25">
        <v>0</v>
      </c>
    </row>
    <row r="917" spans="1:81" x14ac:dyDescent="0.25">
      <c r="A917" s="7">
        <v>513</v>
      </c>
      <c r="B917" s="7">
        <v>44657</v>
      </c>
      <c r="C917" s="7" t="s">
        <v>1730</v>
      </c>
      <c r="D917" s="7" t="s">
        <v>1731</v>
      </c>
      <c r="E917" s="7" t="s">
        <v>1731</v>
      </c>
      <c r="F917" s="7" t="s">
        <v>212</v>
      </c>
      <c r="G917" s="7">
        <v>3</v>
      </c>
      <c r="H917" s="7" t="s">
        <v>226</v>
      </c>
      <c r="I917" s="8">
        <v>15.5</v>
      </c>
      <c r="J917" s="7" t="s">
        <v>214</v>
      </c>
      <c r="K917" s="8">
        <v>396.59884643554688</v>
      </c>
      <c r="L917" s="8">
        <v>0.85605108737945557</v>
      </c>
      <c r="M917" s="7" t="s">
        <v>282</v>
      </c>
      <c r="N917" s="7" t="s">
        <v>231</v>
      </c>
      <c r="O917" s="7" t="s">
        <v>283</v>
      </c>
      <c r="P917" s="7" t="s">
        <v>249</v>
      </c>
      <c r="Q917" s="7" t="s">
        <v>1732</v>
      </c>
      <c r="R917" s="7" t="s">
        <v>286</v>
      </c>
      <c r="T917" s="8">
        <v>0.63309168815612793</v>
      </c>
      <c r="U917" s="8">
        <v>0.64761644601821899</v>
      </c>
      <c r="V917" s="8">
        <v>0.58359968662261963</v>
      </c>
      <c r="W917" s="8">
        <v>0.6391558051109314</v>
      </c>
      <c r="X917" s="8">
        <v>0.25187841057777405</v>
      </c>
      <c r="Y917" s="8">
        <v>0.50111323595046997</v>
      </c>
      <c r="Z917" s="8">
        <v>0.45384538173675537</v>
      </c>
      <c r="AA917" s="8">
        <v>0.69109034538269043</v>
      </c>
      <c r="AB917" s="8">
        <v>0.66241979598999023</v>
      </c>
      <c r="AC917" s="8">
        <v>0.78498619794845581</v>
      </c>
      <c r="AD917" s="8">
        <v>0.89931946992874146</v>
      </c>
      <c r="AE917" s="8">
        <v>0.51461386680603027</v>
      </c>
      <c r="AF917" s="8">
        <v>0.66548806428909302</v>
      </c>
      <c r="AG917" s="8">
        <v>0.61412787437438965</v>
      </c>
      <c r="AH917" s="8">
        <v>0.12594406306743622</v>
      </c>
      <c r="AI917" s="8">
        <v>0.95264798402786255</v>
      </c>
      <c r="AJ917" s="8">
        <v>1.4798654317855835</v>
      </c>
      <c r="AK917" s="8">
        <v>1.1540864706039429</v>
      </c>
      <c r="AL917" s="8">
        <v>0.702198326587677</v>
      </c>
      <c r="AM917" s="8">
        <v>0.19189637899398804</v>
      </c>
      <c r="AN917" s="8">
        <v>0.68281441926956177</v>
      </c>
      <c r="AO917" s="8">
        <v>0.29488041996955872</v>
      </c>
      <c r="AP917" s="8">
        <v>-0.26757210493087769</v>
      </c>
      <c r="AQ917" s="8"/>
      <c r="AR917" s="8"/>
      <c r="AS917" s="8">
        <v>0.64844770424029141</v>
      </c>
      <c r="AT917" s="8">
        <v>-6.673015988929655E-2</v>
      </c>
      <c r="AU917" s="8">
        <v>0.4926992028036708</v>
      </c>
      <c r="AV917" s="8">
        <v>-0.12211257175522669</v>
      </c>
      <c r="AW917" s="8">
        <v>-1.0931762166629178</v>
      </c>
      <c r="AX917" s="8">
        <v>-0.74573062830941694</v>
      </c>
      <c r="AY917" s="8">
        <v>-1.2651573208607709</v>
      </c>
      <c r="AZ917" s="8">
        <v>-0.94311396994402341</v>
      </c>
      <c r="BA917" s="8">
        <v>0.59139554072953338</v>
      </c>
      <c r="BB917" s="8">
        <v>0.36202598990883456</v>
      </c>
      <c r="BC917" s="8">
        <v>1.0639065201222468</v>
      </c>
      <c r="BD917" s="8">
        <v>0.86709876480921189</v>
      </c>
      <c r="BE917" s="8">
        <v>7.3019238395342287E-2</v>
      </c>
      <c r="BF917" s="8">
        <v>-0.10809376252998619</v>
      </c>
      <c r="BG917" s="8">
        <v>-1.8220575662289973</v>
      </c>
      <c r="BH917" s="8">
        <v>15.780403711289848</v>
      </c>
      <c r="BI917" s="8">
        <v>-36.496075514400786</v>
      </c>
      <c r="BJ917" s="8">
        <v>-16.69111550804385</v>
      </c>
      <c r="BK917" s="8">
        <v>-13.92489088641209</v>
      </c>
      <c r="BL917" s="8">
        <v>-14.424769042774816</v>
      </c>
      <c r="BM917" s="8">
        <v>-11.263084134428446</v>
      </c>
      <c r="BN917" s="8">
        <v>403.82510572460268</v>
      </c>
      <c r="BO917" s="8">
        <v>334.01394735369911</v>
      </c>
      <c r="BP917" s="8">
        <v>541.34186091990648</v>
      </c>
      <c r="BQ917" s="8">
        <v>462.79561799767345</v>
      </c>
      <c r="BR917" s="8">
        <v>451.82480305846582</v>
      </c>
      <c r="BS917" s="8">
        <v>453.80731406018367</v>
      </c>
      <c r="BT917" s="7" t="s">
        <v>220</v>
      </c>
      <c r="BU917" s="7" t="s">
        <v>221</v>
      </c>
      <c r="BV917" s="7">
        <v>16.5</v>
      </c>
      <c r="BW917" s="7" t="s">
        <v>430</v>
      </c>
      <c r="BX917" s="9">
        <v>1.4500000476837158</v>
      </c>
      <c r="BY917" s="7" t="s">
        <v>231</v>
      </c>
      <c r="BZ917" s="7" t="s">
        <v>214</v>
      </c>
      <c r="CA917" s="25">
        <v>0</v>
      </c>
      <c r="CB917" s="25">
        <v>0</v>
      </c>
      <c r="CC917" s="25">
        <v>0</v>
      </c>
    </row>
    <row r="918" spans="1:81" x14ac:dyDescent="0.25">
      <c r="A918" s="7">
        <v>513</v>
      </c>
      <c r="B918" s="7">
        <v>44657</v>
      </c>
      <c r="C918" s="7" t="s">
        <v>16902</v>
      </c>
      <c r="D918" s="7" t="s">
        <v>16903</v>
      </c>
      <c r="E918" s="7" t="s">
        <v>16903</v>
      </c>
      <c r="F918" s="7" t="s">
        <v>280</v>
      </c>
      <c r="H918" s="7" t="s">
        <v>224</v>
      </c>
      <c r="I918" s="8">
        <v>24.5</v>
      </c>
      <c r="J918" s="7" t="s">
        <v>214</v>
      </c>
      <c r="K918" s="8">
        <v>464.01840209960938</v>
      </c>
      <c r="L918" s="8">
        <v>4.1697001457214355</v>
      </c>
      <c r="M918" s="7" t="s">
        <v>447</v>
      </c>
      <c r="N918" s="7" t="s">
        <v>214</v>
      </c>
      <c r="O918" s="7" t="s">
        <v>290</v>
      </c>
      <c r="P918" s="7" t="s">
        <v>284</v>
      </c>
      <c r="Q918" s="7" t="s">
        <v>16904</v>
      </c>
      <c r="R918" s="7" t="s">
        <v>291</v>
      </c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>
        <v>1.1627521730569867</v>
      </c>
      <c r="AT918" s="8">
        <v>2.5881299785684795</v>
      </c>
      <c r="AU918" s="8">
        <v>-0.86005862738020034</v>
      </c>
      <c r="AV918" s="8">
        <v>-0.38045168547705727</v>
      </c>
      <c r="AW918" s="8">
        <v>1.6195410914047348</v>
      </c>
      <c r="AX918" s="8">
        <v>1.6243299410312388</v>
      </c>
      <c r="AY918" s="8">
        <v>1.7643988037745004</v>
      </c>
      <c r="AZ918" s="8">
        <v>2.0106384887886914</v>
      </c>
      <c r="BA918" s="8">
        <v>0.51584437143442541</v>
      </c>
      <c r="BB918" s="8">
        <v>0.31793372164212241</v>
      </c>
      <c r="BC918" s="8">
        <v>0.54022708432761846</v>
      </c>
      <c r="BD918" s="8">
        <v>0.82636007334287542</v>
      </c>
      <c r="BE918" s="8">
        <v>0.79045081610301082</v>
      </c>
      <c r="BF918" s="8">
        <v>1.1644900863160583</v>
      </c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7" t="s">
        <v>214</v>
      </c>
      <c r="BU918" s="7" t="s">
        <v>214</v>
      </c>
      <c r="BV918" s="7">
        <v>13.5</v>
      </c>
      <c r="BW918" s="7" t="s">
        <v>238</v>
      </c>
      <c r="BX918" s="9">
        <v>0</v>
      </c>
      <c r="BY918" s="7" t="s">
        <v>214</v>
      </c>
      <c r="BZ918" s="7" t="s">
        <v>214</v>
      </c>
      <c r="CA918" s="25">
        <v>0</v>
      </c>
      <c r="CB918" s="25">
        <v>0</v>
      </c>
      <c r="CC918" s="25">
        <v>0</v>
      </c>
    </row>
    <row r="919" spans="1:81" x14ac:dyDescent="0.25">
      <c r="A919" s="7">
        <v>513</v>
      </c>
      <c r="B919" s="7">
        <v>44657</v>
      </c>
      <c r="C919" s="7" t="s">
        <v>1734</v>
      </c>
      <c r="D919" s="7" t="s">
        <v>1735</v>
      </c>
      <c r="E919" s="7" t="s">
        <v>1735</v>
      </c>
      <c r="F919" s="7" t="s">
        <v>223</v>
      </c>
      <c r="H919" s="7" t="s">
        <v>226</v>
      </c>
      <c r="I919" s="8">
        <v>15.5</v>
      </c>
      <c r="J919" s="7" t="s">
        <v>214</v>
      </c>
      <c r="K919" s="8">
        <v>2361.053466796875</v>
      </c>
      <c r="L919" s="8">
        <v>5.852294921875</v>
      </c>
      <c r="M919" s="7" t="s">
        <v>429</v>
      </c>
      <c r="N919" s="7" t="s">
        <v>295</v>
      </c>
      <c r="O919" s="7" t="s">
        <v>214</v>
      </c>
      <c r="P919" s="7" t="s">
        <v>217</v>
      </c>
      <c r="Q919" s="7" t="s">
        <v>1736</v>
      </c>
      <c r="R919" s="7" t="s">
        <v>286</v>
      </c>
      <c r="T919" s="8">
        <v>0.47533094882965088</v>
      </c>
      <c r="U919" s="8">
        <v>0.55550289154052734</v>
      </c>
      <c r="V919" s="8">
        <v>0.3948080837726593</v>
      </c>
      <c r="W919" s="8">
        <v>0.57811605930328369</v>
      </c>
      <c r="X919" s="8">
        <v>-0.25686657428741455</v>
      </c>
      <c r="Y919" s="8">
        <v>0.29626280069351196</v>
      </c>
      <c r="Z919" s="8">
        <v>0.30391037464141846</v>
      </c>
      <c r="AA919" s="8">
        <v>0.65635931491851807</v>
      </c>
      <c r="AB919" s="8">
        <v>0.698192298412323</v>
      </c>
      <c r="AC919" s="8">
        <v>0.6495366096496582</v>
      </c>
      <c r="AD919" s="8">
        <v>0.6660991907119751</v>
      </c>
      <c r="AE919" s="8">
        <v>0.82727533578872681</v>
      </c>
      <c r="AF919" s="8">
        <v>0.53986209630966187</v>
      </c>
      <c r="AG919" s="8">
        <v>0.5309101939201355</v>
      </c>
      <c r="AH919" s="8">
        <v>2.9831962585449219</v>
      </c>
      <c r="AI919" s="8">
        <v>16.942052841186523</v>
      </c>
      <c r="AJ919" s="8">
        <v>30.067323684692383</v>
      </c>
      <c r="AK919" s="8">
        <v>18.493259429931641</v>
      </c>
      <c r="AL919" s="8">
        <v>15.044306755065918</v>
      </c>
      <c r="AM919" s="8">
        <v>9.9999997473787516E-5</v>
      </c>
      <c r="AN919" s="8">
        <v>9.561985969543457</v>
      </c>
      <c r="AO919" s="8">
        <v>4.6772184371948242</v>
      </c>
      <c r="AP919" s="8">
        <v>3.3906741142272949</v>
      </c>
      <c r="AQ919" s="8"/>
      <c r="AR919" s="8"/>
      <c r="AS919" s="8">
        <v>2.0047058084006926</v>
      </c>
      <c r="AT919" s="8">
        <v>1.2280646058512077</v>
      </c>
      <c r="AU919" s="8">
        <v>1.9983446219165446</v>
      </c>
      <c r="AV919" s="8">
        <v>1.2223088559656263</v>
      </c>
      <c r="AW919" s="8">
        <v>1.9606248646231148</v>
      </c>
      <c r="AX919" s="8">
        <v>1.1973341042502894</v>
      </c>
      <c r="AY919" s="8">
        <v>1.8170847190198882</v>
      </c>
      <c r="AZ919" s="8">
        <v>1.0923304238400733</v>
      </c>
      <c r="BA919" s="8">
        <v>-0.7114661399089417</v>
      </c>
      <c r="BB919" s="8">
        <v>-0.47109928024110537</v>
      </c>
      <c r="BC919" s="8">
        <v>-0.66392210665159013</v>
      </c>
      <c r="BD919" s="8">
        <v>-0.48749070765134217</v>
      </c>
      <c r="BE919" s="8">
        <v>1.0675619612332847</v>
      </c>
      <c r="BF919" s="8">
        <v>0.63024133366912494</v>
      </c>
      <c r="BG919" s="7">
        <v>82.896401483340725</v>
      </c>
      <c r="BH919" s="7">
        <v>81.935992844072075</v>
      </c>
      <c r="BI919" s="7">
        <v>77.072020242967284</v>
      </c>
      <c r="BJ919" s="7">
        <v>67.703274186488088</v>
      </c>
      <c r="BK919" s="7">
        <v>-11.285054011696188</v>
      </c>
      <c r="BL919" s="7">
        <v>-11.285054011696188</v>
      </c>
      <c r="BM919" s="7">
        <v>47.839596788912637</v>
      </c>
      <c r="BN919" s="7">
        <v>403.82510572460268</v>
      </c>
      <c r="BO919" s="7">
        <v>426.50086719747179</v>
      </c>
      <c r="BP919" s="7">
        <v>541.34186091990648</v>
      </c>
      <c r="BQ919" s="7">
        <v>762.54296448180435</v>
      </c>
      <c r="BR919" s="7">
        <v>2627.4996257699277</v>
      </c>
      <c r="BS919" s="7">
        <v>2627.4996257699277</v>
      </c>
      <c r="BT919" s="7" t="s">
        <v>520</v>
      </c>
      <c r="BU919" s="7" t="s">
        <v>521</v>
      </c>
      <c r="BV919" s="7">
        <v>21.5</v>
      </c>
      <c r="BW919" s="7" t="s">
        <v>837</v>
      </c>
      <c r="BX919" s="9">
        <v>2.2999999523162842</v>
      </c>
      <c r="BY919" s="7" t="s">
        <v>295</v>
      </c>
      <c r="BZ919" s="7" t="s">
        <v>214</v>
      </c>
      <c r="CA919" s="25">
        <v>0</v>
      </c>
      <c r="CB919" s="25">
        <v>0</v>
      </c>
      <c r="CC919" s="25">
        <v>0</v>
      </c>
    </row>
    <row r="920" spans="1:81" x14ac:dyDescent="0.25">
      <c r="A920" s="7">
        <v>513</v>
      </c>
      <c r="B920" s="7">
        <v>44657</v>
      </c>
      <c r="C920" s="7" t="s">
        <v>22058</v>
      </c>
      <c r="D920" s="7" t="s">
        <v>22058</v>
      </c>
      <c r="E920" s="7" t="s">
        <v>1735</v>
      </c>
      <c r="F920" s="7" t="s">
        <v>223</v>
      </c>
      <c r="H920" s="7" t="s">
        <v>224</v>
      </c>
      <c r="I920" s="8">
        <v>24.5</v>
      </c>
      <c r="J920" s="7" t="s">
        <v>214</v>
      </c>
      <c r="K920" s="8">
        <v>2436.4697265625</v>
      </c>
      <c r="L920" s="8">
        <v>13.552361488342285</v>
      </c>
      <c r="M920" s="7" t="s">
        <v>429</v>
      </c>
      <c r="N920" s="7" t="s">
        <v>214</v>
      </c>
      <c r="O920" s="7" t="s">
        <v>214</v>
      </c>
      <c r="P920" s="7" t="s">
        <v>217</v>
      </c>
      <c r="Q920" s="7" t="s">
        <v>22059</v>
      </c>
      <c r="R920" s="7" t="s">
        <v>286</v>
      </c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7" t="s">
        <v>214</v>
      </c>
      <c r="BU920" s="7" t="s">
        <v>214</v>
      </c>
      <c r="BV920" s="7">
        <v>22.5</v>
      </c>
      <c r="BW920" s="7" t="s">
        <v>901</v>
      </c>
      <c r="BX920" s="9"/>
      <c r="BY920" s="7" t="s">
        <v>214</v>
      </c>
      <c r="CA920" s="25">
        <v>0</v>
      </c>
      <c r="CB920" s="25">
        <v>0</v>
      </c>
      <c r="CC920" s="25">
        <v>0</v>
      </c>
    </row>
    <row r="921" spans="1:81" x14ac:dyDescent="0.25">
      <c r="A921" s="7">
        <v>513</v>
      </c>
      <c r="B921" s="7">
        <v>44657</v>
      </c>
      <c r="C921" s="7" t="s">
        <v>21042</v>
      </c>
      <c r="D921" s="7" t="s">
        <v>21043</v>
      </c>
      <c r="E921" s="7" t="s">
        <v>21043</v>
      </c>
      <c r="F921" s="7" t="s">
        <v>446</v>
      </c>
      <c r="H921" s="7" t="s">
        <v>224</v>
      </c>
      <c r="I921" s="8">
        <v>24.5</v>
      </c>
      <c r="J921" s="7" t="s">
        <v>214</v>
      </c>
      <c r="K921" s="8">
        <v>147.31796264648438</v>
      </c>
      <c r="L921" s="8">
        <v>10.036999702453613</v>
      </c>
      <c r="M921" s="7" t="s">
        <v>447</v>
      </c>
      <c r="N921" s="7" t="s">
        <v>214</v>
      </c>
      <c r="O921" s="7" t="s">
        <v>214</v>
      </c>
      <c r="P921" s="7" t="s">
        <v>493</v>
      </c>
      <c r="Q921" s="7" t="s">
        <v>21044</v>
      </c>
      <c r="R921" s="7" t="s">
        <v>291</v>
      </c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7" t="s">
        <v>214</v>
      </c>
      <c r="BU921" s="7" t="s">
        <v>214</v>
      </c>
      <c r="BV921" s="7">
        <v>11.5</v>
      </c>
      <c r="BW921" s="7" t="s">
        <v>255</v>
      </c>
      <c r="BX921" s="9">
        <v>1.9249999523162842</v>
      </c>
      <c r="BY921" s="7" t="s">
        <v>214</v>
      </c>
      <c r="BZ921" s="7" t="s">
        <v>214</v>
      </c>
      <c r="CA921" s="25">
        <v>0</v>
      </c>
      <c r="CB921" s="25">
        <v>0</v>
      </c>
      <c r="CC921" s="25">
        <v>0</v>
      </c>
    </row>
    <row r="922" spans="1:81" x14ac:dyDescent="0.25">
      <c r="A922" s="7">
        <v>513</v>
      </c>
      <c r="B922" s="7">
        <v>44657</v>
      </c>
      <c r="C922" s="7" t="s">
        <v>17900</v>
      </c>
      <c r="D922" s="7" t="s">
        <v>17900</v>
      </c>
      <c r="E922" s="7" t="s">
        <v>17900</v>
      </c>
      <c r="F922" s="7" t="s">
        <v>266</v>
      </c>
      <c r="H922" s="7" t="s">
        <v>224</v>
      </c>
      <c r="I922" s="8">
        <v>24.5</v>
      </c>
      <c r="J922" s="7" t="s">
        <v>214</v>
      </c>
      <c r="K922" s="8">
        <v>717.91229248046875</v>
      </c>
      <c r="L922" s="8">
        <v>4.3394999504089355</v>
      </c>
      <c r="M922" s="7" t="s">
        <v>422</v>
      </c>
      <c r="N922" s="7" t="s">
        <v>214</v>
      </c>
      <c r="O922" s="7" t="s">
        <v>214</v>
      </c>
      <c r="P922" s="7" t="s">
        <v>269</v>
      </c>
      <c r="Q922" s="7" t="s">
        <v>19185</v>
      </c>
      <c r="R922" s="7" t="s">
        <v>291</v>
      </c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BT922" s="7" t="s">
        <v>214</v>
      </c>
      <c r="BU922" s="7" t="s">
        <v>214</v>
      </c>
      <c r="BV922" s="7">
        <v>15.5</v>
      </c>
      <c r="BW922" s="7" t="s">
        <v>226</v>
      </c>
      <c r="BX922" s="9">
        <v>0</v>
      </c>
      <c r="BY922" s="7" t="s">
        <v>214</v>
      </c>
      <c r="BZ922" s="7" t="s">
        <v>214</v>
      </c>
      <c r="CA922" s="25">
        <v>0</v>
      </c>
      <c r="CB922" s="25">
        <v>0</v>
      </c>
      <c r="CC922" s="25">
        <v>0</v>
      </c>
    </row>
    <row r="923" spans="1:81" x14ac:dyDescent="0.25">
      <c r="A923" s="7">
        <v>513</v>
      </c>
      <c r="B923" s="7">
        <v>44657</v>
      </c>
      <c r="C923" s="7" t="s">
        <v>21045</v>
      </c>
      <c r="D923" s="7" t="s">
        <v>21045</v>
      </c>
      <c r="E923" s="7" t="s">
        <v>21045</v>
      </c>
      <c r="F923" s="7" t="s">
        <v>409</v>
      </c>
      <c r="H923" s="7" t="s">
        <v>224</v>
      </c>
      <c r="I923" s="8">
        <v>24.5</v>
      </c>
      <c r="J923" s="7" t="s">
        <v>214</v>
      </c>
      <c r="K923" s="8">
        <v>120.60870361328125</v>
      </c>
      <c r="L923" s="8">
        <v>4.8021998405456543</v>
      </c>
      <c r="M923" s="7" t="s">
        <v>349</v>
      </c>
      <c r="N923" s="7" t="s">
        <v>214</v>
      </c>
      <c r="O923" s="7" t="s">
        <v>214</v>
      </c>
      <c r="P923" s="7" t="s">
        <v>410</v>
      </c>
      <c r="Q923" s="7" t="s">
        <v>21046</v>
      </c>
      <c r="R923" s="7" t="s">
        <v>242</v>
      </c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BT923" s="7" t="s">
        <v>352</v>
      </c>
      <c r="BU923" s="7" t="s">
        <v>353</v>
      </c>
      <c r="BV923" s="7">
        <v>6.5</v>
      </c>
      <c r="BW923" s="7" t="s">
        <v>402</v>
      </c>
      <c r="BX923" s="9">
        <v>0</v>
      </c>
      <c r="BY923" s="7" t="s">
        <v>214</v>
      </c>
      <c r="BZ923" s="7" t="s">
        <v>214</v>
      </c>
      <c r="CA923" s="25">
        <v>0</v>
      </c>
      <c r="CB923" s="25">
        <v>0</v>
      </c>
      <c r="CC923" s="25">
        <v>0</v>
      </c>
    </row>
    <row r="924" spans="1:81" x14ac:dyDescent="0.25">
      <c r="A924" s="7">
        <v>513</v>
      </c>
      <c r="B924" s="7">
        <v>44657</v>
      </c>
      <c r="C924" s="7" t="s">
        <v>1738</v>
      </c>
      <c r="D924" s="7" t="s">
        <v>1739</v>
      </c>
      <c r="E924" s="7" t="s">
        <v>1739</v>
      </c>
      <c r="F924" s="7" t="s">
        <v>409</v>
      </c>
      <c r="H924" s="7" t="s">
        <v>224</v>
      </c>
      <c r="I924" s="8">
        <v>24.5</v>
      </c>
      <c r="J924" s="7" t="s">
        <v>214</v>
      </c>
      <c r="K924" s="8">
        <v>131.41453552246094</v>
      </c>
      <c r="L924" s="8">
        <v>3.2114999294281006</v>
      </c>
      <c r="M924" s="7" t="s">
        <v>349</v>
      </c>
      <c r="N924" s="7" t="s">
        <v>214</v>
      </c>
      <c r="O924" s="7" t="s">
        <v>214</v>
      </c>
      <c r="P924" s="7" t="s">
        <v>410</v>
      </c>
      <c r="Q924" s="7" t="s">
        <v>1740</v>
      </c>
      <c r="R924" s="7" t="s">
        <v>242</v>
      </c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>
        <v>0.78123159646263873</v>
      </c>
      <c r="AT924" s="8">
        <v>2.3236110909541412</v>
      </c>
      <c r="AU924" s="8">
        <v>-1.6804989702970705</v>
      </c>
      <c r="AV924" s="8">
        <v>-0.95281721806801234</v>
      </c>
      <c r="AW924" s="8">
        <v>1.4949998217546234</v>
      </c>
      <c r="AX924" s="8">
        <v>1.9158195333510823</v>
      </c>
      <c r="AY924" s="8">
        <v>0.87433589101000875</v>
      </c>
      <c r="AZ924" s="8">
        <v>1.1585528542312054</v>
      </c>
      <c r="BA924" s="8">
        <v>-0.44065595323512941</v>
      </c>
      <c r="BB924" s="8">
        <v>0.25677876412264156</v>
      </c>
      <c r="BC924" s="8">
        <v>0.69538379737994405</v>
      </c>
      <c r="BD924" s="8">
        <v>1.5871873857728751</v>
      </c>
      <c r="BE924" s="8">
        <v>0.28746603051250247</v>
      </c>
      <c r="BF924" s="8">
        <v>1.0481887350606554</v>
      </c>
      <c r="BT924" s="7" t="s">
        <v>352</v>
      </c>
      <c r="BU924" s="7" t="s">
        <v>353</v>
      </c>
      <c r="BV924" s="7">
        <v>7</v>
      </c>
      <c r="BW924" s="7" t="s">
        <v>354</v>
      </c>
      <c r="BX924" s="9">
        <v>0</v>
      </c>
      <c r="BY924" s="7" t="s">
        <v>214</v>
      </c>
      <c r="BZ924" s="7" t="s">
        <v>214</v>
      </c>
      <c r="CA924" s="25">
        <v>0</v>
      </c>
      <c r="CB924" s="25">
        <v>0</v>
      </c>
      <c r="CC924" s="25">
        <v>0</v>
      </c>
    </row>
    <row r="925" spans="1:81" x14ac:dyDescent="0.25">
      <c r="A925" s="7">
        <v>513</v>
      </c>
      <c r="B925" s="7">
        <v>44657</v>
      </c>
      <c r="C925" s="7" t="s">
        <v>2746</v>
      </c>
      <c r="D925" s="7" t="s">
        <v>2747</v>
      </c>
      <c r="E925" s="7" t="s">
        <v>2747</v>
      </c>
      <c r="F925" s="7" t="s">
        <v>212</v>
      </c>
      <c r="H925" s="7" t="s">
        <v>430</v>
      </c>
      <c r="I925" s="8">
        <v>16.5</v>
      </c>
      <c r="J925" s="7" t="s">
        <v>214</v>
      </c>
      <c r="K925" s="8">
        <v>1370.05810546875</v>
      </c>
      <c r="L925" s="8">
        <v>1.8398000001907349</v>
      </c>
      <c r="M925" s="7" t="s">
        <v>1239</v>
      </c>
      <c r="N925" s="7" t="s">
        <v>231</v>
      </c>
      <c r="O925" s="7" t="s">
        <v>367</v>
      </c>
      <c r="P925" s="7" t="s">
        <v>654</v>
      </c>
      <c r="Q925" s="7" t="s">
        <v>2748</v>
      </c>
      <c r="R925" s="7" t="s">
        <v>242</v>
      </c>
      <c r="T925" s="8">
        <v>0.68660527467727661</v>
      </c>
      <c r="U925" s="8">
        <v>0.68770599365234375</v>
      </c>
      <c r="V925" s="8">
        <v>0.67661011219024658</v>
      </c>
      <c r="W925" s="8">
        <v>0.54676413536071777</v>
      </c>
      <c r="X925" s="8">
        <v>0.48622462153434753</v>
      </c>
      <c r="Y925" s="8">
        <v>0.61860412359237671</v>
      </c>
      <c r="Z925" s="8">
        <v>0.50514727830886841</v>
      </c>
      <c r="AA925" s="8">
        <v>0.89705455303192139</v>
      </c>
      <c r="AB925" s="8">
        <v>0.90821194648742676</v>
      </c>
      <c r="AC925" s="8">
        <v>0.91509699821472168</v>
      </c>
      <c r="AD925" s="8">
        <v>0.64674198627471924</v>
      </c>
      <c r="AE925" s="8">
        <v>0.87207627296447754</v>
      </c>
      <c r="AF925" s="8">
        <v>0.82851326465606689</v>
      </c>
      <c r="AG925" s="8">
        <v>0.8628079891204834</v>
      </c>
      <c r="AH925" s="8">
        <v>0.28379613161087036</v>
      </c>
      <c r="AI925" s="8">
        <v>2.3281006813049316</v>
      </c>
      <c r="AJ925" s="8">
        <v>3.541081428527832</v>
      </c>
      <c r="AK925" s="8">
        <v>3.0150225162506104</v>
      </c>
      <c r="AL925" s="8">
        <v>1.3535734415054321</v>
      </c>
      <c r="AM925" s="8">
        <v>0.83472138643264771</v>
      </c>
      <c r="AN925" s="8">
        <v>1.8993649482727051</v>
      </c>
      <c r="AO925" s="8">
        <v>0.73957943916320801</v>
      </c>
      <c r="AP925" s="8">
        <v>0.39963749051094055</v>
      </c>
      <c r="AQ925" s="8"/>
      <c r="AR925" s="8"/>
      <c r="AS925" s="8">
        <v>3.7079512855407497</v>
      </c>
      <c r="AT925" s="8">
        <v>2.5387117392786029</v>
      </c>
      <c r="AU925" s="8">
        <v>3.4974447525391059</v>
      </c>
      <c r="AV925" s="8">
        <v>2.3941834720946695</v>
      </c>
      <c r="AW925" s="8">
        <v>3.4801931360367662</v>
      </c>
      <c r="AX925" s="8">
        <v>2.425058160353605</v>
      </c>
      <c r="AY925" s="8">
        <v>3.4332747088137512</v>
      </c>
      <c r="AZ925" s="8">
        <v>2.3578020615755362</v>
      </c>
      <c r="BA925" s="8">
        <v>2.9573083252421299</v>
      </c>
      <c r="BB925" s="8">
        <v>2.1014138562393785</v>
      </c>
      <c r="BC925" s="8">
        <v>2.9573083252421299</v>
      </c>
      <c r="BD925" s="8">
        <v>2.1014138562393785</v>
      </c>
      <c r="BE925" s="8">
        <v>3.3389134222357728</v>
      </c>
      <c r="BF925" s="8">
        <v>2.3197638576301953</v>
      </c>
      <c r="BG925" s="7">
        <v>63.955020559197429</v>
      </c>
      <c r="BH925" s="7">
        <v>70.964810851771347</v>
      </c>
      <c r="BI925" s="7">
        <v>50.414738456954787</v>
      </c>
      <c r="BJ925" s="7">
        <v>72.406824173434984</v>
      </c>
      <c r="BK925" s="7">
        <v>40.714788446090168</v>
      </c>
      <c r="BL925" s="7">
        <v>40.714788446090168</v>
      </c>
      <c r="BM925" s="7">
        <v>56.528495155589809</v>
      </c>
      <c r="BN925" s="7">
        <v>493.83716244326013</v>
      </c>
      <c r="BO925" s="7">
        <v>397.79896236348969</v>
      </c>
      <c r="BP925" s="7">
        <v>679.34689488836989</v>
      </c>
      <c r="BQ925" s="7">
        <v>378.04254196809779</v>
      </c>
      <c r="BR925" s="7">
        <v>812.24184623863755</v>
      </c>
      <c r="BS925" s="7">
        <v>812.24184623863755</v>
      </c>
      <c r="BT925" s="7" t="s">
        <v>627</v>
      </c>
      <c r="BU925" s="7" t="s">
        <v>628</v>
      </c>
      <c r="BV925" s="7">
        <v>17.5</v>
      </c>
      <c r="BW925" s="7" t="s">
        <v>312</v>
      </c>
      <c r="BX925" s="9">
        <v>0</v>
      </c>
      <c r="BY925" s="7" t="s">
        <v>231</v>
      </c>
      <c r="BZ925" s="7" t="s">
        <v>214</v>
      </c>
      <c r="CA925" s="25">
        <v>0</v>
      </c>
      <c r="CB925" s="25">
        <v>0</v>
      </c>
      <c r="CC925" s="25">
        <v>0</v>
      </c>
    </row>
    <row r="926" spans="1:81" x14ac:dyDescent="0.25">
      <c r="A926" s="7">
        <v>513</v>
      </c>
      <c r="B926" s="7">
        <v>44657</v>
      </c>
      <c r="C926" s="7" t="s">
        <v>2749</v>
      </c>
      <c r="D926" s="7" t="s">
        <v>2750</v>
      </c>
      <c r="E926" s="7" t="s">
        <v>2750</v>
      </c>
      <c r="F926" s="7" t="s">
        <v>280</v>
      </c>
      <c r="H926" s="7" t="s">
        <v>783</v>
      </c>
      <c r="I926" s="8">
        <v>23.5</v>
      </c>
      <c r="J926" s="7" t="s">
        <v>214</v>
      </c>
      <c r="K926" s="8">
        <v>2338.47265625</v>
      </c>
      <c r="L926" s="8">
        <v>4.6173419952392578</v>
      </c>
      <c r="M926" s="7" t="s">
        <v>2728</v>
      </c>
      <c r="N926" s="7" t="s">
        <v>295</v>
      </c>
      <c r="O926" s="7" t="s">
        <v>214</v>
      </c>
      <c r="P926" s="7" t="s">
        <v>284</v>
      </c>
      <c r="Q926" s="7" t="s">
        <v>2751</v>
      </c>
      <c r="R926" s="7" t="s">
        <v>286</v>
      </c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7">
        <v>0.12420534233266399</v>
      </c>
      <c r="AT926" s="7">
        <v>-0.1614935220552369</v>
      </c>
      <c r="AU926" s="7">
        <v>-3.3295168290380008</v>
      </c>
      <c r="AV926" s="7">
        <v>-2.2704869649165915</v>
      </c>
      <c r="AW926" s="7">
        <v>-2.0399986846136549</v>
      </c>
      <c r="AX926" s="7">
        <v>-1.4301167865606625</v>
      </c>
      <c r="AY926" s="7">
        <v>-3.8159752234404851</v>
      </c>
      <c r="AZ926" s="7">
        <v>-2.576867310637978</v>
      </c>
      <c r="BA926" s="7">
        <v>-3.2558669332014678</v>
      </c>
      <c r="BB926" s="7">
        <v>-2.1665865252242718</v>
      </c>
      <c r="BC926" s="7">
        <v>-3.2558669332014678</v>
      </c>
      <c r="BD926" s="7">
        <v>-2.1665865252242718</v>
      </c>
      <c r="BE926" s="7">
        <v>-2.5955032101937352</v>
      </c>
      <c r="BF926" s="7">
        <v>-1.795356272436502</v>
      </c>
      <c r="BG926" s="7">
        <v>13.62567944587339</v>
      </c>
      <c r="BH926" s="7">
        <v>-50</v>
      </c>
      <c r="BI926" s="7">
        <v>-50</v>
      </c>
      <c r="BJ926" s="7">
        <v>-50</v>
      </c>
      <c r="BK926" s="7">
        <v>-50</v>
      </c>
      <c r="BL926" s="7">
        <v>-50</v>
      </c>
      <c r="BM926" s="7">
        <v>-39.395720092354438</v>
      </c>
      <c r="BN926" s="7">
        <v>2019.8398681799742</v>
      </c>
      <c r="BO926" s="7">
        <v>5989.3891958650192</v>
      </c>
      <c r="BP926" s="7">
        <v>3994.4502649523797</v>
      </c>
      <c r="BQ926" s="7">
        <v>10890.359885831989</v>
      </c>
      <c r="BR926" s="7">
        <v>7661.729953526964</v>
      </c>
      <c r="BS926" s="7">
        <v>7661.729953526964</v>
      </c>
      <c r="BT926" s="7" t="s">
        <v>297</v>
      </c>
      <c r="BU926" s="7" t="s">
        <v>298</v>
      </c>
      <c r="BV926" s="7">
        <v>23</v>
      </c>
      <c r="BW926" s="7" t="s">
        <v>783</v>
      </c>
      <c r="BX926" s="9">
        <v>2.0999999046325684</v>
      </c>
      <c r="BY926" s="7" t="s">
        <v>295</v>
      </c>
      <c r="BZ926" s="7" t="s">
        <v>214</v>
      </c>
      <c r="CA926" s="25">
        <v>0</v>
      </c>
      <c r="CB926" s="25">
        <v>0</v>
      </c>
      <c r="CC926" s="25">
        <v>1</v>
      </c>
    </row>
    <row r="927" spans="1:81" x14ac:dyDescent="0.25">
      <c r="A927" s="7">
        <v>513</v>
      </c>
      <c r="B927" s="7">
        <v>44657</v>
      </c>
      <c r="C927" s="7" t="s">
        <v>2752</v>
      </c>
      <c r="D927" s="7" t="s">
        <v>2753</v>
      </c>
      <c r="E927" s="7" t="s">
        <v>2753</v>
      </c>
      <c r="F927" s="7" t="s">
        <v>409</v>
      </c>
      <c r="H927" s="7" t="s">
        <v>224</v>
      </c>
      <c r="I927" s="8">
        <v>24.5</v>
      </c>
      <c r="J927" s="7" t="s">
        <v>214</v>
      </c>
      <c r="K927" s="8">
        <v>446.2154541015625</v>
      </c>
      <c r="L927" s="8">
        <v>0.56400001049041748</v>
      </c>
      <c r="M927" s="7" t="s">
        <v>349</v>
      </c>
      <c r="N927" s="7" t="s">
        <v>214</v>
      </c>
      <c r="O927" s="7" t="s">
        <v>214</v>
      </c>
      <c r="P927" s="7" t="s">
        <v>249</v>
      </c>
      <c r="Q927" s="7" t="s">
        <v>2754</v>
      </c>
      <c r="R927" s="7" t="s">
        <v>242</v>
      </c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>
        <v>0.48278927382865894</v>
      </c>
      <c r="AT927" s="8">
        <v>1.8433260320660316</v>
      </c>
      <c r="AU927" s="8">
        <v>-1.6921975962798195</v>
      </c>
      <c r="AV927" s="8">
        <v>-0.96273464458326496</v>
      </c>
      <c r="AW927" s="8">
        <v>1.3767677504202365</v>
      </c>
      <c r="AX927" s="8">
        <v>1.8329476922178585</v>
      </c>
      <c r="AY927" s="8">
        <v>0.60829177633981657</v>
      </c>
      <c r="AZ927" s="8">
        <v>0.98841667209801276</v>
      </c>
      <c r="BA927" s="8">
        <v>-0.4428885813137538</v>
      </c>
      <c r="BB927" s="8">
        <v>0.25429305998694812</v>
      </c>
      <c r="BC927" s="8">
        <v>0.65661241338222254</v>
      </c>
      <c r="BD927" s="8">
        <v>1.3740151629943227</v>
      </c>
      <c r="BE927" s="8">
        <v>0.16489583939622687</v>
      </c>
      <c r="BF927" s="8">
        <v>0.88837732912998479</v>
      </c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7" t="s">
        <v>352</v>
      </c>
      <c r="BU927" s="7" t="s">
        <v>353</v>
      </c>
      <c r="BV927" s="7">
        <v>13.5</v>
      </c>
      <c r="BW927" s="7" t="s">
        <v>238</v>
      </c>
      <c r="BX927" s="9">
        <v>0</v>
      </c>
      <c r="BY927" s="7" t="s">
        <v>214</v>
      </c>
      <c r="BZ927" s="7" t="s">
        <v>214</v>
      </c>
      <c r="CA927" s="25">
        <v>0</v>
      </c>
      <c r="CB927" s="25">
        <v>0</v>
      </c>
      <c r="CC927" s="25">
        <v>0</v>
      </c>
    </row>
    <row r="928" spans="1:81" x14ac:dyDescent="0.25">
      <c r="A928" s="7">
        <v>513</v>
      </c>
      <c r="B928" s="7">
        <v>44657</v>
      </c>
      <c r="C928" s="7" t="s">
        <v>21727</v>
      </c>
      <c r="D928" s="7" t="s">
        <v>21727</v>
      </c>
      <c r="E928" s="7" t="s">
        <v>21727</v>
      </c>
      <c r="F928" s="7" t="s">
        <v>280</v>
      </c>
      <c r="H928" s="7" t="s">
        <v>224</v>
      </c>
      <c r="I928" s="8">
        <v>24.5</v>
      </c>
      <c r="J928" s="7" t="s">
        <v>214</v>
      </c>
      <c r="K928" s="8">
        <v>125.16626739501953</v>
      </c>
      <c r="L928" s="8">
        <v>4.8843002319335938</v>
      </c>
      <c r="M928" s="7" t="s">
        <v>349</v>
      </c>
      <c r="N928" s="7" t="s">
        <v>214</v>
      </c>
      <c r="O928" s="7" t="s">
        <v>214</v>
      </c>
      <c r="P928" s="7" t="s">
        <v>284</v>
      </c>
      <c r="Q928" s="7" t="s">
        <v>21728</v>
      </c>
      <c r="R928" s="7" t="s">
        <v>242</v>
      </c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7" t="s">
        <v>352</v>
      </c>
      <c r="BU928" s="7" t="s">
        <v>353</v>
      </c>
      <c r="BV928" s="7">
        <v>7.5</v>
      </c>
      <c r="BW928" s="7" t="s">
        <v>354</v>
      </c>
      <c r="BX928" s="9">
        <v>0</v>
      </c>
      <c r="BY928" s="7" t="s">
        <v>214</v>
      </c>
      <c r="BZ928" s="7" t="s">
        <v>214</v>
      </c>
      <c r="CA928" s="25">
        <v>0</v>
      </c>
      <c r="CB928" s="25">
        <v>0</v>
      </c>
      <c r="CC928" s="25">
        <v>0</v>
      </c>
    </row>
    <row r="929" spans="1:81" x14ac:dyDescent="0.25">
      <c r="A929" s="7">
        <v>513</v>
      </c>
      <c r="B929" s="7">
        <v>44657</v>
      </c>
      <c r="C929" s="7" t="s">
        <v>2756</v>
      </c>
      <c r="D929" s="7" t="s">
        <v>2757</v>
      </c>
      <c r="E929" s="7" t="s">
        <v>2758</v>
      </c>
      <c r="F929" s="7" t="s">
        <v>409</v>
      </c>
      <c r="H929" s="7" t="s">
        <v>224</v>
      </c>
      <c r="I929" s="8">
        <v>24.5</v>
      </c>
      <c r="J929" s="7" t="s">
        <v>214</v>
      </c>
      <c r="K929" s="8">
        <v>251.01280212402344</v>
      </c>
      <c r="L929" s="8">
        <v>3.359299898147583</v>
      </c>
      <c r="M929" s="7" t="s">
        <v>289</v>
      </c>
      <c r="N929" s="7" t="s">
        <v>214</v>
      </c>
      <c r="O929" s="7" t="s">
        <v>214</v>
      </c>
      <c r="P929" s="7" t="s">
        <v>249</v>
      </c>
      <c r="Q929" s="7" t="s">
        <v>2759</v>
      </c>
      <c r="R929" s="7" t="s">
        <v>291</v>
      </c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>
        <v>0.85154279319912884</v>
      </c>
      <c r="AT929" s="8">
        <v>2.3575629986414861</v>
      </c>
      <c r="AU929" s="8">
        <v>-1.6924224415950828</v>
      </c>
      <c r="AV929" s="8">
        <v>-0.96321260659317309</v>
      </c>
      <c r="AW929" s="8">
        <v>1.3615125811586355</v>
      </c>
      <c r="AX929" s="8">
        <v>1.155594138842438</v>
      </c>
      <c r="AY929" s="8">
        <v>-1.6917797667029868</v>
      </c>
      <c r="AZ929" s="8">
        <v>-0.96321260659317309</v>
      </c>
      <c r="BA929" s="8">
        <v>1.0480924426520901</v>
      </c>
      <c r="BB929" s="8">
        <v>1.4043366870811427</v>
      </c>
      <c r="BC929" s="8">
        <v>1.0480924426520901</v>
      </c>
      <c r="BD929" s="8">
        <v>1.4043366870811427</v>
      </c>
      <c r="BE929" s="8">
        <v>0.15417300856064584</v>
      </c>
      <c r="BF929" s="8">
        <v>0.73256754974331051</v>
      </c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7" t="s">
        <v>214</v>
      </c>
      <c r="BU929" s="7" t="s">
        <v>214</v>
      </c>
      <c r="BV929" s="7">
        <v>14.5</v>
      </c>
      <c r="BW929" s="7" t="s">
        <v>287</v>
      </c>
      <c r="BX929" s="9">
        <v>0</v>
      </c>
      <c r="BY929" s="7" t="s">
        <v>214</v>
      </c>
      <c r="BZ929" s="7" t="s">
        <v>214</v>
      </c>
      <c r="CA929" s="25">
        <v>0</v>
      </c>
      <c r="CB929" s="25">
        <v>0</v>
      </c>
      <c r="CC929" s="25">
        <v>0</v>
      </c>
    </row>
    <row r="930" spans="1:81" x14ac:dyDescent="0.25">
      <c r="A930" s="7">
        <v>513</v>
      </c>
      <c r="B930" s="7">
        <v>44657</v>
      </c>
      <c r="C930" s="7" t="s">
        <v>2760</v>
      </c>
      <c r="D930" s="7" t="s">
        <v>2761</v>
      </c>
      <c r="E930" s="7" t="s">
        <v>2762</v>
      </c>
      <c r="F930" s="7" t="s">
        <v>237</v>
      </c>
      <c r="G930" s="7">
        <v>3</v>
      </c>
      <c r="H930" s="7" t="s">
        <v>245</v>
      </c>
      <c r="I930" s="8">
        <v>12.5</v>
      </c>
      <c r="J930" s="7" t="s">
        <v>214</v>
      </c>
      <c r="K930" s="8">
        <v>320.481201171875</v>
      </c>
      <c r="L930" s="8">
        <v>5.1498355865478516</v>
      </c>
      <c r="M930" s="7" t="s">
        <v>267</v>
      </c>
      <c r="N930" s="7" t="s">
        <v>231</v>
      </c>
      <c r="O930" s="7" t="s">
        <v>256</v>
      </c>
      <c r="P930" s="7" t="s">
        <v>240</v>
      </c>
      <c r="Q930" s="7" t="s">
        <v>2763</v>
      </c>
      <c r="R930" s="7" t="s">
        <v>242</v>
      </c>
      <c r="T930" s="8">
        <v>0.87195116281509399</v>
      </c>
      <c r="U930" s="8">
        <v>0.84352630376815796</v>
      </c>
      <c r="V930" s="8">
        <v>0.8574337363243103</v>
      </c>
      <c r="W930" s="8">
        <v>0.71842795610427856</v>
      </c>
      <c r="X930" s="8">
        <v>0.50124132633209229</v>
      </c>
      <c r="Y930" s="8">
        <v>0.89761662483215332</v>
      </c>
      <c r="Z930" s="8">
        <v>0.77395457029342651</v>
      </c>
      <c r="AA930" s="8">
        <v>0.94515496492385864</v>
      </c>
      <c r="AB930" s="8">
        <v>0.92241370677947998</v>
      </c>
      <c r="AC930" s="8">
        <v>0.9536094069480896</v>
      </c>
      <c r="AD930" s="8">
        <v>0.84681409597396851</v>
      </c>
      <c r="AE930" s="8">
        <v>0.84993624687194824</v>
      </c>
      <c r="AF930" s="8">
        <v>0.94348317384719849</v>
      </c>
      <c r="AG930" s="8">
        <v>0.89676374197006226</v>
      </c>
      <c r="AH930" s="8">
        <v>9.8257161676883698E-2</v>
      </c>
      <c r="AI930" s="8">
        <v>1.023633599281311</v>
      </c>
      <c r="AJ930" s="8">
        <v>1.5037978887557983</v>
      </c>
      <c r="AK930" s="8">
        <v>1.3228492736816406</v>
      </c>
      <c r="AL930" s="8">
        <v>0.61577606201171875</v>
      </c>
      <c r="AM930" s="8">
        <v>0.29792654514312744</v>
      </c>
      <c r="AN930" s="8">
        <v>0.95421057939529419</v>
      </c>
      <c r="AO930" s="8">
        <v>0.39231958985328674</v>
      </c>
      <c r="AP930" s="8">
        <v>0.2610173225402832</v>
      </c>
      <c r="AQ930" s="8"/>
      <c r="AR930" s="8"/>
      <c r="AS930" s="8">
        <v>1.6435919974714781</v>
      </c>
      <c r="AT930" s="8">
        <v>1.0263613078802356</v>
      </c>
      <c r="AU930" s="8">
        <v>1.5343929752657961</v>
      </c>
      <c r="AV930" s="8">
        <v>0.96857326327328186</v>
      </c>
      <c r="AW930" s="8">
        <v>1.1750299413905758</v>
      </c>
      <c r="AX930" s="8">
        <v>0.52855447880406115</v>
      </c>
      <c r="AY930" s="8">
        <v>1.4308245317687609</v>
      </c>
      <c r="AZ930" s="8">
        <v>0.86775324105911134</v>
      </c>
      <c r="BA930" s="8">
        <v>2.5051386489436509</v>
      </c>
      <c r="BB930" s="8">
        <v>2.1828970477835923</v>
      </c>
      <c r="BC930" s="8">
        <v>3.0399598394796348</v>
      </c>
      <c r="BD930" s="8">
        <v>2.3899674195056049</v>
      </c>
      <c r="BE930" s="8">
        <v>1.8881563223866493</v>
      </c>
      <c r="BF930" s="8">
        <v>1.3273511263843145</v>
      </c>
      <c r="BG930" s="8">
        <v>31.099972305599277</v>
      </c>
      <c r="BH930" s="8">
        <v>24.555577458935936</v>
      </c>
      <c r="BI930" s="8">
        <v>17.232583668620737</v>
      </c>
      <c r="BJ930" s="8">
        <v>23.727910768138553</v>
      </c>
      <c r="BK930" s="8">
        <v>49.415569552904785</v>
      </c>
      <c r="BL930" s="8">
        <v>48.115886950664652</v>
      </c>
      <c r="BM930" s="8">
        <v>32.357916784143988</v>
      </c>
      <c r="BN930" s="8">
        <v>220.81163636276997</v>
      </c>
      <c r="BO930" s="8">
        <v>241.78519157678693</v>
      </c>
      <c r="BP930" s="8">
        <v>265.25401003773089</v>
      </c>
      <c r="BQ930" s="8">
        <v>244.43770772915389</v>
      </c>
      <c r="BR930" s="8">
        <v>162.11359030280241</v>
      </c>
      <c r="BS930" s="8">
        <v>166.27882871788347</v>
      </c>
      <c r="BT930" s="7" t="s">
        <v>259</v>
      </c>
      <c r="BU930" s="7" t="s">
        <v>260</v>
      </c>
      <c r="BV930" s="7">
        <v>11.5</v>
      </c>
      <c r="BW930" s="7" t="s">
        <v>255</v>
      </c>
      <c r="BX930" s="9">
        <v>1.8999999761581421</v>
      </c>
      <c r="BY930" s="7" t="s">
        <v>231</v>
      </c>
      <c r="BZ930" s="7" t="s">
        <v>214</v>
      </c>
      <c r="CA930" s="25">
        <v>0</v>
      </c>
      <c r="CB930" s="25">
        <v>0</v>
      </c>
      <c r="CC930" s="25">
        <v>0</v>
      </c>
    </row>
    <row r="931" spans="1:81" x14ac:dyDescent="0.25">
      <c r="A931" s="7">
        <v>513</v>
      </c>
      <c r="B931" s="7">
        <v>44657</v>
      </c>
      <c r="C931" s="7" t="s">
        <v>2764</v>
      </c>
      <c r="D931" s="7" t="s">
        <v>2764</v>
      </c>
      <c r="E931" s="7" t="s">
        <v>2764</v>
      </c>
      <c r="F931" s="7" t="s">
        <v>266</v>
      </c>
      <c r="G931" s="7">
        <v>2</v>
      </c>
      <c r="H931" s="7" t="s">
        <v>213</v>
      </c>
      <c r="I931" s="8">
        <v>9.5</v>
      </c>
      <c r="J931" s="7" t="s">
        <v>214</v>
      </c>
      <c r="K931" s="8">
        <v>124.21987915039063</v>
      </c>
      <c r="L931" s="8">
        <v>3.7103655338287354</v>
      </c>
      <c r="M931" s="7" t="s">
        <v>349</v>
      </c>
      <c r="N931" s="7" t="s">
        <v>231</v>
      </c>
      <c r="O931" s="7" t="s">
        <v>343</v>
      </c>
      <c r="P931" s="7" t="s">
        <v>217</v>
      </c>
      <c r="Q931" s="7" t="s">
        <v>2765</v>
      </c>
      <c r="R931" s="7" t="s">
        <v>242</v>
      </c>
      <c r="T931" s="8">
        <v>0.4897371232509613</v>
      </c>
      <c r="U931" s="8">
        <v>0.58012956380844116</v>
      </c>
      <c r="V931" s="8">
        <v>0.5064626932144165</v>
      </c>
      <c r="W931" s="8">
        <v>0.2947133481502533</v>
      </c>
      <c r="X931" s="8">
        <v>0.25385373830795288</v>
      </c>
      <c r="Y931" s="8">
        <v>0.524463951587677</v>
      </c>
      <c r="Z931" s="8">
        <v>0.34976759552955627</v>
      </c>
      <c r="AA931" s="8">
        <v>0.78376084566116333</v>
      </c>
      <c r="AB931" s="8">
        <v>0.81186056137084961</v>
      </c>
      <c r="AC931" s="8">
        <v>0.67528355121612549</v>
      </c>
      <c r="AD931" s="8">
        <v>0.34319478273391724</v>
      </c>
      <c r="AE931" s="8">
        <v>0.75487685203552246</v>
      </c>
      <c r="AF931" s="8">
        <v>0.87679243087768555</v>
      </c>
      <c r="AG931" s="8">
        <v>0.84504014253616333</v>
      </c>
      <c r="AH931" s="8">
        <v>2.0222259685397148E-2</v>
      </c>
      <c r="AI931" s="8">
        <v>0.11832617968320847</v>
      </c>
      <c r="AJ931" s="8">
        <v>0.21285372972488403</v>
      </c>
      <c r="AK931" s="8">
        <v>0.1608135849237442</v>
      </c>
      <c r="AL931" s="8">
        <v>5.1988203078508377E-2</v>
      </c>
      <c r="AM931" s="8">
        <v>3.1053554266691208E-2</v>
      </c>
      <c r="AN931" s="8">
        <v>0.11474516987800598</v>
      </c>
      <c r="AO931" s="8">
        <v>3.6489639431238174E-2</v>
      </c>
      <c r="AP931" s="8">
        <v>-0.75066083669662476</v>
      </c>
      <c r="AQ931" s="8"/>
      <c r="AR931" s="8"/>
      <c r="AS931" s="8">
        <v>-1.1390163705962768</v>
      </c>
      <c r="AT931" s="8">
        <v>-0.48942581572744115</v>
      </c>
      <c r="AU931" s="8">
        <v>-0.71723250779327619</v>
      </c>
      <c r="AV931" s="8">
        <v>7.0933623664290971E-2</v>
      </c>
      <c r="AW931" s="8">
        <v>-1.9688416403380682</v>
      </c>
      <c r="AX931" s="8">
        <v>-1.5997243739327474</v>
      </c>
      <c r="AY931" s="8">
        <v>0.3465167986304416</v>
      </c>
      <c r="AZ931" s="8">
        <v>1.2151740108377374</v>
      </c>
      <c r="BA931" s="8">
        <v>-1.7517853707814592</v>
      </c>
      <c r="BB931" s="8">
        <v>-1.2373495192587927</v>
      </c>
      <c r="BC931" s="8">
        <v>3.7084237174026318</v>
      </c>
      <c r="BD931" s="8">
        <v>2.7874103508201116</v>
      </c>
      <c r="BE931" s="8">
        <v>-0.25365589557933449</v>
      </c>
      <c r="BF931" s="8">
        <v>0.12450304606719313</v>
      </c>
      <c r="BG931" s="7">
        <v>2.8015152860234585</v>
      </c>
      <c r="BH931" s="7">
        <v>17.89661360057438</v>
      </c>
      <c r="BI931" s="7">
        <v>-5.4747800415001047</v>
      </c>
      <c r="BJ931" s="7">
        <v>8.0119333938952995</v>
      </c>
      <c r="BK931" s="7">
        <v>-25.249131514290141</v>
      </c>
      <c r="BL931" s="7">
        <v>-0.49763890042046932</v>
      </c>
      <c r="BM931" s="7">
        <v>-0.41858136261959622</v>
      </c>
      <c r="BN931" s="7">
        <v>120.73984024771256</v>
      </c>
      <c r="BO931" s="7">
        <v>101.98872736374476</v>
      </c>
      <c r="BP931" s="7">
        <v>131.02064430169176</v>
      </c>
      <c r="BQ931" s="7">
        <v>114.26746517088409</v>
      </c>
      <c r="BR931" s="7">
        <v>155.58431980396503</v>
      </c>
      <c r="BS931" s="7">
        <v>124.83804559109826</v>
      </c>
      <c r="BT931" s="7" t="s">
        <v>399</v>
      </c>
      <c r="BU931" s="7" t="s">
        <v>400</v>
      </c>
      <c r="BV931" s="7">
        <v>9.5</v>
      </c>
      <c r="BW931" s="7" t="s">
        <v>213</v>
      </c>
      <c r="BX931" s="9">
        <v>1.8999999761581421</v>
      </c>
      <c r="BY931" s="7" t="s">
        <v>231</v>
      </c>
      <c r="BZ931" s="7" t="s">
        <v>214</v>
      </c>
      <c r="CA931" s="25">
        <v>0</v>
      </c>
      <c r="CB931" s="25">
        <v>0</v>
      </c>
      <c r="CC931" s="25">
        <v>0</v>
      </c>
    </row>
    <row r="932" spans="1:81" x14ac:dyDescent="0.25">
      <c r="A932" s="7">
        <v>513</v>
      </c>
      <c r="B932" s="7">
        <v>44657</v>
      </c>
      <c r="C932" s="7" t="s">
        <v>17430</v>
      </c>
      <c r="D932" s="7" t="s">
        <v>17430</v>
      </c>
      <c r="E932" s="7" t="s">
        <v>17431</v>
      </c>
      <c r="F932" s="7" t="s">
        <v>409</v>
      </c>
      <c r="G932" s="7">
        <v>2</v>
      </c>
      <c r="H932" s="7" t="s">
        <v>226</v>
      </c>
      <c r="I932" s="8">
        <v>15.5</v>
      </c>
      <c r="J932" s="7" t="s">
        <v>214</v>
      </c>
      <c r="K932" s="8">
        <v>261.49996948242188</v>
      </c>
      <c r="L932" s="8">
        <v>4.2902002334594727</v>
      </c>
      <c r="M932" s="7" t="s">
        <v>349</v>
      </c>
      <c r="N932" s="7" t="s">
        <v>231</v>
      </c>
      <c r="O932" s="7" t="s">
        <v>214</v>
      </c>
      <c r="P932" s="7" t="s">
        <v>217</v>
      </c>
      <c r="Q932" s="7" t="s">
        <v>17432</v>
      </c>
      <c r="R932" s="7" t="s">
        <v>242</v>
      </c>
      <c r="T932" s="8">
        <v>0.54328227043151855</v>
      </c>
      <c r="U932" s="8">
        <v>0.51375317573547363</v>
      </c>
      <c r="V932" s="8">
        <v>0.54207032918930054</v>
      </c>
      <c r="W932" s="8">
        <v>0.40020269155502319</v>
      </c>
      <c r="X932" s="8">
        <v>0.37028363347053528</v>
      </c>
      <c r="Y932" s="8">
        <v>0.47489830851554871</v>
      </c>
      <c r="Z932" s="8">
        <v>0.34633007645606995</v>
      </c>
      <c r="AA932" s="8">
        <v>0.34779462218284607</v>
      </c>
      <c r="AB932" s="8">
        <v>0.38455605506896973</v>
      </c>
      <c r="AC932" s="8">
        <v>0.34701806306838989</v>
      </c>
      <c r="AD932" s="8">
        <v>0.58494150638580322</v>
      </c>
      <c r="AE932" s="8">
        <v>0.43501913547515869</v>
      </c>
      <c r="AF932" s="8">
        <v>0.5071071982383728</v>
      </c>
      <c r="AG932" s="8">
        <v>0.56139093637466431</v>
      </c>
      <c r="AH932" s="8">
        <v>0.13171249628067017</v>
      </c>
      <c r="AI932" s="8">
        <v>0.85494989156723022</v>
      </c>
      <c r="AJ932" s="8">
        <v>1.2277449369430542</v>
      </c>
      <c r="AK932" s="8">
        <v>1.1210583448410034</v>
      </c>
      <c r="AL932" s="8">
        <v>0.45981419086456299</v>
      </c>
      <c r="AM932" s="8">
        <v>0.29502555727958679</v>
      </c>
      <c r="AN932" s="8">
        <v>0.67673206329345703</v>
      </c>
      <c r="AO932" s="8">
        <v>0.23533011972904205</v>
      </c>
      <c r="AP932" s="8">
        <v>-0.21580775082111359</v>
      </c>
      <c r="AQ932" s="8"/>
      <c r="AR932" s="8"/>
      <c r="AS932" s="8">
        <v>-1.5415689969123729</v>
      </c>
      <c r="AT932" s="8">
        <v>-1.1477172879142359</v>
      </c>
      <c r="AU932" s="8">
        <v>-1.6537900529060954</v>
      </c>
      <c r="AV932" s="8">
        <v>-1.2490379842362409</v>
      </c>
      <c r="AW932" s="8">
        <v>-1.163913591736512</v>
      </c>
      <c r="AX932" s="8">
        <v>-0.83786485470767758</v>
      </c>
      <c r="AY932" s="8">
        <v>-4.3412396386234899</v>
      </c>
      <c r="AZ932" s="8">
        <v>-3.9459605475669548</v>
      </c>
      <c r="BA932" s="8">
        <v>-0.65994359773940214</v>
      </c>
      <c r="BB932" s="8">
        <v>-0.21585738128243812</v>
      </c>
      <c r="BC932" s="8">
        <v>-1.124380431312815</v>
      </c>
      <c r="BD932" s="8">
        <v>-1.8462195103423178</v>
      </c>
      <c r="BE932" s="8">
        <v>-1.7474727182051144</v>
      </c>
      <c r="BF932" s="8">
        <v>-1.5404429276749776</v>
      </c>
      <c r="BG932" s="8">
        <v>-50</v>
      </c>
      <c r="BH932" s="8">
        <v>-50</v>
      </c>
      <c r="BI932" s="8">
        <v>-50</v>
      </c>
      <c r="BJ932" s="8">
        <v>-31.758299373441091</v>
      </c>
      <c r="BK932" s="8">
        <v>-50</v>
      </c>
      <c r="BL932" s="8">
        <v>-43.995167757752981</v>
      </c>
      <c r="BM932" s="8">
        <v>-45.958911188532348</v>
      </c>
      <c r="BN932" s="8">
        <v>403.82510572460268</v>
      </c>
      <c r="BO932" s="8">
        <v>1111.6843235748122</v>
      </c>
      <c r="BP932" s="8">
        <v>537.01224120898439</v>
      </c>
      <c r="BQ932" s="8">
        <v>344.5479126521065</v>
      </c>
      <c r="BR932" s="8">
        <v>1614.8184602245053</v>
      </c>
      <c r="BS932" s="8">
        <v>376.54731974268623</v>
      </c>
      <c r="BT932" s="7" t="s">
        <v>399</v>
      </c>
      <c r="BU932" s="7" t="s">
        <v>400</v>
      </c>
      <c r="BV932" s="7">
        <v>24.5</v>
      </c>
      <c r="BW932" s="7" t="s">
        <v>224</v>
      </c>
      <c r="BX932" s="9">
        <v>1.8999999761581421</v>
      </c>
      <c r="BY932" s="7" t="s">
        <v>231</v>
      </c>
      <c r="BZ932" s="7" t="s">
        <v>214</v>
      </c>
      <c r="CA932" s="25">
        <v>0</v>
      </c>
      <c r="CB932" s="25">
        <v>0</v>
      </c>
      <c r="CC932" s="25">
        <v>0</v>
      </c>
    </row>
    <row r="933" spans="1:81" x14ac:dyDescent="0.25">
      <c r="A933" s="7">
        <v>513</v>
      </c>
      <c r="B933" s="7">
        <v>44657</v>
      </c>
      <c r="C933" s="7" t="s">
        <v>2766</v>
      </c>
      <c r="D933" s="7" t="s">
        <v>2767</v>
      </c>
      <c r="E933" s="7" t="s">
        <v>2767</v>
      </c>
      <c r="F933" s="7" t="s">
        <v>266</v>
      </c>
      <c r="G933" s="7">
        <v>2</v>
      </c>
      <c r="H933" s="7" t="s">
        <v>245</v>
      </c>
      <c r="I933" s="8">
        <v>12.5</v>
      </c>
      <c r="J933" s="7" t="s">
        <v>214</v>
      </c>
      <c r="K933" s="8">
        <v>195.50039672851563</v>
      </c>
      <c r="L933" s="8">
        <v>9.55780029296875</v>
      </c>
      <c r="M933" s="7" t="s">
        <v>639</v>
      </c>
      <c r="N933" s="7" t="s">
        <v>591</v>
      </c>
      <c r="O933" s="7" t="s">
        <v>214</v>
      </c>
      <c r="P933" s="7" t="s">
        <v>269</v>
      </c>
      <c r="Q933" s="7" t="s">
        <v>2768</v>
      </c>
      <c r="R933" s="7" t="s">
        <v>291</v>
      </c>
      <c r="T933" s="8">
        <v>0.60712438821792603</v>
      </c>
      <c r="U933" s="8">
        <v>0.63849925994873047</v>
      </c>
      <c r="V933" s="8">
        <v>0.63675600290298462</v>
      </c>
      <c r="W933" s="8">
        <v>0.45316585898399353</v>
      </c>
      <c r="X933" s="8">
        <v>0.29786229133605957</v>
      </c>
      <c r="Y933" s="8">
        <v>0.62999922037124634</v>
      </c>
      <c r="Z933" s="8">
        <v>0.52519404888153076</v>
      </c>
      <c r="AA933" s="8">
        <v>0.7415880560874939</v>
      </c>
      <c r="AB933" s="8">
        <v>0.67685991525650024</v>
      </c>
      <c r="AC933" s="8">
        <v>0.90392076969146729</v>
      </c>
      <c r="AD933" s="8">
        <v>0.90244936943054199</v>
      </c>
      <c r="AE933" s="8">
        <v>0.78328496217727661</v>
      </c>
      <c r="AF933" s="8">
        <v>0.90542596578598022</v>
      </c>
      <c r="AG933" s="8">
        <v>0.82395738363265991</v>
      </c>
      <c r="AH933" s="8">
        <v>8.9298397302627563E-2</v>
      </c>
      <c r="AI933" s="8">
        <v>0.64775305986404419</v>
      </c>
      <c r="AJ933" s="8">
        <v>1.0345004796981812</v>
      </c>
      <c r="AK933" s="8">
        <v>0.89281672239303589</v>
      </c>
      <c r="AL933" s="8">
        <v>0.35300120711326599</v>
      </c>
      <c r="AM933" s="8">
        <v>0.16090047359466553</v>
      </c>
      <c r="AN933" s="8">
        <v>0.60865724086761475</v>
      </c>
      <c r="AO933" s="8">
        <v>0.24194896221160889</v>
      </c>
      <c r="AP933" s="8">
        <v>0.1505102813243866</v>
      </c>
      <c r="AQ933" s="8"/>
      <c r="AR933" s="8"/>
      <c r="AS933" s="8">
        <v>-1.3368582087078422</v>
      </c>
      <c r="AT933" s="8">
        <v>-1.338433238490613</v>
      </c>
      <c r="AU933" s="8">
        <v>-1.0186713193875243</v>
      </c>
      <c r="AV933" s="8">
        <v>-0.47679300263246716</v>
      </c>
      <c r="AW933" s="8">
        <v>-1.1185441746998026</v>
      </c>
      <c r="AX933" s="8">
        <v>-0.81274760839300386</v>
      </c>
      <c r="AY933" s="8">
        <v>-0.97401953321007984</v>
      </c>
      <c r="AZ933" s="8">
        <v>-0.48120028537255033</v>
      </c>
      <c r="BA933" s="8">
        <v>-1.0000824922806062</v>
      </c>
      <c r="BB933" s="8">
        <v>-0.7134327462951684</v>
      </c>
      <c r="BC933" s="8">
        <v>-0.60360422953407356</v>
      </c>
      <c r="BD933" s="8">
        <v>0.31449738658208914</v>
      </c>
      <c r="BE933" s="8">
        <v>-1.0086299929699882</v>
      </c>
      <c r="BF933" s="8">
        <v>-0.58468491576695225</v>
      </c>
      <c r="BG933" s="7">
        <v>-12.946899370952764</v>
      </c>
      <c r="BH933" s="7">
        <v>-7.6360561437391548</v>
      </c>
      <c r="BI933" s="7">
        <v>-2.4887048994115566</v>
      </c>
      <c r="BJ933" s="7">
        <v>16.488949483921324</v>
      </c>
      <c r="BK933" s="7">
        <v>-7.9302051529187745</v>
      </c>
      <c r="BL933" s="7">
        <v>3.1159913912976729E-6</v>
      </c>
      <c r="BM933" s="7">
        <v>-2.418818827851589</v>
      </c>
      <c r="BN933" s="7">
        <v>220.81163636276997</v>
      </c>
      <c r="BO933" s="7">
        <v>210.42891678393786</v>
      </c>
      <c r="BP933" s="7">
        <v>200.36582468026722</v>
      </c>
      <c r="BQ933" s="7">
        <v>163.2644350710849</v>
      </c>
      <c r="BR933" s="7">
        <v>211.00397926385702</v>
      </c>
      <c r="BS933" s="7">
        <v>195.50039063674009</v>
      </c>
      <c r="BT933" s="7" t="s">
        <v>382</v>
      </c>
      <c r="BU933" s="7" t="s">
        <v>383</v>
      </c>
      <c r="BV933" s="7">
        <v>12</v>
      </c>
      <c r="BW933" s="7" t="s">
        <v>245</v>
      </c>
      <c r="BX933" s="9">
        <v>2</v>
      </c>
      <c r="BY933" s="7" t="s">
        <v>591</v>
      </c>
      <c r="BZ933" s="7" t="s">
        <v>1569</v>
      </c>
      <c r="CA933" s="25">
        <v>0</v>
      </c>
      <c r="CB933" s="25">
        <v>0</v>
      </c>
      <c r="CC933" s="25">
        <v>0</v>
      </c>
    </row>
    <row r="934" spans="1:81" x14ac:dyDescent="0.25">
      <c r="A934" s="7">
        <v>513</v>
      </c>
      <c r="B934" s="7">
        <v>44657</v>
      </c>
      <c r="C934" s="7" t="s">
        <v>22060</v>
      </c>
      <c r="D934" s="7" t="s">
        <v>22061</v>
      </c>
      <c r="E934" s="7" t="s">
        <v>22061</v>
      </c>
      <c r="F934" s="7" t="s">
        <v>643</v>
      </c>
      <c r="G934" s="7">
        <v>2</v>
      </c>
      <c r="H934" s="7" t="s">
        <v>345</v>
      </c>
      <c r="I934" s="8">
        <v>10.5</v>
      </c>
      <c r="J934" s="7" t="s">
        <v>214</v>
      </c>
      <c r="K934" s="8">
        <v>115.19273376464844</v>
      </c>
      <c r="L934" s="8">
        <v>2.9979000091552734</v>
      </c>
      <c r="M934" s="7" t="s">
        <v>663</v>
      </c>
      <c r="N934" s="7" t="s">
        <v>231</v>
      </c>
      <c r="O934" s="7" t="s">
        <v>374</v>
      </c>
      <c r="P934" s="7" t="s">
        <v>217</v>
      </c>
      <c r="Q934" s="7" t="s">
        <v>22062</v>
      </c>
      <c r="R934" s="7" t="s">
        <v>242</v>
      </c>
      <c r="T934" s="8">
        <v>0.59280657768249512</v>
      </c>
      <c r="U934" s="8">
        <v>0.64322060346603394</v>
      </c>
      <c r="V934" s="8">
        <v>0.58851999044418335</v>
      </c>
      <c r="W934" s="8">
        <v>0.49087998270988464</v>
      </c>
      <c r="X934" s="8">
        <v>0.22511573135852814</v>
      </c>
      <c r="Y934" s="8">
        <v>0.51144146919250488</v>
      </c>
      <c r="Z934" s="8">
        <v>0.33893567323684692</v>
      </c>
      <c r="AA934" s="8">
        <v>0.72045135498046875</v>
      </c>
      <c r="AB934" s="8">
        <v>0.65732961893081665</v>
      </c>
      <c r="AC934" s="8">
        <v>0.73075759410858154</v>
      </c>
      <c r="AD934" s="8">
        <v>0.76649224758148193</v>
      </c>
      <c r="AE934" s="8">
        <v>0.54998022317886353</v>
      </c>
      <c r="AF934" s="8">
        <v>0.89517641067504883</v>
      </c>
      <c r="AG934" s="8">
        <v>0.63850271701812744</v>
      </c>
      <c r="AH934" s="8">
        <v>1.9795302301645279E-2</v>
      </c>
      <c r="AI934" s="8">
        <v>0.14020493626594543</v>
      </c>
      <c r="AJ934" s="8">
        <v>0.231019526720047</v>
      </c>
      <c r="AK934" s="8">
        <v>0.18292325735092163</v>
      </c>
      <c r="AL934" s="8">
        <v>8.4764264523983002E-2</v>
      </c>
      <c r="AM934" s="8">
        <v>2.695666067302227E-2</v>
      </c>
      <c r="AN934" s="8">
        <v>0.10953354835510254</v>
      </c>
      <c r="AO934" s="8">
        <v>3.4613035619258881E-2</v>
      </c>
      <c r="AP934" s="8">
        <v>-1.0471714735031128</v>
      </c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>
        <v>-28.178730180233536</v>
      </c>
      <c r="BH934" s="8">
        <v>-32.89208516066315</v>
      </c>
      <c r="BI934" s="8">
        <v>-43.887164665126207</v>
      </c>
      <c r="BJ934" s="8">
        <v>-1.5364519198837712</v>
      </c>
      <c r="BK934" s="8">
        <v>-21.310176447757659</v>
      </c>
      <c r="BL934" s="8">
        <v>-21.310176447757659</v>
      </c>
      <c r="BM934" s="8">
        <v>-24.852464136903663</v>
      </c>
      <c r="BN934" s="8">
        <v>147.65258339942349</v>
      </c>
      <c r="BO934" s="8">
        <v>153.08202585341257</v>
      </c>
      <c r="BP934" s="8">
        <v>165.74755851420014</v>
      </c>
      <c r="BQ934" s="8">
        <v>116.96261473414198</v>
      </c>
      <c r="BR934" s="8">
        <v>139.74050858489073</v>
      </c>
      <c r="BS934" s="8">
        <v>139.74050858489073</v>
      </c>
      <c r="BT934" s="7" t="s">
        <v>259</v>
      </c>
      <c r="BU934" s="7" t="s">
        <v>260</v>
      </c>
      <c r="BV934" s="7">
        <v>10.5</v>
      </c>
      <c r="BW934" s="7" t="s">
        <v>345</v>
      </c>
      <c r="BX934" s="9">
        <v>2</v>
      </c>
      <c r="BY934" s="7" t="s">
        <v>231</v>
      </c>
      <c r="BZ934" s="7" t="s">
        <v>214</v>
      </c>
      <c r="CA934" s="25">
        <v>1</v>
      </c>
      <c r="CB934" s="25">
        <v>1</v>
      </c>
      <c r="CC934" s="25">
        <v>1</v>
      </c>
    </row>
    <row r="935" spans="1:81" x14ac:dyDescent="0.25">
      <c r="A935" s="7">
        <v>513</v>
      </c>
      <c r="B935" s="7">
        <v>44657</v>
      </c>
      <c r="C935" s="7" t="s">
        <v>2769</v>
      </c>
      <c r="D935" s="7" t="s">
        <v>2770</v>
      </c>
      <c r="E935" s="7" t="s">
        <v>2770</v>
      </c>
      <c r="F935" s="7" t="s">
        <v>409</v>
      </c>
      <c r="H935" s="7" t="s">
        <v>224</v>
      </c>
      <c r="I935" s="8">
        <v>24.5</v>
      </c>
      <c r="J935" s="7" t="s">
        <v>214</v>
      </c>
      <c r="K935" s="8">
        <v>137.91778564453125</v>
      </c>
      <c r="L935" s="8">
        <v>0.81389999389648438</v>
      </c>
      <c r="M935" s="7" t="s">
        <v>639</v>
      </c>
      <c r="N935" s="7" t="s">
        <v>214</v>
      </c>
      <c r="O935" s="7" t="s">
        <v>214</v>
      </c>
      <c r="P935" s="7" t="s">
        <v>217</v>
      </c>
      <c r="Q935" s="7" t="s">
        <v>2771</v>
      </c>
      <c r="R935" s="7" t="s">
        <v>291</v>
      </c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>
        <v>0.74643079550031466</v>
      </c>
      <c r="AT935" s="8">
        <v>2.3180970564636456</v>
      </c>
      <c r="AU935" s="8">
        <v>-1.7898140670902463</v>
      </c>
      <c r="AV935" s="8">
        <v>-1.0429953835424897</v>
      </c>
      <c r="AW935" s="8">
        <v>1.4069357628765129</v>
      </c>
      <c r="AX935" s="8">
        <v>1.4160390748523737</v>
      </c>
      <c r="AY935" s="8">
        <v>-1.7891522316157171</v>
      </c>
      <c r="AZ935" s="8">
        <v>-1.0429953835424897</v>
      </c>
      <c r="BA935" s="8">
        <v>0.93252543104173358</v>
      </c>
      <c r="BB935" s="8">
        <v>1.1718787866436862</v>
      </c>
      <c r="BC935" s="8">
        <v>0.84691983443920049</v>
      </c>
      <c r="BD935" s="8">
        <v>1.0084318546377644</v>
      </c>
      <c r="BE935" s="8">
        <v>5.897425419196637E-2</v>
      </c>
      <c r="BF935" s="8">
        <v>0.63807600091874839</v>
      </c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7" t="s">
        <v>214</v>
      </c>
      <c r="BU935" s="7" t="s">
        <v>214</v>
      </c>
      <c r="BV935" s="7">
        <v>10.5</v>
      </c>
      <c r="BW935" s="7" t="s">
        <v>345</v>
      </c>
      <c r="BX935" s="9">
        <v>0</v>
      </c>
      <c r="BY935" s="7" t="s">
        <v>214</v>
      </c>
      <c r="BZ935" s="7" t="s">
        <v>214</v>
      </c>
      <c r="CA935" s="25">
        <v>0</v>
      </c>
      <c r="CB935" s="25">
        <v>0</v>
      </c>
      <c r="CC935" s="25">
        <v>0</v>
      </c>
    </row>
    <row r="936" spans="1:81" x14ac:dyDescent="0.25">
      <c r="A936" s="7">
        <v>513</v>
      </c>
      <c r="B936" s="7">
        <v>44657</v>
      </c>
      <c r="C936" s="7" t="s">
        <v>2773</v>
      </c>
      <c r="D936" s="7" t="s">
        <v>2774</v>
      </c>
      <c r="E936" s="7" t="s">
        <v>2775</v>
      </c>
      <c r="F936" s="7" t="s">
        <v>237</v>
      </c>
      <c r="G936" s="7">
        <v>3</v>
      </c>
      <c r="H936" s="7" t="s">
        <v>287</v>
      </c>
      <c r="I936" s="8">
        <v>14.5</v>
      </c>
      <c r="J936" s="7" t="s">
        <v>214</v>
      </c>
      <c r="K936" s="8">
        <v>462.24740600585938</v>
      </c>
      <c r="L936" s="8">
        <v>4.2638998031616211</v>
      </c>
      <c r="M936" s="7" t="s">
        <v>2776</v>
      </c>
      <c r="N936" s="7" t="s">
        <v>231</v>
      </c>
      <c r="O936" s="7" t="s">
        <v>396</v>
      </c>
      <c r="P936" s="7" t="s">
        <v>240</v>
      </c>
      <c r="Q936" s="7" t="s">
        <v>2777</v>
      </c>
      <c r="R936" s="7" t="s">
        <v>242</v>
      </c>
      <c r="T936" s="8">
        <v>0.87691360712051392</v>
      </c>
      <c r="U936" s="8">
        <v>0.90506285429000854</v>
      </c>
      <c r="V936" s="8">
        <v>0.87251496315002441</v>
      </c>
      <c r="W936" s="8">
        <v>0.71182501316070557</v>
      </c>
      <c r="X936" s="8">
        <v>0.3860851526260376</v>
      </c>
      <c r="Y936" s="8">
        <v>0.85155642032623291</v>
      </c>
      <c r="Z936" s="8">
        <v>0.7579352855682373</v>
      </c>
      <c r="AA936" s="8">
        <v>0.9362633228302002</v>
      </c>
      <c r="AB936" s="8">
        <v>0.97912406921386719</v>
      </c>
      <c r="AC936" s="8">
        <v>0.98153173923492432</v>
      </c>
      <c r="AD936" s="8">
        <v>0.88909316062927246</v>
      </c>
      <c r="AE936" s="8">
        <v>0.80635583400726318</v>
      </c>
      <c r="AF936" s="8">
        <v>0.9526059627532959</v>
      </c>
      <c r="AG936" s="8">
        <v>0.87289422750473022</v>
      </c>
      <c r="AH936" s="8">
        <v>0.12733116745948792</v>
      </c>
      <c r="AI936" s="8">
        <v>1.3340733051300049</v>
      </c>
      <c r="AJ936" s="8">
        <v>2.0909328460693359</v>
      </c>
      <c r="AK936" s="8">
        <v>1.7444286346435547</v>
      </c>
      <c r="AL936" s="8">
        <v>0.79064822196960449</v>
      </c>
      <c r="AM936" s="8">
        <v>0.29738286137580872</v>
      </c>
      <c r="AN936" s="8">
        <v>1.1731060743331909</v>
      </c>
      <c r="AO936" s="8">
        <v>0.49788287281990051</v>
      </c>
      <c r="AP936" s="8">
        <v>1.6933847218751907E-2</v>
      </c>
      <c r="AQ936" s="8"/>
      <c r="AR936" s="8"/>
      <c r="AS936" s="8">
        <v>0.43208372508985299</v>
      </c>
      <c r="AT936" s="8">
        <v>-0.14856621833056927</v>
      </c>
      <c r="AU936" s="8">
        <v>0.54133457201451052</v>
      </c>
      <c r="AV936" s="8">
        <v>-0.16133207478006376</v>
      </c>
      <c r="AW936" s="8">
        <v>0.33332668411425115</v>
      </c>
      <c r="AX936" s="8">
        <v>-0.20215477835877313</v>
      </c>
      <c r="AY936" s="8">
        <v>0.47920893377540497</v>
      </c>
      <c r="AZ936" s="8">
        <v>-0.15428292483459599</v>
      </c>
      <c r="BA936" s="8">
        <v>0.33332668411425115</v>
      </c>
      <c r="BB936" s="8">
        <v>-0.20215477835877313</v>
      </c>
      <c r="BC936" s="8">
        <v>0.47920893377540497</v>
      </c>
      <c r="BD936" s="8">
        <v>-0.15428292483459599</v>
      </c>
      <c r="BE936" s="8">
        <v>0.43308158881394587</v>
      </c>
      <c r="BF936" s="8">
        <v>-0.17046228324956189</v>
      </c>
      <c r="BG936" s="7">
        <v>28.562149319576193</v>
      </c>
      <c r="BH936" s="7">
        <v>22.03862920380109</v>
      </c>
      <c r="BI936" s="7">
        <v>8.1662553328693157</v>
      </c>
      <c r="BJ936" s="7">
        <v>22.005348306136639</v>
      </c>
      <c r="BK936" s="7">
        <v>8.1662553328693157</v>
      </c>
      <c r="BL936" s="7">
        <v>22.005348306136639</v>
      </c>
      <c r="BM936" s="7">
        <v>18.490664300231529</v>
      </c>
      <c r="BN936" s="7">
        <v>330.21961167659822</v>
      </c>
      <c r="BO936" s="7">
        <v>360.37441419203907</v>
      </c>
      <c r="BP936" s="7">
        <v>424.49910256185581</v>
      </c>
      <c r="BQ936" s="7">
        <v>360.52825427818846</v>
      </c>
      <c r="BR936" s="7">
        <v>424.49910256185581</v>
      </c>
      <c r="BS936" s="7">
        <v>360.52825427818846</v>
      </c>
      <c r="BT936" s="7" t="s">
        <v>243</v>
      </c>
      <c r="BU936" s="7" t="s">
        <v>244</v>
      </c>
      <c r="BV936" s="7">
        <v>14</v>
      </c>
      <c r="BW936" s="7" t="s">
        <v>287</v>
      </c>
      <c r="BX936" s="9">
        <v>1.3500000238418579</v>
      </c>
      <c r="BY936" s="7" t="s">
        <v>231</v>
      </c>
      <c r="BZ936" s="7" t="s">
        <v>214</v>
      </c>
      <c r="CA936" s="25">
        <v>0</v>
      </c>
      <c r="CB936" s="25">
        <v>0</v>
      </c>
      <c r="CC936" s="25">
        <v>0</v>
      </c>
    </row>
    <row r="937" spans="1:81" x14ac:dyDescent="0.25">
      <c r="A937" s="7">
        <v>513</v>
      </c>
      <c r="B937" s="7">
        <v>44657</v>
      </c>
      <c r="C937" s="7" t="s">
        <v>2778</v>
      </c>
      <c r="D937" s="7" t="s">
        <v>2779</v>
      </c>
      <c r="E937" s="7" t="s">
        <v>2780</v>
      </c>
      <c r="F937" s="7" t="s">
        <v>331</v>
      </c>
      <c r="H937" s="7" t="s">
        <v>430</v>
      </c>
      <c r="I937" s="8">
        <v>16.5</v>
      </c>
      <c r="J937" s="7" t="s">
        <v>214</v>
      </c>
      <c r="K937" s="8">
        <v>282.44244384765625</v>
      </c>
      <c r="L937" s="8">
        <v>4.5941076278686523</v>
      </c>
      <c r="M937" s="7" t="s">
        <v>1239</v>
      </c>
      <c r="N937" s="7" t="s">
        <v>231</v>
      </c>
      <c r="O937" s="7" t="s">
        <v>367</v>
      </c>
      <c r="P937" s="7" t="s">
        <v>481</v>
      </c>
      <c r="Q937" s="7" t="s">
        <v>2781</v>
      </c>
      <c r="R937" s="7" t="s">
        <v>242</v>
      </c>
      <c r="S937" s="7">
        <v>2</v>
      </c>
      <c r="T937" s="8">
        <v>0.90836811065673828</v>
      </c>
      <c r="U937" s="8">
        <v>0.89960628747940063</v>
      </c>
      <c r="V937" s="8">
        <v>0.87473225593566895</v>
      </c>
      <c r="W937" s="8">
        <v>0.79492413997650146</v>
      </c>
      <c r="X937" s="8">
        <v>0.43996983766555786</v>
      </c>
      <c r="Y937" s="8">
        <v>0.83135330677032471</v>
      </c>
      <c r="Z937" s="8">
        <v>0.72739434242248535</v>
      </c>
      <c r="AA937" s="8">
        <v>0.96412086486816406</v>
      </c>
      <c r="AB937" s="8">
        <v>0.96987152099609375</v>
      </c>
      <c r="AC937" s="8">
        <v>0.97342872619628906</v>
      </c>
      <c r="AD937" s="8">
        <v>0.84598636627197266</v>
      </c>
      <c r="AE937" s="8">
        <v>0.85233670473098755</v>
      </c>
      <c r="AF937" s="8">
        <v>0.94782376289367676</v>
      </c>
      <c r="AG937" s="8">
        <v>0.87742865085601807</v>
      </c>
      <c r="AH937" s="8">
        <v>0.10569164156913757</v>
      </c>
      <c r="AI937" s="8">
        <v>1.1470720767974854</v>
      </c>
      <c r="AJ937" s="8">
        <v>1.7251218557357788</v>
      </c>
      <c r="AK937" s="8">
        <v>1.4516482353210449</v>
      </c>
      <c r="AL937" s="8">
        <v>0.7328948974609375</v>
      </c>
      <c r="AM937" s="8">
        <v>0.28129479289054871</v>
      </c>
      <c r="AN937" s="8">
        <v>0.95063847303390503</v>
      </c>
      <c r="AO937" s="8">
        <v>0.3966166079044342</v>
      </c>
      <c r="AP937" s="8">
        <v>-0.74205613136291504</v>
      </c>
      <c r="AQ937" s="8"/>
      <c r="AR937" s="8"/>
      <c r="AS937" s="8">
        <v>-0.66288837983772597</v>
      </c>
      <c r="AT937" s="8">
        <v>-0.32440830369339796</v>
      </c>
      <c r="AU937" s="8">
        <v>-2.6302013257261314</v>
      </c>
      <c r="AV937" s="8">
        <v>-2.1027342730408547</v>
      </c>
      <c r="AW937" s="8">
        <v>0.19390633283146602</v>
      </c>
      <c r="AX937" s="8">
        <v>0.32378106346562135</v>
      </c>
      <c r="AY937" s="8">
        <v>-2.5618824423753543</v>
      </c>
      <c r="AZ937" s="8">
        <v>-1.7038684354071107</v>
      </c>
      <c r="BA937" s="8">
        <v>-3.7796317405833824</v>
      </c>
      <c r="BB937" s="8">
        <v>-2.7106415918487468</v>
      </c>
      <c r="BC937" s="8">
        <v>-3.7796317405833824</v>
      </c>
      <c r="BD937" s="8">
        <v>-2.7106415918487468</v>
      </c>
      <c r="BE937" s="8">
        <v>-2.2033882160457519</v>
      </c>
      <c r="BF937" s="8">
        <v>-1.5380855220622058</v>
      </c>
      <c r="BG937" s="8">
        <v>-50</v>
      </c>
      <c r="BH937" s="8">
        <v>-50</v>
      </c>
      <c r="BI937" s="8">
        <v>-50</v>
      </c>
      <c r="BJ937" s="8">
        <v>-50</v>
      </c>
      <c r="BK937" s="8">
        <v>-50</v>
      </c>
      <c r="BL937" s="8">
        <v>-50</v>
      </c>
      <c r="BM937" s="8">
        <v>-50</v>
      </c>
      <c r="BN937" s="8">
        <v>493.83716244326013</v>
      </c>
      <c r="BO937" s="8">
        <v>458.22960044129024</v>
      </c>
      <c r="BP937" s="8">
        <v>679.34689488836989</v>
      </c>
      <c r="BQ937" s="8">
        <v>465.03491315504084</v>
      </c>
      <c r="BR937" s="8">
        <v>812.24184623863755</v>
      </c>
      <c r="BS937" s="8">
        <v>812.24184623863755</v>
      </c>
      <c r="BT937" s="7" t="s">
        <v>627</v>
      </c>
      <c r="BU937" s="7" t="s">
        <v>628</v>
      </c>
      <c r="BV937" s="7">
        <v>16.833333969116211</v>
      </c>
      <c r="BW937" s="7" t="s">
        <v>430</v>
      </c>
      <c r="BX937" s="9">
        <v>2.4000000953674316</v>
      </c>
      <c r="BY937" s="7" t="s">
        <v>231</v>
      </c>
      <c r="BZ937" s="7" t="s">
        <v>214</v>
      </c>
      <c r="CA937" s="25">
        <v>0</v>
      </c>
      <c r="CB937" s="25">
        <v>0</v>
      </c>
      <c r="CC937" s="25">
        <v>0</v>
      </c>
    </row>
    <row r="938" spans="1:81" x14ac:dyDescent="0.25">
      <c r="A938" s="7">
        <v>513</v>
      </c>
      <c r="B938" s="7">
        <v>44657</v>
      </c>
      <c r="C938" s="7" t="s">
        <v>2782</v>
      </c>
      <c r="D938" s="7" t="s">
        <v>2783</v>
      </c>
      <c r="E938" s="7" t="s">
        <v>2783</v>
      </c>
      <c r="F938" s="7" t="s">
        <v>266</v>
      </c>
      <c r="G938" s="7">
        <v>3</v>
      </c>
      <c r="H938" s="7" t="s">
        <v>312</v>
      </c>
      <c r="I938" s="8">
        <v>17.5</v>
      </c>
      <c r="J938" s="7" t="s">
        <v>214</v>
      </c>
      <c r="K938" s="8">
        <v>2648.797119140625</v>
      </c>
      <c r="L938" s="8">
        <v>2.0227503776550293</v>
      </c>
      <c r="M938" s="7" t="s">
        <v>1239</v>
      </c>
      <c r="N938" s="7" t="s">
        <v>216</v>
      </c>
      <c r="O938" s="7" t="s">
        <v>214</v>
      </c>
      <c r="P938" s="7" t="s">
        <v>469</v>
      </c>
      <c r="Q938" s="7" t="s">
        <v>2784</v>
      </c>
      <c r="R938" s="7" t="s">
        <v>242</v>
      </c>
      <c r="T938" s="8">
        <v>0.52613228559494019</v>
      </c>
      <c r="U938" s="8">
        <v>0.64103591442108154</v>
      </c>
      <c r="V938" s="8">
        <v>0.55962276458740234</v>
      </c>
      <c r="W938" s="8">
        <v>0.44768202304840088</v>
      </c>
      <c r="X938" s="8">
        <v>0.13939270377159119</v>
      </c>
      <c r="Y938" s="8">
        <v>0.49024286866188049</v>
      </c>
      <c r="Z938" s="8">
        <v>0.35250180959701538</v>
      </c>
      <c r="AA938" s="8">
        <v>0.88335835933685303</v>
      </c>
      <c r="AB938" s="8">
        <v>0.90295743942260742</v>
      </c>
      <c r="AC938" s="8">
        <v>0.8837851881980896</v>
      </c>
      <c r="AD938" s="8">
        <v>0.90065205097198486</v>
      </c>
      <c r="AE938" s="8">
        <v>0.81651908159255981</v>
      </c>
      <c r="AF938" s="8">
        <v>0.8965638279914856</v>
      </c>
      <c r="AG938" s="8">
        <v>0.80396473407745361</v>
      </c>
      <c r="AH938" s="8">
        <v>0.52725392580032349</v>
      </c>
      <c r="AI938" s="8">
        <v>3.3143846988677979</v>
      </c>
      <c r="AJ938" s="8">
        <v>6.1323761940002441</v>
      </c>
      <c r="AK938" s="8">
        <v>4.6329836845397949</v>
      </c>
      <c r="AL938" s="8">
        <v>2.0590400695800781</v>
      </c>
      <c r="AM938" s="8">
        <v>0.44458821415901184</v>
      </c>
      <c r="AN938" s="8">
        <v>2.7965347766876221</v>
      </c>
      <c r="AO938" s="8">
        <v>0.95882970094680786</v>
      </c>
      <c r="AP938" s="8">
        <v>0.84377205371856689</v>
      </c>
      <c r="AQ938" s="8"/>
      <c r="AR938" s="8"/>
      <c r="AS938" s="7">
        <v>2.037724973083249</v>
      </c>
      <c r="AT938" s="7">
        <v>1.4084088277313507</v>
      </c>
      <c r="AU938" s="7">
        <v>2.5424771493222598</v>
      </c>
      <c r="AV938" s="7">
        <v>2.0409473144680912</v>
      </c>
      <c r="AW938" s="7">
        <v>2.1431760899356265</v>
      </c>
      <c r="AX938" s="7">
        <v>1.4922337714556067</v>
      </c>
      <c r="AY938" s="7">
        <v>2.6993347962949783</v>
      </c>
      <c r="AZ938" s="7">
        <v>2.1774985005259824</v>
      </c>
      <c r="BA938" s="7">
        <v>1.6584425864661185</v>
      </c>
      <c r="BB938" s="7">
        <v>1.0040944334086328</v>
      </c>
      <c r="BC938" s="7">
        <v>1.6584425864661185</v>
      </c>
      <c r="BD938" s="7">
        <v>1.0040944334086328</v>
      </c>
      <c r="BE938" s="7">
        <v>2.1232663635947255</v>
      </c>
      <c r="BF938" s="7">
        <v>1.5212128801663827</v>
      </c>
      <c r="BG938" s="7">
        <v>77.200489325407887</v>
      </c>
      <c r="BH938" s="7">
        <v>73.434858358960668</v>
      </c>
      <c r="BI938" s="7">
        <v>67.554810994487866</v>
      </c>
      <c r="BJ938" s="7">
        <v>56.074811619898448</v>
      </c>
      <c r="BK938" s="7">
        <v>62.500358312349668</v>
      </c>
      <c r="BL938" s="7">
        <v>62.500358312349668</v>
      </c>
      <c r="BM938" s="7">
        <v>66.54428115390904</v>
      </c>
      <c r="BN938" s="7">
        <v>603.91278192675531</v>
      </c>
      <c r="BO938" s="7">
        <v>703.65670648347646</v>
      </c>
      <c r="BP938" s="7">
        <v>859.40723167773592</v>
      </c>
      <c r="BQ938" s="7">
        <v>1163.4891243892225</v>
      </c>
      <c r="BR938" s="7">
        <v>993.28942871053891</v>
      </c>
      <c r="BS938" s="7">
        <v>993.28942871053891</v>
      </c>
      <c r="BT938" s="7" t="s">
        <v>259</v>
      </c>
      <c r="BU938" s="7" t="s">
        <v>260</v>
      </c>
      <c r="BV938" s="7">
        <v>17</v>
      </c>
      <c r="BW938" s="7" t="s">
        <v>312</v>
      </c>
      <c r="BX938" s="9">
        <v>1.8999999761581421</v>
      </c>
      <c r="BY938" s="7" t="s">
        <v>216</v>
      </c>
      <c r="BZ938" s="7" t="s">
        <v>214</v>
      </c>
      <c r="CA938" s="25">
        <v>0</v>
      </c>
      <c r="CB938" s="25">
        <v>0</v>
      </c>
      <c r="CC938" s="25">
        <v>0</v>
      </c>
    </row>
    <row r="939" spans="1:81" x14ac:dyDescent="0.25">
      <c r="A939" s="7">
        <v>513</v>
      </c>
      <c r="B939" s="7">
        <v>44657</v>
      </c>
      <c r="C939" s="7" t="s">
        <v>2785</v>
      </c>
      <c r="D939" s="7" t="s">
        <v>2786</v>
      </c>
      <c r="E939" s="7" t="s">
        <v>2787</v>
      </c>
      <c r="F939" s="7" t="s">
        <v>331</v>
      </c>
      <c r="H939" s="7" t="s">
        <v>245</v>
      </c>
      <c r="I939" s="8">
        <v>12.5</v>
      </c>
      <c r="J939" s="7" t="s">
        <v>214</v>
      </c>
      <c r="K939" s="8">
        <v>154.62625122070313</v>
      </c>
      <c r="L939" s="8">
        <v>5.9769229888916016</v>
      </c>
      <c r="M939" s="7" t="s">
        <v>2788</v>
      </c>
      <c r="N939" s="7" t="s">
        <v>231</v>
      </c>
      <c r="O939" s="7" t="s">
        <v>268</v>
      </c>
      <c r="P939" s="7" t="s">
        <v>481</v>
      </c>
      <c r="Q939" s="7" t="s">
        <v>2789</v>
      </c>
      <c r="R939" s="7" t="s">
        <v>337</v>
      </c>
      <c r="S939" s="7">
        <v>3</v>
      </c>
      <c r="T939" s="8">
        <v>0.86886966228485107</v>
      </c>
      <c r="U939" s="8">
        <v>0.86252033710479736</v>
      </c>
      <c r="V939" s="8">
        <v>0.83544653654098511</v>
      </c>
      <c r="W939" s="8">
        <v>0.68743723630905151</v>
      </c>
      <c r="X939" s="8">
        <v>0.45101511478424072</v>
      </c>
      <c r="Y939" s="8">
        <v>0.85658329725265503</v>
      </c>
      <c r="Z939" s="8">
        <v>0.76558446884155273</v>
      </c>
      <c r="AA939" s="8">
        <v>0.94493037462234497</v>
      </c>
      <c r="AB939" s="8">
        <v>0.93784254789352417</v>
      </c>
      <c r="AC939" s="8">
        <v>0.96492880582809448</v>
      </c>
      <c r="AD939" s="8">
        <v>0.82076787948608398</v>
      </c>
      <c r="AE939" s="8">
        <v>0.79281622171401978</v>
      </c>
      <c r="AF939" s="8">
        <v>0.93262583017349243</v>
      </c>
      <c r="AG939" s="8">
        <v>0.88216167688369751</v>
      </c>
      <c r="AH939" s="8">
        <v>6.3592024147510529E-2</v>
      </c>
      <c r="AI939" s="8">
        <v>0.66015422344207764</v>
      </c>
      <c r="AJ939" s="8">
        <v>0.99517303705215454</v>
      </c>
      <c r="AK939" s="8">
        <v>0.83419370651245117</v>
      </c>
      <c r="AL939" s="8">
        <v>0.38133883476257324</v>
      </c>
      <c r="AM939" s="8">
        <v>0.17349694669246674</v>
      </c>
      <c r="AN939" s="8">
        <v>0.58933383226394653</v>
      </c>
      <c r="AO939" s="8">
        <v>0.25116321444511414</v>
      </c>
      <c r="AP939" s="8">
        <v>-0.24190440773963928</v>
      </c>
      <c r="AQ939" s="8"/>
      <c r="AR939" s="8"/>
      <c r="AS939" s="8">
        <v>0.94654792212950545</v>
      </c>
      <c r="AT939" s="8">
        <v>0.71887860389330271</v>
      </c>
      <c r="AU939" s="8">
        <v>2.1591374224296294</v>
      </c>
      <c r="AV939" s="8">
        <v>1.8466612758915033</v>
      </c>
      <c r="AW939" s="8">
        <v>0.45471928008585977</v>
      </c>
      <c r="AX939" s="8">
        <v>1.1657198575441574</v>
      </c>
      <c r="AY939" s="8">
        <v>-1.1107967085086152</v>
      </c>
      <c r="AZ939" s="8">
        <v>-1.1414903752303562</v>
      </c>
      <c r="BA939" s="8">
        <v>0.44779484362474742</v>
      </c>
      <c r="BB939" s="8">
        <v>1.1657198575441574</v>
      </c>
      <c r="BC939" s="8">
        <v>-1.0310345151771718</v>
      </c>
      <c r="BD939" s="8">
        <v>-1.1414903752303562</v>
      </c>
      <c r="BE939" s="8">
        <v>0.31106137409732587</v>
      </c>
      <c r="BF939" s="8">
        <v>0.43566647406873482</v>
      </c>
      <c r="BG939" s="8">
        <v>-42.803459709825262</v>
      </c>
      <c r="BH939" s="8">
        <v>7.7504292822691054</v>
      </c>
      <c r="BI939" s="8">
        <v>-44.622068320458084</v>
      </c>
      <c r="BJ939" s="8">
        <v>-7.5806009911248111</v>
      </c>
      <c r="BK939" s="8">
        <v>-44.622068320458084</v>
      </c>
      <c r="BL939" s="8">
        <v>-7.5806009911248111</v>
      </c>
      <c r="BM939" s="8">
        <v>-23.243061508453657</v>
      </c>
      <c r="BN939" s="8">
        <v>220.81163636276997</v>
      </c>
      <c r="BO939" s="8">
        <v>142.64205296801876</v>
      </c>
      <c r="BP939" s="8">
        <v>223.62368268176843</v>
      </c>
      <c r="BQ939" s="8">
        <v>166.34785035327889</v>
      </c>
      <c r="BR939" s="8">
        <v>223.62368268176843</v>
      </c>
      <c r="BS939" s="8">
        <v>166.34785035327889</v>
      </c>
      <c r="BT939" s="7" t="s">
        <v>588</v>
      </c>
      <c r="BU939" s="7" t="s">
        <v>589</v>
      </c>
      <c r="BV939" s="7">
        <v>12.5</v>
      </c>
      <c r="BW939" s="7" t="s">
        <v>245</v>
      </c>
      <c r="BX939" s="9">
        <v>2.2999999523162842</v>
      </c>
      <c r="BY939" s="7" t="s">
        <v>231</v>
      </c>
      <c r="BZ939" s="7" t="s">
        <v>214</v>
      </c>
      <c r="CA939" s="25">
        <v>0</v>
      </c>
      <c r="CB939" s="25">
        <v>0</v>
      </c>
      <c r="CC939" s="25">
        <v>0</v>
      </c>
    </row>
    <row r="940" spans="1:81" x14ac:dyDescent="0.25">
      <c r="A940" s="7">
        <v>513</v>
      </c>
      <c r="B940" s="7">
        <v>44657</v>
      </c>
      <c r="C940" s="7" t="s">
        <v>2790</v>
      </c>
      <c r="D940" s="7" t="s">
        <v>2791</v>
      </c>
      <c r="E940" s="7" t="s">
        <v>2791</v>
      </c>
      <c r="F940" s="7" t="s">
        <v>643</v>
      </c>
      <c r="H940" s="7" t="s">
        <v>224</v>
      </c>
      <c r="I940" s="8">
        <v>24.5</v>
      </c>
      <c r="J940" s="7" t="s">
        <v>214</v>
      </c>
      <c r="K940" s="8">
        <v>380.9959716796875</v>
      </c>
      <c r="L940" s="8">
        <v>8.8404998779296875</v>
      </c>
      <c r="M940" s="7" t="s">
        <v>289</v>
      </c>
      <c r="N940" s="7" t="s">
        <v>1101</v>
      </c>
      <c r="O940" s="7" t="s">
        <v>214</v>
      </c>
      <c r="P940" s="7" t="s">
        <v>257</v>
      </c>
      <c r="Q940" s="7" t="s">
        <v>2792</v>
      </c>
      <c r="R940" s="7" t="s">
        <v>291</v>
      </c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>
        <v>0.89254779851092336</v>
      </c>
      <c r="AT940" s="8">
        <v>2.3955757879307971</v>
      </c>
      <c r="AU940" s="8">
        <v>-0.39621916184172606</v>
      </c>
      <c r="AV940" s="8">
        <v>-0.14260029893789222</v>
      </c>
      <c r="AW940" s="8">
        <v>1.3374425678464379</v>
      </c>
      <c r="AX940" s="8">
        <v>1.0452567516690121</v>
      </c>
      <c r="AY940" s="8">
        <v>-0.89707946640863268</v>
      </c>
      <c r="AZ940" s="8">
        <v>-0.61978036158787075</v>
      </c>
      <c r="BA940" s="8">
        <v>1.0451400225074841</v>
      </c>
      <c r="BB940" s="8">
        <v>1.2997696636331537</v>
      </c>
      <c r="BC940" s="8">
        <v>0.41213135484274566</v>
      </c>
      <c r="BD940" s="8">
        <v>0.78569683681738223</v>
      </c>
      <c r="BE940" s="8">
        <v>0.3989938525762054</v>
      </c>
      <c r="BF940" s="8">
        <v>0.79398639658743042</v>
      </c>
      <c r="BT940" s="7" t="s">
        <v>19133</v>
      </c>
      <c r="BU940" s="7" t="s">
        <v>19134</v>
      </c>
      <c r="BV940" s="7">
        <v>14.5</v>
      </c>
      <c r="BW940" s="7" t="s">
        <v>287</v>
      </c>
      <c r="BX940" s="9">
        <v>0</v>
      </c>
      <c r="BY940" s="7" t="s">
        <v>1101</v>
      </c>
      <c r="BZ940" s="7" t="s">
        <v>214</v>
      </c>
      <c r="CA940" s="25">
        <v>0</v>
      </c>
      <c r="CB940" s="25">
        <v>0</v>
      </c>
      <c r="CC940" s="25">
        <v>0</v>
      </c>
    </row>
    <row r="941" spans="1:81" x14ac:dyDescent="0.25">
      <c r="A941" s="7">
        <v>513</v>
      </c>
      <c r="B941" s="7">
        <v>44657</v>
      </c>
      <c r="C941" s="7" t="s">
        <v>12746</v>
      </c>
      <c r="D941" s="7" t="s">
        <v>12746</v>
      </c>
      <c r="E941" s="7" t="s">
        <v>2793</v>
      </c>
      <c r="F941" s="7" t="s">
        <v>331</v>
      </c>
      <c r="H941" s="7" t="s">
        <v>224</v>
      </c>
      <c r="I941" s="8">
        <v>24.5</v>
      </c>
      <c r="J941" s="7" t="s">
        <v>214</v>
      </c>
      <c r="K941" s="8">
        <v>411.75933837890625</v>
      </c>
      <c r="L941" s="8">
        <v>7.6861000061035156</v>
      </c>
      <c r="M941" s="7" t="s">
        <v>2794</v>
      </c>
      <c r="N941" s="7" t="s">
        <v>214</v>
      </c>
      <c r="O941" s="7" t="s">
        <v>434</v>
      </c>
      <c r="P941" s="7" t="s">
        <v>481</v>
      </c>
      <c r="Q941" s="7" t="s">
        <v>2795</v>
      </c>
      <c r="R941" s="7" t="s">
        <v>337</v>
      </c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BT941" s="7" t="s">
        <v>214</v>
      </c>
      <c r="BU941" s="7" t="s">
        <v>214</v>
      </c>
      <c r="BV941" s="7">
        <v>19.5</v>
      </c>
      <c r="BW941" s="7" t="s">
        <v>303</v>
      </c>
      <c r="BX941" s="9"/>
      <c r="BY941" s="7" t="s">
        <v>214</v>
      </c>
      <c r="CA941" s="25">
        <v>0</v>
      </c>
      <c r="CB941" s="25">
        <v>0</v>
      </c>
      <c r="CC941" s="25">
        <v>0</v>
      </c>
    </row>
    <row r="942" spans="1:81" x14ac:dyDescent="0.25">
      <c r="A942" s="7">
        <v>513</v>
      </c>
      <c r="B942" s="7">
        <v>44657</v>
      </c>
      <c r="C942" s="7" t="s">
        <v>2796</v>
      </c>
      <c r="D942" s="7" t="s">
        <v>2797</v>
      </c>
      <c r="E942" s="7" t="s">
        <v>2797</v>
      </c>
      <c r="F942" s="7" t="s">
        <v>280</v>
      </c>
      <c r="G942" s="7">
        <v>2</v>
      </c>
      <c r="H942" s="7" t="s">
        <v>287</v>
      </c>
      <c r="I942" s="8">
        <v>14.5</v>
      </c>
      <c r="J942" s="7" t="s">
        <v>214</v>
      </c>
      <c r="K942" s="8">
        <v>498.26409912109375</v>
      </c>
      <c r="L942" s="8">
        <v>5.3546085357666016</v>
      </c>
      <c r="M942" s="7" t="s">
        <v>1501</v>
      </c>
      <c r="N942" s="7" t="s">
        <v>216</v>
      </c>
      <c r="O942" s="7" t="s">
        <v>396</v>
      </c>
      <c r="P942" s="7" t="s">
        <v>362</v>
      </c>
      <c r="Q942" s="7" t="s">
        <v>2798</v>
      </c>
      <c r="R942" s="7" t="s">
        <v>242</v>
      </c>
      <c r="T942" s="8">
        <v>0.83598768711090088</v>
      </c>
      <c r="U942" s="8">
        <v>0.85526108741760254</v>
      </c>
      <c r="V942" s="8">
        <v>0.79997140169143677</v>
      </c>
      <c r="W942" s="8">
        <v>0.70517891645431519</v>
      </c>
      <c r="X942" s="8">
        <v>0.28996121883392334</v>
      </c>
      <c r="Y942" s="8">
        <v>0.77323269844055176</v>
      </c>
      <c r="Z942" s="8">
        <v>0.69565975666046143</v>
      </c>
      <c r="AA942" s="8">
        <v>0.94454789161682129</v>
      </c>
      <c r="AB942" s="8">
        <v>0.9656187891960144</v>
      </c>
      <c r="AC942" s="8">
        <v>0.9812694787979126</v>
      </c>
      <c r="AD942" s="8">
        <v>0.85899621248245239</v>
      </c>
      <c r="AE942" s="8">
        <v>0.72084057331085205</v>
      </c>
      <c r="AF942" s="8">
        <v>0.94779419898986816</v>
      </c>
      <c r="AG942" s="8">
        <v>0.8789440393447876</v>
      </c>
      <c r="AH942" s="8">
        <v>0.15610557794570923</v>
      </c>
      <c r="AI942" s="8">
        <v>1.5592166185379028</v>
      </c>
      <c r="AJ942" s="8">
        <v>2.4223883152008057</v>
      </c>
      <c r="AK942" s="8">
        <v>1.9608234167098999</v>
      </c>
      <c r="AL942" s="8">
        <v>0.96026945114135742</v>
      </c>
      <c r="AM942" s="8">
        <v>0.27381449937820435</v>
      </c>
      <c r="AN942" s="8">
        <v>1.3059237003326416</v>
      </c>
      <c r="AO942" s="8">
        <v>0.5602419376373291</v>
      </c>
      <c r="AP942" s="8">
        <v>0.25243347883224487</v>
      </c>
      <c r="AQ942" s="8"/>
      <c r="AR942" s="8"/>
      <c r="AS942" s="8">
        <v>1.2123403106861173</v>
      </c>
      <c r="AT942" s="8">
        <v>0.60970471137334614</v>
      </c>
      <c r="AU942" s="8">
        <v>0.27288207807690196</v>
      </c>
      <c r="AV942" s="8">
        <v>0.22259898974058909</v>
      </c>
      <c r="AW942" s="8">
        <v>1.0647313493484596</v>
      </c>
      <c r="AX942" s="8">
        <v>0.5432559291527751</v>
      </c>
      <c r="AY942" s="8">
        <v>-0.62577921233983125</v>
      </c>
      <c r="AZ942" s="8">
        <v>-0.19806296056089237</v>
      </c>
      <c r="BA942" s="8">
        <v>-0.83908315251266197</v>
      </c>
      <c r="BB942" s="8">
        <v>-4.6455348064980258E-2</v>
      </c>
      <c r="BC942" s="8">
        <v>-0.84111498774480231</v>
      </c>
      <c r="BD942" s="8">
        <v>-4.574950093865908E-2</v>
      </c>
      <c r="BE942" s="8">
        <v>4.0662730919030575E-2</v>
      </c>
      <c r="BF942" s="8">
        <v>0.18088197011702978</v>
      </c>
      <c r="BG942" s="7">
        <v>33.725987431347221</v>
      </c>
      <c r="BH942" s="7">
        <v>9.3014439332546779</v>
      </c>
      <c r="BI942" s="7">
        <v>14.804397244223438</v>
      </c>
      <c r="BJ942" s="7">
        <v>-27.534014359211266</v>
      </c>
      <c r="BK942" s="7">
        <v>-2.9088495065212534</v>
      </c>
      <c r="BL942" s="7">
        <v>-2.9088495065212534</v>
      </c>
      <c r="BM942" s="7">
        <v>4.0800192060952609</v>
      </c>
      <c r="BN942" s="7">
        <v>330.21961167659822</v>
      </c>
      <c r="BO942" s="7">
        <v>451.9183433018087</v>
      </c>
      <c r="BP942" s="7">
        <v>424.49910256185581</v>
      </c>
      <c r="BQ942" s="7">
        <v>635.45620771989036</v>
      </c>
      <c r="BR942" s="7">
        <v>512.75785190955025</v>
      </c>
      <c r="BS942" s="7">
        <v>512.75785190955025</v>
      </c>
      <c r="BT942" s="7" t="s">
        <v>259</v>
      </c>
      <c r="BU942" s="7" t="s">
        <v>260</v>
      </c>
      <c r="BV942" s="7">
        <v>14.5</v>
      </c>
      <c r="BW942" s="7" t="s">
        <v>287</v>
      </c>
      <c r="BX942" s="9">
        <v>1.8500000238418579</v>
      </c>
      <c r="BY942" s="7" t="s">
        <v>216</v>
      </c>
      <c r="BZ942" s="7" t="s">
        <v>214</v>
      </c>
      <c r="CA942" s="25">
        <v>0</v>
      </c>
      <c r="CB942" s="25">
        <v>0</v>
      </c>
      <c r="CC942" s="25">
        <v>0</v>
      </c>
    </row>
    <row r="943" spans="1:81" x14ac:dyDescent="0.25">
      <c r="A943" s="7">
        <v>513</v>
      </c>
      <c r="B943" s="7">
        <v>44657</v>
      </c>
      <c r="C943" s="7" t="s">
        <v>2799</v>
      </c>
      <c r="D943" s="7" t="s">
        <v>2800</v>
      </c>
      <c r="E943" s="7" t="s">
        <v>2800</v>
      </c>
      <c r="F943" s="7" t="s">
        <v>280</v>
      </c>
      <c r="G943" s="7">
        <v>1</v>
      </c>
      <c r="H943" s="7" t="s">
        <v>238</v>
      </c>
      <c r="I943" s="8">
        <v>13.5</v>
      </c>
      <c r="J943" s="7" t="s">
        <v>281</v>
      </c>
      <c r="K943" s="8">
        <v>237.55857849121094</v>
      </c>
      <c r="L943" s="8">
        <v>8.8130998611450195</v>
      </c>
      <c r="M943" s="7" t="s">
        <v>289</v>
      </c>
      <c r="N943" s="7" t="s">
        <v>231</v>
      </c>
      <c r="O943" s="7" t="s">
        <v>214</v>
      </c>
      <c r="P943" s="7" t="s">
        <v>284</v>
      </c>
      <c r="Q943" s="7" t="s">
        <v>2801</v>
      </c>
      <c r="R943" s="7" t="s">
        <v>291</v>
      </c>
      <c r="T943" s="8">
        <v>0.8442341685295105</v>
      </c>
      <c r="U943" s="8">
        <v>0.78867876529693604</v>
      </c>
      <c r="V943" s="8">
        <v>0.80197256803512573</v>
      </c>
      <c r="W943" s="8">
        <v>0.69507843255996704</v>
      </c>
      <c r="X943" s="8">
        <v>0.39511221647262573</v>
      </c>
      <c r="Y943" s="8">
        <v>0.82300692796707153</v>
      </c>
      <c r="Z943" s="8">
        <v>0.74232739210128784</v>
      </c>
      <c r="AA943" s="8">
        <v>0.89015281200408936</v>
      </c>
      <c r="AB943" s="8">
        <v>0.87893807888031006</v>
      </c>
      <c r="AC943" s="8">
        <v>0.91702699661254883</v>
      </c>
      <c r="AD943" s="8">
        <v>0.89973694086074829</v>
      </c>
      <c r="AE943" s="8">
        <v>0.67104202508926392</v>
      </c>
      <c r="AF943" s="8">
        <v>0.87470287084579468</v>
      </c>
      <c r="AG943" s="8">
        <v>0.84372061491012573</v>
      </c>
      <c r="AH943" s="8">
        <v>8.3026275038719177E-2</v>
      </c>
      <c r="AI943" s="8">
        <v>0.83746492862701416</v>
      </c>
      <c r="AJ943" s="8">
        <v>1.1880707740783691</v>
      </c>
      <c r="AK943" s="8">
        <v>1.0454918146133423</v>
      </c>
      <c r="AL943" s="8">
        <v>0.50341331958770752</v>
      </c>
      <c r="AM943" s="8">
        <v>0.1984422504901886</v>
      </c>
      <c r="AN943" s="8">
        <v>0.73927867412567139</v>
      </c>
      <c r="AO943" s="8">
        <v>0.31795915961265564</v>
      </c>
      <c r="AP943" s="8">
        <v>-0.20551308989524841</v>
      </c>
      <c r="AQ943" s="8"/>
      <c r="AR943" s="8"/>
      <c r="AS943" s="8">
        <v>0.36924010268273666</v>
      </c>
      <c r="AT943" s="8">
        <v>-1.2973617453131914</v>
      </c>
      <c r="AU943" s="8">
        <v>-0.8824431381341783</v>
      </c>
      <c r="AV943" s="8">
        <v>-1.7320796833531924</v>
      </c>
      <c r="AW943" s="8">
        <v>0.8599261509759224</v>
      </c>
      <c r="AX943" s="8">
        <v>-0.15375692727093898</v>
      </c>
      <c r="AY943" s="8">
        <v>1.1980328757201419</v>
      </c>
      <c r="AZ943" s="8">
        <v>0.50732481880087277</v>
      </c>
      <c r="BA943" s="8">
        <v>0.97058309428659628</v>
      </c>
      <c r="BB943" s="8">
        <v>0.24947464894694629</v>
      </c>
      <c r="BC943" s="8">
        <v>1.2414721763605236</v>
      </c>
      <c r="BD943" s="8">
        <v>0.70022810256878754</v>
      </c>
      <c r="BE943" s="8">
        <v>0.62613521031529051</v>
      </c>
      <c r="BF943" s="8">
        <v>-0.28769513093678606</v>
      </c>
      <c r="BG943" s="7">
        <v>-13.668908936829819</v>
      </c>
      <c r="BH943" s="7">
        <v>-42.753493273644985</v>
      </c>
      <c r="BI943" s="7">
        <v>-3.2482795548352259</v>
      </c>
      <c r="BJ943" s="7">
        <v>-2.6845976175555561</v>
      </c>
      <c r="BK943" s="7">
        <v>5.0441626280008327</v>
      </c>
      <c r="BL943" s="7">
        <v>-5.5019247180964594</v>
      </c>
      <c r="BM943" s="7">
        <v>-10.468840245493533</v>
      </c>
      <c r="BN943" s="7">
        <v>270.03024425680195</v>
      </c>
      <c r="BO943" s="7">
        <v>339.12316936741746</v>
      </c>
      <c r="BP943" s="7">
        <v>245.27514522709814</v>
      </c>
      <c r="BQ943" s="7">
        <v>243.93607042968483</v>
      </c>
      <c r="BR943" s="7">
        <v>225.57573745534725</v>
      </c>
      <c r="BS943" s="7">
        <v>250.62887264117745</v>
      </c>
      <c r="BT943" s="7" t="s">
        <v>297</v>
      </c>
      <c r="BU943" s="7" t="s">
        <v>298</v>
      </c>
      <c r="BV943" s="7">
        <v>13</v>
      </c>
      <c r="BW943" s="7" t="s">
        <v>238</v>
      </c>
      <c r="BX943" s="9">
        <v>1.6950000524520874</v>
      </c>
      <c r="BY943" s="7" t="s">
        <v>231</v>
      </c>
      <c r="BZ943" s="7" t="s">
        <v>214</v>
      </c>
      <c r="CA943" s="25">
        <v>0</v>
      </c>
      <c r="CB943" s="25">
        <v>0</v>
      </c>
      <c r="CC943" s="25">
        <v>1</v>
      </c>
    </row>
    <row r="944" spans="1:81" x14ac:dyDescent="0.25">
      <c r="A944" s="7">
        <v>513</v>
      </c>
      <c r="B944" s="7">
        <v>44657</v>
      </c>
      <c r="C944" s="7" t="s">
        <v>2802</v>
      </c>
      <c r="D944" s="7" t="s">
        <v>2803</v>
      </c>
      <c r="E944" s="7" t="s">
        <v>2800</v>
      </c>
      <c r="F944" s="7" t="s">
        <v>280</v>
      </c>
      <c r="G944" s="7">
        <v>1</v>
      </c>
      <c r="H944" s="7" t="s">
        <v>238</v>
      </c>
      <c r="I944" s="8">
        <v>13.5</v>
      </c>
      <c r="J944" s="7" t="s">
        <v>214</v>
      </c>
      <c r="K944" s="8">
        <v>247.49752807617188</v>
      </c>
      <c r="L944" s="8">
        <v>3.1789906024932861</v>
      </c>
      <c r="M944" s="7" t="s">
        <v>289</v>
      </c>
      <c r="N944" s="7" t="s">
        <v>231</v>
      </c>
      <c r="O944" s="7" t="s">
        <v>214</v>
      </c>
      <c r="P944" s="7" t="s">
        <v>284</v>
      </c>
      <c r="Q944" s="7" t="s">
        <v>2804</v>
      </c>
      <c r="R944" s="7" t="s">
        <v>291</v>
      </c>
      <c r="T944" s="8">
        <v>0.908721923828125</v>
      </c>
      <c r="U944" s="8">
        <v>0.83844709396362305</v>
      </c>
      <c r="V944" s="8">
        <v>0.88908553123474121</v>
      </c>
      <c r="W944" s="8">
        <v>0.75337940454483032</v>
      </c>
      <c r="X944" s="8">
        <v>0.52766507863998413</v>
      </c>
      <c r="Y944" s="8">
        <v>0.88152897357940674</v>
      </c>
      <c r="Z944" s="8">
        <v>0.7694469690322876</v>
      </c>
      <c r="AA944" s="8">
        <v>0.93413436412811279</v>
      </c>
      <c r="AB944" s="8">
        <v>0.91179466247558594</v>
      </c>
      <c r="AC944" s="8">
        <v>0.93331485986709595</v>
      </c>
      <c r="AD944" s="8">
        <v>0.87557905912399292</v>
      </c>
      <c r="AE944" s="8">
        <v>0.76746594905853271</v>
      </c>
      <c r="AF944" s="8">
        <v>0.91681289672851563</v>
      </c>
      <c r="AG944" s="8">
        <v>0.85963952541351318</v>
      </c>
      <c r="AH944" s="8">
        <v>8.3403594791889191E-2</v>
      </c>
      <c r="AI944" s="8">
        <v>0.90553224086761475</v>
      </c>
      <c r="AJ944" s="8">
        <v>1.2687821388244629</v>
      </c>
      <c r="AK944" s="8">
        <v>1.164324164390564</v>
      </c>
      <c r="AL944" s="8">
        <v>0.54811769723892212</v>
      </c>
      <c r="AM944" s="8">
        <v>0.26622036099433899</v>
      </c>
      <c r="AN944" s="8">
        <v>0.79544562101364136</v>
      </c>
      <c r="AO944" s="8">
        <v>0.33107298612594604</v>
      </c>
      <c r="AP944" s="8">
        <v>-0.20027206838130951</v>
      </c>
      <c r="AQ944" s="8"/>
      <c r="AR944" s="8"/>
      <c r="AS944" s="8">
        <v>-2.0772555851011529</v>
      </c>
      <c r="AT944" s="8">
        <v>-1.9763357293224308</v>
      </c>
      <c r="AU944" s="8">
        <v>-1.9197191436693852</v>
      </c>
      <c r="AV944" s="8">
        <v>-1.5266217810744853</v>
      </c>
      <c r="AW944" s="8">
        <v>-1.698192493981787</v>
      </c>
      <c r="AX944" s="8">
        <v>-1.6629396469966586</v>
      </c>
      <c r="AY944" s="8">
        <v>-1.2487557411706947</v>
      </c>
      <c r="AZ944" s="8">
        <v>-1.2462317837675638</v>
      </c>
      <c r="BA944" s="8">
        <v>-1.679977043584528</v>
      </c>
      <c r="BB944" s="8">
        <v>-1.5203891042706774</v>
      </c>
      <c r="BC944" s="8">
        <v>-1.2933670528166612</v>
      </c>
      <c r="BD944" s="8">
        <v>-1.1006141943086012</v>
      </c>
      <c r="BE944" s="8">
        <v>-1.6528778433873681</v>
      </c>
      <c r="BF944" s="8">
        <v>-1.5055220399567359</v>
      </c>
      <c r="BG944" s="8">
        <v>-9.1042186787801871</v>
      </c>
      <c r="BH944" s="8">
        <v>-37.020830875953685</v>
      </c>
      <c r="BI944" s="8">
        <v>0.89794143252604941</v>
      </c>
      <c r="BJ944" s="8">
        <v>1.4389871584458569</v>
      </c>
      <c r="BK944" s="8">
        <v>8.85737760341501</v>
      </c>
      <c r="BL944" s="8">
        <v>-1.2652023595330004</v>
      </c>
      <c r="BM944" s="8">
        <v>-6.0326576199799922</v>
      </c>
      <c r="BN944" s="8">
        <v>270.03024425680195</v>
      </c>
      <c r="BO944" s="8">
        <v>339.12316936741746</v>
      </c>
      <c r="BP944" s="8">
        <v>245.27514522709814</v>
      </c>
      <c r="BQ944" s="8">
        <v>243.93607042968483</v>
      </c>
      <c r="BR944" s="8">
        <v>225.57573745534725</v>
      </c>
      <c r="BS944" s="8">
        <v>250.62887264117745</v>
      </c>
      <c r="BT944" s="7" t="s">
        <v>297</v>
      </c>
      <c r="BU944" s="7" t="s">
        <v>298</v>
      </c>
      <c r="BV944" s="7">
        <v>13</v>
      </c>
      <c r="BW944" s="7" t="s">
        <v>238</v>
      </c>
      <c r="BX944" s="9">
        <v>1.6950000524520874</v>
      </c>
      <c r="BY944" s="7" t="s">
        <v>231</v>
      </c>
      <c r="BZ944" s="7" t="s">
        <v>214</v>
      </c>
      <c r="CA944" s="25">
        <v>0</v>
      </c>
      <c r="CB944" s="25">
        <v>0</v>
      </c>
      <c r="CC944" s="25">
        <v>1</v>
      </c>
    </row>
    <row r="945" spans="1:81" x14ac:dyDescent="0.25">
      <c r="A945" s="7">
        <v>513</v>
      </c>
      <c r="B945" s="7">
        <v>44657</v>
      </c>
      <c r="C945" s="7" t="s">
        <v>2805</v>
      </c>
      <c r="D945" s="7" t="s">
        <v>2806</v>
      </c>
      <c r="E945" s="7" t="s">
        <v>2806</v>
      </c>
      <c r="F945" s="7" t="s">
        <v>212</v>
      </c>
      <c r="H945" s="7" t="s">
        <v>224</v>
      </c>
      <c r="I945" s="8">
        <v>24.5</v>
      </c>
      <c r="J945" s="7" t="s">
        <v>214</v>
      </c>
      <c r="K945" s="8">
        <v>366.41787719726563</v>
      </c>
      <c r="L945" s="8">
        <v>1.9247000217437744</v>
      </c>
      <c r="M945" s="7" t="s">
        <v>349</v>
      </c>
      <c r="N945" s="7" t="s">
        <v>214</v>
      </c>
      <c r="O945" s="7" t="s">
        <v>256</v>
      </c>
      <c r="P945" s="7" t="s">
        <v>654</v>
      </c>
      <c r="Q945" s="7" t="s">
        <v>2807</v>
      </c>
      <c r="R945" s="7" t="s">
        <v>242</v>
      </c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>
        <v>0.85205909827390003</v>
      </c>
      <c r="AT945" s="8">
        <v>2.3844215182891753</v>
      </c>
      <c r="AU945" s="8">
        <v>0.25169458841777709</v>
      </c>
      <c r="AV945" s="8">
        <v>1.8903601831290029</v>
      </c>
      <c r="AW945" s="8">
        <v>1.5251899699185956</v>
      </c>
      <c r="AX945" s="8">
        <v>1.9041161544449128</v>
      </c>
      <c r="AY945" s="8">
        <v>0.99992046391397205</v>
      </c>
      <c r="AZ945" s="8">
        <v>1.48366501769572</v>
      </c>
      <c r="BA945" s="8">
        <v>-0.44044714664564333</v>
      </c>
      <c r="BB945" s="8">
        <v>0.25687126965211254</v>
      </c>
      <c r="BC945" s="8">
        <v>0.15759777384485094</v>
      </c>
      <c r="BD945" s="8">
        <v>0.76698483679750273</v>
      </c>
      <c r="BE945" s="8">
        <v>0.55766912462057527</v>
      </c>
      <c r="BF945" s="8">
        <v>1.447736496668071</v>
      </c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7" t="s">
        <v>352</v>
      </c>
      <c r="BU945" s="7" t="s">
        <v>353</v>
      </c>
      <c r="BV945" s="7">
        <v>11.5</v>
      </c>
      <c r="BW945" s="7" t="s">
        <v>255</v>
      </c>
      <c r="BX945" s="9">
        <v>0</v>
      </c>
      <c r="BY945" s="7" t="s">
        <v>214</v>
      </c>
      <c r="BZ945" s="7" t="s">
        <v>214</v>
      </c>
      <c r="CA945" s="25">
        <v>0</v>
      </c>
      <c r="CB945" s="25">
        <v>0</v>
      </c>
      <c r="CC945" s="25">
        <v>0</v>
      </c>
    </row>
    <row r="946" spans="1:81" x14ac:dyDescent="0.25">
      <c r="A946" s="7">
        <v>513</v>
      </c>
      <c r="B946" s="7">
        <v>44657</v>
      </c>
      <c r="C946" s="7" t="s">
        <v>2808</v>
      </c>
      <c r="D946" s="7" t="s">
        <v>2809</v>
      </c>
      <c r="E946" s="7" t="s">
        <v>2810</v>
      </c>
      <c r="F946" s="7" t="s">
        <v>237</v>
      </c>
      <c r="H946" s="7" t="s">
        <v>303</v>
      </c>
      <c r="I946" s="8">
        <v>19.5</v>
      </c>
      <c r="J946" s="7" t="s">
        <v>214</v>
      </c>
      <c r="K946" s="8">
        <v>1442.2767333984375</v>
      </c>
      <c r="L946" s="8">
        <v>2.822700023651123</v>
      </c>
      <c r="M946" s="7" t="s">
        <v>300</v>
      </c>
      <c r="N946" s="7" t="s">
        <v>295</v>
      </c>
      <c r="O946" s="7" t="s">
        <v>301</v>
      </c>
      <c r="P946" s="7" t="s">
        <v>240</v>
      </c>
      <c r="Q946" s="7" t="s">
        <v>2811</v>
      </c>
      <c r="R946" s="7" t="s">
        <v>291</v>
      </c>
      <c r="T946" s="8">
        <v>0.70013290643692017</v>
      </c>
      <c r="U946" s="8">
        <v>0.6919398307800293</v>
      </c>
      <c r="V946" s="8">
        <v>0.73426395654678345</v>
      </c>
      <c r="W946" s="8">
        <v>0.60627013444900513</v>
      </c>
      <c r="X946" s="8">
        <v>0.46864497661590576</v>
      </c>
      <c r="Y946" s="8">
        <v>0.65582954883575439</v>
      </c>
      <c r="Z946" s="8">
        <v>0.56054264307022095</v>
      </c>
      <c r="AA946" s="8">
        <v>0.68084567785263062</v>
      </c>
      <c r="AB946" s="8">
        <v>0.6850893497467041</v>
      </c>
      <c r="AC946" s="8">
        <v>0.63241982460021973</v>
      </c>
      <c r="AD946" s="8">
        <v>0.46050736308097839</v>
      </c>
      <c r="AE946" s="8">
        <v>0.73558437824249268</v>
      </c>
      <c r="AF946" s="8">
        <v>0.57962661981582642</v>
      </c>
      <c r="AG946" s="8">
        <v>0.61988538503646851</v>
      </c>
      <c r="AH946" s="8">
        <v>0.53879684209823608</v>
      </c>
      <c r="AI946" s="8">
        <v>4.5070638656616211</v>
      </c>
      <c r="AJ946" s="8">
        <v>6.7642555236816406</v>
      </c>
      <c r="AK946" s="8">
        <v>6.2118768692016602</v>
      </c>
      <c r="AL946" s="8">
        <v>2.8494863510131836</v>
      </c>
      <c r="AM946" s="8">
        <v>1.5274505615234375</v>
      </c>
      <c r="AN946" s="8">
        <v>3.8230075836181641</v>
      </c>
      <c r="AO946" s="8">
        <v>1.5580953359603882</v>
      </c>
      <c r="AP946" s="8">
        <v>0.32511398196220398</v>
      </c>
      <c r="AQ946" s="8"/>
      <c r="AR946" s="8"/>
      <c r="AS946" s="8">
        <v>-8.1592274038985849E-2</v>
      </c>
      <c r="AT946" s="8">
        <v>1.6987250554109743</v>
      </c>
      <c r="AU946" s="8">
        <v>0.35929599795379003</v>
      </c>
      <c r="AV946" s="8">
        <v>1.1349700057704395</v>
      </c>
      <c r="AW946" s="8">
        <v>0.15909426787659592</v>
      </c>
      <c r="AX946" s="8">
        <v>1.2046895772080666</v>
      </c>
      <c r="AY946" s="8">
        <v>1.106217458860939</v>
      </c>
      <c r="AZ946" s="8">
        <v>0.80782123233920999</v>
      </c>
      <c r="BA946" s="8">
        <v>0.74956609785649653</v>
      </c>
      <c r="BB946" s="8">
        <v>2.2125955068529204</v>
      </c>
      <c r="BC946" s="8">
        <v>0.74956609785649653</v>
      </c>
      <c r="BD946" s="8">
        <v>2.2125955068529204</v>
      </c>
      <c r="BE946" s="8">
        <v>0.50702460772755531</v>
      </c>
      <c r="BF946" s="8">
        <v>1.5452328140724221</v>
      </c>
      <c r="BG946" s="8">
        <v>37.380941981305469</v>
      </c>
      <c r="BH946" s="8">
        <v>32.233355904369496</v>
      </c>
      <c r="BI946" s="8">
        <v>42.775197341023016</v>
      </c>
      <c r="BJ946" s="8">
        <v>17.119055653898975</v>
      </c>
      <c r="BK946" s="8">
        <v>22.536483981485965</v>
      </c>
      <c r="BL946" s="8">
        <v>22.536483981485965</v>
      </c>
      <c r="BM946" s="8">
        <v>29.096919807261486</v>
      </c>
      <c r="BN946" s="8">
        <v>903.14010447689986</v>
      </c>
      <c r="BO946" s="8">
        <v>977.38254079620469</v>
      </c>
      <c r="BP946" s="8">
        <v>825.34001448359538</v>
      </c>
      <c r="BQ946" s="8">
        <v>1195.3725767247229</v>
      </c>
      <c r="BR946" s="8">
        <v>1117.2382684073996</v>
      </c>
      <c r="BS946" s="8">
        <v>1117.2382684073996</v>
      </c>
      <c r="BT946" s="7" t="s">
        <v>317</v>
      </c>
      <c r="BU946" s="7" t="s">
        <v>318</v>
      </c>
      <c r="BV946" s="7">
        <v>20</v>
      </c>
      <c r="BW946" s="7" t="s">
        <v>299</v>
      </c>
      <c r="BX946" s="9">
        <v>3</v>
      </c>
      <c r="BY946" s="7" t="s">
        <v>295</v>
      </c>
      <c r="BZ946" s="7" t="s">
        <v>214</v>
      </c>
      <c r="CA946" s="25">
        <v>0</v>
      </c>
      <c r="CB946" s="25">
        <v>0</v>
      </c>
      <c r="CC946" s="25">
        <v>0</v>
      </c>
    </row>
    <row r="947" spans="1:81" x14ac:dyDescent="0.25">
      <c r="A947" s="7">
        <v>513</v>
      </c>
      <c r="B947" s="7">
        <v>44657</v>
      </c>
      <c r="C947" s="7" t="s">
        <v>2812</v>
      </c>
      <c r="D947" s="7" t="s">
        <v>2812</v>
      </c>
      <c r="E947" s="7" t="s">
        <v>2812</v>
      </c>
      <c r="F947" s="7" t="s">
        <v>373</v>
      </c>
      <c r="H947" s="7" t="s">
        <v>238</v>
      </c>
      <c r="I947" s="8">
        <v>13.5</v>
      </c>
      <c r="J947" s="7" t="s">
        <v>281</v>
      </c>
      <c r="K947" s="8">
        <v>243.49630737304688</v>
      </c>
      <c r="L947" s="8">
        <v>4.0603060722351074</v>
      </c>
      <c r="M947" s="7" t="s">
        <v>380</v>
      </c>
      <c r="N947" s="7" t="s">
        <v>295</v>
      </c>
      <c r="O947" s="7" t="s">
        <v>290</v>
      </c>
      <c r="P947" s="7" t="s">
        <v>527</v>
      </c>
      <c r="Q947" s="7" t="s">
        <v>2813</v>
      </c>
      <c r="R947" s="7" t="s">
        <v>337</v>
      </c>
      <c r="T947" s="8">
        <v>0.93072164058685303</v>
      </c>
      <c r="U947" s="8">
        <v>0.91157400608062744</v>
      </c>
      <c r="V947" s="8">
        <v>0.92742127180099487</v>
      </c>
      <c r="W947" s="8">
        <v>0.77599561214447021</v>
      </c>
      <c r="X947" s="8">
        <v>0.49979311227798462</v>
      </c>
      <c r="Y947" s="8">
        <v>0.85769534111022949</v>
      </c>
      <c r="Z947" s="8">
        <v>0.72285264730453491</v>
      </c>
      <c r="AA947" s="8">
        <v>0.96592271327972412</v>
      </c>
      <c r="AB947" s="8">
        <v>0.94706249237060547</v>
      </c>
      <c r="AC947" s="8">
        <v>0.95367038249969482</v>
      </c>
      <c r="AD947" s="8">
        <v>0.83469802141189575</v>
      </c>
      <c r="AE947" s="8">
        <v>0.80746155977249146</v>
      </c>
      <c r="AF947" s="8">
        <v>0.90482282638549805</v>
      </c>
      <c r="AG947" s="8">
        <v>0.85114586353302002</v>
      </c>
      <c r="AH947" s="8">
        <v>7.8368380665779114E-2</v>
      </c>
      <c r="AI947" s="8">
        <v>0.87146270275115967</v>
      </c>
      <c r="AJ947" s="8">
        <v>1.2961623668670654</v>
      </c>
      <c r="AK947" s="8">
        <v>1.1412045955657959</v>
      </c>
      <c r="AL947" s="8">
        <v>0.53048789501190186</v>
      </c>
      <c r="AM947" s="8">
        <v>0.23693501949310303</v>
      </c>
      <c r="AN947" s="8">
        <v>0.72721540927886963</v>
      </c>
      <c r="AO947" s="8">
        <v>0.29224762320518494</v>
      </c>
      <c r="AP947" s="8">
        <v>-0.27224943041801453</v>
      </c>
      <c r="AQ947" s="8"/>
      <c r="AR947" s="8"/>
      <c r="AS947" s="8">
        <v>-0.92595584499345063</v>
      </c>
      <c r="AT947" s="8">
        <v>-0.97222317454729945</v>
      </c>
      <c r="AU947" s="8">
        <v>-1.6514023715568147</v>
      </c>
      <c r="AV947" s="8">
        <v>-1.6604879187374726</v>
      </c>
      <c r="AW947" s="8">
        <v>-1.4916937169138778</v>
      </c>
      <c r="AX947" s="8">
        <v>-1.4503162123953164</v>
      </c>
      <c r="AY947" s="8">
        <v>-0.76795222208577574</v>
      </c>
      <c r="AZ947" s="8">
        <v>-0.85973019639827164</v>
      </c>
      <c r="BA947" s="8">
        <v>-0.89549637232095425</v>
      </c>
      <c r="BB947" s="8">
        <v>-0.32208841839695918</v>
      </c>
      <c r="BC947" s="8">
        <v>-0.89549637232095425</v>
      </c>
      <c r="BD947" s="8">
        <v>-0.32208841839695918</v>
      </c>
      <c r="BE947" s="8">
        <v>-1.1046661500319712</v>
      </c>
      <c r="BF947" s="8">
        <v>-0.93115572314537964</v>
      </c>
      <c r="BG947" s="8">
        <v>-10.897059249076799</v>
      </c>
      <c r="BH947" s="8">
        <v>-9.7363143932432941</v>
      </c>
      <c r="BI947" s="8">
        <v>-7.7889280256692501</v>
      </c>
      <c r="BJ947" s="8">
        <v>-1.813873927558934</v>
      </c>
      <c r="BK947" s="8">
        <v>0.20856215671350942</v>
      </c>
      <c r="BL947" s="8">
        <v>0.20856215671350942</v>
      </c>
      <c r="BM947" s="8">
        <v>-4.9698418803535427</v>
      </c>
      <c r="BN947" s="8">
        <v>270.03024425680195</v>
      </c>
      <c r="BO947" s="8">
        <v>267.20387339482477</v>
      </c>
      <c r="BP947" s="8">
        <v>262.46205949949587</v>
      </c>
      <c r="BQ947" s="8">
        <v>247.91302340705533</v>
      </c>
      <c r="BR947" s="8">
        <v>242.98846622287189</v>
      </c>
      <c r="BS947" s="8">
        <v>242.98846622287189</v>
      </c>
      <c r="BT947" s="7" t="s">
        <v>476</v>
      </c>
      <c r="BU947" s="7" t="s">
        <v>477</v>
      </c>
      <c r="BV947" s="7">
        <v>14</v>
      </c>
      <c r="BW947" s="7" t="s">
        <v>287</v>
      </c>
      <c r="BX947" s="9">
        <v>2.2000000476837158</v>
      </c>
      <c r="BY947" s="7" t="s">
        <v>295</v>
      </c>
      <c r="BZ947" s="7" t="s">
        <v>214</v>
      </c>
      <c r="CA947" s="25">
        <v>0</v>
      </c>
      <c r="CB947" s="25">
        <v>0</v>
      </c>
      <c r="CC947" s="25">
        <v>0</v>
      </c>
    </row>
    <row r="948" spans="1:81" x14ac:dyDescent="0.25">
      <c r="A948" s="7">
        <v>513</v>
      </c>
      <c r="B948" s="7">
        <v>44657</v>
      </c>
      <c r="C948" s="7" t="s">
        <v>2814</v>
      </c>
      <c r="D948" s="7" t="s">
        <v>2815</v>
      </c>
      <c r="E948" s="7" t="s">
        <v>2816</v>
      </c>
      <c r="F948" s="7" t="s">
        <v>643</v>
      </c>
      <c r="H948" s="7" t="s">
        <v>224</v>
      </c>
      <c r="I948" s="8">
        <v>24.5</v>
      </c>
      <c r="J948" s="7" t="s">
        <v>214</v>
      </c>
      <c r="K948" s="8">
        <v>54.201400756835938</v>
      </c>
      <c r="L948" s="8">
        <v>5.7854170799255371</v>
      </c>
      <c r="M948" s="7" t="s">
        <v>361</v>
      </c>
      <c r="N948" s="7" t="s">
        <v>214</v>
      </c>
      <c r="O948" s="7" t="s">
        <v>1038</v>
      </c>
      <c r="P948" s="7" t="s">
        <v>257</v>
      </c>
      <c r="Q948" s="7" t="s">
        <v>19136</v>
      </c>
      <c r="R948" s="7" t="s">
        <v>242</v>
      </c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7">
        <v>0.85253702012594945</v>
      </c>
      <c r="AT948" s="7">
        <v>2.4021205939564383</v>
      </c>
      <c r="AU948" s="7">
        <v>-0.23760285276327922</v>
      </c>
      <c r="AV948" s="7">
        <v>0.22798787596398623</v>
      </c>
      <c r="AW948" s="7">
        <v>1.5188773009323184</v>
      </c>
      <c r="AX948" s="7">
        <v>1.9208302553181766</v>
      </c>
      <c r="AY948" s="7">
        <v>0.10829373206205391</v>
      </c>
      <c r="AZ948" s="7">
        <v>-0.4758352070463418</v>
      </c>
      <c r="BA948" s="7">
        <v>2.0597506779575228</v>
      </c>
      <c r="BB948" s="7">
        <v>2.1797027398705899</v>
      </c>
      <c r="BC948" s="7">
        <v>2.0597506779575228</v>
      </c>
      <c r="BD948" s="7">
        <v>2.1797027398705899</v>
      </c>
      <c r="BE948" s="7">
        <v>1.0602677593786813</v>
      </c>
      <c r="BF948" s="7">
        <v>1.4057514996555733</v>
      </c>
      <c r="BT948" s="7" t="s">
        <v>214</v>
      </c>
      <c r="BU948" s="7" t="s">
        <v>214</v>
      </c>
      <c r="BV948" s="7">
        <v>4.8333334922790527</v>
      </c>
      <c r="BW948" s="7" t="s">
        <v>230</v>
      </c>
      <c r="BX948" s="9">
        <v>0</v>
      </c>
      <c r="BY948" s="7" t="s">
        <v>214</v>
      </c>
      <c r="BZ948" s="7" t="s">
        <v>214</v>
      </c>
      <c r="CA948" s="25">
        <v>0</v>
      </c>
      <c r="CB948" s="25">
        <v>0</v>
      </c>
      <c r="CC948" s="25">
        <v>0</v>
      </c>
    </row>
    <row r="949" spans="1:81" x14ac:dyDescent="0.25">
      <c r="A949" s="7">
        <v>513</v>
      </c>
      <c r="B949" s="7">
        <v>44657</v>
      </c>
      <c r="C949" s="7" t="s">
        <v>19197</v>
      </c>
      <c r="D949" s="7" t="s">
        <v>19198</v>
      </c>
      <c r="E949" s="7" t="s">
        <v>19199</v>
      </c>
      <c r="F949" s="7" t="s">
        <v>212</v>
      </c>
      <c r="H949" s="7" t="s">
        <v>224</v>
      </c>
      <c r="I949" s="8">
        <v>24.5</v>
      </c>
      <c r="J949" s="7" t="s">
        <v>214</v>
      </c>
      <c r="K949" s="8">
        <v>235.73663330078125</v>
      </c>
      <c r="L949" s="8">
        <v>4.5556001663208008</v>
      </c>
      <c r="M949" s="7" t="s">
        <v>761</v>
      </c>
      <c r="N949" s="7" t="s">
        <v>214</v>
      </c>
      <c r="O949" s="7" t="s">
        <v>214</v>
      </c>
      <c r="P949" s="7" t="s">
        <v>393</v>
      </c>
      <c r="Q949" s="7" t="s">
        <v>19200</v>
      </c>
      <c r="R949" s="7" t="s">
        <v>242</v>
      </c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7" t="s">
        <v>214</v>
      </c>
      <c r="BU949" s="7" t="s">
        <v>214</v>
      </c>
      <c r="BV949" s="7">
        <v>10.5</v>
      </c>
      <c r="BW949" s="7" t="s">
        <v>345</v>
      </c>
      <c r="BX949" s="9">
        <v>0</v>
      </c>
      <c r="BY949" s="7" t="s">
        <v>214</v>
      </c>
      <c r="BZ949" s="7" t="s">
        <v>214</v>
      </c>
      <c r="CA949" s="25">
        <v>0</v>
      </c>
      <c r="CB949" s="25">
        <v>0</v>
      </c>
      <c r="CC949" s="25">
        <v>0</v>
      </c>
    </row>
    <row r="950" spans="1:81" x14ac:dyDescent="0.25">
      <c r="A950" s="7">
        <v>513</v>
      </c>
      <c r="B950" s="7">
        <v>44657</v>
      </c>
      <c r="C950" s="7" t="s">
        <v>2817</v>
      </c>
      <c r="D950" s="7" t="s">
        <v>2817</v>
      </c>
      <c r="E950" s="7" t="s">
        <v>2817</v>
      </c>
      <c r="F950" s="7" t="s">
        <v>409</v>
      </c>
      <c r="H950" s="7" t="s">
        <v>230</v>
      </c>
      <c r="I950" s="8">
        <v>4.5</v>
      </c>
      <c r="J950" s="7" t="s">
        <v>214</v>
      </c>
      <c r="K950" s="8">
        <v>58.379974365234375</v>
      </c>
      <c r="L950" s="8">
        <v>5.7568817138671875</v>
      </c>
      <c r="M950" s="7" t="s">
        <v>215</v>
      </c>
      <c r="N950" s="7" t="s">
        <v>295</v>
      </c>
      <c r="O950" s="7" t="s">
        <v>232</v>
      </c>
      <c r="P950" s="7" t="s">
        <v>217</v>
      </c>
      <c r="Q950" s="7" t="s">
        <v>18866</v>
      </c>
      <c r="R950" s="7" t="s">
        <v>219</v>
      </c>
      <c r="T950" s="8">
        <v>0.70695090293884277</v>
      </c>
      <c r="U950" s="8">
        <v>0.73253422975540161</v>
      </c>
      <c r="V950" s="8">
        <v>0.72951912879943848</v>
      </c>
      <c r="W950" s="8">
        <v>0.48111376166343689</v>
      </c>
      <c r="X950" s="8">
        <v>0.45696142315864563</v>
      </c>
      <c r="Y950" s="8">
        <v>0.78810238838195801</v>
      </c>
      <c r="Z950" s="8">
        <v>0.62180417776107788</v>
      </c>
      <c r="AA950" s="8">
        <v>0.89422547817230225</v>
      </c>
      <c r="AB950" s="8">
        <v>0.86739814281463623</v>
      </c>
      <c r="AC950" s="8">
        <v>0.94611877202987671</v>
      </c>
      <c r="AD950" s="8">
        <v>0.76561224460601807</v>
      </c>
      <c r="AE950" s="8">
        <v>0.7575455904006958</v>
      </c>
      <c r="AF950" s="8">
        <v>0.90834397077560425</v>
      </c>
      <c r="AG950" s="8">
        <v>0.83983981609344482</v>
      </c>
      <c r="AH950" s="8">
        <v>2.1486574783921242E-2</v>
      </c>
      <c r="AI950" s="8">
        <v>0.18148660659790039</v>
      </c>
      <c r="AJ950" s="8">
        <v>0.28557601571083069</v>
      </c>
      <c r="AK950" s="8">
        <v>0.24612143635749817</v>
      </c>
      <c r="AL950" s="8">
        <v>9.017585963010788E-2</v>
      </c>
      <c r="AM950" s="8">
        <v>5.9394307434558868E-2</v>
      </c>
      <c r="AN950" s="8">
        <v>0.18320567905902863</v>
      </c>
      <c r="AO950" s="8">
        <v>6.892569363117218E-2</v>
      </c>
      <c r="AP950" s="8">
        <v>0.67866206169128418</v>
      </c>
      <c r="AQ950" s="8"/>
      <c r="AR950" s="8"/>
      <c r="AS950" s="8">
        <v>-2.2809003855542009</v>
      </c>
      <c r="AT950" s="8">
        <v>-1.8773926318368808</v>
      </c>
      <c r="AU950" s="8">
        <v>-1.4399740519915682</v>
      </c>
      <c r="AV950" s="8">
        <v>-2.2809772021235228</v>
      </c>
      <c r="AW950" s="8">
        <v>0.18365543654617214</v>
      </c>
      <c r="AX950" s="8">
        <v>-0.18169675393963292</v>
      </c>
      <c r="AY950" s="8">
        <v>-1.246349159964107</v>
      </c>
      <c r="AZ950" s="8">
        <v>-2.2809772021235228</v>
      </c>
      <c r="BA950" s="8">
        <v>-0.24414424938590623</v>
      </c>
      <c r="BB950" s="8">
        <v>-0.49938948833706592</v>
      </c>
      <c r="BC950" s="8">
        <v>-0.72783050018971074</v>
      </c>
      <c r="BD950" s="8">
        <v>-0.49938948833706592</v>
      </c>
      <c r="BE950" s="8">
        <v>-0.95925715175655357</v>
      </c>
      <c r="BF950" s="8">
        <v>-1.2699704611162819</v>
      </c>
      <c r="BG950" s="8">
        <v>24.380390298999242</v>
      </c>
      <c r="BH950" s="8">
        <v>7.2917089825626631</v>
      </c>
      <c r="BI950" s="8">
        <v>33.370562160210184</v>
      </c>
      <c r="BJ950" s="8">
        <v>7.2917089825626631</v>
      </c>
      <c r="BK950" s="8">
        <v>26.34287471886682</v>
      </c>
      <c r="BL950" s="8">
        <v>26.34287471886682</v>
      </c>
      <c r="BM950" s="8">
        <v>20.836686643678068</v>
      </c>
      <c r="BN950" s="8">
        <v>44.14670875853453</v>
      </c>
      <c r="BO950" s="8">
        <v>54.1230765304268</v>
      </c>
      <c r="BP950" s="8">
        <v>38.898248730569065</v>
      </c>
      <c r="BQ950" s="8">
        <v>54.1230765304268</v>
      </c>
      <c r="BR950" s="8">
        <v>43.001010857294119</v>
      </c>
      <c r="BS950" s="8">
        <v>43.001010857294119</v>
      </c>
      <c r="BT950" s="7" t="s">
        <v>520</v>
      </c>
      <c r="BU950" s="7" t="s">
        <v>521</v>
      </c>
      <c r="BV950" s="7">
        <v>4.5</v>
      </c>
      <c r="BW950" s="7" t="s">
        <v>230</v>
      </c>
      <c r="BX950" s="9">
        <v>2</v>
      </c>
      <c r="BY950" s="7" t="s">
        <v>295</v>
      </c>
      <c r="BZ950" s="7" t="s">
        <v>214</v>
      </c>
      <c r="CA950" s="25">
        <v>0</v>
      </c>
      <c r="CB950" s="25">
        <v>0</v>
      </c>
      <c r="CC950" s="25">
        <v>0</v>
      </c>
    </row>
    <row r="951" spans="1:81" x14ac:dyDescent="0.25">
      <c r="A951" s="7">
        <v>513</v>
      </c>
      <c r="B951" s="7">
        <v>44657</v>
      </c>
      <c r="C951" s="7" t="s">
        <v>2818</v>
      </c>
      <c r="D951" s="7" t="s">
        <v>2819</v>
      </c>
      <c r="E951" s="7" t="s">
        <v>2819</v>
      </c>
      <c r="F951" s="7" t="s">
        <v>212</v>
      </c>
      <c r="H951" s="7" t="s">
        <v>224</v>
      </c>
      <c r="I951" s="8">
        <v>24.5</v>
      </c>
      <c r="J951" s="7" t="s">
        <v>214</v>
      </c>
      <c r="K951" s="8">
        <v>175.96574401855469</v>
      </c>
      <c r="L951" s="8">
        <v>0.59015291929244995</v>
      </c>
      <c r="M951" s="7" t="s">
        <v>315</v>
      </c>
      <c r="N951" s="7" t="s">
        <v>214</v>
      </c>
      <c r="O951" s="7" t="s">
        <v>214</v>
      </c>
      <c r="P951" s="7" t="s">
        <v>249</v>
      </c>
      <c r="Q951" s="7" t="s">
        <v>2820</v>
      </c>
      <c r="R951" s="7" t="s">
        <v>291</v>
      </c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>
        <v>0.85600034686918025</v>
      </c>
      <c r="AT951" s="8">
        <v>2.3340322399211186</v>
      </c>
      <c r="AU951" s="8">
        <v>0.24240982030638736</v>
      </c>
      <c r="AV951" s="8">
        <v>1.7849800405197267</v>
      </c>
      <c r="AW951" s="8">
        <v>1.5278347714591893</v>
      </c>
      <c r="AX951" s="8">
        <v>1.4129353465005043</v>
      </c>
      <c r="AY951" s="8">
        <v>0.40671327181116768</v>
      </c>
      <c r="AZ951" s="8">
        <v>1.0171627469508846</v>
      </c>
      <c r="BA951" s="8">
        <v>1.0890830743772046</v>
      </c>
      <c r="BB951" s="8">
        <v>1.2956414935844693</v>
      </c>
      <c r="BC951" s="8">
        <v>1.1779737495921905</v>
      </c>
      <c r="BD951" s="8">
        <v>2.9682588545566126</v>
      </c>
      <c r="BE951" s="8">
        <v>0.88333583906921997</v>
      </c>
      <c r="BF951" s="8">
        <v>1.8021684536722191</v>
      </c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7" t="s">
        <v>214</v>
      </c>
      <c r="BU951" s="7" t="s">
        <v>214</v>
      </c>
      <c r="BV951" s="7">
        <v>12.5</v>
      </c>
      <c r="BW951" s="7" t="s">
        <v>245</v>
      </c>
      <c r="BX951" s="9">
        <v>0</v>
      </c>
      <c r="BY951" s="7" t="s">
        <v>214</v>
      </c>
      <c r="BZ951" s="7" t="s">
        <v>214</v>
      </c>
      <c r="CA951" s="25">
        <v>0</v>
      </c>
      <c r="CB951" s="25">
        <v>0</v>
      </c>
      <c r="CC951" s="25">
        <v>0</v>
      </c>
    </row>
    <row r="952" spans="1:81" x14ac:dyDescent="0.25">
      <c r="A952" s="7">
        <v>513</v>
      </c>
      <c r="B952" s="7">
        <v>44657</v>
      </c>
      <c r="C952" s="7" t="s">
        <v>2821</v>
      </c>
      <c r="D952" s="7" t="s">
        <v>2822</v>
      </c>
      <c r="E952" s="7" t="s">
        <v>2822</v>
      </c>
      <c r="F952" s="7" t="s">
        <v>331</v>
      </c>
      <c r="H952" s="7" t="s">
        <v>287</v>
      </c>
      <c r="I952" s="8">
        <v>14.5</v>
      </c>
      <c r="J952" s="7" t="s">
        <v>214</v>
      </c>
      <c r="K952" s="8">
        <v>148.49745178222656</v>
      </c>
      <c r="L952" s="8">
        <v>4.4514884948730469</v>
      </c>
      <c r="M952" s="7" t="s">
        <v>637</v>
      </c>
      <c r="N952" s="7" t="s">
        <v>295</v>
      </c>
      <c r="O952" s="7" t="s">
        <v>214</v>
      </c>
      <c r="P952" s="7" t="s">
        <v>217</v>
      </c>
      <c r="Q952" s="7" t="s">
        <v>2823</v>
      </c>
      <c r="R952" s="7" t="s">
        <v>219</v>
      </c>
      <c r="S952" s="7">
        <v>3</v>
      </c>
      <c r="T952" s="8">
        <v>0.88599276542663574</v>
      </c>
      <c r="U952" s="8">
        <v>0.87295109033584595</v>
      </c>
      <c r="V952" s="8">
        <v>0.91025447845458984</v>
      </c>
      <c r="W952" s="8">
        <v>0.68622344732284546</v>
      </c>
      <c r="X952" s="8">
        <v>0.50256496667861938</v>
      </c>
      <c r="Y952" s="8">
        <v>0.83811968564987183</v>
      </c>
      <c r="Z952" s="8">
        <v>0.69756311178207397</v>
      </c>
      <c r="AA952" s="8">
        <v>0.90525466203689575</v>
      </c>
      <c r="AB952" s="8">
        <v>0.88670706748962402</v>
      </c>
      <c r="AC952" s="8">
        <v>0.90557456016540527</v>
      </c>
      <c r="AD952" s="8">
        <v>0.73309546709060669</v>
      </c>
      <c r="AE952" s="8">
        <v>0.79038643836975098</v>
      </c>
      <c r="AF952" s="8">
        <v>0.86302280426025391</v>
      </c>
      <c r="AG952" s="8">
        <v>0.83016681671142578</v>
      </c>
      <c r="AH952" s="8">
        <v>4.5674785971641541E-2</v>
      </c>
      <c r="AI952" s="8">
        <v>0.48349815607070923</v>
      </c>
      <c r="AJ952" s="8">
        <v>0.72342425584793091</v>
      </c>
      <c r="AK952" s="8">
        <v>0.65280717611312866</v>
      </c>
      <c r="AL952" s="8">
        <v>0.27341189980506897</v>
      </c>
      <c r="AM952" s="8">
        <v>0.13885670900344849</v>
      </c>
      <c r="AN952" s="8">
        <v>0.41416335105895996</v>
      </c>
      <c r="AO952" s="8">
        <v>0.16436916589736938</v>
      </c>
      <c r="AP952" s="8">
        <v>-1.1681220531463623</v>
      </c>
      <c r="AQ952" s="8"/>
      <c r="AR952" s="8"/>
      <c r="AS952" s="8">
        <v>-2.0539758808286841</v>
      </c>
      <c r="AT952" s="8">
        <v>-1.6435705714560158</v>
      </c>
      <c r="AU952" s="8">
        <v>-2.0108663483022595</v>
      </c>
      <c r="AV952" s="8">
        <v>-1.6417964879430809</v>
      </c>
      <c r="AW952" s="8">
        <v>-2.1352342468583081</v>
      </c>
      <c r="AX952" s="8">
        <v>-1.7308965167917596</v>
      </c>
      <c r="AY952" s="8">
        <v>-1.3534183144154093</v>
      </c>
      <c r="AZ952" s="8">
        <v>-0.74368177706665728</v>
      </c>
      <c r="BA952" s="8">
        <v>-1.0700487153468266</v>
      </c>
      <c r="BB952" s="8">
        <v>-0.26402300591423</v>
      </c>
      <c r="BC952" s="8">
        <v>-1.0700487153468266</v>
      </c>
      <c r="BD952" s="8">
        <v>-0.26402300591423</v>
      </c>
      <c r="BE952" s="8">
        <v>-1.6155987035163859</v>
      </c>
      <c r="BF952" s="8">
        <v>-1.0479985608476623</v>
      </c>
      <c r="BG952" s="7">
        <v>-50</v>
      </c>
      <c r="BH952" s="7">
        <v>-50</v>
      </c>
      <c r="BI952" s="7">
        <v>-50</v>
      </c>
      <c r="BJ952" s="7">
        <v>-33.344596035435458</v>
      </c>
      <c r="BK952" s="7">
        <v>-39.750214162925076</v>
      </c>
      <c r="BL952" s="7">
        <v>-39.750214162925076</v>
      </c>
      <c r="BM952" s="7">
        <v>-43.807504060214271</v>
      </c>
      <c r="BN952" s="7">
        <v>330.21961167659822</v>
      </c>
      <c r="BO952" s="7">
        <v>255.66151634076766</v>
      </c>
      <c r="BP952" s="7">
        <v>291.16015708720658</v>
      </c>
      <c r="BQ952" s="7">
        <v>198.01332720192556</v>
      </c>
      <c r="BR952" s="7">
        <v>207.52550689214803</v>
      </c>
      <c r="BS952" s="7">
        <v>207.52550689214803</v>
      </c>
      <c r="BT952" s="7" t="s">
        <v>588</v>
      </c>
      <c r="BU952" s="7" t="s">
        <v>589</v>
      </c>
      <c r="BV952" s="7">
        <v>15.5</v>
      </c>
      <c r="BW952" s="7" t="s">
        <v>226</v>
      </c>
      <c r="BX952" s="9"/>
      <c r="BY952" s="7" t="s">
        <v>295</v>
      </c>
      <c r="CA952" s="25">
        <v>0</v>
      </c>
      <c r="CB952" s="25">
        <v>0</v>
      </c>
      <c r="CC952" s="25">
        <v>0</v>
      </c>
    </row>
    <row r="953" spans="1:81" x14ac:dyDescent="0.25">
      <c r="A953" s="7">
        <v>513</v>
      </c>
      <c r="B953" s="7">
        <v>44657</v>
      </c>
      <c r="C953" s="7" t="s">
        <v>2824</v>
      </c>
      <c r="D953" s="7" t="s">
        <v>2824</v>
      </c>
      <c r="E953" s="7" t="s">
        <v>2825</v>
      </c>
      <c r="F953" s="7" t="s">
        <v>212</v>
      </c>
      <c r="H953" s="7" t="s">
        <v>224</v>
      </c>
      <c r="I953" s="8">
        <v>24.5</v>
      </c>
      <c r="J953" s="7" t="s">
        <v>214</v>
      </c>
      <c r="K953" s="8">
        <v>277.52310180664063</v>
      </c>
      <c r="L953" s="8">
        <v>1.3135632276535034</v>
      </c>
      <c r="M953" s="7" t="s">
        <v>239</v>
      </c>
      <c r="N953" s="7" t="s">
        <v>214</v>
      </c>
      <c r="O953" s="7" t="s">
        <v>214</v>
      </c>
      <c r="P953" s="7" t="s">
        <v>469</v>
      </c>
      <c r="Q953" s="7" t="s">
        <v>2826</v>
      </c>
      <c r="R953" s="7" t="s">
        <v>242</v>
      </c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>
        <v>0.58098769542951445</v>
      </c>
      <c r="AT953" s="8">
        <v>2.0811483054957174</v>
      </c>
      <c r="AU953" s="8">
        <v>-2.0938742254281974E-2</v>
      </c>
      <c r="AV953" s="8">
        <v>1.3739138081767468</v>
      </c>
      <c r="AW953" s="8">
        <v>1.4450293247019714</v>
      </c>
      <c r="AX953" s="8">
        <v>1.9156291901019897</v>
      </c>
      <c r="AY953" s="8">
        <v>0.71426582174334663</v>
      </c>
      <c r="AZ953" s="8">
        <v>1.4094616319765652</v>
      </c>
      <c r="BA953" s="8">
        <v>1.574712223262257</v>
      </c>
      <c r="BB953" s="8">
        <v>1.3648754000807051</v>
      </c>
      <c r="BC953" s="8">
        <v>0.54322660936671696</v>
      </c>
      <c r="BD953" s="8">
        <v>0.64219826875296726</v>
      </c>
      <c r="BE953" s="8">
        <v>0.80621382204158742</v>
      </c>
      <c r="BF953" s="8">
        <v>1.464537767430782</v>
      </c>
      <c r="BT953" s="7" t="s">
        <v>352</v>
      </c>
      <c r="BU953" s="7" t="s">
        <v>353</v>
      </c>
      <c r="BV953" s="7">
        <v>13.5</v>
      </c>
      <c r="BW953" s="7" t="s">
        <v>238</v>
      </c>
      <c r="BX953" s="9">
        <v>0</v>
      </c>
      <c r="BY953" s="7" t="s">
        <v>214</v>
      </c>
      <c r="BZ953" s="7" t="s">
        <v>214</v>
      </c>
      <c r="CA953" s="25">
        <v>0</v>
      </c>
      <c r="CB953" s="25">
        <v>0</v>
      </c>
      <c r="CC953" s="25">
        <v>0</v>
      </c>
    </row>
    <row r="954" spans="1:81" x14ac:dyDescent="0.25">
      <c r="A954" s="7">
        <v>513</v>
      </c>
      <c r="B954" s="7">
        <v>44657</v>
      </c>
      <c r="C954" s="7" t="s">
        <v>2827</v>
      </c>
      <c r="D954" s="7" t="s">
        <v>2828</v>
      </c>
      <c r="E954" s="7" t="s">
        <v>2828</v>
      </c>
      <c r="F954" s="7" t="s">
        <v>237</v>
      </c>
      <c r="H954" s="7" t="s">
        <v>224</v>
      </c>
      <c r="I954" s="8">
        <v>24.5</v>
      </c>
      <c r="J954" s="7" t="s">
        <v>214</v>
      </c>
      <c r="K954" s="8">
        <v>250.17570495605469</v>
      </c>
      <c r="L954" s="8">
        <v>8.3121004104614258</v>
      </c>
      <c r="M954" s="7" t="s">
        <v>327</v>
      </c>
      <c r="N954" s="7" t="s">
        <v>214</v>
      </c>
      <c r="O954" s="7" t="s">
        <v>214</v>
      </c>
      <c r="P954" s="7" t="s">
        <v>407</v>
      </c>
      <c r="Q954" s="7" t="s">
        <v>2829</v>
      </c>
      <c r="R954" s="7" t="s">
        <v>242</v>
      </c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>
        <v>0.85643201852927053</v>
      </c>
      <c r="AT954" s="8">
        <v>2.4232126418813351</v>
      </c>
      <c r="AU954" s="8">
        <v>1.7118980927713445</v>
      </c>
      <c r="AV954" s="8">
        <v>1.7403104873663955</v>
      </c>
      <c r="AW954" s="8">
        <v>1.5198870545154803</v>
      </c>
      <c r="AX954" s="8">
        <v>1.9222382993993528</v>
      </c>
      <c r="AY954" s="8">
        <v>0.80662502733609409</v>
      </c>
      <c r="AZ954" s="8">
        <v>1.0060521192362435</v>
      </c>
      <c r="BA954" s="8">
        <v>2.3546113457466258</v>
      </c>
      <c r="BB954" s="8">
        <v>1.9599667304780224</v>
      </c>
      <c r="BC954" s="8">
        <v>2.3546113457466258</v>
      </c>
      <c r="BD954" s="8">
        <v>1.9599667304780224</v>
      </c>
      <c r="BE954" s="8">
        <v>1.6006774807742401</v>
      </c>
      <c r="BF954" s="8">
        <v>1.8352911681398953</v>
      </c>
      <c r="BT954" s="7" t="s">
        <v>214</v>
      </c>
      <c r="BU954" s="7" t="s">
        <v>214</v>
      </c>
      <c r="BV954" s="7">
        <v>24.5</v>
      </c>
      <c r="BW954" s="7" t="s">
        <v>224</v>
      </c>
      <c r="BX954" s="9">
        <v>0</v>
      </c>
      <c r="BY954" s="7" t="s">
        <v>214</v>
      </c>
      <c r="BZ954" s="7" t="s">
        <v>214</v>
      </c>
      <c r="CA954" s="25">
        <v>0</v>
      </c>
      <c r="CB954" s="25">
        <v>0</v>
      </c>
      <c r="CC954" s="25">
        <v>0</v>
      </c>
    </row>
    <row r="955" spans="1:81" x14ac:dyDescent="0.25">
      <c r="A955" s="7">
        <v>513</v>
      </c>
      <c r="B955" s="7">
        <v>44657</v>
      </c>
      <c r="C955" s="7" t="s">
        <v>2830</v>
      </c>
      <c r="D955" s="7" t="s">
        <v>2831</v>
      </c>
      <c r="E955" s="7" t="s">
        <v>2832</v>
      </c>
      <c r="F955" s="7" t="s">
        <v>212</v>
      </c>
      <c r="H955" s="7" t="s">
        <v>224</v>
      </c>
      <c r="I955" s="8">
        <v>24.5</v>
      </c>
      <c r="J955" s="7" t="s">
        <v>214</v>
      </c>
      <c r="K955" s="8">
        <v>224.19242858886719</v>
      </c>
      <c r="L955" s="8">
        <v>4</v>
      </c>
      <c r="M955" s="7" t="s">
        <v>518</v>
      </c>
      <c r="N955" s="7" t="s">
        <v>214</v>
      </c>
      <c r="O955" s="7" t="s">
        <v>214</v>
      </c>
      <c r="P955" s="7" t="s">
        <v>249</v>
      </c>
      <c r="Q955" s="7" t="s">
        <v>2833</v>
      </c>
      <c r="R955" s="7" t="s">
        <v>219</v>
      </c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7">
        <v>0.93147454017875864</v>
      </c>
      <c r="AT955" s="7">
        <v>2.491624851656943</v>
      </c>
      <c r="AU955" s="7">
        <v>0.35590342694477339</v>
      </c>
      <c r="AV955" s="7">
        <v>1.9803077833977925</v>
      </c>
      <c r="AW955" s="7">
        <v>0.77759672421467685</v>
      </c>
      <c r="AX955" s="7">
        <v>1.0549677338837204</v>
      </c>
      <c r="AY955" s="7">
        <v>-0.18611854252327378</v>
      </c>
      <c r="AZ955" s="7">
        <v>0.94581614201796993</v>
      </c>
      <c r="BA955" s="7">
        <v>2.4204085858312565</v>
      </c>
      <c r="BB955" s="7">
        <v>2.4332158519615636</v>
      </c>
      <c r="BC955" s="7">
        <v>2.4204085858312565</v>
      </c>
      <c r="BD955" s="7">
        <v>2.4332158519615636</v>
      </c>
      <c r="BE955" s="7">
        <v>1.1199455534129081</v>
      </c>
      <c r="BF955" s="7">
        <v>1.8898580358132586</v>
      </c>
      <c r="BT955" s="7" t="s">
        <v>214</v>
      </c>
      <c r="BU955" s="7" t="s">
        <v>214</v>
      </c>
      <c r="BV955" s="7">
        <v>11</v>
      </c>
      <c r="BW955" s="7" t="s">
        <v>255</v>
      </c>
      <c r="BX955" s="9">
        <v>0</v>
      </c>
      <c r="BY955" s="7" t="s">
        <v>214</v>
      </c>
      <c r="BZ955" s="7" t="s">
        <v>214</v>
      </c>
      <c r="CA955" s="25">
        <v>0</v>
      </c>
      <c r="CB955" s="25">
        <v>0</v>
      </c>
      <c r="CC955" s="25">
        <v>0</v>
      </c>
    </row>
    <row r="956" spans="1:81" x14ac:dyDescent="0.25">
      <c r="A956" s="7">
        <v>513</v>
      </c>
      <c r="B956" s="7">
        <v>44657</v>
      </c>
      <c r="C956" s="7" t="s">
        <v>2834</v>
      </c>
      <c r="D956" s="7" t="s">
        <v>2835</v>
      </c>
      <c r="E956" s="7" t="s">
        <v>2835</v>
      </c>
      <c r="F956" s="7" t="s">
        <v>212</v>
      </c>
      <c r="H956" s="7" t="s">
        <v>224</v>
      </c>
      <c r="I956" s="8">
        <v>24.5</v>
      </c>
      <c r="J956" s="7" t="s">
        <v>214</v>
      </c>
      <c r="K956" s="8">
        <v>61.613491058349609</v>
      </c>
      <c r="L956" s="8">
        <v>3.6323251724243164</v>
      </c>
      <c r="M956" s="7" t="s">
        <v>1033</v>
      </c>
      <c r="N956" s="7" t="s">
        <v>214</v>
      </c>
      <c r="O956" s="7" t="s">
        <v>350</v>
      </c>
      <c r="P956" s="7" t="s">
        <v>531</v>
      </c>
      <c r="Q956" s="7" t="s">
        <v>2836</v>
      </c>
      <c r="R956" s="7" t="s">
        <v>242</v>
      </c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>
        <v>-0.50177227027370241</v>
      </c>
      <c r="AT956" s="8">
        <v>2.4013140314235719</v>
      </c>
      <c r="AU956" s="8">
        <v>-0.5160066954152055</v>
      </c>
      <c r="AV956" s="8">
        <v>1.9194858645120028</v>
      </c>
      <c r="AW956" s="8">
        <v>-0.27924065649861418</v>
      </c>
      <c r="AX956" s="8">
        <v>1.9214956845334563</v>
      </c>
      <c r="AY956" s="8">
        <v>-0.36391158112834204</v>
      </c>
      <c r="AZ956" s="8">
        <v>1.5281856093233179</v>
      </c>
      <c r="BA956" s="8">
        <v>-0.5472284079899995</v>
      </c>
      <c r="BB956" s="8">
        <v>1.2420059865668238</v>
      </c>
      <c r="BC956" s="8">
        <v>-0.59090917649452279</v>
      </c>
      <c r="BD956" s="8">
        <v>0.80587833215656746</v>
      </c>
      <c r="BE956" s="8">
        <v>-0.46651146463339771</v>
      </c>
      <c r="BF956" s="8">
        <v>1.63639425141929</v>
      </c>
      <c r="BT956" s="7" t="s">
        <v>352</v>
      </c>
      <c r="BU956" s="7" t="s">
        <v>353</v>
      </c>
      <c r="BV956" s="7">
        <v>6.8333334922790527</v>
      </c>
      <c r="BW956" s="7" t="s">
        <v>402</v>
      </c>
      <c r="BX956" s="9">
        <v>0</v>
      </c>
      <c r="BY956" s="7" t="s">
        <v>214</v>
      </c>
      <c r="BZ956" s="7" t="s">
        <v>214</v>
      </c>
      <c r="CA956" s="25">
        <v>0</v>
      </c>
      <c r="CB956" s="25">
        <v>0</v>
      </c>
      <c r="CC956" s="25">
        <v>0</v>
      </c>
    </row>
    <row r="957" spans="1:81" x14ac:dyDescent="0.25">
      <c r="A957" s="7">
        <v>513</v>
      </c>
      <c r="B957" s="7">
        <v>44657</v>
      </c>
      <c r="C957" s="7" t="s">
        <v>3731</v>
      </c>
      <c r="D957" s="7" t="s">
        <v>3732</v>
      </c>
      <c r="E957" s="7" t="s">
        <v>3732</v>
      </c>
      <c r="F957" s="7" t="s">
        <v>223</v>
      </c>
      <c r="H957" s="7" t="s">
        <v>224</v>
      </c>
      <c r="I957" s="8">
        <v>24.5</v>
      </c>
      <c r="J957" s="7" t="s">
        <v>214</v>
      </c>
      <c r="K957" s="8">
        <v>4162.837890625</v>
      </c>
      <c r="L957" s="8">
        <v>4.5886001586914063</v>
      </c>
      <c r="M957" s="7" t="s">
        <v>2728</v>
      </c>
      <c r="N957" s="7" t="s">
        <v>214</v>
      </c>
      <c r="O957" s="7" t="s">
        <v>214</v>
      </c>
      <c r="P957" s="7" t="s">
        <v>217</v>
      </c>
      <c r="Q957" s="7" t="s">
        <v>3733</v>
      </c>
      <c r="R957" s="7" t="s">
        <v>286</v>
      </c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>
        <v>2.5784176630079871</v>
      </c>
      <c r="AT957" s="8">
        <v>1.6772380511712555</v>
      </c>
      <c r="AU957" s="8">
        <v>2.5748477675107675</v>
      </c>
      <c r="AV957" s="8">
        <v>1.6626911927376822</v>
      </c>
      <c r="AW957" s="8">
        <v>0.64868661313592568</v>
      </c>
      <c r="AX957" s="8">
        <v>0.78870557469480607</v>
      </c>
      <c r="AY957" s="8">
        <v>2.8719970437253792</v>
      </c>
      <c r="AZ957" s="8">
        <v>2.0181666649043808</v>
      </c>
      <c r="BA957" s="8">
        <v>-0.95539121364001633</v>
      </c>
      <c r="BB957" s="8">
        <v>-0.3902539107784046</v>
      </c>
      <c r="BC957" s="8">
        <v>-0.95539121364001633</v>
      </c>
      <c r="BD957" s="8">
        <v>-0.3902539107784046</v>
      </c>
      <c r="BE957" s="8">
        <v>1.1271944433500043</v>
      </c>
      <c r="BF957" s="8">
        <v>0.89438227699188599</v>
      </c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7" t="s">
        <v>214</v>
      </c>
      <c r="BU957" s="7" t="s">
        <v>214</v>
      </c>
      <c r="BV957" s="7">
        <v>19.5</v>
      </c>
      <c r="BW957" s="7" t="s">
        <v>303</v>
      </c>
      <c r="BX957" s="9">
        <v>0</v>
      </c>
      <c r="BY957" s="7" t="s">
        <v>214</v>
      </c>
      <c r="BZ957" s="7" t="s">
        <v>214</v>
      </c>
      <c r="CA957" s="25">
        <v>0</v>
      </c>
      <c r="CB957" s="25">
        <v>0</v>
      </c>
      <c r="CC957" s="25">
        <v>0</v>
      </c>
    </row>
    <row r="958" spans="1:81" x14ac:dyDescent="0.25">
      <c r="A958" s="7">
        <v>513</v>
      </c>
      <c r="B958" s="7">
        <v>44657</v>
      </c>
      <c r="C958" s="7" t="s">
        <v>2837</v>
      </c>
      <c r="D958" s="7" t="s">
        <v>2838</v>
      </c>
      <c r="E958" s="7" t="s">
        <v>2838</v>
      </c>
      <c r="F958" s="7" t="s">
        <v>280</v>
      </c>
      <c r="G958" s="7">
        <v>2</v>
      </c>
      <c r="H958" s="7" t="s">
        <v>430</v>
      </c>
      <c r="I958" s="8">
        <v>16.5</v>
      </c>
      <c r="J958" s="7" t="s">
        <v>214</v>
      </c>
      <c r="K958" s="8">
        <v>1168.70068359375</v>
      </c>
      <c r="L958" s="8">
        <v>2.2478001117706299</v>
      </c>
      <c r="M958" s="7" t="s">
        <v>2839</v>
      </c>
      <c r="N958" s="7" t="s">
        <v>231</v>
      </c>
      <c r="O958" s="7" t="s">
        <v>248</v>
      </c>
      <c r="P958" s="7" t="s">
        <v>362</v>
      </c>
      <c r="Q958" s="7" t="s">
        <v>2840</v>
      </c>
      <c r="R958" s="7" t="s">
        <v>242</v>
      </c>
      <c r="T958" s="8">
        <v>0.67444628477096558</v>
      </c>
      <c r="U958" s="8">
        <v>0.74946635961532593</v>
      </c>
      <c r="V958" s="8">
        <v>0.62724804878234863</v>
      </c>
      <c r="W958" s="8">
        <v>0.59009122848510742</v>
      </c>
      <c r="X958" s="8">
        <v>0.23645186424255371</v>
      </c>
      <c r="Y958" s="8">
        <v>0.58037549257278442</v>
      </c>
      <c r="Z958" s="8">
        <v>0.46521994471549988</v>
      </c>
      <c r="AA958" s="8">
        <v>0.96337276697158813</v>
      </c>
      <c r="AB958" s="8">
        <v>0.95077216625213623</v>
      </c>
      <c r="AC958" s="8">
        <v>0.95480430126190186</v>
      </c>
      <c r="AD958" s="8">
        <v>0.82196056842803955</v>
      </c>
      <c r="AE958" s="8">
        <v>0.79714304208755493</v>
      </c>
      <c r="AF958" s="8">
        <v>0.86063951253890991</v>
      </c>
      <c r="AG958" s="8">
        <v>0.77758914232254028</v>
      </c>
      <c r="AH958" s="8">
        <v>0.2249206155538559</v>
      </c>
      <c r="AI958" s="8">
        <v>1.812444806098938</v>
      </c>
      <c r="AJ958" s="8">
        <v>3.0584967136383057</v>
      </c>
      <c r="AK958" s="8">
        <v>2.2152063846588135</v>
      </c>
      <c r="AL958" s="8">
        <v>1.1577739715576172</v>
      </c>
      <c r="AM958" s="8">
        <v>0.3217141330242157</v>
      </c>
      <c r="AN958" s="8">
        <v>1.4123016595840454</v>
      </c>
      <c r="AO958" s="8">
        <v>0.53981864452362061</v>
      </c>
      <c r="AP958" s="8">
        <v>0.13088642060756683</v>
      </c>
      <c r="AQ958" s="8"/>
      <c r="AR958" s="8"/>
      <c r="AS958" s="8">
        <v>1.6287918799159018</v>
      </c>
      <c r="AT958" s="8">
        <v>0.94116501734567037</v>
      </c>
      <c r="AU958" s="8">
        <v>1.3609289192159142</v>
      </c>
      <c r="AV958" s="8">
        <v>0.85560708284557185</v>
      </c>
      <c r="AW958" s="8">
        <v>1.7267835734957524</v>
      </c>
      <c r="AX958" s="8">
        <v>1.0201807160093006</v>
      </c>
      <c r="AY958" s="8">
        <v>1.7079712630239881</v>
      </c>
      <c r="AZ958" s="8">
        <v>1.4021308843893385</v>
      </c>
      <c r="BA958" s="8">
        <v>1.7267835734957524</v>
      </c>
      <c r="BB958" s="8">
        <v>1.0201807160093006</v>
      </c>
      <c r="BC958" s="8">
        <v>1.7079712630239881</v>
      </c>
      <c r="BD958" s="8">
        <v>1.4021308843893385</v>
      </c>
      <c r="BE958" s="8">
        <v>1.6432050786952164</v>
      </c>
      <c r="BF958" s="8">
        <v>1.10689921683142</v>
      </c>
      <c r="BG958" s="7">
        <v>57.744769950445075</v>
      </c>
      <c r="BH958" s="7">
        <v>31.330847720377765</v>
      </c>
      <c r="BI958" s="7">
        <v>41.871609692279733</v>
      </c>
      <c r="BJ958" s="7">
        <v>4.8722486422232976</v>
      </c>
      <c r="BK958" s="7">
        <v>41.871609692279733</v>
      </c>
      <c r="BL958" s="7">
        <v>4.8722486422232976</v>
      </c>
      <c r="BM958" s="7">
        <v>30.42722238997148</v>
      </c>
      <c r="BN958" s="7">
        <v>493.83716244326013</v>
      </c>
      <c r="BO958" s="7">
        <v>802.53685210997821</v>
      </c>
      <c r="BP958" s="7">
        <v>679.34689488836989</v>
      </c>
      <c r="BQ958" s="7">
        <v>1111.7586804056991</v>
      </c>
      <c r="BR958" s="7">
        <v>679.34689488836989</v>
      </c>
      <c r="BS958" s="7">
        <v>1111.7586804056991</v>
      </c>
      <c r="BT958" s="7" t="s">
        <v>259</v>
      </c>
      <c r="BU958" s="7" t="s">
        <v>260</v>
      </c>
      <c r="BV958" s="7">
        <v>15.5</v>
      </c>
      <c r="BW958" s="7" t="s">
        <v>226</v>
      </c>
      <c r="BX958" s="9">
        <v>1.8500000238418579</v>
      </c>
      <c r="BY958" s="7" t="s">
        <v>231</v>
      </c>
      <c r="BZ958" s="7" t="s">
        <v>214</v>
      </c>
      <c r="CA958" s="25">
        <v>0</v>
      </c>
      <c r="CB958" s="25">
        <v>0</v>
      </c>
      <c r="CC958" s="25">
        <v>0</v>
      </c>
    </row>
    <row r="959" spans="1:81" x14ac:dyDescent="0.25">
      <c r="A959" s="7">
        <v>513</v>
      </c>
      <c r="B959" s="7">
        <v>44657</v>
      </c>
      <c r="C959" s="7" t="s">
        <v>2841</v>
      </c>
      <c r="D959" s="7" t="s">
        <v>2841</v>
      </c>
      <c r="E959" s="7" t="s">
        <v>2842</v>
      </c>
      <c r="F959" s="7" t="s">
        <v>331</v>
      </c>
      <c r="H959" s="7" t="s">
        <v>224</v>
      </c>
      <c r="I959" s="8">
        <v>24.5</v>
      </c>
      <c r="J959" s="7" t="s">
        <v>214</v>
      </c>
      <c r="K959" s="8">
        <v>277.3363037109375</v>
      </c>
      <c r="L959" s="8">
        <v>3.5618999004364014</v>
      </c>
      <c r="M959" s="7" t="s">
        <v>2843</v>
      </c>
      <c r="N959" s="7" t="s">
        <v>214</v>
      </c>
      <c r="O959" s="7" t="s">
        <v>248</v>
      </c>
      <c r="P959" s="7" t="s">
        <v>481</v>
      </c>
      <c r="Q959" s="7" t="s">
        <v>2844</v>
      </c>
      <c r="R959" s="7" t="s">
        <v>337</v>
      </c>
      <c r="S959" s="7">
        <v>3</v>
      </c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>
        <v>-0.75761976558822242</v>
      </c>
      <c r="AT959" s="8">
        <v>0.14933630112322163</v>
      </c>
      <c r="AU959" s="8">
        <v>-1.6889634013289636</v>
      </c>
      <c r="AV959" s="8">
        <v>-1.0757431645258244</v>
      </c>
      <c r="AW959" s="8">
        <v>-1.0052264091295564</v>
      </c>
      <c r="AX959" s="8">
        <v>-0.18096515531474969</v>
      </c>
      <c r="AY959" s="8">
        <v>-0.58146262634640589</v>
      </c>
      <c r="AZ959" s="8">
        <v>0.34924090627828319</v>
      </c>
      <c r="BA959" s="8">
        <v>-1.0052264091295564</v>
      </c>
      <c r="BB959" s="8">
        <v>-0.18096515531474969</v>
      </c>
      <c r="BC959" s="8">
        <v>-0.58146262634640589</v>
      </c>
      <c r="BD959" s="8">
        <v>0.34924090627828319</v>
      </c>
      <c r="BE959" s="8">
        <v>-0.93666020631151847</v>
      </c>
      <c r="BF959" s="8">
        <v>-9.8309226912589309E-2</v>
      </c>
      <c r="BT959" s="7" t="s">
        <v>352</v>
      </c>
      <c r="BU959" s="7" t="s">
        <v>353</v>
      </c>
      <c r="BV959" s="7">
        <v>14.833333015441895</v>
      </c>
      <c r="BW959" s="7" t="s">
        <v>287</v>
      </c>
      <c r="BX959" s="9">
        <v>2.0999999046325684</v>
      </c>
      <c r="BY959" s="7" t="s">
        <v>214</v>
      </c>
      <c r="BZ959" s="7" t="s">
        <v>214</v>
      </c>
      <c r="CA959" s="25">
        <v>0</v>
      </c>
      <c r="CB959" s="25">
        <v>0</v>
      </c>
      <c r="CC959" s="25">
        <v>0</v>
      </c>
    </row>
    <row r="960" spans="1:81" x14ac:dyDescent="0.25">
      <c r="A960" s="7">
        <v>513</v>
      </c>
      <c r="B960" s="7">
        <v>44657</v>
      </c>
      <c r="C960" s="7" t="s">
        <v>2845</v>
      </c>
      <c r="D960" s="7" t="s">
        <v>2846</v>
      </c>
      <c r="E960" s="7" t="s">
        <v>2846</v>
      </c>
      <c r="F960" s="7" t="s">
        <v>360</v>
      </c>
      <c r="H960" s="7" t="s">
        <v>224</v>
      </c>
      <c r="I960" s="8">
        <v>24.5</v>
      </c>
      <c r="J960" s="7" t="s">
        <v>214</v>
      </c>
      <c r="K960" s="8">
        <v>215.57937622070313</v>
      </c>
      <c r="L960" s="8">
        <v>6.0642914772033691</v>
      </c>
      <c r="M960" s="7" t="s">
        <v>361</v>
      </c>
      <c r="N960" s="7" t="s">
        <v>214</v>
      </c>
      <c r="O960" s="7" t="s">
        <v>256</v>
      </c>
      <c r="P960" s="7" t="s">
        <v>469</v>
      </c>
      <c r="Q960" s="7" t="s">
        <v>2847</v>
      </c>
      <c r="R960" s="7" t="s">
        <v>242</v>
      </c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>
        <v>0.91786578906705718</v>
      </c>
      <c r="AT960" s="8">
        <v>2.4486796156680026</v>
      </c>
      <c r="AU960" s="8">
        <v>-0.86399248176842536</v>
      </c>
      <c r="AV960" s="8">
        <v>-0.11871565489489615</v>
      </c>
      <c r="AW960" s="8">
        <v>1.5439218054302821</v>
      </c>
      <c r="AX960" s="8">
        <v>1.9347527500751491</v>
      </c>
      <c r="AY960" s="8">
        <v>-0.8863775716506096</v>
      </c>
      <c r="AZ960" s="8">
        <v>-0.16421332068685249</v>
      </c>
      <c r="BA960" s="8">
        <v>2.0757813984048266</v>
      </c>
      <c r="BB960" s="8">
        <v>2.1987614811418141</v>
      </c>
      <c r="BC960" s="8">
        <v>0.5148188064058038</v>
      </c>
      <c r="BD960" s="8">
        <v>1.1528877182689781</v>
      </c>
      <c r="BE960" s="8">
        <v>0.55033629098148917</v>
      </c>
      <c r="BF960" s="8">
        <v>1.2420254315953658</v>
      </c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7" t="s">
        <v>352</v>
      </c>
      <c r="BU960" s="7" t="s">
        <v>353</v>
      </c>
      <c r="BV960" s="7">
        <v>11.5</v>
      </c>
      <c r="BW960" s="7" t="s">
        <v>255</v>
      </c>
      <c r="BX960" s="9">
        <v>0</v>
      </c>
      <c r="BY960" s="7" t="s">
        <v>214</v>
      </c>
      <c r="BZ960" s="7" t="s">
        <v>214</v>
      </c>
      <c r="CA960" s="25">
        <v>0</v>
      </c>
      <c r="CB960" s="25">
        <v>0</v>
      </c>
      <c r="CC960" s="25">
        <v>0</v>
      </c>
    </row>
    <row r="961" spans="1:81" x14ac:dyDescent="0.25">
      <c r="A961" s="7">
        <v>513</v>
      </c>
      <c r="B961" s="7">
        <v>44657</v>
      </c>
      <c r="C961" s="7" t="s">
        <v>2851</v>
      </c>
      <c r="D961" s="7" t="s">
        <v>2852</v>
      </c>
      <c r="E961" s="7" t="s">
        <v>2849</v>
      </c>
      <c r="F961" s="7" t="s">
        <v>212</v>
      </c>
      <c r="H961" s="7" t="s">
        <v>224</v>
      </c>
      <c r="I961" s="8">
        <v>24.5</v>
      </c>
      <c r="J961" s="7" t="s">
        <v>214</v>
      </c>
      <c r="K961" s="8">
        <v>197.94325256347656</v>
      </c>
      <c r="L961" s="8">
        <v>2.6194000244140625</v>
      </c>
      <c r="M961" s="7" t="s">
        <v>361</v>
      </c>
      <c r="N961" s="7" t="s">
        <v>214</v>
      </c>
      <c r="O961" s="7" t="s">
        <v>374</v>
      </c>
      <c r="P961" s="7" t="s">
        <v>217</v>
      </c>
      <c r="Q961" s="7" t="s">
        <v>2850</v>
      </c>
      <c r="R961" s="7" t="s">
        <v>242</v>
      </c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>
        <v>0.74798409314536629</v>
      </c>
      <c r="AT961" s="8">
        <v>2.3351491358239271</v>
      </c>
      <c r="AU961" s="8">
        <v>0.16224754293887117</v>
      </c>
      <c r="AV961" s="8">
        <v>1.8433505052226402</v>
      </c>
      <c r="AW961" s="8">
        <v>1.4817150480544303</v>
      </c>
      <c r="AX961" s="8">
        <v>1.9088363751040835</v>
      </c>
      <c r="AY961" s="8">
        <v>0.86800141865025071</v>
      </c>
      <c r="AZ961" s="8">
        <v>1.4610910957948009</v>
      </c>
      <c r="BA961" s="8">
        <v>2.0582508458904867</v>
      </c>
      <c r="BB961" s="8">
        <v>2.1785761850303094</v>
      </c>
      <c r="BC961" s="8">
        <v>1.7835281305453541</v>
      </c>
      <c r="BD961" s="8">
        <v>1.6405911049051844</v>
      </c>
      <c r="BE961" s="8">
        <v>1.1836211798707932</v>
      </c>
      <c r="BF961" s="8">
        <v>1.8945990669801576</v>
      </c>
      <c r="BT961" s="7" t="s">
        <v>214</v>
      </c>
      <c r="BU961" s="7" t="s">
        <v>214</v>
      </c>
      <c r="BV961" s="7">
        <v>10.5</v>
      </c>
      <c r="BW961" s="7" t="s">
        <v>345</v>
      </c>
      <c r="BX961" s="9">
        <v>0</v>
      </c>
      <c r="BY961" s="7" t="s">
        <v>214</v>
      </c>
      <c r="BZ961" s="7" t="s">
        <v>214</v>
      </c>
      <c r="CA961" s="25">
        <v>0</v>
      </c>
      <c r="CB961" s="25">
        <v>0</v>
      </c>
      <c r="CC961" s="25">
        <v>0</v>
      </c>
    </row>
    <row r="962" spans="1:81" x14ac:dyDescent="0.25">
      <c r="A962" s="7">
        <v>513</v>
      </c>
      <c r="B962" s="7">
        <v>44657</v>
      </c>
      <c r="C962" s="7" t="s">
        <v>2853</v>
      </c>
      <c r="D962" s="7" t="s">
        <v>2854</v>
      </c>
      <c r="E962" s="7" t="s">
        <v>2854</v>
      </c>
      <c r="F962" s="7" t="s">
        <v>280</v>
      </c>
      <c r="G962" s="7">
        <v>1</v>
      </c>
      <c r="H962" s="7" t="s">
        <v>245</v>
      </c>
      <c r="I962" s="8">
        <v>12.5</v>
      </c>
      <c r="J962" s="7" t="s">
        <v>214</v>
      </c>
      <c r="K962" s="8">
        <v>219.07736206054688</v>
      </c>
      <c r="L962" s="8">
        <v>6.0725998878479004</v>
      </c>
      <c r="M962" s="7" t="s">
        <v>289</v>
      </c>
      <c r="N962" s="7" t="s">
        <v>231</v>
      </c>
      <c r="O962" s="7" t="s">
        <v>290</v>
      </c>
      <c r="P962" s="7" t="s">
        <v>284</v>
      </c>
      <c r="Q962" s="7" t="s">
        <v>2855</v>
      </c>
      <c r="R962" s="7" t="s">
        <v>291</v>
      </c>
      <c r="T962" s="8">
        <v>0.87876087427139282</v>
      </c>
      <c r="U962" s="8">
        <v>0.84039443731307983</v>
      </c>
      <c r="V962" s="8">
        <v>0.87379717826843262</v>
      </c>
      <c r="W962" s="8">
        <v>0.73554521799087524</v>
      </c>
      <c r="X962" s="8">
        <v>0.53912210464477539</v>
      </c>
      <c r="Y962" s="8">
        <v>0.84662896394729614</v>
      </c>
      <c r="Z962" s="8">
        <v>0.72198021411895752</v>
      </c>
      <c r="AA962" s="8">
        <v>0.90758180618286133</v>
      </c>
      <c r="AB962" s="8">
        <v>0.90798330307006836</v>
      </c>
      <c r="AC962" s="8">
        <v>0.92940777540206909</v>
      </c>
      <c r="AD962" s="8">
        <v>0.81431800127029419</v>
      </c>
      <c r="AE962" s="8">
        <v>0.67087775468826294</v>
      </c>
      <c r="AF962" s="8">
        <v>0.88455045223236084</v>
      </c>
      <c r="AG962" s="8">
        <v>0.81672722101211548</v>
      </c>
      <c r="AH962" s="8">
        <v>9.8249040544033051E-2</v>
      </c>
      <c r="AI962" s="8">
        <v>1.0315426588058472</v>
      </c>
      <c r="AJ962" s="8">
        <v>1.4980907440185547</v>
      </c>
      <c r="AK962" s="8">
        <v>1.3479833602905273</v>
      </c>
      <c r="AL962" s="8">
        <v>0.63039541244506836</v>
      </c>
      <c r="AM962" s="8">
        <v>0.32041552662849426</v>
      </c>
      <c r="AN962" s="8">
        <v>0.89993387460708618</v>
      </c>
      <c r="AO962" s="8">
        <v>0.36594343185424805</v>
      </c>
      <c r="AP962" s="8">
        <v>0.26092180609703064</v>
      </c>
      <c r="AQ962" s="8"/>
      <c r="AR962" s="8"/>
      <c r="AS962" s="8">
        <v>-1.455044082233228</v>
      </c>
      <c r="AT962" s="8">
        <v>-2.2061902039759027</v>
      </c>
      <c r="AU962" s="8">
        <v>-1.9279072215494868</v>
      </c>
      <c r="AV962" s="8">
        <v>-1.9955110447117972</v>
      </c>
      <c r="AW962" s="8">
        <v>-0.90984701492786313</v>
      </c>
      <c r="AX962" s="8">
        <v>-1.7878567636790408</v>
      </c>
      <c r="AY962" s="8">
        <v>-1.01845888980449</v>
      </c>
      <c r="AZ962" s="8">
        <v>-1.7118760623423137</v>
      </c>
      <c r="BA962" s="8">
        <v>-0.99438921057917551</v>
      </c>
      <c r="BB962" s="8">
        <v>-1.7042312680088503</v>
      </c>
      <c r="BC962" s="8">
        <v>-0.70913080675461526</v>
      </c>
      <c r="BD962" s="8">
        <v>-1.3608410348478777</v>
      </c>
      <c r="BE962" s="8">
        <v>-1.1691295376414763</v>
      </c>
      <c r="BF962" s="8">
        <v>-1.7944177295942971</v>
      </c>
      <c r="BG962" s="7">
        <v>-0.79162643091520968</v>
      </c>
      <c r="BH962" s="7">
        <v>-16.160227055088097</v>
      </c>
      <c r="BI962" s="7">
        <v>8.54106385264412</v>
      </c>
      <c r="BJ962" s="7">
        <v>9.6558961659005398</v>
      </c>
      <c r="BK962" s="7">
        <v>12.580813832637414</v>
      </c>
      <c r="BL962" s="7">
        <v>7.0038006341876224</v>
      </c>
      <c r="BM962" s="7">
        <v>3.4716201665610651</v>
      </c>
      <c r="BN962" s="7">
        <v>220.81163636276997</v>
      </c>
      <c r="BO962" s="7">
        <v>254.48076119582868</v>
      </c>
      <c r="BP962" s="7">
        <v>200.36582468026722</v>
      </c>
      <c r="BQ962" s="7">
        <v>197.92347945698648</v>
      </c>
      <c r="BR962" s="7">
        <v>191.51564699025644</v>
      </c>
      <c r="BS962" s="7">
        <v>203.73362038718878</v>
      </c>
      <c r="BT962" s="7" t="s">
        <v>476</v>
      </c>
      <c r="BU962" s="7" t="s">
        <v>477</v>
      </c>
      <c r="BV962" s="7">
        <v>13.5</v>
      </c>
      <c r="BW962" s="7" t="s">
        <v>238</v>
      </c>
      <c r="BX962" s="9">
        <v>1.4750000238418579</v>
      </c>
      <c r="BY962" s="7" t="s">
        <v>231</v>
      </c>
      <c r="BZ962" s="7" t="s">
        <v>214</v>
      </c>
      <c r="CA962" s="25">
        <v>1</v>
      </c>
      <c r="CB962" s="25">
        <v>1</v>
      </c>
      <c r="CC962" s="25">
        <v>1</v>
      </c>
    </row>
    <row r="963" spans="1:81" x14ac:dyDescent="0.25">
      <c r="A963" s="7">
        <v>513</v>
      </c>
      <c r="B963" s="7">
        <v>44657</v>
      </c>
      <c r="C963" s="7" t="s">
        <v>2856</v>
      </c>
      <c r="D963" s="7" t="s">
        <v>2857</v>
      </c>
      <c r="E963" s="7" t="s">
        <v>2857</v>
      </c>
      <c r="F963" s="7" t="s">
        <v>212</v>
      </c>
      <c r="H963" s="7" t="s">
        <v>224</v>
      </c>
      <c r="I963" s="8">
        <v>24.5</v>
      </c>
      <c r="J963" s="7" t="s">
        <v>214</v>
      </c>
      <c r="K963" s="8">
        <v>273.27767944335938</v>
      </c>
      <c r="L963" s="8">
        <v>1.4674999713897705</v>
      </c>
      <c r="M963" s="7" t="s">
        <v>892</v>
      </c>
      <c r="N963" s="7" t="s">
        <v>214</v>
      </c>
      <c r="O963" s="7" t="s">
        <v>396</v>
      </c>
      <c r="P963" s="7" t="s">
        <v>249</v>
      </c>
      <c r="Q963" s="7" t="s">
        <v>2858</v>
      </c>
      <c r="R963" s="7" t="s">
        <v>219</v>
      </c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>
        <v>0.63796552554407626</v>
      </c>
      <c r="AT963" s="8">
        <v>2.231255120659144</v>
      </c>
      <c r="AU963" s="8">
        <v>6.3877361597097795E-2</v>
      </c>
      <c r="AV963" s="8">
        <v>1.7150108877690646</v>
      </c>
      <c r="AW963" s="8">
        <v>0.24713372921861126</v>
      </c>
      <c r="AX963" s="8">
        <v>0.81716456503116364</v>
      </c>
      <c r="AY963" s="8">
        <v>-0.2962235872348874</v>
      </c>
      <c r="AZ963" s="8">
        <v>0.91305462446304286</v>
      </c>
      <c r="BA963" s="8">
        <v>3.669884072826159</v>
      </c>
      <c r="BB963" s="8">
        <v>2.9213896234412653</v>
      </c>
      <c r="BC963" s="8">
        <v>3.669884072826159</v>
      </c>
      <c r="BD963" s="8">
        <v>2.9213896234412653</v>
      </c>
      <c r="BE963" s="8">
        <v>1.3320868624628692</v>
      </c>
      <c r="BF963" s="8">
        <v>1.9198774074674911</v>
      </c>
      <c r="BT963" s="7" t="s">
        <v>352</v>
      </c>
      <c r="BU963" s="7" t="s">
        <v>353</v>
      </c>
      <c r="BV963" s="7">
        <v>14.5</v>
      </c>
      <c r="BW963" s="7" t="s">
        <v>287</v>
      </c>
      <c r="BX963" s="9">
        <v>0</v>
      </c>
      <c r="BY963" s="7" t="s">
        <v>214</v>
      </c>
      <c r="BZ963" s="7" t="s">
        <v>214</v>
      </c>
      <c r="CA963" s="25">
        <v>0</v>
      </c>
      <c r="CB963" s="25">
        <v>0</v>
      </c>
      <c r="CC963" s="25">
        <v>0</v>
      </c>
    </row>
    <row r="964" spans="1:81" x14ac:dyDescent="0.25">
      <c r="A964" s="7">
        <v>513</v>
      </c>
      <c r="B964" s="7">
        <v>44657</v>
      </c>
      <c r="C964" s="7" t="s">
        <v>2859</v>
      </c>
      <c r="D964" s="7" t="s">
        <v>2860</v>
      </c>
      <c r="E964" s="7" t="s">
        <v>2860</v>
      </c>
      <c r="F964" s="7" t="s">
        <v>331</v>
      </c>
      <c r="H964" s="7" t="s">
        <v>224</v>
      </c>
      <c r="I964" s="8">
        <v>24.5</v>
      </c>
      <c r="J964" s="7" t="s">
        <v>214</v>
      </c>
      <c r="K964" s="8">
        <v>1259.8828125</v>
      </c>
      <c r="L964" s="8">
        <v>4.6720128059387207</v>
      </c>
      <c r="M964" s="7" t="s">
        <v>300</v>
      </c>
      <c r="N964" s="7" t="s">
        <v>214</v>
      </c>
      <c r="O964" s="7" t="s">
        <v>214</v>
      </c>
      <c r="P964" s="7" t="s">
        <v>410</v>
      </c>
      <c r="Q964" s="7" t="s">
        <v>2861</v>
      </c>
      <c r="R964" s="7" t="s">
        <v>291</v>
      </c>
      <c r="S964" s="7">
        <v>1</v>
      </c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>
        <v>0.5127725451456252</v>
      </c>
      <c r="AT964" s="8">
        <v>2.0503235697123658</v>
      </c>
      <c r="AU964" s="8">
        <v>-2.4115298355395174</v>
      </c>
      <c r="AV964" s="8">
        <v>-2.0160188139160726</v>
      </c>
      <c r="AW964" s="8">
        <v>0.96013125225258178</v>
      </c>
      <c r="AX964" s="8">
        <v>1.0139706398869099</v>
      </c>
      <c r="AY964" s="8">
        <v>-0.6125132131184009</v>
      </c>
      <c r="AZ964" s="8">
        <v>0.53329618124756994</v>
      </c>
      <c r="BA964" s="8">
        <v>0.53355710416983959</v>
      </c>
      <c r="BB964" s="8">
        <v>1.2357303931509909</v>
      </c>
      <c r="BC964" s="8">
        <v>0.53355710416983959</v>
      </c>
      <c r="BD964" s="8">
        <v>1.2357303931509909</v>
      </c>
      <c r="BE964" s="8">
        <v>-8.0670840486672044E-2</v>
      </c>
      <c r="BF964" s="8">
        <v>0.67550539387212583</v>
      </c>
      <c r="BT964" s="7" t="s">
        <v>214</v>
      </c>
      <c r="BU964" s="7" t="s">
        <v>214</v>
      </c>
      <c r="BV964" s="7">
        <v>21.5</v>
      </c>
      <c r="BW964" s="7" t="s">
        <v>837</v>
      </c>
      <c r="BX964" s="9"/>
      <c r="BY964" s="7" t="s">
        <v>214</v>
      </c>
      <c r="CA964" s="25">
        <v>0</v>
      </c>
      <c r="CB964" s="25">
        <v>0</v>
      </c>
      <c r="CC964" s="25">
        <v>0</v>
      </c>
    </row>
    <row r="965" spans="1:81" x14ac:dyDescent="0.25">
      <c r="A965" s="7">
        <v>513</v>
      </c>
      <c r="B965" s="7">
        <v>44657</v>
      </c>
      <c r="C965" s="7" t="s">
        <v>1741</v>
      </c>
      <c r="D965" s="7" t="s">
        <v>1742</v>
      </c>
      <c r="E965" s="7" t="s">
        <v>1742</v>
      </c>
      <c r="F965" s="7" t="s">
        <v>237</v>
      </c>
      <c r="H965" s="7" t="s">
        <v>224</v>
      </c>
      <c r="I965" s="8">
        <v>24.5</v>
      </c>
      <c r="J965" s="7" t="s">
        <v>214</v>
      </c>
      <c r="K965" s="8">
        <v>125.79293823242188</v>
      </c>
      <c r="L965" s="8">
        <v>2.1821000576019287</v>
      </c>
      <c r="M965" s="7" t="s">
        <v>349</v>
      </c>
      <c r="N965" s="7" t="s">
        <v>214</v>
      </c>
      <c r="O965" s="7" t="s">
        <v>214</v>
      </c>
      <c r="P965" s="7" t="s">
        <v>217</v>
      </c>
      <c r="Q965" s="7" t="s">
        <v>1743</v>
      </c>
      <c r="R965" s="7" t="s">
        <v>242</v>
      </c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>
        <v>0.80491424211652685</v>
      </c>
      <c r="AT965" s="8">
        <v>2.3856617641649303</v>
      </c>
      <c r="AU965" s="8">
        <v>1.6692229485668078</v>
      </c>
      <c r="AV965" s="8">
        <v>1.7407133418605438</v>
      </c>
      <c r="AW965" s="8">
        <v>1.5017014366813666</v>
      </c>
      <c r="AX965" s="8">
        <v>1.9220482232868041</v>
      </c>
      <c r="AY965" s="8">
        <v>0.79078447532090246</v>
      </c>
      <c r="AZ965" s="8">
        <v>1.0039832261829622</v>
      </c>
      <c r="BA965" s="8">
        <v>-0.44047026637352243</v>
      </c>
      <c r="BB965" s="8">
        <v>0.25703743378028943</v>
      </c>
      <c r="BC965" s="8">
        <v>0.60233113527109283</v>
      </c>
      <c r="BD965" s="8">
        <v>2.0733121344086989</v>
      </c>
      <c r="BE965" s="8">
        <v>0.82141399526386216</v>
      </c>
      <c r="BF965" s="8">
        <v>1.5637926872807046</v>
      </c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7" t="s">
        <v>352</v>
      </c>
      <c r="BU965" s="7" t="s">
        <v>353</v>
      </c>
      <c r="BV965" s="7">
        <v>8</v>
      </c>
      <c r="BW965" s="7" t="s">
        <v>222</v>
      </c>
      <c r="BX965" s="9">
        <v>0</v>
      </c>
      <c r="BY965" s="7" t="s">
        <v>214</v>
      </c>
      <c r="BZ965" s="7" t="s">
        <v>214</v>
      </c>
      <c r="CA965" s="25">
        <v>0</v>
      </c>
      <c r="CB965" s="25">
        <v>0</v>
      </c>
      <c r="CC965" s="25">
        <v>0</v>
      </c>
    </row>
    <row r="966" spans="1:81" x14ac:dyDescent="0.25">
      <c r="A966" s="7">
        <v>513</v>
      </c>
      <c r="B966" s="7">
        <v>44657</v>
      </c>
      <c r="C966" s="7" t="s">
        <v>1744</v>
      </c>
      <c r="D966" s="7" t="s">
        <v>1745</v>
      </c>
      <c r="E966" s="7" t="s">
        <v>1745</v>
      </c>
      <c r="F966" s="7" t="s">
        <v>237</v>
      </c>
      <c r="G966" s="7">
        <v>2</v>
      </c>
      <c r="H966" s="7" t="s">
        <v>345</v>
      </c>
      <c r="I966" s="8">
        <v>10.5</v>
      </c>
      <c r="J966" s="7" t="s">
        <v>214</v>
      </c>
      <c r="K966" s="8">
        <v>186.92242431640625</v>
      </c>
      <c r="L966" s="8">
        <v>7.8604001998901367</v>
      </c>
      <c r="M966" s="7" t="s">
        <v>422</v>
      </c>
      <c r="N966" s="7" t="s">
        <v>231</v>
      </c>
      <c r="O966" s="7" t="s">
        <v>374</v>
      </c>
      <c r="P966" s="7" t="s">
        <v>217</v>
      </c>
      <c r="Q966" s="7" t="s">
        <v>1746</v>
      </c>
      <c r="R966" s="7" t="s">
        <v>291</v>
      </c>
      <c r="T966" s="8">
        <v>0.85935473442077637</v>
      </c>
      <c r="U966" s="8">
        <v>0.83692383766174316</v>
      </c>
      <c r="V966" s="8">
        <v>0.85433042049407959</v>
      </c>
      <c r="W966" s="8">
        <v>0.663726806640625</v>
      </c>
      <c r="X966" s="8">
        <v>0.52476686239242554</v>
      </c>
      <c r="Y966" s="8">
        <v>0.8662492036819458</v>
      </c>
      <c r="Z966" s="8">
        <v>0.74089378118515015</v>
      </c>
      <c r="AA966" s="8">
        <v>0.93141746520996094</v>
      </c>
      <c r="AB966" s="8">
        <v>0.90344363451004028</v>
      </c>
      <c r="AC966" s="8">
        <v>0.93910205364227295</v>
      </c>
      <c r="AD966" s="8">
        <v>0.87834417819976807</v>
      </c>
      <c r="AE966" s="8">
        <v>0.7612643837928772</v>
      </c>
      <c r="AF966" s="8">
        <v>0.90918070077896118</v>
      </c>
      <c r="AG966" s="8">
        <v>0.85456174612045288</v>
      </c>
      <c r="AH966" s="8">
        <v>7.1363106369972229E-2</v>
      </c>
      <c r="AI966" s="8">
        <v>0.73271375894546509</v>
      </c>
      <c r="AJ966" s="8">
        <v>1.0836431980133057</v>
      </c>
      <c r="AK966" s="8">
        <v>0.95729374885559082</v>
      </c>
      <c r="AL966" s="8">
        <v>0.4131791889667511</v>
      </c>
      <c r="AM966" s="8">
        <v>0.22653655707836151</v>
      </c>
      <c r="AN966" s="8">
        <v>0.66881459951400757</v>
      </c>
      <c r="AO966" s="8">
        <v>0.27276584506034851</v>
      </c>
      <c r="AP966" s="8">
        <v>0.43505018949508667</v>
      </c>
      <c r="AQ966" s="8"/>
      <c r="AR966" s="8"/>
      <c r="AS966" s="8">
        <v>-0.52948202772341457</v>
      </c>
      <c r="AT966" s="8">
        <v>-0.74470537370460166</v>
      </c>
      <c r="AU966" s="8">
        <v>-0.70194036481566036</v>
      </c>
      <c r="AV966" s="8">
        <v>-0.92183845938123754</v>
      </c>
      <c r="AW966" s="8">
        <v>0.31484254245285925</v>
      </c>
      <c r="AX966" s="8">
        <v>0.23559461679816701</v>
      </c>
      <c r="AY966" s="8">
        <v>-0.1432742423640187</v>
      </c>
      <c r="AZ966" s="8">
        <v>-0.21721462591128632</v>
      </c>
      <c r="BA966" s="8">
        <v>0.21079299003300958</v>
      </c>
      <c r="BB966" s="8">
        <v>0.51953591004422106</v>
      </c>
      <c r="BC966" s="8">
        <v>-0.65294561056058376</v>
      </c>
      <c r="BD966" s="8">
        <v>-1.3540823474883095</v>
      </c>
      <c r="BE966" s="8">
        <v>-0.25033445216296807</v>
      </c>
      <c r="BF966" s="8">
        <v>-0.41378504660717458</v>
      </c>
      <c r="BG966" s="7">
        <v>21.00863021683805</v>
      </c>
      <c r="BH966" s="7">
        <v>13.215124963888488</v>
      </c>
      <c r="BI966" s="7">
        <v>28.467655963811822</v>
      </c>
      <c r="BJ966" s="7">
        <v>17.72315891304606</v>
      </c>
      <c r="BK966" s="7">
        <v>-3.6891679817093008</v>
      </c>
      <c r="BL966" s="7">
        <v>3.5907533220446544</v>
      </c>
      <c r="BM966" s="7">
        <v>13.386025899653294</v>
      </c>
      <c r="BN966" s="7">
        <v>147.65258339942349</v>
      </c>
      <c r="BO966" s="7">
        <v>162.22039235746328</v>
      </c>
      <c r="BP966" s="7">
        <v>133.70999164279519</v>
      </c>
      <c r="BQ966" s="7">
        <v>153.79386601069132</v>
      </c>
      <c r="BR966" s="7">
        <v>193.81830654492191</v>
      </c>
      <c r="BS966" s="7">
        <v>180.21050115561849</v>
      </c>
      <c r="BT966" s="7" t="s">
        <v>317</v>
      </c>
      <c r="BU966" s="7" t="s">
        <v>318</v>
      </c>
      <c r="BV966" s="7">
        <v>10.5</v>
      </c>
      <c r="BW966" s="7" t="s">
        <v>345</v>
      </c>
      <c r="BX966" s="9">
        <v>1.9249999523162842</v>
      </c>
      <c r="BY966" s="7" t="s">
        <v>231</v>
      </c>
      <c r="BZ966" s="7" t="s">
        <v>214</v>
      </c>
      <c r="CA966" s="25">
        <v>0</v>
      </c>
      <c r="CB966" s="25">
        <v>0</v>
      </c>
      <c r="CC966" s="25">
        <v>1</v>
      </c>
    </row>
    <row r="967" spans="1:81" x14ac:dyDescent="0.25">
      <c r="A967" s="7">
        <v>513</v>
      </c>
      <c r="B967" s="7">
        <v>44657</v>
      </c>
      <c r="C967" s="7" t="s">
        <v>1842</v>
      </c>
      <c r="D967" s="7" t="s">
        <v>1843</v>
      </c>
      <c r="E967" s="7" t="s">
        <v>1843</v>
      </c>
      <c r="F967" s="7" t="s">
        <v>237</v>
      </c>
      <c r="G967" s="7">
        <v>1</v>
      </c>
      <c r="H967" s="7" t="s">
        <v>345</v>
      </c>
      <c r="I967" s="8">
        <v>10.5</v>
      </c>
      <c r="J967" s="7" t="s">
        <v>414</v>
      </c>
      <c r="K967" s="8">
        <v>180.82974243164063</v>
      </c>
      <c r="L967" s="8">
        <v>3.8138999938964844</v>
      </c>
      <c r="M967" s="7" t="s">
        <v>322</v>
      </c>
      <c r="N967" s="7" t="s">
        <v>231</v>
      </c>
      <c r="O967" s="7" t="s">
        <v>374</v>
      </c>
      <c r="P967" s="7" t="s">
        <v>233</v>
      </c>
      <c r="Q967" s="7" t="s">
        <v>1844</v>
      </c>
      <c r="R967" s="7" t="s">
        <v>291</v>
      </c>
      <c r="T967" s="8">
        <v>0.6459277868270874</v>
      </c>
      <c r="U967" s="8">
        <v>0.69264984130859375</v>
      </c>
      <c r="V967" s="8">
        <v>0.64988404512405396</v>
      </c>
      <c r="W967" s="8">
        <v>0.47867581248283386</v>
      </c>
      <c r="X967" s="8">
        <v>0.34068500995635986</v>
      </c>
      <c r="Y967" s="8">
        <v>0.65944302082061768</v>
      </c>
      <c r="Z967" s="8">
        <v>0.56282401084899902</v>
      </c>
      <c r="AA967" s="8">
        <v>0.94281065464019775</v>
      </c>
      <c r="AB967" s="8">
        <v>0.94751304388046265</v>
      </c>
      <c r="AC967" s="8">
        <v>0.97011035680770874</v>
      </c>
      <c r="AD967" s="8">
        <v>0.89543116092681885</v>
      </c>
      <c r="AE967" s="8">
        <v>0.63551348447799683</v>
      </c>
      <c r="AF967" s="8">
        <v>0.95183825492858887</v>
      </c>
      <c r="AG967" s="8">
        <v>0.87984335422515869</v>
      </c>
      <c r="AH967" s="8">
        <v>6.1464972794055939E-2</v>
      </c>
      <c r="AI967" s="8">
        <v>0.47435098886489868</v>
      </c>
      <c r="AJ967" s="8">
        <v>0.77244585752487183</v>
      </c>
      <c r="AK967" s="8">
        <v>0.62720447778701782</v>
      </c>
      <c r="AL967" s="8">
        <v>0.25665193796157837</v>
      </c>
      <c r="AM967" s="8">
        <v>0.12667147815227509</v>
      </c>
      <c r="AN967" s="8">
        <v>0.4385247528553009</v>
      </c>
      <c r="AO967" s="8">
        <v>0.17846812307834625</v>
      </c>
      <c r="AP967" s="8">
        <v>0.26246228814125061</v>
      </c>
      <c r="AQ967" s="8"/>
      <c r="AR967" s="8"/>
      <c r="AS967" s="8">
        <v>0.40108252972660785</v>
      </c>
      <c r="AT967" s="8">
        <v>-0.28502671507227301</v>
      </c>
      <c r="AU967" s="8">
        <v>0.27070317514693798</v>
      </c>
      <c r="AV967" s="8">
        <v>-0.46713942545809811</v>
      </c>
      <c r="AW967" s="8">
        <v>1.0800913260010914</v>
      </c>
      <c r="AX967" s="8">
        <v>0.54126419439488582</v>
      </c>
      <c r="AY967" s="8">
        <v>0.86331412068304159</v>
      </c>
      <c r="AZ967" s="8">
        <v>0.31854467349912846</v>
      </c>
      <c r="BA967" s="8">
        <v>0.96790531627493037</v>
      </c>
      <c r="BB967" s="8">
        <v>0.45768615543803576</v>
      </c>
      <c r="BC967" s="8">
        <v>0.82891901593901274</v>
      </c>
      <c r="BD967" s="8">
        <v>0.47700228361389485</v>
      </c>
      <c r="BE967" s="8">
        <v>0.73533591396193698</v>
      </c>
      <c r="BF967" s="8">
        <v>0.17372186106926227</v>
      </c>
      <c r="BG967" s="8">
        <v>18.347180384199881</v>
      </c>
      <c r="BH967" s="8">
        <v>10.291089189164921</v>
      </c>
      <c r="BI967" s="8">
        <v>26.057522482319627</v>
      </c>
      <c r="BJ967" s="8">
        <v>14.951011961524927</v>
      </c>
      <c r="BK967" s="8">
        <v>24.90013474519478</v>
      </c>
      <c r="BL967" s="8">
        <v>14.679781957786528</v>
      </c>
      <c r="BM967" s="8">
        <v>18.204453453365112</v>
      </c>
      <c r="BN967" s="8">
        <v>147.65258339942349</v>
      </c>
      <c r="BO967" s="8">
        <v>162.22039235746328</v>
      </c>
      <c r="BP967" s="8">
        <v>133.70999164279519</v>
      </c>
      <c r="BQ967" s="8">
        <v>153.79386601069132</v>
      </c>
      <c r="BR967" s="8">
        <v>135.80289290677345</v>
      </c>
      <c r="BS967" s="8">
        <v>154.28433052784879</v>
      </c>
      <c r="BT967" s="7" t="s">
        <v>317</v>
      </c>
      <c r="BU967" s="7" t="s">
        <v>318</v>
      </c>
      <c r="BV967" s="7">
        <v>10.166666984558105</v>
      </c>
      <c r="BW967" s="7" t="s">
        <v>345</v>
      </c>
      <c r="BX967" s="9">
        <v>3</v>
      </c>
      <c r="BY967" s="7" t="s">
        <v>231</v>
      </c>
      <c r="BZ967" s="7" t="s">
        <v>214</v>
      </c>
      <c r="CA967" s="25">
        <v>0</v>
      </c>
      <c r="CB967" s="25">
        <v>0</v>
      </c>
      <c r="CC967" s="25">
        <v>2</v>
      </c>
    </row>
    <row r="968" spans="1:81" x14ac:dyDescent="0.25">
      <c r="A968" s="7">
        <v>513</v>
      </c>
      <c r="B968" s="7">
        <v>44657</v>
      </c>
      <c r="C968" s="7" t="s">
        <v>18332</v>
      </c>
      <c r="D968" s="7" t="s">
        <v>18545</v>
      </c>
      <c r="E968" s="7" t="s">
        <v>18546</v>
      </c>
      <c r="F968" s="7" t="s">
        <v>237</v>
      </c>
      <c r="H968" s="7" t="s">
        <v>224</v>
      </c>
      <c r="I968" s="8">
        <v>24.5</v>
      </c>
      <c r="J968" s="7" t="s">
        <v>214</v>
      </c>
      <c r="K968" s="8">
        <v>868.088134765625</v>
      </c>
      <c r="L968" s="8">
        <v>3.1512999534606934</v>
      </c>
      <c r="M968" s="7" t="s">
        <v>300</v>
      </c>
      <c r="N968" s="7" t="s">
        <v>214</v>
      </c>
      <c r="O968" s="7" t="s">
        <v>301</v>
      </c>
      <c r="P968" s="7" t="s">
        <v>240</v>
      </c>
      <c r="Q968" s="7" t="s">
        <v>18547</v>
      </c>
      <c r="R968" s="7" t="s">
        <v>291</v>
      </c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7" t="s">
        <v>214</v>
      </c>
      <c r="BU968" s="7" t="s">
        <v>214</v>
      </c>
      <c r="BV968" s="7">
        <v>20</v>
      </c>
      <c r="BW968" s="7" t="s">
        <v>299</v>
      </c>
      <c r="BX968" s="9">
        <v>0</v>
      </c>
      <c r="BY968" s="7" t="s">
        <v>214</v>
      </c>
      <c r="BZ968" s="7" t="s">
        <v>214</v>
      </c>
      <c r="CA968" s="25">
        <v>0</v>
      </c>
      <c r="CB968" s="25">
        <v>0</v>
      </c>
      <c r="CC968" s="25">
        <v>0</v>
      </c>
    </row>
    <row r="969" spans="1:81" x14ac:dyDescent="0.25">
      <c r="A969" s="7">
        <v>513</v>
      </c>
      <c r="B969" s="7">
        <v>44657</v>
      </c>
      <c r="C969" s="7" t="s">
        <v>16861</v>
      </c>
      <c r="D969" s="7" t="s">
        <v>16861</v>
      </c>
      <c r="E969" s="7" t="s">
        <v>1846</v>
      </c>
      <c r="F969" s="7" t="s">
        <v>643</v>
      </c>
      <c r="H969" s="7" t="s">
        <v>224</v>
      </c>
      <c r="I969" s="8">
        <v>24.5</v>
      </c>
      <c r="J969" s="7" t="s">
        <v>214</v>
      </c>
      <c r="K969" s="8">
        <v>842.61651611328125</v>
      </c>
      <c r="L969" s="8">
        <v>4.2300000190734863</v>
      </c>
      <c r="M969" s="7" t="s">
        <v>289</v>
      </c>
      <c r="N969" s="7" t="s">
        <v>214</v>
      </c>
      <c r="O969" s="7" t="s">
        <v>283</v>
      </c>
      <c r="P969" s="7" t="s">
        <v>257</v>
      </c>
      <c r="Q969" s="7" t="s">
        <v>1847</v>
      </c>
      <c r="R969" s="7" t="s">
        <v>291</v>
      </c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7">
        <v>1.5118175637014397</v>
      </c>
      <c r="AT969" s="7">
        <v>2.7793420086200689</v>
      </c>
      <c r="AU969" s="7">
        <v>0.34139027006029693</v>
      </c>
      <c r="AV969" s="7">
        <v>0.38210999945233659</v>
      </c>
      <c r="AW969" s="7">
        <v>1.8295725862427517</v>
      </c>
      <c r="AX969" s="7">
        <v>1.5178898133132774</v>
      </c>
      <c r="AY969" s="7">
        <v>-0.83371052358315967</v>
      </c>
      <c r="AZ969" s="7">
        <v>-0.40888321998240706</v>
      </c>
      <c r="BA969" s="7">
        <v>1.4613343688561655</v>
      </c>
      <c r="BB969" s="7">
        <v>1.6992032276331532</v>
      </c>
      <c r="BC969" s="7">
        <v>0.54043266881006202</v>
      </c>
      <c r="BD969" s="7">
        <v>0.79558280185614194</v>
      </c>
      <c r="BE969" s="7">
        <v>0.80847282234792617</v>
      </c>
      <c r="BF969" s="7">
        <v>1.1275407718154284</v>
      </c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7" t="s">
        <v>214</v>
      </c>
      <c r="BU969" s="7" t="s">
        <v>214</v>
      </c>
      <c r="BV969" s="7">
        <v>16.5</v>
      </c>
      <c r="BW969" s="7" t="s">
        <v>430</v>
      </c>
      <c r="BX969" s="9">
        <v>0</v>
      </c>
      <c r="BY969" s="7" t="s">
        <v>214</v>
      </c>
      <c r="BZ969" s="7" t="s">
        <v>214</v>
      </c>
      <c r="CA969" s="25">
        <v>0</v>
      </c>
      <c r="CB969" s="25">
        <v>0</v>
      </c>
      <c r="CC969" s="25">
        <v>0</v>
      </c>
    </row>
    <row r="970" spans="1:81" x14ac:dyDescent="0.25">
      <c r="A970" s="7">
        <v>513</v>
      </c>
      <c r="B970" s="7">
        <v>44657</v>
      </c>
      <c r="C970" s="7" t="s">
        <v>1845</v>
      </c>
      <c r="D970" s="7" t="s">
        <v>1846</v>
      </c>
      <c r="E970" s="7" t="s">
        <v>1846</v>
      </c>
      <c r="F970" s="7" t="s">
        <v>643</v>
      </c>
      <c r="H970" s="7" t="s">
        <v>224</v>
      </c>
      <c r="I970" s="8">
        <v>24.5</v>
      </c>
      <c r="J970" s="7" t="s">
        <v>214</v>
      </c>
      <c r="K970" s="8">
        <v>1099.866943359375</v>
      </c>
      <c r="L970" s="8">
        <v>2.8199999332427979</v>
      </c>
      <c r="M970" s="7" t="s">
        <v>289</v>
      </c>
      <c r="N970" s="7" t="s">
        <v>1101</v>
      </c>
      <c r="O970" s="7" t="s">
        <v>214</v>
      </c>
      <c r="P970" s="7" t="s">
        <v>257</v>
      </c>
      <c r="Q970" s="7" t="s">
        <v>1847</v>
      </c>
      <c r="R970" s="7" t="s">
        <v>291</v>
      </c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>
        <v>1.4677311070309216</v>
      </c>
      <c r="AT970" s="8">
        <v>2.5117038998960206</v>
      </c>
      <c r="AU970" s="8">
        <v>0.10254752053915525</v>
      </c>
      <c r="AV970" s="8">
        <v>0.21359376666051716</v>
      </c>
      <c r="AW970" s="8">
        <v>1.6155345896943856</v>
      </c>
      <c r="AX970" s="8">
        <v>1.0898494800306815</v>
      </c>
      <c r="AY970" s="8">
        <v>-0.79775099254565351</v>
      </c>
      <c r="AZ970" s="8">
        <v>-0.56593512831363491</v>
      </c>
      <c r="BA970" s="8">
        <v>1.4027058685643539</v>
      </c>
      <c r="BB970" s="8">
        <v>1.31368842376074</v>
      </c>
      <c r="BC970" s="8">
        <v>0.42935174710352048</v>
      </c>
      <c r="BD970" s="8">
        <v>0.78866418634964341</v>
      </c>
      <c r="BE970" s="8">
        <v>0.70335330673111385</v>
      </c>
      <c r="BF970" s="8">
        <v>0.89192743806399466</v>
      </c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7" t="s">
        <v>19133</v>
      </c>
      <c r="BU970" s="7" t="s">
        <v>19134</v>
      </c>
      <c r="BV970" s="7">
        <v>18</v>
      </c>
      <c r="BW970" s="7" t="s">
        <v>436</v>
      </c>
      <c r="BX970" s="9">
        <v>0</v>
      </c>
      <c r="BY970" s="7" t="s">
        <v>1101</v>
      </c>
      <c r="BZ970" s="7" t="s">
        <v>214</v>
      </c>
      <c r="CA970" s="25">
        <v>0</v>
      </c>
      <c r="CB970" s="25">
        <v>0</v>
      </c>
      <c r="CC970" s="25">
        <v>0</v>
      </c>
    </row>
    <row r="971" spans="1:81" x14ac:dyDescent="0.25">
      <c r="A971" s="7">
        <v>513</v>
      </c>
      <c r="B971" s="7">
        <v>44657</v>
      </c>
      <c r="C971" s="7" t="s">
        <v>1848</v>
      </c>
      <c r="D971" s="7" t="s">
        <v>1849</v>
      </c>
      <c r="E971" s="7" t="s">
        <v>1849</v>
      </c>
      <c r="F971" s="7" t="s">
        <v>360</v>
      </c>
      <c r="G971" s="7">
        <v>2</v>
      </c>
      <c r="H971" s="7" t="s">
        <v>213</v>
      </c>
      <c r="I971" s="8">
        <v>9.5</v>
      </c>
      <c r="J971" s="7" t="s">
        <v>214</v>
      </c>
      <c r="K971" s="8">
        <v>108.42544555664063</v>
      </c>
      <c r="L971" s="8">
        <v>6.5141243934631348</v>
      </c>
      <c r="M971" s="7" t="s">
        <v>361</v>
      </c>
      <c r="N971" s="7" t="s">
        <v>231</v>
      </c>
      <c r="O971" s="7" t="s">
        <v>214</v>
      </c>
      <c r="P971" s="7" t="s">
        <v>469</v>
      </c>
      <c r="Q971" s="7" t="s">
        <v>1850</v>
      </c>
      <c r="R971" s="7" t="s">
        <v>242</v>
      </c>
      <c r="T971" s="8">
        <v>0.22729726135730743</v>
      </c>
      <c r="U971" s="8">
        <v>0.28116193413734436</v>
      </c>
      <c r="V971" s="8">
        <v>0.24933928251266479</v>
      </c>
      <c r="W971" s="8">
        <v>7.0454947650432587E-2</v>
      </c>
      <c r="X971" s="8">
        <v>8.6785160005092621E-2</v>
      </c>
      <c r="Y971" s="8">
        <v>0.17096735537052155</v>
      </c>
      <c r="Z971" s="8">
        <v>-2.6958980597555637E-3</v>
      </c>
      <c r="AA971" s="8">
        <v>0.412253737449646</v>
      </c>
      <c r="AB971" s="8">
        <v>0.65996426343917847</v>
      </c>
      <c r="AC971" s="8">
        <v>0.2028128057718277</v>
      </c>
      <c r="AD971" s="8">
        <v>-6.7041017115116119E-2</v>
      </c>
      <c r="AE971" s="8">
        <v>0.23014092445373535</v>
      </c>
      <c r="AF971" s="8">
        <v>0.39460486173629761</v>
      </c>
      <c r="AG971" s="8">
        <v>0.37687695026397705</v>
      </c>
      <c r="AH971" s="8">
        <v>1.0658839717507362E-2</v>
      </c>
      <c r="AI971" s="8">
        <v>2.8946248814463615E-2</v>
      </c>
      <c r="AJ971" s="8">
        <v>5.4374229162931442E-2</v>
      </c>
      <c r="AK971" s="8">
        <v>4.1729792952537537E-2</v>
      </c>
      <c r="AL971" s="8">
        <v>6.5508368425071239E-3</v>
      </c>
      <c r="AM971" s="8">
        <v>5.5956882424652576E-3</v>
      </c>
      <c r="AN971" s="8">
        <v>1.9715702161192894E-2</v>
      </c>
      <c r="AO971" s="8">
        <v>9.9999997473787516E-5</v>
      </c>
      <c r="AP971" s="8">
        <v>-1.4908771514892578</v>
      </c>
      <c r="AQ971" s="8"/>
      <c r="AR971" s="8"/>
      <c r="AS971" s="8">
        <v>-0.55740202462117627</v>
      </c>
      <c r="AT971" s="8">
        <v>-3.1284268680210357E-2</v>
      </c>
      <c r="AU971" s="8">
        <v>-0.48055271337007638</v>
      </c>
      <c r="AV971" s="8">
        <v>-4.3549011918078188E-2</v>
      </c>
      <c r="AW971" s="8">
        <v>-2.0202815585865816</v>
      </c>
      <c r="AX971" s="8">
        <v>-1.2637960993325805</v>
      </c>
      <c r="AY971" s="8">
        <v>-1.1075647937882007</v>
      </c>
      <c r="AZ971" s="8">
        <v>-0.3917151153904071</v>
      </c>
      <c r="BA971" s="8">
        <v>-1.5570211650117547</v>
      </c>
      <c r="BB971" s="8">
        <v>-0.96535332573362731</v>
      </c>
      <c r="BC971" s="8">
        <v>0.63232464841558966</v>
      </c>
      <c r="BD971" s="8">
        <v>0.27790946512526787</v>
      </c>
      <c r="BE971" s="8">
        <v>-0.84841626782703328</v>
      </c>
      <c r="BF971" s="8">
        <v>-0.40296472598827254</v>
      </c>
      <c r="BG971" s="8">
        <v>-11.357476677039795</v>
      </c>
      <c r="BH971" s="8">
        <v>-9.1338556625990321</v>
      </c>
      <c r="BI971" s="8">
        <v>-20.839387497142059</v>
      </c>
      <c r="BJ971" s="8">
        <v>-48.721581194051907</v>
      </c>
      <c r="BK971" s="8">
        <v>-14.059812491891366</v>
      </c>
      <c r="BL971" s="8">
        <v>-13.263377039056074</v>
      </c>
      <c r="BM971" s="8">
        <v>-19.562581760296705</v>
      </c>
      <c r="BN971" s="8">
        <v>120.73984024771256</v>
      </c>
      <c r="BO971" s="8">
        <v>118.32886925531407</v>
      </c>
      <c r="BP971" s="8">
        <v>131.02064430169176</v>
      </c>
      <c r="BQ971" s="8">
        <v>161.25203704853183</v>
      </c>
      <c r="BR971" s="8">
        <v>123.66985989540206</v>
      </c>
      <c r="BS971" s="8">
        <v>122.80632120709434</v>
      </c>
      <c r="BT971" s="7" t="s">
        <v>243</v>
      </c>
      <c r="BU971" s="7" t="s">
        <v>244</v>
      </c>
      <c r="BV971" s="7">
        <v>9.5</v>
      </c>
      <c r="BW971" s="7" t="s">
        <v>213</v>
      </c>
      <c r="BX971" s="9">
        <v>1.9500000476837158</v>
      </c>
      <c r="BY971" s="7" t="s">
        <v>231</v>
      </c>
      <c r="BZ971" s="7" t="s">
        <v>214</v>
      </c>
      <c r="CA971" s="25">
        <v>0</v>
      </c>
      <c r="CB971" s="25">
        <v>0</v>
      </c>
      <c r="CC971" s="25">
        <v>0</v>
      </c>
    </row>
    <row r="972" spans="1:81" x14ac:dyDescent="0.25">
      <c r="A972" s="7">
        <v>513</v>
      </c>
      <c r="B972" s="7">
        <v>44657</v>
      </c>
      <c r="C972" s="7" t="s">
        <v>16862</v>
      </c>
      <c r="D972" s="7" t="s">
        <v>16863</v>
      </c>
      <c r="E972" s="7" t="s">
        <v>16863</v>
      </c>
      <c r="F972" s="7" t="s">
        <v>254</v>
      </c>
      <c r="H972" s="7" t="s">
        <v>224</v>
      </c>
      <c r="I972" s="8">
        <v>24.5</v>
      </c>
      <c r="J972" s="7" t="s">
        <v>214</v>
      </c>
      <c r="K972" s="8">
        <v>413.78237915039063</v>
      </c>
      <c r="L972" s="8">
        <v>6.1957998275756836</v>
      </c>
      <c r="M972" s="7" t="s">
        <v>1652</v>
      </c>
      <c r="N972" s="7" t="s">
        <v>214</v>
      </c>
      <c r="O972" s="7" t="s">
        <v>214</v>
      </c>
      <c r="P972" s="7" t="s">
        <v>217</v>
      </c>
      <c r="Q972" s="7" t="s">
        <v>16864</v>
      </c>
      <c r="R972" s="7" t="s">
        <v>286</v>
      </c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>
        <v>1.2751093156007101</v>
      </c>
      <c r="AT972" s="8">
        <v>2.8628931381604108</v>
      </c>
      <c r="AU972" s="8">
        <v>3.1691348093317537</v>
      </c>
      <c r="AV972" s="8">
        <v>2.4558411296094764</v>
      </c>
      <c r="AW972" s="8">
        <v>-1.6050978411280079</v>
      </c>
      <c r="AX972" s="8">
        <v>-0.89855420602274916</v>
      </c>
      <c r="AY972" s="8">
        <v>0.13116137704110969</v>
      </c>
      <c r="AZ972" s="8">
        <v>0.2334883946394696</v>
      </c>
      <c r="BA972" s="8">
        <v>0.64033297325967253</v>
      </c>
      <c r="BB972" s="8">
        <v>0.70937652140878027</v>
      </c>
      <c r="BC972" s="8">
        <v>0.64033297325967253</v>
      </c>
      <c r="BD972" s="8">
        <v>0.70937652140878027</v>
      </c>
      <c r="BE972" s="8">
        <v>0.70849560122748512</v>
      </c>
      <c r="BF972" s="8">
        <v>1.0120702498673613</v>
      </c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7" t="s">
        <v>214</v>
      </c>
      <c r="BU972" s="7" t="s">
        <v>214</v>
      </c>
      <c r="BV972" s="7">
        <v>15</v>
      </c>
      <c r="BW972" s="7" t="s">
        <v>226</v>
      </c>
      <c r="BX972" s="9">
        <v>0</v>
      </c>
      <c r="BY972" s="7" t="s">
        <v>214</v>
      </c>
      <c r="BZ972" s="7" t="s">
        <v>214</v>
      </c>
      <c r="CA972" s="25">
        <v>0</v>
      </c>
      <c r="CB972" s="25">
        <v>0</v>
      </c>
      <c r="CC972" s="25">
        <v>0</v>
      </c>
    </row>
    <row r="973" spans="1:81" x14ac:dyDescent="0.25">
      <c r="A973" s="7">
        <v>513</v>
      </c>
      <c r="B973" s="7">
        <v>44657</v>
      </c>
      <c r="C973" s="7" t="s">
        <v>1851</v>
      </c>
      <c r="D973" s="7" t="s">
        <v>1852</v>
      </c>
      <c r="E973" s="7" t="s">
        <v>1852</v>
      </c>
      <c r="F973" s="7" t="s">
        <v>360</v>
      </c>
      <c r="G973" s="7">
        <v>2</v>
      </c>
      <c r="H973" s="7" t="s">
        <v>226</v>
      </c>
      <c r="I973" s="8">
        <v>15.5</v>
      </c>
      <c r="J973" s="7" t="s">
        <v>214</v>
      </c>
      <c r="K973" s="8">
        <v>445.69314575195313</v>
      </c>
      <c r="L973" s="8">
        <v>3.1717181205749512</v>
      </c>
      <c r="M973" s="7" t="s">
        <v>349</v>
      </c>
      <c r="N973" s="7" t="s">
        <v>231</v>
      </c>
      <c r="O973" s="7" t="s">
        <v>396</v>
      </c>
      <c r="P973" s="7" t="s">
        <v>362</v>
      </c>
      <c r="Q973" s="7" t="s">
        <v>1853</v>
      </c>
      <c r="R973" s="7" t="s">
        <v>242</v>
      </c>
      <c r="T973" s="8">
        <v>0.6552131175994873</v>
      </c>
      <c r="U973" s="8">
        <v>0.7072100043296814</v>
      </c>
      <c r="V973" s="8">
        <v>0.61944127082824707</v>
      </c>
      <c r="W973" s="8">
        <v>0.56952661275863647</v>
      </c>
      <c r="X973" s="8">
        <v>9.2245906591415405E-2</v>
      </c>
      <c r="Y973" s="8">
        <v>0.52043265104293823</v>
      </c>
      <c r="Z973" s="8">
        <v>0.39616799354553223</v>
      </c>
      <c r="AA973" s="8">
        <v>0.86243748664855957</v>
      </c>
      <c r="AB973" s="8">
        <v>0.88282108306884766</v>
      </c>
      <c r="AC973" s="8">
        <v>0.85592842102050781</v>
      </c>
      <c r="AD973" s="8">
        <v>0.52016496658325195</v>
      </c>
      <c r="AE973" s="8">
        <v>0.48101598024368286</v>
      </c>
      <c r="AF973" s="8">
        <v>0.58461815118789673</v>
      </c>
      <c r="AG973" s="8">
        <v>0.81826627254486084</v>
      </c>
      <c r="AH973" s="8">
        <v>0.12353575974702835</v>
      </c>
      <c r="AI973" s="8">
        <v>0.96708232164382935</v>
      </c>
      <c r="AJ973" s="8">
        <v>1.5851402282714844</v>
      </c>
      <c r="AK973" s="8">
        <v>1.2015405893325806</v>
      </c>
      <c r="AL973" s="8">
        <v>0.61373668909072876</v>
      </c>
      <c r="AM973" s="8">
        <v>6.8934701383113861E-2</v>
      </c>
      <c r="AN973" s="8">
        <v>0.69557887315750122</v>
      </c>
      <c r="AO973" s="8">
        <v>0.25248315930366516</v>
      </c>
      <c r="AP973" s="8">
        <v>-0.28988882899284363</v>
      </c>
      <c r="AQ973" s="8"/>
      <c r="AR973" s="8"/>
      <c r="AS973" s="7">
        <v>0.30083813630612866</v>
      </c>
      <c r="AT973" s="7">
        <v>0.43430682693721578</v>
      </c>
      <c r="AU973" s="7">
        <v>0.28750320757685532</v>
      </c>
      <c r="AV973" s="7">
        <v>0.44650223415918816</v>
      </c>
      <c r="AW973" s="7">
        <v>0.30840251158187376</v>
      </c>
      <c r="AX973" s="7">
        <v>0.45535219046294095</v>
      </c>
      <c r="AY973" s="7">
        <v>0.28437072937225377</v>
      </c>
      <c r="AZ973" s="7">
        <v>0.44473876908104021</v>
      </c>
      <c r="BA973" s="7">
        <v>0.26439138067079337</v>
      </c>
      <c r="BB973" s="7">
        <v>0.41479187258313582</v>
      </c>
      <c r="BC973" s="7">
        <v>0.29410720313676936</v>
      </c>
      <c r="BD973" s="7">
        <v>0.4516863737643107</v>
      </c>
      <c r="BE973" s="7">
        <v>0.28993552810744566</v>
      </c>
      <c r="BF973" s="7">
        <v>0.4412297111646386</v>
      </c>
      <c r="BG973" s="8">
        <v>9.3939160667846036</v>
      </c>
      <c r="BH973" s="8">
        <v>-50</v>
      </c>
      <c r="BI973" s="8">
        <v>-20.489230388087272</v>
      </c>
      <c r="BJ973" s="8">
        <v>-50</v>
      </c>
      <c r="BK973" s="8">
        <v>-50</v>
      </c>
      <c r="BL973" s="8">
        <v>-50</v>
      </c>
      <c r="BM973" s="8">
        <v>-35.182552386883778</v>
      </c>
      <c r="BN973" s="8">
        <v>403.82510572460268</v>
      </c>
      <c r="BO973" s="8">
        <v>1973.843691937428</v>
      </c>
      <c r="BP973" s="8">
        <v>537.01224120898439</v>
      </c>
      <c r="BQ973" s="8">
        <v>2486.2238278419072</v>
      </c>
      <c r="BR973" s="8">
        <v>1614.8184602245053</v>
      </c>
      <c r="BS973" s="8">
        <v>3363.648237186685</v>
      </c>
      <c r="BT973" s="7" t="s">
        <v>399</v>
      </c>
      <c r="BU973" s="7" t="s">
        <v>400</v>
      </c>
      <c r="BV973" s="7">
        <v>13</v>
      </c>
      <c r="BW973" s="7" t="s">
        <v>238</v>
      </c>
      <c r="BX973" s="9">
        <v>1.8500000238418579</v>
      </c>
      <c r="BY973" s="7" t="s">
        <v>231</v>
      </c>
      <c r="BZ973" s="7" t="s">
        <v>214</v>
      </c>
      <c r="CA973" s="25">
        <v>0</v>
      </c>
      <c r="CB973" s="25">
        <v>0</v>
      </c>
      <c r="CC973" s="25">
        <v>0</v>
      </c>
    </row>
    <row r="974" spans="1:81" x14ac:dyDescent="0.25">
      <c r="A974" s="7">
        <v>513</v>
      </c>
      <c r="B974" s="7">
        <v>44657</v>
      </c>
      <c r="C974" s="7" t="s">
        <v>1854</v>
      </c>
      <c r="D974" s="7" t="s">
        <v>1855</v>
      </c>
      <c r="E974" s="7" t="s">
        <v>1856</v>
      </c>
      <c r="F974" s="7" t="s">
        <v>237</v>
      </c>
      <c r="G974" s="7">
        <v>2</v>
      </c>
      <c r="H974" s="7" t="s">
        <v>238</v>
      </c>
      <c r="I974" s="8">
        <v>13.5</v>
      </c>
      <c r="J974" s="7" t="s">
        <v>214</v>
      </c>
      <c r="K974" s="8">
        <v>289.05783081054688</v>
      </c>
      <c r="L974" s="8">
        <v>3.7528040409088135</v>
      </c>
      <c r="M974" s="7" t="s">
        <v>239</v>
      </c>
      <c r="N974" s="7" t="s">
        <v>231</v>
      </c>
      <c r="O974" s="7" t="s">
        <v>268</v>
      </c>
      <c r="P974" s="7" t="s">
        <v>217</v>
      </c>
      <c r="Q974" s="7" t="s">
        <v>1857</v>
      </c>
      <c r="R974" s="7" t="s">
        <v>242</v>
      </c>
      <c r="T974" s="8">
        <v>0.87741768360137939</v>
      </c>
      <c r="U974" s="8">
        <v>0.8649170994758606</v>
      </c>
      <c r="V974" s="8">
        <v>0.86448812484741211</v>
      </c>
      <c r="W974" s="8">
        <v>0.75894969701766968</v>
      </c>
      <c r="X974" s="8">
        <v>0.38261929154396057</v>
      </c>
      <c r="Y974" s="8">
        <v>0.80785632133483887</v>
      </c>
      <c r="Z974" s="8">
        <v>0.722148597240448</v>
      </c>
      <c r="AA974" s="8">
        <v>0.95705312490463257</v>
      </c>
      <c r="AB974" s="8">
        <v>0.97320353984832764</v>
      </c>
      <c r="AC974" s="8">
        <v>0.94269192218780518</v>
      </c>
      <c r="AD974" s="8">
        <v>0.78659331798553467</v>
      </c>
      <c r="AE974" s="8">
        <v>0.67694562673568726</v>
      </c>
      <c r="AF974" s="8">
        <v>0.9425199031829834</v>
      </c>
      <c r="AG974" s="8">
        <v>0.83921200037002563</v>
      </c>
      <c r="AH974" s="8">
        <v>0.1161336749792099</v>
      </c>
      <c r="AI974" s="8">
        <v>1.2174544334411621</v>
      </c>
      <c r="AJ974" s="8">
        <v>1.8224653005599976</v>
      </c>
      <c r="AK974" s="8">
        <v>1.5763868093490601</v>
      </c>
      <c r="AL974" s="8">
        <v>0.76885867118835449</v>
      </c>
      <c r="AM974" s="8">
        <v>0.26879620552062988</v>
      </c>
      <c r="AN974" s="8">
        <v>1.0150359869003296</v>
      </c>
      <c r="AO974" s="8">
        <v>0.43265831470489502</v>
      </c>
      <c r="AP974" s="8">
        <v>0.18238124251365662</v>
      </c>
      <c r="AQ974" s="8"/>
      <c r="AR974" s="8"/>
      <c r="AS974" s="8">
        <v>1.1378897178900913</v>
      </c>
      <c r="AT974" s="8">
        <v>0.9396427577950387</v>
      </c>
      <c r="AU974" s="8">
        <v>1.5323821808628211</v>
      </c>
      <c r="AV974" s="8">
        <v>1.1959626294172052</v>
      </c>
      <c r="AW974" s="8">
        <v>0.93563802138416097</v>
      </c>
      <c r="AX974" s="8">
        <v>0.91322922940355655</v>
      </c>
      <c r="AY974" s="8">
        <v>1.7599629856065064</v>
      </c>
      <c r="AZ974" s="8">
        <v>2.0774660800329094</v>
      </c>
      <c r="BA974" s="8">
        <v>1.6643579888859235</v>
      </c>
      <c r="BB974" s="8">
        <v>1.5660183019713139</v>
      </c>
      <c r="BC974" s="8">
        <v>1.6070944752293645</v>
      </c>
      <c r="BD974" s="8">
        <v>1.9904027994648612</v>
      </c>
      <c r="BE974" s="8">
        <v>1.4395542283098113</v>
      </c>
      <c r="BF974" s="8">
        <v>1.4471202996808143</v>
      </c>
      <c r="BG974" s="8">
        <v>6.5826227576639873</v>
      </c>
      <c r="BH974" s="8">
        <v>-2.1191249418975113</v>
      </c>
      <c r="BI974" s="8">
        <v>-16.087278002653875</v>
      </c>
      <c r="BJ974" s="8">
        <v>-2.699662114670792</v>
      </c>
      <c r="BK974" s="8">
        <v>0.90418928661159892</v>
      </c>
      <c r="BL974" s="8">
        <v>-1.664653563672867</v>
      </c>
      <c r="BM974" s="8">
        <v>-2.5139844297699097</v>
      </c>
      <c r="BN974" s="8">
        <v>270.03024425680195</v>
      </c>
      <c r="BO974" s="8">
        <v>295.18332739976108</v>
      </c>
      <c r="BP974" s="8">
        <v>335.55936764148043</v>
      </c>
      <c r="BQ974" s="8">
        <v>296.8614155584284</v>
      </c>
      <c r="BR974" s="8">
        <v>286.44420087224603</v>
      </c>
      <c r="BS974" s="8">
        <v>293.86964229221013</v>
      </c>
      <c r="BT974" s="7" t="s">
        <v>243</v>
      </c>
      <c r="BU974" s="7" t="s">
        <v>244</v>
      </c>
      <c r="BV974" s="7">
        <v>13</v>
      </c>
      <c r="BW974" s="7" t="s">
        <v>238</v>
      </c>
      <c r="BX974" s="9">
        <v>1.6499999761581421</v>
      </c>
      <c r="BY974" s="7" t="s">
        <v>231</v>
      </c>
      <c r="BZ974" s="7" t="s">
        <v>214</v>
      </c>
      <c r="CA974" s="25">
        <v>0</v>
      </c>
      <c r="CB974" s="25">
        <v>0</v>
      </c>
      <c r="CC974" s="25">
        <v>0</v>
      </c>
    </row>
    <row r="975" spans="1:81" x14ac:dyDescent="0.25">
      <c r="A975" s="7">
        <v>513</v>
      </c>
      <c r="B975" s="7">
        <v>44657</v>
      </c>
      <c r="C975" s="7" t="s">
        <v>20672</v>
      </c>
      <c r="D975" s="7" t="s">
        <v>20673</v>
      </c>
      <c r="E975" s="7" t="s">
        <v>1856</v>
      </c>
      <c r="F975" s="7" t="s">
        <v>237</v>
      </c>
      <c r="H975" s="7" t="s">
        <v>224</v>
      </c>
      <c r="I975" s="8">
        <v>24.5</v>
      </c>
      <c r="J975" s="7" t="s">
        <v>214</v>
      </c>
      <c r="K975" s="8">
        <v>292.19940185546875</v>
      </c>
      <c r="L975" s="8">
        <v>5.2221999168395996</v>
      </c>
      <c r="M975" s="7" t="s">
        <v>239</v>
      </c>
      <c r="N975" s="7" t="s">
        <v>214</v>
      </c>
      <c r="O975" s="7" t="s">
        <v>268</v>
      </c>
      <c r="P975" s="7" t="s">
        <v>217</v>
      </c>
      <c r="Q975" s="7" t="s">
        <v>20674</v>
      </c>
      <c r="R975" s="7" t="s">
        <v>242</v>
      </c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7" t="s">
        <v>214</v>
      </c>
      <c r="BU975" s="7" t="s">
        <v>214</v>
      </c>
      <c r="BV975" s="7">
        <v>13</v>
      </c>
      <c r="BW975" s="7" t="s">
        <v>238</v>
      </c>
      <c r="BX975" s="9">
        <v>1.6499999761581421</v>
      </c>
      <c r="BY975" s="7" t="s">
        <v>214</v>
      </c>
      <c r="BZ975" s="7" t="s">
        <v>214</v>
      </c>
      <c r="CA975" s="25">
        <v>0</v>
      </c>
      <c r="CB975" s="25">
        <v>0</v>
      </c>
      <c r="CC975" s="25">
        <v>0</v>
      </c>
    </row>
    <row r="976" spans="1:81" x14ac:dyDescent="0.25">
      <c r="A976" s="7">
        <v>513</v>
      </c>
      <c r="B976" s="7">
        <v>44657</v>
      </c>
      <c r="C976" s="7" t="s">
        <v>22063</v>
      </c>
      <c r="D976" s="7" t="s">
        <v>22064</v>
      </c>
      <c r="E976" s="7" t="s">
        <v>214</v>
      </c>
      <c r="F976" s="7" t="s">
        <v>237</v>
      </c>
      <c r="H976" s="7" t="s">
        <v>224</v>
      </c>
      <c r="I976" s="8">
        <v>24.5</v>
      </c>
      <c r="J976" s="7" t="s">
        <v>214</v>
      </c>
      <c r="K976" s="8">
        <v>309.68106079101563</v>
      </c>
      <c r="L976" s="8">
        <v>2.9979000091552734</v>
      </c>
      <c r="M976" s="7" t="s">
        <v>239</v>
      </c>
      <c r="N976" s="7" t="s">
        <v>214</v>
      </c>
      <c r="O976" s="7" t="s">
        <v>268</v>
      </c>
      <c r="P976" s="7" t="s">
        <v>240</v>
      </c>
      <c r="Q976" s="7" t="s">
        <v>22065</v>
      </c>
      <c r="R976" s="7" t="s">
        <v>242</v>
      </c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T976" s="7" t="s">
        <v>352</v>
      </c>
      <c r="BU976" s="7" t="s">
        <v>353</v>
      </c>
      <c r="BV976" s="7">
        <v>12.5</v>
      </c>
      <c r="BW976" s="7" t="s">
        <v>245</v>
      </c>
      <c r="BX976" s="9"/>
      <c r="BY976" s="7" t="s">
        <v>214</v>
      </c>
      <c r="CA976" s="25">
        <v>2</v>
      </c>
      <c r="CB976" s="25">
        <v>6</v>
      </c>
      <c r="CC976" s="25">
        <v>10</v>
      </c>
    </row>
    <row r="977" spans="1:81" x14ac:dyDescent="0.25">
      <c r="A977" s="7">
        <v>513</v>
      </c>
      <c r="B977" s="7">
        <v>44657</v>
      </c>
      <c r="C977" s="7" t="s">
        <v>17376</v>
      </c>
      <c r="D977" s="7" t="s">
        <v>17377</v>
      </c>
      <c r="E977" s="7" t="s">
        <v>1856</v>
      </c>
      <c r="F977" s="7" t="s">
        <v>237</v>
      </c>
      <c r="G977" s="7">
        <v>2</v>
      </c>
      <c r="H977" s="7" t="s">
        <v>238</v>
      </c>
      <c r="I977" s="8">
        <v>13.5</v>
      </c>
      <c r="J977" s="7" t="s">
        <v>214</v>
      </c>
      <c r="K977" s="8">
        <v>376.59970092773438</v>
      </c>
      <c r="L977" s="8">
        <v>0.35870000720024109</v>
      </c>
      <c r="M977" s="7" t="s">
        <v>239</v>
      </c>
      <c r="N977" s="7" t="s">
        <v>231</v>
      </c>
      <c r="O977" s="7" t="s">
        <v>214</v>
      </c>
      <c r="P977" s="7" t="s">
        <v>654</v>
      </c>
      <c r="Q977" s="7" t="s">
        <v>17378</v>
      </c>
      <c r="R977" s="7" t="s">
        <v>242</v>
      </c>
      <c r="T977" s="8">
        <v>0.88423961400985718</v>
      </c>
      <c r="U977" s="8">
        <v>0.85743516683578491</v>
      </c>
      <c r="V977" s="8">
        <v>0.88225752115249634</v>
      </c>
      <c r="W977" s="8">
        <v>0.76234769821166992</v>
      </c>
      <c r="X977" s="8">
        <v>0.43415477871894836</v>
      </c>
      <c r="Y977" s="8">
        <v>0.8333745002746582</v>
      </c>
      <c r="Z977" s="8">
        <v>0.74049192667007446</v>
      </c>
      <c r="AA977" s="8">
        <v>0.94700610637664795</v>
      </c>
      <c r="AB977" s="8">
        <v>0.95677226781845093</v>
      </c>
      <c r="AC977" s="8">
        <v>0.9485054612159729</v>
      </c>
      <c r="AD977" s="8">
        <v>0.89788234233856201</v>
      </c>
      <c r="AE977" s="8">
        <v>0.61042046546936035</v>
      </c>
      <c r="AF977" s="8">
        <v>0.95093232393264771</v>
      </c>
      <c r="AG977" s="8">
        <v>0.85606908798217773</v>
      </c>
      <c r="AH977" s="8">
        <v>0.13848517835140228</v>
      </c>
      <c r="AI977" s="8">
        <v>1.4630575180053711</v>
      </c>
      <c r="AJ977" s="8">
        <v>2.1544241905212402</v>
      </c>
      <c r="AK977" s="8">
        <v>1.9184225797653198</v>
      </c>
      <c r="AL977" s="8">
        <v>0.92094087600708008</v>
      </c>
      <c r="AM977" s="8">
        <v>0.36370226740837097</v>
      </c>
      <c r="AN977" s="8">
        <v>1.248626708984375</v>
      </c>
      <c r="AO977" s="8">
        <v>0.52903443574905396</v>
      </c>
      <c r="AP977" s="8">
        <v>0.38584014773368835</v>
      </c>
      <c r="AQ977" s="8"/>
      <c r="AR977" s="8"/>
      <c r="AS977" s="8">
        <v>-0.47596324159451214</v>
      </c>
      <c r="AT977" s="8">
        <v>-0.38391398893126294</v>
      </c>
      <c r="AU977" s="8">
        <v>-0.47391846515981639</v>
      </c>
      <c r="AV977" s="8">
        <v>-0.49081314840351159</v>
      </c>
      <c r="AW977" s="8">
        <v>-0.91063938917104548</v>
      </c>
      <c r="AX977" s="8">
        <v>-0.75301546806291653</v>
      </c>
      <c r="AY977" s="8">
        <v>-0.70784502304130181</v>
      </c>
      <c r="AZ977" s="8">
        <v>-0.64767415541967976</v>
      </c>
      <c r="BA977" s="8">
        <v>-0.70559965213240861</v>
      </c>
      <c r="BB977" s="8">
        <v>-0.80580652867022085</v>
      </c>
      <c r="BC977" s="8">
        <v>-0.90162209669599469</v>
      </c>
      <c r="BD977" s="8">
        <v>-0.88767399634430677</v>
      </c>
      <c r="BE977" s="8">
        <v>-0.69593131129917996</v>
      </c>
      <c r="BF977" s="8">
        <v>-0.66148288097198316</v>
      </c>
      <c r="BG977" s="8">
        <v>28.297807037128266</v>
      </c>
      <c r="BH977" s="8">
        <v>21.618809926669659</v>
      </c>
      <c r="BI977" s="8">
        <v>10.897601135941731</v>
      </c>
      <c r="BJ977" s="8">
        <v>21.173220576881693</v>
      </c>
      <c r="BK977" s="8">
        <v>23.93934457021469</v>
      </c>
      <c r="BL977" s="8">
        <v>21.967637900859433</v>
      </c>
      <c r="BM977" s="8">
        <v>21.31573685794924</v>
      </c>
      <c r="BN977" s="8">
        <v>270.03024425680195</v>
      </c>
      <c r="BO977" s="8">
        <v>295.18332739976108</v>
      </c>
      <c r="BP977" s="8">
        <v>335.55936764148043</v>
      </c>
      <c r="BQ977" s="8">
        <v>296.8614155584284</v>
      </c>
      <c r="BR977" s="8">
        <v>286.44420087224603</v>
      </c>
      <c r="BS977" s="8">
        <v>293.86964229221013</v>
      </c>
      <c r="BT977" s="7" t="s">
        <v>243</v>
      </c>
      <c r="BU977" s="7" t="s">
        <v>244</v>
      </c>
      <c r="BV977" s="7">
        <v>14.5</v>
      </c>
      <c r="BW977" s="7" t="s">
        <v>287</v>
      </c>
      <c r="BX977" s="9">
        <v>1.6499999761581421</v>
      </c>
      <c r="BY977" s="7" t="s">
        <v>231</v>
      </c>
      <c r="BZ977" s="7" t="s">
        <v>214</v>
      </c>
      <c r="CA977" s="25">
        <v>0</v>
      </c>
      <c r="CB977" s="25">
        <v>0</v>
      </c>
      <c r="CC977" s="25">
        <v>0</v>
      </c>
    </row>
    <row r="978" spans="1:81" x14ac:dyDescent="0.25">
      <c r="A978" s="7">
        <v>513</v>
      </c>
      <c r="B978" s="7">
        <v>44657</v>
      </c>
      <c r="C978" s="7" t="s">
        <v>1858</v>
      </c>
      <c r="D978" s="7" t="s">
        <v>1859</v>
      </c>
      <c r="E978" s="7" t="s">
        <v>1856</v>
      </c>
      <c r="F978" s="7" t="s">
        <v>237</v>
      </c>
      <c r="G978" s="7">
        <v>2</v>
      </c>
      <c r="H978" s="7" t="s">
        <v>238</v>
      </c>
      <c r="I978" s="8">
        <v>13.5</v>
      </c>
      <c r="J978" s="7" t="s">
        <v>214</v>
      </c>
      <c r="K978" s="8">
        <v>287.90151977539063</v>
      </c>
      <c r="L978" s="8">
        <v>3.2005517482757568</v>
      </c>
      <c r="M978" s="7" t="s">
        <v>239</v>
      </c>
      <c r="N978" s="7" t="s">
        <v>231</v>
      </c>
      <c r="O978" s="7" t="s">
        <v>268</v>
      </c>
      <c r="P978" s="7" t="s">
        <v>217</v>
      </c>
      <c r="Q978" s="7" t="s">
        <v>1860</v>
      </c>
      <c r="R978" s="7" t="s">
        <v>242</v>
      </c>
      <c r="T978" s="8">
        <v>0.86693590879440308</v>
      </c>
      <c r="U978" s="8">
        <v>0.84881937503814697</v>
      </c>
      <c r="V978" s="8">
        <v>0.86460793018341064</v>
      </c>
      <c r="W978" s="8">
        <v>0.77202361822128296</v>
      </c>
      <c r="X978" s="8">
        <v>0.3945002555847168</v>
      </c>
      <c r="Y978" s="8">
        <v>0.79633373022079468</v>
      </c>
      <c r="Z978" s="8">
        <v>0.70233452320098877</v>
      </c>
      <c r="AA978" s="8">
        <v>0.93331235647201538</v>
      </c>
      <c r="AB978" s="8">
        <v>0.9373098611831665</v>
      </c>
      <c r="AC978" s="8">
        <v>0.94262999296188354</v>
      </c>
      <c r="AD978" s="8">
        <v>0.87007701396942139</v>
      </c>
      <c r="AE978" s="8">
        <v>0.69468820095062256</v>
      </c>
      <c r="AF978" s="8">
        <v>0.91873002052307129</v>
      </c>
      <c r="AG978" s="8">
        <v>0.8219340443611145</v>
      </c>
      <c r="AH978" s="8">
        <v>0.12023058533668518</v>
      </c>
      <c r="AI978" s="8">
        <v>1.2453461885452271</v>
      </c>
      <c r="AJ978" s="8">
        <v>1.8516412973403931</v>
      </c>
      <c r="AK978" s="8">
        <v>1.6322239637374878</v>
      </c>
      <c r="AL978" s="8">
        <v>0.80969393253326416</v>
      </c>
      <c r="AM978" s="8">
        <v>0.28691971302032471</v>
      </c>
      <c r="AN978" s="8">
        <v>1.0358555316925049</v>
      </c>
      <c r="AO978" s="8">
        <v>0.43563148379325867</v>
      </c>
      <c r="AP978" s="8">
        <v>0.22245492041110992</v>
      </c>
      <c r="AQ978" s="8"/>
      <c r="AR978" s="8"/>
      <c r="AS978" s="8">
        <v>-0.99113358114757855</v>
      </c>
      <c r="AT978" s="8">
        <v>-0.74129964841224316</v>
      </c>
      <c r="AU978" s="8">
        <v>-1.0043948918460364</v>
      </c>
      <c r="AV978" s="8">
        <v>-0.86507136606503798</v>
      </c>
      <c r="AW978" s="8">
        <v>-1.4548643926826976</v>
      </c>
      <c r="AX978" s="8">
        <v>-1.1453225478866411</v>
      </c>
      <c r="AY978" s="8">
        <v>-1.3015060034188712</v>
      </c>
      <c r="AZ978" s="8">
        <v>-1.0153909375527572</v>
      </c>
      <c r="BA978" s="8">
        <v>-1.2075207509831971</v>
      </c>
      <c r="BB978" s="8">
        <v>-1.0967573462297537</v>
      </c>
      <c r="BC978" s="8">
        <v>-1.5307593876810246</v>
      </c>
      <c r="BD978" s="8">
        <v>-1.1524329820443742</v>
      </c>
      <c r="BE978" s="8">
        <v>-1.248363167959901</v>
      </c>
      <c r="BF978" s="8">
        <v>-1.0027124713651345</v>
      </c>
      <c r="BG978" s="7">
        <v>6.2074265993910478</v>
      </c>
      <c r="BH978" s="7">
        <v>-2.5292702970277601</v>
      </c>
      <c r="BI978" s="7">
        <v>-16.553524240952456</v>
      </c>
      <c r="BJ978" s="7">
        <v>-3.1121391057705901</v>
      </c>
      <c r="BK978" s="7">
        <v>0.50618659612548722</v>
      </c>
      <c r="BL978" s="7">
        <v>-2.0729736062093727</v>
      </c>
      <c r="BM978" s="7">
        <v>-2.9257156757406064</v>
      </c>
      <c r="BN978" s="7">
        <v>270.03024425680195</v>
      </c>
      <c r="BO978" s="7">
        <v>295.18332739976108</v>
      </c>
      <c r="BP978" s="7">
        <v>335.55936764148043</v>
      </c>
      <c r="BQ978" s="7">
        <v>296.8614155584284</v>
      </c>
      <c r="BR978" s="7">
        <v>286.44420087224603</v>
      </c>
      <c r="BS978" s="7">
        <v>293.86964229221013</v>
      </c>
      <c r="BT978" s="7" t="s">
        <v>243</v>
      </c>
      <c r="BU978" s="7" t="s">
        <v>244</v>
      </c>
      <c r="BV978" s="7">
        <v>13</v>
      </c>
      <c r="BW978" s="7" t="s">
        <v>238</v>
      </c>
      <c r="BX978" s="9">
        <v>1.6499999761581421</v>
      </c>
      <c r="BY978" s="7" t="s">
        <v>231</v>
      </c>
      <c r="BZ978" s="7" t="s">
        <v>214</v>
      </c>
      <c r="CA978" s="25">
        <v>0</v>
      </c>
      <c r="CB978" s="25">
        <v>0</v>
      </c>
      <c r="CC978" s="25">
        <v>0</v>
      </c>
    </row>
    <row r="979" spans="1:81" x14ac:dyDescent="0.25">
      <c r="A979" s="7">
        <v>513</v>
      </c>
      <c r="B979" s="7">
        <v>44657</v>
      </c>
      <c r="C979" s="7" t="s">
        <v>1861</v>
      </c>
      <c r="D979" s="7" t="s">
        <v>1862</v>
      </c>
      <c r="E979" s="7" t="s">
        <v>1856</v>
      </c>
      <c r="F979" s="7" t="s">
        <v>237</v>
      </c>
      <c r="G979" s="7">
        <v>1</v>
      </c>
      <c r="H979" s="7" t="s">
        <v>287</v>
      </c>
      <c r="I979" s="8">
        <v>14.5</v>
      </c>
      <c r="J979" s="7" t="s">
        <v>214</v>
      </c>
      <c r="K979" s="8">
        <v>392.0780029296875</v>
      </c>
      <c r="L979" s="8">
        <v>0.37229999899864197</v>
      </c>
      <c r="M979" s="7" t="s">
        <v>239</v>
      </c>
      <c r="N979" s="7" t="s">
        <v>231</v>
      </c>
      <c r="O979" s="7" t="s">
        <v>268</v>
      </c>
      <c r="P979" s="7" t="s">
        <v>654</v>
      </c>
      <c r="Q979" s="7" t="s">
        <v>1863</v>
      </c>
      <c r="R979" s="7" t="s">
        <v>242</v>
      </c>
      <c r="T979" s="8">
        <v>0.8004908561706543</v>
      </c>
      <c r="U979" s="8">
        <v>0.79982250928878784</v>
      </c>
      <c r="V979" s="8">
        <v>0.7882428765296936</v>
      </c>
      <c r="W979" s="8">
        <v>0.71674889326095581</v>
      </c>
      <c r="X979" s="8">
        <v>0.30240058898925781</v>
      </c>
      <c r="Y979" s="8">
        <v>0.75382083654403687</v>
      </c>
      <c r="Z979" s="8">
        <v>0.69983822107315063</v>
      </c>
      <c r="AA979" s="8">
        <v>0.93651694059371948</v>
      </c>
      <c r="AB979" s="8">
        <v>0.95475912094116211</v>
      </c>
      <c r="AC979" s="8">
        <v>0.93831765651702881</v>
      </c>
      <c r="AD979" s="8">
        <v>0.87999385595321655</v>
      </c>
      <c r="AE979" s="8">
        <v>0.57315921783447266</v>
      </c>
      <c r="AF979" s="8">
        <v>0.90030527114868164</v>
      </c>
      <c r="AG979" s="8">
        <v>0.80271703004837036</v>
      </c>
      <c r="AH979" s="8">
        <v>0.15222902595996857</v>
      </c>
      <c r="AI979" s="8">
        <v>1.455935001373291</v>
      </c>
      <c r="AJ979" s="8">
        <v>2.2091119289398193</v>
      </c>
      <c r="AK979" s="8">
        <v>1.8840965032577515</v>
      </c>
      <c r="AL979" s="8">
        <v>0.95178717374801636</v>
      </c>
      <c r="AM979" s="8">
        <v>0.27846986055374146</v>
      </c>
      <c r="AN979" s="8">
        <v>1.2415229082107544</v>
      </c>
      <c r="AO979" s="8">
        <v>0.54961103200912476</v>
      </c>
      <c r="AP979" s="8">
        <v>0.22336730360984802</v>
      </c>
      <c r="AQ979" s="8"/>
      <c r="AR979" s="8"/>
      <c r="AS979" s="8">
        <v>-1.464632494096184E-2</v>
      </c>
      <c r="AT979" s="8">
        <v>-1.7724102562159522E-2</v>
      </c>
      <c r="AU979" s="8">
        <v>0.15406631017176387</v>
      </c>
      <c r="AV979" s="8">
        <v>-1.9205177330553765E-2</v>
      </c>
      <c r="AW979" s="8">
        <v>-0.15681906329449224</v>
      </c>
      <c r="AX979" s="8">
        <v>-0.10940514043795906</v>
      </c>
      <c r="AY979" s="8">
        <v>1.2646579255000672E-3</v>
      </c>
      <c r="AZ979" s="8">
        <v>-4.8684897850624258E-3</v>
      </c>
      <c r="BA979" s="8">
        <v>0.24227686036063453</v>
      </c>
      <c r="BB979" s="8">
        <v>-9.9470717878789111E-2</v>
      </c>
      <c r="BC979" s="8">
        <v>0.27115546605660945</v>
      </c>
      <c r="BD979" s="8">
        <v>0.19487544230970222</v>
      </c>
      <c r="BE979" s="8">
        <v>8.2882984379842303E-2</v>
      </c>
      <c r="BF979" s="8">
        <v>-9.2996976141369401E-3</v>
      </c>
      <c r="BG979" s="7">
        <v>15.777062418924462</v>
      </c>
      <c r="BH979" s="7">
        <v>8.0860411705713382</v>
      </c>
      <c r="BI979" s="7">
        <v>-8.2690432490247296</v>
      </c>
      <c r="BJ979" s="7">
        <v>8.0468040583131</v>
      </c>
      <c r="BK979" s="7">
        <v>11.557620705597177</v>
      </c>
      <c r="BL979" s="7">
        <v>17.06356857017914</v>
      </c>
      <c r="BM979" s="7">
        <v>8.710342279093414</v>
      </c>
      <c r="BN979" s="7">
        <v>330.21961167659822</v>
      </c>
      <c r="BO979" s="7">
        <v>360.37441419203907</v>
      </c>
      <c r="BP979" s="7">
        <v>424.49910256185581</v>
      </c>
      <c r="BQ979" s="7">
        <v>360.52825427818846</v>
      </c>
      <c r="BR979" s="7">
        <v>346.76311448099403</v>
      </c>
      <c r="BS979" s="7">
        <v>325.1755040511913</v>
      </c>
      <c r="BT979" s="7" t="s">
        <v>243</v>
      </c>
      <c r="BU979" s="7" t="s">
        <v>244</v>
      </c>
      <c r="BV979" s="7">
        <v>12.5</v>
      </c>
      <c r="BW979" s="7" t="s">
        <v>245</v>
      </c>
      <c r="BX979" s="9">
        <v>1.6499999761581421</v>
      </c>
      <c r="BY979" s="7" t="s">
        <v>231</v>
      </c>
      <c r="BZ979" s="7" t="s">
        <v>214</v>
      </c>
      <c r="CA979" s="25">
        <v>0</v>
      </c>
      <c r="CB979" s="25">
        <v>0</v>
      </c>
      <c r="CC979" s="25">
        <v>0</v>
      </c>
    </row>
    <row r="980" spans="1:81" x14ac:dyDescent="0.25">
      <c r="A980" s="7">
        <v>513</v>
      </c>
      <c r="B980" s="7">
        <v>44657</v>
      </c>
      <c r="C980" s="7" t="s">
        <v>1864</v>
      </c>
      <c r="D980" s="7" t="s">
        <v>1864</v>
      </c>
      <c r="E980" s="7" t="s">
        <v>1864</v>
      </c>
      <c r="F980" s="7" t="s">
        <v>360</v>
      </c>
      <c r="G980" s="7">
        <v>2</v>
      </c>
      <c r="H980" s="7" t="s">
        <v>287</v>
      </c>
      <c r="I980" s="8">
        <v>14.5</v>
      </c>
      <c r="J980" s="7" t="s">
        <v>214</v>
      </c>
      <c r="K980" s="8">
        <v>2093.633544921875</v>
      </c>
      <c r="L980" s="8">
        <v>2.2268223762512207</v>
      </c>
      <c r="M980" s="7" t="s">
        <v>349</v>
      </c>
      <c r="N980" s="7" t="s">
        <v>216</v>
      </c>
      <c r="O980" s="7" t="s">
        <v>248</v>
      </c>
      <c r="P980" s="7" t="s">
        <v>469</v>
      </c>
      <c r="Q980" s="7" t="s">
        <v>1865</v>
      </c>
      <c r="R980" s="7" t="s">
        <v>242</v>
      </c>
      <c r="T980" s="8">
        <v>0.52623778581619263</v>
      </c>
      <c r="U980" s="8">
        <v>0.54212009906768799</v>
      </c>
      <c r="V980" s="8">
        <v>0.46221324801445007</v>
      </c>
      <c r="W980" s="8">
        <v>0.51789438724517822</v>
      </c>
      <c r="X980" s="8">
        <v>-0.12791672348976135</v>
      </c>
      <c r="Y980" s="8">
        <v>0.38246601819992065</v>
      </c>
      <c r="Z980" s="8">
        <v>0.32683613896369934</v>
      </c>
      <c r="AA980" s="8">
        <v>0.89206278324127197</v>
      </c>
      <c r="AB980" s="8">
        <v>0.95029646158218384</v>
      </c>
      <c r="AC980" s="8">
        <v>0.91036117076873779</v>
      </c>
      <c r="AD980" s="8">
        <v>0.84212803840637207</v>
      </c>
      <c r="AE980" s="8">
        <v>0.47327938675880432</v>
      </c>
      <c r="AF980" s="8">
        <v>0.775554358959198</v>
      </c>
      <c r="AG980" s="8">
        <v>0.6401253342628479</v>
      </c>
      <c r="AH980" s="8">
        <v>0.95205974578857422</v>
      </c>
      <c r="AI980" s="8">
        <v>5.9859681129455566</v>
      </c>
      <c r="AJ980" s="8">
        <v>9.3645381927490234</v>
      </c>
      <c r="AK980" s="8">
        <v>6.9095888137817383</v>
      </c>
      <c r="AL980" s="8">
        <v>4.301112174987793</v>
      </c>
      <c r="AM980" s="8">
        <v>9.9999997473787516E-5</v>
      </c>
      <c r="AN980" s="8">
        <v>3.9395461082458496</v>
      </c>
      <c r="AO980" s="8">
        <v>1.6052939891815186</v>
      </c>
      <c r="AP980" s="8">
        <v>2.3423671722412109</v>
      </c>
      <c r="AQ980" s="8"/>
      <c r="AR980" s="8"/>
      <c r="AS980" s="8">
        <v>4.4509177925446458E-3</v>
      </c>
      <c r="AT980" s="8">
        <v>-0.47464458734182235</v>
      </c>
      <c r="AU980" s="8">
        <v>-0.51784151202088258</v>
      </c>
      <c r="AV980" s="8">
        <v>-0.62212096660344263</v>
      </c>
      <c r="AW980" s="8">
        <v>-1.3157899140344076E-3</v>
      </c>
      <c r="AX980" s="8">
        <v>-0.48832941314906975</v>
      </c>
      <c r="AY980" s="8">
        <v>-0.82108019205624416</v>
      </c>
      <c r="AZ980" s="8">
        <v>-0.73488592633817917</v>
      </c>
      <c r="BA980" s="8">
        <v>-0.37682586385301925</v>
      </c>
      <c r="BB980" s="8">
        <v>-0.57509972766035222</v>
      </c>
      <c r="BC980" s="8">
        <v>-1.1712547437512677</v>
      </c>
      <c r="BD980" s="8">
        <v>-0.87099176876871942</v>
      </c>
      <c r="BE980" s="8">
        <v>-0.48064453063381724</v>
      </c>
      <c r="BF980" s="8">
        <v>-0.62767873164359755</v>
      </c>
      <c r="BG980" s="7">
        <v>84.227439779155787</v>
      </c>
      <c r="BH980" s="7">
        <v>41.019504603595905</v>
      </c>
      <c r="BI980" s="7">
        <v>79.724288255149432</v>
      </c>
      <c r="BJ980" s="7">
        <v>24.727954074348172</v>
      </c>
      <c r="BK980" s="7">
        <v>47.77681071928756</v>
      </c>
      <c r="BL980" s="7">
        <v>7.3861249624623673</v>
      </c>
      <c r="BM980" s="7">
        <v>47.477020398999876</v>
      </c>
      <c r="BN980" s="7">
        <v>330.21961167659822</v>
      </c>
      <c r="BO980" s="7">
        <v>1234.8354365802184</v>
      </c>
      <c r="BP980" s="7">
        <v>424.49910256185581</v>
      </c>
      <c r="BQ980" s="7">
        <v>1575.9208034484461</v>
      </c>
      <c r="BR980" s="7">
        <v>1093.3622090090405</v>
      </c>
      <c r="BS980" s="7">
        <v>1938.9951550379146</v>
      </c>
      <c r="BT980" s="7" t="s">
        <v>399</v>
      </c>
      <c r="BU980" s="7" t="s">
        <v>400</v>
      </c>
      <c r="BV980" s="7">
        <v>16</v>
      </c>
      <c r="BW980" s="7" t="s">
        <v>430</v>
      </c>
      <c r="BX980" s="9">
        <v>1.9500000476837158</v>
      </c>
      <c r="BY980" s="7" t="s">
        <v>216</v>
      </c>
      <c r="BZ980" s="7" t="s">
        <v>214</v>
      </c>
      <c r="CA980" s="25">
        <v>0</v>
      </c>
      <c r="CB980" s="25">
        <v>0</v>
      </c>
      <c r="CC980" s="25">
        <v>0</v>
      </c>
    </row>
    <row r="981" spans="1:81" x14ac:dyDescent="0.25">
      <c r="A981" s="7">
        <v>513</v>
      </c>
      <c r="B981" s="7">
        <v>44657</v>
      </c>
      <c r="C981" s="7" t="s">
        <v>3120</v>
      </c>
      <c r="D981" s="7" t="s">
        <v>3121</v>
      </c>
      <c r="E981" s="7" t="s">
        <v>3122</v>
      </c>
      <c r="F981" s="7" t="s">
        <v>446</v>
      </c>
      <c r="H981" s="7" t="s">
        <v>238</v>
      </c>
      <c r="I981" s="8">
        <v>13.5</v>
      </c>
      <c r="J981" s="7" t="s">
        <v>214</v>
      </c>
      <c r="K981" s="8">
        <v>431.52374267578125</v>
      </c>
      <c r="L981" s="8">
        <v>5.7778000831604004</v>
      </c>
      <c r="M981" s="7" t="s">
        <v>289</v>
      </c>
      <c r="N981" s="7" t="s">
        <v>295</v>
      </c>
      <c r="O981" s="7" t="s">
        <v>290</v>
      </c>
      <c r="P981" s="7" t="s">
        <v>257</v>
      </c>
      <c r="Q981" s="7" t="s">
        <v>3123</v>
      </c>
      <c r="R981" s="7" t="s">
        <v>291</v>
      </c>
      <c r="T981" s="8">
        <v>0.86831915378570557</v>
      </c>
      <c r="U981" s="8">
        <v>0.89286887645721436</v>
      </c>
      <c r="V981" s="8">
        <v>0.86447250843048096</v>
      </c>
      <c r="W981" s="8">
        <v>0.75383907556533813</v>
      </c>
      <c r="X981" s="8">
        <v>0.41778841614723206</v>
      </c>
      <c r="Y981" s="8">
        <v>0.82178717851638794</v>
      </c>
      <c r="Z981" s="8">
        <v>0.72465324401855469</v>
      </c>
      <c r="AA981" s="8">
        <v>0.9443545937538147</v>
      </c>
      <c r="AB981" s="8">
        <v>0.95523679256439209</v>
      </c>
      <c r="AC981" s="8">
        <v>0.95157694816589355</v>
      </c>
      <c r="AD981" s="8">
        <v>0.84283524751663208</v>
      </c>
      <c r="AE981" s="8">
        <v>0.8249201774597168</v>
      </c>
      <c r="AF981" s="8">
        <v>0.87856441736221313</v>
      </c>
      <c r="AG981" s="8">
        <v>0.83819526433944702</v>
      </c>
      <c r="AH981" s="8">
        <v>0.11372391879558563</v>
      </c>
      <c r="AI981" s="8">
        <v>1.1798298358917236</v>
      </c>
      <c r="AJ981" s="8">
        <v>1.8423244953155518</v>
      </c>
      <c r="AK981" s="8">
        <v>1.5436491966247559</v>
      </c>
      <c r="AL981" s="8">
        <v>0.74783504009246826</v>
      </c>
      <c r="AM981" s="8">
        <v>0.28741294145584106</v>
      </c>
      <c r="AN981" s="8">
        <v>1.0111143589019775</v>
      </c>
      <c r="AO981" s="8">
        <v>0.42515018582344055</v>
      </c>
      <c r="AP981" s="8">
        <v>0.15814465284347534</v>
      </c>
      <c r="AQ981" s="8"/>
      <c r="AR981" s="8"/>
      <c r="AS981" s="8">
        <v>2.3953840447697026</v>
      </c>
      <c r="AT981" s="8">
        <v>1.5908083529506278</v>
      </c>
      <c r="AU981" s="8">
        <v>2.4015567955046739</v>
      </c>
      <c r="AV981" s="8">
        <v>1.6937040586568206</v>
      </c>
      <c r="AW981" s="8">
        <v>2.7176110787967436</v>
      </c>
      <c r="AX981" s="8">
        <v>1.8505863334538664</v>
      </c>
      <c r="AY981" s="8">
        <v>2.3809894089511983</v>
      </c>
      <c r="AZ981" s="8">
        <v>1.550178724285707</v>
      </c>
      <c r="BA981" s="8">
        <v>2.7533158743613506</v>
      </c>
      <c r="BB981" s="8">
        <v>1.8267166795464194</v>
      </c>
      <c r="BC981" s="8">
        <v>2.6514952866105492</v>
      </c>
      <c r="BD981" s="8">
        <v>2.0621160244837662</v>
      </c>
      <c r="BE981" s="8">
        <v>2.5500587481657031</v>
      </c>
      <c r="BF981" s="8">
        <v>1.7623516955628677</v>
      </c>
      <c r="BG981" s="8">
        <v>37.42401227278819</v>
      </c>
      <c r="BH981" s="8">
        <v>30.894308864619465</v>
      </c>
      <c r="BI981" s="8">
        <v>43.160683649478386</v>
      </c>
      <c r="BJ981" s="8">
        <v>37.999768639722433</v>
      </c>
      <c r="BK981" s="8">
        <v>47.725764506814144</v>
      </c>
      <c r="BL981" s="8">
        <v>28.852119092617485</v>
      </c>
      <c r="BM981" s="8">
        <v>37.676109504340019</v>
      </c>
      <c r="BN981" s="8">
        <v>270.03024425680195</v>
      </c>
      <c r="BO981" s="8">
        <v>298.20746478935968</v>
      </c>
      <c r="BP981" s="8">
        <v>245.27514522709814</v>
      </c>
      <c r="BQ981" s="8">
        <v>267.54571883351321</v>
      </c>
      <c r="BR981" s="8">
        <v>225.57573745534725</v>
      </c>
      <c r="BS981" s="8">
        <v>307.01999852604462</v>
      </c>
      <c r="BT981" s="7" t="s">
        <v>297</v>
      </c>
      <c r="BU981" s="7" t="s">
        <v>298</v>
      </c>
      <c r="BV981" s="7">
        <v>13.5</v>
      </c>
      <c r="BW981" s="7" t="s">
        <v>238</v>
      </c>
      <c r="BX981" s="9">
        <v>3</v>
      </c>
      <c r="BY981" s="7" t="s">
        <v>295</v>
      </c>
      <c r="BZ981" s="7" t="s">
        <v>214</v>
      </c>
      <c r="CA981" s="25">
        <v>0</v>
      </c>
      <c r="CB981" s="25">
        <v>0</v>
      </c>
      <c r="CC981" s="25">
        <v>0</v>
      </c>
    </row>
    <row r="982" spans="1:81" x14ac:dyDescent="0.25">
      <c r="A982" s="7">
        <v>513</v>
      </c>
      <c r="B982" s="7">
        <v>44657</v>
      </c>
      <c r="C982" s="7" t="s">
        <v>3124</v>
      </c>
      <c r="D982" s="7" t="s">
        <v>3125</v>
      </c>
      <c r="E982" s="7" t="s">
        <v>3125</v>
      </c>
      <c r="F982" s="7" t="s">
        <v>373</v>
      </c>
      <c r="H982" s="7" t="s">
        <v>255</v>
      </c>
      <c r="I982" s="8">
        <v>11.5</v>
      </c>
      <c r="J982" s="7" t="s">
        <v>214</v>
      </c>
      <c r="K982" s="8">
        <v>246.08000183105469</v>
      </c>
      <c r="L982" s="8">
        <v>5.9114618301391602</v>
      </c>
      <c r="M982" s="7" t="s">
        <v>349</v>
      </c>
      <c r="N982" s="7" t="s">
        <v>295</v>
      </c>
      <c r="O982" s="7" t="s">
        <v>256</v>
      </c>
      <c r="P982" s="7" t="s">
        <v>527</v>
      </c>
      <c r="Q982" s="7" t="s">
        <v>3126</v>
      </c>
      <c r="R982" s="7" t="s">
        <v>242</v>
      </c>
      <c r="T982" s="8">
        <v>0.88456392288208008</v>
      </c>
      <c r="U982" s="8">
        <v>0.87917518615722656</v>
      </c>
      <c r="V982" s="8">
        <v>0.87895673513412476</v>
      </c>
      <c r="W982" s="8">
        <v>0.71660137176513672</v>
      </c>
      <c r="X982" s="8">
        <v>0.42719459533691406</v>
      </c>
      <c r="Y982" s="8">
        <v>0.83504772186279297</v>
      </c>
      <c r="Z982" s="8">
        <v>0.73681545257568359</v>
      </c>
      <c r="AA982" s="8">
        <v>0.95902395248413086</v>
      </c>
      <c r="AB982" s="8">
        <v>0.98066818714141846</v>
      </c>
      <c r="AC982" s="8">
        <v>0.94775974750518799</v>
      </c>
      <c r="AD982" s="8">
        <v>0.80274057388305664</v>
      </c>
      <c r="AE982" s="8">
        <v>0.8200792670249939</v>
      </c>
      <c r="AF982" s="8">
        <v>0.91649973392486572</v>
      </c>
      <c r="AG982" s="8">
        <v>0.85390472412109375</v>
      </c>
      <c r="AH982" s="8">
        <v>8.4801316261291504E-2</v>
      </c>
      <c r="AI982" s="8">
        <v>0.89623105525970459</v>
      </c>
      <c r="AJ982" s="8">
        <v>1.3527098894119263</v>
      </c>
      <c r="AK982" s="8">
        <v>1.1703498363494873</v>
      </c>
      <c r="AL982" s="8">
        <v>0.53009730577468872</v>
      </c>
      <c r="AM982" s="8">
        <v>0.21914242208003998</v>
      </c>
      <c r="AN982" s="8">
        <v>0.76613104343414307</v>
      </c>
      <c r="AO982" s="8">
        <v>0.32234552502632141</v>
      </c>
      <c r="AP982" s="8">
        <v>0.36262845993041992</v>
      </c>
      <c r="AQ982" s="8"/>
      <c r="AR982" s="8"/>
      <c r="AS982" s="7">
        <v>2.2942616849280477</v>
      </c>
      <c r="AT982" s="7">
        <v>1.4746557827279418</v>
      </c>
      <c r="AU982" s="7">
        <v>2.2686087748012471</v>
      </c>
      <c r="AV982" s="7">
        <v>1.4479597573021128</v>
      </c>
      <c r="AW982" s="7">
        <v>1.9946600734497371</v>
      </c>
      <c r="AX982" s="7">
        <v>1.2266321222327228</v>
      </c>
      <c r="AY982" s="7">
        <v>1.9928545969542031</v>
      </c>
      <c r="AZ982" s="7">
        <v>1.2207981966011832</v>
      </c>
      <c r="BA982" s="7">
        <v>1.1504414984687452</v>
      </c>
      <c r="BB982" s="7">
        <v>1.6519408987741013</v>
      </c>
      <c r="BC982" s="7">
        <v>1.2298347848585796</v>
      </c>
      <c r="BD982" s="7">
        <v>1.1095472187390902</v>
      </c>
      <c r="BE982" s="7">
        <v>1.8217769022434267</v>
      </c>
      <c r="BF982" s="7">
        <v>1.3552556627295254</v>
      </c>
      <c r="BG982" s="8">
        <v>26.623805925455645</v>
      </c>
      <c r="BH982" s="8">
        <v>26.257509294286287</v>
      </c>
      <c r="BI982" s="8">
        <v>14.792420647781942</v>
      </c>
      <c r="BJ982" s="8">
        <v>32.841864115240064</v>
      </c>
      <c r="BK982" s="8">
        <v>-37.914140600117527</v>
      </c>
      <c r="BL982" s="8">
        <v>7.1959327242025068</v>
      </c>
      <c r="BM982" s="8">
        <v>11.632898684474819</v>
      </c>
      <c r="BN982" s="8">
        <v>180.56413972219698</v>
      </c>
      <c r="BO982" s="8">
        <v>181.46552247888565</v>
      </c>
      <c r="BP982" s="8">
        <v>209.67881283013557</v>
      </c>
      <c r="BQ982" s="8">
        <v>165.26274201491944</v>
      </c>
      <c r="BR982" s="8">
        <v>339.37911971405254</v>
      </c>
      <c r="BS982" s="8">
        <v>228.3722504515757</v>
      </c>
      <c r="BT982" s="7" t="s">
        <v>476</v>
      </c>
      <c r="BU982" s="7" t="s">
        <v>477</v>
      </c>
      <c r="BV982" s="7">
        <v>11</v>
      </c>
      <c r="BW982" s="7" t="s">
        <v>255</v>
      </c>
      <c r="BX982" s="9">
        <v>1.3999999761581421</v>
      </c>
      <c r="BY982" s="7" t="s">
        <v>295</v>
      </c>
      <c r="BZ982" s="7" t="s">
        <v>214</v>
      </c>
      <c r="CA982" s="25">
        <v>0</v>
      </c>
      <c r="CB982" s="25">
        <v>0</v>
      </c>
      <c r="CC982" s="25">
        <v>1</v>
      </c>
    </row>
    <row r="983" spans="1:81" x14ac:dyDescent="0.25">
      <c r="A983" s="7">
        <v>513</v>
      </c>
      <c r="B983" s="7">
        <v>44657</v>
      </c>
      <c r="C983" s="7" t="s">
        <v>3127</v>
      </c>
      <c r="D983" s="7" t="s">
        <v>3128</v>
      </c>
      <c r="E983" s="7" t="s">
        <v>3128</v>
      </c>
      <c r="F983" s="7" t="s">
        <v>212</v>
      </c>
      <c r="H983" s="7" t="s">
        <v>345</v>
      </c>
      <c r="I983" s="8">
        <v>10.5</v>
      </c>
      <c r="J983" s="7" t="s">
        <v>214</v>
      </c>
      <c r="K983" s="8">
        <v>51.176921844482422</v>
      </c>
      <c r="L983" s="8">
        <v>2.6556999683380127</v>
      </c>
      <c r="M983" s="7" t="s">
        <v>327</v>
      </c>
      <c r="N983" s="7" t="s">
        <v>231</v>
      </c>
      <c r="O983" s="7" t="s">
        <v>374</v>
      </c>
      <c r="P983" s="7" t="s">
        <v>504</v>
      </c>
      <c r="Q983" s="7" t="s">
        <v>3129</v>
      </c>
      <c r="R983" s="7" t="s">
        <v>242</v>
      </c>
      <c r="T983" s="8">
        <v>0.86417442560195923</v>
      </c>
      <c r="U983" s="8">
        <v>0.87513637542724609</v>
      </c>
      <c r="V983" s="8">
        <v>0.85011893510818481</v>
      </c>
      <c r="W983" s="8">
        <v>0.67823946475982666</v>
      </c>
      <c r="X983" s="8">
        <v>0.38283216953277588</v>
      </c>
      <c r="Y983" s="8">
        <v>0.82934862375259399</v>
      </c>
      <c r="Z983" s="8">
        <v>0.71930849552154541</v>
      </c>
      <c r="AA983" s="8">
        <v>0.93097168207168579</v>
      </c>
      <c r="AB983" s="8">
        <v>0.93446838855743408</v>
      </c>
      <c r="AC983" s="8">
        <v>0.94130218029022217</v>
      </c>
      <c r="AD983" s="8">
        <v>0.88452798128128052</v>
      </c>
      <c r="AE983" s="8">
        <v>0.86226755380630493</v>
      </c>
      <c r="AF983" s="8">
        <v>0.87653464078903198</v>
      </c>
      <c r="AG983" s="8">
        <v>0.79192012548446655</v>
      </c>
      <c r="AH983" s="8">
        <v>2.6338484138250351E-2</v>
      </c>
      <c r="AI983" s="8">
        <v>0.27194452285766602</v>
      </c>
      <c r="AJ983" s="8">
        <v>0.41820874810218811</v>
      </c>
      <c r="AK983" s="8">
        <v>0.35157343745231628</v>
      </c>
      <c r="AL983" s="8">
        <v>0.15582931041717529</v>
      </c>
      <c r="AM983" s="8">
        <v>6.0995429754257202E-2</v>
      </c>
      <c r="AN983" s="8">
        <v>0.23632900416851044</v>
      </c>
      <c r="AO983" s="8">
        <v>9.7738631069660187E-2</v>
      </c>
      <c r="AP983" s="8">
        <v>-0.71706897020339966</v>
      </c>
      <c r="AQ983" s="8"/>
      <c r="AR983" s="8"/>
      <c r="AS983" s="8">
        <v>-1.4967822958588792</v>
      </c>
      <c r="AT983" s="8">
        <v>-1.4701497644818811</v>
      </c>
      <c r="AU983" s="8">
        <v>-0.91413592611278993</v>
      </c>
      <c r="AV983" s="8">
        <v>-1.194937872406121</v>
      </c>
      <c r="AW983" s="8">
        <v>-2.7583923168661584</v>
      </c>
      <c r="AX983" s="8">
        <v>-2.5418913710950912</v>
      </c>
      <c r="AY983" s="8">
        <v>-1.5678093265705704</v>
      </c>
      <c r="AZ983" s="8">
        <v>-1.7665122293780604</v>
      </c>
      <c r="BA983" s="8">
        <v>0.20600751630560862</v>
      </c>
      <c r="BB983" s="8">
        <v>-0.14116553920072433</v>
      </c>
      <c r="BC983" s="8">
        <v>0.20600751630560862</v>
      </c>
      <c r="BD983" s="8">
        <v>-0.14116553920072433</v>
      </c>
      <c r="BE983" s="8">
        <v>-1.0541841387995301</v>
      </c>
      <c r="BF983" s="8">
        <v>-1.209303719293767</v>
      </c>
      <c r="BG983" s="8">
        <v>-50</v>
      </c>
      <c r="BH983" s="8">
        <v>-50</v>
      </c>
      <c r="BI983" s="8">
        <v>-50</v>
      </c>
      <c r="BJ983" s="8">
        <v>-50</v>
      </c>
      <c r="BK983" s="8">
        <v>-28.572772811290996</v>
      </c>
      <c r="BL983" s="8">
        <v>-28.572772811290996</v>
      </c>
      <c r="BM983" s="8">
        <v>-42.857590937097001</v>
      </c>
      <c r="BN983" s="8">
        <v>147.65258339942349</v>
      </c>
      <c r="BO983" s="8">
        <v>139.40212108091376</v>
      </c>
      <c r="BP983" s="8">
        <v>165.74755851420014</v>
      </c>
      <c r="BQ983" s="8">
        <v>133.51029163713923</v>
      </c>
      <c r="BR983" s="8">
        <v>65.799587454918338</v>
      </c>
      <c r="BS983" s="8">
        <v>65.799587454918338</v>
      </c>
      <c r="BT983" s="7" t="s">
        <v>259</v>
      </c>
      <c r="BU983" s="7" t="s">
        <v>260</v>
      </c>
      <c r="BV983" s="7">
        <v>10</v>
      </c>
      <c r="BW983" s="7" t="s">
        <v>345</v>
      </c>
      <c r="BX983" s="9">
        <v>1.5499999523162842</v>
      </c>
      <c r="BY983" s="7" t="s">
        <v>231</v>
      </c>
      <c r="BZ983" s="7" t="s">
        <v>214</v>
      </c>
      <c r="CA983" s="25">
        <v>0</v>
      </c>
      <c r="CB983" s="25">
        <v>0</v>
      </c>
      <c r="CC983" s="25">
        <v>0</v>
      </c>
    </row>
    <row r="984" spans="1:81" x14ac:dyDescent="0.25">
      <c r="A984" s="7">
        <v>513</v>
      </c>
      <c r="B984" s="7">
        <v>44657</v>
      </c>
      <c r="C984" s="7" t="s">
        <v>3130</v>
      </c>
      <c r="D984" s="7" t="s">
        <v>3131</v>
      </c>
      <c r="E984" s="7" t="s">
        <v>3131</v>
      </c>
      <c r="F984" s="7" t="s">
        <v>409</v>
      </c>
      <c r="G984" s="7">
        <v>2</v>
      </c>
      <c r="H984" s="7" t="s">
        <v>3132</v>
      </c>
      <c r="I984" s="8">
        <v>3.5</v>
      </c>
      <c r="J984" s="7" t="s">
        <v>214</v>
      </c>
      <c r="K984" s="8">
        <v>47.272212982177734</v>
      </c>
      <c r="L984" s="8">
        <v>6.1955442428588867</v>
      </c>
      <c r="M984" s="7" t="s">
        <v>659</v>
      </c>
      <c r="N984" s="7" t="s">
        <v>231</v>
      </c>
      <c r="O984" s="7" t="s">
        <v>3133</v>
      </c>
      <c r="P984" s="7" t="s">
        <v>217</v>
      </c>
      <c r="Q984" s="7" t="s">
        <v>3134</v>
      </c>
      <c r="R984" s="7" t="s">
        <v>242</v>
      </c>
      <c r="T984" s="8">
        <v>0.57823097705841064</v>
      </c>
      <c r="U984" s="8">
        <v>0.64585626125335693</v>
      </c>
      <c r="V984" s="8">
        <v>0.59497100114822388</v>
      </c>
      <c r="W984" s="8">
        <v>0.50120961666107178</v>
      </c>
      <c r="X984" s="8">
        <v>0.22219318151473999</v>
      </c>
      <c r="Y984" s="8">
        <v>0.53737646341323853</v>
      </c>
      <c r="Z984" s="8">
        <v>0.35845744609832764</v>
      </c>
      <c r="AA984" s="8">
        <v>0.86541599035263062</v>
      </c>
      <c r="AB984" s="8">
        <v>0.85578274726867676</v>
      </c>
      <c r="AC984" s="8">
        <v>0.79103100299835205</v>
      </c>
      <c r="AD984" s="8">
        <v>0.5817263126373291</v>
      </c>
      <c r="AE984" s="8">
        <v>0.67482876777648926</v>
      </c>
      <c r="AF984" s="8">
        <v>0.83250713348388672</v>
      </c>
      <c r="AG984" s="8">
        <v>0.8605847954750061</v>
      </c>
      <c r="AH984" s="8">
        <v>9.3546081334352493E-3</v>
      </c>
      <c r="AI984" s="8">
        <v>6.4627163112163544E-2</v>
      </c>
      <c r="AJ984" s="8">
        <v>0.10961956530809402</v>
      </c>
      <c r="AK984" s="8">
        <v>8.7391063570976257E-2</v>
      </c>
      <c r="AL984" s="8">
        <v>4.0899723768234253E-2</v>
      </c>
      <c r="AM984" s="8">
        <v>1.2573449872434139E-2</v>
      </c>
      <c r="AN984" s="8">
        <v>5.4386783391237259E-2</v>
      </c>
      <c r="AO984" s="8">
        <v>1.7299100756645203E-2</v>
      </c>
      <c r="AP984" s="8">
        <v>-1.0672099888324738E-2</v>
      </c>
      <c r="AQ984" s="8"/>
      <c r="AR984" s="8"/>
      <c r="AS984" s="8">
        <v>0.10462998247751046</v>
      </c>
      <c r="AT984" s="8">
        <v>0.43772920322033965</v>
      </c>
      <c r="AU984" s="8">
        <v>-0.61264489012475287</v>
      </c>
      <c r="AV984" s="8">
        <v>-4.075668436751867E-2</v>
      </c>
      <c r="AW984" s="8">
        <v>-1.0156419622580686</v>
      </c>
      <c r="AX984" s="8">
        <v>-0.42237709780398747</v>
      </c>
      <c r="AY984" s="8">
        <v>-2.4922004331226977</v>
      </c>
      <c r="AZ984" s="8">
        <v>-1.6823852539243553</v>
      </c>
      <c r="BA984" s="8">
        <v>-1.7855728141149607</v>
      </c>
      <c r="BB984" s="8">
        <v>-1.3090774315852276</v>
      </c>
      <c r="BC984" s="8">
        <v>-0.9438619964360232</v>
      </c>
      <c r="BD984" s="8">
        <v>-0.82683781048175087</v>
      </c>
      <c r="BE984" s="8">
        <v>-1.1242153522631655</v>
      </c>
      <c r="BF984" s="8">
        <v>-0.64061751249041676</v>
      </c>
      <c r="BG984" s="7">
        <v>23.633665633815255</v>
      </c>
      <c r="BH984" s="7">
        <v>13.014000248770957</v>
      </c>
      <c r="BI984" s="7">
        <v>32.377792768341422</v>
      </c>
      <c r="BJ984" s="7">
        <v>-5.7349168222179276</v>
      </c>
      <c r="BK984" s="7">
        <v>-5.0717936519427136</v>
      </c>
      <c r="BL984" s="7">
        <v>-0.62422684720287069</v>
      </c>
      <c r="BM984" s="7">
        <v>9.5990868882606879</v>
      </c>
      <c r="BN984" s="7">
        <v>36.10005622826484</v>
      </c>
      <c r="BO984" s="7">
        <v>41.120207067077587</v>
      </c>
      <c r="BP984" s="7">
        <v>31.966513825799236</v>
      </c>
      <c r="BQ984" s="7">
        <v>49.983235076727333</v>
      </c>
      <c r="BR984" s="7">
        <v>49.669762079340664</v>
      </c>
      <c r="BS984" s="7">
        <v>47.567298826879409</v>
      </c>
      <c r="BT984" s="7" t="s">
        <v>259</v>
      </c>
      <c r="BU984" s="7" t="s">
        <v>260</v>
      </c>
      <c r="BV984" s="7">
        <v>3.5</v>
      </c>
      <c r="BW984" s="7" t="s">
        <v>3132</v>
      </c>
      <c r="BX984" s="9">
        <v>1.3999999761581421</v>
      </c>
      <c r="BY984" s="7" t="s">
        <v>231</v>
      </c>
      <c r="BZ984" s="7" t="s">
        <v>214</v>
      </c>
      <c r="CA984" s="25">
        <v>0</v>
      </c>
      <c r="CB984" s="25">
        <v>0</v>
      </c>
      <c r="CC984" s="25">
        <v>0</v>
      </c>
    </row>
    <row r="985" spans="1:81" x14ac:dyDescent="0.25">
      <c r="A985" s="7">
        <v>513</v>
      </c>
      <c r="B985" s="7">
        <v>44657</v>
      </c>
      <c r="C985" s="7" t="s">
        <v>17990</v>
      </c>
      <c r="D985" s="7" t="s">
        <v>17961</v>
      </c>
      <c r="E985" s="7" t="s">
        <v>17961</v>
      </c>
      <c r="F985" s="7" t="s">
        <v>331</v>
      </c>
      <c r="H985" s="7" t="s">
        <v>224</v>
      </c>
      <c r="I985" s="8">
        <v>24.5</v>
      </c>
      <c r="J985" s="7" t="s">
        <v>214</v>
      </c>
      <c r="K985" s="8">
        <v>72.362258911132813</v>
      </c>
      <c r="L985" s="8">
        <v>5.556666374206543</v>
      </c>
      <c r="M985" s="7" t="s">
        <v>17991</v>
      </c>
      <c r="N985" s="7" t="s">
        <v>214</v>
      </c>
      <c r="O985" s="7" t="s">
        <v>256</v>
      </c>
      <c r="P985" s="7" t="s">
        <v>249</v>
      </c>
      <c r="Q985" s="7" t="s">
        <v>17992</v>
      </c>
      <c r="R985" s="7" t="s">
        <v>337</v>
      </c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7" t="s">
        <v>214</v>
      </c>
      <c r="BU985" s="7" t="s">
        <v>214</v>
      </c>
      <c r="BV985" s="7">
        <v>12</v>
      </c>
      <c r="BW985" s="7" t="s">
        <v>245</v>
      </c>
      <c r="BX985" s="9"/>
      <c r="BY985" s="7" t="s">
        <v>214</v>
      </c>
      <c r="CA985" s="25">
        <v>0</v>
      </c>
      <c r="CB985" s="25">
        <v>0</v>
      </c>
      <c r="CC985" s="25">
        <v>0</v>
      </c>
    </row>
    <row r="986" spans="1:81" x14ac:dyDescent="0.25">
      <c r="A986" s="7">
        <v>513</v>
      </c>
      <c r="B986" s="7">
        <v>44657</v>
      </c>
      <c r="C986" s="7" t="s">
        <v>3135</v>
      </c>
      <c r="D986" s="7" t="s">
        <v>3136</v>
      </c>
      <c r="E986" s="7" t="s">
        <v>3136</v>
      </c>
      <c r="F986" s="7" t="s">
        <v>223</v>
      </c>
      <c r="G986" s="7">
        <v>2</v>
      </c>
      <c r="H986" s="7" t="s">
        <v>213</v>
      </c>
      <c r="I986" s="8">
        <v>9.5</v>
      </c>
      <c r="J986" s="7" t="s">
        <v>214</v>
      </c>
      <c r="K986" s="8">
        <v>96.337303161621094</v>
      </c>
      <c r="L986" s="8">
        <v>6.1339082717895508</v>
      </c>
      <c r="M986" s="7" t="s">
        <v>761</v>
      </c>
      <c r="N986" s="7" t="s">
        <v>231</v>
      </c>
      <c r="O986" s="7" t="s">
        <v>343</v>
      </c>
      <c r="P986" s="7" t="s">
        <v>217</v>
      </c>
      <c r="Q986" s="7" t="s">
        <v>3137</v>
      </c>
      <c r="R986" s="7" t="s">
        <v>242</v>
      </c>
      <c r="T986" s="8">
        <v>0.50119727849960327</v>
      </c>
      <c r="U986" s="8">
        <v>0.57018989324569702</v>
      </c>
      <c r="V986" s="8">
        <v>0.54001057147979736</v>
      </c>
      <c r="W986" s="8">
        <v>0.4789709746837616</v>
      </c>
      <c r="X986" s="8">
        <v>0.30347150564193726</v>
      </c>
      <c r="Y986" s="8">
        <v>0.42334240674972534</v>
      </c>
      <c r="Z986" s="8">
        <v>0.26027056574821472</v>
      </c>
      <c r="AA986" s="8">
        <v>0.84884995222091675</v>
      </c>
      <c r="AB986" s="8">
        <v>0.82952708005905151</v>
      </c>
      <c r="AC986" s="8">
        <v>0.81971085071563721</v>
      </c>
      <c r="AD986" s="8">
        <v>0.5033801794052124</v>
      </c>
      <c r="AE986" s="8">
        <v>0.59089034795761108</v>
      </c>
      <c r="AF986" s="8">
        <v>0.92897295951843262</v>
      </c>
      <c r="AG986" s="8">
        <v>0.84530234336853027</v>
      </c>
      <c r="AH986" s="8">
        <v>2.6837648823857307E-2</v>
      </c>
      <c r="AI986" s="8">
        <v>0.16070941090583801</v>
      </c>
      <c r="AJ986" s="8">
        <v>0.27764549851417542</v>
      </c>
      <c r="AK986" s="8">
        <v>0.22755812108516693</v>
      </c>
      <c r="AL986" s="8">
        <v>0.11213185638189316</v>
      </c>
      <c r="AM986" s="8">
        <v>4.9267496913671494E-2</v>
      </c>
      <c r="AN986" s="8">
        <v>0.12292080372571945</v>
      </c>
      <c r="AO986" s="8">
        <v>3.6035440862178802E-2</v>
      </c>
      <c r="AP986" s="8">
        <v>-0.42352274060249329</v>
      </c>
      <c r="AQ986" s="8"/>
      <c r="AR986" s="8"/>
      <c r="AS986" s="8">
        <v>1.8457221132181678</v>
      </c>
      <c r="AT986" s="8">
        <v>1.8931714165099602</v>
      </c>
      <c r="AU986" s="8">
        <v>2.4108037610651607</v>
      </c>
      <c r="AV986" s="8">
        <v>2.0561227203927768</v>
      </c>
      <c r="AW986" s="8">
        <v>-0.32125602711799783</v>
      </c>
      <c r="AX986" s="8">
        <v>0.21617421288815122</v>
      </c>
      <c r="AY986" s="8">
        <v>-0.3341817283904302</v>
      </c>
      <c r="AZ986" s="8">
        <v>-0.29977428277068507</v>
      </c>
      <c r="BA986" s="8">
        <v>-3.1208978058435646</v>
      </c>
      <c r="BB986" s="8">
        <v>-2.8096929334616458</v>
      </c>
      <c r="BC986" s="8">
        <v>-0.89879723184136429</v>
      </c>
      <c r="BD986" s="8">
        <v>-1.1421684744125888</v>
      </c>
      <c r="BE986" s="8">
        <v>-6.9767819818338073E-2</v>
      </c>
      <c r="BF986" s="8">
        <v>-1.4361223475671925E-2</v>
      </c>
      <c r="BG986" s="8">
        <v>-25.330309532489558</v>
      </c>
      <c r="BH986" s="8">
        <v>-37.259390789937392</v>
      </c>
      <c r="BI986" s="8">
        <v>-36.001984695257519</v>
      </c>
      <c r="BJ986" s="8">
        <v>-26.768873928474207</v>
      </c>
      <c r="BK986" s="8">
        <v>-3.7467110900693092</v>
      </c>
      <c r="BL986" s="8">
        <v>-18.5046723150828</v>
      </c>
      <c r="BM986" s="8">
        <v>-24.601990391885128</v>
      </c>
      <c r="BN986" s="8">
        <v>120.73984024771256</v>
      </c>
      <c r="BO986" s="8">
        <v>132.23199542309621</v>
      </c>
      <c r="BP986" s="8">
        <v>131.02064430169176</v>
      </c>
      <c r="BQ986" s="8">
        <v>122.12571439104744</v>
      </c>
      <c r="BR986" s="8">
        <v>99.946783583051243</v>
      </c>
      <c r="BS986" s="8">
        <v>114.16420542886698</v>
      </c>
      <c r="BT986" s="7" t="s">
        <v>259</v>
      </c>
      <c r="BU986" s="7" t="s">
        <v>260</v>
      </c>
      <c r="BV986" s="7">
        <v>9.5</v>
      </c>
      <c r="BW986" s="7" t="s">
        <v>213</v>
      </c>
      <c r="BX986" s="9">
        <v>1.9500000476837158</v>
      </c>
      <c r="BY986" s="7" t="s">
        <v>231</v>
      </c>
      <c r="BZ986" s="7" t="s">
        <v>214</v>
      </c>
      <c r="CA986" s="25">
        <v>0</v>
      </c>
      <c r="CB986" s="25">
        <v>0</v>
      </c>
      <c r="CC986" s="25">
        <v>0</v>
      </c>
    </row>
    <row r="987" spans="1:81" x14ac:dyDescent="0.25">
      <c r="A987" s="7">
        <v>513</v>
      </c>
      <c r="B987" s="7">
        <v>44657</v>
      </c>
      <c r="C987" s="7" t="s">
        <v>3138</v>
      </c>
      <c r="D987" s="7" t="s">
        <v>3139</v>
      </c>
      <c r="E987" s="7" t="s">
        <v>3139</v>
      </c>
      <c r="F987" s="7" t="s">
        <v>223</v>
      </c>
      <c r="G987" s="7">
        <v>2</v>
      </c>
      <c r="H987" s="7" t="s">
        <v>345</v>
      </c>
      <c r="I987" s="8">
        <v>10.5</v>
      </c>
      <c r="J987" s="7" t="s">
        <v>214</v>
      </c>
      <c r="K987" s="8">
        <v>158.80389404296875</v>
      </c>
      <c r="L987" s="8">
        <v>8.6576995849609375</v>
      </c>
      <c r="M987" s="7" t="s">
        <v>761</v>
      </c>
      <c r="N987" s="7" t="s">
        <v>231</v>
      </c>
      <c r="O987" s="7" t="s">
        <v>374</v>
      </c>
      <c r="P987" s="7" t="s">
        <v>269</v>
      </c>
      <c r="Q987" s="7" t="s">
        <v>3140</v>
      </c>
      <c r="R987" s="7" t="s">
        <v>242</v>
      </c>
      <c r="T987" s="8">
        <v>0.67205715179443359</v>
      </c>
      <c r="U987" s="8">
        <v>0.74282300472259521</v>
      </c>
      <c r="V987" s="8">
        <v>0.63246214389801025</v>
      </c>
      <c r="W987" s="8">
        <v>0.59928661584854126</v>
      </c>
      <c r="X987" s="8">
        <v>0.26734668016433716</v>
      </c>
      <c r="Y987" s="8">
        <v>0.60169684886932373</v>
      </c>
      <c r="Z987" s="8">
        <v>0.45610582828521729</v>
      </c>
      <c r="AA987" s="8">
        <v>0.90062445402145386</v>
      </c>
      <c r="AB987" s="8">
        <v>0.95245116949081421</v>
      </c>
      <c r="AC987" s="8">
        <v>0.90434712171554565</v>
      </c>
      <c r="AD987" s="8">
        <v>0.55439859628677368</v>
      </c>
      <c r="AE987" s="8">
        <v>0.79863399267196655</v>
      </c>
      <c r="AF987" s="8">
        <v>0.91475927829742432</v>
      </c>
      <c r="AG987" s="8">
        <v>0.81783598661422729</v>
      </c>
      <c r="AH987" s="8">
        <v>2.3075016215443611E-2</v>
      </c>
      <c r="AI987" s="8">
        <v>0.1852833479642868</v>
      </c>
      <c r="AJ987" s="8">
        <v>0.3109954297542572</v>
      </c>
      <c r="AK987" s="8">
        <v>0.22915120422840118</v>
      </c>
      <c r="AL987" s="8">
        <v>0.12062905728816986</v>
      </c>
      <c r="AM987" s="8">
        <v>3.7317704409360886E-2</v>
      </c>
      <c r="AN987" s="8">
        <v>0.15021346509456635</v>
      </c>
      <c r="AO987" s="8">
        <v>5.4296016693115234E-2</v>
      </c>
      <c r="AP987" s="8">
        <v>-0.8699689507484436</v>
      </c>
      <c r="AQ987" s="8"/>
      <c r="AR987" s="8"/>
      <c r="AS987" s="8">
        <v>4.8244024625379547</v>
      </c>
      <c r="AT987" s="8">
        <v>3.4704099222181659</v>
      </c>
      <c r="AU987" s="8">
        <v>-0.47448902374831675</v>
      </c>
      <c r="AV987" s="8">
        <v>3.4904280010273636</v>
      </c>
      <c r="AW987" s="8">
        <v>3.9854514263643313</v>
      </c>
      <c r="AX987" s="8">
        <v>3.0160327540259364</v>
      </c>
      <c r="AY987" s="8">
        <v>-0.59032361884823881</v>
      </c>
      <c r="AZ987" s="8">
        <v>3.0476092474512622</v>
      </c>
      <c r="BA987" s="8">
        <v>2.7512648437898637</v>
      </c>
      <c r="BB987" s="8">
        <v>1.9148410340760125</v>
      </c>
      <c r="BC987" s="8">
        <v>-0.80918025227344248</v>
      </c>
      <c r="BD987" s="8">
        <v>1.5223652545277178</v>
      </c>
      <c r="BE987" s="8">
        <v>1.6145209729703585</v>
      </c>
      <c r="BF987" s="8">
        <v>2.743614368887743</v>
      </c>
      <c r="BG987" s="8">
        <v>7.0220637288201297</v>
      </c>
      <c r="BH987" s="8">
        <v>-1.2136993402067042</v>
      </c>
      <c r="BI987" s="8">
        <v>-4.3724774591185955</v>
      </c>
      <c r="BJ987" s="8">
        <v>8.8839463345210277</v>
      </c>
      <c r="BK987" s="8">
        <v>21.653035011585121</v>
      </c>
      <c r="BL987" s="8">
        <v>6.824776092572443</v>
      </c>
      <c r="BM987" s="8">
        <v>6.4662740613622374</v>
      </c>
      <c r="BN987" s="8">
        <v>147.65258339942349</v>
      </c>
      <c r="BO987" s="8">
        <v>160.73129585719082</v>
      </c>
      <c r="BP987" s="8">
        <v>165.74755851420014</v>
      </c>
      <c r="BQ987" s="8">
        <v>144.69584131906177</v>
      </c>
      <c r="BR987" s="8">
        <v>124.41803126608418</v>
      </c>
      <c r="BS987" s="8">
        <v>147.96588384825014</v>
      </c>
      <c r="BT987" s="7" t="s">
        <v>259</v>
      </c>
      <c r="BU987" s="7" t="s">
        <v>260</v>
      </c>
      <c r="BV987" s="7">
        <v>10.5</v>
      </c>
      <c r="BW987" s="7" t="s">
        <v>345</v>
      </c>
      <c r="BX987" s="9">
        <v>1.6499999761581421</v>
      </c>
      <c r="BY987" s="7" t="s">
        <v>231</v>
      </c>
      <c r="BZ987" s="7" t="s">
        <v>214</v>
      </c>
      <c r="CA987" s="25">
        <v>0</v>
      </c>
      <c r="CB987" s="25">
        <v>0</v>
      </c>
      <c r="CC987" s="25">
        <v>0</v>
      </c>
    </row>
    <row r="988" spans="1:81" x14ac:dyDescent="0.25">
      <c r="A988" s="7">
        <v>513</v>
      </c>
      <c r="B988" s="7">
        <v>44657</v>
      </c>
      <c r="C988" s="7" t="s">
        <v>3141</v>
      </c>
      <c r="D988" s="7" t="s">
        <v>3142</v>
      </c>
      <c r="E988" s="7" t="s">
        <v>3142</v>
      </c>
      <c r="F988" s="7" t="s">
        <v>223</v>
      </c>
      <c r="H988" s="7" t="s">
        <v>213</v>
      </c>
      <c r="I988" s="8">
        <v>9.5</v>
      </c>
      <c r="J988" s="7" t="s">
        <v>214</v>
      </c>
      <c r="K988" s="8">
        <v>120.62931060791016</v>
      </c>
      <c r="L988" s="8">
        <v>20.550300598144531</v>
      </c>
      <c r="M988" s="7" t="s">
        <v>761</v>
      </c>
      <c r="N988" s="7" t="s">
        <v>295</v>
      </c>
      <c r="O988" s="7" t="s">
        <v>343</v>
      </c>
      <c r="P988" s="7" t="s">
        <v>217</v>
      </c>
      <c r="Q988" s="7" t="s">
        <v>3143</v>
      </c>
      <c r="R988" s="7" t="s">
        <v>242</v>
      </c>
      <c r="T988" s="8">
        <v>0.63625431060791016</v>
      </c>
      <c r="U988" s="8">
        <v>0.67506492137908936</v>
      </c>
      <c r="V988" s="8">
        <v>0.6381758451461792</v>
      </c>
      <c r="W988" s="8">
        <v>0.50099468231201172</v>
      </c>
      <c r="X988" s="8">
        <v>0.30480882525444031</v>
      </c>
      <c r="Y988" s="8">
        <v>0.58721441030502319</v>
      </c>
      <c r="Z988" s="8">
        <v>0.41903918981552124</v>
      </c>
      <c r="AA988" s="8">
        <v>0.84880721569061279</v>
      </c>
      <c r="AB988" s="8">
        <v>0.82677066326141357</v>
      </c>
      <c r="AC988" s="8">
        <v>0.82183724641799927</v>
      </c>
      <c r="AD988" s="8">
        <v>0.64766585826873779</v>
      </c>
      <c r="AE988" s="8">
        <v>0.72636443376541138</v>
      </c>
      <c r="AF988" s="8">
        <v>0.84992378950119019</v>
      </c>
      <c r="AG988" s="8">
        <v>0.82747876644134521</v>
      </c>
      <c r="AH988" s="8">
        <v>2.8182867914438248E-2</v>
      </c>
      <c r="AI988" s="8">
        <v>0.21424172818660736</v>
      </c>
      <c r="AJ988" s="8">
        <v>0.34518930315971375</v>
      </c>
      <c r="AK988" s="8">
        <v>0.28240421414375305</v>
      </c>
      <c r="AL988" s="8">
        <v>0.12316679954528809</v>
      </c>
      <c r="AM988" s="8">
        <v>5.1964990794658661E-2</v>
      </c>
      <c r="AN988" s="8">
        <v>0.17904862761497498</v>
      </c>
      <c r="AO988" s="8">
        <v>6.0925643891096115E-2</v>
      </c>
      <c r="AP988" s="8">
        <v>-0.36699056625366211</v>
      </c>
      <c r="AQ988" s="8"/>
      <c r="AR988" s="8"/>
      <c r="AS988" s="8">
        <v>1.1764320383927098</v>
      </c>
      <c r="AT988" s="8">
        <v>1.8226639628101644</v>
      </c>
      <c r="AU988" s="8">
        <v>1.598496764049939</v>
      </c>
      <c r="AV988" s="8">
        <v>1.9198292427287493</v>
      </c>
      <c r="AW988" s="8">
        <v>-7.3383220071095115E-2</v>
      </c>
      <c r="AX988" s="8">
        <v>0.83202897282522692</v>
      </c>
      <c r="AY988" s="8">
        <v>-8.2390326333565411E-2</v>
      </c>
      <c r="AZ988" s="8">
        <v>0.35708194193773563</v>
      </c>
      <c r="BA988" s="8">
        <v>-0.77923719354287302</v>
      </c>
      <c r="BB988" s="8">
        <v>-0.10957383357416452</v>
      </c>
      <c r="BC988" s="8">
        <v>-0.69335502327652043</v>
      </c>
      <c r="BD988" s="8">
        <v>-4.6131293349293868E-2</v>
      </c>
      <c r="BE988" s="8">
        <v>0.1910938398697658</v>
      </c>
      <c r="BF988" s="8">
        <v>0.79598316556306958</v>
      </c>
      <c r="BG988" s="7">
        <v>-9.1627515108388735E-2</v>
      </c>
      <c r="BH988" s="7">
        <v>-9.618462342787538</v>
      </c>
      <c r="BI988" s="7">
        <v>-8.6142693193010764</v>
      </c>
      <c r="BJ988" s="7">
        <v>-1.240497666442899</v>
      </c>
      <c r="BK988" s="7">
        <v>17.145523687924214</v>
      </c>
      <c r="BL988" s="7">
        <v>5.3594811629630872</v>
      </c>
      <c r="BM988" s="7">
        <v>0.49002466787456644</v>
      </c>
      <c r="BN988" s="7">
        <v>120.73984024771256</v>
      </c>
      <c r="BO988" s="7">
        <v>132.23199542309621</v>
      </c>
      <c r="BP988" s="7">
        <v>131.02064430169176</v>
      </c>
      <c r="BQ988" s="7">
        <v>122.12571439104744</v>
      </c>
      <c r="BR988" s="7">
        <v>99.946783583051243</v>
      </c>
      <c r="BS988" s="7">
        <v>114.16420542886698</v>
      </c>
      <c r="BT988" s="7" t="s">
        <v>259</v>
      </c>
      <c r="BU988" s="7" t="s">
        <v>260</v>
      </c>
      <c r="BV988" s="7">
        <v>9.5</v>
      </c>
      <c r="BW988" s="7" t="s">
        <v>213</v>
      </c>
      <c r="BX988" s="9">
        <v>1.5499999523162842</v>
      </c>
      <c r="BY988" s="7" t="s">
        <v>295</v>
      </c>
      <c r="BZ988" s="7" t="s">
        <v>214</v>
      </c>
      <c r="CA988" s="25">
        <v>0</v>
      </c>
      <c r="CB988" s="25">
        <v>0</v>
      </c>
      <c r="CC988" s="25">
        <v>0</v>
      </c>
    </row>
    <row r="989" spans="1:81" x14ac:dyDescent="0.25">
      <c r="A989" s="7">
        <v>513</v>
      </c>
      <c r="B989" s="7">
        <v>44657</v>
      </c>
      <c r="C989" s="7" t="s">
        <v>3144</v>
      </c>
      <c r="D989" s="7" t="s">
        <v>3145</v>
      </c>
      <c r="E989" s="7" t="s">
        <v>3145</v>
      </c>
      <c r="F989" s="7" t="s">
        <v>409</v>
      </c>
      <c r="H989" s="7" t="s">
        <v>224</v>
      </c>
      <c r="I989" s="8">
        <v>24.5</v>
      </c>
      <c r="J989" s="7" t="s">
        <v>214</v>
      </c>
      <c r="K989" s="8">
        <v>425.1815185546875</v>
      </c>
      <c r="L989" s="8">
        <v>0.55849999189376831</v>
      </c>
      <c r="M989" s="7" t="s">
        <v>349</v>
      </c>
      <c r="N989" s="7" t="s">
        <v>214</v>
      </c>
      <c r="O989" s="7" t="s">
        <v>290</v>
      </c>
      <c r="P989" s="7" t="s">
        <v>249</v>
      </c>
      <c r="Q989" s="7" t="s">
        <v>3146</v>
      </c>
      <c r="R989" s="7" t="s">
        <v>242</v>
      </c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>
        <v>0.79637022318608131</v>
      </c>
      <c r="AT989" s="8">
        <v>2.2134559426505822</v>
      </c>
      <c r="AU989" s="8">
        <v>-1.6809389929061676</v>
      </c>
      <c r="AV989" s="8">
        <v>-0.95246393612447455</v>
      </c>
      <c r="AW989" s="8">
        <v>1.5005828371482479</v>
      </c>
      <c r="AX989" s="8">
        <v>1.9527129375220242</v>
      </c>
      <c r="AY989" s="8">
        <v>0.85499615152761332</v>
      </c>
      <c r="AZ989" s="8">
        <v>1.1454134421770126</v>
      </c>
      <c r="BA989" s="8">
        <v>-0.4401644213380968</v>
      </c>
      <c r="BB989" s="8">
        <v>0.25758559407697063</v>
      </c>
      <c r="BC989" s="8">
        <v>0.71370322078407356</v>
      </c>
      <c r="BD989" s="8">
        <v>1.4865515032632053</v>
      </c>
      <c r="BE989" s="8">
        <v>0.29075816973362528</v>
      </c>
      <c r="BF989" s="8">
        <v>1.0172092472608867</v>
      </c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7" t="s">
        <v>352</v>
      </c>
      <c r="BU989" s="7" t="s">
        <v>353</v>
      </c>
      <c r="BV989" s="7">
        <v>13.5</v>
      </c>
      <c r="BW989" s="7" t="s">
        <v>238</v>
      </c>
      <c r="BX989" s="9">
        <v>0</v>
      </c>
      <c r="BY989" s="7" t="s">
        <v>214</v>
      </c>
      <c r="BZ989" s="7" t="s">
        <v>214</v>
      </c>
      <c r="CA989" s="25">
        <v>0</v>
      </c>
      <c r="CB989" s="25">
        <v>0</v>
      </c>
      <c r="CC989" s="25">
        <v>0</v>
      </c>
    </row>
    <row r="990" spans="1:81" x14ac:dyDescent="0.25">
      <c r="A990" s="7">
        <v>513</v>
      </c>
      <c r="B990" s="7">
        <v>44657</v>
      </c>
      <c r="C990" s="7" t="s">
        <v>3147</v>
      </c>
      <c r="D990" s="7" t="s">
        <v>3148</v>
      </c>
      <c r="E990" s="7" t="s">
        <v>3148</v>
      </c>
      <c r="F990" s="7" t="s">
        <v>223</v>
      </c>
      <c r="H990" s="7" t="s">
        <v>224</v>
      </c>
      <c r="I990" s="8">
        <v>24.5</v>
      </c>
      <c r="J990" s="7" t="s">
        <v>214</v>
      </c>
      <c r="K990" s="8">
        <v>410.1085205078125</v>
      </c>
      <c r="L990" s="8">
        <v>3.4530377388000488</v>
      </c>
      <c r="M990" s="7" t="s">
        <v>659</v>
      </c>
      <c r="N990" s="7" t="s">
        <v>214</v>
      </c>
      <c r="O990" s="7" t="s">
        <v>248</v>
      </c>
      <c r="P990" s="7" t="s">
        <v>233</v>
      </c>
      <c r="Q990" s="7" t="s">
        <v>3149</v>
      </c>
      <c r="R990" s="7" t="s">
        <v>242</v>
      </c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7">
        <v>0.89969758294866398</v>
      </c>
      <c r="AT990" s="7">
        <v>2.511400340692068</v>
      </c>
      <c r="AU990" s="7">
        <v>2.8435234491895121</v>
      </c>
      <c r="AV990" s="7">
        <v>2.3252255088223301</v>
      </c>
      <c r="AW990" s="7">
        <v>1.5504602012674518</v>
      </c>
      <c r="AX990" s="7">
        <v>1.9712659303173348</v>
      </c>
      <c r="AY990" s="7">
        <v>1.6662676906212142</v>
      </c>
      <c r="AZ990" s="7">
        <v>1.6090538530058482</v>
      </c>
      <c r="BA990" s="7">
        <v>2.4437009540622636</v>
      </c>
      <c r="BB990" s="7">
        <v>3.3767921708438813</v>
      </c>
      <c r="BC990" s="7">
        <v>2.4437009540622636</v>
      </c>
      <c r="BD990" s="7">
        <v>3.3767921708438813</v>
      </c>
      <c r="BE990" s="7">
        <v>1.9745584720252281</v>
      </c>
      <c r="BF990" s="7">
        <v>2.5284216624208908</v>
      </c>
      <c r="BT990" s="7" t="s">
        <v>352</v>
      </c>
      <c r="BU990" s="7" t="s">
        <v>353</v>
      </c>
      <c r="BV990" s="7">
        <v>15</v>
      </c>
      <c r="BW990" s="7" t="s">
        <v>226</v>
      </c>
      <c r="BX990" s="9">
        <v>0</v>
      </c>
      <c r="BY990" s="7" t="s">
        <v>214</v>
      </c>
      <c r="BZ990" s="7" t="s">
        <v>214</v>
      </c>
      <c r="CA990" s="25">
        <v>0</v>
      </c>
      <c r="CB990" s="25">
        <v>0</v>
      </c>
      <c r="CC990" s="25">
        <v>0</v>
      </c>
    </row>
    <row r="991" spans="1:81" x14ac:dyDescent="0.25">
      <c r="A991" s="7">
        <v>513</v>
      </c>
      <c r="B991" s="7">
        <v>44657</v>
      </c>
      <c r="C991" s="7" t="s">
        <v>3150</v>
      </c>
      <c r="D991" s="7" t="s">
        <v>3151</v>
      </c>
      <c r="E991" s="7" t="s">
        <v>3152</v>
      </c>
      <c r="F991" s="7" t="s">
        <v>212</v>
      </c>
      <c r="H991" s="7" t="s">
        <v>224</v>
      </c>
      <c r="I991" s="8">
        <v>24.5</v>
      </c>
      <c r="J991" s="7" t="s">
        <v>214</v>
      </c>
      <c r="K991" s="8">
        <v>143.68963623046875</v>
      </c>
      <c r="L991" s="8">
        <v>4.2983999252319336</v>
      </c>
      <c r="M991" s="7" t="s">
        <v>1033</v>
      </c>
      <c r="N991" s="7" t="s">
        <v>214</v>
      </c>
      <c r="O991" s="7" t="s">
        <v>374</v>
      </c>
      <c r="P991" s="7" t="s">
        <v>249</v>
      </c>
      <c r="Q991" s="7" t="s">
        <v>3153</v>
      </c>
      <c r="R991" s="7" t="s">
        <v>242</v>
      </c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>
        <v>0.79756842546754703</v>
      </c>
      <c r="AT991" s="8">
        <v>2.3320756544950276</v>
      </c>
      <c r="AU991" s="8">
        <v>0.20393015194910949</v>
      </c>
      <c r="AV991" s="8">
        <v>1.8574434377641749</v>
      </c>
      <c r="AW991" s="8">
        <v>1.4993522172450646</v>
      </c>
      <c r="AX991" s="8">
        <v>1.9050250763256276</v>
      </c>
      <c r="AY991" s="8">
        <v>0.91707484918203808</v>
      </c>
      <c r="AZ991" s="8">
        <v>1.455850248844601</v>
      </c>
      <c r="BA991" s="8">
        <v>0.97522876420557048</v>
      </c>
      <c r="BB991" s="8">
        <v>1.2079098322225565</v>
      </c>
      <c r="BC991" s="8">
        <v>0.82522456503021946</v>
      </c>
      <c r="BD991" s="8">
        <v>0.78725688746983558</v>
      </c>
      <c r="BE991" s="8">
        <v>0.86972982884659145</v>
      </c>
      <c r="BF991" s="8">
        <v>1.5909268561869707</v>
      </c>
      <c r="BT991" s="7" t="s">
        <v>352</v>
      </c>
      <c r="BU991" s="7" t="s">
        <v>353</v>
      </c>
      <c r="BV991" s="7">
        <v>10.5</v>
      </c>
      <c r="BW991" s="7" t="s">
        <v>345</v>
      </c>
      <c r="BX991" s="9">
        <v>0</v>
      </c>
      <c r="BY991" s="7" t="s">
        <v>214</v>
      </c>
      <c r="BZ991" s="7" t="s">
        <v>214</v>
      </c>
      <c r="CA991" s="25">
        <v>0</v>
      </c>
      <c r="CB991" s="25">
        <v>0</v>
      </c>
      <c r="CC991" s="25">
        <v>0</v>
      </c>
    </row>
    <row r="992" spans="1:81" x14ac:dyDescent="0.25">
      <c r="A992" s="7">
        <v>513</v>
      </c>
      <c r="B992" s="7">
        <v>44657</v>
      </c>
      <c r="C992" s="7" t="s">
        <v>18422</v>
      </c>
      <c r="D992" s="7" t="s">
        <v>18556</v>
      </c>
      <c r="E992" s="7" t="s">
        <v>214</v>
      </c>
      <c r="F992" s="7" t="s">
        <v>360</v>
      </c>
      <c r="H992" s="7" t="s">
        <v>224</v>
      </c>
      <c r="I992" s="8">
        <v>24.5</v>
      </c>
      <c r="J992" s="7" t="s">
        <v>214</v>
      </c>
      <c r="K992" s="8">
        <v>331.82028198242188</v>
      </c>
      <c r="L992" s="8">
        <v>2.0452001094818115</v>
      </c>
      <c r="M992" s="7" t="s">
        <v>349</v>
      </c>
      <c r="N992" s="7" t="s">
        <v>214</v>
      </c>
      <c r="O992" s="7" t="s">
        <v>214</v>
      </c>
      <c r="P992" s="7" t="s">
        <v>410</v>
      </c>
      <c r="Q992" s="7" t="s">
        <v>18557</v>
      </c>
      <c r="R992" s="7" t="s">
        <v>242</v>
      </c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T992" s="7" t="s">
        <v>352</v>
      </c>
      <c r="BU992" s="7" t="s">
        <v>353</v>
      </c>
      <c r="BV992" s="7">
        <v>12.5</v>
      </c>
      <c r="BW992" s="7" t="s">
        <v>245</v>
      </c>
      <c r="BX992" s="9">
        <v>0</v>
      </c>
      <c r="BY992" s="7" t="s">
        <v>214</v>
      </c>
      <c r="BZ992" s="7" t="s">
        <v>214</v>
      </c>
      <c r="CA992" s="25">
        <v>2</v>
      </c>
      <c r="CB992" s="25">
        <v>6</v>
      </c>
      <c r="CC992" s="25">
        <v>10</v>
      </c>
    </row>
    <row r="993" spans="1:81" x14ac:dyDescent="0.25">
      <c r="A993" s="7">
        <v>513</v>
      </c>
      <c r="B993" s="7">
        <v>44657</v>
      </c>
      <c r="C993" s="7" t="s">
        <v>3154</v>
      </c>
      <c r="D993" s="7" t="s">
        <v>3155</v>
      </c>
      <c r="E993" s="7" t="s">
        <v>3155</v>
      </c>
      <c r="F993" s="7" t="s">
        <v>237</v>
      </c>
      <c r="H993" s="7" t="s">
        <v>224</v>
      </c>
      <c r="I993" s="8">
        <v>24.5</v>
      </c>
      <c r="J993" s="7" t="s">
        <v>214</v>
      </c>
      <c r="K993" s="8">
        <v>193.31854248046875</v>
      </c>
      <c r="L993" s="8">
        <v>0.78030002117156982</v>
      </c>
      <c r="M993" s="7" t="s">
        <v>239</v>
      </c>
      <c r="N993" s="7" t="s">
        <v>214</v>
      </c>
      <c r="O993" s="7" t="s">
        <v>214</v>
      </c>
      <c r="P993" s="7" t="s">
        <v>217</v>
      </c>
      <c r="Q993" s="7" t="s">
        <v>3156</v>
      </c>
      <c r="R993" s="7" t="s">
        <v>242</v>
      </c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>
        <v>0.99210650279369561</v>
      </c>
      <c r="AT993" s="8">
        <v>2.5232464639479715</v>
      </c>
      <c r="AU993" s="8">
        <v>1.8342094191929317</v>
      </c>
      <c r="AV993" s="8">
        <v>1.8214989686935632</v>
      </c>
      <c r="AW993" s="8">
        <v>1.5665030571570484</v>
      </c>
      <c r="AX993" s="8">
        <v>1.9445033512940799</v>
      </c>
      <c r="AY993" s="8">
        <v>0.86189684604408789</v>
      </c>
      <c r="AZ993" s="8">
        <v>1.0415336664429684</v>
      </c>
      <c r="BA993" s="8">
        <v>1.6734489134184125</v>
      </c>
      <c r="BB993" s="8">
        <v>1.4186882431886372</v>
      </c>
      <c r="BC993" s="8">
        <v>1.5123627693179089</v>
      </c>
      <c r="BD993" s="8">
        <v>1.574671105771992</v>
      </c>
      <c r="BE993" s="8">
        <v>1.4067545846540142</v>
      </c>
      <c r="BF993" s="8">
        <v>1.7206902998898688</v>
      </c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7" t="s">
        <v>352</v>
      </c>
      <c r="BU993" s="7" t="s">
        <v>353</v>
      </c>
      <c r="BV993" s="7">
        <v>11.5</v>
      </c>
      <c r="BW993" s="7" t="s">
        <v>255</v>
      </c>
      <c r="BX993" s="9">
        <v>0</v>
      </c>
      <c r="BY993" s="7" t="s">
        <v>214</v>
      </c>
      <c r="BZ993" s="7" t="s">
        <v>214</v>
      </c>
      <c r="CA993" s="25">
        <v>0</v>
      </c>
      <c r="CB993" s="25">
        <v>0</v>
      </c>
      <c r="CC993" s="25">
        <v>0</v>
      </c>
    </row>
    <row r="994" spans="1:81" x14ac:dyDescent="0.25">
      <c r="A994" s="7">
        <v>513</v>
      </c>
      <c r="B994" s="7">
        <v>44657</v>
      </c>
      <c r="C994" s="7" t="s">
        <v>3157</v>
      </c>
      <c r="D994" s="7" t="s">
        <v>3158</v>
      </c>
      <c r="E994" s="7" t="s">
        <v>3158</v>
      </c>
      <c r="F994" s="7" t="s">
        <v>360</v>
      </c>
      <c r="G994" s="7">
        <v>2</v>
      </c>
      <c r="H994" s="7" t="s">
        <v>238</v>
      </c>
      <c r="I994" s="8">
        <v>13.5</v>
      </c>
      <c r="J994" s="7" t="s">
        <v>214</v>
      </c>
      <c r="K994" s="8">
        <v>291.32769775390625</v>
      </c>
      <c r="L994" s="8">
        <v>6.0616002082824707</v>
      </c>
      <c r="M994" s="7" t="s">
        <v>267</v>
      </c>
      <c r="N994" s="7" t="s">
        <v>231</v>
      </c>
      <c r="O994" s="7" t="s">
        <v>290</v>
      </c>
      <c r="P994" s="7" t="s">
        <v>302</v>
      </c>
      <c r="Q994" s="7" t="s">
        <v>3159</v>
      </c>
      <c r="R994" s="7" t="s">
        <v>242</v>
      </c>
      <c r="T994" s="8">
        <v>0.81517845392227173</v>
      </c>
      <c r="U994" s="8">
        <v>0.85379672050476074</v>
      </c>
      <c r="V994" s="8">
        <v>0.82256984710693359</v>
      </c>
      <c r="W994" s="8">
        <v>0.71514487266540527</v>
      </c>
      <c r="X994" s="8">
        <v>0.46544453501701355</v>
      </c>
      <c r="Y994" s="8">
        <v>0.7609066367149353</v>
      </c>
      <c r="Z994" s="8">
        <v>0.65518850088119507</v>
      </c>
      <c r="AA994" s="8">
        <v>0.94694995880126953</v>
      </c>
      <c r="AB994" s="8">
        <v>0.93263101577758789</v>
      </c>
      <c r="AC994" s="8">
        <v>0.95700949430465698</v>
      </c>
      <c r="AD994" s="8">
        <v>0.7646748423576355</v>
      </c>
      <c r="AE994" s="8">
        <v>0.70836383104324341</v>
      </c>
      <c r="AF994" s="8">
        <v>0.92249000072479248</v>
      </c>
      <c r="AG994" s="8">
        <v>0.82177478075027466</v>
      </c>
      <c r="AH994" s="8">
        <v>9.026721864938736E-2</v>
      </c>
      <c r="AI994" s="8">
        <v>0.87916606664657593</v>
      </c>
      <c r="AJ994" s="8">
        <v>1.3983347415924072</v>
      </c>
      <c r="AK994" s="8">
        <v>1.1658655405044556</v>
      </c>
      <c r="AL994" s="8">
        <v>0.56311804056167603</v>
      </c>
      <c r="AM994" s="8">
        <v>0.25415351986885071</v>
      </c>
      <c r="AN994" s="8">
        <v>0.74310570955276489</v>
      </c>
      <c r="AO994" s="8">
        <v>0.30511015653610229</v>
      </c>
      <c r="AP994" s="8">
        <v>-0.10886192321777344</v>
      </c>
      <c r="AQ994" s="8"/>
      <c r="AR994" s="8"/>
      <c r="AS994" s="8">
        <v>0.26323593819391894</v>
      </c>
      <c r="AT994" s="8">
        <v>2.8226723780476977E-2</v>
      </c>
      <c r="AU994" s="8">
        <v>0.18582263358967155</v>
      </c>
      <c r="AV994" s="8">
        <v>-0.34799608460653725</v>
      </c>
      <c r="AW994" s="8">
        <v>0.26433087617752582</v>
      </c>
      <c r="AX994" s="8">
        <v>-0.69863116589568541</v>
      </c>
      <c r="AY994" s="8">
        <v>0.12636768258770406</v>
      </c>
      <c r="AZ994" s="8">
        <v>-0.45534447048622756</v>
      </c>
      <c r="BA994" s="8">
        <v>0.28341502385938777</v>
      </c>
      <c r="BB994" s="8">
        <v>1.4088500893560181</v>
      </c>
      <c r="BC994" s="8">
        <v>0.15520862515154826</v>
      </c>
      <c r="BD994" s="8">
        <v>-2.2095779209744459</v>
      </c>
      <c r="BE994" s="8">
        <v>0.2130634632599594</v>
      </c>
      <c r="BF994" s="8">
        <v>-0.3790788048044002</v>
      </c>
      <c r="BG994" s="7">
        <v>7.3104801435993005</v>
      </c>
      <c r="BH994" s="7">
        <v>-50</v>
      </c>
      <c r="BI994" s="7">
        <v>-15.182789082052226</v>
      </c>
      <c r="BJ994" s="7">
        <v>-50</v>
      </c>
      <c r="BK994" s="7">
        <v>10.955574134555393</v>
      </c>
      <c r="BL994" s="7">
        <v>-50</v>
      </c>
      <c r="BM994" s="7">
        <v>-24.486122467316253</v>
      </c>
      <c r="BN994" s="7">
        <v>270.03024425680195</v>
      </c>
      <c r="BO994" s="7">
        <v>772.51231273413123</v>
      </c>
      <c r="BP994" s="7">
        <v>335.55936764148043</v>
      </c>
      <c r="BQ994" s="7">
        <v>998.91504173111684</v>
      </c>
      <c r="BR994" s="7">
        <v>259.41107585198358</v>
      </c>
      <c r="BS994" s="7">
        <v>515.7053287195007</v>
      </c>
      <c r="BT994" s="7" t="s">
        <v>399</v>
      </c>
      <c r="BU994" s="7" t="s">
        <v>400</v>
      </c>
      <c r="BV994" s="7">
        <v>13.5</v>
      </c>
      <c r="BW994" s="7" t="s">
        <v>238</v>
      </c>
      <c r="BX994" s="9">
        <v>0</v>
      </c>
      <c r="BY994" s="7" t="s">
        <v>231</v>
      </c>
      <c r="BZ994" s="7" t="s">
        <v>214</v>
      </c>
      <c r="CA994" s="25">
        <v>0</v>
      </c>
      <c r="CB994" s="25">
        <v>0</v>
      </c>
      <c r="CC994" s="25">
        <v>0</v>
      </c>
    </row>
    <row r="995" spans="1:81" x14ac:dyDescent="0.25">
      <c r="A995" s="7">
        <v>513</v>
      </c>
      <c r="B995" s="7">
        <v>44657</v>
      </c>
      <c r="C995" s="7" t="s">
        <v>3160</v>
      </c>
      <c r="D995" s="7" t="s">
        <v>3160</v>
      </c>
      <c r="E995" s="7" t="s">
        <v>3160</v>
      </c>
      <c r="F995" s="7" t="s">
        <v>360</v>
      </c>
      <c r="H995" s="7" t="s">
        <v>224</v>
      </c>
      <c r="I995" s="8">
        <v>24.5</v>
      </c>
      <c r="J995" s="7" t="s">
        <v>214</v>
      </c>
      <c r="K995" s="8">
        <v>3343.42919921875</v>
      </c>
      <c r="L995" s="8">
        <v>3.0636999607086182</v>
      </c>
      <c r="M995" s="7" t="s">
        <v>349</v>
      </c>
      <c r="N995" s="7" t="s">
        <v>214</v>
      </c>
      <c r="O995" s="7" t="s">
        <v>367</v>
      </c>
      <c r="P995" s="7" t="s">
        <v>469</v>
      </c>
      <c r="Q995" s="7" t="s">
        <v>3161</v>
      </c>
      <c r="R995" s="7" t="s">
        <v>242</v>
      </c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>
        <v>1.9108454028925619</v>
      </c>
      <c r="AT995" s="8">
        <v>1.1449018682773318</v>
      </c>
      <c r="AU995" s="8">
        <v>-0.8518305139336223</v>
      </c>
      <c r="AV995" s="8">
        <v>-0.10451684562509257</v>
      </c>
      <c r="AW995" s="8">
        <v>2.5029711867708624</v>
      </c>
      <c r="AX995" s="8">
        <v>1.6714483867385677</v>
      </c>
      <c r="AY995" s="8">
        <v>-0.87616621852943466</v>
      </c>
      <c r="AZ995" s="8">
        <v>-0.15300056297172412</v>
      </c>
      <c r="BA995" s="8">
        <v>-0.4026149370850225</v>
      </c>
      <c r="BB995" s="8">
        <v>0.29624460863603774</v>
      </c>
      <c r="BC995" s="8">
        <v>-1.2486919084135979</v>
      </c>
      <c r="BD995" s="8">
        <v>-0.53796373304131895</v>
      </c>
      <c r="BE995" s="8">
        <v>0.17241883528362456</v>
      </c>
      <c r="BF995" s="8">
        <v>0.38618562033563358</v>
      </c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7" t="s">
        <v>352</v>
      </c>
      <c r="BU995" s="7" t="s">
        <v>353</v>
      </c>
      <c r="BV995" s="7">
        <v>17.5</v>
      </c>
      <c r="BW995" s="7" t="s">
        <v>312</v>
      </c>
      <c r="BX995" s="9">
        <v>0</v>
      </c>
      <c r="BY995" s="7" t="s">
        <v>214</v>
      </c>
      <c r="BZ995" s="7" t="s">
        <v>214</v>
      </c>
      <c r="CA995" s="25">
        <v>0</v>
      </c>
      <c r="CB995" s="25">
        <v>0</v>
      </c>
      <c r="CC995" s="25">
        <v>0</v>
      </c>
    </row>
    <row r="996" spans="1:81" x14ac:dyDescent="0.25">
      <c r="A996" s="7">
        <v>513</v>
      </c>
      <c r="B996" s="7">
        <v>44657</v>
      </c>
      <c r="C996" s="7" t="s">
        <v>3162</v>
      </c>
      <c r="D996" s="7" t="s">
        <v>3162</v>
      </c>
      <c r="E996" s="7" t="s">
        <v>3160</v>
      </c>
      <c r="F996" s="7" t="s">
        <v>360</v>
      </c>
      <c r="H996" s="7" t="s">
        <v>224</v>
      </c>
      <c r="I996" s="8">
        <v>24.5</v>
      </c>
      <c r="J996" s="7" t="s">
        <v>214</v>
      </c>
      <c r="K996" s="8">
        <v>4846.45654296875</v>
      </c>
      <c r="L996" s="8">
        <v>2.0497496128082275</v>
      </c>
      <c r="M996" s="7" t="s">
        <v>349</v>
      </c>
      <c r="N996" s="7" t="s">
        <v>214</v>
      </c>
      <c r="O996" s="7" t="s">
        <v>367</v>
      </c>
      <c r="P996" s="7" t="s">
        <v>249</v>
      </c>
      <c r="Q996" s="7" t="s">
        <v>3161</v>
      </c>
      <c r="R996" s="7" t="s">
        <v>242</v>
      </c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>
        <v>1.9180314791103006</v>
      </c>
      <c r="AT996" s="8">
        <v>1.1455828178053917</v>
      </c>
      <c r="AU996" s="8">
        <v>-0.84231698473401118</v>
      </c>
      <c r="AV996" s="8">
        <v>-9.3569315755547972E-2</v>
      </c>
      <c r="AW996" s="8">
        <v>2.4243211915613894</v>
      </c>
      <c r="AX996" s="8">
        <v>1.5695778308475379</v>
      </c>
      <c r="AY996" s="8">
        <v>-0.86804714272880779</v>
      </c>
      <c r="AZ996" s="8">
        <v>-0.1441437255958726</v>
      </c>
      <c r="BA996" s="8">
        <v>-0.37792744616467988</v>
      </c>
      <c r="BB996" s="8">
        <v>0.32258017300596858</v>
      </c>
      <c r="BC996" s="8">
        <v>-1.2467520609044087</v>
      </c>
      <c r="BD996" s="8">
        <v>-0.53606243482778093</v>
      </c>
      <c r="BE996" s="8">
        <v>0.16788483935663037</v>
      </c>
      <c r="BF996" s="8">
        <v>0.37732755757994951</v>
      </c>
      <c r="BT996" s="7" t="s">
        <v>352</v>
      </c>
      <c r="BU996" s="7" t="s">
        <v>353</v>
      </c>
      <c r="BV996" s="7">
        <v>17.5</v>
      </c>
      <c r="BW996" s="7" t="s">
        <v>312</v>
      </c>
      <c r="BX996" s="9">
        <v>0</v>
      </c>
      <c r="BY996" s="7" t="s">
        <v>214</v>
      </c>
      <c r="BZ996" s="7" t="s">
        <v>214</v>
      </c>
      <c r="CA996" s="25">
        <v>0</v>
      </c>
      <c r="CB996" s="25">
        <v>0</v>
      </c>
      <c r="CC996" s="25">
        <v>0</v>
      </c>
    </row>
    <row r="997" spans="1:81" x14ac:dyDescent="0.25">
      <c r="A997" s="7">
        <v>513</v>
      </c>
      <c r="B997" s="7">
        <v>44657</v>
      </c>
      <c r="C997" s="7" t="s">
        <v>3163</v>
      </c>
      <c r="D997" s="7" t="s">
        <v>3163</v>
      </c>
      <c r="E997" s="7" t="s">
        <v>3163</v>
      </c>
      <c r="F997" s="7" t="s">
        <v>331</v>
      </c>
      <c r="H997" s="7" t="s">
        <v>500</v>
      </c>
      <c r="I997" s="8">
        <v>5.5</v>
      </c>
      <c r="J997" s="7" t="s">
        <v>214</v>
      </c>
      <c r="K997" s="8">
        <v>29.162021636962891</v>
      </c>
      <c r="L997" s="8">
        <v>5.6595711708068848</v>
      </c>
      <c r="M997" s="7" t="s">
        <v>456</v>
      </c>
      <c r="N997" s="7" t="s">
        <v>231</v>
      </c>
      <c r="O997" s="7" t="s">
        <v>1038</v>
      </c>
      <c r="P997" s="7" t="s">
        <v>481</v>
      </c>
      <c r="Q997" s="7" t="s">
        <v>3164</v>
      </c>
      <c r="R997" s="7" t="s">
        <v>219</v>
      </c>
      <c r="S997" s="7">
        <v>2</v>
      </c>
      <c r="T997" s="8">
        <v>0.65636509656906128</v>
      </c>
      <c r="U997" s="8">
        <v>0.69199621677398682</v>
      </c>
      <c r="V997" s="8">
        <v>0.68218702077865601</v>
      </c>
      <c r="W997" s="8">
        <v>0.41307416558265686</v>
      </c>
      <c r="X997" s="8">
        <v>0.45475459098815918</v>
      </c>
      <c r="Y997" s="8">
        <v>0.72221928834915161</v>
      </c>
      <c r="Z997" s="8">
        <v>0.58156782388687134</v>
      </c>
      <c r="AA997" s="8">
        <v>0.88277566432952881</v>
      </c>
      <c r="AB997" s="8">
        <v>0.86992746591567993</v>
      </c>
      <c r="AC997" s="8">
        <v>0.94154822826385498</v>
      </c>
      <c r="AD997" s="8">
        <v>0.8484417200088501</v>
      </c>
      <c r="AE997" s="8">
        <v>0.60551518201828003</v>
      </c>
      <c r="AF997" s="8">
        <v>0.86597532033920288</v>
      </c>
      <c r="AG997" s="8">
        <v>0.83703690767288208</v>
      </c>
      <c r="AH997" s="8">
        <v>8.2696704193949699E-3</v>
      </c>
      <c r="AI997" s="8">
        <v>6.4851768314838409E-2</v>
      </c>
      <c r="AJ997" s="8">
        <v>0.10382896661758423</v>
      </c>
      <c r="AK997" s="8">
        <v>8.8580317795276642E-2</v>
      </c>
      <c r="AL997" s="8">
        <v>2.9798306524753571E-2</v>
      </c>
      <c r="AM997" s="8">
        <v>2.2749057039618492E-2</v>
      </c>
      <c r="AN997" s="8">
        <v>6.4616940915584564E-2</v>
      </c>
      <c r="AO997" s="8">
        <v>2.4811262264847755E-2</v>
      </c>
      <c r="AP997" s="8">
        <v>-0.69685226678848267</v>
      </c>
      <c r="AQ997" s="8"/>
      <c r="AR997" s="8"/>
      <c r="AS997" s="8">
        <v>-3.1584955304218703</v>
      </c>
      <c r="AT997" s="8">
        <v>-2.4142693452279582</v>
      </c>
      <c r="AU997" s="8">
        <v>-2.6565073353149375</v>
      </c>
      <c r="AV997" s="8">
        <v>-2.1989706436912351</v>
      </c>
      <c r="AW997" s="8">
        <v>-2.1170900445727745</v>
      </c>
      <c r="AX997" s="8">
        <v>-1.9112600998656544</v>
      </c>
      <c r="AY997" s="8">
        <v>-1.3751247549601392E-2</v>
      </c>
      <c r="AZ997" s="8">
        <v>-1.4123776076206929</v>
      </c>
      <c r="BA997" s="8">
        <v>-2.3475097680282975</v>
      </c>
      <c r="BB997" s="8">
        <v>-1.7945910264428038</v>
      </c>
      <c r="BC997" s="8">
        <v>-2.3475097680282975</v>
      </c>
      <c r="BD997" s="8">
        <v>-1.7945910264428038</v>
      </c>
      <c r="BE997" s="8">
        <v>-2.1068106156526301</v>
      </c>
      <c r="BF997" s="8">
        <v>-1.9210099582151914</v>
      </c>
      <c r="BG997" s="7">
        <v>-50</v>
      </c>
      <c r="BH997" s="7">
        <v>36.544725935725161</v>
      </c>
      <c r="BI997" s="7">
        <v>-50</v>
      </c>
      <c r="BJ997" s="7">
        <v>22.189565595999785</v>
      </c>
      <c r="BK997" s="7">
        <v>-44.523742178480802</v>
      </c>
      <c r="BL997" s="7">
        <v>-44.523742178480802</v>
      </c>
      <c r="BM997" s="7">
        <v>-21.718865470872782</v>
      </c>
      <c r="BN997" s="7">
        <v>53.986948992199544</v>
      </c>
      <c r="BO997" s="7">
        <v>18.50484075241793</v>
      </c>
      <c r="BP997" s="7">
        <v>47.571871668058414</v>
      </c>
      <c r="BQ997" s="7">
        <v>22.691095716709359</v>
      </c>
      <c r="BR997" s="7">
        <v>42.146044964637035</v>
      </c>
      <c r="BS997" s="7">
        <v>42.146044964637035</v>
      </c>
      <c r="BT997" s="7" t="s">
        <v>588</v>
      </c>
      <c r="BU997" s="7" t="s">
        <v>589</v>
      </c>
      <c r="BV997" s="7">
        <v>5.5</v>
      </c>
      <c r="BW997" s="7" t="s">
        <v>500</v>
      </c>
      <c r="BX997" s="9"/>
      <c r="BY997" s="7" t="s">
        <v>231</v>
      </c>
      <c r="CA997" s="25">
        <v>0</v>
      </c>
      <c r="CB997" s="25">
        <v>0</v>
      </c>
      <c r="CC997" s="25">
        <v>0</v>
      </c>
    </row>
    <row r="998" spans="1:81" x14ac:dyDescent="0.25">
      <c r="A998" s="7">
        <v>513</v>
      </c>
      <c r="B998" s="7">
        <v>44657</v>
      </c>
      <c r="C998" s="7" t="s">
        <v>3165</v>
      </c>
      <c r="D998" s="7" t="s">
        <v>3166</v>
      </c>
      <c r="E998" s="7" t="s">
        <v>3167</v>
      </c>
      <c r="F998" s="7" t="s">
        <v>212</v>
      </c>
      <c r="H998" s="7" t="s">
        <v>224</v>
      </c>
      <c r="I998" s="8">
        <v>24.5</v>
      </c>
      <c r="J998" s="7" t="s">
        <v>214</v>
      </c>
      <c r="K998" s="8">
        <v>140.64793395996094</v>
      </c>
      <c r="L998" s="8">
        <v>0.43329998850822449</v>
      </c>
      <c r="M998" s="7" t="s">
        <v>456</v>
      </c>
      <c r="N998" s="7" t="s">
        <v>214</v>
      </c>
      <c r="O998" s="7" t="s">
        <v>214</v>
      </c>
      <c r="P998" s="7" t="s">
        <v>393</v>
      </c>
      <c r="Q998" s="7" t="s">
        <v>3168</v>
      </c>
      <c r="R998" s="7" t="s">
        <v>219</v>
      </c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>
        <v>0.59053318866856497</v>
      </c>
      <c r="AT998" s="8">
        <v>2.539286858617809</v>
      </c>
      <c r="AU998" s="8">
        <v>8.0351227002590245E-2</v>
      </c>
      <c r="AV998" s="8">
        <v>2.0316414985482449</v>
      </c>
      <c r="AW998" s="8">
        <v>0.25624064785403666</v>
      </c>
      <c r="AX998" s="8">
        <v>1.1124573805077114</v>
      </c>
      <c r="AY998" s="8">
        <v>-0.28742146574982486</v>
      </c>
      <c r="AZ998" s="8">
        <v>0.95595466520131334</v>
      </c>
      <c r="BA998" s="8">
        <v>1.8245219799917187</v>
      </c>
      <c r="BB998" s="8">
        <v>2.7822990441593864</v>
      </c>
      <c r="BC998" s="8">
        <v>1.8245219799917187</v>
      </c>
      <c r="BD998" s="8">
        <v>2.7822990441593864</v>
      </c>
      <c r="BE998" s="8">
        <v>0.71479125962646739</v>
      </c>
      <c r="BF998" s="8">
        <v>2.0339897485323086</v>
      </c>
      <c r="BT998" s="7" t="s">
        <v>214</v>
      </c>
      <c r="BU998" s="7" t="s">
        <v>214</v>
      </c>
      <c r="BV998" s="7">
        <v>9.5</v>
      </c>
      <c r="BW998" s="7" t="s">
        <v>213</v>
      </c>
      <c r="BX998" s="9">
        <v>0</v>
      </c>
      <c r="BY998" s="7" t="s">
        <v>214</v>
      </c>
      <c r="BZ998" s="7" t="s">
        <v>214</v>
      </c>
      <c r="CA998" s="25">
        <v>0</v>
      </c>
      <c r="CB998" s="25">
        <v>0</v>
      </c>
      <c r="CC998" s="25">
        <v>0</v>
      </c>
    </row>
    <row r="999" spans="1:81" x14ac:dyDescent="0.25">
      <c r="A999" s="7">
        <v>513</v>
      </c>
      <c r="B999" s="7">
        <v>44657</v>
      </c>
      <c r="C999" s="7" t="s">
        <v>3169</v>
      </c>
      <c r="D999" s="7" t="s">
        <v>3169</v>
      </c>
      <c r="E999" s="7" t="s">
        <v>3169</v>
      </c>
      <c r="F999" s="7" t="s">
        <v>409</v>
      </c>
      <c r="H999" s="7" t="s">
        <v>224</v>
      </c>
      <c r="I999" s="8">
        <v>24.5</v>
      </c>
      <c r="J999" s="7" t="s">
        <v>214</v>
      </c>
      <c r="K999" s="8">
        <v>272.45571899414063</v>
      </c>
      <c r="L999" s="8">
        <v>1.6238884925842285</v>
      </c>
      <c r="M999" s="7" t="s">
        <v>349</v>
      </c>
      <c r="N999" s="7" t="s">
        <v>214</v>
      </c>
      <c r="O999" s="7" t="s">
        <v>214</v>
      </c>
      <c r="P999" s="7" t="s">
        <v>217</v>
      </c>
      <c r="Q999" s="7" t="s">
        <v>3170</v>
      </c>
      <c r="R999" s="7" t="s">
        <v>242</v>
      </c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>
        <v>0.55801934383989715</v>
      </c>
      <c r="AT999" s="8">
        <v>2.1032377462748721</v>
      </c>
      <c r="AU999" s="8">
        <v>-1.6854083449440904</v>
      </c>
      <c r="AV999" s="8">
        <v>-0.96319034310127016</v>
      </c>
      <c r="AW999" s="8">
        <v>1.3998630532386751</v>
      </c>
      <c r="AX999" s="8">
        <v>1.8228761692718081</v>
      </c>
      <c r="AY999" s="8">
        <v>0.27765138393305711</v>
      </c>
      <c r="AZ999" s="8">
        <v>1.0078363078857737</v>
      </c>
      <c r="BA999" s="8">
        <v>-0.44258518299003097</v>
      </c>
      <c r="BB999" s="8">
        <v>0.25470083631338408</v>
      </c>
      <c r="BC999" s="8">
        <v>0.34750397199329458</v>
      </c>
      <c r="BD999" s="8">
        <v>1.3393572544746297</v>
      </c>
      <c r="BE999" s="8">
        <v>7.5840704178467111E-2</v>
      </c>
      <c r="BF999" s="8">
        <v>0.92746966185319968</v>
      </c>
      <c r="BT999" s="7" t="s">
        <v>352</v>
      </c>
      <c r="BU999" s="7" t="s">
        <v>353</v>
      </c>
      <c r="BV999" s="7">
        <v>10.5</v>
      </c>
      <c r="BW999" s="7" t="s">
        <v>345</v>
      </c>
      <c r="BX999" s="9">
        <v>0</v>
      </c>
      <c r="BY999" s="7" t="s">
        <v>214</v>
      </c>
      <c r="BZ999" s="7" t="s">
        <v>214</v>
      </c>
      <c r="CA999" s="25">
        <v>0</v>
      </c>
      <c r="CB999" s="25">
        <v>0</v>
      </c>
      <c r="CC999" s="25">
        <v>0</v>
      </c>
    </row>
    <row r="1000" spans="1:81" x14ac:dyDescent="0.25">
      <c r="A1000" s="7">
        <v>513</v>
      </c>
      <c r="B1000" s="7">
        <v>44657</v>
      </c>
      <c r="C1000" s="7" t="s">
        <v>3171</v>
      </c>
      <c r="D1000" s="7" t="s">
        <v>3172</v>
      </c>
      <c r="E1000" s="7" t="s">
        <v>3172</v>
      </c>
      <c r="F1000" s="7" t="s">
        <v>409</v>
      </c>
      <c r="H1000" s="7" t="s">
        <v>224</v>
      </c>
      <c r="I1000" s="8">
        <v>24.5</v>
      </c>
      <c r="J1000" s="7" t="s">
        <v>214</v>
      </c>
      <c r="K1000" s="8">
        <v>202.19480895996094</v>
      </c>
      <c r="L1000" s="8">
        <v>0.61599999666213989</v>
      </c>
      <c r="M1000" s="7" t="s">
        <v>349</v>
      </c>
      <c r="N1000" s="7" t="s">
        <v>214</v>
      </c>
      <c r="O1000" s="7" t="s">
        <v>256</v>
      </c>
      <c r="P1000" s="7" t="s">
        <v>410</v>
      </c>
      <c r="Q1000" s="7" t="s">
        <v>3173</v>
      </c>
      <c r="R1000" s="7" t="s">
        <v>242</v>
      </c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>
        <v>0.50394241592349009</v>
      </c>
      <c r="AT1000" s="8">
        <v>2.0075046480177687</v>
      </c>
      <c r="AU1000" s="8">
        <v>-1.6895107325049421</v>
      </c>
      <c r="AV1000" s="8">
        <v>-0.95820356631945702</v>
      </c>
      <c r="AW1000" s="8">
        <v>1.3774209613219479</v>
      </c>
      <c r="AX1000" s="8">
        <v>1.9036854506169365</v>
      </c>
      <c r="AY1000" s="8">
        <v>0.66541541812016436</v>
      </c>
      <c r="AZ1000" s="8">
        <v>1.0483635970555971</v>
      </c>
      <c r="BA1000" s="8">
        <v>-0.44204706293599794</v>
      </c>
      <c r="BB1000" s="8">
        <v>0.2563758235411458</v>
      </c>
      <c r="BC1000" s="8">
        <v>0.66860133919647147</v>
      </c>
      <c r="BD1000" s="8">
        <v>1.4397846693868077</v>
      </c>
      <c r="BE1000" s="8">
        <v>0.18063705652018894</v>
      </c>
      <c r="BF1000" s="8">
        <v>0.94958510371646643</v>
      </c>
      <c r="BT1000" s="7" t="s">
        <v>352</v>
      </c>
      <c r="BU1000" s="7" t="s">
        <v>353</v>
      </c>
      <c r="BV1000" s="7">
        <v>11.5</v>
      </c>
      <c r="BW1000" s="7" t="s">
        <v>255</v>
      </c>
      <c r="BX1000" s="9">
        <v>0</v>
      </c>
      <c r="BY1000" s="7" t="s">
        <v>214</v>
      </c>
      <c r="BZ1000" s="7" t="s">
        <v>214</v>
      </c>
      <c r="CA1000" s="25">
        <v>0</v>
      </c>
      <c r="CB1000" s="25">
        <v>0</v>
      </c>
      <c r="CC1000" s="25">
        <v>0</v>
      </c>
    </row>
    <row r="1001" spans="1:81" x14ac:dyDescent="0.25">
      <c r="A1001" s="7">
        <v>513</v>
      </c>
      <c r="B1001" s="7">
        <v>44657</v>
      </c>
      <c r="C1001" s="7" t="s">
        <v>3174</v>
      </c>
      <c r="D1001" s="7" t="s">
        <v>3175</v>
      </c>
      <c r="E1001" s="7" t="s">
        <v>3176</v>
      </c>
      <c r="F1001" s="7" t="s">
        <v>223</v>
      </c>
      <c r="H1001" s="7" t="s">
        <v>224</v>
      </c>
      <c r="I1001" s="8">
        <v>24.5</v>
      </c>
      <c r="J1001" s="7" t="s">
        <v>214</v>
      </c>
      <c r="K1001" s="8">
        <v>116.36751556396484</v>
      </c>
      <c r="L1001" s="8">
        <v>6.6879992485046387</v>
      </c>
      <c r="M1001" s="7" t="s">
        <v>456</v>
      </c>
      <c r="N1001" s="7" t="s">
        <v>214</v>
      </c>
      <c r="O1001" s="7" t="s">
        <v>350</v>
      </c>
      <c r="P1001" s="7" t="s">
        <v>217</v>
      </c>
      <c r="Q1001" s="7" t="s">
        <v>3177</v>
      </c>
      <c r="R1001" s="7" t="s">
        <v>219</v>
      </c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>
        <v>0.82138000959011237</v>
      </c>
      <c r="AT1001" s="8">
        <v>2.4583253760490256</v>
      </c>
      <c r="AU1001" s="8">
        <v>2.9449446820400271</v>
      </c>
      <c r="AV1001" s="8">
        <v>2.4348812654541447</v>
      </c>
      <c r="AW1001" s="8">
        <v>0.57327114981445981</v>
      </c>
      <c r="AX1001" s="8">
        <v>1.1013644597327272</v>
      </c>
      <c r="AY1001" s="8">
        <v>2.2708489385036645</v>
      </c>
      <c r="AZ1001" s="8">
        <v>2.1457618243846346</v>
      </c>
      <c r="BA1001" s="8">
        <v>2.0565141962058306</v>
      </c>
      <c r="BB1001" s="8">
        <v>2.8162082343214223</v>
      </c>
      <c r="BC1001" s="8">
        <v>2.0565141962058306</v>
      </c>
      <c r="BD1001" s="8">
        <v>2.8162082343214223</v>
      </c>
      <c r="BE1001" s="8">
        <v>1.787245528726654</v>
      </c>
      <c r="BF1001" s="8">
        <v>2.295458232377229</v>
      </c>
      <c r="BT1001" s="7" t="s">
        <v>214</v>
      </c>
      <c r="BU1001" s="7" t="s">
        <v>214</v>
      </c>
      <c r="BV1001" s="7">
        <v>6.8333334922790527</v>
      </c>
      <c r="BW1001" s="7" t="s">
        <v>402</v>
      </c>
      <c r="BX1001" s="9">
        <v>0</v>
      </c>
      <c r="BY1001" s="7" t="s">
        <v>214</v>
      </c>
      <c r="BZ1001" s="7" t="s">
        <v>214</v>
      </c>
      <c r="CA1001" s="25">
        <v>0</v>
      </c>
      <c r="CB1001" s="25">
        <v>0</v>
      </c>
      <c r="CC1001" s="25">
        <v>0</v>
      </c>
    </row>
    <row r="1002" spans="1:81" x14ac:dyDescent="0.25">
      <c r="A1002" s="7">
        <v>513</v>
      </c>
      <c r="B1002" s="7">
        <v>44657</v>
      </c>
      <c r="C1002" s="7" t="s">
        <v>3178</v>
      </c>
      <c r="D1002" s="7" t="s">
        <v>3179</v>
      </c>
      <c r="E1002" s="7" t="s">
        <v>3179</v>
      </c>
      <c r="F1002" s="7" t="s">
        <v>212</v>
      </c>
      <c r="H1002" s="7" t="s">
        <v>222</v>
      </c>
      <c r="I1002" s="8">
        <v>8.5</v>
      </c>
      <c r="J1002" s="7" t="s">
        <v>214</v>
      </c>
      <c r="K1002" s="8">
        <v>71.108688354492188</v>
      </c>
      <c r="L1002" s="8">
        <v>3.1444666385650635</v>
      </c>
      <c r="M1002" s="7" t="s">
        <v>456</v>
      </c>
      <c r="N1002" s="7" t="s">
        <v>295</v>
      </c>
      <c r="O1002" s="7" t="s">
        <v>214</v>
      </c>
      <c r="P1002" s="7" t="s">
        <v>249</v>
      </c>
      <c r="Q1002" s="7" t="s">
        <v>3180</v>
      </c>
      <c r="R1002" s="7" t="s">
        <v>219</v>
      </c>
      <c r="T1002" s="8">
        <v>0.62060666084289551</v>
      </c>
      <c r="U1002" s="8">
        <v>0.71506637334823608</v>
      </c>
      <c r="V1002" s="8">
        <v>0.627544105052948</v>
      </c>
      <c r="W1002" s="8">
        <v>0.44309493899345398</v>
      </c>
      <c r="X1002" s="8">
        <v>0.27284571528434753</v>
      </c>
      <c r="Y1002" s="8">
        <v>0.63301235437393188</v>
      </c>
      <c r="Z1002" s="8">
        <v>0.55334246158599854</v>
      </c>
      <c r="AA1002" s="8">
        <v>0.8152802586555481</v>
      </c>
      <c r="AB1002" s="8">
        <v>0.85186785459518433</v>
      </c>
      <c r="AC1002" s="8">
        <v>0.8620220422744751</v>
      </c>
      <c r="AD1002" s="8">
        <v>0.56549334526062012</v>
      </c>
      <c r="AE1002" s="8">
        <v>0.70789551734924316</v>
      </c>
      <c r="AF1002" s="8">
        <v>0.82660984992980957</v>
      </c>
      <c r="AG1002" s="8">
        <v>0.82185530662536621</v>
      </c>
      <c r="AH1002" s="8">
        <v>1.9688496366143227E-2</v>
      </c>
      <c r="AI1002" s="8">
        <v>0.14598798751831055</v>
      </c>
      <c r="AJ1002" s="8">
        <v>0.25543802976608276</v>
      </c>
      <c r="AK1002" s="8">
        <v>0.19400030374526978</v>
      </c>
      <c r="AL1002" s="8">
        <v>7.6099999248981476E-2</v>
      </c>
      <c r="AM1002" s="8">
        <v>3.2495841383934021E-2</v>
      </c>
      <c r="AN1002" s="8">
        <v>0.13483849167823792</v>
      </c>
      <c r="AO1002" s="8">
        <v>5.6203953921794891E-2</v>
      </c>
      <c r="AP1002" s="8">
        <v>-0.50973469018936157</v>
      </c>
      <c r="AQ1002" s="8"/>
      <c r="AR1002" s="8"/>
      <c r="AS1002" s="8">
        <v>-1.690676214229542</v>
      </c>
      <c r="AT1002" s="8">
        <v>-1.7744997321900087</v>
      </c>
      <c r="AU1002" s="8">
        <v>-1.8142496225005091</v>
      </c>
      <c r="AV1002" s="8">
        <v>-1.8487853381583401</v>
      </c>
      <c r="AW1002" s="8">
        <v>-4.4032609017015875E-2</v>
      </c>
      <c r="AX1002" s="8">
        <v>1.5477743841955567</v>
      </c>
      <c r="AY1002" s="8">
        <v>-1.1633932354188343</v>
      </c>
      <c r="AZ1002" s="8">
        <v>-0.85230212697610219</v>
      </c>
      <c r="BA1002" s="8">
        <v>0.76108878292594107</v>
      </c>
      <c r="BB1002" s="8">
        <v>2.1036023426301913</v>
      </c>
      <c r="BC1002" s="8">
        <v>0.76108878292594107</v>
      </c>
      <c r="BD1002" s="8">
        <v>2.1036023426301913</v>
      </c>
      <c r="BE1002" s="8">
        <v>-0.53169568588566996</v>
      </c>
      <c r="BF1002" s="8">
        <v>0.21323197868858138</v>
      </c>
      <c r="BG1002" s="7">
        <v>-38.847311822302707</v>
      </c>
      <c r="BH1002" s="7">
        <v>-38.212914781404976</v>
      </c>
      <c r="BI1002" s="7">
        <v>-22.373713615784634</v>
      </c>
      <c r="BJ1002" s="7">
        <v>-47.438527643806339</v>
      </c>
      <c r="BK1002" s="7">
        <v>-8.3940685021350792</v>
      </c>
      <c r="BL1002" s="7">
        <v>-8.3940685021350792</v>
      </c>
      <c r="BM1002" s="7">
        <v>-27.276767477928139</v>
      </c>
      <c r="BN1002" s="7">
        <v>98.732502252311221</v>
      </c>
      <c r="BO1002" s="7">
        <v>98.281390837569134</v>
      </c>
      <c r="BP1002" s="7">
        <v>87.018342642867069</v>
      </c>
      <c r="BQ1002" s="7">
        <v>104.84160313668606</v>
      </c>
      <c r="BR1002" s="7">
        <v>77.077600365938011</v>
      </c>
      <c r="BS1002" s="7">
        <v>77.077600365938011</v>
      </c>
      <c r="BT1002" s="7" t="s">
        <v>220</v>
      </c>
      <c r="BU1002" s="7" t="s">
        <v>221</v>
      </c>
      <c r="BV1002" s="7">
        <v>7.5</v>
      </c>
      <c r="BW1002" s="7" t="s">
        <v>354</v>
      </c>
      <c r="BX1002" s="9">
        <v>2</v>
      </c>
      <c r="BY1002" s="7" t="s">
        <v>295</v>
      </c>
      <c r="BZ1002" s="7" t="s">
        <v>214</v>
      </c>
      <c r="CA1002" s="25">
        <v>0</v>
      </c>
      <c r="CB1002" s="25">
        <v>0</v>
      </c>
      <c r="CC1002" s="25">
        <v>0</v>
      </c>
    </row>
    <row r="1003" spans="1:81" x14ac:dyDescent="0.25">
      <c r="A1003" s="7">
        <v>513</v>
      </c>
      <c r="B1003" s="7">
        <v>44657</v>
      </c>
      <c r="C1003" s="7" t="s">
        <v>3812</v>
      </c>
      <c r="D1003" s="7" t="s">
        <v>3813</v>
      </c>
      <c r="E1003" s="7" t="s">
        <v>3813</v>
      </c>
      <c r="F1003" s="7" t="s">
        <v>212</v>
      </c>
      <c r="H1003" s="7" t="s">
        <v>224</v>
      </c>
      <c r="I1003" s="8">
        <v>24.5</v>
      </c>
      <c r="J1003" s="7" t="s">
        <v>214</v>
      </c>
      <c r="K1003" s="8">
        <v>67.475334167480469</v>
      </c>
      <c r="L1003" s="8">
        <v>1.9110000133514404</v>
      </c>
      <c r="M1003" s="7" t="s">
        <v>456</v>
      </c>
      <c r="N1003" s="7" t="s">
        <v>214</v>
      </c>
      <c r="O1003" s="7" t="s">
        <v>358</v>
      </c>
      <c r="P1003" s="7" t="s">
        <v>249</v>
      </c>
      <c r="Q1003" s="7" t="s">
        <v>3814</v>
      </c>
      <c r="R1003" s="7" t="s">
        <v>219</v>
      </c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>
        <v>0.71486248967580501</v>
      </c>
      <c r="AT1003" s="8">
        <v>2.308040150668802</v>
      </c>
      <c r="AU1003" s="8">
        <v>0.12174264299192955</v>
      </c>
      <c r="AV1003" s="8">
        <v>1.7671760424393299</v>
      </c>
      <c r="AW1003" s="8">
        <v>0.34396299012144044</v>
      </c>
      <c r="AX1003" s="8">
        <v>0.82200248819994881</v>
      </c>
      <c r="AY1003" s="8">
        <v>-0.29036969295029613</v>
      </c>
      <c r="AZ1003" s="8">
        <v>0.91998744304031566</v>
      </c>
      <c r="BA1003" s="8">
        <v>2.0013190718461473</v>
      </c>
      <c r="BB1003" s="8">
        <v>2.7388014540713042</v>
      </c>
      <c r="BC1003" s="8">
        <v>2.0013190718461473</v>
      </c>
      <c r="BD1003" s="8">
        <v>2.7388014540713042</v>
      </c>
      <c r="BE1003" s="8">
        <v>0.8154727622551956</v>
      </c>
      <c r="BF1003" s="8">
        <v>1.8824681720818341</v>
      </c>
      <c r="BT1003" s="7" t="s">
        <v>352</v>
      </c>
      <c r="BU1003" s="7" t="s">
        <v>353</v>
      </c>
      <c r="BV1003" s="7">
        <v>7.5</v>
      </c>
      <c r="BW1003" s="7" t="s">
        <v>354</v>
      </c>
      <c r="BX1003" s="9">
        <v>0</v>
      </c>
      <c r="BY1003" s="7" t="s">
        <v>214</v>
      </c>
      <c r="BZ1003" s="7" t="s">
        <v>214</v>
      </c>
      <c r="CA1003" s="25">
        <v>0</v>
      </c>
      <c r="CB1003" s="25">
        <v>0</v>
      </c>
      <c r="CC1003" s="25">
        <v>0</v>
      </c>
    </row>
    <row r="1004" spans="1:81" x14ac:dyDescent="0.25">
      <c r="A1004" s="7">
        <v>513</v>
      </c>
      <c r="B1004" s="7">
        <v>44657</v>
      </c>
      <c r="C1004" s="7" t="s">
        <v>3181</v>
      </c>
      <c r="D1004" s="7" t="s">
        <v>3181</v>
      </c>
      <c r="E1004" s="7" t="s">
        <v>3181</v>
      </c>
      <c r="F1004" s="7" t="s">
        <v>212</v>
      </c>
      <c r="G1004" s="7">
        <v>3</v>
      </c>
      <c r="H1004" s="7" t="s">
        <v>226</v>
      </c>
      <c r="I1004" s="8">
        <v>15.5</v>
      </c>
      <c r="J1004" s="7" t="s">
        <v>214</v>
      </c>
      <c r="K1004" s="8">
        <v>314.759521484375</v>
      </c>
      <c r="L1004" s="8">
        <v>2.3896486759185791</v>
      </c>
      <c r="M1004" s="7" t="s">
        <v>282</v>
      </c>
      <c r="N1004" s="7" t="s">
        <v>231</v>
      </c>
      <c r="O1004" s="7" t="s">
        <v>283</v>
      </c>
      <c r="P1004" s="7" t="s">
        <v>217</v>
      </c>
      <c r="Q1004" s="7" t="s">
        <v>3182</v>
      </c>
      <c r="R1004" s="7" t="s">
        <v>286</v>
      </c>
      <c r="T1004" s="8">
        <v>0.69595396518707275</v>
      </c>
      <c r="U1004" s="8">
        <v>0.70662122964859009</v>
      </c>
      <c r="V1004" s="8">
        <v>0.67127299308776855</v>
      </c>
      <c r="W1004" s="8">
        <v>0.66919362545013428</v>
      </c>
      <c r="X1004" s="8">
        <v>0.36783796548843384</v>
      </c>
      <c r="Y1004" s="8">
        <v>0.59919279813766479</v>
      </c>
      <c r="Z1004" s="8">
        <v>0.53340655565261841</v>
      </c>
      <c r="AA1004" s="8">
        <v>0.67700004577636719</v>
      </c>
      <c r="AB1004" s="8">
        <v>0.65989959239959717</v>
      </c>
      <c r="AC1004" s="8">
        <v>0.78905957937240601</v>
      </c>
      <c r="AD1004" s="8">
        <v>0.8974611759185791</v>
      </c>
      <c r="AE1004" s="8">
        <v>0.55517232418060303</v>
      </c>
      <c r="AF1004" s="8">
        <v>0.68182879686355591</v>
      </c>
      <c r="AG1004" s="8">
        <v>0.6187366247177124</v>
      </c>
      <c r="AH1004" s="8">
        <v>8.802129328250885E-2</v>
      </c>
      <c r="AI1004" s="8">
        <v>0.73190784454345703</v>
      </c>
      <c r="AJ1004" s="8">
        <v>1.1284986734390259</v>
      </c>
      <c r="AK1004" s="8">
        <v>0.9277532696723938</v>
      </c>
      <c r="AL1004" s="8">
        <v>0.51382458209991455</v>
      </c>
      <c r="AM1004" s="8">
        <v>0.19585849344730377</v>
      </c>
      <c r="AN1004" s="8">
        <v>0.57061535120010376</v>
      </c>
      <c r="AO1004" s="8">
        <v>0.24221800267696381</v>
      </c>
      <c r="AP1004" s="8">
        <v>-0.68167519569396973</v>
      </c>
      <c r="AQ1004" s="8"/>
      <c r="AR1004" s="8"/>
      <c r="AS1004" s="8">
        <v>-0.6026051790696263</v>
      </c>
      <c r="AT1004" s="8">
        <v>-1.0259217250253594</v>
      </c>
      <c r="AU1004" s="8">
        <v>-1.0608383135469137</v>
      </c>
      <c r="AV1004" s="8">
        <v>-1.2008582661841294</v>
      </c>
      <c r="AW1004" s="8">
        <v>-1.6906772158887444</v>
      </c>
      <c r="AX1004" s="8">
        <v>-1.0496990813590092</v>
      </c>
      <c r="AY1004" s="8">
        <v>-2.4989422558850505</v>
      </c>
      <c r="AZ1004" s="8">
        <v>-1.680786383845271</v>
      </c>
      <c r="BA1004" s="8">
        <v>-1.973028348867544</v>
      </c>
      <c r="BB1004" s="8">
        <v>-1.3349664535869949</v>
      </c>
      <c r="BC1004" s="8">
        <v>-1.6124379878651738</v>
      </c>
      <c r="BD1004" s="8">
        <v>-0.95462063892427529</v>
      </c>
      <c r="BE1004" s="8">
        <v>-1.573088216853842</v>
      </c>
      <c r="BF1004" s="8">
        <v>-1.2078087581541732</v>
      </c>
      <c r="BG1004" s="7">
        <v>-28.296390787545722</v>
      </c>
      <c r="BH1004" s="7">
        <v>-6.1171861548531163</v>
      </c>
      <c r="BI1004" s="7">
        <v>-50</v>
      </c>
      <c r="BJ1004" s="7">
        <v>-47.031491157177626</v>
      </c>
      <c r="BK1004" s="7">
        <v>-43.546031881006932</v>
      </c>
      <c r="BL1004" s="7">
        <v>-44.175881295051198</v>
      </c>
      <c r="BM1004" s="7">
        <v>-36.527830212605764</v>
      </c>
      <c r="BN1004" s="7">
        <v>403.82510572460268</v>
      </c>
      <c r="BO1004" s="7">
        <v>334.01394735369911</v>
      </c>
      <c r="BP1004" s="7">
        <v>541.34186091990648</v>
      </c>
      <c r="BQ1004" s="7">
        <v>462.79561799767345</v>
      </c>
      <c r="BR1004" s="7">
        <v>451.82480305846582</v>
      </c>
      <c r="BS1004" s="7">
        <v>453.80731406018367</v>
      </c>
      <c r="BT1004" s="7" t="s">
        <v>220</v>
      </c>
      <c r="BU1004" s="7" t="s">
        <v>221</v>
      </c>
      <c r="BV1004" s="7">
        <v>16.5</v>
      </c>
      <c r="BW1004" s="7" t="s">
        <v>430</v>
      </c>
      <c r="BX1004" s="9">
        <v>1.4500000476837158</v>
      </c>
      <c r="BY1004" s="7" t="s">
        <v>231</v>
      </c>
      <c r="BZ1004" s="7" t="s">
        <v>214</v>
      </c>
      <c r="CA1004" s="25">
        <v>0</v>
      </c>
      <c r="CB1004" s="25">
        <v>0</v>
      </c>
      <c r="CC1004" s="25">
        <v>0</v>
      </c>
    </row>
    <row r="1005" spans="1:81" x14ac:dyDescent="0.25">
      <c r="A1005" s="7">
        <v>513</v>
      </c>
      <c r="B1005" s="7">
        <v>44657</v>
      </c>
      <c r="C1005" s="7" t="s">
        <v>3183</v>
      </c>
      <c r="D1005" s="7" t="s">
        <v>3184</v>
      </c>
      <c r="E1005" s="7" t="s">
        <v>3184</v>
      </c>
      <c r="F1005" s="7" t="s">
        <v>212</v>
      </c>
      <c r="G1005" s="7">
        <v>2</v>
      </c>
      <c r="H1005" s="7" t="s">
        <v>500</v>
      </c>
      <c r="I1005" s="8">
        <v>5.5</v>
      </c>
      <c r="J1005" s="7" t="s">
        <v>379</v>
      </c>
      <c r="K1005" s="8">
        <v>65.442558288574219</v>
      </c>
      <c r="L1005" s="8">
        <v>3.8936982154846191</v>
      </c>
      <c r="M1005" s="7" t="s">
        <v>456</v>
      </c>
      <c r="N1005" s="7" t="s">
        <v>216</v>
      </c>
      <c r="O1005" s="7" t="s">
        <v>1038</v>
      </c>
      <c r="P1005" s="7" t="s">
        <v>217</v>
      </c>
      <c r="Q1005" s="7" t="s">
        <v>3185</v>
      </c>
      <c r="R1005" s="7" t="s">
        <v>219</v>
      </c>
      <c r="T1005" s="8">
        <v>0.7478032112121582</v>
      </c>
      <c r="U1005" s="8">
        <v>0.7968629002571106</v>
      </c>
      <c r="V1005" s="8">
        <v>0.76575112342834473</v>
      </c>
      <c r="W1005" s="8">
        <v>0.55788522958755493</v>
      </c>
      <c r="X1005" s="8">
        <v>0.4261593222618103</v>
      </c>
      <c r="Y1005" s="8">
        <v>0.77841037511825562</v>
      </c>
      <c r="Z1005" s="8">
        <v>0.62698143720626831</v>
      </c>
      <c r="AA1005" s="8">
        <v>0.92484652996063232</v>
      </c>
      <c r="AB1005" s="8">
        <v>0.91866087913513184</v>
      </c>
      <c r="AC1005" s="8">
        <v>0.94516927003860474</v>
      </c>
      <c r="AD1005" s="8">
        <v>0.79726320505142212</v>
      </c>
      <c r="AE1005" s="8">
        <v>0.72303605079650879</v>
      </c>
      <c r="AF1005" s="8">
        <v>0.94039922952651978</v>
      </c>
      <c r="AG1005" s="8">
        <v>0.88192063570022583</v>
      </c>
      <c r="AH1005" s="8">
        <v>2.0469803363084793E-2</v>
      </c>
      <c r="AI1005" s="8">
        <v>0.1828896552324295</v>
      </c>
      <c r="AJ1005" s="8">
        <v>0.29595378041267395</v>
      </c>
      <c r="AK1005" s="8">
        <v>0.24612000584602356</v>
      </c>
      <c r="AL1005" s="8">
        <v>9.961710125207901E-2</v>
      </c>
      <c r="AM1005" s="8">
        <v>5.2769597619771957E-2</v>
      </c>
      <c r="AN1005" s="8">
        <v>0.17238974571228027</v>
      </c>
      <c r="AO1005" s="8">
        <v>6.6210776567459106E-2</v>
      </c>
      <c r="AP1005" s="8">
        <v>0.35078296065330505</v>
      </c>
      <c r="AQ1005" s="8"/>
      <c r="AR1005" s="8"/>
      <c r="AS1005" s="8">
        <v>-2.546742095322148</v>
      </c>
      <c r="AT1005" s="8">
        <v>-2.5321320052020169</v>
      </c>
      <c r="AU1005" s="8">
        <v>-2.2697126271071117</v>
      </c>
      <c r="AV1005" s="8">
        <v>-2.2030067133623179</v>
      </c>
      <c r="AW1005" s="8">
        <v>-0.89197206582808686</v>
      </c>
      <c r="AX1005" s="8">
        <v>-0.90050971118503742</v>
      </c>
      <c r="AY1005" s="8">
        <v>-1.5630281393146661</v>
      </c>
      <c r="AZ1005" s="8">
        <v>-2.1028018953968779</v>
      </c>
      <c r="BA1005" s="8">
        <v>-0.1405849399160542</v>
      </c>
      <c r="BB1005" s="8">
        <v>0.60084740170245154</v>
      </c>
      <c r="BC1005" s="8">
        <v>-0.1405849399160542</v>
      </c>
      <c r="BD1005" s="8">
        <v>0.60084740170245154</v>
      </c>
      <c r="BE1005" s="8">
        <v>-1.25877080123402</v>
      </c>
      <c r="BF1005" s="8">
        <v>-1.0894592536235577</v>
      </c>
      <c r="BG1005" s="7">
        <v>17.504831100673428</v>
      </c>
      <c r="BH1005" s="7">
        <v>11.09751648731414</v>
      </c>
      <c r="BI1005" s="7">
        <v>27.307438901935306</v>
      </c>
      <c r="BJ1005" s="7">
        <v>25.92417779748617</v>
      </c>
      <c r="BK1005" s="7">
        <v>35.598414752078206</v>
      </c>
      <c r="BL1005" s="7">
        <v>35.598414752078206</v>
      </c>
      <c r="BM1005" s="7">
        <v>25.505132298594241</v>
      </c>
      <c r="BN1005" s="7">
        <v>53.986948992199544</v>
      </c>
      <c r="BO1005" s="7">
        <v>58.180059592779529</v>
      </c>
      <c r="BP1005" s="7">
        <v>47.571871668058414</v>
      </c>
      <c r="BQ1005" s="7">
        <v>48.477113122620715</v>
      </c>
      <c r="BR1005" s="7">
        <v>42.146044964637035</v>
      </c>
      <c r="BS1005" s="7">
        <v>42.146044964637035</v>
      </c>
      <c r="BT1005" s="7" t="s">
        <v>220</v>
      </c>
      <c r="BU1005" s="7" t="s">
        <v>221</v>
      </c>
      <c r="BV1005" s="7">
        <v>6.5</v>
      </c>
      <c r="BW1005" s="7" t="s">
        <v>402</v>
      </c>
      <c r="BX1005" s="9">
        <v>2</v>
      </c>
      <c r="BY1005" s="7" t="s">
        <v>216</v>
      </c>
      <c r="BZ1005" s="7" t="s">
        <v>214</v>
      </c>
      <c r="CA1005" s="25">
        <v>0</v>
      </c>
      <c r="CB1005" s="25">
        <v>0</v>
      </c>
      <c r="CC1005" s="25">
        <v>0</v>
      </c>
    </row>
    <row r="1006" spans="1:81" x14ac:dyDescent="0.25">
      <c r="A1006" s="7">
        <v>513</v>
      </c>
      <c r="B1006" s="7">
        <v>44657</v>
      </c>
      <c r="C1006" s="7" t="s">
        <v>16918</v>
      </c>
      <c r="D1006" s="7" t="s">
        <v>16919</v>
      </c>
      <c r="E1006" s="7" t="s">
        <v>16919</v>
      </c>
      <c r="F1006" s="7" t="s">
        <v>223</v>
      </c>
      <c r="H1006" s="7" t="s">
        <v>500</v>
      </c>
      <c r="I1006" s="8">
        <v>5.5</v>
      </c>
      <c r="J1006" s="7" t="s">
        <v>214</v>
      </c>
      <c r="K1006" s="8">
        <v>45.683815002441406</v>
      </c>
      <c r="L1006" s="8">
        <v>5.5471038818359375</v>
      </c>
      <c r="M1006" s="7" t="s">
        <v>456</v>
      </c>
      <c r="N1006" s="7" t="s">
        <v>295</v>
      </c>
      <c r="O1006" s="7" t="s">
        <v>1038</v>
      </c>
      <c r="P1006" s="7" t="s">
        <v>217</v>
      </c>
      <c r="Q1006" s="7" t="s">
        <v>18873</v>
      </c>
      <c r="R1006" s="7" t="s">
        <v>219</v>
      </c>
      <c r="T1006" s="8">
        <v>0.66866451501846313</v>
      </c>
      <c r="U1006" s="8">
        <v>0.72109431028366089</v>
      </c>
      <c r="V1006" s="8">
        <v>0.67758876085281372</v>
      </c>
      <c r="W1006" s="8">
        <v>0.43248358368873596</v>
      </c>
      <c r="X1006" s="8">
        <v>0.42438238859176636</v>
      </c>
      <c r="Y1006" s="8">
        <v>0.72909116744995117</v>
      </c>
      <c r="Z1006" s="8">
        <v>0.59201186895370483</v>
      </c>
      <c r="AA1006" s="8">
        <v>0.93206053972244263</v>
      </c>
      <c r="AB1006" s="8">
        <v>0.91738033294677734</v>
      </c>
      <c r="AC1006" s="8">
        <v>0.9557192325592041</v>
      </c>
      <c r="AD1006" s="8">
        <v>0.81533050537109375</v>
      </c>
      <c r="AE1006" s="8">
        <v>0.6909441351890564</v>
      </c>
      <c r="AF1006" s="8">
        <v>0.93396919965744019</v>
      </c>
      <c r="AG1006" s="8">
        <v>0.85939806699752808</v>
      </c>
      <c r="AH1006" s="8">
        <v>1.3187351636588573E-2</v>
      </c>
      <c r="AI1006" s="8">
        <v>0.10535472631454468</v>
      </c>
      <c r="AJ1006" s="8">
        <v>0.17253462970256805</v>
      </c>
      <c r="AK1006" s="8">
        <v>0.14030377566814423</v>
      </c>
      <c r="AL1006" s="8">
        <v>4.975108802318573E-2</v>
      </c>
      <c r="AM1006" s="8">
        <v>3.3854242414236069E-2</v>
      </c>
      <c r="AN1006" s="8">
        <v>0.1040228083729744</v>
      </c>
      <c r="AO1006" s="8">
        <v>4.0276184678077698E-2</v>
      </c>
      <c r="AP1006" s="8">
        <v>-0.15744711458683014</v>
      </c>
      <c r="AQ1006" s="8"/>
      <c r="AR1006" s="8"/>
      <c r="AS1006" s="8">
        <v>-2.5379685419461877E-2</v>
      </c>
      <c r="AT1006" s="8">
        <v>-2.5302151330452958</v>
      </c>
      <c r="AU1006" s="8">
        <v>-3.5250739484863208E-3</v>
      </c>
      <c r="AV1006" s="8">
        <v>-2.4869353528602725</v>
      </c>
      <c r="AW1006" s="8">
        <v>5.7377147777846887E-2</v>
      </c>
      <c r="AX1006" s="8">
        <v>-0.99394864320028897</v>
      </c>
      <c r="AY1006" s="8">
        <v>6.4939177109997193E-2</v>
      </c>
      <c r="AZ1006" s="8">
        <v>-0.33776445805910993</v>
      </c>
      <c r="BA1006" s="8">
        <v>8.6534055585521033E-2</v>
      </c>
      <c r="BB1006" s="8">
        <v>0.60178046043352307</v>
      </c>
      <c r="BC1006" s="8">
        <v>8.6534055585521033E-2</v>
      </c>
      <c r="BD1006" s="8">
        <v>0.60178046043352307</v>
      </c>
      <c r="BE1006" s="8">
        <v>4.4413279448489655E-2</v>
      </c>
      <c r="BF1006" s="8">
        <v>-0.85755044438298678</v>
      </c>
      <c r="BG1006" s="8">
        <v>-18.175220237877259</v>
      </c>
      <c r="BH1006" s="8">
        <v>-32.592393232777958</v>
      </c>
      <c r="BI1006" s="8">
        <v>-4.1328787132075266</v>
      </c>
      <c r="BJ1006" s="8">
        <v>-48.628780499814503</v>
      </c>
      <c r="BK1006" s="8">
        <v>7.7440337187586197</v>
      </c>
      <c r="BL1006" s="8">
        <v>7.7440337187586197</v>
      </c>
      <c r="BM1006" s="8">
        <v>-14.673534207693331</v>
      </c>
      <c r="BN1006" s="8">
        <v>53.986948992199544</v>
      </c>
      <c r="BO1006" s="8">
        <v>60.573263631771923</v>
      </c>
      <c r="BP1006" s="8">
        <v>47.571871668058414</v>
      </c>
      <c r="BQ1006" s="8">
        <v>67.899297123919965</v>
      </c>
      <c r="BR1006" s="8">
        <v>42.146044964637035</v>
      </c>
      <c r="BS1006" s="8">
        <v>42.146044964637035</v>
      </c>
      <c r="BT1006" s="7" t="s">
        <v>520</v>
      </c>
      <c r="BU1006" s="7" t="s">
        <v>521</v>
      </c>
      <c r="BV1006" s="7">
        <v>5.5</v>
      </c>
      <c r="BW1006" s="7" t="s">
        <v>500</v>
      </c>
      <c r="BX1006" s="9">
        <v>1.7999999523162842</v>
      </c>
      <c r="BY1006" s="7" t="s">
        <v>295</v>
      </c>
      <c r="BZ1006" s="7" t="s">
        <v>214</v>
      </c>
      <c r="CA1006" s="25">
        <v>0</v>
      </c>
      <c r="CB1006" s="25">
        <v>0</v>
      </c>
      <c r="CC1006" s="25">
        <v>1</v>
      </c>
    </row>
    <row r="1007" spans="1:81" x14ac:dyDescent="0.25">
      <c r="A1007" s="7">
        <v>513</v>
      </c>
      <c r="B1007" s="7">
        <v>44657</v>
      </c>
      <c r="C1007" s="7" t="s">
        <v>3186</v>
      </c>
      <c r="D1007" s="7" t="s">
        <v>3187</v>
      </c>
      <c r="E1007" s="7" t="s">
        <v>3187</v>
      </c>
      <c r="F1007" s="7" t="s">
        <v>373</v>
      </c>
      <c r="H1007" s="7" t="s">
        <v>354</v>
      </c>
      <c r="I1007" s="8">
        <v>7.5</v>
      </c>
      <c r="J1007" s="7" t="s">
        <v>414</v>
      </c>
      <c r="K1007" s="8">
        <v>51.349681854248047</v>
      </c>
      <c r="L1007" s="8">
        <v>5.1208839416503906</v>
      </c>
      <c r="M1007" s="7" t="s">
        <v>456</v>
      </c>
      <c r="N1007" s="7" t="s">
        <v>295</v>
      </c>
      <c r="O1007" s="7" t="s">
        <v>358</v>
      </c>
      <c r="P1007" s="7" t="s">
        <v>217</v>
      </c>
      <c r="Q1007" s="7" t="s">
        <v>3188</v>
      </c>
      <c r="R1007" s="7" t="s">
        <v>219</v>
      </c>
      <c r="T1007" s="8">
        <v>0.61376476287841797</v>
      </c>
      <c r="U1007" s="8">
        <v>0.65711283683776855</v>
      </c>
      <c r="V1007" s="8">
        <v>0.65588939189910889</v>
      </c>
      <c r="W1007" s="8">
        <v>0.40556260943412781</v>
      </c>
      <c r="X1007" s="8">
        <v>0.41165885329246521</v>
      </c>
      <c r="Y1007" s="8">
        <v>0.66395860910415649</v>
      </c>
      <c r="Z1007" s="8">
        <v>0.55266672372817993</v>
      </c>
      <c r="AA1007" s="8">
        <v>0.91433608531951904</v>
      </c>
      <c r="AB1007" s="8">
        <v>0.93682879209518433</v>
      </c>
      <c r="AC1007" s="8">
        <v>0.95144766569137573</v>
      </c>
      <c r="AD1007" s="8">
        <v>0.7684323787689209</v>
      </c>
      <c r="AE1007" s="8">
        <v>0.59004038572311401</v>
      </c>
      <c r="AF1007" s="8">
        <v>0.89085334539413452</v>
      </c>
      <c r="AG1007" s="8">
        <v>0.82449418306350708</v>
      </c>
      <c r="AH1007" s="8">
        <v>1.6356674954295158E-2</v>
      </c>
      <c r="AI1007" s="8">
        <v>0.11994582414627075</v>
      </c>
      <c r="AJ1007" s="8">
        <v>0.19501212239265442</v>
      </c>
      <c r="AK1007" s="8">
        <v>0.16845007240772247</v>
      </c>
      <c r="AL1007" s="8">
        <v>5.7866644114255905E-2</v>
      </c>
      <c r="AM1007" s="8">
        <v>4.0731519460678101E-2</v>
      </c>
      <c r="AN1007" s="8">
        <v>0.11749656498432159</v>
      </c>
      <c r="AO1007" s="8">
        <v>4.6635717153549194E-2</v>
      </c>
      <c r="AP1007" s="8">
        <v>-0.45218721032142639</v>
      </c>
      <c r="AQ1007" s="8"/>
      <c r="AR1007" s="8"/>
      <c r="AS1007" s="8">
        <v>-2.1298007616571288</v>
      </c>
      <c r="AT1007" s="8">
        <v>-1.4587163940002563</v>
      </c>
      <c r="AU1007" s="8">
        <v>-2.174831659044032</v>
      </c>
      <c r="AV1007" s="8">
        <v>-1.5649893808300379</v>
      </c>
      <c r="AW1007" s="8">
        <v>-5.5870887535773101E-2</v>
      </c>
      <c r="AX1007" s="8">
        <v>0.35518105675639711</v>
      </c>
      <c r="AY1007" s="8">
        <v>-0.14854792870219377</v>
      </c>
      <c r="AZ1007" s="8">
        <v>0.12227994927320118</v>
      </c>
      <c r="BA1007" s="8">
        <v>1.0249894309869965</v>
      </c>
      <c r="BB1007" s="8">
        <v>2.5326197652661806</v>
      </c>
      <c r="BC1007" s="8">
        <v>1.0249894309869965</v>
      </c>
      <c r="BD1007" s="8">
        <v>2.5326197652661806</v>
      </c>
      <c r="BE1007" s="8">
        <v>-0.40984539582752255</v>
      </c>
      <c r="BF1007" s="8">
        <v>0.41983246028861093</v>
      </c>
      <c r="BG1007" s="8">
        <v>-50</v>
      </c>
      <c r="BH1007" s="8">
        <v>-50</v>
      </c>
      <c r="BI1007" s="8">
        <v>-38.564781298280074</v>
      </c>
      <c r="BJ1007" s="8">
        <v>-2.7515285443171518</v>
      </c>
      <c r="BK1007" s="8">
        <v>-22.743916091234102</v>
      </c>
      <c r="BL1007" s="8">
        <v>-22.743916091234102</v>
      </c>
      <c r="BM1007" s="8">
        <v>-31.134023670844236</v>
      </c>
      <c r="BN1007" s="8">
        <v>80.736457668017479</v>
      </c>
      <c r="BO1007" s="8">
        <v>83.69449083913544</v>
      </c>
      <c r="BP1007" s="8">
        <v>71.152574358701415</v>
      </c>
      <c r="BQ1007" s="8">
        <v>52.762583007883727</v>
      </c>
      <c r="BR1007" s="8">
        <v>63.028610408293886</v>
      </c>
      <c r="BS1007" s="8">
        <v>63.028610408293886</v>
      </c>
      <c r="BT1007" s="7" t="s">
        <v>476</v>
      </c>
      <c r="BU1007" s="7" t="s">
        <v>477</v>
      </c>
      <c r="BV1007" s="7">
        <v>8.1666669845581055</v>
      </c>
      <c r="BW1007" s="7" t="s">
        <v>222</v>
      </c>
      <c r="BX1007" s="9">
        <v>2</v>
      </c>
      <c r="BY1007" s="7" t="s">
        <v>295</v>
      </c>
      <c r="BZ1007" s="7" t="s">
        <v>214</v>
      </c>
      <c r="CA1007" s="25">
        <v>0</v>
      </c>
      <c r="CB1007" s="25">
        <v>0</v>
      </c>
      <c r="CC1007" s="25">
        <v>0</v>
      </c>
    </row>
    <row r="1008" spans="1:81" x14ac:dyDescent="0.25">
      <c r="A1008" s="7">
        <v>513</v>
      </c>
      <c r="B1008" s="7">
        <v>44657</v>
      </c>
      <c r="C1008" s="7" t="s">
        <v>3189</v>
      </c>
      <c r="D1008" s="7" t="s">
        <v>3190</v>
      </c>
      <c r="E1008" s="7" t="s">
        <v>3191</v>
      </c>
      <c r="F1008" s="7" t="s">
        <v>254</v>
      </c>
      <c r="H1008" s="7" t="s">
        <v>303</v>
      </c>
      <c r="I1008" s="8">
        <v>19.5</v>
      </c>
      <c r="J1008" s="7" t="s">
        <v>214</v>
      </c>
      <c r="K1008" s="8">
        <v>618.601318359375</v>
      </c>
      <c r="L1008" s="8">
        <v>7.6472001075744629</v>
      </c>
      <c r="M1008" s="7" t="s">
        <v>1320</v>
      </c>
      <c r="N1008" s="7" t="s">
        <v>295</v>
      </c>
      <c r="O1008" s="7" t="s">
        <v>434</v>
      </c>
      <c r="P1008" s="7" t="s">
        <v>257</v>
      </c>
      <c r="Q1008" s="7" t="s">
        <v>3192</v>
      </c>
      <c r="R1008" s="7" t="s">
        <v>291</v>
      </c>
      <c r="T1008" s="8">
        <v>0.7238917350769043</v>
      </c>
      <c r="U1008" s="8">
        <v>0.74781286716461182</v>
      </c>
      <c r="V1008" s="8">
        <v>0.73923689126968384</v>
      </c>
      <c r="W1008" s="8">
        <v>0.58131790161132813</v>
      </c>
      <c r="X1008" s="8">
        <v>0.44583973288536072</v>
      </c>
      <c r="Y1008" s="8">
        <v>0.64967983961105347</v>
      </c>
      <c r="Z1008" s="8">
        <v>0.47569495439529419</v>
      </c>
      <c r="AA1008" s="8">
        <v>0.76752132177352905</v>
      </c>
      <c r="AB1008" s="8">
        <v>0.7490537166595459</v>
      </c>
      <c r="AC1008" s="8">
        <v>0.6792834997177124</v>
      </c>
      <c r="AD1008" s="8">
        <v>0.61366468667984009</v>
      </c>
      <c r="AE1008" s="8">
        <v>0.84761935472488403</v>
      </c>
      <c r="AF1008" s="8">
        <v>0.82893317937850952</v>
      </c>
      <c r="AG1008" s="8">
        <v>0.76378053426742554</v>
      </c>
      <c r="AH1008" s="8">
        <v>0.18678045272827148</v>
      </c>
      <c r="AI1008" s="8">
        <v>1.6154487133026123</v>
      </c>
      <c r="AJ1008" s="8">
        <v>2.5342588424682617</v>
      </c>
      <c r="AK1008" s="8">
        <v>2.1680068969726563</v>
      </c>
      <c r="AL1008" s="8">
        <v>0.94715368747711182</v>
      </c>
      <c r="AM1008" s="8">
        <v>0.50374215841293335</v>
      </c>
      <c r="AN1008" s="8">
        <v>1.3128645420074463</v>
      </c>
      <c r="AO1008" s="8">
        <v>0.45837432146072388</v>
      </c>
      <c r="AP1008" s="8">
        <v>-0.89942646026611328</v>
      </c>
      <c r="AQ1008" s="8"/>
      <c r="AR1008" s="8"/>
      <c r="AS1008" s="8">
        <v>-0.58410827995664938</v>
      </c>
      <c r="AT1008" s="8">
        <v>0.74759561249197382</v>
      </c>
      <c r="AU1008" s="8">
        <v>0.77711283769879058</v>
      </c>
      <c r="AV1008" s="8">
        <v>1.6521215233917215</v>
      </c>
      <c r="AW1008" s="8">
        <v>-0.48137547544240183</v>
      </c>
      <c r="AX1008" s="8">
        <v>0.93929335190776486</v>
      </c>
      <c r="AY1008" s="8">
        <v>0.94650006067375003</v>
      </c>
      <c r="AZ1008" s="8">
        <v>0.89621814438145475</v>
      </c>
      <c r="BA1008" s="8">
        <v>-0.48137547544240183</v>
      </c>
      <c r="BB1008" s="8">
        <v>0.93929335190776486</v>
      </c>
      <c r="BC1008" s="8">
        <v>0.94650006067375003</v>
      </c>
      <c r="BD1008" s="8">
        <v>0.89621814438145475</v>
      </c>
      <c r="BE1008" s="8">
        <v>0.18720895470080626</v>
      </c>
      <c r="BF1008" s="8">
        <v>1.0117900214103559</v>
      </c>
      <c r="BG1008" s="8">
        <v>-45.997119254799699</v>
      </c>
      <c r="BH1008" s="8">
        <v>-47.169110462025273</v>
      </c>
      <c r="BI1008" s="8">
        <v>-33.420345218875852</v>
      </c>
      <c r="BJ1008" s="8">
        <v>-12.124361927926389</v>
      </c>
      <c r="BK1008" s="8">
        <v>-33.420345218875852</v>
      </c>
      <c r="BL1008" s="8">
        <v>-12.124361927926389</v>
      </c>
      <c r="BM1008" s="8">
        <v>-30.70927400173824</v>
      </c>
      <c r="BN1008" s="8">
        <v>903.14010447689986</v>
      </c>
      <c r="BO1008" s="8">
        <v>910.3900575358532</v>
      </c>
      <c r="BP1008" s="8">
        <v>825.34001448359538</v>
      </c>
      <c r="BQ1008" s="8">
        <v>693.60278108818977</v>
      </c>
      <c r="BR1008" s="8">
        <v>825.34001448359538</v>
      </c>
      <c r="BS1008" s="8">
        <v>693.60278108818977</v>
      </c>
      <c r="BT1008" s="7" t="s">
        <v>297</v>
      </c>
      <c r="BU1008" s="7" t="s">
        <v>298</v>
      </c>
      <c r="BV1008" s="7">
        <v>18.5</v>
      </c>
      <c r="BW1008" s="7" t="s">
        <v>436</v>
      </c>
      <c r="BX1008" s="9">
        <v>2.9000000953674316</v>
      </c>
      <c r="BY1008" s="7" t="s">
        <v>295</v>
      </c>
      <c r="BZ1008" s="7" t="s">
        <v>214</v>
      </c>
      <c r="CA1008" s="25">
        <v>0</v>
      </c>
      <c r="CB1008" s="25">
        <v>0</v>
      </c>
      <c r="CC1008" s="25">
        <v>0</v>
      </c>
    </row>
    <row r="1009" spans="1:81" x14ac:dyDescent="0.25">
      <c r="A1009" s="7">
        <v>513</v>
      </c>
      <c r="B1009" s="7">
        <v>44657</v>
      </c>
      <c r="C1009" s="7" t="s">
        <v>22066</v>
      </c>
      <c r="D1009" s="7" t="s">
        <v>22067</v>
      </c>
      <c r="E1009" s="7" t="s">
        <v>22067</v>
      </c>
      <c r="F1009" s="7" t="s">
        <v>409</v>
      </c>
      <c r="H1009" s="7" t="s">
        <v>224</v>
      </c>
      <c r="I1009" s="8">
        <v>24.5</v>
      </c>
      <c r="J1009" s="7" t="s">
        <v>214</v>
      </c>
      <c r="K1009" s="8">
        <v>177.86079406738281</v>
      </c>
      <c r="L1009" s="8">
        <v>2.9021000862121582</v>
      </c>
      <c r="M1009" s="7" t="s">
        <v>349</v>
      </c>
      <c r="N1009" s="7" t="s">
        <v>214</v>
      </c>
      <c r="O1009" s="7" t="s">
        <v>214</v>
      </c>
      <c r="P1009" s="7" t="s">
        <v>410</v>
      </c>
      <c r="Q1009" s="7" t="s">
        <v>22068</v>
      </c>
      <c r="R1009" s="7" t="s">
        <v>242</v>
      </c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T1009" s="7" t="s">
        <v>352</v>
      </c>
      <c r="BU1009" s="7" t="s">
        <v>353</v>
      </c>
      <c r="BV1009" s="7">
        <v>11.5</v>
      </c>
      <c r="BW1009" s="7" t="s">
        <v>255</v>
      </c>
      <c r="BX1009" s="9"/>
      <c r="BY1009" s="7" t="s">
        <v>214</v>
      </c>
      <c r="CA1009" s="25">
        <v>0</v>
      </c>
      <c r="CB1009" s="25">
        <v>0</v>
      </c>
      <c r="CC1009" s="25">
        <v>0</v>
      </c>
    </row>
    <row r="1010" spans="1:81" x14ac:dyDescent="0.25">
      <c r="A1010" s="7">
        <v>513</v>
      </c>
      <c r="B1010" s="7">
        <v>44657</v>
      </c>
      <c r="C1010" s="7" t="s">
        <v>3193</v>
      </c>
      <c r="D1010" s="7" t="s">
        <v>17993</v>
      </c>
      <c r="E1010" s="7" t="s">
        <v>3194</v>
      </c>
      <c r="F1010" s="7" t="s">
        <v>643</v>
      </c>
      <c r="G1010" s="7">
        <v>2</v>
      </c>
      <c r="H1010" s="7" t="s">
        <v>238</v>
      </c>
      <c r="I1010" s="8">
        <v>13.5</v>
      </c>
      <c r="J1010" s="7" t="s">
        <v>281</v>
      </c>
      <c r="K1010" s="8">
        <v>219.49539184570313</v>
      </c>
      <c r="L1010" s="8">
        <v>5.7603998184204102</v>
      </c>
      <c r="M1010" s="7" t="s">
        <v>289</v>
      </c>
      <c r="N1010" s="7" t="s">
        <v>231</v>
      </c>
      <c r="O1010" s="7" t="s">
        <v>214</v>
      </c>
      <c r="P1010" s="7" t="s">
        <v>257</v>
      </c>
      <c r="Q1010" s="7" t="s">
        <v>3195</v>
      </c>
      <c r="R1010" s="7" t="s">
        <v>291</v>
      </c>
      <c r="T1010" s="8">
        <v>0.88510376214981079</v>
      </c>
      <c r="U1010" s="8">
        <v>0.8751760721206665</v>
      </c>
      <c r="V1010" s="8">
        <v>0.88518673181533813</v>
      </c>
      <c r="W1010" s="8">
        <v>0.70642638206481934</v>
      </c>
      <c r="X1010" s="8">
        <v>0.48220422863960266</v>
      </c>
      <c r="Y1010" s="8">
        <v>0.85798382759094238</v>
      </c>
      <c r="Z1010" s="8">
        <v>0.73014497756958008</v>
      </c>
      <c r="AA1010" s="8">
        <v>0.92187541723251343</v>
      </c>
      <c r="AB1010" s="8">
        <v>0.89752364158630371</v>
      </c>
      <c r="AC1010" s="8">
        <v>0.93168359994888306</v>
      </c>
      <c r="AD1010" s="8">
        <v>0.89632177352905273</v>
      </c>
      <c r="AE1010" s="8">
        <v>0.58369749784469604</v>
      </c>
      <c r="AF1010" s="8">
        <v>0.88160330057144165</v>
      </c>
      <c r="AG1010" s="8">
        <v>0.840412437915802</v>
      </c>
      <c r="AH1010" s="8">
        <v>6.0284163802862167E-2</v>
      </c>
      <c r="AI1010" s="8">
        <v>0.63750791549682617</v>
      </c>
      <c r="AJ1010" s="8">
        <v>0.95724976062774658</v>
      </c>
      <c r="AK1010" s="8">
        <v>0.83788371086120605</v>
      </c>
      <c r="AL1010" s="8">
        <v>0.37148860096931458</v>
      </c>
      <c r="AM1010" s="8">
        <v>0.17584595084190369</v>
      </c>
      <c r="AN1010" s="8">
        <v>0.55959194898605347</v>
      </c>
      <c r="AO1010" s="8">
        <v>0.22707675397396088</v>
      </c>
      <c r="AP1010" s="8">
        <v>-0.57549476623535156</v>
      </c>
      <c r="AQ1010" s="8"/>
      <c r="AR1010" s="8"/>
      <c r="AS1010" s="8">
        <v>-2.0332042812089628</v>
      </c>
      <c r="AT1010" s="8">
        <v>-1.728686402858288</v>
      </c>
      <c r="AU1010" s="8">
        <v>-1.8617925835953681</v>
      </c>
      <c r="AV1010" s="8">
        <v>-1.7491067562415537</v>
      </c>
      <c r="AW1010" s="8">
        <v>-1.2793428785977448</v>
      </c>
      <c r="AX1010" s="8">
        <v>-1.3562594008922231</v>
      </c>
      <c r="AY1010" s="8">
        <v>-1.6352024513754437</v>
      </c>
      <c r="AZ1010" s="8">
        <v>-1.3912282505634508</v>
      </c>
      <c r="BA1010" s="8">
        <v>-1.6351408729010291</v>
      </c>
      <c r="BB1010" s="8">
        <v>-1.2365998434301162</v>
      </c>
      <c r="BC1010" s="8">
        <v>-2.438014406042738</v>
      </c>
      <c r="BD1010" s="8">
        <v>-1.7897906669393113</v>
      </c>
      <c r="BE1010" s="8">
        <v>-1.8137829122868812</v>
      </c>
      <c r="BF1010" s="8">
        <v>-1.5419452201541572</v>
      </c>
      <c r="BG1010" s="7">
        <v>-23.023195150549171</v>
      </c>
      <c r="BH1010" s="7">
        <v>-14.261791387569719</v>
      </c>
      <c r="BI1010" s="7">
        <v>-11.745008933726131</v>
      </c>
      <c r="BJ1010" s="7">
        <v>-35.840615233597809</v>
      </c>
      <c r="BK1010" s="7">
        <v>-2.7701472721205813</v>
      </c>
      <c r="BL1010" s="7">
        <v>-33.62762468848711</v>
      </c>
      <c r="BM1010" s="7">
        <v>-20.211397111008424</v>
      </c>
      <c r="BN1010" s="7">
        <v>270.03024425680195</v>
      </c>
      <c r="BO1010" s="7">
        <v>250.79936673606602</v>
      </c>
      <c r="BP1010" s="7">
        <v>245.27514522709814</v>
      </c>
      <c r="BQ1010" s="7">
        <v>298.16389069259941</v>
      </c>
      <c r="BR1010" s="7">
        <v>225.57573745534725</v>
      </c>
      <c r="BS1010" s="7">
        <v>293.30647842410031</v>
      </c>
      <c r="BT1010" s="7" t="s">
        <v>297</v>
      </c>
      <c r="BU1010" s="7" t="s">
        <v>298</v>
      </c>
      <c r="BV1010" s="7">
        <v>14</v>
      </c>
      <c r="BW1010" s="7" t="s">
        <v>287</v>
      </c>
      <c r="BX1010" s="9">
        <v>1.7749999761581421</v>
      </c>
      <c r="BY1010" s="7" t="s">
        <v>231</v>
      </c>
      <c r="BZ1010" s="7" t="s">
        <v>214</v>
      </c>
      <c r="CA1010" s="25">
        <v>0</v>
      </c>
      <c r="CB1010" s="25">
        <v>0</v>
      </c>
      <c r="CC1010" s="25">
        <v>0</v>
      </c>
    </row>
    <row r="1011" spans="1:81" x14ac:dyDescent="0.25">
      <c r="A1011" s="7">
        <v>513</v>
      </c>
      <c r="B1011" s="7">
        <v>44657</v>
      </c>
      <c r="C1011" s="7" t="s">
        <v>17994</v>
      </c>
      <c r="D1011" s="7" t="s">
        <v>17995</v>
      </c>
      <c r="E1011" s="7" t="s">
        <v>3194</v>
      </c>
      <c r="F1011" s="7" t="s">
        <v>643</v>
      </c>
      <c r="G1011" s="7">
        <v>2</v>
      </c>
      <c r="H1011" s="7" t="s">
        <v>238</v>
      </c>
      <c r="I1011" s="8">
        <v>13.5</v>
      </c>
      <c r="J1011" s="7" t="s">
        <v>281</v>
      </c>
      <c r="K1011" s="8">
        <v>276.68035888671875</v>
      </c>
      <c r="L1011" s="8">
        <v>9.7822999954223633</v>
      </c>
      <c r="M1011" s="7" t="s">
        <v>289</v>
      </c>
      <c r="N1011" s="7" t="s">
        <v>231</v>
      </c>
      <c r="O1011" s="7" t="s">
        <v>290</v>
      </c>
      <c r="P1011" s="7" t="s">
        <v>257</v>
      </c>
      <c r="Q1011" s="7" t="s">
        <v>3195</v>
      </c>
      <c r="R1011" s="7" t="s">
        <v>291</v>
      </c>
      <c r="T1011" s="8">
        <v>0.83852440118789673</v>
      </c>
      <c r="U1011" s="8">
        <v>0.85362571477890015</v>
      </c>
      <c r="V1011" s="8">
        <v>0.82620906829833984</v>
      </c>
      <c r="W1011" s="8">
        <v>0.72214204072952271</v>
      </c>
      <c r="X1011" s="8">
        <v>0.40725243091583252</v>
      </c>
      <c r="Y1011" s="8">
        <v>0.78410243988037109</v>
      </c>
      <c r="Z1011" s="8">
        <v>0.68245536088943481</v>
      </c>
      <c r="AA1011" s="8">
        <v>0.89310580492019653</v>
      </c>
      <c r="AB1011" s="8">
        <v>0.91777527332305908</v>
      </c>
      <c r="AC1011" s="8">
        <v>0.95008999109268188</v>
      </c>
      <c r="AD1011" s="8">
        <v>0.91422575712203979</v>
      </c>
      <c r="AE1011" s="8">
        <v>0.74532860517501831</v>
      </c>
      <c r="AF1011" s="8">
        <v>0.85982376337051392</v>
      </c>
      <c r="AG1011" s="8">
        <v>0.81874018907546997</v>
      </c>
      <c r="AH1011" s="8">
        <v>9.3076415359973907E-2</v>
      </c>
      <c r="AI1011" s="8">
        <v>0.93248850107192993</v>
      </c>
      <c r="AJ1011" s="8">
        <v>1.4415633678436279</v>
      </c>
      <c r="AK1011" s="8">
        <v>1.2074668407440186</v>
      </c>
      <c r="AL1011" s="8">
        <v>0.58632391691207886</v>
      </c>
      <c r="AM1011" s="8">
        <v>0.22929862141609192</v>
      </c>
      <c r="AN1011" s="8">
        <v>0.78958988189697266</v>
      </c>
      <c r="AO1011" s="8">
        <v>0.32769832015037537</v>
      </c>
      <c r="AP1011" s="8">
        <v>-7.3438487946987152E-2</v>
      </c>
      <c r="AQ1011" s="8"/>
      <c r="AR1011" s="8"/>
      <c r="BG1011" s="7">
        <v>2.4035369394036232</v>
      </c>
      <c r="BH1011" s="7">
        <v>9.3541125415588997</v>
      </c>
      <c r="BI1011" s="7">
        <v>11.350720299043292</v>
      </c>
      <c r="BJ1011" s="7">
        <v>-7.7647477010381731</v>
      </c>
      <c r="BK1011" s="7">
        <v>18.470635804074284</v>
      </c>
      <c r="BL1011" s="7">
        <v>-6.0091434044253171</v>
      </c>
      <c r="BM1011" s="7">
        <v>4.6341857464361027</v>
      </c>
      <c r="BN1011" s="7">
        <v>270.03024425680195</v>
      </c>
      <c r="BO1011" s="7">
        <v>250.79936673606602</v>
      </c>
      <c r="BP1011" s="7">
        <v>245.27514522709814</v>
      </c>
      <c r="BQ1011" s="7">
        <v>298.16389069259941</v>
      </c>
      <c r="BR1011" s="7">
        <v>225.57573745534725</v>
      </c>
      <c r="BS1011" s="7">
        <v>293.30647842410031</v>
      </c>
      <c r="BT1011" s="7" t="s">
        <v>297</v>
      </c>
      <c r="BU1011" s="7" t="s">
        <v>298</v>
      </c>
      <c r="BV1011" s="7">
        <v>13.5</v>
      </c>
      <c r="BW1011" s="7" t="s">
        <v>238</v>
      </c>
      <c r="BX1011" s="9">
        <v>1.7749999761581421</v>
      </c>
      <c r="BY1011" s="7" t="s">
        <v>231</v>
      </c>
      <c r="BZ1011" s="7" t="s">
        <v>214</v>
      </c>
      <c r="CA1011" s="25">
        <v>0</v>
      </c>
      <c r="CB1011" s="25">
        <v>0</v>
      </c>
      <c r="CC1011" s="25">
        <v>0</v>
      </c>
    </row>
    <row r="1012" spans="1:81" x14ac:dyDescent="0.25">
      <c r="A1012" s="7">
        <v>513</v>
      </c>
      <c r="B1012" s="7">
        <v>44657</v>
      </c>
      <c r="C1012" s="7" t="s">
        <v>3196</v>
      </c>
      <c r="D1012" s="7" t="s">
        <v>3197</v>
      </c>
      <c r="E1012" s="7" t="s">
        <v>3197</v>
      </c>
      <c r="F1012" s="7" t="s">
        <v>409</v>
      </c>
      <c r="H1012" s="7" t="s">
        <v>312</v>
      </c>
      <c r="I1012" s="8">
        <v>17.5</v>
      </c>
      <c r="J1012" s="7" t="s">
        <v>214</v>
      </c>
      <c r="K1012" s="8">
        <v>5193.978515625</v>
      </c>
      <c r="L1012" s="8">
        <v>3.8941881656646729</v>
      </c>
      <c r="M1012" s="7" t="s">
        <v>2728</v>
      </c>
      <c r="N1012" s="7" t="s">
        <v>295</v>
      </c>
      <c r="O1012" s="7" t="s">
        <v>214</v>
      </c>
      <c r="P1012" s="7" t="s">
        <v>257</v>
      </c>
      <c r="Q1012" s="7" t="s">
        <v>3198</v>
      </c>
      <c r="R1012" s="7" t="s">
        <v>286</v>
      </c>
      <c r="T1012" s="8">
        <v>0.66251134872436523</v>
      </c>
      <c r="U1012" s="8">
        <v>0.71407359838485718</v>
      </c>
      <c r="V1012" s="8">
        <v>0.60397720336914063</v>
      </c>
      <c r="W1012" s="8">
        <v>0.6848418116569519</v>
      </c>
      <c r="X1012" s="8">
        <v>-9.7911648452281952E-2</v>
      </c>
      <c r="Y1012" s="8">
        <v>0.47530373930931091</v>
      </c>
      <c r="Z1012" s="8">
        <v>0.47156670689582825</v>
      </c>
      <c r="AA1012" s="8">
        <v>0.72024369239807129</v>
      </c>
      <c r="AB1012" s="8">
        <v>0.7571864128112793</v>
      </c>
      <c r="AC1012" s="8">
        <v>0.72952252626419067</v>
      </c>
      <c r="AD1012" s="8">
        <v>0.74264997243881226</v>
      </c>
      <c r="AE1012" s="8">
        <v>0.76275497674942017</v>
      </c>
      <c r="AF1012" s="8">
        <v>0.64321178197860718</v>
      </c>
      <c r="AG1012" s="8">
        <v>0.62794315814971924</v>
      </c>
      <c r="AH1012" s="8">
        <v>3.4710042476654053</v>
      </c>
      <c r="AI1012" s="8">
        <v>27.474929809570313</v>
      </c>
      <c r="AJ1012" s="8">
        <v>44.970195770263672</v>
      </c>
      <c r="AK1012" s="8">
        <v>32.917079925537109</v>
      </c>
      <c r="AL1012" s="8">
        <v>20.735799789428711</v>
      </c>
      <c r="AM1012" s="8">
        <v>9.9999997473787516E-5</v>
      </c>
      <c r="AN1012" s="8">
        <v>17.849067687988281</v>
      </c>
      <c r="AO1012" s="8">
        <v>8.4442014694213867</v>
      </c>
      <c r="AP1012" s="8">
        <v>3.0220398902893066</v>
      </c>
      <c r="AQ1012" s="8"/>
      <c r="AR1012" s="8"/>
      <c r="AS1012" s="8">
        <v>2.2195046890950918</v>
      </c>
      <c r="AT1012" s="8">
        <v>1.5207081720127165</v>
      </c>
      <c r="AU1012" s="8">
        <v>2.126805300876959</v>
      </c>
      <c r="AV1012" s="8">
        <v>1.5752301340012818</v>
      </c>
      <c r="AW1012" s="8">
        <v>2.3269451297762376</v>
      </c>
      <c r="AX1012" s="8">
        <v>1.5531200592640253</v>
      </c>
      <c r="AY1012" s="8">
        <v>2.126805300876959</v>
      </c>
      <c r="AZ1012" s="8">
        <v>1.5752301340012818</v>
      </c>
      <c r="BA1012" s="8">
        <v>2.369020345687971</v>
      </c>
      <c r="BB1012" s="8">
        <v>2.0048763006387404</v>
      </c>
      <c r="BC1012" s="8">
        <v>2.369020345687971</v>
      </c>
      <c r="BD1012" s="8">
        <v>2.0048763006387404</v>
      </c>
      <c r="BE1012" s="8">
        <v>2.2563501853335315</v>
      </c>
      <c r="BF1012" s="8">
        <v>1.7056735167594643</v>
      </c>
      <c r="BG1012" s="8">
        <v>88.372828649367534</v>
      </c>
      <c r="BH1012" s="8">
        <v>62.920343916865107</v>
      </c>
      <c r="BI1012" s="8">
        <v>82.822189228384744</v>
      </c>
      <c r="BJ1012" s="8">
        <v>62.920343916865107</v>
      </c>
      <c r="BK1012" s="8">
        <v>55.895391305349939</v>
      </c>
      <c r="BL1012" s="8">
        <v>55.895391305349939</v>
      </c>
      <c r="BM1012" s="8">
        <v>68.137748053697067</v>
      </c>
      <c r="BN1012" s="8">
        <v>603.91278192675531</v>
      </c>
      <c r="BO1012" s="8">
        <v>1925.9093706256647</v>
      </c>
      <c r="BP1012" s="8">
        <v>892.2118009324131</v>
      </c>
      <c r="BQ1012" s="8">
        <v>1925.9093706256647</v>
      </c>
      <c r="BR1012" s="8">
        <v>2290.7839000006002</v>
      </c>
      <c r="BS1012" s="8">
        <v>2290.7839000006002</v>
      </c>
      <c r="BT1012" s="7" t="s">
        <v>297</v>
      </c>
      <c r="BU1012" s="7" t="s">
        <v>298</v>
      </c>
      <c r="BV1012" s="7">
        <v>19.5</v>
      </c>
      <c r="BW1012" s="7" t="s">
        <v>303</v>
      </c>
      <c r="BX1012" s="9">
        <v>2.2000000476837158</v>
      </c>
      <c r="BY1012" s="7" t="s">
        <v>295</v>
      </c>
      <c r="BZ1012" s="7" t="s">
        <v>214</v>
      </c>
      <c r="CA1012" s="25">
        <v>0</v>
      </c>
      <c r="CB1012" s="25">
        <v>0</v>
      </c>
      <c r="CC1012" s="25">
        <v>0</v>
      </c>
    </row>
    <row r="1013" spans="1:81" x14ac:dyDescent="0.25">
      <c r="A1013" s="7">
        <v>513</v>
      </c>
      <c r="B1013" s="7">
        <v>44657</v>
      </c>
      <c r="C1013" s="7" t="s">
        <v>3199</v>
      </c>
      <c r="D1013" s="7" t="s">
        <v>3200</v>
      </c>
      <c r="E1013" s="7" t="s">
        <v>3200</v>
      </c>
      <c r="F1013" s="7" t="s">
        <v>280</v>
      </c>
      <c r="G1013" s="7">
        <v>1</v>
      </c>
      <c r="H1013" s="7" t="s">
        <v>255</v>
      </c>
      <c r="I1013" s="8">
        <v>11.5</v>
      </c>
      <c r="J1013" s="7" t="s">
        <v>281</v>
      </c>
      <c r="K1013" s="8">
        <v>175.93708801269531</v>
      </c>
      <c r="L1013" s="8">
        <v>4.7884998321533203</v>
      </c>
      <c r="M1013" s="7" t="s">
        <v>289</v>
      </c>
      <c r="N1013" s="7" t="s">
        <v>231</v>
      </c>
      <c r="O1013" s="7" t="s">
        <v>214</v>
      </c>
      <c r="P1013" s="7" t="s">
        <v>233</v>
      </c>
      <c r="Q1013" s="7" t="s">
        <v>3201</v>
      </c>
      <c r="R1013" s="7" t="s">
        <v>291</v>
      </c>
      <c r="T1013" s="8">
        <v>0.92198830842971802</v>
      </c>
      <c r="U1013" s="8">
        <v>0.88084805011749268</v>
      </c>
      <c r="V1013" s="8">
        <v>0.90637928247451782</v>
      </c>
      <c r="W1013" s="8">
        <v>0.7391502857208252</v>
      </c>
      <c r="X1013" s="8">
        <v>0.52930200099945068</v>
      </c>
      <c r="Y1013" s="8">
        <v>0.88443219661712646</v>
      </c>
      <c r="Z1013" s="8">
        <v>0.76708555221557617</v>
      </c>
      <c r="AA1013" s="8">
        <v>0.95670568943023682</v>
      </c>
      <c r="AB1013" s="8">
        <v>0.93985182046890259</v>
      </c>
      <c r="AC1013" s="8">
        <v>0.9531596302986145</v>
      </c>
      <c r="AD1013" s="8">
        <v>0.86926937103271484</v>
      </c>
      <c r="AE1013" s="8">
        <v>0.73687595129013062</v>
      </c>
      <c r="AF1013" s="8">
        <v>0.91705417633056641</v>
      </c>
      <c r="AG1013" s="8">
        <v>0.85093110799789429</v>
      </c>
      <c r="AH1013" s="8">
        <v>7.9953275620937347E-2</v>
      </c>
      <c r="AI1013" s="8">
        <v>0.88074427843093872</v>
      </c>
      <c r="AJ1013" s="8">
        <v>1.2778029441833496</v>
      </c>
      <c r="AK1013" s="8">
        <v>1.1378679275512695</v>
      </c>
      <c r="AL1013" s="8">
        <v>0.51551860570907593</v>
      </c>
      <c r="AM1013" s="8">
        <v>0.25599879026412964</v>
      </c>
      <c r="AN1013" s="8">
        <v>0.76505017280578613</v>
      </c>
      <c r="AO1013" s="8">
        <v>0.3164028525352478</v>
      </c>
      <c r="AP1013" s="8">
        <v>0.29458358883857727</v>
      </c>
      <c r="AQ1013" s="8"/>
      <c r="AR1013" s="8"/>
      <c r="AS1013" s="8">
        <v>-1.4042664176347837</v>
      </c>
      <c r="AT1013" s="8">
        <v>-2.1606136107539666</v>
      </c>
      <c r="AU1013" s="8">
        <v>-2.3234260662916126</v>
      </c>
      <c r="AV1013" s="8">
        <v>-2.1032430622075213</v>
      </c>
      <c r="AW1013" s="8">
        <v>-0.29339997956149477</v>
      </c>
      <c r="AX1013" s="8">
        <v>-1.1292823380452366</v>
      </c>
      <c r="AY1013" s="8">
        <v>-0.96413256708990458</v>
      </c>
      <c r="AZ1013" s="8">
        <v>-1.4264412708830261</v>
      </c>
      <c r="BA1013" s="8">
        <v>-0.36306188117603394</v>
      </c>
      <c r="BB1013" s="8">
        <v>-0.59690346220165846</v>
      </c>
      <c r="BC1013" s="8">
        <v>0.49877976704626126</v>
      </c>
      <c r="BD1013" s="8">
        <v>-0.76462229974394458</v>
      </c>
      <c r="BE1013" s="8">
        <v>-0.80825119078459473</v>
      </c>
      <c r="BF1013" s="8">
        <v>-1.3635176739725587</v>
      </c>
      <c r="BG1013" s="7">
        <v>-2.6299467393525298</v>
      </c>
      <c r="BH1013" s="7">
        <v>-8.5413073794174181</v>
      </c>
      <c r="BI1013" s="7">
        <v>6.9671435930723957</v>
      </c>
      <c r="BJ1013" s="7">
        <v>8.7230307688750077</v>
      </c>
      <c r="BK1013" s="7">
        <v>7.5815376350460966</v>
      </c>
      <c r="BL1013" s="7">
        <v>5.868082534169055</v>
      </c>
      <c r="BM1013" s="7">
        <v>2.9947567353987683</v>
      </c>
      <c r="BN1013" s="7">
        <v>180.56413972219698</v>
      </c>
      <c r="BO1013" s="7">
        <v>190.96441549425577</v>
      </c>
      <c r="BP1013" s="7">
        <v>163.67929845738067</v>
      </c>
      <c r="BQ1013" s="7">
        <v>160.5900416914852</v>
      </c>
      <c r="BR1013" s="7">
        <v>162.59835147100864</v>
      </c>
      <c r="BS1013" s="7">
        <v>165.6129544798967</v>
      </c>
      <c r="BT1013" s="7" t="s">
        <v>317</v>
      </c>
      <c r="BU1013" s="7" t="s">
        <v>318</v>
      </c>
      <c r="BV1013" s="7">
        <v>11</v>
      </c>
      <c r="BW1013" s="7" t="s">
        <v>255</v>
      </c>
      <c r="BX1013" s="9">
        <v>1.9750000238418579</v>
      </c>
      <c r="BY1013" s="7" t="s">
        <v>231</v>
      </c>
      <c r="BZ1013" s="7" t="s">
        <v>214</v>
      </c>
      <c r="CA1013" s="25">
        <v>1</v>
      </c>
      <c r="CB1013" s="25">
        <v>1</v>
      </c>
      <c r="CC1013" s="25">
        <v>1</v>
      </c>
    </row>
    <row r="1014" spans="1:81" x14ac:dyDescent="0.25">
      <c r="A1014" s="7">
        <v>513</v>
      </c>
      <c r="B1014" s="7">
        <v>44657</v>
      </c>
      <c r="C1014" s="7" t="s">
        <v>3202</v>
      </c>
      <c r="D1014" s="7" t="s">
        <v>3202</v>
      </c>
      <c r="E1014" s="7" t="s">
        <v>3202</v>
      </c>
      <c r="F1014" s="7" t="s">
        <v>212</v>
      </c>
      <c r="H1014" s="7" t="s">
        <v>224</v>
      </c>
      <c r="I1014" s="8">
        <v>24.5</v>
      </c>
      <c r="J1014" s="7" t="s">
        <v>214</v>
      </c>
      <c r="K1014" s="8">
        <v>110.00202178955078</v>
      </c>
      <c r="L1014" s="8">
        <v>2.0067999362945557</v>
      </c>
      <c r="M1014" s="7" t="s">
        <v>215</v>
      </c>
      <c r="N1014" s="7" t="s">
        <v>214</v>
      </c>
      <c r="O1014" s="7" t="s">
        <v>343</v>
      </c>
      <c r="P1014" s="7" t="s">
        <v>217</v>
      </c>
      <c r="Q1014" s="7" t="s">
        <v>3203</v>
      </c>
      <c r="R1014" s="7" t="s">
        <v>219</v>
      </c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>
        <v>0.77965511109717567</v>
      </c>
      <c r="AT1014" s="8">
        <v>2.3840856435000193</v>
      </c>
      <c r="AU1014" s="8">
        <v>0.1947957617788694</v>
      </c>
      <c r="AV1014" s="8">
        <v>1.8841535059040939</v>
      </c>
      <c r="AW1014" s="8">
        <v>0.47057963329649299</v>
      </c>
      <c r="AX1014" s="8">
        <v>0.96674361266919151</v>
      </c>
      <c r="AY1014" s="8">
        <v>-0.28006593107305716</v>
      </c>
      <c r="AZ1014" s="8">
        <v>0.93379546283384007</v>
      </c>
      <c r="BA1014" s="8">
        <v>1.3103696080872804</v>
      </c>
      <c r="BB1014" s="8">
        <v>0.81778919010746054</v>
      </c>
      <c r="BC1014" s="8">
        <v>0.58427070169988016</v>
      </c>
      <c r="BD1014" s="8">
        <v>1.4854276033257681</v>
      </c>
      <c r="BE1014" s="8">
        <v>0.50993414748110688</v>
      </c>
      <c r="BF1014" s="8">
        <v>1.4119991697233958</v>
      </c>
      <c r="BT1014" s="7" t="s">
        <v>352</v>
      </c>
      <c r="BU1014" s="7" t="s">
        <v>353</v>
      </c>
      <c r="BV1014" s="7">
        <v>9.5</v>
      </c>
      <c r="BW1014" s="7" t="s">
        <v>213</v>
      </c>
      <c r="BX1014" s="9">
        <v>0</v>
      </c>
      <c r="BY1014" s="7" t="s">
        <v>214</v>
      </c>
      <c r="BZ1014" s="7" t="s">
        <v>214</v>
      </c>
      <c r="CA1014" s="25">
        <v>0</v>
      </c>
      <c r="CB1014" s="25">
        <v>0</v>
      </c>
      <c r="CC1014" s="25">
        <v>0</v>
      </c>
    </row>
    <row r="1015" spans="1:81" x14ac:dyDescent="0.25">
      <c r="A1015" s="7">
        <v>513</v>
      </c>
      <c r="B1015" s="7">
        <v>44657</v>
      </c>
      <c r="C1015" s="7" t="s">
        <v>3204</v>
      </c>
      <c r="D1015" s="7" t="s">
        <v>3204</v>
      </c>
      <c r="E1015" s="7" t="s">
        <v>3204</v>
      </c>
      <c r="F1015" s="7" t="s">
        <v>223</v>
      </c>
      <c r="H1015" s="7" t="s">
        <v>402</v>
      </c>
      <c r="I1015" s="8">
        <v>6.5</v>
      </c>
      <c r="J1015" s="7" t="s">
        <v>214</v>
      </c>
      <c r="K1015" s="8">
        <v>122.98809051513672</v>
      </c>
      <c r="L1015" s="8">
        <v>3.1001901626586914</v>
      </c>
      <c r="M1015" s="7" t="s">
        <v>456</v>
      </c>
      <c r="N1015" s="7" t="s">
        <v>295</v>
      </c>
      <c r="O1015" s="7" t="s">
        <v>350</v>
      </c>
      <c r="P1015" s="7" t="s">
        <v>217</v>
      </c>
      <c r="Q1015" s="7" t="s">
        <v>3205</v>
      </c>
      <c r="R1015" s="7" t="s">
        <v>219</v>
      </c>
      <c r="T1015" s="8">
        <v>0.67795497179031372</v>
      </c>
      <c r="U1015" s="8">
        <v>0.74774754047393799</v>
      </c>
      <c r="V1015" s="8">
        <v>0.6762244701385498</v>
      </c>
      <c r="W1015" s="8">
        <v>0.51771974563598633</v>
      </c>
      <c r="X1015" s="8">
        <v>0.2559644877910614</v>
      </c>
      <c r="Y1015" s="8">
        <v>0.63923436403274536</v>
      </c>
      <c r="Z1015" s="8">
        <v>0.55970662832260132</v>
      </c>
      <c r="AA1015" s="8">
        <v>0.91371059417724609</v>
      </c>
      <c r="AB1015" s="8">
        <v>0.95330315828323364</v>
      </c>
      <c r="AC1015" s="8">
        <v>0.93139612674713135</v>
      </c>
      <c r="AD1015" s="8">
        <v>0.81125903129577637</v>
      </c>
      <c r="AE1015" s="8">
        <v>0.61909997463226318</v>
      </c>
      <c r="AF1015" s="8">
        <v>0.87332689762115479</v>
      </c>
      <c r="AG1015" s="8">
        <v>0.80696946382522583</v>
      </c>
      <c r="AH1015" s="8">
        <v>3.8354020565748215E-2</v>
      </c>
      <c r="AI1015" s="8">
        <v>0.31067037582397461</v>
      </c>
      <c r="AJ1015" s="8">
        <v>0.52034634351730347</v>
      </c>
      <c r="AK1015" s="8">
        <v>0.40723711252212524</v>
      </c>
      <c r="AL1015" s="8">
        <v>0.17321319878101349</v>
      </c>
      <c r="AM1015" s="8">
        <v>5.9386633336544037E-2</v>
      </c>
      <c r="AN1015" s="8">
        <v>0.26525288820266724</v>
      </c>
      <c r="AO1015" s="8">
        <v>0.11074691265821457</v>
      </c>
      <c r="AP1015" s="8">
        <v>0.80472218990325928</v>
      </c>
      <c r="AQ1015" s="8"/>
      <c r="AR1015" s="8"/>
      <c r="AS1015" s="8">
        <v>1.1732644820684841</v>
      </c>
      <c r="AT1015" s="8">
        <v>1.0565323849357988</v>
      </c>
      <c r="AU1015" s="8">
        <v>1.1476683851823604</v>
      </c>
      <c r="AV1015" s="8">
        <v>1.0636631703345472</v>
      </c>
      <c r="AW1015" s="8">
        <v>2.1354787479438122</v>
      </c>
      <c r="AX1015" s="8">
        <v>1.5982532178015743</v>
      </c>
      <c r="AY1015" s="8">
        <v>2.4381849987154607</v>
      </c>
      <c r="AZ1015" s="8">
        <v>2.0237161277281763</v>
      </c>
      <c r="BA1015" s="8">
        <v>2.0921456626593242</v>
      </c>
      <c r="BB1015" s="8">
        <v>1.710979734678288</v>
      </c>
      <c r="BC1015" s="8">
        <v>2.0921456626593242</v>
      </c>
      <c r="BD1015" s="8">
        <v>1.710979734678288</v>
      </c>
      <c r="BE1015" s="8">
        <v>1.8464813232047941</v>
      </c>
      <c r="BF1015" s="8">
        <v>1.5273540616927788</v>
      </c>
      <c r="BG1015" s="7">
        <v>46.319546171113174</v>
      </c>
      <c r="BH1015" s="7">
        <v>40.133783853551449</v>
      </c>
      <c r="BI1015" s="7">
        <v>52.694964859624413</v>
      </c>
      <c r="BJ1015" s="7">
        <v>33.43960469957257</v>
      </c>
      <c r="BK1015" s="7">
        <v>58.093226918207975</v>
      </c>
      <c r="BL1015" s="7">
        <v>58.093226918207975</v>
      </c>
      <c r="BM1015" s="7">
        <v>48.129058903379594</v>
      </c>
      <c r="BN1015" s="7">
        <v>66.020565144007506</v>
      </c>
      <c r="BO1015" s="7">
        <v>73.628316102181543</v>
      </c>
      <c r="BP1015" s="7">
        <v>58.179559436662359</v>
      </c>
      <c r="BQ1015" s="7">
        <v>81.861359219322495</v>
      </c>
      <c r="BR1015" s="7">
        <v>51.540340009807316</v>
      </c>
      <c r="BS1015" s="7">
        <v>51.540340009807316</v>
      </c>
      <c r="BT1015" s="7" t="s">
        <v>1514</v>
      </c>
      <c r="BU1015" s="7" t="s">
        <v>1515</v>
      </c>
      <c r="BV1015" s="7">
        <v>6.1666665077209473</v>
      </c>
      <c r="BW1015" s="7" t="s">
        <v>402</v>
      </c>
      <c r="BX1015" s="9">
        <v>2.0999999046325684</v>
      </c>
      <c r="BY1015" s="7" t="s">
        <v>295</v>
      </c>
      <c r="BZ1015" s="7" t="s">
        <v>214</v>
      </c>
      <c r="CA1015" s="25">
        <v>0</v>
      </c>
      <c r="CB1015" s="25">
        <v>0</v>
      </c>
      <c r="CC1015" s="25">
        <v>0</v>
      </c>
    </row>
    <row r="1016" spans="1:81" x14ac:dyDescent="0.25">
      <c r="A1016" s="7">
        <v>513</v>
      </c>
      <c r="B1016" s="7">
        <v>44657</v>
      </c>
      <c r="C1016" s="7" t="s">
        <v>3206</v>
      </c>
      <c r="D1016" s="7" t="s">
        <v>3207</v>
      </c>
      <c r="E1016" s="7" t="s">
        <v>3207</v>
      </c>
      <c r="F1016" s="7" t="s">
        <v>237</v>
      </c>
      <c r="H1016" s="7" t="s">
        <v>224</v>
      </c>
      <c r="I1016" s="8">
        <v>24.5</v>
      </c>
      <c r="J1016" s="7" t="s">
        <v>214</v>
      </c>
      <c r="K1016" s="8">
        <v>133.76318359375</v>
      </c>
      <c r="L1016" s="8">
        <v>5.9713001251220703</v>
      </c>
      <c r="M1016" s="7" t="s">
        <v>761</v>
      </c>
      <c r="N1016" s="7" t="s">
        <v>214</v>
      </c>
      <c r="O1016" s="7" t="s">
        <v>343</v>
      </c>
      <c r="P1016" s="7" t="s">
        <v>240</v>
      </c>
      <c r="Q1016" s="7" t="s">
        <v>3208</v>
      </c>
      <c r="R1016" s="7" t="s">
        <v>242</v>
      </c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>
        <v>0.81572718709729286</v>
      </c>
      <c r="AT1016" s="8">
        <v>2.4016858648279347</v>
      </c>
      <c r="AU1016" s="8">
        <v>1.6712530115071735</v>
      </c>
      <c r="AV1016" s="8">
        <v>1.7516391420472666</v>
      </c>
      <c r="AW1016" s="8">
        <v>1.5032080103193519</v>
      </c>
      <c r="AX1016" s="8">
        <v>1.9283980351329673</v>
      </c>
      <c r="AY1016" s="8">
        <v>0.79542292759626554</v>
      </c>
      <c r="AZ1016" s="8">
        <v>1.0108389649914014</v>
      </c>
      <c r="BA1016" s="8">
        <v>0.3992394160999212</v>
      </c>
      <c r="BB1016" s="8">
        <v>1.6566704954551619</v>
      </c>
      <c r="BC1016" s="8">
        <v>0.3992394160999212</v>
      </c>
      <c r="BD1016" s="8">
        <v>1.6566704954551619</v>
      </c>
      <c r="BE1016" s="8">
        <v>0.93068166145332099</v>
      </c>
      <c r="BF1016" s="8">
        <v>1.7343171663183155</v>
      </c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7" t="s">
        <v>214</v>
      </c>
      <c r="BU1016" s="7" t="s">
        <v>214</v>
      </c>
      <c r="BV1016" s="7">
        <v>10</v>
      </c>
      <c r="BW1016" s="7" t="s">
        <v>345</v>
      </c>
      <c r="BX1016" s="9">
        <v>0</v>
      </c>
      <c r="BY1016" s="7" t="s">
        <v>214</v>
      </c>
      <c r="BZ1016" s="7" t="s">
        <v>214</v>
      </c>
      <c r="CA1016" s="25">
        <v>0</v>
      </c>
      <c r="CB1016" s="25">
        <v>0</v>
      </c>
      <c r="CC1016" s="25">
        <v>0</v>
      </c>
    </row>
    <row r="1017" spans="1:81" x14ac:dyDescent="0.25">
      <c r="A1017" s="7">
        <v>513</v>
      </c>
      <c r="B1017" s="7">
        <v>44657</v>
      </c>
      <c r="C1017" s="7" t="s">
        <v>3209</v>
      </c>
      <c r="D1017" s="7" t="s">
        <v>3210</v>
      </c>
      <c r="E1017" s="7" t="s">
        <v>3210</v>
      </c>
      <c r="F1017" s="7" t="s">
        <v>212</v>
      </c>
      <c r="H1017" s="7" t="s">
        <v>224</v>
      </c>
      <c r="I1017" s="8">
        <v>24.5</v>
      </c>
      <c r="J1017" s="7" t="s">
        <v>214</v>
      </c>
      <c r="K1017" s="8">
        <v>95.7535400390625</v>
      </c>
      <c r="L1017" s="8">
        <v>2.2651035785675049</v>
      </c>
      <c r="M1017" s="7" t="s">
        <v>327</v>
      </c>
      <c r="N1017" s="7" t="s">
        <v>214</v>
      </c>
      <c r="O1017" s="7" t="s">
        <v>256</v>
      </c>
      <c r="P1017" s="7" t="s">
        <v>249</v>
      </c>
      <c r="Q1017" s="7" t="s">
        <v>3211</v>
      </c>
      <c r="R1017" s="7" t="s">
        <v>242</v>
      </c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>
        <v>0.73117571434765938</v>
      </c>
      <c r="AT1017" s="8">
        <v>2.3062044688809156</v>
      </c>
      <c r="AU1017" s="8">
        <v>0.12879558345027073</v>
      </c>
      <c r="AV1017" s="8">
        <v>1.7494137743987472</v>
      </c>
      <c r="AW1017" s="8">
        <v>1.4776494971040595</v>
      </c>
      <c r="AX1017" s="8">
        <v>1.8937084662346455</v>
      </c>
      <c r="AY1017" s="8">
        <v>0.85918509846581792</v>
      </c>
      <c r="AZ1017" s="8">
        <v>1.4440481503485421</v>
      </c>
      <c r="BA1017" s="8">
        <v>2.3292972076609528</v>
      </c>
      <c r="BB1017" s="8">
        <v>1.9260603602790785</v>
      </c>
      <c r="BC1017" s="8">
        <v>2.3292972076609528</v>
      </c>
      <c r="BD1017" s="8">
        <v>1.9260603602790785</v>
      </c>
      <c r="BE1017" s="8">
        <v>1.3092333847816189</v>
      </c>
      <c r="BF1017" s="8">
        <v>1.8742492634035015</v>
      </c>
      <c r="BT1017" s="7" t="s">
        <v>352</v>
      </c>
      <c r="BU1017" s="7" t="s">
        <v>353</v>
      </c>
      <c r="BV1017" s="7">
        <v>11.5</v>
      </c>
      <c r="BW1017" s="7" t="s">
        <v>255</v>
      </c>
      <c r="BX1017" s="9">
        <v>0</v>
      </c>
      <c r="BY1017" s="7" t="s">
        <v>214</v>
      </c>
      <c r="BZ1017" s="7" t="s">
        <v>214</v>
      </c>
      <c r="CA1017" s="25">
        <v>0</v>
      </c>
      <c r="CB1017" s="25">
        <v>0</v>
      </c>
      <c r="CC1017" s="25">
        <v>0</v>
      </c>
    </row>
    <row r="1018" spans="1:81" x14ac:dyDescent="0.25">
      <c r="A1018" s="7">
        <v>513</v>
      </c>
      <c r="B1018" s="7">
        <v>44657</v>
      </c>
      <c r="C1018" s="7" t="s">
        <v>3212</v>
      </c>
      <c r="D1018" s="7" t="s">
        <v>3213</v>
      </c>
      <c r="E1018" s="7" t="s">
        <v>3210</v>
      </c>
      <c r="F1018" s="7" t="s">
        <v>212</v>
      </c>
      <c r="H1018" s="7" t="s">
        <v>224</v>
      </c>
      <c r="I1018" s="8">
        <v>24.5</v>
      </c>
      <c r="J1018" s="7" t="s">
        <v>214</v>
      </c>
      <c r="K1018" s="8">
        <v>403.92562866210938</v>
      </c>
      <c r="L1018" s="8">
        <v>13.388099670410156</v>
      </c>
      <c r="M1018" s="7" t="s">
        <v>327</v>
      </c>
      <c r="N1018" s="7" t="s">
        <v>214</v>
      </c>
      <c r="O1018" s="7" t="s">
        <v>248</v>
      </c>
      <c r="P1018" s="7" t="s">
        <v>249</v>
      </c>
      <c r="Q1018" s="7" t="s">
        <v>3211</v>
      </c>
      <c r="R1018" s="7" t="s">
        <v>242</v>
      </c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7">
        <v>0.90156110067446582</v>
      </c>
      <c r="AT1018" s="7">
        <v>2.6789708564631352</v>
      </c>
      <c r="AU1018" s="7">
        <v>0.30186788555027694</v>
      </c>
      <c r="AV1018" s="7">
        <v>2.003646851847805</v>
      </c>
      <c r="AW1018" s="7">
        <v>1.5271000040009102</v>
      </c>
      <c r="AX1018" s="7">
        <v>1.9491753210180924</v>
      </c>
      <c r="AY1018" s="7">
        <v>1.0058309967232024</v>
      </c>
      <c r="AZ1018" s="7">
        <v>1.6961632820480228</v>
      </c>
      <c r="BA1018" s="7">
        <v>2.3906202522166851</v>
      </c>
      <c r="BB1018" s="7">
        <v>1.9988366027812368</v>
      </c>
      <c r="BC1018" s="7">
        <v>2.3906202522166851</v>
      </c>
      <c r="BD1018" s="7">
        <v>1.9988366027812368</v>
      </c>
      <c r="BE1018" s="7">
        <v>1.4196000818970376</v>
      </c>
      <c r="BF1018" s="7">
        <v>2.0542715861565886</v>
      </c>
      <c r="BT1018" s="7" t="s">
        <v>214</v>
      </c>
      <c r="BU1018" s="7" t="s">
        <v>214</v>
      </c>
      <c r="BV1018" s="7">
        <v>15.5</v>
      </c>
      <c r="BW1018" s="7" t="s">
        <v>226</v>
      </c>
      <c r="BX1018" s="9">
        <v>0</v>
      </c>
      <c r="BY1018" s="7" t="s">
        <v>214</v>
      </c>
      <c r="BZ1018" s="7" t="s">
        <v>214</v>
      </c>
      <c r="CA1018" s="25">
        <v>0</v>
      </c>
      <c r="CB1018" s="25">
        <v>0</v>
      </c>
      <c r="CC1018" s="25">
        <v>0</v>
      </c>
    </row>
    <row r="1019" spans="1:81" x14ac:dyDescent="0.25">
      <c r="A1019" s="7">
        <v>513</v>
      </c>
      <c r="B1019" s="7">
        <v>44657</v>
      </c>
      <c r="C1019" s="7" t="s">
        <v>3214</v>
      </c>
      <c r="D1019" s="7" t="s">
        <v>3215</v>
      </c>
      <c r="E1019" s="7" t="s">
        <v>3215</v>
      </c>
      <c r="F1019" s="7" t="s">
        <v>280</v>
      </c>
      <c r="G1019" s="7">
        <v>2</v>
      </c>
      <c r="H1019" s="7" t="s">
        <v>238</v>
      </c>
      <c r="I1019" s="8">
        <v>13.5</v>
      </c>
      <c r="J1019" s="7" t="s">
        <v>214</v>
      </c>
      <c r="K1019" s="8">
        <v>275.02618408203125</v>
      </c>
      <c r="L1019" s="8">
        <v>6.5384035110473633</v>
      </c>
      <c r="M1019" s="7" t="s">
        <v>289</v>
      </c>
      <c r="N1019" s="7" t="s">
        <v>231</v>
      </c>
      <c r="O1019" s="7" t="s">
        <v>214</v>
      </c>
      <c r="P1019" s="7" t="s">
        <v>284</v>
      </c>
      <c r="Q1019" s="7" t="s">
        <v>3216</v>
      </c>
      <c r="R1019" s="7" t="s">
        <v>291</v>
      </c>
      <c r="T1019" s="8">
        <v>0.90425211191177368</v>
      </c>
      <c r="U1019" s="8">
        <v>0.87319207191467285</v>
      </c>
      <c r="V1019" s="8">
        <v>0.9017179012298584</v>
      </c>
      <c r="W1019" s="8">
        <v>0.72385412454605103</v>
      </c>
      <c r="X1019" s="8">
        <v>0.56302022933959961</v>
      </c>
      <c r="Y1019" s="8">
        <v>0.87549394369125366</v>
      </c>
      <c r="Z1019" s="8">
        <v>0.73801815509796143</v>
      </c>
      <c r="AA1019" s="8">
        <v>0.94857990741729736</v>
      </c>
      <c r="AB1019" s="8">
        <v>0.91523927450180054</v>
      </c>
      <c r="AC1019" s="8">
        <v>0.94679301977157593</v>
      </c>
      <c r="AD1019" s="8">
        <v>0.8792157769203186</v>
      </c>
      <c r="AE1019" s="8">
        <v>0.77776694297790527</v>
      </c>
      <c r="AF1019" s="8">
        <v>0.90648007392883301</v>
      </c>
      <c r="AG1019" s="8">
        <v>0.86345243453979492</v>
      </c>
      <c r="AH1019" s="8">
        <v>8.2702033221721649E-2</v>
      </c>
      <c r="AI1019" s="8">
        <v>0.89349848031997681</v>
      </c>
      <c r="AJ1019" s="8">
        <v>1.310245156288147</v>
      </c>
      <c r="AK1019" s="8">
        <v>1.1709342002868652</v>
      </c>
      <c r="AL1019" s="8">
        <v>0.52220684289932251</v>
      </c>
      <c r="AM1019" s="8">
        <v>0.28166851401329041</v>
      </c>
      <c r="AN1019" s="8">
        <v>0.78335469961166382</v>
      </c>
      <c r="AO1019" s="8">
        <v>0.31487888097763062</v>
      </c>
      <c r="AP1019" s="8">
        <v>-0.2100360244512558</v>
      </c>
      <c r="AQ1019" s="8"/>
      <c r="AR1019" s="8"/>
      <c r="AS1019" s="8">
        <v>-0.56569907366804306</v>
      </c>
      <c r="AT1019" s="8">
        <v>-1.114991015209859</v>
      </c>
      <c r="AU1019" s="8">
        <v>-1.7710441164975925</v>
      </c>
      <c r="AV1019" s="8">
        <v>-1.0877162930970745</v>
      </c>
      <c r="AW1019" s="8">
        <v>0.43807217127859582</v>
      </c>
      <c r="AX1019" s="8">
        <v>-0.29680778818110576</v>
      </c>
      <c r="AY1019" s="8">
        <v>1.1324074771821466</v>
      </c>
      <c r="AZ1019" s="8">
        <v>0.60120494637716471</v>
      </c>
      <c r="BA1019" s="8">
        <v>0.82519825155572413</v>
      </c>
      <c r="BB1019" s="8">
        <v>0.34198182165107133</v>
      </c>
      <c r="BC1019" s="8">
        <v>1.3652107287659458</v>
      </c>
      <c r="BD1019" s="8">
        <v>0.99667469410367204</v>
      </c>
      <c r="BE1019" s="8">
        <v>0.23735757310279615</v>
      </c>
      <c r="BF1019" s="8">
        <v>-9.3275605726021907E-2</v>
      </c>
      <c r="BG1019" s="8">
        <v>1.81653243014097</v>
      </c>
      <c r="BH1019" s="8">
        <v>-23.305775593449745</v>
      </c>
      <c r="BI1019" s="8">
        <v>10.817529594221966</v>
      </c>
      <c r="BJ1019" s="8">
        <v>11.304419525041755</v>
      </c>
      <c r="BK1019" s="8">
        <v>17.980268603055833</v>
      </c>
      <c r="BL1019" s="8">
        <v>8.8709049730249987</v>
      </c>
      <c r="BM1019" s="8">
        <v>4.5806465886726304</v>
      </c>
      <c r="BN1019" s="8">
        <v>270.03024425680195</v>
      </c>
      <c r="BO1019" s="8">
        <v>339.12316936741746</v>
      </c>
      <c r="BP1019" s="8">
        <v>245.27514522709814</v>
      </c>
      <c r="BQ1019" s="8">
        <v>243.93607042968483</v>
      </c>
      <c r="BR1019" s="8">
        <v>225.57573745534725</v>
      </c>
      <c r="BS1019" s="8">
        <v>250.62887264117745</v>
      </c>
      <c r="BT1019" s="7" t="s">
        <v>476</v>
      </c>
      <c r="BU1019" s="7" t="s">
        <v>477</v>
      </c>
      <c r="BV1019" s="7">
        <v>13.5</v>
      </c>
      <c r="BW1019" s="7" t="s">
        <v>238</v>
      </c>
      <c r="BX1019" s="9">
        <v>3</v>
      </c>
      <c r="BY1019" s="7" t="s">
        <v>231</v>
      </c>
      <c r="BZ1019" s="7" t="s">
        <v>214</v>
      </c>
      <c r="CA1019" s="25">
        <v>0</v>
      </c>
      <c r="CB1019" s="25">
        <v>0</v>
      </c>
      <c r="CC1019" s="25">
        <v>0</v>
      </c>
    </row>
    <row r="1020" spans="1:81" x14ac:dyDescent="0.25">
      <c r="A1020" s="7">
        <v>513</v>
      </c>
      <c r="B1020" s="7">
        <v>44657</v>
      </c>
      <c r="C1020" s="7" t="s">
        <v>18548</v>
      </c>
      <c r="D1020" s="7" t="s">
        <v>18548</v>
      </c>
      <c r="E1020" s="7" t="s">
        <v>18548</v>
      </c>
      <c r="F1020" s="7" t="s">
        <v>360</v>
      </c>
      <c r="H1020" s="7" t="s">
        <v>224</v>
      </c>
      <c r="I1020" s="8">
        <v>24.5</v>
      </c>
      <c r="J1020" s="7" t="s">
        <v>214</v>
      </c>
      <c r="K1020" s="8">
        <v>2704.15234375</v>
      </c>
      <c r="L1020" s="8">
        <v>1.9521000385284424</v>
      </c>
      <c r="M1020" s="7" t="s">
        <v>349</v>
      </c>
      <c r="N1020" s="7" t="s">
        <v>214</v>
      </c>
      <c r="O1020" s="7" t="s">
        <v>283</v>
      </c>
      <c r="P1020" s="7" t="s">
        <v>362</v>
      </c>
      <c r="Q1020" s="7" t="s">
        <v>18549</v>
      </c>
      <c r="R1020" s="7" t="s">
        <v>242</v>
      </c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7" t="s">
        <v>352</v>
      </c>
      <c r="BU1020" s="7" t="s">
        <v>353</v>
      </c>
      <c r="BV1020" s="7">
        <v>16.5</v>
      </c>
      <c r="BW1020" s="7" t="s">
        <v>430</v>
      </c>
      <c r="BX1020" s="9">
        <v>0</v>
      </c>
      <c r="BY1020" s="7" t="s">
        <v>214</v>
      </c>
      <c r="BZ1020" s="7" t="s">
        <v>214</v>
      </c>
      <c r="CA1020" s="25">
        <v>0</v>
      </c>
      <c r="CB1020" s="25">
        <v>0</v>
      </c>
      <c r="CC1020" s="25">
        <v>0</v>
      </c>
    </row>
    <row r="1021" spans="1:81" x14ac:dyDescent="0.25">
      <c r="A1021" s="7">
        <v>513</v>
      </c>
      <c r="B1021" s="7">
        <v>44657</v>
      </c>
      <c r="C1021" s="7" t="s">
        <v>3217</v>
      </c>
      <c r="D1021" s="7" t="s">
        <v>3217</v>
      </c>
      <c r="E1021" s="7" t="s">
        <v>3217</v>
      </c>
      <c r="F1021" s="7" t="s">
        <v>212</v>
      </c>
      <c r="G1021" s="7">
        <v>2</v>
      </c>
      <c r="H1021" s="7" t="s">
        <v>255</v>
      </c>
      <c r="I1021" s="8">
        <v>11.5</v>
      </c>
      <c r="J1021" s="7" t="s">
        <v>214</v>
      </c>
      <c r="K1021" s="8">
        <v>169.30201721191406</v>
      </c>
      <c r="L1021" s="8">
        <v>4.5917501449584961</v>
      </c>
      <c r="M1021" s="7" t="s">
        <v>239</v>
      </c>
      <c r="N1021" s="7" t="s">
        <v>216</v>
      </c>
      <c r="O1021" s="7" t="s">
        <v>256</v>
      </c>
      <c r="P1021" s="7" t="s">
        <v>217</v>
      </c>
      <c r="Q1021" s="7" t="s">
        <v>3218</v>
      </c>
      <c r="R1021" s="7" t="s">
        <v>242</v>
      </c>
      <c r="T1021" s="8">
        <v>0.88296520709991455</v>
      </c>
      <c r="U1021" s="8">
        <v>0.89958292245864868</v>
      </c>
      <c r="V1021" s="8">
        <v>0.88331669569015503</v>
      </c>
      <c r="W1021" s="8">
        <v>0.74179369211196899</v>
      </c>
      <c r="X1021" s="8">
        <v>0.41257724165916443</v>
      </c>
      <c r="Y1021" s="8">
        <v>0.81988930702209473</v>
      </c>
      <c r="Z1021" s="8">
        <v>0.6815565824508667</v>
      </c>
      <c r="AA1021" s="8">
        <v>0.95476484298706055</v>
      </c>
      <c r="AB1021" s="8">
        <v>0.94807100296020508</v>
      </c>
      <c r="AC1021" s="8">
        <v>0.92298632860183716</v>
      </c>
      <c r="AD1021" s="8">
        <v>0.75370168685913086</v>
      </c>
      <c r="AE1021" s="8">
        <v>0.82528501749038696</v>
      </c>
      <c r="AF1021" s="8">
        <v>0.92555361986160278</v>
      </c>
      <c r="AG1021" s="8">
        <v>0.89343822002410889</v>
      </c>
      <c r="AH1021" s="8">
        <v>4.9155332148075104E-2</v>
      </c>
      <c r="AI1021" s="8">
        <v>0.51856398582458496</v>
      </c>
      <c r="AJ1021" s="8">
        <v>0.8023030161857605</v>
      </c>
      <c r="AK1021" s="8">
        <v>0.68176180124282837</v>
      </c>
      <c r="AL1021" s="8">
        <v>0.31807467341423035</v>
      </c>
      <c r="AM1021" s="8">
        <v>0.12268006801605225</v>
      </c>
      <c r="AN1021" s="8">
        <v>0.43602859973907471</v>
      </c>
      <c r="AO1021" s="8">
        <v>0.17283546924591064</v>
      </c>
      <c r="AP1021" s="8">
        <v>-0.26770046353340149</v>
      </c>
      <c r="AQ1021" s="8"/>
      <c r="AR1021" s="8"/>
      <c r="AS1021" s="8">
        <v>-0.82102984096282106</v>
      </c>
      <c r="AT1021" s="8">
        <v>-0.12121152229372167</v>
      </c>
      <c r="AU1021" s="8">
        <v>-0.50861286103556103</v>
      </c>
      <c r="AV1021" s="8">
        <v>-1.1247631654947412E-2</v>
      </c>
      <c r="AW1021" s="8">
        <v>-2.3524510729300165</v>
      </c>
      <c r="AX1021" s="8">
        <v>-2.5579948225794586</v>
      </c>
      <c r="AY1021" s="8">
        <v>-1.6509705057294612</v>
      </c>
      <c r="AZ1021" s="8">
        <v>-1.2295019386202859</v>
      </c>
      <c r="BA1021" s="8">
        <v>-2.6059432628052832</v>
      </c>
      <c r="BB1021" s="8">
        <v>-2.3695645202334692</v>
      </c>
      <c r="BC1021" s="8">
        <v>-3.0349374345821589</v>
      </c>
      <c r="BD1021" s="8">
        <v>-2.7910624207312944</v>
      </c>
      <c r="BE1021" s="8">
        <v>-1.8289908296742172</v>
      </c>
      <c r="BF1021" s="8">
        <v>-1.513430476018863</v>
      </c>
      <c r="BG1021" s="7">
        <v>-6.6520899725525471</v>
      </c>
      <c r="BH1021" s="7">
        <v>1.9367475888945047</v>
      </c>
      <c r="BI1021" s="7">
        <v>-23.848974916632077</v>
      </c>
      <c r="BJ1021" s="7">
        <v>6.2027151821638506</v>
      </c>
      <c r="BK1021" s="7">
        <v>-15.449532931861775</v>
      </c>
      <c r="BL1021" s="7">
        <v>8.370199511445751</v>
      </c>
      <c r="BM1021" s="7">
        <v>-4.9068225897570485</v>
      </c>
      <c r="BN1021" s="7">
        <v>180.56413972219698</v>
      </c>
      <c r="BO1021" s="7">
        <v>166.02306447561256</v>
      </c>
      <c r="BP1021" s="7">
        <v>209.67881283013557</v>
      </c>
      <c r="BQ1021" s="7">
        <v>158.80069528660101</v>
      </c>
      <c r="BR1021" s="7">
        <v>195.45838811537502</v>
      </c>
      <c r="BS1021" s="7">
        <v>155.13110059437463</v>
      </c>
      <c r="BT1021" s="7" t="s">
        <v>259</v>
      </c>
      <c r="BU1021" s="7" t="s">
        <v>260</v>
      </c>
      <c r="BV1021" s="7">
        <v>11.5</v>
      </c>
      <c r="BW1021" s="7" t="s">
        <v>255</v>
      </c>
      <c r="BX1021" s="9">
        <v>1.75</v>
      </c>
      <c r="BY1021" s="7" t="s">
        <v>216</v>
      </c>
      <c r="BZ1021" s="7" t="s">
        <v>214</v>
      </c>
      <c r="CA1021" s="25">
        <v>0</v>
      </c>
      <c r="CB1021" s="25">
        <v>0</v>
      </c>
      <c r="CC1021" s="25">
        <v>1</v>
      </c>
    </row>
    <row r="1022" spans="1:81" x14ac:dyDescent="0.25">
      <c r="A1022" s="7">
        <v>513</v>
      </c>
      <c r="B1022" s="7">
        <v>44657</v>
      </c>
      <c r="C1022" s="7" t="s">
        <v>3219</v>
      </c>
      <c r="D1022" s="7" t="s">
        <v>3220</v>
      </c>
      <c r="E1022" s="7" t="s">
        <v>18550</v>
      </c>
      <c r="F1022" s="7" t="s">
        <v>360</v>
      </c>
      <c r="H1022" s="7" t="s">
        <v>224</v>
      </c>
      <c r="I1022" s="8">
        <v>24.5</v>
      </c>
      <c r="J1022" s="7" t="s">
        <v>214</v>
      </c>
      <c r="K1022" s="8">
        <v>13647.5166015625</v>
      </c>
      <c r="L1022" s="8">
        <v>1.8645000457763672</v>
      </c>
      <c r="M1022" s="7" t="s">
        <v>349</v>
      </c>
      <c r="N1022" s="7" t="s">
        <v>214</v>
      </c>
      <c r="O1022" s="7" t="s">
        <v>214</v>
      </c>
      <c r="P1022" s="7" t="s">
        <v>302</v>
      </c>
      <c r="Q1022" s="7" t="s">
        <v>3221</v>
      </c>
      <c r="R1022" s="7" t="s">
        <v>242</v>
      </c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>
        <v>3.096144285250487</v>
      </c>
      <c r="AT1022" s="8">
        <v>2.4062006278847141</v>
      </c>
      <c r="AU1022" s="8">
        <v>-0.77054772057431342</v>
      </c>
      <c r="AV1022" s="8">
        <v>-2.6281231976202458E-2</v>
      </c>
      <c r="AW1022" s="8">
        <v>3.4022719949153064</v>
      </c>
      <c r="AX1022" s="8">
        <v>2.5763067090145997</v>
      </c>
      <c r="AY1022" s="8">
        <v>-0.80503166846374608</v>
      </c>
      <c r="AZ1022" s="8">
        <v>-8.7666182946627882E-2</v>
      </c>
      <c r="BA1022" s="8">
        <v>-0.21828624701670754</v>
      </c>
      <c r="BB1022" s="8">
        <v>0.45054682741853036</v>
      </c>
      <c r="BC1022" s="8">
        <v>-1.2264270506029047</v>
      </c>
      <c r="BD1022" s="8">
        <v>-0.51816763526646081</v>
      </c>
      <c r="BE1022" s="8">
        <v>0.57968726558468686</v>
      </c>
      <c r="BF1022" s="8">
        <v>0.80015651902142537</v>
      </c>
      <c r="BT1022" s="7" t="s">
        <v>214</v>
      </c>
      <c r="BU1022" s="7" t="s">
        <v>214</v>
      </c>
      <c r="BV1022" s="7">
        <v>20</v>
      </c>
      <c r="BW1022" s="7" t="s">
        <v>299</v>
      </c>
      <c r="BX1022" s="9">
        <v>0</v>
      </c>
      <c r="BY1022" s="7" t="s">
        <v>214</v>
      </c>
      <c r="BZ1022" s="7" t="s">
        <v>214</v>
      </c>
      <c r="CA1022" s="25">
        <v>0</v>
      </c>
      <c r="CB1022" s="25">
        <v>0</v>
      </c>
      <c r="CC1022" s="25">
        <v>0</v>
      </c>
    </row>
    <row r="1023" spans="1:81" x14ac:dyDescent="0.25">
      <c r="A1023" s="7">
        <v>513</v>
      </c>
      <c r="B1023" s="7">
        <v>44657</v>
      </c>
      <c r="C1023" s="7" t="s">
        <v>3222</v>
      </c>
      <c r="D1023" s="7" t="s">
        <v>3223</v>
      </c>
      <c r="E1023" s="7" t="s">
        <v>3223</v>
      </c>
      <c r="F1023" s="7" t="s">
        <v>360</v>
      </c>
      <c r="H1023" s="7" t="s">
        <v>224</v>
      </c>
      <c r="I1023" s="8">
        <v>24.5</v>
      </c>
      <c r="J1023" s="7" t="s">
        <v>214</v>
      </c>
      <c r="K1023" s="8">
        <v>9892.724609375</v>
      </c>
      <c r="L1023" s="8">
        <v>2.608051061630249</v>
      </c>
      <c r="M1023" s="7" t="s">
        <v>349</v>
      </c>
      <c r="N1023" s="7" t="s">
        <v>214</v>
      </c>
      <c r="O1023" s="7" t="s">
        <v>367</v>
      </c>
      <c r="P1023" s="7" t="s">
        <v>362</v>
      </c>
      <c r="Q1023" s="7" t="s">
        <v>3224</v>
      </c>
      <c r="R1023" s="7" t="s">
        <v>242</v>
      </c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>
        <v>1.9808800141443943</v>
      </c>
      <c r="AT1023" s="8">
        <v>1.2866841032319876</v>
      </c>
      <c r="AU1023" s="8">
        <v>-0.81953219136440714</v>
      </c>
      <c r="AV1023" s="8">
        <v>-7.6177564713456575E-2</v>
      </c>
      <c r="AW1023" s="8">
        <v>2.2611998668135915</v>
      </c>
      <c r="AX1023" s="8">
        <v>1.5054727702869337</v>
      </c>
      <c r="AY1023" s="8">
        <v>-0.84800540383323852</v>
      </c>
      <c r="AZ1023" s="8">
        <v>-0.12985406532322613</v>
      </c>
      <c r="BA1023" s="8">
        <v>-0.31251014826169221</v>
      </c>
      <c r="BB1023" s="8">
        <v>0.36089648491419379</v>
      </c>
      <c r="BC1023" s="8">
        <v>-1.2416931776118769</v>
      </c>
      <c r="BD1023" s="8">
        <v>-0.53233435580876232</v>
      </c>
      <c r="BE1023" s="8">
        <v>0.17005649331446179</v>
      </c>
      <c r="BF1023" s="8">
        <v>0.40244789543127829</v>
      </c>
      <c r="BT1023" s="7" t="s">
        <v>352</v>
      </c>
      <c r="BU1023" s="7" t="s">
        <v>353</v>
      </c>
      <c r="BV1023" s="7">
        <v>17</v>
      </c>
      <c r="BW1023" s="7" t="s">
        <v>312</v>
      </c>
      <c r="BX1023" s="9">
        <v>0</v>
      </c>
      <c r="BY1023" s="7" t="s">
        <v>214</v>
      </c>
      <c r="BZ1023" s="7" t="s">
        <v>214</v>
      </c>
      <c r="CA1023" s="25">
        <v>0</v>
      </c>
      <c r="CB1023" s="25">
        <v>0</v>
      </c>
      <c r="CC1023" s="25">
        <v>0</v>
      </c>
    </row>
    <row r="1024" spans="1:81" x14ac:dyDescent="0.25">
      <c r="A1024" s="7">
        <v>513</v>
      </c>
      <c r="B1024" s="7">
        <v>44657</v>
      </c>
      <c r="C1024" s="7" t="s">
        <v>3225</v>
      </c>
      <c r="D1024" s="7" t="s">
        <v>3226</v>
      </c>
      <c r="E1024" s="7" t="s">
        <v>3226</v>
      </c>
      <c r="F1024" s="7" t="s">
        <v>360</v>
      </c>
      <c r="H1024" s="7" t="s">
        <v>224</v>
      </c>
      <c r="I1024" s="8">
        <v>24.5</v>
      </c>
      <c r="J1024" s="7" t="s">
        <v>214</v>
      </c>
      <c r="K1024" s="8">
        <v>4134.10986328125</v>
      </c>
      <c r="L1024" s="8">
        <v>0.68169999122619629</v>
      </c>
      <c r="M1024" s="7" t="s">
        <v>215</v>
      </c>
      <c r="N1024" s="7" t="s">
        <v>214</v>
      </c>
      <c r="O1024" s="7" t="s">
        <v>214</v>
      </c>
      <c r="P1024" s="7" t="s">
        <v>488</v>
      </c>
      <c r="Q1024" s="7" t="s">
        <v>3227</v>
      </c>
      <c r="R1024" s="7" t="s">
        <v>219</v>
      </c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>
        <v>2.7586428861819341</v>
      </c>
      <c r="AT1024" s="8">
        <v>3.0447589308463696</v>
      </c>
      <c r="AU1024" s="8">
        <v>-0.86195930444882141</v>
      </c>
      <c r="AV1024" s="8">
        <v>-0.11478236497213841</v>
      </c>
      <c r="AW1024" s="8">
        <v>1.8986021984093686</v>
      </c>
      <c r="AX1024" s="8">
        <v>2.1076178795060674</v>
      </c>
      <c r="AY1024" s="8">
        <v>2.1838534774170042</v>
      </c>
      <c r="AZ1024" s="8">
        <v>1.5605857646310359</v>
      </c>
      <c r="BA1024" s="8">
        <v>1.9269062801386216</v>
      </c>
      <c r="BB1024" s="8">
        <v>1.7408918614186843</v>
      </c>
      <c r="BC1024" s="8">
        <v>1.7854438058094435</v>
      </c>
      <c r="BD1024" s="8">
        <v>1.5740157216525807</v>
      </c>
      <c r="BE1024" s="8">
        <v>1.6152482239179251</v>
      </c>
      <c r="BF1024" s="8">
        <v>1.6521812988470996</v>
      </c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7" t="s">
        <v>214</v>
      </c>
      <c r="BU1024" s="7" t="s">
        <v>214</v>
      </c>
      <c r="BV1024" s="7">
        <v>22.5</v>
      </c>
      <c r="BW1024" s="7" t="s">
        <v>901</v>
      </c>
      <c r="BX1024" s="9">
        <v>0</v>
      </c>
      <c r="BY1024" s="7" t="s">
        <v>214</v>
      </c>
      <c r="BZ1024" s="7" t="s">
        <v>214</v>
      </c>
      <c r="CA1024" s="25">
        <v>0</v>
      </c>
      <c r="CB1024" s="25">
        <v>0</v>
      </c>
      <c r="CC1024" s="25">
        <v>0</v>
      </c>
    </row>
    <row r="1025" spans="1:81" x14ac:dyDescent="0.25">
      <c r="A1025" s="7">
        <v>513</v>
      </c>
      <c r="B1025" s="7">
        <v>44657</v>
      </c>
      <c r="C1025" s="7" t="s">
        <v>3228</v>
      </c>
      <c r="D1025" s="7" t="s">
        <v>3229</v>
      </c>
      <c r="E1025" s="7" t="s">
        <v>214</v>
      </c>
      <c r="F1025" s="7" t="s">
        <v>409</v>
      </c>
      <c r="H1025" s="7" t="s">
        <v>224</v>
      </c>
      <c r="I1025" s="8">
        <v>24.5</v>
      </c>
      <c r="J1025" s="7" t="s">
        <v>214</v>
      </c>
      <c r="K1025" s="8">
        <v>641.6044921875</v>
      </c>
      <c r="L1025" s="8">
        <v>0.79400002956390381</v>
      </c>
      <c r="M1025" s="7" t="s">
        <v>349</v>
      </c>
      <c r="N1025" s="7" t="s">
        <v>214</v>
      </c>
      <c r="O1025" s="7" t="s">
        <v>214</v>
      </c>
      <c r="P1025" s="7" t="s">
        <v>217</v>
      </c>
      <c r="Q1025" s="7" t="s">
        <v>3230</v>
      </c>
      <c r="R1025" s="7" t="s">
        <v>242</v>
      </c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>
        <v>0.65970964976797741</v>
      </c>
      <c r="AT1025" s="8">
        <v>2.2772635107849974</v>
      </c>
      <c r="AU1025" s="8">
        <v>-1.6907888738482324</v>
      </c>
      <c r="AV1025" s="8">
        <v>-0.96009764037635359</v>
      </c>
      <c r="AW1025" s="8">
        <v>1.4320263415978656</v>
      </c>
      <c r="AX1025" s="8">
        <v>1.8574124559225931</v>
      </c>
      <c r="AY1025" s="8">
        <v>0.75484522653392994</v>
      </c>
      <c r="AZ1025" s="8">
        <v>1.0234258735422423</v>
      </c>
      <c r="BA1025" s="8">
        <v>-0.44154623266058124</v>
      </c>
      <c r="BB1025" s="8">
        <v>0.25650255341047984</v>
      </c>
      <c r="BC1025" s="8">
        <v>0.68047305100875144</v>
      </c>
      <c r="BD1025" s="8">
        <v>1.4329927073975821</v>
      </c>
      <c r="BE1025" s="8">
        <v>0.23245319373328513</v>
      </c>
      <c r="BF1025" s="8">
        <v>0.9812499101135902</v>
      </c>
      <c r="BT1025" s="7" t="s">
        <v>214</v>
      </c>
      <c r="BU1025" s="7" t="s">
        <v>214</v>
      </c>
      <c r="BV1025" s="7">
        <v>24.5</v>
      </c>
      <c r="BW1025" s="7" t="s">
        <v>224</v>
      </c>
      <c r="BX1025" s="9">
        <v>0</v>
      </c>
      <c r="BY1025" s="7" t="s">
        <v>214</v>
      </c>
      <c r="BZ1025" s="7" t="s">
        <v>214</v>
      </c>
      <c r="CA1025" s="25">
        <v>2</v>
      </c>
      <c r="CB1025" s="25">
        <v>6</v>
      </c>
      <c r="CC1025" s="25">
        <v>10</v>
      </c>
    </row>
    <row r="1026" spans="1:81" x14ac:dyDescent="0.25">
      <c r="A1026" s="7">
        <v>513</v>
      </c>
      <c r="B1026" s="7">
        <v>44657</v>
      </c>
      <c r="C1026" s="7" t="s">
        <v>3231</v>
      </c>
      <c r="D1026" s="7" t="s">
        <v>3232</v>
      </c>
      <c r="E1026" s="7" t="s">
        <v>3232</v>
      </c>
      <c r="F1026" s="7" t="s">
        <v>360</v>
      </c>
      <c r="H1026" s="7" t="s">
        <v>224</v>
      </c>
      <c r="I1026" s="8">
        <v>24.5</v>
      </c>
      <c r="J1026" s="7" t="s">
        <v>214</v>
      </c>
      <c r="K1026" s="8">
        <v>912.7921142578125</v>
      </c>
      <c r="L1026" s="8">
        <v>1.051300048828125</v>
      </c>
      <c r="M1026" s="7" t="s">
        <v>282</v>
      </c>
      <c r="N1026" s="7" t="s">
        <v>214</v>
      </c>
      <c r="O1026" s="7" t="s">
        <v>434</v>
      </c>
      <c r="P1026" s="7" t="s">
        <v>362</v>
      </c>
      <c r="Q1026" s="7" t="s">
        <v>3233</v>
      </c>
      <c r="R1026" s="7" t="s">
        <v>286</v>
      </c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>
        <v>0.53553003708862146</v>
      </c>
      <c r="AT1026" s="8">
        <v>1.8231129008324372</v>
      </c>
      <c r="AU1026" s="8">
        <v>-0.86616469380711314</v>
      </c>
      <c r="AV1026" s="8">
        <v>-0.12113269062281064</v>
      </c>
      <c r="AW1026" s="8">
        <v>-1.8073864758967111</v>
      </c>
      <c r="AX1026" s="8">
        <v>-1.0760111155618775</v>
      </c>
      <c r="AY1026" s="8">
        <v>-0.86616469380711314</v>
      </c>
      <c r="AZ1026" s="8">
        <v>-0.12113269062281064</v>
      </c>
      <c r="BA1026" s="8">
        <v>-1.7514658399149053E-2</v>
      </c>
      <c r="BB1026" s="8">
        <v>0.16862497394158341</v>
      </c>
      <c r="BC1026" s="8">
        <v>-1.7514658399149053E-2</v>
      </c>
      <c r="BD1026" s="8">
        <v>0.16862497394158341</v>
      </c>
      <c r="BE1026" s="8">
        <v>-0.50653585720343564</v>
      </c>
      <c r="BF1026" s="8">
        <v>0.14034772531801751</v>
      </c>
      <c r="BT1026" s="7" t="s">
        <v>214</v>
      </c>
      <c r="BU1026" s="7" t="s">
        <v>214</v>
      </c>
      <c r="BV1026" s="7">
        <v>18</v>
      </c>
      <c r="BW1026" s="7" t="s">
        <v>436</v>
      </c>
      <c r="BX1026" s="9">
        <v>0</v>
      </c>
      <c r="BY1026" s="7" t="s">
        <v>214</v>
      </c>
      <c r="BZ1026" s="7" t="s">
        <v>214</v>
      </c>
      <c r="CA1026" s="25">
        <v>0</v>
      </c>
      <c r="CB1026" s="25">
        <v>0</v>
      </c>
      <c r="CC1026" s="25">
        <v>0</v>
      </c>
    </row>
    <row r="1027" spans="1:81" x14ac:dyDescent="0.25">
      <c r="A1027" s="7">
        <v>513</v>
      </c>
      <c r="B1027" s="7">
        <v>44657</v>
      </c>
      <c r="C1027" s="7" t="s">
        <v>3234</v>
      </c>
      <c r="D1027" s="7" t="s">
        <v>3235</v>
      </c>
      <c r="E1027" s="7" t="s">
        <v>3235</v>
      </c>
      <c r="F1027" s="7" t="s">
        <v>212</v>
      </c>
      <c r="H1027" s="7" t="s">
        <v>224</v>
      </c>
      <c r="I1027" s="8">
        <v>24.5</v>
      </c>
      <c r="J1027" s="7" t="s">
        <v>214</v>
      </c>
      <c r="K1027" s="8">
        <v>77.291778564453125</v>
      </c>
      <c r="L1027" s="8">
        <v>3.9289274215698242</v>
      </c>
      <c r="M1027" s="7" t="s">
        <v>663</v>
      </c>
      <c r="N1027" s="7" t="s">
        <v>214</v>
      </c>
      <c r="O1027" s="7" t="s">
        <v>389</v>
      </c>
      <c r="P1027" s="7" t="s">
        <v>249</v>
      </c>
      <c r="Q1027" s="7" t="s">
        <v>3236</v>
      </c>
      <c r="R1027" s="7" t="s">
        <v>242</v>
      </c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>
        <v>0.80554990808566385</v>
      </c>
      <c r="AT1027" s="8">
        <v>2.4055281944291944</v>
      </c>
      <c r="AU1027" s="8">
        <v>0.2219416937354268</v>
      </c>
      <c r="AV1027" s="8">
        <v>1.9186286781412185</v>
      </c>
      <c r="AW1027" s="8">
        <v>1.498668977593782</v>
      </c>
      <c r="AX1027" s="8">
        <v>1.9209609159030914</v>
      </c>
      <c r="AY1027" s="8">
        <v>0.92698280050948401</v>
      </c>
      <c r="AZ1027" s="8">
        <v>1.5241246794029111</v>
      </c>
      <c r="BA1027" s="8">
        <v>1.1310596018680725</v>
      </c>
      <c r="BB1027" s="8">
        <v>3.5427401493401622</v>
      </c>
      <c r="BC1027" s="8">
        <v>1.1310596018680725</v>
      </c>
      <c r="BD1027" s="8">
        <v>3.5427401493401622</v>
      </c>
      <c r="BE1027" s="8">
        <v>0.95254376394341689</v>
      </c>
      <c r="BF1027" s="8">
        <v>2.4757871277594563</v>
      </c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7" t="s">
        <v>352</v>
      </c>
      <c r="BU1027" s="7" t="s">
        <v>353</v>
      </c>
      <c r="BV1027" s="7">
        <v>8.5</v>
      </c>
      <c r="BW1027" s="7" t="s">
        <v>222</v>
      </c>
      <c r="BX1027" s="9">
        <v>0</v>
      </c>
      <c r="BY1027" s="7" t="s">
        <v>214</v>
      </c>
      <c r="BZ1027" s="7" t="s">
        <v>214</v>
      </c>
      <c r="CA1027" s="25">
        <v>0</v>
      </c>
      <c r="CB1027" s="25">
        <v>0</v>
      </c>
      <c r="CC1027" s="25">
        <v>0</v>
      </c>
    </row>
    <row r="1028" spans="1:81" x14ac:dyDescent="0.25">
      <c r="A1028" s="7">
        <v>513</v>
      </c>
      <c r="B1028" s="7">
        <v>44657</v>
      </c>
      <c r="C1028" s="7" t="s">
        <v>3237</v>
      </c>
      <c r="D1028" s="7" t="s">
        <v>3238</v>
      </c>
      <c r="E1028" s="7" t="s">
        <v>3239</v>
      </c>
      <c r="F1028" s="7" t="s">
        <v>212</v>
      </c>
      <c r="H1028" s="7" t="s">
        <v>224</v>
      </c>
      <c r="I1028" s="8">
        <v>24.5</v>
      </c>
      <c r="J1028" s="7" t="s">
        <v>214</v>
      </c>
      <c r="K1028" s="8">
        <v>132.49948120117188</v>
      </c>
      <c r="L1028" s="8">
        <v>2.8833000659942627</v>
      </c>
      <c r="M1028" s="7" t="s">
        <v>225</v>
      </c>
      <c r="N1028" s="7" t="s">
        <v>214</v>
      </c>
      <c r="O1028" s="7" t="s">
        <v>256</v>
      </c>
      <c r="P1028" s="7" t="s">
        <v>249</v>
      </c>
      <c r="Q1028" s="7" t="s">
        <v>17537</v>
      </c>
      <c r="R1028" s="7" t="s">
        <v>219</v>
      </c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>
        <v>0.6544328123361125</v>
      </c>
      <c r="AT1028" s="8">
        <v>2.2424402176805422</v>
      </c>
      <c r="AU1028" s="8">
        <v>7.1376765349162624E-2</v>
      </c>
      <c r="AV1028" s="8">
        <v>1.7088812939800049</v>
      </c>
      <c r="AW1028" s="8">
        <v>0.25561080281586263</v>
      </c>
      <c r="AX1028" s="8">
        <v>0.77014165653560906</v>
      </c>
      <c r="AY1028" s="8">
        <v>-0.29407311830482902</v>
      </c>
      <c r="AZ1028" s="8">
        <v>0.91438789351847161</v>
      </c>
      <c r="BA1028" s="8">
        <v>-1.80186610754057</v>
      </c>
      <c r="BB1028" s="8">
        <v>-1.1477622589795866</v>
      </c>
      <c r="BC1028" s="8">
        <v>2.56166632307287</v>
      </c>
      <c r="BD1028" s="8">
        <v>1.8838835424084863</v>
      </c>
      <c r="BE1028" s="8">
        <v>0.24119124628810143</v>
      </c>
      <c r="BF1028" s="8">
        <v>1.0619953908572544</v>
      </c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7" t="s">
        <v>214</v>
      </c>
      <c r="BU1028" s="7" t="s">
        <v>214</v>
      </c>
      <c r="BV1028" s="7">
        <v>11.5</v>
      </c>
      <c r="BW1028" s="7" t="s">
        <v>255</v>
      </c>
      <c r="BX1028" s="9">
        <v>0</v>
      </c>
      <c r="BY1028" s="7" t="s">
        <v>214</v>
      </c>
      <c r="BZ1028" s="7" t="s">
        <v>214</v>
      </c>
      <c r="CA1028" s="25">
        <v>0</v>
      </c>
      <c r="CB1028" s="25">
        <v>0</v>
      </c>
      <c r="CC1028" s="25">
        <v>0</v>
      </c>
    </row>
    <row r="1029" spans="1:81" x14ac:dyDescent="0.25">
      <c r="A1029" s="7">
        <v>513</v>
      </c>
      <c r="B1029" s="7">
        <v>44657</v>
      </c>
      <c r="C1029" s="7" t="s">
        <v>22069</v>
      </c>
      <c r="D1029" s="7" t="s">
        <v>22070</v>
      </c>
      <c r="E1029" s="7" t="s">
        <v>3239</v>
      </c>
      <c r="F1029" s="7" t="s">
        <v>212</v>
      </c>
      <c r="H1029" s="7" t="s">
        <v>224</v>
      </c>
      <c r="I1029" s="8">
        <v>24.5</v>
      </c>
      <c r="J1029" s="7" t="s">
        <v>214</v>
      </c>
      <c r="K1029" s="8">
        <v>169.34689331054688</v>
      </c>
      <c r="L1029" s="8">
        <v>5.3583002090454102</v>
      </c>
      <c r="M1029" s="7" t="s">
        <v>225</v>
      </c>
      <c r="N1029" s="7" t="s">
        <v>214</v>
      </c>
      <c r="O1029" s="7" t="s">
        <v>214</v>
      </c>
      <c r="P1029" s="7" t="s">
        <v>249</v>
      </c>
      <c r="Q1029" s="7" t="s">
        <v>22071</v>
      </c>
      <c r="R1029" s="7" t="s">
        <v>219</v>
      </c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7" t="s">
        <v>214</v>
      </c>
      <c r="BU1029" s="7" t="s">
        <v>214</v>
      </c>
      <c r="BV1029" s="7">
        <v>24.5</v>
      </c>
      <c r="BW1029" s="7" t="s">
        <v>224</v>
      </c>
      <c r="BX1029" s="9"/>
      <c r="BY1029" s="7" t="s">
        <v>214</v>
      </c>
      <c r="CA1029" s="25">
        <v>0</v>
      </c>
      <c r="CB1029" s="25">
        <v>0</v>
      </c>
      <c r="CC1029" s="25">
        <v>0</v>
      </c>
    </row>
    <row r="1030" spans="1:81" x14ac:dyDescent="0.25">
      <c r="A1030" s="7">
        <v>513</v>
      </c>
      <c r="B1030" s="7">
        <v>44657</v>
      </c>
      <c r="C1030" s="7" t="s">
        <v>3240</v>
      </c>
      <c r="D1030" s="7" t="s">
        <v>3241</v>
      </c>
      <c r="E1030" s="7" t="s">
        <v>3241</v>
      </c>
      <c r="F1030" s="7" t="s">
        <v>223</v>
      </c>
      <c r="G1030" s="7">
        <v>2</v>
      </c>
      <c r="H1030" s="7" t="s">
        <v>345</v>
      </c>
      <c r="I1030" s="8">
        <v>10.5</v>
      </c>
      <c r="J1030" s="7" t="s">
        <v>379</v>
      </c>
      <c r="K1030" s="8">
        <v>124.14749145507813</v>
      </c>
      <c r="L1030" s="8">
        <v>5.2188243865966797</v>
      </c>
      <c r="M1030" s="7" t="s">
        <v>239</v>
      </c>
      <c r="N1030" s="7" t="s">
        <v>231</v>
      </c>
      <c r="O1030" s="7" t="s">
        <v>374</v>
      </c>
      <c r="P1030" s="7" t="s">
        <v>233</v>
      </c>
      <c r="Q1030" s="7" t="s">
        <v>3242</v>
      </c>
      <c r="R1030" s="7" t="s">
        <v>242</v>
      </c>
      <c r="T1030" s="8">
        <v>0.8824651837348938</v>
      </c>
      <c r="U1030" s="8">
        <v>0.89258319139480591</v>
      </c>
      <c r="V1030" s="8">
        <v>0.88065475225448608</v>
      </c>
      <c r="W1030" s="8">
        <v>0.77585244178771973</v>
      </c>
      <c r="X1030" s="8">
        <v>0.36699467897415161</v>
      </c>
      <c r="Y1030" s="8">
        <v>0.81642627716064453</v>
      </c>
      <c r="Z1030" s="8">
        <v>0.68636208772659302</v>
      </c>
      <c r="AA1030" s="8">
        <v>0.94902604818344116</v>
      </c>
      <c r="AB1030" s="8">
        <v>0.95931828022003174</v>
      </c>
      <c r="AC1030" s="8">
        <v>0.93921482563018799</v>
      </c>
      <c r="AD1030" s="8">
        <v>0.79882031679153442</v>
      </c>
      <c r="AE1030" s="8">
        <v>0.83032804727554321</v>
      </c>
      <c r="AF1030" s="8">
        <v>0.91759371757507324</v>
      </c>
      <c r="AG1030" s="8">
        <v>0.86823123693466187</v>
      </c>
      <c r="AH1030" s="8">
        <v>4.0982868522405624E-2</v>
      </c>
      <c r="AI1030" s="8">
        <v>0.43210378289222717</v>
      </c>
      <c r="AJ1030" s="8">
        <v>0.66370892524719238</v>
      </c>
      <c r="AK1030" s="8">
        <v>0.5667005181312561</v>
      </c>
      <c r="AL1030" s="8">
        <v>0.27736830711364746</v>
      </c>
      <c r="AM1030" s="8">
        <v>9.0982995927333832E-2</v>
      </c>
      <c r="AN1030" s="8">
        <v>0.36199989914894104</v>
      </c>
      <c r="AO1030" s="8">
        <v>0.14511620998382568</v>
      </c>
      <c r="AP1030" s="8">
        <v>-0.20602965354919434</v>
      </c>
      <c r="AQ1030" s="8"/>
      <c r="AR1030" s="8"/>
      <c r="AS1030" s="8">
        <v>2.7408763415848751</v>
      </c>
      <c r="AT1030" s="8">
        <v>2.192447296430637</v>
      </c>
      <c r="AU1030" s="8">
        <v>2.9170567387314761</v>
      </c>
      <c r="AV1030" s="8">
        <v>2.2714664774242648</v>
      </c>
      <c r="AW1030" s="8">
        <v>1.0541958397322606</v>
      </c>
      <c r="AX1030" s="8">
        <v>0.83911723649111625</v>
      </c>
      <c r="AY1030" s="8">
        <v>1.3583362835905635</v>
      </c>
      <c r="AZ1030" s="8">
        <v>0.80054131802564965</v>
      </c>
      <c r="BA1030" s="8">
        <v>0.2887169412359874</v>
      </c>
      <c r="BB1030" s="8">
        <v>0.50205658240546247</v>
      </c>
      <c r="BC1030" s="8">
        <v>1.4601551882517403</v>
      </c>
      <c r="BD1030" s="8">
        <v>1.4616532601413301</v>
      </c>
      <c r="BE1030" s="8">
        <v>1.6365562221878172</v>
      </c>
      <c r="BF1030" s="8">
        <v>1.3445470284864101</v>
      </c>
      <c r="BG1030" s="8">
        <v>-18.93319926875084</v>
      </c>
      <c r="BH1030" s="8">
        <v>-29.468017414874854</v>
      </c>
      <c r="BI1030" s="8">
        <v>-33.5085844841051</v>
      </c>
      <c r="BJ1030" s="8">
        <v>-16.551562680119815</v>
      </c>
      <c r="BK1030" s="8">
        <v>-30.05393700710508</v>
      </c>
      <c r="BL1030" s="8">
        <v>-14.94955654621171</v>
      </c>
      <c r="BM1030" s="8">
        <v>-23.910809566861232</v>
      </c>
      <c r="BN1030" s="8">
        <v>147.65258339942349</v>
      </c>
      <c r="BO1030" s="8">
        <v>160.73129585719082</v>
      </c>
      <c r="BP1030" s="8">
        <v>165.74755851420014</v>
      </c>
      <c r="BQ1030" s="8">
        <v>144.69584131906177</v>
      </c>
      <c r="BR1030" s="8">
        <v>161.45870033288847</v>
      </c>
      <c r="BS1030" s="8">
        <v>142.70699089085838</v>
      </c>
      <c r="BT1030" s="7" t="s">
        <v>259</v>
      </c>
      <c r="BU1030" s="7" t="s">
        <v>260</v>
      </c>
      <c r="BV1030" s="7">
        <v>10</v>
      </c>
      <c r="BW1030" s="7" t="s">
        <v>345</v>
      </c>
      <c r="BX1030" s="9">
        <v>0</v>
      </c>
      <c r="BY1030" s="7" t="s">
        <v>231</v>
      </c>
      <c r="BZ1030" s="7" t="s">
        <v>214</v>
      </c>
      <c r="CA1030" s="25">
        <v>0</v>
      </c>
      <c r="CB1030" s="25">
        <v>0</v>
      </c>
      <c r="CC1030" s="25">
        <v>0</v>
      </c>
    </row>
    <row r="1031" spans="1:81" x14ac:dyDescent="0.25">
      <c r="A1031" s="7">
        <v>513</v>
      </c>
      <c r="B1031" s="7">
        <v>44657</v>
      </c>
      <c r="C1031" s="7" t="s">
        <v>3243</v>
      </c>
      <c r="D1031" s="7" t="s">
        <v>3243</v>
      </c>
      <c r="E1031" s="7" t="s">
        <v>3244</v>
      </c>
      <c r="F1031" s="7" t="s">
        <v>223</v>
      </c>
      <c r="H1031" s="7" t="s">
        <v>224</v>
      </c>
      <c r="I1031" s="8">
        <v>24.5</v>
      </c>
      <c r="J1031" s="7" t="s">
        <v>214</v>
      </c>
      <c r="K1031" s="8">
        <v>333.1956787109375</v>
      </c>
      <c r="L1031" s="8">
        <v>2.4563465118408203</v>
      </c>
      <c r="M1031" s="7" t="s">
        <v>289</v>
      </c>
      <c r="N1031" s="7" t="s">
        <v>214</v>
      </c>
      <c r="O1031" s="7" t="s">
        <v>214</v>
      </c>
      <c r="P1031" s="7" t="s">
        <v>217</v>
      </c>
      <c r="Q1031" s="7" t="s">
        <v>18551</v>
      </c>
      <c r="R1031" s="7" t="s">
        <v>291</v>
      </c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>
        <v>0.76210463225624425</v>
      </c>
      <c r="AT1031" s="8">
        <v>2.469283954811595</v>
      </c>
      <c r="AU1031" s="8">
        <v>2.8171870493588371</v>
      </c>
      <c r="AV1031" s="8">
        <v>2.3186404140173233</v>
      </c>
      <c r="AW1031" s="8">
        <v>1.2789640803989797</v>
      </c>
      <c r="AX1031" s="8">
        <v>1.3395293704270037</v>
      </c>
      <c r="AY1031" s="8">
        <v>1.0443415784958732</v>
      </c>
      <c r="AZ1031" s="8">
        <v>1.7599595694041479</v>
      </c>
      <c r="BA1031" s="8">
        <v>0.94475931361832699</v>
      </c>
      <c r="BB1031" s="8">
        <v>1.494050426322943</v>
      </c>
      <c r="BC1031" s="8">
        <v>0.9471544282351354</v>
      </c>
      <c r="BD1031" s="8">
        <v>1.494050426322943</v>
      </c>
      <c r="BE1031" s="8">
        <v>1.2990851803938994</v>
      </c>
      <c r="BF1031" s="8">
        <v>1.8125856935509927</v>
      </c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7" t="s">
        <v>214</v>
      </c>
      <c r="BU1031" s="7" t="s">
        <v>214</v>
      </c>
      <c r="BV1031" s="7">
        <v>14.5</v>
      </c>
      <c r="BW1031" s="7" t="s">
        <v>287</v>
      </c>
      <c r="BX1031" s="9">
        <v>3</v>
      </c>
      <c r="BY1031" s="7" t="s">
        <v>214</v>
      </c>
      <c r="BZ1031" s="7" t="s">
        <v>214</v>
      </c>
      <c r="CA1031" s="25">
        <v>0</v>
      </c>
      <c r="CB1031" s="25">
        <v>0</v>
      </c>
      <c r="CC1031" s="25">
        <v>0</v>
      </c>
    </row>
    <row r="1032" spans="1:81" x14ac:dyDescent="0.25">
      <c r="A1032" s="7">
        <v>513</v>
      </c>
      <c r="B1032" s="7">
        <v>44657</v>
      </c>
      <c r="C1032" s="7" t="s">
        <v>1444</v>
      </c>
      <c r="D1032" s="7" t="s">
        <v>1444</v>
      </c>
      <c r="E1032" s="7" t="s">
        <v>1444</v>
      </c>
      <c r="F1032" s="7" t="s">
        <v>254</v>
      </c>
      <c r="H1032" s="7" t="s">
        <v>224</v>
      </c>
      <c r="I1032" s="8">
        <v>24.5</v>
      </c>
      <c r="J1032" s="7" t="s">
        <v>214</v>
      </c>
      <c r="K1032" s="8">
        <v>87.380401611328125</v>
      </c>
      <c r="L1032" s="8">
        <v>3.9776544570922852</v>
      </c>
      <c r="M1032" s="7" t="s">
        <v>349</v>
      </c>
      <c r="N1032" s="7" t="s">
        <v>214</v>
      </c>
      <c r="O1032" s="7" t="s">
        <v>389</v>
      </c>
      <c r="P1032" s="7" t="s">
        <v>217</v>
      </c>
      <c r="Q1032" s="7" t="s">
        <v>17369</v>
      </c>
      <c r="R1032" s="7" t="s">
        <v>242</v>
      </c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>
        <v>0.7420112307877812</v>
      </c>
      <c r="AT1032" s="8">
        <v>2.3401254142284293</v>
      </c>
      <c r="AU1032" s="8">
        <v>2.7737025080058721</v>
      </c>
      <c r="AV1032" s="8">
        <v>2.179130449269314</v>
      </c>
      <c r="AW1032" s="8">
        <v>1.469873570823593</v>
      </c>
      <c r="AX1032" s="8">
        <v>1.9061896407635124</v>
      </c>
      <c r="AY1032" s="8">
        <v>2.6017459795056257</v>
      </c>
      <c r="AZ1032" s="8">
        <v>2.4917265552379027</v>
      </c>
      <c r="BA1032" s="8">
        <v>-0.44082697347308192</v>
      </c>
      <c r="BB1032" s="8">
        <v>0.25671348547615108</v>
      </c>
      <c r="BC1032" s="8">
        <v>-0.44082697347308192</v>
      </c>
      <c r="BD1032" s="8">
        <v>0.25671348547615108</v>
      </c>
      <c r="BE1032" s="8">
        <v>1.117613223696118</v>
      </c>
      <c r="BF1032" s="8">
        <v>1.5717665050752434</v>
      </c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7" t="s">
        <v>352</v>
      </c>
      <c r="BU1032" s="7" t="s">
        <v>353</v>
      </c>
      <c r="BV1032" s="7">
        <v>8.5</v>
      </c>
      <c r="BW1032" s="7" t="s">
        <v>222</v>
      </c>
      <c r="BX1032" s="9">
        <v>0</v>
      </c>
      <c r="BY1032" s="7" t="s">
        <v>214</v>
      </c>
      <c r="BZ1032" s="7" t="s">
        <v>214</v>
      </c>
      <c r="CA1032" s="25">
        <v>0</v>
      </c>
      <c r="CB1032" s="25">
        <v>0</v>
      </c>
      <c r="CC1032" s="25">
        <v>0</v>
      </c>
    </row>
    <row r="1033" spans="1:81" x14ac:dyDescent="0.25">
      <c r="A1033" s="7">
        <v>513</v>
      </c>
      <c r="B1033" s="7">
        <v>44657</v>
      </c>
      <c r="C1033" s="7" t="s">
        <v>1445</v>
      </c>
      <c r="D1033" s="7" t="s">
        <v>1446</v>
      </c>
      <c r="E1033" s="7" t="s">
        <v>1444</v>
      </c>
      <c r="F1033" s="7" t="s">
        <v>254</v>
      </c>
      <c r="H1033" s="7" t="s">
        <v>224</v>
      </c>
      <c r="I1033" s="8">
        <v>24.5</v>
      </c>
      <c r="J1033" s="7" t="s">
        <v>214</v>
      </c>
      <c r="K1033" s="8">
        <v>138.84352111816406</v>
      </c>
      <c r="L1033" s="8">
        <v>2.2221999168395996</v>
      </c>
      <c r="M1033" s="7" t="s">
        <v>349</v>
      </c>
      <c r="N1033" s="7" t="s">
        <v>214</v>
      </c>
      <c r="O1033" s="7" t="s">
        <v>343</v>
      </c>
      <c r="P1033" s="7" t="s">
        <v>217</v>
      </c>
      <c r="Q1033" s="7" t="s">
        <v>1447</v>
      </c>
      <c r="R1033" s="7" t="s">
        <v>242</v>
      </c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>
        <v>0.52113964000912238</v>
      </c>
      <c r="AT1033" s="8">
        <v>2.1169445734316978</v>
      </c>
      <c r="AU1033" s="8">
        <v>2.6536554997894322</v>
      </c>
      <c r="AV1033" s="8">
        <v>2.090153180607135</v>
      </c>
      <c r="AW1033" s="8">
        <v>1.3924430632783702</v>
      </c>
      <c r="AX1033" s="8">
        <v>1.9090055917851403</v>
      </c>
      <c r="AY1033" s="8">
        <v>2.5866545123206452</v>
      </c>
      <c r="AZ1033" s="8">
        <v>2.4881506878301045</v>
      </c>
      <c r="BA1033" s="8">
        <v>-0.44203757191909698</v>
      </c>
      <c r="BB1033" s="8">
        <v>0.2558536453647195</v>
      </c>
      <c r="BC1033" s="8">
        <v>-0.44203757191909698</v>
      </c>
      <c r="BD1033" s="8">
        <v>0.2558536453647195</v>
      </c>
      <c r="BE1033" s="8">
        <v>1.0449695952598959</v>
      </c>
      <c r="BF1033" s="8">
        <v>1.519326887397253</v>
      </c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7" t="s">
        <v>214</v>
      </c>
      <c r="BU1033" s="7" t="s">
        <v>214</v>
      </c>
      <c r="BV1033" s="7">
        <v>9.5</v>
      </c>
      <c r="BW1033" s="7" t="s">
        <v>213</v>
      </c>
      <c r="BX1033" s="9">
        <v>0</v>
      </c>
      <c r="BY1033" s="7" t="s">
        <v>214</v>
      </c>
      <c r="BZ1033" s="7" t="s">
        <v>214</v>
      </c>
      <c r="CA1033" s="25">
        <v>0</v>
      </c>
      <c r="CB1033" s="25">
        <v>0</v>
      </c>
      <c r="CC1033" s="25">
        <v>0</v>
      </c>
    </row>
    <row r="1034" spans="1:81" x14ac:dyDescent="0.25">
      <c r="A1034" s="7">
        <v>513</v>
      </c>
      <c r="B1034" s="7">
        <v>44657</v>
      </c>
      <c r="C1034" s="7" t="s">
        <v>1448</v>
      </c>
      <c r="D1034" s="7" t="s">
        <v>1448</v>
      </c>
      <c r="E1034" s="7" t="s">
        <v>1448</v>
      </c>
      <c r="F1034" s="7" t="s">
        <v>360</v>
      </c>
      <c r="G1034" s="7">
        <v>2</v>
      </c>
      <c r="H1034" s="7" t="s">
        <v>226</v>
      </c>
      <c r="I1034" s="8">
        <v>15.5</v>
      </c>
      <c r="J1034" s="7" t="s">
        <v>214</v>
      </c>
      <c r="K1034" s="8">
        <v>908.69488525390625</v>
      </c>
      <c r="L1034" s="8">
        <v>3.6004929542541504</v>
      </c>
      <c r="M1034" s="7" t="s">
        <v>349</v>
      </c>
      <c r="N1034" s="7" t="s">
        <v>231</v>
      </c>
      <c r="O1034" s="7" t="s">
        <v>396</v>
      </c>
      <c r="P1034" s="7" t="s">
        <v>469</v>
      </c>
      <c r="Q1034" s="7" t="s">
        <v>19188</v>
      </c>
      <c r="R1034" s="7" t="s">
        <v>242</v>
      </c>
      <c r="T1034" s="8">
        <v>0.59965986013412476</v>
      </c>
      <c r="U1034" s="8">
        <v>0.69044160842895508</v>
      </c>
      <c r="V1034" s="8">
        <v>0.54509884119033813</v>
      </c>
      <c r="W1034" s="8">
        <v>0.60273045301437378</v>
      </c>
      <c r="X1034" s="8">
        <v>-0.1436445415019989</v>
      </c>
      <c r="Y1034" s="8">
        <v>0.45475351810455322</v>
      </c>
      <c r="Z1034" s="8">
        <v>0.36526545882225037</v>
      </c>
      <c r="AA1034" s="8">
        <v>0.7663414478302002</v>
      </c>
      <c r="AB1034" s="8">
        <v>0.80096215009689331</v>
      </c>
      <c r="AC1034" s="8">
        <v>0.82849019765853882</v>
      </c>
      <c r="AD1034" s="8">
        <v>0.80841594934463501</v>
      </c>
      <c r="AE1034" s="8">
        <v>0.80134660005569458</v>
      </c>
      <c r="AF1034" s="8">
        <v>0.68663018941879272</v>
      </c>
      <c r="AG1034" s="8">
        <v>0.64375364780426025</v>
      </c>
      <c r="AH1034" s="8">
        <v>0.3555029034614563</v>
      </c>
      <c r="AI1034" s="8">
        <v>2.5470428466796875</v>
      </c>
      <c r="AJ1034" s="8">
        <v>4.4534516334533691</v>
      </c>
      <c r="AK1034" s="8">
        <v>3.0427341461181641</v>
      </c>
      <c r="AL1034" s="8">
        <v>1.8691390752792358</v>
      </c>
      <c r="AM1034" s="8">
        <v>9.9999997473787516E-5</v>
      </c>
      <c r="AN1034" s="8">
        <v>1.7490745782852173</v>
      </c>
      <c r="AO1034" s="8">
        <v>0.6699032187461853</v>
      </c>
      <c r="AP1034" s="8">
        <v>0.93187516927719116</v>
      </c>
      <c r="AQ1034" s="8"/>
      <c r="AR1034" s="8"/>
      <c r="AS1034" s="8">
        <v>0.85353401729333511</v>
      </c>
      <c r="AT1034" s="8">
        <v>-0.13287148335071958</v>
      </c>
      <c r="AU1034" s="8">
        <v>0.77064347008059808</v>
      </c>
      <c r="AV1034" s="8">
        <v>-0.75319799499521778</v>
      </c>
      <c r="AW1034" s="8">
        <v>0.87395750415281825</v>
      </c>
      <c r="AX1034" s="8">
        <v>-0.1251707299436112</v>
      </c>
      <c r="AY1034" s="8">
        <v>0.72179806636027932</v>
      </c>
      <c r="AZ1034" s="8">
        <v>-0.74860723416732078</v>
      </c>
      <c r="BA1034" s="8">
        <v>0.82788013162343965</v>
      </c>
      <c r="BB1034" s="8">
        <v>-0.43873334801297392</v>
      </c>
      <c r="BC1034" s="8">
        <v>0.71516065192655698</v>
      </c>
      <c r="BD1034" s="8">
        <v>-0.79041023371448216</v>
      </c>
      <c r="BE1034" s="8">
        <v>0.79382897357283799</v>
      </c>
      <c r="BF1034" s="8">
        <v>-0.49816517069738753</v>
      </c>
      <c r="BG1034" s="7">
        <v>55.559879088373386</v>
      </c>
      <c r="BH1034" s="7">
        <v>-50</v>
      </c>
      <c r="BI1034" s="7">
        <v>40.902909224702725</v>
      </c>
      <c r="BJ1034" s="7">
        <v>-50</v>
      </c>
      <c r="BK1034" s="7">
        <v>-50</v>
      </c>
      <c r="BL1034" s="7">
        <v>-50</v>
      </c>
      <c r="BM1034" s="7">
        <v>-17.256201947820649</v>
      </c>
      <c r="BN1034" s="7">
        <v>403.82510572460268</v>
      </c>
      <c r="BO1034" s="7">
        <v>1973.843691937428</v>
      </c>
      <c r="BP1034" s="7">
        <v>537.01224120898439</v>
      </c>
      <c r="BQ1034" s="7">
        <v>2486.2238278419072</v>
      </c>
      <c r="BR1034" s="7">
        <v>1614.8184602245053</v>
      </c>
      <c r="BS1034" s="7">
        <v>3363.648237186685</v>
      </c>
      <c r="BT1034" s="7" t="s">
        <v>399</v>
      </c>
      <c r="BU1034" s="7" t="s">
        <v>400</v>
      </c>
      <c r="BV1034" s="7">
        <v>15</v>
      </c>
      <c r="BW1034" s="7" t="s">
        <v>226</v>
      </c>
      <c r="BX1034" s="9">
        <v>0</v>
      </c>
      <c r="BY1034" s="7" t="s">
        <v>231</v>
      </c>
      <c r="BZ1034" s="7" t="s">
        <v>214</v>
      </c>
      <c r="CA1034" s="25">
        <v>0</v>
      </c>
      <c r="CB1034" s="25">
        <v>0</v>
      </c>
      <c r="CC1034" s="25">
        <v>0</v>
      </c>
    </row>
    <row r="1035" spans="1:81" x14ac:dyDescent="0.25">
      <c r="A1035" s="7">
        <v>513</v>
      </c>
      <c r="B1035" s="7">
        <v>44657</v>
      </c>
      <c r="C1035" s="7" t="s">
        <v>1449</v>
      </c>
      <c r="D1035" s="7" t="s">
        <v>1450</v>
      </c>
      <c r="E1035" s="7" t="s">
        <v>1451</v>
      </c>
      <c r="F1035" s="7" t="s">
        <v>331</v>
      </c>
      <c r="H1035" s="7" t="s">
        <v>255</v>
      </c>
      <c r="I1035" s="8">
        <v>11.5</v>
      </c>
      <c r="J1035" s="7" t="s">
        <v>214</v>
      </c>
      <c r="K1035" s="8">
        <v>120.96184539794922</v>
      </c>
      <c r="L1035" s="8">
        <v>5.4969291687011719</v>
      </c>
      <c r="M1035" s="7" t="s">
        <v>1452</v>
      </c>
      <c r="N1035" s="7" t="s">
        <v>231</v>
      </c>
      <c r="O1035" s="7" t="s">
        <v>256</v>
      </c>
      <c r="P1035" s="7" t="s">
        <v>481</v>
      </c>
      <c r="Q1035" s="7" t="s">
        <v>1453</v>
      </c>
      <c r="R1035" s="7" t="s">
        <v>286</v>
      </c>
      <c r="S1035" s="7">
        <v>3</v>
      </c>
      <c r="T1035" s="8">
        <v>0.78439426422119141</v>
      </c>
      <c r="U1035" s="8">
        <v>0.78810101747512817</v>
      </c>
      <c r="V1035" s="8">
        <v>0.74609452486038208</v>
      </c>
      <c r="W1035" s="8">
        <v>0.56694769859313965</v>
      </c>
      <c r="X1035" s="8">
        <v>0.32449701428413391</v>
      </c>
      <c r="Y1035" s="8">
        <v>0.78744781017303467</v>
      </c>
      <c r="Z1035" s="8">
        <v>0.64449924230575562</v>
      </c>
      <c r="AA1035" s="8">
        <v>0.92003607749938965</v>
      </c>
      <c r="AB1035" s="8">
        <v>0.93992847204208374</v>
      </c>
      <c r="AC1035" s="8">
        <v>0.95903503894805908</v>
      </c>
      <c r="AD1035" s="8">
        <v>0.90574121475219727</v>
      </c>
      <c r="AE1035" s="8">
        <v>0.79200029373168945</v>
      </c>
      <c r="AF1035" s="8">
        <v>0.93015408515930176</v>
      </c>
      <c r="AG1035" s="8">
        <v>0.88064241409301758</v>
      </c>
      <c r="AH1035" s="8">
        <v>4.8413548618555069E-2</v>
      </c>
      <c r="AI1035" s="8">
        <v>0.45372164249420166</v>
      </c>
      <c r="AJ1035" s="8">
        <v>0.69226986169815063</v>
      </c>
      <c r="AK1035" s="8">
        <v>0.56716102361679077</v>
      </c>
      <c r="AL1035" s="8">
        <v>0.23943367600440979</v>
      </c>
      <c r="AM1035" s="8">
        <v>9.503328800201416E-2</v>
      </c>
      <c r="AN1035" s="8">
        <v>0.41245618462562561</v>
      </c>
      <c r="AO1035" s="8">
        <v>0.16097173094749451</v>
      </c>
      <c r="AP1035" s="8">
        <v>-0.28527626395225525</v>
      </c>
      <c r="AQ1035" s="8"/>
      <c r="AR1035" s="8"/>
      <c r="AS1035" s="7">
        <v>1.1372969102738755</v>
      </c>
      <c r="AT1035" s="7">
        <v>0.4392824137444693</v>
      </c>
      <c r="AU1035" s="7">
        <v>1.8618273847813922</v>
      </c>
      <c r="AV1035" s="7">
        <v>1.5681095020868805</v>
      </c>
      <c r="AW1035" s="7">
        <v>3.4101776226738247E-2</v>
      </c>
      <c r="AX1035" s="7">
        <v>-4.3248644642675228E-2</v>
      </c>
      <c r="AY1035" s="7">
        <v>1.6754036673077819</v>
      </c>
      <c r="AZ1035" s="7">
        <v>1.1438912206913689</v>
      </c>
      <c r="BA1035" s="7">
        <v>3.4101776226738247E-2</v>
      </c>
      <c r="BB1035" s="7">
        <v>-4.3248644642675228E-2</v>
      </c>
      <c r="BC1035" s="7">
        <v>1.6754036673077819</v>
      </c>
      <c r="BD1035" s="7">
        <v>1.1438912206913689</v>
      </c>
      <c r="BE1035" s="7">
        <v>1.0696891970207181</v>
      </c>
      <c r="BF1035" s="7">
        <v>0.70144617798812281</v>
      </c>
      <c r="BG1035" s="8">
        <v>-49.273631803618514</v>
      </c>
      <c r="BH1035" s="8">
        <v>11.917367227758719</v>
      </c>
      <c r="BI1035" s="8">
        <v>-50</v>
      </c>
      <c r="BJ1035" s="8">
        <v>25.436890068384105</v>
      </c>
      <c r="BK1035" s="8">
        <v>-50</v>
      </c>
      <c r="BL1035" s="8">
        <v>25.436890068384105</v>
      </c>
      <c r="BM1035" s="8">
        <v>-14.413747406515265</v>
      </c>
      <c r="BN1035" s="8">
        <v>180.56413972219698</v>
      </c>
      <c r="BO1035" s="8">
        <v>106.54637807640185</v>
      </c>
      <c r="BP1035" s="8">
        <v>199.28697190389224</v>
      </c>
      <c r="BQ1035" s="8">
        <v>90.19291375938414</v>
      </c>
      <c r="BR1035" s="8">
        <v>199.28697190389224</v>
      </c>
      <c r="BS1035" s="8">
        <v>90.19291375938414</v>
      </c>
      <c r="BT1035" s="7" t="s">
        <v>588</v>
      </c>
      <c r="BU1035" s="7" t="s">
        <v>589</v>
      </c>
      <c r="BV1035" s="7">
        <v>11.5</v>
      </c>
      <c r="BW1035" s="7" t="s">
        <v>255</v>
      </c>
      <c r="BX1035" s="9">
        <v>1.7999999523162842</v>
      </c>
      <c r="BY1035" s="7" t="s">
        <v>231</v>
      </c>
      <c r="BZ1035" s="7" t="s">
        <v>214</v>
      </c>
      <c r="CA1035" s="25">
        <v>0</v>
      </c>
      <c r="CB1035" s="25">
        <v>0</v>
      </c>
      <c r="CC1035" s="25">
        <v>0</v>
      </c>
    </row>
    <row r="1036" spans="1:81" x14ac:dyDescent="0.25">
      <c r="A1036" s="7">
        <v>513</v>
      </c>
      <c r="B1036" s="7">
        <v>44657</v>
      </c>
      <c r="C1036" s="7" t="s">
        <v>1454</v>
      </c>
      <c r="D1036" s="7" t="s">
        <v>1454</v>
      </c>
      <c r="E1036" s="7" t="s">
        <v>1455</v>
      </c>
      <c r="F1036" s="7" t="s">
        <v>360</v>
      </c>
      <c r="G1036" s="7">
        <v>2</v>
      </c>
      <c r="H1036" s="7" t="s">
        <v>430</v>
      </c>
      <c r="I1036" s="8">
        <v>16.5</v>
      </c>
      <c r="J1036" s="7" t="s">
        <v>214</v>
      </c>
      <c r="K1036" s="8">
        <v>9785.244140625</v>
      </c>
      <c r="L1036" s="8">
        <v>2.352510929107666</v>
      </c>
      <c r="M1036" s="7" t="s">
        <v>349</v>
      </c>
      <c r="N1036" s="7" t="s">
        <v>231</v>
      </c>
      <c r="O1036" s="7" t="s">
        <v>283</v>
      </c>
      <c r="P1036" s="7" t="s">
        <v>469</v>
      </c>
      <c r="Q1036" s="7" t="s">
        <v>369</v>
      </c>
      <c r="R1036" s="7" t="s">
        <v>242</v>
      </c>
      <c r="T1036" s="8">
        <v>0.57924854755401611</v>
      </c>
      <c r="U1036" s="8">
        <v>0.55619597434997559</v>
      </c>
      <c r="V1036" s="8">
        <v>0.585490882396698</v>
      </c>
      <c r="W1036" s="8">
        <v>0.52665150165557861</v>
      </c>
      <c r="X1036" s="8">
        <v>0.21062886714935303</v>
      </c>
      <c r="Y1036" s="8">
        <v>0.53436410427093506</v>
      </c>
      <c r="Z1036" s="8">
        <v>0.46199265122413635</v>
      </c>
      <c r="AA1036" s="8">
        <v>0.57970738410949707</v>
      </c>
      <c r="AB1036" s="8">
        <v>0.5703391432762146</v>
      </c>
      <c r="AC1036" s="8">
        <v>0.57854318618774414</v>
      </c>
      <c r="AD1036" s="8">
        <v>0.67251342535018921</v>
      </c>
      <c r="AE1036" s="8">
        <v>0.74971812963485718</v>
      </c>
      <c r="AF1036" s="8">
        <v>0.59927141666412354</v>
      </c>
      <c r="AG1036" s="8">
        <v>0.7186356782913208</v>
      </c>
      <c r="AH1036" s="8">
        <v>3.4646222591400146</v>
      </c>
      <c r="AI1036" s="8">
        <v>23.977781295776367</v>
      </c>
      <c r="AJ1036" s="8">
        <v>34.963134765625</v>
      </c>
      <c r="AK1036" s="8">
        <v>31.850893020629883</v>
      </c>
      <c r="AL1036" s="8">
        <v>15.916756629943848</v>
      </c>
      <c r="AM1036" s="8">
        <v>4.4144020080566406</v>
      </c>
      <c r="AN1036" s="8">
        <v>20.030061721801758</v>
      </c>
      <c r="AO1036" s="8">
        <v>8.2575511932373047</v>
      </c>
      <c r="AP1036" s="8">
        <v>3.2917575836181641</v>
      </c>
      <c r="AQ1036" s="8"/>
      <c r="AR1036" s="8"/>
      <c r="AS1036" s="8">
        <v>1.392594345730666</v>
      </c>
      <c r="AT1036" s="8">
        <v>0.79637448947035361</v>
      </c>
      <c r="AU1036" s="8">
        <v>1.1995992774023443</v>
      </c>
      <c r="AV1036" s="8">
        <v>1.0015286170762507</v>
      </c>
      <c r="AW1036" s="8">
        <v>1.3198873701327267</v>
      </c>
      <c r="AX1036" s="8">
        <v>0.80257077654390652</v>
      </c>
      <c r="AY1036" s="8">
        <v>1.1586664316570392</v>
      </c>
      <c r="AZ1036" s="8">
        <v>1.0489169261664035</v>
      </c>
      <c r="BA1036" s="8">
        <v>1.2899144483867666</v>
      </c>
      <c r="BB1036" s="8">
        <v>1.0213225376093096</v>
      </c>
      <c r="BC1036" s="8">
        <v>0.98288598348116718</v>
      </c>
      <c r="BD1036" s="8">
        <v>0.94129077209985301</v>
      </c>
      <c r="BE1036" s="8">
        <v>1.2239246427984516</v>
      </c>
      <c r="BF1036" s="8">
        <v>0.9353340198276795</v>
      </c>
      <c r="BG1036" s="8">
        <v>94.953246384594365</v>
      </c>
      <c r="BH1036" s="8">
        <v>67.756307832520577</v>
      </c>
      <c r="BI1036" s="8">
        <v>93.057435408607205</v>
      </c>
      <c r="BJ1036" s="8">
        <v>59.915691634869525</v>
      </c>
      <c r="BK1036" s="8">
        <v>75.626848586834171</v>
      </c>
      <c r="BL1036" s="8">
        <v>40.368909125963441</v>
      </c>
      <c r="BM1036" s="8">
        <v>71.946406495564887</v>
      </c>
      <c r="BN1036" s="8">
        <v>493.83716244326013</v>
      </c>
      <c r="BO1036" s="8">
        <v>3155.1239985394423</v>
      </c>
      <c r="BP1036" s="8">
        <v>679.34689488836989</v>
      </c>
      <c r="BQ1036" s="8">
        <v>3922.3474356089864</v>
      </c>
      <c r="BR1036" s="8">
        <v>2384.9723705424685</v>
      </c>
      <c r="BS1036" s="8">
        <v>5835.0478257424311</v>
      </c>
      <c r="BT1036" s="7" t="s">
        <v>399</v>
      </c>
      <c r="BU1036" s="7" t="s">
        <v>400</v>
      </c>
      <c r="BV1036" s="7">
        <v>18</v>
      </c>
      <c r="BW1036" s="7" t="s">
        <v>436</v>
      </c>
      <c r="BX1036" s="9">
        <v>0</v>
      </c>
      <c r="BY1036" s="7" t="s">
        <v>231</v>
      </c>
      <c r="BZ1036" s="7" t="s">
        <v>214</v>
      </c>
      <c r="CA1036" s="25">
        <v>0</v>
      </c>
      <c r="CB1036" s="25">
        <v>0</v>
      </c>
      <c r="CC1036" s="25">
        <v>0</v>
      </c>
    </row>
    <row r="1037" spans="1:81" x14ac:dyDescent="0.25">
      <c r="A1037" s="7">
        <v>513</v>
      </c>
      <c r="B1037" s="7">
        <v>44657</v>
      </c>
      <c r="C1037" s="7" t="s">
        <v>1456</v>
      </c>
      <c r="D1037" s="7" t="s">
        <v>1457</v>
      </c>
      <c r="E1037" s="7" t="s">
        <v>1458</v>
      </c>
      <c r="F1037" s="7" t="s">
        <v>237</v>
      </c>
      <c r="H1037" s="7" t="s">
        <v>224</v>
      </c>
      <c r="I1037" s="8">
        <v>24.5</v>
      </c>
      <c r="J1037" s="7" t="s">
        <v>214</v>
      </c>
      <c r="K1037" s="8">
        <v>100.85830688476563</v>
      </c>
      <c r="L1037" s="8">
        <v>12.327799797058105</v>
      </c>
      <c r="M1037" s="7" t="s">
        <v>215</v>
      </c>
      <c r="N1037" s="7" t="s">
        <v>214</v>
      </c>
      <c r="O1037" s="7" t="s">
        <v>389</v>
      </c>
      <c r="P1037" s="7" t="s">
        <v>217</v>
      </c>
      <c r="Q1037" s="7" t="s">
        <v>1459</v>
      </c>
      <c r="R1037" s="7" t="s">
        <v>219</v>
      </c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>
        <v>0.7941074889323988</v>
      </c>
      <c r="AT1037" s="8">
        <v>2.4084353798072931</v>
      </c>
      <c r="AU1037" s="8">
        <v>1.6504435389265022</v>
      </c>
      <c r="AV1037" s="8">
        <v>1.7186307041720266</v>
      </c>
      <c r="AW1037" s="8">
        <v>0.51434462969078454</v>
      </c>
      <c r="AX1037" s="8">
        <v>1.0215253425286792</v>
      </c>
      <c r="AY1037" s="8">
        <v>-0.20705671291422859</v>
      </c>
      <c r="AZ1037" s="8">
        <v>-0.23418308671705176</v>
      </c>
      <c r="BA1037" s="8">
        <v>1.3792318349538426</v>
      </c>
      <c r="BB1037" s="8">
        <v>0.86959572895374848</v>
      </c>
      <c r="BC1037" s="8">
        <v>1.3792318349538426</v>
      </c>
      <c r="BD1037" s="8">
        <v>0.86959572895374848</v>
      </c>
      <c r="BE1037" s="8">
        <v>0.91838376909052377</v>
      </c>
      <c r="BF1037" s="8">
        <v>1.1089332996164072</v>
      </c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7" t="s">
        <v>214</v>
      </c>
      <c r="BU1037" s="7" t="s">
        <v>214</v>
      </c>
      <c r="BV1037" s="7">
        <v>9</v>
      </c>
      <c r="BW1037" s="7" t="s">
        <v>213</v>
      </c>
      <c r="BX1037" s="9">
        <v>0</v>
      </c>
      <c r="BY1037" s="7" t="s">
        <v>214</v>
      </c>
      <c r="BZ1037" s="7" t="s">
        <v>214</v>
      </c>
      <c r="CA1037" s="25">
        <v>0</v>
      </c>
      <c r="CB1037" s="25">
        <v>0</v>
      </c>
      <c r="CC1037" s="25">
        <v>0</v>
      </c>
    </row>
    <row r="1038" spans="1:81" x14ac:dyDescent="0.25">
      <c r="A1038" s="7">
        <v>513</v>
      </c>
      <c r="B1038" s="7">
        <v>44657</v>
      </c>
      <c r="C1038" s="7" t="s">
        <v>1460</v>
      </c>
      <c r="D1038" s="7" t="s">
        <v>1461</v>
      </c>
      <c r="E1038" s="7" t="s">
        <v>1462</v>
      </c>
      <c r="F1038" s="7" t="s">
        <v>237</v>
      </c>
      <c r="G1038" s="7">
        <v>1</v>
      </c>
      <c r="H1038" s="7" t="s">
        <v>287</v>
      </c>
      <c r="I1038" s="8">
        <v>14.5</v>
      </c>
      <c r="J1038" s="7" t="s">
        <v>214</v>
      </c>
      <c r="K1038" s="8">
        <v>354.84829711914063</v>
      </c>
      <c r="L1038" s="8">
        <v>1.6809999942779541</v>
      </c>
      <c r="M1038" s="7" t="s">
        <v>239</v>
      </c>
      <c r="N1038" s="7" t="s">
        <v>231</v>
      </c>
      <c r="O1038" s="7" t="s">
        <v>214</v>
      </c>
      <c r="P1038" s="7" t="s">
        <v>240</v>
      </c>
      <c r="Q1038" s="7" t="s">
        <v>1463</v>
      </c>
      <c r="R1038" s="7" t="s">
        <v>242</v>
      </c>
      <c r="T1038" s="8">
        <v>0.78836101293563843</v>
      </c>
      <c r="U1038" s="8">
        <v>0.81391644477844238</v>
      </c>
      <c r="V1038" s="8">
        <v>0.78741264343261719</v>
      </c>
      <c r="W1038" s="8">
        <v>0.68827342987060547</v>
      </c>
      <c r="X1038" s="8">
        <v>0.31275051832199097</v>
      </c>
      <c r="Y1038" s="8">
        <v>0.73655450344085693</v>
      </c>
      <c r="Z1038" s="8">
        <v>0.64103454351425171</v>
      </c>
      <c r="AA1038" s="8">
        <v>0.81484788656234741</v>
      </c>
      <c r="AB1038" s="8">
        <v>0.89477646350860596</v>
      </c>
      <c r="AC1038" s="8">
        <v>0.88859838247299194</v>
      </c>
      <c r="AD1038" s="8">
        <v>0.64497542381286621</v>
      </c>
      <c r="AE1038" s="8">
        <v>0.66088289022445679</v>
      </c>
      <c r="AF1038" s="8">
        <v>0.88676303625106812</v>
      </c>
      <c r="AG1038" s="8">
        <v>0.8033716082572937</v>
      </c>
      <c r="AH1038" s="8">
        <v>0.1372990608215332</v>
      </c>
      <c r="AI1038" s="8">
        <v>1.2932451963424683</v>
      </c>
      <c r="AJ1038" s="8">
        <v>2.0275614261627197</v>
      </c>
      <c r="AK1038" s="8">
        <v>1.6975225210189819</v>
      </c>
      <c r="AL1038" s="8">
        <v>0.82433539628982544</v>
      </c>
      <c r="AM1038" s="8">
        <v>0.25975489616394043</v>
      </c>
      <c r="AN1038" s="8">
        <v>1.0941115617752075</v>
      </c>
      <c r="AO1038" s="8">
        <v>0.45405587553977966</v>
      </c>
      <c r="AP1038" s="8">
        <v>0.10405242443084717</v>
      </c>
      <c r="AQ1038" s="8"/>
      <c r="AR1038" s="8"/>
      <c r="AS1038" s="8">
        <v>-1.7837636649277409</v>
      </c>
      <c r="AT1038" s="8">
        <v>-1.3111949100816798</v>
      </c>
      <c r="AU1038" s="8">
        <v>-1.6780684462683184</v>
      </c>
      <c r="AV1038" s="8">
        <v>-1.3932707657705199</v>
      </c>
      <c r="AW1038" s="8">
        <v>-2.0273486537736063</v>
      </c>
      <c r="AX1038" s="8">
        <v>-1.5253760746297489</v>
      </c>
      <c r="AY1038" s="8">
        <v>-1.7959967953397646</v>
      </c>
      <c r="AZ1038" s="8">
        <v>-1.4031341784175946</v>
      </c>
      <c r="BA1038" s="8">
        <v>-1.5547693401079825</v>
      </c>
      <c r="BB1038" s="8">
        <v>-1.4590479422762599</v>
      </c>
      <c r="BC1038" s="8">
        <v>-1.5459245778894448</v>
      </c>
      <c r="BD1038" s="8">
        <v>-1.1868008923619886</v>
      </c>
      <c r="BE1038" s="8">
        <v>-1.7309785797178094</v>
      </c>
      <c r="BF1038" s="8">
        <v>-1.3798041272562986</v>
      </c>
      <c r="BG1038" s="8">
        <v>6.9406238222057191</v>
      </c>
      <c r="BH1038" s="8">
        <v>-1.5573181885787788</v>
      </c>
      <c r="BI1038" s="8">
        <v>-19.628333011086667</v>
      </c>
      <c r="BJ1038" s="8">
        <v>-1.6006719505661824</v>
      </c>
      <c r="BK1038" s="8">
        <v>2.2784899078808274</v>
      </c>
      <c r="BL1038" s="8">
        <v>8.3621066548296437</v>
      </c>
      <c r="BM1038" s="8">
        <v>-0.86751712755257349</v>
      </c>
      <c r="BN1038" s="8">
        <v>330.21961167659822</v>
      </c>
      <c r="BO1038" s="8">
        <v>360.37441419203907</v>
      </c>
      <c r="BP1038" s="8">
        <v>424.49910256185581</v>
      </c>
      <c r="BQ1038" s="8">
        <v>360.52825427818846</v>
      </c>
      <c r="BR1038" s="8">
        <v>346.76311448099403</v>
      </c>
      <c r="BS1038" s="8">
        <v>325.1755040511913</v>
      </c>
      <c r="BT1038" s="7" t="s">
        <v>243</v>
      </c>
      <c r="BU1038" s="7" t="s">
        <v>244</v>
      </c>
      <c r="BV1038" s="7">
        <v>14</v>
      </c>
      <c r="BW1038" s="7" t="s">
        <v>287</v>
      </c>
      <c r="BX1038" s="9">
        <v>1.6499999761581421</v>
      </c>
      <c r="BY1038" s="7" t="s">
        <v>231</v>
      </c>
      <c r="BZ1038" s="7" t="s">
        <v>214</v>
      </c>
      <c r="CA1038" s="25">
        <v>0</v>
      </c>
      <c r="CB1038" s="25">
        <v>0</v>
      </c>
      <c r="CC1038" s="25">
        <v>0</v>
      </c>
    </row>
    <row r="1039" spans="1:81" x14ac:dyDescent="0.25">
      <c r="A1039" s="7">
        <v>513</v>
      </c>
      <c r="B1039" s="7">
        <v>44657</v>
      </c>
      <c r="C1039" s="7" t="s">
        <v>1466</v>
      </c>
      <c r="D1039" s="7" t="s">
        <v>1467</v>
      </c>
      <c r="E1039" s="7" t="s">
        <v>1462</v>
      </c>
      <c r="F1039" s="7" t="s">
        <v>237</v>
      </c>
      <c r="H1039" s="7" t="s">
        <v>224</v>
      </c>
      <c r="I1039" s="8">
        <v>24.5</v>
      </c>
      <c r="J1039" s="7" t="s">
        <v>214</v>
      </c>
      <c r="K1039" s="8">
        <v>378.34320068359375</v>
      </c>
      <c r="L1039" s="8">
        <v>4.3395810127258301</v>
      </c>
      <c r="M1039" s="7" t="s">
        <v>239</v>
      </c>
      <c r="N1039" s="7" t="s">
        <v>214</v>
      </c>
      <c r="O1039" s="7" t="s">
        <v>214</v>
      </c>
      <c r="P1039" s="7" t="s">
        <v>240</v>
      </c>
      <c r="Q1039" s="7" t="s">
        <v>1465</v>
      </c>
      <c r="R1039" s="7" t="s">
        <v>242</v>
      </c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>
        <v>0.94912869037632597</v>
      </c>
      <c r="AT1039" s="8">
        <v>2.4642310804130543</v>
      </c>
      <c r="AU1039" s="8">
        <v>1.9243946268661878</v>
      </c>
      <c r="AV1039" s="8">
        <v>1.8728014163476698</v>
      </c>
      <c r="AW1039" s="8">
        <v>1.5782329456693063</v>
      </c>
      <c r="AX1039" s="8">
        <v>1.9548952925833141</v>
      </c>
      <c r="AY1039" s="8">
        <v>0.86085595404125537</v>
      </c>
      <c r="AZ1039" s="8">
        <v>1.0353598983569181</v>
      </c>
      <c r="BA1039" s="8">
        <v>1.6571872648172823</v>
      </c>
      <c r="BB1039" s="8">
        <v>1.4191251454095219</v>
      </c>
      <c r="BC1039" s="8">
        <v>1.5633796884591356</v>
      </c>
      <c r="BD1039" s="8">
        <v>1.5856597952503013</v>
      </c>
      <c r="BE1039" s="8">
        <v>1.4221965283715823</v>
      </c>
      <c r="BF1039" s="8">
        <v>1.7220121047267967</v>
      </c>
      <c r="BT1039" s="7" t="s">
        <v>214</v>
      </c>
      <c r="BU1039" s="7" t="s">
        <v>214</v>
      </c>
      <c r="BV1039" s="7">
        <v>14.5</v>
      </c>
      <c r="BW1039" s="7" t="s">
        <v>287</v>
      </c>
      <c r="BX1039" s="9">
        <v>1.6499999761581421</v>
      </c>
      <c r="BY1039" s="7" t="s">
        <v>214</v>
      </c>
      <c r="BZ1039" s="7" t="s">
        <v>214</v>
      </c>
      <c r="CA1039" s="25">
        <v>0</v>
      </c>
      <c r="CB1039" s="25">
        <v>0</v>
      </c>
      <c r="CC1039" s="25">
        <v>0</v>
      </c>
    </row>
    <row r="1040" spans="1:81" x14ac:dyDescent="0.25">
      <c r="A1040" s="7">
        <v>513</v>
      </c>
      <c r="B1040" s="7">
        <v>44657</v>
      </c>
      <c r="C1040" s="7" t="s">
        <v>1468</v>
      </c>
      <c r="D1040" s="7" t="s">
        <v>1469</v>
      </c>
      <c r="E1040" s="7" t="s">
        <v>1462</v>
      </c>
      <c r="F1040" s="7" t="s">
        <v>237</v>
      </c>
      <c r="G1040" s="7">
        <v>2</v>
      </c>
      <c r="H1040" s="7" t="s">
        <v>287</v>
      </c>
      <c r="I1040" s="8">
        <v>14.5</v>
      </c>
      <c r="J1040" s="7" t="s">
        <v>214</v>
      </c>
      <c r="K1040" s="8">
        <v>344.36184692382813</v>
      </c>
      <c r="L1040" s="8">
        <v>6.2697000503540039</v>
      </c>
      <c r="M1040" s="7" t="s">
        <v>239</v>
      </c>
      <c r="N1040" s="7" t="s">
        <v>231</v>
      </c>
      <c r="O1040" s="7" t="s">
        <v>396</v>
      </c>
      <c r="P1040" s="7" t="s">
        <v>240</v>
      </c>
      <c r="Q1040" s="7" t="s">
        <v>1470</v>
      </c>
      <c r="R1040" s="7" t="s">
        <v>242</v>
      </c>
      <c r="T1040" s="8">
        <v>0.88176554441452026</v>
      </c>
      <c r="U1040" s="8">
        <v>0.88850390911102295</v>
      </c>
      <c r="V1040" s="8">
        <v>0.88049238920211792</v>
      </c>
      <c r="W1040" s="8">
        <v>0.75359129905700684</v>
      </c>
      <c r="X1040" s="8">
        <v>0.41734558343887329</v>
      </c>
      <c r="Y1040" s="8">
        <v>0.84946537017822266</v>
      </c>
      <c r="Z1040" s="8">
        <v>0.7282291054725647</v>
      </c>
      <c r="AA1040" s="8">
        <v>0.95666104555130005</v>
      </c>
      <c r="AB1040" s="8">
        <v>0.96962875127792358</v>
      </c>
      <c r="AC1040" s="8">
        <v>0.97221755981445313</v>
      </c>
      <c r="AD1040" s="8">
        <v>0.84101659059524536</v>
      </c>
      <c r="AE1040" s="8">
        <v>0.71808791160583496</v>
      </c>
      <c r="AF1040" s="8">
        <v>0.94479435682296753</v>
      </c>
      <c r="AG1040" s="8">
        <v>0.87440937757492065</v>
      </c>
      <c r="AH1040" s="8">
        <v>0.11378107964992523</v>
      </c>
      <c r="AI1040" s="8">
        <v>1.1987022161483765</v>
      </c>
      <c r="AJ1040" s="8">
        <v>1.8342393636703491</v>
      </c>
      <c r="AK1040" s="8">
        <v>1.5730453729629517</v>
      </c>
      <c r="AL1040" s="8">
        <v>0.74796497821807861</v>
      </c>
      <c r="AM1040" s="8">
        <v>0.28725260496139526</v>
      </c>
      <c r="AN1040" s="8">
        <v>1.0456945896148682</v>
      </c>
      <c r="AO1040" s="8">
        <v>0.42746284604072571</v>
      </c>
      <c r="AP1040" s="8">
        <v>-0.11311963945627213</v>
      </c>
      <c r="AQ1040" s="8"/>
      <c r="AR1040" s="8"/>
      <c r="AS1040" s="8">
        <v>0.28511087934595014</v>
      </c>
      <c r="AT1040" s="8">
        <v>1.5353444860485443</v>
      </c>
      <c r="AU1040" s="8">
        <v>0.27241696261815995</v>
      </c>
      <c r="AV1040" s="8">
        <v>2.0513533242475899</v>
      </c>
      <c r="AW1040" s="8">
        <v>0.20513192750882145</v>
      </c>
      <c r="AX1040" s="8">
        <v>1.3040149475033849</v>
      </c>
      <c r="AY1040" s="8">
        <v>0.28003211694409419</v>
      </c>
      <c r="AZ1040" s="8">
        <v>1.8764297618823769</v>
      </c>
      <c r="BA1040" s="8">
        <v>0.25763805398353412</v>
      </c>
      <c r="BB1040" s="8">
        <v>1.730643409015602</v>
      </c>
      <c r="BC1040" s="8">
        <v>0.29872298708041162</v>
      </c>
      <c r="BD1040" s="8">
        <v>1.8072220605774332</v>
      </c>
      <c r="BE1040" s="8">
        <v>0.26650882124682856</v>
      </c>
      <c r="BF1040" s="8">
        <v>1.7175013315458216</v>
      </c>
      <c r="BG1040" s="7">
        <v>4.1067950394510833</v>
      </c>
      <c r="BH1040" s="7">
        <v>-4.6499249005807775</v>
      </c>
      <c r="BI1040" s="7">
        <v>-23.27123528750089</v>
      </c>
      <c r="BJ1040" s="7">
        <v>-4.6945988641814598</v>
      </c>
      <c r="BK1040" s="7">
        <v>-0.69730940829140764</v>
      </c>
      <c r="BL1040" s="7">
        <v>5.5715646329660888</v>
      </c>
      <c r="BM1040" s="7">
        <v>-3.9391181313562269</v>
      </c>
      <c r="BN1040" s="7">
        <v>330.21961167659822</v>
      </c>
      <c r="BO1040" s="7">
        <v>360.37441419203907</v>
      </c>
      <c r="BP1040" s="7">
        <v>424.49910256185581</v>
      </c>
      <c r="BQ1040" s="7">
        <v>360.52825427818846</v>
      </c>
      <c r="BR1040" s="7">
        <v>346.76311448099403</v>
      </c>
      <c r="BS1040" s="7">
        <v>325.1755040511913</v>
      </c>
      <c r="BT1040" s="7" t="s">
        <v>243</v>
      </c>
      <c r="BU1040" s="7" t="s">
        <v>244</v>
      </c>
      <c r="BV1040" s="7">
        <v>14.5</v>
      </c>
      <c r="BW1040" s="7" t="s">
        <v>287</v>
      </c>
      <c r="BX1040" s="9">
        <v>1.6499999761581421</v>
      </c>
      <c r="BY1040" s="7" t="s">
        <v>231</v>
      </c>
      <c r="BZ1040" s="7" t="s">
        <v>214</v>
      </c>
      <c r="CA1040" s="25">
        <v>0</v>
      </c>
      <c r="CB1040" s="25">
        <v>0</v>
      </c>
      <c r="CC1040" s="25">
        <v>0</v>
      </c>
    </row>
    <row r="1041" spans="1:81" x14ac:dyDescent="0.25">
      <c r="A1041" s="7">
        <v>513</v>
      </c>
      <c r="B1041" s="7">
        <v>44657</v>
      </c>
      <c r="C1041" s="7" t="s">
        <v>1472</v>
      </c>
      <c r="D1041" s="7" t="s">
        <v>1473</v>
      </c>
      <c r="E1041" s="7" t="s">
        <v>1473</v>
      </c>
      <c r="F1041" s="7" t="s">
        <v>360</v>
      </c>
      <c r="H1041" s="7" t="s">
        <v>224</v>
      </c>
      <c r="I1041" s="8">
        <v>24.5</v>
      </c>
      <c r="J1041" s="7" t="s">
        <v>214</v>
      </c>
      <c r="K1041" s="8">
        <v>3918.083984375</v>
      </c>
      <c r="L1041" s="8">
        <v>0.45555600523948669</v>
      </c>
      <c r="M1041" s="7" t="s">
        <v>349</v>
      </c>
      <c r="N1041" s="7" t="s">
        <v>214</v>
      </c>
      <c r="O1041" s="7" t="s">
        <v>214</v>
      </c>
      <c r="P1041" s="7" t="s">
        <v>469</v>
      </c>
      <c r="Q1041" s="7" t="s">
        <v>1474</v>
      </c>
      <c r="R1041" s="7" t="s">
        <v>242</v>
      </c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7">
        <v>1.3943992578696178</v>
      </c>
      <c r="AT1041" s="7">
        <v>0.72403664131683299</v>
      </c>
      <c r="AU1041" s="7">
        <v>-0.85838391258250635</v>
      </c>
      <c r="AV1041" s="7">
        <v>-0.11201386644619432</v>
      </c>
      <c r="AW1041" s="7">
        <v>1.9362483170795763</v>
      </c>
      <c r="AX1041" s="7">
        <v>1.2251777832421606</v>
      </c>
      <c r="AY1041" s="7">
        <v>-0.88197789144622807</v>
      </c>
      <c r="AZ1041" s="7">
        <v>-0.15936178711717106</v>
      </c>
      <c r="BA1041" s="7">
        <v>-0.41391282906879862</v>
      </c>
      <c r="BB1041" s="7">
        <v>0.28270580890594527</v>
      </c>
      <c r="BC1041" s="7">
        <v>-1.2510328472767966</v>
      </c>
      <c r="BD1041" s="7">
        <v>-0.54022048280854784</v>
      </c>
      <c r="BE1041" s="7">
        <v>-1.2443317570855927E-2</v>
      </c>
      <c r="BF1041" s="7">
        <v>0.2367206828488376</v>
      </c>
      <c r="BT1041" s="7" t="s">
        <v>214</v>
      </c>
      <c r="BU1041" s="7" t="s">
        <v>214</v>
      </c>
      <c r="BV1041" s="7">
        <v>14</v>
      </c>
      <c r="BW1041" s="7" t="s">
        <v>287</v>
      </c>
      <c r="BX1041" s="9">
        <v>0</v>
      </c>
      <c r="BY1041" s="7" t="s">
        <v>214</v>
      </c>
      <c r="BZ1041" s="7" t="s">
        <v>214</v>
      </c>
      <c r="CA1041" s="25">
        <v>0</v>
      </c>
      <c r="CB1041" s="25">
        <v>0</v>
      </c>
      <c r="CC1041" s="25">
        <v>0</v>
      </c>
    </row>
    <row r="1042" spans="1:81" x14ac:dyDescent="0.25">
      <c r="A1042" s="7">
        <v>513</v>
      </c>
      <c r="B1042" s="7">
        <v>44657</v>
      </c>
      <c r="C1042" s="7" t="s">
        <v>1475</v>
      </c>
      <c r="D1042" s="7" t="s">
        <v>1475</v>
      </c>
      <c r="E1042" s="7" t="s">
        <v>1475</v>
      </c>
      <c r="F1042" s="7" t="s">
        <v>266</v>
      </c>
      <c r="H1042" s="7" t="s">
        <v>224</v>
      </c>
      <c r="I1042" s="8">
        <v>24.5</v>
      </c>
      <c r="J1042" s="7" t="s">
        <v>214</v>
      </c>
      <c r="K1042" s="8">
        <v>21710.384765625</v>
      </c>
      <c r="L1042" s="8">
        <v>0.82135522365570068</v>
      </c>
      <c r="M1042" s="7" t="s">
        <v>429</v>
      </c>
      <c r="N1042" s="7" t="s">
        <v>214</v>
      </c>
      <c r="O1042" s="7" t="s">
        <v>214</v>
      </c>
      <c r="P1042" s="7" t="s">
        <v>269</v>
      </c>
      <c r="Q1042" s="7" t="s">
        <v>1476</v>
      </c>
      <c r="R1042" s="7" t="s">
        <v>286</v>
      </c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>
        <v>4.2768700237212887</v>
      </c>
      <c r="AT1042" s="8">
        <v>2.9136547609453003</v>
      </c>
      <c r="AU1042" s="8">
        <v>5.2253835081925075</v>
      </c>
      <c r="AV1042" s="8">
        <v>3.6469354157723806</v>
      </c>
      <c r="AW1042" s="8">
        <v>4.5783093219774642</v>
      </c>
      <c r="AX1042" s="8">
        <v>3.1312098357358544</v>
      </c>
      <c r="AY1042" s="8">
        <v>1.1236208011893787</v>
      </c>
      <c r="AZ1042" s="8">
        <v>0.95846177706987457</v>
      </c>
      <c r="BA1042" s="8">
        <v>1.6281430752897186</v>
      </c>
      <c r="BB1042" s="8">
        <v>1.3434042289609609</v>
      </c>
      <c r="BC1042" s="8">
        <v>1.2462568834663794</v>
      </c>
      <c r="BD1042" s="8">
        <v>1.0712796527070818</v>
      </c>
      <c r="BE1042" s="8">
        <v>3.0130972689727895</v>
      </c>
      <c r="BF1042" s="8">
        <v>2.1774909451985756</v>
      </c>
      <c r="BT1042" s="7" t="s">
        <v>214</v>
      </c>
      <c r="BU1042" s="7" t="s">
        <v>214</v>
      </c>
      <c r="BV1042" s="7">
        <v>14.5</v>
      </c>
      <c r="BW1042" s="7" t="s">
        <v>287</v>
      </c>
      <c r="BX1042" s="9">
        <v>0</v>
      </c>
      <c r="BY1042" s="7" t="s">
        <v>214</v>
      </c>
      <c r="BZ1042" s="7" t="s">
        <v>214</v>
      </c>
      <c r="CA1042" s="25">
        <v>0</v>
      </c>
      <c r="CB1042" s="25">
        <v>0</v>
      </c>
      <c r="CC1042" s="25">
        <v>0</v>
      </c>
    </row>
    <row r="1043" spans="1:81" x14ac:dyDescent="0.25">
      <c r="A1043" s="7">
        <v>513</v>
      </c>
      <c r="B1043" s="7">
        <v>44657</v>
      </c>
      <c r="C1043" s="7" t="s">
        <v>1477</v>
      </c>
      <c r="D1043" s="7" t="s">
        <v>22072</v>
      </c>
      <c r="E1043" s="7" t="s">
        <v>22072</v>
      </c>
      <c r="F1043" s="7" t="s">
        <v>254</v>
      </c>
      <c r="H1043" s="7" t="s">
        <v>224</v>
      </c>
      <c r="I1043" s="8">
        <v>24.5</v>
      </c>
      <c r="J1043" s="7" t="s">
        <v>214</v>
      </c>
      <c r="K1043" s="8">
        <v>9905.7119140625</v>
      </c>
      <c r="L1043" s="8">
        <v>1.9000684022903442</v>
      </c>
      <c r="M1043" s="7" t="s">
        <v>429</v>
      </c>
      <c r="N1043" s="7" t="s">
        <v>214</v>
      </c>
      <c r="O1043" s="7" t="s">
        <v>214</v>
      </c>
      <c r="P1043" s="7" t="s">
        <v>217</v>
      </c>
      <c r="Q1043" s="7" t="s">
        <v>22073</v>
      </c>
      <c r="R1043" s="7" t="s">
        <v>286</v>
      </c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>
        <v>5.8545738293816605</v>
      </c>
      <c r="AT1043" s="8">
        <v>3.8897858609124953</v>
      </c>
      <c r="AU1043" s="8">
        <v>5.8791987311993203</v>
      </c>
      <c r="AV1043" s="8">
        <v>3.9074582616990088</v>
      </c>
      <c r="AW1043" s="8">
        <v>4.6952130498379221</v>
      </c>
      <c r="AX1043" s="8">
        <v>3.0854386834903047</v>
      </c>
      <c r="AY1043" s="8">
        <v>7.3273141008441121</v>
      </c>
      <c r="AZ1043" s="8">
        <v>4.9000704088971387</v>
      </c>
      <c r="BA1043" s="8">
        <v>0.26173454298204629</v>
      </c>
      <c r="BB1043" s="8">
        <v>0.22525822495368669</v>
      </c>
      <c r="BC1043" s="8">
        <v>0.26173454298204629</v>
      </c>
      <c r="BD1043" s="8">
        <v>0.22525822495368669</v>
      </c>
      <c r="BE1043" s="8">
        <v>4.0466281328711853</v>
      </c>
      <c r="BF1043" s="8">
        <v>2.705544944151054</v>
      </c>
      <c r="BT1043" s="7" t="s">
        <v>214</v>
      </c>
      <c r="BU1043" s="7" t="s">
        <v>214</v>
      </c>
      <c r="BV1043" s="7">
        <v>10.5</v>
      </c>
      <c r="BW1043" s="7" t="s">
        <v>345</v>
      </c>
      <c r="BX1043" s="9">
        <v>2</v>
      </c>
      <c r="BY1043" s="7" t="s">
        <v>214</v>
      </c>
      <c r="BZ1043" s="7" t="s">
        <v>214</v>
      </c>
      <c r="CA1043" s="25">
        <v>0</v>
      </c>
      <c r="CB1043" s="25">
        <v>0</v>
      </c>
      <c r="CC1043" s="25">
        <v>0</v>
      </c>
    </row>
    <row r="1044" spans="1:81" x14ac:dyDescent="0.25">
      <c r="A1044" s="7">
        <v>513</v>
      </c>
      <c r="B1044" s="7">
        <v>44657</v>
      </c>
      <c r="C1044" s="7" t="s">
        <v>1478</v>
      </c>
      <c r="D1044" s="7" t="s">
        <v>1479</v>
      </c>
      <c r="E1044" s="7" t="s">
        <v>1479</v>
      </c>
      <c r="F1044" s="7" t="s">
        <v>331</v>
      </c>
      <c r="H1044" s="7" t="s">
        <v>901</v>
      </c>
      <c r="I1044" s="8">
        <v>22.5</v>
      </c>
      <c r="J1044" s="7" t="s">
        <v>214</v>
      </c>
      <c r="K1044" s="8">
        <v>6667.55908203125</v>
      </c>
      <c r="L1044" s="8">
        <v>5.0816740989685059</v>
      </c>
      <c r="M1044" s="7" t="s">
        <v>429</v>
      </c>
      <c r="N1044" s="7" t="s">
        <v>231</v>
      </c>
      <c r="O1044" s="7" t="s">
        <v>214</v>
      </c>
      <c r="P1044" s="7" t="s">
        <v>481</v>
      </c>
      <c r="Q1044" s="7" t="s">
        <v>1480</v>
      </c>
      <c r="R1044" s="7" t="s">
        <v>286</v>
      </c>
      <c r="S1044" s="7">
        <v>5</v>
      </c>
      <c r="T1044" s="8">
        <v>0.3841673731803894</v>
      </c>
      <c r="U1044" s="8">
        <v>0.46690019965171814</v>
      </c>
      <c r="V1044" s="8">
        <v>0.30258309841156006</v>
      </c>
      <c r="W1044" s="8">
        <v>0.51346033811569214</v>
      </c>
      <c r="X1044" s="8">
        <v>-0.32286751270294189</v>
      </c>
      <c r="Y1044" s="8">
        <v>0.20255264639854431</v>
      </c>
      <c r="Z1044" s="8">
        <v>0.21873612701892853</v>
      </c>
      <c r="AA1044" s="8">
        <v>0.55789601802825928</v>
      </c>
      <c r="AB1044" s="8">
        <v>0.61119788885116577</v>
      </c>
      <c r="AC1044" s="8">
        <v>0.56073129177093506</v>
      </c>
      <c r="AD1044" s="8">
        <v>0.56610143184661865</v>
      </c>
      <c r="AE1044" s="8">
        <v>0.83042329549789429</v>
      </c>
      <c r="AF1044" s="8">
        <v>0.44722026586532593</v>
      </c>
      <c r="AG1044" s="8">
        <v>0.46668198704719543</v>
      </c>
      <c r="AH1044" s="8">
        <v>15.530159950256348</v>
      </c>
      <c r="AI1044" s="8">
        <v>71.282768249511719</v>
      </c>
      <c r="AJ1044" s="8">
        <v>131.56082153320313</v>
      </c>
      <c r="AK1044" s="8">
        <v>73.784675598144531</v>
      </c>
      <c r="AL1044" s="8">
        <v>69.559776306152344</v>
      </c>
      <c r="AM1044" s="8">
        <v>9.9999997473787516E-5</v>
      </c>
      <c r="AN1044" s="8">
        <v>34.033214569091797</v>
      </c>
      <c r="AO1044" s="8">
        <v>17.524948120117188</v>
      </c>
      <c r="AP1044" s="8">
        <v>3.3947093486785889</v>
      </c>
      <c r="AQ1044" s="8"/>
      <c r="AR1044" s="8"/>
      <c r="AS1044" s="8">
        <v>3.4191646569460716</v>
      </c>
      <c r="AT1044" s="8">
        <v>2.2880166611777115</v>
      </c>
      <c r="AU1044" s="8">
        <v>3.0487130820743511</v>
      </c>
      <c r="AV1044" s="8">
        <v>2.0117960007320059</v>
      </c>
      <c r="AW1044" s="8">
        <v>3.3722049479480849</v>
      </c>
      <c r="AX1044" s="8">
        <v>2.250698919750199</v>
      </c>
      <c r="AY1044" s="8">
        <v>0.4920610240827466</v>
      </c>
      <c r="AZ1044" s="8">
        <v>0.40773096740411036</v>
      </c>
      <c r="BA1044" s="8">
        <v>4.2074532130267267E-2</v>
      </c>
      <c r="BB1044" s="8">
        <v>0.20825715292954877</v>
      </c>
      <c r="BC1044" s="8">
        <v>4.2074532130267267E-2</v>
      </c>
      <c r="BD1044" s="8">
        <v>0.20825715292954877</v>
      </c>
      <c r="BE1044" s="8">
        <v>1.7360487958852977</v>
      </c>
      <c r="BF1044" s="8">
        <v>1.2291261424871875</v>
      </c>
      <c r="BG1044" s="8">
        <v>75.228083104602234</v>
      </c>
      <c r="BH1044" s="8">
        <v>60.429675999993847</v>
      </c>
      <c r="BI1044" s="8">
        <v>53.334924847993989</v>
      </c>
      <c r="BJ1044" s="8">
        <v>9.7730444298124723</v>
      </c>
      <c r="BK1044" s="8">
        <v>-9.3626546205018375</v>
      </c>
      <c r="BL1044" s="8">
        <v>-9.3626546205018375</v>
      </c>
      <c r="BM1044" s="8">
        <v>30.006736523566484</v>
      </c>
      <c r="BN1044" s="8">
        <v>1651.6821947523276</v>
      </c>
      <c r="BO1044" s="8">
        <v>2638.3747316516015</v>
      </c>
      <c r="BP1044" s="8">
        <v>3111.4214564342847</v>
      </c>
      <c r="BQ1044" s="8">
        <v>6015.9355705603393</v>
      </c>
      <c r="BR1044" s="8">
        <v>7291.8196104997387</v>
      </c>
      <c r="BS1044" s="8">
        <v>7291.8196104997387</v>
      </c>
      <c r="BT1044" s="7" t="s">
        <v>622</v>
      </c>
      <c r="BU1044" s="7" t="s">
        <v>623</v>
      </c>
      <c r="BV1044" s="7">
        <v>21.5</v>
      </c>
      <c r="BW1044" s="7" t="s">
        <v>837</v>
      </c>
      <c r="BX1044" s="9">
        <v>3</v>
      </c>
      <c r="BY1044" s="7" t="s">
        <v>231</v>
      </c>
      <c r="BZ1044" s="7" t="s">
        <v>214</v>
      </c>
      <c r="CA1044" s="25">
        <v>0</v>
      </c>
      <c r="CB1044" s="25">
        <v>0</v>
      </c>
      <c r="CC1044" s="25">
        <v>0</v>
      </c>
    </row>
    <row r="1045" spans="1:81" x14ac:dyDescent="0.25">
      <c r="A1045" s="7">
        <v>513</v>
      </c>
      <c r="B1045" s="7">
        <v>44657</v>
      </c>
      <c r="C1045" s="7" t="s">
        <v>1481</v>
      </c>
      <c r="D1045" s="7" t="s">
        <v>1482</v>
      </c>
      <c r="E1045" s="7" t="s">
        <v>1483</v>
      </c>
      <c r="F1045" s="7" t="s">
        <v>254</v>
      </c>
      <c r="H1045" s="7" t="s">
        <v>238</v>
      </c>
      <c r="I1045" s="8">
        <v>13.5</v>
      </c>
      <c r="J1045" s="7" t="s">
        <v>214</v>
      </c>
      <c r="K1045" s="8">
        <v>181.04014587402344</v>
      </c>
      <c r="L1045" s="8">
        <v>7.4777998924255371</v>
      </c>
      <c r="M1045" s="7" t="s">
        <v>690</v>
      </c>
      <c r="N1045" s="7" t="s">
        <v>295</v>
      </c>
      <c r="O1045" s="7" t="s">
        <v>268</v>
      </c>
      <c r="P1045" s="7" t="s">
        <v>302</v>
      </c>
      <c r="Q1045" s="7" t="s">
        <v>1484</v>
      </c>
      <c r="R1045" s="7" t="s">
        <v>291</v>
      </c>
      <c r="T1045" s="8">
        <v>0.79900127649307251</v>
      </c>
      <c r="U1045" s="8">
        <v>0.83156204223632813</v>
      </c>
      <c r="V1045" s="8">
        <v>0.79246056079864502</v>
      </c>
      <c r="W1045" s="8">
        <v>0.70711642503738403</v>
      </c>
      <c r="X1045" s="8">
        <v>0.39991486072540283</v>
      </c>
      <c r="Y1045" s="8">
        <v>0.72902464866638184</v>
      </c>
      <c r="Z1045" s="8">
        <v>0.63768887519836426</v>
      </c>
      <c r="AA1045" s="8">
        <v>0.87741321325302124</v>
      </c>
      <c r="AB1045" s="8">
        <v>0.76674389839172363</v>
      </c>
      <c r="AC1045" s="8">
        <v>0.88660538196563721</v>
      </c>
      <c r="AD1045" s="8">
        <v>0.83835309743881226</v>
      </c>
      <c r="AE1045" s="8">
        <v>0.75088465213775635</v>
      </c>
      <c r="AF1045" s="8">
        <v>0.90894240140914917</v>
      </c>
      <c r="AG1045" s="8">
        <v>0.75863879919052124</v>
      </c>
      <c r="AH1045" s="8">
        <v>5.1045041531324387E-2</v>
      </c>
      <c r="AI1045" s="8">
        <v>0.48729190230369568</v>
      </c>
      <c r="AJ1045" s="8">
        <v>0.7701491117477417</v>
      </c>
      <c r="AK1045" s="8">
        <v>0.6351507306098938</v>
      </c>
      <c r="AL1045" s="8">
        <v>0.31486168503761292</v>
      </c>
      <c r="AM1045" s="8">
        <v>0.12348642945289612</v>
      </c>
      <c r="AN1045" s="8">
        <v>0.40261033177375793</v>
      </c>
      <c r="AO1045" s="8">
        <v>0.16792784631252289</v>
      </c>
      <c r="AP1045" s="8">
        <v>-0.76778745651245117</v>
      </c>
      <c r="AQ1045" s="8"/>
      <c r="AR1045" s="8"/>
      <c r="AS1045" s="8">
        <v>-2.9134656181946559</v>
      </c>
      <c r="AT1045" s="8">
        <v>-2.466728100010315</v>
      </c>
      <c r="AU1045" s="8">
        <v>-2.4102484843751517</v>
      </c>
      <c r="AV1045" s="8">
        <v>-1.6979614560405394</v>
      </c>
      <c r="AW1045" s="8">
        <v>-2.3743195163483661</v>
      </c>
      <c r="AX1045" s="8">
        <v>-1.915271162518988</v>
      </c>
      <c r="AY1045" s="8">
        <v>-1.9454151205582479</v>
      </c>
      <c r="AZ1045" s="8">
        <v>-2.1660535683778641</v>
      </c>
      <c r="BA1045" s="8">
        <v>-1.5540742011206303</v>
      </c>
      <c r="BB1045" s="8">
        <v>-0.8528563115759179</v>
      </c>
      <c r="BC1045" s="8">
        <v>-1.5540742011206303</v>
      </c>
      <c r="BD1045" s="8">
        <v>-0.8528563115759179</v>
      </c>
      <c r="BE1045" s="8">
        <v>-2.1252661902862808</v>
      </c>
      <c r="BF1045" s="8">
        <v>-1.6586211516832572</v>
      </c>
      <c r="BG1045" s="8">
        <v>-49.154897635081539</v>
      </c>
      <c r="BH1045" s="8">
        <v>-49.71106905299245</v>
      </c>
      <c r="BI1045" s="8">
        <v>-35.481080200726609</v>
      </c>
      <c r="BJ1045" s="8">
        <v>-30.567414249619123</v>
      </c>
      <c r="BK1045" s="8">
        <v>-19.525162158269321</v>
      </c>
      <c r="BL1045" s="8">
        <v>-19.525162158269321</v>
      </c>
      <c r="BM1045" s="8">
        <v>-33.994130909159722</v>
      </c>
      <c r="BN1045" s="8">
        <v>270.03024425680195</v>
      </c>
      <c r="BO1045" s="8">
        <v>271.03713780309749</v>
      </c>
      <c r="BP1045" s="8">
        <v>245.27514522709814</v>
      </c>
      <c r="BQ1045" s="8">
        <v>236.37943722145093</v>
      </c>
      <c r="BR1045" s="8">
        <v>216.38852792749384</v>
      </c>
      <c r="BS1045" s="8">
        <v>216.38852792749384</v>
      </c>
      <c r="BT1045" s="7" t="s">
        <v>297</v>
      </c>
      <c r="BU1045" s="7" t="s">
        <v>298</v>
      </c>
      <c r="BV1045" s="7">
        <v>12.833333015441895</v>
      </c>
      <c r="BW1045" s="7" t="s">
        <v>245</v>
      </c>
      <c r="BX1045" s="9">
        <v>3</v>
      </c>
      <c r="BY1045" s="7" t="s">
        <v>295</v>
      </c>
      <c r="BZ1045" s="7" t="s">
        <v>214</v>
      </c>
      <c r="CA1045" s="25">
        <v>0</v>
      </c>
      <c r="CB1045" s="25">
        <v>0</v>
      </c>
      <c r="CC1045" s="25">
        <v>0</v>
      </c>
    </row>
    <row r="1046" spans="1:81" x14ac:dyDescent="0.25">
      <c r="A1046" s="7">
        <v>513</v>
      </c>
      <c r="B1046" s="7">
        <v>44657</v>
      </c>
      <c r="C1046" s="7" t="s">
        <v>1485</v>
      </c>
      <c r="D1046" s="7" t="s">
        <v>1486</v>
      </c>
      <c r="E1046" s="7" t="s">
        <v>1486</v>
      </c>
      <c r="F1046" s="7" t="s">
        <v>446</v>
      </c>
      <c r="H1046" s="7" t="s">
        <v>354</v>
      </c>
      <c r="I1046" s="8">
        <v>7.5</v>
      </c>
      <c r="J1046" s="7" t="s">
        <v>214</v>
      </c>
      <c r="K1046" s="8">
        <v>73.175697326660156</v>
      </c>
      <c r="L1046" s="8">
        <v>6.5407266616821289</v>
      </c>
      <c r="M1046" s="7" t="s">
        <v>225</v>
      </c>
      <c r="N1046" s="7" t="s">
        <v>295</v>
      </c>
      <c r="O1046" s="7" t="s">
        <v>350</v>
      </c>
      <c r="P1046" s="7" t="s">
        <v>217</v>
      </c>
      <c r="Q1046" s="7" t="s">
        <v>19201</v>
      </c>
      <c r="R1046" s="7" t="s">
        <v>219</v>
      </c>
      <c r="T1046" s="8">
        <v>0.76320171356201172</v>
      </c>
      <c r="U1046" s="8">
        <v>0.77593821287155151</v>
      </c>
      <c r="V1046" s="8">
        <v>0.78235840797424316</v>
      </c>
      <c r="W1046" s="8">
        <v>0.55159837007522583</v>
      </c>
      <c r="X1046" s="8">
        <v>0.53254520893096924</v>
      </c>
      <c r="Y1046" s="8">
        <v>0.79258745908737183</v>
      </c>
      <c r="Z1046" s="8">
        <v>0.64238977432250977</v>
      </c>
      <c r="AA1046" s="8">
        <v>0.89136844873428345</v>
      </c>
      <c r="AB1046" s="8">
        <v>0.89531910419464111</v>
      </c>
      <c r="AC1046" s="8">
        <v>0.95564174652099609</v>
      </c>
      <c r="AD1046" s="8">
        <v>0.78832948207855225</v>
      </c>
      <c r="AE1046" s="8">
        <v>0.76017856597900391</v>
      </c>
      <c r="AF1046" s="8">
        <v>0.90203475952148438</v>
      </c>
      <c r="AG1046" s="8">
        <v>0.82906383275985718</v>
      </c>
      <c r="AH1046" s="8">
        <v>2.3659419268369675E-2</v>
      </c>
      <c r="AI1046" s="8">
        <v>0.21574042737483978</v>
      </c>
      <c r="AJ1046" s="8">
        <v>0.33308711647987366</v>
      </c>
      <c r="AK1046" s="8">
        <v>0.29064002633094788</v>
      </c>
      <c r="AL1046" s="8">
        <v>0.1138419583439827</v>
      </c>
      <c r="AM1046" s="8">
        <v>7.6218195259571075E-2</v>
      </c>
      <c r="AN1046" s="8">
        <v>0.20288054645061493</v>
      </c>
      <c r="AO1046" s="8">
        <v>7.8408479690551758E-2</v>
      </c>
      <c r="AP1046" s="8">
        <v>-2.5524286553263664E-2</v>
      </c>
      <c r="AQ1046" s="8"/>
      <c r="AR1046" s="8"/>
      <c r="AS1046" s="8">
        <v>-2.1498618019885498</v>
      </c>
      <c r="AT1046" s="8">
        <v>-1.6489089556025127</v>
      </c>
      <c r="AU1046" s="8">
        <v>-3.4196698594258916</v>
      </c>
      <c r="AV1046" s="8">
        <v>-2.4225993244096724</v>
      </c>
      <c r="AW1046" s="8">
        <v>0.1152468452519427</v>
      </c>
      <c r="AX1046" s="8">
        <v>-0.29719317723893934</v>
      </c>
      <c r="AY1046" s="8">
        <v>-1.1797058212056726</v>
      </c>
      <c r="AZ1046" s="8">
        <v>-1.8719579237247548</v>
      </c>
      <c r="BA1046" s="8">
        <v>1.1147274101892797</v>
      </c>
      <c r="BB1046" s="8">
        <v>0.4742301367146739</v>
      </c>
      <c r="BC1046" s="8">
        <v>1.1147274101892797</v>
      </c>
      <c r="BD1046" s="8">
        <v>0.4742301367146739</v>
      </c>
      <c r="BE1046" s="8">
        <v>-0.7340893028316019</v>
      </c>
      <c r="BF1046" s="8">
        <v>-0.88203318459108859</v>
      </c>
      <c r="BG1046" s="8">
        <v>-10.332337944940505</v>
      </c>
      <c r="BH1046" s="8">
        <v>-17.992894428686455</v>
      </c>
      <c r="BI1046" s="8">
        <v>2.7647470975608393</v>
      </c>
      <c r="BJ1046" s="8">
        <v>-3.873642575749595E-6</v>
      </c>
      <c r="BK1046" s="8">
        <v>36.697534598477347</v>
      </c>
      <c r="BL1046" s="8">
        <v>36.697534598477347</v>
      </c>
      <c r="BM1046" s="8">
        <v>7.9724300078743333</v>
      </c>
      <c r="BN1046" s="8">
        <v>80.736457668017479</v>
      </c>
      <c r="BO1046" s="8">
        <v>86.342123294101256</v>
      </c>
      <c r="BP1046" s="8">
        <v>71.152574358701415</v>
      </c>
      <c r="BQ1046" s="8">
        <v>73.175700161225123</v>
      </c>
      <c r="BR1046" s="8">
        <v>46.322020482531983</v>
      </c>
      <c r="BS1046" s="8">
        <v>46.322020482531983</v>
      </c>
      <c r="BT1046" s="7" t="s">
        <v>1114</v>
      </c>
      <c r="BU1046" s="7" t="s">
        <v>1115</v>
      </c>
      <c r="BV1046" s="7">
        <v>7.5</v>
      </c>
      <c r="BW1046" s="7" t="s">
        <v>354</v>
      </c>
      <c r="BX1046" s="9">
        <v>1.7000000476837158</v>
      </c>
      <c r="BY1046" s="7" t="s">
        <v>295</v>
      </c>
      <c r="BZ1046" s="7" t="s">
        <v>214</v>
      </c>
      <c r="CA1046" s="25">
        <v>0</v>
      </c>
      <c r="CB1046" s="25">
        <v>0</v>
      </c>
      <c r="CC1046" s="25">
        <v>0</v>
      </c>
    </row>
    <row r="1047" spans="1:81" x14ac:dyDescent="0.25">
      <c r="A1047" s="7">
        <v>513</v>
      </c>
      <c r="B1047" s="7">
        <v>44657</v>
      </c>
      <c r="C1047" s="7" t="s">
        <v>1487</v>
      </c>
      <c r="D1047" s="7" t="s">
        <v>1488</v>
      </c>
      <c r="E1047" s="7" t="s">
        <v>1488</v>
      </c>
      <c r="F1047" s="7" t="s">
        <v>446</v>
      </c>
      <c r="H1047" s="7" t="s">
        <v>287</v>
      </c>
      <c r="I1047" s="8">
        <v>14.5</v>
      </c>
      <c r="J1047" s="7" t="s">
        <v>281</v>
      </c>
      <c r="K1047" s="8">
        <v>909.17474365234375</v>
      </c>
      <c r="L1047" s="8">
        <v>0.30120000243186951</v>
      </c>
      <c r="M1047" s="7" t="s">
        <v>380</v>
      </c>
      <c r="N1047" s="7" t="s">
        <v>295</v>
      </c>
      <c r="O1047" s="7" t="s">
        <v>396</v>
      </c>
      <c r="P1047" s="7" t="s">
        <v>217</v>
      </c>
      <c r="Q1047" s="7" t="s">
        <v>1489</v>
      </c>
      <c r="R1047" s="7" t="s">
        <v>337</v>
      </c>
      <c r="T1047" s="8">
        <v>0.74878132343292236</v>
      </c>
      <c r="U1047" s="8">
        <v>0.74889618158340454</v>
      </c>
      <c r="V1047" s="8">
        <v>0.72001761198043823</v>
      </c>
      <c r="W1047" s="8">
        <v>0.6761775016784668</v>
      </c>
      <c r="X1047" s="8">
        <v>0.42955788969993591</v>
      </c>
      <c r="Y1047" s="8">
        <v>0.72531145811080933</v>
      </c>
      <c r="Z1047" s="8">
        <v>0.55582845211029053</v>
      </c>
      <c r="AA1047" s="8">
        <v>0.8999321460723877</v>
      </c>
      <c r="AB1047" s="8">
        <v>0.87431609630584717</v>
      </c>
      <c r="AC1047" s="8">
        <v>0.86990863084793091</v>
      </c>
      <c r="AD1047" s="8">
        <v>0.92253011465072632</v>
      </c>
      <c r="AE1047" s="8">
        <v>0.89115142822265625</v>
      </c>
      <c r="AF1047" s="8">
        <v>0.88368737697601318</v>
      </c>
      <c r="AG1047" s="8">
        <v>0.86975449323654175</v>
      </c>
      <c r="AH1047" s="8">
        <v>0.25675636529922485</v>
      </c>
      <c r="AI1047" s="8">
        <v>2.2970178127288818</v>
      </c>
      <c r="AJ1047" s="8">
        <v>3.4887468814849854</v>
      </c>
      <c r="AK1047" s="8">
        <v>2.902752161026001</v>
      </c>
      <c r="AL1047" s="8">
        <v>1.514458179473877</v>
      </c>
      <c r="AM1047" s="8">
        <v>0.66717696189880371</v>
      </c>
      <c r="AN1047" s="8">
        <v>2.0148136615753174</v>
      </c>
      <c r="AO1047" s="8">
        <v>0.73624491691589355</v>
      </c>
      <c r="AP1047" s="8">
        <v>0.82759159803390503</v>
      </c>
      <c r="AQ1047" s="8"/>
      <c r="AR1047" s="8"/>
      <c r="AS1047" s="8">
        <v>3.1424803438509419</v>
      </c>
      <c r="AT1047" s="8">
        <v>2.4281675657750714</v>
      </c>
      <c r="AU1047" s="8">
        <v>3.2239725214106687</v>
      </c>
      <c r="AV1047" s="8">
        <v>2.5620253710557748</v>
      </c>
      <c r="AW1047" s="8">
        <v>3.1300459065664303</v>
      </c>
      <c r="AX1047" s="8">
        <v>2.4195984902992365</v>
      </c>
      <c r="AY1047" s="8">
        <v>3.2259939562041393</v>
      </c>
      <c r="AZ1047" s="8">
        <v>2.5620253710557748</v>
      </c>
      <c r="BA1047" s="8">
        <v>3.1560746425591883</v>
      </c>
      <c r="BB1047" s="8">
        <v>2.4004103822874385</v>
      </c>
      <c r="BC1047" s="8">
        <v>3.1560746425591883</v>
      </c>
      <c r="BD1047" s="8">
        <v>2.4004103822874385</v>
      </c>
      <c r="BE1047" s="8">
        <v>3.1724403355250925</v>
      </c>
      <c r="BF1047" s="8">
        <v>2.4621062604601223</v>
      </c>
      <c r="BG1047" s="7">
        <v>63.679192148471095</v>
      </c>
      <c r="BH1047" s="7">
        <v>59.673817411361519</v>
      </c>
      <c r="BI1047" s="7">
        <v>66.118088270904053</v>
      </c>
      <c r="BJ1047" s="7">
        <v>59.673817411361519</v>
      </c>
      <c r="BK1047" s="7">
        <v>69.44499522661124</v>
      </c>
      <c r="BL1047" s="7">
        <v>69.44499522661124</v>
      </c>
      <c r="BM1047" s="7">
        <v>64.672484282553441</v>
      </c>
      <c r="BN1047" s="7">
        <v>330.21961167659822</v>
      </c>
      <c r="BO1047" s="7">
        <v>366.63546717502999</v>
      </c>
      <c r="BP1047" s="7">
        <v>308.04578410752146</v>
      </c>
      <c r="BQ1047" s="7">
        <v>366.63546717502999</v>
      </c>
      <c r="BR1047" s="7">
        <v>277.79838632141866</v>
      </c>
      <c r="BS1047" s="7">
        <v>277.79838632141866</v>
      </c>
      <c r="BT1047" s="7" t="s">
        <v>2105</v>
      </c>
      <c r="BU1047" s="7" t="s">
        <v>2106</v>
      </c>
      <c r="BV1047" s="7">
        <v>14.5</v>
      </c>
      <c r="BW1047" s="7" t="s">
        <v>287</v>
      </c>
      <c r="BX1047" s="9">
        <v>2.8499999046325684</v>
      </c>
      <c r="BY1047" s="7" t="s">
        <v>295</v>
      </c>
      <c r="BZ1047" s="7" t="s">
        <v>214</v>
      </c>
      <c r="CA1047" s="25">
        <v>0</v>
      </c>
      <c r="CB1047" s="25">
        <v>0</v>
      </c>
      <c r="CC1047" s="25">
        <v>1</v>
      </c>
    </row>
    <row r="1048" spans="1:81" x14ac:dyDescent="0.25">
      <c r="A1048" s="7">
        <v>513</v>
      </c>
      <c r="B1048" s="7">
        <v>44657</v>
      </c>
      <c r="C1048" s="7" t="s">
        <v>1490</v>
      </c>
      <c r="D1048" s="7" t="s">
        <v>1491</v>
      </c>
      <c r="E1048" s="7" t="s">
        <v>1491</v>
      </c>
      <c r="F1048" s="7" t="s">
        <v>223</v>
      </c>
      <c r="H1048" s="7" t="s">
        <v>226</v>
      </c>
      <c r="I1048" s="8">
        <v>15.5</v>
      </c>
      <c r="J1048" s="7" t="s">
        <v>214</v>
      </c>
      <c r="K1048" s="8">
        <v>352.07070922851563</v>
      </c>
      <c r="L1048" s="8">
        <v>2.0778999328613281</v>
      </c>
      <c r="M1048" s="7" t="s">
        <v>267</v>
      </c>
      <c r="N1048" s="7" t="s">
        <v>295</v>
      </c>
      <c r="O1048" s="7" t="s">
        <v>283</v>
      </c>
      <c r="P1048" s="7" t="s">
        <v>217</v>
      </c>
      <c r="Q1048" s="7" t="s">
        <v>1492</v>
      </c>
      <c r="R1048" s="7" t="s">
        <v>242</v>
      </c>
      <c r="T1048" s="8">
        <v>0.83311724662780762</v>
      </c>
      <c r="U1048" s="8">
        <v>0.79691636562347412</v>
      </c>
      <c r="V1048" s="8">
        <v>0.8358156681060791</v>
      </c>
      <c r="W1048" s="8">
        <v>0.69604837894439697</v>
      </c>
      <c r="X1048" s="8">
        <v>0.53924566507339478</v>
      </c>
      <c r="Y1048" s="8">
        <v>0.81101292371749878</v>
      </c>
      <c r="Z1048" s="8">
        <v>0.6665152907371521</v>
      </c>
      <c r="AA1048" s="8">
        <v>0.81898760795593262</v>
      </c>
      <c r="AB1048" s="8">
        <v>0.84131824970245361</v>
      </c>
      <c r="AC1048" s="8">
        <v>0.86209869384765625</v>
      </c>
      <c r="AD1048" s="8">
        <v>0.81430834531784058</v>
      </c>
      <c r="AE1048" s="8">
        <v>0.75984334945678711</v>
      </c>
      <c r="AF1048" s="8">
        <v>0.86565428972244263</v>
      </c>
      <c r="AG1048" s="8">
        <v>0.83179366588592529</v>
      </c>
      <c r="AH1048" s="8">
        <v>0.17974217236042023</v>
      </c>
      <c r="AI1048" s="8">
        <v>1.7891397476196289</v>
      </c>
      <c r="AJ1048" s="8">
        <v>2.5988986492156982</v>
      </c>
      <c r="AK1048" s="8">
        <v>2.3588814735412598</v>
      </c>
      <c r="AL1048" s="8">
        <v>1.0913517475128174</v>
      </c>
      <c r="AM1048" s="8">
        <v>0.58632004261016846</v>
      </c>
      <c r="AN1048" s="8">
        <v>1.5771279335021973</v>
      </c>
      <c r="AO1048" s="8">
        <v>0.61804544925689697</v>
      </c>
      <c r="AP1048" s="8">
        <v>0.14355632662773132</v>
      </c>
      <c r="AQ1048" s="8"/>
      <c r="AR1048" s="8"/>
      <c r="AS1048" s="8">
        <v>-0.96034310323968752</v>
      </c>
      <c r="AT1048" s="8">
        <v>-0.51551068664353183</v>
      </c>
      <c r="AU1048" s="8">
        <v>-0.7638273355049926</v>
      </c>
      <c r="AV1048" s="8">
        <v>5.8458443481942096E-2</v>
      </c>
      <c r="AW1048" s="8">
        <v>-0.67555651052330512</v>
      </c>
      <c r="AX1048" s="8">
        <v>0.36396242302020554</v>
      </c>
      <c r="AY1048" s="8">
        <v>-0.25988860703031752</v>
      </c>
      <c r="AZ1048" s="8">
        <v>1.1240586751180961</v>
      </c>
      <c r="BA1048" s="8">
        <v>-0.38112399860411372</v>
      </c>
      <c r="BB1048" s="8">
        <v>1.0828031141358723</v>
      </c>
      <c r="BC1048" s="8">
        <v>-0.71553837571796874</v>
      </c>
      <c r="BD1048" s="8">
        <v>-0.20839797416878295</v>
      </c>
      <c r="BE1048" s="8">
        <v>-0.62604632177006425</v>
      </c>
      <c r="BF1048" s="8">
        <v>0.31756233249063348</v>
      </c>
      <c r="BG1048" s="7">
        <v>-14.700000636092467</v>
      </c>
      <c r="BH1048" s="7">
        <v>-21.140684532392157</v>
      </c>
      <c r="BI1048" s="7">
        <v>-50</v>
      </c>
      <c r="BJ1048" s="7">
        <v>4.0442918835877775</v>
      </c>
      <c r="BK1048" s="7">
        <v>-50</v>
      </c>
      <c r="BL1048" s="7">
        <v>-7.0933646137558677</v>
      </c>
      <c r="BM1048" s="7">
        <v>-23.148292983108789</v>
      </c>
      <c r="BN1048" s="7">
        <v>403.82510572460268</v>
      </c>
      <c r="BO1048" s="7">
        <v>426.50086719747179</v>
      </c>
      <c r="BP1048" s="7">
        <v>537.01224120898439</v>
      </c>
      <c r="BQ1048" s="7">
        <v>337.83194211069684</v>
      </c>
      <c r="BR1048" s="7">
        <v>664.2425562570088</v>
      </c>
      <c r="BS1048" s="7">
        <v>377.04436833233046</v>
      </c>
      <c r="BT1048" s="7" t="s">
        <v>259</v>
      </c>
      <c r="BU1048" s="7" t="s">
        <v>260</v>
      </c>
      <c r="BV1048" s="7">
        <v>16</v>
      </c>
      <c r="BW1048" s="7" t="s">
        <v>430</v>
      </c>
      <c r="BX1048" s="9">
        <v>0</v>
      </c>
      <c r="BY1048" s="7" t="s">
        <v>295</v>
      </c>
      <c r="BZ1048" s="7" t="s">
        <v>214</v>
      </c>
      <c r="CA1048" s="25">
        <v>0</v>
      </c>
      <c r="CB1048" s="25">
        <v>0</v>
      </c>
      <c r="CC1048" s="25">
        <v>0</v>
      </c>
    </row>
    <row r="1049" spans="1:81" x14ac:dyDescent="0.25">
      <c r="A1049" s="7">
        <v>513</v>
      </c>
      <c r="B1049" s="7">
        <v>44657</v>
      </c>
      <c r="C1049" s="7" t="s">
        <v>1493</v>
      </c>
      <c r="D1049" s="7" t="s">
        <v>1494</v>
      </c>
      <c r="E1049" s="7" t="s">
        <v>1494</v>
      </c>
      <c r="F1049" s="7" t="s">
        <v>212</v>
      </c>
      <c r="G1049" s="7">
        <v>1</v>
      </c>
      <c r="H1049" s="7" t="s">
        <v>213</v>
      </c>
      <c r="I1049" s="8">
        <v>9.5</v>
      </c>
      <c r="J1049" s="7" t="s">
        <v>214</v>
      </c>
      <c r="K1049" s="8">
        <v>67.645675659179688</v>
      </c>
      <c r="L1049" s="8">
        <v>4.321934700012207</v>
      </c>
      <c r="M1049" s="7" t="s">
        <v>225</v>
      </c>
      <c r="N1049" s="7" t="s">
        <v>216</v>
      </c>
      <c r="O1049" s="7" t="s">
        <v>350</v>
      </c>
      <c r="P1049" s="7" t="s">
        <v>469</v>
      </c>
      <c r="Q1049" s="7" t="s">
        <v>1495</v>
      </c>
      <c r="R1049" s="7" t="s">
        <v>219</v>
      </c>
      <c r="T1049" s="8">
        <v>0.90032768249511719</v>
      </c>
      <c r="U1049" s="8">
        <v>0.87799245119094849</v>
      </c>
      <c r="V1049" s="8">
        <v>0.89907872676849365</v>
      </c>
      <c r="W1049" s="8">
        <v>0.70665562152862549</v>
      </c>
      <c r="X1049" s="8">
        <v>0.53266870975494385</v>
      </c>
      <c r="Y1049" s="8">
        <v>0.86690813302993774</v>
      </c>
      <c r="Z1049" s="8">
        <v>0.76432913541793823</v>
      </c>
      <c r="AA1049" s="8">
        <v>0.92081660032272339</v>
      </c>
      <c r="AB1049" s="8">
        <v>0.93972182273864746</v>
      </c>
      <c r="AC1049" s="8">
        <v>0.95311129093170166</v>
      </c>
      <c r="AD1049" s="8">
        <v>0.70997035503387451</v>
      </c>
      <c r="AE1049" s="8">
        <v>0.79738456010818481</v>
      </c>
      <c r="AF1049" s="8">
        <v>0.901478111743927</v>
      </c>
      <c r="AG1049" s="8">
        <v>0.85350948572158813</v>
      </c>
      <c r="AH1049" s="8">
        <v>2.8987163677811623E-2</v>
      </c>
      <c r="AI1049" s="8">
        <v>0.31181317567825317</v>
      </c>
      <c r="AJ1049" s="8">
        <v>0.46176725625991821</v>
      </c>
      <c r="AK1049" s="8">
        <v>0.40921264886856079</v>
      </c>
      <c r="AL1049" s="8">
        <v>0.17868532240390778</v>
      </c>
      <c r="AM1049" s="8">
        <v>9.3403041362762451E-2</v>
      </c>
      <c r="AN1049" s="8">
        <v>0.27187415957450867</v>
      </c>
      <c r="AO1049" s="8">
        <v>0.11430005729198456</v>
      </c>
      <c r="AP1049" s="8">
        <v>-0.33446556329727173</v>
      </c>
      <c r="AQ1049" s="8"/>
      <c r="AR1049" s="8"/>
      <c r="AS1049" s="8">
        <v>-2.6532068077437607</v>
      </c>
      <c r="AT1049" s="8">
        <v>-2.2653516484880156</v>
      </c>
      <c r="AU1049" s="8">
        <v>-2.964226162068305</v>
      </c>
      <c r="AV1049" s="8">
        <v>-2.4769544959637826</v>
      </c>
      <c r="AW1049" s="8">
        <v>-1.0469129316713743</v>
      </c>
      <c r="AX1049" s="8">
        <v>-0.38971786761749377</v>
      </c>
      <c r="AY1049" s="8">
        <v>-2.338236226316067</v>
      </c>
      <c r="AZ1049" s="8">
        <v>-1.8372356782004928</v>
      </c>
      <c r="BA1049" s="8">
        <v>-0.10754337445032898</v>
      </c>
      <c r="BB1049" s="8">
        <v>0.45791026830926546</v>
      </c>
      <c r="BC1049" s="8">
        <v>1.2399371447171295</v>
      </c>
      <c r="BD1049" s="8">
        <v>0.98907191150787477</v>
      </c>
      <c r="BE1049" s="8">
        <v>-1.3116980595887846</v>
      </c>
      <c r="BF1049" s="8">
        <v>-0.92037958507544071</v>
      </c>
      <c r="BG1049" s="7">
        <v>-50</v>
      </c>
      <c r="BH1049" s="7">
        <v>-50</v>
      </c>
      <c r="BI1049" s="7">
        <v>-50</v>
      </c>
      <c r="BJ1049" s="7">
        <v>-50</v>
      </c>
      <c r="BK1049" s="7">
        <v>-18.778387912527567</v>
      </c>
      <c r="BL1049" s="7">
        <v>8.8853930632360662E-7</v>
      </c>
      <c r="BM1049" s="7">
        <v>-36.463064503998048</v>
      </c>
      <c r="BN1049" s="7">
        <v>120.73984024771256</v>
      </c>
      <c r="BO1049" s="7">
        <v>117.04970886567561</v>
      </c>
      <c r="BP1049" s="7">
        <v>106.42189723365075</v>
      </c>
      <c r="BQ1049" s="7">
        <v>135.58114205096894</v>
      </c>
      <c r="BR1049" s="7">
        <v>80.348443040510688</v>
      </c>
      <c r="BS1049" s="7">
        <v>67.64567505812127</v>
      </c>
      <c r="BT1049" s="7" t="s">
        <v>220</v>
      </c>
      <c r="BU1049" s="7" t="s">
        <v>221</v>
      </c>
      <c r="BV1049" s="7">
        <v>7.5</v>
      </c>
      <c r="BW1049" s="7" t="s">
        <v>354</v>
      </c>
      <c r="BX1049" s="9">
        <v>1.7000000476837158</v>
      </c>
      <c r="BY1049" s="7" t="s">
        <v>216</v>
      </c>
      <c r="BZ1049" s="7" t="s">
        <v>214</v>
      </c>
      <c r="CA1049" s="25">
        <v>0</v>
      </c>
      <c r="CB1049" s="25">
        <v>0</v>
      </c>
      <c r="CC1049" s="25">
        <v>0</v>
      </c>
    </row>
    <row r="1050" spans="1:81" x14ac:dyDescent="0.25">
      <c r="A1050" s="7">
        <v>513</v>
      </c>
      <c r="B1050" s="7">
        <v>44657</v>
      </c>
      <c r="C1050" s="7" t="s">
        <v>18882</v>
      </c>
      <c r="D1050" s="7" t="s">
        <v>18769</v>
      </c>
      <c r="E1050" s="7" t="s">
        <v>18769</v>
      </c>
      <c r="F1050" s="7" t="s">
        <v>409</v>
      </c>
      <c r="H1050" s="7" t="s">
        <v>224</v>
      </c>
      <c r="I1050" s="8">
        <v>24.5</v>
      </c>
      <c r="J1050" s="7" t="s">
        <v>214</v>
      </c>
      <c r="K1050" s="8">
        <v>255.28054809570313</v>
      </c>
      <c r="L1050" s="8">
        <v>4.558499813079834</v>
      </c>
      <c r="M1050" s="7" t="s">
        <v>2400</v>
      </c>
      <c r="N1050" s="7" t="s">
        <v>214</v>
      </c>
      <c r="O1050" s="7" t="s">
        <v>214</v>
      </c>
      <c r="P1050" s="7" t="s">
        <v>249</v>
      </c>
      <c r="Q1050" s="7" t="s">
        <v>19202</v>
      </c>
      <c r="R1050" s="7" t="s">
        <v>286</v>
      </c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T1050" s="7" t="s">
        <v>352</v>
      </c>
      <c r="BU1050" s="7" t="s">
        <v>353</v>
      </c>
      <c r="BV1050" s="7">
        <v>11</v>
      </c>
      <c r="BW1050" s="7" t="s">
        <v>255</v>
      </c>
      <c r="BX1050" s="9">
        <v>0</v>
      </c>
      <c r="BY1050" s="7" t="s">
        <v>214</v>
      </c>
      <c r="BZ1050" s="7" t="s">
        <v>214</v>
      </c>
      <c r="CA1050" s="25">
        <v>0</v>
      </c>
      <c r="CB1050" s="25">
        <v>0</v>
      </c>
      <c r="CC1050" s="25">
        <v>0</v>
      </c>
    </row>
    <row r="1051" spans="1:81" x14ac:dyDescent="0.25">
      <c r="A1051" s="7">
        <v>513</v>
      </c>
      <c r="B1051" s="7">
        <v>44657</v>
      </c>
      <c r="C1051" s="7" t="s">
        <v>1496</v>
      </c>
      <c r="D1051" s="7" t="s">
        <v>1497</v>
      </c>
      <c r="E1051" s="7" t="s">
        <v>1497</v>
      </c>
      <c r="F1051" s="7" t="s">
        <v>446</v>
      </c>
      <c r="H1051" s="7" t="s">
        <v>224</v>
      </c>
      <c r="I1051" s="8">
        <v>24.5</v>
      </c>
      <c r="J1051" s="7" t="s">
        <v>214</v>
      </c>
      <c r="K1051" s="8">
        <v>110.40056610107422</v>
      </c>
      <c r="L1051" s="8">
        <v>1.7960000038146973</v>
      </c>
      <c r="M1051" s="7" t="s">
        <v>1033</v>
      </c>
      <c r="N1051" s="7" t="s">
        <v>214</v>
      </c>
      <c r="O1051" s="7" t="s">
        <v>343</v>
      </c>
      <c r="P1051" s="7" t="s">
        <v>269</v>
      </c>
      <c r="Q1051" s="7" t="s">
        <v>1498</v>
      </c>
      <c r="R1051" s="7" t="s">
        <v>242</v>
      </c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>
        <v>0.86039252793878573</v>
      </c>
      <c r="AT1051" s="8">
        <v>2.4088471138369276</v>
      </c>
      <c r="AU1051" s="8">
        <v>1.5178188438888824</v>
      </c>
      <c r="AV1051" s="8">
        <v>1.8016307054615361</v>
      </c>
      <c r="AW1051" s="8">
        <v>1.5200943997610998</v>
      </c>
      <c r="AX1051" s="8">
        <v>1.9107609916888224</v>
      </c>
      <c r="AY1051" s="8">
        <v>1.6602374927658157</v>
      </c>
      <c r="AZ1051" s="8">
        <v>1.555885885756263</v>
      </c>
      <c r="BA1051" s="8">
        <v>1.0422996024982976</v>
      </c>
      <c r="BB1051" s="8">
        <v>1.2221158528237563</v>
      </c>
      <c r="BC1051" s="8">
        <v>2.0933341413672064</v>
      </c>
      <c r="BD1051" s="8">
        <v>1.8688504418261036</v>
      </c>
      <c r="BE1051" s="8">
        <v>1.4490295013700145</v>
      </c>
      <c r="BF1051" s="8">
        <v>1.7946818318989015</v>
      </c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7" t="s">
        <v>352</v>
      </c>
      <c r="BU1051" s="7" t="s">
        <v>353</v>
      </c>
      <c r="BV1051" s="7">
        <v>10</v>
      </c>
      <c r="BW1051" s="7" t="s">
        <v>345</v>
      </c>
      <c r="BX1051" s="9">
        <v>0</v>
      </c>
      <c r="BY1051" s="7" t="s">
        <v>214</v>
      </c>
      <c r="BZ1051" s="7" t="s">
        <v>214</v>
      </c>
      <c r="CA1051" s="25">
        <v>0</v>
      </c>
      <c r="CB1051" s="25">
        <v>0</v>
      </c>
      <c r="CC1051" s="25">
        <v>0</v>
      </c>
    </row>
    <row r="1052" spans="1:81" x14ac:dyDescent="0.25">
      <c r="A1052" s="7">
        <v>513</v>
      </c>
      <c r="B1052" s="7">
        <v>44657</v>
      </c>
      <c r="C1052" s="7" t="s">
        <v>1499</v>
      </c>
      <c r="D1052" s="7" t="s">
        <v>1500</v>
      </c>
      <c r="E1052" s="7" t="s">
        <v>1500</v>
      </c>
      <c r="F1052" s="7" t="s">
        <v>280</v>
      </c>
      <c r="G1052" s="7">
        <v>2</v>
      </c>
      <c r="H1052" s="7" t="s">
        <v>255</v>
      </c>
      <c r="I1052" s="8">
        <v>11.5</v>
      </c>
      <c r="J1052" s="7" t="s">
        <v>214</v>
      </c>
      <c r="K1052" s="8">
        <v>308.829345703125</v>
      </c>
      <c r="L1052" s="8">
        <v>5.7548332214355469</v>
      </c>
      <c r="M1052" s="7" t="s">
        <v>1501</v>
      </c>
      <c r="N1052" s="7" t="s">
        <v>610</v>
      </c>
      <c r="O1052" s="7" t="s">
        <v>374</v>
      </c>
      <c r="P1052" s="7" t="s">
        <v>362</v>
      </c>
      <c r="Q1052" s="7" t="s">
        <v>1502</v>
      </c>
      <c r="R1052" s="7" t="s">
        <v>242</v>
      </c>
      <c r="T1052" s="8">
        <v>0.50985604524612427</v>
      </c>
      <c r="U1052" s="8">
        <v>0.60383415222167969</v>
      </c>
      <c r="V1052" s="8">
        <v>0.53842717409133911</v>
      </c>
      <c r="W1052" s="8">
        <v>0.41997674107551575</v>
      </c>
      <c r="X1052" s="8">
        <v>0.17531296610832214</v>
      </c>
      <c r="Y1052" s="8">
        <v>0.47054609656333923</v>
      </c>
      <c r="Z1052" s="8">
        <v>0.36731192469596863</v>
      </c>
      <c r="AA1052" s="8">
        <v>0.96514731645584106</v>
      </c>
      <c r="AB1052" s="8">
        <v>0.96180558204650879</v>
      </c>
      <c r="AC1052" s="8">
        <v>0.96080482006072998</v>
      </c>
      <c r="AD1052" s="8">
        <v>0.86889016628265381</v>
      </c>
      <c r="AE1052" s="8">
        <v>0.77027392387390137</v>
      </c>
      <c r="AF1052" s="8">
        <v>0.92619717121124268</v>
      </c>
      <c r="AG1052" s="8">
        <v>0.8944852352142334</v>
      </c>
      <c r="AH1052" s="8">
        <v>0.10694512724876404</v>
      </c>
      <c r="AI1052" s="8">
        <v>0.65147340297698975</v>
      </c>
      <c r="AJ1052" s="8">
        <v>1.1716699600219727</v>
      </c>
      <c r="AK1052" s="8">
        <v>0.90413564443588257</v>
      </c>
      <c r="AL1052" s="8">
        <v>0.39179742336273193</v>
      </c>
      <c r="AM1052" s="8">
        <v>0.11341568827629089</v>
      </c>
      <c r="AN1052" s="8">
        <v>0.54444283246994019</v>
      </c>
      <c r="AO1052" s="8">
        <v>0.20265454053878784</v>
      </c>
      <c r="AP1052" s="8">
        <v>0.63079714775085449</v>
      </c>
      <c r="AQ1052" s="8"/>
      <c r="AR1052" s="8"/>
      <c r="AS1052" s="8">
        <v>1.3688265420083132</v>
      </c>
      <c r="AT1052" s="8">
        <v>0.67906996708554457</v>
      </c>
      <c r="AU1052" s="8">
        <v>1.4158720175502935</v>
      </c>
      <c r="AV1052" s="8">
        <v>0.74377206110805738</v>
      </c>
      <c r="AW1052" s="8">
        <v>1.1693373679493948</v>
      </c>
      <c r="AX1052" s="8">
        <v>0.43670852738010302</v>
      </c>
      <c r="AY1052" s="8">
        <v>0.82827544424653532</v>
      </c>
      <c r="AZ1052" s="8">
        <v>5.8312986051138847E-3</v>
      </c>
      <c r="BA1052" s="8">
        <v>1.4294235081658939</v>
      </c>
      <c r="BB1052" s="8">
        <v>0.85457161602455278</v>
      </c>
      <c r="BC1052" s="8">
        <v>1.3949355183501539</v>
      </c>
      <c r="BD1052" s="8">
        <v>0.82169098618448988</v>
      </c>
      <c r="BE1052" s="8">
        <v>1.2677783997117642</v>
      </c>
      <c r="BF1052" s="8">
        <v>0.59027407606464355</v>
      </c>
      <c r="BG1052" s="8">
        <v>41.532713055134423</v>
      </c>
      <c r="BH1052" s="8">
        <v>38.165068135128507</v>
      </c>
      <c r="BI1052" s="8">
        <v>32.105282173638379</v>
      </c>
      <c r="BJ1052" s="8">
        <v>11.08404205870127</v>
      </c>
      <c r="BK1052" s="8">
        <v>9.2132647464041035</v>
      </c>
      <c r="BL1052" s="8">
        <v>9.2132647464041035</v>
      </c>
      <c r="BM1052" s="8">
        <v>23.552272485901792</v>
      </c>
      <c r="BN1052" s="8">
        <v>180.56413972219698</v>
      </c>
      <c r="BO1052" s="8">
        <v>190.96441549425577</v>
      </c>
      <c r="BP1052" s="8">
        <v>209.67881283013557</v>
      </c>
      <c r="BQ1052" s="8">
        <v>274.59857113577868</v>
      </c>
      <c r="BR1052" s="8">
        <v>280.37608046890853</v>
      </c>
      <c r="BS1052" s="8">
        <v>280.37608046890853</v>
      </c>
      <c r="BT1052" s="7" t="s">
        <v>1503</v>
      </c>
      <c r="BU1052" s="7" t="s">
        <v>1504</v>
      </c>
      <c r="BV1052" s="7">
        <v>11.5</v>
      </c>
      <c r="BW1052" s="7" t="s">
        <v>255</v>
      </c>
      <c r="BX1052" s="9">
        <v>1.6000000238418579</v>
      </c>
      <c r="BY1052" s="7" t="s">
        <v>610</v>
      </c>
      <c r="BZ1052" s="7" t="s">
        <v>214</v>
      </c>
      <c r="CA1052" s="25">
        <v>0</v>
      </c>
      <c r="CB1052" s="25">
        <v>0</v>
      </c>
      <c r="CC1052" s="25">
        <v>0</v>
      </c>
    </row>
    <row r="1053" spans="1:81" x14ac:dyDescent="0.25">
      <c r="A1053" s="7">
        <v>513</v>
      </c>
      <c r="B1053" s="7">
        <v>44657</v>
      </c>
      <c r="C1053" s="7" t="s">
        <v>1505</v>
      </c>
      <c r="D1053" s="7" t="s">
        <v>1506</v>
      </c>
      <c r="E1053" s="7" t="s">
        <v>1506</v>
      </c>
      <c r="F1053" s="7" t="s">
        <v>1064</v>
      </c>
      <c r="H1053" s="7" t="s">
        <v>224</v>
      </c>
      <c r="I1053" s="8">
        <v>24.5</v>
      </c>
      <c r="J1053" s="7" t="s">
        <v>214</v>
      </c>
      <c r="K1053" s="8">
        <v>-23.658273696899414</v>
      </c>
      <c r="L1053" s="8">
        <v>10.190299987792969</v>
      </c>
      <c r="M1053" s="7" t="s">
        <v>380</v>
      </c>
      <c r="N1053" s="7" t="s">
        <v>214</v>
      </c>
      <c r="O1053" s="7" t="s">
        <v>248</v>
      </c>
      <c r="P1053" s="7" t="s">
        <v>269</v>
      </c>
      <c r="Q1053" s="7" t="s">
        <v>1507</v>
      </c>
      <c r="R1053" s="7" t="s">
        <v>337</v>
      </c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>
        <v>0.79255305428994061</v>
      </c>
      <c r="AT1053" s="8">
        <v>2.4117106777672337</v>
      </c>
      <c r="AU1053" s="8">
        <v>0.56574895729350405</v>
      </c>
      <c r="AV1053" s="8">
        <v>0.64445012188957829</v>
      </c>
      <c r="AW1053" s="8">
        <v>1.0854284470346856</v>
      </c>
      <c r="AX1053" s="8">
        <v>1.238427796301832</v>
      </c>
      <c r="AY1053" s="8">
        <v>0.56574895729350405</v>
      </c>
      <c r="AZ1053" s="8">
        <v>0.64445012188957829</v>
      </c>
      <c r="BA1053" s="8">
        <v>1.7677844870989112</v>
      </c>
      <c r="BB1053" s="8">
        <v>2.8128889688346668</v>
      </c>
      <c r="BC1053" s="8">
        <v>1.7677844870989112</v>
      </c>
      <c r="BD1053" s="8">
        <v>2.8128889688346668</v>
      </c>
      <c r="BE1053" s="8">
        <v>1.0908413983515761</v>
      </c>
      <c r="BF1053" s="8">
        <v>1.7608027759195928</v>
      </c>
      <c r="BT1053" s="7" t="s">
        <v>214</v>
      </c>
      <c r="BU1053" s="7" t="s">
        <v>214</v>
      </c>
      <c r="BV1053" s="7">
        <v>15</v>
      </c>
      <c r="BW1053" s="7" t="s">
        <v>226</v>
      </c>
      <c r="BX1053" s="9">
        <v>0</v>
      </c>
      <c r="BY1053" s="7" t="s">
        <v>214</v>
      </c>
      <c r="BZ1053" s="7" t="s">
        <v>214</v>
      </c>
      <c r="CA1053" s="25">
        <v>0</v>
      </c>
      <c r="CB1053" s="25">
        <v>0</v>
      </c>
      <c r="CC1053" s="25">
        <v>0</v>
      </c>
    </row>
    <row r="1054" spans="1:81" x14ac:dyDescent="0.25">
      <c r="A1054" s="7">
        <v>513</v>
      </c>
      <c r="B1054" s="7">
        <v>44657</v>
      </c>
      <c r="C1054" s="7" t="s">
        <v>1508</v>
      </c>
      <c r="D1054" s="7" t="s">
        <v>1509</v>
      </c>
      <c r="E1054" s="7" t="s">
        <v>1510</v>
      </c>
      <c r="F1054" s="7" t="s">
        <v>212</v>
      </c>
      <c r="H1054" s="7" t="s">
        <v>224</v>
      </c>
      <c r="I1054" s="8">
        <v>24.5</v>
      </c>
      <c r="J1054" s="7" t="s">
        <v>214</v>
      </c>
      <c r="K1054" s="8">
        <v>268.31451416015625</v>
      </c>
      <c r="L1054" s="8">
        <v>0.49279999732971191</v>
      </c>
      <c r="M1054" s="7" t="s">
        <v>663</v>
      </c>
      <c r="N1054" s="7" t="s">
        <v>214</v>
      </c>
      <c r="O1054" s="7" t="s">
        <v>389</v>
      </c>
      <c r="P1054" s="7" t="s">
        <v>410</v>
      </c>
      <c r="Q1054" s="7" t="s">
        <v>1511</v>
      </c>
      <c r="R1054" s="7" t="s">
        <v>242</v>
      </c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>
        <v>1.1236801678268054</v>
      </c>
      <c r="AT1054" s="8">
        <v>2.6106638065614693</v>
      </c>
      <c r="AU1054" s="8">
        <v>-1.412609417158917</v>
      </c>
      <c r="AV1054" s="8">
        <v>-0.71980588551234748</v>
      </c>
      <c r="AW1054" s="8">
        <v>1.6134830574754988</v>
      </c>
      <c r="AX1054" s="8">
        <v>1.9655647830943903</v>
      </c>
      <c r="AY1054" s="8">
        <v>-1.1977847036950955</v>
      </c>
      <c r="AZ1054" s="8">
        <v>-0.54662805052678998</v>
      </c>
      <c r="BA1054" s="8">
        <v>1.3390654274435225</v>
      </c>
      <c r="BB1054" s="8">
        <v>3.5281480672787304</v>
      </c>
      <c r="BC1054" s="8">
        <v>-1.1894285821936976</v>
      </c>
      <c r="BD1054" s="8">
        <v>-0.53517601901968181</v>
      </c>
      <c r="BE1054" s="8">
        <v>4.6067658283019432E-2</v>
      </c>
      <c r="BF1054" s="8">
        <v>1.0504611169792952</v>
      </c>
      <c r="BT1054" s="7" t="s">
        <v>352</v>
      </c>
      <c r="BU1054" s="7" t="s">
        <v>353</v>
      </c>
      <c r="BV1054" s="7">
        <v>8.5</v>
      </c>
      <c r="BW1054" s="7" t="s">
        <v>222</v>
      </c>
      <c r="BX1054" s="9">
        <v>0</v>
      </c>
      <c r="BY1054" s="7" t="s">
        <v>214</v>
      </c>
      <c r="BZ1054" s="7" t="s">
        <v>214</v>
      </c>
      <c r="CA1054" s="25">
        <v>0</v>
      </c>
      <c r="CB1054" s="25">
        <v>0</v>
      </c>
      <c r="CC1054" s="25">
        <v>0</v>
      </c>
    </row>
    <row r="1055" spans="1:81" x14ac:dyDescent="0.25">
      <c r="A1055" s="7">
        <v>513</v>
      </c>
      <c r="B1055" s="7">
        <v>44657</v>
      </c>
      <c r="C1055" s="7" t="s">
        <v>1512</v>
      </c>
      <c r="D1055" s="7" t="s">
        <v>1512</v>
      </c>
      <c r="E1055" s="7" t="s">
        <v>1512</v>
      </c>
      <c r="F1055" s="7" t="s">
        <v>223</v>
      </c>
      <c r="G1055" s="7">
        <v>2</v>
      </c>
      <c r="H1055" s="7" t="s">
        <v>287</v>
      </c>
      <c r="I1055" s="8">
        <v>14.5</v>
      </c>
      <c r="J1055" s="7" t="s">
        <v>214</v>
      </c>
      <c r="K1055" s="8">
        <v>306.5030517578125</v>
      </c>
      <c r="L1055" s="8">
        <v>5.6139917373657227</v>
      </c>
      <c r="M1055" s="7" t="s">
        <v>380</v>
      </c>
      <c r="N1055" s="7" t="s">
        <v>231</v>
      </c>
      <c r="O1055" s="7" t="s">
        <v>290</v>
      </c>
      <c r="P1055" s="7" t="s">
        <v>269</v>
      </c>
      <c r="Q1055" s="7" t="s">
        <v>1513</v>
      </c>
      <c r="R1055" s="7" t="s">
        <v>337</v>
      </c>
      <c r="T1055" s="8">
        <v>0.84174305200576782</v>
      </c>
      <c r="U1055" s="8">
        <v>0.83666813373565674</v>
      </c>
      <c r="V1055" s="8">
        <v>0.86433988809585571</v>
      </c>
      <c r="W1055" s="8">
        <v>0.71725207567214966</v>
      </c>
      <c r="X1055" s="8">
        <v>0.52856379747390747</v>
      </c>
      <c r="Y1055" s="8">
        <v>0.794211745262146</v>
      </c>
      <c r="Z1055" s="8">
        <v>0.6284184455871582</v>
      </c>
      <c r="AA1055" s="8">
        <v>0.9340706467628479</v>
      </c>
      <c r="AB1055" s="8">
        <v>0.92431133985519409</v>
      </c>
      <c r="AC1055" s="8">
        <v>0.93705964088439941</v>
      </c>
      <c r="AD1055" s="8">
        <v>0.80720686912536621</v>
      </c>
      <c r="AE1055" s="8">
        <v>0.89436870813369751</v>
      </c>
      <c r="AF1055" s="8">
        <v>0.93120491504669189</v>
      </c>
      <c r="AG1055" s="8">
        <v>0.88098800182342529</v>
      </c>
      <c r="AH1055" s="8">
        <v>0.23768828809261322</v>
      </c>
      <c r="AI1055" s="8">
        <v>2.3904268741607666</v>
      </c>
      <c r="AJ1055" s="8">
        <v>3.6081752777099609</v>
      </c>
      <c r="AK1055" s="8">
        <v>3.2258038520812988</v>
      </c>
      <c r="AL1055" s="8">
        <v>1.4871504306793213</v>
      </c>
      <c r="AM1055" s="8">
        <v>0.75998204946517944</v>
      </c>
      <c r="AN1055" s="8">
        <v>2.0423643589019775</v>
      </c>
      <c r="AO1055" s="8">
        <v>0.77057868242263794</v>
      </c>
      <c r="AP1055" s="8">
        <v>0.73839545249938965</v>
      </c>
      <c r="AQ1055" s="8"/>
      <c r="AR1055" s="8"/>
      <c r="AS1055" s="8">
        <v>-0.33380971275825239</v>
      </c>
      <c r="AT1055" s="8">
        <v>-0.36415794110040606</v>
      </c>
      <c r="AU1055" s="8">
        <v>1.4914515684028924</v>
      </c>
      <c r="AV1055" s="8">
        <v>1.3727202483624481</v>
      </c>
      <c r="AW1055" s="8">
        <v>-0.82757760732949337</v>
      </c>
      <c r="AX1055" s="8">
        <v>-0.82057506146189896</v>
      </c>
      <c r="AY1055" s="8">
        <v>1.4196146770928511</v>
      </c>
      <c r="AZ1055" s="8">
        <v>1.439594445781532</v>
      </c>
      <c r="BA1055" s="8">
        <v>-0.11265273533048341</v>
      </c>
      <c r="BB1055" s="8">
        <v>0.12031437884819417</v>
      </c>
      <c r="BC1055" s="8">
        <v>-0.11265273533048341</v>
      </c>
      <c r="BD1055" s="8">
        <v>0.12031437884819417</v>
      </c>
      <c r="BE1055" s="8">
        <v>0.25406224245783848</v>
      </c>
      <c r="BF1055" s="8">
        <v>0.31136840821301054</v>
      </c>
      <c r="BG1055" s="8">
        <v>-7.7377891615662202</v>
      </c>
      <c r="BH1055" s="8">
        <v>-14.477785859891078</v>
      </c>
      <c r="BI1055" s="8">
        <v>-0.50333343856163837</v>
      </c>
      <c r="BJ1055" s="8">
        <v>-1.1092135750981735</v>
      </c>
      <c r="BK1055" s="8">
        <v>9.3652135832811254</v>
      </c>
      <c r="BL1055" s="8">
        <v>9.3652135832811254</v>
      </c>
      <c r="BM1055" s="8">
        <v>-0.84961581142580977</v>
      </c>
      <c r="BN1055" s="8">
        <v>330.21961167659822</v>
      </c>
      <c r="BO1055" s="8">
        <v>350.87790724533971</v>
      </c>
      <c r="BP1055" s="8">
        <v>308.04578410752146</v>
      </c>
      <c r="BQ1055" s="8">
        <v>309.90282521600034</v>
      </c>
      <c r="BR1055" s="8">
        <v>277.79838632141866</v>
      </c>
      <c r="BS1055" s="8">
        <v>277.79838632141866</v>
      </c>
      <c r="BT1055" s="7" t="s">
        <v>1514</v>
      </c>
      <c r="BU1055" s="7" t="s">
        <v>1515</v>
      </c>
      <c r="BV1055" s="7">
        <v>13.5</v>
      </c>
      <c r="BW1055" s="7" t="s">
        <v>238</v>
      </c>
      <c r="BX1055" s="9">
        <v>2.7999999523162842</v>
      </c>
      <c r="BY1055" s="7" t="s">
        <v>231</v>
      </c>
      <c r="BZ1055" s="7" t="s">
        <v>214</v>
      </c>
      <c r="CA1055" s="25">
        <v>0</v>
      </c>
      <c r="CB1055" s="25">
        <v>0</v>
      </c>
      <c r="CC1055" s="25">
        <v>1</v>
      </c>
    </row>
    <row r="1056" spans="1:81" x14ac:dyDescent="0.25">
      <c r="A1056" s="7">
        <v>513</v>
      </c>
      <c r="B1056" s="7">
        <v>44657</v>
      </c>
      <c r="C1056" s="7" t="s">
        <v>1516</v>
      </c>
      <c r="D1056" s="7" t="s">
        <v>1516</v>
      </c>
      <c r="E1056" s="7" t="s">
        <v>1517</v>
      </c>
      <c r="F1056" s="7" t="s">
        <v>331</v>
      </c>
      <c r="H1056" s="7" t="s">
        <v>222</v>
      </c>
      <c r="I1056" s="8">
        <v>8.5</v>
      </c>
      <c r="J1056" s="7" t="s">
        <v>214</v>
      </c>
      <c r="K1056" s="8">
        <v>38.369728088378906</v>
      </c>
      <c r="L1056" s="8">
        <v>6.0554819107055664</v>
      </c>
      <c r="M1056" s="7" t="s">
        <v>225</v>
      </c>
      <c r="N1056" s="7" t="s">
        <v>231</v>
      </c>
      <c r="O1056" s="7" t="s">
        <v>350</v>
      </c>
      <c r="P1056" s="7" t="s">
        <v>481</v>
      </c>
      <c r="Q1056" s="7" t="s">
        <v>1518</v>
      </c>
      <c r="R1056" s="7" t="s">
        <v>219</v>
      </c>
      <c r="S1056" s="7">
        <v>2</v>
      </c>
      <c r="T1056" s="8">
        <v>0.82110095024108887</v>
      </c>
      <c r="U1056" s="8">
        <v>0.75410884618759155</v>
      </c>
      <c r="V1056" s="8">
        <v>0.82589977979660034</v>
      </c>
      <c r="W1056" s="8">
        <v>0.56256115436553955</v>
      </c>
      <c r="X1056" s="8">
        <v>0.56998234987258911</v>
      </c>
      <c r="Y1056" s="8">
        <v>0.84671163558959961</v>
      </c>
      <c r="Z1056" s="8">
        <v>0.7398800253868103</v>
      </c>
      <c r="AA1056" s="8">
        <v>0.88756954669952393</v>
      </c>
      <c r="AB1056" s="8">
        <v>0.87269657850265503</v>
      </c>
      <c r="AC1056" s="8">
        <v>0.93394756317138672</v>
      </c>
      <c r="AD1056" s="8">
        <v>0.74769484996795654</v>
      </c>
      <c r="AE1056" s="8">
        <v>0.77058124542236328</v>
      </c>
      <c r="AF1056" s="8">
        <v>0.88523834943771362</v>
      </c>
      <c r="AG1056" s="8">
        <v>0.84441006183624268</v>
      </c>
      <c r="AH1056" s="8">
        <v>1.4896565116941929E-2</v>
      </c>
      <c r="AI1056" s="8">
        <v>0.14614059031009674</v>
      </c>
      <c r="AJ1056" s="8">
        <v>0.20382000505924225</v>
      </c>
      <c r="AK1056" s="8">
        <v>0.19317862391471863</v>
      </c>
      <c r="AL1056" s="8">
        <v>7.3102332651615143E-2</v>
      </c>
      <c r="AM1056" s="8">
        <v>5.1362443715333939E-2</v>
      </c>
      <c r="AN1056" s="8">
        <v>0.13646170496940613</v>
      </c>
      <c r="AO1056" s="8">
        <v>5.6860115379095078E-2</v>
      </c>
      <c r="AP1056" s="8">
        <v>-0.83211296796798706</v>
      </c>
      <c r="AQ1056" s="8"/>
      <c r="AR1056" s="8"/>
      <c r="AS1056" s="8">
        <v>-2.576936857934256</v>
      </c>
      <c r="AT1056" s="8">
        <v>-1.7002309578768449</v>
      </c>
      <c r="AU1056" s="8">
        <v>-1.7889938321968561</v>
      </c>
      <c r="AV1056" s="8">
        <v>-1.0810608940423654</v>
      </c>
      <c r="AW1056" s="8">
        <v>-1.4895837093579252</v>
      </c>
      <c r="AX1056" s="8">
        <v>-0.86360626815699104</v>
      </c>
      <c r="AY1056" s="8">
        <v>2.8792361431743494</v>
      </c>
      <c r="AZ1056" s="8">
        <v>2.217141160418258</v>
      </c>
      <c r="BA1056" s="8">
        <v>-1.2976941212121615</v>
      </c>
      <c r="BB1056" s="8">
        <v>-0.71494525740931447</v>
      </c>
      <c r="BC1056" s="8">
        <v>-1.2977060178687108</v>
      </c>
      <c r="BD1056" s="8">
        <v>-0.71494525740931447</v>
      </c>
      <c r="BE1056" s="8">
        <v>-0.92861306589926007</v>
      </c>
      <c r="BF1056" s="8">
        <v>-0.47627457907942872</v>
      </c>
      <c r="BG1056" s="8">
        <v>-50</v>
      </c>
      <c r="BH1056" s="8">
        <v>-15.723963583894923</v>
      </c>
      <c r="BI1056" s="8">
        <v>-50</v>
      </c>
      <c r="BJ1056" s="8">
        <v>-21.753016731483456</v>
      </c>
      <c r="BK1056" s="8">
        <v>-50</v>
      </c>
      <c r="BL1056" s="8">
        <v>-50</v>
      </c>
      <c r="BM1056" s="8">
        <v>-39.579496719229738</v>
      </c>
      <c r="BN1056" s="8">
        <v>98.732502252311221</v>
      </c>
      <c r="BO1056" s="8">
        <v>44.402970160235107</v>
      </c>
      <c r="BP1056" s="8">
        <v>87.018342642867069</v>
      </c>
      <c r="BQ1056" s="8">
        <v>46.716301459268678</v>
      </c>
      <c r="BR1056" s="8">
        <v>61.007394832610991</v>
      </c>
      <c r="BS1056" s="8">
        <v>61.007394832610991</v>
      </c>
      <c r="BT1056" s="7" t="s">
        <v>588</v>
      </c>
      <c r="BU1056" s="7" t="s">
        <v>589</v>
      </c>
      <c r="BV1056" s="7">
        <v>7.1666665077209473</v>
      </c>
      <c r="BW1056" s="7" t="s">
        <v>354</v>
      </c>
      <c r="BX1056" s="9">
        <v>2.5999999046325684</v>
      </c>
      <c r="BY1056" s="7" t="s">
        <v>231</v>
      </c>
      <c r="BZ1056" s="7" t="s">
        <v>214</v>
      </c>
      <c r="CA1056" s="25">
        <v>0</v>
      </c>
      <c r="CB1056" s="25">
        <v>0</v>
      </c>
      <c r="CC1056" s="25">
        <v>0</v>
      </c>
    </row>
    <row r="1057" spans="1:81" x14ac:dyDescent="0.25">
      <c r="A1057" s="7">
        <v>513</v>
      </c>
      <c r="B1057" s="7">
        <v>44657</v>
      </c>
      <c r="C1057" s="7" t="s">
        <v>1519</v>
      </c>
      <c r="D1057" s="7" t="s">
        <v>1519</v>
      </c>
      <c r="E1057" s="7" t="s">
        <v>1519</v>
      </c>
      <c r="F1057" s="7" t="s">
        <v>280</v>
      </c>
      <c r="H1057" s="7" t="s">
        <v>430</v>
      </c>
      <c r="I1057" s="8">
        <v>16.5</v>
      </c>
      <c r="J1057" s="7" t="s">
        <v>214</v>
      </c>
      <c r="K1057" s="8">
        <v>9470.681640625</v>
      </c>
      <c r="L1057" s="8">
        <v>0.79670000076293945</v>
      </c>
      <c r="M1057" s="7" t="s">
        <v>267</v>
      </c>
      <c r="N1057" s="7" t="s">
        <v>295</v>
      </c>
      <c r="O1057" s="7" t="s">
        <v>575</v>
      </c>
      <c r="P1057" s="7" t="s">
        <v>269</v>
      </c>
      <c r="Q1057" s="7" t="s">
        <v>1520</v>
      </c>
      <c r="R1057" s="7" t="s">
        <v>242</v>
      </c>
      <c r="T1057" s="8">
        <v>0.29769757390022278</v>
      </c>
      <c r="U1057" s="8">
        <v>0.36427396535873413</v>
      </c>
      <c r="V1057" s="8">
        <v>0.30841091275215149</v>
      </c>
      <c r="W1057" s="8">
        <v>0.32474285364151001</v>
      </c>
      <c r="X1057" s="8">
        <v>7.979603111743927E-2</v>
      </c>
      <c r="Y1057" s="8">
        <v>0.28175213932991028</v>
      </c>
      <c r="Z1057" s="8">
        <v>0.20664399862289429</v>
      </c>
      <c r="AA1057" s="8">
        <v>0.75878798961639404</v>
      </c>
      <c r="AB1057" s="8">
        <v>0.6735537052154541</v>
      </c>
      <c r="AC1057" s="8">
        <v>0.66829758882522583</v>
      </c>
      <c r="AD1057" s="8">
        <v>0.83215320110321045</v>
      </c>
      <c r="AE1057" s="8">
        <v>0.76664882898330688</v>
      </c>
      <c r="AF1057" s="8">
        <v>0.70330846309661865</v>
      </c>
      <c r="AG1057" s="8">
        <v>0.63267976045608521</v>
      </c>
      <c r="AH1057" s="8">
        <v>2.1365730762481689</v>
      </c>
      <c r="AI1057" s="8">
        <v>7.5994329452514648</v>
      </c>
      <c r="AJ1057" s="8">
        <v>14.12122917175293</v>
      </c>
      <c r="AK1057" s="8">
        <v>10.346490859985352</v>
      </c>
      <c r="AL1057" s="8">
        <v>6.0524706840515137</v>
      </c>
      <c r="AM1057" s="8">
        <v>1.0313287973403931</v>
      </c>
      <c r="AN1057" s="8">
        <v>6.5128951072692871</v>
      </c>
      <c r="AO1057" s="8">
        <v>2.2777225971221924</v>
      </c>
      <c r="AP1057" s="8">
        <v>2.7330067157745361</v>
      </c>
      <c r="AQ1057" s="8"/>
      <c r="AR1057" s="8"/>
      <c r="AS1057" s="8">
        <v>2.9107040656785519</v>
      </c>
      <c r="AT1057" s="8">
        <v>2.1929857069670642</v>
      </c>
      <c r="AU1057" s="8">
        <v>2.9835245636619359</v>
      </c>
      <c r="AV1057" s="8">
        <v>2.2433758728685707</v>
      </c>
      <c r="AW1057" s="8">
        <v>2.9237163371296155</v>
      </c>
      <c r="AX1057" s="8">
        <v>2.2028313173618193</v>
      </c>
      <c r="AY1057" s="8">
        <v>3.0132058530726784</v>
      </c>
      <c r="AZ1057" s="8">
        <v>2.2979177743024093</v>
      </c>
      <c r="BA1057" s="8">
        <v>2.9120625465591643</v>
      </c>
      <c r="BB1057" s="8">
        <v>2.2077306640916445</v>
      </c>
      <c r="BC1057" s="8">
        <v>2.5544013879495537</v>
      </c>
      <c r="BD1057" s="8">
        <v>1.8285719000072249</v>
      </c>
      <c r="BE1057" s="8">
        <v>2.8829357923419168</v>
      </c>
      <c r="BF1057" s="8">
        <v>2.1622355392664554</v>
      </c>
      <c r="BG1057" s="8">
        <v>94.785621762166315</v>
      </c>
      <c r="BH1057" s="8">
        <v>91.526091969268037</v>
      </c>
      <c r="BI1057" s="8">
        <v>92.826842663845071</v>
      </c>
      <c r="BJ1057" s="8">
        <v>88.261048965718047</v>
      </c>
      <c r="BK1057" s="8">
        <v>88.776855643683604</v>
      </c>
      <c r="BL1057" s="8">
        <v>44.955017209774432</v>
      </c>
      <c r="BM1057" s="8">
        <v>83.5219130357426</v>
      </c>
      <c r="BN1057" s="8">
        <v>493.83716244326013</v>
      </c>
      <c r="BO1057" s="8">
        <v>802.53685210997821</v>
      </c>
      <c r="BP1057" s="8">
        <v>679.34689488836989</v>
      </c>
      <c r="BQ1057" s="8">
        <v>1111.7586804056991</v>
      </c>
      <c r="BR1057" s="8">
        <v>1062.908272054497</v>
      </c>
      <c r="BS1057" s="8">
        <v>5213.1350791990835</v>
      </c>
      <c r="BT1057" s="7" t="s">
        <v>259</v>
      </c>
      <c r="BU1057" s="7" t="s">
        <v>260</v>
      </c>
      <c r="BV1057" s="7">
        <v>18.5</v>
      </c>
      <c r="BW1057" s="7" t="s">
        <v>436</v>
      </c>
      <c r="BX1057" s="9">
        <v>0</v>
      </c>
      <c r="BY1057" s="7" t="s">
        <v>295</v>
      </c>
      <c r="BZ1057" s="7" t="s">
        <v>214</v>
      </c>
      <c r="CA1057" s="25">
        <v>0</v>
      </c>
      <c r="CB1057" s="25">
        <v>0</v>
      </c>
      <c r="CC1057" s="25">
        <v>0</v>
      </c>
    </row>
    <row r="1058" spans="1:81" x14ac:dyDescent="0.25">
      <c r="A1058" s="7">
        <v>513</v>
      </c>
      <c r="B1058" s="7">
        <v>44657</v>
      </c>
      <c r="C1058" s="7" t="s">
        <v>1523</v>
      </c>
      <c r="D1058" s="7" t="s">
        <v>1522</v>
      </c>
      <c r="E1058" s="7" t="s">
        <v>1522</v>
      </c>
      <c r="F1058" s="7" t="s">
        <v>212</v>
      </c>
      <c r="H1058" s="7" t="s">
        <v>245</v>
      </c>
      <c r="I1058" s="8">
        <v>12.5</v>
      </c>
      <c r="J1058" s="7" t="s">
        <v>214</v>
      </c>
      <c r="K1058" s="8">
        <v>137.7679443359375</v>
      </c>
      <c r="L1058" s="8">
        <v>3.8883929252624512</v>
      </c>
      <c r="M1058" s="7" t="s">
        <v>239</v>
      </c>
      <c r="N1058" s="7" t="s">
        <v>295</v>
      </c>
      <c r="O1058" s="7" t="s">
        <v>256</v>
      </c>
      <c r="P1058" s="7" t="s">
        <v>217</v>
      </c>
      <c r="Q1058" s="7" t="s">
        <v>1524</v>
      </c>
      <c r="R1058" s="7" t="s">
        <v>242</v>
      </c>
      <c r="T1058" s="8">
        <v>0.89513325691223145</v>
      </c>
      <c r="U1058" s="8">
        <v>0.88720488548278809</v>
      </c>
      <c r="V1058" s="8">
        <v>0.89802306890487671</v>
      </c>
      <c r="W1058" s="8">
        <v>0.76937693357467651</v>
      </c>
      <c r="X1058" s="8">
        <v>0.430143803358078</v>
      </c>
      <c r="Y1058" s="8">
        <v>0.80737555027008057</v>
      </c>
      <c r="Z1058" s="8">
        <v>0.66504180431365967</v>
      </c>
      <c r="AA1058" s="8">
        <v>0.95305818319320679</v>
      </c>
      <c r="AB1058" s="8">
        <v>0.94562792778015137</v>
      </c>
      <c r="AC1058" s="8">
        <v>0.93632990121841431</v>
      </c>
      <c r="AD1058" s="8">
        <v>0.72026056051254272</v>
      </c>
      <c r="AE1058" s="8">
        <v>0.78885340690612793</v>
      </c>
      <c r="AF1058" s="8">
        <v>0.90148210525512695</v>
      </c>
      <c r="AG1058" s="8">
        <v>0.85904806852340698</v>
      </c>
      <c r="AH1058" s="8">
        <v>4.290056973695755E-2</v>
      </c>
      <c r="AI1058" s="8">
        <v>0.45881634950637817</v>
      </c>
      <c r="AJ1058" s="8">
        <v>0.69057935476303101</v>
      </c>
      <c r="AK1058" s="8">
        <v>0.60491746664047241</v>
      </c>
      <c r="AL1058" s="8">
        <v>0.28792381286621094</v>
      </c>
      <c r="AM1058" s="8">
        <v>0.11162843555212021</v>
      </c>
      <c r="AN1058" s="8">
        <v>0.37473803758621216</v>
      </c>
      <c r="AO1058" s="8">
        <v>0.1471879631280899</v>
      </c>
      <c r="AP1058" s="8">
        <v>-0.69686055183410645</v>
      </c>
      <c r="AQ1058" s="8"/>
      <c r="AR1058" s="8"/>
      <c r="AS1058" s="8">
        <v>2.0248354588630026</v>
      </c>
      <c r="AT1058" s="8">
        <v>2.6604294429611088</v>
      </c>
      <c r="AU1058" s="8">
        <v>2.8890889284897305</v>
      </c>
      <c r="AV1058" s="8">
        <v>3.0477802183929117</v>
      </c>
      <c r="AW1058" s="8">
        <v>0.59162766650792298</v>
      </c>
      <c r="AX1058" s="8">
        <v>1.1324895280524525</v>
      </c>
      <c r="AY1058" s="8">
        <v>2.0496977914479295</v>
      </c>
      <c r="AZ1058" s="8">
        <v>1.924905950337803</v>
      </c>
      <c r="BA1058" s="8">
        <v>0.67544523605190476</v>
      </c>
      <c r="BB1058" s="8">
        <v>0.72650262866642568</v>
      </c>
      <c r="BC1058" s="8">
        <v>0.72697592308413173</v>
      </c>
      <c r="BD1058" s="8">
        <v>0.77714384430198069</v>
      </c>
      <c r="BE1058" s="8">
        <v>1.492945167407437</v>
      </c>
      <c r="BF1058" s="8">
        <v>1.7115419354521137</v>
      </c>
      <c r="BG1058" s="8">
        <v>-50</v>
      </c>
      <c r="BH1058" s="8">
        <v>-43.522268979599581</v>
      </c>
      <c r="BI1058" s="8">
        <v>-50</v>
      </c>
      <c r="BJ1058" s="8">
        <v>-37.101395827769487</v>
      </c>
      <c r="BK1058" s="8">
        <v>-50</v>
      </c>
      <c r="BL1058" s="8">
        <v>-39.479507286625847</v>
      </c>
      <c r="BM1058" s="8">
        <v>-45.017195348999159</v>
      </c>
      <c r="BN1058" s="8">
        <v>220.81163636276997</v>
      </c>
      <c r="BO1058" s="8">
        <v>197.72767963748925</v>
      </c>
      <c r="BP1058" s="8">
        <v>265.25401003773089</v>
      </c>
      <c r="BQ1058" s="8">
        <v>188.8817746877948</v>
      </c>
      <c r="BR1058" s="8">
        <v>236.61767006604961</v>
      </c>
      <c r="BS1058" s="8">
        <v>192.15804995867859</v>
      </c>
      <c r="BT1058" s="7" t="s">
        <v>220</v>
      </c>
      <c r="BU1058" s="7" t="s">
        <v>221</v>
      </c>
      <c r="BV1058" s="7">
        <v>11.5</v>
      </c>
      <c r="BW1058" s="7" t="s">
        <v>255</v>
      </c>
      <c r="BX1058" s="9">
        <v>2.6500000953674316</v>
      </c>
      <c r="BY1058" s="7" t="s">
        <v>295</v>
      </c>
      <c r="BZ1058" s="7" t="s">
        <v>713</v>
      </c>
      <c r="CA1058" s="25">
        <v>0</v>
      </c>
      <c r="CB1058" s="25">
        <v>0</v>
      </c>
      <c r="CC1058" s="25">
        <v>0</v>
      </c>
    </row>
    <row r="1059" spans="1:81" x14ac:dyDescent="0.25">
      <c r="A1059" s="7">
        <v>513</v>
      </c>
      <c r="B1059" s="7">
        <v>44657</v>
      </c>
      <c r="C1059" s="7" t="s">
        <v>1525</v>
      </c>
      <c r="D1059" s="7" t="s">
        <v>1526</v>
      </c>
      <c r="E1059" s="7" t="s">
        <v>1527</v>
      </c>
      <c r="F1059" s="7" t="s">
        <v>212</v>
      </c>
      <c r="G1059" s="7">
        <v>2</v>
      </c>
      <c r="H1059" s="7" t="s">
        <v>430</v>
      </c>
      <c r="I1059" s="8">
        <v>16.5</v>
      </c>
      <c r="J1059" s="7" t="s">
        <v>214</v>
      </c>
      <c r="K1059" s="8">
        <v>270.36691284179688</v>
      </c>
      <c r="L1059" s="8">
        <v>2.1491999626159668</v>
      </c>
      <c r="M1059" s="7" t="s">
        <v>380</v>
      </c>
      <c r="N1059" s="7" t="s">
        <v>231</v>
      </c>
      <c r="O1059" s="7" t="s">
        <v>248</v>
      </c>
      <c r="P1059" s="7" t="s">
        <v>249</v>
      </c>
      <c r="Q1059" s="7" t="s">
        <v>1528</v>
      </c>
      <c r="R1059" s="7" t="s">
        <v>337</v>
      </c>
      <c r="T1059" s="8">
        <v>0.61767148971557617</v>
      </c>
      <c r="U1059" s="8">
        <v>0.66169065237045288</v>
      </c>
      <c r="V1059" s="8">
        <v>0.65218645334243774</v>
      </c>
      <c r="W1059" s="8">
        <v>0.4301820695400238</v>
      </c>
      <c r="X1059" s="8">
        <v>0.39282998442649841</v>
      </c>
      <c r="Y1059" s="8">
        <v>0.66241580247879028</v>
      </c>
      <c r="Z1059" s="8">
        <v>0.51773780584335327</v>
      </c>
      <c r="AA1059" s="8">
        <v>0.85952061414718628</v>
      </c>
      <c r="AB1059" s="8">
        <v>0.85618686676025391</v>
      </c>
      <c r="AC1059" s="8">
        <v>0.90999042987823486</v>
      </c>
      <c r="AD1059" s="8">
        <v>0.71516621112823486</v>
      </c>
      <c r="AE1059" s="8">
        <v>0.82224524021148682</v>
      </c>
      <c r="AF1059" s="8">
        <v>0.89648896455764771</v>
      </c>
      <c r="AG1059" s="8">
        <v>0.83083009719848633</v>
      </c>
      <c r="AH1059" s="8">
        <v>4.684414342045784E-2</v>
      </c>
      <c r="AI1059" s="8">
        <v>0.34570130705833435</v>
      </c>
      <c r="AJ1059" s="8">
        <v>0.56238913536071777</v>
      </c>
      <c r="AK1059" s="8">
        <v>0.47970327734947205</v>
      </c>
      <c r="AL1059" s="8">
        <v>0.17578546702861786</v>
      </c>
      <c r="AM1059" s="8">
        <v>0.11131612956523895</v>
      </c>
      <c r="AN1059" s="8">
        <v>0.33571839332580566</v>
      </c>
      <c r="AO1059" s="8">
        <v>0.1251196563243866</v>
      </c>
      <c r="AP1059" s="8">
        <v>-1.6825921535491943</v>
      </c>
      <c r="AQ1059" s="8"/>
      <c r="AR1059" s="8"/>
      <c r="AS1059" s="8">
        <v>-1.3409600312005236</v>
      </c>
      <c r="AT1059" s="8">
        <v>-0.66283537384458668</v>
      </c>
      <c r="AU1059" s="8">
        <v>-1.659572479142112</v>
      </c>
      <c r="AV1059" s="8">
        <v>-1.1910359337893059</v>
      </c>
      <c r="AW1059" s="8">
        <v>-1.9507951143079434</v>
      </c>
      <c r="AX1059" s="8">
        <v>-1.3576604275862303</v>
      </c>
      <c r="AY1059" s="8">
        <v>-2.2726694680755037</v>
      </c>
      <c r="AZ1059" s="8">
        <v>-1.5363447642724959</v>
      </c>
      <c r="BA1059" s="8">
        <v>-1.5578479119784352</v>
      </c>
      <c r="BB1059" s="8">
        <v>-0.99063806419514022</v>
      </c>
      <c r="BC1059" s="8">
        <v>-1.6344547178950637</v>
      </c>
      <c r="BD1059" s="8">
        <v>-1.7939388213199681</v>
      </c>
      <c r="BE1059" s="8">
        <v>-1.736049953766597</v>
      </c>
      <c r="BF1059" s="8">
        <v>-1.2554088975012878</v>
      </c>
      <c r="BG1059" s="7">
        <v>-50</v>
      </c>
      <c r="BH1059" s="7">
        <v>-47.133004620376276</v>
      </c>
      <c r="BI1059" s="7">
        <v>-50</v>
      </c>
      <c r="BJ1059" s="7">
        <v>-50</v>
      </c>
      <c r="BK1059" s="7">
        <v>-34.296376350449464</v>
      </c>
      <c r="BL1059" s="7">
        <v>-15.56181940349887</v>
      </c>
      <c r="BM1059" s="7">
        <v>-41.165200062387427</v>
      </c>
      <c r="BN1059" s="7">
        <v>493.83716244326013</v>
      </c>
      <c r="BO1059" s="7">
        <v>397.79896236348969</v>
      </c>
      <c r="BP1059" s="7">
        <v>424.33879975698147</v>
      </c>
      <c r="BQ1059" s="7">
        <v>407.73268917973218</v>
      </c>
      <c r="BR1059" s="7">
        <v>363.09296679711122</v>
      </c>
      <c r="BS1059" s="7">
        <v>312.4409235450525</v>
      </c>
      <c r="BT1059" s="7" t="s">
        <v>220</v>
      </c>
      <c r="BU1059" s="7" t="s">
        <v>221</v>
      </c>
      <c r="BV1059" s="7">
        <v>16</v>
      </c>
      <c r="BW1059" s="7" t="s">
        <v>430</v>
      </c>
      <c r="BX1059" s="9">
        <v>1</v>
      </c>
      <c r="BY1059" s="7" t="s">
        <v>231</v>
      </c>
      <c r="BZ1059" s="7" t="s">
        <v>214</v>
      </c>
      <c r="CA1059" s="25">
        <v>0</v>
      </c>
      <c r="CB1059" s="25">
        <v>0</v>
      </c>
      <c r="CC1059" s="25">
        <v>0</v>
      </c>
    </row>
    <row r="1060" spans="1:81" x14ac:dyDescent="0.25">
      <c r="A1060" s="7">
        <v>513</v>
      </c>
      <c r="B1060" s="7">
        <v>44657</v>
      </c>
      <c r="C1060" s="7" t="s">
        <v>1529</v>
      </c>
      <c r="D1060" s="7" t="s">
        <v>1530</v>
      </c>
      <c r="E1060" s="7" t="s">
        <v>1530</v>
      </c>
      <c r="F1060" s="7" t="s">
        <v>212</v>
      </c>
      <c r="G1060" s="7">
        <v>1</v>
      </c>
      <c r="H1060" s="7" t="s">
        <v>345</v>
      </c>
      <c r="I1060" s="8">
        <v>10.5</v>
      </c>
      <c r="J1060" s="7" t="s">
        <v>214</v>
      </c>
      <c r="K1060" s="8">
        <v>96.571144104003906</v>
      </c>
      <c r="L1060" s="8">
        <v>5.8915543556213379</v>
      </c>
      <c r="M1060" s="7" t="s">
        <v>761</v>
      </c>
      <c r="N1060" s="7" t="s">
        <v>231</v>
      </c>
      <c r="O1060" s="7" t="s">
        <v>343</v>
      </c>
      <c r="P1060" s="7" t="s">
        <v>249</v>
      </c>
      <c r="Q1060" s="7" t="s">
        <v>1531</v>
      </c>
      <c r="R1060" s="7" t="s">
        <v>242</v>
      </c>
      <c r="T1060" s="8">
        <v>0.77555352449417114</v>
      </c>
      <c r="U1060" s="8">
        <v>0.77628546953201294</v>
      </c>
      <c r="V1060" s="8">
        <v>0.79434561729431152</v>
      </c>
      <c r="W1060" s="8">
        <v>0.66487610340118408</v>
      </c>
      <c r="X1060" s="8">
        <v>0.45693248510360718</v>
      </c>
      <c r="Y1060" s="8">
        <v>0.71888750791549683</v>
      </c>
      <c r="Z1060" s="8">
        <v>0.55977910757064819</v>
      </c>
      <c r="AA1060" s="8">
        <v>0.89382147789001465</v>
      </c>
      <c r="AB1060" s="8">
        <v>0.87749099731445313</v>
      </c>
      <c r="AC1060" s="8">
        <v>0.80209875106811523</v>
      </c>
      <c r="AD1060" s="8">
        <v>0.53653913736343384</v>
      </c>
      <c r="AE1060" s="8">
        <v>0.81133317947387695</v>
      </c>
      <c r="AF1060" s="8">
        <v>0.88397234678268433</v>
      </c>
      <c r="AG1060" s="8">
        <v>0.88474661111831665</v>
      </c>
      <c r="AH1060" s="8">
        <v>1.7888413742184639E-2</v>
      </c>
      <c r="AI1060" s="8">
        <v>0.1657569408416748</v>
      </c>
      <c r="AJ1060" s="8">
        <v>0.25195321440696716</v>
      </c>
      <c r="AK1060" s="8">
        <v>0.22311405837535858</v>
      </c>
      <c r="AL1060" s="8">
        <v>0.10374994575977325</v>
      </c>
      <c r="AM1060" s="8">
        <v>4.9444954842329025E-2</v>
      </c>
      <c r="AN1060" s="8">
        <v>0.1391303539276123</v>
      </c>
      <c r="AO1060" s="8">
        <v>5.1659338176250458E-2</v>
      </c>
      <c r="AP1060" s="8">
        <v>-1.1642518043518066</v>
      </c>
      <c r="AQ1060" s="8"/>
      <c r="AR1060" s="8"/>
      <c r="AS1060" s="7">
        <v>1.1466257875209911</v>
      </c>
      <c r="AT1060" s="7">
        <v>1.7103951302756166</v>
      </c>
      <c r="AU1060" s="7">
        <v>2.2710849824426602</v>
      </c>
      <c r="AV1060" s="7">
        <v>2.3150988624992062</v>
      </c>
      <c r="AW1060" s="7">
        <v>-0.2564736915536085</v>
      </c>
      <c r="AX1060" s="7">
        <v>0.35703955955521888</v>
      </c>
      <c r="AY1060" s="7">
        <v>0.95334888279845209</v>
      </c>
      <c r="AZ1060" s="7">
        <v>1.1350659374995264</v>
      </c>
      <c r="BA1060" s="7">
        <v>-1.4727449464759306</v>
      </c>
      <c r="BB1060" s="7">
        <v>-0.99915442150112344</v>
      </c>
      <c r="BC1060" s="7">
        <v>-1.4609406895598513</v>
      </c>
      <c r="BD1060" s="7">
        <v>-0.8725488475729104</v>
      </c>
      <c r="BE1060" s="7">
        <v>0.19681672086211885</v>
      </c>
      <c r="BF1060" s="7">
        <v>0.60764937012592224</v>
      </c>
      <c r="BG1060" s="7">
        <v>-50</v>
      </c>
      <c r="BH1060" s="7">
        <v>-44.351734023967154</v>
      </c>
      <c r="BI1060" s="7">
        <v>-50</v>
      </c>
      <c r="BJ1060" s="7">
        <v>-38.250709231893424</v>
      </c>
      <c r="BK1060" s="7">
        <v>-28.835618983751615</v>
      </c>
      <c r="BL1060" s="7">
        <v>-8.0527706621507136</v>
      </c>
      <c r="BM1060" s="7">
        <v>-36.58180548362715</v>
      </c>
      <c r="BN1060" s="7">
        <v>147.65258339942349</v>
      </c>
      <c r="BO1060" s="7">
        <v>139.40212108091376</v>
      </c>
      <c r="BP1060" s="7">
        <v>165.74755851420014</v>
      </c>
      <c r="BQ1060" s="7">
        <v>133.51029163713923</v>
      </c>
      <c r="BR1060" s="7">
        <v>124.41803126608418</v>
      </c>
      <c r="BS1060" s="7">
        <v>104.34779686451442</v>
      </c>
      <c r="BT1060" s="7" t="s">
        <v>220</v>
      </c>
      <c r="BU1060" s="7" t="s">
        <v>221</v>
      </c>
      <c r="BV1060" s="7">
        <v>10.166666984558105</v>
      </c>
      <c r="BW1060" s="7" t="s">
        <v>345</v>
      </c>
      <c r="BX1060" s="9">
        <v>1.2999999523162842</v>
      </c>
      <c r="BY1060" s="7" t="s">
        <v>231</v>
      </c>
      <c r="BZ1060" s="7" t="s">
        <v>214</v>
      </c>
      <c r="CA1060" s="25">
        <v>0</v>
      </c>
      <c r="CB1060" s="25">
        <v>0</v>
      </c>
      <c r="CC1060" s="25">
        <v>0</v>
      </c>
    </row>
    <row r="1061" spans="1:81" x14ac:dyDescent="0.25">
      <c r="A1061" s="7">
        <v>513</v>
      </c>
      <c r="B1061" s="7">
        <v>44657</v>
      </c>
      <c r="C1061" s="7" t="s">
        <v>1532</v>
      </c>
      <c r="D1061" s="7" t="s">
        <v>1533</v>
      </c>
      <c r="E1061" s="7" t="s">
        <v>1533</v>
      </c>
      <c r="F1061" s="7" t="s">
        <v>266</v>
      </c>
      <c r="G1061" s="7">
        <v>3</v>
      </c>
      <c r="H1061" s="7" t="s">
        <v>345</v>
      </c>
      <c r="I1061" s="8">
        <v>10.5</v>
      </c>
      <c r="J1061" s="7" t="s">
        <v>379</v>
      </c>
      <c r="K1061" s="8">
        <v>99.881996154785156</v>
      </c>
      <c r="L1061" s="8">
        <v>3.1314671039581299</v>
      </c>
      <c r="M1061" s="7" t="s">
        <v>447</v>
      </c>
      <c r="N1061" s="7" t="s">
        <v>591</v>
      </c>
      <c r="O1061" s="7" t="s">
        <v>374</v>
      </c>
      <c r="P1061" s="7" t="s">
        <v>269</v>
      </c>
      <c r="Q1061" s="7" t="s">
        <v>1534</v>
      </c>
      <c r="R1061" s="7" t="s">
        <v>291</v>
      </c>
      <c r="T1061" s="8">
        <v>0.93019551038742065</v>
      </c>
      <c r="U1061" s="8">
        <v>0.92136788368225098</v>
      </c>
      <c r="V1061" s="8">
        <v>0.90975052118301392</v>
      </c>
      <c r="W1061" s="8">
        <v>0.72525990009307861</v>
      </c>
      <c r="X1061" s="8">
        <v>0.43997976183891296</v>
      </c>
      <c r="Y1061" s="8">
        <v>0.89557850360870361</v>
      </c>
      <c r="Z1061" s="8">
        <v>0.79017001390457153</v>
      </c>
      <c r="AA1061" s="8">
        <v>0.93525910377502441</v>
      </c>
      <c r="AB1061" s="8">
        <v>0.96152496337890625</v>
      </c>
      <c r="AC1061" s="8">
        <v>0.95564597845077515</v>
      </c>
      <c r="AD1061" s="8">
        <v>0.85495811700820923</v>
      </c>
      <c r="AE1061" s="8">
        <v>0.7851259708404541</v>
      </c>
      <c r="AF1061" s="8">
        <v>0.95388346910476685</v>
      </c>
      <c r="AG1061" s="8">
        <v>0.87332648038864136</v>
      </c>
      <c r="AH1061" s="8">
        <v>5.1455888897180557E-2</v>
      </c>
      <c r="AI1061" s="8">
        <v>0.57187020778656006</v>
      </c>
      <c r="AJ1061" s="8">
        <v>0.860190749168396</v>
      </c>
      <c r="AK1061" s="8">
        <v>0.73502653837203979</v>
      </c>
      <c r="AL1061" s="8">
        <v>0.32553979754447937</v>
      </c>
      <c r="AM1061" s="8">
        <v>0.13695122301578522</v>
      </c>
      <c r="AN1061" s="8">
        <v>0.49857199192047119</v>
      </c>
      <c r="AO1061" s="8">
        <v>0.20975674688816071</v>
      </c>
      <c r="AP1061" s="8">
        <v>5.7013928890228271E-2</v>
      </c>
      <c r="AQ1061" s="8"/>
      <c r="AR1061" s="8"/>
      <c r="AS1061" s="8">
        <v>0.32809168990851428</v>
      </c>
      <c r="AT1061" s="8">
        <v>0.20695631887640695</v>
      </c>
      <c r="AU1061" s="8">
        <v>0.76835375568552122</v>
      </c>
      <c r="AV1061" s="8">
        <v>0.76353157840121288</v>
      </c>
      <c r="AW1061" s="8">
        <v>1.5787688949180809</v>
      </c>
      <c r="AX1061" s="8">
        <v>1.2303092193527385</v>
      </c>
      <c r="AY1061" s="8">
        <v>1.30016435147792</v>
      </c>
      <c r="AZ1061" s="8">
        <v>1.3266033420531598</v>
      </c>
      <c r="BA1061" s="8">
        <v>0.43219484260190227</v>
      </c>
      <c r="BB1061" s="8">
        <v>0.6676451380439522</v>
      </c>
      <c r="BC1061" s="8">
        <v>0.64808925664105321</v>
      </c>
      <c r="BD1061" s="8">
        <v>0.96290399798826287</v>
      </c>
      <c r="BE1061" s="8">
        <v>0.84261046520549865</v>
      </c>
      <c r="BF1061" s="8">
        <v>0.8596582657859555</v>
      </c>
      <c r="BG1061" s="8">
        <v>-47.82702497315853</v>
      </c>
      <c r="BH1061" s="8">
        <v>-29.991825217733751</v>
      </c>
      <c r="BI1061" s="8">
        <v>-33.867960984267334</v>
      </c>
      <c r="BJ1061" s="8">
        <v>-6.6419110357904358</v>
      </c>
      <c r="BK1061" s="8">
        <v>-26.652269304959574</v>
      </c>
      <c r="BL1061" s="8">
        <v>-5.4836081461366923</v>
      </c>
      <c r="BM1061" s="8">
        <v>-25.077433277007717</v>
      </c>
      <c r="BN1061" s="8">
        <v>147.65258339942349</v>
      </c>
      <c r="BO1061" s="8">
        <v>129.83842986551187</v>
      </c>
      <c r="BP1061" s="8">
        <v>133.70999164279519</v>
      </c>
      <c r="BQ1061" s="8">
        <v>106.51606948015761</v>
      </c>
      <c r="BR1061" s="8">
        <v>126.50281475712787</v>
      </c>
      <c r="BS1061" s="8">
        <v>105.35913343245289</v>
      </c>
      <c r="BT1061" s="7" t="s">
        <v>382</v>
      </c>
      <c r="BU1061" s="7" t="s">
        <v>383</v>
      </c>
      <c r="BV1061" s="7">
        <v>9.8333330154418945</v>
      </c>
      <c r="BW1061" s="7" t="s">
        <v>213</v>
      </c>
      <c r="BX1061" s="9">
        <v>2.4500000476837158</v>
      </c>
      <c r="BY1061" s="7" t="s">
        <v>591</v>
      </c>
      <c r="BZ1061" s="7" t="s">
        <v>214</v>
      </c>
      <c r="CA1061" s="25">
        <v>1</v>
      </c>
      <c r="CB1061" s="25">
        <v>1</v>
      </c>
      <c r="CC1061" s="25">
        <v>2</v>
      </c>
    </row>
    <row r="1062" spans="1:81" x14ac:dyDescent="0.25">
      <c r="A1062" s="7">
        <v>513</v>
      </c>
      <c r="B1062" s="7">
        <v>44657</v>
      </c>
      <c r="C1062" s="7" t="s">
        <v>1535</v>
      </c>
      <c r="D1062" s="7" t="s">
        <v>1536</v>
      </c>
      <c r="E1062" s="7" t="s">
        <v>1536</v>
      </c>
      <c r="F1062" s="7" t="s">
        <v>266</v>
      </c>
      <c r="G1062" s="7">
        <v>2</v>
      </c>
      <c r="H1062" s="7" t="s">
        <v>345</v>
      </c>
      <c r="I1062" s="8">
        <v>10.5</v>
      </c>
      <c r="J1062" s="7" t="s">
        <v>214</v>
      </c>
      <c r="K1062" s="8">
        <v>111.13661956787109</v>
      </c>
      <c r="L1062" s="8">
        <v>27.805599212646484</v>
      </c>
      <c r="M1062" s="7" t="s">
        <v>447</v>
      </c>
      <c r="N1062" s="7" t="s">
        <v>591</v>
      </c>
      <c r="O1062" s="7" t="s">
        <v>374</v>
      </c>
      <c r="P1062" s="7" t="s">
        <v>269</v>
      </c>
      <c r="Q1062" s="7" t="s">
        <v>1537</v>
      </c>
      <c r="R1062" s="7" t="s">
        <v>291</v>
      </c>
      <c r="T1062" s="8">
        <v>0.86151742935180664</v>
      </c>
      <c r="U1062" s="8">
        <v>0.85632508993148804</v>
      </c>
      <c r="V1062" s="8">
        <v>0.85121381282806396</v>
      </c>
      <c r="W1062" s="8">
        <v>0.68435287475585938</v>
      </c>
      <c r="X1062" s="8">
        <v>0.43055301904678345</v>
      </c>
      <c r="Y1062" s="8">
        <v>0.85671055316925049</v>
      </c>
      <c r="Z1062" s="8">
        <v>0.74981790781021118</v>
      </c>
      <c r="AA1062" s="8">
        <v>0.96851170063018799</v>
      </c>
      <c r="AB1062" s="8">
        <v>0.96319210529327393</v>
      </c>
      <c r="AC1062" s="8">
        <v>0.96690714359283447</v>
      </c>
      <c r="AD1062" s="8">
        <v>0.8495638370513916</v>
      </c>
      <c r="AE1062" s="8">
        <v>0.80695945024490356</v>
      </c>
      <c r="AF1062" s="8">
        <v>0.95941567420959473</v>
      </c>
      <c r="AG1062" s="8">
        <v>0.89136064052581787</v>
      </c>
      <c r="AH1062" s="8">
        <v>3.5848472267389297E-2</v>
      </c>
      <c r="AI1062" s="8">
        <v>0.36899703741073608</v>
      </c>
      <c r="AJ1062" s="8">
        <v>0.55697530508041382</v>
      </c>
      <c r="AK1062" s="8">
        <v>0.47913169860839844</v>
      </c>
      <c r="AL1062" s="8">
        <v>0.21400606632232666</v>
      </c>
      <c r="AM1062" s="8">
        <v>9.3367427587509155E-2</v>
      </c>
      <c r="AN1062" s="8">
        <v>0.33227211236953735</v>
      </c>
      <c r="AO1062" s="8">
        <v>0.13867135345935822</v>
      </c>
      <c r="AP1062" s="8">
        <v>-0.36074733734130859</v>
      </c>
      <c r="AQ1062" s="8"/>
      <c r="AR1062" s="8"/>
      <c r="AS1062" s="8">
        <v>-0.23277342121467748</v>
      </c>
      <c r="AT1062" s="8">
        <v>-0.6113524496392716</v>
      </c>
      <c r="AU1062" s="8">
        <v>0.48451335150920644</v>
      </c>
      <c r="AV1062" s="8">
        <v>0.5153595878900652</v>
      </c>
      <c r="AW1062" s="8">
        <v>1.2813874212655452</v>
      </c>
      <c r="AX1062" s="8">
        <v>1.471789566176116</v>
      </c>
      <c r="AY1062" s="8">
        <v>1.0174189859851956</v>
      </c>
      <c r="AZ1062" s="8">
        <v>1.8378835072975279</v>
      </c>
      <c r="BA1062" s="8">
        <v>-0.16515816135799621</v>
      </c>
      <c r="BB1062" s="8">
        <v>9.59952340094294E-2</v>
      </c>
      <c r="BC1062" s="8">
        <v>0.23243344056557258</v>
      </c>
      <c r="BD1062" s="8">
        <v>0.76277325935708251</v>
      </c>
      <c r="BE1062" s="8">
        <v>0.43630360279214103</v>
      </c>
      <c r="BF1062" s="8">
        <v>0.67874145084849147</v>
      </c>
      <c r="BG1062" s="7">
        <v>-32.856824306458336</v>
      </c>
      <c r="BH1062" s="7">
        <v>-16.827766014800901</v>
      </c>
      <c r="BI1062" s="7">
        <v>-20.311371861673859</v>
      </c>
      <c r="BJ1062" s="7">
        <v>4.1575406069389347</v>
      </c>
      <c r="BK1062" s="7">
        <v>-13.82640145885726</v>
      </c>
      <c r="BL1062" s="7">
        <v>5.1985440603489756</v>
      </c>
      <c r="BM1062" s="7">
        <v>-12.411046495750407</v>
      </c>
      <c r="BN1062" s="7">
        <v>147.65258339942349</v>
      </c>
      <c r="BO1062" s="7">
        <v>129.83842986551187</v>
      </c>
      <c r="BP1062" s="7">
        <v>133.70999164279519</v>
      </c>
      <c r="BQ1062" s="7">
        <v>106.51606948015761</v>
      </c>
      <c r="BR1062" s="7">
        <v>126.50281475712787</v>
      </c>
      <c r="BS1062" s="7">
        <v>105.35913343245289</v>
      </c>
      <c r="BT1062" s="7" t="s">
        <v>382</v>
      </c>
      <c r="BU1062" s="7" t="s">
        <v>383</v>
      </c>
      <c r="BV1062" s="7">
        <v>9.8333330154418945</v>
      </c>
      <c r="BW1062" s="7" t="s">
        <v>213</v>
      </c>
      <c r="BX1062" s="9">
        <v>2.4500000476837158</v>
      </c>
      <c r="BY1062" s="7" t="s">
        <v>591</v>
      </c>
      <c r="BZ1062" s="7" t="s">
        <v>214</v>
      </c>
      <c r="CA1062" s="25">
        <v>0</v>
      </c>
      <c r="CB1062" s="25">
        <v>0</v>
      </c>
      <c r="CC1062" s="25">
        <v>0</v>
      </c>
    </row>
    <row r="1063" spans="1:81" x14ac:dyDescent="0.25">
      <c r="A1063" s="7">
        <v>513</v>
      </c>
      <c r="B1063" s="7">
        <v>44657</v>
      </c>
      <c r="C1063" s="7" t="s">
        <v>1538</v>
      </c>
      <c r="D1063" s="7" t="s">
        <v>1539</v>
      </c>
      <c r="E1063" s="7" t="s">
        <v>1539</v>
      </c>
      <c r="F1063" s="7" t="s">
        <v>643</v>
      </c>
      <c r="H1063" s="7" t="s">
        <v>224</v>
      </c>
      <c r="I1063" s="8">
        <v>24.5</v>
      </c>
      <c r="J1063" s="7" t="s">
        <v>214</v>
      </c>
      <c r="K1063" s="8">
        <v>5179.04833984375</v>
      </c>
      <c r="L1063" s="8">
        <v>5.815925121307373</v>
      </c>
      <c r="M1063" s="7" t="s">
        <v>429</v>
      </c>
      <c r="N1063" s="7" t="s">
        <v>214</v>
      </c>
      <c r="O1063" s="7" t="s">
        <v>214</v>
      </c>
      <c r="P1063" s="7" t="s">
        <v>257</v>
      </c>
      <c r="Q1063" s="7" t="s">
        <v>1540</v>
      </c>
      <c r="R1063" s="7" t="s">
        <v>286</v>
      </c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>
        <v>4.8528878251826519</v>
      </c>
      <c r="AT1063" s="8">
        <v>3.3878477259674504</v>
      </c>
      <c r="AU1063" s="8">
        <v>4.8647971934884717</v>
      </c>
      <c r="AV1063" s="8">
        <v>3.3917887498672821</v>
      </c>
      <c r="AW1063" s="8">
        <v>2.4551663180642191</v>
      </c>
      <c r="AX1063" s="8">
        <v>3.0435892862507896</v>
      </c>
      <c r="AY1063" s="8">
        <v>4.8647971934884717</v>
      </c>
      <c r="AZ1063" s="8">
        <v>3.3917887498672821</v>
      </c>
      <c r="BA1063" s="8">
        <v>-5.9387329831273324E-2</v>
      </c>
      <c r="BB1063" s="8">
        <v>0.16954799145950772</v>
      </c>
      <c r="BC1063" s="8">
        <v>-5.9387329831273324E-2</v>
      </c>
      <c r="BD1063" s="8">
        <v>0.16954799145950772</v>
      </c>
      <c r="BE1063" s="8">
        <v>2.8198123117602107</v>
      </c>
      <c r="BF1063" s="8">
        <v>2.2590184158119704</v>
      </c>
      <c r="BT1063" s="7" t="s">
        <v>352</v>
      </c>
      <c r="BU1063" s="7" t="s">
        <v>353</v>
      </c>
      <c r="BV1063" s="7">
        <v>21.5</v>
      </c>
      <c r="BW1063" s="7" t="s">
        <v>837</v>
      </c>
      <c r="BX1063" s="9">
        <v>0</v>
      </c>
      <c r="BY1063" s="7" t="s">
        <v>214</v>
      </c>
      <c r="BZ1063" s="7" t="s">
        <v>214</v>
      </c>
      <c r="CA1063" s="25">
        <v>0</v>
      </c>
      <c r="CB1063" s="25">
        <v>0</v>
      </c>
      <c r="CC1063" s="25">
        <v>0</v>
      </c>
    </row>
    <row r="1064" spans="1:81" x14ac:dyDescent="0.25">
      <c r="A1064" s="7">
        <v>513</v>
      </c>
      <c r="B1064" s="7">
        <v>44657</v>
      </c>
      <c r="C1064" s="7" t="s">
        <v>1542</v>
      </c>
      <c r="D1064" s="7" t="s">
        <v>1542</v>
      </c>
      <c r="E1064" s="7" t="s">
        <v>1542</v>
      </c>
      <c r="F1064" s="7" t="s">
        <v>409</v>
      </c>
      <c r="H1064" s="7" t="s">
        <v>224</v>
      </c>
      <c r="I1064" s="8">
        <v>24.5</v>
      </c>
      <c r="J1064" s="7" t="s">
        <v>214</v>
      </c>
      <c r="K1064" s="8">
        <v>31.389057159423828</v>
      </c>
      <c r="L1064" s="8">
        <v>4.6276602745056152</v>
      </c>
      <c r="M1064" s="7" t="s">
        <v>349</v>
      </c>
      <c r="N1064" s="7" t="s">
        <v>214</v>
      </c>
      <c r="O1064" s="7" t="s">
        <v>350</v>
      </c>
      <c r="P1064" s="7" t="s">
        <v>217</v>
      </c>
      <c r="Q1064" s="7" t="s">
        <v>1543</v>
      </c>
      <c r="R1064" s="7" t="s">
        <v>242</v>
      </c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7">
        <v>0.75388962310000096</v>
      </c>
      <c r="AT1064" s="7">
        <v>2.3165271667528633</v>
      </c>
      <c r="AU1064" s="7">
        <v>-1.6813410274074427</v>
      </c>
      <c r="AV1064" s="7">
        <v>-0.95352354728982358</v>
      </c>
      <c r="AW1064" s="7">
        <v>1.4808192573597367</v>
      </c>
      <c r="AX1064" s="7">
        <v>1.9012496404602555</v>
      </c>
      <c r="AY1064" s="7">
        <v>0.85421645967122017</v>
      </c>
      <c r="AZ1064" s="7">
        <v>1.1489036313624303</v>
      </c>
      <c r="BA1064" s="7">
        <v>-0.44086893149561041</v>
      </c>
      <c r="BB1064" s="7">
        <v>0.25655701014793963</v>
      </c>
      <c r="BC1064" s="7">
        <v>0.69069431502961154</v>
      </c>
      <c r="BD1064" s="7">
        <v>1.578064959763692</v>
      </c>
      <c r="BE1064" s="7">
        <v>0.27623494937625265</v>
      </c>
      <c r="BF1064" s="7">
        <v>1.0412964768662263</v>
      </c>
      <c r="BT1064" s="7" t="s">
        <v>214</v>
      </c>
      <c r="BU1064" s="7" t="s">
        <v>214</v>
      </c>
      <c r="BV1064" s="7">
        <v>6.5</v>
      </c>
      <c r="BW1064" s="7" t="s">
        <v>402</v>
      </c>
      <c r="BX1064" s="9">
        <v>0</v>
      </c>
      <c r="BY1064" s="7" t="s">
        <v>214</v>
      </c>
      <c r="BZ1064" s="7" t="s">
        <v>214</v>
      </c>
      <c r="CA1064" s="25">
        <v>0</v>
      </c>
      <c r="CB1064" s="25">
        <v>0</v>
      </c>
      <c r="CC1064" s="25">
        <v>0</v>
      </c>
    </row>
    <row r="1065" spans="1:81" x14ac:dyDescent="0.25">
      <c r="A1065" s="7">
        <v>513</v>
      </c>
      <c r="B1065" s="7">
        <v>44657</v>
      </c>
      <c r="C1065" s="7" t="s">
        <v>16920</v>
      </c>
      <c r="D1065" s="7" t="s">
        <v>16921</v>
      </c>
      <c r="E1065" s="7" t="s">
        <v>16921</v>
      </c>
      <c r="F1065" s="7" t="s">
        <v>254</v>
      </c>
      <c r="H1065" s="7" t="s">
        <v>224</v>
      </c>
      <c r="I1065" s="8">
        <v>24.5</v>
      </c>
      <c r="J1065" s="7" t="s">
        <v>214</v>
      </c>
      <c r="K1065" s="8">
        <v>67.733314514160156</v>
      </c>
      <c r="L1065" s="8">
        <v>4.156099796295166</v>
      </c>
      <c r="M1065" s="7" t="s">
        <v>349</v>
      </c>
      <c r="N1065" s="7" t="s">
        <v>214</v>
      </c>
      <c r="O1065" s="7" t="s">
        <v>358</v>
      </c>
      <c r="P1065" s="7" t="s">
        <v>410</v>
      </c>
      <c r="Q1065" s="7" t="s">
        <v>16922</v>
      </c>
      <c r="R1065" s="7" t="s">
        <v>242</v>
      </c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>
        <v>0.83113166951012585</v>
      </c>
      <c r="AT1065" s="8">
        <v>2.1115042144319798</v>
      </c>
      <c r="AU1065" s="8">
        <v>-1.0716072132915471</v>
      </c>
      <c r="AV1065" s="8">
        <v>-0.65982696421005704</v>
      </c>
      <c r="AW1065" s="8">
        <v>1.6974429445859209</v>
      </c>
      <c r="AX1065" s="8">
        <v>1.8627437367301902</v>
      </c>
      <c r="AY1065" s="8">
        <v>-0.56503543572775139</v>
      </c>
      <c r="AZ1065" s="8">
        <v>-0.20491701306151147</v>
      </c>
      <c r="BA1065" s="8">
        <v>-0.21149872252500143</v>
      </c>
      <c r="BB1065" s="8">
        <v>0.25521743045490231</v>
      </c>
      <c r="BC1065" s="8">
        <v>-0.53613651253548511</v>
      </c>
      <c r="BD1065" s="8">
        <v>-0.20287976909801</v>
      </c>
      <c r="BE1065" s="8">
        <v>2.4049455002710291E-2</v>
      </c>
      <c r="BF1065" s="8">
        <v>0.52697360587458231</v>
      </c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7" t="s">
        <v>352</v>
      </c>
      <c r="BU1065" s="7" t="s">
        <v>353</v>
      </c>
      <c r="BV1065" s="7">
        <v>7</v>
      </c>
      <c r="BW1065" s="7" t="s">
        <v>354</v>
      </c>
      <c r="BX1065" s="9">
        <v>0</v>
      </c>
      <c r="BY1065" s="7" t="s">
        <v>214</v>
      </c>
      <c r="BZ1065" s="7" t="s">
        <v>214</v>
      </c>
      <c r="CA1065" s="25">
        <v>0</v>
      </c>
      <c r="CB1065" s="25">
        <v>0</v>
      </c>
      <c r="CC1065" s="25">
        <v>0</v>
      </c>
    </row>
    <row r="1066" spans="1:81" x14ac:dyDescent="0.25">
      <c r="A1066" s="7">
        <v>513</v>
      </c>
      <c r="B1066" s="7">
        <v>44657</v>
      </c>
      <c r="C1066" s="7" t="s">
        <v>1544</v>
      </c>
      <c r="D1066" s="7" t="s">
        <v>1544</v>
      </c>
      <c r="E1066" s="7" t="s">
        <v>1544</v>
      </c>
      <c r="F1066" s="7" t="s">
        <v>254</v>
      </c>
      <c r="H1066" s="7" t="s">
        <v>224</v>
      </c>
      <c r="I1066" s="8">
        <v>24.5</v>
      </c>
      <c r="J1066" s="7" t="s">
        <v>214</v>
      </c>
      <c r="K1066" s="8">
        <v>167.60470581054688</v>
      </c>
      <c r="L1066" s="8">
        <v>1.6181000471115112</v>
      </c>
      <c r="M1066" s="7" t="s">
        <v>361</v>
      </c>
      <c r="N1066" s="7" t="s">
        <v>214</v>
      </c>
      <c r="O1066" s="7" t="s">
        <v>343</v>
      </c>
      <c r="P1066" s="7" t="s">
        <v>410</v>
      </c>
      <c r="Q1066" s="7" t="s">
        <v>1545</v>
      </c>
      <c r="R1066" s="7" t="s">
        <v>242</v>
      </c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>
        <v>0.44455195784025131</v>
      </c>
      <c r="AT1066" s="8">
        <v>1.9929981085038144</v>
      </c>
      <c r="AU1066" s="8">
        <v>2.4451936236072056</v>
      </c>
      <c r="AV1066" s="8">
        <v>1.9325307754548036</v>
      </c>
      <c r="AW1066" s="8">
        <v>1.3645765866065869</v>
      </c>
      <c r="AX1066" s="8">
        <v>1.8271833440513885</v>
      </c>
      <c r="AY1066" s="8">
        <v>2.5634380522683275</v>
      </c>
      <c r="AZ1066" s="8">
        <v>2.4601592340192919</v>
      </c>
      <c r="BA1066" s="8">
        <v>1.9413998215180679</v>
      </c>
      <c r="BB1066" s="8">
        <v>2.0562983561667121</v>
      </c>
      <c r="BC1066" s="8">
        <v>1.9413998215180679</v>
      </c>
      <c r="BD1066" s="8">
        <v>2.0562983561667121</v>
      </c>
      <c r="BE1066" s="8">
        <v>1.7834266438930848</v>
      </c>
      <c r="BF1066" s="8">
        <v>2.0542446957271205</v>
      </c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7" t="s">
        <v>352</v>
      </c>
      <c r="BU1066" s="7" t="s">
        <v>353</v>
      </c>
      <c r="BV1066" s="7">
        <v>8.5</v>
      </c>
      <c r="BW1066" s="7" t="s">
        <v>222</v>
      </c>
      <c r="BX1066" s="9">
        <v>0</v>
      </c>
      <c r="BY1066" s="7" t="s">
        <v>214</v>
      </c>
      <c r="BZ1066" s="7" t="s">
        <v>214</v>
      </c>
      <c r="CA1066" s="25">
        <v>0</v>
      </c>
      <c r="CB1066" s="25">
        <v>0</v>
      </c>
      <c r="CC1066" s="25">
        <v>0</v>
      </c>
    </row>
    <row r="1067" spans="1:81" x14ac:dyDescent="0.25">
      <c r="A1067" s="7">
        <v>513</v>
      </c>
      <c r="B1067" s="7">
        <v>44657</v>
      </c>
      <c r="C1067" s="7" t="s">
        <v>18447</v>
      </c>
      <c r="D1067" s="7" t="s">
        <v>18447</v>
      </c>
      <c r="E1067" s="7" t="s">
        <v>18447</v>
      </c>
      <c r="F1067" s="7" t="s">
        <v>266</v>
      </c>
      <c r="H1067" s="7" t="s">
        <v>224</v>
      </c>
      <c r="I1067" s="8">
        <v>24.5</v>
      </c>
      <c r="J1067" s="7" t="s">
        <v>214</v>
      </c>
      <c r="K1067" s="8">
        <v>133.11872863769531</v>
      </c>
      <c r="L1067" s="8">
        <v>3.9739639759063721</v>
      </c>
      <c r="M1067" s="7" t="s">
        <v>349</v>
      </c>
      <c r="N1067" s="7" t="s">
        <v>214</v>
      </c>
      <c r="O1067" s="7" t="s">
        <v>214</v>
      </c>
      <c r="P1067" s="7" t="s">
        <v>269</v>
      </c>
      <c r="Q1067" s="7" t="s">
        <v>18552</v>
      </c>
      <c r="R1067" s="7" t="s">
        <v>242</v>
      </c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7" t="s">
        <v>352</v>
      </c>
      <c r="BU1067" s="7" t="s">
        <v>353</v>
      </c>
      <c r="BV1067" s="7">
        <v>11.5</v>
      </c>
      <c r="BW1067" s="7" t="s">
        <v>255</v>
      </c>
      <c r="BX1067" s="9">
        <v>0</v>
      </c>
      <c r="BY1067" s="7" t="s">
        <v>214</v>
      </c>
      <c r="BZ1067" s="7" t="s">
        <v>214</v>
      </c>
      <c r="CA1067" s="25">
        <v>0</v>
      </c>
      <c r="CB1067" s="25">
        <v>0</v>
      </c>
      <c r="CC1067" s="25">
        <v>0</v>
      </c>
    </row>
    <row r="1068" spans="1:81" x14ac:dyDescent="0.25">
      <c r="A1068" s="7">
        <v>513</v>
      </c>
      <c r="B1068" s="7">
        <v>44657</v>
      </c>
      <c r="C1068" s="7" t="s">
        <v>1546</v>
      </c>
      <c r="D1068" s="7" t="s">
        <v>1547</v>
      </c>
      <c r="E1068" s="7" t="s">
        <v>1547</v>
      </c>
      <c r="F1068" s="7" t="s">
        <v>212</v>
      </c>
      <c r="H1068" s="7" t="s">
        <v>224</v>
      </c>
      <c r="I1068" s="8">
        <v>24.5</v>
      </c>
      <c r="J1068" s="7" t="s">
        <v>214</v>
      </c>
      <c r="K1068" s="8">
        <v>81.53314208984375</v>
      </c>
      <c r="L1068" s="8">
        <v>4.9501471519470215</v>
      </c>
      <c r="M1068" s="7" t="s">
        <v>349</v>
      </c>
      <c r="N1068" s="7" t="s">
        <v>214</v>
      </c>
      <c r="O1068" s="7" t="s">
        <v>358</v>
      </c>
      <c r="P1068" s="7" t="s">
        <v>217</v>
      </c>
      <c r="Q1068" s="7" t="s">
        <v>1548</v>
      </c>
      <c r="R1068" s="7" t="s">
        <v>242</v>
      </c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>
        <v>0.75205712740088171</v>
      </c>
      <c r="AT1068" s="8">
        <v>2.3039557350168147</v>
      </c>
      <c r="AU1068" s="8">
        <v>-1.474589890958049</v>
      </c>
      <c r="AV1068" s="8">
        <v>-0.76785313824828072</v>
      </c>
      <c r="AW1068" s="8">
        <v>1.4837827376543749</v>
      </c>
      <c r="AX1068" s="8">
        <v>1.9194733847370651</v>
      </c>
      <c r="AY1068" s="8">
        <v>-1.2645065336612542</v>
      </c>
      <c r="AZ1068" s="8">
        <v>-0.59676862784893747</v>
      </c>
      <c r="BA1068" s="8">
        <v>-0.44070444624973015</v>
      </c>
      <c r="BB1068" s="8">
        <v>0.25678771378131315</v>
      </c>
      <c r="BC1068" s="8">
        <v>-0.85214080180142648</v>
      </c>
      <c r="BD1068" s="8">
        <v>-0.29262678787679208</v>
      </c>
      <c r="BE1068" s="8">
        <v>-0.29935030126920054</v>
      </c>
      <c r="BF1068" s="8">
        <v>0.47049471326019715</v>
      </c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7" t="s">
        <v>352</v>
      </c>
      <c r="BU1068" s="7" t="s">
        <v>353</v>
      </c>
      <c r="BV1068" s="7">
        <v>7.1666665077209473</v>
      </c>
      <c r="BW1068" s="7" t="s">
        <v>354</v>
      </c>
      <c r="BX1068" s="9">
        <v>0</v>
      </c>
      <c r="BY1068" s="7" t="s">
        <v>214</v>
      </c>
      <c r="BZ1068" s="7" t="s">
        <v>214</v>
      </c>
      <c r="CA1068" s="25">
        <v>0</v>
      </c>
      <c r="CB1068" s="25">
        <v>0</v>
      </c>
      <c r="CC1068" s="25">
        <v>0</v>
      </c>
    </row>
    <row r="1069" spans="1:81" x14ac:dyDescent="0.25">
      <c r="A1069" s="7">
        <v>513</v>
      </c>
      <c r="B1069" s="7">
        <v>44657</v>
      </c>
      <c r="C1069" s="7" t="s">
        <v>1549</v>
      </c>
      <c r="D1069" s="7" t="s">
        <v>1550</v>
      </c>
      <c r="E1069" s="7" t="s">
        <v>214</v>
      </c>
      <c r="F1069" s="7" t="s">
        <v>409</v>
      </c>
      <c r="H1069" s="7" t="s">
        <v>224</v>
      </c>
      <c r="I1069" s="8">
        <v>24.5</v>
      </c>
      <c r="J1069" s="7" t="s">
        <v>214</v>
      </c>
      <c r="K1069" s="8">
        <v>328.17510986328125</v>
      </c>
      <c r="L1069" s="8">
        <v>1.4757000207901001</v>
      </c>
      <c r="M1069" s="7" t="s">
        <v>349</v>
      </c>
      <c r="N1069" s="7" t="s">
        <v>214</v>
      </c>
      <c r="O1069" s="7" t="s">
        <v>214</v>
      </c>
      <c r="P1069" s="7" t="s">
        <v>217</v>
      </c>
      <c r="Q1069" s="7" t="s">
        <v>1551</v>
      </c>
      <c r="R1069" s="7" t="s">
        <v>242</v>
      </c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>
        <v>0.52539237639076619</v>
      </c>
      <c r="AT1069" s="8">
        <v>2.1194721989948393</v>
      </c>
      <c r="AU1069" s="8">
        <v>-1.6929684182323941</v>
      </c>
      <c r="AV1069" s="8">
        <v>-0.96347659599420143</v>
      </c>
      <c r="AW1069" s="8">
        <v>1.4054711728281755</v>
      </c>
      <c r="AX1069" s="8">
        <v>1.8350765247215235</v>
      </c>
      <c r="AY1069" s="8">
        <v>0.66646683419391661</v>
      </c>
      <c r="AZ1069" s="8">
        <v>1.0093873822962127</v>
      </c>
      <c r="BA1069" s="8">
        <v>-0.44295566474620646</v>
      </c>
      <c r="BB1069" s="8">
        <v>0.25429850833274381</v>
      </c>
      <c r="BC1069" s="8">
        <v>0.64728595815567602</v>
      </c>
      <c r="BD1069" s="8">
        <v>1.3450953607384277</v>
      </c>
      <c r="BE1069" s="8">
        <v>0.18478204309832227</v>
      </c>
      <c r="BF1069" s="8">
        <v>0.93330889651492421</v>
      </c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7" t="s">
        <v>214</v>
      </c>
      <c r="BU1069" s="7" t="s">
        <v>214</v>
      </c>
      <c r="BV1069" s="7">
        <v>24.5</v>
      </c>
      <c r="BW1069" s="7" t="s">
        <v>224</v>
      </c>
      <c r="BX1069" s="9">
        <v>0</v>
      </c>
      <c r="BY1069" s="7" t="s">
        <v>214</v>
      </c>
      <c r="BZ1069" s="7" t="s">
        <v>214</v>
      </c>
      <c r="CA1069" s="25">
        <v>2</v>
      </c>
      <c r="CB1069" s="25">
        <v>6</v>
      </c>
      <c r="CC1069" s="25">
        <v>10</v>
      </c>
    </row>
    <row r="1070" spans="1:81" x14ac:dyDescent="0.25">
      <c r="A1070" s="7">
        <v>513</v>
      </c>
      <c r="B1070" s="7">
        <v>44657</v>
      </c>
      <c r="C1070" s="7" t="s">
        <v>1552</v>
      </c>
      <c r="D1070" s="7" t="s">
        <v>1552</v>
      </c>
      <c r="E1070" s="7" t="s">
        <v>1553</v>
      </c>
      <c r="F1070" s="7" t="s">
        <v>360</v>
      </c>
      <c r="H1070" s="7" t="s">
        <v>224</v>
      </c>
      <c r="I1070" s="8">
        <v>24.5</v>
      </c>
      <c r="J1070" s="7" t="s">
        <v>214</v>
      </c>
      <c r="K1070" s="8">
        <v>99.151199340820313</v>
      </c>
      <c r="L1070" s="8">
        <v>0.78579998016357422</v>
      </c>
      <c r="M1070" s="7" t="s">
        <v>361</v>
      </c>
      <c r="N1070" s="7" t="s">
        <v>214</v>
      </c>
      <c r="O1070" s="7" t="s">
        <v>214</v>
      </c>
      <c r="P1070" s="7" t="s">
        <v>362</v>
      </c>
      <c r="Q1070" s="7" t="s">
        <v>1554</v>
      </c>
      <c r="R1070" s="7" t="s">
        <v>242</v>
      </c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>
        <v>-0.13561022930508301</v>
      </c>
      <c r="AT1070" s="8">
        <v>0.86948816375226301</v>
      </c>
      <c r="AU1070" s="8">
        <v>-0.75486931067765162</v>
      </c>
      <c r="AV1070" s="8">
        <v>-0.12259850730279495</v>
      </c>
      <c r="AW1070" s="8">
        <v>1.1735635107085141</v>
      </c>
      <c r="AX1070" s="8">
        <v>1.644166599637737</v>
      </c>
      <c r="AY1070" s="8">
        <v>-0.77746217374798743</v>
      </c>
      <c r="AZ1070" s="8">
        <v>-0.16741820553566661</v>
      </c>
      <c r="BA1070" s="8">
        <v>1.5943852007222457</v>
      </c>
      <c r="BB1070" s="8">
        <v>1.6199806182362781</v>
      </c>
      <c r="BC1070" s="8">
        <v>-7.3856100287322132E-2</v>
      </c>
      <c r="BD1070" s="8">
        <v>0.64268905556486966</v>
      </c>
      <c r="BE1070" s="8">
        <v>0.17102514956878592</v>
      </c>
      <c r="BF1070" s="8">
        <v>0.74771795405878105</v>
      </c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7" t="s">
        <v>214</v>
      </c>
      <c r="BU1070" s="7" t="s">
        <v>214</v>
      </c>
      <c r="BV1070" s="7">
        <v>24.5</v>
      </c>
      <c r="BW1070" s="7" t="s">
        <v>224</v>
      </c>
      <c r="BX1070" s="9">
        <v>0</v>
      </c>
      <c r="BY1070" s="7" t="s">
        <v>214</v>
      </c>
      <c r="BZ1070" s="7" t="s">
        <v>214</v>
      </c>
      <c r="CA1070" s="25">
        <v>0</v>
      </c>
      <c r="CB1070" s="25">
        <v>0</v>
      </c>
      <c r="CC1070" s="25">
        <v>0</v>
      </c>
    </row>
    <row r="1071" spans="1:81" x14ac:dyDescent="0.25">
      <c r="A1071" s="7">
        <v>513</v>
      </c>
      <c r="B1071" s="7">
        <v>44657</v>
      </c>
      <c r="C1071" s="7" t="s">
        <v>1555</v>
      </c>
      <c r="D1071" s="7" t="s">
        <v>1556</v>
      </c>
      <c r="E1071" s="7" t="s">
        <v>1556</v>
      </c>
      <c r="F1071" s="7" t="s">
        <v>212</v>
      </c>
      <c r="H1071" s="7" t="s">
        <v>224</v>
      </c>
      <c r="I1071" s="8">
        <v>24.5</v>
      </c>
      <c r="J1071" s="7" t="s">
        <v>214</v>
      </c>
      <c r="K1071" s="8">
        <v>76.789527893066406</v>
      </c>
      <c r="L1071" s="8">
        <v>1.4674999713897705</v>
      </c>
      <c r="M1071" s="7" t="s">
        <v>327</v>
      </c>
      <c r="N1071" s="7" t="s">
        <v>214</v>
      </c>
      <c r="O1071" s="7" t="s">
        <v>374</v>
      </c>
      <c r="P1071" s="7" t="s">
        <v>249</v>
      </c>
      <c r="Q1071" s="7" t="s">
        <v>1557</v>
      </c>
      <c r="R1071" s="7" t="s">
        <v>242</v>
      </c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>
        <v>0.79197791731081879</v>
      </c>
      <c r="AT1071" s="8">
        <v>2.3321224345440683</v>
      </c>
      <c r="AU1071" s="8">
        <v>0.19140927921685441</v>
      </c>
      <c r="AV1071" s="8">
        <v>1.802405212279053</v>
      </c>
      <c r="AW1071" s="8">
        <v>1.500558573388695</v>
      </c>
      <c r="AX1071" s="8">
        <v>1.9107552972534316</v>
      </c>
      <c r="AY1071" s="8">
        <v>0.91690025943407927</v>
      </c>
      <c r="AZ1071" s="8">
        <v>1.4895858694814126</v>
      </c>
      <c r="BA1071" s="8">
        <v>2.3409399729774876</v>
      </c>
      <c r="BB1071" s="8">
        <v>1.9377405856647556</v>
      </c>
      <c r="BC1071" s="8">
        <v>2.3409399729774876</v>
      </c>
      <c r="BD1071" s="8">
        <v>1.9377405856647556</v>
      </c>
      <c r="BE1071" s="8">
        <v>1.3471209958842369</v>
      </c>
      <c r="BF1071" s="8">
        <v>1.901724997481246</v>
      </c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7" t="s">
        <v>352</v>
      </c>
      <c r="BU1071" s="7" t="s">
        <v>353</v>
      </c>
      <c r="BV1071" s="7">
        <v>10.5</v>
      </c>
      <c r="BW1071" s="7" t="s">
        <v>345</v>
      </c>
      <c r="BX1071" s="9">
        <v>0</v>
      </c>
      <c r="BY1071" s="7" t="s">
        <v>214</v>
      </c>
      <c r="BZ1071" s="7" t="s">
        <v>214</v>
      </c>
      <c r="CA1071" s="25">
        <v>0</v>
      </c>
      <c r="CB1071" s="25">
        <v>0</v>
      </c>
      <c r="CC1071" s="25">
        <v>0</v>
      </c>
    </row>
    <row r="1072" spans="1:81" x14ac:dyDescent="0.25">
      <c r="A1072" s="7">
        <v>513</v>
      </c>
      <c r="B1072" s="7">
        <v>44657</v>
      </c>
      <c r="C1072" s="7" t="s">
        <v>1558</v>
      </c>
      <c r="D1072" s="7" t="s">
        <v>1558</v>
      </c>
      <c r="E1072" s="7" t="s">
        <v>1558</v>
      </c>
      <c r="F1072" s="7" t="s">
        <v>446</v>
      </c>
      <c r="H1072" s="7" t="s">
        <v>224</v>
      </c>
      <c r="I1072" s="8">
        <v>24.5</v>
      </c>
      <c r="J1072" s="7" t="s">
        <v>214</v>
      </c>
      <c r="K1072" s="8">
        <v>143.41030883789063</v>
      </c>
      <c r="L1072" s="8">
        <v>2.7664604187011719</v>
      </c>
      <c r="M1072" s="7" t="s">
        <v>349</v>
      </c>
      <c r="N1072" s="7" t="s">
        <v>214</v>
      </c>
      <c r="O1072" s="7" t="s">
        <v>343</v>
      </c>
      <c r="P1072" s="7" t="s">
        <v>410</v>
      </c>
      <c r="Q1072" s="7" t="s">
        <v>1559</v>
      </c>
      <c r="R1072" s="7" t="s">
        <v>242</v>
      </c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>
        <v>0.83663413989749369</v>
      </c>
      <c r="AT1072" s="8">
        <v>2.348839622145217</v>
      </c>
      <c r="AU1072" s="8">
        <v>1.5041132557221293</v>
      </c>
      <c r="AV1072" s="8">
        <v>1.782905452269361</v>
      </c>
      <c r="AW1072" s="8">
        <v>1.5163334964227972</v>
      </c>
      <c r="AX1072" s="8">
        <v>1.9124778515781151</v>
      </c>
      <c r="AY1072" s="8">
        <v>1.6547301652778497</v>
      </c>
      <c r="AZ1072" s="8">
        <v>1.5567036168810484</v>
      </c>
      <c r="BA1072" s="8">
        <v>-0.44047510839944781</v>
      </c>
      <c r="BB1072" s="8">
        <v>0.25679980778629691</v>
      </c>
      <c r="BC1072" s="8">
        <v>-1.6652328064336408</v>
      </c>
      <c r="BD1072" s="8">
        <v>-1.3457550577054191</v>
      </c>
      <c r="BE1072" s="8">
        <v>0.56768385708119695</v>
      </c>
      <c r="BF1072" s="8">
        <v>1.08532854882577</v>
      </c>
      <c r="BT1072" s="7" t="s">
        <v>352</v>
      </c>
      <c r="BU1072" s="7" t="s">
        <v>353</v>
      </c>
      <c r="BV1072" s="7">
        <v>9</v>
      </c>
      <c r="BW1072" s="7" t="s">
        <v>213</v>
      </c>
      <c r="BX1072" s="9">
        <v>0</v>
      </c>
      <c r="BY1072" s="7" t="s">
        <v>214</v>
      </c>
      <c r="BZ1072" s="7" t="s">
        <v>214</v>
      </c>
      <c r="CA1072" s="25">
        <v>0</v>
      </c>
      <c r="CB1072" s="25">
        <v>0</v>
      </c>
      <c r="CC1072" s="25">
        <v>0</v>
      </c>
    </row>
    <row r="1073" spans="1:81" x14ac:dyDescent="0.25">
      <c r="A1073" s="7">
        <v>513</v>
      </c>
      <c r="B1073" s="7">
        <v>44657</v>
      </c>
      <c r="C1073" s="7" t="s">
        <v>1560</v>
      </c>
      <c r="D1073" s="7" t="s">
        <v>1560</v>
      </c>
      <c r="E1073" s="7" t="s">
        <v>1560</v>
      </c>
      <c r="F1073" s="7" t="s">
        <v>237</v>
      </c>
      <c r="H1073" s="7" t="s">
        <v>222</v>
      </c>
      <c r="I1073" s="8">
        <v>8.5</v>
      </c>
      <c r="J1073" s="7" t="s">
        <v>379</v>
      </c>
      <c r="K1073" s="8">
        <v>48.522262573242188</v>
      </c>
      <c r="L1073" s="8">
        <v>5.1120543479919434</v>
      </c>
      <c r="M1073" s="7" t="s">
        <v>225</v>
      </c>
      <c r="N1073" s="7" t="s">
        <v>295</v>
      </c>
      <c r="O1073" s="7" t="s">
        <v>350</v>
      </c>
      <c r="P1073" s="7" t="s">
        <v>217</v>
      </c>
      <c r="Q1073" s="7" t="s">
        <v>1561</v>
      </c>
      <c r="R1073" s="7" t="s">
        <v>219</v>
      </c>
      <c r="T1073" s="8">
        <v>0.78863579034805298</v>
      </c>
      <c r="U1073" s="8">
        <v>0.7974056601524353</v>
      </c>
      <c r="V1073" s="8">
        <v>0.80064517259597778</v>
      </c>
      <c r="W1073" s="8">
        <v>0.5586925745010376</v>
      </c>
      <c r="X1073" s="8">
        <v>0.51485365629196167</v>
      </c>
      <c r="Y1073" s="8">
        <v>0.8350367546081543</v>
      </c>
      <c r="Z1073" s="8">
        <v>0.71670538187026978</v>
      </c>
      <c r="AA1073" s="8">
        <v>0.89839553833007813</v>
      </c>
      <c r="AB1073" s="8">
        <v>0.89888912439346313</v>
      </c>
      <c r="AC1073" s="8">
        <v>0.94497305154800415</v>
      </c>
      <c r="AD1073" s="8">
        <v>0.72056633234024048</v>
      </c>
      <c r="AE1073" s="8">
        <v>0.75044173002243042</v>
      </c>
      <c r="AF1073" s="8">
        <v>0.90656536817550659</v>
      </c>
      <c r="AG1073" s="8">
        <v>0.83575409650802612</v>
      </c>
      <c r="AH1073" s="8">
        <v>1.5620607882738113E-2</v>
      </c>
      <c r="AI1073" s="8">
        <v>0.14718465507030487</v>
      </c>
      <c r="AJ1073" s="8">
        <v>0.22599761188030243</v>
      </c>
      <c r="AK1073" s="8">
        <v>0.1963738352060318</v>
      </c>
      <c r="AL1073" s="8">
        <v>7.6128304004669189E-2</v>
      </c>
      <c r="AM1073" s="8">
        <v>4.8649664968252182E-2</v>
      </c>
      <c r="AN1073" s="8">
        <v>0.14112132787704468</v>
      </c>
      <c r="AO1073" s="8">
        <v>5.7756241410970688E-2</v>
      </c>
      <c r="AP1073" s="8">
        <v>-0.77725464105606079</v>
      </c>
      <c r="AQ1073" s="8"/>
      <c r="AR1073" s="8"/>
      <c r="AS1073" s="7">
        <v>-3.1716759435543866</v>
      </c>
      <c r="AT1073" s="7">
        <v>-2.2358508862734539</v>
      </c>
      <c r="AU1073" s="7">
        <v>-3.3197448558886427</v>
      </c>
      <c r="AV1073" s="7">
        <v>-2.4192509017587502</v>
      </c>
      <c r="AW1073" s="7">
        <v>-1.8323791960387488</v>
      </c>
      <c r="AX1073" s="7">
        <v>-1.4446262051672394</v>
      </c>
      <c r="AY1073" s="7">
        <v>-1.6652901111865177</v>
      </c>
      <c r="AZ1073" s="7">
        <v>-1.2749435620382581</v>
      </c>
      <c r="BA1073" s="7">
        <v>-1.4961214189494842</v>
      </c>
      <c r="BB1073" s="7">
        <v>-1.6761292287524898</v>
      </c>
      <c r="BC1073" s="7">
        <v>-1.4961214189494842</v>
      </c>
      <c r="BD1073" s="7">
        <v>-1.6761292287524898</v>
      </c>
      <c r="BE1073" s="7">
        <v>-2.1635554907612105</v>
      </c>
      <c r="BF1073" s="7">
        <v>-1.7878216687904469</v>
      </c>
      <c r="BG1073" s="7">
        <v>-50</v>
      </c>
      <c r="BH1073" s="7">
        <v>-50</v>
      </c>
      <c r="BI1073" s="7">
        <v>-50</v>
      </c>
      <c r="BJ1073" s="7">
        <v>-50</v>
      </c>
      <c r="BK1073" s="7">
        <v>-25.730729766616005</v>
      </c>
      <c r="BL1073" s="7">
        <v>-25.730729766616005</v>
      </c>
      <c r="BM1073" s="7">
        <v>-41.910243255538674</v>
      </c>
      <c r="BN1073" s="7">
        <v>98.732502252311221</v>
      </c>
      <c r="BO1073" s="7">
        <v>108.83816136544485</v>
      </c>
      <c r="BP1073" s="7">
        <v>87.018342642867069</v>
      </c>
      <c r="BQ1073" s="7">
        <v>75.397927403007202</v>
      </c>
      <c r="BR1073" s="7">
        <v>61.007394832610991</v>
      </c>
      <c r="BS1073" s="7">
        <v>61.007394832610991</v>
      </c>
      <c r="BT1073" s="7" t="s">
        <v>2105</v>
      </c>
      <c r="BU1073" s="7" t="s">
        <v>2106</v>
      </c>
      <c r="BV1073" s="7">
        <v>7.5</v>
      </c>
      <c r="BW1073" s="7" t="s">
        <v>354</v>
      </c>
      <c r="BX1073" s="9">
        <v>2.2000000476837158</v>
      </c>
      <c r="BY1073" s="7" t="s">
        <v>295</v>
      </c>
      <c r="BZ1073" s="7" t="s">
        <v>214</v>
      </c>
      <c r="CA1073" s="25">
        <v>0</v>
      </c>
      <c r="CB1073" s="25">
        <v>0</v>
      </c>
      <c r="CC1073" s="25">
        <v>0</v>
      </c>
    </row>
    <row r="1074" spans="1:81" x14ac:dyDescent="0.25">
      <c r="A1074" s="7">
        <v>513</v>
      </c>
      <c r="B1074" s="7">
        <v>44657</v>
      </c>
      <c r="C1074" s="7" t="s">
        <v>1562</v>
      </c>
      <c r="D1074" s="7" t="s">
        <v>1562</v>
      </c>
      <c r="E1074" s="7" t="s">
        <v>1563</v>
      </c>
      <c r="F1074" s="7" t="s">
        <v>331</v>
      </c>
      <c r="H1074" s="7" t="s">
        <v>226</v>
      </c>
      <c r="I1074" s="8">
        <v>15.5</v>
      </c>
      <c r="J1074" s="7" t="s">
        <v>214</v>
      </c>
      <c r="K1074" s="8">
        <v>381.6820068359375</v>
      </c>
      <c r="L1074" s="8">
        <v>6.9340267181396484</v>
      </c>
      <c r="M1074" s="7" t="s">
        <v>1564</v>
      </c>
      <c r="N1074" s="7" t="s">
        <v>295</v>
      </c>
      <c r="O1074" s="7" t="s">
        <v>396</v>
      </c>
      <c r="P1074" s="7" t="s">
        <v>481</v>
      </c>
      <c r="Q1074" s="7" t="s">
        <v>1565</v>
      </c>
      <c r="R1074" s="7" t="s">
        <v>337</v>
      </c>
      <c r="S1074" s="7">
        <v>3</v>
      </c>
      <c r="T1074" s="8">
        <v>0.90293306112289429</v>
      </c>
      <c r="U1074" s="8">
        <v>0.87424099445343018</v>
      </c>
      <c r="V1074" s="8">
        <v>0.88648897409439087</v>
      </c>
      <c r="W1074" s="8">
        <v>0.77682965993881226</v>
      </c>
      <c r="X1074" s="8">
        <v>0.48712068796157837</v>
      </c>
      <c r="Y1074" s="8">
        <v>0.86325842142105103</v>
      </c>
      <c r="Z1074" s="8">
        <v>0.71532189846038818</v>
      </c>
      <c r="AA1074" s="8">
        <v>0.96627253293991089</v>
      </c>
      <c r="AB1074" s="8">
        <v>0.95447885990142822</v>
      </c>
      <c r="AC1074" s="8">
        <v>0.98360013961791992</v>
      </c>
      <c r="AD1074" s="8">
        <v>0.88414657115936279</v>
      </c>
      <c r="AE1074" s="8">
        <v>0.85187280178070068</v>
      </c>
      <c r="AF1074" s="8">
        <v>0.94735497236251831</v>
      </c>
      <c r="AG1074" s="8">
        <v>0.90435045957565308</v>
      </c>
      <c r="AH1074" s="8">
        <v>0.12847940623760223</v>
      </c>
      <c r="AI1074" s="8">
        <v>1.3860446214675903</v>
      </c>
      <c r="AJ1074" s="8">
        <v>2.0379395484924316</v>
      </c>
      <c r="AK1074" s="8">
        <v>1.7883497476577759</v>
      </c>
      <c r="AL1074" s="8">
        <v>0.87063205242156982</v>
      </c>
      <c r="AM1074" s="8">
        <v>0.3785892128944397</v>
      </c>
      <c r="AN1074" s="8">
        <v>1.1999508142471313</v>
      </c>
      <c r="AO1074" s="8">
        <v>0.47412770986557007</v>
      </c>
      <c r="AP1074" s="8">
        <v>-0.24453461170196533</v>
      </c>
      <c r="AQ1074" s="8"/>
      <c r="AR1074" s="8"/>
      <c r="AS1074" s="7">
        <v>3.2330952437587035</v>
      </c>
      <c r="AT1074" s="7">
        <v>2.9321316284505152</v>
      </c>
      <c r="AU1074" s="7">
        <v>2.6858751346871732</v>
      </c>
      <c r="AV1074" s="7">
        <v>2.8727915010638818</v>
      </c>
      <c r="AW1074" s="7">
        <v>2.8545246158387183</v>
      </c>
      <c r="AX1074" s="7">
        <v>2.4888835258586117</v>
      </c>
      <c r="AY1074" s="7">
        <v>2.89134401369772</v>
      </c>
      <c r="AZ1074" s="7">
        <v>2.6949154450750759</v>
      </c>
      <c r="BA1074" s="7">
        <v>2.8545246158387183</v>
      </c>
      <c r="BB1074" s="7">
        <v>2.4888835258586117</v>
      </c>
      <c r="BC1074" s="7">
        <v>2.89134401369772</v>
      </c>
      <c r="BD1074" s="7">
        <v>2.6949154450750759</v>
      </c>
      <c r="BE1074" s="7">
        <v>2.9017846062531256</v>
      </c>
      <c r="BF1074" s="7">
        <v>2.6954201785636287</v>
      </c>
      <c r="BG1074" s="7">
        <v>-5.801452122992842</v>
      </c>
      <c r="BH1074" s="7">
        <v>10.324756789387278</v>
      </c>
      <c r="BI1074" s="7">
        <v>5.2755004408644508</v>
      </c>
      <c r="BJ1074" s="7">
        <v>10.563401829162752</v>
      </c>
      <c r="BK1074" s="7">
        <v>5.2755004408644508</v>
      </c>
      <c r="BL1074" s="7">
        <v>10.563401829162752</v>
      </c>
      <c r="BM1074" s="7">
        <v>6.0335182010748065</v>
      </c>
      <c r="BN1074" s="7">
        <v>403.82510572460268</v>
      </c>
      <c r="BO1074" s="7">
        <v>342.27426792127443</v>
      </c>
      <c r="BP1074" s="7">
        <v>361.54637088260733</v>
      </c>
      <c r="BQ1074" s="7">
        <v>341.36340274424498</v>
      </c>
      <c r="BR1074" s="7">
        <v>361.54637088260733</v>
      </c>
      <c r="BS1074" s="7">
        <v>341.36340274424498</v>
      </c>
      <c r="BT1074" s="7" t="s">
        <v>21021</v>
      </c>
      <c r="BU1074" s="7" t="s">
        <v>21022</v>
      </c>
      <c r="BV1074" s="7">
        <v>15.166666984558105</v>
      </c>
      <c r="BW1074" s="7" t="s">
        <v>226</v>
      </c>
      <c r="BX1074" s="9">
        <v>2.4000000953674316</v>
      </c>
      <c r="BY1074" s="7" t="s">
        <v>295</v>
      </c>
      <c r="BZ1074" s="7" t="s">
        <v>214</v>
      </c>
      <c r="CA1074" s="25">
        <v>0</v>
      </c>
      <c r="CB1074" s="25">
        <v>0</v>
      </c>
      <c r="CC1074" s="25">
        <v>0</v>
      </c>
    </row>
    <row r="1075" spans="1:81" x14ac:dyDescent="0.25">
      <c r="A1075" s="7">
        <v>513</v>
      </c>
      <c r="B1075" s="7">
        <v>44657</v>
      </c>
      <c r="C1075" s="7" t="s">
        <v>1566</v>
      </c>
      <c r="D1075" s="7" t="s">
        <v>1566</v>
      </c>
      <c r="E1075" s="7" t="s">
        <v>1566</v>
      </c>
      <c r="F1075" s="7" t="s">
        <v>223</v>
      </c>
      <c r="H1075" s="7" t="s">
        <v>430</v>
      </c>
      <c r="I1075" s="8">
        <v>16.5</v>
      </c>
      <c r="J1075" s="7" t="s">
        <v>214</v>
      </c>
      <c r="K1075" s="8">
        <v>631.77960205078125</v>
      </c>
      <c r="L1075" s="8">
        <v>3.9835999011993408</v>
      </c>
      <c r="M1075" s="7" t="s">
        <v>388</v>
      </c>
      <c r="N1075" s="7" t="s">
        <v>295</v>
      </c>
      <c r="O1075" s="7" t="s">
        <v>283</v>
      </c>
      <c r="P1075" s="7" t="s">
        <v>826</v>
      </c>
      <c r="Q1075" s="7" t="s">
        <v>16800</v>
      </c>
      <c r="R1075" s="7" t="s">
        <v>337</v>
      </c>
      <c r="T1075" s="8">
        <v>0.81247729063034058</v>
      </c>
      <c r="U1075" s="8">
        <v>0.77841335535049438</v>
      </c>
      <c r="V1075" s="8">
        <v>0.8186689019203186</v>
      </c>
      <c r="W1075" s="8">
        <v>0.68581777811050415</v>
      </c>
      <c r="X1075" s="8">
        <v>0.50019240379333496</v>
      </c>
      <c r="Y1075" s="8">
        <v>0.74260890483856201</v>
      </c>
      <c r="Z1075" s="8">
        <v>0.5943254828453064</v>
      </c>
      <c r="AA1075" s="8">
        <v>0.91183006763458252</v>
      </c>
      <c r="AB1075" s="8">
        <v>0.90842729806900024</v>
      </c>
      <c r="AC1075" s="8">
        <v>0.92705565690994263</v>
      </c>
      <c r="AD1075" s="8">
        <v>0.76464241743087769</v>
      </c>
      <c r="AE1075" s="8">
        <v>0.88276952505111694</v>
      </c>
      <c r="AF1075" s="8">
        <v>0.93307167291641235</v>
      </c>
      <c r="AG1075" s="8">
        <v>0.8697773814201355</v>
      </c>
      <c r="AH1075" s="8">
        <v>0.20785614848136902</v>
      </c>
      <c r="AI1075" s="8">
        <v>2.0177264213562012</v>
      </c>
      <c r="AJ1075" s="8">
        <v>2.9356198310852051</v>
      </c>
      <c r="AK1075" s="8">
        <v>2.6718790531158447</v>
      </c>
      <c r="AL1075" s="8">
        <v>1.2435033321380615</v>
      </c>
      <c r="AM1075" s="8">
        <v>0.62892389297485352</v>
      </c>
      <c r="AN1075" s="8">
        <v>1.6699835062026978</v>
      </c>
      <c r="AO1075" s="8">
        <v>0.63730537891387939</v>
      </c>
      <c r="AP1075" s="8">
        <v>3.9686348289251328E-2</v>
      </c>
      <c r="AQ1075" s="8"/>
      <c r="AR1075" s="8"/>
      <c r="AS1075" s="8">
        <v>1.1639140459266997</v>
      </c>
      <c r="AT1075" s="8">
        <v>1.6267160942213823</v>
      </c>
      <c r="AU1075" s="8">
        <v>2.9069611119442258</v>
      </c>
      <c r="AV1075" s="8">
        <v>2.5341508869889147</v>
      </c>
      <c r="AW1075" s="8">
        <v>0.82687439112504946</v>
      </c>
      <c r="AX1075" s="8">
        <v>0.72660377460063508</v>
      </c>
      <c r="AY1075" s="8">
        <v>4.4071601208119322</v>
      </c>
      <c r="AZ1075" s="8">
        <v>3.0858383156446094</v>
      </c>
      <c r="BA1075" s="8">
        <v>0.52956501674298884</v>
      </c>
      <c r="BB1075" s="8">
        <v>0.10582826652762835</v>
      </c>
      <c r="BC1075" s="8">
        <v>0.52956501674298884</v>
      </c>
      <c r="BD1075" s="8">
        <v>0.10582826652762835</v>
      </c>
      <c r="BE1075" s="8">
        <v>1.7273399505489808</v>
      </c>
      <c r="BF1075" s="8">
        <v>1.3641609340851335</v>
      </c>
      <c r="BG1075" s="8">
        <v>21.833949554521006</v>
      </c>
      <c r="BH1075" s="8">
        <v>17.942512912184689</v>
      </c>
      <c r="BI1075" s="8">
        <v>32.834362113059498</v>
      </c>
      <c r="BJ1075" s="8">
        <v>26.64312169092462</v>
      </c>
      <c r="BK1075" s="8">
        <v>27.027159089265592</v>
      </c>
      <c r="BL1075" s="8">
        <v>27.027159089265592</v>
      </c>
      <c r="BM1075" s="8">
        <v>25.551377408203496</v>
      </c>
      <c r="BN1075" s="8">
        <v>493.83716244326013</v>
      </c>
      <c r="BO1075" s="8">
        <v>518.42246537627079</v>
      </c>
      <c r="BP1075" s="8">
        <v>424.33879975698147</v>
      </c>
      <c r="BQ1075" s="8">
        <v>463.45379385795229</v>
      </c>
      <c r="BR1075" s="8">
        <v>461.02752391098755</v>
      </c>
      <c r="BS1075" s="8">
        <v>461.02752391098755</v>
      </c>
      <c r="BT1075" s="7" t="s">
        <v>520</v>
      </c>
      <c r="BU1075" s="7" t="s">
        <v>521</v>
      </c>
      <c r="BV1075" s="7">
        <v>16.5</v>
      </c>
      <c r="BW1075" s="7" t="s">
        <v>430</v>
      </c>
      <c r="BX1075" s="9">
        <v>2.4500000476837158</v>
      </c>
      <c r="BY1075" s="7" t="s">
        <v>295</v>
      </c>
      <c r="BZ1075" s="7" t="s">
        <v>214</v>
      </c>
      <c r="CA1075" s="25">
        <v>0</v>
      </c>
      <c r="CB1075" s="25">
        <v>0</v>
      </c>
      <c r="CC1075" s="25">
        <v>0</v>
      </c>
    </row>
    <row r="1076" spans="1:81" x14ac:dyDescent="0.25">
      <c r="A1076" s="7">
        <v>513</v>
      </c>
      <c r="B1076" s="7">
        <v>44657</v>
      </c>
      <c r="C1076" s="7" t="s">
        <v>1567</v>
      </c>
      <c r="D1076" s="7" t="s">
        <v>1568</v>
      </c>
      <c r="E1076" s="7" t="s">
        <v>1568</v>
      </c>
      <c r="F1076" s="7" t="s">
        <v>331</v>
      </c>
      <c r="H1076" s="7" t="s">
        <v>224</v>
      </c>
      <c r="I1076" s="8">
        <v>24.5</v>
      </c>
      <c r="J1076" s="7" t="s">
        <v>214</v>
      </c>
      <c r="K1076" s="8">
        <v>166.06675720214844</v>
      </c>
      <c r="L1076" s="8">
        <v>8.6515998840332031</v>
      </c>
      <c r="M1076" s="7" t="s">
        <v>1569</v>
      </c>
      <c r="N1076" s="7" t="s">
        <v>214</v>
      </c>
      <c r="O1076" s="7" t="s">
        <v>290</v>
      </c>
      <c r="P1076" s="7" t="s">
        <v>481</v>
      </c>
      <c r="Q1076" s="7" t="s">
        <v>1570</v>
      </c>
      <c r="R1076" s="7" t="s">
        <v>286</v>
      </c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>
        <v>-2.9378631560697528</v>
      </c>
      <c r="AT1076" s="8">
        <v>-1.9370728926907232</v>
      </c>
      <c r="AU1076" s="8">
        <v>-3.5989108276896591</v>
      </c>
      <c r="AV1076" s="8">
        <v>-2.4167995580478809</v>
      </c>
      <c r="AW1076" s="8">
        <v>-2.5891325963777683</v>
      </c>
      <c r="AX1076" s="8">
        <v>-1.6807246223642942</v>
      </c>
      <c r="AY1076" s="8">
        <v>-1.8713822616647335</v>
      </c>
      <c r="AZ1076" s="8">
        <v>-1.1625316121845148</v>
      </c>
      <c r="BA1076" s="8">
        <v>-2.5891325963777683</v>
      </c>
      <c r="BB1076" s="8">
        <v>-1.6807246223642942</v>
      </c>
      <c r="BC1076" s="8">
        <v>-1.8713822616647335</v>
      </c>
      <c r="BD1076" s="8">
        <v>-1.1625316121845148</v>
      </c>
      <c r="BE1076" s="8">
        <v>-2.5763006166407356</v>
      </c>
      <c r="BF1076" s="8">
        <v>-1.6733974866393704</v>
      </c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7" t="s">
        <v>214</v>
      </c>
      <c r="BU1076" s="7" t="s">
        <v>214</v>
      </c>
      <c r="BV1076" s="7">
        <v>12.833333015441895</v>
      </c>
      <c r="BW1076" s="7" t="s">
        <v>245</v>
      </c>
      <c r="BX1076" s="9">
        <v>2.2000000476837158</v>
      </c>
      <c r="BY1076" s="7" t="s">
        <v>214</v>
      </c>
      <c r="BZ1076" s="7" t="s">
        <v>214</v>
      </c>
      <c r="CA1076" s="25">
        <v>0</v>
      </c>
      <c r="CB1076" s="25">
        <v>0</v>
      </c>
      <c r="CC1076" s="25">
        <v>0</v>
      </c>
    </row>
    <row r="1077" spans="1:81" x14ac:dyDescent="0.25">
      <c r="A1077" s="7">
        <v>513</v>
      </c>
      <c r="B1077" s="7">
        <v>44657</v>
      </c>
      <c r="C1077" s="7" t="s">
        <v>19047</v>
      </c>
      <c r="D1077" s="7" t="s">
        <v>19048</v>
      </c>
      <c r="E1077" s="7" t="s">
        <v>19048</v>
      </c>
      <c r="F1077" s="7" t="s">
        <v>643</v>
      </c>
      <c r="G1077" s="7">
        <v>2</v>
      </c>
      <c r="H1077" s="7" t="s">
        <v>222</v>
      </c>
      <c r="I1077" s="8">
        <v>8.5</v>
      </c>
      <c r="J1077" s="7" t="s">
        <v>214</v>
      </c>
      <c r="K1077" s="8">
        <v>148.94729614257813</v>
      </c>
      <c r="L1077" s="8">
        <v>6.2906384468078613</v>
      </c>
      <c r="M1077" s="7" t="s">
        <v>349</v>
      </c>
      <c r="N1077" s="7" t="s">
        <v>231</v>
      </c>
      <c r="O1077" s="7" t="s">
        <v>389</v>
      </c>
      <c r="P1077" s="7" t="s">
        <v>257</v>
      </c>
      <c r="Q1077" s="7" t="s">
        <v>19203</v>
      </c>
      <c r="R1077" s="7" t="s">
        <v>242</v>
      </c>
      <c r="T1077" s="8">
        <v>0.74853920936584473</v>
      </c>
      <c r="U1077" s="8">
        <v>0.77260154485702515</v>
      </c>
      <c r="V1077" s="8">
        <v>0.74850982427597046</v>
      </c>
      <c r="W1077" s="8">
        <v>0.61294519901275635</v>
      </c>
      <c r="X1077" s="8">
        <v>0.38717594742774963</v>
      </c>
      <c r="Y1077" s="8">
        <v>0.72997528314590454</v>
      </c>
      <c r="Z1077" s="8">
        <v>0.55157971382141113</v>
      </c>
      <c r="AA1077" s="8">
        <v>0.90570402145385742</v>
      </c>
      <c r="AB1077" s="8">
        <v>0.91297680139541626</v>
      </c>
      <c r="AC1077" s="8">
        <v>0.88606095314025879</v>
      </c>
      <c r="AD1077" s="8">
        <v>0.59404432773590088</v>
      </c>
      <c r="AE1077" s="8">
        <v>0.76200884580612183</v>
      </c>
      <c r="AF1077" s="8">
        <v>0.87452411651611328</v>
      </c>
      <c r="AG1077" s="8">
        <v>0.83353042602539063</v>
      </c>
      <c r="AH1077" s="8">
        <v>2.1224774420261383E-2</v>
      </c>
      <c r="AI1077" s="8">
        <v>0.18982167541980743</v>
      </c>
      <c r="AJ1077" s="8">
        <v>0.29752624034881592</v>
      </c>
      <c r="AK1077" s="8">
        <v>0.24945154786109924</v>
      </c>
      <c r="AL1077" s="8">
        <v>0.1134854182600975</v>
      </c>
      <c r="AM1077" s="8">
        <v>4.971066489815712E-2</v>
      </c>
      <c r="AN1077" s="8">
        <v>0.16762560606002808</v>
      </c>
      <c r="AO1077" s="8">
        <v>6.0396485030651093E-2</v>
      </c>
      <c r="AP1077" s="8">
        <v>-0.42288845777511597</v>
      </c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>
        <v>33.713128865527949</v>
      </c>
      <c r="BH1077" s="8">
        <v>26.046836932634921</v>
      </c>
      <c r="BI1077" s="8">
        <v>30.465602200438536</v>
      </c>
      <c r="BJ1077" s="8">
        <v>47.491025270721799</v>
      </c>
      <c r="BK1077" s="8">
        <v>29.274902468637869</v>
      </c>
      <c r="BL1077" s="8">
        <v>29.274902468637869</v>
      </c>
      <c r="BM1077" s="8">
        <v>32.711066367766492</v>
      </c>
      <c r="BN1077" s="8">
        <v>98.732502252311221</v>
      </c>
      <c r="BO1077" s="8">
        <v>110.15123680075197</v>
      </c>
      <c r="BP1077" s="8">
        <v>103.56960541147114</v>
      </c>
      <c r="BQ1077" s="8">
        <v>78.210698091449515</v>
      </c>
      <c r="BR1077" s="8">
        <v>105.34312046716516</v>
      </c>
      <c r="BS1077" s="8">
        <v>105.34312046716516</v>
      </c>
      <c r="BT1077" s="7" t="s">
        <v>399</v>
      </c>
      <c r="BU1077" s="7" t="s">
        <v>400</v>
      </c>
      <c r="BV1077" s="7">
        <v>8.5</v>
      </c>
      <c r="BW1077" s="7" t="s">
        <v>222</v>
      </c>
      <c r="BX1077" s="9">
        <v>1.8999999761581421</v>
      </c>
      <c r="BY1077" s="7" t="s">
        <v>231</v>
      </c>
      <c r="BZ1077" s="7" t="s">
        <v>214</v>
      </c>
      <c r="CA1077" s="25">
        <v>0</v>
      </c>
      <c r="CB1077" s="25">
        <v>0</v>
      </c>
      <c r="CC1077" s="25">
        <v>0</v>
      </c>
    </row>
    <row r="1078" spans="1:81" x14ac:dyDescent="0.25">
      <c r="A1078" s="7">
        <v>513</v>
      </c>
      <c r="B1078" s="7">
        <v>44657</v>
      </c>
      <c r="C1078" s="7" t="s">
        <v>1571</v>
      </c>
      <c r="D1078" s="7" t="s">
        <v>1572</v>
      </c>
      <c r="E1078" s="7" t="s">
        <v>1572</v>
      </c>
      <c r="F1078" s="7" t="s">
        <v>237</v>
      </c>
      <c r="H1078" s="7" t="s">
        <v>245</v>
      </c>
      <c r="I1078" s="8">
        <v>12.5</v>
      </c>
      <c r="J1078" s="7" t="s">
        <v>214</v>
      </c>
      <c r="K1078" s="8">
        <v>169.15699768066406</v>
      </c>
      <c r="L1078" s="8">
        <v>3.9616999626159668</v>
      </c>
      <c r="M1078" s="7" t="s">
        <v>677</v>
      </c>
      <c r="N1078" s="7" t="s">
        <v>295</v>
      </c>
      <c r="O1078" s="7" t="s">
        <v>290</v>
      </c>
      <c r="P1078" s="7" t="s">
        <v>504</v>
      </c>
      <c r="Q1078" s="7" t="s">
        <v>1573</v>
      </c>
      <c r="R1078" s="7" t="s">
        <v>286</v>
      </c>
      <c r="T1078" s="8">
        <v>0.94608837366104126</v>
      </c>
      <c r="U1078" s="8">
        <v>0.90954715013504028</v>
      </c>
      <c r="V1078" s="8">
        <v>0.92013746500015259</v>
      </c>
      <c r="W1078" s="8">
        <v>0.80567169189453125</v>
      </c>
      <c r="X1078" s="8">
        <v>0.46898370981216431</v>
      </c>
      <c r="Y1078" s="8">
        <v>0.844138503074646</v>
      </c>
      <c r="Z1078" s="8">
        <v>0.73995065689086914</v>
      </c>
      <c r="AA1078" s="8">
        <v>0.96058332920074463</v>
      </c>
      <c r="AB1078" s="8">
        <v>0.95318162441253662</v>
      </c>
      <c r="AC1078" s="8">
        <v>0.96254432201385498</v>
      </c>
      <c r="AD1078" s="8">
        <v>0.8783259391784668</v>
      </c>
      <c r="AE1078" s="8">
        <v>0.81243127584457397</v>
      </c>
      <c r="AF1078" s="8">
        <v>0.95656716823577881</v>
      </c>
      <c r="AG1078" s="8">
        <v>0.9025769829750061</v>
      </c>
      <c r="AH1078" s="8">
        <v>9.0616144239902496E-2</v>
      </c>
      <c r="AI1078" s="8">
        <v>1.0242959260940552</v>
      </c>
      <c r="AJ1078" s="8">
        <v>1.4954001903533936</v>
      </c>
      <c r="AK1078" s="8">
        <v>1.3091937303543091</v>
      </c>
      <c r="AL1078" s="8">
        <v>0.63685280084609985</v>
      </c>
      <c r="AM1078" s="8">
        <v>0.2570759654045105</v>
      </c>
      <c r="AN1078" s="8">
        <v>0.82757705450057983</v>
      </c>
      <c r="AO1078" s="8">
        <v>0.34591439366340637</v>
      </c>
      <c r="AP1078" s="8">
        <v>0.16744256019592285</v>
      </c>
      <c r="AQ1078" s="8"/>
      <c r="AR1078" s="8"/>
      <c r="AS1078" s="8">
        <v>-0.83186416750580372</v>
      </c>
      <c r="AT1078" s="8">
        <v>-0.69967535910613532</v>
      </c>
      <c r="AU1078" s="8">
        <v>-0.80429387482359027</v>
      </c>
      <c r="AV1078" s="8">
        <v>-0.87143987225513408</v>
      </c>
      <c r="AW1078" s="8">
        <v>-1.1445051206561507</v>
      </c>
      <c r="AX1078" s="8">
        <v>-0.54439970873256283</v>
      </c>
      <c r="AY1078" s="8">
        <v>-3.627491021687224</v>
      </c>
      <c r="AZ1078" s="8">
        <v>-2.7542641315907912</v>
      </c>
      <c r="BA1078" s="8">
        <v>-1.5720832158171589</v>
      </c>
      <c r="BB1078" s="8">
        <v>-1.0210138138319218</v>
      </c>
      <c r="BC1078" s="8">
        <v>-1.5720832158171589</v>
      </c>
      <c r="BD1078" s="8">
        <v>-1.0210138138319218</v>
      </c>
      <c r="BE1078" s="8">
        <v>-1.5920534360511811</v>
      </c>
      <c r="BF1078" s="8">
        <v>-1.1519677832247446</v>
      </c>
      <c r="BG1078" s="8">
        <v>-30.53650714445757</v>
      </c>
      <c r="BH1078" s="8">
        <v>-42.935376538918568</v>
      </c>
      <c r="BI1078" s="8">
        <v>-50</v>
      </c>
      <c r="BJ1078" s="8">
        <v>-50</v>
      </c>
      <c r="BK1078" s="8">
        <v>3.4834993023733522E-6</v>
      </c>
      <c r="BL1078" s="8">
        <v>3.4834993023733522E-6</v>
      </c>
      <c r="BM1078" s="8">
        <v>-28.911979452729586</v>
      </c>
      <c r="BN1078" s="8">
        <v>220.81163636276997</v>
      </c>
      <c r="BO1078" s="8">
        <v>241.78519157678693</v>
      </c>
      <c r="BP1078" s="8">
        <v>255.84508844884374</v>
      </c>
      <c r="BQ1078" s="8">
        <v>279.94628837682643</v>
      </c>
      <c r="BR1078" s="8">
        <v>169.15699178808123</v>
      </c>
      <c r="BS1078" s="8">
        <v>169.15699178808123</v>
      </c>
      <c r="BT1078" s="7" t="s">
        <v>520</v>
      </c>
      <c r="BU1078" s="7" t="s">
        <v>521</v>
      </c>
      <c r="BV1078" s="7">
        <v>13</v>
      </c>
      <c r="BW1078" s="7" t="s">
        <v>238</v>
      </c>
      <c r="BX1078" s="9">
        <v>2</v>
      </c>
      <c r="BY1078" s="7" t="s">
        <v>295</v>
      </c>
      <c r="BZ1078" s="7" t="s">
        <v>214</v>
      </c>
      <c r="CA1078" s="25">
        <v>0</v>
      </c>
      <c r="CB1078" s="25">
        <v>0</v>
      </c>
      <c r="CC1078" s="25">
        <v>0</v>
      </c>
    </row>
    <row r="1079" spans="1:81" x14ac:dyDescent="0.25">
      <c r="A1079" s="7">
        <v>513</v>
      </c>
      <c r="B1079" s="7">
        <v>44657</v>
      </c>
      <c r="C1079" s="7" t="s">
        <v>18454</v>
      </c>
      <c r="D1079" s="7" t="s">
        <v>18530</v>
      </c>
      <c r="E1079" s="7" t="s">
        <v>18530</v>
      </c>
      <c r="F1079" s="7" t="s">
        <v>212</v>
      </c>
      <c r="H1079" s="7" t="s">
        <v>224</v>
      </c>
      <c r="I1079" s="8">
        <v>24.5</v>
      </c>
      <c r="J1079" s="7" t="s">
        <v>214</v>
      </c>
      <c r="K1079" s="8">
        <v>39.565414428710938</v>
      </c>
      <c r="L1079" s="8">
        <v>4.4078998565673828</v>
      </c>
      <c r="M1079" s="7" t="s">
        <v>659</v>
      </c>
      <c r="N1079" s="7" t="s">
        <v>214</v>
      </c>
      <c r="O1079" s="7" t="s">
        <v>232</v>
      </c>
      <c r="P1079" s="7" t="s">
        <v>654</v>
      </c>
      <c r="Q1079" s="7" t="s">
        <v>18531</v>
      </c>
      <c r="R1079" s="7" t="s">
        <v>242</v>
      </c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7" t="s">
        <v>352</v>
      </c>
      <c r="BU1079" s="7" t="s">
        <v>353</v>
      </c>
      <c r="BV1079" s="7">
        <v>4.5</v>
      </c>
      <c r="BW1079" s="7" t="s">
        <v>230</v>
      </c>
      <c r="BX1079" s="9">
        <v>0</v>
      </c>
      <c r="BY1079" s="7" t="s">
        <v>214</v>
      </c>
      <c r="BZ1079" s="7" t="s">
        <v>214</v>
      </c>
      <c r="CA1079" s="25">
        <v>0</v>
      </c>
      <c r="CB1079" s="25">
        <v>0</v>
      </c>
      <c r="CC1079" s="25">
        <v>0</v>
      </c>
    </row>
    <row r="1080" spans="1:81" x14ac:dyDescent="0.25">
      <c r="A1080" s="7">
        <v>513</v>
      </c>
      <c r="B1080" s="7">
        <v>44657</v>
      </c>
      <c r="C1080" s="7" t="s">
        <v>17373</v>
      </c>
      <c r="D1080" s="7" t="s">
        <v>17374</v>
      </c>
      <c r="E1080" s="7" t="s">
        <v>17374</v>
      </c>
      <c r="F1080" s="7" t="s">
        <v>266</v>
      </c>
      <c r="H1080" s="7" t="s">
        <v>224</v>
      </c>
      <c r="I1080" s="8">
        <v>24.5</v>
      </c>
      <c r="J1080" s="7" t="s">
        <v>214</v>
      </c>
      <c r="K1080" s="8">
        <v>146.39248657226563</v>
      </c>
      <c r="L1080" s="8">
        <v>2.1519999504089355</v>
      </c>
      <c r="M1080" s="7" t="s">
        <v>349</v>
      </c>
      <c r="N1080" s="7" t="s">
        <v>214</v>
      </c>
      <c r="O1080" s="7" t="s">
        <v>214</v>
      </c>
      <c r="P1080" s="7" t="s">
        <v>269</v>
      </c>
      <c r="Q1080" s="7" t="s">
        <v>17375</v>
      </c>
      <c r="R1080" s="7" t="s">
        <v>242</v>
      </c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>
        <v>0.65566784656118338</v>
      </c>
      <c r="AT1080" s="8">
        <v>1.7951875693674535</v>
      </c>
      <c r="AU1080" s="8">
        <v>1.7123364385111248</v>
      </c>
      <c r="AV1080" s="8">
        <v>1.4342566915879567</v>
      </c>
      <c r="AW1080" s="8">
        <v>1.629872339768393</v>
      </c>
      <c r="AX1080" s="8">
        <v>1.8068850620875196</v>
      </c>
      <c r="AY1080" s="8">
        <v>-0.29556730909652362</v>
      </c>
      <c r="AZ1080" s="8">
        <v>9.4366624543296238E-2</v>
      </c>
      <c r="BA1080" s="8">
        <v>-0.19934214840748243</v>
      </c>
      <c r="BB1080" s="8">
        <v>0.25363205610777667</v>
      </c>
      <c r="BC1080" s="8">
        <v>-0.29862059777062588</v>
      </c>
      <c r="BD1080" s="8">
        <v>2.9303113858642458E-2</v>
      </c>
      <c r="BE1080" s="8">
        <v>0.53405776159434482</v>
      </c>
      <c r="BF1080" s="8">
        <v>0.90227185292544076</v>
      </c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7" t="s">
        <v>352</v>
      </c>
      <c r="BU1080" s="7" t="s">
        <v>353</v>
      </c>
      <c r="BV1080" s="7">
        <v>11.5</v>
      </c>
      <c r="BW1080" s="7" t="s">
        <v>255</v>
      </c>
      <c r="BX1080" s="9">
        <v>0</v>
      </c>
      <c r="BY1080" s="7" t="s">
        <v>214</v>
      </c>
      <c r="BZ1080" s="7" t="s">
        <v>214</v>
      </c>
      <c r="CA1080" s="25">
        <v>0</v>
      </c>
      <c r="CB1080" s="25">
        <v>0</v>
      </c>
      <c r="CC1080" s="25">
        <v>0</v>
      </c>
    </row>
    <row r="1081" spans="1:81" x14ac:dyDescent="0.25">
      <c r="A1081" s="7">
        <v>513</v>
      </c>
      <c r="B1081" s="7">
        <v>44657</v>
      </c>
      <c r="C1081" s="7" t="s">
        <v>1576</v>
      </c>
      <c r="D1081" s="7" t="s">
        <v>1576</v>
      </c>
      <c r="E1081" s="7" t="s">
        <v>1576</v>
      </c>
      <c r="F1081" s="7" t="s">
        <v>212</v>
      </c>
      <c r="H1081" s="7" t="s">
        <v>224</v>
      </c>
      <c r="I1081" s="8">
        <v>24.5</v>
      </c>
      <c r="J1081" s="7" t="s">
        <v>214</v>
      </c>
      <c r="K1081" s="8">
        <v>71.308845520019531</v>
      </c>
      <c r="L1081" s="8">
        <v>2.0963764190673828</v>
      </c>
      <c r="M1081" s="7" t="s">
        <v>349</v>
      </c>
      <c r="N1081" s="7" t="s">
        <v>214</v>
      </c>
      <c r="O1081" s="7" t="s">
        <v>374</v>
      </c>
      <c r="P1081" s="7" t="s">
        <v>249</v>
      </c>
      <c r="Q1081" s="7" t="s">
        <v>16923</v>
      </c>
      <c r="R1081" s="7" t="s">
        <v>242</v>
      </c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>
        <v>0.80175234172664522</v>
      </c>
      <c r="AT1081" s="8">
        <v>2.3822681561528971</v>
      </c>
      <c r="AU1081" s="8">
        <v>0.21160412451613531</v>
      </c>
      <c r="AV1081" s="8">
        <v>1.8995644545184323</v>
      </c>
      <c r="AW1081" s="8">
        <v>1.4969457539815414</v>
      </c>
      <c r="AX1081" s="8">
        <v>1.9089390976203549</v>
      </c>
      <c r="AY1081" s="8">
        <v>0.91921653663979597</v>
      </c>
      <c r="AZ1081" s="8">
        <v>1.489098161889127</v>
      </c>
      <c r="BA1081" s="8">
        <v>-0.44057866844504329</v>
      </c>
      <c r="BB1081" s="8">
        <v>0.25687328201482068</v>
      </c>
      <c r="BC1081" s="8">
        <v>0.15303626791581137</v>
      </c>
      <c r="BD1081" s="8">
        <v>0.76711693559837646</v>
      </c>
      <c r="BE1081" s="8">
        <v>0.52366272605581432</v>
      </c>
      <c r="BF1081" s="8">
        <v>1.4506433479656682</v>
      </c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7" t="s">
        <v>352</v>
      </c>
      <c r="BU1081" s="7" t="s">
        <v>353</v>
      </c>
      <c r="BV1081" s="7">
        <v>10.5</v>
      </c>
      <c r="BW1081" s="7" t="s">
        <v>345</v>
      </c>
      <c r="BX1081" s="9">
        <v>0</v>
      </c>
      <c r="BY1081" s="7" t="s">
        <v>214</v>
      </c>
      <c r="BZ1081" s="7" t="s">
        <v>214</v>
      </c>
      <c r="CA1081" s="25">
        <v>0</v>
      </c>
      <c r="CB1081" s="25">
        <v>0</v>
      </c>
      <c r="CC1081" s="25">
        <v>0</v>
      </c>
    </row>
    <row r="1082" spans="1:81" x14ac:dyDescent="0.25">
      <c r="A1082" s="7">
        <v>513</v>
      </c>
      <c r="B1082" s="7">
        <v>44657</v>
      </c>
      <c r="C1082" s="7" t="s">
        <v>1577</v>
      </c>
      <c r="D1082" s="7" t="s">
        <v>1577</v>
      </c>
      <c r="E1082" s="7" t="s">
        <v>1577</v>
      </c>
      <c r="F1082" s="7" t="s">
        <v>212</v>
      </c>
      <c r="H1082" s="7" t="s">
        <v>224</v>
      </c>
      <c r="I1082" s="8">
        <v>24.5</v>
      </c>
      <c r="J1082" s="7" t="s">
        <v>214</v>
      </c>
      <c r="K1082" s="8">
        <v>199.80870056152344</v>
      </c>
      <c r="L1082" s="8">
        <v>1.5386999845504761</v>
      </c>
      <c r="M1082" s="7" t="s">
        <v>349</v>
      </c>
      <c r="N1082" s="7" t="s">
        <v>214</v>
      </c>
      <c r="O1082" s="7" t="s">
        <v>214</v>
      </c>
      <c r="P1082" s="7" t="s">
        <v>302</v>
      </c>
      <c r="Q1082" s="7" t="s">
        <v>1578</v>
      </c>
      <c r="R1082" s="7" t="s">
        <v>242</v>
      </c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>
        <v>0.34291950709885471</v>
      </c>
      <c r="AT1082" s="8">
        <v>1.9582796798019029</v>
      </c>
      <c r="AU1082" s="8">
        <v>-0.21438602097215381</v>
      </c>
      <c r="AV1082" s="8">
        <v>1.3942652168536573</v>
      </c>
      <c r="AW1082" s="8">
        <v>1.3075322812481576</v>
      </c>
      <c r="AX1082" s="8">
        <v>1.8207961672327411</v>
      </c>
      <c r="AY1082" s="8">
        <v>0.43906178191114104</v>
      </c>
      <c r="AZ1082" s="8">
        <v>1.1381247868913211</v>
      </c>
      <c r="BA1082" s="8">
        <v>-0.44363816021175656</v>
      </c>
      <c r="BB1082" s="8">
        <v>0.25426548606741739</v>
      </c>
      <c r="BC1082" s="8">
        <v>0.10012604041011422</v>
      </c>
      <c r="BD1082" s="8">
        <v>0.7225675224289505</v>
      </c>
      <c r="BE1082" s="8">
        <v>0.25526923824739289</v>
      </c>
      <c r="BF1082" s="8">
        <v>1.2147164765459986</v>
      </c>
      <c r="BT1082" s="7" t="s">
        <v>352</v>
      </c>
      <c r="BU1082" s="7" t="s">
        <v>353</v>
      </c>
      <c r="BV1082" s="7">
        <v>12.5</v>
      </c>
      <c r="BW1082" s="7" t="s">
        <v>245</v>
      </c>
      <c r="BX1082" s="9">
        <v>0</v>
      </c>
      <c r="BY1082" s="7" t="s">
        <v>214</v>
      </c>
      <c r="BZ1082" s="7" t="s">
        <v>214</v>
      </c>
      <c r="CA1082" s="25">
        <v>0</v>
      </c>
      <c r="CB1082" s="25">
        <v>0</v>
      </c>
      <c r="CC1082" s="25">
        <v>0</v>
      </c>
    </row>
    <row r="1083" spans="1:81" x14ac:dyDescent="0.25">
      <c r="A1083" s="7">
        <v>513</v>
      </c>
      <c r="B1083" s="7">
        <v>44657</v>
      </c>
      <c r="C1083" s="7" t="s">
        <v>1579</v>
      </c>
      <c r="D1083" s="7" t="s">
        <v>1579</v>
      </c>
      <c r="E1083" s="7" t="s">
        <v>1580</v>
      </c>
      <c r="F1083" s="7" t="s">
        <v>331</v>
      </c>
      <c r="H1083" s="7" t="s">
        <v>255</v>
      </c>
      <c r="I1083" s="8">
        <v>11.5</v>
      </c>
      <c r="J1083" s="7" t="s">
        <v>214</v>
      </c>
      <c r="K1083" s="8">
        <v>104.95809173583984</v>
      </c>
      <c r="L1083" s="8">
        <v>5.6129593849182129</v>
      </c>
      <c r="M1083" s="7" t="s">
        <v>215</v>
      </c>
      <c r="N1083" s="7" t="s">
        <v>231</v>
      </c>
      <c r="O1083" s="7" t="s">
        <v>256</v>
      </c>
      <c r="P1083" s="7" t="s">
        <v>481</v>
      </c>
      <c r="Q1083" s="7" t="s">
        <v>1581</v>
      </c>
      <c r="R1083" s="7" t="s">
        <v>219</v>
      </c>
      <c r="S1083" s="7">
        <v>3</v>
      </c>
      <c r="T1083" s="8">
        <v>0.84574764966964722</v>
      </c>
      <c r="U1083" s="8">
        <v>0.79016321897506714</v>
      </c>
      <c r="V1083" s="8">
        <v>0.849479079246521</v>
      </c>
      <c r="W1083" s="8">
        <v>0.6411777138710022</v>
      </c>
      <c r="X1083" s="8">
        <v>0.5764506459236145</v>
      </c>
      <c r="Y1083" s="8">
        <v>0.84708142280578613</v>
      </c>
      <c r="Z1083" s="8">
        <v>0.7629551887512207</v>
      </c>
      <c r="AA1083" s="8">
        <v>0.84726464748382568</v>
      </c>
      <c r="AB1083" s="8">
        <v>0.83733516931533813</v>
      </c>
      <c r="AC1083" s="8">
        <v>0.85373365879058838</v>
      </c>
      <c r="AD1083" s="8">
        <v>0.77016180753707886</v>
      </c>
      <c r="AE1083" s="8">
        <v>0.8112637996673584</v>
      </c>
      <c r="AF1083" s="8">
        <v>0.89916300773620605</v>
      </c>
      <c r="AG1083" s="8">
        <v>0.87127059698104858</v>
      </c>
      <c r="AH1083" s="8">
        <v>5.5963989347219467E-2</v>
      </c>
      <c r="AI1083" s="8">
        <v>0.56550651788711548</v>
      </c>
      <c r="AJ1083" s="8">
        <v>0.80232822895050049</v>
      </c>
      <c r="AK1083" s="8">
        <v>0.7464606761932373</v>
      </c>
      <c r="AL1083" s="8">
        <v>0.31301301717758179</v>
      </c>
      <c r="AM1083" s="8">
        <v>0.19515015184879303</v>
      </c>
      <c r="AN1083" s="8">
        <v>0.51288849115371704</v>
      </c>
      <c r="AO1083" s="8">
        <v>0.22027641534805298</v>
      </c>
      <c r="AP1083" s="8">
        <v>-0.11775666475296021</v>
      </c>
      <c r="AQ1083" s="8"/>
      <c r="AR1083" s="8"/>
      <c r="AS1083" s="8">
        <v>-1.5407955436439063</v>
      </c>
      <c r="AT1083" s="8">
        <v>-1.0125973200778546</v>
      </c>
      <c r="AU1083" s="8">
        <v>-0.89653089815917397</v>
      </c>
      <c r="AV1083" s="8">
        <v>-0.37812601348707592</v>
      </c>
      <c r="AW1083" s="8">
        <v>-0.3304371970171156</v>
      </c>
      <c r="AX1083" s="8">
        <v>-0.11732898827630406</v>
      </c>
      <c r="AY1083" s="8">
        <v>2.6819433034243603</v>
      </c>
      <c r="AZ1083" s="8">
        <v>2.9534095906332913</v>
      </c>
      <c r="BA1083" s="8">
        <v>-0.20083036951474992</v>
      </c>
      <c r="BB1083" s="8">
        <v>-0.37339938391972582</v>
      </c>
      <c r="BC1083" s="8">
        <v>1.5578410969809602</v>
      </c>
      <c r="BD1083" s="8">
        <v>1.2056588337463707</v>
      </c>
      <c r="BE1083" s="8">
        <v>0.21186506534506253</v>
      </c>
      <c r="BF1083" s="8">
        <v>0.37960278643645023</v>
      </c>
      <c r="BG1083" s="7">
        <v>-50</v>
      </c>
      <c r="BH1083" s="7">
        <v>-1.5132576386386967</v>
      </c>
      <c r="BI1083" s="7">
        <v>-50</v>
      </c>
      <c r="BJ1083" s="7">
        <v>8.3641293230901734</v>
      </c>
      <c r="BK1083" s="7">
        <v>-50</v>
      </c>
      <c r="BL1083" s="7">
        <v>-9.4060976409977073</v>
      </c>
      <c r="BM1083" s="7">
        <v>-25.425870992757705</v>
      </c>
      <c r="BN1083" s="7">
        <v>180.56413972219698</v>
      </c>
      <c r="BO1083" s="7">
        <v>106.54637807640185</v>
      </c>
      <c r="BP1083" s="7">
        <v>159.17372369007876</v>
      </c>
      <c r="BQ1083" s="7">
        <v>96.179261208006579</v>
      </c>
      <c r="BR1083" s="7">
        <v>166.07250045564069</v>
      </c>
      <c r="BS1083" s="7">
        <v>114.83055232664088</v>
      </c>
      <c r="BT1083" s="7" t="s">
        <v>588</v>
      </c>
      <c r="BU1083" s="7" t="s">
        <v>589</v>
      </c>
      <c r="BV1083" s="7">
        <v>11.5</v>
      </c>
      <c r="BW1083" s="7" t="s">
        <v>255</v>
      </c>
      <c r="BX1083" s="9"/>
      <c r="BY1083" s="7" t="s">
        <v>231</v>
      </c>
      <c r="CA1083" s="25">
        <v>0</v>
      </c>
      <c r="CB1083" s="25">
        <v>0</v>
      </c>
      <c r="CC1083" s="25">
        <v>0</v>
      </c>
    </row>
    <row r="1084" spans="1:81" x14ac:dyDescent="0.25">
      <c r="A1084" s="7">
        <v>513</v>
      </c>
      <c r="B1084" s="7">
        <v>44657</v>
      </c>
      <c r="C1084" s="7" t="s">
        <v>1582</v>
      </c>
      <c r="D1084" s="7" t="s">
        <v>1583</v>
      </c>
      <c r="E1084" s="7" t="s">
        <v>1584</v>
      </c>
      <c r="F1084" s="7" t="s">
        <v>212</v>
      </c>
      <c r="H1084" s="7" t="s">
        <v>224</v>
      </c>
      <c r="I1084" s="8">
        <v>24.5</v>
      </c>
      <c r="J1084" s="7" t="s">
        <v>214</v>
      </c>
      <c r="K1084" s="8">
        <v>191.5457763671875</v>
      </c>
      <c r="L1084" s="8">
        <v>1.6173378229141235</v>
      </c>
      <c r="M1084" s="7" t="s">
        <v>361</v>
      </c>
      <c r="N1084" s="7" t="s">
        <v>214</v>
      </c>
      <c r="O1084" s="7" t="s">
        <v>389</v>
      </c>
      <c r="P1084" s="7" t="s">
        <v>249</v>
      </c>
      <c r="Q1084" s="7" t="s">
        <v>1585</v>
      </c>
      <c r="R1084" s="7" t="s">
        <v>242</v>
      </c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>
        <v>0.76471279892152055</v>
      </c>
      <c r="AT1084" s="8">
        <v>2.3073613880929891</v>
      </c>
      <c r="AU1084" s="8">
        <v>0.17942288918432622</v>
      </c>
      <c r="AV1084" s="8">
        <v>1.8004615293256707</v>
      </c>
      <c r="AW1084" s="8">
        <v>1.488901451936804</v>
      </c>
      <c r="AX1084" s="8">
        <v>1.9135112479599892</v>
      </c>
      <c r="AY1084" s="8">
        <v>0.89483953794901838</v>
      </c>
      <c r="AZ1084" s="8">
        <v>1.4956778649910738</v>
      </c>
      <c r="BA1084" s="8">
        <v>2.0474220597440609</v>
      </c>
      <c r="BB1084" s="8">
        <v>2.1457623795088687</v>
      </c>
      <c r="BC1084" s="8">
        <v>1.8041979782231263</v>
      </c>
      <c r="BD1084" s="8">
        <v>1.6474384427049222</v>
      </c>
      <c r="BE1084" s="8">
        <v>1.1965827859931428</v>
      </c>
      <c r="BF1084" s="8">
        <v>1.8850354754305858</v>
      </c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7" t="s">
        <v>214</v>
      </c>
      <c r="BU1084" s="7" t="s">
        <v>214</v>
      </c>
      <c r="BV1084" s="7">
        <v>9.5</v>
      </c>
      <c r="BW1084" s="7" t="s">
        <v>213</v>
      </c>
      <c r="BX1084" s="9">
        <v>0</v>
      </c>
      <c r="BY1084" s="7" t="s">
        <v>214</v>
      </c>
      <c r="BZ1084" s="7" t="s">
        <v>214</v>
      </c>
      <c r="CA1084" s="25">
        <v>0</v>
      </c>
      <c r="CB1084" s="25">
        <v>0</v>
      </c>
      <c r="CC1084" s="25">
        <v>0</v>
      </c>
    </row>
    <row r="1085" spans="1:81" x14ac:dyDescent="0.25">
      <c r="A1085" s="7">
        <v>513</v>
      </c>
      <c r="B1085" s="7">
        <v>44657</v>
      </c>
      <c r="C1085" s="7" t="s">
        <v>1586</v>
      </c>
      <c r="D1085" s="7" t="s">
        <v>1587</v>
      </c>
      <c r="E1085" s="7" t="s">
        <v>1587</v>
      </c>
      <c r="F1085" s="7" t="s">
        <v>254</v>
      </c>
      <c r="H1085" s="7" t="s">
        <v>224</v>
      </c>
      <c r="I1085" s="8">
        <v>24.5</v>
      </c>
      <c r="J1085" s="7" t="s">
        <v>214</v>
      </c>
      <c r="K1085" s="8">
        <v>143.03981018066406</v>
      </c>
      <c r="L1085" s="8">
        <v>3.1923000812530518</v>
      </c>
      <c r="M1085" s="7" t="s">
        <v>349</v>
      </c>
      <c r="N1085" s="7" t="s">
        <v>214</v>
      </c>
      <c r="O1085" s="7" t="s">
        <v>374</v>
      </c>
      <c r="P1085" s="7" t="s">
        <v>493</v>
      </c>
      <c r="Q1085" s="7" t="s">
        <v>1588</v>
      </c>
      <c r="R1085" s="7" t="s">
        <v>242</v>
      </c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>
        <v>0.8036489500839068</v>
      </c>
      <c r="AT1085" s="8">
        <v>2.3337163046596432</v>
      </c>
      <c r="AU1085" s="8">
        <v>2.7902162863002</v>
      </c>
      <c r="AV1085" s="8">
        <v>2.1803224634638383</v>
      </c>
      <c r="AW1085" s="8">
        <v>1.5027340960411517</v>
      </c>
      <c r="AX1085" s="8">
        <v>1.9157963820821442</v>
      </c>
      <c r="AY1085" s="8">
        <v>2.6112011558608543</v>
      </c>
      <c r="AZ1085" s="8">
        <v>2.4929386282148238</v>
      </c>
      <c r="BA1085" s="8">
        <v>-0.44055193230397366</v>
      </c>
      <c r="BB1085" s="8">
        <v>0.25682716333300348</v>
      </c>
      <c r="BC1085" s="8">
        <v>-0.44055193230397366</v>
      </c>
      <c r="BD1085" s="8">
        <v>0.25682716333300348</v>
      </c>
      <c r="BE1085" s="8">
        <v>1.1377827706130275</v>
      </c>
      <c r="BF1085" s="8">
        <v>1.5727380175144094</v>
      </c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7" t="s">
        <v>352</v>
      </c>
      <c r="BU1085" s="7" t="s">
        <v>353</v>
      </c>
      <c r="BV1085" s="7">
        <v>10.5</v>
      </c>
      <c r="BW1085" s="7" t="s">
        <v>345</v>
      </c>
      <c r="BX1085" s="9">
        <v>0</v>
      </c>
      <c r="BY1085" s="7" t="s">
        <v>214</v>
      </c>
      <c r="BZ1085" s="7" t="s">
        <v>214</v>
      </c>
      <c r="CA1085" s="25">
        <v>0</v>
      </c>
      <c r="CB1085" s="25">
        <v>0</v>
      </c>
      <c r="CC1085" s="25">
        <v>0</v>
      </c>
    </row>
    <row r="1086" spans="1:81" x14ac:dyDescent="0.25">
      <c r="A1086" s="7">
        <v>513</v>
      </c>
      <c r="B1086" s="7">
        <v>44657</v>
      </c>
      <c r="C1086" s="7" t="s">
        <v>1589</v>
      </c>
      <c r="D1086" s="7" t="s">
        <v>1589</v>
      </c>
      <c r="E1086" s="7" t="s">
        <v>214</v>
      </c>
      <c r="F1086" s="7" t="s">
        <v>409</v>
      </c>
      <c r="H1086" s="7" t="s">
        <v>224</v>
      </c>
      <c r="I1086" s="8">
        <v>24.5</v>
      </c>
      <c r="J1086" s="7" t="s">
        <v>214</v>
      </c>
      <c r="K1086" s="8">
        <v>476.14349365234375</v>
      </c>
      <c r="L1086" s="8">
        <v>1.3907999992370605</v>
      </c>
      <c r="M1086" s="7" t="s">
        <v>349</v>
      </c>
      <c r="N1086" s="7" t="s">
        <v>214</v>
      </c>
      <c r="O1086" s="7" t="s">
        <v>214</v>
      </c>
      <c r="P1086" s="7" t="s">
        <v>217</v>
      </c>
      <c r="Q1086" s="7" t="s">
        <v>1590</v>
      </c>
      <c r="R1086" s="7" t="s">
        <v>242</v>
      </c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7" t="s">
        <v>214</v>
      </c>
      <c r="BU1086" s="7" t="s">
        <v>214</v>
      </c>
      <c r="BV1086" s="7">
        <v>24.5</v>
      </c>
      <c r="BW1086" s="7" t="s">
        <v>224</v>
      </c>
      <c r="BX1086" s="9">
        <v>0</v>
      </c>
      <c r="BY1086" s="7" t="s">
        <v>214</v>
      </c>
      <c r="BZ1086" s="7" t="s">
        <v>214</v>
      </c>
      <c r="CA1086" s="25">
        <v>2</v>
      </c>
      <c r="CB1086" s="25">
        <v>6</v>
      </c>
      <c r="CC1086" s="25">
        <v>10</v>
      </c>
    </row>
    <row r="1087" spans="1:81" x14ac:dyDescent="0.25">
      <c r="A1087" s="7">
        <v>513</v>
      </c>
      <c r="B1087" s="7">
        <v>44657</v>
      </c>
      <c r="C1087" s="7" t="s">
        <v>1591</v>
      </c>
      <c r="D1087" s="7" t="s">
        <v>1591</v>
      </c>
      <c r="E1087" s="7" t="s">
        <v>1591</v>
      </c>
      <c r="F1087" s="7" t="s">
        <v>409</v>
      </c>
      <c r="H1087" s="7" t="s">
        <v>224</v>
      </c>
      <c r="I1087" s="8">
        <v>24.5</v>
      </c>
      <c r="J1087" s="7" t="s">
        <v>214</v>
      </c>
      <c r="K1087" s="8">
        <v>254.0050048828125</v>
      </c>
      <c r="L1087" s="8">
        <v>2.1026594638824463</v>
      </c>
      <c r="M1087" s="7" t="s">
        <v>349</v>
      </c>
      <c r="N1087" s="7" t="s">
        <v>214</v>
      </c>
      <c r="O1087" s="7" t="s">
        <v>214</v>
      </c>
      <c r="P1087" s="7" t="s">
        <v>410</v>
      </c>
      <c r="Q1087" s="7" t="s">
        <v>1592</v>
      </c>
      <c r="R1087" s="7" t="s">
        <v>242</v>
      </c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>
        <v>0.2493932322555043</v>
      </c>
      <c r="AT1087" s="8">
        <v>1.8042688360162662</v>
      </c>
      <c r="AU1087" s="8">
        <v>-1.6933874574615291</v>
      </c>
      <c r="AV1087" s="8">
        <v>-0.9619093134423633</v>
      </c>
      <c r="AW1087" s="8">
        <v>1.2537800030860338</v>
      </c>
      <c r="AX1087" s="8">
        <v>1.8323361536259164</v>
      </c>
      <c r="AY1087" s="8">
        <v>0.42955625361578365</v>
      </c>
      <c r="AZ1087" s="8">
        <v>0.99752369169155253</v>
      </c>
      <c r="BA1087" s="8">
        <v>-0.4440060694680879</v>
      </c>
      <c r="BB1087" s="8">
        <v>0.25399076243660951</v>
      </c>
      <c r="BC1087" s="8">
        <v>0.63071606111602163</v>
      </c>
      <c r="BD1087" s="8">
        <v>1.405833904697338</v>
      </c>
      <c r="BE1087" s="8">
        <v>7.1008670523954404E-2</v>
      </c>
      <c r="BF1087" s="8">
        <v>0.88867400583755318</v>
      </c>
      <c r="BT1087" s="7" t="s">
        <v>214</v>
      </c>
      <c r="BU1087" s="7" t="s">
        <v>214</v>
      </c>
      <c r="BV1087" s="7">
        <v>24.5</v>
      </c>
      <c r="BW1087" s="7" t="s">
        <v>224</v>
      </c>
      <c r="BX1087" s="9">
        <v>0</v>
      </c>
      <c r="BY1087" s="7" t="s">
        <v>214</v>
      </c>
      <c r="BZ1087" s="7" t="s">
        <v>214</v>
      </c>
      <c r="CA1087" s="25">
        <v>0</v>
      </c>
      <c r="CB1087" s="25">
        <v>0</v>
      </c>
      <c r="CC1087" s="25">
        <v>0</v>
      </c>
    </row>
    <row r="1088" spans="1:81" x14ac:dyDescent="0.25">
      <c r="A1088" s="7">
        <v>513</v>
      </c>
      <c r="B1088" s="7">
        <v>44657</v>
      </c>
      <c r="C1088" s="7" t="s">
        <v>1593</v>
      </c>
      <c r="D1088" s="7" t="s">
        <v>1594</v>
      </c>
      <c r="E1088" s="7" t="s">
        <v>1594</v>
      </c>
      <c r="F1088" s="7" t="s">
        <v>266</v>
      </c>
      <c r="G1088" s="7">
        <v>1</v>
      </c>
      <c r="H1088" s="7" t="s">
        <v>222</v>
      </c>
      <c r="I1088" s="8">
        <v>8.5</v>
      </c>
      <c r="J1088" s="7" t="s">
        <v>214</v>
      </c>
      <c r="K1088" s="8">
        <v>183.96978759765625</v>
      </c>
      <c r="L1088" s="8">
        <v>2.7899000644683838</v>
      </c>
      <c r="M1088" s="7" t="s">
        <v>349</v>
      </c>
      <c r="N1088" s="7" t="s">
        <v>231</v>
      </c>
      <c r="O1088" s="7" t="s">
        <v>214</v>
      </c>
      <c r="P1088" s="7" t="s">
        <v>217</v>
      </c>
      <c r="Q1088" s="7" t="s">
        <v>1595</v>
      </c>
      <c r="R1088" s="7" t="s">
        <v>242</v>
      </c>
      <c r="T1088" s="8">
        <v>0.42425248026847839</v>
      </c>
      <c r="U1088" s="8">
        <v>0.46925735473632813</v>
      </c>
      <c r="V1088" s="8">
        <v>0.44825699925422668</v>
      </c>
      <c r="W1088" s="8">
        <v>0.27826604247093201</v>
      </c>
      <c r="X1088" s="8">
        <v>0.22649809718132019</v>
      </c>
      <c r="Y1088" s="8">
        <v>0.36672991514205933</v>
      </c>
      <c r="Z1088" s="8">
        <v>0.19471623003482819</v>
      </c>
      <c r="AA1088" s="8">
        <v>0.85211718082427979</v>
      </c>
      <c r="AB1088" s="8">
        <v>0.88640844821929932</v>
      </c>
      <c r="AC1088" s="8">
        <v>0.91132992506027222</v>
      </c>
      <c r="AD1088" s="8">
        <v>0.81997376680374146</v>
      </c>
      <c r="AE1088" s="8">
        <v>0.46630054712295532</v>
      </c>
      <c r="AF1088" s="8">
        <v>0.84358334541320801</v>
      </c>
      <c r="AG1088" s="8">
        <v>0.822945237159729</v>
      </c>
      <c r="AH1088" s="8">
        <v>2.2742418572306633E-2</v>
      </c>
      <c r="AI1088" s="8">
        <v>0.11527872830629349</v>
      </c>
      <c r="AJ1088" s="8">
        <v>0.19363075494766235</v>
      </c>
      <c r="AK1088" s="8">
        <v>0.1600697785615921</v>
      </c>
      <c r="AL1088" s="8">
        <v>5.5204208940267563E-2</v>
      </c>
      <c r="AM1088" s="8">
        <v>3.1160132959485054E-2</v>
      </c>
      <c r="AN1088" s="8">
        <v>9.023439884185791E-2</v>
      </c>
      <c r="AO1088" s="8">
        <v>2.2845419123768806E-2</v>
      </c>
      <c r="AP1088" s="8">
        <v>-0.34306055307388306</v>
      </c>
      <c r="AQ1088" s="8"/>
      <c r="AR1088" s="8"/>
      <c r="AS1088" s="8">
        <v>-0.97500689829128462</v>
      </c>
      <c r="AT1088" s="8">
        <v>-0.29110365106681407</v>
      </c>
      <c r="AU1088" s="8">
        <v>-0.76048824529349091</v>
      </c>
      <c r="AV1088" s="8">
        <v>-2.4262199622053459E-2</v>
      </c>
      <c r="AW1088" s="8">
        <v>-1.5783027242637884</v>
      </c>
      <c r="AX1088" s="8">
        <v>-0.90086867207068844</v>
      </c>
      <c r="AY1088" s="8">
        <v>0.21164170751983249</v>
      </c>
      <c r="AZ1088" s="8">
        <v>0.666829788323127</v>
      </c>
      <c r="BA1088" s="8">
        <v>-1.4487889954132294</v>
      </c>
      <c r="BB1088" s="8">
        <v>-0.78692672021671217</v>
      </c>
      <c r="BC1088" s="8">
        <v>3.9268960456991091</v>
      </c>
      <c r="BD1088" s="8">
        <v>3.0995820194653452</v>
      </c>
      <c r="BE1088" s="8">
        <v>-0.10400818500714186</v>
      </c>
      <c r="BF1088" s="8">
        <v>0.29387509413536733</v>
      </c>
      <c r="BG1088" s="8">
        <v>46.332219250999962</v>
      </c>
      <c r="BH1088" s="8">
        <v>56.453366790918494</v>
      </c>
      <c r="BI1088" s="8">
        <v>43.70292711432657</v>
      </c>
      <c r="BJ1088" s="8">
        <v>53.527491061016441</v>
      </c>
      <c r="BK1088" s="8">
        <v>42.738901945382679</v>
      </c>
      <c r="BL1088" s="8">
        <v>44.510603574004136</v>
      </c>
      <c r="BM1088" s="8">
        <v>47.877584956108052</v>
      </c>
      <c r="BN1088" s="8">
        <v>98.732502252311221</v>
      </c>
      <c r="BO1088" s="8">
        <v>80.112648620677689</v>
      </c>
      <c r="BP1088" s="8">
        <v>103.56960541147114</v>
      </c>
      <c r="BQ1088" s="8">
        <v>85.49537598634987</v>
      </c>
      <c r="BR1088" s="8">
        <v>105.34312046716516</v>
      </c>
      <c r="BS1088" s="8">
        <v>102.08372474412604</v>
      </c>
      <c r="BT1088" s="7" t="s">
        <v>399</v>
      </c>
      <c r="BU1088" s="7" t="s">
        <v>400</v>
      </c>
      <c r="BV1088" s="7">
        <v>24.5</v>
      </c>
      <c r="BW1088" s="7" t="s">
        <v>224</v>
      </c>
      <c r="BX1088" s="9">
        <v>1.5</v>
      </c>
      <c r="BY1088" s="7" t="s">
        <v>231</v>
      </c>
      <c r="BZ1088" s="7" t="s">
        <v>214</v>
      </c>
      <c r="CA1088" s="25">
        <v>0</v>
      </c>
      <c r="CB1088" s="25">
        <v>0</v>
      </c>
      <c r="CC1088" s="25">
        <v>0</v>
      </c>
    </row>
    <row r="1089" spans="1:81" x14ac:dyDescent="0.25">
      <c r="A1089" s="7">
        <v>513</v>
      </c>
      <c r="B1089" s="7">
        <v>44657</v>
      </c>
      <c r="C1089" s="7" t="s">
        <v>1596</v>
      </c>
      <c r="D1089" s="7" t="s">
        <v>1597</v>
      </c>
      <c r="E1089" s="7" t="s">
        <v>214</v>
      </c>
      <c r="F1089" s="7" t="s">
        <v>409</v>
      </c>
      <c r="H1089" s="7" t="s">
        <v>224</v>
      </c>
      <c r="I1089" s="8">
        <v>24.5</v>
      </c>
      <c r="J1089" s="7" t="s">
        <v>214</v>
      </c>
      <c r="K1089" s="8">
        <v>575.555419921875</v>
      </c>
      <c r="L1089" s="8">
        <v>1.2129000425338745</v>
      </c>
      <c r="M1089" s="7" t="s">
        <v>349</v>
      </c>
      <c r="N1089" s="7" t="s">
        <v>214</v>
      </c>
      <c r="O1089" s="7" t="s">
        <v>214</v>
      </c>
      <c r="P1089" s="7" t="s">
        <v>217</v>
      </c>
      <c r="Q1089" s="7" t="s">
        <v>1598</v>
      </c>
      <c r="R1089" s="7" t="s">
        <v>242</v>
      </c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>
        <v>1.4119334201622422</v>
      </c>
      <c r="AT1089" s="8">
        <v>2.7412895847327778</v>
      </c>
      <c r="AU1089" s="8">
        <v>-1.6428140363867378</v>
      </c>
      <c r="AV1089" s="8">
        <v>-0.92253560246733679</v>
      </c>
      <c r="AW1089" s="8">
        <v>1.7322410300328068</v>
      </c>
      <c r="AX1089" s="8">
        <v>2.101744508120881</v>
      </c>
      <c r="AY1089" s="8">
        <v>1.3407819737279894</v>
      </c>
      <c r="AZ1089" s="8">
        <v>1.5387311781650941</v>
      </c>
      <c r="BA1089" s="8">
        <v>-0.43522564640813505</v>
      </c>
      <c r="BB1089" s="8">
        <v>0.26220295869410654</v>
      </c>
      <c r="BC1089" s="8">
        <v>0.81862844443562688</v>
      </c>
      <c r="BD1089" s="8">
        <v>2.0541116027017594</v>
      </c>
      <c r="BE1089" s="8">
        <v>0.53759086426063207</v>
      </c>
      <c r="BF1089" s="8">
        <v>1.2959240383245469</v>
      </c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7" t="s">
        <v>214</v>
      </c>
      <c r="BU1089" s="7" t="s">
        <v>214</v>
      </c>
      <c r="BV1089" s="7">
        <v>24.5</v>
      </c>
      <c r="BW1089" s="7" t="s">
        <v>224</v>
      </c>
      <c r="BX1089" s="9">
        <v>0</v>
      </c>
      <c r="BY1089" s="7" t="s">
        <v>214</v>
      </c>
      <c r="BZ1089" s="7" t="s">
        <v>214</v>
      </c>
      <c r="CA1089" s="25">
        <v>2</v>
      </c>
      <c r="CB1089" s="25">
        <v>6</v>
      </c>
      <c r="CC1089" s="25">
        <v>10</v>
      </c>
    </row>
    <row r="1090" spans="1:81" x14ac:dyDescent="0.25">
      <c r="A1090" s="7">
        <v>513</v>
      </c>
      <c r="B1090" s="7">
        <v>44657</v>
      </c>
      <c r="C1090" s="7" t="s">
        <v>1599</v>
      </c>
      <c r="D1090" s="7" t="s">
        <v>1600</v>
      </c>
      <c r="E1090" s="7" t="s">
        <v>1600</v>
      </c>
      <c r="F1090" s="7" t="s">
        <v>266</v>
      </c>
      <c r="G1090" s="7">
        <v>2</v>
      </c>
      <c r="H1090" s="7" t="s">
        <v>255</v>
      </c>
      <c r="I1090" s="8">
        <v>11.5</v>
      </c>
      <c r="J1090" s="7" t="s">
        <v>214</v>
      </c>
      <c r="K1090" s="8">
        <v>172.4671630859375</v>
      </c>
      <c r="L1090" s="8">
        <v>2.0092983245849609</v>
      </c>
      <c r="M1090" s="7" t="s">
        <v>349</v>
      </c>
      <c r="N1090" s="7" t="s">
        <v>231</v>
      </c>
      <c r="O1090" s="7" t="s">
        <v>214</v>
      </c>
      <c r="P1090" s="7" t="s">
        <v>410</v>
      </c>
      <c r="Q1090" s="7" t="s">
        <v>19189</v>
      </c>
      <c r="R1090" s="7" t="s">
        <v>242</v>
      </c>
      <c r="T1090" s="8">
        <v>0.60111349821090698</v>
      </c>
      <c r="U1090" s="8">
        <v>0.65868419408798218</v>
      </c>
      <c r="V1090" s="8">
        <v>0.6362922191619873</v>
      </c>
      <c r="W1090" s="8">
        <v>0.44921347498893738</v>
      </c>
      <c r="X1090" s="8">
        <v>0.40324831008911133</v>
      </c>
      <c r="Y1090" s="8">
        <v>0.58539307117462158</v>
      </c>
      <c r="Z1090" s="8">
        <v>0.42644765973091125</v>
      </c>
      <c r="AA1090" s="8">
        <v>0.86337876319885254</v>
      </c>
      <c r="AB1090" s="8">
        <v>0.85207599401473999</v>
      </c>
      <c r="AC1090" s="8">
        <v>0.83327370882034302</v>
      </c>
      <c r="AD1090" s="8">
        <v>0.5855441689491272</v>
      </c>
      <c r="AE1090" s="8">
        <v>0.60655480623245239</v>
      </c>
      <c r="AF1090" s="8">
        <v>0.78790229558944702</v>
      </c>
      <c r="AG1090" s="8">
        <v>0.80457031726837158</v>
      </c>
      <c r="AH1090" s="8">
        <v>2.030261792242527E-2</v>
      </c>
      <c r="AI1090" s="8">
        <v>0.14581313729286194</v>
      </c>
      <c r="AJ1090" s="8">
        <v>0.24263638257980347</v>
      </c>
      <c r="AK1090" s="8">
        <v>0.20284029841423035</v>
      </c>
      <c r="AL1090" s="8">
        <v>7.9557321965694427E-2</v>
      </c>
      <c r="AM1090" s="8">
        <v>4.9524798989295959E-2</v>
      </c>
      <c r="AN1090" s="8">
        <v>0.12858454883098602</v>
      </c>
      <c r="AO1090" s="8">
        <v>4.46661077439785E-2</v>
      </c>
      <c r="AP1090" s="8">
        <v>-1.2897669076919556</v>
      </c>
      <c r="AQ1090" s="8"/>
      <c r="AR1090" s="8"/>
      <c r="AS1090" s="8">
        <v>5.9964519099253953E-3</v>
      </c>
      <c r="AT1090" s="8">
        <v>0.49762868963437479</v>
      </c>
      <c r="AU1090" s="8">
        <v>0.80697339126397838</v>
      </c>
      <c r="AV1090" s="8">
        <v>1.4202712033690794</v>
      </c>
      <c r="AW1090" s="8">
        <v>-1.0212474612435094</v>
      </c>
      <c r="AX1090" s="8">
        <v>-0.4860990632468104</v>
      </c>
      <c r="AY1090" s="8">
        <v>1.4511657366707438</v>
      </c>
      <c r="AZ1090" s="8">
        <v>1.3013161707297736</v>
      </c>
      <c r="BA1090" s="8">
        <v>-1.0993878979599887</v>
      </c>
      <c r="BB1090" s="8">
        <v>-0.3514339553269672</v>
      </c>
      <c r="BC1090" s="8">
        <v>2.5764564651447528</v>
      </c>
      <c r="BD1090" s="8">
        <v>1.8509138273510464</v>
      </c>
      <c r="BE1090" s="8">
        <v>0.45332611429765035</v>
      </c>
      <c r="BF1090" s="8">
        <v>0.70543281208508279</v>
      </c>
      <c r="BG1090" s="7">
        <v>-4.6947931950529593</v>
      </c>
      <c r="BH1090" s="7">
        <v>4.1597544919899585</v>
      </c>
      <c r="BI1090" s="7">
        <v>-21.57607806516544</v>
      </c>
      <c r="BJ1090" s="7">
        <v>-18.352137896540345</v>
      </c>
      <c r="BK1090" s="7">
        <v>-50</v>
      </c>
      <c r="BL1090" s="7">
        <v>-8.2483904171161679</v>
      </c>
      <c r="BM1090" s="7">
        <v>-16.451940846980825</v>
      </c>
      <c r="BN1090" s="7">
        <v>180.56413972219698</v>
      </c>
      <c r="BO1090" s="7">
        <v>165.29295252226257</v>
      </c>
      <c r="BP1090" s="7">
        <v>209.67881283013557</v>
      </c>
      <c r="BQ1090" s="7">
        <v>204.11857468171988</v>
      </c>
      <c r="BR1090" s="7">
        <v>339.37911971405254</v>
      </c>
      <c r="BS1090" s="7">
        <v>186.69292803859008</v>
      </c>
      <c r="BT1090" s="7" t="s">
        <v>399</v>
      </c>
      <c r="BU1090" s="7" t="s">
        <v>400</v>
      </c>
      <c r="BV1090" s="7">
        <v>8.5</v>
      </c>
      <c r="BW1090" s="7" t="s">
        <v>222</v>
      </c>
      <c r="BX1090" s="9">
        <v>1.8999999761581421</v>
      </c>
      <c r="BY1090" s="7" t="s">
        <v>231</v>
      </c>
      <c r="BZ1090" s="7" t="s">
        <v>214</v>
      </c>
      <c r="CA1090" s="25">
        <v>0</v>
      </c>
      <c r="CB1090" s="25">
        <v>0</v>
      </c>
      <c r="CC1090" s="25">
        <v>0</v>
      </c>
    </row>
    <row r="1091" spans="1:81" x14ac:dyDescent="0.25">
      <c r="A1091" s="7">
        <v>513</v>
      </c>
      <c r="B1091" s="7">
        <v>44657</v>
      </c>
      <c r="C1091" s="7" t="s">
        <v>1601</v>
      </c>
      <c r="D1091" s="7" t="s">
        <v>1602</v>
      </c>
      <c r="E1091" s="7" t="s">
        <v>1602</v>
      </c>
      <c r="F1091" s="7" t="s">
        <v>212</v>
      </c>
      <c r="H1091" s="7" t="s">
        <v>224</v>
      </c>
      <c r="I1091" s="8">
        <v>24.5</v>
      </c>
      <c r="J1091" s="7" t="s">
        <v>214</v>
      </c>
      <c r="K1091" s="8">
        <v>226.15325927734375</v>
      </c>
      <c r="L1091" s="8">
        <v>3.1444849967956543</v>
      </c>
      <c r="M1091" s="7" t="s">
        <v>349</v>
      </c>
      <c r="N1091" s="7" t="s">
        <v>214</v>
      </c>
      <c r="O1091" s="7" t="s">
        <v>214</v>
      </c>
      <c r="P1091" s="7" t="s">
        <v>410</v>
      </c>
      <c r="Q1091" s="7" t="s">
        <v>19190</v>
      </c>
      <c r="R1091" s="7" t="s">
        <v>242</v>
      </c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>
        <v>0.5873794492634451</v>
      </c>
      <c r="AT1091" s="8">
        <v>2.220367055420442</v>
      </c>
      <c r="AU1091" s="8">
        <v>-1.5540135148126446</v>
      </c>
      <c r="AV1091" s="8">
        <v>-0.83518338358053046</v>
      </c>
      <c r="AW1091" s="8">
        <v>1.4174454677293706</v>
      </c>
      <c r="AX1091" s="8">
        <v>1.8481567579784208</v>
      </c>
      <c r="AY1091" s="8">
        <v>-1.3387938271798991</v>
      </c>
      <c r="AZ1091" s="8">
        <v>-0.65999804968957476</v>
      </c>
      <c r="BA1091" s="8">
        <v>-0.44226603343544396</v>
      </c>
      <c r="BB1091" s="8">
        <v>0.2552005229268588</v>
      </c>
      <c r="BC1091" s="8">
        <v>-0.8721538818457244</v>
      </c>
      <c r="BD1091" s="8">
        <v>-0.30940559304165682</v>
      </c>
      <c r="BE1091" s="8">
        <v>-0.36706705671348266</v>
      </c>
      <c r="BF1091" s="8">
        <v>0.41985621833565984</v>
      </c>
      <c r="BT1091" s="7" t="s">
        <v>214</v>
      </c>
      <c r="BU1091" s="7" t="s">
        <v>214</v>
      </c>
      <c r="BV1091" s="7">
        <v>9.5</v>
      </c>
      <c r="BW1091" s="7" t="s">
        <v>213</v>
      </c>
      <c r="BX1091" s="9">
        <v>0</v>
      </c>
      <c r="BY1091" s="7" t="s">
        <v>214</v>
      </c>
      <c r="BZ1091" s="7" t="s">
        <v>214</v>
      </c>
      <c r="CA1091" s="25">
        <v>0</v>
      </c>
      <c r="CB1091" s="25">
        <v>0</v>
      </c>
      <c r="CC1091" s="25">
        <v>0</v>
      </c>
    </row>
    <row r="1092" spans="1:81" x14ac:dyDescent="0.25">
      <c r="A1092" s="7">
        <v>513</v>
      </c>
      <c r="B1092" s="7">
        <v>44657</v>
      </c>
      <c r="C1092" s="7" t="s">
        <v>1603</v>
      </c>
      <c r="D1092" s="7" t="s">
        <v>1604</v>
      </c>
      <c r="E1092" s="7" t="s">
        <v>1604</v>
      </c>
      <c r="F1092" s="7" t="s">
        <v>360</v>
      </c>
      <c r="G1092" s="7">
        <v>2</v>
      </c>
      <c r="H1092" s="7" t="s">
        <v>245</v>
      </c>
      <c r="I1092" s="8">
        <v>12.5</v>
      </c>
      <c r="J1092" s="7" t="s">
        <v>214</v>
      </c>
      <c r="K1092" s="8">
        <v>3390.68017578125</v>
      </c>
      <c r="L1092" s="8">
        <v>5.1874642372131348</v>
      </c>
      <c r="M1092" s="7" t="s">
        <v>349</v>
      </c>
      <c r="N1092" s="7" t="s">
        <v>231</v>
      </c>
      <c r="O1092" s="7" t="s">
        <v>214</v>
      </c>
      <c r="P1092" s="7" t="s">
        <v>469</v>
      </c>
      <c r="Q1092" s="7" t="s">
        <v>1605</v>
      </c>
      <c r="R1092" s="7" t="s">
        <v>242</v>
      </c>
      <c r="T1092" s="8">
        <v>0.64069670438766479</v>
      </c>
      <c r="U1092" s="8">
        <v>0.62645876407623291</v>
      </c>
      <c r="V1092" s="8">
        <v>0.6465718150138855</v>
      </c>
      <c r="W1092" s="8">
        <v>0.56539046764373779</v>
      </c>
      <c r="X1092" s="8">
        <v>0.23727023601531982</v>
      </c>
      <c r="Y1092" s="8">
        <v>0.5744134783744812</v>
      </c>
      <c r="Z1092" s="8">
        <v>0.48933622241020203</v>
      </c>
      <c r="AA1092" s="8">
        <v>0.66647851467132568</v>
      </c>
      <c r="AB1092" s="8">
        <v>0.66551566123962402</v>
      </c>
      <c r="AC1092" s="8">
        <v>0.66594499349594116</v>
      </c>
      <c r="AD1092" s="8">
        <v>0.75864630937576294</v>
      </c>
      <c r="AE1092" s="8">
        <v>0.67709583044052124</v>
      </c>
      <c r="AF1092" s="8">
        <v>0.66674059629440308</v>
      </c>
      <c r="AG1092" s="8">
        <v>0.6871064305305481</v>
      </c>
      <c r="AH1092" s="8">
        <v>1.8641414642333984</v>
      </c>
      <c r="AI1092" s="8">
        <v>14.269852638244629</v>
      </c>
      <c r="AJ1092" s="8">
        <v>21.188392639160156</v>
      </c>
      <c r="AK1092" s="8">
        <v>18.92523193359375</v>
      </c>
      <c r="AL1092" s="8">
        <v>9.1939620971679688</v>
      </c>
      <c r="AM1092" s="8">
        <v>2.6755943298339844</v>
      </c>
      <c r="AN1092" s="8">
        <v>11.584909439086914</v>
      </c>
      <c r="AO1092" s="8">
        <v>4.7059416770935059</v>
      </c>
      <c r="AP1092" s="8">
        <v>3.6627228260040283</v>
      </c>
      <c r="AQ1092" s="8"/>
      <c r="AR1092" s="8"/>
      <c r="AS1092" s="8">
        <v>1.4592585494485291</v>
      </c>
      <c r="AT1092" s="8">
        <v>0.73263060717000983</v>
      </c>
      <c r="AU1092" s="8">
        <v>1.4776621138810937</v>
      </c>
      <c r="AV1092" s="8">
        <v>0.75019148918318457</v>
      </c>
      <c r="AW1092" s="8">
        <v>1.4501213542672093</v>
      </c>
      <c r="AX1092" s="8">
        <v>0.72341136574381959</v>
      </c>
      <c r="AY1092" s="8">
        <v>1.4777390910432067</v>
      </c>
      <c r="AZ1092" s="8">
        <v>0.7499795061276725</v>
      </c>
      <c r="BA1092" s="8">
        <v>1.4736192420057881</v>
      </c>
      <c r="BB1092" s="8">
        <v>0.74663039035916556</v>
      </c>
      <c r="BC1092" s="8">
        <v>1.4881666045846837</v>
      </c>
      <c r="BD1092" s="8">
        <v>0.76003553336425411</v>
      </c>
      <c r="BE1092" s="8">
        <v>1.4710944925384186</v>
      </c>
      <c r="BF1092" s="8">
        <v>0.74381314865801773</v>
      </c>
      <c r="BG1092" s="7">
        <v>93.487689050121261</v>
      </c>
      <c r="BH1092" s="7">
        <v>85.746716968087668</v>
      </c>
      <c r="BI1092" s="7">
        <v>92.176967561483053</v>
      </c>
      <c r="BJ1092" s="7">
        <v>81.326062973138306</v>
      </c>
      <c r="BK1092" s="7">
        <v>85.21715788897852</v>
      </c>
      <c r="BL1092" s="7">
        <v>80.996998583711303</v>
      </c>
      <c r="BM1092" s="7">
        <v>86.491932170920023</v>
      </c>
      <c r="BN1092" s="7">
        <v>220.81163636276997</v>
      </c>
      <c r="BO1092" s="7">
        <v>483.28324216104403</v>
      </c>
      <c r="BP1092" s="7">
        <v>265.25401003773089</v>
      </c>
      <c r="BQ1092" s="7">
        <v>633.17348080767397</v>
      </c>
      <c r="BR1092" s="7">
        <v>501.23889687544784</v>
      </c>
      <c r="BS1092" s="7">
        <v>644.33100182553096</v>
      </c>
      <c r="BT1092" s="7" t="s">
        <v>399</v>
      </c>
      <c r="BU1092" s="7" t="s">
        <v>400</v>
      </c>
      <c r="BV1092" s="7">
        <v>19.5</v>
      </c>
      <c r="BW1092" s="7" t="s">
        <v>303</v>
      </c>
      <c r="BX1092" s="9">
        <v>1.8250000476837158</v>
      </c>
      <c r="BY1092" s="7" t="s">
        <v>231</v>
      </c>
      <c r="BZ1092" s="7" t="s">
        <v>214</v>
      </c>
      <c r="CA1092" s="25">
        <v>0</v>
      </c>
      <c r="CB1092" s="25">
        <v>0</v>
      </c>
      <c r="CC1092" s="25">
        <v>0</v>
      </c>
    </row>
    <row r="1093" spans="1:81" x14ac:dyDescent="0.25">
      <c r="A1093" s="7">
        <v>513</v>
      </c>
      <c r="B1093" s="7">
        <v>44657</v>
      </c>
      <c r="C1093" s="7" t="s">
        <v>1606</v>
      </c>
      <c r="D1093" s="7" t="s">
        <v>1607</v>
      </c>
      <c r="E1093" s="7" t="s">
        <v>1607</v>
      </c>
      <c r="F1093" s="7" t="s">
        <v>212</v>
      </c>
      <c r="H1093" s="7" t="s">
        <v>224</v>
      </c>
      <c r="I1093" s="8">
        <v>24.5</v>
      </c>
      <c r="J1093" s="7" t="s">
        <v>214</v>
      </c>
      <c r="K1093" s="8">
        <v>100.71918487548828</v>
      </c>
      <c r="L1093" s="8">
        <v>4.2752394676208496</v>
      </c>
      <c r="M1093" s="7" t="s">
        <v>1033</v>
      </c>
      <c r="N1093" s="7" t="s">
        <v>214</v>
      </c>
      <c r="O1093" s="7" t="s">
        <v>358</v>
      </c>
      <c r="P1093" s="7" t="s">
        <v>654</v>
      </c>
      <c r="Q1093" s="7" t="s">
        <v>1608</v>
      </c>
      <c r="R1093" s="7" t="s">
        <v>242</v>
      </c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>
        <v>0.90190214143213188</v>
      </c>
      <c r="AT1093" s="8">
        <v>2.4450969702272638</v>
      </c>
      <c r="AU1093" s="8">
        <v>0.30736872926713177</v>
      </c>
      <c r="AV1093" s="8">
        <v>1.9606735142018772</v>
      </c>
      <c r="AW1093" s="8">
        <v>1.5366784680375631</v>
      </c>
      <c r="AX1093" s="8">
        <v>1.9317561046722682</v>
      </c>
      <c r="AY1093" s="8">
        <v>1.0283001942071377</v>
      </c>
      <c r="AZ1093" s="8">
        <v>1.5795046059220195</v>
      </c>
      <c r="BA1093" s="8">
        <v>1.0991961664261634</v>
      </c>
      <c r="BB1093" s="8">
        <v>1.2644957518058999</v>
      </c>
      <c r="BC1093" s="8">
        <v>0.86033090823045566</v>
      </c>
      <c r="BD1093" s="8">
        <v>0.81967534668752651</v>
      </c>
      <c r="BE1093" s="8">
        <v>0.95562943460009719</v>
      </c>
      <c r="BF1093" s="8">
        <v>1.6668670489194757</v>
      </c>
      <c r="BT1093" s="7" t="s">
        <v>352</v>
      </c>
      <c r="BU1093" s="7" t="s">
        <v>353</v>
      </c>
      <c r="BV1093" s="7">
        <v>8</v>
      </c>
      <c r="BW1093" s="7" t="s">
        <v>222</v>
      </c>
      <c r="BX1093" s="9">
        <v>0</v>
      </c>
      <c r="BY1093" s="7" t="s">
        <v>214</v>
      </c>
      <c r="BZ1093" s="7" t="s">
        <v>214</v>
      </c>
      <c r="CA1093" s="25">
        <v>0</v>
      </c>
      <c r="CB1093" s="25">
        <v>0</v>
      </c>
      <c r="CC1093" s="25">
        <v>0</v>
      </c>
    </row>
    <row r="1094" spans="1:81" x14ac:dyDescent="0.25">
      <c r="A1094" s="7">
        <v>513</v>
      </c>
      <c r="B1094" s="7">
        <v>44657</v>
      </c>
      <c r="C1094" s="7" t="s">
        <v>1609</v>
      </c>
      <c r="D1094" s="7" t="s">
        <v>1610</v>
      </c>
      <c r="E1094" s="7" t="s">
        <v>1611</v>
      </c>
      <c r="F1094" s="7" t="s">
        <v>212</v>
      </c>
      <c r="G1094" s="7">
        <v>2</v>
      </c>
      <c r="H1094" s="7" t="s">
        <v>255</v>
      </c>
      <c r="I1094" s="8">
        <v>11.5</v>
      </c>
      <c r="J1094" s="7" t="s">
        <v>214</v>
      </c>
      <c r="K1094" s="8">
        <v>227.6181640625</v>
      </c>
      <c r="L1094" s="8">
        <v>3.9119062423706055</v>
      </c>
      <c r="M1094" s="7" t="s">
        <v>1033</v>
      </c>
      <c r="N1094" s="7" t="s">
        <v>231</v>
      </c>
      <c r="O1094" s="7" t="s">
        <v>256</v>
      </c>
      <c r="P1094" s="7" t="s">
        <v>249</v>
      </c>
      <c r="Q1094" s="7" t="s">
        <v>1612</v>
      </c>
      <c r="R1094" s="7" t="s">
        <v>242</v>
      </c>
      <c r="T1094" s="8">
        <v>0.56184232234954834</v>
      </c>
      <c r="U1094" s="8">
        <v>0.62767612934112549</v>
      </c>
      <c r="V1094" s="8">
        <v>0.54481315612792969</v>
      </c>
      <c r="W1094" s="8">
        <v>0.35866519808769226</v>
      </c>
      <c r="X1094" s="8">
        <v>0.266938716173172</v>
      </c>
      <c r="Y1094" s="8">
        <v>0.57543903589248657</v>
      </c>
      <c r="Z1094" s="8">
        <v>0.48360589146614075</v>
      </c>
      <c r="AA1094" s="8">
        <v>0.65638220310211182</v>
      </c>
      <c r="AB1094" s="8">
        <v>0.86194747686386108</v>
      </c>
      <c r="AC1094" s="8">
        <v>0.94666934013366699</v>
      </c>
      <c r="AD1094" s="8">
        <v>0.64918529987335205</v>
      </c>
      <c r="AE1094" s="8">
        <v>0.80379766225814819</v>
      </c>
      <c r="AF1094" s="8">
        <v>0.8142859935760498</v>
      </c>
      <c r="AG1094" s="8">
        <v>0.73834341764450073</v>
      </c>
      <c r="AH1094" s="8">
        <v>3.3122893422842026E-2</v>
      </c>
      <c r="AI1094" s="8">
        <v>0.22234679758548737</v>
      </c>
      <c r="AJ1094" s="8">
        <v>0.37721633911132813</v>
      </c>
      <c r="AK1094" s="8">
        <v>0.28334885835647583</v>
      </c>
      <c r="AL1094" s="8">
        <v>0.10363175719976425</v>
      </c>
      <c r="AM1094" s="8">
        <v>5.348573625087738E-2</v>
      </c>
      <c r="AN1094" s="8">
        <v>0.2062133252620697</v>
      </c>
      <c r="AO1094" s="8">
        <v>8.2638069987297058E-2</v>
      </c>
      <c r="AP1094" s="8">
        <v>-0.72399473190307617</v>
      </c>
      <c r="AQ1094" s="8"/>
      <c r="AR1094" s="8"/>
      <c r="AS1094" s="8">
        <v>1.4277456500765191</v>
      </c>
      <c r="AT1094" s="8">
        <v>1.8233126863485842</v>
      </c>
      <c r="AU1094" s="8">
        <v>1.9696361430875298</v>
      </c>
      <c r="AV1094" s="8">
        <v>1.9184553872037584</v>
      </c>
      <c r="AW1094" s="8">
        <v>0.28658499577852842</v>
      </c>
      <c r="AX1094" s="8">
        <v>0.95618961072508779</v>
      </c>
      <c r="AY1094" s="8">
        <v>1.2943501707713212</v>
      </c>
      <c r="AZ1094" s="8">
        <v>1.2738807568948032</v>
      </c>
      <c r="BA1094" s="8">
        <v>-0.54059439636455731</v>
      </c>
      <c r="BB1094" s="8">
        <v>1.3332351681244315E-2</v>
      </c>
      <c r="BC1094" s="8">
        <v>-1.2524663783312042</v>
      </c>
      <c r="BD1094" s="8">
        <v>-0.75475007898316782</v>
      </c>
      <c r="BE1094" s="8">
        <v>0.53087603083635615</v>
      </c>
      <c r="BF1094" s="8">
        <v>0.87173678564505153</v>
      </c>
      <c r="BG1094" s="7">
        <v>20.672350352225315</v>
      </c>
      <c r="BH1094" s="7">
        <v>27.060713647604366</v>
      </c>
      <c r="BI1094" s="7">
        <v>7.8813355279671775</v>
      </c>
      <c r="BJ1094" s="7">
        <v>30.233733348715923</v>
      </c>
      <c r="BK1094" s="7">
        <v>27.879467408908411</v>
      </c>
      <c r="BL1094" s="7">
        <v>7.0587046739981858</v>
      </c>
      <c r="BM1094" s="7">
        <v>20.131050826569897</v>
      </c>
      <c r="BN1094" s="7">
        <v>180.56413972219698</v>
      </c>
      <c r="BO1094" s="7">
        <v>166.02306447561256</v>
      </c>
      <c r="BP1094" s="7">
        <v>209.67881283013557</v>
      </c>
      <c r="BQ1094" s="7">
        <v>158.80069528660101</v>
      </c>
      <c r="BR1094" s="7">
        <v>164.15943219593964</v>
      </c>
      <c r="BS1094" s="7">
        <v>211.55127007695145</v>
      </c>
      <c r="BT1094" s="7" t="s">
        <v>220</v>
      </c>
      <c r="BU1094" s="7" t="s">
        <v>221</v>
      </c>
      <c r="BV1094" s="7">
        <v>11.5</v>
      </c>
      <c r="BW1094" s="7" t="s">
        <v>255</v>
      </c>
      <c r="BX1094" s="9">
        <v>1.7999999523162842</v>
      </c>
      <c r="BY1094" s="7" t="s">
        <v>231</v>
      </c>
      <c r="BZ1094" s="7" t="s">
        <v>214</v>
      </c>
      <c r="CA1094" s="25">
        <v>0</v>
      </c>
      <c r="CB1094" s="25">
        <v>0</v>
      </c>
      <c r="CC1094" s="25">
        <v>0</v>
      </c>
    </row>
    <row r="1095" spans="1:81" x14ac:dyDescent="0.25">
      <c r="A1095" s="7">
        <v>513</v>
      </c>
      <c r="B1095" s="7">
        <v>44657</v>
      </c>
      <c r="C1095" s="7" t="s">
        <v>1613</v>
      </c>
      <c r="D1095" s="7" t="s">
        <v>1614</v>
      </c>
      <c r="E1095" s="7" t="s">
        <v>1611</v>
      </c>
      <c r="F1095" s="7" t="s">
        <v>212</v>
      </c>
      <c r="G1095" s="7">
        <v>2</v>
      </c>
      <c r="H1095" s="7" t="s">
        <v>345</v>
      </c>
      <c r="I1095" s="8">
        <v>10.5</v>
      </c>
      <c r="J1095" s="7" t="s">
        <v>214</v>
      </c>
      <c r="K1095" s="8">
        <v>154.66650390625</v>
      </c>
      <c r="L1095" s="8">
        <v>2.8278000354766846</v>
      </c>
      <c r="M1095" s="7" t="s">
        <v>1033</v>
      </c>
      <c r="N1095" s="7" t="s">
        <v>231</v>
      </c>
      <c r="O1095" s="7" t="s">
        <v>343</v>
      </c>
      <c r="P1095" s="7" t="s">
        <v>249</v>
      </c>
      <c r="Q1095" s="7" t="s">
        <v>1612</v>
      </c>
      <c r="R1095" s="7" t="s">
        <v>242</v>
      </c>
      <c r="T1095" s="8">
        <v>0.62169432640075684</v>
      </c>
      <c r="U1095" s="8">
        <v>0.64517670869827271</v>
      </c>
      <c r="V1095" s="8">
        <v>0.61204087734222412</v>
      </c>
      <c r="W1095" s="8">
        <v>0.46678704023361206</v>
      </c>
      <c r="X1095" s="8">
        <v>0.32990697026252747</v>
      </c>
      <c r="Y1095" s="8">
        <v>0.61498653888702393</v>
      </c>
      <c r="Z1095" s="8">
        <v>0.50436323881149292</v>
      </c>
      <c r="AA1095" s="8">
        <v>0.88690179586410522</v>
      </c>
      <c r="AB1095" s="8">
        <v>0.91343683004379272</v>
      </c>
      <c r="AC1095" s="8">
        <v>0.91571038961410522</v>
      </c>
      <c r="AD1095" s="8">
        <v>0.7523154616355896</v>
      </c>
      <c r="AE1095" s="8">
        <v>0.71296942234039307</v>
      </c>
      <c r="AF1095" s="8">
        <v>0.94687902927398682</v>
      </c>
      <c r="AG1095" s="8">
        <v>0.87232190370559692</v>
      </c>
      <c r="AH1095" s="8">
        <v>1.663491316139698E-2</v>
      </c>
      <c r="AI1095" s="8">
        <v>0.12356219440698624</v>
      </c>
      <c r="AJ1095" s="8">
        <v>0.1947268545627594</v>
      </c>
      <c r="AK1095" s="8">
        <v>0.15986248850822449</v>
      </c>
      <c r="AL1095" s="8">
        <v>6.7735239863395691E-2</v>
      </c>
      <c r="AM1095" s="8">
        <v>3.3197864890098572E-2</v>
      </c>
      <c r="AN1095" s="8">
        <v>0.11068156361579895</v>
      </c>
      <c r="AO1095" s="8">
        <v>4.3283689767122269E-2</v>
      </c>
      <c r="AP1095" s="8">
        <v>-1.2482256889343262</v>
      </c>
      <c r="AQ1095" s="8"/>
      <c r="AR1095" s="8"/>
      <c r="AS1095" s="8">
        <v>0.14396318389405857</v>
      </c>
      <c r="AT1095" s="8">
        <v>0.26622852086397963</v>
      </c>
      <c r="AU1095" s="8">
        <v>0.16801039529040163</v>
      </c>
      <c r="AV1095" s="8">
        <v>0.5062861001076493</v>
      </c>
      <c r="AW1095" s="8">
        <v>0.12150164850089638</v>
      </c>
      <c r="AX1095" s="8">
        <v>-1.1067756853055204</v>
      </c>
      <c r="AY1095" s="8">
        <v>0.11376810988956143</v>
      </c>
      <c r="AZ1095" s="8">
        <v>-0.91956316605021093</v>
      </c>
      <c r="BA1095" s="8">
        <v>6.6812625794779354E-2</v>
      </c>
      <c r="BB1095" s="8">
        <v>-2.0294011150172517</v>
      </c>
      <c r="BC1095" s="8">
        <v>0.1163901175017088</v>
      </c>
      <c r="BD1095" s="8">
        <v>-2.8430121050651298</v>
      </c>
      <c r="BE1095" s="8">
        <v>0.12174101347856769</v>
      </c>
      <c r="BF1095" s="8">
        <v>-1.0210395750777472</v>
      </c>
      <c r="BG1095" s="8">
        <v>4.5348671688331086</v>
      </c>
      <c r="BH1095" s="8">
        <v>9.8692234193052162</v>
      </c>
      <c r="BI1095" s="8">
        <v>-7.164482501438604</v>
      </c>
      <c r="BJ1095" s="8">
        <v>13.678599913226497</v>
      </c>
      <c r="BK1095" s="8">
        <v>11.802517206928123</v>
      </c>
      <c r="BL1095" s="8">
        <v>-6.0018937384890201</v>
      </c>
      <c r="BM1095" s="8">
        <v>4.4531385780608863</v>
      </c>
      <c r="BN1095" s="8">
        <v>147.65258339942349</v>
      </c>
      <c r="BO1095" s="8">
        <v>139.40212108091376</v>
      </c>
      <c r="BP1095" s="8">
        <v>165.74755851420014</v>
      </c>
      <c r="BQ1095" s="8">
        <v>133.51029163713923</v>
      </c>
      <c r="BR1095" s="8">
        <v>136.41196316936069</v>
      </c>
      <c r="BS1095" s="8">
        <v>163.94942311973909</v>
      </c>
      <c r="BT1095" s="7" t="s">
        <v>220</v>
      </c>
      <c r="BU1095" s="7" t="s">
        <v>221</v>
      </c>
      <c r="BV1095" s="7">
        <v>10</v>
      </c>
      <c r="BW1095" s="7" t="s">
        <v>345</v>
      </c>
      <c r="BX1095" s="9">
        <v>1.7999999523162842</v>
      </c>
      <c r="BY1095" s="7" t="s">
        <v>231</v>
      </c>
      <c r="BZ1095" s="7" t="s">
        <v>214</v>
      </c>
      <c r="CA1095" s="25">
        <v>0</v>
      </c>
      <c r="CB1095" s="25">
        <v>0</v>
      </c>
      <c r="CC1095" s="25">
        <v>0</v>
      </c>
    </row>
    <row r="1096" spans="1:81" x14ac:dyDescent="0.25">
      <c r="A1096" s="7">
        <v>513</v>
      </c>
      <c r="B1096" s="7">
        <v>44657</v>
      </c>
      <c r="C1096" s="7" t="s">
        <v>1615</v>
      </c>
      <c r="D1096" s="7" t="s">
        <v>1611</v>
      </c>
      <c r="E1096" s="7" t="s">
        <v>1611</v>
      </c>
      <c r="F1096" s="7" t="s">
        <v>212</v>
      </c>
      <c r="G1096" s="7">
        <v>2</v>
      </c>
      <c r="H1096" s="7" t="s">
        <v>354</v>
      </c>
      <c r="I1096" s="8">
        <v>7.5</v>
      </c>
      <c r="J1096" s="7" t="s">
        <v>214</v>
      </c>
      <c r="K1096" s="8">
        <v>63.532432556152344</v>
      </c>
      <c r="L1096" s="8">
        <v>3.7618000507354736</v>
      </c>
      <c r="M1096" s="7" t="s">
        <v>1033</v>
      </c>
      <c r="N1096" s="7" t="s">
        <v>231</v>
      </c>
      <c r="O1096" s="7" t="s">
        <v>350</v>
      </c>
      <c r="P1096" s="7" t="s">
        <v>249</v>
      </c>
      <c r="Q1096" s="7" t="s">
        <v>1612</v>
      </c>
      <c r="R1096" s="7" t="s">
        <v>242</v>
      </c>
      <c r="T1096" s="8">
        <v>0.59274494647979736</v>
      </c>
      <c r="U1096" s="8">
        <v>0.60254156589508057</v>
      </c>
      <c r="V1096" s="8">
        <v>0.63451147079467773</v>
      </c>
      <c r="W1096" s="8">
        <v>0.480425626039505</v>
      </c>
      <c r="X1096" s="8">
        <v>0.38921526074409485</v>
      </c>
      <c r="Y1096" s="8">
        <v>0.52948576211929321</v>
      </c>
      <c r="Z1096" s="8">
        <v>0.38777217268943787</v>
      </c>
      <c r="AA1096" s="8">
        <v>0.86054503917694092</v>
      </c>
      <c r="AB1096" s="8">
        <v>0.82330089807510376</v>
      </c>
      <c r="AC1096" s="8">
        <v>0.85696655511856079</v>
      </c>
      <c r="AD1096" s="8">
        <v>0.71467715501785278</v>
      </c>
      <c r="AE1096" s="8">
        <v>0.67270022630691528</v>
      </c>
      <c r="AF1096" s="8">
        <v>0.90627038478851318</v>
      </c>
      <c r="AG1096" s="8">
        <v>0.81341725587844849</v>
      </c>
      <c r="AH1096" s="8">
        <v>1.1599843390285969E-2</v>
      </c>
      <c r="AI1096" s="8">
        <v>8.2150109112262726E-2</v>
      </c>
      <c r="AJ1096" s="8">
        <v>0.12681357562541962</v>
      </c>
      <c r="AK1096" s="8">
        <v>0.1155678927898407</v>
      </c>
      <c r="AL1096" s="8">
        <v>4.8613138496875763E-2</v>
      </c>
      <c r="AM1096" s="8">
        <v>2.7311159297823906E-2</v>
      </c>
      <c r="AN1096" s="8">
        <v>6.64500892162323E-2</v>
      </c>
      <c r="AO1096" s="8">
        <v>2.3205401375889778E-2</v>
      </c>
      <c r="AP1096" s="8">
        <v>-0.84939754009246826</v>
      </c>
      <c r="AQ1096" s="8"/>
      <c r="AR1096" s="8"/>
      <c r="AS1096" s="8">
        <v>-0.10663648360933388</v>
      </c>
      <c r="AT1096" s="8">
        <v>1.3405926108010172E-2</v>
      </c>
      <c r="AU1096" s="8">
        <v>0.58921663381157752</v>
      </c>
      <c r="AV1096" s="8">
        <v>0.12912184573144347</v>
      </c>
      <c r="AW1096" s="8">
        <v>-1.8430253820071025</v>
      </c>
      <c r="AX1096" s="8">
        <v>-1.2120416180959461</v>
      </c>
      <c r="AY1096" s="8">
        <v>-1.0005546354598045</v>
      </c>
      <c r="AZ1096" s="8">
        <v>-1.083236068635846</v>
      </c>
      <c r="BA1096" s="8">
        <v>-2.333819168867926</v>
      </c>
      <c r="BB1096" s="8">
        <v>-1.5164952250251738</v>
      </c>
      <c r="BC1096" s="8">
        <v>-3.3507162900788328</v>
      </c>
      <c r="BD1096" s="8">
        <v>-2.3568023362231161</v>
      </c>
      <c r="BE1096" s="8">
        <v>-1.3409225543685703</v>
      </c>
      <c r="BF1096" s="8">
        <v>-1.004341246023438</v>
      </c>
      <c r="BG1096" s="8">
        <v>-27.07912229971609</v>
      </c>
      <c r="BH1096" s="8">
        <v>-29.890313704422745</v>
      </c>
      <c r="BI1096" s="8">
        <v>-28.863353292415134</v>
      </c>
      <c r="BJ1096" s="8">
        <v>-24.883854723218242</v>
      </c>
      <c r="BK1096" s="8">
        <v>-23.201736319538231</v>
      </c>
      <c r="BL1096" s="8">
        <v>-20.114980840310213</v>
      </c>
      <c r="BM1096" s="8">
        <v>-25.672226863270108</v>
      </c>
      <c r="BN1096" s="8">
        <v>80.736457668017479</v>
      </c>
      <c r="BO1096" s="8">
        <v>82.522475951237084</v>
      </c>
      <c r="BP1096" s="8">
        <v>81.870023020099964</v>
      </c>
      <c r="BQ1096" s="8">
        <v>79.341750775551901</v>
      </c>
      <c r="BR1096" s="8">
        <v>78.273060035219274</v>
      </c>
      <c r="BS1096" s="8">
        <v>76.311969192205396</v>
      </c>
      <c r="BT1096" s="7" t="s">
        <v>220</v>
      </c>
      <c r="BU1096" s="7" t="s">
        <v>221</v>
      </c>
      <c r="BV1096" s="7">
        <v>7</v>
      </c>
      <c r="BW1096" s="7" t="s">
        <v>354</v>
      </c>
      <c r="BX1096" s="9">
        <v>1.7999999523162842</v>
      </c>
      <c r="BY1096" s="7" t="s">
        <v>231</v>
      </c>
      <c r="BZ1096" s="7" t="s">
        <v>214</v>
      </c>
      <c r="CA1096" s="25">
        <v>0</v>
      </c>
      <c r="CB1096" s="25">
        <v>0</v>
      </c>
      <c r="CC1096" s="25">
        <v>0</v>
      </c>
    </row>
    <row r="1097" spans="1:81" x14ac:dyDescent="0.25">
      <c r="A1097" s="7">
        <v>513</v>
      </c>
      <c r="B1097" s="7">
        <v>44657</v>
      </c>
      <c r="C1097" s="7" t="s">
        <v>3809</v>
      </c>
      <c r="D1097" s="7" t="s">
        <v>3810</v>
      </c>
      <c r="E1097" s="7" t="s">
        <v>3810</v>
      </c>
      <c r="F1097" s="7" t="s">
        <v>331</v>
      </c>
      <c r="H1097" s="7" t="s">
        <v>224</v>
      </c>
      <c r="I1097" s="8">
        <v>24.5</v>
      </c>
      <c r="J1097" s="7" t="s">
        <v>214</v>
      </c>
      <c r="K1097" s="8">
        <v>168.93940734863281</v>
      </c>
      <c r="L1097" s="8">
        <v>10.923999786376953</v>
      </c>
      <c r="M1097" s="7" t="s">
        <v>215</v>
      </c>
      <c r="N1097" s="7" t="s">
        <v>214</v>
      </c>
      <c r="O1097" s="7" t="s">
        <v>256</v>
      </c>
      <c r="P1097" s="7" t="s">
        <v>481</v>
      </c>
      <c r="Q1097" s="7" t="s">
        <v>3811</v>
      </c>
      <c r="R1097" s="7" t="s">
        <v>219</v>
      </c>
      <c r="S1097" s="7">
        <v>3</v>
      </c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>
        <v>0.7668925474630639</v>
      </c>
      <c r="AT1097" s="8">
        <v>2.2688441068391216</v>
      </c>
      <c r="AU1097" s="8">
        <v>-2.3480404545374833</v>
      </c>
      <c r="AV1097" s="8">
        <v>-1.9168786904376718</v>
      </c>
      <c r="AW1097" s="8">
        <v>0.41268078339177183</v>
      </c>
      <c r="AX1097" s="8">
        <v>0.79242720708952341</v>
      </c>
      <c r="AY1097" s="8">
        <v>-1.3556759687625108</v>
      </c>
      <c r="AZ1097" s="8">
        <v>-1.2154215955177272</v>
      </c>
      <c r="BA1097" s="8">
        <v>1.2255276792490626</v>
      </c>
      <c r="BB1097" s="8">
        <v>0.70329437905358883</v>
      </c>
      <c r="BC1097" s="8">
        <v>-1.8002036026788029</v>
      </c>
      <c r="BD1097" s="8">
        <v>-1.8674546869944841</v>
      </c>
      <c r="BE1097" s="8">
        <v>-0.51646983597914986</v>
      </c>
      <c r="BF1097" s="8">
        <v>-0.2058648799946082</v>
      </c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7" t="s">
        <v>214</v>
      </c>
      <c r="BU1097" s="7" t="s">
        <v>214</v>
      </c>
      <c r="BV1097" s="7">
        <v>11.5</v>
      </c>
      <c r="BW1097" s="7" t="s">
        <v>255</v>
      </c>
      <c r="BX1097" s="9"/>
      <c r="BY1097" s="7" t="s">
        <v>214</v>
      </c>
      <c r="CA1097" s="25">
        <v>0</v>
      </c>
      <c r="CB1097" s="25">
        <v>0</v>
      </c>
      <c r="CC1097" s="25">
        <v>0</v>
      </c>
    </row>
    <row r="1098" spans="1:81" x14ac:dyDescent="0.25">
      <c r="A1098" s="7">
        <v>513</v>
      </c>
      <c r="B1098" s="7">
        <v>44657</v>
      </c>
      <c r="C1098" s="7" t="s">
        <v>1616</v>
      </c>
      <c r="D1098" s="7" t="s">
        <v>1616</v>
      </c>
      <c r="E1098" s="7" t="s">
        <v>1616</v>
      </c>
      <c r="F1098" s="7" t="s">
        <v>223</v>
      </c>
      <c r="H1098" s="7" t="s">
        <v>299</v>
      </c>
      <c r="I1098" s="8">
        <v>20.5</v>
      </c>
      <c r="J1098" s="7" t="s">
        <v>214</v>
      </c>
      <c r="K1098" s="8">
        <v>1448.03564453125</v>
      </c>
      <c r="L1098" s="8">
        <v>2.8610999584197998</v>
      </c>
      <c r="M1098" s="7" t="s">
        <v>215</v>
      </c>
      <c r="N1098" s="7" t="s">
        <v>295</v>
      </c>
      <c r="O1098" s="7" t="s">
        <v>301</v>
      </c>
      <c r="P1098" s="7" t="s">
        <v>233</v>
      </c>
      <c r="Q1098" s="7" t="s">
        <v>1617</v>
      </c>
      <c r="R1098" s="7" t="s">
        <v>219</v>
      </c>
      <c r="T1098" s="8">
        <v>0.49769711494445801</v>
      </c>
      <c r="U1098" s="8">
        <v>0.52017581462860107</v>
      </c>
      <c r="V1098" s="8">
        <v>0.52724945545196533</v>
      </c>
      <c r="W1098" s="8">
        <v>0.32264044880867004</v>
      </c>
      <c r="X1098" s="8">
        <v>0.51645368337631226</v>
      </c>
      <c r="Y1098" s="8">
        <v>0.54381036758422852</v>
      </c>
      <c r="Z1098" s="8">
        <v>0.38570258021354675</v>
      </c>
      <c r="AA1098" s="8">
        <v>0.75036042928695679</v>
      </c>
      <c r="AB1098" s="8">
        <v>0.78011804819107056</v>
      </c>
      <c r="AC1098" s="8">
        <v>0.80337285995483398</v>
      </c>
      <c r="AD1098" s="8">
        <v>0.59780913591384888</v>
      </c>
      <c r="AE1098" s="8">
        <v>0.83292901515960693</v>
      </c>
      <c r="AF1098" s="8">
        <v>0.86965984106063843</v>
      </c>
      <c r="AG1098" s="8">
        <v>0.79361945390701294</v>
      </c>
      <c r="AH1098" s="8">
        <v>0.49412128329277039</v>
      </c>
      <c r="AI1098" s="8">
        <v>2.9382369518280029</v>
      </c>
      <c r="AJ1098" s="8">
        <v>4.663482666015625</v>
      </c>
      <c r="AK1098" s="8">
        <v>4.0906777381896973</v>
      </c>
      <c r="AL1098" s="8">
        <v>1.3906816244125366</v>
      </c>
      <c r="AM1098" s="8">
        <v>1.5437005758285522</v>
      </c>
      <c r="AN1098" s="8">
        <v>2.9071681499481201</v>
      </c>
      <c r="AO1098" s="8">
        <v>0.98321026563644409</v>
      </c>
      <c r="AP1098" s="8">
        <v>-4.6780996024608612E-2</v>
      </c>
      <c r="AQ1098" s="8"/>
      <c r="AR1098" s="8"/>
      <c r="AS1098" s="8">
        <v>-1.3026373373870459</v>
      </c>
      <c r="AT1098" s="8">
        <v>-0.91670708292871528</v>
      </c>
      <c r="AU1098" s="8">
        <v>-1.8074908469557477E-2</v>
      </c>
      <c r="AV1098" s="8">
        <v>-0.12980088040784452</v>
      </c>
      <c r="AW1098" s="8">
        <v>-1.5745591541346848</v>
      </c>
      <c r="AX1098" s="8">
        <v>-1.561931464407581</v>
      </c>
      <c r="AY1098" s="8">
        <v>0.23548947548291407</v>
      </c>
      <c r="AZ1098" s="8">
        <v>-0.40587579829466036</v>
      </c>
      <c r="BA1098" s="8">
        <v>-0.9797189916794562</v>
      </c>
      <c r="BB1098" s="8">
        <v>-1.641385046651225</v>
      </c>
      <c r="BC1098" s="8">
        <v>0.29307193320760322</v>
      </c>
      <c r="BD1098" s="8">
        <v>1.4759298009985438</v>
      </c>
      <c r="BE1098" s="8">
        <v>-0.55773816383003794</v>
      </c>
      <c r="BF1098" s="8">
        <v>-0.52996174528191364</v>
      </c>
      <c r="BG1098" s="7">
        <v>23.72779033610135</v>
      </c>
      <c r="BH1098" s="7">
        <v>21.84439334498855</v>
      </c>
      <c r="BI1098" s="7">
        <v>32.721882641108408</v>
      </c>
      <c r="BJ1098" s="7">
        <v>22.501888872728578</v>
      </c>
      <c r="BK1098" s="7">
        <v>34.837142551351633</v>
      </c>
      <c r="BL1098" s="7">
        <v>1.0932200335186781</v>
      </c>
      <c r="BM1098" s="7">
        <v>22.787719629966201</v>
      </c>
      <c r="BN1098" s="7">
        <v>1104.4487828048611</v>
      </c>
      <c r="BO1098" s="7">
        <v>1131.7210425642036</v>
      </c>
      <c r="BP1098" s="7">
        <v>974.21112032631663</v>
      </c>
      <c r="BQ1098" s="7">
        <v>1122.2002729613291</v>
      </c>
      <c r="BR1098" s="7">
        <v>943.58140285151501</v>
      </c>
      <c r="BS1098" s="7">
        <v>1432.2054287727431</v>
      </c>
      <c r="BT1098" s="7" t="s">
        <v>1514</v>
      </c>
      <c r="BU1098" s="7" t="s">
        <v>1515</v>
      </c>
      <c r="BV1098" s="7">
        <v>19.5</v>
      </c>
      <c r="BW1098" s="7" t="s">
        <v>303</v>
      </c>
      <c r="BX1098" s="9">
        <v>2.7000000476837158</v>
      </c>
      <c r="BY1098" s="7" t="s">
        <v>295</v>
      </c>
      <c r="BZ1098" s="7" t="s">
        <v>214</v>
      </c>
      <c r="CA1098" s="25">
        <v>0</v>
      </c>
      <c r="CB1098" s="25">
        <v>0</v>
      </c>
      <c r="CC1098" s="25">
        <v>1</v>
      </c>
    </row>
    <row r="1099" spans="1:81" x14ac:dyDescent="0.25">
      <c r="A1099" s="7">
        <v>513</v>
      </c>
      <c r="B1099" s="7">
        <v>44657</v>
      </c>
      <c r="C1099" s="7" t="s">
        <v>1618</v>
      </c>
      <c r="D1099" s="7" t="s">
        <v>1619</v>
      </c>
      <c r="E1099" s="7" t="s">
        <v>1616</v>
      </c>
      <c r="F1099" s="7" t="s">
        <v>223</v>
      </c>
      <c r="H1099" s="7" t="s">
        <v>224</v>
      </c>
      <c r="I1099" s="8">
        <v>24.5</v>
      </c>
      <c r="J1099" s="7" t="s">
        <v>214</v>
      </c>
      <c r="K1099" s="8">
        <v>561.09893798828125</v>
      </c>
      <c r="L1099" s="8">
        <v>1.4400999546051025</v>
      </c>
      <c r="M1099" s="7" t="s">
        <v>215</v>
      </c>
      <c r="N1099" s="7" t="s">
        <v>214</v>
      </c>
      <c r="O1099" s="7" t="s">
        <v>283</v>
      </c>
      <c r="P1099" s="7" t="s">
        <v>217</v>
      </c>
      <c r="Q1099" s="7" t="s">
        <v>1617</v>
      </c>
      <c r="R1099" s="7" t="s">
        <v>219</v>
      </c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>
        <v>0.34024542263458418</v>
      </c>
      <c r="AT1099" s="8">
        <v>1.8577562681931306</v>
      </c>
      <c r="AU1099" s="8">
        <v>2.502160029756701</v>
      </c>
      <c r="AV1099" s="8">
        <v>2.2594927559166851</v>
      </c>
      <c r="AW1099" s="8">
        <v>-0.23553240441753945</v>
      </c>
      <c r="AX1099" s="8">
        <v>0.40121609209724307</v>
      </c>
      <c r="AY1099" s="8">
        <v>1.9667444373647169</v>
      </c>
      <c r="AZ1099" s="8">
        <v>1.9481903034542241</v>
      </c>
      <c r="BA1099" s="8">
        <v>0.85156486317193802</v>
      </c>
      <c r="BB1099" s="8">
        <v>0.48960392638751243</v>
      </c>
      <c r="BC1099" s="8">
        <v>1.3517442147007603</v>
      </c>
      <c r="BD1099" s="8">
        <v>1.8150255127945305</v>
      </c>
      <c r="BE1099" s="8">
        <v>1.1294877605351934</v>
      </c>
      <c r="BF1099" s="8">
        <v>1.4618808098072209</v>
      </c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7" t="s">
        <v>214</v>
      </c>
      <c r="BU1099" s="7" t="s">
        <v>214</v>
      </c>
      <c r="BV1099" s="7">
        <v>17.5</v>
      </c>
      <c r="BW1099" s="7" t="s">
        <v>312</v>
      </c>
      <c r="BX1099" s="9">
        <v>2.7000000476837158</v>
      </c>
      <c r="BY1099" s="7" t="s">
        <v>214</v>
      </c>
      <c r="BZ1099" s="7" t="s">
        <v>214</v>
      </c>
      <c r="CA1099" s="25">
        <v>0</v>
      </c>
      <c r="CB1099" s="25">
        <v>0</v>
      </c>
      <c r="CC1099" s="25">
        <v>1</v>
      </c>
    </row>
    <row r="1100" spans="1:81" x14ac:dyDescent="0.25">
      <c r="A1100" s="7">
        <v>513</v>
      </c>
      <c r="B1100" s="7">
        <v>44657</v>
      </c>
      <c r="C1100" s="7" t="s">
        <v>22074</v>
      </c>
      <c r="D1100" s="7" t="s">
        <v>22074</v>
      </c>
      <c r="E1100" s="7" t="s">
        <v>214</v>
      </c>
      <c r="F1100" s="7" t="s">
        <v>212</v>
      </c>
      <c r="G1100" s="7">
        <v>2</v>
      </c>
      <c r="H1100" s="7" t="s">
        <v>213</v>
      </c>
      <c r="I1100" s="8">
        <v>9.5</v>
      </c>
      <c r="J1100" s="7" t="s">
        <v>414</v>
      </c>
      <c r="K1100" s="8">
        <v>158.48184204101563</v>
      </c>
      <c r="L1100" s="8">
        <v>10.001399993896484</v>
      </c>
      <c r="M1100" s="7" t="s">
        <v>1033</v>
      </c>
      <c r="N1100" s="7" t="s">
        <v>231</v>
      </c>
      <c r="O1100" s="7" t="s">
        <v>343</v>
      </c>
      <c r="P1100" s="7" t="s">
        <v>249</v>
      </c>
      <c r="Q1100" s="7" t="s">
        <v>1622</v>
      </c>
      <c r="R1100" s="7" t="s">
        <v>242</v>
      </c>
      <c r="T1100" s="8">
        <v>0.71728616952896118</v>
      </c>
      <c r="U1100" s="8">
        <v>0.73459231853485107</v>
      </c>
      <c r="V1100" s="8">
        <v>0.73708003759384155</v>
      </c>
      <c r="W1100" s="8">
        <v>0.57360267639160156</v>
      </c>
      <c r="X1100" s="8">
        <v>0.41732966899871826</v>
      </c>
      <c r="Y1100" s="8">
        <v>0.6562352180480957</v>
      </c>
      <c r="Z1100" s="8">
        <v>0.4589611291885376</v>
      </c>
      <c r="AA1100" s="8">
        <v>0.94563555717468262</v>
      </c>
      <c r="AB1100" s="8">
        <v>0.88947248458862305</v>
      </c>
      <c r="AC1100" s="8">
        <v>0.92400997877120972</v>
      </c>
      <c r="AD1100" s="8">
        <v>0.70052814483642578</v>
      </c>
      <c r="AE1100" s="8">
        <v>0.83773016929626465</v>
      </c>
      <c r="AF1100" s="8">
        <v>0.88096046447753906</v>
      </c>
      <c r="AG1100" s="8">
        <v>0.83746129274368286</v>
      </c>
      <c r="AH1100" s="8">
        <v>3.2509632408618927E-2</v>
      </c>
      <c r="AI1100" s="8">
        <v>0.27860739827156067</v>
      </c>
      <c r="AJ1100" s="8">
        <v>0.43329641222953796</v>
      </c>
      <c r="AK1100" s="8">
        <v>0.37624639272689819</v>
      </c>
      <c r="AL1100" s="8">
        <v>0.16266666352748871</v>
      </c>
      <c r="AM1100" s="8">
        <v>8.207094669342041E-2</v>
      </c>
      <c r="AN1100" s="8">
        <v>0.23081324994564056</v>
      </c>
      <c r="AO1100" s="8">
        <v>7.6974749565124512E-2</v>
      </c>
      <c r="AP1100" s="8">
        <v>-0.20190583169460297</v>
      </c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>
        <v>23.814716756974157</v>
      </c>
      <c r="BH1100" s="8">
        <v>26.143142104959406</v>
      </c>
      <c r="BI1100" s="8">
        <v>17.327661885843561</v>
      </c>
      <c r="BJ1100" s="8">
        <v>29.173206747975737</v>
      </c>
      <c r="BK1100" s="8">
        <v>28.474720008485306</v>
      </c>
      <c r="BL1100" s="8">
        <v>19.827645459787231</v>
      </c>
      <c r="BM1100" s="8">
        <v>24.126848827337565</v>
      </c>
      <c r="BN1100" s="8">
        <v>120.73984024771256</v>
      </c>
      <c r="BO1100" s="8">
        <v>117.04970886567561</v>
      </c>
      <c r="BP1100" s="8">
        <v>131.02064430169176</v>
      </c>
      <c r="BQ1100" s="8">
        <v>112.2476066043898</v>
      </c>
      <c r="BR1100" s="8">
        <v>113.35458125554648</v>
      </c>
      <c r="BS1100" s="8">
        <v>127.05862428298302</v>
      </c>
      <c r="BT1100" s="7" t="s">
        <v>220</v>
      </c>
      <c r="BU1100" s="7" t="s">
        <v>221</v>
      </c>
      <c r="BV1100" s="7">
        <v>9.5</v>
      </c>
      <c r="BW1100" s="7" t="s">
        <v>213</v>
      </c>
      <c r="BX1100" s="9"/>
      <c r="BY1100" s="7" t="s">
        <v>231</v>
      </c>
      <c r="CA1100" s="25">
        <v>2</v>
      </c>
      <c r="CB1100" s="25">
        <v>6</v>
      </c>
      <c r="CC1100" s="25">
        <v>10</v>
      </c>
    </row>
    <row r="1101" spans="1:81" x14ac:dyDescent="0.25">
      <c r="A1101" s="7">
        <v>513</v>
      </c>
      <c r="B1101" s="7">
        <v>44657</v>
      </c>
      <c r="C1101" s="7" t="s">
        <v>1620</v>
      </c>
      <c r="D1101" s="7" t="s">
        <v>1621</v>
      </c>
      <c r="E1101" s="7" t="s">
        <v>1621</v>
      </c>
      <c r="F1101" s="7" t="s">
        <v>212</v>
      </c>
      <c r="G1101" s="7">
        <v>2</v>
      </c>
      <c r="H1101" s="7" t="s">
        <v>402</v>
      </c>
      <c r="I1101" s="8">
        <v>6.5</v>
      </c>
      <c r="J1101" s="7" t="s">
        <v>414</v>
      </c>
      <c r="K1101" s="8">
        <v>59.457759857177734</v>
      </c>
      <c r="L1101" s="8">
        <v>4.2959561347961426</v>
      </c>
      <c r="M1101" s="7" t="s">
        <v>1033</v>
      </c>
      <c r="N1101" s="7" t="s">
        <v>231</v>
      </c>
      <c r="O1101" s="7" t="s">
        <v>1038</v>
      </c>
      <c r="P1101" s="7" t="s">
        <v>249</v>
      </c>
      <c r="Q1101" s="7" t="s">
        <v>1622</v>
      </c>
      <c r="R1101" s="7" t="s">
        <v>242</v>
      </c>
      <c r="T1101" s="8">
        <v>0.43757617473602295</v>
      </c>
      <c r="U1101" s="8">
        <v>0.49828100204467773</v>
      </c>
      <c r="V1101" s="8">
        <v>0.4809977114200592</v>
      </c>
      <c r="W1101" s="8">
        <v>0.3922831118106842</v>
      </c>
      <c r="X1101" s="8">
        <v>0.23789936304092407</v>
      </c>
      <c r="Y1101" s="8">
        <v>0.38109555840492249</v>
      </c>
      <c r="Z1101" s="8">
        <v>0.2324506938457489</v>
      </c>
      <c r="AA1101" s="8">
        <v>0.84312319755554199</v>
      </c>
      <c r="AB1101" s="8">
        <v>0.82975155115127563</v>
      </c>
      <c r="AC1101" s="8">
        <v>0.93568724393844604</v>
      </c>
      <c r="AD1101" s="8">
        <v>0.51148432493209839</v>
      </c>
      <c r="AE1101" s="8">
        <v>0.43966010212898254</v>
      </c>
      <c r="AF1101" s="8">
        <v>0.89516478776931763</v>
      </c>
      <c r="AG1101" s="8">
        <v>0.73634713888168335</v>
      </c>
      <c r="AH1101" s="8">
        <v>1.1718231253325939E-2</v>
      </c>
      <c r="AI1101" s="8">
        <v>6.12637959420681E-2</v>
      </c>
      <c r="AJ1101" s="8">
        <v>0.10594075173139572</v>
      </c>
      <c r="AK1101" s="8">
        <v>8.8501513004302979E-2</v>
      </c>
      <c r="AL1101" s="8">
        <v>4.009932279586792E-2</v>
      </c>
      <c r="AM1101" s="8">
        <v>1.686372421681881E-2</v>
      </c>
      <c r="AN1101" s="8">
        <v>4.8315346240997314E-2</v>
      </c>
      <c r="AO1101" s="8">
        <v>1.4052488841116428E-2</v>
      </c>
      <c r="AP1101" s="8">
        <v>-0.56581538915634155</v>
      </c>
      <c r="AQ1101" s="8"/>
      <c r="AR1101" s="8"/>
      <c r="AS1101" s="8">
        <v>3.115407883933242</v>
      </c>
      <c r="AT1101" s="8">
        <v>2.7505396240292712</v>
      </c>
      <c r="AU1101" s="8">
        <v>2.4613203761133691</v>
      </c>
      <c r="AV1101" s="8">
        <v>2.5384621143946684</v>
      </c>
      <c r="AW1101" s="8">
        <v>1.1967663086214686</v>
      </c>
      <c r="AX1101" s="8">
        <v>1.2550199621802127</v>
      </c>
      <c r="AY1101" s="8">
        <v>1.5918157656556085</v>
      </c>
      <c r="AZ1101" s="8">
        <v>2.0155228067283391</v>
      </c>
      <c r="BA1101" s="8">
        <v>8.2589446169583386E-2</v>
      </c>
      <c r="BB1101" s="8">
        <v>6.97595075377129E-2</v>
      </c>
      <c r="BC1101" s="8">
        <v>1.0301335390810513</v>
      </c>
      <c r="BD1101" s="8">
        <v>0.72849829121304777</v>
      </c>
      <c r="BE1101" s="8">
        <v>1.5796722199290538</v>
      </c>
      <c r="BF1101" s="8">
        <v>1.5596337176805422</v>
      </c>
      <c r="BG1101" s="8">
        <v>-11.037760760906821</v>
      </c>
      <c r="BH1101" s="8">
        <v>-16.537222521187115</v>
      </c>
      <c r="BI1101" s="8">
        <v>-8.8451195635842783</v>
      </c>
      <c r="BJ1101" s="8">
        <v>-12.190370401150297</v>
      </c>
      <c r="BK1101" s="8">
        <v>-9.3932154215703125</v>
      </c>
      <c r="BL1101" s="8">
        <v>0.53314790580821803</v>
      </c>
      <c r="BM1101" s="8">
        <v>-9.5784234604317682</v>
      </c>
      <c r="BN1101" s="8">
        <v>66.020565144007506</v>
      </c>
      <c r="BO1101" s="8">
        <v>69.290421910872283</v>
      </c>
      <c r="BP1101" s="8">
        <v>64.716869806373921</v>
      </c>
      <c r="BQ1101" s="8">
        <v>66.705881015994152</v>
      </c>
      <c r="BR1101" s="8">
        <v>65.042755325402396</v>
      </c>
      <c r="BS1101" s="8">
        <v>59.140762055658712</v>
      </c>
      <c r="BT1101" s="7" t="s">
        <v>220</v>
      </c>
      <c r="BU1101" s="7" t="s">
        <v>221</v>
      </c>
      <c r="BV1101" s="7">
        <v>6.5</v>
      </c>
      <c r="BW1101" s="7" t="s">
        <v>402</v>
      </c>
      <c r="BX1101" s="9">
        <v>1.7999999523162842</v>
      </c>
      <c r="BY1101" s="7" t="s">
        <v>231</v>
      </c>
      <c r="BZ1101" s="7" t="s">
        <v>214</v>
      </c>
      <c r="CA1101" s="25">
        <v>0</v>
      </c>
      <c r="CB1101" s="25">
        <v>0</v>
      </c>
      <c r="CC1101" s="25">
        <v>0</v>
      </c>
    </row>
    <row r="1102" spans="1:81" x14ac:dyDescent="0.25">
      <c r="A1102" s="7">
        <v>513</v>
      </c>
      <c r="B1102" s="7">
        <v>44657</v>
      </c>
      <c r="C1102" s="7" t="s">
        <v>1623</v>
      </c>
      <c r="D1102" s="7" t="s">
        <v>1623</v>
      </c>
      <c r="E1102" s="7" t="s">
        <v>1621</v>
      </c>
      <c r="F1102" s="7" t="s">
        <v>212</v>
      </c>
      <c r="G1102" s="7">
        <v>2</v>
      </c>
      <c r="H1102" s="7" t="s">
        <v>213</v>
      </c>
      <c r="I1102" s="8">
        <v>9.5</v>
      </c>
      <c r="J1102" s="7" t="s">
        <v>414</v>
      </c>
      <c r="K1102" s="8">
        <v>128.55296325683594</v>
      </c>
      <c r="L1102" s="8">
        <v>5.3184494972229004</v>
      </c>
      <c r="M1102" s="7" t="s">
        <v>1033</v>
      </c>
      <c r="N1102" s="7" t="s">
        <v>231</v>
      </c>
      <c r="O1102" s="7" t="s">
        <v>343</v>
      </c>
      <c r="P1102" s="7" t="s">
        <v>249</v>
      </c>
      <c r="Q1102" s="7" t="s">
        <v>1622</v>
      </c>
      <c r="R1102" s="7" t="s">
        <v>242</v>
      </c>
      <c r="T1102" s="8">
        <v>0.70928966999053955</v>
      </c>
      <c r="U1102" s="8">
        <v>0.72241854667663574</v>
      </c>
      <c r="V1102" s="8">
        <v>0.73781383037567139</v>
      </c>
      <c r="W1102" s="8">
        <v>0.58307236433029175</v>
      </c>
      <c r="X1102" s="8">
        <v>0.3922220766544342</v>
      </c>
      <c r="Y1102" s="8">
        <v>0.6585654616355896</v>
      </c>
      <c r="Z1102" s="8">
        <v>0.46610957384109497</v>
      </c>
      <c r="AA1102" s="8">
        <v>0.91659986972808838</v>
      </c>
      <c r="AB1102" s="8">
        <v>0.88826906681060791</v>
      </c>
      <c r="AC1102" s="8">
        <v>0.89272570610046387</v>
      </c>
      <c r="AD1102" s="8">
        <v>0.62132835388183594</v>
      </c>
      <c r="AE1102" s="8">
        <v>0.82142388820648193</v>
      </c>
      <c r="AF1102" s="8">
        <v>0.85890448093414307</v>
      </c>
      <c r="AG1102" s="8">
        <v>0.79643428325653076</v>
      </c>
      <c r="AH1102" s="8">
        <v>2.4545758962631226E-2</v>
      </c>
      <c r="AI1102" s="8">
        <v>0.2080119252204895</v>
      </c>
      <c r="AJ1102" s="8">
        <v>0.32173031568527222</v>
      </c>
      <c r="AK1102" s="8">
        <v>0.28436022996902466</v>
      </c>
      <c r="AL1102" s="8">
        <v>0.12484589964151382</v>
      </c>
      <c r="AM1102" s="8">
        <v>5.823802575469017E-2</v>
      </c>
      <c r="AN1102" s="8">
        <v>0.17488983273506165</v>
      </c>
      <c r="AO1102" s="8">
        <v>5.9023480862379074E-2</v>
      </c>
      <c r="AP1102" s="8">
        <v>-0.52670389413833618</v>
      </c>
      <c r="AQ1102" s="8"/>
      <c r="AR1102" s="8"/>
      <c r="AS1102" s="8">
        <v>4.6991069850389593</v>
      </c>
      <c r="AT1102" s="8">
        <v>3.6215584049007772</v>
      </c>
      <c r="AU1102" s="8">
        <v>4.7183336274765661</v>
      </c>
      <c r="AV1102" s="8">
        <v>3.8797618051218077</v>
      </c>
      <c r="AW1102" s="8">
        <v>3.3975901306253968</v>
      </c>
      <c r="AX1102" s="8">
        <v>2.6022982496330633</v>
      </c>
      <c r="AY1102" s="8">
        <v>4.0050922838841077</v>
      </c>
      <c r="AZ1102" s="8">
        <v>3.4239464024413433</v>
      </c>
      <c r="BA1102" s="8">
        <v>2.4359999476490848</v>
      </c>
      <c r="BB1102" s="8">
        <v>2.8906307008955667</v>
      </c>
      <c r="BC1102" s="8">
        <v>2.8209589468808711</v>
      </c>
      <c r="BD1102" s="8">
        <v>2.8689237314599687</v>
      </c>
      <c r="BE1102" s="8">
        <v>3.6795136535924975</v>
      </c>
      <c r="BF1102" s="8">
        <v>3.2145198824087546</v>
      </c>
      <c r="BG1102" s="8">
        <v>6.0777463320806824</v>
      </c>
      <c r="BH1102" s="8">
        <v>8.9482607788495514</v>
      </c>
      <c r="BI1102" s="8">
        <v>-1.9195831681652047</v>
      </c>
      <c r="BJ1102" s="8">
        <v>12.683765694198481</v>
      </c>
      <c r="BK1102" s="8">
        <v>11.822661738978834</v>
      </c>
      <c r="BL1102" s="8">
        <v>1.1624305935814017</v>
      </c>
      <c r="BM1102" s="8">
        <v>6.4625469949206247</v>
      </c>
      <c r="BN1102" s="8">
        <v>120.73984024771256</v>
      </c>
      <c r="BO1102" s="8">
        <v>117.04970886567561</v>
      </c>
      <c r="BP1102" s="8">
        <v>131.02064430169176</v>
      </c>
      <c r="BQ1102" s="8">
        <v>112.2476066043898</v>
      </c>
      <c r="BR1102" s="8">
        <v>113.35458125554648</v>
      </c>
      <c r="BS1102" s="8">
        <v>127.05862428298302</v>
      </c>
      <c r="BT1102" s="7" t="s">
        <v>220</v>
      </c>
      <c r="BU1102" s="7" t="s">
        <v>221</v>
      </c>
      <c r="BV1102" s="7">
        <v>9.5</v>
      </c>
      <c r="BW1102" s="7" t="s">
        <v>213</v>
      </c>
      <c r="BX1102" s="9">
        <v>1.7999999523162842</v>
      </c>
      <c r="BY1102" s="7" t="s">
        <v>231</v>
      </c>
      <c r="BZ1102" s="7" t="s">
        <v>214</v>
      </c>
      <c r="CA1102" s="25">
        <v>0</v>
      </c>
      <c r="CB1102" s="25">
        <v>0</v>
      </c>
      <c r="CC1102" s="25">
        <v>0</v>
      </c>
    </row>
    <row r="1103" spans="1:81" x14ac:dyDescent="0.25">
      <c r="A1103" s="7">
        <v>513</v>
      </c>
      <c r="B1103" s="7">
        <v>44657</v>
      </c>
      <c r="C1103" s="7" t="s">
        <v>1624</v>
      </c>
      <c r="D1103" s="7" t="s">
        <v>1625</v>
      </c>
      <c r="E1103" s="7" t="s">
        <v>1625</v>
      </c>
      <c r="F1103" s="7" t="s">
        <v>643</v>
      </c>
      <c r="G1103" s="7">
        <v>2</v>
      </c>
      <c r="H1103" s="7" t="s">
        <v>354</v>
      </c>
      <c r="I1103" s="8">
        <v>7.5</v>
      </c>
      <c r="J1103" s="7" t="s">
        <v>214</v>
      </c>
      <c r="K1103" s="8">
        <v>106.40255737304688</v>
      </c>
      <c r="L1103" s="8">
        <v>5.9276719093322754</v>
      </c>
      <c r="M1103" s="7" t="s">
        <v>349</v>
      </c>
      <c r="N1103" s="7" t="s">
        <v>231</v>
      </c>
      <c r="O1103" s="7" t="s">
        <v>350</v>
      </c>
      <c r="P1103" s="7" t="s">
        <v>257</v>
      </c>
      <c r="Q1103" s="7" t="s">
        <v>1626</v>
      </c>
      <c r="R1103" s="7" t="s">
        <v>242</v>
      </c>
      <c r="T1103" s="8">
        <v>0.81307500600814819</v>
      </c>
      <c r="U1103" s="8">
        <v>0.81409996747970581</v>
      </c>
      <c r="V1103" s="8">
        <v>0.80845177173614502</v>
      </c>
      <c r="W1103" s="8">
        <v>0.70535671710968018</v>
      </c>
      <c r="X1103" s="8">
        <v>0.4205036461353302</v>
      </c>
      <c r="Y1103" s="8">
        <v>0.75209277868270874</v>
      </c>
      <c r="Z1103" s="8">
        <v>0.57597190141677856</v>
      </c>
      <c r="AA1103" s="8">
        <v>0.89096510410308838</v>
      </c>
      <c r="AB1103" s="8">
        <v>0.90211659669876099</v>
      </c>
      <c r="AC1103" s="8">
        <v>0.8431854248046875</v>
      </c>
      <c r="AD1103" s="8">
        <v>0.61802095174789429</v>
      </c>
      <c r="AE1103" s="8">
        <v>0.81050896644592285</v>
      </c>
      <c r="AF1103" s="8">
        <v>0.86003363132476807</v>
      </c>
      <c r="AG1103" s="8">
        <v>0.80544000864028931</v>
      </c>
      <c r="AH1103" s="8">
        <v>2.3788837715983391E-2</v>
      </c>
      <c r="AI1103" s="8">
        <v>0.23109574615955353</v>
      </c>
      <c r="AJ1103" s="8">
        <v>0.35138043761253357</v>
      </c>
      <c r="AK1103" s="8">
        <v>0.30197635293006897</v>
      </c>
      <c r="AL1103" s="8">
        <v>0.14637178182601929</v>
      </c>
      <c r="AM1103" s="8">
        <v>6.0511946678161621E-2</v>
      </c>
      <c r="AN1103" s="8">
        <v>0.19356808066368103</v>
      </c>
      <c r="AO1103" s="8">
        <v>7.0686228573322296E-2</v>
      </c>
      <c r="AP1103" s="8">
        <v>-1.9218772649765015E-2</v>
      </c>
      <c r="AQ1103" s="8"/>
      <c r="AR1103" s="8"/>
      <c r="AS1103" s="8">
        <v>1.8659144966208236</v>
      </c>
      <c r="AT1103" s="8">
        <v>2.1917702207739609</v>
      </c>
      <c r="AU1103" s="8">
        <v>2.3803657495313768</v>
      </c>
      <c r="AV1103" s="8">
        <v>2.9319030955035279</v>
      </c>
      <c r="AW1103" s="8">
        <v>0.53696120848039486</v>
      </c>
      <c r="AX1103" s="8">
        <v>1.3856077714500104</v>
      </c>
      <c r="AY1103" s="8">
        <v>5.2013668091435239</v>
      </c>
      <c r="AZ1103" s="8">
        <v>4.6707345212951061</v>
      </c>
      <c r="BA1103" s="8">
        <v>2.8255449421329821</v>
      </c>
      <c r="BB1103" s="8">
        <v>2.1108843715485972</v>
      </c>
      <c r="BC1103" s="8">
        <v>2.8255449421329821</v>
      </c>
      <c r="BD1103" s="8">
        <v>2.1108843715485972</v>
      </c>
      <c r="BE1103" s="8">
        <v>2.605949691340347</v>
      </c>
      <c r="BF1103" s="8">
        <v>2.5669640586866334</v>
      </c>
      <c r="BG1103" s="8">
        <v>24.121694382818422</v>
      </c>
      <c r="BH1103" s="8">
        <v>12.184758499692681</v>
      </c>
      <c r="BI1103" s="8">
        <v>23.056339019123346</v>
      </c>
      <c r="BJ1103" s="8">
        <v>39.893195078247835</v>
      </c>
      <c r="BK1103" s="8">
        <v>32.96610328536805</v>
      </c>
      <c r="BL1103" s="8">
        <v>32.96610328536805</v>
      </c>
      <c r="BM1103" s="8">
        <v>27.531365591769731</v>
      </c>
      <c r="BN1103" s="8">
        <v>80.736457668017479</v>
      </c>
      <c r="BO1103" s="8">
        <v>93.437662719644166</v>
      </c>
      <c r="BP1103" s="8">
        <v>81.870023020099964</v>
      </c>
      <c r="BQ1103" s="8">
        <v>63.955177591972713</v>
      </c>
      <c r="BR1103" s="8">
        <v>71.325780411175245</v>
      </c>
      <c r="BS1103" s="8">
        <v>71.325780411175245</v>
      </c>
      <c r="BT1103" s="7" t="s">
        <v>243</v>
      </c>
      <c r="BU1103" s="7" t="s">
        <v>244</v>
      </c>
      <c r="BV1103" s="7">
        <v>6.5</v>
      </c>
      <c r="BW1103" s="7" t="s">
        <v>402</v>
      </c>
      <c r="BX1103" s="9">
        <v>1.2999999523162842</v>
      </c>
      <c r="BY1103" s="7" t="s">
        <v>231</v>
      </c>
      <c r="BZ1103" s="7" t="s">
        <v>214</v>
      </c>
      <c r="CA1103" s="25">
        <v>0</v>
      </c>
      <c r="CB1103" s="25">
        <v>0</v>
      </c>
      <c r="CC1103" s="25">
        <v>0</v>
      </c>
    </row>
    <row r="1104" spans="1:81" x14ac:dyDescent="0.25">
      <c r="A1104" s="7">
        <v>513</v>
      </c>
      <c r="B1104" s="7">
        <v>44657</v>
      </c>
      <c r="C1104" s="7" t="s">
        <v>1627</v>
      </c>
      <c r="D1104" s="7" t="s">
        <v>1627</v>
      </c>
      <c r="E1104" s="7" t="s">
        <v>1627</v>
      </c>
      <c r="F1104" s="7" t="s">
        <v>254</v>
      </c>
      <c r="H1104" s="7" t="s">
        <v>224</v>
      </c>
      <c r="I1104" s="8">
        <v>24.5</v>
      </c>
      <c r="J1104" s="7" t="s">
        <v>214</v>
      </c>
      <c r="K1104" s="8">
        <v>273.51666259765625</v>
      </c>
      <c r="L1104" s="8">
        <v>0.7775999903678894</v>
      </c>
      <c r="M1104" s="7" t="s">
        <v>349</v>
      </c>
      <c r="N1104" s="7" t="s">
        <v>214</v>
      </c>
      <c r="O1104" s="7" t="s">
        <v>214</v>
      </c>
      <c r="P1104" s="7" t="s">
        <v>410</v>
      </c>
      <c r="Q1104" s="7" t="s">
        <v>1628</v>
      </c>
      <c r="R1104" s="7" t="s">
        <v>242</v>
      </c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>
        <v>0.67162500846231277</v>
      </c>
      <c r="AT1104" s="8">
        <v>2.2291673062888915</v>
      </c>
      <c r="AU1104" s="8">
        <v>-1.3056107875005885</v>
      </c>
      <c r="AV1104" s="8">
        <v>-0.63048831349242929</v>
      </c>
      <c r="AW1104" s="8">
        <v>1.4444086570317347</v>
      </c>
      <c r="AX1104" s="8">
        <v>1.8995050320605515</v>
      </c>
      <c r="AY1104" s="8">
        <v>-0.77605389743290309</v>
      </c>
      <c r="AZ1104" s="8">
        <v>-0.19841452313800761</v>
      </c>
      <c r="BA1104" s="8">
        <v>-0.4412176169689046</v>
      </c>
      <c r="BB1104" s="8">
        <v>0.25624279461277233</v>
      </c>
      <c r="BC1104" s="8">
        <v>-0.7418716126488557</v>
      </c>
      <c r="BD1104" s="8">
        <v>-0.20207504526551839</v>
      </c>
      <c r="BE1104" s="8">
        <v>-0.1914533748428674</v>
      </c>
      <c r="BF1104" s="8">
        <v>0.55898954184437666</v>
      </c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7" t="s">
        <v>352</v>
      </c>
      <c r="BU1104" s="7" t="s">
        <v>353</v>
      </c>
      <c r="BV1104" s="7">
        <v>11.5</v>
      </c>
      <c r="BW1104" s="7" t="s">
        <v>255</v>
      </c>
      <c r="BX1104" s="9">
        <v>0</v>
      </c>
      <c r="BY1104" s="7" t="s">
        <v>214</v>
      </c>
      <c r="BZ1104" s="7" t="s">
        <v>214</v>
      </c>
      <c r="CA1104" s="25">
        <v>0</v>
      </c>
      <c r="CB1104" s="25">
        <v>0</v>
      </c>
      <c r="CC1104" s="25">
        <v>0</v>
      </c>
    </row>
    <row r="1105" spans="1:81" x14ac:dyDescent="0.25">
      <c r="A1105" s="7">
        <v>513</v>
      </c>
      <c r="B1105" s="7">
        <v>44657</v>
      </c>
      <c r="C1105" s="7" t="s">
        <v>1629</v>
      </c>
      <c r="D1105" s="7" t="s">
        <v>20702</v>
      </c>
      <c r="E1105" s="7" t="s">
        <v>1630</v>
      </c>
      <c r="F1105" s="7" t="s">
        <v>212</v>
      </c>
      <c r="G1105" s="7">
        <v>1</v>
      </c>
      <c r="H1105" s="7" t="s">
        <v>238</v>
      </c>
      <c r="I1105" s="8">
        <v>13.5</v>
      </c>
      <c r="J1105" s="7" t="s">
        <v>214</v>
      </c>
      <c r="K1105" s="8">
        <v>351.94412231445313</v>
      </c>
      <c r="L1105" s="8">
        <v>2.8507165908813477</v>
      </c>
      <c r="M1105" s="7" t="s">
        <v>239</v>
      </c>
      <c r="N1105" s="7" t="s">
        <v>231</v>
      </c>
      <c r="O1105" s="7" t="s">
        <v>214</v>
      </c>
      <c r="P1105" s="7" t="s">
        <v>654</v>
      </c>
      <c r="Q1105" s="7" t="s">
        <v>1631</v>
      </c>
      <c r="R1105" s="7" t="s">
        <v>242</v>
      </c>
      <c r="T1105" s="8">
        <v>0.90623873472213745</v>
      </c>
      <c r="U1105" s="8">
        <v>0.89963787794113159</v>
      </c>
      <c r="V1105" s="8">
        <v>0.90312248468399048</v>
      </c>
      <c r="W1105" s="8">
        <v>0.7648119330406189</v>
      </c>
      <c r="X1105" s="8">
        <v>0.40163490176200867</v>
      </c>
      <c r="Y1105" s="8">
        <v>0.83445620536804199</v>
      </c>
      <c r="Z1105" s="8">
        <v>0.70255124568939209</v>
      </c>
      <c r="AA1105" s="8">
        <v>0.9599723219871521</v>
      </c>
      <c r="AB1105" s="8">
        <v>0.94975531101226807</v>
      </c>
      <c r="AC1105" s="8">
        <v>0.95921385288238525</v>
      </c>
      <c r="AD1105" s="8">
        <v>0.83267700672149658</v>
      </c>
      <c r="AE1105" s="8">
        <v>0.74284529685974121</v>
      </c>
      <c r="AF1105" s="8">
        <v>0.9315178394317627</v>
      </c>
      <c r="AG1105" s="8">
        <v>0.88251221179962158</v>
      </c>
      <c r="AH1105" s="8">
        <v>0.17622962594032288</v>
      </c>
      <c r="AI1105" s="8">
        <v>1.9081374406814575</v>
      </c>
      <c r="AJ1105" s="8">
        <v>2.876558780670166</v>
      </c>
      <c r="AK1105" s="8">
        <v>2.499028205871582</v>
      </c>
      <c r="AL1105" s="8">
        <v>1.1757335662841797</v>
      </c>
      <c r="AM1105" s="8">
        <v>0.42816236615180969</v>
      </c>
      <c r="AN1105" s="8">
        <v>1.5910052061080933</v>
      </c>
      <c r="AO1105" s="8">
        <v>0.63872987031936646</v>
      </c>
      <c r="AP1105" s="8">
        <v>0.66443455219268799</v>
      </c>
      <c r="AQ1105" s="8"/>
      <c r="AR1105" s="8"/>
      <c r="AS1105" s="8">
        <v>-1.4008139975692213</v>
      </c>
      <c r="AT1105" s="8">
        <v>-0.80500920737701165</v>
      </c>
      <c r="AU1105" s="8">
        <v>-1.3537014008392934</v>
      </c>
      <c r="AV1105" s="8">
        <v>-0.76912449471457867</v>
      </c>
      <c r="AW1105" s="8">
        <v>-1.8482637541496323</v>
      </c>
      <c r="AX1105" s="8">
        <v>-1.3381758082580892</v>
      </c>
      <c r="AY1105" s="8">
        <v>-1.6466189542767828</v>
      </c>
      <c r="AZ1105" s="8">
        <v>-1.1368665551408503</v>
      </c>
      <c r="BA1105" s="8">
        <v>-1.9062802695976719</v>
      </c>
      <c r="BB1105" s="8">
        <v>-1.4139883240598876</v>
      </c>
      <c r="BC1105" s="8">
        <v>-1.584389142635531</v>
      </c>
      <c r="BD1105" s="8">
        <v>-1.3483074324647233</v>
      </c>
      <c r="BE1105" s="8">
        <v>-1.6233445865113556</v>
      </c>
      <c r="BF1105" s="8">
        <v>-1.1352453036691903</v>
      </c>
      <c r="BG1105" s="8">
        <v>23.274682787417944</v>
      </c>
      <c r="BH1105" s="8">
        <v>33.089727701830583</v>
      </c>
      <c r="BI1105" s="8">
        <v>4.6554988801129422</v>
      </c>
      <c r="BJ1105" s="8">
        <v>36.165715769955646</v>
      </c>
      <c r="BK1105" s="8">
        <v>18.610886583775528</v>
      </c>
      <c r="BL1105" s="8">
        <v>32.369192110001926</v>
      </c>
      <c r="BM1105" s="8">
        <v>24.694283972182429</v>
      </c>
      <c r="BN1105" s="8">
        <v>270.03024425680195</v>
      </c>
      <c r="BO1105" s="8">
        <v>235.48677057800302</v>
      </c>
      <c r="BP1105" s="8">
        <v>335.55936764148043</v>
      </c>
      <c r="BQ1105" s="8">
        <v>224.66101136914295</v>
      </c>
      <c r="BR1105" s="8">
        <v>286.44420087224603</v>
      </c>
      <c r="BS1105" s="8">
        <v>238.02265324262763</v>
      </c>
      <c r="BT1105" s="7" t="s">
        <v>259</v>
      </c>
      <c r="BU1105" s="7" t="s">
        <v>260</v>
      </c>
      <c r="BV1105" s="7">
        <v>14</v>
      </c>
      <c r="BW1105" s="7" t="s">
        <v>287</v>
      </c>
      <c r="BX1105" s="9">
        <v>1.6000000238418579</v>
      </c>
      <c r="BY1105" s="7" t="s">
        <v>231</v>
      </c>
      <c r="BZ1105" s="7" t="s">
        <v>214</v>
      </c>
      <c r="CA1105" s="25">
        <v>0</v>
      </c>
      <c r="CB1105" s="25">
        <v>1</v>
      </c>
      <c r="CC1105" s="25">
        <v>1</v>
      </c>
    </row>
    <row r="1106" spans="1:81" x14ac:dyDescent="0.25">
      <c r="A1106" s="7">
        <v>513</v>
      </c>
      <c r="B1106" s="7">
        <v>44657</v>
      </c>
      <c r="C1106" s="7" t="s">
        <v>1632</v>
      </c>
      <c r="D1106" s="7" t="s">
        <v>1632</v>
      </c>
      <c r="E1106" s="7" t="s">
        <v>1632</v>
      </c>
      <c r="F1106" s="7" t="s">
        <v>446</v>
      </c>
      <c r="H1106" s="7" t="s">
        <v>224</v>
      </c>
      <c r="I1106" s="8">
        <v>24.5</v>
      </c>
      <c r="J1106" s="7" t="s">
        <v>214</v>
      </c>
      <c r="K1106" s="8">
        <v>579.22857666015625</v>
      </c>
      <c r="L1106" s="8">
        <v>0.92895269393920898</v>
      </c>
      <c r="M1106" s="7" t="s">
        <v>349</v>
      </c>
      <c r="N1106" s="7" t="s">
        <v>214</v>
      </c>
      <c r="O1106" s="7" t="s">
        <v>343</v>
      </c>
      <c r="P1106" s="7" t="s">
        <v>410</v>
      </c>
      <c r="Q1106" s="7" t="s">
        <v>1633</v>
      </c>
      <c r="R1106" s="7" t="s">
        <v>242</v>
      </c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>
        <v>0.98468311697167388</v>
      </c>
      <c r="AT1106" s="8">
        <v>2.4661722544655347</v>
      </c>
      <c r="AU1106" s="8">
        <v>1.6171293158601674</v>
      </c>
      <c r="AV1106" s="8">
        <v>1.8554633616316474</v>
      </c>
      <c r="AW1106" s="8">
        <v>1.5181746069262969</v>
      </c>
      <c r="AX1106" s="8">
        <v>1.808626101371229</v>
      </c>
      <c r="AY1106" s="8">
        <v>1.621836974034325</v>
      </c>
      <c r="AZ1106" s="8">
        <v>1.4252224055139935</v>
      </c>
      <c r="BA1106" s="8">
        <v>-0.44066375596527146</v>
      </c>
      <c r="BB1106" s="8">
        <v>0.25668293957964794</v>
      </c>
      <c r="BC1106" s="8">
        <v>-1.6506995069439536</v>
      </c>
      <c r="BD1106" s="8">
        <v>-1.3716178980213967</v>
      </c>
      <c r="BE1106" s="8">
        <v>0.60841012514720638</v>
      </c>
      <c r="BF1106" s="8">
        <v>1.073424860756776</v>
      </c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7" t="s">
        <v>214</v>
      </c>
      <c r="BU1106" s="7" t="s">
        <v>214</v>
      </c>
      <c r="BV1106" s="7">
        <v>9.5</v>
      </c>
      <c r="BW1106" s="7" t="s">
        <v>213</v>
      </c>
      <c r="BX1106" s="9">
        <v>0</v>
      </c>
      <c r="BY1106" s="7" t="s">
        <v>214</v>
      </c>
      <c r="BZ1106" s="7" t="s">
        <v>214</v>
      </c>
      <c r="CA1106" s="25">
        <v>0</v>
      </c>
      <c r="CB1106" s="25">
        <v>0</v>
      </c>
      <c r="CC1106" s="25">
        <v>0</v>
      </c>
    </row>
    <row r="1107" spans="1:81" x14ac:dyDescent="0.25">
      <c r="A1107" s="7">
        <v>513</v>
      </c>
      <c r="B1107" s="7">
        <v>44657</v>
      </c>
      <c r="C1107" s="7" t="s">
        <v>1634</v>
      </c>
      <c r="D1107" s="7" t="s">
        <v>1634</v>
      </c>
      <c r="E1107" s="7" t="s">
        <v>1634</v>
      </c>
      <c r="F1107" s="7" t="s">
        <v>360</v>
      </c>
      <c r="H1107" s="7" t="s">
        <v>224</v>
      </c>
      <c r="I1107" s="8">
        <v>24.5</v>
      </c>
      <c r="J1107" s="7" t="s">
        <v>214</v>
      </c>
      <c r="K1107" s="8">
        <v>588.1910400390625</v>
      </c>
      <c r="L1107" s="8">
        <v>3.4831650257110596</v>
      </c>
      <c r="M1107" s="7" t="s">
        <v>349</v>
      </c>
      <c r="N1107" s="7" t="s">
        <v>214</v>
      </c>
      <c r="O1107" s="7" t="s">
        <v>214</v>
      </c>
      <c r="P1107" s="7" t="s">
        <v>469</v>
      </c>
      <c r="Q1107" s="7" t="s">
        <v>1635</v>
      </c>
      <c r="R1107" s="7" t="s">
        <v>242</v>
      </c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>
        <v>1.1048535163322695</v>
      </c>
      <c r="AT1107" s="8">
        <v>1.530156590754145</v>
      </c>
      <c r="AU1107" s="8">
        <v>-0.86645773192589781</v>
      </c>
      <c r="AV1107" s="8">
        <v>-0.12137724968324144</v>
      </c>
      <c r="AW1107" s="8">
        <v>1.7460055553962974</v>
      </c>
      <c r="AX1107" s="8">
        <v>1.9414337266347619</v>
      </c>
      <c r="AY1107" s="8">
        <v>-0.8885976760125438</v>
      </c>
      <c r="AZ1107" s="8">
        <v>-0.16654856096490533</v>
      </c>
      <c r="BA1107" s="8">
        <v>-0.44284276505350834</v>
      </c>
      <c r="BB1107" s="8">
        <v>0.25415682883213819</v>
      </c>
      <c r="BC1107" s="8">
        <v>-1.2513167904691089</v>
      </c>
      <c r="BD1107" s="8">
        <v>-0.54053724283126814</v>
      </c>
      <c r="BE1107" s="8">
        <v>-9.9725981955415308E-2</v>
      </c>
      <c r="BF1107" s="8">
        <v>0.48288068212360497</v>
      </c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7" t="s">
        <v>214</v>
      </c>
      <c r="BU1107" s="7" t="s">
        <v>214</v>
      </c>
      <c r="BV1107" s="7">
        <v>24.5</v>
      </c>
      <c r="BW1107" s="7" t="s">
        <v>224</v>
      </c>
      <c r="BX1107" s="9">
        <v>0</v>
      </c>
      <c r="BY1107" s="7" t="s">
        <v>214</v>
      </c>
      <c r="BZ1107" s="7" t="s">
        <v>214</v>
      </c>
      <c r="CA1107" s="25">
        <v>0</v>
      </c>
      <c r="CB1107" s="25">
        <v>0</v>
      </c>
      <c r="CC1107" s="25">
        <v>0</v>
      </c>
    </row>
    <row r="1108" spans="1:81" x14ac:dyDescent="0.25">
      <c r="A1108" s="7">
        <v>513</v>
      </c>
      <c r="B1108" s="7">
        <v>44657</v>
      </c>
      <c r="C1108" s="7" t="s">
        <v>1636</v>
      </c>
      <c r="D1108" s="7" t="s">
        <v>1637</v>
      </c>
      <c r="E1108" s="7" t="s">
        <v>1637</v>
      </c>
      <c r="F1108" s="7" t="s">
        <v>643</v>
      </c>
      <c r="G1108" s="7">
        <v>2</v>
      </c>
      <c r="H1108" s="7" t="s">
        <v>255</v>
      </c>
      <c r="I1108" s="8">
        <v>11.5</v>
      </c>
      <c r="J1108" s="7" t="s">
        <v>214</v>
      </c>
      <c r="K1108" s="8">
        <v>143.03343200683594</v>
      </c>
      <c r="L1108" s="8">
        <v>5.4633407592773438</v>
      </c>
      <c r="M1108" s="7" t="s">
        <v>659</v>
      </c>
      <c r="N1108" s="7" t="s">
        <v>216</v>
      </c>
      <c r="O1108" s="7" t="s">
        <v>214</v>
      </c>
      <c r="P1108" s="7" t="s">
        <v>257</v>
      </c>
      <c r="Q1108" s="7" t="s">
        <v>1638</v>
      </c>
      <c r="R1108" s="7" t="s">
        <v>242</v>
      </c>
      <c r="T1108" s="8">
        <v>0.79643118381500244</v>
      </c>
      <c r="U1108" s="8">
        <v>0.83283382654190063</v>
      </c>
      <c r="V1108" s="8">
        <v>0.78320735692977905</v>
      </c>
      <c r="W1108" s="8">
        <v>0.6406516432762146</v>
      </c>
      <c r="X1108" s="8">
        <v>0.38933521509170532</v>
      </c>
      <c r="Y1108" s="8">
        <v>0.74299496412277222</v>
      </c>
      <c r="Z1108" s="8">
        <v>0.61855077743530273</v>
      </c>
      <c r="AA1108" s="8">
        <v>0.83328086137771606</v>
      </c>
      <c r="AB1108" s="8">
        <v>0.88530761003494263</v>
      </c>
      <c r="AC1108" s="8">
        <v>0.91987442970275879</v>
      </c>
      <c r="AD1108" s="8">
        <v>0.58572906255722046</v>
      </c>
      <c r="AE1108" s="8">
        <v>0.73947769403457642</v>
      </c>
      <c r="AF1108" s="8">
        <v>0.79454004764556885</v>
      </c>
      <c r="AG1108" s="8">
        <v>0.85337072610855103</v>
      </c>
      <c r="AH1108" s="8">
        <v>3.1303796917200089E-2</v>
      </c>
      <c r="AI1108" s="8">
        <v>0.2978745698928833</v>
      </c>
      <c r="AJ1108" s="8">
        <v>0.4730226993560791</v>
      </c>
      <c r="AK1108" s="8">
        <v>0.38496330380439758</v>
      </c>
      <c r="AL1108" s="8">
        <v>0.17494209110736847</v>
      </c>
      <c r="AM1108" s="8">
        <v>7.3725685477256775E-2</v>
      </c>
      <c r="AN1108" s="8">
        <v>0.25163555145263672</v>
      </c>
      <c r="AO1108" s="8">
        <v>9.9892452359199524E-2</v>
      </c>
      <c r="AP1108" s="8">
        <v>-0.78928476572036743</v>
      </c>
      <c r="AQ1108" s="8"/>
      <c r="AR1108" s="8"/>
      <c r="AS1108" s="8">
        <v>-0.91684802508674001</v>
      </c>
      <c r="AT1108" s="8">
        <v>-0.24164486269834537</v>
      </c>
      <c r="AU1108" s="8">
        <v>-0.44351968468440678</v>
      </c>
      <c r="AV1108" s="8">
        <v>0.73216701394682882</v>
      </c>
      <c r="AW1108" s="8">
        <v>-1.5812694337752458</v>
      </c>
      <c r="AX1108" s="8">
        <v>-1.5483297687668516</v>
      </c>
      <c r="AY1108" s="8">
        <v>1.4531053558634097</v>
      </c>
      <c r="AZ1108" s="8">
        <v>1.6927478715859894</v>
      </c>
      <c r="BA1108" s="8">
        <v>-1.4982646937765591</v>
      </c>
      <c r="BB1108" s="8">
        <v>-1.1699968429589751</v>
      </c>
      <c r="BC1108" s="8">
        <v>-1.4982646937765591</v>
      </c>
      <c r="BD1108" s="8">
        <v>-1.1699968429589751</v>
      </c>
      <c r="BE1108" s="8">
        <v>-0.74751019587268352</v>
      </c>
      <c r="BF1108" s="8">
        <v>-0.28417557197505483</v>
      </c>
      <c r="BG1108" s="8">
        <v>-26.239115700983362</v>
      </c>
      <c r="BH1108" s="8">
        <v>-26.169404444983037</v>
      </c>
      <c r="BI1108" s="8">
        <v>-46.594268128946581</v>
      </c>
      <c r="BJ1108" s="8">
        <v>8.7084792568687778E-6</v>
      </c>
      <c r="BK1108" s="8">
        <v>-46.871267273862614</v>
      </c>
      <c r="BL1108" s="8">
        <v>-46.871267273862614</v>
      </c>
      <c r="BM1108" s="8">
        <v>-32.124219019026491</v>
      </c>
      <c r="BN1108" s="8">
        <v>180.56413972219698</v>
      </c>
      <c r="BO1108" s="8">
        <v>180.46442932024465</v>
      </c>
      <c r="BP1108" s="8">
        <v>209.67881283013557</v>
      </c>
      <c r="BQ1108" s="8">
        <v>143.03341955079918</v>
      </c>
      <c r="BR1108" s="8">
        <v>210.07501421373857</v>
      </c>
      <c r="BS1108" s="8">
        <v>210.07501421373857</v>
      </c>
      <c r="BT1108" s="7" t="s">
        <v>259</v>
      </c>
      <c r="BU1108" s="7" t="s">
        <v>260</v>
      </c>
      <c r="BV1108" s="7">
        <v>24.5</v>
      </c>
      <c r="BW1108" s="7" t="s">
        <v>224</v>
      </c>
      <c r="BX1108" s="9">
        <v>2</v>
      </c>
      <c r="BY1108" s="7" t="s">
        <v>216</v>
      </c>
      <c r="BZ1108" s="7" t="s">
        <v>214</v>
      </c>
      <c r="CA1108" s="25">
        <v>0</v>
      </c>
      <c r="CB1108" s="25">
        <v>0</v>
      </c>
      <c r="CC1108" s="25">
        <v>0</v>
      </c>
    </row>
    <row r="1109" spans="1:81" x14ac:dyDescent="0.25">
      <c r="A1109" s="7">
        <v>513</v>
      </c>
      <c r="B1109" s="7">
        <v>44657</v>
      </c>
      <c r="C1109" s="7" t="s">
        <v>1639</v>
      </c>
      <c r="D1109" s="7" t="s">
        <v>1640</v>
      </c>
      <c r="E1109" s="7" t="s">
        <v>1640</v>
      </c>
      <c r="F1109" s="7" t="s">
        <v>212</v>
      </c>
      <c r="H1109" s="7" t="s">
        <v>224</v>
      </c>
      <c r="I1109" s="8">
        <v>24.5</v>
      </c>
      <c r="J1109" s="7" t="s">
        <v>214</v>
      </c>
      <c r="K1109" s="8">
        <v>55.819309234619141</v>
      </c>
      <c r="L1109" s="8">
        <v>3.0660264492034912</v>
      </c>
      <c r="M1109" s="7" t="s">
        <v>215</v>
      </c>
      <c r="N1109" s="7" t="s">
        <v>214</v>
      </c>
      <c r="O1109" s="7" t="s">
        <v>343</v>
      </c>
      <c r="P1109" s="7" t="s">
        <v>249</v>
      </c>
      <c r="Q1109" s="7" t="s">
        <v>1641</v>
      </c>
      <c r="R1109" s="7" t="s">
        <v>219</v>
      </c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>
        <v>0.62233168338977762</v>
      </c>
      <c r="AT1109" s="8">
        <v>2.1960926783265524</v>
      </c>
      <c r="AU1109" s="8">
        <v>4.8158174618582676E-2</v>
      </c>
      <c r="AV1109" s="8">
        <v>1.6842399553149399</v>
      </c>
      <c r="AW1109" s="8">
        <v>0.22569016521443136</v>
      </c>
      <c r="AX1109" s="8">
        <v>0.77664664577843279</v>
      </c>
      <c r="AY1109" s="8">
        <v>-0.2987807093237399</v>
      </c>
      <c r="AZ1109" s="8">
        <v>0.91154287207387208</v>
      </c>
      <c r="BA1109" s="8">
        <v>1.1729958094418818</v>
      </c>
      <c r="BB1109" s="8">
        <v>0.71440387670130023</v>
      </c>
      <c r="BC1109" s="8">
        <v>0.56539648486436422</v>
      </c>
      <c r="BD1109" s="8">
        <v>1.4747509430309116</v>
      </c>
      <c r="BE1109" s="8">
        <v>0.38929860136754968</v>
      </c>
      <c r="BF1109" s="8">
        <v>1.2929461618710014</v>
      </c>
      <c r="BT1109" s="7" t="s">
        <v>352</v>
      </c>
      <c r="BU1109" s="7" t="s">
        <v>353</v>
      </c>
      <c r="BV1109" s="7">
        <v>9</v>
      </c>
      <c r="BW1109" s="7" t="s">
        <v>213</v>
      </c>
      <c r="BX1109" s="9">
        <v>0</v>
      </c>
      <c r="BY1109" s="7" t="s">
        <v>214</v>
      </c>
      <c r="BZ1109" s="7" t="s">
        <v>214</v>
      </c>
      <c r="CA1109" s="25">
        <v>0</v>
      </c>
      <c r="CB1109" s="25">
        <v>0</v>
      </c>
      <c r="CC1109" s="25">
        <v>0</v>
      </c>
    </row>
    <row r="1110" spans="1:81" x14ac:dyDescent="0.25">
      <c r="A1110" s="7">
        <v>513</v>
      </c>
      <c r="B1110" s="7">
        <v>44657</v>
      </c>
      <c r="C1110" s="7" t="s">
        <v>1642</v>
      </c>
      <c r="D1110" s="7" t="s">
        <v>1643</v>
      </c>
      <c r="E1110" s="7" t="s">
        <v>1643</v>
      </c>
      <c r="F1110" s="7" t="s">
        <v>223</v>
      </c>
      <c r="H1110" s="7" t="s">
        <v>224</v>
      </c>
      <c r="I1110" s="8">
        <v>24.5</v>
      </c>
      <c r="J1110" s="7" t="s">
        <v>214</v>
      </c>
      <c r="K1110" s="8">
        <v>9263.6943359375</v>
      </c>
      <c r="L1110" s="8">
        <v>1.6399725675582886</v>
      </c>
      <c r="M1110" s="7" t="s">
        <v>429</v>
      </c>
      <c r="N1110" s="7" t="s">
        <v>214</v>
      </c>
      <c r="O1110" s="7" t="s">
        <v>214</v>
      </c>
      <c r="P1110" s="7" t="s">
        <v>217</v>
      </c>
      <c r="Q1110" s="7" t="s">
        <v>1644</v>
      </c>
      <c r="R1110" s="7" t="s">
        <v>286</v>
      </c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>
        <v>1.8465257170253764</v>
      </c>
      <c r="AT1110" s="8">
        <v>1.1406176759365927</v>
      </c>
      <c r="AU1110" s="8">
        <v>1.8950010549358742</v>
      </c>
      <c r="AV1110" s="8">
        <v>1.163160328771139</v>
      </c>
      <c r="AW1110" s="8">
        <v>1.5032845497314691</v>
      </c>
      <c r="AX1110" s="8">
        <v>0.95598815843676754</v>
      </c>
      <c r="AY1110" s="8">
        <v>1.8394458211954172</v>
      </c>
      <c r="AZ1110" s="8">
        <v>1.1355881739376932</v>
      </c>
      <c r="BA1110" s="8">
        <v>0.26724190381206919</v>
      </c>
      <c r="BB1110" s="8">
        <v>0.38709378277071887</v>
      </c>
      <c r="BC1110" s="8">
        <v>0.67977987604323642</v>
      </c>
      <c r="BD1110" s="8">
        <v>0.70377475450579641</v>
      </c>
      <c r="BE1110" s="8">
        <v>1.3385464871239072</v>
      </c>
      <c r="BF1110" s="8">
        <v>0.91437047905978452</v>
      </c>
      <c r="BT1110" s="7" t="s">
        <v>214</v>
      </c>
      <c r="BU1110" s="7" t="s">
        <v>214</v>
      </c>
      <c r="BV1110" s="7">
        <v>21.5</v>
      </c>
      <c r="BW1110" s="7" t="s">
        <v>837</v>
      </c>
      <c r="BX1110" s="9">
        <v>0</v>
      </c>
      <c r="BY1110" s="7" t="s">
        <v>214</v>
      </c>
      <c r="BZ1110" s="7" t="s">
        <v>214</v>
      </c>
      <c r="CA1110" s="25">
        <v>0</v>
      </c>
      <c r="CB1110" s="25">
        <v>0</v>
      </c>
      <c r="CC1110" s="25">
        <v>0</v>
      </c>
    </row>
    <row r="1111" spans="1:81" x14ac:dyDescent="0.25">
      <c r="A1111" s="7">
        <v>513</v>
      </c>
      <c r="B1111" s="7">
        <v>44657</v>
      </c>
      <c r="C1111" s="7" t="s">
        <v>1645</v>
      </c>
      <c r="D1111" s="7" t="s">
        <v>1645</v>
      </c>
      <c r="E1111" s="7" t="s">
        <v>1645</v>
      </c>
      <c r="F1111" s="7" t="s">
        <v>446</v>
      </c>
      <c r="H1111" s="7" t="s">
        <v>224</v>
      </c>
      <c r="I1111" s="8">
        <v>24.5</v>
      </c>
      <c r="J1111" s="7" t="s">
        <v>214</v>
      </c>
      <c r="K1111" s="8">
        <v>6408.99658203125</v>
      </c>
      <c r="L1111" s="8">
        <v>2.8608288764953613</v>
      </c>
      <c r="M1111" s="7" t="s">
        <v>429</v>
      </c>
      <c r="N1111" s="7" t="s">
        <v>214</v>
      </c>
      <c r="O1111" s="7" t="s">
        <v>214</v>
      </c>
      <c r="P1111" s="7" t="s">
        <v>269</v>
      </c>
      <c r="Q1111" s="7" t="s">
        <v>1646</v>
      </c>
      <c r="R1111" s="7" t="s">
        <v>286</v>
      </c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>
        <v>3.5647690435110539</v>
      </c>
      <c r="AT1111" s="8">
        <v>2.4054487928294401</v>
      </c>
      <c r="AU1111" s="8">
        <v>4.0757378688756223</v>
      </c>
      <c r="AV1111" s="8">
        <v>2.8053878291449958</v>
      </c>
      <c r="AW1111" s="8">
        <v>3.1073214521580126</v>
      </c>
      <c r="AX1111" s="8">
        <v>2.5693879782139772</v>
      </c>
      <c r="AY1111" s="8">
        <v>2.0506855692255948</v>
      </c>
      <c r="AZ1111" s="8">
        <v>1.6122654056814951</v>
      </c>
      <c r="BA1111" s="8">
        <v>2.3656473956371979E-2</v>
      </c>
      <c r="BB1111" s="8">
        <v>0.22632681168304797</v>
      </c>
      <c r="BC1111" s="8">
        <v>0.16420209527424573</v>
      </c>
      <c r="BD1111" s="8">
        <v>0.35874319127818194</v>
      </c>
      <c r="BE1111" s="8">
        <v>2.1643954171668169</v>
      </c>
      <c r="BF1111" s="8">
        <v>1.6629266681385229</v>
      </c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7" t="s">
        <v>214</v>
      </c>
      <c r="BU1111" s="7" t="s">
        <v>214</v>
      </c>
      <c r="BV1111" s="7">
        <v>21.5</v>
      </c>
      <c r="BW1111" s="7" t="s">
        <v>837</v>
      </c>
      <c r="BX1111" s="9">
        <v>0</v>
      </c>
      <c r="BY1111" s="7" t="s">
        <v>214</v>
      </c>
      <c r="BZ1111" s="7" t="s">
        <v>214</v>
      </c>
      <c r="CA1111" s="25">
        <v>0</v>
      </c>
      <c r="CB1111" s="25">
        <v>0</v>
      </c>
      <c r="CC1111" s="25">
        <v>0</v>
      </c>
    </row>
    <row r="1112" spans="1:81" x14ac:dyDescent="0.25">
      <c r="A1112" s="7">
        <v>513</v>
      </c>
      <c r="B1112" s="7">
        <v>44657</v>
      </c>
      <c r="C1112" s="7" t="s">
        <v>1647</v>
      </c>
      <c r="D1112" s="7" t="s">
        <v>18532</v>
      </c>
      <c r="E1112" s="7" t="s">
        <v>18532</v>
      </c>
      <c r="F1112" s="7" t="s">
        <v>254</v>
      </c>
      <c r="H1112" s="7" t="s">
        <v>224</v>
      </c>
      <c r="I1112" s="8">
        <v>24.5</v>
      </c>
      <c r="J1112" s="7" t="s">
        <v>214</v>
      </c>
      <c r="K1112" s="8">
        <v>125.0711669921875</v>
      </c>
      <c r="L1112" s="8">
        <v>4.3640999794006348</v>
      </c>
      <c r="M1112" s="7" t="s">
        <v>349</v>
      </c>
      <c r="N1112" s="7" t="s">
        <v>214</v>
      </c>
      <c r="O1112" s="7" t="s">
        <v>214</v>
      </c>
      <c r="P1112" s="7" t="s">
        <v>410</v>
      </c>
      <c r="Q1112" s="7" t="s">
        <v>18533</v>
      </c>
      <c r="R1112" s="7" t="s">
        <v>242</v>
      </c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7">
        <v>0.84060176390794139</v>
      </c>
      <c r="AT1112" s="7">
        <v>2.2533132472971844</v>
      </c>
      <c r="AU1112" s="7">
        <v>-1.0301893278665191</v>
      </c>
      <c r="AV1112" s="7">
        <v>-0.6351959246909169</v>
      </c>
      <c r="AW1112" s="7">
        <v>1.3614226865006234</v>
      </c>
      <c r="AX1112" s="7">
        <v>1.9004057067678757</v>
      </c>
      <c r="AY1112" s="7">
        <v>-0.54462623184600767</v>
      </c>
      <c r="AZ1112" s="7">
        <v>-0.19895194991083043</v>
      </c>
      <c r="BA1112" s="7">
        <v>-0.19604628428540125</v>
      </c>
      <c r="BB1112" s="7">
        <v>0.25622267931850179</v>
      </c>
      <c r="BC1112" s="7">
        <v>-0.52023307199329571</v>
      </c>
      <c r="BD1112" s="7">
        <v>-0.20212500871057371</v>
      </c>
      <c r="BE1112" s="7">
        <v>-1.4845077597109846E-2</v>
      </c>
      <c r="BF1112" s="7">
        <v>0.56227812501187346</v>
      </c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7" t="s">
        <v>352</v>
      </c>
      <c r="BU1112" s="7" t="s">
        <v>353</v>
      </c>
      <c r="BV1112" s="7">
        <v>8.5</v>
      </c>
      <c r="BW1112" s="7" t="s">
        <v>222</v>
      </c>
      <c r="BX1112" s="9">
        <v>0</v>
      </c>
      <c r="BY1112" s="7" t="s">
        <v>214</v>
      </c>
      <c r="BZ1112" s="7" t="s">
        <v>214</v>
      </c>
      <c r="CA1112" s="25">
        <v>0</v>
      </c>
      <c r="CB1112" s="25">
        <v>0</v>
      </c>
      <c r="CC1112" s="25">
        <v>0</v>
      </c>
    </row>
    <row r="1113" spans="1:81" x14ac:dyDescent="0.25">
      <c r="A1113" s="7">
        <v>513</v>
      </c>
      <c r="B1113" s="7">
        <v>44657</v>
      </c>
      <c r="C1113" s="7" t="s">
        <v>16911</v>
      </c>
      <c r="D1113" s="7" t="s">
        <v>16912</v>
      </c>
      <c r="E1113" s="7" t="s">
        <v>16912</v>
      </c>
      <c r="F1113" s="7" t="s">
        <v>223</v>
      </c>
      <c r="H1113" s="7" t="s">
        <v>224</v>
      </c>
      <c r="I1113" s="8">
        <v>24.5</v>
      </c>
      <c r="J1113" s="7" t="s">
        <v>214</v>
      </c>
      <c r="K1113" s="8">
        <v>470.2926025390625</v>
      </c>
      <c r="L1113" s="8">
        <v>6.1902999877929688</v>
      </c>
      <c r="M1113" s="7" t="s">
        <v>422</v>
      </c>
      <c r="N1113" s="7" t="s">
        <v>214</v>
      </c>
      <c r="O1113" s="7" t="s">
        <v>248</v>
      </c>
      <c r="P1113" s="7" t="s">
        <v>233</v>
      </c>
      <c r="Q1113" s="7" t="s">
        <v>16913</v>
      </c>
      <c r="R1113" s="7" t="s">
        <v>291</v>
      </c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>
        <v>1.1006704695328782</v>
      </c>
      <c r="AT1113" s="8">
        <v>2.521296666036084</v>
      </c>
      <c r="AU1113" s="8">
        <v>2.6510588949209746</v>
      </c>
      <c r="AV1113" s="8">
        <v>2.3434506435546316</v>
      </c>
      <c r="AW1113" s="8">
        <v>1.2907488083732139</v>
      </c>
      <c r="AX1113" s="8">
        <v>1.1527142192402107</v>
      </c>
      <c r="AY1113" s="8">
        <v>1.3616075918202832</v>
      </c>
      <c r="AZ1113" s="8">
        <v>1.7093740240168271</v>
      </c>
      <c r="BA1113" s="8">
        <v>0.14679661585511997</v>
      </c>
      <c r="BB1113" s="8">
        <v>0.18531687546828532</v>
      </c>
      <c r="BC1113" s="8">
        <v>2.5829614780781185</v>
      </c>
      <c r="BD1113" s="8">
        <v>2.6500037578654894</v>
      </c>
      <c r="BE1113" s="8">
        <v>1.5223073097634314</v>
      </c>
      <c r="BF1113" s="8">
        <v>1.7603593643635882</v>
      </c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7" t="s">
        <v>214</v>
      </c>
      <c r="BU1113" s="7" t="s">
        <v>214</v>
      </c>
      <c r="BV1113" s="7">
        <v>15.5</v>
      </c>
      <c r="BW1113" s="7" t="s">
        <v>226</v>
      </c>
      <c r="BX1113" s="9">
        <v>0</v>
      </c>
      <c r="BY1113" s="7" t="s">
        <v>214</v>
      </c>
      <c r="BZ1113" s="7" t="s">
        <v>214</v>
      </c>
      <c r="CA1113" s="25">
        <v>0</v>
      </c>
      <c r="CB1113" s="25">
        <v>0</v>
      </c>
      <c r="CC1113" s="25">
        <v>0</v>
      </c>
    </row>
    <row r="1114" spans="1:81" x14ac:dyDescent="0.25">
      <c r="A1114" s="7">
        <v>513</v>
      </c>
      <c r="B1114" s="7">
        <v>44657</v>
      </c>
      <c r="C1114" s="7" t="s">
        <v>1648</v>
      </c>
      <c r="D1114" s="7" t="s">
        <v>1649</v>
      </c>
      <c r="E1114" s="7" t="s">
        <v>1649</v>
      </c>
      <c r="F1114" s="7" t="s">
        <v>280</v>
      </c>
      <c r="G1114" s="7">
        <v>2</v>
      </c>
      <c r="H1114" s="7" t="s">
        <v>255</v>
      </c>
      <c r="I1114" s="8">
        <v>11.5</v>
      </c>
      <c r="J1114" s="7" t="s">
        <v>414</v>
      </c>
      <c r="K1114" s="8">
        <v>143.29856872558594</v>
      </c>
      <c r="L1114" s="8">
        <v>4.924990177154541</v>
      </c>
      <c r="M1114" s="7" t="s">
        <v>447</v>
      </c>
      <c r="N1114" s="7" t="s">
        <v>231</v>
      </c>
      <c r="O1114" s="7" t="s">
        <v>256</v>
      </c>
      <c r="P1114" s="7" t="s">
        <v>284</v>
      </c>
      <c r="Q1114" s="7" t="s">
        <v>19191</v>
      </c>
      <c r="R1114" s="7" t="s">
        <v>291</v>
      </c>
      <c r="T1114" s="8">
        <v>0.83531558513641357</v>
      </c>
      <c r="U1114" s="8">
        <v>0.86444604396820068</v>
      </c>
      <c r="V1114" s="8">
        <v>0.83950299024581909</v>
      </c>
      <c r="W1114" s="8">
        <v>0.61367243528366089</v>
      </c>
      <c r="X1114" s="8">
        <v>0.45999771356582642</v>
      </c>
      <c r="Y1114" s="8">
        <v>0.84408086538314819</v>
      </c>
      <c r="Z1114" s="8">
        <v>0.71820086240768433</v>
      </c>
      <c r="AA1114" s="8">
        <v>0.93593901395797729</v>
      </c>
      <c r="AB1114" s="8">
        <v>0.97832107543945313</v>
      </c>
      <c r="AC1114" s="8">
        <v>0.96437579393386841</v>
      </c>
      <c r="AD1114" s="8">
        <v>0.85300540924072266</v>
      </c>
      <c r="AE1114" s="8">
        <v>0.72215557098388672</v>
      </c>
      <c r="AF1114" s="8">
        <v>0.96918076276779175</v>
      </c>
      <c r="AG1114" s="8">
        <v>0.88754791021347046</v>
      </c>
      <c r="AH1114" s="8">
        <v>4.4394072145223618E-2</v>
      </c>
      <c r="AI1114" s="8">
        <v>0.44306120276451111</v>
      </c>
      <c r="AJ1114" s="8">
        <v>0.69628888368606567</v>
      </c>
      <c r="AK1114" s="8">
        <v>0.58518451452255249</v>
      </c>
      <c r="AL1114" s="8">
        <v>0.23764951527118683</v>
      </c>
      <c r="AM1114" s="8">
        <v>0.12353179603815079</v>
      </c>
      <c r="AN1114" s="8">
        <v>0.40541344881057739</v>
      </c>
      <c r="AO1114" s="8">
        <v>0.16448687016963959</v>
      </c>
      <c r="AP1114" s="8">
        <v>-0.38546040654182434</v>
      </c>
      <c r="AQ1114" s="8"/>
      <c r="AR1114" s="8"/>
      <c r="AS1114" s="8">
        <v>-0.34408764033419431</v>
      </c>
      <c r="AT1114" s="8">
        <v>-0.43428323458001544</v>
      </c>
      <c r="AU1114" s="8">
        <v>-0.81590750853075744</v>
      </c>
      <c r="AV1114" s="8">
        <v>-0.80608538275359365</v>
      </c>
      <c r="AW1114" s="8">
        <v>0.51734114004211418</v>
      </c>
      <c r="AX1114" s="8">
        <v>0.75794654244918713</v>
      </c>
      <c r="AY1114" s="8">
        <v>8.9751611613156201E-2</v>
      </c>
      <c r="AZ1114" s="8">
        <v>0.4349090643826829</v>
      </c>
      <c r="BA1114" s="8">
        <v>-0.43006190171148578</v>
      </c>
      <c r="BB1114" s="8">
        <v>-0.30127416292259329</v>
      </c>
      <c r="BC1114" s="8">
        <v>-3.261432417542366E-3</v>
      </c>
      <c r="BD1114" s="8">
        <v>1.8179211394060556E-2</v>
      </c>
      <c r="BE1114" s="8">
        <v>-0.16437095522311826</v>
      </c>
      <c r="BF1114" s="8">
        <v>-5.5101327005045296E-2</v>
      </c>
      <c r="BG1114" s="8">
        <v>-26.005543061615576</v>
      </c>
      <c r="BH1114" s="8">
        <v>-33.263309740342933</v>
      </c>
      <c r="BI1114" s="8">
        <v>-14.22256336057581</v>
      </c>
      <c r="BJ1114" s="8">
        <v>-12.066745062200939</v>
      </c>
      <c r="BK1114" s="8">
        <v>-15.271020541451774</v>
      </c>
      <c r="BL1114" s="8">
        <v>1.8069885394824628E-6</v>
      </c>
      <c r="BM1114" s="8">
        <v>-16.804863326533081</v>
      </c>
      <c r="BN1114" s="8">
        <v>180.56413972219698</v>
      </c>
      <c r="BO1114" s="8">
        <v>190.96441549425577</v>
      </c>
      <c r="BP1114" s="8">
        <v>163.67929845738067</v>
      </c>
      <c r="BQ1114" s="8">
        <v>160.5900416914852</v>
      </c>
      <c r="BR1114" s="8">
        <v>165.18172259127655</v>
      </c>
      <c r="BS1114" s="8">
        <v>143.29856613619722</v>
      </c>
      <c r="BT1114" s="7" t="s">
        <v>297</v>
      </c>
      <c r="BU1114" s="7" t="s">
        <v>298</v>
      </c>
      <c r="BV1114" s="7">
        <v>11.166666984558105</v>
      </c>
      <c r="BW1114" s="7" t="s">
        <v>255</v>
      </c>
      <c r="BX1114" s="9">
        <v>1.9533333778381348</v>
      </c>
      <c r="BY1114" s="7" t="s">
        <v>231</v>
      </c>
      <c r="BZ1114" s="7" t="s">
        <v>214</v>
      </c>
      <c r="CA1114" s="25">
        <v>0</v>
      </c>
      <c r="CB1114" s="25">
        <v>0</v>
      </c>
      <c r="CC1114" s="25">
        <v>0</v>
      </c>
    </row>
    <row r="1115" spans="1:81" x14ac:dyDescent="0.25">
      <c r="A1115" s="7">
        <v>513</v>
      </c>
      <c r="B1115" s="7">
        <v>44657</v>
      </c>
      <c r="C1115" s="7" t="s">
        <v>1650</v>
      </c>
      <c r="D1115" s="7" t="s">
        <v>1651</v>
      </c>
      <c r="E1115" s="7" t="s">
        <v>1651</v>
      </c>
      <c r="F1115" s="7" t="s">
        <v>373</v>
      </c>
      <c r="H1115" s="7" t="s">
        <v>224</v>
      </c>
      <c r="I1115" s="8">
        <v>24.5</v>
      </c>
      <c r="J1115" s="7" t="s">
        <v>214</v>
      </c>
      <c r="K1115" s="8">
        <v>593.71832275390625</v>
      </c>
      <c r="L1115" s="8">
        <v>4.8186001777648926</v>
      </c>
      <c r="M1115" s="7" t="s">
        <v>1652</v>
      </c>
      <c r="N1115" s="7" t="s">
        <v>214</v>
      </c>
      <c r="O1115" s="7" t="s">
        <v>248</v>
      </c>
      <c r="P1115" s="7" t="s">
        <v>527</v>
      </c>
      <c r="Q1115" s="7" t="s">
        <v>1653</v>
      </c>
      <c r="R1115" s="7" t="s">
        <v>286</v>
      </c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>
        <v>-1.7035824240768926</v>
      </c>
      <c r="AT1115" s="8">
        <v>-0.96966201345040048</v>
      </c>
      <c r="AU1115" s="8">
        <v>-1.7436435402156434</v>
      </c>
      <c r="AV1115" s="8">
        <v>-1.0039293870035817</v>
      </c>
      <c r="AW1115" s="8">
        <v>-2.247443210469644</v>
      </c>
      <c r="AX1115" s="8">
        <v>-1.4035989068910959</v>
      </c>
      <c r="AY1115" s="8">
        <v>-1.9291259605473208</v>
      </c>
      <c r="AZ1115" s="8">
        <v>-1.1546508829218436</v>
      </c>
      <c r="BA1115" s="8">
        <v>-2.521224450837142</v>
      </c>
      <c r="BB1115" s="8">
        <v>-1.6216640400067566</v>
      </c>
      <c r="BC1115" s="8">
        <v>-2.521224450837142</v>
      </c>
      <c r="BD1115" s="8">
        <v>-1.6216640400067566</v>
      </c>
      <c r="BE1115" s="8">
        <v>-2.1110406728306308</v>
      </c>
      <c r="BF1115" s="8">
        <v>-1.295861545046739</v>
      </c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7" t="s">
        <v>214</v>
      </c>
      <c r="BU1115" s="7" t="s">
        <v>214</v>
      </c>
      <c r="BV1115" s="7">
        <v>16</v>
      </c>
      <c r="BW1115" s="7" t="s">
        <v>430</v>
      </c>
      <c r="BX1115" s="9">
        <v>1.8999999761581421</v>
      </c>
      <c r="BY1115" s="7" t="s">
        <v>214</v>
      </c>
      <c r="BZ1115" s="7" t="s">
        <v>214</v>
      </c>
      <c r="CA1115" s="25">
        <v>0</v>
      </c>
      <c r="CB1115" s="25">
        <v>0</v>
      </c>
      <c r="CC1115" s="25">
        <v>0</v>
      </c>
    </row>
    <row r="1116" spans="1:81" x14ac:dyDescent="0.25">
      <c r="A1116" s="7">
        <v>513</v>
      </c>
      <c r="B1116" s="7">
        <v>44657</v>
      </c>
      <c r="C1116" s="7" t="s">
        <v>1654</v>
      </c>
      <c r="D1116" s="7" t="s">
        <v>1654</v>
      </c>
      <c r="E1116" s="7" t="s">
        <v>1654</v>
      </c>
      <c r="F1116" s="7" t="s">
        <v>643</v>
      </c>
      <c r="H1116" s="7" t="s">
        <v>287</v>
      </c>
      <c r="I1116" s="8">
        <v>14.5</v>
      </c>
      <c r="J1116" s="7" t="s">
        <v>214</v>
      </c>
      <c r="K1116" s="8">
        <v>380.23794555664063</v>
      </c>
      <c r="L1116" s="8">
        <v>8.8049001693725586</v>
      </c>
      <c r="M1116" s="7" t="s">
        <v>289</v>
      </c>
      <c r="N1116" s="7" t="s">
        <v>295</v>
      </c>
      <c r="O1116" s="7" t="s">
        <v>214</v>
      </c>
      <c r="P1116" s="7" t="s">
        <v>257</v>
      </c>
      <c r="Q1116" s="7" t="s">
        <v>1655</v>
      </c>
      <c r="R1116" s="7" t="s">
        <v>291</v>
      </c>
      <c r="T1116" s="8">
        <v>0.8890717625617981</v>
      </c>
      <c r="U1116" s="8">
        <v>0.8596796989440918</v>
      </c>
      <c r="V1116" s="8">
        <v>0.88626492023468018</v>
      </c>
      <c r="W1116" s="8">
        <v>0.73551160097122192</v>
      </c>
      <c r="X1116" s="8">
        <v>0.52302992343902588</v>
      </c>
      <c r="Y1116" s="8">
        <v>0.86923182010650635</v>
      </c>
      <c r="Z1116" s="8">
        <v>0.76913541555404663</v>
      </c>
      <c r="AA1116" s="8">
        <v>0.92492413520812988</v>
      </c>
      <c r="AB1116" s="8">
        <v>0.94107162952423096</v>
      </c>
      <c r="AC1116" s="8">
        <v>0.95365101099014282</v>
      </c>
      <c r="AD1116" s="8">
        <v>0.82808101177215576</v>
      </c>
      <c r="AE1116" s="8">
        <v>0.73539239168167114</v>
      </c>
      <c r="AF1116" s="8">
        <v>0.91133970022201538</v>
      </c>
      <c r="AG1116" s="8">
        <v>0.83421510457992554</v>
      </c>
      <c r="AH1116" s="8">
        <v>0.15122707188129425</v>
      </c>
      <c r="AI1116" s="8">
        <v>1.6064028739929199</v>
      </c>
      <c r="AJ1116" s="8">
        <v>2.358809232711792</v>
      </c>
      <c r="AK1116" s="8">
        <v>2.1044504642486572</v>
      </c>
      <c r="AL1116" s="8">
        <v>0.97027403116226196</v>
      </c>
      <c r="AM1116" s="8">
        <v>0.47846940159797668</v>
      </c>
      <c r="AN1116" s="8">
        <v>1.4221789836883545</v>
      </c>
      <c r="AO1116" s="8">
        <v>0.60005724430084229</v>
      </c>
      <c r="AP1116" s="8">
        <v>0.21573425829410553</v>
      </c>
      <c r="AQ1116" s="8"/>
      <c r="AR1116" s="8"/>
      <c r="AS1116" s="8">
        <v>0.7457172203239032</v>
      </c>
      <c r="AT1116" s="8">
        <v>0.55271152415276037</v>
      </c>
      <c r="AU1116" s="8">
        <v>0.70991296922316305</v>
      </c>
      <c r="AV1116" s="8">
        <v>0.50059715207570732</v>
      </c>
      <c r="AW1116" s="8">
        <v>0.76566888738499317</v>
      </c>
      <c r="AX1116" s="8">
        <v>0.56737499956779958</v>
      </c>
      <c r="AY1116" s="8">
        <v>0.68390300180506525</v>
      </c>
      <c r="AZ1116" s="8">
        <v>0.51461983853141902</v>
      </c>
      <c r="BA1116" s="8">
        <v>0.75321804362241662</v>
      </c>
      <c r="BB1116" s="8">
        <v>0.56298997278375851</v>
      </c>
      <c r="BC1116" s="8">
        <v>0.68374793218228325</v>
      </c>
      <c r="BD1116" s="8">
        <v>0.58389782252274425</v>
      </c>
      <c r="BE1116" s="8">
        <v>0.72369467575697077</v>
      </c>
      <c r="BF1116" s="8">
        <v>0.54703188493903154</v>
      </c>
      <c r="BG1116" s="8">
        <v>13.154482466714153</v>
      </c>
      <c r="BH1116" s="8">
        <v>22.243197674710078</v>
      </c>
      <c r="BI1116" s="8">
        <v>21.036210875654884</v>
      </c>
      <c r="BJ1116" s="8">
        <v>5.1084304173897115</v>
      </c>
      <c r="BK1116" s="8">
        <v>30.124479664435011</v>
      </c>
      <c r="BL1116" s="8">
        <v>5.6685187812442734</v>
      </c>
      <c r="BM1116" s="8">
        <v>16.222553313358016</v>
      </c>
      <c r="BN1116" s="8">
        <v>330.21961167659822</v>
      </c>
      <c r="BO1116" s="8">
        <v>295.66086769222056</v>
      </c>
      <c r="BP1116" s="8">
        <v>300.25028950008789</v>
      </c>
      <c r="BQ1116" s="8">
        <v>360.81375468736746</v>
      </c>
      <c r="BR1116" s="8">
        <v>265.69324297096495</v>
      </c>
      <c r="BS1116" s="8">
        <v>358.68408619934507</v>
      </c>
      <c r="BT1116" s="7" t="s">
        <v>297</v>
      </c>
      <c r="BU1116" s="7" t="s">
        <v>298</v>
      </c>
      <c r="BV1116" s="7">
        <v>14.5</v>
      </c>
      <c r="BW1116" s="7" t="s">
        <v>287</v>
      </c>
      <c r="BX1116" s="9">
        <v>2</v>
      </c>
      <c r="BY1116" s="7" t="s">
        <v>295</v>
      </c>
      <c r="BZ1116" s="7" t="s">
        <v>214</v>
      </c>
      <c r="CA1116" s="25">
        <v>0</v>
      </c>
      <c r="CB1116" s="25">
        <v>0</v>
      </c>
      <c r="CC1116" s="25">
        <v>0</v>
      </c>
    </row>
    <row r="1117" spans="1:81" x14ac:dyDescent="0.25">
      <c r="A1117" s="7">
        <v>513</v>
      </c>
      <c r="B1117" s="7">
        <v>44657</v>
      </c>
      <c r="C1117" s="7" t="s">
        <v>1657</v>
      </c>
      <c r="D1117" s="7" t="s">
        <v>1658</v>
      </c>
      <c r="E1117" s="7" t="s">
        <v>1658</v>
      </c>
      <c r="F1117" s="7" t="s">
        <v>360</v>
      </c>
      <c r="G1117" s="7">
        <v>2</v>
      </c>
      <c r="H1117" s="7" t="s">
        <v>255</v>
      </c>
      <c r="I1117" s="8">
        <v>11.5</v>
      </c>
      <c r="J1117" s="7" t="s">
        <v>214</v>
      </c>
      <c r="K1117" s="8">
        <v>697.771728515625</v>
      </c>
      <c r="L1117" s="8">
        <v>5.244013786315918</v>
      </c>
      <c r="M1117" s="7" t="s">
        <v>349</v>
      </c>
      <c r="N1117" s="7" t="s">
        <v>231</v>
      </c>
      <c r="O1117" s="7" t="s">
        <v>256</v>
      </c>
      <c r="P1117" s="7" t="s">
        <v>217</v>
      </c>
      <c r="Q1117" s="7" t="s">
        <v>1659</v>
      </c>
      <c r="R1117" s="7" t="s">
        <v>242</v>
      </c>
      <c r="T1117" s="8">
        <v>0.56843400001525879</v>
      </c>
      <c r="U1117" s="8">
        <v>0.67738819122314453</v>
      </c>
      <c r="V1117" s="8">
        <v>0.53012627363204956</v>
      </c>
      <c r="W1117" s="8">
        <v>0.54975086450576782</v>
      </c>
      <c r="X1117" s="8">
        <v>-0.11443657428026199</v>
      </c>
      <c r="Y1117" s="8">
        <v>0.40122136473655701</v>
      </c>
      <c r="Z1117" s="8">
        <v>0.27109518647193909</v>
      </c>
      <c r="AA1117" s="8">
        <v>0.6589815616607666</v>
      </c>
      <c r="AB1117" s="8">
        <v>0.69899076223373413</v>
      </c>
      <c r="AC1117" s="8">
        <v>0.72498321533203125</v>
      </c>
      <c r="AD1117" s="8">
        <v>0.77791070938110352</v>
      </c>
      <c r="AE1117" s="8">
        <v>0.73674428462982178</v>
      </c>
      <c r="AF1117" s="8">
        <v>0.59930509328842163</v>
      </c>
      <c r="AG1117" s="8">
        <v>0.65992510318756104</v>
      </c>
      <c r="AH1117" s="8">
        <v>0.18343266844749451</v>
      </c>
      <c r="AI1117" s="8">
        <v>1.2457902431488037</v>
      </c>
      <c r="AJ1117" s="8">
        <v>2.2544517517089844</v>
      </c>
      <c r="AK1117" s="8">
        <v>1.526868462562561</v>
      </c>
      <c r="AL1117" s="8">
        <v>0.87966638803482056</v>
      </c>
      <c r="AM1117" s="8">
        <v>9.9999997473787516E-5</v>
      </c>
      <c r="AN1117" s="8">
        <v>0.79625076055526733</v>
      </c>
      <c r="AO1117" s="8">
        <v>0.25654220581054688</v>
      </c>
      <c r="AP1117" s="8">
        <v>1.2544289827346802</v>
      </c>
      <c r="AQ1117" s="8"/>
      <c r="AR1117" s="8"/>
      <c r="AS1117" s="8">
        <v>1.0175338657372976</v>
      </c>
      <c r="AT1117" s="8">
        <v>0.28257319563381111</v>
      </c>
      <c r="AU1117" s="8">
        <v>0.98210055881687242</v>
      </c>
      <c r="AV1117" s="8">
        <v>0.26273632301720307</v>
      </c>
      <c r="AW1117" s="8">
        <v>0.9647710448218243</v>
      </c>
      <c r="AX1117" s="8">
        <v>0.22391030732100764</v>
      </c>
      <c r="AY1117" s="8">
        <v>0.86788389235438423</v>
      </c>
      <c r="AZ1117" s="8">
        <v>0.17308822167619389</v>
      </c>
      <c r="BA1117" s="8">
        <v>0.92868335066869767</v>
      </c>
      <c r="BB1117" s="8">
        <v>0.21159442941417117</v>
      </c>
      <c r="BC1117" s="8">
        <v>0.96755588968941342</v>
      </c>
      <c r="BD1117" s="8">
        <v>0.26165609319409239</v>
      </c>
      <c r="BE1117" s="8">
        <v>0.95475476701474837</v>
      </c>
      <c r="BF1117" s="8">
        <v>0.23592642837607988</v>
      </c>
      <c r="BG1117" s="7">
        <v>74.122749268401506</v>
      </c>
      <c r="BH1117" s="7">
        <v>56.670398679723867</v>
      </c>
      <c r="BI1117" s="7">
        <v>69.950228095915136</v>
      </c>
      <c r="BJ1117" s="7">
        <v>42.482035027399178</v>
      </c>
      <c r="BK1117" s="7">
        <v>51.362443354359421</v>
      </c>
      <c r="BL1117" s="7">
        <v>46.769344955850237</v>
      </c>
      <c r="BM1117" s="7">
        <v>56.892866563608223</v>
      </c>
      <c r="BN1117" s="7">
        <v>180.56413972219698</v>
      </c>
      <c r="BO1117" s="7">
        <v>302.34170809141983</v>
      </c>
      <c r="BP1117" s="7">
        <v>209.67881283013557</v>
      </c>
      <c r="BQ1117" s="7">
        <v>401.34409839632849</v>
      </c>
      <c r="BR1117" s="7">
        <v>339.37911971405254</v>
      </c>
      <c r="BS1117" s="7">
        <v>371.42846180175354</v>
      </c>
      <c r="BT1117" s="7" t="s">
        <v>399</v>
      </c>
      <c r="BU1117" s="7" t="s">
        <v>400</v>
      </c>
      <c r="BV1117" s="7">
        <v>11.5</v>
      </c>
      <c r="BW1117" s="7" t="s">
        <v>255</v>
      </c>
      <c r="BX1117" s="9">
        <v>1.8250000476837158</v>
      </c>
      <c r="BY1117" s="7" t="s">
        <v>231</v>
      </c>
      <c r="BZ1117" s="7" t="s">
        <v>214</v>
      </c>
      <c r="CA1117" s="25">
        <v>0</v>
      </c>
      <c r="CB1117" s="25">
        <v>0</v>
      </c>
      <c r="CC1117" s="25">
        <v>0</v>
      </c>
    </row>
    <row r="1118" spans="1:81" x14ac:dyDescent="0.25">
      <c r="A1118" s="7">
        <v>513</v>
      </c>
      <c r="B1118" s="7">
        <v>44657</v>
      </c>
      <c r="C1118" s="7" t="s">
        <v>1660</v>
      </c>
      <c r="D1118" s="7" t="s">
        <v>22075</v>
      </c>
      <c r="E1118" s="7" t="s">
        <v>1658</v>
      </c>
      <c r="F1118" s="7" t="s">
        <v>360</v>
      </c>
      <c r="H1118" s="7" t="s">
        <v>224</v>
      </c>
      <c r="I1118" s="8">
        <v>24.5</v>
      </c>
      <c r="J1118" s="7" t="s">
        <v>214</v>
      </c>
      <c r="K1118" s="8">
        <v>10491.68359375</v>
      </c>
      <c r="L1118" s="8">
        <v>0.45559999346733093</v>
      </c>
      <c r="M1118" s="7" t="s">
        <v>349</v>
      </c>
      <c r="N1118" s="7" t="s">
        <v>214</v>
      </c>
      <c r="O1118" s="7" t="s">
        <v>290</v>
      </c>
      <c r="P1118" s="7" t="s">
        <v>217</v>
      </c>
      <c r="Q1118" s="7" t="s">
        <v>22076</v>
      </c>
      <c r="R1118" s="7" t="s">
        <v>242</v>
      </c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>
        <v>3.4095033168010462</v>
      </c>
      <c r="AT1118" s="8">
        <v>2.4536677045350865</v>
      </c>
      <c r="AU1118" s="8">
        <v>-1.0174451558939888</v>
      </c>
      <c r="AV1118" s="8">
        <v>-0.22256812822828148</v>
      </c>
      <c r="AW1118" s="8">
        <v>3.8397901784096296</v>
      </c>
      <c r="AX1118" s="8">
        <v>2.7192864019968148</v>
      </c>
      <c r="AY1118" s="8">
        <v>-1.064012516599717</v>
      </c>
      <c r="AZ1118" s="8">
        <v>-0.29147362422343381</v>
      </c>
      <c r="BA1118" s="8">
        <v>-0.46354050087162824</v>
      </c>
      <c r="BB1118" s="8">
        <v>0.33253484010505457</v>
      </c>
      <c r="BC1118" s="8">
        <v>-1.4952547503087348</v>
      </c>
      <c r="BD1118" s="8">
        <v>-0.72875037047262581</v>
      </c>
      <c r="BE1118" s="8">
        <v>0.5348400952561011</v>
      </c>
      <c r="BF1118" s="8">
        <v>0.71044947061876929</v>
      </c>
      <c r="BT1118" s="7" t="s">
        <v>214</v>
      </c>
      <c r="BU1118" s="7" t="s">
        <v>214</v>
      </c>
      <c r="BV1118" s="7">
        <v>13.5</v>
      </c>
      <c r="BW1118" s="7" t="s">
        <v>238</v>
      </c>
      <c r="BX1118" s="9">
        <v>1.8250000476837158</v>
      </c>
      <c r="BY1118" s="7" t="s">
        <v>214</v>
      </c>
      <c r="BZ1118" s="7" t="s">
        <v>214</v>
      </c>
      <c r="CA1118" s="25">
        <v>0</v>
      </c>
      <c r="CB1118" s="25">
        <v>0</v>
      </c>
      <c r="CC1118" s="25">
        <v>0</v>
      </c>
    </row>
    <row r="1119" spans="1:81" x14ac:dyDescent="0.25">
      <c r="A1119" s="7">
        <v>513</v>
      </c>
      <c r="B1119" s="7">
        <v>44657</v>
      </c>
      <c r="C1119" s="7" t="s">
        <v>1661</v>
      </c>
      <c r="D1119" s="7" t="s">
        <v>1662</v>
      </c>
      <c r="E1119" s="7" t="s">
        <v>1662</v>
      </c>
      <c r="F1119" s="7" t="s">
        <v>446</v>
      </c>
      <c r="G1119" s="7">
        <v>2</v>
      </c>
      <c r="H1119" s="7" t="s">
        <v>222</v>
      </c>
      <c r="I1119" s="8">
        <v>8.5</v>
      </c>
      <c r="J1119" s="7" t="s">
        <v>214</v>
      </c>
      <c r="K1119" s="8">
        <v>131.49075317382813</v>
      </c>
      <c r="L1119" s="8">
        <v>4.3856849670410156</v>
      </c>
      <c r="M1119" s="7" t="s">
        <v>349</v>
      </c>
      <c r="N1119" s="7" t="s">
        <v>231</v>
      </c>
      <c r="O1119" s="7" t="s">
        <v>389</v>
      </c>
      <c r="P1119" s="7" t="s">
        <v>217</v>
      </c>
      <c r="Q1119" s="7" t="s">
        <v>1663</v>
      </c>
      <c r="R1119" s="7" t="s">
        <v>242</v>
      </c>
      <c r="T1119" s="8">
        <v>0.37802514433860779</v>
      </c>
      <c r="U1119" s="8">
        <v>0.49854546785354614</v>
      </c>
      <c r="V1119" s="8">
        <v>0.37522515654563904</v>
      </c>
      <c r="W1119" s="8">
        <v>0.28217485547065735</v>
      </c>
      <c r="X1119" s="8">
        <v>9.7163304686546326E-2</v>
      </c>
      <c r="Y1119" s="8">
        <v>0.40092349052429199</v>
      </c>
      <c r="Z1119" s="8">
        <v>0.27418291568756104</v>
      </c>
      <c r="AA1119" s="8">
        <v>0.52409106492996216</v>
      </c>
      <c r="AB1119" s="8">
        <v>0.56864726543426514</v>
      </c>
      <c r="AC1119" s="8">
        <v>0.42639085650444031</v>
      </c>
      <c r="AD1119" s="8">
        <v>0.20866963267326355</v>
      </c>
      <c r="AE1119" s="8">
        <v>0.48837116360664368</v>
      </c>
      <c r="AF1119" s="8">
        <v>0.64583414793014526</v>
      </c>
      <c r="AG1119" s="8">
        <v>0.57956916093826294</v>
      </c>
      <c r="AH1119" s="8">
        <v>1.5605571679770947E-2</v>
      </c>
      <c r="AI1119" s="8">
        <v>7.0483669638633728E-2</v>
      </c>
      <c r="AJ1119" s="8">
        <v>0.14115980267524719</v>
      </c>
      <c r="AK1119" s="8">
        <v>9.1942697763442993E-2</v>
      </c>
      <c r="AL1119" s="8">
        <v>3.8412567228078842E-2</v>
      </c>
      <c r="AM1119" s="8">
        <v>9.1723380610346794E-3</v>
      </c>
      <c r="AN1119" s="8">
        <v>6.7690901458263397E-2</v>
      </c>
      <c r="AO1119" s="8">
        <v>2.2073967382311821E-2</v>
      </c>
      <c r="AP1119" s="8">
        <v>-0.77836781740188599</v>
      </c>
      <c r="AQ1119" s="8"/>
      <c r="AR1119" s="8"/>
      <c r="AS1119" s="8">
        <v>0.95988039602733277</v>
      </c>
      <c r="AT1119" s="8">
        <v>2.4100401487450278</v>
      </c>
      <c r="AU1119" s="8">
        <v>0.93847512238834396</v>
      </c>
      <c r="AV1119" s="8">
        <v>1.0046376489968787</v>
      </c>
      <c r="AW1119" s="8">
        <v>0.94001438128536763</v>
      </c>
      <c r="AX1119" s="8">
        <v>1.3624627031214791</v>
      </c>
      <c r="AY1119" s="8">
        <v>0.92705032013872013</v>
      </c>
      <c r="AZ1119" s="8">
        <v>-1.9014313003877081</v>
      </c>
      <c r="BA1119" s="8">
        <v>0.9359635940603882</v>
      </c>
      <c r="BB1119" s="8">
        <v>1.3089634622151662</v>
      </c>
      <c r="BC1119" s="8">
        <v>0.87715080402870371</v>
      </c>
      <c r="BD1119" s="8">
        <v>-1.4861424791378537</v>
      </c>
      <c r="BE1119" s="8">
        <v>0.92975576965480944</v>
      </c>
      <c r="BF1119" s="8">
        <v>0.44975503059216493</v>
      </c>
      <c r="BG1119" s="7">
        <v>24.912969262721582</v>
      </c>
      <c r="BH1119" s="7">
        <v>19.2684156015683</v>
      </c>
      <c r="BI1119" s="7">
        <v>21.234305141933277</v>
      </c>
      <c r="BJ1119" s="7">
        <v>3.8882879898577491</v>
      </c>
      <c r="BK1119" s="7">
        <v>19.885529647926131</v>
      </c>
      <c r="BL1119" s="7">
        <v>-7.5997081580456722</v>
      </c>
      <c r="BM1119" s="7">
        <v>13.598299914326894</v>
      </c>
      <c r="BN1119" s="7">
        <v>98.732502252311221</v>
      </c>
      <c r="BO1119" s="7">
        <v>106.15456837466256</v>
      </c>
      <c r="BP1119" s="7">
        <v>103.56960541147114</v>
      </c>
      <c r="BQ1119" s="7">
        <v>126.37801401039667</v>
      </c>
      <c r="BR1119" s="7">
        <v>105.34312046716516</v>
      </c>
      <c r="BS1119" s="7">
        <v>141.48366666985524</v>
      </c>
      <c r="BT1119" s="7" t="s">
        <v>399</v>
      </c>
      <c r="BU1119" s="7" t="s">
        <v>400</v>
      </c>
      <c r="BV1119" s="7">
        <v>8.1666669845581055</v>
      </c>
      <c r="BW1119" s="7" t="s">
        <v>222</v>
      </c>
      <c r="BX1119" s="9">
        <v>0</v>
      </c>
      <c r="BY1119" s="7" t="s">
        <v>231</v>
      </c>
      <c r="BZ1119" s="7" t="s">
        <v>214</v>
      </c>
      <c r="CA1119" s="25">
        <v>0</v>
      </c>
      <c r="CB1119" s="25">
        <v>0</v>
      </c>
      <c r="CC1119" s="25">
        <v>0</v>
      </c>
    </row>
    <row r="1120" spans="1:81" x14ac:dyDescent="0.25">
      <c r="A1120" s="7">
        <v>513</v>
      </c>
      <c r="B1120" s="7">
        <v>44657</v>
      </c>
      <c r="C1120" s="7" t="s">
        <v>1664</v>
      </c>
      <c r="D1120" s="7" t="s">
        <v>1664</v>
      </c>
      <c r="E1120" s="7" t="s">
        <v>1664</v>
      </c>
      <c r="F1120" s="7" t="s">
        <v>223</v>
      </c>
      <c r="G1120" s="7">
        <v>2</v>
      </c>
      <c r="H1120" s="7" t="s">
        <v>354</v>
      </c>
      <c r="I1120" s="8">
        <v>7.5</v>
      </c>
      <c r="J1120" s="7" t="s">
        <v>214</v>
      </c>
      <c r="K1120" s="8">
        <v>90.048248291015625</v>
      </c>
      <c r="L1120" s="8">
        <v>4.8196086883544922</v>
      </c>
      <c r="M1120" s="7" t="s">
        <v>349</v>
      </c>
      <c r="N1120" s="7" t="s">
        <v>231</v>
      </c>
      <c r="O1120" s="7" t="s">
        <v>350</v>
      </c>
      <c r="P1120" s="7" t="s">
        <v>217</v>
      </c>
      <c r="Q1120" s="7" t="s">
        <v>1665</v>
      </c>
      <c r="R1120" s="7" t="s">
        <v>242</v>
      </c>
      <c r="T1120" s="8">
        <v>0.88927930593490601</v>
      </c>
      <c r="U1120" s="8">
        <v>0.87343865633010864</v>
      </c>
      <c r="V1120" s="8">
        <v>0.87444722652435303</v>
      </c>
      <c r="W1120" s="8">
        <v>0.75015246868133545</v>
      </c>
      <c r="X1120" s="8">
        <v>0.47639614343643188</v>
      </c>
      <c r="Y1120" s="8">
        <v>0.82701212167739868</v>
      </c>
      <c r="Z1120" s="8">
        <v>0.68754637241363525</v>
      </c>
      <c r="AA1120" s="8">
        <v>0.93874001502990723</v>
      </c>
      <c r="AB1120" s="8">
        <v>0.94478398561477661</v>
      </c>
      <c r="AC1120" s="8">
        <v>0.90058350563049316</v>
      </c>
      <c r="AD1120" s="8">
        <v>0.61427062749862671</v>
      </c>
      <c r="AE1120" s="8">
        <v>0.81331491470336914</v>
      </c>
      <c r="AF1120" s="8">
        <v>0.92021125555038452</v>
      </c>
      <c r="AG1120" s="8">
        <v>0.88128668069839478</v>
      </c>
      <c r="AH1120" s="8">
        <v>2.2591302171349525E-2</v>
      </c>
      <c r="AI1120" s="8">
        <v>0.24003113806247711</v>
      </c>
      <c r="AJ1120" s="8">
        <v>0.35801422595977783</v>
      </c>
      <c r="AK1120" s="8">
        <v>0.3101847767829895</v>
      </c>
      <c r="AL1120" s="8">
        <v>0.14783121645450592</v>
      </c>
      <c r="AM1120" s="8">
        <v>6.5103992819786072E-2</v>
      </c>
      <c r="AN1120" s="8">
        <v>0.2021353542804718</v>
      </c>
      <c r="AO1120" s="8">
        <v>8.0131553113460541E-2</v>
      </c>
      <c r="AP1120" s="8">
        <v>-7.892145961523056E-2</v>
      </c>
      <c r="AQ1120" s="8"/>
      <c r="AR1120" s="8"/>
      <c r="AS1120" s="8">
        <v>2.0306327262329646</v>
      </c>
      <c r="AT1120" s="8">
        <v>2.0463031046251738</v>
      </c>
      <c r="AU1120" s="8">
        <v>2.1742821340092826</v>
      </c>
      <c r="AV1120" s="8">
        <v>2.1628410821104698</v>
      </c>
      <c r="AW1120" s="8">
        <v>0.42478008642970511</v>
      </c>
      <c r="AX1120" s="8">
        <v>0.80223730825946238</v>
      </c>
      <c r="AY1120" s="8">
        <v>-1.4009281955013844</v>
      </c>
      <c r="AZ1120" s="8">
        <v>-1.0269159190856152</v>
      </c>
      <c r="BA1120" s="8">
        <v>1.8514806792196641</v>
      </c>
      <c r="BB1120" s="8">
        <v>1.1899340235453588</v>
      </c>
      <c r="BC1120" s="8">
        <v>2.1500182139731718</v>
      </c>
      <c r="BD1120" s="8">
        <v>1.5041975296288024</v>
      </c>
      <c r="BE1120" s="8">
        <v>1.2050442740605674</v>
      </c>
      <c r="BF1120" s="8">
        <v>1.1130995215139421</v>
      </c>
      <c r="BG1120" s="8">
        <v>10.340890355695247</v>
      </c>
      <c r="BH1120" s="8">
        <v>0.61210471348915629</v>
      </c>
      <c r="BI1120" s="8">
        <v>9.0820481532139112</v>
      </c>
      <c r="BJ1120" s="8">
        <v>3.3873523382925401</v>
      </c>
      <c r="BK1120" s="8">
        <v>20.791595877949327</v>
      </c>
      <c r="BL1120" s="8">
        <v>-12.233493783972092</v>
      </c>
      <c r="BM1120" s="8">
        <v>5.3300829424446805</v>
      </c>
      <c r="BN1120" s="8">
        <v>80.736457668017479</v>
      </c>
      <c r="BO1120" s="8">
        <v>89.4970587188119</v>
      </c>
      <c r="BP1120" s="8">
        <v>81.870023020099964</v>
      </c>
      <c r="BQ1120" s="8">
        <v>86.997996846938435</v>
      </c>
      <c r="BR1120" s="8">
        <v>71.325780411175245</v>
      </c>
      <c r="BS1120" s="8">
        <v>101.06429514827278</v>
      </c>
      <c r="BT1120" s="7" t="s">
        <v>259</v>
      </c>
      <c r="BU1120" s="7" t="s">
        <v>260</v>
      </c>
      <c r="BV1120" s="7">
        <v>6.5</v>
      </c>
      <c r="BW1120" s="7" t="s">
        <v>402</v>
      </c>
      <c r="BX1120" s="9">
        <v>1.7999999523162842</v>
      </c>
      <c r="BY1120" s="7" t="s">
        <v>231</v>
      </c>
      <c r="BZ1120" s="7" t="s">
        <v>214</v>
      </c>
      <c r="CA1120" s="25">
        <v>0</v>
      </c>
      <c r="CB1120" s="25">
        <v>0</v>
      </c>
      <c r="CC1120" s="25">
        <v>0</v>
      </c>
    </row>
    <row r="1121" spans="1:81" x14ac:dyDescent="0.25">
      <c r="A1121" s="7">
        <v>513</v>
      </c>
      <c r="B1121" s="7">
        <v>44657</v>
      </c>
      <c r="C1121" s="7" t="s">
        <v>1666</v>
      </c>
      <c r="D1121" s="7" t="s">
        <v>1667</v>
      </c>
      <c r="E1121" s="7" t="s">
        <v>1667</v>
      </c>
      <c r="F1121" s="7" t="s">
        <v>446</v>
      </c>
      <c r="H1121" s="7" t="s">
        <v>287</v>
      </c>
      <c r="I1121" s="8">
        <v>14.5</v>
      </c>
      <c r="J1121" s="7" t="s">
        <v>214</v>
      </c>
      <c r="K1121" s="8">
        <v>476.3702392578125</v>
      </c>
      <c r="L1121" s="8">
        <v>3.9342999458312988</v>
      </c>
      <c r="M1121" s="7" t="s">
        <v>282</v>
      </c>
      <c r="N1121" s="7" t="s">
        <v>295</v>
      </c>
      <c r="O1121" s="7" t="s">
        <v>283</v>
      </c>
      <c r="P1121" s="7" t="s">
        <v>493</v>
      </c>
      <c r="Q1121" s="7" t="s">
        <v>1668</v>
      </c>
      <c r="R1121" s="7" t="s">
        <v>286</v>
      </c>
      <c r="T1121" s="8">
        <v>0.70433664321899414</v>
      </c>
      <c r="U1121" s="8">
        <v>0.75233691930770874</v>
      </c>
      <c r="V1121" s="8">
        <v>0.67550742626190186</v>
      </c>
      <c r="W1121" s="8">
        <v>0.68985885381698608</v>
      </c>
      <c r="X1121" s="8">
        <v>0.23378109931945801</v>
      </c>
      <c r="Y1121" s="8">
        <v>0.57999354600906372</v>
      </c>
      <c r="Z1121" s="8">
        <v>0.50828820466995239</v>
      </c>
      <c r="AA1121" s="8">
        <v>0.72754299640655518</v>
      </c>
      <c r="AB1121" s="8">
        <v>0.72841745615005493</v>
      </c>
      <c r="AC1121" s="8">
        <v>0.78650152683258057</v>
      </c>
      <c r="AD1121" s="8">
        <v>0.82570654153823853</v>
      </c>
      <c r="AE1121" s="8">
        <v>0.59946000576019287</v>
      </c>
      <c r="AF1121" s="8">
        <v>0.72090685367584229</v>
      </c>
      <c r="AG1121" s="8">
        <v>0.68462812900543213</v>
      </c>
      <c r="AH1121" s="8">
        <v>0.13314315676689148</v>
      </c>
      <c r="AI1121" s="8">
        <v>1.1204366683959961</v>
      </c>
      <c r="AJ1121" s="8">
        <v>1.8174307346343994</v>
      </c>
      <c r="AK1121" s="8">
        <v>1.4121947288513184</v>
      </c>
      <c r="AL1121" s="8">
        <v>0.80122494697570801</v>
      </c>
      <c r="AM1121" s="8">
        <v>0.18828962743282318</v>
      </c>
      <c r="AN1121" s="8">
        <v>0.83547055721282959</v>
      </c>
      <c r="AO1121" s="8">
        <v>0.34913164377212524</v>
      </c>
      <c r="AP1121" s="8">
        <v>6.85248002409935E-2</v>
      </c>
      <c r="AQ1121" s="8"/>
      <c r="AR1121" s="8"/>
      <c r="AS1121" s="8">
        <v>1.1524806773485154</v>
      </c>
      <c r="AT1121" s="8">
        <v>0.45097922727543277</v>
      </c>
      <c r="AU1121" s="8">
        <v>1.0336746788090361</v>
      </c>
      <c r="AV1121" s="8">
        <v>0.31823276351282231</v>
      </c>
      <c r="AW1121" s="8">
        <v>-0.70213479979375093</v>
      </c>
      <c r="AX1121" s="8">
        <v>-0.51488155138033964</v>
      </c>
      <c r="AY1121" s="8">
        <v>0.18992335653426304</v>
      </c>
      <c r="AZ1121" s="8">
        <v>0.32981066910168544</v>
      </c>
      <c r="BA1121" s="8">
        <v>1.6662841296556301</v>
      </c>
      <c r="BB1121" s="8">
        <v>1.0628916886371762</v>
      </c>
      <c r="BC1121" s="8">
        <v>1.6662841296556301</v>
      </c>
      <c r="BD1121" s="8">
        <v>1.0628916886371762</v>
      </c>
      <c r="BE1121" s="8">
        <v>0.83441869536822066</v>
      </c>
      <c r="BF1121" s="8">
        <v>0.45165408096399223</v>
      </c>
      <c r="BG1121" s="7">
        <v>30.680049998278179</v>
      </c>
      <c r="BH1121" s="7">
        <v>23.035606139827269</v>
      </c>
      <c r="BI1121" s="7">
        <v>11.48256633953388</v>
      </c>
      <c r="BJ1121" s="7">
        <v>6.4418298954595497E-6</v>
      </c>
      <c r="BK1121" s="7">
        <v>13.617938555121878</v>
      </c>
      <c r="BL1121" s="7">
        <v>13.617938555121878</v>
      </c>
      <c r="BM1121" s="7">
        <v>15.405684338285496</v>
      </c>
      <c r="BN1121" s="7">
        <v>330.21961167659822</v>
      </c>
      <c r="BO1121" s="7">
        <v>366.63546717502999</v>
      </c>
      <c r="BP1121" s="7">
        <v>421.67071051323791</v>
      </c>
      <c r="BQ1121" s="7">
        <v>476.37020857085201</v>
      </c>
      <c r="BR1121" s="7">
        <v>411.49843278079652</v>
      </c>
      <c r="BS1121" s="7">
        <v>411.49843278079652</v>
      </c>
      <c r="BT1121" s="7" t="s">
        <v>317</v>
      </c>
      <c r="BU1121" s="7" t="s">
        <v>318</v>
      </c>
      <c r="BV1121" s="7">
        <v>16</v>
      </c>
      <c r="BW1121" s="7" t="s">
        <v>430</v>
      </c>
      <c r="BX1121" s="9">
        <v>2.5499999523162842</v>
      </c>
      <c r="BY1121" s="7" t="s">
        <v>295</v>
      </c>
      <c r="BZ1121" s="7" t="s">
        <v>214</v>
      </c>
      <c r="CA1121" s="25">
        <v>0</v>
      </c>
      <c r="CB1121" s="25">
        <v>0</v>
      </c>
      <c r="CC1121" s="25">
        <v>0</v>
      </c>
    </row>
    <row r="1122" spans="1:81" x14ac:dyDescent="0.25">
      <c r="A1122" s="7">
        <v>513</v>
      </c>
      <c r="B1122" s="7">
        <v>44657</v>
      </c>
      <c r="C1122" s="7" t="s">
        <v>1669</v>
      </c>
      <c r="D1122" s="7" t="s">
        <v>1669</v>
      </c>
      <c r="E1122" s="7" t="s">
        <v>1669</v>
      </c>
      <c r="F1122" s="7" t="s">
        <v>280</v>
      </c>
      <c r="H1122" s="7" t="s">
        <v>238</v>
      </c>
      <c r="I1122" s="8">
        <v>13.5</v>
      </c>
      <c r="J1122" s="7" t="s">
        <v>214</v>
      </c>
      <c r="K1122" s="8">
        <v>626.52325439453125</v>
      </c>
      <c r="L1122" s="8">
        <v>4.933222770690918</v>
      </c>
      <c r="M1122" s="7" t="s">
        <v>1501</v>
      </c>
      <c r="N1122" s="7" t="s">
        <v>295</v>
      </c>
      <c r="O1122" s="7" t="s">
        <v>396</v>
      </c>
      <c r="P1122" s="7" t="s">
        <v>362</v>
      </c>
      <c r="Q1122" s="7" t="s">
        <v>1670</v>
      </c>
      <c r="R1122" s="7" t="s">
        <v>242</v>
      </c>
      <c r="T1122" s="8">
        <v>0.86430948972702026</v>
      </c>
      <c r="U1122" s="8">
        <v>0.86056923866271973</v>
      </c>
      <c r="V1122" s="8">
        <v>0.85884934663772583</v>
      </c>
      <c r="W1122" s="8">
        <v>0.71484488248825073</v>
      </c>
      <c r="X1122" s="8">
        <v>0.41786420345306396</v>
      </c>
      <c r="Y1122" s="8">
        <v>0.8478119969367981</v>
      </c>
      <c r="Z1122" s="8">
        <v>0.76954936981201172</v>
      </c>
      <c r="AA1122" s="8">
        <v>0.95944774150848389</v>
      </c>
      <c r="AB1122" s="8">
        <v>0.97599542140960693</v>
      </c>
      <c r="AC1122" s="8">
        <v>0.98825716972351074</v>
      </c>
      <c r="AD1122" s="8">
        <v>0.83654993772506714</v>
      </c>
      <c r="AE1122" s="8">
        <v>0.75416046380996704</v>
      </c>
      <c r="AF1122" s="8">
        <v>0.92953723669052124</v>
      </c>
      <c r="AG1122" s="8">
        <v>0.8516005277633667</v>
      </c>
      <c r="AH1122" s="8">
        <v>0.1875164806842804</v>
      </c>
      <c r="AI1122" s="8">
        <v>1.9364079236984253</v>
      </c>
      <c r="AJ1122" s="8">
        <v>2.927870512008667</v>
      </c>
      <c r="AK1122" s="8">
        <v>2.5287272930145264</v>
      </c>
      <c r="AL1122" s="8">
        <v>1.1693017482757568</v>
      </c>
      <c r="AM1122" s="8">
        <v>0.47399386763572693</v>
      </c>
      <c r="AN1122" s="8">
        <v>1.7199985980987549</v>
      </c>
      <c r="AO1122" s="8">
        <v>0.74445116519927979</v>
      </c>
      <c r="AP1122" s="8">
        <v>0.73619002103805542</v>
      </c>
      <c r="AQ1122" s="8"/>
      <c r="AR1122" s="8"/>
      <c r="AS1122" s="8">
        <v>0.90552208954628799</v>
      </c>
      <c r="AT1122" s="8">
        <v>0.88059589070323385</v>
      </c>
      <c r="AU1122" s="8">
        <v>0.8655205668448297</v>
      </c>
      <c r="AV1122" s="8">
        <v>0.89191841368746327</v>
      </c>
      <c r="AW1122" s="8">
        <v>0.83363286906707279</v>
      </c>
      <c r="AX1122" s="8">
        <v>0.8082214160847021</v>
      </c>
      <c r="AY1122" s="8">
        <v>0.80116790863395071</v>
      </c>
      <c r="AZ1122" s="8">
        <v>0.7224270643587889</v>
      </c>
      <c r="BA1122" s="8">
        <v>0.85449755301533703</v>
      </c>
      <c r="BB1122" s="8">
        <v>0.96161733415053585</v>
      </c>
      <c r="BC1122" s="8">
        <v>0.85397184010343785</v>
      </c>
      <c r="BD1122" s="8">
        <v>0.94789425852183962</v>
      </c>
      <c r="BE1122" s="8">
        <v>0.8523854712018194</v>
      </c>
      <c r="BF1122" s="8">
        <v>0.86877906291776064</v>
      </c>
      <c r="BG1122" s="8">
        <v>56.900204044659489</v>
      </c>
      <c r="BH1122" s="8">
        <v>45.872213523000951</v>
      </c>
      <c r="BI1122" s="8">
        <v>46.441035462320826</v>
      </c>
      <c r="BJ1122" s="8">
        <v>23.319315624981986</v>
      </c>
      <c r="BK1122" s="8">
        <v>33.075571497419723</v>
      </c>
      <c r="BL1122" s="8">
        <v>33.075571497419723</v>
      </c>
      <c r="BM1122" s="8">
        <v>39.780651941633785</v>
      </c>
      <c r="BN1122" s="8">
        <v>270.03024425680195</v>
      </c>
      <c r="BO1122" s="8">
        <v>339.12316936741746</v>
      </c>
      <c r="BP1122" s="8">
        <v>335.55936764148043</v>
      </c>
      <c r="BQ1122" s="8">
        <v>480.42231923836169</v>
      </c>
      <c r="BR1122" s="8">
        <v>419.29710743930724</v>
      </c>
      <c r="BS1122" s="8">
        <v>419.29710743930724</v>
      </c>
      <c r="BT1122" s="7" t="s">
        <v>259</v>
      </c>
      <c r="BU1122" s="7" t="s">
        <v>260</v>
      </c>
      <c r="BV1122" s="7">
        <v>14</v>
      </c>
      <c r="BW1122" s="7" t="s">
        <v>287</v>
      </c>
      <c r="BX1122" s="9">
        <v>0</v>
      </c>
      <c r="BY1122" s="7" t="s">
        <v>295</v>
      </c>
      <c r="BZ1122" s="7" t="s">
        <v>214</v>
      </c>
      <c r="CA1122" s="25">
        <v>0</v>
      </c>
      <c r="CB1122" s="25">
        <v>0</v>
      </c>
      <c r="CC1122" s="25">
        <v>0</v>
      </c>
    </row>
    <row r="1123" spans="1:81" x14ac:dyDescent="0.25">
      <c r="A1123" s="7">
        <v>513</v>
      </c>
      <c r="B1123" s="7">
        <v>44657</v>
      </c>
      <c r="C1123" s="7" t="s">
        <v>1671</v>
      </c>
      <c r="D1123" s="7" t="s">
        <v>1671</v>
      </c>
      <c r="E1123" s="7" t="s">
        <v>1671</v>
      </c>
      <c r="F1123" s="7" t="s">
        <v>446</v>
      </c>
      <c r="G1123" s="7">
        <v>1</v>
      </c>
      <c r="H1123" s="7" t="s">
        <v>255</v>
      </c>
      <c r="I1123" s="8">
        <v>11.5</v>
      </c>
      <c r="J1123" s="7" t="s">
        <v>214</v>
      </c>
      <c r="K1123" s="8">
        <v>183.84257507324219</v>
      </c>
      <c r="L1123" s="8">
        <v>3.399667501449585</v>
      </c>
      <c r="M1123" s="7" t="s">
        <v>1033</v>
      </c>
      <c r="N1123" s="7" t="s">
        <v>216</v>
      </c>
      <c r="O1123" s="7" t="s">
        <v>256</v>
      </c>
      <c r="P1123" s="7" t="s">
        <v>493</v>
      </c>
      <c r="Q1123" s="7" t="s">
        <v>1672</v>
      </c>
      <c r="R1123" s="7" t="s">
        <v>242</v>
      </c>
      <c r="T1123" s="8">
        <v>0.32014709711074829</v>
      </c>
      <c r="U1123" s="8">
        <v>0.34379038214683533</v>
      </c>
      <c r="V1123" s="8">
        <v>0.30220836400985718</v>
      </c>
      <c r="W1123" s="8">
        <v>0.25246796011924744</v>
      </c>
      <c r="X1123" s="8">
        <v>0.19480252265930176</v>
      </c>
      <c r="Y1123" s="8">
        <v>0.3115743100643158</v>
      </c>
      <c r="Z1123" s="8">
        <v>0.18543115258216858</v>
      </c>
      <c r="AA1123" s="8">
        <v>0.87266039848327637</v>
      </c>
      <c r="AB1123" s="8">
        <v>0.90851551294326782</v>
      </c>
      <c r="AC1123" s="8">
        <v>0.90732228755950928</v>
      </c>
      <c r="AD1123" s="8">
        <v>0.67313593626022339</v>
      </c>
      <c r="AE1123" s="8">
        <v>0.66551661491394043</v>
      </c>
      <c r="AF1123" s="8">
        <v>0.9071534276008606</v>
      </c>
      <c r="AG1123" s="8">
        <v>0.82836419343948364</v>
      </c>
      <c r="AH1123" s="8">
        <v>3.5724114626646042E-2</v>
      </c>
      <c r="AI1123" s="8">
        <v>0.13664671778678894</v>
      </c>
      <c r="AJ1123" s="8">
        <v>0.22283418476581573</v>
      </c>
      <c r="AK1123" s="8">
        <v>0.16951709985733032</v>
      </c>
      <c r="AL1123" s="8">
        <v>7.8676141798496246E-2</v>
      </c>
      <c r="AM1123" s="8">
        <v>4.2097292840480804E-2</v>
      </c>
      <c r="AN1123" s="8">
        <v>0.12042376399040222</v>
      </c>
      <c r="AO1123" s="8">
        <v>3.4174680709838867E-2</v>
      </c>
      <c r="AP1123" s="8">
        <v>-0.63660913705825806</v>
      </c>
      <c r="AQ1123" s="8"/>
      <c r="AR1123" s="8"/>
      <c r="AS1123" s="8">
        <v>3.0154622730631702</v>
      </c>
      <c r="AT1123" s="8">
        <v>2.2502727702112093</v>
      </c>
      <c r="AU1123" s="8">
        <v>0.13587346543351336</v>
      </c>
      <c r="AV1123" s="8">
        <v>0.39048202774403745</v>
      </c>
      <c r="AW1123" s="8">
        <v>1.0237092632026781</v>
      </c>
      <c r="AX1123" s="8">
        <v>0.79706938242473468</v>
      </c>
      <c r="AY1123" s="8">
        <v>-1.535453719263413</v>
      </c>
      <c r="AZ1123" s="8">
        <v>-1.1381091665078318</v>
      </c>
      <c r="BA1123" s="8">
        <v>-0.50366253373097014</v>
      </c>
      <c r="BB1123" s="8">
        <v>-0.30766340149314747</v>
      </c>
      <c r="BC1123" s="8">
        <v>0.35697989388702306</v>
      </c>
      <c r="BD1123" s="8">
        <v>1.1025917365719236</v>
      </c>
      <c r="BE1123" s="8">
        <v>0.4154847737653336</v>
      </c>
      <c r="BF1123" s="8">
        <v>0.51577389149182096</v>
      </c>
      <c r="BG1123" s="8">
        <v>1.7832840677623707</v>
      </c>
      <c r="BH1123" s="8">
        <v>-7.3100722721294833</v>
      </c>
      <c r="BI1123" s="8">
        <v>-14.053457283548344</v>
      </c>
      <c r="BJ1123" s="8">
        <v>-24.255287095881759</v>
      </c>
      <c r="BK1123" s="8">
        <v>10.706520439816975</v>
      </c>
      <c r="BL1123" s="8">
        <v>9.8642067914199334</v>
      </c>
      <c r="BM1123" s="8">
        <v>-3.8774675587600504</v>
      </c>
      <c r="BN1123" s="8">
        <v>180.56413972219698</v>
      </c>
      <c r="BO1123" s="8">
        <v>197.28160017804009</v>
      </c>
      <c r="BP1123" s="8">
        <v>209.67881283013557</v>
      </c>
      <c r="BQ1123" s="8">
        <v>228.43411946171904</v>
      </c>
      <c r="BR1123" s="8">
        <v>164.15943219593964</v>
      </c>
      <c r="BS1123" s="8">
        <v>165.70796329734614</v>
      </c>
      <c r="BT1123" s="7" t="s">
        <v>259</v>
      </c>
      <c r="BU1123" s="7" t="s">
        <v>260</v>
      </c>
      <c r="BV1123" s="7">
        <v>12</v>
      </c>
      <c r="BW1123" s="7" t="s">
        <v>245</v>
      </c>
      <c r="BX1123" s="9">
        <v>1.4500000476837158</v>
      </c>
      <c r="BY1123" s="7" t="s">
        <v>216</v>
      </c>
      <c r="BZ1123" s="7" t="s">
        <v>214</v>
      </c>
      <c r="CA1123" s="25">
        <v>0</v>
      </c>
      <c r="CB1123" s="25">
        <v>0</v>
      </c>
      <c r="CC1123" s="25">
        <v>0</v>
      </c>
    </row>
    <row r="1124" spans="1:81" x14ac:dyDescent="0.25">
      <c r="A1124" s="7">
        <v>513</v>
      </c>
      <c r="B1124" s="7">
        <v>44657</v>
      </c>
      <c r="C1124" s="7" t="s">
        <v>1673</v>
      </c>
      <c r="D1124" s="7" t="s">
        <v>1674</v>
      </c>
      <c r="E1124" s="7" t="s">
        <v>1674</v>
      </c>
      <c r="F1124" s="7" t="s">
        <v>373</v>
      </c>
      <c r="G1124" s="7">
        <v>2</v>
      </c>
      <c r="H1124" s="7" t="s">
        <v>222</v>
      </c>
      <c r="I1124" s="8">
        <v>8.5</v>
      </c>
      <c r="J1124" s="7" t="s">
        <v>379</v>
      </c>
      <c r="K1124" s="8">
        <v>81.676887512207031</v>
      </c>
      <c r="L1124" s="8">
        <v>5.134617805480957</v>
      </c>
      <c r="M1124" s="7" t="s">
        <v>1033</v>
      </c>
      <c r="N1124" s="7" t="s">
        <v>231</v>
      </c>
      <c r="O1124" s="7" t="s">
        <v>389</v>
      </c>
      <c r="P1124" s="7" t="s">
        <v>527</v>
      </c>
      <c r="Q1124" s="7" t="s">
        <v>1675</v>
      </c>
      <c r="R1124" s="7" t="s">
        <v>242</v>
      </c>
      <c r="T1124" s="8">
        <v>0.6639869213104248</v>
      </c>
      <c r="U1124" s="8">
        <v>0.70448935031890869</v>
      </c>
      <c r="V1124" s="8">
        <v>0.68056964874267578</v>
      </c>
      <c r="W1124" s="8">
        <v>0.54410356283187866</v>
      </c>
      <c r="X1124" s="8">
        <v>0.4412110447883606</v>
      </c>
      <c r="Y1124" s="8">
        <v>0.64055174589157104</v>
      </c>
      <c r="Z1124" s="8">
        <v>0.46037086844444275</v>
      </c>
      <c r="AA1124" s="8">
        <v>0.93893617391586304</v>
      </c>
      <c r="AB1124" s="8">
        <v>0.94773483276367188</v>
      </c>
      <c r="AC1124" s="8">
        <v>0.95760267972946167</v>
      </c>
      <c r="AD1124" s="8">
        <v>0.62125658988952637</v>
      </c>
      <c r="AE1124" s="8">
        <v>0.86788845062255859</v>
      </c>
      <c r="AF1124" s="8">
        <v>0.8927878737449646</v>
      </c>
      <c r="AG1124" s="8">
        <v>0.83521860837936401</v>
      </c>
      <c r="AH1124" s="8">
        <v>1.2926682829856873E-2</v>
      </c>
      <c r="AI1124" s="8">
        <v>0.10254979133605957</v>
      </c>
      <c r="AJ1124" s="8">
        <v>0.16522970795631409</v>
      </c>
      <c r="AK1124" s="8">
        <v>0.13813549280166626</v>
      </c>
      <c r="AL1124" s="8">
        <v>6.1354156583547592E-2</v>
      </c>
      <c r="AM1124" s="8">
        <v>3.450099378824234E-2</v>
      </c>
      <c r="AN1124" s="8">
        <v>8.9584000408649445E-2</v>
      </c>
      <c r="AO1124" s="8">
        <v>3.0701193958520889E-2</v>
      </c>
      <c r="AP1124" s="8">
        <v>-0.99605900049209595</v>
      </c>
      <c r="AQ1124" s="8"/>
      <c r="AR1124" s="8"/>
      <c r="AS1124" s="7">
        <v>2.1095395671002857</v>
      </c>
      <c r="AT1124" s="7">
        <v>1.8733556116433958</v>
      </c>
      <c r="AU1124" s="7">
        <v>-0.16286672586781573</v>
      </c>
      <c r="AV1124" s="7">
        <v>0.52156894759798156</v>
      </c>
      <c r="AW1124" s="7">
        <v>-0.15890576054934538</v>
      </c>
      <c r="AX1124" s="7">
        <v>-9.5065095051311374E-2</v>
      </c>
      <c r="AY1124" s="7">
        <v>-1.3555599118602673</v>
      </c>
      <c r="AZ1124" s="7">
        <v>-0.79442915563467031</v>
      </c>
      <c r="BA1124" s="7">
        <v>-1.4009314220743341</v>
      </c>
      <c r="BB1124" s="7">
        <v>-1.2663172287540196</v>
      </c>
      <c r="BC1124" s="7">
        <v>-0.13740852755940366</v>
      </c>
      <c r="BD1124" s="7">
        <v>0.76287771766899715</v>
      </c>
      <c r="BE1124" s="7">
        <v>-0.18435546346848009</v>
      </c>
      <c r="BF1124" s="7">
        <v>0.1669984662450622</v>
      </c>
      <c r="BG1124" s="7">
        <v>-20.881812786457051</v>
      </c>
      <c r="BH1124" s="7">
        <v>-24.343190028801001</v>
      </c>
      <c r="BI1124" s="7">
        <v>-26.804055059017927</v>
      </c>
      <c r="BJ1124" s="7">
        <v>-35.613951151816011</v>
      </c>
      <c r="BK1124" s="7">
        <v>-15.325810423530337</v>
      </c>
      <c r="BL1124" s="7">
        <v>-9.3373785082144327E-7</v>
      </c>
      <c r="BM1124" s="7">
        <v>-20.494803397226693</v>
      </c>
      <c r="BN1124" s="7">
        <v>98.732502252311221</v>
      </c>
      <c r="BO1124" s="7">
        <v>101.55964744891362</v>
      </c>
      <c r="BP1124" s="7">
        <v>103.56960541147114</v>
      </c>
      <c r="BQ1124" s="7">
        <v>110.76525433312815</v>
      </c>
      <c r="BR1124" s="7">
        <v>94.194532452168005</v>
      </c>
      <c r="BS1124" s="7">
        <v>81.676888274855045</v>
      </c>
      <c r="BT1124" s="7" t="s">
        <v>259</v>
      </c>
      <c r="BU1124" s="7" t="s">
        <v>260</v>
      </c>
      <c r="BV1124" s="7">
        <v>8.5</v>
      </c>
      <c r="BW1124" s="7" t="s">
        <v>222</v>
      </c>
      <c r="BX1124" s="9">
        <v>1.3999999761581421</v>
      </c>
      <c r="BY1124" s="7" t="s">
        <v>231</v>
      </c>
      <c r="BZ1124" s="7" t="s">
        <v>214</v>
      </c>
      <c r="CA1124" s="25">
        <v>0</v>
      </c>
      <c r="CB1124" s="25">
        <v>0</v>
      </c>
      <c r="CC1124" s="25">
        <v>0</v>
      </c>
    </row>
    <row r="1125" spans="1:81" x14ac:dyDescent="0.25">
      <c r="A1125" s="7">
        <v>513</v>
      </c>
      <c r="B1125" s="7">
        <v>44657</v>
      </c>
      <c r="C1125" s="7" t="s">
        <v>1676</v>
      </c>
      <c r="D1125" s="7" t="s">
        <v>1676</v>
      </c>
      <c r="E1125" s="7" t="s">
        <v>1676</v>
      </c>
      <c r="F1125" s="7" t="s">
        <v>360</v>
      </c>
      <c r="H1125" s="7" t="s">
        <v>224</v>
      </c>
      <c r="I1125" s="8">
        <v>24.5</v>
      </c>
      <c r="J1125" s="7" t="s">
        <v>214</v>
      </c>
      <c r="K1125" s="8">
        <v>4986.04296875</v>
      </c>
      <c r="L1125" s="8">
        <v>0.69270002841949463</v>
      </c>
      <c r="M1125" s="7" t="s">
        <v>349</v>
      </c>
      <c r="N1125" s="7" t="s">
        <v>214</v>
      </c>
      <c r="O1125" s="7" t="s">
        <v>214</v>
      </c>
      <c r="P1125" s="7" t="s">
        <v>488</v>
      </c>
      <c r="Q1125" s="7" t="s">
        <v>17380</v>
      </c>
      <c r="R1125" s="7" t="s">
        <v>242</v>
      </c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>
        <v>2.2177073282302766</v>
      </c>
      <c r="AT1125" s="8">
        <v>1.7392009765421441</v>
      </c>
      <c r="AU1125" s="8">
        <v>-0.75531162857559075</v>
      </c>
      <c r="AV1125" s="8">
        <v>-0.10445005207975848</v>
      </c>
      <c r="AW1125" s="8">
        <v>2.5204828427395971</v>
      </c>
      <c r="AX1125" s="8">
        <v>1.8122857953129223</v>
      </c>
      <c r="AY1125" s="8">
        <v>-0.7802947976300435</v>
      </c>
      <c r="AZ1125" s="8">
        <v>-0.1524797561728348</v>
      </c>
      <c r="BA1125" s="8">
        <v>-0.31697943068628254</v>
      </c>
      <c r="BB1125" s="8">
        <v>0.289075972255599</v>
      </c>
      <c r="BC1125" s="8">
        <v>-1.1480920712217677</v>
      </c>
      <c r="BD1125" s="8">
        <v>-0.53653762344703726</v>
      </c>
      <c r="BE1125" s="8">
        <v>0.28958537380936483</v>
      </c>
      <c r="BF1125" s="8">
        <v>0.50784921873517253</v>
      </c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7" t="s">
        <v>352</v>
      </c>
      <c r="BU1125" s="7" t="s">
        <v>353</v>
      </c>
      <c r="BV1125" s="7">
        <v>17.5</v>
      </c>
      <c r="BW1125" s="7" t="s">
        <v>312</v>
      </c>
      <c r="BX1125" s="9">
        <v>0</v>
      </c>
      <c r="BY1125" s="7" t="s">
        <v>214</v>
      </c>
      <c r="BZ1125" s="7" t="s">
        <v>214</v>
      </c>
      <c r="CA1125" s="25">
        <v>0</v>
      </c>
      <c r="CB1125" s="25">
        <v>0</v>
      </c>
      <c r="CC1125" s="25">
        <v>0</v>
      </c>
    </row>
    <row r="1126" spans="1:81" x14ac:dyDescent="0.25">
      <c r="A1126" s="7">
        <v>513</v>
      </c>
      <c r="B1126" s="7">
        <v>44657</v>
      </c>
      <c r="C1126" s="7" t="s">
        <v>2234</v>
      </c>
      <c r="D1126" s="7" t="s">
        <v>2234</v>
      </c>
      <c r="E1126" s="7" t="s">
        <v>2234</v>
      </c>
      <c r="F1126" s="7" t="s">
        <v>237</v>
      </c>
      <c r="H1126" s="7" t="s">
        <v>224</v>
      </c>
      <c r="I1126" s="8">
        <v>24.5</v>
      </c>
      <c r="J1126" s="7" t="s">
        <v>214</v>
      </c>
      <c r="K1126" s="8">
        <v>548.573486328125</v>
      </c>
      <c r="L1126" s="8">
        <v>3.8215253353118896</v>
      </c>
      <c r="M1126" s="7" t="s">
        <v>327</v>
      </c>
      <c r="N1126" s="7" t="s">
        <v>214</v>
      </c>
      <c r="O1126" s="7" t="s">
        <v>214</v>
      </c>
      <c r="P1126" s="7" t="s">
        <v>407</v>
      </c>
      <c r="Q1126" s="7" t="s">
        <v>2235</v>
      </c>
      <c r="R1126" s="7" t="s">
        <v>242</v>
      </c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>
        <v>1.0205868201280524</v>
      </c>
      <c r="AT1126" s="8">
        <v>2.4515793582598944</v>
      </c>
      <c r="AU1126" s="8">
        <v>1.9109686000068922</v>
      </c>
      <c r="AV1126" s="8">
        <v>1.8574650761806641</v>
      </c>
      <c r="AW1126" s="8">
        <v>1.6011945621338626</v>
      </c>
      <c r="AX1126" s="8">
        <v>1.9705902991426634</v>
      </c>
      <c r="AY1126" s="8">
        <v>0.88565961283272965</v>
      </c>
      <c r="AZ1126" s="8">
        <v>1.055880087911611</v>
      </c>
      <c r="BA1126" s="8">
        <v>2.4032284811339077</v>
      </c>
      <c r="BB1126" s="8">
        <v>2.0004327846984116</v>
      </c>
      <c r="BC1126" s="8">
        <v>2.4032284811339077</v>
      </c>
      <c r="BD1126" s="8">
        <v>2.0004327846984116</v>
      </c>
      <c r="BE1126" s="8">
        <v>1.7041444262282255</v>
      </c>
      <c r="BF1126" s="8">
        <v>1.8893967318152758</v>
      </c>
      <c r="BT1126" s="7" t="s">
        <v>214</v>
      </c>
      <c r="BU1126" s="7" t="s">
        <v>214</v>
      </c>
      <c r="BV1126" s="7">
        <v>24.5</v>
      </c>
      <c r="BW1126" s="7" t="s">
        <v>224</v>
      </c>
      <c r="BX1126" s="9">
        <v>0</v>
      </c>
      <c r="BY1126" s="7" t="s">
        <v>214</v>
      </c>
      <c r="BZ1126" s="7" t="s">
        <v>214</v>
      </c>
      <c r="CA1126" s="25">
        <v>0</v>
      </c>
      <c r="CB1126" s="25">
        <v>0</v>
      </c>
      <c r="CC1126" s="25">
        <v>0</v>
      </c>
    </row>
    <row r="1127" spans="1:81" x14ac:dyDescent="0.25">
      <c r="A1127" s="7">
        <v>513</v>
      </c>
      <c r="B1127" s="7">
        <v>44657</v>
      </c>
      <c r="C1127" s="7" t="s">
        <v>2236</v>
      </c>
      <c r="D1127" s="7" t="s">
        <v>2236</v>
      </c>
      <c r="E1127" s="7" t="s">
        <v>2236</v>
      </c>
      <c r="F1127" s="7" t="s">
        <v>237</v>
      </c>
      <c r="H1127" s="7" t="s">
        <v>224</v>
      </c>
      <c r="I1127" s="8">
        <v>24.5</v>
      </c>
      <c r="J1127" s="7" t="s">
        <v>214</v>
      </c>
      <c r="K1127" s="8">
        <v>348.16448974609375</v>
      </c>
      <c r="L1127" s="8">
        <v>3.3101000785827637</v>
      </c>
      <c r="M1127" s="7" t="s">
        <v>327</v>
      </c>
      <c r="N1127" s="7" t="s">
        <v>214</v>
      </c>
      <c r="O1127" s="7" t="s">
        <v>214</v>
      </c>
      <c r="P1127" s="7" t="s">
        <v>302</v>
      </c>
      <c r="Q1127" s="7" t="s">
        <v>2237</v>
      </c>
      <c r="R1127" s="7" t="s">
        <v>242</v>
      </c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>
        <v>0.76777620595275364</v>
      </c>
      <c r="AT1127" s="8">
        <v>2.3140222903022698</v>
      </c>
      <c r="AU1127" s="8">
        <v>1.6704907684186876</v>
      </c>
      <c r="AV1127" s="8">
        <v>1.7046357286299483</v>
      </c>
      <c r="AW1127" s="8">
        <v>1.4942985832028972</v>
      </c>
      <c r="AX1127" s="8">
        <v>1.896624155135846</v>
      </c>
      <c r="AY1127" s="8">
        <v>0.7751933818070269</v>
      </c>
      <c r="AZ1127" s="8">
        <v>0.97859200709911776</v>
      </c>
      <c r="BA1127" s="8">
        <v>2.3205045715264481</v>
      </c>
      <c r="BB1127" s="8">
        <v>1.9202832634889802</v>
      </c>
      <c r="BC1127" s="8">
        <v>2.3205045715264481</v>
      </c>
      <c r="BD1127" s="8">
        <v>1.9202832634889802</v>
      </c>
      <c r="BE1127" s="8">
        <v>1.5581280137390436</v>
      </c>
      <c r="BF1127" s="8">
        <v>1.7890734513575237</v>
      </c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7" t="s">
        <v>214</v>
      </c>
      <c r="BU1127" s="7" t="s">
        <v>214</v>
      </c>
      <c r="BV1127" s="7">
        <v>24.5</v>
      </c>
      <c r="BW1127" s="7" t="s">
        <v>224</v>
      </c>
      <c r="BX1127" s="9">
        <v>0</v>
      </c>
      <c r="BY1127" s="7" t="s">
        <v>214</v>
      </c>
      <c r="BZ1127" s="7" t="s">
        <v>214</v>
      </c>
      <c r="CA1127" s="25">
        <v>0</v>
      </c>
      <c r="CB1127" s="25">
        <v>0</v>
      </c>
      <c r="CC1127" s="25">
        <v>0</v>
      </c>
    </row>
    <row r="1128" spans="1:81" x14ac:dyDescent="0.25">
      <c r="A1128" s="7">
        <v>513</v>
      </c>
      <c r="B1128" s="7">
        <v>44657</v>
      </c>
      <c r="C1128" s="7" t="s">
        <v>2238</v>
      </c>
      <c r="D1128" s="7" t="s">
        <v>2239</v>
      </c>
      <c r="E1128" s="7" t="s">
        <v>2239</v>
      </c>
      <c r="F1128" s="7" t="s">
        <v>409</v>
      </c>
      <c r="H1128" s="7" t="s">
        <v>224</v>
      </c>
      <c r="I1128" s="8">
        <v>24.5</v>
      </c>
      <c r="J1128" s="7" t="s">
        <v>214</v>
      </c>
      <c r="K1128" s="8">
        <v>71.599761962890625</v>
      </c>
      <c r="L1128" s="8">
        <v>4.3969998359680176</v>
      </c>
      <c r="M1128" s="7" t="s">
        <v>1033</v>
      </c>
      <c r="N1128" s="7" t="s">
        <v>214</v>
      </c>
      <c r="O1128" s="7" t="s">
        <v>232</v>
      </c>
      <c r="P1128" s="7" t="s">
        <v>217</v>
      </c>
      <c r="Q1128" s="7" t="s">
        <v>2240</v>
      </c>
      <c r="R1128" s="7" t="s">
        <v>242</v>
      </c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>
        <v>0.87210595275368952</v>
      </c>
      <c r="AT1128" s="8">
        <v>2.4115536917385438</v>
      </c>
      <c r="AU1128" s="8">
        <v>-1.6776127565504646</v>
      </c>
      <c r="AV1128" s="8">
        <v>-0.95073820821551436</v>
      </c>
      <c r="AW1128" s="8">
        <v>1.5267161803347902</v>
      </c>
      <c r="AX1128" s="8">
        <v>1.9231538081671211</v>
      </c>
      <c r="AY1128" s="8">
        <v>0.94185567950475135</v>
      </c>
      <c r="AZ1128" s="8">
        <v>1.1924663069804946</v>
      </c>
      <c r="BA1128" s="8">
        <v>1.0669444285583234</v>
      </c>
      <c r="BB1128" s="8">
        <v>1.2592802944689627</v>
      </c>
      <c r="BC1128" s="8">
        <v>6.2075402843882181E-2</v>
      </c>
      <c r="BD1128" s="8">
        <v>8.9737034315356332E-2</v>
      </c>
      <c r="BE1128" s="8">
        <v>0.4653474812408287</v>
      </c>
      <c r="BF1128" s="8">
        <v>0.98757548790916072</v>
      </c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7" t="s">
        <v>214</v>
      </c>
      <c r="BU1128" s="7" t="s">
        <v>214</v>
      </c>
      <c r="BV1128" s="7">
        <v>5</v>
      </c>
      <c r="BW1128" s="7" t="s">
        <v>500</v>
      </c>
      <c r="BX1128" s="9">
        <v>0</v>
      </c>
      <c r="BY1128" s="7" t="s">
        <v>214</v>
      </c>
      <c r="BZ1128" s="7" t="s">
        <v>214</v>
      </c>
      <c r="CA1128" s="25">
        <v>0</v>
      </c>
      <c r="CB1128" s="25">
        <v>0</v>
      </c>
      <c r="CC1128" s="25">
        <v>0</v>
      </c>
    </row>
    <row r="1129" spans="1:81" x14ac:dyDescent="0.25">
      <c r="A1129" s="7">
        <v>513</v>
      </c>
      <c r="B1129" s="7">
        <v>44657</v>
      </c>
      <c r="C1129" s="7" t="s">
        <v>2241</v>
      </c>
      <c r="D1129" s="7" t="s">
        <v>2241</v>
      </c>
      <c r="E1129" s="7" t="s">
        <v>2241</v>
      </c>
      <c r="F1129" s="7" t="s">
        <v>446</v>
      </c>
      <c r="H1129" s="7" t="s">
        <v>224</v>
      </c>
      <c r="I1129" s="8">
        <v>24.5</v>
      </c>
      <c r="J1129" s="7" t="s">
        <v>214</v>
      </c>
      <c r="K1129" s="8">
        <v>239.56732177734375</v>
      </c>
      <c r="L1129" s="8">
        <v>6.3217000961303711</v>
      </c>
      <c r="M1129" s="7" t="s">
        <v>639</v>
      </c>
      <c r="N1129" s="7" t="s">
        <v>214</v>
      </c>
      <c r="O1129" s="7" t="s">
        <v>268</v>
      </c>
      <c r="P1129" s="7" t="s">
        <v>493</v>
      </c>
      <c r="Q1129" s="7" t="s">
        <v>17999</v>
      </c>
      <c r="R1129" s="7" t="s">
        <v>291</v>
      </c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T1129" s="7" t="s">
        <v>214</v>
      </c>
      <c r="BU1129" s="7" t="s">
        <v>214</v>
      </c>
      <c r="BV1129" s="7">
        <v>12.5</v>
      </c>
      <c r="BW1129" s="7" t="s">
        <v>245</v>
      </c>
      <c r="BX1129" s="9">
        <v>2.3499999046325684</v>
      </c>
      <c r="BY1129" s="7" t="s">
        <v>214</v>
      </c>
      <c r="BZ1129" s="7" t="s">
        <v>214</v>
      </c>
      <c r="CA1129" s="25">
        <v>0</v>
      </c>
      <c r="CB1129" s="25">
        <v>0</v>
      </c>
      <c r="CC1129" s="25">
        <v>1</v>
      </c>
    </row>
    <row r="1130" spans="1:81" x14ac:dyDescent="0.25">
      <c r="A1130" s="7">
        <v>513</v>
      </c>
      <c r="B1130" s="7">
        <v>44657</v>
      </c>
      <c r="C1130" s="7" t="s">
        <v>16529</v>
      </c>
      <c r="D1130" s="7" t="s">
        <v>16560</v>
      </c>
      <c r="E1130" s="7" t="s">
        <v>16560</v>
      </c>
      <c r="F1130" s="7" t="s">
        <v>409</v>
      </c>
      <c r="H1130" s="7" t="s">
        <v>224</v>
      </c>
      <c r="I1130" s="8">
        <v>24.5</v>
      </c>
      <c r="J1130" s="7" t="s">
        <v>214</v>
      </c>
      <c r="K1130" s="8">
        <v>175.60713195800781</v>
      </c>
      <c r="L1130" s="8">
        <v>4.0931000709533691</v>
      </c>
      <c r="M1130" s="7" t="s">
        <v>267</v>
      </c>
      <c r="N1130" s="7" t="s">
        <v>214</v>
      </c>
      <c r="O1130" s="7" t="s">
        <v>214</v>
      </c>
      <c r="P1130" s="7" t="s">
        <v>217</v>
      </c>
      <c r="Q1130" s="7" t="s">
        <v>16561</v>
      </c>
      <c r="R1130" s="7" t="s">
        <v>242</v>
      </c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>
        <v>0.9513413133224573</v>
      </c>
      <c r="AT1130" s="8">
        <v>2.4136930843214555</v>
      </c>
      <c r="AU1130" s="8">
        <v>-1.5002864385475465</v>
      </c>
      <c r="AV1130" s="8">
        <v>-0.95733722888164674</v>
      </c>
      <c r="AW1130" s="8">
        <v>1.6672851868997056</v>
      </c>
      <c r="AX1130" s="8">
        <v>1.9018514267952318</v>
      </c>
      <c r="AY1130" s="8">
        <v>1.423445160247484</v>
      </c>
      <c r="AZ1130" s="8">
        <v>1.0935551368813947</v>
      </c>
      <c r="BA1130" s="8">
        <v>-4.651112915865097</v>
      </c>
      <c r="BB1130" s="8">
        <v>-4.2125741201782407</v>
      </c>
      <c r="BC1130" s="8">
        <v>-4.651112915865097</v>
      </c>
      <c r="BD1130" s="8">
        <v>-4.2125741201782407</v>
      </c>
      <c r="BE1130" s="8">
        <v>-1.1267401016346823</v>
      </c>
      <c r="BF1130" s="8">
        <v>-0.66223097020667432</v>
      </c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7" t="s">
        <v>352</v>
      </c>
      <c r="BU1130" s="7" t="s">
        <v>353</v>
      </c>
      <c r="BV1130" s="7">
        <v>10.5</v>
      </c>
      <c r="BW1130" s="7" t="s">
        <v>345</v>
      </c>
      <c r="BX1130" s="9">
        <v>0</v>
      </c>
      <c r="BY1130" s="7" t="s">
        <v>214</v>
      </c>
      <c r="BZ1130" s="7" t="s">
        <v>214</v>
      </c>
      <c r="CA1130" s="25">
        <v>0</v>
      </c>
      <c r="CB1130" s="25">
        <v>0</v>
      </c>
      <c r="CC1130" s="25">
        <v>0</v>
      </c>
    </row>
    <row r="1131" spans="1:81" x14ac:dyDescent="0.25">
      <c r="A1131" s="7">
        <v>513</v>
      </c>
      <c r="B1131" s="7">
        <v>44657</v>
      </c>
      <c r="C1131" s="7" t="s">
        <v>2242</v>
      </c>
      <c r="D1131" s="7" t="s">
        <v>2242</v>
      </c>
      <c r="E1131" s="7" t="s">
        <v>2242</v>
      </c>
      <c r="F1131" s="7" t="s">
        <v>373</v>
      </c>
      <c r="H1131" s="7" t="s">
        <v>224</v>
      </c>
      <c r="I1131" s="8">
        <v>24.5</v>
      </c>
      <c r="J1131" s="7" t="s">
        <v>214</v>
      </c>
      <c r="K1131" s="8">
        <v>205.67433166503906</v>
      </c>
      <c r="L1131" s="8">
        <v>2.8938999176025391</v>
      </c>
      <c r="M1131" s="7" t="s">
        <v>349</v>
      </c>
      <c r="N1131" s="7" t="s">
        <v>214</v>
      </c>
      <c r="O1131" s="7" t="s">
        <v>256</v>
      </c>
      <c r="P1131" s="7" t="s">
        <v>375</v>
      </c>
      <c r="Q1131" s="7" t="s">
        <v>2243</v>
      </c>
      <c r="R1131" s="7" t="s">
        <v>242</v>
      </c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>
        <v>0.69750305907966526</v>
      </c>
      <c r="AT1131" s="8">
        <v>2.271997986264287</v>
      </c>
      <c r="AU1131" s="8">
        <v>3.2685134915309244</v>
      </c>
      <c r="AV1131" s="8">
        <v>2.9573870412356027</v>
      </c>
      <c r="AW1131" s="8">
        <v>1.4614092714798146</v>
      </c>
      <c r="AX1131" s="8">
        <v>1.9098723362828831</v>
      </c>
      <c r="AY1131" s="8">
        <v>1.326918835773061</v>
      </c>
      <c r="AZ1131" s="8">
        <v>1.2042362827763964</v>
      </c>
      <c r="BA1131" s="8">
        <v>-0.44107808922424002</v>
      </c>
      <c r="BB1131" s="8">
        <v>0.25650581567958597</v>
      </c>
      <c r="BC1131" s="8">
        <v>0.50320512283305352</v>
      </c>
      <c r="BD1131" s="8">
        <v>0.71152252580836961</v>
      </c>
      <c r="BE1131" s="8">
        <v>1.1360786152453797</v>
      </c>
      <c r="BF1131" s="8">
        <v>1.5519203313411876</v>
      </c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7" t="s">
        <v>352</v>
      </c>
      <c r="BU1131" s="7" t="s">
        <v>353</v>
      </c>
      <c r="BV1131" s="7">
        <v>11.5</v>
      </c>
      <c r="BW1131" s="7" t="s">
        <v>255</v>
      </c>
      <c r="BX1131" s="9">
        <v>0</v>
      </c>
      <c r="BY1131" s="7" t="s">
        <v>214</v>
      </c>
      <c r="BZ1131" s="7" t="s">
        <v>214</v>
      </c>
      <c r="CA1131" s="25">
        <v>0</v>
      </c>
      <c r="CB1131" s="25">
        <v>0</v>
      </c>
      <c r="CC1131" s="25">
        <v>0</v>
      </c>
    </row>
    <row r="1132" spans="1:81" x14ac:dyDescent="0.25">
      <c r="A1132" s="7">
        <v>513</v>
      </c>
      <c r="B1132" s="7">
        <v>44657</v>
      </c>
      <c r="C1132" s="7" t="s">
        <v>2244</v>
      </c>
      <c r="D1132" s="7" t="s">
        <v>2245</v>
      </c>
      <c r="E1132" s="7" t="s">
        <v>2245</v>
      </c>
      <c r="F1132" s="7" t="s">
        <v>326</v>
      </c>
      <c r="G1132" s="7">
        <v>2</v>
      </c>
      <c r="H1132" s="7" t="s">
        <v>255</v>
      </c>
      <c r="I1132" s="8">
        <v>11.5</v>
      </c>
      <c r="J1132" s="7" t="s">
        <v>214</v>
      </c>
      <c r="K1132" s="8">
        <v>83.534019470214844</v>
      </c>
      <c r="L1132" s="8">
        <v>2.1765999794006348</v>
      </c>
      <c r="M1132" s="7" t="s">
        <v>327</v>
      </c>
      <c r="N1132" s="7" t="s">
        <v>231</v>
      </c>
      <c r="O1132" s="7" t="s">
        <v>214</v>
      </c>
      <c r="P1132" s="7" t="s">
        <v>362</v>
      </c>
      <c r="Q1132" s="7" t="s">
        <v>2246</v>
      </c>
      <c r="R1132" s="7" t="s">
        <v>242</v>
      </c>
      <c r="T1132" s="8">
        <v>0.51156413555145264</v>
      </c>
      <c r="U1132" s="8">
        <v>0.617198646068573</v>
      </c>
      <c r="V1132" s="8">
        <v>0.50829344987869263</v>
      </c>
      <c r="W1132" s="8">
        <v>0.24349234998226166</v>
      </c>
      <c r="X1132" s="8">
        <v>0.16092239320278168</v>
      </c>
      <c r="Y1132" s="8">
        <v>0.50443178415298462</v>
      </c>
      <c r="Z1132" s="8">
        <v>0.44460681080818176</v>
      </c>
      <c r="AA1132" s="8">
        <v>0.70867395401000977</v>
      </c>
      <c r="AB1132" s="8">
        <v>0.81730479001998901</v>
      </c>
      <c r="AC1132" s="8">
        <v>0.71258902549743652</v>
      </c>
      <c r="AD1132" s="8">
        <v>0.46081292629241943</v>
      </c>
      <c r="AE1132" s="8">
        <v>0.53031224012374878</v>
      </c>
      <c r="AF1132" s="8">
        <v>0.78489899635314941</v>
      </c>
      <c r="AG1132" s="8">
        <v>0.77461391687393188</v>
      </c>
      <c r="AH1132" s="8">
        <v>1.6509395092725754E-2</v>
      </c>
      <c r="AI1132" s="8">
        <v>0.10090655088424683</v>
      </c>
      <c r="AJ1132" s="8">
        <v>0.1848769336938858</v>
      </c>
      <c r="AK1132" s="8">
        <v>0.13176232576370239</v>
      </c>
      <c r="AL1132" s="8">
        <v>3.5066451877355576E-2</v>
      </c>
      <c r="AM1132" s="8">
        <v>1.6071105375885963E-2</v>
      </c>
      <c r="AN1132" s="8">
        <v>9.0099573135375977E-2</v>
      </c>
      <c r="AO1132" s="8">
        <v>3.7867583334445953E-2</v>
      </c>
      <c r="AP1132" s="8">
        <v>-1.5288255214691162</v>
      </c>
      <c r="AQ1132" s="8"/>
      <c r="AR1132" s="8"/>
      <c r="AS1132" s="8">
        <v>-1.8979088375431488</v>
      </c>
      <c r="AT1132" s="8">
        <v>-1.7261825828350619</v>
      </c>
      <c r="AU1132" s="8">
        <v>-2.4202563551817078</v>
      </c>
      <c r="AV1132" s="8">
        <v>-2.8649350361630721</v>
      </c>
      <c r="AW1132" s="8">
        <v>-2.2473273752131133</v>
      </c>
      <c r="AX1132" s="8">
        <v>-2.3590858198468023</v>
      </c>
      <c r="AY1132" s="8">
        <v>-1.8265846681156408</v>
      </c>
      <c r="AZ1132" s="8">
        <v>-1.9535631468171046</v>
      </c>
      <c r="BA1132" s="8">
        <v>-1.456301459374133</v>
      </c>
      <c r="BB1132" s="8">
        <v>-1.0906620222126941</v>
      </c>
      <c r="BC1132" s="8">
        <v>-1.456301459374133</v>
      </c>
      <c r="BD1132" s="8">
        <v>-1.0906620222126941</v>
      </c>
      <c r="BE1132" s="8">
        <v>-1.8841133591336463</v>
      </c>
      <c r="BF1132" s="8">
        <v>-1.8475151050145715</v>
      </c>
      <c r="BG1132" s="7">
        <v>-50</v>
      </c>
      <c r="BH1132" s="7">
        <v>-50</v>
      </c>
      <c r="BI1132" s="7">
        <v>-50</v>
      </c>
      <c r="BJ1132" s="7">
        <v>-50</v>
      </c>
      <c r="BK1132" s="7">
        <v>0.1221567001916929</v>
      </c>
      <c r="BL1132" s="7">
        <v>0.1221567001916929</v>
      </c>
      <c r="BM1132" s="7">
        <v>-33.292614433269435</v>
      </c>
      <c r="BN1132" s="7">
        <v>180.56413972219698</v>
      </c>
      <c r="BO1132" s="7">
        <v>177.44088466303177</v>
      </c>
      <c r="BP1132" s="7">
        <v>209.67881283013557</v>
      </c>
      <c r="BQ1132" s="7">
        <v>167.56368959640866</v>
      </c>
      <c r="BR1132" s="7">
        <v>83.431977068492543</v>
      </c>
      <c r="BS1132" s="7">
        <v>83.431977068492543</v>
      </c>
      <c r="BT1132" s="7" t="s">
        <v>259</v>
      </c>
      <c r="BU1132" s="7" t="s">
        <v>260</v>
      </c>
      <c r="BV1132" s="7">
        <v>24.5</v>
      </c>
      <c r="BW1132" s="7" t="s">
        <v>224</v>
      </c>
      <c r="BX1132" s="9">
        <v>2</v>
      </c>
      <c r="BY1132" s="7" t="s">
        <v>231</v>
      </c>
      <c r="BZ1132" s="7" t="s">
        <v>214</v>
      </c>
      <c r="CA1132" s="25">
        <v>0</v>
      </c>
      <c r="CB1132" s="25">
        <v>0</v>
      </c>
      <c r="CC1132" s="25">
        <v>0</v>
      </c>
    </row>
    <row r="1133" spans="1:81" x14ac:dyDescent="0.25">
      <c r="A1133" s="7">
        <v>513</v>
      </c>
      <c r="B1133" s="7">
        <v>44657</v>
      </c>
      <c r="C1133" s="7" t="s">
        <v>21081</v>
      </c>
      <c r="D1133" s="7" t="s">
        <v>21081</v>
      </c>
      <c r="E1133" s="7" t="s">
        <v>21081</v>
      </c>
      <c r="F1133" s="7" t="s">
        <v>212</v>
      </c>
      <c r="H1133" s="7" t="s">
        <v>222</v>
      </c>
      <c r="I1133" s="8">
        <v>8.5</v>
      </c>
      <c r="J1133" s="7" t="s">
        <v>214</v>
      </c>
      <c r="K1133" s="8">
        <v>55.891117095947266</v>
      </c>
      <c r="L1133" s="8">
        <v>4.7857999801635742</v>
      </c>
      <c r="M1133" s="7" t="s">
        <v>225</v>
      </c>
      <c r="N1133" s="7" t="s">
        <v>295</v>
      </c>
      <c r="O1133" s="7" t="s">
        <v>214</v>
      </c>
      <c r="P1133" s="7" t="s">
        <v>217</v>
      </c>
      <c r="Q1133" s="7" t="s">
        <v>21082</v>
      </c>
      <c r="R1133" s="7" t="s">
        <v>219</v>
      </c>
      <c r="T1133" s="8">
        <v>0.86099344491958618</v>
      </c>
      <c r="U1133" s="8">
        <v>0.86609125137329102</v>
      </c>
      <c r="V1133" s="8">
        <v>0.86655157804489136</v>
      </c>
      <c r="W1133" s="8">
        <v>0.62791311740875244</v>
      </c>
      <c r="X1133" s="8">
        <v>0.55120068788528442</v>
      </c>
      <c r="Y1133" s="8">
        <v>0.87063378095626831</v>
      </c>
      <c r="Z1133" s="8">
        <v>0.73286145925521851</v>
      </c>
      <c r="AA1133" s="8">
        <v>0.91012126207351685</v>
      </c>
      <c r="AB1133" s="8">
        <v>0.92908221483230591</v>
      </c>
      <c r="AC1133" s="8">
        <v>0.96551144123077393</v>
      </c>
      <c r="AD1133" s="8">
        <v>0.76986014842987061</v>
      </c>
      <c r="AE1133" s="8">
        <v>0.80132025480270386</v>
      </c>
      <c r="AF1133" s="8">
        <v>0.92572134733200073</v>
      </c>
      <c r="AG1133" s="8">
        <v>0.84766465425491333</v>
      </c>
      <c r="AH1133" s="8">
        <v>1.8406981602311134E-2</v>
      </c>
      <c r="AI1133" s="8">
        <v>0.18935228884220123</v>
      </c>
      <c r="AJ1133" s="8">
        <v>0.28924965858459473</v>
      </c>
      <c r="AK1133" s="8">
        <v>0.25045087933540344</v>
      </c>
      <c r="AL1133" s="8">
        <v>0.10082250088453293</v>
      </c>
      <c r="AM1133" s="8">
        <v>6.1374850571155548E-2</v>
      </c>
      <c r="AN1133" s="8">
        <v>0.17338328063488007</v>
      </c>
      <c r="AO1133" s="8">
        <v>6.9592870771884918E-2</v>
      </c>
      <c r="AP1133" s="8">
        <v>-0.58753043413162231</v>
      </c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7">
        <v>-50</v>
      </c>
      <c r="BH1133" s="7">
        <v>-50</v>
      </c>
      <c r="BI1133" s="7">
        <v>-50</v>
      </c>
      <c r="BJ1133" s="7">
        <v>-50</v>
      </c>
      <c r="BK1133" s="7">
        <v>-9.1540087271483674</v>
      </c>
      <c r="BL1133" s="7">
        <v>1.0292657917285974</v>
      </c>
      <c r="BM1133" s="7">
        <v>-34.687457155903289</v>
      </c>
      <c r="BN1133" s="7">
        <v>98.732502252311221</v>
      </c>
      <c r="BO1133" s="7">
        <v>98.281390837569134</v>
      </c>
      <c r="BP1133" s="7">
        <v>87.018342642867069</v>
      </c>
      <c r="BQ1133" s="7">
        <v>104.84160313668606</v>
      </c>
      <c r="BR1133" s="7">
        <v>61.007394832610991</v>
      </c>
      <c r="BS1133" s="7">
        <v>55.315848947063706</v>
      </c>
      <c r="BT1133" s="7" t="s">
        <v>220</v>
      </c>
      <c r="BU1133" s="7" t="s">
        <v>221</v>
      </c>
      <c r="BV1133" s="7">
        <v>8.5</v>
      </c>
      <c r="BW1133" s="7" t="s">
        <v>222</v>
      </c>
      <c r="BX1133" s="9">
        <v>0</v>
      </c>
      <c r="BY1133" s="7" t="s">
        <v>295</v>
      </c>
      <c r="BZ1133" s="7" t="s">
        <v>214</v>
      </c>
      <c r="CA1133" s="25">
        <v>0</v>
      </c>
      <c r="CB1133" s="25">
        <v>0</v>
      </c>
      <c r="CC1133" s="25">
        <v>0</v>
      </c>
    </row>
    <row r="1134" spans="1:81" x14ac:dyDescent="0.25">
      <c r="A1134" s="7">
        <v>513</v>
      </c>
      <c r="B1134" s="7">
        <v>44657</v>
      </c>
      <c r="C1134" s="7" t="s">
        <v>2247</v>
      </c>
      <c r="D1134" s="7" t="s">
        <v>2248</v>
      </c>
      <c r="E1134" s="7" t="s">
        <v>2248</v>
      </c>
      <c r="F1134" s="7" t="s">
        <v>360</v>
      </c>
      <c r="H1134" s="7" t="s">
        <v>224</v>
      </c>
      <c r="I1134" s="8">
        <v>24.5</v>
      </c>
      <c r="J1134" s="7" t="s">
        <v>214</v>
      </c>
      <c r="K1134" s="8">
        <v>135.4896240234375</v>
      </c>
      <c r="L1134" s="8">
        <v>1.6864999532699585</v>
      </c>
      <c r="M1134" s="7" t="s">
        <v>349</v>
      </c>
      <c r="N1134" s="7" t="s">
        <v>214</v>
      </c>
      <c r="O1134" s="7" t="s">
        <v>214</v>
      </c>
      <c r="P1134" s="7" t="s">
        <v>410</v>
      </c>
      <c r="Q1134" s="7" t="s">
        <v>2249</v>
      </c>
      <c r="R1134" s="7" t="s">
        <v>242</v>
      </c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>
        <v>0.50477646199064485</v>
      </c>
      <c r="AT1134" s="8">
        <v>2.0845568658313787</v>
      </c>
      <c r="AU1134" s="8">
        <v>-0.86506368007274503</v>
      </c>
      <c r="AV1134" s="8">
        <v>-0.11979296304867459</v>
      </c>
      <c r="AW1134" s="8">
        <v>1.3916696015310288</v>
      </c>
      <c r="AX1134" s="8">
        <v>1.8795375977614703</v>
      </c>
      <c r="AY1134" s="8">
        <v>-0.88731548293294016</v>
      </c>
      <c r="AZ1134" s="8">
        <v>-0.16510780986211501</v>
      </c>
      <c r="BA1134" s="8">
        <v>-0.44235667500410281</v>
      </c>
      <c r="BB1134" s="8">
        <v>0.25524238331161037</v>
      </c>
      <c r="BC1134" s="8">
        <v>-1.2505703762253169</v>
      </c>
      <c r="BD1134" s="8">
        <v>-0.5397982766642625</v>
      </c>
      <c r="BE1134" s="8">
        <v>-0.25814335845223851</v>
      </c>
      <c r="BF1134" s="8">
        <v>0.56577296622156792</v>
      </c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7" t="s">
        <v>352</v>
      </c>
      <c r="BU1134" s="7" t="s">
        <v>353</v>
      </c>
      <c r="BV1134" s="7">
        <v>9.5</v>
      </c>
      <c r="BW1134" s="7" t="s">
        <v>213</v>
      </c>
      <c r="BX1134" s="9">
        <v>0</v>
      </c>
      <c r="BY1134" s="7" t="s">
        <v>214</v>
      </c>
      <c r="BZ1134" s="7" t="s">
        <v>214</v>
      </c>
      <c r="CA1134" s="25">
        <v>0</v>
      </c>
      <c r="CB1134" s="25">
        <v>0</v>
      </c>
      <c r="CC1134" s="25">
        <v>0</v>
      </c>
    </row>
    <row r="1135" spans="1:81" x14ac:dyDescent="0.25">
      <c r="A1135" s="7">
        <v>513</v>
      </c>
      <c r="B1135" s="7">
        <v>44657</v>
      </c>
      <c r="C1135" s="7" t="s">
        <v>22077</v>
      </c>
      <c r="D1135" s="7" t="s">
        <v>22078</v>
      </c>
      <c r="E1135" s="7" t="s">
        <v>22078</v>
      </c>
      <c r="F1135" s="7" t="s">
        <v>212</v>
      </c>
      <c r="H1135" s="7" t="s">
        <v>224</v>
      </c>
      <c r="I1135" s="8">
        <v>24.5</v>
      </c>
      <c r="J1135" s="7" t="s">
        <v>214</v>
      </c>
      <c r="K1135" s="8">
        <v>300.37353515625</v>
      </c>
      <c r="L1135" s="8">
        <v>1.9273999929428101</v>
      </c>
      <c r="M1135" s="7" t="s">
        <v>349</v>
      </c>
      <c r="N1135" s="7" t="s">
        <v>214</v>
      </c>
      <c r="O1135" s="7" t="s">
        <v>374</v>
      </c>
      <c r="P1135" s="7" t="s">
        <v>469</v>
      </c>
      <c r="Q1135" s="7" t="s">
        <v>22079</v>
      </c>
      <c r="R1135" s="7" t="s">
        <v>242</v>
      </c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7" t="s">
        <v>352</v>
      </c>
      <c r="BU1135" s="7" t="s">
        <v>353</v>
      </c>
      <c r="BV1135" s="7">
        <v>10.5</v>
      </c>
      <c r="BW1135" s="7" t="s">
        <v>345</v>
      </c>
      <c r="BX1135" s="9"/>
      <c r="BY1135" s="7" t="s">
        <v>214</v>
      </c>
      <c r="CA1135" s="25">
        <v>0</v>
      </c>
      <c r="CB1135" s="25">
        <v>0</v>
      </c>
      <c r="CC1135" s="25">
        <v>0</v>
      </c>
    </row>
    <row r="1136" spans="1:81" x14ac:dyDescent="0.25">
      <c r="A1136" s="7">
        <v>513</v>
      </c>
      <c r="B1136" s="7">
        <v>44657</v>
      </c>
      <c r="C1136" s="7" t="s">
        <v>2250</v>
      </c>
      <c r="D1136" s="7" t="s">
        <v>2251</v>
      </c>
      <c r="E1136" s="7" t="s">
        <v>2251</v>
      </c>
      <c r="F1136" s="7" t="s">
        <v>223</v>
      </c>
      <c r="H1136" s="7" t="s">
        <v>238</v>
      </c>
      <c r="I1136" s="8">
        <v>13.5</v>
      </c>
      <c r="J1136" s="7" t="s">
        <v>214</v>
      </c>
      <c r="K1136" s="8">
        <v>219.57171630859375</v>
      </c>
      <c r="L1136" s="8">
        <v>7.5674653053283691</v>
      </c>
      <c r="M1136" s="7" t="s">
        <v>677</v>
      </c>
      <c r="N1136" s="7" t="s">
        <v>231</v>
      </c>
      <c r="O1136" s="7" t="s">
        <v>290</v>
      </c>
      <c r="P1136" s="7" t="s">
        <v>217</v>
      </c>
      <c r="Q1136" s="7" t="s">
        <v>2252</v>
      </c>
      <c r="R1136" s="7" t="s">
        <v>286</v>
      </c>
      <c r="T1136" s="8">
        <v>0.94680839776992798</v>
      </c>
      <c r="U1136" s="8">
        <v>0.91669410467147827</v>
      </c>
      <c r="V1136" s="8">
        <v>0.90378522872924805</v>
      </c>
      <c r="W1136" s="8">
        <v>0.83008754253387451</v>
      </c>
      <c r="X1136" s="8">
        <v>0.40114888548851013</v>
      </c>
      <c r="Y1136" s="8">
        <v>0.84181767702102661</v>
      </c>
      <c r="Z1136" s="8">
        <v>0.7386205792427063</v>
      </c>
      <c r="AA1136" s="8">
        <v>0.97354817390441895</v>
      </c>
      <c r="AB1136" s="8">
        <v>0.96865558624267578</v>
      </c>
      <c r="AC1136" s="8">
        <v>0.98810726404190063</v>
      </c>
      <c r="AD1136" s="8">
        <v>0.90746951103210449</v>
      </c>
      <c r="AE1136" s="8">
        <v>0.83369320631027222</v>
      </c>
      <c r="AF1136" s="8">
        <v>0.96339374780654907</v>
      </c>
      <c r="AG1136" s="8">
        <v>0.90481185913085938</v>
      </c>
      <c r="AH1136" s="8">
        <v>0.12921008467674255</v>
      </c>
      <c r="AI1136" s="8">
        <v>1.4616608619689941</v>
      </c>
      <c r="AJ1136" s="8">
        <v>2.1490547657012939</v>
      </c>
      <c r="AK1136" s="8">
        <v>1.8336111307144165</v>
      </c>
      <c r="AL1136" s="8">
        <v>0.93561172485351563</v>
      </c>
      <c r="AM1136" s="8">
        <v>0.31354516744613647</v>
      </c>
      <c r="AN1136" s="8">
        <v>1.176802396774292</v>
      </c>
      <c r="AO1136" s="8">
        <v>0.49235472083091736</v>
      </c>
      <c r="AP1136" s="8">
        <v>0.3057105541229248</v>
      </c>
      <c r="AQ1136" s="8"/>
      <c r="AR1136" s="8"/>
      <c r="AS1136" s="8">
        <v>0.81013982324533385</v>
      </c>
      <c r="AT1136" s="8">
        <v>0.29370854912029015</v>
      </c>
      <c r="AU1136" s="8">
        <v>1.318344817792338</v>
      </c>
      <c r="AV1136" s="8">
        <v>0.67954982317131163</v>
      </c>
      <c r="AW1136" s="8">
        <v>-1.0349898277126206</v>
      </c>
      <c r="AX1136" s="8">
        <v>-0.49604747507436142</v>
      </c>
      <c r="AY1136" s="8">
        <v>-1.9384986066035719</v>
      </c>
      <c r="AZ1136" s="8">
        <v>-1.170314826574969</v>
      </c>
      <c r="BA1136" s="8">
        <v>1.5537144361453219</v>
      </c>
      <c r="BB1136" s="8">
        <v>0.93903797880655693</v>
      </c>
      <c r="BC1136" s="8">
        <v>1.5537144361453219</v>
      </c>
      <c r="BD1136" s="8">
        <v>0.93903797880655693</v>
      </c>
      <c r="BE1136" s="8">
        <v>0.37707084650202055</v>
      </c>
      <c r="BF1136" s="8">
        <v>0.19749533804256422</v>
      </c>
      <c r="BG1136" s="8">
        <v>-22.980431540322812</v>
      </c>
      <c r="BH1136" s="8">
        <v>-31.466691313477291</v>
      </c>
      <c r="BI1136" s="8">
        <v>-49.588725948138212</v>
      </c>
      <c r="BJ1136" s="8">
        <v>-50</v>
      </c>
      <c r="BK1136" s="8">
        <v>5.7884802140410887</v>
      </c>
      <c r="BL1136" s="8">
        <v>5.7884802140410887</v>
      </c>
      <c r="BM1136" s="8">
        <v>-23.743148062309359</v>
      </c>
      <c r="BN1136" s="8">
        <v>270.03024425680195</v>
      </c>
      <c r="BO1136" s="8">
        <v>288.66367049112301</v>
      </c>
      <c r="BP1136" s="8">
        <v>328.45453296848581</v>
      </c>
      <c r="BQ1136" s="8">
        <v>509.89812182641276</v>
      </c>
      <c r="BR1136" s="8">
        <v>206.86185095444037</v>
      </c>
      <c r="BS1136" s="8">
        <v>206.86185095444037</v>
      </c>
      <c r="BT1136" s="7" t="s">
        <v>622</v>
      </c>
      <c r="BU1136" s="7" t="s">
        <v>623</v>
      </c>
      <c r="BV1136" s="7">
        <v>13.5</v>
      </c>
      <c r="BW1136" s="7" t="s">
        <v>238</v>
      </c>
      <c r="BX1136" s="9">
        <v>0</v>
      </c>
      <c r="BY1136" s="7" t="s">
        <v>231</v>
      </c>
      <c r="BZ1136" s="7" t="s">
        <v>214</v>
      </c>
      <c r="CA1136" s="25">
        <v>0</v>
      </c>
      <c r="CB1136" s="25">
        <v>0</v>
      </c>
      <c r="CC1136" s="25">
        <v>0</v>
      </c>
    </row>
    <row r="1137" spans="1:81" x14ac:dyDescent="0.25">
      <c r="A1137" s="7">
        <v>513</v>
      </c>
      <c r="B1137" s="7">
        <v>44657</v>
      </c>
      <c r="C1137" s="7" t="s">
        <v>2253</v>
      </c>
      <c r="D1137" s="7" t="s">
        <v>2253</v>
      </c>
      <c r="E1137" s="7" t="s">
        <v>2253</v>
      </c>
      <c r="F1137" s="7" t="s">
        <v>237</v>
      </c>
      <c r="H1137" s="7" t="s">
        <v>224</v>
      </c>
      <c r="I1137" s="8">
        <v>24.5</v>
      </c>
      <c r="J1137" s="7" t="s">
        <v>214</v>
      </c>
      <c r="K1137" s="8">
        <v>86.612388610839844</v>
      </c>
      <c r="L1137" s="8">
        <v>5.3985781669616699</v>
      </c>
      <c r="M1137" s="7" t="s">
        <v>349</v>
      </c>
      <c r="N1137" s="7" t="s">
        <v>214</v>
      </c>
      <c r="O1137" s="7" t="s">
        <v>350</v>
      </c>
      <c r="P1137" s="7" t="s">
        <v>240</v>
      </c>
      <c r="Q1137" s="7" t="s">
        <v>20691</v>
      </c>
      <c r="R1137" s="7" t="s">
        <v>242</v>
      </c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>
        <v>0.82458176464393529</v>
      </c>
      <c r="AT1137" s="8">
        <v>2.3922460183324934</v>
      </c>
      <c r="AU1137" s="8">
        <v>1.6740753805780764</v>
      </c>
      <c r="AV1137" s="8">
        <v>1.7358089187710142</v>
      </c>
      <c r="AW1137" s="8">
        <v>1.5068234775278004</v>
      </c>
      <c r="AX1137" s="8">
        <v>1.9245802667655785</v>
      </c>
      <c r="AY1137" s="8">
        <v>0.79589405877917185</v>
      </c>
      <c r="AZ1137" s="8">
        <v>1.0051924513612183</v>
      </c>
      <c r="BA1137" s="8">
        <v>-0.44031119492398502</v>
      </c>
      <c r="BB1137" s="8">
        <v>0.2571388672321489</v>
      </c>
      <c r="BC1137" s="8">
        <v>0.60567955089848724</v>
      </c>
      <c r="BD1137" s="8">
        <v>2.0793462751323712</v>
      </c>
      <c r="BE1137" s="8">
        <v>0.82779050625058093</v>
      </c>
      <c r="BF1137" s="8">
        <v>1.5657187995991373</v>
      </c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7" t="s">
        <v>352</v>
      </c>
      <c r="BU1137" s="7" t="s">
        <v>353</v>
      </c>
      <c r="BV1137" s="7">
        <v>6.5</v>
      </c>
      <c r="BW1137" s="7" t="s">
        <v>402</v>
      </c>
      <c r="BX1137" s="9">
        <v>0</v>
      </c>
      <c r="BY1137" s="7" t="s">
        <v>214</v>
      </c>
      <c r="BZ1137" s="7" t="s">
        <v>214</v>
      </c>
      <c r="CA1137" s="25">
        <v>0</v>
      </c>
      <c r="CB1137" s="25">
        <v>0</v>
      </c>
      <c r="CC1137" s="25">
        <v>0</v>
      </c>
    </row>
    <row r="1138" spans="1:81" x14ac:dyDescent="0.25">
      <c r="A1138" s="7">
        <v>513</v>
      </c>
      <c r="B1138" s="7">
        <v>44657</v>
      </c>
      <c r="C1138" s="7" t="s">
        <v>2254</v>
      </c>
      <c r="D1138" s="7" t="s">
        <v>2255</v>
      </c>
      <c r="E1138" s="7" t="s">
        <v>2256</v>
      </c>
      <c r="F1138" s="7" t="s">
        <v>331</v>
      </c>
      <c r="H1138" s="7" t="s">
        <v>287</v>
      </c>
      <c r="I1138" s="8">
        <v>14.5</v>
      </c>
      <c r="J1138" s="7" t="s">
        <v>214</v>
      </c>
      <c r="K1138" s="8">
        <v>196.34390258789063</v>
      </c>
      <c r="L1138" s="8">
        <v>5.6278882026672363</v>
      </c>
      <c r="M1138" s="7" t="s">
        <v>380</v>
      </c>
      <c r="N1138" s="7" t="s">
        <v>231</v>
      </c>
      <c r="O1138" s="7" t="s">
        <v>290</v>
      </c>
      <c r="P1138" s="7" t="s">
        <v>481</v>
      </c>
      <c r="Q1138" s="7" t="s">
        <v>2257</v>
      </c>
      <c r="R1138" s="7" t="s">
        <v>337</v>
      </c>
      <c r="S1138" s="7">
        <v>2</v>
      </c>
      <c r="T1138" s="8">
        <v>0.90405809879302979</v>
      </c>
      <c r="U1138" s="8">
        <v>0.86805039644241333</v>
      </c>
      <c r="V1138" s="8">
        <v>0.90176033973693848</v>
      </c>
      <c r="W1138" s="8">
        <v>0.75816929340362549</v>
      </c>
      <c r="X1138" s="8">
        <v>0.54408717155456543</v>
      </c>
      <c r="Y1138" s="8">
        <v>0.88497895002365112</v>
      </c>
      <c r="Z1138" s="8">
        <v>0.75546109676361084</v>
      </c>
      <c r="AA1138" s="8">
        <v>0.95211368799209595</v>
      </c>
      <c r="AB1138" s="8">
        <v>0.91477495431900024</v>
      </c>
      <c r="AC1138" s="8">
        <v>0.92131149768829346</v>
      </c>
      <c r="AD1138" s="8">
        <v>0.87697643041610718</v>
      </c>
      <c r="AE1138" s="8">
        <v>0.78093630075454712</v>
      </c>
      <c r="AF1138" s="8">
        <v>0.91614460945129395</v>
      </c>
      <c r="AG1138" s="8">
        <v>0.87339526414871216</v>
      </c>
      <c r="AH1138" s="8">
        <v>5.4531671106815338E-2</v>
      </c>
      <c r="AI1138" s="8">
        <v>0.58902442455291748</v>
      </c>
      <c r="AJ1138" s="8">
        <v>0.85885602235794067</v>
      </c>
      <c r="AK1138" s="8">
        <v>0.7721213698387146</v>
      </c>
      <c r="AL1138" s="8">
        <v>0.36065366864204407</v>
      </c>
      <c r="AM1138" s="8">
        <v>0.17947973310947418</v>
      </c>
      <c r="AN1138" s="8">
        <v>0.52212065458297729</v>
      </c>
      <c r="AO1138" s="8">
        <v>0.21253049373626709</v>
      </c>
      <c r="AP1138" s="8">
        <v>-0.96326005458831787</v>
      </c>
      <c r="AQ1138" s="8"/>
      <c r="AR1138" s="8"/>
      <c r="AS1138" s="8">
        <v>-1.4662636302067285</v>
      </c>
      <c r="AT1138" s="8">
        <v>-0.85380850834666844</v>
      </c>
      <c r="AU1138" s="8">
        <v>-1.6029380165547056</v>
      </c>
      <c r="AV1138" s="8">
        <v>-0.94625237468233592</v>
      </c>
      <c r="AW1138" s="8">
        <v>-1.7036359436545836</v>
      </c>
      <c r="AX1138" s="8">
        <v>-1.0214725525823487</v>
      </c>
      <c r="AY1138" s="8">
        <v>-2.2767033118340287</v>
      </c>
      <c r="AZ1138" s="8">
        <v>-1.5322601539034233</v>
      </c>
      <c r="BA1138" s="8">
        <v>-1.4316539860238564</v>
      </c>
      <c r="BB1138" s="8">
        <v>-0.76586884076202488</v>
      </c>
      <c r="BC1138" s="8">
        <v>-1.4316539860238564</v>
      </c>
      <c r="BD1138" s="8">
        <v>-0.76586884076202488</v>
      </c>
      <c r="BE1138" s="8">
        <v>-1.6521414790496267</v>
      </c>
      <c r="BF1138" s="8">
        <v>-0.98092187850647095</v>
      </c>
      <c r="BG1138" s="8">
        <v>-50</v>
      </c>
      <c r="BH1138" s="8">
        <v>-30.211080135948876</v>
      </c>
      <c r="BI1138" s="8">
        <v>-50</v>
      </c>
      <c r="BJ1138" s="8">
        <v>-36.8147595168385</v>
      </c>
      <c r="BK1138" s="8">
        <v>-41.485619191594743</v>
      </c>
      <c r="BL1138" s="8">
        <v>-41.485619191594743</v>
      </c>
      <c r="BM1138" s="8">
        <v>-41.666179672662814</v>
      </c>
      <c r="BN1138" s="8">
        <v>330.21961167659822</v>
      </c>
      <c r="BO1138" s="8">
        <v>255.66151634076766</v>
      </c>
      <c r="BP1138" s="8">
        <v>308.04578410752146</v>
      </c>
      <c r="BQ1138" s="8">
        <v>268.6274381515982</v>
      </c>
      <c r="BR1138" s="8">
        <v>277.79838632141866</v>
      </c>
      <c r="BS1138" s="8">
        <v>277.79838632141866</v>
      </c>
      <c r="BT1138" s="7" t="s">
        <v>21021</v>
      </c>
      <c r="BU1138" s="7" t="s">
        <v>21022</v>
      </c>
      <c r="BV1138" s="7">
        <v>14.166666984558105</v>
      </c>
      <c r="BW1138" s="7" t="s">
        <v>287</v>
      </c>
      <c r="BX1138" s="9">
        <v>2.2999999523162842</v>
      </c>
      <c r="BY1138" s="7" t="s">
        <v>231</v>
      </c>
      <c r="BZ1138" s="7" t="s">
        <v>214</v>
      </c>
      <c r="CA1138" s="25">
        <v>0</v>
      </c>
      <c r="CB1138" s="25">
        <v>0</v>
      </c>
      <c r="CC1138" s="25">
        <v>0</v>
      </c>
    </row>
    <row r="1139" spans="1:81" x14ac:dyDescent="0.25">
      <c r="A1139" s="7">
        <v>513</v>
      </c>
      <c r="B1139" s="7">
        <v>44657</v>
      </c>
      <c r="C1139" s="7" t="s">
        <v>2258</v>
      </c>
      <c r="D1139" s="7" t="s">
        <v>2259</v>
      </c>
      <c r="E1139" s="7" t="s">
        <v>2260</v>
      </c>
      <c r="F1139" s="7" t="s">
        <v>331</v>
      </c>
      <c r="H1139" s="7" t="s">
        <v>230</v>
      </c>
      <c r="I1139" s="8">
        <v>4.5</v>
      </c>
      <c r="J1139" s="7" t="s">
        <v>214</v>
      </c>
      <c r="K1139" s="8">
        <v>31.784002304077148</v>
      </c>
      <c r="L1139" s="8">
        <v>5.8368768692016602</v>
      </c>
      <c r="M1139" s="7" t="s">
        <v>1033</v>
      </c>
      <c r="N1139" s="7" t="s">
        <v>231</v>
      </c>
      <c r="O1139" s="7" t="s">
        <v>232</v>
      </c>
      <c r="P1139" s="7" t="s">
        <v>481</v>
      </c>
      <c r="Q1139" s="7" t="s">
        <v>2261</v>
      </c>
      <c r="R1139" s="7" t="s">
        <v>242</v>
      </c>
      <c r="S1139" s="7">
        <v>3</v>
      </c>
      <c r="T1139" s="8">
        <v>0.40578505396842957</v>
      </c>
      <c r="U1139" s="8">
        <v>0.49790188670158386</v>
      </c>
      <c r="V1139" s="8">
        <v>0.41193988919258118</v>
      </c>
      <c r="W1139" s="8">
        <v>0.27184724807739258</v>
      </c>
      <c r="X1139" s="8">
        <v>7.4819847941398621E-2</v>
      </c>
      <c r="Y1139" s="8">
        <v>0.37920933961868286</v>
      </c>
      <c r="Z1139" s="8">
        <v>0.21603548526763916</v>
      </c>
      <c r="AA1139" s="8">
        <v>0.64050775766372681</v>
      </c>
      <c r="AB1139" s="8">
        <v>0.7341386079788208</v>
      </c>
      <c r="AC1139" s="8">
        <v>0.63292652368545532</v>
      </c>
      <c r="AD1139" s="8">
        <v>0.15977109968662262</v>
      </c>
      <c r="AE1139" s="8">
        <v>0.42893359065055847</v>
      </c>
      <c r="AF1139" s="8">
        <v>0.60912412405014038</v>
      </c>
      <c r="AG1139" s="8">
        <v>0.67286443710327148</v>
      </c>
      <c r="AH1139" s="8">
        <v>5.078132264316082E-3</v>
      </c>
      <c r="AI1139" s="8">
        <v>2.4620009586215019E-2</v>
      </c>
      <c r="AJ1139" s="8">
        <v>4.587482288479805E-2</v>
      </c>
      <c r="AK1139" s="8">
        <v>3.2846074551343918E-2</v>
      </c>
      <c r="AL1139" s="8">
        <v>1.2042157351970673E-2</v>
      </c>
      <c r="AM1139" s="8">
        <v>2.298364881426096E-3</v>
      </c>
      <c r="AN1139" s="8">
        <v>2.0833976566791534E-2</v>
      </c>
      <c r="AO1139" s="8">
        <v>5.6596477515995502E-3</v>
      </c>
      <c r="AP1139" s="8">
        <v>-0.98867130279541016</v>
      </c>
      <c r="AQ1139" s="8"/>
      <c r="AR1139" s="8"/>
      <c r="AS1139" s="8">
        <v>2.3066229718723092</v>
      </c>
      <c r="AT1139" s="8">
        <v>1.5468232506247406</v>
      </c>
      <c r="AU1139" s="8">
        <v>3.8144784636019851</v>
      </c>
      <c r="AV1139" s="8">
        <v>2.6919821873235512</v>
      </c>
      <c r="AW1139" s="8">
        <v>0.91035634537175458</v>
      </c>
      <c r="AX1139" s="8">
        <v>0.44495933481912803</v>
      </c>
      <c r="AY1139" s="8">
        <v>3.3482928423853564</v>
      </c>
      <c r="AZ1139" s="8">
        <v>2.4885394318994756</v>
      </c>
      <c r="BA1139" s="8">
        <v>-0.71272872793623754</v>
      </c>
      <c r="BB1139" s="8">
        <v>-0.37279002849935461</v>
      </c>
      <c r="BC1139" s="8">
        <v>-0.71272872793623754</v>
      </c>
      <c r="BD1139" s="8">
        <v>-0.37279002849935461</v>
      </c>
      <c r="BE1139" s="8">
        <v>1.4923821945598217</v>
      </c>
      <c r="BF1139" s="8">
        <v>1.0711206912780311</v>
      </c>
      <c r="BG1139" s="8">
        <v>-38.896002889074587</v>
      </c>
      <c r="BH1139" s="8">
        <v>56.512155847049328</v>
      </c>
      <c r="BI1139" s="8">
        <v>-27.231340112430157</v>
      </c>
      <c r="BJ1139" s="8">
        <v>65.899964790690717</v>
      </c>
      <c r="BK1139" s="8">
        <v>-41.306969524875434</v>
      </c>
      <c r="BL1139" s="8">
        <v>-41.306969524875434</v>
      </c>
      <c r="BM1139" s="8">
        <v>-4.3881935689192613</v>
      </c>
      <c r="BN1139" s="8">
        <v>44.14670875853453</v>
      </c>
      <c r="BO1139" s="8">
        <v>13.822177387567324</v>
      </c>
      <c r="BP1139" s="8">
        <v>40.439212072843034</v>
      </c>
      <c r="BQ1139" s="8">
        <v>10.838355976617979</v>
      </c>
      <c r="BR1139" s="8">
        <v>44.913010449608002</v>
      </c>
      <c r="BS1139" s="8">
        <v>44.913010449608002</v>
      </c>
      <c r="BT1139" s="7" t="s">
        <v>627</v>
      </c>
      <c r="BU1139" s="7" t="s">
        <v>628</v>
      </c>
      <c r="BV1139" s="7">
        <v>4.8333334922790527</v>
      </c>
      <c r="BW1139" s="7" t="s">
        <v>230</v>
      </c>
      <c r="BX1139" s="9">
        <v>1.6000000238418579</v>
      </c>
      <c r="BY1139" s="7" t="s">
        <v>231</v>
      </c>
      <c r="BZ1139" s="7" t="s">
        <v>214</v>
      </c>
      <c r="CA1139" s="25">
        <v>0</v>
      </c>
      <c r="CB1139" s="25">
        <v>0</v>
      </c>
      <c r="CC1139" s="25">
        <v>0</v>
      </c>
    </row>
    <row r="1140" spans="1:81" x14ac:dyDescent="0.25">
      <c r="A1140" s="7">
        <v>513</v>
      </c>
      <c r="B1140" s="7">
        <v>44657</v>
      </c>
      <c r="C1140" s="7" t="s">
        <v>2263</v>
      </c>
      <c r="D1140" s="7" t="s">
        <v>2264</v>
      </c>
      <c r="E1140" s="7" t="s">
        <v>2264</v>
      </c>
      <c r="F1140" s="7" t="s">
        <v>409</v>
      </c>
      <c r="H1140" s="7" t="s">
        <v>224</v>
      </c>
      <c r="I1140" s="8">
        <v>24.5</v>
      </c>
      <c r="J1140" s="7" t="s">
        <v>214</v>
      </c>
      <c r="K1140" s="8">
        <v>146.77984619140625</v>
      </c>
      <c r="L1140" s="8">
        <v>1.5633000135421753</v>
      </c>
      <c r="M1140" s="7" t="s">
        <v>349</v>
      </c>
      <c r="N1140" s="7" t="s">
        <v>214</v>
      </c>
      <c r="O1140" s="7" t="s">
        <v>214</v>
      </c>
      <c r="P1140" s="7" t="s">
        <v>217</v>
      </c>
      <c r="Q1140" s="7" t="s">
        <v>2265</v>
      </c>
      <c r="R1140" s="7" t="s">
        <v>242</v>
      </c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>
        <v>0.83095177151992727</v>
      </c>
      <c r="AT1140" s="8">
        <v>2.3708181560458375</v>
      </c>
      <c r="AU1140" s="8">
        <v>-1.6793331219482617</v>
      </c>
      <c r="AV1140" s="8">
        <v>-0.95212339354096798</v>
      </c>
      <c r="AW1140" s="8">
        <v>1.5125512249488138</v>
      </c>
      <c r="AX1140" s="8">
        <v>1.9138158234628813</v>
      </c>
      <c r="AY1140" s="8">
        <v>0.91262669990158196</v>
      </c>
      <c r="AZ1140" s="8">
        <v>1.1722675065705601</v>
      </c>
      <c r="BA1140" s="8">
        <v>-0.44043141403562069</v>
      </c>
      <c r="BB1140" s="8">
        <v>0.25689595524553283</v>
      </c>
      <c r="BC1140" s="8">
        <v>0.69901935839312956</v>
      </c>
      <c r="BD1140" s="8">
        <v>1.6006573907489565</v>
      </c>
      <c r="BE1140" s="8">
        <v>0.30589741979659507</v>
      </c>
      <c r="BF1140" s="8">
        <v>1.0603885730888001</v>
      </c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7" t="s">
        <v>352</v>
      </c>
      <c r="BU1140" s="7" t="s">
        <v>353</v>
      </c>
      <c r="BV1140" s="7">
        <v>8.5</v>
      </c>
      <c r="BW1140" s="7" t="s">
        <v>222</v>
      </c>
      <c r="BX1140" s="9">
        <v>0</v>
      </c>
      <c r="BY1140" s="7" t="s">
        <v>214</v>
      </c>
      <c r="BZ1140" s="7" t="s">
        <v>214</v>
      </c>
      <c r="CA1140" s="25">
        <v>0</v>
      </c>
      <c r="CB1140" s="25">
        <v>0</v>
      </c>
      <c r="CC1140" s="25">
        <v>0</v>
      </c>
    </row>
    <row r="1141" spans="1:81" x14ac:dyDescent="0.25">
      <c r="A1141" s="7">
        <v>513</v>
      </c>
      <c r="B1141" s="7">
        <v>44657</v>
      </c>
      <c r="C1141" s="7" t="s">
        <v>2266</v>
      </c>
      <c r="D1141" s="7" t="s">
        <v>2266</v>
      </c>
      <c r="E1141" s="7" t="s">
        <v>2266</v>
      </c>
      <c r="F1141" s="7" t="s">
        <v>409</v>
      </c>
      <c r="G1141" s="7">
        <v>2</v>
      </c>
      <c r="H1141" s="7" t="s">
        <v>230</v>
      </c>
      <c r="I1141" s="8">
        <v>4.5</v>
      </c>
      <c r="J1141" s="7" t="s">
        <v>214</v>
      </c>
      <c r="K1141" s="8">
        <v>58.16998291015625</v>
      </c>
      <c r="L1141" s="8">
        <v>5.0910553932189941</v>
      </c>
      <c r="M1141" s="7" t="s">
        <v>659</v>
      </c>
      <c r="N1141" s="7" t="s">
        <v>231</v>
      </c>
      <c r="O1141" s="7" t="s">
        <v>3133</v>
      </c>
      <c r="P1141" s="7" t="s">
        <v>217</v>
      </c>
      <c r="Q1141" s="7" t="s">
        <v>2267</v>
      </c>
      <c r="R1141" s="7" t="s">
        <v>242</v>
      </c>
      <c r="T1141" s="8">
        <v>0.51459455490112305</v>
      </c>
      <c r="U1141" s="8">
        <v>0.60361164808273315</v>
      </c>
      <c r="V1141" s="8">
        <v>0.53320986032485962</v>
      </c>
      <c r="W1141" s="8">
        <v>0.45444023609161377</v>
      </c>
      <c r="X1141" s="8">
        <v>0.21384453773498535</v>
      </c>
      <c r="Y1141" s="8">
        <v>0.44868713617324829</v>
      </c>
      <c r="Z1141" s="8">
        <v>0.29684996604919434</v>
      </c>
      <c r="AA1141" s="8">
        <v>0.85318499803543091</v>
      </c>
      <c r="AB1141" s="8">
        <v>0.93748116493225098</v>
      </c>
      <c r="AC1141" s="8">
        <v>0.82124000787734985</v>
      </c>
      <c r="AD1141" s="8">
        <v>0.48749652504920959</v>
      </c>
      <c r="AE1141" s="8">
        <v>0.7609107494354248</v>
      </c>
      <c r="AF1141" s="8">
        <v>0.88856363296508789</v>
      </c>
      <c r="AG1141" s="8">
        <v>0.81601184606552124</v>
      </c>
      <c r="AH1141" s="8">
        <v>1.2159427627921104E-2</v>
      </c>
      <c r="AI1141" s="8">
        <v>7.4759513139724731E-2</v>
      </c>
      <c r="AJ1141" s="8">
        <v>0.13316723704338074</v>
      </c>
      <c r="AK1141" s="8">
        <v>0.10180213302373886</v>
      </c>
      <c r="AL1141" s="8">
        <v>4.8202019184827805E-2</v>
      </c>
      <c r="AM1141" s="8">
        <v>1.5729300677776337E-2</v>
      </c>
      <c r="AN1141" s="8">
        <v>5.9026341885328293E-2</v>
      </c>
      <c r="AO1141" s="8">
        <v>1.8621319904923439E-2</v>
      </c>
      <c r="AP1141" s="8">
        <v>2.0594719797372818E-2</v>
      </c>
      <c r="AQ1141" s="8"/>
      <c r="AR1141" s="8"/>
      <c r="AS1141" s="8">
        <v>3.8916160867285154</v>
      </c>
      <c r="AT1141" s="8">
        <v>2.9459048055989396</v>
      </c>
      <c r="AU1141" s="8">
        <v>0.3493513185629793</v>
      </c>
      <c r="AV1141" s="8">
        <v>1.5932566331174052</v>
      </c>
      <c r="AW1141" s="8">
        <v>2.2130510823445695</v>
      </c>
      <c r="AX1141" s="8">
        <v>1.5475506780729025</v>
      </c>
      <c r="AY1141" s="8">
        <v>-0.57567101927837694</v>
      </c>
      <c r="AZ1141" s="8">
        <v>-1.4377434445405342</v>
      </c>
      <c r="BA1141" s="8">
        <v>1.1190770126783542</v>
      </c>
      <c r="BB1141" s="8">
        <v>0.55757959466355433</v>
      </c>
      <c r="BC1141" s="8">
        <v>0.55207402644827874</v>
      </c>
      <c r="BD1141" s="8">
        <v>0.98186513069526637</v>
      </c>
      <c r="BE1141" s="8">
        <v>1.2582497512473867</v>
      </c>
      <c r="BF1141" s="8">
        <v>1.0314022329345889</v>
      </c>
      <c r="BG1141" s="7">
        <v>24.107406346123085</v>
      </c>
      <c r="BH1141" s="7">
        <v>6.9570355315041281</v>
      </c>
      <c r="BI1141" s="7">
        <v>30.48096277542054</v>
      </c>
      <c r="BJ1141" s="7">
        <v>-0.9239401175111277</v>
      </c>
      <c r="BK1141" s="7">
        <v>-2.253559212011278</v>
      </c>
      <c r="BL1141" s="7">
        <v>-1.6136930838015743E-6</v>
      </c>
      <c r="BM1141" s="7">
        <v>9.7279839516387128</v>
      </c>
      <c r="BN1141" s="7">
        <v>44.14670875853453</v>
      </c>
      <c r="BO1141" s="7">
        <v>54.1230765304268</v>
      </c>
      <c r="BP1141" s="7">
        <v>40.439212072843034</v>
      </c>
      <c r="BQ1141" s="7">
        <v>58.707438718612551</v>
      </c>
      <c r="BR1141" s="7">
        <v>59.480877918653462</v>
      </c>
      <c r="BS1141" s="7">
        <v>58.169983848841241</v>
      </c>
      <c r="BT1141" s="7" t="s">
        <v>259</v>
      </c>
      <c r="BU1141" s="7" t="s">
        <v>260</v>
      </c>
      <c r="BV1141" s="7">
        <v>3.5</v>
      </c>
      <c r="BW1141" s="7" t="s">
        <v>3132</v>
      </c>
      <c r="BX1141" s="9">
        <v>1</v>
      </c>
      <c r="BY1141" s="7" t="s">
        <v>231</v>
      </c>
      <c r="BZ1141" s="7" t="s">
        <v>214</v>
      </c>
      <c r="CA1141" s="25">
        <v>0</v>
      </c>
      <c r="CB1141" s="25">
        <v>0</v>
      </c>
      <c r="CC1141" s="25">
        <v>0</v>
      </c>
    </row>
    <row r="1142" spans="1:81" x14ac:dyDescent="0.25">
      <c r="A1142" s="7">
        <v>513</v>
      </c>
      <c r="B1142" s="7">
        <v>44657</v>
      </c>
      <c r="C1142" s="7" t="s">
        <v>2268</v>
      </c>
      <c r="D1142" s="7" t="s">
        <v>2269</v>
      </c>
      <c r="E1142" s="7" t="s">
        <v>2269</v>
      </c>
      <c r="F1142" s="7" t="s">
        <v>446</v>
      </c>
      <c r="G1142" s="7">
        <v>2</v>
      </c>
      <c r="H1142" s="7" t="s">
        <v>213</v>
      </c>
      <c r="I1142" s="8">
        <v>9.5</v>
      </c>
      <c r="J1142" s="7" t="s">
        <v>414</v>
      </c>
      <c r="K1142" s="8">
        <v>91.732139587402344</v>
      </c>
      <c r="L1142" s="8">
        <v>6.0887722969055176</v>
      </c>
      <c r="M1142" s="7" t="s">
        <v>322</v>
      </c>
      <c r="N1142" s="7" t="s">
        <v>231</v>
      </c>
      <c r="O1142" s="7" t="s">
        <v>343</v>
      </c>
      <c r="P1142" s="7" t="s">
        <v>269</v>
      </c>
      <c r="Q1142" s="7" t="s">
        <v>2270</v>
      </c>
      <c r="R1142" s="7" t="s">
        <v>291</v>
      </c>
      <c r="T1142" s="8">
        <v>0.80676442384719849</v>
      </c>
      <c r="U1142" s="8">
        <v>0.8477446436882019</v>
      </c>
      <c r="V1142" s="8">
        <v>0.81744164228439331</v>
      </c>
      <c r="W1142" s="8">
        <v>0.57317465543746948</v>
      </c>
      <c r="X1142" s="8">
        <v>0.47288703918457031</v>
      </c>
      <c r="Y1142" s="8">
        <v>0.82547366619110107</v>
      </c>
      <c r="Z1142" s="8">
        <v>0.70753824710845947</v>
      </c>
      <c r="AA1142" s="8">
        <v>0.92580020427703857</v>
      </c>
      <c r="AB1142" s="8">
        <v>0.94420301914215088</v>
      </c>
      <c r="AC1142" s="8">
        <v>0.95045733451843262</v>
      </c>
      <c r="AD1142" s="8">
        <v>0.74871134757995605</v>
      </c>
      <c r="AE1142" s="8">
        <v>0.7210802435874939</v>
      </c>
      <c r="AF1142" s="8">
        <v>0.93766921758651733</v>
      </c>
      <c r="AG1142" s="8">
        <v>0.87376683950424194</v>
      </c>
      <c r="AH1142" s="8">
        <v>2.962789312005043E-2</v>
      </c>
      <c r="AI1142" s="8">
        <v>0.28558516502380371</v>
      </c>
      <c r="AJ1142" s="8">
        <v>0.45571410655975342</v>
      </c>
      <c r="AK1142" s="8">
        <v>0.38027969002723694</v>
      </c>
      <c r="AL1142" s="8">
        <v>0.14813683927059174</v>
      </c>
      <c r="AM1142" s="8">
        <v>8.4753237664699554E-2</v>
      </c>
      <c r="AN1142" s="8">
        <v>0.26460200548171997</v>
      </c>
      <c r="AO1142" s="8">
        <v>0.10814613103866577</v>
      </c>
      <c r="AP1142" s="8">
        <v>-0.30919444561004639</v>
      </c>
      <c r="AQ1142" s="8"/>
      <c r="AR1142" s="8"/>
      <c r="AS1142" s="8">
        <v>-2.3130402954811444</v>
      </c>
      <c r="AT1142" s="8">
        <v>-1.7651163202559739</v>
      </c>
      <c r="AU1142" s="8">
        <v>-3.8842856656749833</v>
      </c>
      <c r="AV1142" s="8">
        <v>-2.7968445797014549</v>
      </c>
      <c r="AW1142" s="8">
        <v>-1.5921881324340152</v>
      </c>
      <c r="AX1142" s="8">
        <v>-1.0907823978882467</v>
      </c>
      <c r="AY1142" s="8">
        <v>-2.244913983593972</v>
      </c>
      <c r="AZ1142" s="8">
        <v>-2.2548216942998729</v>
      </c>
      <c r="BA1142" s="8">
        <v>-1.0321610433212187</v>
      </c>
      <c r="BB1142" s="8">
        <v>-0.41324012255992842</v>
      </c>
      <c r="BC1142" s="8">
        <v>-1.0321610433212187</v>
      </c>
      <c r="BD1142" s="8">
        <v>-0.41324012255992842</v>
      </c>
      <c r="BE1142" s="8">
        <v>-2.0164583606377589</v>
      </c>
      <c r="BF1142" s="8">
        <v>-1.4556742062109009</v>
      </c>
      <c r="BG1142" s="8">
        <v>-31.622178214508661</v>
      </c>
      <c r="BH1142" s="8">
        <v>-42.27648589045782</v>
      </c>
      <c r="BI1142" s="8">
        <v>-19.072766808553034</v>
      </c>
      <c r="BJ1142" s="8">
        <v>-12.944929612647824</v>
      </c>
      <c r="BK1142" s="8">
        <v>-17.931423098491631</v>
      </c>
      <c r="BL1142" s="8">
        <v>-17.931423098491631</v>
      </c>
      <c r="BM1142" s="8">
        <v>-23.629867787191763</v>
      </c>
      <c r="BN1142" s="8">
        <v>120.73984024771256</v>
      </c>
      <c r="BO1142" s="8">
        <v>130.51326463708557</v>
      </c>
      <c r="BP1142" s="8">
        <v>109.22799665940396</v>
      </c>
      <c r="BQ1142" s="8">
        <v>103.60680048916743</v>
      </c>
      <c r="BR1142" s="8">
        <v>108.18101765411839</v>
      </c>
      <c r="BS1142" s="8">
        <v>108.18101765411839</v>
      </c>
      <c r="BT1142" s="7" t="s">
        <v>317</v>
      </c>
      <c r="BU1142" s="7" t="s">
        <v>318</v>
      </c>
      <c r="BV1142" s="7">
        <v>9.5</v>
      </c>
      <c r="BW1142" s="7" t="s">
        <v>213</v>
      </c>
      <c r="BX1142" s="9">
        <v>1.7999999523162842</v>
      </c>
      <c r="BY1142" s="7" t="s">
        <v>231</v>
      </c>
      <c r="BZ1142" s="7" t="s">
        <v>214</v>
      </c>
      <c r="CA1142" s="25">
        <v>1</v>
      </c>
      <c r="CB1142" s="25">
        <v>1</v>
      </c>
      <c r="CC1142" s="25">
        <v>3</v>
      </c>
    </row>
    <row r="1143" spans="1:81" x14ac:dyDescent="0.25">
      <c r="A1143" s="7">
        <v>513</v>
      </c>
      <c r="B1143" s="7">
        <v>44657</v>
      </c>
      <c r="C1143" s="7" t="s">
        <v>2271</v>
      </c>
      <c r="D1143" s="7" t="s">
        <v>2271</v>
      </c>
      <c r="E1143" s="7" t="s">
        <v>214</v>
      </c>
      <c r="F1143" s="7" t="s">
        <v>280</v>
      </c>
      <c r="H1143" s="7" t="s">
        <v>224</v>
      </c>
      <c r="I1143" s="8">
        <v>24.5</v>
      </c>
      <c r="J1143" s="7" t="s">
        <v>214</v>
      </c>
      <c r="K1143" s="8">
        <v>5382.1845703125</v>
      </c>
      <c r="L1143" s="8">
        <v>2.2177000045776367</v>
      </c>
      <c r="M1143" s="7" t="s">
        <v>2272</v>
      </c>
      <c r="N1143" s="7" t="s">
        <v>214</v>
      </c>
      <c r="O1143" s="7" t="s">
        <v>214</v>
      </c>
      <c r="P1143" s="7" t="s">
        <v>217</v>
      </c>
      <c r="Q1143" s="7" t="s">
        <v>2273</v>
      </c>
      <c r="R1143" s="7" t="s">
        <v>242</v>
      </c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>
        <v>4.6835094951774492</v>
      </c>
      <c r="AT1143" s="8">
        <v>3.526447521720784</v>
      </c>
      <c r="AU1143" s="8">
        <v>-0.26101289764328212</v>
      </c>
      <c r="AV1143" s="8">
        <v>0.497831253224788</v>
      </c>
      <c r="AW1143" s="8">
        <v>3.7796284788305332</v>
      </c>
      <c r="AX1143" s="8">
        <v>2.7803525999361747</v>
      </c>
      <c r="AY1143" s="8">
        <v>1.6810605701422976</v>
      </c>
      <c r="AZ1143" s="8">
        <v>2.5888805599364937</v>
      </c>
      <c r="BA1143" s="8">
        <v>3.7796284788305332</v>
      </c>
      <c r="BB1143" s="8">
        <v>2.7803525999361747</v>
      </c>
      <c r="BC1143" s="8">
        <v>1.6810605701422976</v>
      </c>
      <c r="BD1143" s="8">
        <v>2.5888805599364937</v>
      </c>
      <c r="BE1143" s="8">
        <v>2.5573124492466381</v>
      </c>
      <c r="BF1143" s="8">
        <v>2.460457515781818</v>
      </c>
      <c r="BT1143" s="7" t="s">
        <v>214</v>
      </c>
      <c r="BU1143" s="7" t="s">
        <v>214</v>
      </c>
      <c r="BV1143" s="7">
        <v>20.5</v>
      </c>
      <c r="BW1143" s="7" t="s">
        <v>299</v>
      </c>
      <c r="BX1143" s="9">
        <v>0</v>
      </c>
      <c r="BY1143" s="7" t="s">
        <v>214</v>
      </c>
      <c r="BZ1143" s="7" t="s">
        <v>214</v>
      </c>
      <c r="CA1143" s="25">
        <v>2</v>
      </c>
      <c r="CB1143" s="25">
        <v>6</v>
      </c>
      <c r="CC1143" s="25">
        <v>10</v>
      </c>
    </row>
    <row r="1144" spans="1:81" x14ac:dyDescent="0.25">
      <c r="A1144" s="7">
        <v>513</v>
      </c>
      <c r="B1144" s="7">
        <v>44657</v>
      </c>
      <c r="C1144" s="7" t="s">
        <v>2274</v>
      </c>
      <c r="D1144" s="7" t="s">
        <v>2275</v>
      </c>
      <c r="E1144" s="7" t="s">
        <v>2275</v>
      </c>
      <c r="F1144" s="7" t="s">
        <v>331</v>
      </c>
      <c r="H1144" s="7" t="s">
        <v>303</v>
      </c>
      <c r="I1144" s="8">
        <v>19.5</v>
      </c>
      <c r="J1144" s="7" t="s">
        <v>214</v>
      </c>
      <c r="K1144" s="8">
        <v>2933.842529296875</v>
      </c>
      <c r="L1144" s="8">
        <v>5.4675741195678711</v>
      </c>
      <c r="M1144" s="7" t="s">
        <v>2272</v>
      </c>
      <c r="N1144" s="7" t="s">
        <v>231</v>
      </c>
      <c r="O1144" s="7" t="s">
        <v>434</v>
      </c>
      <c r="P1144" s="7" t="s">
        <v>481</v>
      </c>
      <c r="Q1144" s="7" t="s">
        <v>2276</v>
      </c>
      <c r="R1144" s="7" t="s">
        <v>242</v>
      </c>
      <c r="S1144" s="7">
        <v>3</v>
      </c>
      <c r="T1144" s="8">
        <v>0.6932147741317749</v>
      </c>
      <c r="U1144" s="8">
        <v>0.68110066652297974</v>
      </c>
      <c r="V1144" s="8">
        <v>0.67536371946334839</v>
      </c>
      <c r="W1144" s="8">
        <v>0.60673344135284424</v>
      </c>
      <c r="X1144" s="8">
        <v>0.43146002292633057</v>
      </c>
      <c r="Y1144" s="8">
        <v>0.64319241046905518</v>
      </c>
      <c r="Z1144" s="8">
        <v>0.5636715292930603</v>
      </c>
      <c r="AA1144" s="8">
        <v>0.90402227640151978</v>
      </c>
      <c r="AB1144" s="8">
        <v>0.90919226408004761</v>
      </c>
      <c r="AC1144" s="8">
        <v>0.92067217826843262</v>
      </c>
      <c r="AD1144" s="8">
        <v>0.81977659463882446</v>
      </c>
      <c r="AE1144" s="8">
        <v>0.75936353206634521</v>
      </c>
      <c r="AF1144" s="8">
        <v>0.92104905843734741</v>
      </c>
      <c r="AG1144" s="8">
        <v>0.91108912229537964</v>
      </c>
      <c r="AH1144" s="8">
        <v>1.0645148754119873</v>
      </c>
      <c r="AI1144" s="8">
        <v>8.8167333602905273</v>
      </c>
      <c r="AJ1144" s="8">
        <v>13.154965400695801</v>
      </c>
      <c r="AK1144" s="8">
        <v>11.288470268249512</v>
      </c>
      <c r="AL1144" s="8">
        <v>5.6341066360473633</v>
      </c>
      <c r="AM1144" s="8">
        <v>2.7783722877502441</v>
      </c>
      <c r="AN1144" s="8">
        <v>7.4076728820800781</v>
      </c>
      <c r="AO1144" s="8">
        <v>3.0955524444580078</v>
      </c>
      <c r="AP1144" s="8">
        <v>1.1121913194656372</v>
      </c>
      <c r="AQ1144" s="8"/>
      <c r="AR1144" s="8"/>
      <c r="AS1144" s="7">
        <v>3.3222856797855478</v>
      </c>
      <c r="AT1144" s="7">
        <v>3.0839329983976755</v>
      </c>
      <c r="AU1144" s="7">
        <v>2.965025803613329</v>
      </c>
      <c r="AV1144" s="7">
        <v>2.5402297788278894</v>
      </c>
      <c r="AW1144" s="7">
        <v>3.4057161357494659</v>
      </c>
      <c r="AX1144" s="7">
        <v>2.6163687211007258</v>
      </c>
      <c r="AY1144" s="7">
        <v>3.0402963194580712</v>
      </c>
      <c r="AZ1144" s="7">
        <v>2.6821201408559965</v>
      </c>
      <c r="BA1144" s="7">
        <v>3.4057161357494659</v>
      </c>
      <c r="BB1144" s="7">
        <v>2.6163687211007258</v>
      </c>
      <c r="BC1144" s="7">
        <v>3.0402963194580712</v>
      </c>
      <c r="BD1144" s="7">
        <v>2.6821201408559965</v>
      </c>
      <c r="BE1144" s="7">
        <v>3.1965560656356584</v>
      </c>
      <c r="BF1144" s="7">
        <v>2.7035234168565019</v>
      </c>
      <c r="BG1144" s="7">
        <v>69.216476499393224</v>
      </c>
      <c r="BH1144" s="7">
        <v>62.522293165735874</v>
      </c>
      <c r="BI1144" s="7">
        <v>53.121142129888945</v>
      </c>
      <c r="BJ1144" s="7">
        <v>59.432401751090779</v>
      </c>
      <c r="BK1144" s="7">
        <v>53.121142129888945</v>
      </c>
      <c r="BL1144" s="7">
        <v>59.432401751090779</v>
      </c>
      <c r="BM1144" s="7">
        <v>59.474309571181415</v>
      </c>
      <c r="BN1144" s="7">
        <v>903.14010447689986</v>
      </c>
      <c r="BO1144" s="7">
        <v>1099.5369021088422</v>
      </c>
      <c r="BP1144" s="7">
        <v>1375.3518694419533</v>
      </c>
      <c r="BQ1144" s="7">
        <v>1190.1894505407929</v>
      </c>
      <c r="BR1144" s="7">
        <v>1375.3518694419533</v>
      </c>
      <c r="BS1144" s="7">
        <v>1190.1894505407929</v>
      </c>
      <c r="BT1144" s="7" t="s">
        <v>627</v>
      </c>
      <c r="BU1144" s="7" t="s">
        <v>628</v>
      </c>
      <c r="BV1144" s="7">
        <v>20.166666030883789</v>
      </c>
      <c r="BW1144" s="7" t="s">
        <v>299</v>
      </c>
      <c r="BX1144" s="9">
        <v>2.2999999523162842</v>
      </c>
      <c r="BY1144" s="7" t="s">
        <v>231</v>
      </c>
      <c r="BZ1144" s="7" t="s">
        <v>214</v>
      </c>
      <c r="CA1144" s="25">
        <v>0</v>
      </c>
      <c r="CB1144" s="25">
        <v>0</v>
      </c>
      <c r="CC1144" s="25">
        <v>0</v>
      </c>
    </row>
    <row r="1145" spans="1:81" x14ac:dyDescent="0.25">
      <c r="A1145" s="7">
        <v>513</v>
      </c>
      <c r="B1145" s="7">
        <v>44657</v>
      </c>
      <c r="C1145" s="7" t="s">
        <v>2279</v>
      </c>
      <c r="D1145" s="7" t="s">
        <v>2279</v>
      </c>
      <c r="E1145" s="7" t="s">
        <v>2278</v>
      </c>
      <c r="F1145" s="7" t="s">
        <v>280</v>
      </c>
      <c r="H1145" s="7" t="s">
        <v>901</v>
      </c>
      <c r="I1145" s="8">
        <v>22.5</v>
      </c>
      <c r="J1145" s="7" t="s">
        <v>214</v>
      </c>
      <c r="K1145" s="8">
        <v>17435.794921875</v>
      </c>
      <c r="L1145" s="8">
        <v>1.9713000059127808</v>
      </c>
      <c r="M1145" s="7" t="s">
        <v>267</v>
      </c>
      <c r="N1145" s="7" t="s">
        <v>295</v>
      </c>
      <c r="O1145" s="7" t="s">
        <v>406</v>
      </c>
      <c r="P1145" s="7" t="s">
        <v>284</v>
      </c>
      <c r="Q1145" s="7" t="s">
        <v>2280</v>
      </c>
      <c r="R1145" s="7" t="s">
        <v>242</v>
      </c>
      <c r="T1145" s="8">
        <v>0.35217630863189697</v>
      </c>
      <c r="U1145" s="8">
        <v>0.33137115836143494</v>
      </c>
      <c r="V1145" s="8">
        <v>0.37911778688430786</v>
      </c>
      <c r="W1145" s="8">
        <v>0.38983824849128723</v>
      </c>
      <c r="X1145" s="8">
        <v>0.28247126936912537</v>
      </c>
      <c r="Y1145" s="8">
        <v>0.30235192179679871</v>
      </c>
      <c r="Z1145" s="8">
        <v>0.26223340630531311</v>
      </c>
      <c r="AA1145" s="8">
        <v>0.59657937288284302</v>
      </c>
      <c r="AB1145" s="8">
        <v>0.6203460693359375</v>
      </c>
      <c r="AC1145" s="8">
        <v>0.61727869510650635</v>
      </c>
      <c r="AD1145" s="8">
        <v>0.65889090299606323</v>
      </c>
      <c r="AE1145" s="8">
        <v>0.47876814007759094</v>
      </c>
      <c r="AF1145" s="8">
        <v>0.89779680967330933</v>
      </c>
      <c r="AG1145" s="8">
        <v>0.51141703128814697</v>
      </c>
      <c r="AH1145" s="8">
        <v>11.006675720214844</v>
      </c>
      <c r="AI1145" s="8">
        <v>46.313163757324219</v>
      </c>
      <c r="AJ1145" s="8">
        <v>66.175537109375</v>
      </c>
      <c r="AK1145" s="8">
        <v>65.520309448242188</v>
      </c>
      <c r="AL1145" s="8">
        <v>37.429664611816406</v>
      </c>
      <c r="AM1145" s="8">
        <v>18.807390213012695</v>
      </c>
      <c r="AN1145" s="8">
        <v>36.004604339599609</v>
      </c>
      <c r="AO1145" s="8">
        <v>14.890336036682129</v>
      </c>
      <c r="AP1145" s="8">
        <v>2.9967620372772217</v>
      </c>
      <c r="AQ1145" s="8"/>
      <c r="AR1145" s="8"/>
      <c r="AS1145" s="7">
        <v>3.1306150095076433</v>
      </c>
      <c r="AT1145" s="7">
        <v>2.535561879840817</v>
      </c>
      <c r="AU1145" s="7">
        <v>3.5179698527722669</v>
      </c>
      <c r="AV1145" s="7">
        <v>2.6255194099451877</v>
      </c>
      <c r="AW1145" s="7">
        <v>3.4274229223594301</v>
      </c>
      <c r="AX1145" s="7">
        <v>2.6431848390997024</v>
      </c>
      <c r="AY1145" s="7">
        <v>4.6381534627749863</v>
      </c>
      <c r="AZ1145" s="7">
        <v>3.3368981591396443</v>
      </c>
      <c r="BA1145" s="7">
        <v>-0.99302084717235339</v>
      </c>
      <c r="BB1145" s="7">
        <v>-1.2748833802982316</v>
      </c>
      <c r="BC1145" s="7">
        <v>-0.84041110910270844</v>
      </c>
      <c r="BD1145" s="7">
        <v>-0.69451438504305929</v>
      </c>
      <c r="BE1145" s="7">
        <v>2.1467882151898778</v>
      </c>
      <c r="BF1145" s="7">
        <v>1.5286277537806769</v>
      </c>
      <c r="BG1145" s="7">
        <v>90.527061128253337</v>
      </c>
      <c r="BH1145" s="7">
        <v>74.222649584277747</v>
      </c>
      <c r="BI1145" s="7">
        <v>84.030390475958342</v>
      </c>
      <c r="BJ1145" s="7">
        <v>65.853713183483791</v>
      </c>
      <c r="BK1145" s="7">
        <v>-2.3454592010012822</v>
      </c>
      <c r="BL1145" s="7">
        <v>1.2775293914998839E-5</v>
      </c>
      <c r="BM1145" s="7">
        <v>52.048061324377649</v>
      </c>
      <c r="BN1145" s="7">
        <v>1651.6821947523276</v>
      </c>
      <c r="BO1145" s="7">
        <v>4494.4859547784245</v>
      </c>
      <c r="BP1145" s="7">
        <v>2784.4283664361224</v>
      </c>
      <c r="BQ1145" s="7">
        <v>5953.6765427630053</v>
      </c>
      <c r="BR1145" s="7">
        <v>17844.744378137832</v>
      </c>
      <c r="BS1145" s="7">
        <v>17435.792694400952</v>
      </c>
      <c r="BT1145" s="7" t="s">
        <v>259</v>
      </c>
      <c r="BU1145" s="7" t="s">
        <v>260</v>
      </c>
      <c r="BV1145" s="7">
        <v>22</v>
      </c>
      <c r="BW1145" s="7" t="s">
        <v>901</v>
      </c>
      <c r="BX1145" s="9">
        <v>2.0999999046325684</v>
      </c>
      <c r="BY1145" s="7" t="s">
        <v>295</v>
      </c>
      <c r="BZ1145" s="7" t="s">
        <v>214</v>
      </c>
      <c r="CA1145" s="25">
        <v>0</v>
      </c>
      <c r="CB1145" s="25">
        <v>0</v>
      </c>
      <c r="CC1145" s="25">
        <v>0</v>
      </c>
    </row>
    <row r="1146" spans="1:81" x14ac:dyDescent="0.25">
      <c r="A1146" s="7">
        <v>513</v>
      </c>
      <c r="B1146" s="7">
        <v>44657</v>
      </c>
      <c r="C1146" s="7" t="s">
        <v>17538</v>
      </c>
      <c r="D1146" s="7" t="s">
        <v>17538</v>
      </c>
      <c r="E1146" s="7" t="s">
        <v>17538</v>
      </c>
      <c r="F1146" s="7" t="s">
        <v>643</v>
      </c>
      <c r="H1146" s="7" t="s">
        <v>287</v>
      </c>
      <c r="I1146" s="8">
        <v>14.5</v>
      </c>
      <c r="J1146" s="7" t="s">
        <v>214</v>
      </c>
      <c r="K1146" s="8">
        <v>338.05355834960938</v>
      </c>
      <c r="L1146" s="8">
        <v>5.8673620223999023</v>
      </c>
      <c r="M1146" s="7" t="s">
        <v>361</v>
      </c>
      <c r="N1146" s="7" t="s">
        <v>295</v>
      </c>
      <c r="O1146" s="7" t="s">
        <v>214</v>
      </c>
      <c r="P1146" s="7" t="s">
        <v>257</v>
      </c>
      <c r="Q1146" s="7" t="s">
        <v>17539</v>
      </c>
      <c r="R1146" s="7" t="s">
        <v>242</v>
      </c>
      <c r="T1146" s="8">
        <v>0.70205104351043701</v>
      </c>
      <c r="U1146" s="8">
        <v>0.72234469652175903</v>
      </c>
      <c r="V1146" s="8">
        <v>0.67552727460861206</v>
      </c>
      <c r="W1146" s="8">
        <v>0.53666681051254272</v>
      </c>
      <c r="X1146" s="8">
        <v>0.3270493745803833</v>
      </c>
      <c r="Y1146" s="8">
        <v>0.68051689863204956</v>
      </c>
      <c r="Z1146" s="8">
        <v>0.52306884527206421</v>
      </c>
      <c r="AA1146" s="8">
        <v>0.84954100847244263</v>
      </c>
      <c r="AB1146" s="8">
        <v>0.89215308427810669</v>
      </c>
      <c r="AC1146" s="8">
        <v>0.87415236234664917</v>
      </c>
      <c r="AD1146" s="8">
        <v>0.61834311485290527</v>
      </c>
      <c r="AE1146" s="8">
        <v>0.82422691583633423</v>
      </c>
      <c r="AF1146" s="8">
        <v>0.8519059419631958</v>
      </c>
      <c r="AG1146" s="8">
        <v>0.69929671287536621</v>
      </c>
      <c r="AH1146" s="8">
        <v>7.2102323174476624E-2</v>
      </c>
      <c r="AI1146" s="8">
        <v>0.60479211807250977</v>
      </c>
      <c r="AJ1146" s="8">
        <v>0.94497519731521606</v>
      </c>
      <c r="AK1146" s="8">
        <v>0.76478219032287598</v>
      </c>
      <c r="AL1146" s="8">
        <v>0.33754321932792664</v>
      </c>
      <c r="AM1146" s="8">
        <v>0.14264635741710663</v>
      </c>
      <c r="AN1146" s="8">
        <v>0.53085672855377197</v>
      </c>
      <c r="AO1146" s="8">
        <v>0.19456666707992554</v>
      </c>
      <c r="AP1146" s="8">
        <v>-0.64041858911514282</v>
      </c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7">
        <v>2.3173684996119515</v>
      </c>
      <c r="BH1146" s="7">
        <v>12.540229088062723</v>
      </c>
      <c r="BI1146" s="7">
        <v>-25.571552813783988</v>
      </c>
      <c r="BJ1146" s="7">
        <v>22.620954328377447</v>
      </c>
      <c r="BK1146" s="7">
        <v>33.580863260731213</v>
      </c>
      <c r="BL1146" s="7">
        <v>33.580863260731213</v>
      </c>
      <c r="BM1146" s="7">
        <v>13.17812093728843</v>
      </c>
      <c r="BN1146" s="7">
        <v>330.21961167659822</v>
      </c>
      <c r="BO1146" s="7">
        <v>295.66086769222056</v>
      </c>
      <c r="BP1146" s="7">
        <v>424.49910256185581</v>
      </c>
      <c r="BQ1146" s="7">
        <v>261.58261730988943</v>
      </c>
      <c r="BR1146" s="7">
        <v>224.53225517219084</v>
      </c>
      <c r="BS1146" s="7">
        <v>224.53225517219084</v>
      </c>
      <c r="BT1146" s="7" t="s">
        <v>1934</v>
      </c>
      <c r="BU1146" s="7" t="s">
        <v>1935</v>
      </c>
      <c r="BV1146" s="7">
        <v>14</v>
      </c>
      <c r="BW1146" s="7" t="s">
        <v>287</v>
      </c>
      <c r="BX1146" s="9">
        <v>0</v>
      </c>
      <c r="BY1146" s="7" t="s">
        <v>295</v>
      </c>
      <c r="BZ1146" s="7" t="s">
        <v>214</v>
      </c>
      <c r="CA1146" s="25">
        <v>0</v>
      </c>
      <c r="CB1146" s="25">
        <v>0</v>
      </c>
      <c r="CC1146" s="25">
        <v>0</v>
      </c>
    </row>
    <row r="1147" spans="1:81" x14ac:dyDescent="0.25">
      <c r="A1147" s="7">
        <v>513</v>
      </c>
      <c r="B1147" s="7">
        <v>44657</v>
      </c>
      <c r="C1147" s="7" t="s">
        <v>2281</v>
      </c>
      <c r="D1147" s="7" t="s">
        <v>2282</v>
      </c>
      <c r="E1147" s="7" t="s">
        <v>2283</v>
      </c>
      <c r="F1147" s="7" t="s">
        <v>237</v>
      </c>
      <c r="H1147" s="7" t="s">
        <v>224</v>
      </c>
      <c r="I1147" s="8">
        <v>24.5</v>
      </c>
      <c r="J1147" s="7" t="s">
        <v>214</v>
      </c>
      <c r="K1147" s="8">
        <v>252.01815795898438</v>
      </c>
      <c r="L1147" s="8">
        <v>5.5410780906677246</v>
      </c>
      <c r="M1147" s="7" t="s">
        <v>267</v>
      </c>
      <c r="N1147" s="7" t="s">
        <v>214</v>
      </c>
      <c r="O1147" s="7" t="s">
        <v>396</v>
      </c>
      <c r="P1147" s="7" t="s">
        <v>240</v>
      </c>
      <c r="Q1147" s="7" t="s">
        <v>2284</v>
      </c>
      <c r="R1147" s="7" t="s">
        <v>242</v>
      </c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>
        <v>0.85382240382256991</v>
      </c>
      <c r="AT1147" s="8">
        <v>2.3402021835480387</v>
      </c>
      <c r="AU1147" s="8">
        <v>1.740269354637155</v>
      </c>
      <c r="AV1147" s="8">
        <v>1.6849273586376807</v>
      </c>
      <c r="AW1147" s="8">
        <v>1.5189350501563523</v>
      </c>
      <c r="AX1147" s="8">
        <v>1.870378984341883</v>
      </c>
      <c r="AY1147" s="8">
        <v>0.79612484398177086</v>
      </c>
      <c r="AZ1147" s="8">
        <v>0.96206299085550662</v>
      </c>
      <c r="BA1147" s="8">
        <v>-4.6150550039511673</v>
      </c>
      <c r="BB1147" s="8">
        <v>-4.2098255779514151</v>
      </c>
      <c r="BC1147" s="8">
        <v>1.1495880362275552</v>
      </c>
      <c r="BD1147" s="8">
        <v>1.4043525800940981</v>
      </c>
      <c r="BE1147" s="8">
        <v>0.24061411414570588</v>
      </c>
      <c r="BF1147" s="8">
        <v>0.67534975325429869</v>
      </c>
      <c r="BT1147" s="7" t="s">
        <v>214</v>
      </c>
      <c r="BU1147" s="7" t="s">
        <v>214</v>
      </c>
      <c r="BV1147" s="7">
        <v>14.5</v>
      </c>
      <c r="BW1147" s="7" t="s">
        <v>287</v>
      </c>
      <c r="BX1147" s="9">
        <v>0</v>
      </c>
      <c r="BY1147" s="7" t="s">
        <v>214</v>
      </c>
      <c r="BZ1147" s="7" t="s">
        <v>214</v>
      </c>
      <c r="CA1147" s="25">
        <v>0</v>
      </c>
      <c r="CB1147" s="25">
        <v>0</v>
      </c>
      <c r="CC1147" s="25">
        <v>0</v>
      </c>
    </row>
    <row r="1148" spans="1:81" x14ac:dyDescent="0.25">
      <c r="A1148" s="7">
        <v>513</v>
      </c>
      <c r="B1148" s="7">
        <v>44657</v>
      </c>
      <c r="C1148" s="7" t="s">
        <v>21083</v>
      </c>
      <c r="D1148" s="7" t="s">
        <v>21083</v>
      </c>
      <c r="E1148" s="7" t="s">
        <v>21083</v>
      </c>
      <c r="F1148" s="7" t="s">
        <v>237</v>
      </c>
      <c r="H1148" s="7" t="s">
        <v>224</v>
      </c>
      <c r="I1148" s="8">
        <v>24.5</v>
      </c>
      <c r="J1148" s="7" t="s">
        <v>214</v>
      </c>
      <c r="K1148" s="8">
        <v>159.03182983398438</v>
      </c>
      <c r="L1148" s="8">
        <v>9.8070001602172852</v>
      </c>
      <c r="M1148" s="7" t="s">
        <v>322</v>
      </c>
      <c r="N1148" s="7" t="s">
        <v>214</v>
      </c>
      <c r="O1148" s="7" t="s">
        <v>374</v>
      </c>
      <c r="P1148" s="7" t="s">
        <v>240</v>
      </c>
      <c r="Q1148" s="7" t="s">
        <v>21084</v>
      </c>
      <c r="R1148" s="7" t="s">
        <v>291</v>
      </c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T1148" s="7" t="s">
        <v>214</v>
      </c>
      <c r="BU1148" s="7" t="s">
        <v>214</v>
      </c>
      <c r="BV1148" s="7">
        <v>10.5</v>
      </c>
      <c r="BW1148" s="7" t="s">
        <v>345</v>
      </c>
      <c r="BX1148" s="9">
        <v>2.1500000953674316</v>
      </c>
      <c r="BY1148" s="7" t="s">
        <v>214</v>
      </c>
      <c r="BZ1148" s="7" t="s">
        <v>214</v>
      </c>
      <c r="CA1148" s="25">
        <v>0</v>
      </c>
      <c r="CB1148" s="25">
        <v>0</v>
      </c>
      <c r="CC1148" s="25">
        <v>0</v>
      </c>
    </row>
    <row r="1149" spans="1:81" x14ac:dyDescent="0.25">
      <c r="A1149" s="7">
        <v>513</v>
      </c>
      <c r="B1149" s="7">
        <v>44657</v>
      </c>
      <c r="C1149" s="7" t="s">
        <v>2285</v>
      </c>
      <c r="D1149" s="7" t="s">
        <v>2285</v>
      </c>
      <c r="E1149" s="7" t="s">
        <v>2285</v>
      </c>
      <c r="F1149" s="7" t="s">
        <v>373</v>
      </c>
      <c r="H1149" s="7" t="s">
        <v>224</v>
      </c>
      <c r="I1149" s="8">
        <v>24.5</v>
      </c>
      <c r="J1149" s="7" t="s">
        <v>214</v>
      </c>
      <c r="K1149" s="8">
        <v>47.095428466796875</v>
      </c>
      <c r="L1149" s="8">
        <v>7.0991997718811035</v>
      </c>
      <c r="M1149" s="7" t="s">
        <v>225</v>
      </c>
      <c r="N1149" s="7" t="s">
        <v>214</v>
      </c>
      <c r="O1149" s="7" t="s">
        <v>350</v>
      </c>
      <c r="P1149" s="7" t="s">
        <v>217</v>
      </c>
      <c r="Q1149" s="7" t="s">
        <v>2286</v>
      </c>
      <c r="R1149" s="7" t="s">
        <v>219</v>
      </c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>
        <v>0.67203391775525956</v>
      </c>
      <c r="AT1149" s="8">
        <v>2.2795288796667541</v>
      </c>
      <c r="AU1149" s="8">
        <v>3.2444893926407126</v>
      </c>
      <c r="AV1149" s="8">
        <v>2.8320447290507325</v>
      </c>
      <c r="AW1149" s="8">
        <v>0.28837245665145528</v>
      </c>
      <c r="AX1149" s="8">
        <v>0.79407808582156847</v>
      </c>
      <c r="AY1149" s="8">
        <v>-0.77694751973629006</v>
      </c>
      <c r="AZ1149" s="8">
        <v>-0.17174216266900783</v>
      </c>
      <c r="BA1149" s="8">
        <v>-1.8032170947646513</v>
      </c>
      <c r="BB1149" s="8">
        <v>-1.1485535426913136</v>
      </c>
      <c r="BC1149" s="8">
        <v>-1.8032170947646513</v>
      </c>
      <c r="BD1149" s="8">
        <v>-1.1485535426913136</v>
      </c>
      <c r="BE1149" s="8">
        <v>-2.9747657036360842E-2</v>
      </c>
      <c r="BF1149" s="8">
        <v>0.57280040774790331</v>
      </c>
      <c r="BT1149" s="7" t="s">
        <v>214</v>
      </c>
      <c r="BU1149" s="7" t="s">
        <v>214</v>
      </c>
      <c r="BV1149" s="7">
        <v>7.5</v>
      </c>
      <c r="BW1149" s="7" t="s">
        <v>354</v>
      </c>
      <c r="BX1149" s="9">
        <v>0</v>
      </c>
      <c r="BY1149" s="7" t="s">
        <v>214</v>
      </c>
      <c r="BZ1149" s="7" t="s">
        <v>214</v>
      </c>
      <c r="CA1149" s="25">
        <v>0</v>
      </c>
      <c r="CB1149" s="25">
        <v>0</v>
      </c>
      <c r="CC1149" s="25">
        <v>0</v>
      </c>
    </row>
    <row r="1150" spans="1:81" x14ac:dyDescent="0.25">
      <c r="A1150" s="7">
        <v>513</v>
      </c>
      <c r="B1150" s="7">
        <v>44657</v>
      </c>
      <c r="C1150" s="7" t="s">
        <v>2287</v>
      </c>
      <c r="D1150" s="7" t="s">
        <v>2287</v>
      </c>
      <c r="E1150" s="7" t="s">
        <v>2287</v>
      </c>
      <c r="F1150" s="7" t="s">
        <v>280</v>
      </c>
      <c r="G1150" s="7">
        <v>1</v>
      </c>
      <c r="H1150" s="7" t="s">
        <v>226</v>
      </c>
      <c r="I1150" s="8">
        <v>15.5</v>
      </c>
      <c r="J1150" s="7" t="s">
        <v>214</v>
      </c>
      <c r="K1150" s="8">
        <v>627.0509033203125</v>
      </c>
      <c r="L1150" s="8">
        <v>5.5414695739746094</v>
      </c>
      <c r="M1150" s="7" t="s">
        <v>1501</v>
      </c>
      <c r="N1150" s="7" t="s">
        <v>216</v>
      </c>
      <c r="O1150" s="7" t="s">
        <v>248</v>
      </c>
      <c r="P1150" s="7" t="s">
        <v>362</v>
      </c>
      <c r="Q1150" s="7" t="s">
        <v>2288</v>
      </c>
      <c r="R1150" s="7" t="s">
        <v>242</v>
      </c>
      <c r="T1150" s="8">
        <v>0.83182644844055176</v>
      </c>
      <c r="U1150" s="8">
        <v>0.82855582237243652</v>
      </c>
      <c r="V1150" s="8">
        <v>0.80731964111328125</v>
      </c>
      <c r="W1150" s="8">
        <v>0.7177768349647522</v>
      </c>
      <c r="X1150" s="8">
        <v>0.36443305015563965</v>
      </c>
      <c r="Y1150" s="8">
        <v>0.76945263147354126</v>
      </c>
      <c r="Z1150" s="8">
        <v>0.72064340114593506</v>
      </c>
      <c r="AA1150" s="8">
        <v>0.88750004768371582</v>
      </c>
      <c r="AB1150" s="8">
        <v>0.90036684274673462</v>
      </c>
      <c r="AC1150" s="8">
        <v>0.92090952396392822</v>
      </c>
      <c r="AD1150" s="8">
        <v>0.84407240152359009</v>
      </c>
      <c r="AE1150" s="8">
        <v>0.78761810064315796</v>
      </c>
      <c r="AF1150" s="8">
        <v>0.93820923566818237</v>
      </c>
      <c r="AG1150" s="8">
        <v>0.89718753099441528</v>
      </c>
      <c r="AH1150" s="8">
        <v>0.21234467625617981</v>
      </c>
      <c r="AI1150" s="8">
        <v>2.1103878021240234</v>
      </c>
      <c r="AJ1150" s="8">
        <v>3.1921977996826172</v>
      </c>
      <c r="AK1150" s="8">
        <v>2.6917362213134766</v>
      </c>
      <c r="AL1150" s="8">
        <v>1.3295546770095825</v>
      </c>
      <c r="AM1150" s="8">
        <v>0.46812006831169128</v>
      </c>
      <c r="AN1150" s="8">
        <v>1.7677156925201416</v>
      </c>
      <c r="AO1150" s="8">
        <v>0.78944545984268188</v>
      </c>
      <c r="AP1150" s="8">
        <v>0.3362261950969696</v>
      </c>
      <c r="AQ1150" s="8"/>
      <c r="AR1150" s="8"/>
      <c r="AS1150" s="8">
        <v>1.1849779817470378</v>
      </c>
      <c r="AT1150" s="8">
        <v>0.5165627285727008</v>
      </c>
      <c r="AU1150" s="8">
        <v>0.6276112104624435</v>
      </c>
      <c r="AV1150" s="8">
        <v>5.1946519881523366E-3</v>
      </c>
      <c r="AW1150" s="8">
        <v>1.2756485665454298</v>
      </c>
      <c r="AX1150" s="8">
        <v>0.6370265539457427</v>
      </c>
      <c r="AY1150" s="8">
        <v>0.80827079665154833</v>
      </c>
      <c r="AZ1150" s="8">
        <v>0.30395901362006839</v>
      </c>
      <c r="BA1150" s="8">
        <v>-0.10925177051516449</v>
      </c>
      <c r="BB1150" s="8">
        <v>-0.51161589924933781</v>
      </c>
      <c r="BC1150" s="8">
        <v>-0.10189486743235214</v>
      </c>
      <c r="BD1150" s="8">
        <v>-0.51289333238162227</v>
      </c>
      <c r="BE1150" s="8">
        <v>0.61422698624315708</v>
      </c>
      <c r="BF1150" s="8">
        <v>7.3038952749284028E-2</v>
      </c>
      <c r="BG1150" s="7">
        <v>35.599310424991252</v>
      </c>
      <c r="BH1150" s="7">
        <v>3.9583353127553162</v>
      </c>
      <c r="BI1150" s="7">
        <v>14.359067443258944</v>
      </c>
      <c r="BJ1150" s="7">
        <v>-34.043352117945958</v>
      </c>
      <c r="BK1150" s="7">
        <v>5.8133572393161225E-6</v>
      </c>
      <c r="BL1150" s="7">
        <v>5.8133572393161225E-6</v>
      </c>
      <c r="BM1150" s="7">
        <v>3.3122287816290061</v>
      </c>
      <c r="BN1150" s="7">
        <v>403.82510572460268</v>
      </c>
      <c r="BO1150" s="7">
        <v>602.23012598523337</v>
      </c>
      <c r="BP1150" s="7">
        <v>537.01224120898439</v>
      </c>
      <c r="BQ1150" s="7">
        <v>840.52005029640736</v>
      </c>
      <c r="BR1150" s="7">
        <v>627.05086686760342</v>
      </c>
      <c r="BS1150" s="7">
        <v>627.05086686760342</v>
      </c>
      <c r="BT1150" s="7" t="s">
        <v>259</v>
      </c>
      <c r="BU1150" s="7" t="s">
        <v>260</v>
      </c>
      <c r="BV1150" s="7">
        <v>15.5</v>
      </c>
      <c r="BW1150" s="7" t="s">
        <v>226</v>
      </c>
      <c r="BX1150" s="9">
        <v>1.8500000238418579</v>
      </c>
      <c r="BY1150" s="7" t="s">
        <v>216</v>
      </c>
      <c r="BZ1150" s="7" t="s">
        <v>214</v>
      </c>
      <c r="CA1150" s="25">
        <v>0</v>
      </c>
      <c r="CB1150" s="25">
        <v>0</v>
      </c>
      <c r="CC1150" s="25">
        <v>0</v>
      </c>
    </row>
    <row r="1151" spans="1:81" x14ac:dyDescent="0.25">
      <c r="A1151" s="7">
        <v>513</v>
      </c>
      <c r="B1151" s="7">
        <v>44657</v>
      </c>
      <c r="C1151" s="7" t="s">
        <v>21085</v>
      </c>
      <c r="D1151" s="7" t="s">
        <v>21085</v>
      </c>
      <c r="E1151" s="7" t="s">
        <v>21086</v>
      </c>
      <c r="F1151" s="7" t="s">
        <v>280</v>
      </c>
      <c r="G1151" s="7">
        <v>1</v>
      </c>
      <c r="H1151" s="7" t="s">
        <v>226</v>
      </c>
      <c r="I1151" s="8">
        <v>15.5</v>
      </c>
      <c r="J1151" s="7" t="s">
        <v>214</v>
      </c>
      <c r="K1151" s="8">
        <v>469.7117919921875</v>
      </c>
      <c r="L1151" s="8">
        <v>4.8576502799987793</v>
      </c>
      <c r="M1151" s="7" t="s">
        <v>1501</v>
      </c>
      <c r="N1151" s="7" t="s">
        <v>216</v>
      </c>
      <c r="O1151" s="7" t="s">
        <v>396</v>
      </c>
      <c r="P1151" s="7" t="s">
        <v>284</v>
      </c>
      <c r="Q1151" s="7" t="s">
        <v>21087</v>
      </c>
      <c r="R1151" s="7" t="s">
        <v>242</v>
      </c>
      <c r="T1151" s="8">
        <v>0.88703256845474243</v>
      </c>
      <c r="U1151" s="8">
        <v>0.86264771223068237</v>
      </c>
      <c r="V1151" s="8">
        <v>0.86121809482574463</v>
      </c>
      <c r="W1151" s="8">
        <v>0.75120300054550171</v>
      </c>
      <c r="X1151" s="8">
        <v>0.45776605606079102</v>
      </c>
      <c r="Y1151" s="8">
        <v>0.84802216291427612</v>
      </c>
      <c r="Z1151" s="8">
        <v>0.7444426417350769</v>
      </c>
      <c r="AA1151" s="8">
        <v>0.92475312948226929</v>
      </c>
      <c r="AB1151" s="8">
        <v>0.91448020935058594</v>
      </c>
      <c r="AC1151" s="8">
        <v>0.9473118782043457</v>
      </c>
      <c r="AD1151" s="8">
        <v>0.86464804410934448</v>
      </c>
      <c r="AE1151" s="8">
        <v>0.81723618507385254</v>
      </c>
      <c r="AF1151" s="8">
        <v>0.95757871866226196</v>
      </c>
      <c r="AG1151" s="8">
        <v>0.83506309986114502</v>
      </c>
      <c r="AH1151" s="8">
        <v>0.16070809960365295</v>
      </c>
      <c r="AI1151" s="8">
        <v>1.7031993865966797</v>
      </c>
      <c r="AJ1151" s="8">
        <v>2.5153470039367676</v>
      </c>
      <c r="AK1151" s="8">
        <v>2.1731841564178467</v>
      </c>
      <c r="AL1151" s="8">
        <v>1.0531020164489746</v>
      </c>
      <c r="AM1151" s="8">
        <v>0.44501996040344238</v>
      </c>
      <c r="AN1151" s="8">
        <v>1.4744638204574585</v>
      </c>
      <c r="AO1151" s="8">
        <v>0.61720484495162964</v>
      </c>
      <c r="AP1151" s="8">
        <v>1.4174799434840679E-2</v>
      </c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>
        <v>14.027045390565943</v>
      </c>
      <c r="BH1151" s="8">
        <v>-28.212690473661773</v>
      </c>
      <c r="BI1151" s="8">
        <v>-14.328030584745521</v>
      </c>
      <c r="BJ1151" s="8">
        <v>-50</v>
      </c>
      <c r="BK1151" s="8">
        <v>-33.496939518612905</v>
      </c>
      <c r="BL1151" s="8">
        <v>-33.496939518612905</v>
      </c>
      <c r="BM1151" s="8">
        <v>-24.251259117511193</v>
      </c>
      <c r="BN1151" s="8">
        <v>403.82510572460268</v>
      </c>
      <c r="BO1151" s="8">
        <v>602.23012598523337</v>
      </c>
      <c r="BP1151" s="8">
        <v>537.01224120898439</v>
      </c>
      <c r="BQ1151" s="8">
        <v>840.52005029640736</v>
      </c>
      <c r="BR1151" s="8">
        <v>627.05086686760342</v>
      </c>
      <c r="BS1151" s="8">
        <v>627.05086686760342</v>
      </c>
      <c r="BT1151" s="7" t="s">
        <v>259</v>
      </c>
      <c r="BU1151" s="7" t="s">
        <v>260</v>
      </c>
      <c r="BV1151" s="7">
        <v>15</v>
      </c>
      <c r="BW1151" s="7" t="s">
        <v>226</v>
      </c>
      <c r="BX1151" s="9">
        <v>0</v>
      </c>
      <c r="BY1151" s="7" t="s">
        <v>216</v>
      </c>
      <c r="BZ1151" s="7" t="s">
        <v>214</v>
      </c>
      <c r="CA1151" s="25">
        <v>0</v>
      </c>
      <c r="CB1151" s="25">
        <v>0</v>
      </c>
      <c r="CC1151" s="25">
        <v>0</v>
      </c>
    </row>
    <row r="1152" spans="1:81" x14ac:dyDescent="0.25">
      <c r="A1152" s="7">
        <v>513</v>
      </c>
      <c r="B1152" s="7">
        <v>44657</v>
      </c>
      <c r="C1152" s="7" t="s">
        <v>2289</v>
      </c>
      <c r="D1152" s="7" t="s">
        <v>2290</v>
      </c>
      <c r="E1152" s="7" t="s">
        <v>2291</v>
      </c>
      <c r="F1152" s="7" t="s">
        <v>237</v>
      </c>
      <c r="G1152" s="7">
        <v>2</v>
      </c>
      <c r="H1152" s="7" t="s">
        <v>255</v>
      </c>
      <c r="I1152" s="8">
        <v>11.5</v>
      </c>
      <c r="J1152" s="7" t="s">
        <v>214</v>
      </c>
      <c r="K1152" s="8">
        <v>34.057579040527344</v>
      </c>
      <c r="L1152" s="8">
        <v>4.021977424621582</v>
      </c>
      <c r="M1152" s="7" t="s">
        <v>267</v>
      </c>
      <c r="N1152" s="7" t="s">
        <v>231</v>
      </c>
      <c r="O1152" s="7" t="s">
        <v>256</v>
      </c>
      <c r="P1152" s="7" t="s">
        <v>240</v>
      </c>
      <c r="Q1152" s="7" t="s">
        <v>2292</v>
      </c>
      <c r="R1152" s="7" t="s">
        <v>242</v>
      </c>
      <c r="T1152" s="8">
        <v>0.82965284585952759</v>
      </c>
      <c r="U1152" s="8">
        <v>0.82969450950622559</v>
      </c>
      <c r="V1152" s="8">
        <v>0.82218396663665771</v>
      </c>
      <c r="W1152" s="8">
        <v>0.58025825023651123</v>
      </c>
      <c r="X1152" s="8">
        <v>0.52734684944152832</v>
      </c>
      <c r="Y1152" s="8">
        <v>0.82520341873168945</v>
      </c>
      <c r="Z1152" s="8">
        <v>0.69983440637588501</v>
      </c>
      <c r="AA1152" s="8">
        <v>0.82062727212905884</v>
      </c>
      <c r="AB1152" s="8">
        <v>0.80043566226959229</v>
      </c>
      <c r="AC1152" s="8">
        <v>0.85183584690093994</v>
      </c>
      <c r="AD1152" s="8">
        <v>0.68207484483718872</v>
      </c>
      <c r="AE1152" s="8">
        <v>0.74098074436187744</v>
      </c>
      <c r="AF1152" s="8">
        <v>0.77175062894821167</v>
      </c>
      <c r="AG1152" s="8">
        <v>0.77163159847259521</v>
      </c>
      <c r="AH1152" s="8">
        <v>1.2489495798945427E-2</v>
      </c>
      <c r="AI1152" s="8">
        <v>0.12380251288414001</v>
      </c>
      <c r="AJ1152" s="8">
        <v>0.18801379203796387</v>
      </c>
      <c r="AK1152" s="8">
        <v>0.16123506426811218</v>
      </c>
      <c r="AL1152" s="8">
        <v>6.3218116760253906E-2</v>
      </c>
      <c r="AM1152" s="8">
        <v>3.9841838181018829E-2</v>
      </c>
      <c r="AN1152" s="8">
        <v>0.1115051805973053</v>
      </c>
      <c r="AO1152" s="8">
        <v>4.5092105865478516E-2</v>
      </c>
      <c r="AP1152" s="8">
        <v>-1.851362943649292</v>
      </c>
      <c r="AQ1152" s="8"/>
      <c r="AR1152" s="8"/>
      <c r="AS1152" s="8">
        <v>-3.2395798974372765</v>
      </c>
      <c r="AT1152" s="8">
        <v>-2.3919666534640771</v>
      </c>
      <c r="AU1152" s="8">
        <v>-3.3161471335390575</v>
      </c>
      <c r="AV1152" s="8">
        <v>-2.3983525722848982</v>
      </c>
      <c r="AW1152" s="8">
        <v>-3.3896483525376429</v>
      </c>
      <c r="AX1152" s="8">
        <v>-2.5005368605844751</v>
      </c>
      <c r="AY1152" s="8">
        <v>-3.2964303183044197</v>
      </c>
      <c r="AZ1152" s="8">
        <v>-2.4020580538408165</v>
      </c>
      <c r="BA1152" s="8">
        <v>-2.919953107153785</v>
      </c>
      <c r="BB1152" s="8">
        <v>-2.0844313470891827</v>
      </c>
      <c r="BC1152" s="8">
        <v>-2.8731860254127808</v>
      </c>
      <c r="BD1152" s="8">
        <v>-2.0563375007634925</v>
      </c>
      <c r="BE1152" s="8">
        <v>-3.1724908057308272</v>
      </c>
      <c r="BF1152" s="8">
        <v>-2.3056138313378236</v>
      </c>
      <c r="BG1152" s="8">
        <v>-50</v>
      </c>
      <c r="BH1152" s="8">
        <v>-50</v>
      </c>
      <c r="BI1152" s="8">
        <v>-50</v>
      </c>
      <c r="BJ1152" s="8">
        <v>-50</v>
      </c>
      <c r="BK1152" s="8">
        <v>-50</v>
      </c>
      <c r="BL1152" s="8">
        <v>-50</v>
      </c>
      <c r="BM1152" s="8">
        <v>-50</v>
      </c>
      <c r="BN1152" s="8">
        <v>180.56413972219698</v>
      </c>
      <c r="BO1152" s="8">
        <v>198.0466829911847</v>
      </c>
      <c r="BP1152" s="8">
        <v>209.67881283013557</v>
      </c>
      <c r="BQ1152" s="8">
        <v>201.27167030948576</v>
      </c>
      <c r="BR1152" s="8">
        <v>101.30953766931812</v>
      </c>
      <c r="BS1152" s="8">
        <v>135.97106636234037</v>
      </c>
      <c r="BT1152" s="7" t="s">
        <v>259</v>
      </c>
      <c r="BU1152" s="7" t="s">
        <v>260</v>
      </c>
      <c r="BV1152" s="7">
        <v>11.5</v>
      </c>
      <c r="BW1152" s="7" t="s">
        <v>255</v>
      </c>
      <c r="BX1152" s="9">
        <v>1.6000000238418579</v>
      </c>
      <c r="BY1152" s="7" t="s">
        <v>231</v>
      </c>
      <c r="BZ1152" s="7" t="s">
        <v>214</v>
      </c>
      <c r="CA1152" s="25">
        <v>0</v>
      </c>
      <c r="CB1152" s="25">
        <v>0</v>
      </c>
      <c r="CC1152" s="25">
        <v>0</v>
      </c>
    </row>
    <row r="1153" spans="1:81" x14ac:dyDescent="0.25">
      <c r="A1153" s="7">
        <v>513</v>
      </c>
      <c r="B1153" s="7">
        <v>44657</v>
      </c>
      <c r="C1153" s="7" t="s">
        <v>2293</v>
      </c>
      <c r="D1153" s="7" t="s">
        <v>2293</v>
      </c>
      <c r="E1153" s="7" t="s">
        <v>2293</v>
      </c>
      <c r="F1153" s="7" t="s">
        <v>446</v>
      </c>
      <c r="H1153" s="7" t="s">
        <v>224</v>
      </c>
      <c r="I1153" s="8">
        <v>24.5</v>
      </c>
      <c r="J1153" s="7" t="s">
        <v>214</v>
      </c>
      <c r="K1153" s="8">
        <v>55.034622192382813</v>
      </c>
      <c r="L1153" s="8">
        <v>3.0608999729156494</v>
      </c>
      <c r="M1153" s="7" t="s">
        <v>659</v>
      </c>
      <c r="N1153" s="7" t="s">
        <v>214</v>
      </c>
      <c r="O1153" s="7" t="s">
        <v>214</v>
      </c>
      <c r="P1153" s="7" t="s">
        <v>217</v>
      </c>
      <c r="Q1153" s="7" t="s">
        <v>2294</v>
      </c>
      <c r="R1153" s="7" t="s">
        <v>242</v>
      </c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>
        <v>0.80487829378452258</v>
      </c>
      <c r="AT1153" s="8">
        <v>2.3566727321020178</v>
      </c>
      <c r="AU1153" s="8">
        <v>1.486867922842144</v>
      </c>
      <c r="AV1153" s="8">
        <v>1.7882731214226633</v>
      </c>
      <c r="AW1153" s="8">
        <v>1.5010877729362353</v>
      </c>
      <c r="AX1153" s="8">
        <v>1.9173329798782748</v>
      </c>
      <c r="AY1153" s="8">
        <v>1.6652205206098956</v>
      </c>
      <c r="AZ1153" s="8">
        <v>1.5652642255668634</v>
      </c>
      <c r="BA1153" s="8">
        <v>2.3579092484808704</v>
      </c>
      <c r="BB1153" s="8">
        <v>3.263576737385542</v>
      </c>
      <c r="BC1153" s="8">
        <v>2.3579092484808704</v>
      </c>
      <c r="BD1153" s="8">
        <v>3.263576737385542</v>
      </c>
      <c r="BE1153" s="8">
        <v>1.6956455011890899</v>
      </c>
      <c r="BF1153" s="8">
        <v>2.3591160889568168</v>
      </c>
      <c r="BT1153" s="7" t="s">
        <v>352</v>
      </c>
      <c r="BU1153" s="7" t="s">
        <v>353</v>
      </c>
      <c r="BV1153" s="7">
        <v>3.5</v>
      </c>
      <c r="BW1153" s="7" t="s">
        <v>3132</v>
      </c>
      <c r="BX1153" s="9">
        <v>0</v>
      </c>
      <c r="BY1153" s="7" t="s">
        <v>214</v>
      </c>
      <c r="BZ1153" s="7" t="s">
        <v>214</v>
      </c>
      <c r="CA1153" s="25">
        <v>0</v>
      </c>
      <c r="CB1153" s="25">
        <v>0</v>
      </c>
      <c r="CC1153" s="25">
        <v>0</v>
      </c>
    </row>
    <row r="1154" spans="1:81" x14ac:dyDescent="0.25">
      <c r="A1154" s="7">
        <v>513</v>
      </c>
      <c r="B1154" s="7">
        <v>44657</v>
      </c>
      <c r="C1154" s="7" t="s">
        <v>16924</v>
      </c>
      <c r="D1154" s="7" t="s">
        <v>16924</v>
      </c>
      <c r="E1154" s="7" t="s">
        <v>16924</v>
      </c>
      <c r="F1154" s="7" t="s">
        <v>373</v>
      </c>
      <c r="H1154" s="7" t="s">
        <v>224</v>
      </c>
      <c r="I1154" s="8">
        <v>24.5</v>
      </c>
      <c r="J1154" s="7" t="s">
        <v>214</v>
      </c>
      <c r="K1154" s="8">
        <v>455.11227416992188</v>
      </c>
      <c r="L1154" s="8">
        <v>6.1929998397827148</v>
      </c>
      <c r="M1154" s="7" t="s">
        <v>289</v>
      </c>
      <c r="N1154" s="7" t="s">
        <v>214</v>
      </c>
      <c r="O1154" s="7" t="s">
        <v>290</v>
      </c>
      <c r="P1154" s="7" t="s">
        <v>375</v>
      </c>
      <c r="Q1154" s="7" t="s">
        <v>16925</v>
      </c>
      <c r="R1154" s="7" t="s">
        <v>291</v>
      </c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T1154" s="7" t="s">
        <v>214</v>
      </c>
      <c r="BU1154" s="7" t="s">
        <v>214</v>
      </c>
      <c r="BV1154" s="7">
        <v>14</v>
      </c>
      <c r="BW1154" s="7" t="s">
        <v>287</v>
      </c>
      <c r="BX1154" s="9">
        <v>0</v>
      </c>
      <c r="BY1154" s="7" t="s">
        <v>214</v>
      </c>
      <c r="BZ1154" s="7" t="s">
        <v>214</v>
      </c>
      <c r="CA1154" s="25">
        <v>0</v>
      </c>
      <c r="CB1154" s="25">
        <v>0</v>
      </c>
      <c r="CC1154" s="25">
        <v>0</v>
      </c>
    </row>
    <row r="1155" spans="1:81" x14ac:dyDescent="0.25">
      <c r="A1155" s="7">
        <v>513</v>
      </c>
      <c r="B1155" s="7">
        <v>44657</v>
      </c>
      <c r="C1155" s="7" t="s">
        <v>2295</v>
      </c>
      <c r="D1155" s="7" t="s">
        <v>2296</v>
      </c>
      <c r="E1155" s="7" t="s">
        <v>2296</v>
      </c>
      <c r="F1155" s="7" t="s">
        <v>373</v>
      </c>
      <c r="G1155" s="7">
        <v>2</v>
      </c>
      <c r="H1155" s="7" t="s">
        <v>354</v>
      </c>
      <c r="I1155" s="8">
        <v>7.5</v>
      </c>
      <c r="J1155" s="7" t="s">
        <v>379</v>
      </c>
      <c r="K1155" s="8">
        <v>58.754627227783203</v>
      </c>
      <c r="L1155" s="8">
        <v>6.0196280479431152</v>
      </c>
      <c r="M1155" s="7" t="s">
        <v>659</v>
      </c>
      <c r="N1155" s="7" t="s">
        <v>231</v>
      </c>
      <c r="O1155" s="7" t="s">
        <v>350</v>
      </c>
      <c r="P1155" s="7" t="s">
        <v>217</v>
      </c>
      <c r="Q1155" s="7" t="s">
        <v>2297</v>
      </c>
      <c r="R1155" s="7" t="s">
        <v>242</v>
      </c>
      <c r="T1155" s="8">
        <v>0.52181464433670044</v>
      </c>
      <c r="U1155" s="8">
        <v>0.60517454147338867</v>
      </c>
      <c r="V1155" s="8">
        <v>0.55239218473434448</v>
      </c>
      <c r="W1155" s="8">
        <v>0.46308445930480957</v>
      </c>
      <c r="X1155" s="8">
        <v>0.20259557664394379</v>
      </c>
      <c r="Y1155" s="8">
        <v>0.47039666771888733</v>
      </c>
      <c r="Z1155" s="8">
        <v>0.30288675427436829</v>
      </c>
      <c r="AA1155" s="8">
        <v>0.88424539566040039</v>
      </c>
      <c r="AB1155" s="8">
        <v>0.89554274082183838</v>
      </c>
      <c r="AC1155" s="8">
        <v>0.81735092401504517</v>
      </c>
      <c r="AD1155" s="8">
        <v>0.62450873851776123</v>
      </c>
      <c r="AE1155" s="8">
        <v>0.65508800745010376</v>
      </c>
      <c r="AF1155" s="8">
        <v>0.88741666078567505</v>
      </c>
      <c r="AG1155" s="8">
        <v>0.85845941305160522</v>
      </c>
      <c r="AH1155" s="8">
        <v>1.2156838551163673E-2</v>
      </c>
      <c r="AI1155" s="8">
        <v>7.5792290270328522E-2</v>
      </c>
      <c r="AJ1155" s="8">
        <v>0.13348360359668732</v>
      </c>
      <c r="AK1155" s="8">
        <v>0.10544203221797943</v>
      </c>
      <c r="AL1155" s="8">
        <v>4.9108445644378662E-2</v>
      </c>
      <c r="AM1155" s="8">
        <v>1.4898711815476418E-2</v>
      </c>
      <c r="AN1155" s="8">
        <v>6.1869129538536072E-2</v>
      </c>
      <c r="AO1155" s="8">
        <v>1.8995959311723709E-2</v>
      </c>
      <c r="AP1155" s="8">
        <v>-0.79518669843673706</v>
      </c>
      <c r="AQ1155" s="8"/>
      <c r="AR1155" s="8"/>
      <c r="AS1155" s="7">
        <v>1.3942032601309602</v>
      </c>
      <c r="AT1155" s="7">
        <v>1.4839231142415461</v>
      </c>
      <c r="AU1155" s="7">
        <v>-0.47845506603226834</v>
      </c>
      <c r="AV1155" s="7">
        <v>0.27333489252752147</v>
      </c>
      <c r="AW1155" s="7">
        <v>-0.99760995183400469</v>
      </c>
      <c r="AX1155" s="7">
        <v>-0.3375468959648204</v>
      </c>
      <c r="AY1155" s="7">
        <v>-1.5981391805175422</v>
      </c>
      <c r="AZ1155" s="7">
        <v>-0.9844099778050468</v>
      </c>
      <c r="BA1155" s="7">
        <v>-0.38502947112813513</v>
      </c>
      <c r="BB1155" s="7">
        <v>-0.59054667106690462</v>
      </c>
      <c r="BC1155" s="7">
        <v>-0.38502947112813513</v>
      </c>
      <c r="BD1155" s="7">
        <v>-0.59054667106690462</v>
      </c>
      <c r="BE1155" s="7">
        <v>-0.40834331341818753</v>
      </c>
      <c r="BF1155" s="7">
        <v>-0.12429870152243483</v>
      </c>
      <c r="BG1155" s="7">
        <v>-37.412934908111822</v>
      </c>
      <c r="BH1155" s="7">
        <v>-42.447488458507252</v>
      </c>
      <c r="BI1155" s="7">
        <v>-39.342255891951645</v>
      </c>
      <c r="BJ1155" s="7">
        <v>-50</v>
      </c>
      <c r="BK1155" s="7">
        <v>-50</v>
      </c>
      <c r="BL1155" s="7">
        <v>-50</v>
      </c>
      <c r="BM1155" s="7">
        <v>-44.867113209761783</v>
      </c>
      <c r="BN1155" s="7">
        <v>80.736457668017479</v>
      </c>
      <c r="BO1155" s="7">
        <v>83.69449083913544</v>
      </c>
      <c r="BP1155" s="7">
        <v>81.870023020099964</v>
      </c>
      <c r="BQ1155" s="7">
        <v>96.934806411133195</v>
      </c>
      <c r="BR1155" s="7">
        <v>102.14879331059424</v>
      </c>
      <c r="BS1155" s="7">
        <v>102.14879331059424</v>
      </c>
      <c r="BT1155" s="7" t="s">
        <v>259</v>
      </c>
      <c r="BU1155" s="7" t="s">
        <v>260</v>
      </c>
      <c r="BV1155" s="7">
        <v>7.1666665077209473</v>
      </c>
      <c r="BW1155" s="7" t="s">
        <v>354</v>
      </c>
      <c r="BX1155" s="9">
        <v>1</v>
      </c>
      <c r="BY1155" s="7" t="s">
        <v>231</v>
      </c>
      <c r="BZ1155" s="7" t="s">
        <v>214</v>
      </c>
      <c r="CA1155" s="25">
        <v>0</v>
      </c>
      <c r="CB1155" s="25">
        <v>0</v>
      </c>
      <c r="CC1155" s="25">
        <v>0</v>
      </c>
    </row>
    <row r="1156" spans="1:81" x14ac:dyDescent="0.25">
      <c r="A1156" s="7">
        <v>513</v>
      </c>
      <c r="B1156" s="7">
        <v>44657</v>
      </c>
      <c r="C1156" s="7" t="s">
        <v>2298</v>
      </c>
      <c r="D1156" s="7" t="s">
        <v>2299</v>
      </c>
      <c r="E1156" s="7" t="s">
        <v>2299</v>
      </c>
      <c r="F1156" s="7" t="s">
        <v>212</v>
      </c>
      <c r="G1156" s="7">
        <v>2</v>
      </c>
      <c r="H1156" s="7" t="s">
        <v>213</v>
      </c>
      <c r="I1156" s="8">
        <v>9.5</v>
      </c>
      <c r="J1156" s="7" t="s">
        <v>214</v>
      </c>
      <c r="K1156" s="8">
        <v>150.74375915527344</v>
      </c>
      <c r="L1156" s="8">
        <v>4.6065807342529297</v>
      </c>
      <c r="M1156" s="7" t="s">
        <v>422</v>
      </c>
      <c r="N1156" s="7" t="s">
        <v>231</v>
      </c>
      <c r="O1156" s="7" t="s">
        <v>343</v>
      </c>
      <c r="P1156" s="7" t="s">
        <v>936</v>
      </c>
      <c r="Q1156" s="7" t="s">
        <v>2300</v>
      </c>
      <c r="R1156" s="7" t="s">
        <v>291</v>
      </c>
      <c r="T1156" s="8">
        <v>0.91265100240707397</v>
      </c>
      <c r="U1156" s="8">
        <v>0.91222041845321655</v>
      </c>
      <c r="V1156" s="8">
        <v>0.90942370891571045</v>
      </c>
      <c r="W1156" s="8">
        <v>0.70879638195037842</v>
      </c>
      <c r="X1156" s="8">
        <v>0.50208312273025513</v>
      </c>
      <c r="Y1156" s="8">
        <v>0.88746511936187744</v>
      </c>
      <c r="Z1156" s="8">
        <v>0.74441033601760864</v>
      </c>
      <c r="AA1156" s="8">
        <v>0.94851374626159668</v>
      </c>
      <c r="AB1156" s="8">
        <v>0.95777004957199097</v>
      </c>
      <c r="AC1156" s="8">
        <v>0.97142529487609863</v>
      </c>
      <c r="AD1156" s="8">
        <v>0.85521918535232544</v>
      </c>
      <c r="AE1156" s="8">
        <v>0.81329435110092163</v>
      </c>
      <c r="AF1156" s="8">
        <v>0.93867844343185425</v>
      </c>
      <c r="AG1156" s="8">
        <v>0.85847645998001099</v>
      </c>
      <c r="AH1156" s="8">
        <v>5.5734626948833466E-2</v>
      </c>
      <c r="AI1156" s="8">
        <v>0.60774022340774536</v>
      </c>
      <c r="AJ1156" s="8">
        <v>0.92246848344802856</v>
      </c>
      <c r="AK1156" s="8">
        <v>0.79586052894592285</v>
      </c>
      <c r="AL1156" s="8">
        <v>0.34460526704788208</v>
      </c>
      <c r="AM1156" s="8">
        <v>0.16927734017372131</v>
      </c>
      <c r="AN1156" s="8">
        <v>0.53513765335083008</v>
      </c>
      <c r="AO1156" s="8">
        <v>0.21404141187667847</v>
      </c>
      <c r="AP1156" s="8">
        <v>0.42118659615516663</v>
      </c>
      <c r="AQ1156" s="8"/>
      <c r="AR1156" s="8"/>
      <c r="AS1156" s="8">
        <v>-1.6729002209788009</v>
      </c>
      <c r="AT1156" s="8">
        <v>-1.2569596283645472</v>
      </c>
      <c r="AU1156" s="8">
        <v>-1.2895893847341877</v>
      </c>
      <c r="AV1156" s="8">
        <v>-1.0041000360441741</v>
      </c>
      <c r="AW1156" s="8">
        <v>-0.81885367150324762</v>
      </c>
      <c r="AX1156" s="8">
        <v>-0.24111054278345578</v>
      </c>
      <c r="AY1156" s="8">
        <v>0.144602689459637</v>
      </c>
      <c r="AZ1156" s="8">
        <v>0.31385506134760294</v>
      </c>
      <c r="BA1156" s="8">
        <v>-0.67113241604336205</v>
      </c>
      <c r="BB1156" s="8">
        <v>0.11944940009798281</v>
      </c>
      <c r="BC1156" s="8">
        <v>0.18588855484765954</v>
      </c>
      <c r="BD1156" s="8">
        <v>0.81177742763080374</v>
      </c>
      <c r="BE1156" s="8">
        <v>-0.68699740815871702</v>
      </c>
      <c r="BF1156" s="8">
        <v>-0.20951471968596466</v>
      </c>
      <c r="BG1156" s="7">
        <v>19.90392111467472</v>
      </c>
      <c r="BH1156" s="7">
        <v>22.351870802751648</v>
      </c>
      <c r="BI1156" s="7">
        <v>27.540617753273764</v>
      </c>
      <c r="BJ1156" s="7">
        <v>23.946593171730957</v>
      </c>
      <c r="BK1156" s="7">
        <v>-15.426538577816673</v>
      </c>
      <c r="BL1156" s="7">
        <v>-3.3920347178558923</v>
      </c>
      <c r="BM1156" s="7">
        <v>12.487404924459753</v>
      </c>
      <c r="BN1156" s="7">
        <v>120.73984024771256</v>
      </c>
      <c r="BO1156" s="7">
        <v>117.04970886567561</v>
      </c>
      <c r="BP1156" s="7">
        <v>109.22799665940396</v>
      </c>
      <c r="BQ1156" s="7">
        <v>114.64576441858617</v>
      </c>
      <c r="BR1156" s="7">
        <v>173.99830331501275</v>
      </c>
      <c r="BS1156" s="7">
        <v>155.85703980082138</v>
      </c>
      <c r="BT1156" s="7" t="s">
        <v>476</v>
      </c>
      <c r="BU1156" s="7" t="s">
        <v>477</v>
      </c>
      <c r="BV1156" s="7">
        <v>10</v>
      </c>
      <c r="BW1156" s="7" t="s">
        <v>345</v>
      </c>
      <c r="BX1156" s="9">
        <v>1.5499999523162842</v>
      </c>
      <c r="BY1156" s="7" t="s">
        <v>231</v>
      </c>
      <c r="BZ1156" s="7" t="s">
        <v>214</v>
      </c>
      <c r="CA1156" s="25">
        <v>0</v>
      </c>
      <c r="CB1156" s="25">
        <v>0</v>
      </c>
      <c r="CC1156" s="25">
        <v>1</v>
      </c>
    </row>
    <row r="1157" spans="1:81" x14ac:dyDescent="0.25">
      <c r="A1157" s="7">
        <v>513</v>
      </c>
      <c r="B1157" s="7">
        <v>44657</v>
      </c>
      <c r="C1157" s="7" t="s">
        <v>18475</v>
      </c>
      <c r="D1157" s="7" t="s">
        <v>18475</v>
      </c>
      <c r="E1157" s="7" t="s">
        <v>18475</v>
      </c>
      <c r="F1157" s="7" t="s">
        <v>266</v>
      </c>
      <c r="H1157" s="7" t="s">
        <v>224</v>
      </c>
      <c r="I1157" s="8">
        <v>24.5</v>
      </c>
      <c r="J1157" s="7" t="s">
        <v>214</v>
      </c>
      <c r="K1157" s="8">
        <v>4999.49609375</v>
      </c>
      <c r="L1157" s="8">
        <v>4.479100227355957</v>
      </c>
      <c r="M1157" s="7" t="s">
        <v>429</v>
      </c>
      <c r="N1157" s="7" t="s">
        <v>214</v>
      </c>
      <c r="O1157" s="7" t="s">
        <v>214</v>
      </c>
      <c r="P1157" s="7" t="s">
        <v>269</v>
      </c>
      <c r="Q1157" s="7" t="s">
        <v>18534</v>
      </c>
      <c r="R1157" s="7" t="s">
        <v>286</v>
      </c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T1157" s="7" t="s">
        <v>214</v>
      </c>
      <c r="BU1157" s="7" t="s">
        <v>214</v>
      </c>
      <c r="BV1157" s="7">
        <v>24.5</v>
      </c>
      <c r="BW1157" s="7" t="s">
        <v>224</v>
      </c>
      <c r="BX1157" s="9">
        <v>0</v>
      </c>
      <c r="BY1157" s="7" t="s">
        <v>214</v>
      </c>
      <c r="BZ1157" s="7" t="s">
        <v>214</v>
      </c>
      <c r="CA1157" s="25">
        <v>0</v>
      </c>
      <c r="CB1157" s="25">
        <v>0</v>
      </c>
      <c r="CC1157" s="25">
        <v>0</v>
      </c>
    </row>
    <row r="1158" spans="1:81" x14ac:dyDescent="0.25">
      <c r="A1158" s="7">
        <v>513</v>
      </c>
      <c r="B1158" s="7">
        <v>44657</v>
      </c>
      <c r="C1158" s="7" t="s">
        <v>2301</v>
      </c>
      <c r="D1158" s="7" t="s">
        <v>2302</v>
      </c>
      <c r="E1158" s="7" t="s">
        <v>2302</v>
      </c>
      <c r="F1158" s="7" t="s">
        <v>409</v>
      </c>
      <c r="H1158" s="7" t="s">
        <v>224</v>
      </c>
      <c r="I1158" s="8">
        <v>24.5</v>
      </c>
      <c r="J1158" s="7" t="s">
        <v>214</v>
      </c>
      <c r="K1158" s="8">
        <v>66.817710876464844</v>
      </c>
      <c r="L1158" s="8">
        <v>1.8125</v>
      </c>
      <c r="M1158" s="7" t="s">
        <v>1033</v>
      </c>
      <c r="N1158" s="7" t="s">
        <v>214</v>
      </c>
      <c r="O1158" s="7" t="s">
        <v>358</v>
      </c>
      <c r="P1158" s="7" t="s">
        <v>531</v>
      </c>
      <c r="Q1158" s="7" t="s">
        <v>2303</v>
      </c>
      <c r="R1158" s="7" t="s">
        <v>242</v>
      </c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>
        <v>0.82789060015684379</v>
      </c>
      <c r="AT1158" s="8">
        <v>2.3962442245627629</v>
      </c>
      <c r="AU1158" s="8">
        <v>-1.6795914943317203</v>
      </c>
      <c r="AV1158" s="8">
        <v>-0.95214993141897397</v>
      </c>
      <c r="AW1158" s="8">
        <v>1.5096091530137836</v>
      </c>
      <c r="AX1158" s="8">
        <v>1.9157473707200396</v>
      </c>
      <c r="AY1158" s="8">
        <v>0.90933906978658796</v>
      </c>
      <c r="AZ1158" s="8">
        <v>1.1707482943704939</v>
      </c>
      <c r="BA1158" s="8">
        <v>1.0064653219803508</v>
      </c>
      <c r="BB1158" s="8">
        <v>1.2260853323696808</v>
      </c>
      <c r="BC1158" s="8">
        <v>6.2026672971638275E-2</v>
      </c>
      <c r="BD1158" s="8">
        <v>8.9714257567530181E-2</v>
      </c>
      <c r="BE1158" s="8">
        <v>0.43928988726291407</v>
      </c>
      <c r="BF1158" s="8">
        <v>0.97439825802858893</v>
      </c>
      <c r="BT1158" s="7" t="s">
        <v>214</v>
      </c>
      <c r="BU1158" s="7" t="s">
        <v>214</v>
      </c>
      <c r="BV1158" s="7">
        <v>7.5</v>
      </c>
      <c r="BW1158" s="7" t="s">
        <v>354</v>
      </c>
      <c r="BX1158" s="9">
        <v>0</v>
      </c>
      <c r="BY1158" s="7" t="s">
        <v>214</v>
      </c>
      <c r="BZ1158" s="7" t="s">
        <v>214</v>
      </c>
      <c r="CA1158" s="25">
        <v>0</v>
      </c>
      <c r="CB1158" s="25">
        <v>0</v>
      </c>
      <c r="CC1158" s="25">
        <v>0</v>
      </c>
    </row>
    <row r="1159" spans="1:81" x14ac:dyDescent="0.25">
      <c r="A1159" s="7">
        <v>513</v>
      </c>
      <c r="B1159" s="7">
        <v>44657</v>
      </c>
      <c r="C1159" s="7" t="s">
        <v>17540</v>
      </c>
      <c r="D1159" s="7" t="s">
        <v>17541</v>
      </c>
      <c r="E1159" s="7" t="s">
        <v>17542</v>
      </c>
      <c r="F1159" s="7" t="s">
        <v>373</v>
      </c>
      <c r="G1159" s="7">
        <v>2</v>
      </c>
      <c r="H1159" s="7" t="s">
        <v>255</v>
      </c>
      <c r="I1159" s="8">
        <v>11.5</v>
      </c>
      <c r="J1159" s="7" t="s">
        <v>214</v>
      </c>
      <c r="K1159" s="8">
        <v>179.70372009277344</v>
      </c>
      <c r="L1159" s="8">
        <v>9.3470001220703125</v>
      </c>
      <c r="M1159" s="7" t="s">
        <v>239</v>
      </c>
      <c r="N1159" s="7" t="s">
        <v>231</v>
      </c>
      <c r="O1159" s="7" t="s">
        <v>214</v>
      </c>
      <c r="P1159" s="7" t="s">
        <v>527</v>
      </c>
      <c r="Q1159" s="7" t="s">
        <v>17543</v>
      </c>
      <c r="R1159" s="7" t="s">
        <v>242</v>
      </c>
      <c r="T1159" s="8">
        <v>0.67985516786575317</v>
      </c>
      <c r="U1159" s="8">
        <v>0.71157872676849365</v>
      </c>
      <c r="V1159" s="8">
        <v>0.62359565496444702</v>
      </c>
      <c r="W1159" s="8">
        <v>0.59073126316070557</v>
      </c>
      <c r="X1159" s="8">
        <v>0.2670326828956604</v>
      </c>
      <c r="Y1159" s="8">
        <v>0.67248243093490601</v>
      </c>
      <c r="Z1159" s="8">
        <v>0.63630330562591553</v>
      </c>
      <c r="AA1159" s="8">
        <v>0.45877856016159058</v>
      </c>
      <c r="AB1159" s="8">
        <v>0.48866260051727295</v>
      </c>
      <c r="AC1159" s="8">
        <v>0.4985278844833374</v>
      </c>
      <c r="AD1159" s="8">
        <v>0.47405216097831726</v>
      </c>
      <c r="AE1159" s="8">
        <v>0.65009510517120361</v>
      </c>
      <c r="AF1159" s="8">
        <v>0.54511076211929321</v>
      </c>
      <c r="AG1159" s="8">
        <v>0.66537392139434814</v>
      </c>
      <c r="AH1159" s="8">
        <v>7.0357926189899445E-2</v>
      </c>
      <c r="AI1159" s="8">
        <v>0.57150179147720337</v>
      </c>
      <c r="AJ1159" s="8">
        <v>0.90836966037750244</v>
      </c>
      <c r="AK1159" s="8">
        <v>0.68890881538391113</v>
      </c>
      <c r="AL1159" s="8">
        <v>0.36255869269371033</v>
      </c>
      <c r="AM1159" s="8">
        <v>0.11365160346031189</v>
      </c>
      <c r="AN1159" s="8">
        <v>0.51189762353897095</v>
      </c>
      <c r="AO1159" s="8">
        <v>0.230960413813591</v>
      </c>
      <c r="AP1159" s="8">
        <v>0.14680835604667664</v>
      </c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>
        <v>-0.47879900815595139</v>
      </c>
      <c r="BH1159" s="8">
        <v>-0.98039282948770567</v>
      </c>
      <c r="BI1159" s="8">
        <v>-16.680285039111745</v>
      </c>
      <c r="BJ1159" s="8">
        <v>8.0359928388787569</v>
      </c>
      <c r="BK1159" s="8">
        <v>-8.7670238626490917</v>
      </c>
      <c r="BL1159" s="8">
        <v>-0.21554392930073549</v>
      </c>
      <c r="BM1159" s="8">
        <v>-3.1810086383044118</v>
      </c>
      <c r="BN1159" s="8">
        <v>180.56413972219698</v>
      </c>
      <c r="BO1159" s="8">
        <v>181.46552247888565</v>
      </c>
      <c r="BP1159" s="8">
        <v>209.67881283013557</v>
      </c>
      <c r="BQ1159" s="8">
        <v>165.26274201491944</v>
      </c>
      <c r="BR1159" s="8">
        <v>195.45838811537502</v>
      </c>
      <c r="BS1159" s="8">
        <v>180.091060552161</v>
      </c>
      <c r="BT1159" s="7" t="s">
        <v>259</v>
      </c>
      <c r="BU1159" s="7" t="s">
        <v>260</v>
      </c>
      <c r="BV1159" s="7">
        <v>11.5</v>
      </c>
      <c r="BW1159" s="7" t="s">
        <v>255</v>
      </c>
      <c r="BX1159" s="9">
        <v>2</v>
      </c>
      <c r="BY1159" s="7" t="s">
        <v>231</v>
      </c>
      <c r="BZ1159" s="7" t="s">
        <v>214</v>
      </c>
      <c r="CA1159" s="25">
        <v>0</v>
      </c>
      <c r="CB1159" s="25">
        <v>0</v>
      </c>
      <c r="CC1159" s="25">
        <v>0</v>
      </c>
    </row>
    <row r="1160" spans="1:81" x14ac:dyDescent="0.25">
      <c r="A1160" s="7">
        <v>513</v>
      </c>
      <c r="B1160" s="7">
        <v>44657</v>
      </c>
      <c r="C1160" s="7" t="s">
        <v>2304</v>
      </c>
      <c r="D1160" s="7" t="s">
        <v>2305</v>
      </c>
      <c r="E1160" s="7" t="s">
        <v>2306</v>
      </c>
      <c r="F1160" s="7" t="s">
        <v>360</v>
      </c>
      <c r="G1160" s="7">
        <v>2</v>
      </c>
      <c r="H1160" s="7" t="s">
        <v>226</v>
      </c>
      <c r="I1160" s="8">
        <v>15.5</v>
      </c>
      <c r="J1160" s="7" t="s">
        <v>214</v>
      </c>
      <c r="K1160" s="8">
        <v>5317.73583984375</v>
      </c>
      <c r="L1160" s="8">
        <v>2.912315845489502</v>
      </c>
      <c r="M1160" s="7" t="s">
        <v>349</v>
      </c>
      <c r="N1160" s="7" t="s">
        <v>231</v>
      </c>
      <c r="O1160" s="7" t="s">
        <v>434</v>
      </c>
      <c r="P1160" s="7" t="s">
        <v>469</v>
      </c>
      <c r="Q1160" s="7" t="s">
        <v>2307</v>
      </c>
      <c r="R1160" s="7" t="s">
        <v>242</v>
      </c>
      <c r="T1160" s="8">
        <v>0.57830953598022461</v>
      </c>
      <c r="U1160" s="8">
        <v>0.59726226329803467</v>
      </c>
      <c r="V1160" s="8">
        <v>0.54611766338348389</v>
      </c>
      <c r="W1160" s="8">
        <v>0.57285898923873901</v>
      </c>
      <c r="X1160" s="8">
        <v>3.7727111484855413E-3</v>
      </c>
      <c r="Y1160" s="8">
        <v>0.44388356804847717</v>
      </c>
      <c r="Z1160" s="8">
        <v>0.36774161458015442</v>
      </c>
      <c r="AA1160" s="8">
        <v>0.69208657741546631</v>
      </c>
      <c r="AB1160" s="8">
        <v>0.67428898811340332</v>
      </c>
      <c r="AC1160" s="8">
        <v>0.72639340162277222</v>
      </c>
      <c r="AD1160" s="8">
        <v>0.82988017797470093</v>
      </c>
      <c r="AE1160" s="8">
        <v>0.69952952861785889</v>
      </c>
      <c r="AF1160" s="8">
        <v>0.68439179658889771</v>
      </c>
      <c r="AG1160" s="8">
        <v>0.64449459314346313</v>
      </c>
      <c r="AH1160" s="8">
        <v>2.639667272567749</v>
      </c>
      <c r="AI1160" s="8">
        <v>18.238859176635742</v>
      </c>
      <c r="AJ1160" s="8">
        <v>28.604930877685547</v>
      </c>
      <c r="AK1160" s="8">
        <v>22.635028839111328</v>
      </c>
      <c r="AL1160" s="8">
        <v>13.190834999084473</v>
      </c>
      <c r="AM1160" s="8">
        <v>6.0242205858230591E-2</v>
      </c>
      <c r="AN1160" s="8">
        <v>12.676734924316406</v>
      </c>
      <c r="AO1160" s="8">
        <v>5.0078611373901367</v>
      </c>
      <c r="AP1160" s="8">
        <v>3.2492616176605225</v>
      </c>
      <c r="AQ1160" s="8"/>
      <c r="AR1160" s="8"/>
      <c r="AS1160" s="8">
        <v>1.6489872325449677</v>
      </c>
      <c r="AT1160" s="8">
        <v>0.91659457995672711</v>
      </c>
      <c r="AU1160" s="8">
        <v>1.8522125696158764</v>
      </c>
      <c r="AV1160" s="8">
        <v>1.0883502827199139</v>
      </c>
      <c r="AW1160" s="8">
        <v>1.6551978700464336</v>
      </c>
      <c r="AX1160" s="8">
        <v>0.92227814101081274</v>
      </c>
      <c r="AY1160" s="8">
        <v>1.9207076126099298</v>
      </c>
      <c r="AZ1160" s="8">
        <v>1.146188145636188</v>
      </c>
      <c r="BA1160" s="8">
        <v>1.869005603856098</v>
      </c>
      <c r="BB1160" s="8">
        <v>1.1101963445917251</v>
      </c>
      <c r="BC1160" s="8">
        <v>1.9774546065096574</v>
      </c>
      <c r="BD1160" s="8">
        <v>1.2024917928737124</v>
      </c>
      <c r="BE1160" s="8">
        <v>1.8205942491971605</v>
      </c>
      <c r="BF1160" s="8">
        <v>1.0643498811315133</v>
      </c>
      <c r="BG1160" s="7">
        <v>92.406070593072783</v>
      </c>
      <c r="BH1160" s="7">
        <v>62.881877712913528</v>
      </c>
      <c r="BI1160" s="7">
        <v>89.901487073025365</v>
      </c>
      <c r="BJ1160" s="7">
        <v>53.246571422115629</v>
      </c>
      <c r="BK1160" s="7">
        <v>69.633345678337548</v>
      </c>
      <c r="BL1160" s="7">
        <v>36.746609111641796</v>
      </c>
      <c r="BM1160" s="7">
        <v>67.4693269318511</v>
      </c>
      <c r="BN1160" s="7">
        <v>403.82510572460268</v>
      </c>
      <c r="BO1160" s="7">
        <v>1973.843691937428</v>
      </c>
      <c r="BP1160" s="7">
        <v>537.01224120898439</v>
      </c>
      <c r="BQ1160" s="7">
        <v>2486.2238278419072</v>
      </c>
      <c r="BR1160" s="7">
        <v>1614.8184602245053</v>
      </c>
      <c r="BS1160" s="7">
        <v>3363.648237186685</v>
      </c>
      <c r="BT1160" s="7" t="s">
        <v>399</v>
      </c>
      <c r="BU1160" s="7" t="s">
        <v>400</v>
      </c>
      <c r="BV1160" s="7">
        <v>20.5</v>
      </c>
      <c r="BW1160" s="7" t="s">
        <v>299</v>
      </c>
      <c r="BX1160" s="9">
        <v>1.8500000238418579</v>
      </c>
      <c r="BY1160" s="7" t="s">
        <v>231</v>
      </c>
      <c r="BZ1160" s="7" t="s">
        <v>214</v>
      </c>
      <c r="CA1160" s="25">
        <v>0</v>
      </c>
      <c r="CB1160" s="25">
        <v>0</v>
      </c>
      <c r="CC1160" s="25">
        <v>0</v>
      </c>
    </row>
    <row r="1161" spans="1:81" x14ac:dyDescent="0.25">
      <c r="A1161" s="7">
        <v>513</v>
      </c>
      <c r="B1161" s="7">
        <v>44657</v>
      </c>
      <c r="C1161" s="7" t="s">
        <v>2308</v>
      </c>
      <c r="D1161" s="7" t="s">
        <v>2308</v>
      </c>
      <c r="E1161" s="7" t="s">
        <v>2308</v>
      </c>
      <c r="F1161" s="7" t="s">
        <v>212</v>
      </c>
      <c r="H1161" s="7" t="s">
        <v>224</v>
      </c>
      <c r="I1161" s="8">
        <v>24.5</v>
      </c>
      <c r="J1161" s="7" t="s">
        <v>214</v>
      </c>
      <c r="K1161" s="8">
        <v>354.26837158203125</v>
      </c>
      <c r="L1161" s="8">
        <v>3.9753386974334717</v>
      </c>
      <c r="M1161" s="7" t="s">
        <v>361</v>
      </c>
      <c r="N1161" s="7" t="s">
        <v>214</v>
      </c>
      <c r="O1161" s="7" t="s">
        <v>214</v>
      </c>
      <c r="P1161" s="7" t="s">
        <v>249</v>
      </c>
      <c r="Q1161" s="7" t="s">
        <v>2309</v>
      </c>
      <c r="R1161" s="7" t="s">
        <v>242</v>
      </c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T1161" s="7" t="s">
        <v>214</v>
      </c>
      <c r="BU1161" s="7" t="s">
        <v>214</v>
      </c>
      <c r="BV1161" s="7">
        <v>24.5</v>
      </c>
      <c r="BW1161" s="7" t="s">
        <v>224</v>
      </c>
      <c r="BX1161" s="9">
        <v>0</v>
      </c>
      <c r="BY1161" s="7" t="s">
        <v>214</v>
      </c>
      <c r="BZ1161" s="7" t="s">
        <v>214</v>
      </c>
      <c r="CA1161" s="25">
        <v>0</v>
      </c>
      <c r="CB1161" s="25">
        <v>0</v>
      </c>
      <c r="CC1161" s="25">
        <v>0</v>
      </c>
    </row>
    <row r="1162" spans="1:81" x14ac:dyDescent="0.25">
      <c r="A1162" s="7">
        <v>513</v>
      </c>
      <c r="B1162" s="7">
        <v>44657</v>
      </c>
      <c r="C1162" s="7" t="s">
        <v>2310</v>
      </c>
      <c r="D1162" s="7" t="s">
        <v>2311</v>
      </c>
      <c r="E1162" s="7" t="s">
        <v>2311</v>
      </c>
      <c r="F1162" s="7" t="s">
        <v>360</v>
      </c>
      <c r="G1162" s="7">
        <v>1</v>
      </c>
      <c r="H1162" s="7" t="s">
        <v>402</v>
      </c>
      <c r="I1162" s="8">
        <v>6.5</v>
      </c>
      <c r="J1162" s="7" t="s">
        <v>214</v>
      </c>
      <c r="K1162" s="8">
        <v>96.851699829101563</v>
      </c>
      <c r="L1162" s="8">
        <v>7.4150919914245605</v>
      </c>
      <c r="M1162" s="7" t="s">
        <v>361</v>
      </c>
      <c r="N1162" s="7" t="s">
        <v>231</v>
      </c>
      <c r="O1162" s="7" t="s">
        <v>350</v>
      </c>
      <c r="P1162" s="7" t="s">
        <v>469</v>
      </c>
      <c r="Q1162" s="7" t="s">
        <v>2312</v>
      </c>
      <c r="R1162" s="7" t="s">
        <v>242</v>
      </c>
      <c r="T1162" s="8">
        <v>0.60860955715179443</v>
      </c>
      <c r="U1162" s="8">
        <v>0.73768198490142822</v>
      </c>
      <c r="V1162" s="8">
        <v>0.58554702997207642</v>
      </c>
      <c r="W1162" s="8">
        <v>0.54533737897872925</v>
      </c>
      <c r="X1162" s="8">
        <v>5.72194904088974E-2</v>
      </c>
      <c r="Y1162" s="8">
        <v>0.49748268723487854</v>
      </c>
      <c r="Z1162" s="8">
        <v>0.37538892030715942</v>
      </c>
      <c r="AA1162" s="8">
        <v>0.90456628799438477</v>
      </c>
      <c r="AB1162" s="8">
        <v>0.94970852136611938</v>
      </c>
      <c r="AC1162" s="8">
        <v>0.87041473388671875</v>
      </c>
      <c r="AD1162" s="8">
        <v>0.62827497720718384</v>
      </c>
      <c r="AE1162" s="8">
        <v>0.55912923812866211</v>
      </c>
      <c r="AF1162" s="8">
        <v>0.891288161277771</v>
      </c>
      <c r="AG1162" s="8">
        <v>0.84874284267425537</v>
      </c>
      <c r="AH1162" s="8">
        <v>1.7213473096489906E-2</v>
      </c>
      <c r="AI1162" s="8">
        <v>0.12516860663890839</v>
      </c>
      <c r="AJ1162" s="8">
        <v>0.23039038479328156</v>
      </c>
      <c r="AK1162" s="8">
        <v>0.1582617312669754</v>
      </c>
      <c r="AL1162" s="8">
        <v>8.188590407371521E-2</v>
      </c>
      <c r="AM1162" s="8">
        <v>5.9581389650702477E-3</v>
      </c>
      <c r="AN1162" s="8">
        <v>9.2647910118103027E-2</v>
      </c>
      <c r="AO1162" s="8">
        <v>3.333575651049614E-2</v>
      </c>
      <c r="AP1162" s="8">
        <v>-0.12132729589939117</v>
      </c>
      <c r="AQ1162" s="8"/>
      <c r="AR1162" s="8"/>
      <c r="AS1162" s="8">
        <v>0.41636181500567149</v>
      </c>
      <c r="AT1162" s="8">
        <v>0.13460228129457727</v>
      </c>
      <c r="AU1162" s="8">
        <v>1.1769280827046413</v>
      </c>
      <c r="AV1162" s="8">
        <v>0.4803623270134878</v>
      </c>
      <c r="AW1162" s="8">
        <v>-0.90177285333744528</v>
      </c>
      <c r="AX1162" s="8">
        <v>-0.89613454945188964</v>
      </c>
      <c r="AY1162" s="8">
        <v>1.0767807614610208</v>
      </c>
      <c r="AZ1162" s="8">
        <v>0.38073886746185209</v>
      </c>
      <c r="BA1162" s="8">
        <v>-2.3100481289265935</v>
      </c>
      <c r="BB1162" s="8">
        <v>-1.8090609894522953</v>
      </c>
      <c r="BC1162" s="8">
        <v>0.90930643186528604</v>
      </c>
      <c r="BD1162" s="8">
        <v>0.22698330318128557</v>
      </c>
      <c r="BE1162" s="8">
        <v>6.1259351462096767E-2</v>
      </c>
      <c r="BF1162" s="8">
        <v>-0.24708479332549704</v>
      </c>
      <c r="BG1162" s="8">
        <v>31.833343905679246</v>
      </c>
      <c r="BH1162" s="8">
        <v>70.086140792378202</v>
      </c>
      <c r="BI1162" s="8">
        <v>33.179417686453363</v>
      </c>
      <c r="BJ1162" s="8">
        <v>57.598574746452648</v>
      </c>
      <c r="BK1162" s="8">
        <v>10.721332511307203</v>
      </c>
      <c r="BL1162" s="8">
        <v>30.666661089181911</v>
      </c>
      <c r="BM1162" s="8">
        <v>39.014245121908765</v>
      </c>
      <c r="BN1162" s="8">
        <v>66.020565144007506</v>
      </c>
      <c r="BO1162" s="8">
        <v>28.972081127065916</v>
      </c>
      <c r="BP1162" s="8">
        <v>64.716869806373921</v>
      </c>
      <c r="BQ1162" s="8">
        <v>41.066501109826554</v>
      </c>
      <c r="BR1162" s="8">
        <v>86.467907047570435</v>
      </c>
      <c r="BS1162" s="8">
        <v>67.150517283399211</v>
      </c>
      <c r="BT1162" s="7" t="s">
        <v>399</v>
      </c>
      <c r="BU1162" s="7" t="s">
        <v>400</v>
      </c>
      <c r="BV1162" s="7">
        <v>6.8333334922790527</v>
      </c>
      <c r="BW1162" s="7" t="s">
        <v>402</v>
      </c>
      <c r="BX1162" s="9">
        <v>1.6499999761581421</v>
      </c>
      <c r="BY1162" s="7" t="s">
        <v>231</v>
      </c>
      <c r="BZ1162" s="7" t="s">
        <v>214</v>
      </c>
      <c r="CA1162" s="25">
        <v>0</v>
      </c>
      <c r="CB1162" s="25">
        <v>0</v>
      </c>
      <c r="CC1162" s="25">
        <v>0</v>
      </c>
    </row>
    <row r="1163" spans="1:81" x14ac:dyDescent="0.25">
      <c r="A1163" s="7">
        <v>513</v>
      </c>
      <c r="B1163" s="7">
        <v>44657</v>
      </c>
      <c r="C1163" s="7" t="s">
        <v>2313</v>
      </c>
      <c r="D1163" s="7" t="s">
        <v>2313</v>
      </c>
      <c r="E1163" s="7" t="s">
        <v>2313</v>
      </c>
      <c r="F1163" s="7" t="s">
        <v>446</v>
      </c>
      <c r="G1163" s="7">
        <v>2</v>
      </c>
      <c r="H1163" s="7" t="s">
        <v>213</v>
      </c>
      <c r="I1163" s="8">
        <v>9.5</v>
      </c>
      <c r="J1163" s="7" t="s">
        <v>214</v>
      </c>
      <c r="K1163" s="8">
        <v>225.31175231933594</v>
      </c>
      <c r="L1163" s="8">
        <v>0.79670000076293945</v>
      </c>
      <c r="M1163" s="7" t="s">
        <v>349</v>
      </c>
      <c r="N1163" s="7" t="s">
        <v>231</v>
      </c>
      <c r="O1163" s="7" t="s">
        <v>343</v>
      </c>
      <c r="P1163" s="7" t="s">
        <v>375</v>
      </c>
      <c r="Q1163" s="7" t="s">
        <v>2314</v>
      </c>
      <c r="R1163" s="7" t="s">
        <v>242</v>
      </c>
      <c r="T1163" s="8">
        <v>0.49746495485305786</v>
      </c>
      <c r="U1163" s="8">
        <v>0.50587129592895508</v>
      </c>
      <c r="V1163" s="8">
        <v>0.50217640399932861</v>
      </c>
      <c r="W1163" s="8">
        <v>0.36456194519996643</v>
      </c>
      <c r="X1163" s="8">
        <v>0.3457624614238739</v>
      </c>
      <c r="Y1163" s="8">
        <v>0.57096904516220093</v>
      </c>
      <c r="Z1163" s="8">
        <v>0.41475197672843933</v>
      </c>
      <c r="AA1163" s="8">
        <v>0.84616547822952271</v>
      </c>
      <c r="AB1163" s="8">
        <v>0.89887881278991699</v>
      </c>
      <c r="AC1163" s="8">
        <v>0.86787182092666626</v>
      </c>
      <c r="AD1163" s="8">
        <v>0.4633018970489502</v>
      </c>
      <c r="AE1163" s="8">
        <v>0.66686350107192993</v>
      </c>
      <c r="AF1163" s="8">
        <v>0.84281176328659058</v>
      </c>
      <c r="AG1163" s="8">
        <v>0.86959725618362427</v>
      </c>
      <c r="AH1163" s="8">
        <v>3.4189201891422272E-2</v>
      </c>
      <c r="AI1163" s="8">
        <v>0.20320743322372437</v>
      </c>
      <c r="AJ1163" s="8">
        <v>0.31380191445350647</v>
      </c>
      <c r="AK1163" s="8">
        <v>0.26958200335502625</v>
      </c>
      <c r="AL1163" s="8">
        <v>0.10872655361890793</v>
      </c>
      <c r="AM1163" s="8">
        <v>7.1509696543216705E-2</v>
      </c>
      <c r="AN1163" s="8">
        <v>0.21119841933250427</v>
      </c>
      <c r="AO1163" s="8">
        <v>7.3153942823410034E-2</v>
      </c>
      <c r="AP1163" s="8">
        <v>-0.14368043839931488</v>
      </c>
      <c r="AQ1163" s="8"/>
      <c r="AR1163" s="8"/>
      <c r="AS1163" s="8">
        <v>3.7636739380518476</v>
      </c>
      <c r="AT1163" s="8">
        <v>3.2966541831932257</v>
      </c>
      <c r="AU1163" s="8">
        <v>3.2151234672437874</v>
      </c>
      <c r="AV1163" s="8">
        <v>2.956036912507801</v>
      </c>
      <c r="AW1163" s="8">
        <v>3.0590106126879903</v>
      </c>
      <c r="AX1163" s="8">
        <v>3.1905418284345419</v>
      </c>
      <c r="AY1163" s="8">
        <v>2.6717526037612211</v>
      </c>
      <c r="AZ1163" s="8">
        <v>2.9869201796739993</v>
      </c>
      <c r="BA1163" s="8">
        <v>2.9065430231101952</v>
      </c>
      <c r="BB1163" s="8">
        <v>3.6616126944705027</v>
      </c>
      <c r="BC1163" s="8">
        <v>1.7143299617983596</v>
      </c>
      <c r="BD1163" s="8">
        <v>2.2955486183780507</v>
      </c>
      <c r="BE1163" s="8">
        <v>2.8884056011089001</v>
      </c>
      <c r="BF1163" s="8">
        <v>3.0645524027763535</v>
      </c>
      <c r="BG1163" s="8">
        <v>46.412098346034284</v>
      </c>
      <c r="BH1163" s="8">
        <v>42.074364389076251</v>
      </c>
      <c r="BI1163" s="8">
        <v>41.849174331574467</v>
      </c>
      <c r="BJ1163" s="8">
        <v>31.674288499769993</v>
      </c>
      <c r="BK1163" s="8">
        <v>30.947090774273384</v>
      </c>
      <c r="BL1163" s="8">
        <v>21.081415317324247</v>
      </c>
      <c r="BM1163" s="8">
        <v>35.673071943008772</v>
      </c>
      <c r="BN1163" s="8">
        <v>120.73984024771256</v>
      </c>
      <c r="BO1163" s="8">
        <v>130.51326463708557</v>
      </c>
      <c r="BP1163" s="8">
        <v>131.02064430169176</v>
      </c>
      <c r="BQ1163" s="8">
        <v>153.94585786582226</v>
      </c>
      <c r="BR1163" s="8">
        <v>155.58431980396503</v>
      </c>
      <c r="BS1163" s="8">
        <v>177.81284605415578</v>
      </c>
      <c r="BT1163" s="7" t="s">
        <v>399</v>
      </c>
      <c r="BU1163" s="7" t="s">
        <v>400</v>
      </c>
      <c r="BV1163" s="7">
        <v>9.5</v>
      </c>
      <c r="BW1163" s="7" t="s">
        <v>213</v>
      </c>
      <c r="BX1163" s="9">
        <v>2</v>
      </c>
      <c r="BY1163" s="7" t="s">
        <v>231</v>
      </c>
      <c r="BZ1163" s="7" t="s">
        <v>214</v>
      </c>
      <c r="CA1163" s="25">
        <v>0</v>
      </c>
      <c r="CB1163" s="25">
        <v>0</v>
      </c>
      <c r="CC1163" s="25">
        <v>0</v>
      </c>
    </row>
    <row r="1164" spans="1:81" x14ac:dyDescent="0.25">
      <c r="A1164" s="7">
        <v>513</v>
      </c>
      <c r="B1164" s="7">
        <v>44657</v>
      </c>
      <c r="C1164" s="7" t="s">
        <v>2315</v>
      </c>
      <c r="D1164" s="7" t="s">
        <v>2315</v>
      </c>
      <c r="E1164" s="7" t="s">
        <v>2315</v>
      </c>
      <c r="F1164" s="7" t="s">
        <v>212</v>
      </c>
      <c r="H1164" s="7" t="s">
        <v>224</v>
      </c>
      <c r="I1164" s="8">
        <v>24.5</v>
      </c>
      <c r="J1164" s="7" t="s">
        <v>214</v>
      </c>
      <c r="K1164" s="8">
        <v>275.68096923828125</v>
      </c>
      <c r="L1164" s="8">
        <v>4.0356001853942871</v>
      </c>
      <c r="M1164" s="7" t="s">
        <v>349</v>
      </c>
      <c r="N1164" s="7" t="s">
        <v>214</v>
      </c>
      <c r="O1164" s="7" t="s">
        <v>374</v>
      </c>
      <c r="P1164" s="7" t="s">
        <v>393</v>
      </c>
      <c r="Q1164" s="7" t="s">
        <v>2316</v>
      </c>
      <c r="R1164" s="7" t="s">
        <v>242</v>
      </c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>
        <v>0.68148598310573205</v>
      </c>
      <c r="AT1164" s="8">
        <v>2.1706658482625079</v>
      </c>
      <c r="AU1164" s="8">
        <v>9.6038316397816459E-2</v>
      </c>
      <c r="AV1164" s="8">
        <v>1.6477850428350449</v>
      </c>
      <c r="AW1164" s="8">
        <v>1.4628800366099479</v>
      </c>
      <c r="AX1164" s="8">
        <v>1.8983510189682009</v>
      </c>
      <c r="AY1164" s="8">
        <v>0.80980573447963089</v>
      </c>
      <c r="AZ1164" s="8">
        <v>1.4089789326579536</v>
      </c>
      <c r="BA1164" s="8">
        <v>-0.44136747060060944</v>
      </c>
      <c r="BB1164" s="8">
        <v>0.25606698333695022</v>
      </c>
      <c r="BC1164" s="8">
        <v>0.13993171788292305</v>
      </c>
      <c r="BD1164" s="8">
        <v>0.75582670116767636</v>
      </c>
      <c r="BE1164" s="8">
        <v>0.45812905297924017</v>
      </c>
      <c r="BF1164" s="8">
        <v>1.3562790878713891</v>
      </c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7" t="s">
        <v>352</v>
      </c>
      <c r="BU1164" s="7" t="s">
        <v>353</v>
      </c>
      <c r="BV1164" s="7">
        <v>10</v>
      </c>
      <c r="BW1164" s="7" t="s">
        <v>345</v>
      </c>
      <c r="BX1164" s="9">
        <v>0</v>
      </c>
      <c r="BY1164" s="7" t="s">
        <v>214</v>
      </c>
      <c r="BZ1164" s="7" t="s">
        <v>214</v>
      </c>
      <c r="CA1164" s="25">
        <v>0</v>
      </c>
      <c r="CB1164" s="25">
        <v>0</v>
      </c>
      <c r="CC1164" s="25">
        <v>0</v>
      </c>
    </row>
    <row r="1165" spans="1:81" x14ac:dyDescent="0.25">
      <c r="A1165" s="7">
        <v>513</v>
      </c>
      <c r="B1165" s="7">
        <v>44657</v>
      </c>
      <c r="C1165" s="7" t="s">
        <v>2318</v>
      </c>
      <c r="D1165" s="7" t="s">
        <v>2318</v>
      </c>
      <c r="E1165" s="7" t="s">
        <v>2319</v>
      </c>
      <c r="F1165" s="7" t="s">
        <v>331</v>
      </c>
      <c r="H1165" s="7" t="s">
        <v>783</v>
      </c>
      <c r="I1165" s="8">
        <v>23.5</v>
      </c>
      <c r="J1165" s="7" t="s">
        <v>214</v>
      </c>
      <c r="K1165" s="8">
        <v>1496.0909423828125</v>
      </c>
      <c r="L1165" s="8">
        <v>4.5539002418518066</v>
      </c>
      <c r="M1165" s="7" t="s">
        <v>2320</v>
      </c>
      <c r="N1165" s="7" t="s">
        <v>295</v>
      </c>
      <c r="O1165" s="7" t="s">
        <v>301</v>
      </c>
      <c r="P1165" s="7" t="s">
        <v>481</v>
      </c>
      <c r="Q1165" s="7" t="s">
        <v>2321</v>
      </c>
      <c r="R1165" s="7" t="s">
        <v>291</v>
      </c>
      <c r="S1165" s="7">
        <v>3</v>
      </c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7">
        <v>-0.30901629074657322</v>
      </c>
      <c r="AT1165" s="7">
        <v>1.066621661451274</v>
      </c>
      <c r="AU1165" s="7">
        <v>-2.0855186049638403</v>
      </c>
      <c r="AV1165" s="7">
        <v>-1.7463283345609339</v>
      </c>
      <c r="AW1165" s="7">
        <v>-0.41454402738039398</v>
      </c>
      <c r="AX1165" s="7">
        <v>1.0020945902814002</v>
      </c>
      <c r="AY1165" s="7">
        <v>-0.91326874782804346</v>
      </c>
      <c r="AZ1165" s="7">
        <v>0.15292060878020527</v>
      </c>
      <c r="BA1165" s="7">
        <v>-0.41454402738039398</v>
      </c>
      <c r="BB1165" s="7">
        <v>1.0020945902814002</v>
      </c>
      <c r="BC1165" s="7">
        <v>-0.91326874782804346</v>
      </c>
      <c r="BD1165" s="7">
        <v>0.15292060878020527</v>
      </c>
      <c r="BE1165" s="7">
        <v>-0.84169340768788148</v>
      </c>
      <c r="BF1165" s="7">
        <v>0.27172062083559184</v>
      </c>
      <c r="BG1165" s="8">
        <v>-35.007826794472194</v>
      </c>
      <c r="BH1165" s="8">
        <v>-50</v>
      </c>
      <c r="BI1165" s="8">
        <v>-23.878084342249572</v>
      </c>
      <c r="BJ1165" s="8">
        <v>-32.301074065770074</v>
      </c>
      <c r="BK1165" s="8">
        <v>-23.878084342249572</v>
      </c>
      <c r="BL1165" s="8">
        <v>-32.301074065770074</v>
      </c>
      <c r="BM1165" s="8">
        <v>-32.894357268418581</v>
      </c>
      <c r="BN1165" s="8">
        <v>2019.8398681799742</v>
      </c>
      <c r="BO1165" s="8">
        <v>3532.2006718225866</v>
      </c>
      <c r="BP1165" s="8">
        <v>1853.3287994417369</v>
      </c>
      <c r="BQ1165" s="8">
        <v>1979.3443857731622</v>
      </c>
      <c r="BR1165" s="8">
        <v>1853.3287994417369</v>
      </c>
      <c r="BS1165" s="8">
        <v>1979.3443857731622</v>
      </c>
      <c r="BT1165" s="7" t="s">
        <v>338</v>
      </c>
      <c r="BU1165" s="7" t="s">
        <v>339</v>
      </c>
      <c r="BV1165" s="7">
        <v>20</v>
      </c>
      <c r="BW1165" s="7" t="s">
        <v>299</v>
      </c>
      <c r="BX1165" s="9">
        <v>2.4000000953674316</v>
      </c>
      <c r="BY1165" s="7" t="s">
        <v>295</v>
      </c>
      <c r="BZ1165" s="7" t="s">
        <v>214</v>
      </c>
      <c r="CA1165" s="25">
        <v>0</v>
      </c>
      <c r="CB1165" s="25">
        <v>0</v>
      </c>
      <c r="CC1165" s="25">
        <v>0</v>
      </c>
    </row>
    <row r="1166" spans="1:81" x14ac:dyDescent="0.25">
      <c r="A1166" s="7">
        <v>513</v>
      </c>
      <c r="B1166" s="7">
        <v>44657</v>
      </c>
      <c r="C1166" s="7" t="s">
        <v>2322</v>
      </c>
      <c r="D1166" s="7" t="s">
        <v>2323</v>
      </c>
      <c r="E1166" s="7" t="s">
        <v>2323</v>
      </c>
      <c r="F1166" s="7" t="s">
        <v>1064</v>
      </c>
      <c r="G1166" s="7">
        <v>1</v>
      </c>
      <c r="H1166" s="7" t="s">
        <v>255</v>
      </c>
      <c r="I1166" s="8">
        <v>11.5</v>
      </c>
      <c r="J1166" s="7" t="s">
        <v>214</v>
      </c>
      <c r="K1166" s="8">
        <v>160.28866577148438</v>
      </c>
      <c r="L1166" s="8">
        <v>6.1694655418395996</v>
      </c>
      <c r="M1166" s="7" t="s">
        <v>289</v>
      </c>
      <c r="N1166" s="7" t="s">
        <v>231</v>
      </c>
      <c r="O1166" s="7" t="s">
        <v>214</v>
      </c>
      <c r="P1166" s="7" t="s">
        <v>269</v>
      </c>
      <c r="Q1166" s="7" t="s">
        <v>2324</v>
      </c>
      <c r="R1166" s="7" t="s">
        <v>291</v>
      </c>
      <c r="T1166" s="8">
        <v>0.91648709774017334</v>
      </c>
      <c r="U1166" s="8">
        <v>0.89307385683059692</v>
      </c>
      <c r="V1166" s="8">
        <v>0.90625745058059692</v>
      </c>
      <c r="W1166" s="8">
        <v>0.69171470403671265</v>
      </c>
      <c r="X1166" s="8">
        <v>0.51747024059295654</v>
      </c>
      <c r="Y1166" s="8">
        <v>0.90816307067871094</v>
      </c>
      <c r="Z1166" s="8">
        <v>0.74407297372817993</v>
      </c>
      <c r="AA1166" s="8">
        <v>0.96058750152587891</v>
      </c>
      <c r="AB1166" s="8">
        <v>0.9568183422088623</v>
      </c>
      <c r="AC1166" s="8">
        <v>0.98504495620727539</v>
      </c>
      <c r="AD1166" s="8">
        <v>0.83639317750930786</v>
      </c>
      <c r="AE1166" s="8">
        <v>0.73230195045471191</v>
      </c>
      <c r="AF1166" s="8">
        <v>0.93475520610809326</v>
      </c>
      <c r="AG1166" s="8">
        <v>0.85830938816070557</v>
      </c>
      <c r="AH1166" s="8">
        <v>5.7924848049879074E-2</v>
      </c>
      <c r="AI1166" s="8">
        <v>0.63427764177322388</v>
      </c>
      <c r="AJ1166" s="8">
        <v>0.93859642744064331</v>
      </c>
      <c r="AK1166" s="8">
        <v>0.82425594329833984</v>
      </c>
      <c r="AL1166" s="8">
        <v>0.34951615333557129</v>
      </c>
      <c r="AM1166" s="8">
        <v>0.18132111430168152</v>
      </c>
      <c r="AN1166" s="8">
        <v>0.56913834810256958</v>
      </c>
      <c r="AO1166" s="8">
        <v>0.22235184907913208</v>
      </c>
      <c r="AP1166" s="8">
        <v>-7.7950581908226013E-2</v>
      </c>
      <c r="AQ1166" s="8"/>
      <c r="AR1166" s="8"/>
      <c r="AS1166" s="8">
        <v>-0.27630242101735775</v>
      </c>
      <c r="AT1166" s="8">
        <v>-1.255219407208011</v>
      </c>
      <c r="AU1166" s="8">
        <v>3.0560312972955623</v>
      </c>
      <c r="AV1166" s="8">
        <v>2.2177816856616603</v>
      </c>
      <c r="AW1166" s="8">
        <v>1.3087914318481859</v>
      </c>
      <c r="AX1166" s="8">
        <v>0.66746627884142218</v>
      </c>
      <c r="AY1166" s="8">
        <v>3.0675904912292724</v>
      </c>
      <c r="AZ1166" s="8">
        <v>2.2146677881821604</v>
      </c>
      <c r="BA1166" s="8">
        <v>1.9036661984121792</v>
      </c>
      <c r="BB1166" s="8">
        <v>1.5766323306555801</v>
      </c>
      <c r="BC1166" s="8">
        <v>2.5099581628778478</v>
      </c>
      <c r="BD1166" s="8">
        <v>1.9426964786707248</v>
      </c>
      <c r="BE1166" s="8">
        <v>1.9282891934409483</v>
      </c>
      <c r="BF1166" s="8">
        <v>1.2273375258005894</v>
      </c>
      <c r="BG1166" s="7">
        <v>-12.649349754784502</v>
      </c>
      <c r="BH1166" s="7">
        <v>16.17970086796031</v>
      </c>
      <c r="BI1166" s="7">
        <v>-2.115329034387341</v>
      </c>
      <c r="BJ1166" s="7">
        <v>16.17970086796031</v>
      </c>
      <c r="BK1166" s="7">
        <v>-1.4409538493614207</v>
      </c>
      <c r="BL1166" s="7">
        <v>7.3586721232524379</v>
      </c>
      <c r="BM1166" s="7">
        <v>3.9187402034399654</v>
      </c>
      <c r="BN1166" s="7">
        <v>180.56413972219698</v>
      </c>
      <c r="BO1166" s="7">
        <v>134.35443912441352</v>
      </c>
      <c r="BP1166" s="7">
        <v>163.67929845738067</v>
      </c>
      <c r="BQ1166" s="7">
        <v>134.35443912441352</v>
      </c>
      <c r="BR1166" s="7">
        <v>162.59835147100864</v>
      </c>
      <c r="BS1166" s="7">
        <v>148.49354840662488</v>
      </c>
      <c r="BT1166" s="7" t="s">
        <v>297</v>
      </c>
      <c r="BU1166" s="7" t="s">
        <v>298</v>
      </c>
      <c r="BV1166" s="7">
        <v>11.5</v>
      </c>
      <c r="BW1166" s="7" t="s">
        <v>255</v>
      </c>
      <c r="BX1166" s="9">
        <v>1.75</v>
      </c>
      <c r="BY1166" s="7" t="s">
        <v>231</v>
      </c>
      <c r="BZ1166" s="7" t="s">
        <v>214</v>
      </c>
      <c r="CA1166" s="25">
        <v>0</v>
      </c>
      <c r="CB1166" s="25">
        <v>0</v>
      </c>
      <c r="CC1166" s="25">
        <v>0</v>
      </c>
    </row>
    <row r="1167" spans="1:81" x14ac:dyDescent="0.25">
      <c r="A1167" s="7">
        <v>513</v>
      </c>
      <c r="B1167" s="7">
        <v>44657</v>
      </c>
      <c r="C1167" s="7" t="s">
        <v>17544</v>
      </c>
      <c r="D1167" s="7" t="s">
        <v>17545</v>
      </c>
      <c r="E1167" s="7" t="s">
        <v>2323</v>
      </c>
      <c r="F1167" s="7" t="s">
        <v>1064</v>
      </c>
      <c r="G1167" s="7">
        <v>1</v>
      </c>
      <c r="H1167" s="7" t="s">
        <v>255</v>
      </c>
      <c r="I1167" s="8">
        <v>11.5</v>
      </c>
      <c r="J1167" s="7" t="s">
        <v>214</v>
      </c>
      <c r="K1167" s="8">
        <v>134.35444641113281</v>
      </c>
      <c r="L1167" s="8">
        <v>4.2743921279907227</v>
      </c>
      <c r="M1167" s="7" t="s">
        <v>289</v>
      </c>
      <c r="N1167" s="7" t="s">
        <v>231</v>
      </c>
      <c r="O1167" s="7" t="s">
        <v>214</v>
      </c>
      <c r="P1167" s="7" t="s">
        <v>269</v>
      </c>
      <c r="Q1167" s="7" t="s">
        <v>1412</v>
      </c>
      <c r="R1167" s="7" t="s">
        <v>291</v>
      </c>
      <c r="T1167" s="8">
        <v>0.9352378249168396</v>
      </c>
      <c r="U1167" s="8">
        <v>0.91537356376647949</v>
      </c>
      <c r="V1167" s="8">
        <v>0.92015230655670166</v>
      </c>
      <c r="W1167" s="8">
        <v>0.7216486930847168</v>
      </c>
      <c r="X1167" s="8">
        <v>0.5205690860748291</v>
      </c>
      <c r="Y1167" s="8">
        <v>0.90935409069061279</v>
      </c>
      <c r="Z1167" s="8">
        <v>0.75587832927703857</v>
      </c>
      <c r="AA1167" s="8">
        <v>0.958568274974823</v>
      </c>
      <c r="AB1167" s="8">
        <v>0.95242071151733398</v>
      </c>
      <c r="AC1167" s="8">
        <v>0.97818297147750854</v>
      </c>
      <c r="AD1167" s="8">
        <v>0.84572756290435791</v>
      </c>
      <c r="AE1167" s="8">
        <v>0.75032460689544678</v>
      </c>
      <c r="AF1167" s="8">
        <v>0.9324653148651123</v>
      </c>
      <c r="AG1167" s="8">
        <v>0.85981655120849609</v>
      </c>
      <c r="AH1167" s="8">
        <v>4.7728855162858963E-2</v>
      </c>
      <c r="AI1167" s="8">
        <v>0.53332412242889404</v>
      </c>
      <c r="AJ1167" s="8">
        <v>0.7926948070526123</v>
      </c>
      <c r="AK1167" s="8">
        <v>0.6895827054977417</v>
      </c>
      <c r="AL1167" s="8">
        <v>0.30045691132545471</v>
      </c>
      <c r="AM1167" s="8">
        <v>0.15029950439929962</v>
      </c>
      <c r="AN1167" s="8">
        <v>0.46957305073738098</v>
      </c>
      <c r="AO1167" s="8">
        <v>0.18612007796764374</v>
      </c>
      <c r="AP1167" s="8">
        <v>-0.30174002051353455</v>
      </c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>
        <v>-34.393869756762413</v>
      </c>
      <c r="BH1167" s="8">
        <v>5.4235043872009092E-6</v>
      </c>
      <c r="BI1167" s="8">
        <v>-21.826484221081909</v>
      </c>
      <c r="BJ1167" s="8">
        <v>5.4235043872009092E-6</v>
      </c>
      <c r="BK1167" s="8">
        <v>-21.02193549549358</v>
      </c>
      <c r="BL1167" s="8">
        <v>-10.523732093112537</v>
      </c>
      <c r="BM1167" s="8">
        <v>-14.627668453240277</v>
      </c>
      <c r="BN1167" s="8">
        <v>180.56413972219698</v>
      </c>
      <c r="BO1167" s="8">
        <v>134.35443912441352</v>
      </c>
      <c r="BP1167" s="8">
        <v>163.67929845738067</v>
      </c>
      <c r="BQ1167" s="8">
        <v>134.35443912441352</v>
      </c>
      <c r="BR1167" s="8">
        <v>162.59835147100864</v>
      </c>
      <c r="BS1167" s="8">
        <v>148.49354840662488</v>
      </c>
      <c r="BT1167" s="7" t="s">
        <v>297</v>
      </c>
      <c r="BU1167" s="7" t="s">
        <v>298</v>
      </c>
      <c r="BV1167" s="7">
        <v>11.5</v>
      </c>
      <c r="BW1167" s="7" t="s">
        <v>255</v>
      </c>
      <c r="BX1167" s="9">
        <v>1.75</v>
      </c>
      <c r="BY1167" s="7" t="s">
        <v>231</v>
      </c>
      <c r="BZ1167" s="7" t="s">
        <v>214</v>
      </c>
      <c r="CA1167" s="25">
        <v>0</v>
      </c>
      <c r="CB1167" s="25">
        <v>0</v>
      </c>
      <c r="CC1167" s="25">
        <v>0</v>
      </c>
    </row>
    <row r="1168" spans="1:81" x14ac:dyDescent="0.25">
      <c r="A1168" s="7">
        <v>513</v>
      </c>
      <c r="B1168" s="7">
        <v>44657</v>
      </c>
      <c r="C1168" s="7" t="s">
        <v>16702</v>
      </c>
      <c r="D1168" s="7" t="s">
        <v>1574</v>
      </c>
      <c r="E1168" s="7" t="s">
        <v>1574</v>
      </c>
      <c r="F1168" s="7" t="s">
        <v>266</v>
      </c>
      <c r="G1168" s="7">
        <v>2</v>
      </c>
      <c r="H1168" s="7" t="s">
        <v>238</v>
      </c>
      <c r="I1168" s="8">
        <v>13.5</v>
      </c>
      <c r="J1168" s="7" t="s">
        <v>214</v>
      </c>
      <c r="K1168" s="8">
        <v>245.8475341796875</v>
      </c>
      <c r="L1168" s="8">
        <v>5.7821192741394043</v>
      </c>
      <c r="M1168" s="7" t="s">
        <v>380</v>
      </c>
      <c r="N1168" s="7" t="s">
        <v>231</v>
      </c>
      <c r="O1168" s="7" t="s">
        <v>214</v>
      </c>
      <c r="P1168" s="7" t="s">
        <v>269</v>
      </c>
      <c r="Q1168" s="7" t="s">
        <v>1575</v>
      </c>
      <c r="R1168" s="7" t="s">
        <v>337</v>
      </c>
      <c r="T1168" s="8">
        <v>0.35559219121932983</v>
      </c>
      <c r="U1168" s="8">
        <v>0.40824154019355774</v>
      </c>
      <c r="V1168" s="8">
        <v>0.41340586543083191</v>
      </c>
      <c r="W1168" s="8">
        <v>0.21738487482070923</v>
      </c>
      <c r="X1168" s="8">
        <v>0.21266418695449829</v>
      </c>
      <c r="Y1168" s="8">
        <v>0.36542966961860657</v>
      </c>
      <c r="Z1168" s="8">
        <v>0.28188252449035645</v>
      </c>
      <c r="AA1168" s="8">
        <v>0.45013320446014404</v>
      </c>
      <c r="AB1168" s="8">
        <v>0.52611619234085083</v>
      </c>
      <c r="AC1168" s="8">
        <v>0.53411394357681274</v>
      </c>
      <c r="AD1168" s="8">
        <v>0.74997329711914063</v>
      </c>
      <c r="AE1168" s="8">
        <v>0.53206735849380493</v>
      </c>
      <c r="AF1168" s="8">
        <v>0.55421924591064453</v>
      </c>
      <c r="AG1168" s="8">
        <v>0.50349479913711548</v>
      </c>
      <c r="AH1168" s="8">
        <v>4.2506158351898193E-2</v>
      </c>
      <c r="AI1168" s="8">
        <v>0.18058937788009644</v>
      </c>
      <c r="AJ1168" s="8">
        <v>0.31484419107437134</v>
      </c>
      <c r="AK1168" s="8">
        <v>0.27591422200202942</v>
      </c>
      <c r="AL1168" s="8">
        <v>8.0603986978530884E-2</v>
      </c>
      <c r="AM1168" s="8">
        <v>5.4681994020938873E-2</v>
      </c>
      <c r="AN1168" s="8">
        <v>0.16805243492126465</v>
      </c>
      <c r="AO1168" s="8">
        <v>6.1813071370124817E-2</v>
      </c>
      <c r="AP1168" s="8">
        <v>-0.97938144207000732</v>
      </c>
      <c r="AQ1168" s="8"/>
      <c r="AR1168" s="8"/>
      <c r="AS1168" s="8">
        <v>-1.5013317941798934</v>
      </c>
      <c r="AT1168" s="8">
        <v>-1.1527092506332355</v>
      </c>
      <c r="AU1168" s="8">
        <v>-0.66926508173540189</v>
      </c>
      <c r="AV1168" s="8">
        <v>-0.49851239922309182</v>
      </c>
      <c r="AW1168" s="8">
        <v>-1.5251154581845743</v>
      </c>
      <c r="AX1168" s="8">
        <v>-1.0981555938301391</v>
      </c>
      <c r="AY1168" s="8">
        <v>-1.3800481234569877</v>
      </c>
      <c r="AZ1168" s="8">
        <v>-0.94583025719786396</v>
      </c>
      <c r="BA1168" s="8">
        <v>-1.5090126184987387</v>
      </c>
      <c r="BB1168" s="8">
        <v>-1.0568246280177813</v>
      </c>
      <c r="BC1168" s="8">
        <v>-0.90495630540330918</v>
      </c>
      <c r="BD1168" s="8">
        <v>-0.50917034706969355</v>
      </c>
      <c r="BE1168" s="8">
        <v>-1.2482882302431508</v>
      </c>
      <c r="BF1168" s="8">
        <v>-0.87686707932863417</v>
      </c>
      <c r="BG1168" s="8">
        <v>-9.836466392800812</v>
      </c>
      <c r="BH1168" s="8">
        <v>-8.9659087687351136</v>
      </c>
      <c r="BI1168" s="8">
        <v>-6.7580605903758935</v>
      </c>
      <c r="BJ1168" s="8">
        <v>-10.279140103218612</v>
      </c>
      <c r="BK1168" s="8">
        <v>1.1629435155228947</v>
      </c>
      <c r="BL1168" s="8">
        <v>8.1880068568737048E-6</v>
      </c>
      <c r="BM1168" s="8">
        <v>-5.7794373586001138</v>
      </c>
      <c r="BN1168" s="8">
        <v>270.03024425680195</v>
      </c>
      <c r="BO1168" s="8">
        <v>267.88999980442316</v>
      </c>
      <c r="BP1168" s="8">
        <v>262.46205949949587</v>
      </c>
      <c r="BQ1168" s="8">
        <v>271.11854665832584</v>
      </c>
      <c r="BR1168" s="8">
        <v>242.98846622287189</v>
      </c>
      <c r="BS1168" s="8">
        <v>245.84751404967454</v>
      </c>
      <c r="BT1168" s="7" t="s">
        <v>382</v>
      </c>
      <c r="BU1168" s="7" t="s">
        <v>383</v>
      </c>
      <c r="BV1168" s="7">
        <v>14</v>
      </c>
      <c r="BW1168" s="7" t="s">
        <v>287</v>
      </c>
      <c r="BX1168" s="9">
        <v>2.5</v>
      </c>
      <c r="BY1168" s="7" t="s">
        <v>231</v>
      </c>
      <c r="BZ1168" s="7" t="s">
        <v>214</v>
      </c>
      <c r="CA1168" s="25">
        <v>0</v>
      </c>
      <c r="CB1168" s="25">
        <v>0</v>
      </c>
      <c r="CC1168" s="25">
        <v>2</v>
      </c>
    </row>
    <row r="1169" spans="1:81" x14ac:dyDescent="0.25">
      <c r="A1169" s="7">
        <v>513</v>
      </c>
      <c r="B1169" s="7">
        <v>44657</v>
      </c>
      <c r="C1169" s="7" t="s">
        <v>671</v>
      </c>
      <c r="D1169" s="7" t="s">
        <v>672</v>
      </c>
      <c r="E1169" s="7" t="s">
        <v>672</v>
      </c>
      <c r="F1169" s="7" t="s">
        <v>373</v>
      </c>
      <c r="G1169" s="7">
        <v>3</v>
      </c>
      <c r="H1169" s="7" t="s">
        <v>238</v>
      </c>
      <c r="I1169" s="8">
        <v>13.5</v>
      </c>
      <c r="J1169" s="7" t="s">
        <v>214</v>
      </c>
      <c r="K1169" s="8">
        <v>285.84417724609375</v>
      </c>
      <c r="L1169" s="8">
        <v>1.6044000387191772</v>
      </c>
      <c r="M1169" s="7" t="s">
        <v>447</v>
      </c>
      <c r="N1169" s="7" t="s">
        <v>231</v>
      </c>
      <c r="O1169" s="7" t="s">
        <v>396</v>
      </c>
      <c r="P1169" s="7" t="s">
        <v>527</v>
      </c>
      <c r="Q1169" s="7" t="s">
        <v>673</v>
      </c>
      <c r="R1169" s="7" t="s">
        <v>291</v>
      </c>
      <c r="T1169" s="8">
        <v>0.79847949743270874</v>
      </c>
      <c r="U1169" s="8">
        <v>0.78629648685455322</v>
      </c>
      <c r="V1169" s="8">
        <v>0.84231549501419067</v>
      </c>
      <c r="W1169" s="8">
        <v>0.60506635904312134</v>
      </c>
      <c r="X1169" s="8">
        <v>0.52394485473632813</v>
      </c>
      <c r="Y1169" s="8">
        <v>0.75829106569290161</v>
      </c>
      <c r="Z1169" s="8">
        <v>0.62738335132598877</v>
      </c>
      <c r="AA1169" s="8">
        <v>0.78013992309570313</v>
      </c>
      <c r="AB1169" s="8">
        <v>0.78512948751449585</v>
      </c>
      <c r="AC1169" s="8">
        <v>0.82726442813873291</v>
      </c>
      <c r="AD1169" s="8">
        <v>0.84729748964309692</v>
      </c>
      <c r="AE1169" s="8">
        <v>0.79841876029968262</v>
      </c>
      <c r="AF1169" s="8">
        <v>0.83073580265045166</v>
      </c>
      <c r="AG1169" s="8">
        <v>0.79456335306167603</v>
      </c>
      <c r="AH1169" s="8">
        <v>9.3594975769519806E-2</v>
      </c>
      <c r="AI1169" s="8">
        <v>0.89290338754653931</v>
      </c>
      <c r="AJ1169" s="8">
        <v>1.335258960723877</v>
      </c>
      <c r="AK1169" s="8">
        <v>1.2378640174865723</v>
      </c>
      <c r="AL1169" s="8">
        <v>0.49400448799133301</v>
      </c>
      <c r="AM1169" s="8">
        <v>0.29664444923400879</v>
      </c>
      <c r="AN1169" s="8">
        <v>0.76785212755203247</v>
      </c>
      <c r="AO1169" s="8">
        <v>0.30293247103691101</v>
      </c>
      <c r="AP1169" s="8">
        <v>-6.7016549408435822E-2</v>
      </c>
      <c r="AQ1169" s="8"/>
      <c r="AR1169" s="8"/>
      <c r="AS1169" s="8">
        <v>-2.0317233132433845</v>
      </c>
      <c r="AT1169" s="8">
        <v>-1.5732581190796728</v>
      </c>
      <c r="AU1169" s="8">
        <v>-2.2080353493461975</v>
      </c>
      <c r="AV1169" s="8">
        <v>-1.6438181840257016</v>
      </c>
      <c r="AW1169" s="8">
        <v>-1.6085394437741452</v>
      </c>
      <c r="AX1169" s="8">
        <v>-1.3296666129334422</v>
      </c>
      <c r="AY1169" s="8">
        <v>-1.7933800418788326</v>
      </c>
      <c r="AZ1169" s="8">
        <v>-1.3443325975350968</v>
      </c>
      <c r="BA1169" s="8">
        <v>-1.9643027733915774</v>
      </c>
      <c r="BB1169" s="8">
        <v>-1.4711415830121863</v>
      </c>
      <c r="BC1169" s="8">
        <v>-0.40594493378432683</v>
      </c>
      <c r="BD1169" s="8">
        <v>-1.1162692253159752</v>
      </c>
      <c r="BE1169" s="8">
        <v>-1.6686543092364106</v>
      </c>
      <c r="BF1169" s="8">
        <v>-1.4130810536503458</v>
      </c>
      <c r="BG1169" s="7">
        <v>5.5323614221034152</v>
      </c>
      <c r="BH1169" s="7">
        <v>6.5211417041463324</v>
      </c>
      <c r="BI1169" s="7">
        <v>14.192708912194579</v>
      </c>
      <c r="BJ1169" s="7">
        <v>1.4343766897854138</v>
      </c>
      <c r="BK1169" s="7">
        <v>1.4727764494544917</v>
      </c>
      <c r="BL1169" s="7">
        <v>-10.2900093944469</v>
      </c>
      <c r="BM1169" s="7">
        <v>3.1438926305395567</v>
      </c>
      <c r="BN1169" s="7">
        <v>270.03024425680195</v>
      </c>
      <c r="BO1169" s="7">
        <v>267.20387339482477</v>
      </c>
      <c r="BP1169" s="7">
        <v>245.27514522709814</v>
      </c>
      <c r="BQ1169" s="7">
        <v>281.74409499856688</v>
      </c>
      <c r="BR1169" s="7">
        <v>281.63433152147633</v>
      </c>
      <c r="BS1169" s="7">
        <v>315.25756993819624</v>
      </c>
      <c r="BT1169" s="7" t="s">
        <v>476</v>
      </c>
      <c r="BU1169" s="7" t="s">
        <v>477</v>
      </c>
      <c r="BV1169" s="7">
        <v>13.833333015441895</v>
      </c>
      <c r="BW1169" s="7" t="s">
        <v>238</v>
      </c>
      <c r="BX1169" s="9">
        <v>1.7000000476837158</v>
      </c>
      <c r="BY1169" s="7" t="s">
        <v>231</v>
      </c>
      <c r="BZ1169" s="7" t="s">
        <v>214</v>
      </c>
      <c r="CA1169" s="25">
        <v>0</v>
      </c>
      <c r="CB1169" s="25">
        <v>0</v>
      </c>
      <c r="CC1169" s="25">
        <v>0</v>
      </c>
    </row>
    <row r="1170" spans="1:81" x14ac:dyDescent="0.25">
      <c r="A1170" s="7">
        <v>513</v>
      </c>
      <c r="B1170" s="7">
        <v>44657</v>
      </c>
      <c r="C1170" s="7" t="s">
        <v>17985</v>
      </c>
      <c r="D1170" s="7" t="s">
        <v>17985</v>
      </c>
      <c r="E1170" s="7" t="s">
        <v>17957</v>
      </c>
      <c r="F1170" s="7" t="s">
        <v>237</v>
      </c>
      <c r="H1170" s="7" t="s">
        <v>226</v>
      </c>
      <c r="I1170" s="8">
        <v>15.5</v>
      </c>
      <c r="J1170" s="7" t="s">
        <v>214</v>
      </c>
      <c r="K1170" s="8">
        <v>1128.91259765625</v>
      </c>
      <c r="L1170" s="8">
        <v>4.2403006553649902</v>
      </c>
      <c r="M1170" s="7" t="s">
        <v>282</v>
      </c>
      <c r="N1170" s="7" t="s">
        <v>295</v>
      </c>
      <c r="O1170" s="7" t="s">
        <v>214</v>
      </c>
      <c r="P1170" s="7" t="s">
        <v>240</v>
      </c>
      <c r="Q1170" s="7" t="s">
        <v>17986</v>
      </c>
      <c r="R1170" s="7" t="s">
        <v>286</v>
      </c>
      <c r="T1170" s="8">
        <v>0.68559741973876953</v>
      </c>
      <c r="U1170" s="8">
        <v>0.7039177417755127</v>
      </c>
      <c r="V1170" s="8">
        <v>0.6554185152053833</v>
      </c>
      <c r="W1170" s="8">
        <v>0.67886698246002197</v>
      </c>
      <c r="X1170" s="8">
        <v>0.27410244941711426</v>
      </c>
      <c r="Y1170" s="8">
        <v>0.56218588352203369</v>
      </c>
      <c r="Z1170" s="8">
        <v>0.51046115159988403</v>
      </c>
      <c r="AA1170" s="8">
        <v>0.75795429944992065</v>
      </c>
      <c r="AB1170" s="8">
        <v>0.70224171876907349</v>
      </c>
      <c r="AC1170" s="8">
        <v>0.81019353866577148</v>
      </c>
      <c r="AD1170" s="8">
        <v>0.92114263772964478</v>
      </c>
      <c r="AE1170" s="8">
        <v>0.56669044494628906</v>
      </c>
      <c r="AF1170" s="8">
        <v>0.70709514617919922</v>
      </c>
      <c r="AG1170" s="8">
        <v>0.69798213243484497</v>
      </c>
      <c r="AH1170" s="8">
        <v>0.28763893246650696</v>
      </c>
      <c r="AI1170" s="8">
        <v>2.3561611175537109</v>
      </c>
      <c r="AJ1170" s="8">
        <v>3.6736364364624023</v>
      </c>
      <c r="AK1170" s="8">
        <v>2.9601380825042725</v>
      </c>
      <c r="AL1170" s="8">
        <v>1.7033648490905762</v>
      </c>
      <c r="AM1170" s="8">
        <v>0.47693443298339844</v>
      </c>
      <c r="AN1170" s="8">
        <v>1.7495111227035522</v>
      </c>
      <c r="AO1170" s="8">
        <v>0.75747907161712646</v>
      </c>
      <c r="AP1170" s="8">
        <v>0.68702894449234009</v>
      </c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7">
        <v>64.228842289209169</v>
      </c>
      <c r="BH1170" s="7">
        <v>61.027725259386223</v>
      </c>
      <c r="BI1170" s="7">
        <v>52.047495789860676</v>
      </c>
      <c r="BJ1170" s="7">
        <v>46.811155909074117</v>
      </c>
      <c r="BK1170" s="7">
        <v>59.976989893061237</v>
      </c>
      <c r="BL1170" s="7">
        <v>59.976989893061237</v>
      </c>
      <c r="BM1170" s="7">
        <v>57.344866505608785</v>
      </c>
      <c r="BN1170" s="7">
        <v>403.82510572460268</v>
      </c>
      <c r="BO1170" s="7">
        <v>439.96291913999363</v>
      </c>
      <c r="BP1170" s="7">
        <v>541.34186091990648</v>
      </c>
      <c r="BQ1170" s="7">
        <v>600.45556149020422</v>
      </c>
      <c r="BR1170" s="7">
        <v>451.82480305846582</v>
      </c>
      <c r="BS1170" s="7">
        <v>451.82480305846582</v>
      </c>
      <c r="BT1170" s="7" t="s">
        <v>2105</v>
      </c>
      <c r="BU1170" s="7" t="s">
        <v>2106</v>
      </c>
      <c r="BV1170" s="7">
        <v>16</v>
      </c>
      <c r="BW1170" s="7" t="s">
        <v>430</v>
      </c>
      <c r="BX1170" s="9">
        <v>1.4500000476837158</v>
      </c>
      <c r="BY1170" s="7" t="s">
        <v>295</v>
      </c>
      <c r="BZ1170" s="7" t="s">
        <v>214</v>
      </c>
      <c r="CA1170" s="25">
        <v>0</v>
      </c>
      <c r="CB1170" s="25">
        <v>0</v>
      </c>
      <c r="CC1170" s="25">
        <v>1</v>
      </c>
    </row>
    <row r="1171" spans="1:81" x14ac:dyDescent="0.25">
      <c r="A1171" s="7">
        <v>513</v>
      </c>
      <c r="B1171" s="7">
        <v>44657</v>
      </c>
      <c r="C1171" s="7" t="s">
        <v>674</v>
      </c>
      <c r="D1171" s="7" t="s">
        <v>675</v>
      </c>
      <c r="E1171" s="7" t="s">
        <v>676</v>
      </c>
      <c r="F1171" s="7" t="s">
        <v>331</v>
      </c>
      <c r="H1171" s="7" t="s">
        <v>238</v>
      </c>
      <c r="I1171" s="8">
        <v>13.5</v>
      </c>
      <c r="J1171" s="7" t="s">
        <v>214</v>
      </c>
      <c r="K1171" s="8">
        <v>165.26310729980469</v>
      </c>
      <c r="L1171" s="8">
        <v>5.5048480033874512</v>
      </c>
      <c r="M1171" s="7" t="s">
        <v>677</v>
      </c>
      <c r="N1171" s="7" t="s">
        <v>231</v>
      </c>
      <c r="O1171" s="7" t="s">
        <v>290</v>
      </c>
      <c r="P1171" s="7" t="s">
        <v>481</v>
      </c>
      <c r="Q1171" s="7" t="s">
        <v>678</v>
      </c>
      <c r="R1171" s="7" t="s">
        <v>286</v>
      </c>
      <c r="T1171" s="8">
        <v>0.88913893699645996</v>
      </c>
      <c r="U1171" s="8">
        <v>0.8683885931968689</v>
      </c>
      <c r="V1171" s="8">
        <v>0.83062022924423218</v>
      </c>
      <c r="W1171" s="8">
        <v>0.81038641929626465</v>
      </c>
      <c r="X1171" s="8">
        <v>0.26815250515937805</v>
      </c>
      <c r="Y1171" s="8">
        <v>0.7587205171585083</v>
      </c>
      <c r="Z1171" s="8">
        <v>0.70225191116333008</v>
      </c>
      <c r="AA1171" s="8">
        <v>0.96201735734939575</v>
      </c>
      <c r="AB1171" s="8">
        <v>0.96555197238922119</v>
      </c>
      <c r="AC1171" s="8">
        <v>0.9793475866317749</v>
      </c>
      <c r="AD1171" s="8">
        <v>0.88410836458206177</v>
      </c>
      <c r="AE1171" s="8">
        <v>0.79115211963653564</v>
      </c>
      <c r="AF1171" s="8">
        <v>0.95156949758529663</v>
      </c>
      <c r="AG1171" s="8">
        <v>0.89808517694473267</v>
      </c>
      <c r="AH1171" s="8">
        <v>0.1201012060046196</v>
      </c>
      <c r="AI1171" s="8">
        <v>1.2758662700653076</v>
      </c>
      <c r="AJ1171" s="8">
        <v>1.8922916650772095</v>
      </c>
      <c r="AK1171" s="8">
        <v>1.5663740634918213</v>
      </c>
      <c r="AL1171" s="8">
        <v>0.8490140438079834</v>
      </c>
      <c r="AM1171" s="8">
        <v>0.19481721520423889</v>
      </c>
      <c r="AN1171" s="8">
        <v>0.9858669638633728</v>
      </c>
      <c r="AO1171" s="8">
        <v>0.43511155247688293</v>
      </c>
      <c r="AP1171" s="8">
        <v>0.22121040523052216</v>
      </c>
      <c r="AQ1171" s="8"/>
      <c r="AR1171" s="8"/>
      <c r="AS1171" s="8">
        <v>0.56277340469274384</v>
      </c>
      <c r="AT1171" s="8">
        <v>0.2950153563907808</v>
      </c>
      <c r="AU1171" s="8">
        <v>0.7482998125521183</v>
      </c>
      <c r="AV1171" s="8">
        <v>0.49135903945337017</v>
      </c>
      <c r="AW1171" s="8">
        <v>-1.0250141260550412</v>
      </c>
      <c r="AX1171" s="8">
        <v>-0.40794608436881175</v>
      </c>
      <c r="AY1171" s="8">
        <v>0.36166112371147241</v>
      </c>
      <c r="AZ1171" s="8">
        <v>0.84583003700965642</v>
      </c>
      <c r="BA1171" s="8">
        <v>0.40130529469527065</v>
      </c>
      <c r="BB1171" s="8">
        <v>0.58071748339553009</v>
      </c>
      <c r="BC1171" s="8">
        <v>0.40130529469527065</v>
      </c>
      <c r="BD1171" s="8">
        <v>0.58071748339553009</v>
      </c>
      <c r="BE1171" s="8">
        <v>0.24172180071530577</v>
      </c>
      <c r="BF1171" s="8">
        <v>0.39761555254600928</v>
      </c>
      <c r="BG1171" s="8">
        <v>-50</v>
      </c>
      <c r="BH1171" s="8">
        <v>-15.552822069880015</v>
      </c>
      <c r="BI1171" s="8">
        <v>-50</v>
      </c>
      <c r="BJ1171" s="8">
        <v>-17.126897920028338</v>
      </c>
      <c r="BK1171" s="8">
        <v>-25.171222019425777</v>
      </c>
      <c r="BL1171" s="8">
        <v>-25.171222019425777</v>
      </c>
      <c r="BM1171" s="8">
        <v>-30.503694004793314</v>
      </c>
      <c r="BN1171" s="8">
        <v>270.03024425680195</v>
      </c>
      <c r="BO1171" s="8">
        <v>190.9661843252982</v>
      </c>
      <c r="BP1171" s="8">
        <v>328.45453296848581</v>
      </c>
      <c r="BQ1171" s="8">
        <v>193.56755098650913</v>
      </c>
      <c r="BR1171" s="8">
        <v>206.86185095444037</v>
      </c>
      <c r="BS1171" s="8">
        <v>206.86185095444037</v>
      </c>
      <c r="BT1171" s="7" t="s">
        <v>622</v>
      </c>
      <c r="BU1171" s="7" t="s">
        <v>623</v>
      </c>
      <c r="BV1171" s="7">
        <v>13.166666984558105</v>
      </c>
      <c r="BW1171" s="7" t="s">
        <v>238</v>
      </c>
      <c r="BX1171" s="9">
        <v>2.5</v>
      </c>
      <c r="BY1171" s="7" t="s">
        <v>231</v>
      </c>
      <c r="BZ1171" s="7" t="s">
        <v>214</v>
      </c>
      <c r="CA1171" s="25">
        <v>0</v>
      </c>
      <c r="CB1171" s="25">
        <v>0</v>
      </c>
      <c r="CC1171" s="25">
        <v>0</v>
      </c>
    </row>
    <row r="1172" spans="1:81" x14ac:dyDescent="0.25">
      <c r="A1172" s="7">
        <v>513</v>
      </c>
      <c r="B1172" s="7">
        <v>44657</v>
      </c>
      <c r="C1172" s="7" t="s">
        <v>679</v>
      </c>
      <c r="D1172" s="7" t="s">
        <v>679</v>
      </c>
      <c r="E1172" s="7" t="s">
        <v>679</v>
      </c>
      <c r="F1172" s="7" t="s">
        <v>643</v>
      </c>
      <c r="H1172" s="7" t="s">
        <v>224</v>
      </c>
      <c r="I1172" s="8">
        <v>24.5</v>
      </c>
      <c r="J1172" s="7" t="s">
        <v>214</v>
      </c>
      <c r="K1172" s="8">
        <v>846.64569091796875</v>
      </c>
      <c r="L1172" s="8">
        <v>3.5426301956176758</v>
      </c>
      <c r="M1172" s="7" t="s">
        <v>289</v>
      </c>
      <c r="N1172" s="7" t="s">
        <v>1101</v>
      </c>
      <c r="O1172" s="7" t="s">
        <v>575</v>
      </c>
      <c r="P1172" s="7" t="s">
        <v>257</v>
      </c>
      <c r="Q1172" s="7" t="s">
        <v>680</v>
      </c>
      <c r="R1172" s="7" t="s">
        <v>291</v>
      </c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>
        <v>1.1551530945316555</v>
      </c>
      <c r="AT1172" s="8">
        <v>2.3439752658829507</v>
      </c>
      <c r="AU1172" s="8">
        <v>-0.11280850885963981</v>
      </c>
      <c r="AV1172" s="8">
        <v>0.13801107065901536</v>
      </c>
      <c r="AW1172" s="8">
        <v>1.6853906026311232</v>
      </c>
      <c r="AX1172" s="8">
        <v>1.2131413717608501</v>
      </c>
      <c r="AY1172" s="8">
        <v>-0.82109854086947431</v>
      </c>
      <c r="AZ1172" s="8">
        <v>-0.5341073960334588</v>
      </c>
      <c r="BA1172" s="8">
        <v>1.2475220797216071</v>
      </c>
      <c r="BB1172" s="8">
        <v>1.3545653211731155</v>
      </c>
      <c r="BC1172" s="8">
        <v>0.4217088166049755</v>
      </c>
      <c r="BD1172" s="8">
        <v>0.78907049426054254</v>
      </c>
      <c r="BE1172" s="8">
        <v>0.59597792396004123</v>
      </c>
      <c r="BF1172" s="8">
        <v>0.88410935461716911</v>
      </c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7" t="s">
        <v>19133</v>
      </c>
      <c r="BU1172" s="7" t="s">
        <v>19134</v>
      </c>
      <c r="BV1172" s="7">
        <v>18.5</v>
      </c>
      <c r="BW1172" s="7" t="s">
        <v>436</v>
      </c>
      <c r="BX1172" s="9">
        <v>0</v>
      </c>
      <c r="BY1172" s="7" t="s">
        <v>1101</v>
      </c>
      <c r="BZ1172" s="7" t="s">
        <v>214</v>
      </c>
      <c r="CA1172" s="25">
        <v>0</v>
      </c>
      <c r="CB1172" s="25">
        <v>0</v>
      </c>
      <c r="CC1172" s="25">
        <v>0</v>
      </c>
    </row>
    <row r="1173" spans="1:81" x14ac:dyDescent="0.25">
      <c r="A1173" s="7">
        <v>513</v>
      </c>
      <c r="B1173" s="7">
        <v>44657</v>
      </c>
      <c r="C1173" s="7" t="s">
        <v>17505</v>
      </c>
      <c r="D1173" s="7" t="s">
        <v>17506</v>
      </c>
      <c r="E1173" s="7" t="s">
        <v>683</v>
      </c>
      <c r="F1173" s="7" t="s">
        <v>237</v>
      </c>
      <c r="G1173" s="7">
        <v>2</v>
      </c>
      <c r="H1173" s="7" t="s">
        <v>238</v>
      </c>
      <c r="I1173" s="8">
        <v>13.5</v>
      </c>
      <c r="J1173" s="7" t="s">
        <v>214</v>
      </c>
      <c r="K1173" s="8">
        <v>236.7529296875</v>
      </c>
      <c r="L1173" s="8">
        <v>4.1999998092651367</v>
      </c>
      <c r="M1173" s="7" t="s">
        <v>239</v>
      </c>
      <c r="N1173" s="7" t="s">
        <v>231</v>
      </c>
      <c r="O1173" s="7" t="s">
        <v>290</v>
      </c>
      <c r="P1173" s="7" t="s">
        <v>240</v>
      </c>
      <c r="Q1173" s="7" t="s">
        <v>17507</v>
      </c>
      <c r="R1173" s="7" t="s">
        <v>242</v>
      </c>
      <c r="T1173" s="8">
        <v>0.87792938947677612</v>
      </c>
      <c r="U1173" s="8">
        <v>0.87979811429977417</v>
      </c>
      <c r="V1173" s="8">
        <v>0.862762451171875</v>
      </c>
      <c r="W1173" s="8">
        <v>0.78873413801193237</v>
      </c>
      <c r="X1173" s="8">
        <v>0.3337675929069519</v>
      </c>
      <c r="Y1173" s="8">
        <v>0.81306177377700806</v>
      </c>
      <c r="Z1173" s="8">
        <v>0.72983253002166748</v>
      </c>
      <c r="AA1173" s="8">
        <v>0.9389306902885437</v>
      </c>
      <c r="AB1173" s="8">
        <v>0.94159281253814697</v>
      </c>
      <c r="AC1173" s="8">
        <v>0.95236450433731079</v>
      </c>
      <c r="AD1173" s="8">
        <v>0.78870308399200439</v>
      </c>
      <c r="AE1173" s="8">
        <v>0.71622312068939209</v>
      </c>
      <c r="AF1173" s="8">
        <v>0.89364796876907349</v>
      </c>
      <c r="AG1173" s="8">
        <v>0.83444809913635254</v>
      </c>
      <c r="AH1173" s="8">
        <v>8.2997947931289673E-2</v>
      </c>
      <c r="AI1173" s="8">
        <v>0.87059283256530762</v>
      </c>
      <c r="AJ1173" s="8">
        <v>1.3248814344406128</v>
      </c>
      <c r="AK1173" s="8">
        <v>1.1243569850921631</v>
      </c>
      <c r="AL1173" s="8">
        <v>0.57104897499084473</v>
      </c>
      <c r="AM1173" s="8">
        <v>0.1675751656293869</v>
      </c>
      <c r="AN1173" s="8">
        <v>0.73009610176086426</v>
      </c>
      <c r="AO1173" s="8">
        <v>0.31250059604644775</v>
      </c>
      <c r="AP1173" s="8">
        <v>-0.20590755343437195</v>
      </c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>
        <v>-14.055713951766535</v>
      </c>
      <c r="BH1173" s="8">
        <v>-24.679904822882566</v>
      </c>
      <c r="BI1173" s="8">
        <v>-41.733987446068419</v>
      </c>
      <c r="BJ1173" s="8">
        <v>-25.388697808414911</v>
      </c>
      <c r="BK1173" s="8">
        <v>-20.988661576579261</v>
      </c>
      <c r="BL1173" s="8">
        <v>-24.125028856074071</v>
      </c>
      <c r="BM1173" s="8">
        <v>-25.161999076964296</v>
      </c>
      <c r="BN1173" s="8">
        <v>270.03024425680195</v>
      </c>
      <c r="BO1173" s="8">
        <v>295.18332739976108</v>
      </c>
      <c r="BP1173" s="8">
        <v>335.55936764148043</v>
      </c>
      <c r="BQ1173" s="8">
        <v>296.8614155584284</v>
      </c>
      <c r="BR1173" s="8">
        <v>286.44420087224603</v>
      </c>
      <c r="BS1173" s="8">
        <v>293.86964229221013</v>
      </c>
      <c r="BT1173" s="7" t="s">
        <v>243</v>
      </c>
      <c r="BU1173" s="7" t="s">
        <v>244</v>
      </c>
      <c r="BV1173" s="7">
        <v>13</v>
      </c>
      <c r="BW1173" s="7" t="s">
        <v>238</v>
      </c>
      <c r="BX1173" s="9">
        <v>1.6499999761581421</v>
      </c>
      <c r="BY1173" s="7" t="s">
        <v>231</v>
      </c>
      <c r="BZ1173" s="7" t="s">
        <v>214</v>
      </c>
      <c r="CA1173" s="25">
        <v>0</v>
      </c>
      <c r="CB1173" s="25">
        <v>0</v>
      </c>
      <c r="CC1173" s="25">
        <v>0</v>
      </c>
    </row>
    <row r="1174" spans="1:81" x14ac:dyDescent="0.25">
      <c r="A1174" s="7">
        <v>513</v>
      </c>
      <c r="B1174" s="7">
        <v>44657</v>
      </c>
      <c r="C1174" s="7" t="s">
        <v>681</v>
      </c>
      <c r="D1174" s="7" t="s">
        <v>682</v>
      </c>
      <c r="E1174" s="7" t="s">
        <v>683</v>
      </c>
      <c r="F1174" s="7" t="s">
        <v>237</v>
      </c>
      <c r="G1174" s="7">
        <v>2</v>
      </c>
      <c r="H1174" s="7" t="s">
        <v>238</v>
      </c>
      <c r="I1174" s="8">
        <v>13.5</v>
      </c>
      <c r="J1174" s="7" t="s">
        <v>214</v>
      </c>
      <c r="K1174" s="8">
        <v>219.13665771484375</v>
      </c>
      <c r="L1174" s="8">
        <v>2.4667999744415283</v>
      </c>
      <c r="M1174" s="7" t="s">
        <v>239</v>
      </c>
      <c r="N1174" s="7" t="s">
        <v>231</v>
      </c>
      <c r="O1174" s="7" t="s">
        <v>268</v>
      </c>
      <c r="P1174" s="7" t="s">
        <v>233</v>
      </c>
      <c r="Q1174" s="7" t="s">
        <v>684</v>
      </c>
      <c r="R1174" s="7" t="s">
        <v>242</v>
      </c>
      <c r="T1174" s="8">
        <v>0.84129863977432251</v>
      </c>
      <c r="U1174" s="8">
        <v>0.85103821754455566</v>
      </c>
      <c r="V1174" s="8">
        <v>0.85581213235855103</v>
      </c>
      <c r="W1174" s="8">
        <v>0.70920616388320923</v>
      </c>
      <c r="X1174" s="8">
        <v>0.39257079362869263</v>
      </c>
      <c r="Y1174" s="8">
        <v>0.80800372362136841</v>
      </c>
      <c r="Z1174" s="8">
        <v>0.73327672481536865</v>
      </c>
      <c r="AA1174" s="8">
        <v>0.95415765047073364</v>
      </c>
      <c r="AB1174" s="8">
        <v>0.95416253805160522</v>
      </c>
      <c r="AC1174" s="8">
        <v>0.97051316499710083</v>
      </c>
      <c r="AD1174" s="8">
        <v>0.7488856315612793</v>
      </c>
      <c r="AE1174" s="8">
        <v>0.69225567579269409</v>
      </c>
      <c r="AF1174" s="8">
        <v>0.94504392147064209</v>
      </c>
      <c r="AG1174" s="8">
        <v>0.85652673244476318</v>
      </c>
      <c r="AH1174" s="8">
        <v>7.0261463522911072E-2</v>
      </c>
      <c r="AI1174" s="8">
        <v>0.70624524354934692</v>
      </c>
      <c r="AJ1174" s="8">
        <v>1.0849080085754395</v>
      </c>
      <c r="AK1174" s="8">
        <v>0.94415050745010376</v>
      </c>
      <c r="AL1174" s="8">
        <v>0.43467536568641663</v>
      </c>
      <c r="AM1174" s="8">
        <v>0.16685272753238678</v>
      </c>
      <c r="AN1174" s="8">
        <v>0.61421400308609009</v>
      </c>
      <c r="AO1174" s="8">
        <v>0.26579415798187256</v>
      </c>
      <c r="AP1174" s="8">
        <v>-0.39846768975257874</v>
      </c>
      <c r="AQ1174" s="8"/>
      <c r="AR1174" s="8"/>
      <c r="AS1174" s="8">
        <v>-1.1494886202248924</v>
      </c>
      <c r="AT1174" s="8">
        <v>-0.7502956612792292</v>
      </c>
      <c r="AU1174" s="8">
        <v>-0.97142835996278765</v>
      </c>
      <c r="AV1174" s="8">
        <v>-0.81948519644349727</v>
      </c>
      <c r="AW1174" s="8">
        <v>-0.72886295436409076</v>
      </c>
      <c r="AX1174" s="8">
        <v>-0.51637221250035403</v>
      </c>
      <c r="AY1174" s="8">
        <v>-1.4657409008364337</v>
      </c>
      <c r="AZ1174" s="8">
        <v>-1.0220237131332608</v>
      </c>
      <c r="BA1174" s="8">
        <v>-1.1896496462816804</v>
      </c>
      <c r="BB1174" s="8">
        <v>-1.2660810613909188</v>
      </c>
      <c r="BC1174" s="8">
        <v>-2.3384962639248634</v>
      </c>
      <c r="BD1174" s="8">
        <v>-1.5923358477224376</v>
      </c>
      <c r="BE1174" s="8">
        <v>-1.307277790932458</v>
      </c>
      <c r="BF1174" s="8">
        <v>-0.99443228207828283</v>
      </c>
      <c r="BG1174" s="8">
        <v>-23.224588287818353</v>
      </c>
      <c r="BH1174" s="8">
        <v>-34.702851854149699</v>
      </c>
      <c r="BI1174" s="8">
        <v>-50</v>
      </c>
      <c r="BJ1174" s="8">
        <v>-35.468624306904253</v>
      </c>
      <c r="BK1174" s="8">
        <v>-30.714871650998553</v>
      </c>
      <c r="BL1174" s="8">
        <v>-34.103369722200597</v>
      </c>
      <c r="BM1174" s="8">
        <v>-34.702384303678571</v>
      </c>
      <c r="BN1174" s="8">
        <v>270.03024425680195</v>
      </c>
      <c r="BO1174" s="8">
        <v>295.18332739976108</v>
      </c>
      <c r="BP1174" s="8">
        <v>335.55936764148043</v>
      </c>
      <c r="BQ1174" s="8">
        <v>296.8614155584284</v>
      </c>
      <c r="BR1174" s="8">
        <v>286.44420087224603</v>
      </c>
      <c r="BS1174" s="8">
        <v>293.86964229221013</v>
      </c>
      <c r="BT1174" s="7" t="s">
        <v>243</v>
      </c>
      <c r="BU1174" s="7" t="s">
        <v>244</v>
      </c>
      <c r="BV1174" s="7">
        <v>13</v>
      </c>
      <c r="BW1174" s="7" t="s">
        <v>238</v>
      </c>
      <c r="BX1174" s="9">
        <v>1.6499999761581421</v>
      </c>
      <c r="BY1174" s="7" t="s">
        <v>231</v>
      </c>
      <c r="BZ1174" s="7" t="s">
        <v>214</v>
      </c>
      <c r="CA1174" s="25">
        <v>0</v>
      </c>
      <c r="CB1174" s="25">
        <v>0</v>
      </c>
      <c r="CC1174" s="25">
        <v>0</v>
      </c>
    </row>
    <row r="1175" spans="1:81" x14ac:dyDescent="0.25">
      <c r="A1175" s="7">
        <v>513</v>
      </c>
      <c r="B1175" s="7">
        <v>44657</v>
      </c>
      <c r="C1175" s="7" t="s">
        <v>685</v>
      </c>
      <c r="D1175" s="7" t="s">
        <v>686</v>
      </c>
      <c r="E1175" s="7" t="s">
        <v>686</v>
      </c>
      <c r="F1175" s="7" t="s">
        <v>373</v>
      </c>
      <c r="G1175" s="7">
        <v>2</v>
      </c>
      <c r="H1175" s="7" t="s">
        <v>354</v>
      </c>
      <c r="I1175" s="8">
        <v>7.5</v>
      </c>
      <c r="J1175" s="7" t="s">
        <v>379</v>
      </c>
      <c r="K1175" s="8">
        <v>118.14552307128906</v>
      </c>
      <c r="L1175" s="8">
        <v>5.8250899314880371</v>
      </c>
      <c r="M1175" s="7" t="s">
        <v>349</v>
      </c>
      <c r="N1175" s="7" t="s">
        <v>231</v>
      </c>
      <c r="O1175" s="7" t="s">
        <v>350</v>
      </c>
      <c r="P1175" s="7" t="s">
        <v>362</v>
      </c>
      <c r="Q1175" s="7" t="s">
        <v>687</v>
      </c>
      <c r="R1175" s="7" t="s">
        <v>242</v>
      </c>
      <c r="T1175" s="8">
        <v>0.88378632068634033</v>
      </c>
      <c r="U1175" s="8">
        <v>0.84641993045806885</v>
      </c>
      <c r="V1175" s="8">
        <v>0.88470500707626343</v>
      </c>
      <c r="W1175" s="8">
        <v>0.74904727935791016</v>
      </c>
      <c r="X1175" s="8">
        <v>0.4801999032497406</v>
      </c>
      <c r="Y1175" s="8">
        <v>0.83454018831253052</v>
      </c>
      <c r="Z1175" s="8">
        <v>0.74694478511810303</v>
      </c>
      <c r="AA1175" s="8">
        <v>0.95196110010147095</v>
      </c>
      <c r="AB1175" s="8">
        <v>0.95705926418304443</v>
      </c>
      <c r="AC1175" s="8">
        <v>0.97953635454177856</v>
      </c>
      <c r="AD1175" s="8">
        <v>0.88615530729293823</v>
      </c>
      <c r="AE1175" s="8">
        <v>0.8113141655921936</v>
      </c>
      <c r="AF1175" s="8">
        <v>0.96104413270950317</v>
      </c>
      <c r="AG1175" s="8">
        <v>0.92236733436584473</v>
      </c>
      <c r="AH1175" s="8">
        <v>5.5246341973543167E-2</v>
      </c>
      <c r="AI1175" s="8">
        <v>0.58336305618286133</v>
      </c>
      <c r="AJ1175" s="8">
        <v>0.84842997789382935</v>
      </c>
      <c r="AK1175" s="8">
        <v>0.76744562387466431</v>
      </c>
      <c r="AL1175" s="8">
        <v>0.36098411679267883</v>
      </c>
      <c r="AM1175" s="8">
        <v>0.1604810357093811</v>
      </c>
      <c r="AN1175" s="8">
        <v>0.49881547689437866</v>
      </c>
      <c r="AO1175" s="8">
        <v>0.21288856863975525</v>
      </c>
      <c r="AP1175" s="8">
        <v>0.95470565557479858</v>
      </c>
      <c r="AQ1175" s="8"/>
      <c r="AR1175" s="8"/>
      <c r="AS1175" s="8">
        <v>1.7437762806395822</v>
      </c>
      <c r="AT1175" s="8">
        <v>1.2375769098219904</v>
      </c>
      <c r="AU1175" s="8">
        <v>1.5944390729234981</v>
      </c>
      <c r="AV1175" s="8">
        <v>1.1070353335240917</v>
      </c>
      <c r="AW1175" s="8">
        <v>1.2089691494539825</v>
      </c>
      <c r="AX1175" s="8">
        <v>0.55990029337510838</v>
      </c>
      <c r="AY1175" s="8">
        <v>0.80855193087653721</v>
      </c>
      <c r="AZ1175" s="8">
        <v>0.11189324518806683</v>
      </c>
      <c r="BA1175" s="8">
        <v>1.390370985457793</v>
      </c>
      <c r="BB1175" s="8">
        <v>0.7577247304046657</v>
      </c>
      <c r="BC1175" s="8">
        <v>-1.8083241980161704</v>
      </c>
      <c r="BD1175" s="8">
        <v>-2.0050511049890893</v>
      </c>
      <c r="BE1175" s="8">
        <v>0.82296387022253714</v>
      </c>
      <c r="BF1175" s="8">
        <v>0.29484656788747232</v>
      </c>
      <c r="BG1175" s="8">
        <v>31.663548842810517</v>
      </c>
      <c r="BH1175" s="8">
        <v>29.1598287743547</v>
      </c>
      <c r="BI1175" s="8">
        <v>30.704083496503245</v>
      </c>
      <c r="BJ1175" s="8">
        <v>17.953043085142813</v>
      </c>
      <c r="BK1175" s="8">
        <v>39.628875849881133</v>
      </c>
      <c r="BL1175" s="8">
        <v>-18.99610949154318</v>
      </c>
      <c r="BM1175" s="8">
        <v>21.685545092858206</v>
      </c>
      <c r="BN1175" s="8">
        <v>80.736457668017479</v>
      </c>
      <c r="BO1175" s="8">
        <v>83.69449083913544</v>
      </c>
      <c r="BP1175" s="8">
        <v>81.870023020099964</v>
      </c>
      <c r="BQ1175" s="8">
        <v>96.934806411133195</v>
      </c>
      <c r="BR1175" s="8">
        <v>71.325780411175245</v>
      </c>
      <c r="BS1175" s="8">
        <v>140.58857599326754</v>
      </c>
      <c r="BT1175" s="7" t="s">
        <v>259</v>
      </c>
      <c r="BU1175" s="7" t="s">
        <v>260</v>
      </c>
      <c r="BV1175" s="7">
        <v>6.5</v>
      </c>
      <c r="BW1175" s="7" t="s">
        <v>402</v>
      </c>
      <c r="BX1175" s="9">
        <v>1.75</v>
      </c>
      <c r="BY1175" s="7" t="s">
        <v>231</v>
      </c>
      <c r="BZ1175" s="7" t="s">
        <v>214</v>
      </c>
      <c r="CA1175" s="25">
        <v>0</v>
      </c>
      <c r="CB1175" s="25">
        <v>0</v>
      </c>
      <c r="CC1175" s="25">
        <v>0</v>
      </c>
    </row>
    <row r="1176" spans="1:81" x14ac:dyDescent="0.25">
      <c r="A1176" s="7">
        <v>513</v>
      </c>
      <c r="B1176" s="7">
        <v>44657</v>
      </c>
      <c r="C1176" s="7" t="s">
        <v>688</v>
      </c>
      <c r="D1176" s="7" t="s">
        <v>689</v>
      </c>
      <c r="E1176" s="7" t="s">
        <v>689</v>
      </c>
      <c r="F1176" s="7" t="s">
        <v>212</v>
      </c>
      <c r="H1176" s="7" t="s">
        <v>245</v>
      </c>
      <c r="I1176" s="8">
        <v>12.5</v>
      </c>
      <c r="J1176" s="7" t="s">
        <v>214</v>
      </c>
      <c r="K1176" s="8">
        <v>246.74391174316406</v>
      </c>
      <c r="L1176" s="8">
        <v>3.6768999099731445</v>
      </c>
      <c r="M1176" s="7" t="s">
        <v>690</v>
      </c>
      <c r="N1176" s="7" t="s">
        <v>295</v>
      </c>
      <c r="O1176" s="7" t="s">
        <v>268</v>
      </c>
      <c r="P1176" s="7" t="s">
        <v>249</v>
      </c>
      <c r="Q1176" s="7" t="s">
        <v>691</v>
      </c>
      <c r="R1176" s="7" t="s">
        <v>291</v>
      </c>
      <c r="T1176" s="8">
        <v>0.91293251514434814</v>
      </c>
      <c r="U1176" s="8">
        <v>0.89918673038482666</v>
      </c>
      <c r="V1176" s="8">
        <v>0.91119909286499023</v>
      </c>
      <c r="W1176" s="8">
        <v>0.70462071895599365</v>
      </c>
      <c r="X1176" s="8">
        <v>0.53720462322235107</v>
      </c>
      <c r="Y1176" s="8">
        <v>0.89277297258377075</v>
      </c>
      <c r="Z1176" s="8">
        <v>0.76095759868621826</v>
      </c>
      <c r="AA1176" s="8">
        <v>0.93210947513580322</v>
      </c>
      <c r="AB1176" s="8">
        <v>0.95803195238113403</v>
      </c>
      <c r="AC1176" s="8">
        <v>0.97140657901763916</v>
      </c>
      <c r="AD1176" s="8">
        <v>0.81127363443374634</v>
      </c>
      <c r="AE1176" s="8">
        <v>0.7589384913444519</v>
      </c>
      <c r="AF1176" s="8">
        <v>0.9287988543510437</v>
      </c>
      <c r="AG1176" s="8">
        <v>0.87185800075531006</v>
      </c>
      <c r="AH1176" s="8">
        <v>7.4554868042469025E-2</v>
      </c>
      <c r="AI1176" s="8">
        <v>0.81321018934249878</v>
      </c>
      <c r="AJ1176" s="8">
        <v>1.2163330316543579</v>
      </c>
      <c r="AK1176" s="8">
        <v>1.0666817426681519</v>
      </c>
      <c r="AL1176" s="8">
        <v>0.45825451612472534</v>
      </c>
      <c r="AM1176" s="8">
        <v>0.24227792024612427</v>
      </c>
      <c r="AN1176" s="8">
        <v>0.72012209892272949</v>
      </c>
      <c r="AO1176" s="8">
        <v>0.29268249869346619</v>
      </c>
      <c r="AP1176" s="8">
        <v>-5.8065488934516907E-2</v>
      </c>
      <c r="AQ1176" s="8"/>
      <c r="AR1176" s="8"/>
      <c r="AS1176" s="8">
        <v>1.7719679548721909</v>
      </c>
      <c r="AT1176" s="8">
        <v>1.0576787994944341</v>
      </c>
      <c r="AU1176" s="8">
        <v>1.6562798188976229</v>
      </c>
      <c r="AV1176" s="8">
        <v>1.0421008353785608</v>
      </c>
      <c r="AW1176" s="8">
        <v>1.8239065834980603</v>
      </c>
      <c r="AX1176" s="8">
        <v>1.0744869883895003</v>
      </c>
      <c r="AY1176" s="8">
        <v>1.7601206060304735</v>
      </c>
      <c r="AZ1176" s="8">
        <v>1.0822766851024606</v>
      </c>
      <c r="BA1176" s="8">
        <v>1.8266730670032953</v>
      </c>
      <c r="BB1176" s="8">
        <v>1.080778901010867</v>
      </c>
      <c r="BC1176" s="8">
        <v>1.8266730670032953</v>
      </c>
      <c r="BD1176" s="8">
        <v>1.080778901010867</v>
      </c>
      <c r="BE1176" s="8">
        <v>1.7776035162174895</v>
      </c>
      <c r="BF1176" s="8">
        <v>1.0696835183977818</v>
      </c>
      <c r="BG1176" s="7">
        <v>10.509793411797336</v>
      </c>
      <c r="BH1176" s="7">
        <v>19.86522453964167</v>
      </c>
      <c r="BI1176" s="7">
        <v>18.796041099961091</v>
      </c>
      <c r="BJ1176" s="7">
        <v>26.734723021119816</v>
      </c>
      <c r="BK1176" s="7">
        <v>28.28709198539822</v>
      </c>
      <c r="BL1176" s="7">
        <v>28.28709198539822</v>
      </c>
      <c r="BM1176" s="7">
        <v>22.07999434055273</v>
      </c>
      <c r="BN1176" s="7">
        <v>220.81163636276997</v>
      </c>
      <c r="BO1176" s="7">
        <v>197.72767963748925</v>
      </c>
      <c r="BP1176" s="7">
        <v>200.36582468026722</v>
      </c>
      <c r="BQ1176" s="7">
        <v>180.77761036715282</v>
      </c>
      <c r="BR1176" s="7">
        <v>176.94723446000543</v>
      </c>
      <c r="BS1176" s="7">
        <v>176.94723446000543</v>
      </c>
      <c r="BT1176" s="7" t="s">
        <v>220</v>
      </c>
      <c r="BU1176" s="7" t="s">
        <v>221</v>
      </c>
      <c r="BV1176" s="7">
        <v>12.5</v>
      </c>
      <c r="BW1176" s="7" t="s">
        <v>245</v>
      </c>
      <c r="BX1176" s="9">
        <v>0</v>
      </c>
      <c r="BY1176" s="7" t="s">
        <v>295</v>
      </c>
      <c r="BZ1176" s="7" t="s">
        <v>214</v>
      </c>
      <c r="CA1176" s="25">
        <v>0</v>
      </c>
      <c r="CB1176" s="25">
        <v>0</v>
      </c>
      <c r="CC1176" s="25">
        <v>0</v>
      </c>
    </row>
    <row r="1177" spans="1:81" x14ac:dyDescent="0.25">
      <c r="A1177" s="7">
        <v>513</v>
      </c>
      <c r="B1177" s="7">
        <v>44657</v>
      </c>
      <c r="C1177" s="7" t="s">
        <v>692</v>
      </c>
      <c r="D1177" s="7" t="s">
        <v>692</v>
      </c>
      <c r="E1177" s="7" t="s">
        <v>693</v>
      </c>
      <c r="F1177" s="7" t="s">
        <v>331</v>
      </c>
      <c r="H1177" s="7" t="s">
        <v>226</v>
      </c>
      <c r="I1177" s="8">
        <v>15.5</v>
      </c>
      <c r="J1177" s="7" t="s">
        <v>214</v>
      </c>
      <c r="K1177" s="8">
        <v>749.53662109375</v>
      </c>
      <c r="L1177" s="8">
        <v>6.467048168182373</v>
      </c>
      <c r="M1177" s="7" t="s">
        <v>694</v>
      </c>
      <c r="N1177" s="7" t="s">
        <v>295</v>
      </c>
      <c r="O1177" s="7" t="s">
        <v>396</v>
      </c>
      <c r="P1177" s="7" t="s">
        <v>481</v>
      </c>
      <c r="Q1177" s="7" t="s">
        <v>695</v>
      </c>
      <c r="R1177" s="7" t="s">
        <v>291</v>
      </c>
      <c r="S1177" s="7">
        <v>2</v>
      </c>
      <c r="T1177" s="8">
        <v>0.3121466338634491</v>
      </c>
      <c r="U1177" s="8">
        <v>0.39297130703926086</v>
      </c>
      <c r="V1177" s="8">
        <v>0.32678338885307312</v>
      </c>
      <c r="W1177" s="8">
        <v>0.24784395098686218</v>
      </c>
      <c r="X1177" s="8">
        <v>0.17937208712100983</v>
      </c>
      <c r="Y1177" s="8">
        <v>0.32255563139915466</v>
      </c>
      <c r="Z1177" s="8">
        <v>0.18792189657688141</v>
      </c>
      <c r="AA1177" s="8">
        <v>0.82754594087600708</v>
      </c>
      <c r="AB1177" s="8">
        <v>0.82015371322631836</v>
      </c>
      <c r="AC1177" s="8">
        <v>0.91976040601730347</v>
      </c>
      <c r="AD1177" s="8">
        <v>0.85219156742095947</v>
      </c>
      <c r="AE1177" s="8">
        <v>0.79291033744812012</v>
      </c>
      <c r="AF1177" s="8">
        <v>0.85305672883987427</v>
      </c>
      <c r="AG1177" s="8">
        <v>0.83299964666366577</v>
      </c>
      <c r="AH1177" s="8">
        <v>0.24350278079509735</v>
      </c>
      <c r="AI1177" s="8">
        <v>0.90813565254211426</v>
      </c>
      <c r="AJ1177" s="8">
        <v>1.7361665964126587</v>
      </c>
      <c r="AK1177" s="8">
        <v>1.2494229078292847</v>
      </c>
      <c r="AL1177" s="8">
        <v>0.52645057439804077</v>
      </c>
      <c r="AM1177" s="8">
        <v>0.26421466469764709</v>
      </c>
      <c r="AN1177" s="8">
        <v>0.84976273775100708</v>
      </c>
      <c r="AO1177" s="8">
        <v>0.23607045412063599</v>
      </c>
      <c r="AP1177" s="8">
        <v>0.49448588490486145</v>
      </c>
      <c r="AQ1177" s="8"/>
      <c r="AR1177" s="8"/>
      <c r="AS1177" s="8">
        <v>2.7374178089625145</v>
      </c>
      <c r="AT1177" s="8">
        <v>2.7900650908369586</v>
      </c>
      <c r="AU1177" s="8">
        <v>2.5930759458510027</v>
      </c>
      <c r="AV1177" s="8">
        <v>2.5428721297679129</v>
      </c>
      <c r="AW1177" s="8">
        <v>2.7283842357676438</v>
      </c>
      <c r="AX1177" s="8">
        <v>2.6459017694731415</v>
      </c>
      <c r="AY1177" s="8">
        <v>2.8063197626703582</v>
      </c>
      <c r="AZ1177" s="8">
        <v>2.5788452969710356</v>
      </c>
      <c r="BA1177" s="8">
        <v>2.7283842357676438</v>
      </c>
      <c r="BB1177" s="8">
        <v>2.6459017694731415</v>
      </c>
      <c r="BC1177" s="8">
        <v>2.8063197626703582</v>
      </c>
      <c r="BD1177" s="8">
        <v>2.5788452969710356</v>
      </c>
      <c r="BE1177" s="8">
        <v>2.7333169586149197</v>
      </c>
      <c r="BF1177" s="8">
        <v>2.6304052255822046</v>
      </c>
      <c r="BG1177" s="8">
        <v>46.123365508769005</v>
      </c>
      <c r="BH1177" s="8">
        <v>54.335217481193133</v>
      </c>
      <c r="BI1177" s="8">
        <v>50.963386316894557</v>
      </c>
      <c r="BJ1177" s="8">
        <v>58.063926470837202</v>
      </c>
      <c r="BK1177" s="8">
        <v>50.963386316894557</v>
      </c>
      <c r="BL1177" s="8">
        <v>58.063926470837202</v>
      </c>
      <c r="BM1177" s="8">
        <v>53.085534760904274</v>
      </c>
      <c r="BN1177" s="8">
        <v>403.82510572460268</v>
      </c>
      <c r="BO1177" s="8">
        <v>342.27426792127443</v>
      </c>
      <c r="BP1177" s="8">
        <v>367.54737729914399</v>
      </c>
      <c r="BQ1177" s="8">
        <v>314.32622854987738</v>
      </c>
      <c r="BR1177" s="8">
        <v>367.54737729914399</v>
      </c>
      <c r="BS1177" s="8">
        <v>314.32622854987738</v>
      </c>
      <c r="BT1177" s="7" t="s">
        <v>338</v>
      </c>
      <c r="BU1177" s="7" t="s">
        <v>339</v>
      </c>
      <c r="BV1177" s="7">
        <v>15.166666984558105</v>
      </c>
      <c r="BW1177" s="7" t="s">
        <v>226</v>
      </c>
      <c r="BX1177" s="9">
        <v>1.7999999523162842</v>
      </c>
      <c r="BY1177" s="7" t="s">
        <v>295</v>
      </c>
      <c r="BZ1177" s="7" t="s">
        <v>214</v>
      </c>
      <c r="CA1177" s="25">
        <v>0</v>
      </c>
      <c r="CB1177" s="25">
        <v>0</v>
      </c>
      <c r="CC1177" s="25">
        <v>0</v>
      </c>
    </row>
    <row r="1178" spans="1:81" x14ac:dyDescent="0.25">
      <c r="A1178" s="7">
        <v>513</v>
      </c>
      <c r="B1178" s="7">
        <v>44657</v>
      </c>
      <c r="C1178" s="7" t="s">
        <v>696</v>
      </c>
      <c r="D1178" s="7" t="s">
        <v>696</v>
      </c>
      <c r="E1178" s="7" t="s">
        <v>697</v>
      </c>
      <c r="F1178" s="7" t="s">
        <v>331</v>
      </c>
      <c r="H1178" s="7" t="s">
        <v>226</v>
      </c>
      <c r="I1178" s="8">
        <v>15.5</v>
      </c>
      <c r="J1178" s="7" t="s">
        <v>214</v>
      </c>
      <c r="K1178" s="8">
        <v>253.78266906738281</v>
      </c>
      <c r="L1178" s="8">
        <v>6.8455648422241211</v>
      </c>
      <c r="M1178" s="7" t="s">
        <v>637</v>
      </c>
      <c r="N1178" s="7" t="s">
        <v>295</v>
      </c>
      <c r="O1178" s="7" t="s">
        <v>283</v>
      </c>
      <c r="P1178" s="7" t="s">
        <v>481</v>
      </c>
      <c r="Q1178" s="7" t="s">
        <v>698</v>
      </c>
      <c r="R1178" s="7" t="s">
        <v>219</v>
      </c>
      <c r="S1178" s="7">
        <v>3</v>
      </c>
      <c r="T1178" s="8">
        <v>0.92568874359130859</v>
      </c>
      <c r="U1178" s="8">
        <v>0.87231343984603882</v>
      </c>
      <c r="V1178" s="8">
        <v>0.92151308059692383</v>
      </c>
      <c r="W1178" s="8">
        <v>0.74125844240188599</v>
      </c>
      <c r="X1178" s="8">
        <v>0.57680565118789673</v>
      </c>
      <c r="Y1178" s="8">
        <v>0.88733118772506714</v>
      </c>
      <c r="Z1178" s="8">
        <v>0.76141160726547241</v>
      </c>
      <c r="AA1178" s="8">
        <v>0.92099416255950928</v>
      </c>
      <c r="AB1178" s="8">
        <v>0.88396763801574707</v>
      </c>
      <c r="AC1178" s="8">
        <v>0.91390490531921387</v>
      </c>
      <c r="AD1178" s="8">
        <v>0.85888689756393433</v>
      </c>
      <c r="AE1178" s="8">
        <v>0.83019047975540161</v>
      </c>
      <c r="AF1178" s="8">
        <v>0.88897639513015747</v>
      </c>
      <c r="AG1178" s="8">
        <v>0.84361511468887329</v>
      </c>
      <c r="AH1178" s="8">
        <v>9.1068126261234283E-2</v>
      </c>
      <c r="AI1178" s="8">
        <v>1.0072088241577148</v>
      </c>
      <c r="AJ1178" s="8">
        <v>1.4413372278213501</v>
      </c>
      <c r="AK1178" s="8">
        <v>1.3176908493041992</v>
      </c>
      <c r="AL1178" s="8">
        <v>0.58885914087295532</v>
      </c>
      <c r="AM1178" s="8">
        <v>0.31775620579719543</v>
      </c>
      <c r="AN1178" s="8">
        <v>0.87426137924194336</v>
      </c>
      <c r="AO1178" s="8">
        <v>0.35772246122360229</v>
      </c>
      <c r="AP1178" s="8">
        <v>-0.64234167337417603</v>
      </c>
      <c r="AQ1178" s="8"/>
      <c r="AR1178" s="8"/>
      <c r="AS1178" s="8">
        <v>-2.2880552112516641</v>
      </c>
      <c r="AT1178" s="8">
        <v>-1.6781872961900042</v>
      </c>
      <c r="AU1178" s="8">
        <v>-2.6272169976955881</v>
      </c>
      <c r="AV1178" s="8">
        <v>-1.8819272692717088</v>
      </c>
      <c r="AW1178" s="8">
        <v>-2.1269646796447619</v>
      </c>
      <c r="AX1178" s="8">
        <v>-1.9102171757322401</v>
      </c>
      <c r="AY1178" s="8">
        <v>-0.2846085389944259</v>
      </c>
      <c r="AZ1178" s="8">
        <v>-1.6537728045309701</v>
      </c>
      <c r="BA1178" s="8">
        <v>0.69933514088195681</v>
      </c>
      <c r="BB1178" s="8">
        <v>0.42394271367945191</v>
      </c>
      <c r="BC1178" s="8">
        <v>0.69933514088195681</v>
      </c>
      <c r="BD1178" s="8">
        <v>0.42394271367945191</v>
      </c>
      <c r="BE1178" s="8">
        <v>-0.98802919097042119</v>
      </c>
      <c r="BF1178" s="8">
        <v>-1.04603651972767</v>
      </c>
      <c r="BG1178" s="7">
        <v>-50</v>
      </c>
      <c r="BH1178" s="7">
        <v>-34.869047275405507</v>
      </c>
      <c r="BI1178" s="7">
        <v>-40.310500568870346</v>
      </c>
      <c r="BJ1178" s="7">
        <v>0.74094820483550827</v>
      </c>
      <c r="BK1178" s="7">
        <v>5.5706261613734179E-6</v>
      </c>
      <c r="BL1178" s="7">
        <v>5.5706261613734179E-6</v>
      </c>
      <c r="BM1178" s="7">
        <v>-20.739764749698004</v>
      </c>
      <c r="BN1178" s="7">
        <v>403.82510572460268</v>
      </c>
      <c r="BO1178" s="7">
        <v>342.27426792127443</v>
      </c>
      <c r="BP1178" s="7">
        <v>356.0837333254845</v>
      </c>
      <c r="BQ1178" s="7">
        <v>251.9022709367444</v>
      </c>
      <c r="BR1178" s="7">
        <v>253.78265493009906</v>
      </c>
      <c r="BS1178" s="7">
        <v>253.78265493009906</v>
      </c>
      <c r="BT1178" s="7" t="s">
        <v>588</v>
      </c>
      <c r="BU1178" s="7" t="s">
        <v>589</v>
      </c>
      <c r="BV1178" s="7">
        <v>15.833333015441895</v>
      </c>
      <c r="BW1178" s="7" t="s">
        <v>226</v>
      </c>
      <c r="BX1178" s="9">
        <v>2</v>
      </c>
      <c r="BY1178" s="7" t="s">
        <v>295</v>
      </c>
      <c r="BZ1178" s="7" t="s">
        <v>214</v>
      </c>
      <c r="CA1178" s="25">
        <v>0</v>
      </c>
      <c r="CB1178" s="25">
        <v>0</v>
      </c>
      <c r="CC1178" s="25">
        <v>0</v>
      </c>
    </row>
    <row r="1179" spans="1:81" x14ac:dyDescent="0.25">
      <c r="A1179" s="7">
        <v>513</v>
      </c>
      <c r="B1179" s="7">
        <v>44657</v>
      </c>
      <c r="C1179" s="7" t="s">
        <v>699</v>
      </c>
      <c r="D1179" s="7" t="s">
        <v>699</v>
      </c>
      <c r="E1179" s="7" t="s">
        <v>697</v>
      </c>
      <c r="F1179" s="7" t="s">
        <v>331</v>
      </c>
      <c r="H1179" s="7" t="s">
        <v>224</v>
      </c>
      <c r="I1179" s="8">
        <v>24.5</v>
      </c>
      <c r="J1179" s="7" t="s">
        <v>214</v>
      </c>
      <c r="K1179" s="8">
        <v>147.10525512695313</v>
      </c>
      <c r="L1179" s="8">
        <v>4.611691951751709</v>
      </c>
      <c r="M1179" s="7" t="s">
        <v>637</v>
      </c>
      <c r="N1179" s="7" t="s">
        <v>214</v>
      </c>
      <c r="O1179" s="7" t="s">
        <v>283</v>
      </c>
      <c r="P1179" s="7" t="s">
        <v>481</v>
      </c>
      <c r="Q1179" s="7" t="s">
        <v>700</v>
      </c>
      <c r="R1179" s="7" t="s">
        <v>219</v>
      </c>
      <c r="S1179" s="7">
        <v>3</v>
      </c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7">
        <v>0.47932965412845313</v>
      </c>
      <c r="AT1179" s="7">
        <v>2.0669806077439712</v>
      </c>
      <c r="AU1179" s="7">
        <v>-2.3723133358198596</v>
      </c>
      <c r="AV1179" s="7">
        <v>-1.9601797614662606</v>
      </c>
      <c r="AW1179" s="7">
        <v>-5.2101694376259527E-2</v>
      </c>
      <c r="AX1179" s="7">
        <v>0.49668023524453447</v>
      </c>
      <c r="AY1179" s="7">
        <v>-1.7156726236321551</v>
      </c>
      <c r="AZ1179" s="7">
        <v>-1.4375107178586024</v>
      </c>
      <c r="BA1179" s="7">
        <v>2.6248067851980625</v>
      </c>
      <c r="BB1179" s="7">
        <v>2.9581925851196003</v>
      </c>
      <c r="BC1179" s="7">
        <v>2.6248067851980625</v>
      </c>
      <c r="BD1179" s="7">
        <v>2.9581925851196003</v>
      </c>
      <c r="BE1179" s="7">
        <v>0.26480926178271735</v>
      </c>
      <c r="BF1179" s="7">
        <v>0.84705925565047391</v>
      </c>
      <c r="BT1179" s="7" t="s">
        <v>214</v>
      </c>
      <c r="BU1179" s="7" t="s">
        <v>214</v>
      </c>
      <c r="BV1179" s="7">
        <v>15.833333015441895</v>
      </c>
      <c r="BW1179" s="7" t="s">
        <v>226</v>
      </c>
      <c r="BX1179" s="9"/>
      <c r="BY1179" s="7" t="s">
        <v>214</v>
      </c>
      <c r="CA1179" s="25">
        <v>0</v>
      </c>
      <c r="CB1179" s="25">
        <v>0</v>
      </c>
      <c r="CC1179" s="25">
        <v>0</v>
      </c>
    </row>
    <row r="1180" spans="1:81" x14ac:dyDescent="0.25">
      <c r="A1180" s="7">
        <v>513</v>
      </c>
      <c r="B1180" s="7">
        <v>44657</v>
      </c>
      <c r="C1180" s="7" t="s">
        <v>701</v>
      </c>
      <c r="D1180" s="7" t="s">
        <v>702</v>
      </c>
      <c r="E1180" s="7" t="s">
        <v>702</v>
      </c>
      <c r="F1180" s="7" t="s">
        <v>446</v>
      </c>
      <c r="H1180" s="7" t="s">
        <v>224</v>
      </c>
      <c r="I1180" s="8">
        <v>24.5</v>
      </c>
      <c r="J1180" s="7" t="s">
        <v>214</v>
      </c>
      <c r="K1180" s="8">
        <v>156.52546691894531</v>
      </c>
      <c r="L1180" s="8">
        <v>1.941100001335144</v>
      </c>
      <c r="M1180" s="7" t="s">
        <v>349</v>
      </c>
      <c r="N1180" s="7" t="s">
        <v>214</v>
      </c>
      <c r="O1180" s="7" t="s">
        <v>214</v>
      </c>
      <c r="P1180" s="7" t="s">
        <v>362</v>
      </c>
      <c r="Q1180" s="7" t="s">
        <v>703</v>
      </c>
      <c r="R1180" s="7" t="s">
        <v>242</v>
      </c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>
        <v>0.81851140719678928</v>
      </c>
      <c r="AT1180" s="8">
        <v>2.3926087844066175</v>
      </c>
      <c r="AU1180" s="8">
        <v>1.4958160707256203</v>
      </c>
      <c r="AV1180" s="8">
        <v>1.7953814159638144</v>
      </c>
      <c r="AW1180" s="8">
        <v>1.5044491649836211</v>
      </c>
      <c r="AX1180" s="8">
        <v>1.9124124925547146</v>
      </c>
      <c r="AY1180" s="8">
        <v>1.6624260508773019</v>
      </c>
      <c r="AZ1180" s="8">
        <v>1.5579645579045525</v>
      </c>
      <c r="BA1180" s="8">
        <v>-0.44050388724528788</v>
      </c>
      <c r="BB1180" s="8">
        <v>0.25691496421005294</v>
      </c>
      <c r="BC1180" s="8">
        <v>-1.6622339800501935</v>
      </c>
      <c r="BD1180" s="8">
        <v>-1.3420701181812584</v>
      </c>
      <c r="BE1180" s="8">
        <v>0.56307747108130857</v>
      </c>
      <c r="BF1180" s="8">
        <v>1.095535349476416</v>
      </c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7" t="s">
        <v>352</v>
      </c>
      <c r="BU1180" s="7" t="s">
        <v>353</v>
      </c>
      <c r="BV1180" s="7">
        <v>10</v>
      </c>
      <c r="BW1180" s="7" t="s">
        <v>345</v>
      </c>
      <c r="BX1180" s="9">
        <v>0</v>
      </c>
      <c r="BY1180" s="7" t="s">
        <v>214</v>
      </c>
      <c r="BZ1180" s="7" t="s">
        <v>214</v>
      </c>
      <c r="CA1180" s="25">
        <v>0</v>
      </c>
      <c r="CB1180" s="25">
        <v>0</v>
      </c>
      <c r="CC1180" s="25">
        <v>0</v>
      </c>
    </row>
    <row r="1181" spans="1:81" x14ac:dyDescent="0.25">
      <c r="A1181" s="7">
        <v>513</v>
      </c>
      <c r="B1181" s="7">
        <v>44657</v>
      </c>
      <c r="C1181" s="7" t="s">
        <v>704</v>
      </c>
      <c r="D1181" s="7" t="s">
        <v>705</v>
      </c>
      <c r="E1181" s="7" t="s">
        <v>706</v>
      </c>
      <c r="F1181" s="7" t="s">
        <v>446</v>
      </c>
      <c r="G1181" s="7">
        <v>2</v>
      </c>
      <c r="H1181" s="7" t="s">
        <v>226</v>
      </c>
      <c r="I1181" s="8">
        <v>15.5</v>
      </c>
      <c r="J1181" s="7" t="s">
        <v>214</v>
      </c>
      <c r="K1181" s="8">
        <v>445.29953002929688</v>
      </c>
      <c r="L1181" s="8">
        <v>6.3023052215576172</v>
      </c>
      <c r="M1181" s="7" t="s">
        <v>447</v>
      </c>
      <c r="N1181" s="7" t="s">
        <v>216</v>
      </c>
      <c r="O1181" s="7" t="s">
        <v>214</v>
      </c>
      <c r="P1181" s="7" t="s">
        <v>269</v>
      </c>
      <c r="Q1181" s="7" t="s">
        <v>707</v>
      </c>
      <c r="R1181" s="7" t="s">
        <v>291</v>
      </c>
      <c r="T1181" s="8">
        <v>0.76740449666976929</v>
      </c>
      <c r="U1181" s="8">
        <v>0.74624043703079224</v>
      </c>
      <c r="V1181" s="8">
        <v>0.7878042459487915</v>
      </c>
      <c r="W1181" s="8">
        <v>0.56412702798843384</v>
      </c>
      <c r="X1181" s="8">
        <v>0.46177193522453308</v>
      </c>
      <c r="Y1181" s="8">
        <v>0.69531923532485962</v>
      </c>
      <c r="Z1181" s="8">
        <v>0.58284103870391846</v>
      </c>
      <c r="AA1181" s="8">
        <v>0.88623207807540894</v>
      </c>
      <c r="AB1181" s="8">
        <v>0.84994471073150635</v>
      </c>
      <c r="AC1181" s="8">
        <v>0.88349020481109619</v>
      </c>
      <c r="AD1181" s="8">
        <v>0.71718055009841919</v>
      </c>
      <c r="AE1181" s="8">
        <v>0.73867177963256836</v>
      </c>
      <c r="AF1181" s="8">
        <v>0.82808941602706909</v>
      </c>
      <c r="AG1181" s="8">
        <v>0.82951599359512329</v>
      </c>
      <c r="AH1181" s="8">
        <v>0.14973095059394836</v>
      </c>
      <c r="AI1181" s="8">
        <v>1.37285315990448</v>
      </c>
      <c r="AJ1181" s="8">
        <v>2.0272951126098633</v>
      </c>
      <c r="AK1181" s="8">
        <v>1.8521472215652466</v>
      </c>
      <c r="AL1181" s="8">
        <v>0.7368241548538208</v>
      </c>
      <c r="AM1181" s="8">
        <v>0.41825124621391296</v>
      </c>
      <c r="AN1181" s="8">
        <v>1.1263800859451294</v>
      </c>
      <c r="AO1181" s="8">
        <v>0.45021715760231018</v>
      </c>
      <c r="AP1181" s="8">
        <v>-6.7603029310703278E-2</v>
      </c>
      <c r="AQ1181" s="8"/>
      <c r="AR1181" s="8"/>
      <c r="AS1181" s="8">
        <v>-1.3168536001512914</v>
      </c>
      <c r="AT1181" s="8">
        <v>-0.8812640583656538</v>
      </c>
      <c r="AU1181" s="8">
        <v>-1.2170780753439632</v>
      </c>
      <c r="AV1181" s="8">
        <v>-0.57124514876686139</v>
      </c>
      <c r="AW1181" s="8">
        <v>-0.79960562580838757</v>
      </c>
      <c r="AX1181" s="8">
        <v>-9.2285267545407848E-2</v>
      </c>
      <c r="AY1181" s="8">
        <v>-1.6575218258457001</v>
      </c>
      <c r="AZ1181" s="8">
        <v>-1.6822023853805868</v>
      </c>
      <c r="BA1181" s="8">
        <v>-1.482506633667418</v>
      </c>
      <c r="BB1181" s="8">
        <v>-0.9821765020263713</v>
      </c>
      <c r="BC1181" s="8">
        <v>-0.45027359798088185</v>
      </c>
      <c r="BD1181" s="8">
        <v>3.3203331474584291E-2</v>
      </c>
      <c r="BE1181" s="8">
        <v>-1.1539732264662736</v>
      </c>
      <c r="BF1181" s="8">
        <v>-0.69599500510171619</v>
      </c>
      <c r="BG1181" s="8">
        <v>9.3138262018748446</v>
      </c>
      <c r="BH1181" s="8">
        <v>-1.2274280373250064</v>
      </c>
      <c r="BI1181" s="8">
        <v>17.460641093656097</v>
      </c>
      <c r="BJ1181" s="8">
        <v>3.4503639591217916</v>
      </c>
      <c r="BK1181" s="8">
        <v>-7.8343094910258149</v>
      </c>
      <c r="BL1181" s="8">
        <v>9.5118363843019562</v>
      </c>
      <c r="BM1181" s="8">
        <v>5.1124883517673112</v>
      </c>
      <c r="BN1181" s="8">
        <v>403.82510572460268</v>
      </c>
      <c r="BO1181" s="8">
        <v>450.76526131095295</v>
      </c>
      <c r="BP1181" s="8">
        <v>367.54737729914399</v>
      </c>
      <c r="BQ1181" s="8">
        <v>429.93507553502729</v>
      </c>
      <c r="BR1181" s="8">
        <v>480.18567337387543</v>
      </c>
      <c r="BS1181" s="8">
        <v>402.9433673128446</v>
      </c>
      <c r="BT1181" s="7" t="s">
        <v>317</v>
      </c>
      <c r="BU1181" s="7" t="s">
        <v>318</v>
      </c>
      <c r="BV1181" s="7">
        <v>15</v>
      </c>
      <c r="BW1181" s="7" t="s">
        <v>226</v>
      </c>
      <c r="BX1181" s="9">
        <v>1.7250000238418579</v>
      </c>
      <c r="BY1181" s="7" t="s">
        <v>216</v>
      </c>
      <c r="BZ1181" s="7" t="s">
        <v>214</v>
      </c>
      <c r="CA1181" s="25">
        <v>0</v>
      </c>
      <c r="CB1181" s="25">
        <v>0</v>
      </c>
      <c r="CC1181" s="25">
        <v>1</v>
      </c>
    </row>
    <row r="1182" spans="1:81" x14ac:dyDescent="0.25">
      <c r="A1182" s="7">
        <v>513</v>
      </c>
      <c r="B1182" s="7">
        <v>44657</v>
      </c>
      <c r="C1182" s="7" t="s">
        <v>708</v>
      </c>
      <c r="D1182" s="7" t="s">
        <v>709</v>
      </c>
      <c r="E1182" s="7" t="s">
        <v>710</v>
      </c>
      <c r="F1182" s="7" t="s">
        <v>212</v>
      </c>
      <c r="G1182" s="7">
        <v>2</v>
      </c>
      <c r="H1182" s="7" t="s">
        <v>287</v>
      </c>
      <c r="I1182" s="8">
        <v>14.5</v>
      </c>
      <c r="J1182" s="7" t="s">
        <v>214</v>
      </c>
      <c r="K1182" s="8">
        <v>282.46221923828125</v>
      </c>
      <c r="L1182" s="8">
        <v>3.9925656318664551</v>
      </c>
      <c r="M1182" s="7" t="s">
        <v>422</v>
      </c>
      <c r="N1182" s="7" t="s">
        <v>610</v>
      </c>
      <c r="O1182" s="7" t="s">
        <v>290</v>
      </c>
      <c r="P1182" s="7" t="s">
        <v>249</v>
      </c>
      <c r="Q1182" s="7" t="s">
        <v>711</v>
      </c>
      <c r="R1182" s="7" t="s">
        <v>291</v>
      </c>
      <c r="T1182" s="8">
        <v>0.91288149356842041</v>
      </c>
      <c r="U1182" s="8">
        <v>0.89014500379562378</v>
      </c>
      <c r="V1182" s="8">
        <v>0.91005212068557739</v>
      </c>
      <c r="W1182" s="8">
        <v>0.70332682132720947</v>
      </c>
      <c r="X1182" s="8">
        <v>0.47978389263153076</v>
      </c>
      <c r="Y1182" s="8">
        <v>0.85676753520965576</v>
      </c>
      <c r="Z1182" s="8">
        <v>0.7274554967880249</v>
      </c>
      <c r="AA1182" s="8">
        <v>0.95832622051239014</v>
      </c>
      <c r="AB1182" s="8">
        <v>0.94653338193893433</v>
      </c>
      <c r="AC1182" s="8">
        <v>0.96686834096908569</v>
      </c>
      <c r="AD1182" s="8">
        <v>0.88497287034988403</v>
      </c>
      <c r="AE1182" s="8">
        <v>0.84204083681106567</v>
      </c>
      <c r="AF1182" s="8">
        <v>0.95510554313659668</v>
      </c>
      <c r="AG1182" s="8">
        <v>0.88217359781265259</v>
      </c>
      <c r="AH1182" s="8">
        <v>0.10432663559913635</v>
      </c>
      <c r="AI1182" s="8">
        <v>1.1378833055496216</v>
      </c>
      <c r="AJ1182" s="8">
        <v>1.6849328279495239</v>
      </c>
      <c r="AK1182" s="8">
        <v>1.4907577037811279</v>
      </c>
      <c r="AL1182" s="8">
        <v>0.64007037878036499</v>
      </c>
      <c r="AM1182" s="8">
        <v>0.30278822779655457</v>
      </c>
      <c r="AN1182" s="8">
        <v>0.96704638004302979</v>
      </c>
      <c r="AO1182" s="8">
        <v>0.39152717590332031</v>
      </c>
      <c r="AP1182" s="8">
        <v>-0.21339134871959686</v>
      </c>
      <c r="AQ1182" s="8"/>
      <c r="AR1182" s="8"/>
      <c r="AS1182" s="8">
        <v>-1.1151027101404447</v>
      </c>
      <c r="AT1182" s="8">
        <v>-1.0116860252070936</v>
      </c>
      <c r="AU1182" s="8">
        <v>-1.015594944206911</v>
      </c>
      <c r="AV1182" s="8">
        <v>-0.84313037511417455</v>
      </c>
      <c r="AW1182" s="8">
        <v>-0.25349664093809376</v>
      </c>
      <c r="AX1182" s="8">
        <v>-0.23592953294775001</v>
      </c>
      <c r="AY1182" s="8">
        <v>-0.1410942382252659</v>
      </c>
      <c r="AZ1182" s="8">
        <v>-0.2074614848976217</v>
      </c>
      <c r="BA1182" s="8">
        <v>-1.3199053544726682</v>
      </c>
      <c r="BB1182" s="8">
        <v>-0.80050352683434267</v>
      </c>
      <c r="BC1182" s="8">
        <v>-1.1483160089461708</v>
      </c>
      <c r="BD1182" s="8">
        <v>-0.84832225884109203</v>
      </c>
      <c r="BE1182" s="8">
        <v>-0.83225164948825903</v>
      </c>
      <c r="BF1182" s="8">
        <v>-0.65783886730701246</v>
      </c>
      <c r="BG1182" s="7">
        <v>-16.907532825842981</v>
      </c>
      <c r="BH1182" s="7">
        <v>0.71007309446713185</v>
      </c>
      <c r="BI1182" s="7">
        <v>-6.2975042502235903</v>
      </c>
      <c r="BJ1182" s="7">
        <v>13.295422629381006</v>
      </c>
      <c r="BK1182" s="7">
        <v>-5.6412551974927441</v>
      </c>
      <c r="BL1182" s="7">
        <v>-0.82476698374582269</v>
      </c>
      <c r="BM1182" s="7">
        <v>-2.6109272555761667</v>
      </c>
      <c r="BN1182" s="7">
        <v>330.21961167659822</v>
      </c>
      <c r="BO1182" s="7">
        <v>280.45653101743545</v>
      </c>
      <c r="BP1182" s="7">
        <v>300.25028950008789</v>
      </c>
      <c r="BQ1182" s="7">
        <v>244.90767342222301</v>
      </c>
      <c r="BR1182" s="7">
        <v>298.39663386201414</v>
      </c>
      <c r="BS1182" s="7">
        <v>284.79187436411434</v>
      </c>
      <c r="BT1182" s="7" t="s">
        <v>220</v>
      </c>
      <c r="BU1182" s="7" t="s">
        <v>221</v>
      </c>
      <c r="BV1182" s="7">
        <v>14</v>
      </c>
      <c r="BW1182" s="7" t="s">
        <v>287</v>
      </c>
      <c r="BX1182" s="9">
        <v>2.3499999046325684</v>
      </c>
      <c r="BY1182" s="7" t="s">
        <v>610</v>
      </c>
      <c r="BZ1182" s="7" t="s">
        <v>214</v>
      </c>
      <c r="CA1182" s="25">
        <v>0</v>
      </c>
      <c r="CB1182" s="25">
        <v>0</v>
      </c>
      <c r="CC1182" s="25">
        <v>0</v>
      </c>
    </row>
    <row r="1183" spans="1:81" x14ac:dyDescent="0.25">
      <c r="A1183" s="7">
        <v>513</v>
      </c>
      <c r="B1183" s="7">
        <v>44657</v>
      </c>
      <c r="C1183" s="7" t="s">
        <v>712</v>
      </c>
      <c r="D1183" s="7" t="s">
        <v>710</v>
      </c>
      <c r="E1183" s="7" t="s">
        <v>710</v>
      </c>
      <c r="F1183" s="7" t="s">
        <v>212</v>
      </c>
      <c r="G1183" s="7">
        <v>3</v>
      </c>
      <c r="H1183" s="7" t="s">
        <v>245</v>
      </c>
      <c r="I1183" s="8">
        <v>12.5</v>
      </c>
      <c r="J1183" s="7" t="s">
        <v>214</v>
      </c>
      <c r="K1183" s="8">
        <v>246.53466796875</v>
      </c>
      <c r="L1183" s="8">
        <v>5.3224000930786133</v>
      </c>
      <c r="M1183" s="7" t="s">
        <v>422</v>
      </c>
      <c r="N1183" s="7" t="s">
        <v>610</v>
      </c>
      <c r="O1183" s="7" t="s">
        <v>374</v>
      </c>
      <c r="P1183" s="7" t="s">
        <v>249</v>
      </c>
      <c r="Q1183" s="7" t="s">
        <v>711</v>
      </c>
      <c r="R1183" s="7" t="s">
        <v>291</v>
      </c>
      <c r="T1183" s="8">
        <v>0.8670305609703064</v>
      </c>
      <c r="U1183" s="8">
        <v>0.87279146909713745</v>
      </c>
      <c r="V1183" s="8">
        <v>0.87613606452941895</v>
      </c>
      <c r="W1183" s="8">
        <v>0.6386178731918335</v>
      </c>
      <c r="X1183" s="8">
        <v>0.4881044328212738</v>
      </c>
      <c r="Y1183" s="8">
        <v>0.84596532583236694</v>
      </c>
      <c r="Z1183" s="8">
        <v>0.69841867685317993</v>
      </c>
      <c r="AA1183" s="8">
        <v>0.95099037885665894</v>
      </c>
      <c r="AB1183" s="8">
        <v>0.943134605884552</v>
      </c>
      <c r="AC1183" s="8">
        <v>0.95325016975402832</v>
      </c>
      <c r="AD1183" s="8">
        <v>0.87316244840621948</v>
      </c>
      <c r="AE1183" s="8">
        <v>0.87016785144805908</v>
      </c>
      <c r="AF1183" s="8">
        <v>0.95721513032913208</v>
      </c>
      <c r="AG1183" s="8">
        <v>0.89735400676727295</v>
      </c>
      <c r="AH1183" s="8">
        <v>8.1366010010242462E-2</v>
      </c>
      <c r="AI1183" s="8">
        <v>0.84287971258163452</v>
      </c>
      <c r="AJ1183" s="8">
        <v>1.2884873151779175</v>
      </c>
      <c r="AK1183" s="8">
        <v>1.1193352937698364</v>
      </c>
      <c r="AL1183" s="8">
        <v>0.45327258110046387</v>
      </c>
      <c r="AM1183" s="8">
        <v>0.24024474620819092</v>
      </c>
      <c r="AN1183" s="8">
        <v>0.74470573663711548</v>
      </c>
      <c r="AO1183" s="8">
        <v>0.293169766664505</v>
      </c>
      <c r="AP1183" s="8">
        <v>4.2983893305063248E-2</v>
      </c>
      <c r="AQ1183" s="8"/>
      <c r="AR1183" s="8"/>
      <c r="AS1183" s="8">
        <v>6.5482725452473606E-2</v>
      </c>
      <c r="AT1183" s="8">
        <v>-0.21844824343493457</v>
      </c>
      <c r="AU1183" s="8">
        <v>0.15449270301251969</v>
      </c>
      <c r="AV1183" s="8">
        <v>-0.16936510595189211</v>
      </c>
      <c r="AW1183" s="8">
        <v>0.82430070134092959</v>
      </c>
      <c r="AX1183" s="8">
        <v>0.4527129561907895</v>
      </c>
      <c r="AY1183" s="8">
        <v>1.0489430759782028</v>
      </c>
      <c r="AZ1183" s="8">
        <v>0.53831664263589629</v>
      </c>
      <c r="BA1183" s="8">
        <v>0.84222070429342322</v>
      </c>
      <c r="BB1183" s="8">
        <v>0.61770250016872086</v>
      </c>
      <c r="BC1183" s="8">
        <v>1.7564755516394266</v>
      </c>
      <c r="BD1183" s="8">
        <v>1.2052756492477565</v>
      </c>
      <c r="BE1183" s="8">
        <v>0.7819859102861626</v>
      </c>
      <c r="BF1183" s="8">
        <v>0.40436573314272278</v>
      </c>
      <c r="BG1183" s="8">
        <v>10.433839515520226</v>
      </c>
      <c r="BH1183" s="8">
        <v>19.797210969715376</v>
      </c>
      <c r="BI1183" s="8">
        <v>18.727120071541016</v>
      </c>
      <c r="BJ1183" s="8">
        <v>26.672539867671819</v>
      </c>
      <c r="BK1183" s="8">
        <v>2.4524517610849803</v>
      </c>
      <c r="BL1183" s="8">
        <v>9.2327606282360879</v>
      </c>
      <c r="BM1183" s="8">
        <v>14.552653802294918</v>
      </c>
      <c r="BN1183" s="8">
        <v>220.81163636276997</v>
      </c>
      <c r="BO1183" s="8">
        <v>197.72767963748925</v>
      </c>
      <c r="BP1183" s="8">
        <v>200.36582468026722</v>
      </c>
      <c r="BQ1183" s="8">
        <v>180.77761036715282</v>
      </c>
      <c r="BR1183" s="8">
        <v>240.48852416246538</v>
      </c>
      <c r="BS1183" s="8">
        <v>223.77271220957869</v>
      </c>
      <c r="BT1183" s="7" t="s">
        <v>220</v>
      </c>
      <c r="BU1183" s="7" t="s">
        <v>221</v>
      </c>
      <c r="BV1183" s="7">
        <v>11.833333015441895</v>
      </c>
      <c r="BW1183" s="7" t="s">
        <v>255</v>
      </c>
      <c r="BX1183" s="9">
        <v>2.3499999046325684</v>
      </c>
      <c r="BY1183" s="7" t="s">
        <v>610</v>
      </c>
      <c r="BZ1183" s="7" t="s">
        <v>713</v>
      </c>
      <c r="CA1183" s="25">
        <v>0</v>
      </c>
      <c r="CB1183" s="25">
        <v>0</v>
      </c>
      <c r="CC1183" s="25">
        <v>0</v>
      </c>
    </row>
    <row r="1184" spans="1:81" x14ac:dyDescent="0.25">
      <c r="A1184" s="7">
        <v>513</v>
      </c>
      <c r="B1184" s="7">
        <v>44657</v>
      </c>
      <c r="C1184" s="7" t="s">
        <v>714</v>
      </c>
      <c r="D1184" s="7" t="s">
        <v>715</v>
      </c>
      <c r="E1184" s="7" t="s">
        <v>716</v>
      </c>
      <c r="F1184" s="7" t="s">
        <v>212</v>
      </c>
      <c r="G1184" s="7">
        <v>2</v>
      </c>
      <c r="H1184" s="7" t="s">
        <v>312</v>
      </c>
      <c r="I1184" s="8">
        <v>17.5</v>
      </c>
      <c r="J1184" s="7" t="s">
        <v>214</v>
      </c>
      <c r="K1184" s="8">
        <v>450.7637939453125</v>
      </c>
      <c r="L1184" s="8">
        <v>3.1719932556152344</v>
      </c>
      <c r="M1184" s="7" t="s">
        <v>289</v>
      </c>
      <c r="N1184" s="7" t="s">
        <v>231</v>
      </c>
      <c r="O1184" s="7" t="s">
        <v>283</v>
      </c>
      <c r="P1184" s="7" t="s">
        <v>217</v>
      </c>
      <c r="Q1184" s="7" t="s">
        <v>717</v>
      </c>
      <c r="R1184" s="7" t="s">
        <v>291</v>
      </c>
      <c r="T1184" s="8">
        <v>0.89601165056228638</v>
      </c>
      <c r="U1184" s="8">
        <v>0.83508920669555664</v>
      </c>
      <c r="V1184" s="8">
        <v>0.85468631982803345</v>
      </c>
      <c r="W1184" s="8">
        <v>0.74117457866668701</v>
      </c>
      <c r="X1184" s="8">
        <v>0.50173306465148926</v>
      </c>
      <c r="Y1184" s="8">
        <v>0.83947843313217163</v>
      </c>
      <c r="Z1184" s="8">
        <v>0.70837759971618652</v>
      </c>
      <c r="AA1184" s="8">
        <v>0.46425935626029968</v>
      </c>
      <c r="AB1184" s="8">
        <v>0.72243934869766235</v>
      </c>
      <c r="AC1184" s="8">
        <v>0.75143229961395264</v>
      </c>
      <c r="AD1184" s="8">
        <v>0.88378530740737915</v>
      </c>
      <c r="AE1184" s="8">
        <v>0.66008478403091431</v>
      </c>
      <c r="AF1184" s="8">
        <v>0.70276981592178345</v>
      </c>
      <c r="AG1184" s="8">
        <v>0.55678665637969971</v>
      </c>
      <c r="AH1184" s="8">
        <v>0.11546041071414948</v>
      </c>
      <c r="AI1184" s="8">
        <v>1.2360467910766602</v>
      </c>
      <c r="AJ1184" s="8">
        <v>1.7494139671325684</v>
      </c>
      <c r="AK1184" s="8">
        <v>1.5494781732559204</v>
      </c>
      <c r="AL1184" s="8">
        <v>0.74649852514266968</v>
      </c>
      <c r="AM1184" s="8">
        <v>0.35043215751647949</v>
      </c>
      <c r="AN1184" s="8">
        <v>1.0486530065536499</v>
      </c>
      <c r="AO1184" s="8">
        <v>0.42194733023643494</v>
      </c>
      <c r="AP1184" s="8">
        <v>-0.91171962022781372</v>
      </c>
      <c r="AQ1184" s="8"/>
      <c r="AR1184" s="8"/>
      <c r="AS1184" s="8">
        <v>-1.0332784791778165</v>
      </c>
      <c r="AT1184" s="8">
        <v>-0.51010246047312147</v>
      </c>
      <c r="AU1184" s="8">
        <v>-1.6657491744766426</v>
      </c>
      <c r="AV1184" s="8">
        <v>-1.018499328136153</v>
      </c>
      <c r="AW1184" s="8">
        <v>-0.12909665819164823</v>
      </c>
      <c r="AX1184" s="8">
        <v>-0.50452159775940153</v>
      </c>
      <c r="AY1184" s="8">
        <v>-0.95171663210217161</v>
      </c>
      <c r="AZ1184" s="8">
        <v>-1.2634741892913921</v>
      </c>
      <c r="BA1184" s="8">
        <v>8.777098509355187E-2</v>
      </c>
      <c r="BB1184" s="8">
        <v>0.51917843220746118</v>
      </c>
      <c r="BC1184" s="8">
        <v>-0.97837667705569697</v>
      </c>
      <c r="BD1184" s="8">
        <v>-1.2438764460010219</v>
      </c>
      <c r="BE1184" s="8">
        <v>-0.77840777265173733</v>
      </c>
      <c r="BF1184" s="8">
        <v>-0.67021593157560488</v>
      </c>
      <c r="BG1184" s="8">
        <v>-33.975441248509661</v>
      </c>
      <c r="BH1184" s="8">
        <v>-5.1026495613690388</v>
      </c>
      <c r="BI1184" s="8">
        <v>-22.186743193221947</v>
      </c>
      <c r="BJ1184" s="8">
        <v>14.327785288892574</v>
      </c>
      <c r="BK1184" s="8">
        <v>3.6845726941873784</v>
      </c>
      <c r="BL1184" s="8">
        <v>13.294005232009301</v>
      </c>
      <c r="BM1184" s="8">
        <v>-4.9930784646685673</v>
      </c>
      <c r="BN1184" s="8">
        <v>603.91278192675531</v>
      </c>
      <c r="BO1184" s="8">
        <v>473.76469069987343</v>
      </c>
      <c r="BP1184" s="8">
        <v>550.77359931598312</v>
      </c>
      <c r="BQ1184" s="8">
        <v>386.17932538876198</v>
      </c>
      <c r="BR1184" s="8">
        <v>434.15507427832046</v>
      </c>
      <c r="BS1184" s="8">
        <v>390.83923159421903</v>
      </c>
      <c r="BT1184" s="7" t="s">
        <v>220</v>
      </c>
      <c r="BU1184" s="7" t="s">
        <v>221</v>
      </c>
      <c r="BV1184" s="7">
        <v>17.5</v>
      </c>
      <c r="BW1184" s="7" t="s">
        <v>312</v>
      </c>
      <c r="BX1184" s="9">
        <v>1.7000000476837158</v>
      </c>
      <c r="BY1184" s="7" t="s">
        <v>231</v>
      </c>
      <c r="BZ1184" s="7" t="s">
        <v>214</v>
      </c>
      <c r="CA1184" s="25">
        <v>0</v>
      </c>
      <c r="CB1184" s="25">
        <v>0</v>
      </c>
      <c r="CC1184" s="25">
        <v>0</v>
      </c>
    </row>
    <row r="1185" spans="1:81" x14ac:dyDescent="0.25">
      <c r="A1185" s="7">
        <v>513</v>
      </c>
      <c r="B1185" s="7">
        <v>44657</v>
      </c>
      <c r="C1185" s="7" t="s">
        <v>718</v>
      </c>
      <c r="D1185" s="7" t="s">
        <v>716</v>
      </c>
      <c r="E1185" s="7" t="s">
        <v>716</v>
      </c>
      <c r="F1185" s="7" t="s">
        <v>212</v>
      </c>
      <c r="G1185" s="7">
        <v>2</v>
      </c>
      <c r="H1185" s="7" t="s">
        <v>238</v>
      </c>
      <c r="I1185" s="8">
        <v>13.5</v>
      </c>
      <c r="J1185" s="7" t="s">
        <v>214</v>
      </c>
      <c r="K1185" s="8">
        <v>159.78092956542969</v>
      </c>
      <c r="L1185" s="8">
        <v>4.3755521774291992</v>
      </c>
      <c r="M1185" s="7" t="s">
        <v>289</v>
      </c>
      <c r="N1185" s="7" t="s">
        <v>231</v>
      </c>
      <c r="O1185" s="7" t="s">
        <v>290</v>
      </c>
      <c r="P1185" s="7" t="s">
        <v>217</v>
      </c>
      <c r="Q1185" s="7" t="s">
        <v>717</v>
      </c>
      <c r="R1185" s="7" t="s">
        <v>291</v>
      </c>
      <c r="T1185" s="8">
        <v>0.92172700166702271</v>
      </c>
      <c r="U1185" s="8">
        <v>0.85912328958511353</v>
      </c>
      <c r="V1185" s="8">
        <v>0.9095757007598877</v>
      </c>
      <c r="W1185" s="8">
        <v>0.75540685653686523</v>
      </c>
      <c r="X1185" s="8">
        <v>0.55278819799423218</v>
      </c>
      <c r="Y1185" s="8">
        <v>0.86918038129806519</v>
      </c>
      <c r="Z1185" s="8">
        <v>0.75728249549865723</v>
      </c>
      <c r="AA1185" s="8">
        <v>0.9226258397102356</v>
      </c>
      <c r="AB1185" s="8">
        <v>0.87948453426361084</v>
      </c>
      <c r="AC1185" s="8">
        <v>0.91939747333526611</v>
      </c>
      <c r="AD1185" s="8">
        <v>0.87523734569549561</v>
      </c>
      <c r="AE1185" s="8">
        <v>0.7123032808303833</v>
      </c>
      <c r="AF1185" s="8">
        <v>0.86423313617706299</v>
      </c>
      <c r="AG1185" s="8">
        <v>0.82805442810058594</v>
      </c>
      <c r="AH1185" s="8">
        <v>7.0915617048740387E-2</v>
      </c>
      <c r="AI1185" s="8">
        <v>0.78096634149551392</v>
      </c>
      <c r="AJ1185" s="8">
        <v>1.1054115295410156</v>
      </c>
      <c r="AK1185" s="8">
        <v>1.0128061771392822</v>
      </c>
      <c r="AL1185" s="8">
        <v>0.46730256080627441</v>
      </c>
      <c r="AM1185" s="8">
        <v>0.23713669180870056</v>
      </c>
      <c r="AN1185" s="8">
        <v>0.66686958074569702</v>
      </c>
      <c r="AO1185" s="8">
        <v>0.27705124020576477</v>
      </c>
      <c r="AP1185" s="8">
        <v>-0.38775599002838135</v>
      </c>
      <c r="AQ1185" s="8"/>
      <c r="AR1185" s="8"/>
      <c r="AS1185" s="8">
        <v>-2.5234052564018805</v>
      </c>
      <c r="AT1185" s="8">
        <v>-1.982802671516829</v>
      </c>
      <c r="AU1185" s="8">
        <v>-2.8475812100265094</v>
      </c>
      <c r="AV1185" s="8">
        <v>-2.4068152489460708</v>
      </c>
      <c r="AW1185" s="8">
        <v>-1.9265710706944017</v>
      </c>
      <c r="AX1185" s="8">
        <v>-1.738407986072833</v>
      </c>
      <c r="AY1185" s="8">
        <v>-1.7693863063238799</v>
      </c>
      <c r="AZ1185" s="8">
        <v>-1.9615800333034414</v>
      </c>
      <c r="BA1185" s="8">
        <v>-2.3365158608485332</v>
      </c>
      <c r="BB1185" s="8">
        <v>-1.8021881455632489</v>
      </c>
      <c r="BC1185" s="8">
        <v>-0.61920992607889636</v>
      </c>
      <c r="BD1185" s="8">
        <v>-1.4081272111929646</v>
      </c>
      <c r="BE1185" s="8">
        <v>-2.0037782717290171</v>
      </c>
      <c r="BF1185" s="8">
        <v>-1.8833202160992313</v>
      </c>
      <c r="BG1185" s="7">
        <v>-50</v>
      </c>
      <c r="BH1185" s="7">
        <v>-47.381024267712796</v>
      </c>
      <c r="BI1185" s="7">
        <v>-50</v>
      </c>
      <c r="BJ1185" s="7">
        <v>-31.688719127588755</v>
      </c>
      <c r="BK1185" s="7">
        <v>-41.178135631621068</v>
      </c>
      <c r="BL1185" s="7">
        <v>1.9151481619438016</v>
      </c>
      <c r="BM1185" s="7">
        <v>-36.388788477496469</v>
      </c>
      <c r="BN1185" s="7">
        <v>270.03024425680195</v>
      </c>
      <c r="BO1185" s="7">
        <v>235.48677057800302</v>
      </c>
      <c r="BP1185" s="7">
        <v>245.27514522709814</v>
      </c>
      <c r="BQ1185" s="7">
        <v>210.41345955486912</v>
      </c>
      <c r="BR1185" s="7">
        <v>225.57573745534725</v>
      </c>
      <c r="BS1185" s="7">
        <v>156.72088802972064</v>
      </c>
      <c r="BT1185" s="7" t="s">
        <v>220</v>
      </c>
      <c r="BU1185" s="7" t="s">
        <v>221</v>
      </c>
      <c r="BV1185" s="7">
        <v>14.166666984558105</v>
      </c>
      <c r="BW1185" s="7" t="s">
        <v>287</v>
      </c>
      <c r="BX1185" s="9">
        <v>1.7000000476837158</v>
      </c>
      <c r="BY1185" s="7" t="s">
        <v>231</v>
      </c>
      <c r="BZ1185" s="7" t="s">
        <v>214</v>
      </c>
      <c r="CA1185" s="25">
        <v>0</v>
      </c>
      <c r="CB1185" s="25">
        <v>0</v>
      </c>
      <c r="CC1185" s="25">
        <v>0</v>
      </c>
    </row>
    <row r="1186" spans="1:81" x14ac:dyDescent="0.25">
      <c r="A1186" s="7">
        <v>513</v>
      </c>
      <c r="B1186" s="7">
        <v>44657</v>
      </c>
      <c r="C1186" s="7" t="s">
        <v>719</v>
      </c>
      <c r="D1186" s="7" t="s">
        <v>720</v>
      </c>
      <c r="E1186" s="7" t="s">
        <v>716</v>
      </c>
      <c r="F1186" s="7" t="s">
        <v>212</v>
      </c>
      <c r="G1186" s="7">
        <v>2</v>
      </c>
      <c r="H1186" s="7" t="s">
        <v>226</v>
      </c>
      <c r="I1186" s="8">
        <v>15.5</v>
      </c>
      <c r="J1186" s="7" t="s">
        <v>214</v>
      </c>
      <c r="K1186" s="8">
        <v>136.98727416992188</v>
      </c>
      <c r="L1186" s="8">
        <v>0.78579998016357422</v>
      </c>
      <c r="M1186" s="7" t="s">
        <v>289</v>
      </c>
      <c r="N1186" s="7" t="s">
        <v>231</v>
      </c>
      <c r="O1186" s="7" t="s">
        <v>396</v>
      </c>
      <c r="P1186" s="7" t="s">
        <v>217</v>
      </c>
      <c r="Q1186" s="7" t="s">
        <v>717</v>
      </c>
      <c r="R1186" s="7" t="s">
        <v>291</v>
      </c>
      <c r="T1186" s="8">
        <v>0.85780024528503418</v>
      </c>
      <c r="U1186" s="8">
        <v>0.78352361917495728</v>
      </c>
      <c r="V1186" s="8">
        <v>0.85362553596496582</v>
      </c>
      <c r="W1186" s="8">
        <v>0.68878006935119629</v>
      </c>
      <c r="X1186" s="8">
        <v>0.58409833908081055</v>
      </c>
      <c r="Y1186" s="8">
        <v>0.81766963005065918</v>
      </c>
      <c r="Z1186" s="8">
        <v>0.71691060066223145</v>
      </c>
      <c r="AA1186" s="8">
        <v>0.87664341926574707</v>
      </c>
      <c r="AB1186" s="8">
        <v>0.82147318124771118</v>
      </c>
      <c r="AC1186" s="8">
        <v>0.89814460277557373</v>
      </c>
      <c r="AD1186" s="8">
        <v>0.89170581102371216</v>
      </c>
      <c r="AE1186" s="8">
        <v>0.72561246156692505</v>
      </c>
      <c r="AF1186" s="8">
        <v>0.84798479080200195</v>
      </c>
      <c r="AG1186" s="8">
        <v>0.78738296031951904</v>
      </c>
      <c r="AH1186" s="8">
        <v>5.8773256838321686E-2</v>
      </c>
      <c r="AI1186" s="8">
        <v>0.60235714912414551</v>
      </c>
      <c r="AJ1186" s="8">
        <v>0.83552312850952148</v>
      </c>
      <c r="AK1186" s="8">
        <v>0.78775787353515625</v>
      </c>
      <c r="AL1186" s="8">
        <v>0.35313084721565247</v>
      </c>
      <c r="AM1186" s="8">
        <v>0.20766524970531464</v>
      </c>
      <c r="AN1186" s="8">
        <v>0.51993227005004883</v>
      </c>
      <c r="AO1186" s="8">
        <v>0.21737273037433624</v>
      </c>
      <c r="AP1186" s="8">
        <v>-1.1485240459442139</v>
      </c>
      <c r="AQ1186" s="8"/>
      <c r="AR1186" s="8"/>
      <c r="AS1186" s="8">
        <v>-1.6460433809568367</v>
      </c>
      <c r="AT1186" s="8">
        <v>-1.0138058844838831</v>
      </c>
      <c r="AU1186" s="8">
        <v>-2.0152409219422767</v>
      </c>
      <c r="AV1186" s="8">
        <v>-1.3326750915871945</v>
      </c>
      <c r="AW1186" s="8">
        <v>-1.4343378065151133</v>
      </c>
      <c r="AX1186" s="8">
        <v>-0.9404018670566473</v>
      </c>
      <c r="AY1186" s="8">
        <v>-1.781599735177793</v>
      </c>
      <c r="AZ1186" s="8">
        <v>-1.202934174177134</v>
      </c>
      <c r="BA1186" s="8">
        <v>-1.210718610263487</v>
      </c>
      <c r="BB1186" s="8">
        <v>-0.61033328590335101</v>
      </c>
      <c r="BC1186" s="8">
        <v>-1.605255369131426</v>
      </c>
      <c r="BD1186" s="8">
        <v>-1.1961988547450888</v>
      </c>
      <c r="BE1186" s="8">
        <v>-1.6155326373311556</v>
      </c>
      <c r="BF1186" s="8">
        <v>-1.0493915263255498</v>
      </c>
      <c r="BG1186" s="7">
        <v>-50</v>
      </c>
      <c r="BH1186" s="7">
        <v>-50</v>
      </c>
      <c r="BI1186" s="7">
        <v>-50</v>
      </c>
      <c r="BJ1186" s="7">
        <v>-50</v>
      </c>
      <c r="BK1186" s="7">
        <v>-50</v>
      </c>
      <c r="BL1186" s="7">
        <v>-50</v>
      </c>
      <c r="BM1186" s="7">
        <v>-50</v>
      </c>
      <c r="BN1186" s="7">
        <v>403.82510572460268</v>
      </c>
      <c r="BO1186" s="7">
        <v>334.01394735369911</v>
      </c>
      <c r="BP1186" s="7">
        <v>367.54737729914399</v>
      </c>
      <c r="BQ1186" s="7">
        <v>285.05670990807238</v>
      </c>
      <c r="BR1186" s="7">
        <v>312.94544420763373</v>
      </c>
      <c r="BS1186" s="7">
        <v>247.49277050511932</v>
      </c>
      <c r="BT1186" s="7" t="s">
        <v>220</v>
      </c>
      <c r="BU1186" s="7" t="s">
        <v>221</v>
      </c>
      <c r="BV1186" s="7">
        <v>16</v>
      </c>
      <c r="BW1186" s="7" t="s">
        <v>430</v>
      </c>
      <c r="BX1186" s="9">
        <v>1.7000000476837158</v>
      </c>
      <c r="BY1186" s="7" t="s">
        <v>231</v>
      </c>
      <c r="BZ1186" s="7" t="s">
        <v>214</v>
      </c>
      <c r="CA1186" s="25">
        <v>0</v>
      </c>
      <c r="CB1186" s="25">
        <v>0</v>
      </c>
      <c r="CC1186" s="25">
        <v>0</v>
      </c>
    </row>
    <row r="1187" spans="1:81" x14ac:dyDescent="0.25">
      <c r="A1187" s="7">
        <v>513</v>
      </c>
      <c r="B1187" s="7">
        <v>44657</v>
      </c>
      <c r="C1187" s="7" t="s">
        <v>721</v>
      </c>
      <c r="D1187" s="7" t="s">
        <v>722</v>
      </c>
      <c r="E1187" s="7" t="s">
        <v>722</v>
      </c>
      <c r="F1187" s="7" t="s">
        <v>212</v>
      </c>
      <c r="G1187" s="7">
        <v>1</v>
      </c>
      <c r="H1187" s="7" t="s">
        <v>354</v>
      </c>
      <c r="I1187" s="8">
        <v>7.5</v>
      </c>
      <c r="J1187" s="7" t="s">
        <v>379</v>
      </c>
      <c r="K1187" s="8">
        <v>39.550148010253906</v>
      </c>
      <c r="L1187" s="8">
        <v>2.7597999572753906</v>
      </c>
      <c r="M1187" s="7" t="s">
        <v>322</v>
      </c>
      <c r="N1187" s="7" t="s">
        <v>216</v>
      </c>
      <c r="O1187" s="7" t="s">
        <v>350</v>
      </c>
      <c r="P1187" s="7" t="s">
        <v>217</v>
      </c>
      <c r="Q1187" s="7" t="s">
        <v>723</v>
      </c>
      <c r="R1187" s="7" t="s">
        <v>291</v>
      </c>
      <c r="T1187" s="8">
        <v>0.75039100646972656</v>
      </c>
      <c r="U1187" s="8">
        <v>0.80780518054962158</v>
      </c>
      <c r="V1187" s="8">
        <v>0.75930368900299072</v>
      </c>
      <c r="W1187" s="8">
        <v>0.53046876192092896</v>
      </c>
      <c r="X1187" s="8">
        <v>0.39974409341812134</v>
      </c>
      <c r="Y1187" s="8">
        <v>0.7548755407333374</v>
      </c>
      <c r="Z1187" s="8">
        <v>0.64858227968215942</v>
      </c>
      <c r="AA1187" s="8">
        <v>0.86672103404998779</v>
      </c>
      <c r="AB1187" s="8">
        <v>0.91063195466995239</v>
      </c>
      <c r="AC1187" s="8">
        <v>0.93312627077102661</v>
      </c>
      <c r="AD1187" s="8">
        <v>0.84276849031448364</v>
      </c>
      <c r="AE1187" s="8">
        <v>0.74544531106948853</v>
      </c>
      <c r="AF1187" s="8">
        <v>0.86112767457962036</v>
      </c>
      <c r="AG1187" s="8">
        <v>0.86773443222045898</v>
      </c>
      <c r="AH1187" s="8">
        <v>1.5924248844385147E-2</v>
      </c>
      <c r="AI1187" s="8">
        <v>0.14276926219463348</v>
      </c>
      <c r="AJ1187" s="8">
        <v>0.23339536786079407</v>
      </c>
      <c r="AK1187" s="8">
        <v>0.18985413014888763</v>
      </c>
      <c r="AL1187" s="8">
        <v>7.3687545955181122E-2</v>
      </c>
      <c r="AM1187" s="8">
        <v>3.8506951183080673E-2</v>
      </c>
      <c r="AN1187" s="8">
        <v>0.13005392253398895</v>
      </c>
      <c r="AO1187" s="8">
        <v>5.3282473236322403E-2</v>
      </c>
      <c r="AP1187" s="8">
        <v>-0.48315662145614624</v>
      </c>
      <c r="AQ1187" s="8"/>
      <c r="AR1187" s="8"/>
      <c r="AS1187" s="8">
        <v>-3.7522030480637314</v>
      </c>
      <c r="AT1187" s="8">
        <v>-2.7369749577347626</v>
      </c>
      <c r="AU1187" s="8">
        <v>-3.4208902469743614</v>
      </c>
      <c r="AV1187" s="8">
        <v>-2.7570917853691732</v>
      </c>
      <c r="AW1187" s="8">
        <v>-3.2283253395966272</v>
      </c>
      <c r="AX1187" s="8">
        <v>-2.2397299686389052</v>
      </c>
      <c r="AY1187" s="8">
        <v>-2.4014366356615033</v>
      </c>
      <c r="AZ1187" s="8">
        <v>-1.9349481555963364</v>
      </c>
      <c r="BA1187" s="8">
        <v>-2.8115309713476346</v>
      </c>
      <c r="BB1187" s="8">
        <v>-1.8702447655991399</v>
      </c>
      <c r="BC1187" s="8">
        <v>-3.4234979472875096</v>
      </c>
      <c r="BD1187" s="8">
        <v>-2.4288072750951661</v>
      </c>
      <c r="BE1187" s="8">
        <v>-3.1729806981552282</v>
      </c>
      <c r="BF1187" s="8">
        <v>-2.3279661513389134</v>
      </c>
      <c r="BG1187" s="8">
        <v>-50</v>
      </c>
      <c r="BH1187" s="8">
        <v>-50</v>
      </c>
      <c r="BI1187" s="8">
        <v>-50</v>
      </c>
      <c r="BJ1187" s="8">
        <v>-50</v>
      </c>
      <c r="BK1187" s="8">
        <v>-50</v>
      </c>
      <c r="BL1187" s="8">
        <v>-50</v>
      </c>
      <c r="BM1187" s="8">
        <v>-50</v>
      </c>
      <c r="BN1187" s="8">
        <v>80.736457668017479</v>
      </c>
      <c r="BO1187" s="8">
        <v>82.522475951237084</v>
      </c>
      <c r="BP1187" s="8">
        <v>72.891045884665303</v>
      </c>
      <c r="BQ1187" s="8">
        <v>84.62530814449741</v>
      </c>
      <c r="BR1187" s="8">
        <v>68.649146886313204</v>
      </c>
      <c r="BS1187" s="8">
        <v>70.41884715037564</v>
      </c>
      <c r="BT1187" s="7" t="s">
        <v>220</v>
      </c>
      <c r="BU1187" s="7" t="s">
        <v>221</v>
      </c>
      <c r="BV1187" s="7">
        <v>7</v>
      </c>
      <c r="BW1187" s="7" t="s">
        <v>354</v>
      </c>
      <c r="BX1187" s="9">
        <v>1.3500000238418579</v>
      </c>
      <c r="BY1187" s="7" t="s">
        <v>216</v>
      </c>
      <c r="BZ1187" s="7" t="s">
        <v>214</v>
      </c>
      <c r="CA1187" s="25">
        <v>0</v>
      </c>
      <c r="CB1187" s="25">
        <v>0</v>
      </c>
      <c r="CC1187" s="25">
        <v>0</v>
      </c>
    </row>
    <row r="1188" spans="1:81" x14ac:dyDescent="0.25">
      <c r="A1188" s="7">
        <v>513</v>
      </c>
      <c r="B1188" s="7">
        <v>44657</v>
      </c>
      <c r="C1188" s="7" t="s">
        <v>724</v>
      </c>
      <c r="D1188" s="7" t="s">
        <v>725</v>
      </c>
      <c r="E1188" s="7" t="s">
        <v>725</v>
      </c>
      <c r="F1188" s="7" t="s">
        <v>212</v>
      </c>
      <c r="G1188" s="7">
        <v>2</v>
      </c>
      <c r="H1188" s="7" t="s">
        <v>345</v>
      </c>
      <c r="I1188" s="8">
        <v>10.5</v>
      </c>
      <c r="J1188" s="7" t="s">
        <v>379</v>
      </c>
      <c r="K1188" s="8">
        <v>101.21812438964844</v>
      </c>
      <c r="L1188" s="8">
        <v>5.0815000534057617</v>
      </c>
      <c r="M1188" s="7" t="s">
        <v>315</v>
      </c>
      <c r="N1188" s="7" t="s">
        <v>231</v>
      </c>
      <c r="O1188" s="7" t="s">
        <v>374</v>
      </c>
      <c r="P1188" s="7" t="s">
        <v>249</v>
      </c>
      <c r="Q1188" s="7" t="s">
        <v>726</v>
      </c>
      <c r="R1188" s="7" t="s">
        <v>291</v>
      </c>
      <c r="T1188" s="8">
        <v>0.89685904979705811</v>
      </c>
      <c r="U1188" s="8">
        <v>0.88778305053710938</v>
      </c>
      <c r="V1188" s="8">
        <v>0.89056074619293213</v>
      </c>
      <c r="W1188" s="8">
        <v>0.70081359148025513</v>
      </c>
      <c r="X1188" s="8">
        <v>0.50225937366485596</v>
      </c>
      <c r="Y1188" s="8">
        <v>0.86863058805465698</v>
      </c>
      <c r="Z1188" s="8">
        <v>0.73474335670471191</v>
      </c>
      <c r="AA1188" s="8">
        <v>0.95360648632049561</v>
      </c>
      <c r="AB1188" s="8">
        <v>0.94606554508209229</v>
      </c>
      <c r="AC1188" s="8">
        <v>0.94203561544418335</v>
      </c>
      <c r="AD1188" s="8">
        <v>0.85985684394836426</v>
      </c>
      <c r="AE1188" s="8">
        <v>0.81502658128738403</v>
      </c>
      <c r="AF1188" s="8">
        <v>0.93614953756332397</v>
      </c>
      <c r="AG1188" s="8">
        <v>0.88517725467681885</v>
      </c>
      <c r="AH1188" s="8">
        <v>3.5951144993305206E-2</v>
      </c>
      <c r="AI1188" s="8">
        <v>0.38523438572883606</v>
      </c>
      <c r="AJ1188" s="8">
        <v>0.5790901780128479</v>
      </c>
      <c r="AK1188" s="8">
        <v>0.50271499156951904</v>
      </c>
      <c r="AL1188" s="8">
        <v>0.21978121995925903</v>
      </c>
      <c r="AM1188" s="8">
        <v>0.10922922939062119</v>
      </c>
      <c r="AN1188" s="8">
        <v>0.33786013722419739</v>
      </c>
      <c r="AO1188" s="8">
        <v>0.13627265393733978</v>
      </c>
      <c r="AP1188" s="8">
        <v>-0.35744154453277588</v>
      </c>
      <c r="AQ1188" s="8"/>
      <c r="AR1188" s="8"/>
      <c r="AS1188" s="8">
        <v>-3.2463101735666493</v>
      </c>
      <c r="AT1188" s="8">
        <v>-2.8741344250724539</v>
      </c>
      <c r="AU1188" s="8">
        <v>-3.0525078693889349</v>
      </c>
      <c r="AV1188" s="8">
        <v>-3.0226262743302565</v>
      </c>
      <c r="AW1188" s="8">
        <v>-1.9758554360135061</v>
      </c>
      <c r="AX1188" s="8">
        <v>-1.8347168204575151</v>
      </c>
      <c r="AY1188" s="8">
        <v>-1.2506042124626249</v>
      </c>
      <c r="AZ1188" s="8">
        <v>-1.6178107435856937</v>
      </c>
      <c r="BA1188" s="8">
        <v>-1.0713592869026618</v>
      </c>
      <c r="BB1188" s="8">
        <v>-1.134510139702986</v>
      </c>
      <c r="BC1188" s="8">
        <v>-2.104988588556528</v>
      </c>
      <c r="BD1188" s="8">
        <v>-2.3554179891520857</v>
      </c>
      <c r="BE1188" s="8">
        <v>-2.1169375944818176</v>
      </c>
      <c r="BF1188" s="8">
        <v>-2.1398693987168316</v>
      </c>
      <c r="BG1188" s="7">
        <v>-45.875636690343477</v>
      </c>
      <c r="BH1188" s="7">
        <v>-37.724465772821993</v>
      </c>
      <c r="BI1188" s="7">
        <v>-32.1008391027543</v>
      </c>
      <c r="BJ1188" s="7">
        <v>-31.83435678242526</v>
      </c>
      <c r="BK1188" s="7">
        <v>-21.53661104032361</v>
      </c>
      <c r="BL1188" s="7">
        <v>-18.220942109214196</v>
      </c>
      <c r="BM1188" s="7">
        <v>-31.215475249647135</v>
      </c>
      <c r="BN1188" s="7">
        <v>147.65258339942349</v>
      </c>
      <c r="BO1188" s="7">
        <v>139.40212108091376</v>
      </c>
      <c r="BP1188" s="7">
        <v>133.70999164279519</v>
      </c>
      <c r="BQ1188" s="7">
        <v>133.44026323632812</v>
      </c>
      <c r="BR1188" s="7">
        <v>123.01707814175795</v>
      </c>
      <c r="BS1188" s="7">
        <v>119.66102023871869</v>
      </c>
      <c r="BT1188" s="7" t="s">
        <v>220</v>
      </c>
      <c r="BU1188" s="7" t="s">
        <v>221</v>
      </c>
      <c r="BV1188" s="7">
        <v>10.833333015441895</v>
      </c>
      <c r="BW1188" s="7" t="s">
        <v>345</v>
      </c>
      <c r="BX1188" s="9">
        <v>1.8999999761581421</v>
      </c>
      <c r="BY1188" s="7" t="s">
        <v>231</v>
      </c>
      <c r="BZ1188" s="7" t="s">
        <v>214</v>
      </c>
      <c r="CA1188" s="25">
        <v>0</v>
      </c>
      <c r="CB1188" s="25">
        <v>0</v>
      </c>
      <c r="CC1188" s="25">
        <v>0</v>
      </c>
    </row>
    <row r="1189" spans="1:81" x14ac:dyDescent="0.25">
      <c r="A1189" s="7">
        <v>513</v>
      </c>
      <c r="B1189" s="7">
        <v>44657</v>
      </c>
      <c r="C1189" s="7" t="s">
        <v>16663</v>
      </c>
      <c r="D1189" s="7" t="s">
        <v>16664</v>
      </c>
      <c r="E1189" s="7" t="s">
        <v>725</v>
      </c>
      <c r="F1189" s="7" t="s">
        <v>212</v>
      </c>
      <c r="H1189" s="7" t="s">
        <v>224</v>
      </c>
      <c r="I1189" s="8">
        <v>24.5</v>
      </c>
      <c r="J1189" s="7" t="s">
        <v>214</v>
      </c>
      <c r="K1189" s="8">
        <v>251.6170654296875</v>
      </c>
      <c r="L1189" s="8">
        <v>9.0815000534057617</v>
      </c>
      <c r="M1189" s="7" t="s">
        <v>315</v>
      </c>
      <c r="N1189" s="7" t="s">
        <v>214</v>
      </c>
      <c r="O1189" s="7" t="s">
        <v>290</v>
      </c>
      <c r="P1189" s="7" t="s">
        <v>249</v>
      </c>
      <c r="Q1189" s="7" t="s">
        <v>726</v>
      </c>
      <c r="R1189" s="7" t="s">
        <v>291</v>
      </c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>
        <v>0.78941193562778456</v>
      </c>
      <c r="AT1189" s="8">
        <v>2.2124424847841331</v>
      </c>
      <c r="AU1189" s="8">
        <v>0.23221766337909128</v>
      </c>
      <c r="AV1189" s="8">
        <v>1.6878427323568781</v>
      </c>
      <c r="AW1189" s="8">
        <v>1.2928345219432573</v>
      </c>
      <c r="AX1189" s="8">
        <v>1.3847008143118626</v>
      </c>
      <c r="AY1189" s="8">
        <v>0.19844162539209589</v>
      </c>
      <c r="AZ1189" s="8">
        <v>0.88245184322540005</v>
      </c>
      <c r="BA1189" s="8">
        <v>0.87236631478488058</v>
      </c>
      <c r="BB1189" s="8">
        <v>1.2774017183186392</v>
      </c>
      <c r="BC1189" s="8">
        <v>1.0577807109267641</v>
      </c>
      <c r="BD1189" s="8">
        <v>2.7809500611496842</v>
      </c>
      <c r="BE1189" s="8">
        <v>0.74050879534231218</v>
      </c>
      <c r="BF1189" s="8">
        <v>1.7042982756910998</v>
      </c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7" t="s">
        <v>214</v>
      </c>
      <c r="BU1189" s="7" t="s">
        <v>214</v>
      </c>
      <c r="BV1189" s="7">
        <v>14</v>
      </c>
      <c r="BW1189" s="7" t="s">
        <v>287</v>
      </c>
      <c r="BX1189" s="9">
        <v>1.8999999761581421</v>
      </c>
      <c r="BY1189" s="7" t="s">
        <v>214</v>
      </c>
      <c r="BZ1189" s="7" t="s">
        <v>214</v>
      </c>
      <c r="CA1189" s="25">
        <v>0</v>
      </c>
      <c r="CB1189" s="25">
        <v>0</v>
      </c>
      <c r="CC1189" s="25">
        <v>0</v>
      </c>
    </row>
    <row r="1190" spans="1:81" x14ac:dyDescent="0.25">
      <c r="A1190" s="7">
        <v>513</v>
      </c>
      <c r="B1190" s="7">
        <v>44657</v>
      </c>
      <c r="C1190" s="7" t="s">
        <v>727</v>
      </c>
      <c r="D1190" s="7" t="s">
        <v>20681</v>
      </c>
      <c r="E1190" s="7" t="s">
        <v>728</v>
      </c>
      <c r="F1190" s="7" t="s">
        <v>212</v>
      </c>
      <c r="H1190" s="7" t="s">
        <v>430</v>
      </c>
      <c r="I1190" s="8">
        <v>16.5</v>
      </c>
      <c r="J1190" s="7" t="s">
        <v>214</v>
      </c>
      <c r="K1190" s="8">
        <v>287.37570190429688</v>
      </c>
      <c r="L1190" s="8">
        <v>3.0390000343322754</v>
      </c>
      <c r="M1190" s="7" t="s">
        <v>422</v>
      </c>
      <c r="N1190" s="7" t="s">
        <v>295</v>
      </c>
      <c r="O1190" s="7" t="s">
        <v>256</v>
      </c>
      <c r="P1190" s="7" t="s">
        <v>249</v>
      </c>
      <c r="Q1190" s="7" t="s">
        <v>729</v>
      </c>
      <c r="R1190" s="7" t="s">
        <v>291</v>
      </c>
      <c r="T1190" s="8">
        <v>0.77057367563247681</v>
      </c>
      <c r="U1190" s="8">
        <v>0.74302327632904053</v>
      </c>
      <c r="V1190" s="8">
        <v>0.77827191352844238</v>
      </c>
      <c r="W1190" s="8">
        <v>0.58795279264450073</v>
      </c>
      <c r="X1190" s="8">
        <v>0.4233744740486145</v>
      </c>
      <c r="Y1190" s="8">
        <v>0.76490002870559692</v>
      </c>
      <c r="Z1190" s="8">
        <v>0.64594513177871704</v>
      </c>
      <c r="AA1190" s="8">
        <v>0.94852769374847412</v>
      </c>
      <c r="AB1190" s="8">
        <v>0.93531495332717896</v>
      </c>
      <c r="AC1190" s="8">
        <v>0.94360393285751343</v>
      </c>
      <c r="AD1190" s="8">
        <v>0.78675872087478638</v>
      </c>
      <c r="AE1190" s="8">
        <v>0.80403190851211548</v>
      </c>
      <c r="AF1190" s="8">
        <v>0.9391438364982605</v>
      </c>
      <c r="AG1190" s="8">
        <v>0.86330348253250122</v>
      </c>
      <c r="AH1190" s="8">
        <v>9.9902637302875519E-2</v>
      </c>
      <c r="AI1190" s="8">
        <v>0.91977012157440186</v>
      </c>
      <c r="AJ1190" s="8">
        <v>1.3468090295791626</v>
      </c>
      <c r="AK1190" s="8">
        <v>1.2208263874053955</v>
      </c>
      <c r="AL1190" s="8">
        <v>0.5123831033706665</v>
      </c>
      <c r="AM1190" s="8">
        <v>0.25585845112800598</v>
      </c>
      <c r="AN1190" s="8">
        <v>0.826743483543396</v>
      </c>
      <c r="AO1190" s="8">
        <v>0.33291465044021606</v>
      </c>
      <c r="AP1190" s="8">
        <v>-0.80716627836227417</v>
      </c>
      <c r="AQ1190" s="8"/>
      <c r="AR1190" s="8"/>
      <c r="AS1190" s="8">
        <v>1.7867112173815076</v>
      </c>
      <c r="AT1190" s="8">
        <v>1.0735553742754647</v>
      </c>
      <c r="AU1190" s="8">
        <v>1.6506547809198722</v>
      </c>
      <c r="AV1190" s="8">
        <v>1.0497772099422724</v>
      </c>
      <c r="AW1190" s="8">
        <v>1.8267310242090082</v>
      </c>
      <c r="AX1190" s="8">
        <v>1.0774797013643653</v>
      </c>
      <c r="AY1190" s="8">
        <v>1.7363278560201589</v>
      </c>
      <c r="AZ1190" s="8">
        <v>1.0645296179811363</v>
      </c>
      <c r="BA1190" s="8">
        <v>1.6813946207344346</v>
      </c>
      <c r="BB1190" s="8">
        <v>1.0543629839951414</v>
      </c>
      <c r="BC1190" s="8">
        <v>1.3183773971143389</v>
      </c>
      <c r="BD1190" s="8">
        <v>1.033430498253485</v>
      </c>
      <c r="BE1190" s="8">
        <v>1.6666994827298869</v>
      </c>
      <c r="BF1190" s="8">
        <v>1.0588558976353106</v>
      </c>
      <c r="BG1190" s="7">
        <v>-50</v>
      </c>
      <c r="BH1190" s="7">
        <v>-38.424703176876953</v>
      </c>
      <c r="BI1190" s="7">
        <v>-50</v>
      </c>
      <c r="BJ1190" s="7">
        <v>-15.454296379436858</v>
      </c>
      <c r="BK1190" s="7">
        <v>-28.837840586874137</v>
      </c>
      <c r="BL1190" s="7">
        <v>-26.124081673625092</v>
      </c>
      <c r="BM1190" s="7">
        <v>-34.806820302802173</v>
      </c>
      <c r="BN1190" s="7">
        <v>493.83716244326013</v>
      </c>
      <c r="BO1190" s="7">
        <v>397.79896236348969</v>
      </c>
      <c r="BP1190" s="7">
        <v>449.928207511153</v>
      </c>
      <c r="BQ1190" s="7">
        <v>331.78759459907388</v>
      </c>
      <c r="BR1190" s="7">
        <v>370.24864870486863</v>
      </c>
      <c r="BS1190" s="7">
        <v>362.44996497992878</v>
      </c>
      <c r="BT1190" s="7" t="s">
        <v>220</v>
      </c>
      <c r="BU1190" s="7" t="s">
        <v>221</v>
      </c>
      <c r="BV1190" s="7">
        <v>12.5</v>
      </c>
      <c r="BW1190" s="7" t="s">
        <v>245</v>
      </c>
      <c r="BX1190" s="9">
        <v>0</v>
      </c>
      <c r="BY1190" s="7" t="s">
        <v>295</v>
      </c>
      <c r="BZ1190" s="7" t="s">
        <v>214</v>
      </c>
      <c r="CA1190" s="25">
        <v>0</v>
      </c>
      <c r="CB1190" s="25">
        <v>0</v>
      </c>
      <c r="CC1190" s="25">
        <v>0</v>
      </c>
    </row>
    <row r="1191" spans="1:81" x14ac:dyDescent="0.25">
      <c r="A1191" s="7">
        <v>513</v>
      </c>
      <c r="B1191" s="7">
        <v>44657</v>
      </c>
      <c r="C1191" s="7" t="s">
        <v>730</v>
      </c>
      <c r="D1191" s="7" t="s">
        <v>731</v>
      </c>
      <c r="E1191" s="7" t="s">
        <v>731</v>
      </c>
      <c r="F1191" s="7" t="s">
        <v>212</v>
      </c>
      <c r="H1191" s="7" t="s">
        <v>224</v>
      </c>
      <c r="I1191" s="8">
        <v>24.5</v>
      </c>
      <c r="J1191" s="7" t="s">
        <v>214</v>
      </c>
      <c r="K1191" s="8">
        <v>415.57241821289063</v>
      </c>
      <c r="L1191" s="8">
        <v>0.56810367107391357</v>
      </c>
      <c r="M1191" s="7" t="s">
        <v>732</v>
      </c>
      <c r="N1191" s="7" t="s">
        <v>214</v>
      </c>
      <c r="O1191" s="7" t="s">
        <v>268</v>
      </c>
      <c r="P1191" s="7" t="s">
        <v>249</v>
      </c>
      <c r="Q1191" s="7" t="s">
        <v>733</v>
      </c>
      <c r="R1191" s="7" t="s">
        <v>291</v>
      </c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>
        <v>1.2515873742025454</v>
      </c>
      <c r="AT1191" s="8">
        <v>2.6211909036134031</v>
      </c>
      <c r="AU1191" s="8">
        <v>0.61255637794887197</v>
      </c>
      <c r="AV1191" s="8">
        <v>2.0682087857863305</v>
      </c>
      <c r="AW1191" s="8">
        <v>1.9354551681233512</v>
      </c>
      <c r="AX1191" s="8">
        <v>1.5273339016296197</v>
      </c>
      <c r="AY1191" s="8">
        <v>1.0992423019652149</v>
      </c>
      <c r="AZ1191" s="8">
        <v>1.3025538747522303</v>
      </c>
      <c r="BA1191" s="8">
        <v>0.25589541356021744</v>
      </c>
      <c r="BB1191" s="8">
        <v>1.93594594916222</v>
      </c>
      <c r="BC1191" s="8">
        <v>0.25589541356021744</v>
      </c>
      <c r="BD1191" s="8">
        <v>1.93594594916222</v>
      </c>
      <c r="BE1191" s="8">
        <v>0.90177200822673653</v>
      </c>
      <c r="BF1191" s="8">
        <v>1.8985298940176705</v>
      </c>
      <c r="BT1191" s="7" t="s">
        <v>352</v>
      </c>
      <c r="BU1191" s="7" t="s">
        <v>353</v>
      </c>
      <c r="BV1191" s="7">
        <v>13.5</v>
      </c>
      <c r="BW1191" s="7" t="s">
        <v>238</v>
      </c>
      <c r="BX1191" s="9">
        <v>0</v>
      </c>
      <c r="BY1191" s="7" t="s">
        <v>214</v>
      </c>
      <c r="BZ1191" s="7" t="s">
        <v>214</v>
      </c>
      <c r="CA1191" s="25">
        <v>0</v>
      </c>
      <c r="CB1191" s="25">
        <v>0</v>
      </c>
      <c r="CC1191" s="25">
        <v>0</v>
      </c>
    </row>
    <row r="1192" spans="1:81" x14ac:dyDescent="0.25">
      <c r="A1192" s="7">
        <v>513</v>
      </c>
      <c r="B1192" s="7">
        <v>44657</v>
      </c>
      <c r="C1192" s="7" t="s">
        <v>3833</v>
      </c>
      <c r="D1192" s="7" t="s">
        <v>3834</v>
      </c>
      <c r="E1192" s="7" t="s">
        <v>731</v>
      </c>
      <c r="F1192" s="7" t="s">
        <v>212</v>
      </c>
      <c r="H1192" s="7" t="s">
        <v>224</v>
      </c>
      <c r="I1192" s="8">
        <v>24.5</v>
      </c>
      <c r="J1192" s="7" t="s">
        <v>214</v>
      </c>
      <c r="K1192" s="8">
        <v>329.86676025390625</v>
      </c>
      <c r="L1192" s="8">
        <v>3.8138000965118408</v>
      </c>
      <c r="M1192" s="7" t="s">
        <v>732</v>
      </c>
      <c r="N1192" s="7" t="s">
        <v>214</v>
      </c>
      <c r="O1192" s="7" t="s">
        <v>248</v>
      </c>
      <c r="P1192" s="7" t="s">
        <v>249</v>
      </c>
      <c r="Q1192" s="7" t="s">
        <v>3835</v>
      </c>
      <c r="R1192" s="7" t="s">
        <v>291</v>
      </c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>
        <v>0.78476175318987473</v>
      </c>
      <c r="AT1192" s="8">
        <v>2.2005245806943181</v>
      </c>
      <c r="AU1192" s="8">
        <v>0.12363806943413808</v>
      </c>
      <c r="AV1192" s="8">
        <v>1.625367787794034</v>
      </c>
      <c r="AW1192" s="8">
        <v>1.4456969829896935</v>
      </c>
      <c r="AX1192" s="8">
        <v>1.2422548126951454</v>
      </c>
      <c r="AY1192" s="8">
        <v>0.14667711082819021</v>
      </c>
      <c r="AZ1192" s="8">
        <v>0.68220537248950774</v>
      </c>
      <c r="BA1192" s="8">
        <v>0.24759957485328998</v>
      </c>
      <c r="BB1192" s="8">
        <v>1.6206881903141808</v>
      </c>
      <c r="BC1192" s="8">
        <v>0.24759957485328998</v>
      </c>
      <c r="BD1192" s="8">
        <v>1.6206881903141808</v>
      </c>
      <c r="BE1192" s="8">
        <v>0.49932884435807945</v>
      </c>
      <c r="BF1192" s="8">
        <v>1.4986214890502279</v>
      </c>
      <c r="BT1192" s="7" t="s">
        <v>214</v>
      </c>
      <c r="BU1192" s="7" t="s">
        <v>214</v>
      </c>
      <c r="BV1192" s="7">
        <v>16</v>
      </c>
      <c r="BW1192" s="7" t="s">
        <v>430</v>
      </c>
      <c r="BX1192" s="9">
        <v>0</v>
      </c>
      <c r="BY1192" s="7" t="s">
        <v>214</v>
      </c>
      <c r="BZ1192" s="7" t="s">
        <v>214</v>
      </c>
      <c r="CA1192" s="25">
        <v>0</v>
      </c>
      <c r="CB1192" s="25">
        <v>0</v>
      </c>
      <c r="CC1192" s="25">
        <v>0</v>
      </c>
    </row>
    <row r="1193" spans="1:81" x14ac:dyDescent="0.25">
      <c r="A1193" s="7">
        <v>513</v>
      </c>
      <c r="B1193" s="7">
        <v>44657</v>
      </c>
      <c r="C1193" s="7" t="s">
        <v>734</v>
      </c>
      <c r="D1193" s="7" t="s">
        <v>735</v>
      </c>
      <c r="E1193" s="7" t="s">
        <v>736</v>
      </c>
      <c r="F1193" s="7" t="s">
        <v>212</v>
      </c>
      <c r="G1193" s="7">
        <v>1</v>
      </c>
      <c r="H1193" s="7" t="s">
        <v>287</v>
      </c>
      <c r="I1193" s="8">
        <v>14.5</v>
      </c>
      <c r="J1193" s="7" t="s">
        <v>214</v>
      </c>
      <c r="K1193" s="8">
        <v>486.99713134765625</v>
      </c>
      <c r="L1193" s="8">
        <v>6.1862854957580566</v>
      </c>
      <c r="M1193" s="7" t="s">
        <v>447</v>
      </c>
      <c r="N1193" s="7" t="s">
        <v>216</v>
      </c>
      <c r="O1193" s="7" t="s">
        <v>290</v>
      </c>
      <c r="P1193" s="7" t="s">
        <v>249</v>
      </c>
      <c r="Q1193" s="7" t="s">
        <v>737</v>
      </c>
      <c r="R1193" s="7" t="s">
        <v>291</v>
      </c>
      <c r="T1193" s="8">
        <v>0.83606380224227905</v>
      </c>
      <c r="U1193" s="8">
        <v>0.83472740650177002</v>
      </c>
      <c r="V1193" s="8">
        <v>0.84882265329360962</v>
      </c>
      <c r="W1193" s="8">
        <v>0.63462173938751221</v>
      </c>
      <c r="X1193" s="8">
        <v>0.4823000431060791</v>
      </c>
      <c r="Y1193" s="8">
        <v>0.81212663650512695</v>
      </c>
      <c r="Z1193" s="8">
        <v>0.66729635000228882</v>
      </c>
      <c r="AA1193" s="8">
        <v>0.89092403650283813</v>
      </c>
      <c r="AB1193" s="8">
        <v>0.92816102504730225</v>
      </c>
      <c r="AC1193" s="8">
        <v>0.95547354221343994</v>
      </c>
      <c r="AD1193" s="8">
        <v>0.81729304790496826</v>
      </c>
      <c r="AE1193" s="8">
        <v>0.84448248147964478</v>
      </c>
      <c r="AF1193" s="8">
        <v>0.95513737201690674</v>
      </c>
      <c r="AG1193" s="8">
        <v>0.89157682657241821</v>
      </c>
      <c r="AH1193" s="8">
        <v>0.11972456425428391</v>
      </c>
      <c r="AI1193" s="8">
        <v>1.1959439516067505</v>
      </c>
      <c r="AJ1193" s="8">
        <v>1.8132369518280029</v>
      </c>
      <c r="AK1193" s="8">
        <v>1.5956801176071167</v>
      </c>
      <c r="AL1193" s="8">
        <v>0.66278636455535889</v>
      </c>
      <c r="AM1193" s="8">
        <v>0.3493000864982605</v>
      </c>
      <c r="AN1193" s="8">
        <v>1.051952600479126</v>
      </c>
      <c r="AO1193" s="8">
        <v>0.41215667128562927</v>
      </c>
      <c r="AP1193" s="8">
        <v>-5.4265212267637253E-2</v>
      </c>
      <c r="AQ1193" s="8"/>
      <c r="AR1193" s="8"/>
      <c r="AS1193" s="8">
        <v>2.1340079418769742</v>
      </c>
      <c r="AT1193" s="8">
        <v>1.3614072227935743</v>
      </c>
      <c r="AU1193" s="8">
        <v>1.8341042401860879</v>
      </c>
      <c r="AV1193" s="8">
        <v>1.1057437044709022</v>
      </c>
      <c r="AW1193" s="8">
        <v>2.2092709486588675</v>
      </c>
      <c r="AX1193" s="8">
        <v>1.4475824761014902</v>
      </c>
      <c r="AY1193" s="8">
        <v>1.9777396369903097</v>
      </c>
      <c r="AZ1193" s="8">
        <v>1.2714564607274197</v>
      </c>
      <c r="BA1193" s="8">
        <v>2.0782777419623626</v>
      </c>
      <c r="BB1193" s="8">
        <v>1.3266450889860506</v>
      </c>
      <c r="BC1193" s="8">
        <v>-2.3064500197077544</v>
      </c>
      <c r="BD1193" s="8">
        <v>-1.8974942181841303</v>
      </c>
      <c r="BE1193" s="8">
        <v>1.3211584149944746</v>
      </c>
      <c r="BF1193" s="8">
        <v>0.76922345581588436</v>
      </c>
      <c r="BG1193" s="7">
        <v>32.19269880239564</v>
      </c>
      <c r="BH1193" s="7">
        <v>42.411050709614166</v>
      </c>
      <c r="BI1193" s="7">
        <v>38.346599974991229</v>
      </c>
      <c r="BJ1193" s="7">
        <v>49.710653788761441</v>
      </c>
      <c r="BK1193" s="7">
        <v>24.487127071852218</v>
      </c>
      <c r="BL1193" s="7">
        <v>-8.2831968611598779</v>
      </c>
      <c r="BM1193" s="7">
        <v>29.810822247742468</v>
      </c>
      <c r="BN1193" s="7">
        <v>330.21961167659822</v>
      </c>
      <c r="BO1193" s="7">
        <v>280.45653101743545</v>
      </c>
      <c r="BP1193" s="7">
        <v>300.25028950008789</v>
      </c>
      <c r="BQ1193" s="7">
        <v>244.90767342222301</v>
      </c>
      <c r="BR1193" s="7">
        <v>367.74552495828061</v>
      </c>
      <c r="BS1193" s="7">
        <v>527.33606244538396</v>
      </c>
      <c r="BT1193" s="7" t="s">
        <v>220</v>
      </c>
      <c r="BU1193" s="7" t="s">
        <v>221</v>
      </c>
      <c r="BV1193" s="7">
        <v>14</v>
      </c>
      <c r="BW1193" s="7" t="s">
        <v>287</v>
      </c>
      <c r="BX1193" s="9">
        <v>1</v>
      </c>
      <c r="BY1193" s="7" t="s">
        <v>216</v>
      </c>
      <c r="BZ1193" s="7" t="s">
        <v>214</v>
      </c>
      <c r="CA1193" s="25">
        <v>0</v>
      </c>
      <c r="CB1193" s="25">
        <v>0</v>
      </c>
      <c r="CC1193" s="25">
        <v>0</v>
      </c>
    </row>
    <row r="1194" spans="1:81" x14ac:dyDescent="0.25">
      <c r="A1194" s="7">
        <v>513</v>
      </c>
      <c r="B1194" s="7">
        <v>44657</v>
      </c>
      <c r="C1194" s="7" t="s">
        <v>738</v>
      </c>
      <c r="D1194" s="7" t="s">
        <v>739</v>
      </c>
      <c r="E1194" s="7" t="s">
        <v>736</v>
      </c>
      <c r="F1194" s="7" t="s">
        <v>212</v>
      </c>
      <c r="G1194" s="7">
        <v>2</v>
      </c>
      <c r="H1194" s="7" t="s">
        <v>238</v>
      </c>
      <c r="I1194" s="8">
        <v>13.5</v>
      </c>
      <c r="J1194" s="7" t="s">
        <v>214</v>
      </c>
      <c r="K1194" s="8">
        <v>372.95904541015625</v>
      </c>
      <c r="L1194" s="8">
        <v>4.4917001724243164</v>
      </c>
      <c r="M1194" s="7" t="s">
        <v>447</v>
      </c>
      <c r="N1194" s="7" t="s">
        <v>216</v>
      </c>
      <c r="O1194" s="7" t="s">
        <v>268</v>
      </c>
      <c r="P1194" s="7" t="s">
        <v>249</v>
      </c>
      <c r="Q1194" s="7" t="s">
        <v>737</v>
      </c>
      <c r="R1194" s="7" t="s">
        <v>291</v>
      </c>
      <c r="T1194" s="8">
        <v>0.78101354837417603</v>
      </c>
      <c r="U1194" s="8">
        <v>0.82063949108123779</v>
      </c>
      <c r="V1194" s="8">
        <v>0.79461944103240967</v>
      </c>
      <c r="W1194" s="8">
        <v>0.5846177339553833</v>
      </c>
      <c r="X1194" s="8">
        <v>0.34174138307571411</v>
      </c>
      <c r="Y1194" s="8">
        <v>0.75134879350662231</v>
      </c>
      <c r="Z1194" s="8">
        <v>0.60345208644866943</v>
      </c>
      <c r="AA1194" s="8">
        <v>0.94755315780639648</v>
      </c>
      <c r="AB1194" s="8">
        <v>0.96587109565734863</v>
      </c>
      <c r="AC1194" s="8">
        <v>0.94669252634048462</v>
      </c>
      <c r="AD1194" s="8">
        <v>0.80722934007644653</v>
      </c>
      <c r="AE1194" s="8">
        <v>0.78308761119842529</v>
      </c>
      <c r="AF1194" s="8">
        <v>0.96268594264984131</v>
      </c>
      <c r="AG1194" s="8">
        <v>0.90391093492507935</v>
      </c>
      <c r="AH1194" s="8">
        <v>8.7491519749164581E-2</v>
      </c>
      <c r="AI1194" s="8">
        <v>0.81641817092895508</v>
      </c>
      <c r="AJ1194" s="8">
        <v>1.3027018308639526</v>
      </c>
      <c r="AK1194" s="8">
        <v>1.0916181802749634</v>
      </c>
      <c r="AL1194" s="8">
        <v>0.44618332386016846</v>
      </c>
      <c r="AM1194" s="8">
        <v>0.18086796998977661</v>
      </c>
      <c r="AN1194" s="8">
        <v>0.71120810508728027</v>
      </c>
      <c r="AO1194" s="8">
        <v>0.27237614989280701</v>
      </c>
      <c r="AP1194" s="8">
        <v>-0.14496280252933502</v>
      </c>
      <c r="AQ1194" s="8"/>
      <c r="AR1194" s="8"/>
      <c r="AS1194" s="8">
        <v>2.3687505576735401</v>
      </c>
      <c r="AT1194" s="8">
        <v>1.5162419688755819</v>
      </c>
      <c r="AU1194" s="8">
        <v>2.1097897063718274</v>
      </c>
      <c r="AV1194" s="8">
        <v>1.3313331087235976</v>
      </c>
      <c r="AW1194" s="8">
        <v>2.6053691284235998</v>
      </c>
      <c r="AX1194" s="8">
        <v>1.6954444307772349</v>
      </c>
      <c r="AY1194" s="8">
        <v>2.4905709811356389</v>
      </c>
      <c r="AZ1194" s="8">
        <v>1.618600161899892</v>
      </c>
      <c r="BA1194" s="8">
        <v>2.4820108532581378</v>
      </c>
      <c r="BB1194" s="8">
        <v>1.6150505245450471</v>
      </c>
      <c r="BC1194" s="8">
        <v>2.0121066807369039</v>
      </c>
      <c r="BD1194" s="8">
        <v>1.3338785067776708</v>
      </c>
      <c r="BE1194" s="8">
        <v>2.3447663179332747</v>
      </c>
      <c r="BF1194" s="8">
        <v>1.5184247835998372</v>
      </c>
      <c r="BG1194" s="7">
        <v>27.597883043742737</v>
      </c>
      <c r="BH1194" s="7">
        <v>36.85988489191088</v>
      </c>
      <c r="BI1194" s="7">
        <v>34.23536759716864</v>
      </c>
      <c r="BJ1194" s="7">
        <v>43.582690339774437</v>
      </c>
      <c r="BK1194" s="7">
        <v>24.48652607104539</v>
      </c>
      <c r="BL1194" s="7">
        <v>10.256205679679288</v>
      </c>
      <c r="BM1194" s="7">
        <v>29.503092937220227</v>
      </c>
      <c r="BN1194" s="7">
        <v>270.03024425680195</v>
      </c>
      <c r="BO1194" s="7">
        <v>235.48677057800302</v>
      </c>
      <c r="BP1194" s="7">
        <v>245.27514522709814</v>
      </c>
      <c r="BQ1194" s="7">
        <v>210.41345955486912</v>
      </c>
      <c r="BR1194" s="7">
        <v>281.63433152147633</v>
      </c>
      <c r="BS1194" s="7">
        <v>334.70759861192215</v>
      </c>
      <c r="BT1194" s="7" t="s">
        <v>220</v>
      </c>
      <c r="BU1194" s="7" t="s">
        <v>221</v>
      </c>
      <c r="BV1194" s="7">
        <v>13.5</v>
      </c>
      <c r="BW1194" s="7" t="s">
        <v>238</v>
      </c>
      <c r="BX1194" s="9">
        <v>1</v>
      </c>
      <c r="BY1194" s="7" t="s">
        <v>216</v>
      </c>
      <c r="BZ1194" s="7" t="s">
        <v>214</v>
      </c>
      <c r="CA1194" s="25">
        <v>0</v>
      </c>
      <c r="CB1194" s="25">
        <v>0</v>
      </c>
      <c r="CC1194" s="25">
        <v>0</v>
      </c>
    </row>
    <row r="1195" spans="1:81" x14ac:dyDescent="0.25">
      <c r="A1195" s="7">
        <v>513</v>
      </c>
      <c r="B1195" s="7">
        <v>44657</v>
      </c>
      <c r="C1195" s="7" t="s">
        <v>740</v>
      </c>
      <c r="D1195" s="7" t="s">
        <v>741</v>
      </c>
      <c r="E1195" s="7" t="s">
        <v>741</v>
      </c>
      <c r="F1195" s="7" t="s">
        <v>212</v>
      </c>
      <c r="G1195" s="7">
        <v>2</v>
      </c>
      <c r="H1195" s="7" t="s">
        <v>238</v>
      </c>
      <c r="I1195" s="8">
        <v>13.5</v>
      </c>
      <c r="J1195" s="7" t="s">
        <v>214</v>
      </c>
      <c r="K1195" s="8">
        <v>146.16304016113281</v>
      </c>
      <c r="L1195" s="8">
        <v>0.83830845355987549</v>
      </c>
      <c r="M1195" s="7" t="s">
        <v>289</v>
      </c>
      <c r="N1195" s="7" t="s">
        <v>610</v>
      </c>
      <c r="O1195" s="7" t="s">
        <v>290</v>
      </c>
      <c r="P1195" s="7" t="s">
        <v>249</v>
      </c>
      <c r="Q1195" s="7" t="s">
        <v>742</v>
      </c>
      <c r="R1195" s="7" t="s">
        <v>291</v>
      </c>
      <c r="T1195" s="8">
        <v>0.87531614303588867</v>
      </c>
      <c r="U1195" s="8">
        <v>0.85032522678375244</v>
      </c>
      <c r="V1195" s="8">
        <v>0.86477142572402954</v>
      </c>
      <c r="W1195" s="8">
        <v>0.73458105325698853</v>
      </c>
      <c r="X1195" s="8">
        <v>0.48825022578239441</v>
      </c>
      <c r="Y1195" s="8">
        <v>0.84088504314422607</v>
      </c>
      <c r="Z1195" s="8">
        <v>0.73992115259170532</v>
      </c>
      <c r="AA1195" s="8">
        <v>0.94663137197494507</v>
      </c>
      <c r="AB1195" s="8">
        <v>0.92450404167175293</v>
      </c>
      <c r="AC1195" s="8">
        <v>0.95753622055053711</v>
      </c>
      <c r="AD1195" s="8">
        <v>0.90103685855865479</v>
      </c>
      <c r="AE1195" s="8">
        <v>0.70738911628723145</v>
      </c>
      <c r="AF1195" s="8">
        <v>0.92330777645111084</v>
      </c>
      <c r="AG1195" s="8">
        <v>0.85298651456832886</v>
      </c>
      <c r="AH1195" s="8">
        <v>4.5345652848482132E-2</v>
      </c>
      <c r="AI1195" s="8">
        <v>0.47422972321510315</v>
      </c>
      <c r="AJ1195" s="8">
        <v>0.69959604740142822</v>
      </c>
      <c r="AK1195" s="8">
        <v>0.61571907997131348</v>
      </c>
      <c r="AL1195" s="8">
        <v>0.29056999087333679</v>
      </c>
      <c r="AM1195" s="8">
        <v>0.13392949104309082</v>
      </c>
      <c r="AN1195" s="8">
        <v>0.41253560781478882</v>
      </c>
      <c r="AO1195" s="8">
        <v>0.1730937659740448</v>
      </c>
      <c r="AP1195" s="8">
        <v>-0.90463626384735107</v>
      </c>
      <c r="AQ1195" s="8"/>
      <c r="AR1195" s="8"/>
      <c r="AS1195" s="8">
        <v>-1.6866022795987055</v>
      </c>
      <c r="AT1195" s="8">
        <v>-1.0414320538372401</v>
      </c>
      <c r="AU1195" s="8">
        <v>-1.9249736059052467</v>
      </c>
      <c r="AV1195" s="8">
        <v>-1.2614448500049615</v>
      </c>
      <c r="AW1195" s="8">
        <v>-1.0708627293286612</v>
      </c>
      <c r="AX1195" s="8">
        <v>-0.56957653579479905</v>
      </c>
      <c r="AY1195" s="8">
        <v>-0.92652231628751913</v>
      </c>
      <c r="AZ1195" s="8">
        <v>-0.56041338883811931</v>
      </c>
      <c r="BA1195" s="8">
        <v>-0.97339490477810786</v>
      </c>
      <c r="BB1195" s="8">
        <v>-0.29224568585821503</v>
      </c>
      <c r="BC1195" s="8">
        <v>0.30969055642347848</v>
      </c>
      <c r="BD1195" s="8">
        <v>0.77990185751249508</v>
      </c>
      <c r="BE1195" s="8">
        <v>-1.0454442132457937</v>
      </c>
      <c r="BF1195" s="8">
        <v>-0.49086844280347336</v>
      </c>
      <c r="BG1195" s="7">
        <v>-50</v>
      </c>
      <c r="BH1195" s="7">
        <v>-50</v>
      </c>
      <c r="BI1195" s="7">
        <v>-50</v>
      </c>
      <c r="BJ1195" s="7">
        <v>-43.958048028356188</v>
      </c>
      <c r="BK1195" s="7">
        <v>-50</v>
      </c>
      <c r="BL1195" s="7">
        <v>-7.2233362530969956</v>
      </c>
      <c r="BM1195" s="7">
        <v>-41.863564046908856</v>
      </c>
      <c r="BN1195" s="7">
        <v>270.03024425680195</v>
      </c>
      <c r="BO1195" s="7">
        <v>235.48677057800302</v>
      </c>
      <c r="BP1195" s="7">
        <v>245.27514522709814</v>
      </c>
      <c r="BQ1195" s="7">
        <v>210.41345955486912</v>
      </c>
      <c r="BR1195" s="7">
        <v>225.57573745534725</v>
      </c>
      <c r="BS1195" s="7">
        <v>156.72088802972064</v>
      </c>
      <c r="BT1195" s="7" t="s">
        <v>220</v>
      </c>
      <c r="BU1195" s="7" t="s">
        <v>221</v>
      </c>
      <c r="BV1195" s="7">
        <v>14</v>
      </c>
      <c r="BW1195" s="7" t="s">
        <v>287</v>
      </c>
      <c r="BX1195" s="9">
        <v>1.3999999761581421</v>
      </c>
      <c r="BY1195" s="7" t="s">
        <v>610</v>
      </c>
      <c r="BZ1195" s="7" t="s">
        <v>214</v>
      </c>
      <c r="CA1195" s="25">
        <v>0</v>
      </c>
      <c r="CB1195" s="25">
        <v>0</v>
      </c>
      <c r="CC1195" s="25">
        <v>0</v>
      </c>
    </row>
    <row r="1196" spans="1:81" x14ac:dyDescent="0.25">
      <c r="A1196" s="7">
        <v>513</v>
      </c>
      <c r="B1196" s="7">
        <v>44657</v>
      </c>
      <c r="C1196" s="7" t="s">
        <v>743</v>
      </c>
      <c r="D1196" s="7" t="s">
        <v>744</v>
      </c>
      <c r="E1196" s="7" t="s">
        <v>745</v>
      </c>
      <c r="F1196" s="7" t="s">
        <v>212</v>
      </c>
      <c r="H1196" s="7" t="s">
        <v>224</v>
      </c>
      <c r="I1196" s="8">
        <v>24.5</v>
      </c>
      <c r="J1196" s="7" t="s">
        <v>214</v>
      </c>
      <c r="K1196" s="8">
        <v>461.48870849609375</v>
      </c>
      <c r="L1196" s="8">
        <v>0.66670000553131104</v>
      </c>
      <c r="M1196" s="7" t="s">
        <v>289</v>
      </c>
      <c r="N1196" s="7" t="s">
        <v>214</v>
      </c>
      <c r="O1196" s="7" t="s">
        <v>283</v>
      </c>
      <c r="P1196" s="7" t="s">
        <v>249</v>
      </c>
      <c r="Q1196" s="7" t="s">
        <v>746</v>
      </c>
      <c r="R1196" s="7" t="s">
        <v>291</v>
      </c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>
        <v>0.49464003403586992</v>
      </c>
      <c r="AT1196" s="8">
        <v>1.696932473540415</v>
      </c>
      <c r="AU1196" s="8">
        <v>-0.10650387092812132</v>
      </c>
      <c r="AV1196" s="8">
        <v>1.1550598681436757</v>
      </c>
      <c r="AW1196" s="8">
        <v>1.2061596071525824</v>
      </c>
      <c r="AX1196" s="8">
        <v>1.3579240765247333</v>
      </c>
      <c r="AY1196" s="8">
        <v>-0.39573897042217976</v>
      </c>
      <c r="AZ1196" s="8">
        <v>0.51479681696555435</v>
      </c>
      <c r="BA1196" s="8">
        <v>0.72457250054098066</v>
      </c>
      <c r="BB1196" s="8">
        <v>1.3074393247818357</v>
      </c>
      <c r="BC1196" s="8">
        <v>-2.97809308103357</v>
      </c>
      <c r="BD1196" s="8">
        <v>-2.5254012009953595</v>
      </c>
      <c r="BE1196" s="8">
        <v>-0.17582729677573969</v>
      </c>
      <c r="BF1196" s="8">
        <v>0.58445855982680905</v>
      </c>
      <c r="BT1196" s="7" t="s">
        <v>214</v>
      </c>
      <c r="BU1196" s="7" t="s">
        <v>214</v>
      </c>
      <c r="BV1196" s="7">
        <v>18</v>
      </c>
      <c r="BW1196" s="7" t="s">
        <v>436</v>
      </c>
      <c r="BX1196" s="9">
        <v>2.5999999046325684</v>
      </c>
      <c r="BY1196" s="7" t="s">
        <v>214</v>
      </c>
      <c r="BZ1196" s="7" t="s">
        <v>214</v>
      </c>
      <c r="CA1196" s="25">
        <v>0</v>
      </c>
      <c r="CB1196" s="25">
        <v>0</v>
      </c>
      <c r="CC1196" s="25">
        <v>0</v>
      </c>
    </row>
    <row r="1197" spans="1:81" x14ac:dyDescent="0.25">
      <c r="A1197" s="7">
        <v>513</v>
      </c>
      <c r="B1197" s="7">
        <v>44657</v>
      </c>
      <c r="C1197" s="7" t="s">
        <v>747</v>
      </c>
      <c r="D1197" s="7" t="s">
        <v>745</v>
      </c>
      <c r="E1197" s="7" t="s">
        <v>745</v>
      </c>
      <c r="F1197" s="7" t="s">
        <v>212</v>
      </c>
      <c r="H1197" s="7" t="s">
        <v>287</v>
      </c>
      <c r="I1197" s="8">
        <v>14.5</v>
      </c>
      <c r="J1197" s="7" t="s">
        <v>214</v>
      </c>
      <c r="K1197" s="8">
        <v>182.35337829589844</v>
      </c>
      <c r="L1197" s="8">
        <v>3.0391619205474854</v>
      </c>
      <c r="M1197" s="7" t="s">
        <v>289</v>
      </c>
      <c r="N1197" s="7" t="s">
        <v>295</v>
      </c>
      <c r="O1197" s="7" t="s">
        <v>290</v>
      </c>
      <c r="P1197" s="7" t="s">
        <v>249</v>
      </c>
      <c r="Q1197" s="7" t="s">
        <v>746</v>
      </c>
      <c r="R1197" s="7" t="s">
        <v>291</v>
      </c>
      <c r="T1197" s="8">
        <v>0.89156961441040039</v>
      </c>
      <c r="U1197" s="8">
        <v>0.8590359091758728</v>
      </c>
      <c r="V1197" s="8">
        <v>0.89258170127868652</v>
      </c>
      <c r="W1197" s="8">
        <v>0.71697753667831421</v>
      </c>
      <c r="X1197" s="8">
        <v>0.5454363226890564</v>
      </c>
      <c r="Y1197" s="8">
        <v>0.86453831195831299</v>
      </c>
      <c r="Z1197" s="8">
        <v>0.75744050741195679</v>
      </c>
      <c r="AA1197" s="8">
        <v>0.8925061821937561</v>
      </c>
      <c r="AB1197" s="8">
        <v>0.87718081474304199</v>
      </c>
      <c r="AC1197" s="8">
        <v>0.90799850225448608</v>
      </c>
      <c r="AD1197" s="8">
        <v>0.84236633777618408</v>
      </c>
      <c r="AE1197" s="8">
        <v>0.63134539127349854</v>
      </c>
      <c r="AF1197" s="8">
        <v>0.86430960893630981</v>
      </c>
      <c r="AG1197" s="8">
        <v>0.80455267429351807</v>
      </c>
      <c r="AH1197" s="8">
        <v>5.9892106801271439E-2</v>
      </c>
      <c r="AI1197" s="8">
        <v>0.63798868656158447</v>
      </c>
      <c r="AJ1197" s="8">
        <v>0.93348544836044312</v>
      </c>
      <c r="AK1197" s="8">
        <v>0.83938878774642944</v>
      </c>
      <c r="AL1197" s="8">
        <v>0.37458509206771851</v>
      </c>
      <c r="AM1197" s="8">
        <v>0.19761128723621368</v>
      </c>
      <c r="AN1197" s="8">
        <v>0.56019985675811768</v>
      </c>
      <c r="AO1197" s="8">
        <v>0.23403371870517731</v>
      </c>
      <c r="AP1197" s="8">
        <v>-0.85488158464431763</v>
      </c>
      <c r="AQ1197" s="8"/>
      <c r="AR1197" s="8"/>
      <c r="AS1197" s="8">
        <v>-1.6786169726418891</v>
      </c>
      <c r="AT1197" s="8">
        <v>-1.0113205314452607</v>
      </c>
      <c r="AU1197" s="8">
        <v>-1.9279741845001743</v>
      </c>
      <c r="AV1197" s="8">
        <v>-1.2564861048177283</v>
      </c>
      <c r="AW1197" s="8">
        <v>-1.3258265850650197</v>
      </c>
      <c r="AX1197" s="8">
        <v>-0.75204782077209642</v>
      </c>
      <c r="AY1197" s="8">
        <v>-1.4671532692373057</v>
      </c>
      <c r="AZ1197" s="8">
        <v>-0.87621435783308355</v>
      </c>
      <c r="BA1197" s="8">
        <v>-1.1503561093946548</v>
      </c>
      <c r="BB1197" s="8">
        <v>-0.46795349772886485</v>
      </c>
      <c r="BC1197" s="8">
        <v>-1.0342416739142621</v>
      </c>
      <c r="BD1197" s="8">
        <v>-0.397985728746022</v>
      </c>
      <c r="BE1197" s="8">
        <v>-1.4306947991255512</v>
      </c>
      <c r="BF1197" s="8">
        <v>-0.79366800689050943</v>
      </c>
      <c r="BG1197" s="7">
        <v>-50</v>
      </c>
      <c r="BH1197" s="7">
        <v>-50</v>
      </c>
      <c r="BI1197" s="7">
        <v>-50</v>
      </c>
      <c r="BJ1197" s="7">
        <v>-34.303886065011589</v>
      </c>
      <c r="BK1197" s="7">
        <v>-45.702396881199441</v>
      </c>
      <c r="BL1197" s="7">
        <v>-8.0017734908901552</v>
      </c>
      <c r="BM1197" s="7">
        <v>-39.668009406183536</v>
      </c>
      <c r="BN1197" s="7">
        <v>330.21961167659822</v>
      </c>
      <c r="BO1197" s="7">
        <v>280.45653101743545</v>
      </c>
      <c r="BP1197" s="7">
        <v>300.25028950008789</v>
      </c>
      <c r="BQ1197" s="7">
        <v>244.90767342222301</v>
      </c>
      <c r="BR1197" s="7">
        <v>265.69324297096495</v>
      </c>
      <c r="BS1197" s="7">
        <v>196.94488258012228</v>
      </c>
      <c r="BT1197" s="7" t="s">
        <v>220</v>
      </c>
      <c r="BU1197" s="7" t="s">
        <v>221</v>
      </c>
      <c r="BV1197" s="7">
        <v>14</v>
      </c>
      <c r="BW1197" s="7" t="s">
        <v>287</v>
      </c>
      <c r="BX1197" s="9">
        <v>2.5999999046325684</v>
      </c>
      <c r="BY1197" s="7" t="s">
        <v>295</v>
      </c>
      <c r="BZ1197" s="7" t="s">
        <v>214</v>
      </c>
      <c r="CA1197" s="25">
        <v>0</v>
      </c>
      <c r="CB1197" s="25">
        <v>0</v>
      </c>
      <c r="CC1197" s="25">
        <v>0</v>
      </c>
    </row>
    <row r="1198" spans="1:81" x14ac:dyDescent="0.25">
      <c r="A1198" s="7">
        <v>513</v>
      </c>
      <c r="B1198" s="7">
        <v>44657</v>
      </c>
      <c r="C1198" s="7" t="s">
        <v>748</v>
      </c>
      <c r="D1198" s="7" t="s">
        <v>749</v>
      </c>
      <c r="E1198" s="7" t="s">
        <v>749</v>
      </c>
      <c r="F1198" s="7" t="s">
        <v>212</v>
      </c>
      <c r="H1198" s="7" t="s">
        <v>345</v>
      </c>
      <c r="I1198" s="8">
        <v>10.5</v>
      </c>
      <c r="J1198" s="7" t="s">
        <v>214</v>
      </c>
      <c r="K1198" s="8">
        <v>139.55926513671875</v>
      </c>
      <c r="L1198" s="8">
        <v>3.1951000690460205</v>
      </c>
      <c r="M1198" s="7" t="s">
        <v>639</v>
      </c>
      <c r="N1198" s="7" t="s">
        <v>295</v>
      </c>
      <c r="O1198" s="7" t="s">
        <v>214</v>
      </c>
      <c r="P1198" s="7" t="s">
        <v>249</v>
      </c>
      <c r="Q1198" s="7" t="s">
        <v>750</v>
      </c>
      <c r="R1198" s="7" t="s">
        <v>291</v>
      </c>
      <c r="T1198" s="8">
        <v>0.7854006290435791</v>
      </c>
      <c r="U1198" s="8">
        <v>0.81249606609344482</v>
      </c>
      <c r="V1198" s="8">
        <v>0.80409574508666992</v>
      </c>
      <c r="W1198" s="8">
        <v>0.58125221729278564</v>
      </c>
      <c r="X1198" s="8">
        <v>0.40928360819816589</v>
      </c>
      <c r="Y1198" s="8">
        <v>0.79082667827606201</v>
      </c>
      <c r="Z1198" s="8">
        <v>0.68833279609680176</v>
      </c>
      <c r="AA1198" s="8">
        <v>0.89683300256729126</v>
      </c>
      <c r="AB1198" s="8">
        <v>0.92607206106185913</v>
      </c>
      <c r="AC1198" s="8">
        <v>0.96085596084594727</v>
      </c>
      <c r="AD1198" s="8">
        <v>0.86007457971572876</v>
      </c>
      <c r="AE1198" s="8">
        <v>0.77357208728790283</v>
      </c>
      <c r="AF1198" s="8">
        <v>0.9109492301940918</v>
      </c>
      <c r="AG1198" s="8">
        <v>0.88545340299606323</v>
      </c>
      <c r="AH1198" s="8">
        <v>4.9826309084892273E-2</v>
      </c>
      <c r="AI1198" s="8">
        <v>0.46756079792976379</v>
      </c>
      <c r="AJ1198" s="8">
        <v>0.73452502489089966</v>
      </c>
      <c r="AK1198" s="8">
        <v>0.62908893823623657</v>
      </c>
      <c r="AL1198" s="8">
        <v>0.25263798236846924</v>
      </c>
      <c r="AM1198" s="8">
        <v>0.12336193770170212</v>
      </c>
      <c r="AN1198" s="8">
        <v>0.42631357908248901</v>
      </c>
      <c r="AO1198" s="8">
        <v>0.17693652212619781</v>
      </c>
      <c r="AP1198" s="8">
        <v>1.9815783947706223E-2</v>
      </c>
      <c r="AQ1198" s="8"/>
      <c r="AR1198" s="8"/>
      <c r="AS1198" s="8">
        <v>-1.0848702616563581</v>
      </c>
      <c r="AT1198" s="8">
        <v>-0.66754745095989387</v>
      </c>
      <c r="AU1198" s="8">
        <v>-1.0138559442520756</v>
      </c>
      <c r="AV1198" s="8">
        <v>-0.47859678672736944</v>
      </c>
      <c r="AW1198" s="8">
        <v>-0.51506337566808502</v>
      </c>
      <c r="AX1198" s="8">
        <v>1.2814172098962657</v>
      </c>
      <c r="AY1198" s="8">
        <v>-0.12153839105741863</v>
      </c>
      <c r="AZ1198" s="8">
        <v>2.0415677742250726</v>
      </c>
      <c r="BA1198" s="8">
        <v>1.2193936787904553</v>
      </c>
      <c r="BB1198" s="8">
        <v>1.3144500661164542</v>
      </c>
      <c r="BC1198" s="8">
        <v>1.1681378660331481</v>
      </c>
      <c r="BD1198" s="8">
        <v>0.80126554649705306</v>
      </c>
      <c r="BE1198" s="8">
        <v>-5.7966071301722301E-2</v>
      </c>
      <c r="BF1198" s="8">
        <v>0.71542605984126373</v>
      </c>
      <c r="BG1198" s="7">
        <v>-5.7991981075395822</v>
      </c>
      <c r="BH1198" s="7">
        <v>0.1126002316299429</v>
      </c>
      <c r="BI1198" s="7">
        <v>4.1912469861412216</v>
      </c>
      <c r="BJ1198" s="7">
        <v>4.3845185730923486</v>
      </c>
      <c r="BK1198" s="7">
        <v>4.2505631246293873</v>
      </c>
      <c r="BL1198" s="7">
        <v>8.8079026681477011</v>
      </c>
      <c r="BM1198" s="7">
        <v>2.6579389126835036</v>
      </c>
      <c r="BN1198" s="7">
        <v>147.65258339942349</v>
      </c>
      <c r="BO1198" s="7">
        <v>139.40212108091376</v>
      </c>
      <c r="BP1198" s="7">
        <v>133.70999164279519</v>
      </c>
      <c r="BQ1198" s="7">
        <v>133.44026323632812</v>
      </c>
      <c r="BR1198" s="7">
        <v>133.62721047581363</v>
      </c>
      <c r="BS1198" s="7">
        <v>127.26702089909438</v>
      </c>
      <c r="BT1198" s="7" t="s">
        <v>220</v>
      </c>
      <c r="BU1198" s="7" t="s">
        <v>221</v>
      </c>
      <c r="BV1198" s="7">
        <v>10.5</v>
      </c>
      <c r="BW1198" s="7" t="s">
        <v>345</v>
      </c>
      <c r="BX1198" s="9">
        <v>1.0499999523162842</v>
      </c>
      <c r="BY1198" s="7" t="s">
        <v>295</v>
      </c>
      <c r="BZ1198" s="7" t="s">
        <v>214</v>
      </c>
      <c r="CA1198" s="25">
        <v>0</v>
      </c>
      <c r="CB1198" s="25">
        <v>0</v>
      </c>
      <c r="CC1198" s="25">
        <v>0</v>
      </c>
    </row>
    <row r="1199" spans="1:81" x14ac:dyDescent="0.25">
      <c r="A1199" s="7">
        <v>513</v>
      </c>
      <c r="B1199" s="7">
        <v>44657</v>
      </c>
      <c r="C1199" s="7" t="s">
        <v>751</v>
      </c>
      <c r="D1199" s="7" t="s">
        <v>751</v>
      </c>
      <c r="E1199" s="7" t="s">
        <v>752</v>
      </c>
      <c r="F1199" s="7" t="s">
        <v>331</v>
      </c>
      <c r="H1199" s="7" t="s">
        <v>224</v>
      </c>
      <c r="I1199" s="8">
        <v>24.5</v>
      </c>
      <c r="J1199" s="7" t="s">
        <v>214</v>
      </c>
      <c r="K1199" s="8">
        <v>480.7191162109375</v>
      </c>
      <c r="L1199" s="8">
        <v>5.2333002090454102</v>
      </c>
      <c r="M1199" s="7" t="s">
        <v>753</v>
      </c>
      <c r="N1199" s="7" t="s">
        <v>214</v>
      </c>
      <c r="O1199" s="7" t="s">
        <v>367</v>
      </c>
      <c r="P1199" s="7" t="s">
        <v>481</v>
      </c>
      <c r="Q1199" s="7" t="s">
        <v>754</v>
      </c>
      <c r="R1199" s="7" t="s">
        <v>291</v>
      </c>
      <c r="S1199" s="7">
        <v>3</v>
      </c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>
        <v>-0.1926437409399005</v>
      </c>
      <c r="AT1199" s="8">
        <v>2.3842276790846566</v>
      </c>
      <c r="AU1199" s="8">
        <v>-1.62501412495484</v>
      </c>
      <c r="AV1199" s="8">
        <v>-1.9156281999533289</v>
      </c>
      <c r="AW1199" s="8">
        <v>-0.21340153595675942</v>
      </c>
      <c r="AX1199" s="8">
        <v>1.4362414972931599</v>
      </c>
      <c r="AY1199" s="8">
        <v>-0.57283131651148533</v>
      </c>
      <c r="AZ1199" s="8">
        <v>1.0800875123967104</v>
      </c>
      <c r="BA1199" s="8">
        <v>-0.21340153595675942</v>
      </c>
      <c r="BB1199" s="8">
        <v>1.4362414972931599</v>
      </c>
      <c r="BC1199" s="8">
        <v>-0.57283131651148533</v>
      </c>
      <c r="BD1199" s="8">
        <v>1.0800875123967104</v>
      </c>
      <c r="BE1199" s="8">
        <v>-0.56502059513853842</v>
      </c>
      <c r="BF1199" s="8">
        <v>0.91687624975184467</v>
      </c>
      <c r="BT1199" s="7" t="s">
        <v>352</v>
      </c>
      <c r="BU1199" s="7" t="s">
        <v>353</v>
      </c>
      <c r="BV1199" s="7">
        <v>17.5</v>
      </c>
      <c r="BW1199" s="7" t="s">
        <v>312</v>
      </c>
      <c r="BX1199" s="9">
        <v>1.7999999523162842</v>
      </c>
      <c r="BY1199" s="7" t="s">
        <v>214</v>
      </c>
      <c r="BZ1199" s="7" t="s">
        <v>214</v>
      </c>
      <c r="CA1199" s="25">
        <v>0</v>
      </c>
      <c r="CB1199" s="25">
        <v>0</v>
      </c>
      <c r="CC1199" s="25">
        <v>0</v>
      </c>
    </row>
    <row r="1200" spans="1:81" x14ac:dyDescent="0.25">
      <c r="A1200" s="7">
        <v>513</v>
      </c>
      <c r="B1200" s="7">
        <v>44657</v>
      </c>
      <c r="C1200" s="7" t="s">
        <v>755</v>
      </c>
      <c r="D1200" s="7" t="s">
        <v>756</v>
      </c>
      <c r="E1200" s="7" t="s">
        <v>756</v>
      </c>
      <c r="F1200" s="7" t="s">
        <v>212</v>
      </c>
      <c r="H1200" s="7" t="s">
        <v>224</v>
      </c>
      <c r="I1200" s="8">
        <v>24.5</v>
      </c>
      <c r="J1200" s="7" t="s">
        <v>214</v>
      </c>
      <c r="K1200" s="8">
        <v>226.89408874511719</v>
      </c>
      <c r="L1200" s="8">
        <v>2.2560000419616699</v>
      </c>
      <c r="M1200" s="7" t="s">
        <v>637</v>
      </c>
      <c r="N1200" s="7" t="s">
        <v>214</v>
      </c>
      <c r="O1200" s="7" t="s">
        <v>283</v>
      </c>
      <c r="P1200" s="7" t="s">
        <v>249</v>
      </c>
      <c r="Q1200" s="7" t="s">
        <v>757</v>
      </c>
      <c r="R1200" s="7" t="s">
        <v>219</v>
      </c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>
        <v>0.46353436875847054</v>
      </c>
      <c r="AT1200" s="8">
        <v>1.8725782817404115</v>
      </c>
      <c r="AU1200" s="8">
        <v>-0.13236469441826054</v>
      </c>
      <c r="AV1200" s="8">
        <v>1.3015134862714042</v>
      </c>
      <c r="AW1200" s="8">
        <v>-8.4226643837587878E-2</v>
      </c>
      <c r="AX1200" s="8">
        <v>0.41758942523992787</v>
      </c>
      <c r="AY1200" s="8">
        <v>-0.32434021485528763</v>
      </c>
      <c r="AZ1200" s="8">
        <v>0.8649804955862902</v>
      </c>
      <c r="BA1200" s="8">
        <v>2.6336763606402624</v>
      </c>
      <c r="BB1200" s="8">
        <v>2.8686761313327178</v>
      </c>
      <c r="BC1200" s="8">
        <v>2.6336763606402624</v>
      </c>
      <c r="BD1200" s="8">
        <v>2.8686761313327178</v>
      </c>
      <c r="BE1200" s="8">
        <v>0.86499258948797664</v>
      </c>
      <c r="BF1200" s="8">
        <v>1.6990023252505779</v>
      </c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7" t="s">
        <v>352</v>
      </c>
      <c r="BU1200" s="7" t="s">
        <v>353</v>
      </c>
      <c r="BV1200" s="7">
        <v>16</v>
      </c>
      <c r="BW1200" s="7" t="s">
        <v>430</v>
      </c>
      <c r="BX1200" s="9">
        <v>0</v>
      </c>
      <c r="BY1200" s="7" t="s">
        <v>214</v>
      </c>
      <c r="BZ1200" s="7" t="s">
        <v>214</v>
      </c>
      <c r="CA1200" s="25">
        <v>0</v>
      </c>
      <c r="CB1200" s="25">
        <v>0</v>
      </c>
      <c r="CC1200" s="25">
        <v>0</v>
      </c>
    </row>
    <row r="1201" spans="1:81" x14ac:dyDescent="0.25">
      <c r="A1201" s="7">
        <v>513</v>
      </c>
      <c r="B1201" s="7">
        <v>44657</v>
      </c>
      <c r="C1201" s="7" t="s">
        <v>763</v>
      </c>
      <c r="D1201" s="7" t="s">
        <v>760</v>
      </c>
      <c r="E1201" s="7" t="s">
        <v>760</v>
      </c>
      <c r="F1201" s="7" t="s">
        <v>212</v>
      </c>
      <c r="G1201" s="7">
        <v>2</v>
      </c>
      <c r="H1201" s="7" t="s">
        <v>345</v>
      </c>
      <c r="I1201" s="8">
        <v>10.5</v>
      </c>
      <c r="J1201" s="7" t="s">
        <v>214</v>
      </c>
      <c r="K1201" s="8">
        <v>99.835594177246094</v>
      </c>
      <c r="L1201" s="8">
        <v>5.4540281295776367</v>
      </c>
      <c r="M1201" s="7" t="s">
        <v>761</v>
      </c>
      <c r="N1201" s="7" t="s">
        <v>231</v>
      </c>
      <c r="O1201" s="7" t="s">
        <v>343</v>
      </c>
      <c r="P1201" s="7" t="s">
        <v>249</v>
      </c>
      <c r="Q1201" s="7" t="s">
        <v>762</v>
      </c>
      <c r="R1201" s="7" t="s">
        <v>242</v>
      </c>
      <c r="T1201" s="8">
        <v>0.78493434190750122</v>
      </c>
      <c r="U1201" s="8">
        <v>0.79441303014755249</v>
      </c>
      <c r="V1201" s="8">
        <v>0.79963290691375732</v>
      </c>
      <c r="W1201" s="8">
        <v>0.65562748908996582</v>
      </c>
      <c r="X1201" s="8">
        <v>0.40132579207420349</v>
      </c>
      <c r="Y1201" s="8">
        <v>0.72923016548156738</v>
      </c>
      <c r="Z1201" s="8">
        <v>0.55336630344390869</v>
      </c>
      <c r="AA1201" s="8">
        <v>0.89297282695770264</v>
      </c>
      <c r="AB1201" s="8">
        <v>0.91233652830123901</v>
      </c>
      <c r="AC1201" s="8">
        <v>0.84225761890411377</v>
      </c>
      <c r="AD1201" s="8">
        <v>0.44254961609840393</v>
      </c>
      <c r="AE1201" s="8">
        <v>0.80557245016098022</v>
      </c>
      <c r="AF1201" s="8">
        <v>0.87155026197433472</v>
      </c>
      <c r="AG1201" s="8">
        <v>0.87539476156234741</v>
      </c>
      <c r="AH1201" s="8">
        <v>2.042141929268837E-2</v>
      </c>
      <c r="AI1201" s="8">
        <v>0.19151704013347626</v>
      </c>
      <c r="AJ1201" s="8">
        <v>0.29434651136398315</v>
      </c>
      <c r="AK1201" s="8">
        <v>0.25640243291854858</v>
      </c>
      <c r="AL1201" s="8">
        <v>0.1167934313416481</v>
      </c>
      <c r="AM1201" s="8">
        <v>4.9577098339796066E-2</v>
      </c>
      <c r="AN1201" s="8">
        <v>0.16111637651920319</v>
      </c>
      <c r="AO1201" s="8">
        <v>5.8298707008361816E-2</v>
      </c>
      <c r="AP1201" s="8">
        <v>-1.0111778974533081</v>
      </c>
      <c r="AQ1201" s="8"/>
      <c r="AR1201" s="8"/>
      <c r="AS1201" s="8">
        <v>2.3366844085830256</v>
      </c>
      <c r="AT1201" s="8">
        <v>2.778398388684975</v>
      </c>
      <c r="AU1201" s="8">
        <v>3.5108836419660516</v>
      </c>
      <c r="AV1201" s="8">
        <v>2.9715405599402116</v>
      </c>
      <c r="AW1201" s="8">
        <v>0.78156087819102482</v>
      </c>
      <c r="AX1201" s="8">
        <v>1.5999559700316153</v>
      </c>
      <c r="AY1201" s="8">
        <v>2.5746591447017524</v>
      </c>
      <c r="AZ1201" s="8">
        <v>2.3978769495925754</v>
      </c>
      <c r="BA1201" s="8">
        <v>-0.14967912791091587</v>
      </c>
      <c r="BB1201" s="8">
        <v>0.67740086560010215</v>
      </c>
      <c r="BC1201" s="8">
        <v>0.28949655473421548</v>
      </c>
      <c r="BD1201" s="8">
        <v>1.0763247897370027</v>
      </c>
      <c r="BE1201" s="8">
        <v>1.5572675833775254</v>
      </c>
      <c r="BF1201" s="8">
        <v>1.9169162539310802</v>
      </c>
      <c r="BG1201" s="7">
        <v>-47.895732595414906</v>
      </c>
      <c r="BH1201" s="7">
        <v>-39.631683699324768</v>
      </c>
      <c r="BI1201" s="7">
        <v>-50</v>
      </c>
      <c r="BJ1201" s="7">
        <v>-33.730151793465332</v>
      </c>
      <c r="BK1201" s="7">
        <v>-24.622918600749678</v>
      </c>
      <c r="BL1201" s="7">
        <v>-4.5196332274613944</v>
      </c>
      <c r="BM1201" s="7">
        <v>-33.400019986069339</v>
      </c>
      <c r="BN1201" s="7">
        <v>147.65258339942349</v>
      </c>
      <c r="BO1201" s="7">
        <v>139.40212108091376</v>
      </c>
      <c r="BP1201" s="7">
        <v>165.74755851420014</v>
      </c>
      <c r="BQ1201" s="7">
        <v>133.51029163713923</v>
      </c>
      <c r="BR1201" s="7">
        <v>124.41803126608418</v>
      </c>
      <c r="BS1201" s="7">
        <v>104.34779686451442</v>
      </c>
      <c r="BT1201" s="7" t="s">
        <v>220</v>
      </c>
      <c r="BU1201" s="7" t="s">
        <v>221</v>
      </c>
      <c r="BV1201" s="7">
        <v>9.8333330154418945</v>
      </c>
      <c r="BW1201" s="7" t="s">
        <v>213</v>
      </c>
      <c r="BX1201" s="9">
        <v>1.2999999523162842</v>
      </c>
      <c r="BY1201" s="7" t="s">
        <v>231</v>
      </c>
      <c r="BZ1201" s="7" t="s">
        <v>214</v>
      </c>
      <c r="CA1201" s="25">
        <v>0</v>
      </c>
      <c r="CB1201" s="25">
        <v>0</v>
      </c>
      <c r="CC1201" s="25">
        <v>1</v>
      </c>
    </row>
    <row r="1202" spans="1:81" x14ac:dyDescent="0.25">
      <c r="A1202" s="7">
        <v>513</v>
      </c>
      <c r="B1202" s="7">
        <v>44657</v>
      </c>
      <c r="C1202" s="7" t="s">
        <v>764</v>
      </c>
      <c r="D1202" s="7" t="s">
        <v>765</v>
      </c>
      <c r="E1202" s="7" t="s">
        <v>760</v>
      </c>
      <c r="F1202" s="7" t="s">
        <v>212</v>
      </c>
      <c r="G1202" s="7">
        <v>2</v>
      </c>
      <c r="H1202" s="7" t="s">
        <v>238</v>
      </c>
      <c r="I1202" s="8">
        <v>13.5</v>
      </c>
      <c r="J1202" s="7" t="s">
        <v>214</v>
      </c>
      <c r="K1202" s="8">
        <v>200.78146362304688</v>
      </c>
      <c r="L1202" s="8">
        <v>7.7862682342529297</v>
      </c>
      <c r="M1202" s="7" t="s">
        <v>761</v>
      </c>
      <c r="N1202" s="7" t="s">
        <v>231</v>
      </c>
      <c r="O1202" s="7" t="s">
        <v>256</v>
      </c>
      <c r="P1202" s="7" t="s">
        <v>249</v>
      </c>
      <c r="Q1202" s="7" t="s">
        <v>762</v>
      </c>
      <c r="R1202" s="7" t="s">
        <v>242</v>
      </c>
      <c r="T1202" s="8">
        <v>0.66609704494476318</v>
      </c>
      <c r="U1202" s="8">
        <v>0.70301294326782227</v>
      </c>
      <c r="V1202" s="8">
        <v>0.66564667224884033</v>
      </c>
      <c r="W1202" s="8">
        <v>0.53512805700302124</v>
      </c>
      <c r="X1202" s="8">
        <v>0.39057105779647827</v>
      </c>
      <c r="Y1202" s="8">
        <v>0.68819361925125122</v>
      </c>
      <c r="Z1202" s="8">
        <v>0.51615464687347412</v>
      </c>
      <c r="AA1202" s="8">
        <v>0.94371825456619263</v>
      </c>
      <c r="AB1202" s="8">
        <v>0.83949553966522217</v>
      </c>
      <c r="AC1202" s="8">
        <v>0.92257648706436157</v>
      </c>
      <c r="AD1202" s="8">
        <v>0.78307133913040161</v>
      </c>
      <c r="AE1202" s="8">
        <v>0.81925493478775024</v>
      </c>
      <c r="AF1202" s="8">
        <v>0.84111833572387695</v>
      </c>
      <c r="AG1202" s="8">
        <v>0.8603929877281189</v>
      </c>
      <c r="AH1202" s="8">
        <v>6.1884220689535141E-2</v>
      </c>
      <c r="AI1202" s="8">
        <v>0.49249923229217529</v>
      </c>
      <c r="AJ1202" s="8">
        <v>0.78935050964355469</v>
      </c>
      <c r="AK1202" s="8">
        <v>0.64679896831512451</v>
      </c>
      <c r="AL1202" s="8">
        <v>0.28887704014778137</v>
      </c>
      <c r="AM1202" s="8">
        <v>0.14621034264564514</v>
      </c>
      <c r="AN1202" s="8">
        <v>0.46076524257659912</v>
      </c>
      <c r="AO1202" s="8">
        <v>0.16478592157363892</v>
      </c>
      <c r="AP1202" s="8">
        <v>-0.5452156662940979</v>
      </c>
      <c r="AQ1202" s="8"/>
      <c r="AR1202" s="8"/>
      <c r="AS1202" s="7">
        <v>2.7261625228716855</v>
      </c>
      <c r="AT1202" s="7">
        <v>2.8760580746510702</v>
      </c>
      <c r="AU1202" s="7">
        <v>3.206736859037139</v>
      </c>
      <c r="AV1202" s="7">
        <v>3.0550425735016913</v>
      </c>
      <c r="AW1202" s="7">
        <v>1.3885473173620047</v>
      </c>
      <c r="AX1202" s="7">
        <v>1.5236299017685229</v>
      </c>
      <c r="AY1202" s="7">
        <v>2.5767692724973443</v>
      </c>
      <c r="AZ1202" s="7">
        <v>2.199919539926467</v>
      </c>
      <c r="BA1202" s="7">
        <v>8.8752487319732273E-3</v>
      </c>
      <c r="BB1202" s="7">
        <v>1.5030707407080728</v>
      </c>
      <c r="BC1202" s="7">
        <v>0.24100344195408319</v>
      </c>
      <c r="BD1202" s="7">
        <v>1.4756065335790292</v>
      </c>
      <c r="BE1202" s="7">
        <v>1.6913491104090383</v>
      </c>
      <c r="BF1202" s="7">
        <v>2.1055545606891424</v>
      </c>
      <c r="BG1202" s="7">
        <v>-34.489628367170788</v>
      </c>
      <c r="BH1202" s="7">
        <v>-17.285115034380325</v>
      </c>
      <c r="BI1202" s="7">
        <v>-50</v>
      </c>
      <c r="BJ1202" s="7">
        <v>-11.893302954962145</v>
      </c>
      <c r="BK1202" s="7">
        <v>-19.537237922006231</v>
      </c>
      <c r="BL1202" s="7">
        <v>-14.439048527310982</v>
      </c>
      <c r="BM1202" s="7">
        <v>-24.607388800971744</v>
      </c>
      <c r="BN1202" s="7">
        <v>270.03024425680195</v>
      </c>
      <c r="BO1202" s="7">
        <v>235.48677057800302</v>
      </c>
      <c r="BP1202" s="7">
        <v>335.55936764148043</v>
      </c>
      <c r="BQ1202" s="7">
        <v>224.66101136914295</v>
      </c>
      <c r="BR1202" s="7">
        <v>240.00861587436793</v>
      </c>
      <c r="BS1202" s="7">
        <v>229.77239658942386</v>
      </c>
      <c r="BT1202" s="7" t="s">
        <v>220</v>
      </c>
      <c r="BU1202" s="7" t="s">
        <v>221</v>
      </c>
      <c r="BV1202" s="7">
        <v>12</v>
      </c>
      <c r="BW1202" s="7" t="s">
        <v>245</v>
      </c>
      <c r="BX1202" s="9">
        <v>1.2999999523162842</v>
      </c>
      <c r="BY1202" s="7" t="s">
        <v>231</v>
      </c>
      <c r="BZ1202" s="7" t="s">
        <v>214</v>
      </c>
      <c r="CA1202" s="25">
        <v>0</v>
      </c>
      <c r="CB1202" s="25">
        <v>0</v>
      </c>
      <c r="CC1202" s="25">
        <v>1</v>
      </c>
    </row>
    <row r="1203" spans="1:81" x14ac:dyDescent="0.25">
      <c r="A1203" s="7">
        <v>513</v>
      </c>
      <c r="B1203" s="7">
        <v>44657</v>
      </c>
      <c r="C1203" s="7" t="s">
        <v>766</v>
      </c>
      <c r="D1203" s="7" t="s">
        <v>767</v>
      </c>
      <c r="E1203" s="7" t="s">
        <v>760</v>
      </c>
      <c r="F1203" s="7" t="s">
        <v>212</v>
      </c>
      <c r="G1203" s="7">
        <v>2</v>
      </c>
      <c r="H1203" s="7" t="s">
        <v>287</v>
      </c>
      <c r="I1203" s="8">
        <v>14.5</v>
      </c>
      <c r="J1203" s="7" t="s">
        <v>214</v>
      </c>
      <c r="K1203" s="8">
        <v>301.73040771484375</v>
      </c>
      <c r="L1203" s="8">
        <v>3.4611001014709473</v>
      </c>
      <c r="M1203" s="7" t="s">
        <v>761</v>
      </c>
      <c r="N1203" s="7" t="s">
        <v>231</v>
      </c>
      <c r="O1203" s="7" t="s">
        <v>268</v>
      </c>
      <c r="P1203" s="7" t="s">
        <v>249</v>
      </c>
      <c r="Q1203" s="7" t="s">
        <v>762</v>
      </c>
      <c r="R1203" s="7" t="s">
        <v>242</v>
      </c>
      <c r="T1203" s="8">
        <v>0.50049567222595215</v>
      </c>
      <c r="U1203" s="8">
        <v>0.60815584659576416</v>
      </c>
      <c r="V1203" s="8">
        <v>0.49298021197319031</v>
      </c>
      <c r="W1203" s="8">
        <v>0.39296835660934448</v>
      </c>
      <c r="X1203" s="8">
        <v>0.23417049646377563</v>
      </c>
      <c r="Y1203" s="8">
        <v>0.52746140956878662</v>
      </c>
      <c r="Z1203" s="8">
        <v>0.37091633677482605</v>
      </c>
      <c r="AA1203" s="8">
        <v>0.74417328834533691</v>
      </c>
      <c r="AB1203" s="8">
        <v>0.67980039119720459</v>
      </c>
      <c r="AC1203" s="8">
        <v>0.95124006271362305</v>
      </c>
      <c r="AD1203" s="8">
        <v>0.71754777431488037</v>
      </c>
      <c r="AE1203" s="8">
        <v>0.63371497392654419</v>
      </c>
      <c r="AF1203" s="8">
        <v>0.74453490972518921</v>
      </c>
      <c r="AG1203" s="8">
        <v>0.70511084794998169</v>
      </c>
      <c r="AH1203" s="8">
        <v>0.10503938049077988</v>
      </c>
      <c r="AI1203" s="8">
        <v>0.62811708450317383</v>
      </c>
      <c r="AJ1203" s="8">
        <v>1.1590272188186646</v>
      </c>
      <c r="AK1203" s="8">
        <v>0.81306862831115723</v>
      </c>
      <c r="AL1203" s="8">
        <v>0.36006844043731689</v>
      </c>
      <c r="AM1203" s="8">
        <v>0.14879298210144043</v>
      </c>
      <c r="AN1203" s="8">
        <v>0.59942096471786499</v>
      </c>
      <c r="AO1203" s="8">
        <v>0.20099645853042603</v>
      </c>
      <c r="AP1203" s="8">
        <v>-0.20552141964435577</v>
      </c>
      <c r="AQ1203" s="8"/>
      <c r="AR1203" s="8"/>
      <c r="AS1203" s="8">
        <v>-0.5338867360699201</v>
      </c>
      <c r="AT1203" s="8">
        <v>-0.31282859980881522</v>
      </c>
      <c r="AU1203" s="8">
        <v>-0.50304583473088282</v>
      </c>
      <c r="AV1203" s="8">
        <v>-0.32168489442226461</v>
      </c>
      <c r="AW1203" s="8">
        <v>-1.0393136333418371</v>
      </c>
      <c r="AX1203" s="8">
        <v>-0.8140288909942015</v>
      </c>
      <c r="AY1203" s="8">
        <v>-0.90511684966533412</v>
      </c>
      <c r="AZ1203" s="8">
        <v>-1.216409404877657</v>
      </c>
      <c r="BA1203" s="8">
        <v>-3.0225008259040189</v>
      </c>
      <c r="BB1203" s="8">
        <v>-2.5716358416620073</v>
      </c>
      <c r="BC1203" s="8">
        <v>-3.1364057419755444</v>
      </c>
      <c r="BD1203" s="8">
        <v>-2.5199408620582049</v>
      </c>
      <c r="BE1203" s="8">
        <v>-1.5233782702812562</v>
      </c>
      <c r="BF1203" s="8">
        <v>-1.2927547489705251</v>
      </c>
      <c r="BG1203" s="7">
        <v>-9.44193996803887</v>
      </c>
      <c r="BH1203" s="7">
        <v>7.0506240516247844</v>
      </c>
      <c r="BI1203" s="7">
        <v>-40.68820765424379</v>
      </c>
      <c r="BJ1203" s="7">
        <v>11.438230556875176</v>
      </c>
      <c r="BK1203" s="7">
        <v>0.98015202270896784</v>
      </c>
      <c r="BL1203" s="7">
        <v>0.92814429198572013</v>
      </c>
      <c r="BM1203" s="7">
        <v>-4.9554994498480021</v>
      </c>
      <c r="BN1203" s="7">
        <v>330.21961167659822</v>
      </c>
      <c r="BO1203" s="7">
        <v>280.45653101743545</v>
      </c>
      <c r="BP1203" s="7">
        <v>424.49910256185581</v>
      </c>
      <c r="BQ1203" s="7">
        <v>267.21778802022044</v>
      </c>
      <c r="BR1203" s="7">
        <v>298.77299102049869</v>
      </c>
      <c r="BS1203" s="7">
        <v>298.92991415845319</v>
      </c>
      <c r="BT1203" s="7" t="s">
        <v>220</v>
      </c>
      <c r="BU1203" s="7" t="s">
        <v>221</v>
      </c>
      <c r="BV1203" s="7">
        <v>12.5</v>
      </c>
      <c r="BW1203" s="7" t="s">
        <v>245</v>
      </c>
      <c r="BX1203" s="9">
        <v>1.2999999523162842</v>
      </c>
      <c r="BY1203" s="7" t="s">
        <v>231</v>
      </c>
      <c r="BZ1203" s="7" t="s">
        <v>214</v>
      </c>
      <c r="CA1203" s="25">
        <v>0</v>
      </c>
      <c r="CB1203" s="25">
        <v>0</v>
      </c>
      <c r="CC1203" s="25">
        <v>1</v>
      </c>
    </row>
    <row r="1204" spans="1:81" x14ac:dyDescent="0.25">
      <c r="A1204" s="7">
        <v>513</v>
      </c>
      <c r="B1204" s="7">
        <v>44657</v>
      </c>
      <c r="C1204" s="7" t="s">
        <v>759</v>
      </c>
      <c r="D1204" s="7" t="s">
        <v>759</v>
      </c>
      <c r="E1204" s="7" t="s">
        <v>760</v>
      </c>
      <c r="F1204" s="7" t="s">
        <v>212</v>
      </c>
      <c r="H1204" s="7" t="s">
        <v>224</v>
      </c>
      <c r="I1204" s="8">
        <v>24.5</v>
      </c>
      <c r="J1204" s="7" t="s">
        <v>214</v>
      </c>
      <c r="K1204" s="8">
        <v>203.06929016113281</v>
      </c>
      <c r="L1204" s="8">
        <v>6.9376997947692871</v>
      </c>
      <c r="M1204" s="7" t="s">
        <v>761</v>
      </c>
      <c r="N1204" s="7" t="s">
        <v>214</v>
      </c>
      <c r="O1204" s="7" t="s">
        <v>374</v>
      </c>
      <c r="P1204" s="7" t="s">
        <v>249</v>
      </c>
      <c r="Q1204" s="7" t="s">
        <v>762</v>
      </c>
      <c r="R1204" s="7" t="s">
        <v>242</v>
      </c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T1204" s="7" t="s">
        <v>352</v>
      </c>
      <c r="BU1204" s="7" t="s">
        <v>353</v>
      </c>
      <c r="BV1204" s="7">
        <v>11.166666984558105</v>
      </c>
      <c r="BW1204" s="7" t="s">
        <v>255</v>
      </c>
      <c r="BX1204" s="9">
        <v>1.2999999523162842</v>
      </c>
      <c r="BY1204" s="7" t="s">
        <v>214</v>
      </c>
      <c r="BZ1204" s="7" t="s">
        <v>214</v>
      </c>
      <c r="CA1204" s="25">
        <v>0</v>
      </c>
      <c r="CB1204" s="25">
        <v>0</v>
      </c>
      <c r="CC1204" s="25">
        <v>1</v>
      </c>
    </row>
    <row r="1205" spans="1:81" x14ac:dyDescent="0.25">
      <c r="A1205" s="7">
        <v>513</v>
      </c>
      <c r="B1205" s="7">
        <v>44657</v>
      </c>
      <c r="C1205" s="7" t="s">
        <v>768</v>
      </c>
      <c r="D1205" s="7" t="s">
        <v>769</v>
      </c>
      <c r="E1205" s="7" t="s">
        <v>770</v>
      </c>
      <c r="F1205" s="7" t="s">
        <v>212</v>
      </c>
      <c r="H1205" s="7" t="s">
        <v>224</v>
      </c>
      <c r="I1205" s="8">
        <v>24.5</v>
      </c>
      <c r="J1205" s="7" t="s">
        <v>214</v>
      </c>
      <c r="K1205" s="8">
        <v>256.37051391601563</v>
      </c>
      <c r="L1205" s="8">
        <v>3.978100061416626</v>
      </c>
      <c r="M1205" s="7" t="s">
        <v>267</v>
      </c>
      <c r="N1205" s="7" t="s">
        <v>214</v>
      </c>
      <c r="O1205" s="7" t="s">
        <v>290</v>
      </c>
      <c r="P1205" s="7" t="s">
        <v>217</v>
      </c>
      <c r="Q1205" s="7" t="s">
        <v>771</v>
      </c>
      <c r="R1205" s="7" t="s">
        <v>242</v>
      </c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>
        <v>0.83413740963804561</v>
      </c>
      <c r="AT1205" s="8">
        <v>2.4049405239459785</v>
      </c>
      <c r="AU1205" s="8">
        <v>0.24390918459084818</v>
      </c>
      <c r="AV1205" s="8">
        <v>1.8604812165601605</v>
      </c>
      <c r="AW1205" s="8">
        <v>1.5152078249687759</v>
      </c>
      <c r="AX1205" s="8">
        <v>1.9344126779582096</v>
      </c>
      <c r="AY1205" s="8">
        <v>0.97241025172581685</v>
      </c>
      <c r="AZ1205" s="8">
        <v>1.6079007889799968</v>
      </c>
      <c r="BA1205" s="8">
        <v>-4.5949536157204323</v>
      </c>
      <c r="BB1205" s="8">
        <v>-4.2092131075526886</v>
      </c>
      <c r="BC1205" s="8">
        <v>-4.5949536157204323</v>
      </c>
      <c r="BD1205" s="8">
        <v>-4.2092131075526886</v>
      </c>
      <c r="BE1205" s="8">
        <v>-0.93737376008622963</v>
      </c>
      <c r="BF1205" s="8">
        <v>-0.10178183461017198</v>
      </c>
      <c r="BT1205" s="7" t="s">
        <v>352</v>
      </c>
      <c r="BU1205" s="7" t="s">
        <v>353</v>
      </c>
      <c r="BV1205" s="7">
        <v>13.5</v>
      </c>
      <c r="BW1205" s="7" t="s">
        <v>238</v>
      </c>
      <c r="BX1205" s="9">
        <v>0</v>
      </c>
      <c r="BY1205" s="7" t="s">
        <v>214</v>
      </c>
      <c r="BZ1205" s="7" t="s">
        <v>214</v>
      </c>
      <c r="CA1205" s="25">
        <v>0</v>
      </c>
      <c r="CB1205" s="25">
        <v>0</v>
      </c>
      <c r="CC1205" s="25">
        <v>0</v>
      </c>
    </row>
    <row r="1206" spans="1:81" x14ac:dyDescent="0.25">
      <c r="A1206" s="7">
        <v>513</v>
      </c>
      <c r="B1206" s="7">
        <v>44657</v>
      </c>
      <c r="C1206" s="7" t="s">
        <v>18215</v>
      </c>
      <c r="D1206" s="7" t="s">
        <v>18518</v>
      </c>
      <c r="E1206" s="7" t="s">
        <v>770</v>
      </c>
      <c r="F1206" s="7" t="s">
        <v>212</v>
      </c>
      <c r="H1206" s="7" t="s">
        <v>224</v>
      </c>
      <c r="I1206" s="8">
        <v>24.5</v>
      </c>
      <c r="J1206" s="7" t="s">
        <v>214</v>
      </c>
      <c r="K1206" s="8">
        <v>355.46466064453125</v>
      </c>
      <c r="L1206" s="8">
        <v>4.963900089263916</v>
      </c>
      <c r="M1206" s="7" t="s">
        <v>267</v>
      </c>
      <c r="N1206" s="7" t="s">
        <v>214</v>
      </c>
      <c r="O1206" s="7" t="s">
        <v>396</v>
      </c>
      <c r="P1206" s="7" t="s">
        <v>217</v>
      </c>
      <c r="Q1206" s="7" t="s">
        <v>771</v>
      </c>
      <c r="R1206" s="7" t="s">
        <v>242</v>
      </c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BT1206" s="7" t="s">
        <v>214</v>
      </c>
      <c r="BU1206" s="7" t="s">
        <v>214</v>
      </c>
      <c r="BV1206" s="7">
        <v>14.5</v>
      </c>
      <c r="BW1206" s="7" t="s">
        <v>287</v>
      </c>
      <c r="BX1206" s="9">
        <v>0</v>
      </c>
      <c r="BY1206" s="7" t="s">
        <v>214</v>
      </c>
      <c r="BZ1206" s="7" t="s">
        <v>214</v>
      </c>
      <c r="CA1206" s="25">
        <v>0</v>
      </c>
      <c r="CB1206" s="25">
        <v>0</v>
      </c>
      <c r="CC1206" s="25">
        <v>0</v>
      </c>
    </row>
    <row r="1207" spans="1:81" x14ac:dyDescent="0.25">
      <c r="A1207" s="7">
        <v>513</v>
      </c>
      <c r="B1207" s="7">
        <v>44657</v>
      </c>
      <c r="C1207" s="7" t="s">
        <v>772</v>
      </c>
      <c r="D1207" s="7" t="s">
        <v>772</v>
      </c>
      <c r="E1207" s="7" t="s">
        <v>772</v>
      </c>
      <c r="F1207" s="7" t="s">
        <v>212</v>
      </c>
      <c r="G1207" s="7">
        <v>2</v>
      </c>
      <c r="H1207" s="7" t="s">
        <v>245</v>
      </c>
      <c r="I1207" s="8">
        <v>12.5</v>
      </c>
      <c r="J1207" s="7" t="s">
        <v>214</v>
      </c>
      <c r="K1207" s="8">
        <v>122.98788452148438</v>
      </c>
      <c r="L1207" s="8">
        <v>1.7852880954742432</v>
      </c>
      <c r="M1207" s="7" t="s">
        <v>267</v>
      </c>
      <c r="N1207" s="7" t="s">
        <v>231</v>
      </c>
      <c r="O1207" s="7" t="s">
        <v>374</v>
      </c>
      <c r="P1207" s="7" t="s">
        <v>217</v>
      </c>
      <c r="Q1207" s="7" t="s">
        <v>773</v>
      </c>
      <c r="R1207" s="7" t="s">
        <v>242</v>
      </c>
      <c r="T1207" s="8">
        <v>0.8902287483215332</v>
      </c>
      <c r="U1207" s="8">
        <v>0.91586971282958984</v>
      </c>
      <c r="V1207" s="8">
        <v>0.88922667503356934</v>
      </c>
      <c r="W1207" s="8">
        <v>0.67609280347824097</v>
      </c>
      <c r="X1207" s="8">
        <v>0.45787087082862854</v>
      </c>
      <c r="Y1207" s="8">
        <v>0.87970459461212158</v>
      </c>
      <c r="Z1207" s="8">
        <v>0.74101734161376953</v>
      </c>
      <c r="AA1207" s="8">
        <v>0.96238923072814941</v>
      </c>
      <c r="AB1207" s="8">
        <v>0.97827988862991333</v>
      </c>
      <c r="AC1207" s="8">
        <v>0.95045751333236694</v>
      </c>
      <c r="AD1207" s="8">
        <v>0.75638949871063232</v>
      </c>
      <c r="AE1207" s="8">
        <v>0.82545602321624756</v>
      </c>
      <c r="AF1207" s="8">
        <v>0.933052659034729</v>
      </c>
      <c r="AG1207" s="8">
        <v>0.89093869924545288</v>
      </c>
      <c r="AH1207" s="8">
        <v>4.0784027427434921E-2</v>
      </c>
      <c r="AI1207" s="8">
        <v>0.43379035592079163</v>
      </c>
      <c r="AJ1207" s="8">
        <v>0.67772018909454346</v>
      </c>
      <c r="AK1207" s="8">
        <v>0.56944030523300171</v>
      </c>
      <c r="AL1207" s="8">
        <v>0.24053139984607697</v>
      </c>
      <c r="AM1207" s="8">
        <v>0.11296170949935913</v>
      </c>
      <c r="AN1207" s="8">
        <v>0.38816475868225098</v>
      </c>
      <c r="AO1207" s="8">
        <v>0.15591172873973846</v>
      </c>
      <c r="AP1207" s="8">
        <v>-0.75534152984619141</v>
      </c>
      <c r="AQ1207" s="8"/>
      <c r="AR1207" s="8"/>
      <c r="AS1207" s="7">
        <v>-0.64589471592239378</v>
      </c>
      <c r="AT1207" s="7">
        <v>-0.13955638798486927</v>
      </c>
      <c r="AU1207" s="7">
        <v>-0.34172520793834021</v>
      </c>
      <c r="AV1207" s="7">
        <v>-7.6054123060904422E-2</v>
      </c>
      <c r="AW1207" s="7">
        <v>-1.6270238989966983</v>
      </c>
      <c r="AX1207" s="7">
        <v>-1.0451995022764127</v>
      </c>
      <c r="AY1207" s="7">
        <v>-0.93672868619827754</v>
      </c>
      <c r="AZ1207" s="7">
        <v>-0.77818757685497719</v>
      </c>
      <c r="BA1207" s="7">
        <v>2.7530465580711274</v>
      </c>
      <c r="BB1207" s="7">
        <v>2.0871047545217567</v>
      </c>
      <c r="BC1207" s="7">
        <v>2.7530465580711274</v>
      </c>
      <c r="BD1207" s="7">
        <v>2.0871047545217567</v>
      </c>
      <c r="BE1207" s="7">
        <v>0.32578676784775756</v>
      </c>
      <c r="BF1207" s="7">
        <v>0.35586865314439159</v>
      </c>
      <c r="BG1207" s="7">
        <v>-50</v>
      </c>
      <c r="BH1207" s="7">
        <v>-50</v>
      </c>
      <c r="BI1207" s="7">
        <v>-50</v>
      </c>
      <c r="BJ1207" s="7">
        <v>-50</v>
      </c>
      <c r="BK1207" s="7">
        <v>-31.812650435891744</v>
      </c>
      <c r="BL1207" s="7">
        <v>-31.812650435891744</v>
      </c>
      <c r="BM1207" s="7">
        <v>-43.937550145297251</v>
      </c>
      <c r="BN1207" s="7">
        <v>220.81163636276997</v>
      </c>
      <c r="BO1207" s="7">
        <v>197.72767963748925</v>
      </c>
      <c r="BP1207" s="7">
        <v>265.25401003773089</v>
      </c>
      <c r="BQ1207" s="7">
        <v>188.8817746877948</v>
      </c>
      <c r="BR1207" s="7">
        <v>162.11359030280241</v>
      </c>
      <c r="BS1207" s="7">
        <v>162.11359030280241</v>
      </c>
      <c r="BT1207" s="7" t="s">
        <v>220</v>
      </c>
      <c r="BU1207" s="7" t="s">
        <v>221</v>
      </c>
      <c r="BV1207" s="7">
        <v>11</v>
      </c>
      <c r="BW1207" s="7" t="s">
        <v>255</v>
      </c>
      <c r="BX1207" s="9">
        <v>2.3499999046325684</v>
      </c>
      <c r="BY1207" s="7" t="s">
        <v>231</v>
      </c>
      <c r="BZ1207" s="7" t="s">
        <v>713</v>
      </c>
      <c r="CA1207" s="25">
        <v>0</v>
      </c>
      <c r="CB1207" s="25">
        <v>0</v>
      </c>
      <c r="CC1207" s="25">
        <v>1</v>
      </c>
    </row>
    <row r="1208" spans="1:81" x14ac:dyDescent="0.25">
      <c r="A1208" s="7">
        <v>513</v>
      </c>
      <c r="B1208" s="7">
        <v>44657</v>
      </c>
      <c r="C1208" s="7" t="s">
        <v>774</v>
      </c>
      <c r="D1208" s="7" t="s">
        <v>775</v>
      </c>
      <c r="E1208" s="7" t="s">
        <v>776</v>
      </c>
      <c r="F1208" s="7" t="s">
        <v>212</v>
      </c>
      <c r="H1208" s="7" t="s">
        <v>224</v>
      </c>
      <c r="I1208" s="8">
        <v>24.5</v>
      </c>
      <c r="J1208" s="7" t="s">
        <v>214</v>
      </c>
      <c r="K1208" s="8">
        <v>306.09976196289063</v>
      </c>
      <c r="L1208" s="8">
        <v>2.7980999946594238</v>
      </c>
      <c r="M1208" s="7" t="s">
        <v>267</v>
      </c>
      <c r="N1208" s="7" t="s">
        <v>214</v>
      </c>
      <c r="O1208" s="7" t="s">
        <v>396</v>
      </c>
      <c r="P1208" s="7" t="s">
        <v>469</v>
      </c>
      <c r="Q1208" s="7" t="s">
        <v>777</v>
      </c>
      <c r="R1208" s="7" t="s">
        <v>242</v>
      </c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>
        <v>0.75980816595033418</v>
      </c>
      <c r="AT1208" s="8">
        <v>2.264498296655665</v>
      </c>
      <c r="AU1208" s="8">
        <v>0.17680998153847463</v>
      </c>
      <c r="AV1208" s="8">
        <v>1.7077971269518999</v>
      </c>
      <c r="AW1208" s="8">
        <v>1.4950812393563531</v>
      </c>
      <c r="AX1208" s="8">
        <v>1.9316441621549489</v>
      </c>
      <c r="AY1208" s="8">
        <v>0.91197244217978679</v>
      </c>
      <c r="AZ1208" s="8">
        <v>1.5744941007169275</v>
      </c>
      <c r="BA1208" s="8">
        <v>-4.5933083393115819</v>
      </c>
      <c r="BB1208" s="8">
        <v>-4.2052297553623088</v>
      </c>
      <c r="BC1208" s="8">
        <v>-4.5933083393115819</v>
      </c>
      <c r="BD1208" s="8">
        <v>-4.2052297553623088</v>
      </c>
      <c r="BE1208" s="8">
        <v>-0.97382414159970254</v>
      </c>
      <c r="BF1208" s="8">
        <v>-0.15533763737419606</v>
      </c>
      <c r="BT1208" s="7" t="s">
        <v>352</v>
      </c>
      <c r="BU1208" s="7" t="s">
        <v>353</v>
      </c>
      <c r="BV1208" s="7">
        <v>14.5</v>
      </c>
      <c r="BW1208" s="7" t="s">
        <v>287</v>
      </c>
      <c r="BX1208" s="9">
        <v>0</v>
      </c>
      <c r="BY1208" s="7" t="s">
        <v>214</v>
      </c>
      <c r="BZ1208" s="7" t="s">
        <v>214</v>
      </c>
      <c r="CA1208" s="25">
        <v>0</v>
      </c>
      <c r="CB1208" s="25">
        <v>0</v>
      </c>
      <c r="CC1208" s="25">
        <v>0</v>
      </c>
    </row>
    <row r="1209" spans="1:81" x14ac:dyDescent="0.25">
      <c r="A1209" s="7">
        <v>513</v>
      </c>
      <c r="B1209" s="7">
        <v>44657</v>
      </c>
      <c r="C1209" s="7" t="s">
        <v>778</v>
      </c>
      <c r="D1209" s="7" t="s">
        <v>778</v>
      </c>
      <c r="E1209" s="7" t="s">
        <v>778</v>
      </c>
      <c r="F1209" s="7" t="s">
        <v>212</v>
      </c>
      <c r="G1209" s="7">
        <v>2</v>
      </c>
      <c r="H1209" s="7" t="s">
        <v>345</v>
      </c>
      <c r="I1209" s="8">
        <v>10.5</v>
      </c>
      <c r="J1209" s="7" t="s">
        <v>214</v>
      </c>
      <c r="K1209" s="8">
        <v>90.928878784179688</v>
      </c>
      <c r="L1209" s="8">
        <v>3.15865159034729</v>
      </c>
      <c r="M1209" s="7" t="s">
        <v>447</v>
      </c>
      <c r="N1209" s="7" t="s">
        <v>216</v>
      </c>
      <c r="O1209" s="7" t="s">
        <v>343</v>
      </c>
      <c r="P1209" s="7" t="s">
        <v>249</v>
      </c>
      <c r="Q1209" s="7" t="s">
        <v>779</v>
      </c>
      <c r="R1209" s="7" t="s">
        <v>291</v>
      </c>
      <c r="T1209" s="8">
        <v>0.87634485960006714</v>
      </c>
      <c r="U1209" s="8">
        <v>0.87099170684814453</v>
      </c>
      <c r="V1209" s="8">
        <v>0.87361770868301392</v>
      </c>
      <c r="W1209" s="8">
        <v>0.65424787998199463</v>
      </c>
      <c r="X1209" s="8">
        <v>0.48206466436386108</v>
      </c>
      <c r="Y1209" s="8">
        <v>0.87352699041366577</v>
      </c>
      <c r="Z1209" s="8">
        <v>0.75739043951034546</v>
      </c>
      <c r="AA1209" s="8">
        <v>0.95828741788864136</v>
      </c>
      <c r="AB1209" s="8">
        <v>0.98063421249389648</v>
      </c>
      <c r="AC1209" s="8">
        <v>0.9560391902923584</v>
      </c>
      <c r="AD1209" s="8">
        <v>0.80240494012832642</v>
      </c>
      <c r="AE1209" s="8">
        <v>0.76340031623840332</v>
      </c>
      <c r="AF1209" s="8">
        <v>0.97103571891784668</v>
      </c>
      <c r="AG1209" s="8">
        <v>0.89452254772186279</v>
      </c>
      <c r="AH1209" s="8">
        <v>3.1448096036911011E-2</v>
      </c>
      <c r="AI1209" s="8">
        <v>0.32927405834197998</v>
      </c>
      <c r="AJ1209" s="8">
        <v>0.49697548151016235</v>
      </c>
      <c r="AK1209" s="8">
        <v>0.43138134479522705</v>
      </c>
      <c r="AL1209" s="8">
        <v>0.17947833240032196</v>
      </c>
      <c r="AM1209" s="8">
        <v>9.170600026845932E-2</v>
      </c>
      <c r="AN1209" s="8">
        <v>0.29720750451087952</v>
      </c>
      <c r="AO1209" s="8">
        <v>0.12287808954715729</v>
      </c>
      <c r="AP1209" s="8">
        <v>-0.51212376356124878</v>
      </c>
      <c r="AQ1209" s="8"/>
      <c r="AR1209" s="8"/>
      <c r="BG1209" s="7">
        <v>-50</v>
      </c>
      <c r="BH1209" s="7">
        <v>-50</v>
      </c>
      <c r="BI1209" s="7">
        <v>-47.048983151058934</v>
      </c>
      <c r="BJ1209" s="7">
        <v>-46.752346471850267</v>
      </c>
      <c r="BK1209" s="7">
        <v>-39.122813839355871</v>
      </c>
      <c r="BL1209" s="7">
        <v>5.8765070477604073</v>
      </c>
      <c r="BM1209" s="7">
        <v>-37.841272735750778</v>
      </c>
      <c r="BN1209" s="7">
        <v>147.65258339942349</v>
      </c>
      <c r="BO1209" s="7">
        <v>139.40212108091376</v>
      </c>
      <c r="BP1209" s="7">
        <v>133.70999164279519</v>
      </c>
      <c r="BQ1209" s="7">
        <v>133.44026323632812</v>
      </c>
      <c r="BR1209" s="7">
        <v>126.50281475712787</v>
      </c>
      <c r="BS1209" s="7">
        <v>85.58543681397785</v>
      </c>
      <c r="BT1209" s="7" t="s">
        <v>220</v>
      </c>
      <c r="BU1209" s="7" t="s">
        <v>221</v>
      </c>
      <c r="BV1209" s="7">
        <v>10</v>
      </c>
      <c r="BW1209" s="7" t="s">
        <v>345</v>
      </c>
      <c r="BX1209" s="9">
        <v>1</v>
      </c>
      <c r="BY1209" s="7" t="s">
        <v>216</v>
      </c>
      <c r="BZ1209" s="7" t="s">
        <v>214</v>
      </c>
      <c r="CA1209" s="25">
        <v>0</v>
      </c>
      <c r="CB1209" s="25">
        <v>0</v>
      </c>
      <c r="CC1209" s="25">
        <v>1</v>
      </c>
    </row>
    <row r="1210" spans="1:81" x14ac:dyDescent="0.25">
      <c r="A1210" s="7">
        <v>513</v>
      </c>
      <c r="B1210" s="7">
        <v>44657</v>
      </c>
      <c r="C1210" s="7" t="s">
        <v>20678</v>
      </c>
      <c r="D1210" s="7" t="s">
        <v>20678</v>
      </c>
      <c r="E1210" s="7" t="s">
        <v>778</v>
      </c>
      <c r="F1210" s="7" t="s">
        <v>212</v>
      </c>
      <c r="G1210" s="7">
        <v>1</v>
      </c>
      <c r="H1210" s="7" t="s">
        <v>238</v>
      </c>
      <c r="I1210" s="8">
        <v>13.5</v>
      </c>
      <c r="J1210" s="7" t="s">
        <v>214</v>
      </c>
      <c r="K1210" s="8">
        <v>303.98251342773438</v>
      </c>
      <c r="L1210" s="8">
        <v>6.203862190246582</v>
      </c>
      <c r="M1210" s="7" t="s">
        <v>447</v>
      </c>
      <c r="N1210" s="7" t="s">
        <v>216</v>
      </c>
      <c r="O1210" s="7" t="s">
        <v>256</v>
      </c>
      <c r="P1210" s="7" t="s">
        <v>249</v>
      </c>
      <c r="Q1210" s="7" t="s">
        <v>779</v>
      </c>
      <c r="R1210" s="7" t="s">
        <v>291</v>
      </c>
      <c r="T1210" s="8">
        <v>0.9056926965713501</v>
      </c>
      <c r="U1210" s="8">
        <v>0.88309067487716675</v>
      </c>
      <c r="V1210" s="8">
        <v>0.89903891086578369</v>
      </c>
      <c r="W1210" s="8">
        <v>0.70085358619689941</v>
      </c>
      <c r="X1210" s="8">
        <v>0.49264034628868103</v>
      </c>
      <c r="Y1210" s="8">
        <v>0.87236237525939941</v>
      </c>
      <c r="Z1210" s="8">
        <v>0.74566203355789185</v>
      </c>
      <c r="AA1210" s="8">
        <v>0.94189071655273438</v>
      </c>
      <c r="AB1210" s="8">
        <v>0.97025305032730103</v>
      </c>
      <c r="AC1210" s="8">
        <v>0.94262683391571045</v>
      </c>
      <c r="AD1210" s="8">
        <v>0.81341326236724854</v>
      </c>
      <c r="AE1210" s="8">
        <v>0.77974867820739746</v>
      </c>
      <c r="AF1210" s="8">
        <v>0.97374254465103149</v>
      </c>
      <c r="AG1210" s="8">
        <v>0.88283127546310425</v>
      </c>
      <c r="AH1210" s="8">
        <v>8.8625304400920868E-2</v>
      </c>
      <c r="AI1210" s="8">
        <v>0.95901793241500854</v>
      </c>
      <c r="AJ1210" s="8">
        <v>1.4200043678283691</v>
      </c>
      <c r="AK1210" s="8">
        <v>1.2510706186294556</v>
      </c>
      <c r="AL1210" s="8">
        <v>0.54182666540145874</v>
      </c>
      <c r="AM1210" s="8">
        <v>0.26411059498786926</v>
      </c>
      <c r="AN1210" s="8">
        <v>0.83645731210708618</v>
      </c>
      <c r="AO1210" s="8">
        <v>0.34092596173286438</v>
      </c>
      <c r="AP1210" s="8">
        <v>-0.13008029758930206</v>
      </c>
      <c r="AQ1210" s="8"/>
      <c r="AR1210" s="8"/>
      <c r="BG1210" s="7">
        <v>11.169152063414293</v>
      </c>
      <c r="BH1210" s="7">
        <v>22.532790481059966</v>
      </c>
      <c r="BI1210" s="7">
        <v>19.31274517690068</v>
      </c>
      <c r="BJ1210" s="7">
        <v>30.781064613806937</v>
      </c>
      <c r="BK1210" s="7">
        <v>7.3517985144138471</v>
      </c>
      <c r="BL1210" s="7">
        <v>-10.107517316614343</v>
      </c>
      <c r="BM1210" s="7">
        <v>13.506672255496897</v>
      </c>
      <c r="BN1210" s="7">
        <v>270.03024425680195</v>
      </c>
      <c r="BO1210" s="7">
        <v>235.48677057800302</v>
      </c>
      <c r="BP1210" s="7">
        <v>245.27514522709814</v>
      </c>
      <c r="BQ1210" s="7">
        <v>210.41345955486912</v>
      </c>
      <c r="BR1210" s="7">
        <v>281.63433152147633</v>
      </c>
      <c r="BS1210" s="7">
        <v>334.70759861192215</v>
      </c>
      <c r="BT1210" s="7" t="s">
        <v>220</v>
      </c>
      <c r="BU1210" s="7" t="s">
        <v>221</v>
      </c>
      <c r="BV1210" s="7">
        <v>12.833333015441895</v>
      </c>
      <c r="BW1210" s="7" t="s">
        <v>245</v>
      </c>
      <c r="BX1210" s="9">
        <v>1</v>
      </c>
      <c r="BY1210" s="7" t="s">
        <v>216</v>
      </c>
      <c r="BZ1210" s="7" t="s">
        <v>214</v>
      </c>
      <c r="CA1210" s="25">
        <v>0</v>
      </c>
      <c r="CB1210" s="25">
        <v>0</v>
      </c>
      <c r="CC1210" s="25">
        <v>1</v>
      </c>
    </row>
    <row r="1211" spans="1:81" x14ac:dyDescent="0.25">
      <c r="A1211" s="7">
        <v>513</v>
      </c>
      <c r="B1211" s="7">
        <v>44657</v>
      </c>
      <c r="C1211" s="7" t="s">
        <v>20679</v>
      </c>
      <c r="D1211" s="7" t="s">
        <v>20679</v>
      </c>
      <c r="E1211" s="7" t="s">
        <v>778</v>
      </c>
      <c r="F1211" s="7" t="s">
        <v>212</v>
      </c>
      <c r="G1211" s="7">
        <v>3</v>
      </c>
      <c r="H1211" s="7" t="s">
        <v>245</v>
      </c>
      <c r="I1211" s="8">
        <v>12.5</v>
      </c>
      <c r="J1211" s="7" t="s">
        <v>214</v>
      </c>
      <c r="K1211" s="8">
        <v>254.01455688476563</v>
      </c>
      <c r="L1211" s="8">
        <v>0.48190000653266907</v>
      </c>
      <c r="M1211" s="7" t="s">
        <v>447</v>
      </c>
      <c r="N1211" s="7" t="s">
        <v>216</v>
      </c>
      <c r="O1211" s="7" t="s">
        <v>374</v>
      </c>
      <c r="P1211" s="7" t="s">
        <v>249</v>
      </c>
      <c r="Q1211" s="7" t="s">
        <v>779</v>
      </c>
      <c r="R1211" s="7" t="s">
        <v>291</v>
      </c>
      <c r="T1211" s="8">
        <v>0.89586585760116577</v>
      </c>
      <c r="U1211" s="8">
        <v>0.88316208124160767</v>
      </c>
      <c r="V1211" s="8">
        <v>0.88401591777801514</v>
      </c>
      <c r="W1211" s="8">
        <v>0.71114778518676758</v>
      </c>
      <c r="X1211" s="8">
        <v>0.42383873462677002</v>
      </c>
      <c r="Y1211" s="8">
        <v>0.84241712093353271</v>
      </c>
      <c r="Z1211" s="8">
        <v>0.71617984771728516</v>
      </c>
      <c r="AA1211" s="8">
        <v>0.94868648052215576</v>
      </c>
      <c r="AB1211" s="8">
        <v>0.98577898740768433</v>
      </c>
      <c r="AC1211" s="8">
        <v>0.94646066427230835</v>
      </c>
      <c r="AD1211" s="8">
        <v>0.82965010404586792</v>
      </c>
      <c r="AE1211" s="8">
        <v>0.75781214237213135</v>
      </c>
      <c r="AF1211" s="8">
        <v>0.94743114709854126</v>
      </c>
      <c r="AG1211" s="8">
        <v>0.87363570928573608</v>
      </c>
      <c r="AH1211" s="8">
        <v>8.0812796950340271E-2</v>
      </c>
      <c r="AI1211" s="8">
        <v>0.86499035358428955</v>
      </c>
      <c r="AJ1211" s="8">
        <v>1.2949327230453491</v>
      </c>
      <c r="AK1211" s="8">
        <v>1.1217235326766968</v>
      </c>
      <c r="AL1211" s="8">
        <v>0.50132036209106445</v>
      </c>
      <c r="AM1211" s="8">
        <v>0.20719483494758606</v>
      </c>
      <c r="AN1211" s="8">
        <v>0.73654019832611084</v>
      </c>
      <c r="AO1211" s="8">
        <v>0.29858127236366272</v>
      </c>
      <c r="AP1211" s="8">
        <v>3.5098161548376083E-2</v>
      </c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7">
        <v>13.071266831789583</v>
      </c>
      <c r="BH1211" s="7">
        <v>22.158917952411315</v>
      </c>
      <c r="BI1211" s="7">
        <v>21.120337693416637</v>
      </c>
      <c r="BJ1211" s="7">
        <v>28.831791144488207</v>
      </c>
      <c r="BK1211" s="7">
        <v>15.088759212701461</v>
      </c>
      <c r="BL1211" s="7">
        <v>16.36557676566855</v>
      </c>
      <c r="BM1211" s="7">
        <v>19.439441600079292</v>
      </c>
      <c r="BN1211" s="7">
        <v>220.81163636276997</v>
      </c>
      <c r="BO1211" s="7">
        <v>197.72767963748925</v>
      </c>
      <c r="BP1211" s="7">
        <v>200.36582468026722</v>
      </c>
      <c r="BQ1211" s="7">
        <v>180.77761036715282</v>
      </c>
      <c r="BR1211" s="7">
        <v>215.68691203121276</v>
      </c>
      <c r="BS1211" s="7">
        <v>212.4436095818165</v>
      </c>
      <c r="BT1211" s="7" t="s">
        <v>220</v>
      </c>
      <c r="BU1211" s="7" t="s">
        <v>221</v>
      </c>
      <c r="BV1211" s="7">
        <v>12</v>
      </c>
      <c r="BW1211" s="7" t="s">
        <v>245</v>
      </c>
      <c r="BX1211" s="9">
        <v>1</v>
      </c>
      <c r="BY1211" s="7" t="s">
        <v>216</v>
      </c>
      <c r="BZ1211" s="7" t="s">
        <v>214</v>
      </c>
      <c r="CA1211" s="25">
        <v>0</v>
      </c>
      <c r="CB1211" s="25">
        <v>0</v>
      </c>
      <c r="CC1211" s="25">
        <v>1</v>
      </c>
    </row>
    <row r="1212" spans="1:81" x14ac:dyDescent="0.25">
      <c r="A1212" s="7">
        <v>513</v>
      </c>
      <c r="B1212" s="7">
        <v>44657</v>
      </c>
      <c r="C1212" s="7" t="s">
        <v>780</v>
      </c>
      <c r="D1212" s="7" t="s">
        <v>780</v>
      </c>
      <c r="E1212" s="7" t="s">
        <v>780</v>
      </c>
      <c r="F1212" s="7" t="s">
        <v>266</v>
      </c>
      <c r="H1212" s="7" t="s">
        <v>224</v>
      </c>
      <c r="I1212" s="8">
        <v>24.5</v>
      </c>
      <c r="J1212" s="7" t="s">
        <v>214</v>
      </c>
      <c r="K1212" s="8">
        <v>234.51011657714844</v>
      </c>
      <c r="L1212" s="8">
        <v>9.0541000366210938</v>
      </c>
      <c r="M1212" s="7" t="s">
        <v>322</v>
      </c>
      <c r="N1212" s="7" t="s">
        <v>214</v>
      </c>
      <c r="O1212" s="7" t="s">
        <v>214</v>
      </c>
      <c r="P1212" s="7" t="s">
        <v>269</v>
      </c>
      <c r="Q1212" s="7" t="s">
        <v>781</v>
      </c>
      <c r="R1212" s="7" t="s">
        <v>291</v>
      </c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>
        <v>0.88263887121282791</v>
      </c>
      <c r="AT1212" s="8">
        <v>2.3537723118125551</v>
      </c>
      <c r="AU1212" s="8">
        <v>1.7493948400723474</v>
      </c>
      <c r="AV1212" s="8">
        <v>1.4889437612394982</v>
      </c>
      <c r="AW1212" s="8">
        <v>1.3181359584406187</v>
      </c>
      <c r="AX1212" s="8">
        <v>1.155174622239068</v>
      </c>
      <c r="AY1212" s="8">
        <v>1.4866442765741008</v>
      </c>
      <c r="AZ1212" s="8">
        <v>1.3567970313039239</v>
      </c>
      <c r="BA1212" s="8">
        <v>-3.3446319542563603</v>
      </c>
      <c r="BB1212" s="8">
        <v>-3.1965120633139383</v>
      </c>
      <c r="BC1212" s="8">
        <v>-3.3446319542563603</v>
      </c>
      <c r="BD1212" s="8">
        <v>-3.1965120633139383</v>
      </c>
      <c r="BE1212" s="8">
        <v>-0.20874166036880423</v>
      </c>
      <c r="BF1212" s="8">
        <v>-6.3894000054718347E-3</v>
      </c>
      <c r="BT1212" s="7" t="s">
        <v>214</v>
      </c>
      <c r="BU1212" s="7" t="s">
        <v>214</v>
      </c>
      <c r="BV1212" s="7">
        <v>12</v>
      </c>
      <c r="BW1212" s="7" t="s">
        <v>245</v>
      </c>
      <c r="BX1212" s="9">
        <v>0</v>
      </c>
      <c r="BY1212" s="7" t="s">
        <v>214</v>
      </c>
      <c r="BZ1212" s="7" t="s">
        <v>214</v>
      </c>
      <c r="CA1212" s="25">
        <v>0</v>
      </c>
      <c r="CB1212" s="25">
        <v>0</v>
      </c>
      <c r="CC1212" s="25">
        <v>0</v>
      </c>
    </row>
    <row r="1213" spans="1:81" x14ac:dyDescent="0.25">
      <c r="A1213" s="7">
        <v>513</v>
      </c>
      <c r="B1213" s="7">
        <v>44657</v>
      </c>
      <c r="C1213" s="7" t="s">
        <v>782</v>
      </c>
      <c r="D1213" s="7" t="s">
        <v>18519</v>
      </c>
      <c r="E1213" s="7" t="s">
        <v>18519</v>
      </c>
      <c r="F1213" s="7" t="s">
        <v>446</v>
      </c>
      <c r="H1213" s="7" t="s">
        <v>224</v>
      </c>
      <c r="I1213" s="8">
        <v>24.5</v>
      </c>
      <c r="J1213" s="7" t="s">
        <v>214</v>
      </c>
      <c r="K1213" s="8">
        <v>279.55398559570313</v>
      </c>
      <c r="L1213" s="8">
        <v>4.2709999084472656</v>
      </c>
      <c r="M1213" s="7" t="s">
        <v>349</v>
      </c>
      <c r="N1213" s="7" t="s">
        <v>214</v>
      </c>
      <c r="O1213" s="7" t="s">
        <v>214</v>
      </c>
      <c r="P1213" s="7" t="s">
        <v>302</v>
      </c>
      <c r="Q1213" s="7" t="s">
        <v>18520</v>
      </c>
      <c r="R1213" s="7" t="s">
        <v>242</v>
      </c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>
        <v>1.0024389815103427</v>
      </c>
      <c r="AT1213" s="8">
        <v>2.351127448843445</v>
      </c>
      <c r="AU1213" s="8">
        <v>-0.84664616681922544</v>
      </c>
      <c r="AV1213" s="8">
        <v>-0.43039193195605563</v>
      </c>
      <c r="AW1213" s="8">
        <v>1.4733954052535809</v>
      </c>
      <c r="AX1213" s="8">
        <v>1.9198516918772035</v>
      </c>
      <c r="AY1213" s="8">
        <v>-1.219739076057559</v>
      </c>
      <c r="AZ1213" s="8">
        <v>-0.76332294883215956</v>
      </c>
      <c r="BA1213" s="8">
        <v>-0.24332562592308554</v>
      </c>
      <c r="BB1213" s="8">
        <v>0.25695009474377928</v>
      </c>
      <c r="BC1213" s="8">
        <v>-2.2450597958002021</v>
      </c>
      <c r="BD1213" s="8">
        <v>-1.6750542646450914</v>
      </c>
      <c r="BE1213" s="8">
        <v>-0.34648937963935805</v>
      </c>
      <c r="BF1213" s="8">
        <v>0.27652668167185351</v>
      </c>
      <c r="BT1213" s="7" t="s">
        <v>352</v>
      </c>
      <c r="BU1213" s="7" t="s">
        <v>353</v>
      </c>
      <c r="BV1213" s="7">
        <v>10.5</v>
      </c>
      <c r="BW1213" s="7" t="s">
        <v>345</v>
      </c>
      <c r="BX1213" s="9">
        <v>0</v>
      </c>
      <c r="BY1213" s="7" t="s">
        <v>214</v>
      </c>
      <c r="BZ1213" s="7" t="s">
        <v>214</v>
      </c>
      <c r="CA1213" s="25">
        <v>0</v>
      </c>
      <c r="CB1213" s="25">
        <v>0</v>
      </c>
      <c r="CC1213" s="25">
        <v>0</v>
      </c>
    </row>
    <row r="1214" spans="1:81" x14ac:dyDescent="0.25">
      <c r="A1214" s="7">
        <v>513</v>
      </c>
      <c r="B1214" s="7">
        <v>44657</v>
      </c>
      <c r="C1214" s="7" t="s">
        <v>784</v>
      </c>
      <c r="D1214" s="7" t="s">
        <v>784</v>
      </c>
      <c r="E1214" s="7" t="s">
        <v>784</v>
      </c>
      <c r="F1214" s="7" t="s">
        <v>212</v>
      </c>
      <c r="G1214" s="7">
        <v>2</v>
      </c>
      <c r="H1214" s="7" t="s">
        <v>402</v>
      </c>
      <c r="I1214" s="8">
        <v>6.5</v>
      </c>
      <c r="J1214" s="7" t="s">
        <v>214</v>
      </c>
      <c r="K1214" s="8">
        <v>65.023468017578125</v>
      </c>
      <c r="L1214" s="8">
        <v>4.2647676467895508</v>
      </c>
      <c r="M1214" s="7" t="s">
        <v>349</v>
      </c>
      <c r="N1214" s="7" t="s">
        <v>231</v>
      </c>
      <c r="O1214" s="7" t="s">
        <v>350</v>
      </c>
      <c r="P1214" s="7" t="s">
        <v>217</v>
      </c>
      <c r="Q1214" s="7" t="s">
        <v>785</v>
      </c>
      <c r="R1214" s="7" t="s">
        <v>242</v>
      </c>
      <c r="T1214" s="8">
        <v>0.71201378107070923</v>
      </c>
      <c r="U1214" s="8">
        <v>0.76098924875259399</v>
      </c>
      <c r="V1214" s="8">
        <v>0.71973049640655518</v>
      </c>
      <c r="W1214" s="8">
        <v>0.54944247007369995</v>
      </c>
      <c r="X1214" s="8">
        <v>0.41325926780700684</v>
      </c>
      <c r="Y1214" s="8">
        <v>0.66534817218780518</v>
      </c>
      <c r="Z1214" s="8">
        <v>0.4715842604637146</v>
      </c>
      <c r="AA1214" s="8">
        <v>0.83089745044708252</v>
      </c>
      <c r="AB1214" s="8">
        <v>0.86465376615524292</v>
      </c>
      <c r="AC1214" s="8">
        <v>0.65969246625900269</v>
      </c>
      <c r="AD1214" s="8">
        <v>0.29741752147674561</v>
      </c>
      <c r="AE1214" s="8">
        <v>0.76630192995071411</v>
      </c>
      <c r="AF1214" s="8">
        <v>0.84878778457641602</v>
      </c>
      <c r="AG1214" s="8">
        <v>0.86937284469604492</v>
      </c>
      <c r="AH1214" s="8">
        <v>8.709711953997612E-3</v>
      </c>
      <c r="AI1214" s="8">
        <v>7.4093535542488098E-2</v>
      </c>
      <c r="AJ1214" s="8">
        <v>0.12025660276412964</v>
      </c>
      <c r="AK1214" s="8">
        <v>9.8428145051002502E-2</v>
      </c>
      <c r="AL1214" s="8">
        <v>4.1744697839021683E-2</v>
      </c>
      <c r="AM1214" s="8">
        <v>2.1773312240839005E-2</v>
      </c>
      <c r="AN1214" s="8">
        <v>6.2696292996406555E-2</v>
      </c>
      <c r="AO1214" s="8">
        <v>2.1189630031585693E-2</v>
      </c>
      <c r="AP1214" s="8">
        <v>-0.90877211093902588</v>
      </c>
      <c r="AQ1214" s="8"/>
      <c r="AR1214" s="8"/>
      <c r="AS1214" s="8">
        <v>-1.2721297244588257</v>
      </c>
      <c r="AT1214" s="8">
        <v>-0.79484555516851596</v>
      </c>
      <c r="AU1214" s="8">
        <v>-1.0591361748021197</v>
      </c>
      <c r="AV1214" s="8">
        <v>-0.77986006478218861</v>
      </c>
      <c r="AW1214" s="8">
        <v>-2.344104101377781</v>
      </c>
      <c r="AX1214" s="8">
        <v>-2.1553288017640173</v>
      </c>
      <c r="AY1214" s="8">
        <v>-2.6828859528688866</v>
      </c>
      <c r="AZ1214" s="8">
        <v>-2.5316495686417375</v>
      </c>
      <c r="BA1214" s="8">
        <v>-0.97503600542256064</v>
      </c>
      <c r="BB1214" s="8">
        <v>-1.9608075410896368</v>
      </c>
      <c r="BC1214" s="8">
        <v>-1.3877010954785789</v>
      </c>
      <c r="BD1214" s="8">
        <v>-1.469308945734882</v>
      </c>
      <c r="BE1214" s="8">
        <v>-1.6201655090681255</v>
      </c>
      <c r="BF1214" s="8">
        <v>-1.6153000795301631</v>
      </c>
      <c r="BG1214" s="7">
        <v>-1.533441935394511</v>
      </c>
      <c r="BH1214" s="7">
        <v>-6.5621752013298495</v>
      </c>
      <c r="BI1214" s="7">
        <v>0.47151931533599434</v>
      </c>
      <c r="BJ1214" s="7">
        <v>-2.587393520691962</v>
      </c>
      <c r="BK1214" s="7">
        <v>25.729430046739406</v>
      </c>
      <c r="BL1214" s="7">
        <v>16.47728185825197</v>
      </c>
      <c r="BM1214" s="7">
        <v>5.3325367604851746</v>
      </c>
      <c r="BN1214" s="7">
        <v>66.020565144007506</v>
      </c>
      <c r="BO1214" s="7">
        <v>69.290421910872283</v>
      </c>
      <c r="BP1214" s="7">
        <v>64.716869806373921</v>
      </c>
      <c r="BQ1214" s="7">
        <v>66.705881015994152</v>
      </c>
      <c r="BR1214" s="7">
        <v>48.29330030003139</v>
      </c>
      <c r="BS1214" s="7">
        <v>54.309367918311452</v>
      </c>
      <c r="BT1214" s="7" t="s">
        <v>220</v>
      </c>
      <c r="BU1214" s="7" t="s">
        <v>221</v>
      </c>
      <c r="BV1214" s="7">
        <v>7.1666665077209473</v>
      </c>
      <c r="BW1214" s="7" t="s">
        <v>354</v>
      </c>
      <c r="BX1214" s="9">
        <v>2</v>
      </c>
      <c r="BY1214" s="7" t="s">
        <v>231</v>
      </c>
      <c r="BZ1214" s="7" t="s">
        <v>214</v>
      </c>
      <c r="CA1214" s="25">
        <v>0</v>
      </c>
      <c r="CB1214" s="25">
        <v>0</v>
      </c>
      <c r="CC1214" s="25">
        <v>1</v>
      </c>
    </row>
    <row r="1215" spans="1:81" x14ac:dyDescent="0.25">
      <c r="A1215" s="7">
        <v>513</v>
      </c>
      <c r="B1215" s="7">
        <v>44657</v>
      </c>
      <c r="C1215" s="7" t="s">
        <v>786</v>
      </c>
      <c r="D1215" s="7" t="s">
        <v>787</v>
      </c>
      <c r="E1215" s="7" t="s">
        <v>784</v>
      </c>
      <c r="F1215" s="7" t="s">
        <v>212</v>
      </c>
      <c r="G1215" s="7">
        <v>3</v>
      </c>
      <c r="H1215" s="7" t="s">
        <v>213</v>
      </c>
      <c r="I1215" s="8">
        <v>9.5</v>
      </c>
      <c r="J1215" s="7" t="s">
        <v>214</v>
      </c>
      <c r="K1215" s="8">
        <v>99.85382080078125</v>
      </c>
      <c r="L1215" s="8">
        <v>2.6036999225616455</v>
      </c>
      <c r="M1215" s="7" t="s">
        <v>349</v>
      </c>
      <c r="N1215" s="7" t="s">
        <v>231</v>
      </c>
      <c r="O1215" s="7" t="s">
        <v>374</v>
      </c>
      <c r="P1215" s="7" t="s">
        <v>217</v>
      </c>
      <c r="Q1215" s="7" t="s">
        <v>788</v>
      </c>
      <c r="R1215" s="7" t="s">
        <v>242</v>
      </c>
      <c r="T1215" s="8">
        <v>0.89344650506973267</v>
      </c>
      <c r="U1215" s="8">
        <v>0.91363197565078735</v>
      </c>
      <c r="V1215" s="8">
        <v>0.86831754446029663</v>
      </c>
      <c r="W1215" s="8">
        <v>0.7347252368927002</v>
      </c>
      <c r="X1215" s="8">
        <v>0.39223921298980713</v>
      </c>
      <c r="Y1215" s="8">
        <v>0.83373963832855225</v>
      </c>
      <c r="Z1215" s="8">
        <v>0.71619594097137451</v>
      </c>
      <c r="AA1215" s="8">
        <v>0.93557846546173096</v>
      </c>
      <c r="AB1215" s="8">
        <v>0.93996143341064453</v>
      </c>
      <c r="AC1215" s="8">
        <v>0.9609227180480957</v>
      </c>
      <c r="AD1215" s="8">
        <v>0.70388585329055786</v>
      </c>
      <c r="AE1215" s="8">
        <v>0.78581023216247559</v>
      </c>
      <c r="AF1215" s="8">
        <v>0.89806461334228516</v>
      </c>
      <c r="AG1215" s="8">
        <v>0.85019183158874512</v>
      </c>
      <c r="AH1215" s="8">
        <v>2.9487727209925652E-2</v>
      </c>
      <c r="AI1215" s="8">
        <v>0.31477338075637817</v>
      </c>
      <c r="AJ1215" s="8">
        <v>0.4888090193271637</v>
      </c>
      <c r="AK1215" s="8">
        <v>0.40203651785850525</v>
      </c>
      <c r="AL1215" s="8">
        <v>0.18899121880531311</v>
      </c>
      <c r="AM1215" s="8">
        <v>6.9966547191143036E-2</v>
      </c>
      <c r="AN1215" s="8">
        <v>0.26598727703094482</v>
      </c>
      <c r="AO1215" s="8">
        <v>0.10895156115293503</v>
      </c>
      <c r="AP1215" s="8">
        <v>-0.3146757185459137</v>
      </c>
      <c r="AQ1215" s="8"/>
      <c r="AR1215" s="8"/>
      <c r="AS1215" s="8">
        <v>-1.0403224100156832</v>
      </c>
      <c r="AT1215" s="8">
        <v>-0.5436306217862994</v>
      </c>
      <c r="AU1215" s="8">
        <v>-0.66490248285551479</v>
      </c>
      <c r="AV1215" s="8">
        <v>-0.517578442460085</v>
      </c>
      <c r="AW1215" s="8">
        <v>-2.8701714306974209</v>
      </c>
      <c r="AX1215" s="8">
        <v>-2.2722567798696116</v>
      </c>
      <c r="AY1215" s="8">
        <v>-2.2338298853800604</v>
      </c>
      <c r="AZ1215" s="8">
        <v>-1.8362910368766161</v>
      </c>
      <c r="BA1215" s="8">
        <v>-2.5229787712551222</v>
      </c>
      <c r="BB1215" s="8">
        <v>-2.1611581070128327</v>
      </c>
      <c r="BC1215" s="8">
        <v>0.20544505591288867</v>
      </c>
      <c r="BD1215" s="8">
        <v>0.332383267474476</v>
      </c>
      <c r="BE1215" s="8">
        <v>-1.5211266540484853</v>
      </c>
      <c r="BF1215" s="8">
        <v>-1.1664219534218281</v>
      </c>
      <c r="BG1215" s="8">
        <v>-20.916595158237453</v>
      </c>
      <c r="BH1215" s="8">
        <v>-17.221061674947769</v>
      </c>
      <c r="BI1215" s="8">
        <v>-31.212449609806679</v>
      </c>
      <c r="BJ1215" s="8">
        <v>-12.41192946270473</v>
      </c>
      <c r="BK1215" s="8">
        <v>-50</v>
      </c>
      <c r="BL1215" s="8">
        <v>-11.973937261322186</v>
      </c>
      <c r="BM1215" s="8">
        <v>-23.955995527836468</v>
      </c>
      <c r="BN1215" s="8">
        <v>120.73984024771256</v>
      </c>
      <c r="BO1215" s="8">
        <v>117.04970886567561</v>
      </c>
      <c r="BP1215" s="8">
        <v>131.02064430169176</v>
      </c>
      <c r="BQ1215" s="8">
        <v>112.2476066043898</v>
      </c>
      <c r="BR1215" s="8">
        <v>155.58431980396503</v>
      </c>
      <c r="BS1215" s="8">
        <v>111.81025465649988</v>
      </c>
      <c r="BT1215" s="7" t="s">
        <v>220</v>
      </c>
      <c r="BU1215" s="7" t="s">
        <v>221</v>
      </c>
      <c r="BV1215" s="7">
        <v>9.8333330154418945</v>
      </c>
      <c r="BW1215" s="7" t="s">
        <v>213</v>
      </c>
      <c r="BX1215" s="9">
        <v>2</v>
      </c>
      <c r="BY1215" s="7" t="s">
        <v>231</v>
      </c>
      <c r="BZ1215" s="7" t="s">
        <v>214</v>
      </c>
      <c r="CA1215" s="25">
        <v>0</v>
      </c>
      <c r="CB1215" s="25">
        <v>0</v>
      </c>
      <c r="CC1215" s="25">
        <v>1</v>
      </c>
    </row>
    <row r="1216" spans="1:81" x14ac:dyDescent="0.25">
      <c r="A1216" s="7">
        <v>513</v>
      </c>
      <c r="B1216" s="7">
        <v>44657</v>
      </c>
      <c r="C1216" s="7" t="s">
        <v>21088</v>
      </c>
      <c r="D1216" s="7" t="s">
        <v>21089</v>
      </c>
      <c r="E1216" s="7" t="s">
        <v>21090</v>
      </c>
      <c r="F1216" s="7" t="s">
        <v>237</v>
      </c>
      <c r="H1216" s="7" t="s">
        <v>224</v>
      </c>
      <c r="I1216" s="8">
        <v>24.5</v>
      </c>
      <c r="J1216" s="7" t="s">
        <v>214</v>
      </c>
      <c r="K1216" s="8">
        <v>118.95783233642578</v>
      </c>
      <c r="L1216" s="8">
        <v>14.713899612426758</v>
      </c>
      <c r="M1216" s="7" t="s">
        <v>215</v>
      </c>
      <c r="N1216" s="7" t="s">
        <v>214</v>
      </c>
      <c r="O1216" s="7" t="s">
        <v>343</v>
      </c>
      <c r="P1216" s="7" t="s">
        <v>217</v>
      </c>
      <c r="Q1216" s="7" t="s">
        <v>21091</v>
      </c>
      <c r="R1216" s="7" t="s">
        <v>219</v>
      </c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7" t="s">
        <v>214</v>
      </c>
      <c r="BU1216" s="7" t="s">
        <v>214</v>
      </c>
      <c r="BV1216" s="7">
        <v>9.5</v>
      </c>
      <c r="BW1216" s="7" t="s">
        <v>213</v>
      </c>
      <c r="BX1216" s="9">
        <v>0</v>
      </c>
      <c r="BY1216" s="7" t="s">
        <v>214</v>
      </c>
      <c r="BZ1216" s="7" t="s">
        <v>214</v>
      </c>
      <c r="CA1216" s="25">
        <v>0</v>
      </c>
      <c r="CB1216" s="25">
        <v>0</v>
      </c>
      <c r="CC1216" s="25">
        <v>0</v>
      </c>
    </row>
    <row r="1217" spans="1:81" x14ac:dyDescent="0.25">
      <c r="A1217" s="7">
        <v>513</v>
      </c>
      <c r="B1217" s="7">
        <v>44657</v>
      </c>
      <c r="C1217" s="7" t="s">
        <v>17546</v>
      </c>
      <c r="D1217" s="7" t="s">
        <v>17547</v>
      </c>
      <c r="E1217" s="7" t="s">
        <v>17547</v>
      </c>
      <c r="F1217" s="7" t="s">
        <v>212</v>
      </c>
      <c r="H1217" s="7" t="s">
        <v>224</v>
      </c>
      <c r="I1217" s="8">
        <v>24.5</v>
      </c>
      <c r="J1217" s="7" t="s">
        <v>214</v>
      </c>
      <c r="K1217" s="8">
        <v>82.969459533691406</v>
      </c>
      <c r="L1217" s="8">
        <v>3.8504571914672852</v>
      </c>
      <c r="M1217" s="7" t="s">
        <v>349</v>
      </c>
      <c r="N1217" s="7" t="s">
        <v>214</v>
      </c>
      <c r="O1217" s="7" t="s">
        <v>374</v>
      </c>
      <c r="P1217" s="7" t="s">
        <v>217</v>
      </c>
      <c r="Q1217" s="7" t="s">
        <v>17548</v>
      </c>
      <c r="R1217" s="7" t="s">
        <v>242</v>
      </c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7" t="s">
        <v>352</v>
      </c>
      <c r="BU1217" s="7" t="s">
        <v>353</v>
      </c>
      <c r="BV1217" s="7">
        <v>10.5</v>
      </c>
      <c r="BW1217" s="7" t="s">
        <v>345</v>
      </c>
      <c r="BX1217" s="9">
        <v>0</v>
      </c>
      <c r="BY1217" s="7" t="s">
        <v>214</v>
      </c>
      <c r="BZ1217" s="7" t="s">
        <v>214</v>
      </c>
      <c r="CA1217" s="25">
        <v>0</v>
      </c>
      <c r="CB1217" s="25">
        <v>0</v>
      </c>
      <c r="CC1217" s="25">
        <v>0</v>
      </c>
    </row>
    <row r="1218" spans="1:81" x14ac:dyDescent="0.25">
      <c r="A1218" s="7">
        <v>513</v>
      </c>
      <c r="B1218" s="7">
        <v>44657</v>
      </c>
      <c r="C1218" s="7" t="s">
        <v>3760</v>
      </c>
      <c r="D1218" s="7" t="s">
        <v>3760</v>
      </c>
      <c r="E1218" s="7" t="s">
        <v>3760</v>
      </c>
      <c r="F1218" s="7" t="s">
        <v>373</v>
      </c>
      <c r="H1218" s="7" t="s">
        <v>436</v>
      </c>
      <c r="I1218" s="8">
        <v>18.5</v>
      </c>
      <c r="J1218" s="7" t="s">
        <v>214</v>
      </c>
      <c r="K1218" s="8">
        <v>3512.348388671875</v>
      </c>
      <c r="L1218" s="8">
        <v>2.850100040435791</v>
      </c>
      <c r="M1218" s="7" t="s">
        <v>2728</v>
      </c>
      <c r="N1218" s="7" t="s">
        <v>295</v>
      </c>
      <c r="O1218" s="7" t="s">
        <v>214</v>
      </c>
      <c r="P1218" s="7" t="s">
        <v>527</v>
      </c>
      <c r="Q1218" s="7" t="s">
        <v>3761</v>
      </c>
      <c r="R1218" s="7" t="s">
        <v>286</v>
      </c>
      <c r="T1218" s="8">
        <v>0.50032728910446167</v>
      </c>
      <c r="U1218" s="8">
        <v>0.58337152004241943</v>
      </c>
      <c r="V1218" s="8">
        <v>0.42993044853210449</v>
      </c>
      <c r="W1218" s="8">
        <v>0.59557574987411499</v>
      </c>
      <c r="X1218" s="8">
        <v>-0.24619203805923462</v>
      </c>
      <c r="Y1218" s="8">
        <v>0.31617265939712524</v>
      </c>
      <c r="Z1218" s="8">
        <v>0.32106772065162659</v>
      </c>
      <c r="AA1218" s="8">
        <v>0.63210994005203247</v>
      </c>
      <c r="AB1218" s="8">
        <v>0.67146182060241699</v>
      </c>
      <c r="AC1218" s="8">
        <v>0.62491369247436523</v>
      </c>
      <c r="AD1218" s="8">
        <v>0.66210168600082397</v>
      </c>
      <c r="AE1218" s="8">
        <v>0.63954150676727295</v>
      </c>
      <c r="AF1218" s="8">
        <v>0.55113333463668823</v>
      </c>
      <c r="AG1218" s="8">
        <v>0.50584870576858521</v>
      </c>
      <c r="AH1218" s="8">
        <v>3.1536061763763428</v>
      </c>
      <c r="AI1218" s="8">
        <v>18.851669311523438</v>
      </c>
      <c r="AJ1218" s="8">
        <v>33.379459381103516</v>
      </c>
      <c r="AK1218" s="8">
        <v>21.288803100585938</v>
      </c>
      <c r="AL1218" s="8">
        <v>16.383995056152344</v>
      </c>
      <c r="AM1218" s="8">
        <v>9.9999997473787516E-5</v>
      </c>
      <c r="AN1218" s="8">
        <v>10.787502288818359</v>
      </c>
      <c r="AO1218" s="8">
        <v>5.223534107208252</v>
      </c>
      <c r="AP1218" s="8">
        <v>2.6393492221832275</v>
      </c>
      <c r="AQ1218" s="8"/>
      <c r="AR1218" s="8"/>
      <c r="AS1218" s="8">
        <v>2.1287813689512145</v>
      </c>
      <c r="AT1218" s="8">
        <v>1.3198089165017781</v>
      </c>
      <c r="AU1218" s="8">
        <v>2.1131117856200987</v>
      </c>
      <c r="AV1218" s="8">
        <v>1.3066822453943636</v>
      </c>
      <c r="AW1218" s="8">
        <v>2.1040877078737568</v>
      </c>
      <c r="AX1218" s="8">
        <v>1.3089955017569108</v>
      </c>
      <c r="AY1218" s="8">
        <v>2.1603574786926885</v>
      </c>
      <c r="AZ1218" s="8">
        <v>1.3455549163683067</v>
      </c>
      <c r="BA1218" s="8">
        <v>3.922604182635256</v>
      </c>
      <c r="BB1218" s="8">
        <v>2.7157091904036128</v>
      </c>
      <c r="BC1218" s="8">
        <v>3.922604182635256</v>
      </c>
      <c r="BD1218" s="8">
        <v>2.7157091904036128</v>
      </c>
      <c r="BE1218" s="8">
        <v>2.7252577844013786</v>
      </c>
      <c r="BF1218" s="8">
        <v>1.7854099934714309</v>
      </c>
      <c r="BG1218" s="7">
        <v>78.973495143398026</v>
      </c>
      <c r="BH1218" s="7">
        <v>79.984486922531786</v>
      </c>
      <c r="BI1218" s="7">
        <v>67.388666925110414</v>
      </c>
      <c r="BJ1218" s="7">
        <v>44.28074295126325</v>
      </c>
      <c r="BK1218" s="7">
        <v>20.241498043619664</v>
      </c>
      <c r="BL1218" s="7">
        <v>20.241498043619664</v>
      </c>
      <c r="BM1218" s="7">
        <v>51.851731338257146</v>
      </c>
      <c r="BN1218" s="7">
        <v>738.52410452487266</v>
      </c>
      <c r="BO1218" s="7">
        <v>703.01455106086303</v>
      </c>
      <c r="BP1218" s="7">
        <v>1145.4236317803027</v>
      </c>
      <c r="BQ1218" s="7">
        <v>1957.0544271312453</v>
      </c>
      <c r="BR1218" s="7">
        <v>2801.3964582937506</v>
      </c>
      <c r="BS1218" s="7">
        <v>2801.3964582937506</v>
      </c>
      <c r="BT1218" s="7" t="s">
        <v>476</v>
      </c>
      <c r="BU1218" s="7" t="s">
        <v>477</v>
      </c>
      <c r="BV1218" s="7">
        <v>18.5</v>
      </c>
      <c r="BW1218" s="7" t="s">
        <v>436</v>
      </c>
      <c r="BX1218" s="9">
        <v>2</v>
      </c>
      <c r="BY1218" s="7" t="s">
        <v>295</v>
      </c>
      <c r="BZ1218" s="7" t="s">
        <v>214</v>
      </c>
      <c r="CA1218" s="25">
        <v>0</v>
      </c>
      <c r="CB1218" s="25">
        <v>0</v>
      </c>
      <c r="CC1218" s="25">
        <v>0</v>
      </c>
    </row>
    <row r="1219" spans="1:81" x14ac:dyDescent="0.25">
      <c r="A1219" s="7">
        <v>513</v>
      </c>
      <c r="B1219" s="7">
        <v>44657</v>
      </c>
      <c r="C1219" s="7" t="s">
        <v>3762</v>
      </c>
      <c r="D1219" s="7" t="s">
        <v>3763</v>
      </c>
      <c r="E1219" s="7" t="s">
        <v>3763</v>
      </c>
      <c r="F1219" s="7" t="s">
        <v>266</v>
      </c>
      <c r="G1219" s="7">
        <v>2</v>
      </c>
      <c r="H1219" s="7" t="s">
        <v>287</v>
      </c>
      <c r="I1219" s="8">
        <v>14.5</v>
      </c>
      <c r="J1219" s="7" t="s">
        <v>214</v>
      </c>
      <c r="K1219" s="8">
        <v>303.0760498046875</v>
      </c>
      <c r="L1219" s="8">
        <v>3.8494000434875488</v>
      </c>
      <c r="M1219" s="7" t="s">
        <v>639</v>
      </c>
      <c r="N1219" s="7" t="s">
        <v>591</v>
      </c>
      <c r="O1219" s="7" t="s">
        <v>248</v>
      </c>
      <c r="P1219" s="7" t="s">
        <v>269</v>
      </c>
      <c r="Q1219" s="7" t="s">
        <v>3764</v>
      </c>
      <c r="R1219" s="7" t="s">
        <v>291</v>
      </c>
      <c r="T1219" s="8">
        <v>0.7084585428237915</v>
      </c>
      <c r="U1219" s="8">
        <v>0.73325985670089722</v>
      </c>
      <c r="V1219" s="8">
        <v>0.75627094507217407</v>
      </c>
      <c r="W1219" s="8">
        <v>0.56431204080581665</v>
      </c>
      <c r="X1219" s="8">
        <v>0.41643700003623962</v>
      </c>
      <c r="Y1219" s="8">
        <v>0.66806411743164063</v>
      </c>
      <c r="Z1219" s="8">
        <v>0.46762433648109436</v>
      </c>
      <c r="AA1219" s="8">
        <v>0.90945500135421753</v>
      </c>
      <c r="AB1219" s="8">
        <v>0.89064061641693115</v>
      </c>
      <c r="AC1219" s="8">
        <v>0.92024892568588257</v>
      </c>
      <c r="AD1219" s="8">
        <v>0.83223193883895874</v>
      </c>
      <c r="AE1219" s="8">
        <v>0.82258087396621704</v>
      </c>
      <c r="AF1219" s="8">
        <v>0.90188002586364746</v>
      </c>
      <c r="AG1219" s="8">
        <v>0.84424334764480591</v>
      </c>
      <c r="AH1219" s="8">
        <v>0.20844976603984833</v>
      </c>
      <c r="AI1219" s="8">
        <v>1.7644282579421997</v>
      </c>
      <c r="AJ1219" s="8">
        <v>2.7732303142547607</v>
      </c>
      <c r="AK1219" s="8">
        <v>2.4752805233001709</v>
      </c>
      <c r="AL1219" s="8">
        <v>1.0261150598526001</v>
      </c>
      <c r="AM1219" s="8">
        <v>0.5251082181930542</v>
      </c>
      <c r="AN1219" s="8">
        <v>1.5066372156143188</v>
      </c>
      <c r="AO1219" s="8">
        <v>0.50287359952926636</v>
      </c>
      <c r="AP1219" s="8">
        <v>0.58667290210723877</v>
      </c>
      <c r="AQ1219" s="8"/>
      <c r="AR1219" s="8"/>
      <c r="AS1219" s="8">
        <v>-1.9376960991512362</v>
      </c>
      <c r="AT1219" s="8">
        <v>-1.6799075286929028</v>
      </c>
      <c r="AU1219" s="8">
        <v>-0.58623723562662911</v>
      </c>
      <c r="AV1219" s="8">
        <v>-0.27496158373206864</v>
      </c>
      <c r="AW1219" s="8">
        <v>-1.6282058858306685</v>
      </c>
      <c r="AX1219" s="8">
        <v>-1.5577816359549534</v>
      </c>
      <c r="AY1219" s="8">
        <v>-0.15207585627234604</v>
      </c>
      <c r="AZ1219" s="8">
        <v>-0.87126485941825549</v>
      </c>
      <c r="BA1219" s="8">
        <v>2.3374158494189414E-2</v>
      </c>
      <c r="BB1219" s="8">
        <v>-1.3406906482427476</v>
      </c>
      <c r="BC1219" s="8">
        <v>0.72604490672312849</v>
      </c>
      <c r="BD1219" s="8">
        <v>-3.2772616637810434E-2</v>
      </c>
      <c r="BE1219" s="8">
        <v>-0.59246600194392707</v>
      </c>
      <c r="BF1219" s="8">
        <v>-0.95956314544645649</v>
      </c>
      <c r="BG1219" s="7">
        <v>-8.9560233774337998</v>
      </c>
      <c r="BH1219" s="7">
        <v>-12.526799318129967</v>
      </c>
      <c r="BI1219" s="7">
        <v>0.93236014736915973</v>
      </c>
      <c r="BJ1219" s="7">
        <v>17.431113211327279</v>
      </c>
      <c r="BK1219" s="7">
        <v>-9.9346936794929483</v>
      </c>
      <c r="BL1219" s="7">
        <v>3.5334120819660373</v>
      </c>
      <c r="BM1219" s="7">
        <v>-1.5867718223990399</v>
      </c>
      <c r="BN1219" s="7">
        <v>330.21961167659822</v>
      </c>
      <c r="BO1219" s="7">
        <v>341.04177834503633</v>
      </c>
      <c r="BP1219" s="7">
        <v>300.25028950008789</v>
      </c>
      <c r="BQ1219" s="7">
        <v>250.24652044681378</v>
      </c>
      <c r="BR1219" s="7">
        <v>333.18572696869069</v>
      </c>
      <c r="BS1219" s="7">
        <v>292.36712404334327</v>
      </c>
      <c r="BT1219" s="7" t="s">
        <v>382</v>
      </c>
      <c r="BU1219" s="7" t="s">
        <v>383</v>
      </c>
      <c r="BV1219" s="7">
        <v>14.5</v>
      </c>
      <c r="BW1219" s="7" t="s">
        <v>287</v>
      </c>
      <c r="BX1219" s="9">
        <v>2.2000000476837158</v>
      </c>
      <c r="BY1219" s="7" t="s">
        <v>591</v>
      </c>
      <c r="BZ1219" s="7" t="s">
        <v>214</v>
      </c>
      <c r="CA1219" s="25">
        <v>0</v>
      </c>
      <c r="CB1219" s="25">
        <v>0</v>
      </c>
      <c r="CC1219" s="25">
        <v>0</v>
      </c>
    </row>
    <row r="1220" spans="1:81" x14ac:dyDescent="0.25">
      <c r="A1220" s="7">
        <v>513</v>
      </c>
      <c r="B1220" s="7">
        <v>44657</v>
      </c>
      <c r="C1220" s="7" t="s">
        <v>3765</v>
      </c>
      <c r="D1220" s="7" t="s">
        <v>3766</v>
      </c>
      <c r="E1220" s="7" t="s">
        <v>3767</v>
      </c>
      <c r="F1220" s="7" t="s">
        <v>446</v>
      </c>
      <c r="G1220" s="7">
        <v>1</v>
      </c>
      <c r="H1220" s="7" t="s">
        <v>255</v>
      </c>
      <c r="I1220" s="8">
        <v>11.5</v>
      </c>
      <c r="J1220" s="7" t="s">
        <v>281</v>
      </c>
      <c r="K1220" s="8">
        <v>155.271728515625</v>
      </c>
      <c r="L1220" s="8">
        <v>4.5585165023803711</v>
      </c>
      <c r="M1220" s="7" t="s">
        <v>289</v>
      </c>
      <c r="N1220" s="7" t="s">
        <v>231</v>
      </c>
      <c r="O1220" s="7" t="s">
        <v>256</v>
      </c>
      <c r="P1220" s="7" t="s">
        <v>493</v>
      </c>
      <c r="Q1220" s="7" t="s">
        <v>3768</v>
      </c>
      <c r="R1220" s="7" t="s">
        <v>291</v>
      </c>
      <c r="T1220" s="8">
        <v>0.9126962423324585</v>
      </c>
      <c r="U1220" s="8">
        <v>0.87835490703582764</v>
      </c>
      <c r="V1220" s="8">
        <v>0.89594566822052002</v>
      </c>
      <c r="W1220" s="8">
        <v>0.732169508934021</v>
      </c>
      <c r="X1220" s="8">
        <v>0.52238202095031738</v>
      </c>
      <c r="Y1220" s="8">
        <v>0.89094322919845581</v>
      </c>
      <c r="Z1220" s="8">
        <v>0.76925110816955566</v>
      </c>
      <c r="AA1220" s="8">
        <v>0.94183903932571411</v>
      </c>
      <c r="AB1220" s="8">
        <v>0.92421168088912964</v>
      </c>
      <c r="AC1220" s="8">
        <v>0.92733436822891235</v>
      </c>
      <c r="AD1220" s="8">
        <v>0.80023711919784546</v>
      </c>
      <c r="AE1220" s="8">
        <v>0.74521619081497192</v>
      </c>
      <c r="AF1220" s="8">
        <v>0.90634757280349731</v>
      </c>
      <c r="AG1220" s="8">
        <v>0.84075510501861572</v>
      </c>
      <c r="AH1220" s="8">
        <v>6.8230360746383667E-2</v>
      </c>
      <c r="AI1220" s="8">
        <v>0.74403285980224609</v>
      </c>
      <c r="AJ1220" s="8">
        <v>1.08736252784729</v>
      </c>
      <c r="AK1220" s="8">
        <v>0.95985352993011475</v>
      </c>
      <c r="AL1220" s="8">
        <v>0.43577736616134644</v>
      </c>
      <c r="AM1220" s="8">
        <v>0.21560758352279663</v>
      </c>
      <c r="AN1220" s="8">
        <v>0.65768337249755859</v>
      </c>
      <c r="AO1220" s="8">
        <v>0.27077347040176392</v>
      </c>
      <c r="AP1220" s="8">
        <v>0.11131629347801208</v>
      </c>
      <c r="AQ1220" s="8"/>
      <c r="AR1220" s="8"/>
      <c r="AS1220" s="8">
        <v>-1.6953151042028702</v>
      </c>
      <c r="AT1220" s="8">
        <v>-2.1039840296943502</v>
      </c>
      <c r="AU1220" s="8">
        <v>-3.1582092996580227</v>
      </c>
      <c r="AV1220" s="8">
        <v>-2.5636766970064735</v>
      </c>
      <c r="AW1220" s="8">
        <v>-0.19469895883623198</v>
      </c>
      <c r="AX1220" s="8">
        <v>-0.45633612286240161</v>
      </c>
      <c r="AY1220" s="8">
        <v>-1.4727982661791836</v>
      </c>
      <c r="AZ1220" s="8">
        <v>-1.1231249450021812</v>
      </c>
      <c r="BA1220" s="8">
        <v>-0.15599406549119957</v>
      </c>
      <c r="BB1220" s="8">
        <v>0.27679628706771431</v>
      </c>
      <c r="BC1220" s="8">
        <v>-3.3943340288180264</v>
      </c>
      <c r="BD1220" s="8">
        <v>-2.9735172893841995</v>
      </c>
      <c r="BE1220" s="8">
        <v>-1.678558287197589</v>
      </c>
      <c r="BF1220" s="8">
        <v>-1.4906404661469821</v>
      </c>
      <c r="BG1220" s="7">
        <v>-16.289128386966343</v>
      </c>
      <c r="BH1220" s="7">
        <v>-27.055711985706164</v>
      </c>
      <c r="BI1220" s="7">
        <v>-5.4147461499468097</v>
      </c>
      <c r="BJ1220" s="7">
        <v>-7.226158324804703</v>
      </c>
      <c r="BK1220" s="7">
        <v>-4.7185814348980877</v>
      </c>
      <c r="BL1220" s="7">
        <v>-10.765708071917647</v>
      </c>
      <c r="BM1220" s="7">
        <v>-11.911672392373292</v>
      </c>
      <c r="BN1220" s="7">
        <v>180.56413972219698</v>
      </c>
      <c r="BO1220" s="7">
        <v>197.28160017804009</v>
      </c>
      <c r="BP1220" s="7">
        <v>163.67929845738067</v>
      </c>
      <c r="BQ1220" s="7">
        <v>166.49190945182499</v>
      </c>
      <c r="BR1220" s="7">
        <v>162.59835147100864</v>
      </c>
      <c r="BS1220" s="7">
        <v>171.9878295258377</v>
      </c>
      <c r="BT1220" s="7" t="s">
        <v>317</v>
      </c>
      <c r="BU1220" s="7" t="s">
        <v>318</v>
      </c>
      <c r="BV1220" s="7">
        <v>11.5</v>
      </c>
      <c r="BW1220" s="7" t="s">
        <v>255</v>
      </c>
      <c r="BX1220" s="9">
        <v>1.7250000238418579</v>
      </c>
      <c r="BY1220" s="7" t="s">
        <v>231</v>
      </c>
      <c r="BZ1220" s="7" t="s">
        <v>214</v>
      </c>
      <c r="CA1220" s="25">
        <v>0</v>
      </c>
      <c r="CB1220" s="25">
        <v>0</v>
      </c>
      <c r="CC1220" s="25">
        <v>1</v>
      </c>
    </row>
    <row r="1221" spans="1:81" x14ac:dyDescent="0.25">
      <c r="A1221" s="7">
        <v>513</v>
      </c>
      <c r="B1221" s="7">
        <v>44657</v>
      </c>
      <c r="C1221" s="7" t="s">
        <v>3770</v>
      </c>
      <c r="D1221" s="7" t="s">
        <v>3770</v>
      </c>
      <c r="E1221" s="7" t="s">
        <v>3771</v>
      </c>
      <c r="F1221" s="7" t="s">
        <v>373</v>
      </c>
      <c r="H1221" s="7" t="s">
        <v>224</v>
      </c>
      <c r="I1221" s="8">
        <v>24.5</v>
      </c>
      <c r="J1221" s="7" t="s">
        <v>214</v>
      </c>
      <c r="K1221" s="8">
        <v>314.75436401367188</v>
      </c>
      <c r="L1221" s="8">
        <v>6.3213100433349609</v>
      </c>
      <c r="M1221" s="7" t="s">
        <v>322</v>
      </c>
      <c r="N1221" s="7" t="s">
        <v>214</v>
      </c>
      <c r="O1221" s="7" t="s">
        <v>396</v>
      </c>
      <c r="P1221" s="7" t="s">
        <v>527</v>
      </c>
      <c r="Q1221" s="7" t="s">
        <v>3772</v>
      </c>
      <c r="R1221" s="7" t="s">
        <v>291</v>
      </c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>
        <v>0.82968576135227678</v>
      </c>
      <c r="AT1221" s="8">
        <v>2.5368640636400426</v>
      </c>
      <c r="AU1221" s="8">
        <v>3.2929624544774945</v>
      </c>
      <c r="AV1221" s="8">
        <v>2.8676281075990731</v>
      </c>
      <c r="AW1221" s="8">
        <v>1.4733258248356362</v>
      </c>
      <c r="AX1221" s="8">
        <v>1.4891967002870736</v>
      </c>
      <c r="AY1221" s="8">
        <v>1.8438150817760821</v>
      </c>
      <c r="AZ1221" s="8">
        <v>1.4984376541897451</v>
      </c>
      <c r="BA1221" s="8">
        <v>-3.3771014917226445</v>
      </c>
      <c r="BB1221" s="8">
        <v>-3.1885413090324306</v>
      </c>
      <c r="BC1221" s="8">
        <v>0.43517316414824092</v>
      </c>
      <c r="BD1221" s="8">
        <v>0.42708045043580123</v>
      </c>
      <c r="BE1221" s="8">
        <v>0.74964346581118102</v>
      </c>
      <c r="BF1221" s="8">
        <v>0.93844427785321738</v>
      </c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7" t="s">
        <v>214</v>
      </c>
      <c r="BU1221" s="7" t="s">
        <v>214</v>
      </c>
      <c r="BV1221" s="7">
        <v>14.166666984558105</v>
      </c>
      <c r="BW1221" s="7" t="s">
        <v>287</v>
      </c>
      <c r="BX1221" s="9">
        <v>0</v>
      </c>
      <c r="BY1221" s="7" t="s">
        <v>214</v>
      </c>
      <c r="BZ1221" s="7" t="s">
        <v>214</v>
      </c>
      <c r="CA1221" s="25">
        <v>0</v>
      </c>
      <c r="CB1221" s="25">
        <v>0</v>
      </c>
      <c r="CC1221" s="25">
        <v>0</v>
      </c>
    </row>
    <row r="1222" spans="1:81" x14ac:dyDescent="0.25">
      <c r="A1222" s="7">
        <v>513</v>
      </c>
      <c r="B1222" s="7">
        <v>44657</v>
      </c>
      <c r="C1222" s="7" t="s">
        <v>3773</v>
      </c>
      <c r="D1222" s="7" t="s">
        <v>3774</v>
      </c>
      <c r="E1222" s="7" t="s">
        <v>3774</v>
      </c>
      <c r="F1222" s="7" t="s">
        <v>373</v>
      </c>
      <c r="G1222" s="7">
        <v>2</v>
      </c>
      <c r="H1222" s="7" t="s">
        <v>226</v>
      </c>
      <c r="I1222" s="8">
        <v>15.5</v>
      </c>
      <c r="J1222" s="7" t="s">
        <v>414</v>
      </c>
      <c r="K1222" s="8">
        <v>404.275634765625</v>
      </c>
      <c r="L1222" s="8">
        <v>6.27239990234375</v>
      </c>
      <c r="M1222" s="7" t="s">
        <v>322</v>
      </c>
      <c r="N1222" s="7" t="s">
        <v>231</v>
      </c>
      <c r="O1222" s="7" t="s">
        <v>248</v>
      </c>
      <c r="P1222" s="7" t="s">
        <v>527</v>
      </c>
      <c r="Q1222" s="7" t="s">
        <v>3775</v>
      </c>
      <c r="R1222" s="7" t="s">
        <v>291</v>
      </c>
      <c r="T1222" s="8">
        <v>0.69862639904022217</v>
      </c>
      <c r="U1222" s="8">
        <v>0.63586151599884033</v>
      </c>
      <c r="V1222" s="8">
        <v>0.6802707314491272</v>
      </c>
      <c r="W1222" s="8">
        <v>0.58898580074310303</v>
      </c>
      <c r="X1222" s="8">
        <v>0.49549812078475952</v>
      </c>
      <c r="Y1222" s="8">
        <v>0.75280100107192993</v>
      </c>
      <c r="Z1222" s="8">
        <v>0.68143576383590698</v>
      </c>
      <c r="AA1222" s="8">
        <v>0.85167074203491211</v>
      </c>
      <c r="AB1222" s="8">
        <v>0.85926246643066406</v>
      </c>
      <c r="AC1222" s="8">
        <v>0.89084261655807495</v>
      </c>
      <c r="AD1222" s="8">
        <v>0.78527170419692993</v>
      </c>
      <c r="AE1222" s="8">
        <v>0.67119115591049194</v>
      </c>
      <c r="AF1222" s="8">
        <v>0.898140549659729</v>
      </c>
      <c r="AG1222" s="8">
        <v>0.7973218560218811</v>
      </c>
      <c r="AH1222" s="8">
        <v>9.794202446937561E-2</v>
      </c>
      <c r="AI1222" s="8">
        <v>0.81752723455429077</v>
      </c>
      <c r="AJ1222" s="8">
        <v>1.1299474239349365</v>
      </c>
      <c r="AK1222" s="8">
        <v>1.0461560487747192</v>
      </c>
      <c r="AL1222" s="8">
        <v>0.50321000814437866</v>
      </c>
      <c r="AM1222" s="8">
        <v>0.29356834292411804</v>
      </c>
      <c r="AN1222" s="8">
        <v>0.79769778251647949</v>
      </c>
      <c r="AO1222" s="8">
        <v>0.34431371092796326</v>
      </c>
      <c r="AP1222" s="8">
        <v>-0.55823111534118652</v>
      </c>
      <c r="AQ1222" s="8"/>
      <c r="AR1222" s="8"/>
      <c r="AS1222" s="8">
        <v>0.66973103358951136</v>
      </c>
      <c r="AT1222" s="8">
        <v>1.5209442815223566</v>
      </c>
      <c r="AU1222" s="8">
        <v>0.67433203926170482</v>
      </c>
      <c r="AV1222" s="8">
        <v>1.4050651386752064</v>
      </c>
      <c r="AW1222" s="8">
        <v>1.7223259968267954</v>
      </c>
      <c r="AX1222" s="8">
        <v>2.5871058942628031</v>
      </c>
      <c r="AY1222" s="8">
        <v>1.7414726790616364</v>
      </c>
      <c r="AZ1222" s="8">
        <v>2.3892341846281471</v>
      </c>
      <c r="BA1222" s="8">
        <v>-2.0104361022505248</v>
      </c>
      <c r="BB1222" s="8">
        <v>-1.6371351362036202</v>
      </c>
      <c r="BC1222" s="8">
        <v>-0.32694810496183369</v>
      </c>
      <c r="BD1222" s="8">
        <v>4.8699397268174099E-2</v>
      </c>
      <c r="BE1222" s="8">
        <v>0.41174625692121491</v>
      </c>
      <c r="BF1222" s="8">
        <v>1.0523189600255114</v>
      </c>
      <c r="BG1222" s="8">
        <v>0.11144105711033291</v>
      </c>
      <c r="BH1222" s="8">
        <v>2.6773764898009111</v>
      </c>
      <c r="BI1222" s="8">
        <v>9.0849544983768009</v>
      </c>
      <c r="BJ1222" s="8">
        <v>-1.144068302182311</v>
      </c>
      <c r="BK1222" s="8">
        <v>-4.7179782074287813</v>
      </c>
      <c r="BL1222" s="8">
        <v>-20.207016131806359</v>
      </c>
      <c r="BM1222" s="8">
        <v>-2.3658817660215674</v>
      </c>
      <c r="BN1222" s="8">
        <v>403.82510572460268</v>
      </c>
      <c r="BO1222" s="8">
        <v>393.45165396641676</v>
      </c>
      <c r="BP1222" s="8">
        <v>367.54737729914399</v>
      </c>
      <c r="BQ1222" s="8">
        <v>408.90082415642485</v>
      </c>
      <c r="BR1222" s="8">
        <v>423.34927111181156</v>
      </c>
      <c r="BS1222" s="8">
        <v>485.96767749967739</v>
      </c>
      <c r="BT1222" s="7" t="s">
        <v>476</v>
      </c>
      <c r="BU1222" s="7" t="s">
        <v>477</v>
      </c>
      <c r="BV1222" s="7">
        <v>15.166666984558105</v>
      </c>
      <c r="BW1222" s="7" t="s">
        <v>226</v>
      </c>
      <c r="BX1222" s="9">
        <v>2.2999999523162842</v>
      </c>
      <c r="BY1222" s="7" t="s">
        <v>231</v>
      </c>
      <c r="BZ1222" s="7" t="s">
        <v>214</v>
      </c>
      <c r="CA1222" s="25">
        <v>0</v>
      </c>
      <c r="CB1222" s="25">
        <v>0</v>
      </c>
      <c r="CC1222" s="25">
        <v>0</v>
      </c>
    </row>
    <row r="1223" spans="1:81" x14ac:dyDescent="0.25">
      <c r="A1223" s="7">
        <v>513</v>
      </c>
      <c r="B1223" s="7">
        <v>44657</v>
      </c>
      <c r="C1223" s="7" t="s">
        <v>3776</v>
      </c>
      <c r="D1223" s="7" t="s">
        <v>3777</v>
      </c>
      <c r="E1223" s="7" t="s">
        <v>3777</v>
      </c>
      <c r="F1223" s="7" t="s">
        <v>212</v>
      </c>
      <c r="H1223" s="7" t="s">
        <v>224</v>
      </c>
      <c r="I1223" s="8">
        <v>24.5</v>
      </c>
      <c r="J1223" s="7" t="s">
        <v>214</v>
      </c>
      <c r="K1223" s="8">
        <v>51.10650634765625</v>
      </c>
      <c r="L1223" s="8">
        <v>2.4667999744415283</v>
      </c>
      <c r="M1223" s="7" t="s">
        <v>439</v>
      </c>
      <c r="N1223" s="7" t="s">
        <v>214</v>
      </c>
      <c r="O1223" s="7" t="s">
        <v>214</v>
      </c>
      <c r="P1223" s="7" t="s">
        <v>249</v>
      </c>
      <c r="Q1223" s="7" t="s">
        <v>3778</v>
      </c>
      <c r="R1223" s="7" t="s">
        <v>219</v>
      </c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>
        <v>0.71628738673877568</v>
      </c>
      <c r="AT1223" s="8">
        <v>2.3032813951202544</v>
      </c>
      <c r="AU1223" s="8">
        <v>0.13081285842781465</v>
      </c>
      <c r="AV1223" s="8">
        <v>1.8060077062652522</v>
      </c>
      <c r="AW1223" s="8">
        <v>0.36332902244815596</v>
      </c>
      <c r="AX1223" s="8">
        <v>0.85810524510337283</v>
      </c>
      <c r="AY1223" s="8">
        <v>-0.28873182885602866</v>
      </c>
      <c r="AZ1223" s="8">
        <v>0.92404047739851902</v>
      </c>
      <c r="BA1223" s="8">
        <v>1.853757485820994</v>
      </c>
      <c r="BB1223" s="8">
        <v>1.772185130658577</v>
      </c>
      <c r="BC1223" s="8">
        <v>0.37024603977862097</v>
      </c>
      <c r="BD1223" s="8">
        <v>1.7587563880641084</v>
      </c>
      <c r="BE1223" s="8">
        <v>0.52428349405972219</v>
      </c>
      <c r="BF1223" s="8">
        <v>1.5703960571016804</v>
      </c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7" t="s">
        <v>352</v>
      </c>
      <c r="BU1223" s="7" t="s">
        <v>353</v>
      </c>
      <c r="BV1223" s="7">
        <v>7.5</v>
      </c>
      <c r="BW1223" s="7" t="s">
        <v>354</v>
      </c>
      <c r="BX1223" s="9">
        <v>0</v>
      </c>
      <c r="BY1223" s="7" t="s">
        <v>214</v>
      </c>
      <c r="BZ1223" s="7" t="s">
        <v>214</v>
      </c>
      <c r="CA1223" s="25">
        <v>0</v>
      </c>
      <c r="CB1223" s="25">
        <v>0</v>
      </c>
      <c r="CC1223" s="25">
        <v>0</v>
      </c>
    </row>
    <row r="1224" spans="1:81" x14ac:dyDescent="0.25">
      <c r="A1224" s="7">
        <v>513</v>
      </c>
      <c r="B1224" s="7">
        <v>44657</v>
      </c>
      <c r="C1224" s="7" t="s">
        <v>3779</v>
      </c>
      <c r="D1224" s="7" t="s">
        <v>3780</v>
      </c>
      <c r="E1224" s="7" t="s">
        <v>3780</v>
      </c>
      <c r="F1224" s="7" t="s">
        <v>373</v>
      </c>
      <c r="G1224" s="7">
        <v>2</v>
      </c>
      <c r="H1224" s="7" t="s">
        <v>345</v>
      </c>
      <c r="I1224" s="8">
        <v>10.5</v>
      </c>
      <c r="J1224" s="7" t="s">
        <v>214</v>
      </c>
      <c r="K1224" s="8">
        <v>268.44174194335938</v>
      </c>
      <c r="L1224" s="8">
        <v>6.4578523635864258</v>
      </c>
      <c r="M1224" s="7" t="s">
        <v>349</v>
      </c>
      <c r="N1224" s="7" t="s">
        <v>231</v>
      </c>
      <c r="O1224" s="7" t="s">
        <v>374</v>
      </c>
      <c r="P1224" s="7" t="s">
        <v>527</v>
      </c>
      <c r="Q1224" s="7" t="s">
        <v>3781</v>
      </c>
      <c r="R1224" s="7" t="s">
        <v>242</v>
      </c>
      <c r="T1224" s="8">
        <v>0.7829013466835022</v>
      </c>
      <c r="U1224" s="8">
        <v>0.81338560581207275</v>
      </c>
      <c r="V1224" s="8">
        <v>0.80861759185791016</v>
      </c>
      <c r="W1224" s="8">
        <v>0.66039854288101196</v>
      </c>
      <c r="X1224" s="8">
        <v>0.42279970645904541</v>
      </c>
      <c r="Y1224" s="8">
        <v>0.76093900203704834</v>
      </c>
      <c r="Z1224" s="8">
        <v>0.6465986967086792</v>
      </c>
      <c r="AA1224" s="8">
        <v>0.94135189056396484</v>
      </c>
      <c r="AB1224" s="8">
        <v>0.96729230880737305</v>
      </c>
      <c r="AC1224" s="8">
        <v>0.97175008058547974</v>
      </c>
      <c r="AD1224" s="8">
        <v>0.76385807991027832</v>
      </c>
      <c r="AE1224" s="8">
        <v>0.8300052285194397</v>
      </c>
      <c r="AF1224" s="8">
        <v>0.93954724073410034</v>
      </c>
      <c r="AG1224" s="8">
        <v>0.88866966962814331</v>
      </c>
      <c r="AH1224" s="8">
        <v>6.5920077264308929E-2</v>
      </c>
      <c r="AI1224" s="8">
        <v>0.61661326885223389</v>
      </c>
      <c r="AJ1224" s="8">
        <v>0.9728386402130127</v>
      </c>
      <c r="AK1224" s="8">
        <v>0.8369634747505188</v>
      </c>
      <c r="AL1224" s="8">
        <v>0.37975117564201355</v>
      </c>
      <c r="AM1224" s="8">
        <v>0.16859725117683411</v>
      </c>
      <c r="AN1224" s="8">
        <v>0.54269605875015259</v>
      </c>
      <c r="AO1224" s="8">
        <v>0.21989372372627258</v>
      </c>
      <c r="AP1224" s="8">
        <v>0.34334534406661987</v>
      </c>
      <c r="AQ1224" s="8"/>
      <c r="AR1224" s="8"/>
      <c r="AS1224" s="8">
        <v>3.2616468600740252</v>
      </c>
      <c r="AT1224" s="8">
        <v>2.4004903600867959</v>
      </c>
      <c r="AU1224" s="8">
        <v>3.4214431453364105</v>
      </c>
      <c r="AV1224" s="8">
        <v>2.4480525370385444</v>
      </c>
      <c r="AW1224" s="8">
        <v>3.0080254452417385</v>
      </c>
      <c r="AX1224" s="8">
        <v>2.2371882196290596</v>
      </c>
      <c r="AY1224" s="8">
        <v>3.2015834338073499</v>
      </c>
      <c r="AZ1224" s="8">
        <v>2.3179476385783766</v>
      </c>
      <c r="BA1224" s="8">
        <v>4.2963332699253023</v>
      </c>
      <c r="BB1224" s="8">
        <v>3.3546016405660182</v>
      </c>
      <c r="BC1224" s="8">
        <v>2.1493911215873363</v>
      </c>
      <c r="BD1224" s="8">
        <v>1.9138819920203709</v>
      </c>
      <c r="BE1224" s="8">
        <v>3.2230705459953604</v>
      </c>
      <c r="BF1224" s="8">
        <v>2.4453603979865277</v>
      </c>
      <c r="BG1224" s="7">
        <v>44.996414368903231</v>
      </c>
      <c r="BH1224" s="7">
        <v>44.291718406752437</v>
      </c>
      <c r="BI1224" s="7">
        <v>38.255668692102098</v>
      </c>
      <c r="BJ1224" s="7">
        <v>46.123285453126826</v>
      </c>
      <c r="BK1224" s="7">
        <v>14.399672972854901</v>
      </c>
      <c r="BL1224" s="7">
        <v>24.643631990759136</v>
      </c>
      <c r="BM1224" s="7">
        <v>35.45173198074977</v>
      </c>
      <c r="BN1224" s="7">
        <v>147.65258339942349</v>
      </c>
      <c r="BO1224" s="7">
        <v>149.54428151562558</v>
      </c>
      <c r="BP1224" s="7">
        <v>165.74755851420014</v>
      </c>
      <c r="BQ1224" s="7">
        <v>144.62759103147764</v>
      </c>
      <c r="BR1224" s="7">
        <v>229.78700898088056</v>
      </c>
      <c r="BS1224" s="7">
        <v>202.28794694925458</v>
      </c>
      <c r="BT1224" s="7" t="s">
        <v>259</v>
      </c>
      <c r="BU1224" s="7" t="s">
        <v>260</v>
      </c>
      <c r="BV1224" s="7">
        <v>10.5</v>
      </c>
      <c r="BW1224" s="7" t="s">
        <v>345</v>
      </c>
      <c r="BX1224" s="9">
        <v>1.8999999761581421</v>
      </c>
      <c r="BY1224" s="7" t="s">
        <v>231</v>
      </c>
      <c r="BZ1224" s="7" t="s">
        <v>214</v>
      </c>
      <c r="CA1224" s="25">
        <v>0</v>
      </c>
      <c r="CB1224" s="25">
        <v>0</v>
      </c>
      <c r="CC1224" s="25">
        <v>0</v>
      </c>
    </row>
    <row r="1225" spans="1:81" x14ac:dyDescent="0.25">
      <c r="A1225" s="7">
        <v>513</v>
      </c>
      <c r="B1225" s="7">
        <v>44657</v>
      </c>
      <c r="C1225" s="7" t="s">
        <v>3782</v>
      </c>
      <c r="D1225" s="7" t="s">
        <v>3782</v>
      </c>
      <c r="E1225" s="7" t="s">
        <v>3782</v>
      </c>
      <c r="F1225" s="7" t="s">
        <v>446</v>
      </c>
      <c r="H1225" s="7" t="s">
        <v>224</v>
      </c>
      <c r="I1225" s="8">
        <v>24.5</v>
      </c>
      <c r="J1225" s="7" t="s">
        <v>214</v>
      </c>
      <c r="K1225" s="8">
        <v>242.68508911132813</v>
      </c>
      <c r="L1225" s="8">
        <v>0.43610000610351563</v>
      </c>
      <c r="M1225" s="7" t="s">
        <v>349</v>
      </c>
      <c r="N1225" s="7" t="s">
        <v>214</v>
      </c>
      <c r="O1225" s="7" t="s">
        <v>214</v>
      </c>
      <c r="P1225" s="7" t="s">
        <v>302</v>
      </c>
      <c r="Q1225" s="7" t="s">
        <v>16703</v>
      </c>
      <c r="R1225" s="7" t="s">
        <v>242</v>
      </c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>
        <v>0.8516563218471942</v>
      </c>
      <c r="AT1225" s="8">
        <v>2.3708224104793678</v>
      </c>
      <c r="AU1225" s="8">
        <v>1.492915653837753</v>
      </c>
      <c r="AV1225" s="8">
        <v>1.7942441975019774</v>
      </c>
      <c r="AW1225" s="8">
        <v>1.5266867214672635</v>
      </c>
      <c r="AX1225" s="8">
        <v>1.9530665992252239</v>
      </c>
      <c r="AY1225" s="8">
        <v>1.6970429259203026</v>
      </c>
      <c r="AZ1225" s="8">
        <v>1.6228172119884587</v>
      </c>
      <c r="BA1225" s="8">
        <v>-0.43370365914351156</v>
      </c>
      <c r="BB1225" s="8">
        <v>0.25730001527716917</v>
      </c>
      <c r="BC1225" s="8">
        <v>-1.6453328035674173</v>
      </c>
      <c r="BD1225" s="8">
        <v>-1.3368174578497249</v>
      </c>
      <c r="BE1225" s="8">
        <v>0.58154419339359742</v>
      </c>
      <c r="BF1225" s="8">
        <v>1.1102388294370784</v>
      </c>
      <c r="BT1225" s="7" t="s">
        <v>214</v>
      </c>
      <c r="BU1225" s="7" t="s">
        <v>214</v>
      </c>
      <c r="BV1225" s="7">
        <v>10.5</v>
      </c>
      <c r="BW1225" s="7" t="s">
        <v>345</v>
      </c>
      <c r="BX1225" s="9">
        <v>2.25</v>
      </c>
      <c r="BY1225" s="7" t="s">
        <v>214</v>
      </c>
      <c r="BZ1225" s="7" t="s">
        <v>214</v>
      </c>
      <c r="CA1225" s="25">
        <v>0</v>
      </c>
      <c r="CB1225" s="25">
        <v>0</v>
      </c>
      <c r="CC1225" s="25">
        <v>0</v>
      </c>
    </row>
    <row r="1226" spans="1:81" x14ac:dyDescent="0.25">
      <c r="A1226" s="7">
        <v>513</v>
      </c>
      <c r="B1226" s="7">
        <v>44657</v>
      </c>
      <c r="C1226" s="7" t="s">
        <v>17557</v>
      </c>
      <c r="D1226" s="7" t="s">
        <v>17557</v>
      </c>
      <c r="E1226" s="7" t="s">
        <v>17557</v>
      </c>
      <c r="F1226" s="7" t="s">
        <v>446</v>
      </c>
      <c r="H1226" s="7" t="s">
        <v>224</v>
      </c>
      <c r="I1226" s="8">
        <v>24.5</v>
      </c>
      <c r="J1226" s="7" t="s">
        <v>214</v>
      </c>
      <c r="K1226" s="8">
        <v>551.8416748046875</v>
      </c>
      <c r="L1226" s="8">
        <v>4.2519001960754395</v>
      </c>
      <c r="M1226" s="7" t="s">
        <v>349</v>
      </c>
      <c r="N1226" s="7" t="s">
        <v>214</v>
      </c>
      <c r="O1226" s="7" t="s">
        <v>290</v>
      </c>
      <c r="P1226" s="7" t="s">
        <v>302</v>
      </c>
      <c r="Q1226" s="7" t="s">
        <v>17558</v>
      </c>
      <c r="R1226" s="7" t="s">
        <v>242</v>
      </c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BT1226" s="7" t="s">
        <v>352</v>
      </c>
      <c r="BU1226" s="7" t="s">
        <v>353</v>
      </c>
      <c r="BV1226" s="7">
        <v>13.5</v>
      </c>
      <c r="BW1226" s="7" t="s">
        <v>238</v>
      </c>
      <c r="BX1226" s="9">
        <v>0</v>
      </c>
      <c r="BY1226" s="7" t="s">
        <v>214</v>
      </c>
      <c r="BZ1226" s="7" t="s">
        <v>214</v>
      </c>
      <c r="CA1226" s="25">
        <v>0</v>
      </c>
      <c r="CB1226" s="25">
        <v>0</v>
      </c>
      <c r="CC1226" s="25">
        <v>0</v>
      </c>
    </row>
    <row r="1227" spans="1:81" x14ac:dyDescent="0.25">
      <c r="A1227" s="7">
        <v>513</v>
      </c>
      <c r="B1227" s="7">
        <v>44657</v>
      </c>
      <c r="C1227" s="7" t="s">
        <v>18496</v>
      </c>
      <c r="D1227" s="7" t="s">
        <v>18496</v>
      </c>
      <c r="E1227" s="7" t="s">
        <v>18496</v>
      </c>
      <c r="F1227" s="7" t="s">
        <v>409</v>
      </c>
      <c r="H1227" s="7" t="s">
        <v>224</v>
      </c>
      <c r="I1227" s="8">
        <v>24.5</v>
      </c>
      <c r="J1227" s="7" t="s">
        <v>214</v>
      </c>
      <c r="K1227" s="8">
        <v>176.02180480957031</v>
      </c>
      <c r="L1227" s="8">
        <v>2.4749999046325684</v>
      </c>
      <c r="M1227" s="7" t="s">
        <v>349</v>
      </c>
      <c r="N1227" s="7" t="s">
        <v>214</v>
      </c>
      <c r="O1227" s="7" t="s">
        <v>256</v>
      </c>
      <c r="P1227" s="7" t="s">
        <v>410</v>
      </c>
      <c r="Q1227" s="7" t="s">
        <v>18527</v>
      </c>
      <c r="R1227" s="7" t="s">
        <v>242</v>
      </c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T1227" s="7" t="s">
        <v>352</v>
      </c>
      <c r="BU1227" s="7" t="s">
        <v>353</v>
      </c>
      <c r="BV1227" s="7">
        <v>11.5</v>
      </c>
      <c r="BW1227" s="7" t="s">
        <v>255</v>
      </c>
      <c r="BX1227" s="9">
        <v>0</v>
      </c>
      <c r="BY1227" s="7" t="s">
        <v>214</v>
      </c>
      <c r="BZ1227" s="7" t="s">
        <v>214</v>
      </c>
      <c r="CA1227" s="25">
        <v>0</v>
      </c>
      <c r="CB1227" s="25">
        <v>0</v>
      </c>
      <c r="CC1227" s="25">
        <v>0</v>
      </c>
    </row>
    <row r="1228" spans="1:81" x14ac:dyDescent="0.25">
      <c r="A1228" s="7">
        <v>513</v>
      </c>
      <c r="B1228" s="7">
        <v>44657</v>
      </c>
      <c r="C1228" s="7" t="s">
        <v>3783</v>
      </c>
      <c r="D1228" s="7" t="s">
        <v>3783</v>
      </c>
      <c r="E1228" s="7" t="s">
        <v>3783</v>
      </c>
      <c r="F1228" s="7" t="s">
        <v>360</v>
      </c>
      <c r="H1228" s="7" t="s">
        <v>224</v>
      </c>
      <c r="I1228" s="8">
        <v>24.5</v>
      </c>
      <c r="J1228" s="7" t="s">
        <v>214</v>
      </c>
      <c r="K1228" s="8">
        <v>120.57649993896484</v>
      </c>
      <c r="L1228" s="8">
        <v>3.7999999523162842</v>
      </c>
      <c r="M1228" s="7" t="s">
        <v>361</v>
      </c>
      <c r="N1228" s="7" t="s">
        <v>214</v>
      </c>
      <c r="O1228" s="7" t="s">
        <v>214</v>
      </c>
      <c r="P1228" s="7" t="s">
        <v>362</v>
      </c>
      <c r="Q1228" s="7" t="s">
        <v>3784</v>
      </c>
      <c r="R1228" s="7" t="s">
        <v>242</v>
      </c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>
        <v>0.70699384012144284</v>
      </c>
      <c r="AT1228" s="8">
        <v>2.2218061500835522</v>
      </c>
      <c r="AU1228" s="8">
        <v>-0.8644307327185915</v>
      </c>
      <c r="AV1228" s="8">
        <v>-0.11915616476980324</v>
      </c>
      <c r="AW1228" s="8">
        <v>1.4697178798790762</v>
      </c>
      <c r="AX1228" s="8">
        <v>1.9132054221945194</v>
      </c>
      <c r="AY1228" s="8">
        <v>-0.8867584327430994</v>
      </c>
      <c r="AZ1228" s="8">
        <v>-0.16457506187625126</v>
      </c>
      <c r="BA1228" s="8">
        <v>2.0498872640340071</v>
      </c>
      <c r="BB1228" s="8">
        <v>2.2059829506311255</v>
      </c>
      <c r="BC1228" s="8">
        <v>0.44257653310135409</v>
      </c>
      <c r="BD1228" s="8">
        <v>1.1006872064338882</v>
      </c>
      <c r="BE1228" s="8">
        <v>0.48633105861236486</v>
      </c>
      <c r="BF1228" s="8">
        <v>1.1929917504495051</v>
      </c>
      <c r="BT1228" s="7" t="s">
        <v>214</v>
      </c>
      <c r="BU1228" s="7" t="s">
        <v>214</v>
      </c>
      <c r="BV1228" s="7">
        <v>24.5</v>
      </c>
      <c r="BW1228" s="7" t="s">
        <v>224</v>
      </c>
      <c r="BX1228" s="9">
        <v>0</v>
      </c>
      <c r="BY1228" s="7" t="s">
        <v>214</v>
      </c>
      <c r="BZ1228" s="7" t="s">
        <v>214</v>
      </c>
      <c r="CA1228" s="25">
        <v>0</v>
      </c>
      <c r="CB1228" s="25">
        <v>0</v>
      </c>
      <c r="CC1228" s="25">
        <v>0</v>
      </c>
    </row>
    <row r="1229" spans="1:81" x14ac:dyDescent="0.25">
      <c r="A1229" s="7">
        <v>513</v>
      </c>
      <c r="B1229" s="7">
        <v>44657</v>
      </c>
      <c r="C1229" s="7" t="s">
        <v>3785</v>
      </c>
      <c r="D1229" s="7" t="s">
        <v>3786</v>
      </c>
      <c r="E1229" s="7" t="s">
        <v>3786</v>
      </c>
      <c r="F1229" s="7" t="s">
        <v>326</v>
      </c>
      <c r="H1229" s="7" t="s">
        <v>224</v>
      </c>
      <c r="I1229" s="8">
        <v>24.5</v>
      </c>
      <c r="J1229" s="7" t="s">
        <v>214</v>
      </c>
      <c r="K1229" s="8">
        <v>119.29618835449219</v>
      </c>
      <c r="L1229" s="8">
        <v>3.5592000484466553</v>
      </c>
      <c r="M1229" s="7" t="s">
        <v>349</v>
      </c>
      <c r="N1229" s="7" t="s">
        <v>214</v>
      </c>
      <c r="O1229" s="7" t="s">
        <v>214</v>
      </c>
      <c r="P1229" s="7" t="s">
        <v>410</v>
      </c>
      <c r="Q1229" s="7" t="s">
        <v>3787</v>
      </c>
      <c r="R1229" s="7" t="s">
        <v>242</v>
      </c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>
        <v>0.44595568987447437</v>
      </c>
      <c r="AT1229" s="8">
        <v>2.0436129919310657</v>
      </c>
      <c r="AU1229" s="8">
        <v>2.3509239816677314</v>
      </c>
      <c r="AV1229" s="8">
        <v>2.5037911627337626</v>
      </c>
      <c r="AW1229" s="8">
        <v>1.3594679344612668</v>
      </c>
      <c r="AX1229" s="8">
        <v>1.8562581716493849</v>
      </c>
      <c r="AY1229" s="8">
        <v>0.78849417091127882</v>
      </c>
      <c r="AZ1229" s="8">
        <v>1.6182344245516476</v>
      </c>
      <c r="BA1229" s="8">
        <v>-0.44279007899343736</v>
      </c>
      <c r="BB1229" s="8">
        <v>0.25498602667363052</v>
      </c>
      <c r="BC1229" s="8">
        <v>-0.44279007899343736</v>
      </c>
      <c r="BD1229" s="8">
        <v>0.25498602667363052</v>
      </c>
      <c r="BE1229" s="8">
        <v>0.67654360315464623</v>
      </c>
      <c r="BF1229" s="8">
        <v>1.4219781340355206</v>
      </c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7" t="s">
        <v>352</v>
      </c>
      <c r="BU1229" s="7" t="s">
        <v>353</v>
      </c>
      <c r="BV1229" s="7">
        <v>10.5</v>
      </c>
      <c r="BW1229" s="7" t="s">
        <v>345</v>
      </c>
      <c r="BX1229" s="9">
        <v>0</v>
      </c>
      <c r="BY1229" s="7" t="s">
        <v>214</v>
      </c>
      <c r="BZ1229" s="7" t="s">
        <v>214</v>
      </c>
      <c r="CA1229" s="25">
        <v>0</v>
      </c>
      <c r="CB1229" s="25">
        <v>0</v>
      </c>
      <c r="CC1229" s="25">
        <v>0</v>
      </c>
    </row>
    <row r="1230" spans="1:81" x14ac:dyDescent="0.25">
      <c r="A1230" s="7">
        <v>513</v>
      </c>
      <c r="B1230" s="7">
        <v>44657</v>
      </c>
      <c r="C1230" s="7" t="s">
        <v>3788</v>
      </c>
      <c r="D1230" s="7" t="s">
        <v>3789</v>
      </c>
      <c r="E1230" s="7" t="s">
        <v>3789</v>
      </c>
      <c r="F1230" s="7" t="s">
        <v>643</v>
      </c>
      <c r="H1230" s="7" t="s">
        <v>224</v>
      </c>
      <c r="I1230" s="8">
        <v>24.5</v>
      </c>
      <c r="J1230" s="7" t="s">
        <v>214</v>
      </c>
      <c r="K1230" s="8">
        <v>106.28317260742188</v>
      </c>
      <c r="L1230" s="8">
        <v>2.5246670246124268</v>
      </c>
      <c r="M1230" s="7" t="s">
        <v>349</v>
      </c>
      <c r="N1230" s="7" t="s">
        <v>214</v>
      </c>
      <c r="O1230" s="7" t="s">
        <v>389</v>
      </c>
      <c r="P1230" s="7" t="s">
        <v>410</v>
      </c>
      <c r="Q1230" s="7" t="s">
        <v>3790</v>
      </c>
      <c r="R1230" s="7" t="s">
        <v>242</v>
      </c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>
        <v>-1.276462913119415</v>
      </c>
      <c r="AT1230" s="8">
        <v>-0.5840504238243337</v>
      </c>
      <c r="AU1230" s="8">
        <v>-1.7751539777521566</v>
      </c>
      <c r="AV1230" s="8">
        <v>-1.0181353157526933</v>
      </c>
      <c r="AW1230" s="8">
        <v>-1.1380130975704106</v>
      </c>
      <c r="AX1230" s="8">
        <v>-0.46956718608992509</v>
      </c>
      <c r="AY1230" s="8">
        <v>-2.3770981056415543</v>
      </c>
      <c r="AZ1230" s="8">
        <v>-1.5198337692925357</v>
      </c>
      <c r="BA1230" s="8">
        <v>-0.689949529984069</v>
      </c>
      <c r="BB1230" s="8">
        <v>-0.13213232249901594</v>
      </c>
      <c r="BC1230" s="8">
        <v>-0.7419231269968769</v>
      </c>
      <c r="BD1230" s="8">
        <v>-0.20192743166903618</v>
      </c>
      <c r="BE1230" s="8">
        <v>-1.3331001251774135</v>
      </c>
      <c r="BF1230" s="8">
        <v>-0.65427440818792326</v>
      </c>
      <c r="BT1230" s="7" t="s">
        <v>352</v>
      </c>
      <c r="BU1230" s="7" t="s">
        <v>353</v>
      </c>
      <c r="BV1230" s="7">
        <v>8</v>
      </c>
      <c r="BW1230" s="7" t="s">
        <v>222</v>
      </c>
      <c r="BX1230" s="9">
        <v>1.5499999523162842</v>
      </c>
      <c r="BY1230" s="7" t="s">
        <v>214</v>
      </c>
      <c r="BZ1230" s="7" t="s">
        <v>214</v>
      </c>
      <c r="CA1230" s="25">
        <v>0</v>
      </c>
      <c r="CB1230" s="25">
        <v>0</v>
      </c>
      <c r="CC1230" s="25">
        <v>0</v>
      </c>
    </row>
    <row r="1231" spans="1:81" x14ac:dyDescent="0.25">
      <c r="A1231" s="7">
        <v>513</v>
      </c>
      <c r="B1231" s="7">
        <v>44657</v>
      </c>
      <c r="C1231" s="7" t="s">
        <v>17559</v>
      </c>
      <c r="D1231" s="7" t="s">
        <v>17560</v>
      </c>
      <c r="E1231" s="7" t="s">
        <v>17560</v>
      </c>
      <c r="F1231" s="7" t="s">
        <v>360</v>
      </c>
      <c r="H1231" s="7" t="s">
        <v>224</v>
      </c>
      <c r="I1231" s="8">
        <v>24.5</v>
      </c>
      <c r="J1231" s="7" t="s">
        <v>214</v>
      </c>
      <c r="K1231" s="8">
        <v>144.28012084960938</v>
      </c>
      <c r="L1231" s="8">
        <v>2.2560000419616699</v>
      </c>
      <c r="M1231" s="7" t="s">
        <v>349</v>
      </c>
      <c r="N1231" s="7" t="s">
        <v>214</v>
      </c>
      <c r="O1231" s="7" t="s">
        <v>374</v>
      </c>
      <c r="P1231" s="7" t="s">
        <v>410</v>
      </c>
      <c r="Q1231" s="7" t="s">
        <v>17561</v>
      </c>
      <c r="R1231" s="7" t="s">
        <v>242</v>
      </c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>
        <v>1.1155736847882747</v>
      </c>
      <c r="AT1231" s="8">
        <v>2.2111791859082577</v>
      </c>
      <c r="AU1231" s="8">
        <v>-0.54651086855181108</v>
      </c>
      <c r="AV1231" s="8">
        <v>-0.11918770383155343</v>
      </c>
      <c r="AW1231" s="8">
        <v>1.6523523682766876</v>
      </c>
      <c r="AX1231" s="8">
        <v>1.9040223356740205</v>
      </c>
      <c r="AY1231" s="8">
        <v>-0.57224874783613278</v>
      </c>
      <c r="AZ1231" s="8">
        <v>-0.16460059411755826</v>
      </c>
      <c r="BA1231" s="8">
        <v>-0.15828337043453267</v>
      </c>
      <c r="BB1231" s="8">
        <v>0.25641199062587805</v>
      </c>
      <c r="BC1231" s="8">
        <v>-0.91996593389925574</v>
      </c>
      <c r="BD1231" s="8">
        <v>-0.53964599108869504</v>
      </c>
      <c r="BE1231" s="8">
        <v>9.515285539053836E-2</v>
      </c>
      <c r="BF1231" s="8">
        <v>0.59136320386172481</v>
      </c>
      <c r="BT1231" s="7" t="s">
        <v>352</v>
      </c>
      <c r="BU1231" s="7" t="s">
        <v>353</v>
      </c>
      <c r="BV1231" s="7">
        <v>10</v>
      </c>
      <c r="BW1231" s="7" t="s">
        <v>345</v>
      </c>
      <c r="BX1231" s="9">
        <v>0</v>
      </c>
      <c r="BY1231" s="7" t="s">
        <v>214</v>
      </c>
      <c r="BZ1231" s="7" t="s">
        <v>214</v>
      </c>
      <c r="CA1231" s="25">
        <v>0</v>
      </c>
      <c r="CB1231" s="25">
        <v>0</v>
      </c>
      <c r="CC1231" s="25">
        <v>0</v>
      </c>
    </row>
    <row r="1232" spans="1:81" x14ac:dyDescent="0.25">
      <c r="A1232" s="7">
        <v>513</v>
      </c>
      <c r="B1232" s="7">
        <v>44657</v>
      </c>
      <c r="C1232" s="7" t="s">
        <v>3791</v>
      </c>
      <c r="D1232" s="7" t="s">
        <v>3791</v>
      </c>
      <c r="E1232" s="7" t="s">
        <v>3791</v>
      </c>
      <c r="F1232" s="7" t="s">
        <v>409</v>
      </c>
      <c r="H1232" s="7" t="s">
        <v>224</v>
      </c>
      <c r="I1232" s="8">
        <v>24.5</v>
      </c>
      <c r="J1232" s="7" t="s">
        <v>214</v>
      </c>
      <c r="K1232" s="8">
        <v>133.73054504394531</v>
      </c>
      <c r="L1232" s="8">
        <v>1.6289999485015869</v>
      </c>
      <c r="M1232" s="7" t="s">
        <v>349</v>
      </c>
      <c r="N1232" s="7" t="s">
        <v>214</v>
      </c>
      <c r="O1232" s="7" t="s">
        <v>214</v>
      </c>
      <c r="P1232" s="7" t="s">
        <v>410</v>
      </c>
      <c r="Q1232" s="7" t="s">
        <v>3792</v>
      </c>
      <c r="R1232" s="7" t="s">
        <v>242</v>
      </c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>
        <v>0.50483081191344414</v>
      </c>
      <c r="AT1232" s="8">
        <v>2.0578278420667413</v>
      </c>
      <c r="AU1232" s="8">
        <v>-1.6852679884122459</v>
      </c>
      <c r="AV1232" s="8">
        <v>-0.95607826670308427</v>
      </c>
      <c r="AW1232" s="8">
        <v>1.3847558118776906</v>
      </c>
      <c r="AX1232" s="8">
        <v>1.8777563339596961</v>
      </c>
      <c r="AY1232" s="8">
        <v>0.68270935397335375</v>
      </c>
      <c r="AZ1232" s="8">
        <v>1.1058031474733441</v>
      </c>
      <c r="BA1232" s="8">
        <v>-0.44224153892665968</v>
      </c>
      <c r="BB1232" s="8">
        <v>0.25538269135430414</v>
      </c>
      <c r="BC1232" s="8">
        <v>0.65892774662149645</v>
      </c>
      <c r="BD1232" s="8">
        <v>1.5402600483572144</v>
      </c>
      <c r="BE1232" s="8">
        <v>0.18395236617451324</v>
      </c>
      <c r="BF1232" s="8">
        <v>0.98015863275136939</v>
      </c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7" t="s">
        <v>352</v>
      </c>
      <c r="BU1232" s="7" t="s">
        <v>353</v>
      </c>
      <c r="BV1232" s="7">
        <v>9.5</v>
      </c>
      <c r="BW1232" s="7" t="s">
        <v>213</v>
      </c>
      <c r="BX1232" s="9">
        <v>0</v>
      </c>
      <c r="BY1232" s="7" t="s">
        <v>214</v>
      </c>
      <c r="BZ1232" s="7" t="s">
        <v>214</v>
      </c>
      <c r="CA1232" s="25">
        <v>0</v>
      </c>
      <c r="CB1232" s="25">
        <v>0</v>
      </c>
      <c r="CC1232" s="25">
        <v>0</v>
      </c>
    </row>
    <row r="1233" spans="1:81" x14ac:dyDescent="0.25">
      <c r="A1233" s="7">
        <v>513</v>
      </c>
      <c r="B1233" s="7">
        <v>44657</v>
      </c>
      <c r="C1233" s="7" t="s">
        <v>3793</v>
      </c>
      <c r="D1233" s="7" t="s">
        <v>3794</v>
      </c>
      <c r="E1233" s="7" t="s">
        <v>3794</v>
      </c>
      <c r="F1233" s="7" t="s">
        <v>373</v>
      </c>
      <c r="G1233" s="7">
        <v>1</v>
      </c>
      <c r="H1233" s="7" t="s">
        <v>238</v>
      </c>
      <c r="I1233" s="8">
        <v>13.5</v>
      </c>
      <c r="J1233" s="7" t="s">
        <v>414</v>
      </c>
      <c r="K1233" s="8">
        <v>459.009521484375</v>
      </c>
      <c r="L1233" s="8">
        <v>5.0210351943969727</v>
      </c>
      <c r="M1233" s="7" t="s">
        <v>322</v>
      </c>
      <c r="N1233" s="7" t="s">
        <v>231</v>
      </c>
      <c r="O1233" s="7" t="s">
        <v>248</v>
      </c>
      <c r="P1233" s="7" t="s">
        <v>527</v>
      </c>
      <c r="Q1233" s="7" t="s">
        <v>3795</v>
      </c>
      <c r="R1233" s="7" t="s">
        <v>291</v>
      </c>
      <c r="T1233" s="8">
        <v>0.87794411182403564</v>
      </c>
      <c r="U1233" s="8">
        <v>0.84166115522384644</v>
      </c>
      <c r="V1233" s="8">
        <v>0.8750033974647522</v>
      </c>
      <c r="W1233" s="8">
        <v>0.78388082981109619</v>
      </c>
      <c r="X1233" s="8">
        <v>0.51521420478820801</v>
      </c>
      <c r="Y1233" s="8">
        <v>0.83080953359603882</v>
      </c>
      <c r="Z1233" s="8">
        <v>0.72236853837966919</v>
      </c>
      <c r="AA1233" s="8">
        <v>0.93941694498062134</v>
      </c>
      <c r="AB1233" s="8">
        <v>0.94546705484390259</v>
      </c>
      <c r="AC1233" s="8">
        <v>0.97197920083999634</v>
      </c>
      <c r="AD1233" s="8">
        <v>0.8342818021774292</v>
      </c>
      <c r="AE1233" s="8">
        <v>0.7382320761680603</v>
      </c>
      <c r="AF1233" s="8">
        <v>0.92562872171401978</v>
      </c>
      <c r="AG1233" s="8">
        <v>0.87200993299484253</v>
      </c>
      <c r="AH1233" s="8">
        <v>0.2054363489151001</v>
      </c>
      <c r="AI1233" s="8">
        <v>2.1549255847930908</v>
      </c>
      <c r="AJ1233" s="8">
        <v>3.1371927261352539</v>
      </c>
      <c r="AK1233" s="8">
        <v>2.8224914073944092</v>
      </c>
      <c r="AL1233" s="8">
        <v>1.4047616720199585</v>
      </c>
      <c r="AM1233" s="8">
        <v>0.64027005434036255</v>
      </c>
      <c r="AN1233" s="8">
        <v>1.84657883644104</v>
      </c>
      <c r="AO1233" s="8">
        <v>0.76559025049209595</v>
      </c>
      <c r="AP1233" s="8">
        <v>0.84168624877929688</v>
      </c>
      <c r="AQ1233" s="8"/>
      <c r="AR1233" s="8"/>
      <c r="AS1233" s="7">
        <v>3.2394738327768158</v>
      </c>
      <c r="AT1233" s="7">
        <v>2.5851482665863146</v>
      </c>
      <c r="AU1233" s="7">
        <v>3.2257324608320812</v>
      </c>
      <c r="AV1233" s="7">
        <v>2.5614021932825395</v>
      </c>
      <c r="AW1233" s="7">
        <v>3.4268036062885323</v>
      </c>
      <c r="AX1233" s="7">
        <v>2.5736460253645967</v>
      </c>
      <c r="AY1233" s="7">
        <v>3.6303799733830147</v>
      </c>
      <c r="AZ1233" s="7">
        <v>2.6940359692946938</v>
      </c>
      <c r="BA1233" s="7">
        <v>2.9345052541319334</v>
      </c>
      <c r="BB1233" s="7">
        <v>2.1741655235029147</v>
      </c>
      <c r="BC1233" s="7">
        <v>3.3569864190425505</v>
      </c>
      <c r="BD1233" s="7">
        <v>2.4423621871764976</v>
      </c>
      <c r="BE1233" s="7">
        <v>3.302313591075821</v>
      </c>
      <c r="BF1233" s="7">
        <v>2.5051266942012593</v>
      </c>
      <c r="BG1233" s="7">
        <v>41.171101770708262</v>
      </c>
      <c r="BH1233" s="7">
        <v>41.786856069842862</v>
      </c>
      <c r="BI1233" s="7">
        <v>46.564257657681843</v>
      </c>
      <c r="BJ1233" s="7">
        <v>38.61911751036353</v>
      </c>
      <c r="BK1233" s="7">
        <v>41.472334192646265</v>
      </c>
      <c r="BL1233" s="7">
        <v>29.204641719698721</v>
      </c>
      <c r="BM1233" s="7">
        <v>39.803051486823577</v>
      </c>
      <c r="BN1233" s="7">
        <v>270.03024425680195</v>
      </c>
      <c r="BO1233" s="7">
        <v>267.20387339482477</v>
      </c>
      <c r="BP1233" s="7">
        <v>245.27514522709814</v>
      </c>
      <c r="BQ1233" s="7">
        <v>281.74409499856688</v>
      </c>
      <c r="BR1233" s="7">
        <v>268.64755875830855</v>
      </c>
      <c r="BS1233" s="7">
        <v>324.95743527555976</v>
      </c>
      <c r="BT1233" s="7" t="s">
        <v>476</v>
      </c>
      <c r="BU1233" s="7" t="s">
        <v>477</v>
      </c>
      <c r="BV1233" s="7">
        <v>15.166666984558105</v>
      </c>
      <c r="BW1233" s="7" t="s">
        <v>226</v>
      </c>
      <c r="BX1233" s="9">
        <v>2</v>
      </c>
      <c r="BY1233" s="7" t="s">
        <v>231</v>
      </c>
      <c r="BZ1233" s="7" t="s">
        <v>214</v>
      </c>
      <c r="CA1233" s="25">
        <v>0</v>
      </c>
      <c r="CB1233" s="25">
        <v>0</v>
      </c>
      <c r="CC1233" s="25">
        <v>0</v>
      </c>
    </row>
    <row r="1234" spans="1:81" x14ac:dyDescent="0.25">
      <c r="A1234" s="7">
        <v>513</v>
      </c>
      <c r="B1234" s="7">
        <v>44657</v>
      </c>
      <c r="C1234" s="7" t="s">
        <v>3796</v>
      </c>
      <c r="D1234" s="7" t="s">
        <v>3796</v>
      </c>
      <c r="E1234" s="7" t="s">
        <v>3797</v>
      </c>
      <c r="F1234" s="7" t="s">
        <v>212</v>
      </c>
      <c r="G1234" s="7">
        <v>3</v>
      </c>
      <c r="H1234" s="7" t="s">
        <v>354</v>
      </c>
      <c r="I1234" s="8">
        <v>7.5</v>
      </c>
      <c r="J1234" s="7" t="s">
        <v>414</v>
      </c>
      <c r="K1234" s="8">
        <v>68.701271057128906</v>
      </c>
      <c r="L1234" s="8">
        <v>4.3729448318481445</v>
      </c>
      <c r="M1234" s="7" t="s">
        <v>1033</v>
      </c>
      <c r="N1234" s="7" t="s">
        <v>231</v>
      </c>
      <c r="O1234" s="7" t="s">
        <v>350</v>
      </c>
      <c r="P1234" s="7" t="s">
        <v>249</v>
      </c>
      <c r="Q1234" s="7" t="s">
        <v>3798</v>
      </c>
      <c r="R1234" s="7" t="s">
        <v>242</v>
      </c>
      <c r="T1234" s="8">
        <v>0.53350341320037842</v>
      </c>
      <c r="U1234" s="8">
        <v>0.58868300914764404</v>
      </c>
      <c r="V1234" s="8">
        <v>0.60203129053115845</v>
      </c>
      <c r="W1234" s="8">
        <v>0.4081023633480072</v>
      </c>
      <c r="X1234" s="8">
        <v>0.35898461937904358</v>
      </c>
      <c r="Y1234" s="8">
        <v>0.49747928977012634</v>
      </c>
      <c r="Z1234" s="8">
        <v>0.31688454747200012</v>
      </c>
      <c r="AA1234" s="8">
        <v>0.86372661590576172</v>
      </c>
      <c r="AB1234" s="8">
        <v>0.87890911102294922</v>
      </c>
      <c r="AC1234" s="8">
        <v>0.85664379596710205</v>
      </c>
      <c r="AD1234" s="8">
        <v>0.63658148050308228</v>
      </c>
      <c r="AE1234" s="8">
        <v>0.69347256422042847</v>
      </c>
      <c r="AF1234" s="8">
        <v>0.87477731704711914</v>
      </c>
      <c r="AG1234" s="8">
        <v>0.77067852020263672</v>
      </c>
      <c r="AH1234" s="8">
        <v>1.8897861242294312E-2</v>
      </c>
      <c r="AI1234" s="8">
        <v>0.12045864760875702</v>
      </c>
      <c r="AJ1234" s="8">
        <v>0.20184628665447235</v>
      </c>
      <c r="AK1234" s="8">
        <v>0.17863942682743073</v>
      </c>
      <c r="AL1234" s="8">
        <v>6.7275524139404297E-2</v>
      </c>
      <c r="AM1234" s="8">
        <v>4.1038040071725845E-2</v>
      </c>
      <c r="AN1234" s="8">
        <v>0.10171307623386383</v>
      </c>
      <c r="AO1234" s="8">
        <v>3.0893992632627487E-2</v>
      </c>
      <c r="AP1234" s="8">
        <v>-0.28526410460472107</v>
      </c>
      <c r="AQ1234" s="8"/>
      <c r="AR1234" s="8"/>
      <c r="AS1234" s="8">
        <v>2.9371316020226548</v>
      </c>
      <c r="AT1234" s="8">
        <v>2.2774112275572906</v>
      </c>
      <c r="AU1234" s="8">
        <v>2.833088840681893</v>
      </c>
      <c r="AV1234" s="8">
        <v>2.2081578619198075</v>
      </c>
      <c r="AW1234" s="8">
        <v>0.2049587390504817</v>
      </c>
      <c r="AX1234" s="8">
        <v>0.33563617140286384</v>
      </c>
      <c r="AY1234" s="8">
        <v>1.6032061020226758</v>
      </c>
      <c r="AZ1234" s="8">
        <v>1.2300895785312098</v>
      </c>
      <c r="BA1234" s="8">
        <v>-1.030669422282549</v>
      </c>
      <c r="BB1234" s="8">
        <v>-0.40638526299674466</v>
      </c>
      <c r="BC1234" s="8">
        <v>-1.0418025920178458</v>
      </c>
      <c r="BD1234" s="8">
        <v>-0.68265049982262316</v>
      </c>
      <c r="BE1234" s="8">
        <v>0.91765221157955168</v>
      </c>
      <c r="BF1234" s="8">
        <v>0.82704317943196726</v>
      </c>
      <c r="BG1234" s="8">
        <v>-17.518142569561267</v>
      </c>
      <c r="BH1234" s="8">
        <v>-20.117829963604432</v>
      </c>
      <c r="BI1234" s="8">
        <v>-19.168134388693499</v>
      </c>
      <c r="BJ1234" s="8">
        <v>-15.48803909257348</v>
      </c>
      <c r="BK1234" s="8">
        <v>-13.93247727561095</v>
      </c>
      <c r="BL1234" s="8">
        <v>-11.077958264771802</v>
      </c>
      <c r="BM1234" s="8">
        <v>-16.217096925802572</v>
      </c>
      <c r="BN1234" s="8">
        <v>80.736457668017479</v>
      </c>
      <c r="BO1234" s="8">
        <v>82.522475951237084</v>
      </c>
      <c r="BP1234" s="8">
        <v>81.870023020099964</v>
      </c>
      <c r="BQ1234" s="8">
        <v>79.341750775551901</v>
      </c>
      <c r="BR1234" s="8">
        <v>78.273060035219274</v>
      </c>
      <c r="BS1234" s="8">
        <v>76.311969192205396</v>
      </c>
      <c r="BT1234" s="7" t="s">
        <v>220</v>
      </c>
      <c r="BU1234" s="7" t="s">
        <v>221</v>
      </c>
      <c r="BV1234" s="7">
        <v>6.8333334922790527</v>
      </c>
      <c r="BW1234" s="7" t="s">
        <v>402</v>
      </c>
      <c r="BX1234" s="9">
        <v>1.7000000476837158</v>
      </c>
      <c r="BY1234" s="7" t="s">
        <v>231</v>
      </c>
      <c r="BZ1234" s="7" t="s">
        <v>214</v>
      </c>
      <c r="CA1234" s="25">
        <v>0</v>
      </c>
      <c r="CB1234" s="25">
        <v>0</v>
      </c>
      <c r="CC1234" s="25">
        <v>0</v>
      </c>
    </row>
    <row r="1235" spans="1:81" x14ac:dyDescent="0.25">
      <c r="A1235" s="7">
        <v>513</v>
      </c>
      <c r="B1235" s="7">
        <v>44657</v>
      </c>
      <c r="C1235" s="7" t="s">
        <v>3799</v>
      </c>
      <c r="D1235" s="7" t="s">
        <v>3800</v>
      </c>
      <c r="E1235" s="7" t="s">
        <v>3797</v>
      </c>
      <c r="F1235" s="7" t="s">
        <v>212</v>
      </c>
      <c r="H1235" s="7" t="s">
        <v>224</v>
      </c>
      <c r="I1235" s="8">
        <v>24.5</v>
      </c>
      <c r="J1235" s="7" t="s">
        <v>214</v>
      </c>
      <c r="K1235" s="8">
        <v>111.97340393066406</v>
      </c>
      <c r="L1235" s="8">
        <v>5.1782846450805664</v>
      </c>
      <c r="M1235" s="7" t="s">
        <v>1033</v>
      </c>
      <c r="N1235" s="7" t="s">
        <v>214</v>
      </c>
      <c r="O1235" s="7" t="s">
        <v>374</v>
      </c>
      <c r="P1235" s="7" t="s">
        <v>249</v>
      </c>
      <c r="Q1235" s="7" t="s">
        <v>3798</v>
      </c>
      <c r="R1235" s="7" t="s">
        <v>242</v>
      </c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>
        <v>0.83427061047703743</v>
      </c>
      <c r="AT1235" s="8">
        <v>2.4008269949591772</v>
      </c>
      <c r="AU1235" s="8">
        <v>0.24962233314361157</v>
      </c>
      <c r="AV1235" s="8">
        <v>1.9268048176783146</v>
      </c>
      <c r="AW1235" s="8">
        <v>1.51048344636701</v>
      </c>
      <c r="AX1235" s="8">
        <v>1.9245774352724592</v>
      </c>
      <c r="AY1235" s="8">
        <v>0.95792424709662705</v>
      </c>
      <c r="AZ1235" s="8">
        <v>1.5356398377003821</v>
      </c>
      <c r="BA1235" s="8">
        <v>1.029008095204563</v>
      </c>
      <c r="BB1235" s="8">
        <v>1.2563058751507203</v>
      </c>
      <c r="BC1235" s="8">
        <v>0.84429173017438486</v>
      </c>
      <c r="BD1235" s="8">
        <v>0.80888046135887282</v>
      </c>
      <c r="BE1235" s="8">
        <v>0.90426674374387239</v>
      </c>
      <c r="BF1235" s="8">
        <v>1.6421725703533212</v>
      </c>
      <c r="BT1235" s="7" t="s">
        <v>352</v>
      </c>
      <c r="BU1235" s="7" t="s">
        <v>353</v>
      </c>
      <c r="BV1235" s="7">
        <v>10</v>
      </c>
      <c r="BW1235" s="7" t="s">
        <v>345</v>
      </c>
      <c r="BX1235" s="9">
        <v>1.7000000476837158</v>
      </c>
      <c r="BY1235" s="7" t="s">
        <v>214</v>
      </c>
      <c r="BZ1235" s="7" t="s">
        <v>214</v>
      </c>
      <c r="CA1235" s="25">
        <v>0</v>
      </c>
      <c r="CB1235" s="25">
        <v>0</v>
      </c>
      <c r="CC1235" s="25">
        <v>0</v>
      </c>
    </row>
    <row r="1236" spans="1:81" x14ac:dyDescent="0.25">
      <c r="A1236" s="7">
        <v>513</v>
      </c>
      <c r="B1236" s="7">
        <v>44657</v>
      </c>
      <c r="C1236" s="7" t="s">
        <v>3801</v>
      </c>
      <c r="D1236" s="7" t="s">
        <v>3802</v>
      </c>
      <c r="E1236" s="7" t="s">
        <v>3797</v>
      </c>
      <c r="F1236" s="7" t="s">
        <v>212</v>
      </c>
      <c r="H1236" s="7" t="s">
        <v>224</v>
      </c>
      <c r="I1236" s="8">
        <v>24.5</v>
      </c>
      <c r="J1236" s="7" t="s">
        <v>214</v>
      </c>
      <c r="K1236" s="8">
        <v>245.75164794921875</v>
      </c>
      <c r="L1236" s="8">
        <v>2.4916999340057373</v>
      </c>
      <c r="M1236" s="7" t="s">
        <v>1033</v>
      </c>
      <c r="N1236" s="7" t="s">
        <v>214</v>
      </c>
      <c r="O1236" s="7" t="s">
        <v>268</v>
      </c>
      <c r="P1236" s="7" t="s">
        <v>249</v>
      </c>
      <c r="Q1236" s="7" t="s">
        <v>3798</v>
      </c>
      <c r="R1236" s="7" t="s">
        <v>242</v>
      </c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>
        <v>0.75549325168849824</v>
      </c>
      <c r="AT1236" s="8">
        <v>2.3201343300855441</v>
      </c>
      <c r="AU1236" s="8">
        <v>0.18659646157170393</v>
      </c>
      <c r="AV1236" s="8">
        <v>1.7517193660133281</v>
      </c>
      <c r="AW1236" s="8">
        <v>1.4944286617047455</v>
      </c>
      <c r="AX1236" s="8">
        <v>1.9555420680712494</v>
      </c>
      <c r="AY1236" s="8">
        <v>0.92189053523773512</v>
      </c>
      <c r="AZ1236" s="8">
        <v>1.6394022363710756</v>
      </c>
      <c r="BA1236" s="8">
        <v>0.91123779483954159</v>
      </c>
      <c r="BB1236" s="8">
        <v>1.1812526992343511</v>
      </c>
      <c r="BC1236" s="8">
        <v>0.83949380786166605</v>
      </c>
      <c r="BD1236" s="8">
        <v>0.82150520727396203</v>
      </c>
      <c r="BE1236" s="8">
        <v>0.85152341881731497</v>
      </c>
      <c r="BF1236" s="8">
        <v>1.6115926511749183</v>
      </c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7" t="s">
        <v>214</v>
      </c>
      <c r="BU1236" s="7" t="s">
        <v>214</v>
      </c>
      <c r="BV1236" s="7">
        <v>12</v>
      </c>
      <c r="BW1236" s="7" t="s">
        <v>245</v>
      </c>
      <c r="BX1236" s="9">
        <v>1.7000000476837158</v>
      </c>
      <c r="BY1236" s="7" t="s">
        <v>214</v>
      </c>
      <c r="BZ1236" s="7" t="s">
        <v>214</v>
      </c>
      <c r="CA1236" s="25">
        <v>0</v>
      </c>
      <c r="CB1236" s="25">
        <v>0</v>
      </c>
      <c r="CC1236" s="25">
        <v>0</v>
      </c>
    </row>
    <row r="1237" spans="1:81" x14ac:dyDescent="0.25">
      <c r="A1237" s="7">
        <v>513</v>
      </c>
      <c r="B1237" s="7">
        <v>44657</v>
      </c>
      <c r="C1237" s="7" t="s">
        <v>16895</v>
      </c>
      <c r="D1237" s="7" t="s">
        <v>16896</v>
      </c>
      <c r="E1237" s="7" t="s">
        <v>16896</v>
      </c>
      <c r="F1237" s="7" t="s">
        <v>373</v>
      </c>
      <c r="H1237" s="7" t="s">
        <v>224</v>
      </c>
      <c r="I1237" s="8">
        <v>24.5</v>
      </c>
      <c r="J1237" s="7" t="s">
        <v>214</v>
      </c>
      <c r="K1237" s="8">
        <v>111.26743316650391</v>
      </c>
      <c r="L1237" s="8">
        <v>4.2108001708984375</v>
      </c>
      <c r="M1237" s="7" t="s">
        <v>239</v>
      </c>
      <c r="N1237" s="7" t="s">
        <v>214</v>
      </c>
      <c r="O1237" s="7" t="s">
        <v>214</v>
      </c>
      <c r="P1237" s="7" t="s">
        <v>375</v>
      </c>
      <c r="Q1237" s="7" t="s">
        <v>16897</v>
      </c>
      <c r="R1237" s="7" t="s">
        <v>242</v>
      </c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>
        <v>1.2127602152061259</v>
      </c>
      <c r="AT1237" s="8">
        <v>2.4952217934157592</v>
      </c>
      <c r="AU1237" s="8">
        <v>3.4526386843802297</v>
      </c>
      <c r="AV1237" s="8">
        <v>2.89129849450216</v>
      </c>
      <c r="AW1237" s="8">
        <v>1.8211894475180781</v>
      </c>
      <c r="AX1237" s="8">
        <v>1.9326204113193268</v>
      </c>
      <c r="AY1237" s="8">
        <v>1.5245631457071565</v>
      </c>
      <c r="AZ1237" s="8">
        <v>1.4846477269018792</v>
      </c>
      <c r="BA1237" s="8">
        <v>1.5756366561522639</v>
      </c>
      <c r="BB1237" s="8">
        <v>1.4041744210785696</v>
      </c>
      <c r="BC1237" s="8">
        <v>1.9790387407434926</v>
      </c>
      <c r="BD1237" s="8">
        <v>2.0836849445802654</v>
      </c>
      <c r="BE1237" s="8">
        <v>1.9276378149512245</v>
      </c>
      <c r="BF1237" s="8">
        <v>2.0486079652996607</v>
      </c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7" t="s">
        <v>352</v>
      </c>
      <c r="BU1237" s="7" t="s">
        <v>353</v>
      </c>
      <c r="BV1237" s="7">
        <v>8.5</v>
      </c>
      <c r="BW1237" s="7" t="s">
        <v>222</v>
      </c>
      <c r="BX1237" s="9">
        <v>0</v>
      </c>
      <c r="BY1237" s="7" t="s">
        <v>214</v>
      </c>
      <c r="BZ1237" s="7" t="s">
        <v>214</v>
      </c>
      <c r="CA1237" s="25">
        <v>0</v>
      </c>
      <c r="CB1237" s="25">
        <v>0</v>
      </c>
      <c r="CC1237" s="25">
        <v>0</v>
      </c>
    </row>
    <row r="1238" spans="1:81" x14ac:dyDescent="0.25">
      <c r="A1238" s="7">
        <v>513</v>
      </c>
      <c r="B1238" s="7">
        <v>44657</v>
      </c>
      <c r="C1238" s="7" t="s">
        <v>3803</v>
      </c>
      <c r="D1238" s="7" t="s">
        <v>3804</v>
      </c>
      <c r="E1238" s="7" t="s">
        <v>3804</v>
      </c>
      <c r="F1238" s="7" t="s">
        <v>360</v>
      </c>
      <c r="H1238" s="7" t="s">
        <v>224</v>
      </c>
      <c r="I1238" s="8">
        <v>24.5</v>
      </c>
      <c r="J1238" s="7" t="s">
        <v>214</v>
      </c>
      <c r="K1238" s="8">
        <v>104.72502136230469</v>
      </c>
      <c r="L1238" s="8">
        <v>5.3644294738769531</v>
      </c>
      <c r="M1238" s="7" t="s">
        <v>361</v>
      </c>
      <c r="N1238" s="7" t="s">
        <v>214</v>
      </c>
      <c r="O1238" s="7" t="s">
        <v>358</v>
      </c>
      <c r="P1238" s="7" t="s">
        <v>469</v>
      </c>
      <c r="Q1238" s="7" t="s">
        <v>3805</v>
      </c>
      <c r="R1238" s="7" t="s">
        <v>242</v>
      </c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>
        <v>0.77573006690384538</v>
      </c>
      <c r="AT1238" s="8">
        <v>2.3413889312301213</v>
      </c>
      <c r="AU1238" s="8">
        <v>-0.86432327597571723</v>
      </c>
      <c r="AV1238" s="8">
        <v>-0.11901861131308548</v>
      </c>
      <c r="AW1238" s="8">
        <v>1.4900313216704142</v>
      </c>
      <c r="AX1238" s="8">
        <v>1.9173493436240803</v>
      </c>
      <c r="AY1238" s="8">
        <v>-0.88666881103255379</v>
      </c>
      <c r="AZ1238" s="8">
        <v>-0.16446646168826393</v>
      </c>
      <c r="BA1238" s="8">
        <v>2.0629587484042275</v>
      </c>
      <c r="BB1238" s="8">
        <v>2.1715428200831277</v>
      </c>
      <c r="BC1238" s="8">
        <v>0.4659665860443753</v>
      </c>
      <c r="BD1238" s="8">
        <v>1.1122941624937979</v>
      </c>
      <c r="BE1238" s="8">
        <v>0.50728243933576522</v>
      </c>
      <c r="BF1238" s="8">
        <v>1.2098483640716295</v>
      </c>
      <c r="BT1238" s="7" t="s">
        <v>352</v>
      </c>
      <c r="BU1238" s="7" t="s">
        <v>353</v>
      </c>
      <c r="BV1238" s="7">
        <v>7.5</v>
      </c>
      <c r="BW1238" s="7" t="s">
        <v>354</v>
      </c>
      <c r="BX1238" s="9">
        <v>0</v>
      </c>
      <c r="BY1238" s="7" t="s">
        <v>214</v>
      </c>
      <c r="BZ1238" s="7" t="s">
        <v>214</v>
      </c>
      <c r="CA1238" s="25">
        <v>0</v>
      </c>
      <c r="CB1238" s="25">
        <v>0</v>
      </c>
      <c r="CC1238" s="25">
        <v>0</v>
      </c>
    </row>
    <row r="1239" spans="1:81" x14ac:dyDescent="0.25">
      <c r="A1239" s="7">
        <v>513</v>
      </c>
      <c r="B1239" s="7">
        <v>44657</v>
      </c>
      <c r="C1239" s="7" t="s">
        <v>3313</v>
      </c>
      <c r="D1239" s="7" t="s">
        <v>3314</v>
      </c>
      <c r="E1239" s="7" t="s">
        <v>3314</v>
      </c>
      <c r="F1239" s="7" t="s">
        <v>409</v>
      </c>
      <c r="H1239" s="7" t="s">
        <v>224</v>
      </c>
      <c r="I1239" s="8">
        <v>24.5</v>
      </c>
      <c r="J1239" s="7" t="s">
        <v>214</v>
      </c>
      <c r="K1239" s="8">
        <v>55.935115814208984</v>
      </c>
      <c r="L1239" s="8">
        <v>2.6886000633239746</v>
      </c>
      <c r="M1239" s="7" t="s">
        <v>349</v>
      </c>
      <c r="N1239" s="7" t="s">
        <v>214</v>
      </c>
      <c r="O1239" s="7" t="s">
        <v>214</v>
      </c>
      <c r="P1239" s="7" t="s">
        <v>410</v>
      </c>
      <c r="Q1239" s="7" t="s">
        <v>3315</v>
      </c>
      <c r="R1239" s="7" t="s">
        <v>242</v>
      </c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>
        <v>0.43446775731667436</v>
      </c>
      <c r="AT1239" s="8">
        <v>1.6797281196610638</v>
      </c>
      <c r="AU1239" s="8">
        <v>-1.6899513579586587</v>
      </c>
      <c r="AV1239" s="8">
        <v>-0.95712567608050869</v>
      </c>
      <c r="AW1239" s="8">
        <v>1.3905965684289383</v>
      </c>
      <c r="AX1239" s="8">
        <v>1.849640013339183</v>
      </c>
      <c r="AY1239" s="8">
        <v>0.60498609626087219</v>
      </c>
      <c r="AZ1239" s="8">
        <v>0.93181656552510339</v>
      </c>
      <c r="BA1239" s="8">
        <v>-0.44364778094813112</v>
      </c>
      <c r="BB1239" s="8">
        <v>0.25593007461416561</v>
      </c>
      <c r="BC1239" s="8">
        <v>0.64285555352424872</v>
      </c>
      <c r="BD1239" s="8">
        <v>1.2755308122300457</v>
      </c>
      <c r="BE1239" s="8">
        <v>0.15655113943732399</v>
      </c>
      <c r="BF1239" s="8">
        <v>0.83925331821484217</v>
      </c>
      <c r="BT1239" s="7" t="s">
        <v>352</v>
      </c>
      <c r="BU1239" s="7" t="s">
        <v>353</v>
      </c>
      <c r="BV1239" s="7">
        <v>9.5</v>
      </c>
      <c r="BW1239" s="7" t="s">
        <v>213</v>
      </c>
      <c r="BX1239" s="9">
        <v>0</v>
      </c>
      <c r="BY1239" s="7" t="s">
        <v>214</v>
      </c>
      <c r="BZ1239" s="7" t="s">
        <v>214</v>
      </c>
      <c r="CA1239" s="25">
        <v>0</v>
      </c>
      <c r="CB1239" s="25">
        <v>0</v>
      </c>
      <c r="CC1239" s="25">
        <v>0</v>
      </c>
    </row>
    <row r="1240" spans="1:81" x14ac:dyDescent="0.25">
      <c r="A1240" s="7">
        <v>513</v>
      </c>
      <c r="B1240" s="7">
        <v>44657</v>
      </c>
      <c r="C1240" s="7" t="s">
        <v>3316</v>
      </c>
      <c r="D1240" s="7" t="s">
        <v>3317</v>
      </c>
      <c r="E1240" s="7" t="s">
        <v>3317</v>
      </c>
      <c r="F1240" s="7" t="s">
        <v>280</v>
      </c>
      <c r="H1240" s="7" t="s">
        <v>224</v>
      </c>
      <c r="I1240" s="8">
        <v>24.5</v>
      </c>
      <c r="J1240" s="7" t="s">
        <v>214</v>
      </c>
      <c r="K1240" s="8">
        <v>151.28840637207031</v>
      </c>
      <c r="L1240" s="8">
        <v>4.0054998397827148</v>
      </c>
      <c r="M1240" s="7" t="s">
        <v>349</v>
      </c>
      <c r="N1240" s="7" t="s">
        <v>214</v>
      </c>
      <c r="O1240" s="7" t="s">
        <v>214</v>
      </c>
      <c r="P1240" s="7" t="s">
        <v>410</v>
      </c>
      <c r="Q1240" s="7" t="s">
        <v>3318</v>
      </c>
      <c r="R1240" s="7" t="s">
        <v>242</v>
      </c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>
        <v>0.74629797764409367</v>
      </c>
      <c r="AT1240" s="8">
        <v>2.3976823702709207</v>
      </c>
      <c r="AU1240" s="8">
        <v>-1.1537729838909017</v>
      </c>
      <c r="AV1240" s="8">
        <v>-0.40259152358181055</v>
      </c>
      <c r="AW1240" s="8">
        <v>1.4927092888292512</v>
      </c>
      <c r="AX1240" s="8">
        <v>1.9214032903921112</v>
      </c>
      <c r="AY1240" s="8">
        <v>0.60018087423617716</v>
      </c>
      <c r="AZ1240" s="8">
        <v>1.5287583370414668</v>
      </c>
      <c r="BA1240" s="8">
        <v>-0.44075429413627998</v>
      </c>
      <c r="BB1240" s="8">
        <v>0.25661354519548951</v>
      </c>
      <c r="BC1240" s="8">
        <v>-2.1912740693370236</v>
      </c>
      <c r="BD1240" s="8">
        <v>-1.6817376177951473</v>
      </c>
      <c r="BE1240" s="8">
        <v>-0.15776886777578056</v>
      </c>
      <c r="BF1240" s="8">
        <v>0.67002140025383827</v>
      </c>
      <c r="BT1240" s="7" t="s">
        <v>352</v>
      </c>
      <c r="BU1240" s="7" t="s">
        <v>353</v>
      </c>
      <c r="BV1240" s="7">
        <v>10.5</v>
      </c>
      <c r="BW1240" s="7" t="s">
        <v>345</v>
      </c>
      <c r="BX1240" s="9">
        <v>0</v>
      </c>
      <c r="BY1240" s="7" t="s">
        <v>214</v>
      </c>
      <c r="BZ1240" s="7" t="s">
        <v>214</v>
      </c>
      <c r="CA1240" s="25">
        <v>0</v>
      </c>
      <c r="CB1240" s="25">
        <v>0</v>
      </c>
      <c r="CC1240" s="25">
        <v>0</v>
      </c>
    </row>
    <row r="1241" spans="1:81" x14ac:dyDescent="0.25">
      <c r="A1241" s="7">
        <v>513</v>
      </c>
      <c r="B1241" s="7">
        <v>44657</v>
      </c>
      <c r="C1241" s="7" t="s">
        <v>3319</v>
      </c>
      <c r="D1241" s="7" t="s">
        <v>3319</v>
      </c>
      <c r="E1241" s="7" t="s">
        <v>3319</v>
      </c>
      <c r="F1241" s="7" t="s">
        <v>280</v>
      </c>
      <c r="G1241" s="7">
        <v>2</v>
      </c>
      <c r="H1241" s="7" t="s">
        <v>226</v>
      </c>
      <c r="I1241" s="8">
        <v>15.5</v>
      </c>
      <c r="J1241" s="7" t="s">
        <v>214</v>
      </c>
      <c r="K1241" s="8">
        <v>544.97808837890625</v>
      </c>
      <c r="L1241" s="8">
        <v>5.6515054702758789</v>
      </c>
      <c r="M1241" s="7" t="s">
        <v>1501</v>
      </c>
      <c r="N1241" s="7" t="s">
        <v>610</v>
      </c>
      <c r="O1241" s="7" t="s">
        <v>283</v>
      </c>
      <c r="P1241" s="7" t="s">
        <v>362</v>
      </c>
      <c r="Q1241" s="7" t="s">
        <v>3320</v>
      </c>
      <c r="R1241" s="7" t="s">
        <v>242</v>
      </c>
      <c r="T1241" s="8">
        <v>0.88515818119049072</v>
      </c>
      <c r="U1241" s="8">
        <v>0.85599368810653687</v>
      </c>
      <c r="V1241" s="8">
        <v>0.86616528034210205</v>
      </c>
      <c r="W1241" s="8">
        <v>0.74099433422088623</v>
      </c>
      <c r="X1241" s="8">
        <v>0.43305748701095581</v>
      </c>
      <c r="Y1241" s="8">
        <v>0.84207630157470703</v>
      </c>
      <c r="Z1241" s="8">
        <v>0.74928313493728638</v>
      </c>
      <c r="AA1241" s="8">
        <v>0.91416817903518677</v>
      </c>
      <c r="AB1241" s="8">
        <v>0.92208439111709595</v>
      </c>
      <c r="AC1241" s="8">
        <v>0.94969832897186279</v>
      </c>
      <c r="AD1241" s="8">
        <v>0.89110976457595825</v>
      </c>
      <c r="AE1241" s="8">
        <v>0.79119431972503662</v>
      </c>
      <c r="AF1241" s="8">
        <v>0.96963417530059814</v>
      </c>
      <c r="AG1241" s="8">
        <v>0.85870486497879028</v>
      </c>
      <c r="AH1241" s="8">
        <v>0.21269088983535767</v>
      </c>
      <c r="AI1241" s="8">
        <v>2.2493546009063721</v>
      </c>
      <c r="AJ1241" s="8">
        <v>3.3032851219177246</v>
      </c>
      <c r="AK1241" s="8">
        <v>2.8926458358764648</v>
      </c>
      <c r="AL1241" s="8">
        <v>1.3747986555099487</v>
      </c>
      <c r="AM1241" s="8">
        <v>0.55717617273330688</v>
      </c>
      <c r="AN1241" s="8">
        <v>1.9377130270004272</v>
      </c>
      <c r="AO1241" s="8">
        <v>0.82215780019760132</v>
      </c>
      <c r="AP1241" s="8">
        <v>0.33810922503471375</v>
      </c>
      <c r="AQ1241" s="8"/>
      <c r="AR1241" s="8"/>
      <c r="AS1241" s="8">
        <v>0.83839046214546831</v>
      </c>
      <c r="AT1241" s="8">
        <v>-1.244553852933036E-2</v>
      </c>
      <c r="AU1241" s="8">
        <v>-0.1833683983956548</v>
      </c>
      <c r="AV1241" s="8">
        <v>-0.94533859146519117</v>
      </c>
      <c r="AW1241" s="8">
        <v>0.91022697660761998</v>
      </c>
      <c r="AX1241" s="8">
        <v>0.10080370021338837</v>
      </c>
      <c r="AY1241" s="8">
        <v>0.11978575452633171</v>
      </c>
      <c r="AZ1241" s="8">
        <v>-0.59319357044456011</v>
      </c>
      <c r="BA1241" s="8">
        <v>-2.1363670126335874</v>
      </c>
      <c r="BB1241" s="8">
        <v>-2.0899394733080889</v>
      </c>
      <c r="BC1241" s="8">
        <v>-2.0410254236545238</v>
      </c>
      <c r="BD1241" s="8">
        <v>-1.951876397513973</v>
      </c>
      <c r="BE1241" s="8">
        <v>-0.41539294023405765</v>
      </c>
      <c r="BF1241" s="8">
        <v>-0.91533164517462584</v>
      </c>
      <c r="BG1241" s="7">
        <v>25.900671176372931</v>
      </c>
      <c r="BH1241" s="7">
        <v>-10.505383395620406</v>
      </c>
      <c r="BI1241" s="7">
        <v>1.461682100580795</v>
      </c>
      <c r="BJ1241" s="7">
        <v>-50</v>
      </c>
      <c r="BK1241" s="7">
        <v>-15.059830888399778</v>
      </c>
      <c r="BL1241" s="7">
        <v>-15.059830888399778</v>
      </c>
      <c r="BM1241" s="7">
        <v>-10.543781982577705</v>
      </c>
      <c r="BN1241" s="7">
        <v>403.82510572460268</v>
      </c>
      <c r="BO1241" s="7">
        <v>602.23012598523337</v>
      </c>
      <c r="BP1241" s="7">
        <v>537.01224120898439</v>
      </c>
      <c r="BQ1241" s="7">
        <v>840.52005029640736</v>
      </c>
      <c r="BR1241" s="7">
        <v>627.05086686760342</v>
      </c>
      <c r="BS1241" s="7">
        <v>627.05086686760342</v>
      </c>
      <c r="BT1241" s="7" t="s">
        <v>1503</v>
      </c>
      <c r="BU1241" s="7" t="s">
        <v>1504</v>
      </c>
      <c r="BV1241" s="7">
        <v>16</v>
      </c>
      <c r="BW1241" s="7" t="s">
        <v>430</v>
      </c>
      <c r="BX1241" s="9">
        <v>2</v>
      </c>
      <c r="BY1241" s="7" t="s">
        <v>610</v>
      </c>
      <c r="BZ1241" s="7" t="s">
        <v>214</v>
      </c>
      <c r="CA1241" s="25">
        <v>0</v>
      </c>
      <c r="CB1241" s="25">
        <v>0</v>
      </c>
      <c r="CC1241" s="25">
        <v>0</v>
      </c>
    </row>
    <row r="1242" spans="1:81" x14ac:dyDescent="0.25">
      <c r="A1242" s="7">
        <v>513</v>
      </c>
      <c r="B1242" s="7">
        <v>44657</v>
      </c>
      <c r="C1242" s="7" t="s">
        <v>3322</v>
      </c>
      <c r="D1242" s="7" t="s">
        <v>3322</v>
      </c>
      <c r="E1242" s="7" t="s">
        <v>214</v>
      </c>
      <c r="F1242" s="7" t="s">
        <v>212</v>
      </c>
      <c r="H1242" s="7" t="s">
        <v>224</v>
      </c>
      <c r="I1242" s="8">
        <v>24.5</v>
      </c>
      <c r="J1242" s="7" t="s">
        <v>214</v>
      </c>
      <c r="K1242" s="8">
        <v>906.4888916015625</v>
      </c>
      <c r="L1242" s="8">
        <v>0.90619999170303345</v>
      </c>
      <c r="M1242" s="7" t="s">
        <v>349</v>
      </c>
      <c r="N1242" s="7" t="s">
        <v>214</v>
      </c>
      <c r="O1242" s="7" t="s">
        <v>214</v>
      </c>
      <c r="P1242" s="7" t="s">
        <v>217</v>
      </c>
      <c r="Q1242" s="7" t="s">
        <v>3323</v>
      </c>
      <c r="R1242" s="7" t="s">
        <v>242</v>
      </c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>
        <v>1.0826384218435929</v>
      </c>
      <c r="AT1242" s="8">
        <v>2.5647178416768628</v>
      </c>
      <c r="AU1242" s="8">
        <v>0.48024254228823893</v>
      </c>
      <c r="AV1242" s="8">
        <v>1.9069507344615366</v>
      </c>
      <c r="AW1242" s="8">
        <v>1.6194718213928281</v>
      </c>
      <c r="AX1242" s="8">
        <v>1.9343515812912355</v>
      </c>
      <c r="AY1242" s="8">
        <v>1.329634747291204</v>
      </c>
      <c r="AZ1242" s="8">
        <v>1.6798691657181601</v>
      </c>
      <c r="BA1242" s="8">
        <v>-0.43900829988396001</v>
      </c>
      <c r="BB1242" s="8">
        <v>0.25867588957058441</v>
      </c>
      <c r="BC1242" s="8">
        <v>0.18703292436583768</v>
      </c>
      <c r="BD1242" s="8">
        <v>0.80060267582191202</v>
      </c>
      <c r="BE1242" s="8">
        <v>0.71000202621629027</v>
      </c>
      <c r="BF1242" s="8">
        <v>1.5241946480900488</v>
      </c>
      <c r="BT1242" s="7" t="s">
        <v>214</v>
      </c>
      <c r="BU1242" s="7" t="s">
        <v>214</v>
      </c>
      <c r="BV1242" s="7">
        <v>24.5</v>
      </c>
      <c r="BW1242" s="7" t="s">
        <v>224</v>
      </c>
      <c r="BX1242" s="9">
        <v>0</v>
      </c>
      <c r="BY1242" s="7" t="s">
        <v>214</v>
      </c>
      <c r="BZ1242" s="7" t="s">
        <v>214</v>
      </c>
      <c r="CA1242" s="25">
        <v>2</v>
      </c>
      <c r="CB1242" s="25">
        <v>6</v>
      </c>
      <c r="CC1242" s="25">
        <v>10</v>
      </c>
    </row>
    <row r="1243" spans="1:81" x14ac:dyDescent="0.25">
      <c r="A1243" s="7">
        <v>513</v>
      </c>
      <c r="B1243" s="7">
        <v>44657</v>
      </c>
      <c r="C1243" s="7" t="s">
        <v>3449</v>
      </c>
      <c r="D1243" s="7" t="s">
        <v>3450</v>
      </c>
      <c r="E1243" s="7" t="s">
        <v>3450</v>
      </c>
      <c r="F1243" s="7" t="s">
        <v>409</v>
      </c>
      <c r="H1243" s="7" t="s">
        <v>224</v>
      </c>
      <c r="I1243" s="8">
        <v>24.5</v>
      </c>
      <c r="J1243" s="7" t="s">
        <v>214</v>
      </c>
      <c r="K1243" s="8">
        <v>861.8179931640625</v>
      </c>
      <c r="L1243" s="8">
        <v>0.81590002775192261</v>
      </c>
      <c r="M1243" s="7" t="s">
        <v>349</v>
      </c>
      <c r="N1243" s="7" t="s">
        <v>214</v>
      </c>
      <c r="O1243" s="7" t="s">
        <v>214</v>
      </c>
      <c r="P1243" s="7" t="s">
        <v>410</v>
      </c>
      <c r="Q1243" s="7" t="s">
        <v>3451</v>
      </c>
      <c r="R1243" s="7" t="s">
        <v>242</v>
      </c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>
        <v>0.93429310079265004</v>
      </c>
      <c r="AT1243" s="8">
        <v>1.804209655146447</v>
      </c>
      <c r="AU1243" s="8">
        <v>-1.6821910932670174</v>
      </c>
      <c r="AV1243" s="8">
        <v>-0.95861092901249578</v>
      </c>
      <c r="AW1243" s="8">
        <v>1.5837013086718839</v>
      </c>
      <c r="AX1243" s="8">
        <v>1.8357938970421537</v>
      </c>
      <c r="AY1243" s="8">
        <v>0.93006437212387139</v>
      </c>
      <c r="AZ1243" s="8">
        <v>1.0608162147531248</v>
      </c>
      <c r="BA1243" s="8">
        <v>-0.44118859877323779</v>
      </c>
      <c r="BB1243" s="8">
        <v>0.25429530958686386</v>
      </c>
      <c r="BC1243" s="8">
        <v>0.67736953440661729</v>
      </c>
      <c r="BD1243" s="8">
        <v>1.3192070034784829</v>
      </c>
      <c r="BE1243" s="8">
        <v>0.33367477065912787</v>
      </c>
      <c r="BF1243" s="8">
        <v>0.88595185849909608</v>
      </c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7" t="s">
        <v>214</v>
      </c>
      <c r="BU1243" s="7" t="s">
        <v>214</v>
      </c>
      <c r="BV1243" s="7">
        <v>24.5</v>
      </c>
      <c r="BW1243" s="7" t="s">
        <v>224</v>
      </c>
      <c r="BX1243" s="9">
        <v>0</v>
      </c>
      <c r="BY1243" s="7" t="s">
        <v>214</v>
      </c>
      <c r="BZ1243" s="7" t="s">
        <v>214</v>
      </c>
      <c r="CA1243" s="25">
        <v>0</v>
      </c>
      <c r="CB1243" s="25">
        <v>0</v>
      </c>
      <c r="CC1243" s="25">
        <v>0</v>
      </c>
    </row>
    <row r="1244" spans="1:81" x14ac:dyDescent="0.25">
      <c r="A1244" s="7">
        <v>513</v>
      </c>
      <c r="B1244" s="7">
        <v>44657</v>
      </c>
      <c r="C1244" s="7" t="s">
        <v>3324</v>
      </c>
      <c r="D1244" s="7" t="s">
        <v>3325</v>
      </c>
      <c r="E1244" s="7" t="s">
        <v>3325</v>
      </c>
      <c r="F1244" s="7" t="s">
        <v>373</v>
      </c>
      <c r="G1244" s="7">
        <v>2</v>
      </c>
      <c r="H1244" s="7" t="s">
        <v>255</v>
      </c>
      <c r="I1244" s="8">
        <v>11.5</v>
      </c>
      <c r="J1244" s="7" t="s">
        <v>214</v>
      </c>
      <c r="K1244" s="8">
        <v>198.78105163574219</v>
      </c>
      <c r="L1244" s="8">
        <v>8.3162565231323242</v>
      </c>
      <c r="M1244" s="7" t="s">
        <v>349</v>
      </c>
      <c r="N1244" s="7" t="s">
        <v>591</v>
      </c>
      <c r="O1244" s="7" t="s">
        <v>374</v>
      </c>
      <c r="P1244" s="7" t="s">
        <v>375</v>
      </c>
      <c r="Q1244" s="7" t="s">
        <v>3326</v>
      </c>
      <c r="R1244" s="7" t="s">
        <v>242</v>
      </c>
      <c r="T1244" s="8">
        <v>0.76258623600006104</v>
      </c>
      <c r="U1244" s="8">
        <v>0.80415064096450806</v>
      </c>
      <c r="V1244" s="8">
        <v>0.75753307342529297</v>
      </c>
      <c r="W1244" s="8">
        <v>0.70177257061004639</v>
      </c>
      <c r="X1244" s="8">
        <v>0.2959822416305542</v>
      </c>
      <c r="Y1244" s="8">
        <v>0.67502999305725098</v>
      </c>
      <c r="Z1244" s="8">
        <v>0.60342556238174438</v>
      </c>
      <c r="AA1244" s="8">
        <v>0.92654919624328613</v>
      </c>
      <c r="AB1244" s="8">
        <v>0.95274263620376587</v>
      </c>
      <c r="AC1244" s="8">
        <v>0.89569675922393799</v>
      </c>
      <c r="AD1244" s="8">
        <v>0.71715265512466431</v>
      </c>
      <c r="AE1244" s="8">
        <v>0.82104384899139404</v>
      </c>
      <c r="AF1244" s="8">
        <v>0.84241032600402832</v>
      </c>
      <c r="AG1244" s="8">
        <v>0.79378825426101685</v>
      </c>
      <c r="AH1244" s="8">
        <v>5.0790548324584961E-2</v>
      </c>
      <c r="AI1244" s="8">
        <v>0.46276447176933289</v>
      </c>
      <c r="AJ1244" s="8">
        <v>0.74104899168014526</v>
      </c>
      <c r="AK1244" s="8">
        <v>0.6041296124458313</v>
      </c>
      <c r="AL1244" s="8">
        <v>0.31092426180839539</v>
      </c>
      <c r="AM1244" s="8">
        <v>9.0938262641429901E-2</v>
      </c>
      <c r="AN1244" s="8">
        <v>0.37093266844749451</v>
      </c>
      <c r="AO1244" s="8">
        <v>0.15811274945735931</v>
      </c>
      <c r="AP1244" s="8">
        <v>-0.22987449169158936</v>
      </c>
      <c r="AQ1244" s="8"/>
      <c r="AR1244" s="8"/>
      <c r="AS1244" s="8">
        <v>2.6370705242191672</v>
      </c>
      <c r="AT1244" s="8">
        <v>1.9231060207540462</v>
      </c>
      <c r="AU1244" s="8">
        <v>2.2255686906920435</v>
      </c>
      <c r="AV1244" s="8">
        <v>1.9053797364114782</v>
      </c>
      <c r="AW1244" s="8">
        <v>2.2753757003826713</v>
      </c>
      <c r="AX1244" s="8">
        <v>1.6876882027555746</v>
      </c>
      <c r="AY1244" s="8">
        <v>1.8630927682655012</v>
      </c>
      <c r="AZ1244" s="8">
        <v>1.6330927352864368</v>
      </c>
      <c r="BA1244" s="8">
        <v>-0.13649540463949333</v>
      </c>
      <c r="BB1244" s="8">
        <v>1.4855130155817207</v>
      </c>
      <c r="BC1244" s="8">
        <v>0.79889567986798626</v>
      </c>
      <c r="BD1244" s="8">
        <v>1.2065175160616477</v>
      </c>
      <c r="BE1244" s="8">
        <v>1.6105846597979792</v>
      </c>
      <c r="BF1244" s="8">
        <v>1.6402162044751509</v>
      </c>
      <c r="BG1244" s="8">
        <v>9.1643100605619683</v>
      </c>
      <c r="BH1244" s="8">
        <v>8.7108549906389019</v>
      </c>
      <c r="BI1244" s="8">
        <v>-5.4822937622661669</v>
      </c>
      <c r="BJ1244" s="8">
        <v>16.86192388308903</v>
      </c>
      <c r="BK1244" s="8">
        <v>-50</v>
      </c>
      <c r="BL1244" s="8">
        <v>-14.886327732111065</v>
      </c>
      <c r="BM1244" s="8">
        <v>-5.9385887600145546</v>
      </c>
      <c r="BN1244" s="8">
        <v>180.56413972219698</v>
      </c>
      <c r="BO1244" s="8">
        <v>181.46552247888565</v>
      </c>
      <c r="BP1244" s="8">
        <v>209.67881283013557</v>
      </c>
      <c r="BQ1244" s="8">
        <v>165.26274201491944</v>
      </c>
      <c r="BR1244" s="8">
        <v>339.37911971405254</v>
      </c>
      <c r="BS1244" s="8">
        <v>228.3722504515757</v>
      </c>
      <c r="BT1244" s="7" t="s">
        <v>399</v>
      </c>
      <c r="BU1244" s="7" t="s">
        <v>400</v>
      </c>
      <c r="BV1244" s="7">
        <v>10.833333015441895</v>
      </c>
      <c r="BW1244" s="7" t="s">
        <v>345</v>
      </c>
      <c r="BX1244" s="9">
        <v>1.7999999523162842</v>
      </c>
      <c r="BY1244" s="7" t="s">
        <v>591</v>
      </c>
      <c r="BZ1244" s="7" t="s">
        <v>214</v>
      </c>
      <c r="CA1244" s="25">
        <v>0</v>
      </c>
      <c r="CB1244" s="25">
        <v>0</v>
      </c>
      <c r="CC1244" s="25">
        <v>0</v>
      </c>
    </row>
    <row r="1245" spans="1:81" x14ac:dyDescent="0.25">
      <c r="A1245" s="7">
        <v>513</v>
      </c>
      <c r="B1245" s="7">
        <v>44657</v>
      </c>
      <c r="C1245" s="7" t="s">
        <v>3328</v>
      </c>
      <c r="D1245" s="7" t="s">
        <v>3329</v>
      </c>
      <c r="E1245" s="7" t="s">
        <v>3329</v>
      </c>
      <c r="F1245" s="7" t="s">
        <v>237</v>
      </c>
      <c r="G1245" s="7">
        <v>2</v>
      </c>
      <c r="H1245" s="7" t="s">
        <v>345</v>
      </c>
      <c r="I1245" s="8">
        <v>10.5</v>
      </c>
      <c r="J1245" s="7" t="s">
        <v>214</v>
      </c>
      <c r="K1245" s="8">
        <v>139.32437133789063</v>
      </c>
      <c r="L1245" s="8">
        <v>8.4462995529174805</v>
      </c>
      <c r="M1245" s="7" t="s">
        <v>349</v>
      </c>
      <c r="N1245" s="7" t="s">
        <v>231</v>
      </c>
      <c r="O1245" s="7" t="s">
        <v>343</v>
      </c>
      <c r="P1245" s="7" t="s">
        <v>826</v>
      </c>
      <c r="Q1245" s="7" t="s">
        <v>3330</v>
      </c>
      <c r="R1245" s="7" t="s">
        <v>242</v>
      </c>
      <c r="T1245" s="8">
        <v>0.44094294309616089</v>
      </c>
      <c r="U1245" s="8">
        <v>0.53283983469009399</v>
      </c>
      <c r="V1245" s="8">
        <v>0.39481574296951294</v>
      </c>
      <c r="W1245" s="8">
        <v>0.44278240203857422</v>
      </c>
      <c r="X1245" s="8">
        <v>-1.6050208359956741E-2</v>
      </c>
      <c r="Y1245" s="8">
        <v>0.33109289407730103</v>
      </c>
      <c r="Z1245" s="8">
        <v>0.17872698605060577</v>
      </c>
      <c r="AA1245" s="8">
        <v>0.74083960056304932</v>
      </c>
      <c r="AB1245" s="8">
        <v>0.76651227474212646</v>
      </c>
      <c r="AC1245" s="8">
        <v>0.71242702007293701</v>
      </c>
      <c r="AD1245" s="8">
        <v>0.38123029470443726</v>
      </c>
      <c r="AE1245" s="8">
        <v>0.50646567344665527</v>
      </c>
      <c r="AF1245" s="8">
        <v>0.69457334280014038</v>
      </c>
      <c r="AG1245" s="8">
        <v>0.6187894344329834</v>
      </c>
      <c r="AH1245" s="8">
        <v>2.2309757769107819E-2</v>
      </c>
      <c r="AI1245" s="8">
        <v>0.11753451079130173</v>
      </c>
      <c r="AJ1245" s="8">
        <v>0.21568411588668823</v>
      </c>
      <c r="AK1245" s="8">
        <v>0.13830405473709106</v>
      </c>
      <c r="AL1245" s="8">
        <v>8.6170881986618042E-2</v>
      </c>
      <c r="AM1245" s="8">
        <v>9.9999997473787516E-5</v>
      </c>
      <c r="AN1245" s="8">
        <v>7.9916022717952728E-2</v>
      </c>
      <c r="AO1245" s="8">
        <v>2.0570522174239159E-2</v>
      </c>
      <c r="AP1245" s="8">
        <v>-0.90895241498947144</v>
      </c>
      <c r="AQ1245" s="8"/>
      <c r="AR1245" s="8"/>
      <c r="AS1245" s="8">
        <v>2.4728132764357422</v>
      </c>
      <c r="AT1245" s="8">
        <v>2.0444092537464695</v>
      </c>
      <c r="AU1245" s="8">
        <v>2.3074947473561997</v>
      </c>
      <c r="AV1245" s="8">
        <v>1.9372182594365472</v>
      </c>
      <c r="AW1245" s="8">
        <v>1.8050735569325247</v>
      </c>
      <c r="AX1245" s="8">
        <v>1.720762447370481</v>
      </c>
      <c r="AY1245" s="8">
        <v>2.1452288286575372</v>
      </c>
      <c r="AZ1245" s="8">
        <v>1.9367232791764835</v>
      </c>
      <c r="BA1245" s="8">
        <v>-0.15750522806605338</v>
      </c>
      <c r="BB1245" s="8">
        <v>0.94139119405076321</v>
      </c>
      <c r="BC1245" s="8">
        <v>2.6527973172323569</v>
      </c>
      <c r="BD1245" s="8">
        <v>2.1412392060022585</v>
      </c>
      <c r="BE1245" s="8">
        <v>1.8709837497580513</v>
      </c>
      <c r="BF1245" s="8">
        <v>1.7869572732971672</v>
      </c>
      <c r="BG1245" s="8">
        <v>-5.9775701706453184</v>
      </c>
      <c r="BH1245" s="8">
        <v>-16.433607989549106</v>
      </c>
      <c r="BI1245" s="8">
        <v>-18.96522978899921</v>
      </c>
      <c r="BJ1245" s="8">
        <v>-18.951523018001016</v>
      </c>
      <c r="BK1245" s="8">
        <v>-50</v>
      </c>
      <c r="BL1245" s="8">
        <v>-15.46218576802916</v>
      </c>
      <c r="BM1245" s="8">
        <v>-20.965019455870635</v>
      </c>
      <c r="BN1245" s="8">
        <v>147.65258339942349</v>
      </c>
      <c r="BO1245" s="8">
        <v>162.22039235746328</v>
      </c>
      <c r="BP1245" s="8">
        <v>165.74755851420014</v>
      </c>
      <c r="BQ1245" s="8">
        <v>165.72846164167618</v>
      </c>
      <c r="BR1245" s="8">
        <v>229.78700898088056</v>
      </c>
      <c r="BS1245" s="8">
        <v>160.86696445429405</v>
      </c>
      <c r="BT1245" s="7" t="s">
        <v>243</v>
      </c>
      <c r="BU1245" s="7" t="s">
        <v>244</v>
      </c>
      <c r="BV1245" s="7">
        <v>9.8333330154418945</v>
      </c>
      <c r="BW1245" s="7" t="s">
        <v>213</v>
      </c>
      <c r="BX1245" s="9">
        <v>1.8500000238418579</v>
      </c>
      <c r="BY1245" s="7" t="s">
        <v>231</v>
      </c>
      <c r="BZ1245" s="7" t="s">
        <v>214</v>
      </c>
      <c r="CA1245" s="25">
        <v>0</v>
      </c>
      <c r="CB1245" s="25">
        <v>0</v>
      </c>
      <c r="CC1245" s="25">
        <v>0</v>
      </c>
    </row>
    <row r="1246" spans="1:81" x14ac:dyDescent="0.25">
      <c r="A1246" s="7">
        <v>513</v>
      </c>
      <c r="B1246" s="7">
        <v>44657</v>
      </c>
      <c r="C1246" s="7" t="s">
        <v>3331</v>
      </c>
      <c r="D1246" s="7" t="s">
        <v>20695</v>
      </c>
      <c r="E1246" s="7" t="s">
        <v>20695</v>
      </c>
      <c r="F1246" s="7" t="s">
        <v>360</v>
      </c>
      <c r="G1246" s="7">
        <v>1</v>
      </c>
      <c r="H1246" s="7" t="s">
        <v>312</v>
      </c>
      <c r="I1246" s="8">
        <v>17.5</v>
      </c>
      <c r="J1246" s="7" t="s">
        <v>214</v>
      </c>
      <c r="K1246" s="8">
        <v>2108.72900390625</v>
      </c>
      <c r="L1246" s="8">
        <v>1.4757000207901001</v>
      </c>
      <c r="M1246" s="7" t="s">
        <v>349</v>
      </c>
      <c r="N1246" s="7" t="s">
        <v>231</v>
      </c>
      <c r="O1246" s="7" t="s">
        <v>214</v>
      </c>
      <c r="P1246" s="7" t="s">
        <v>469</v>
      </c>
      <c r="Q1246" s="7" t="s">
        <v>20696</v>
      </c>
      <c r="R1246" s="7" t="s">
        <v>242</v>
      </c>
      <c r="T1246" s="8">
        <v>7.0013277232646942E-2</v>
      </c>
      <c r="U1246" s="8">
        <v>3.761059045791626E-2</v>
      </c>
      <c r="V1246" s="8">
        <v>9.0817958116531372E-2</v>
      </c>
      <c r="W1246" s="8">
        <v>5.6162398308515549E-2</v>
      </c>
      <c r="X1246" s="8">
        <v>-3.603387251496315E-2</v>
      </c>
      <c r="Y1246" s="8">
        <v>-2.6476789265871048E-2</v>
      </c>
      <c r="Z1246" s="8">
        <v>-8.5864728316664696E-3</v>
      </c>
      <c r="AA1246" s="8">
        <v>0.22759954631328583</v>
      </c>
      <c r="AB1246" s="8">
        <v>0.27951613068580627</v>
      </c>
      <c r="AC1246" s="8">
        <v>0.31067180633544922</v>
      </c>
      <c r="AD1246" s="8">
        <v>0.36504667997360229</v>
      </c>
      <c r="AE1246" s="8">
        <v>0.19568498432636261</v>
      </c>
      <c r="AF1246" s="8">
        <v>0.12733343243598938</v>
      </c>
      <c r="AG1246" s="8">
        <v>4.2726524174213409E-2</v>
      </c>
      <c r="AH1246" s="8">
        <v>0.47820067405700684</v>
      </c>
      <c r="AI1246" s="8">
        <v>0.40001726150512695</v>
      </c>
      <c r="AJ1246" s="8">
        <v>0.32632243633270264</v>
      </c>
      <c r="AK1246" s="8">
        <v>0.68191069364547729</v>
      </c>
      <c r="AL1246" s="8">
        <v>0.23427781462669373</v>
      </c>
      <c r="AM1246" s="8">
        <v>9.9999997473787516E-5</v>
      </c>
      <c r="AN1246" s="8">
        <v>9.9999997473787516E-5</v>
      </c>
      <c r="AO1246" s="8">
        <v>9.9999997473787516E-5</v>
      </c>
      <c r="AP1246" s="8">
        <v>0.73089873790740967</v>
      </c>
      <c r="AQ1246" s="8"/>
      <c r="AR1246" s="8"/>
      <c r="AS1246" s="8">
        <v>1.438904134588963</v>
      </c>
      <c r="AT1246" s="8">
        <v>0.70019628568286474</v>
      </c>
      <c r="AU1246" s="8">
        <v>-0.8560407519522677</v>
      </c>
      <c r="AV1246" s="8">
        <v>6.3953186137893733E-2</v>
      </c>
      <c r="AW1246" s="8">
        <v>1.7379343799147078</v>
      </c>
      <c r="AX1246" s="8">
        <v>0.95692897248753528</v>
      </c>
      <c r="AY1246" s="8">
        <v>-0.93029885128801226</v>
      </c>
      <c r="AZ1246" s="8">
        <v>-3.336222359167542E-2</v>
      </c>
      <c r="BA1246" s="8">
        <v>-0.53619756912548211</v>
      </c>
      <c r="BB1246" s="8">
        <v>0.2813749169927775</v>
      </c>
      <c r="BC1246" s="8">
        <v>-1.1503999830704899</v>
      </c>
      <c r="BD1246" s="8">
        <v>-0.26819031719962633</v>
      </c>
      <c r="BE1246" s="8">
        <v>-4.9349773488763495E-2</v>
      </c>
      <c r="BF1246" s="8">
        <v>0.28348347008496155</v>
      </c>
      <c r="BG1246" s="8">
        <v>71.361290103751799</v>
      </c>
      <c r="BH1246" s="8">
        <v>-50</v>
      </c>
      <c r="BI1246" s="8">
        <v>59.245250096823554</v>
      </c>
      <c r="BJ1246" s="8">
        <v>-50</v>
      </c>
      <c r="BK1246" s="8">
        <v>-50</v>
      </c>
      <c r="BL1246" s="8">
        <v>-50</v>
      </c>
      <c r="BM1246" s="8">
        <v>-11.565576633237441</v>
      </c>
      <c r="BN1246" s="8">
        <v>603.91278192675531</v>
      </c>
      <c r="BO1246" s="8">
        <v>5043.3615826936966</v>
      </c>
      <c r="BP1246" s="8">
        <v>859.40723167773592</v>
      </c>
      <c r="BQ1246" s="8">
        <v>6188.0226684910822</v>
      </c>
      <c r="BR1246" s="8">
        <v>3522.4350899853835</v>
      </c>
      <c r="BS1246" s="8">
        <v>10122.278171744449</v>
      </c>
      <c r="BT1246" s="7" t="s">
        <v>399</v>
      </c>
      <c r="BU1246" s="7" t="s">
        <v>400</v>
      </c>
      <c r="BV1246" s="7">
        <v>17.5</v>
      </c>
      <c r="BW1246" s="7" t="s">
        <v>312</v>
      </c>
      <c r="BX1246" s="9">
        <v>1.9249999523162842</v>
      </c>
      <c r="BY1246" s="7" t="s">
        <v>231</v>
      </c>
      <c r="BZ1246" s="7" t="s">
        <v>214</v>
      </c>
      <c r="CA1246" s="25">
        <v>0</v>
      </c>
      <c r="CB1246" s="25">
        <v>0</v>
      </c>
      <c r="CC1246" s="25">
        <v>0</v>
      </c>
    </row>
    <row r="1247" spans="1:81" x14ac:dyDescent="0.25">
      <c r="A1247" s="7">
        <v>513</v>
      </c>
      <c r="B1247" s="7">
        <v>44657</v>
      </c>
      <c r="C1247" s="7" t="s">
        <v>16898</v>
      </c>
      <c r="D1247" s="7" t="s">
        <v>16898</v>
      </c>
      <c r="E1247" s="7" t="s">
        <v>16898</v>
      </c>
      <c r="F1247" s="7" t="s">
        <v>212</v>
      </c>
      <c r="G1247" s="7">
        <v>1</v>
      </c>
      <c r="H1247" s="7" t="s">
        <v>238</v>
      </c>
      <c r="I1247" s="8">
        <v>13.5</v>
      </c>
      <c r="J1247" s="7" t="s">
        <v>214</v>
      </c>
      <c r="K1247" s="8">
        <v>231.37669372558594</v>
      </c>
      <c r="L1247" s="8">
        <v>4.2326998710632324</v>
      </c>
      <c r="M1247" s="7" t="s">
        <v>289</v>
      </c>
      <c r="N1247" s="7" t="s">
        <v>231</v>
      </c>
      <c r="O1247" s="7" t="s">
        <v>290</v>
      </c>
      <c r="P1247" s="7" t="s">
        <v>936</v>
      </c>
      <c r="Q1247" s="7" t="s">
        <v>16899</v>
      </c>
      <c r="R1247" s="7" t="s">
        <v>291</v>
      </c>
      <c r="T1247" s="8">
        <v>0.91874217987060547</v>
      </c>
      <c r="U1247" s="8">
        <v>0.86632823944091797</v>
      </c>
      <c r="V1247" s="8">
        <v>0.90516167879104614</v>
      </c>
      <c r="W1247" s="8">
        <v>0.73776978254318237</v>
      </c>
      <c r="X1247" s="8">
        <v>0.54979562759399414</v>
      </c>
      <c r="Y1247" s="8">
        <v>0.88455778360366821</v>
      </c>
      <c r="Z1247" s="8">
        <v>0.78992223739624023</v>
      </c>
      <c r="AA1247" s="8">
        <v>0.93620651960372925</v>
      </c>
      <c r="AB1247" s="8">
        <v>0.90206700563430786</v>
      </c>
      <c r="AC1247" s="8">
        <v>0.91981214284896851</v>
      </c>
      <c r="AD1247" s="8">
        <v>0.87979269027709961</v>
      </c>
      <c r="AE1247" s="8">
        <v>0.78644400835037231</v>
      </c>
      <c r="AF1247" s="8">
        <v>0.889964759349823</v>
      </c>
      <c r="AG1247" s="8">
        <v>0.82945448160171509</v>
      </c>
      <c r="AH1247" s="8">
        <v>7.8849807381629944E-2</v>
      </c>
      <c r="AI1247" s="8">
        <v>0.86553061008453369</v>
      </c>
      <c r="AJ1247" s="8">
        <v>1.2393949031829834</v>
      </c>
      <c r="AK1247" s="8">
        <v>1.1206561326980591</v>
      </c>
      <c r="AL1247" s="8">
        <v>0.50745415687561035</v>
      </c>
      <c r="AM1247" s="8">
        <v>0.26224067807197571</v>
      </c>
      <c r="AN1247" s="8">
        <v>0.75459855794906616</v>
      </c>
      <c r="AO1247" s="8">
        <v>0.32132557034492493</v>
      </c>
      <c r="AP1247" s="8">
        <v>-0.26517051458358765</v>
      </c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7">
        <v>-16.705896306504986</v>
      </c>
      <c r="BH1247" s="7">
        <v>-1.7763573271954758</v>
      </c>
      <c r="BI1247" s="7">
        <v>-6.0068502482777459</v>
      </c>
      <c r="BJ1247" s="7">
        <v>9.06021856962799</v>
      </c>
      <c r="BK1247" s="7">
        <v>2.5071480523093017</v>
      </c>
      <c r="BL1247" s="7">
        <v>32.265914294897613</v>
      </c>
      <c r="BM1247" s="7">
        <v>3.2240295058094497</v>
      </c>
      <c r="BN1247" s="7">
        <v>270.03024425680195</v>
      </c>
      <c r="BO1247" s="7">
        <v>235.48677057800302</v>
      </c>
      <c r="BP1247" s="7">
        <v>245.27514522709814</v>
      </c>
      <c r="BQ1247" s="7">
        <v>210.41345955486912</v>
      </c>
      <c r="BR1247" s="7">
        <v>225.57573745534725</v>
      </c>
      <c r="BS1247" s="7">
        <v>156.72088802972064</v>
      </c>
      <c r="BT1247" s="7" t="s">
        <v>476</v>
      </c>
      <c r="BU1247" s="7" t="s">
        <v>477</v>
      </c>
      <c r="BV1247" s="7">
        <v>14</v>
      </c>
      <c r="BW1247" s="7" t="s">
        <v>287</v>
      </c>
      <c r="BX1247" s="9">
        <v>1.9750000238418579</v>
      </c>
      <c r="BY1247" s="7" t="s">
        <v>231</v>
      </c>
      <c r="BZ1247" s="7" t="s">
        <v>214</v>
      </c>
      <c r="CA1247" s="25">
        <v>0</v>
      </c>
      <c r="CB1247" s="25">
        <v>0</v>
      </c>
      <c r="CC1247" s="25">
        <v>0</v>
      </c>
    </row>
    <row r="1248" spans="1:81" x14ac:dyDescent="0.25">
      <c r="A1248" s="7">
        <v>513</v>
      </c>
      <c r="B1248" s="7">
        <v>44657</v>
      </c>
      <c r="C1248" s="7" t="s">
        <v>3332</v>
      </c>
      <c r="D1248" s="7" t="s">
        <v>3332</v>
      </c>
      <c r="E1248" s="7" t="s">
        <v>214</v>
      </c>
      <c r="F1248" s="7" t="s">
        <v>212</v>
      </c>
      <c r="H1248" s="7" t="s">
        <v>224</v>
      </c>
      <c r="I1248" s="8">
        <v>24.5</v>
      </c>
      <c r="J1248" s="7" t="s">
        <v>214</v>
      </c>
      <c r="K1248" s="8">
        <v>194.40969848632813</v>
      </c>
      <c r="L1248" s="8">
        <v>1.5988999605178833</v>
      </c>
      <c r="M1248" s="7" t="s">
        <v>349</v>
      </c>
      <c r="N1248" s="7" t="s">
        <v>214</v>
      </c>
      <c r="O1248" s="7" t="s">
        <v>214</v>
      </c>
      <c r="P1248" s="7" t="s">
        <v>217</v>
      </c>
      <c r="Q1248" s="7" t="s">
        <v>3333</v>
      </c>
      <c r="R1248" s="7" t="s">
        <v>242</v>
      </c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>
        <v>0.37219794708346093</v>
      </c>
      <c r="AT1248" s="8">
        <v>1.8942115273932829</v>
      </c>
      <c r="AU1248" s="8">
        <v>-0.20201409002484613</v>
      </c>
      <c r="AV1248" s="8">
        <v>1.3287536013249235</v>
      </c>
      <c r="AW1248" s="8">
        <v>1.3327162742204393</v>
      </c>
      <c r="AX1248" s="8">
        <v>1.8251853531734687</v>
      </c>
      <c r="AY1248" s="8">
        <v>0.46983556364710122</v>
      </c>
      <c r="AZ1248" s="8">
        <v>1.1049501393445633</v>
      </c>
      <c r="BA1248" s="8">
        <v>-0.44350442177529825</v>
      </c>
      <c r="BB1248" s="8">
        <v>0.25403335868106636</v>
      </c>
      <c r="BC1248" s="8">
        <v>0.10283405833376325</v>
      </c>
      <c r="BD1248" s="8">
        <v>0.71866721241095288</v>
      </c>
      <c r="BE1248" s="8">
        <v>0.27201088858076999</v>
      </c>
      <c r="BF1248" s="8">
        <v>1.1876335320547096</v>
      </c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7" t="s">
        <v>214</v>
      </c>
      <c r="BU1248" s="7" t="s">
        <v>214</v>
      </c>
      <c r="BV1248" s="7">
        <v>24.5</v>
      </c>
      <c r="BW1248" s="7" t="s">
        <v>224</v>
      </c>
      <c r="BX1248" s="9">
        <v>0</v>
      </c>
      <c r="BY1248" s="7" t="s">
        <v>214</v>
      </c>
      <c r="BZ1248" s="7" t="s">
        <v>214</v>
      </c>
      <c r="CA1248" s="25">
        <v>2</v>
      </c>
      <c r="CB1248" s="25">
        <v>6</v>
      </c>
      <c r="CC1248" s="25">
        <v>10</v>
      </c>
    </row>
    <row r="1249" spans="1:81" x14ac:dyDescent="0.25">
      <c r="A1249" s="7">
        <v>513</v>
      </c>
      <c r="B1249" s="7">
        <v>44657</v>
      </c>
      <c r="C1249" s="7" t="s">
        <v>3336</v>
      </c>
      <c r="D1249" s="7" t="s">
        <v>3337</v>
      </c>
      <c r="E1249" s="7" t="s">
        <v>3337</v>
      </c>
      <c r="F1249" s="7" t="s">
        <v>237</v>
      </c>
      <c r="G1249" s="7">
        <v>2</v>
      </c>
      <c r="H1249" s="7" t="s">
        <v>354</v>
      </c>
      <c r="I1249" s="8">
        <v>7.5</v>
      </c>
      <c r="J1249" s="7" t="s">
        <v>214</v>
      </c>
      <c r="K1249" s="8">
        <v>75.2716064453125</v>
      </c>
      <c r="L1249" s="8">
        <v>4.066774845123291</v>
      </c>
      <c r="M1249" s="7" t="s">
        <v>349</v>
      </c>
      <c r="N1249" s="7" t="s">
        <v>231</v>
      </c>
      <c r="O1249" s="7" t="s">
        <v>350</v>
      </c>
      <c r="P1249" s="7" t="s">
        <v>217</v>
      </c>
      <c r="Q1249" s="7" t="s">
        <v>3338</v>
      </c>
      <c r="R1249" s="7" t="s">
        <v>242</v>
      </c>
      <c r="T1249" s="8">
        <v>0.71223211288452148</v>
      </c>
      <c r="U1249" s="8">
        <v>0.74181544780731201</v>
      </c>
      <c r="V1249" s="8">
        <v>0.72129487991333008</v>
      </c>
      <c r="W1249" s="8">
        <v>0.58032107353210449</v>
      </c>
      <c r="X1249" s="8">
        <v>0.38545745611190796</v>
      </c>
      <c r="Y1249" s="8">
        <v>0.67151796817779541</v>
      </c>
      <c r="Z1249" s="8">
        <v>0.49534761905670166</v>
      </c>
      <c r="AA1249" s="8">
        <v>0.84788262844085693</v>
      </c>
      <c r="AB1249" s="8">
        <v>0.8790123462677002</v>
      </c>
      <c r="AC1249" s="8">
        <v>0.80536389350891113</v>
      </c>
      <c r="AD1249" s="8">
        <v>0.49569624662399292</v>
      </c>
      <c r="AE1249" s="8">
        <v>0.80596977472305298</v>
      </c>
      <c r="AF1249" s="8">
        <v>0.91643995046615601</v>
      </c>
      <c r="AG1249" s="8">
        <v>0.85097765922546387</v>
      </c>
      <c r="AH1249" s="8">
        <v>1.3108468614518642E-2</v>
      </c>
      <c r="AI1249" s="8">
        <v>0.11154796928167343</v>
      </c>
      <c r="AJ1249" s="8">
        <v>0.17643082141876221</v>
      </c>
      <c r="AK1249" s="8">
        <v>0.14846032857894897</v>
      </c>
      <c r="AL1249" s="8">
        <v>6.6358365118503571E-2</v>
      </c>
      <c r="AM1249" s="8">
        <v>3.0565151944756508E-2</v>
      </c>
      <c r="AN1249" s="8">
        <v>9.5235474407672882E-2</v>
      </c>
      <c r="AO1249" s="8">
        <v>3.3498268574476242E-2</v>
      </c>
      <c r="AP1249" s="8">
        <v>-0.70807218551635742</v>
      </c>
      <c r="AQ1249" s="8"/>
      <c r="AR1249" s="8"/>
      <c r="AS1249" s="8">
        <v>-1.0129945878016018</v>
      </c>
      <c r="AT1249" s="8">
        <v>-0.53090499091487042</v>
      </c>
      <c r="AU1249" s="8">
        <v>-1.3670614758247883</v>
      </c>
      <c r="AV1249" s="8">
        <v>-1.2263455412486406</v>
      </c>
      <c r="AW1249" s="8">
        <v>-1.8849723465684061</v>
      </c>
      <c r="AX1249" s="8">
        <v>-2.0399790620473297</v>
      </c>
      <c r="AY1249" s="8">
        <v>-1.7208338984757576</v>
      </c>
      <c r="AZ1249" s="8">
        <v>-2.4367364312299622</v>
      </c>
      <c r="BA1249" s="8">
        <v>-1.4019611954393116</v>
      </c>
      <c r="BB1249" s="8">
        <v>-2.2862819266181638</v>
      </c>
      <c r="BC1249" s="8">
        <v>-0.39121656505575431</v>
      </c>
      <c r="BD1249" s="8">
        <v>-0.59679916254071241</v>
      </c>
      <c r="BE1249" s="8">
        <v>-1.29650667819427</v>
      </c>
      <c r="BF1249" s="8">
        <v>-1.5195078524332797</v>
      </c>
      <c r="BG1249" s="7">
        <v>-7.2601761551022408</v>
      </c>
      <c r="BH1249" s="7">
        <v>-18.437133075269411</v>
      </c>
      <c r="BI1249" s="7">
        <v>-8.7661428875992549</v>
      </c>
      <c r="BJ1249" s="7">
        <v>-22.916237894016206</v>
      </c>
      <c r="BK1249" s="7">
        <v>5.2421174736107679</v>
      </c>
      <c r="BL1249" s="7">
        <v>-2.0891033349396158</v>
      </c>
      <c r="BM1249" s="7">
        <v>-9.0377793122193246</v>
      </c>
      <c r="BN1249" s="7">
        <v>80.736457668017479</v>
      </c>
      <c r="BO1249" s="7">
        <v>89.149532693527831</v>
      </c>
      <c r="BP1249" s="7">
        <v>81.870023020099964</v>
      </c>
      <c r="BQ1249" s="7">
        <v>92.521026844967949</v>
      </c>
      <c r="BR1249" s="7">
        <v>71.325780411175245</v>
      </c>
      <c r="BS1249" s="7">
        <v>76.844108085824146</v>
      </c>
      <c r="BT1249" s="7" t="s">
        <v>399</v>
      </c>
      <c r="BU1249" s="7" t="s">
        <v>400</v>
      </c>
      <c r="BV1249" s="7">
        <v>6.5</v>
      </c>
      <c r="BW1249" s="7" t="s">
        <v>402</v>
      </c>
      <c r="BX1249" s="9">
        <v>1.5</v>
      </c>
      <c r="BY1249" s="7" t="s">
        <v>231</v>
      </c>
      <c r="BZ1249" s="7" t="s">
        <v>214</v>
      </c>
      <c r="CA1249" s="25">
        <v>0</v>
      </c>
      <c r="CB1249" s="25">
        <v>0</v>
      </c>
      <c r="CC1249" s="25">
        <v>0</v>
      </c>
    </row>
    <row r="1250" spans="1:81" x14ac:dyDescent="0.25">
      <c r="A1250" s="7">
        <v>513</v>
      </c>
      <c r="B1250" s="7">
        <v>44657</v>
      </c>
      <c r="C1250" s="7" t="s">
        <v>3339</v>
      </c>
      <c r="D1250" s="7" t="s">
        <v>3340</v>
      </c>
      <c r="E1250" s="7" t="s">
        <v>3340</v>
      </c>
      <c r="F1250" s="7" t="s">
        <v>446</v>
      </c>
      <c r="G1250" s="7">
        <v>3</v>
      </c>
      <c r="H1250" s="7" t="s">
        <v>345</v>
      </c>
      <c r="I1250" s="8">
        <v>10.5</v>
      </c>
      <c r="J1250" s="7" t="s">
        <v>379</v>
      </c>
      <c r="K1250" s="8">
        <v>142.46510314941406</v>
      </c>
      <c r="L1250" s="8">
        <v>5.7371864318847656</v>
      </c>
      <c r="M1250" s="7" t="s">
        <v>289</v>
      </c>
      <c r="N1250" s="7" t="s">
        <v>231</v>
      </c>
      <c r="O1250" s="7" t="s">
        <v>374</v>
      </c>
      <c r="P1250" s="7" t="s">
        <v>269</v>
      </c>
      <c r="Q1250" s="7" t="s">
        <v>3341</v>
      </c>
      <c r="R1250" s="7" t="s">
        <v>291</v>
      </c>
      <c r="T1250" s="8">
        <v>0.87843191623687744</v>
      </c>
      <c r="U1250" s="8">
        <v>0.85091954469680786</v>
      </c>
      <c r="V1250" s="8">
        <v>0.8782658576965332</v>
      </c>
      <c r="W1250" s="8">
        <v>0.71782213449478149</v>
      </c>
      <c r="X1250" s="8">
        <v>0.5158545970916748</v>
      </c>
      <c r="Y1250" s="8">
        <v>0.87210917472839355</v>
      </c>
      <c r="Z1250" s="8">
        <v>0.75281959772109985</v>
      </c>
      <c r="AA1250" s="8">
        <v>0.93654704093933105</v>
      </c>
      <c r="AB1250" s="8">
        <v>0.95242977142333984</v>
      </c>
      <c r="AC1250" s="8">
        <v>0.93269246816635132</v>
      </c>
      <c r="AD1250" s="8">
        <v>0.74902164936065674</v>
      </c>
      <c r="AE1250" s="8">
        <v>0.81865423917770386</v>
      </c>
      <c r="AF1250" s="8">
        <v>0.95718729496002197</v>
      </c>
      <c r="AG1250" s="8">
        <v>0.88941264152526855</v>
      </c>
      <c r="AH1250" s="8">
        <v>6.4993821084499359E-2</v>
      </c>
      <c r="AI1250" s="8">
        <v>0.68213182687759399</v>
      </c>
      <c r="AJ1250" s="8">
        <v>1.0034302473068237</v>
      </c>
      <c r="AK1250" s="8">
        <v>0.89627993106842041</v>
      </c>
      <c r="AL1250" s="8">
        <v>0.40697172284126282</v>
      </c>
      <c r="AM1250" s="8">
        <v>0.20281378924846649</v>
      </c>
      <c r="AN1250" s="8">
        <v>0.61324220895767212</v>
      </c>
      <c r="AO1250" s="8">
        <v>0.25241971015930176</v>
      </c>
      <c r="AP1250" s="8">
        <v>0.32698869705200195</v>
      </c>
      <c r="AQ1250" s="8"/>
      <c r="AR1250" s="8"/>
      <c r="AS1250" s="8">
        <v>3.2000509380046358</v>
      </c>
      <c r="AT1250" s="8">
        <v>2.914448434888163</v>
      </c>
      <c r="AU1250" s="8">
        <v>2.6416718319190338</v>
      </c>
      <c r="AV1250" s="8">
        <v>2.7302114705437974</v>
      </c>
      <c r="AW1250" s="8">
        <v>3.8894586017598556</v>
      </c>
      <c r="AX1250" s="8">
        <v>3.2983672734587954</v>
      </c>
      <c r="AY1250" s="8">
        <v>4.0693152220828406</v>
      </c>
      <c r="AZ1250" s="8">
        <v>3.2340482881343</v>
      </c>
      <c r="BA1250" s="8">
        <v>3.78401079725371</v>
      </c>
      <c r="BB1250" s="8">
        <v>2.9201998343025211</v>
      </c>
      <c r="BC1250" s="8">
        <v>2.5522893491742553</v>
      </c>
      <c r="BD1250" s="8">
        <v>2.0402116788426663</v>
      </c>
      <c r="BE1250" s="8">
        <v>3.3561327900323885</v>
      </c>
      <c r="BF1250" s="8">
        <v>2.8562478300283733</v>
      </c>
      <c r="BG1250" s="7">
        <v>-3.6412287187051846</v>
      </c>
      <c r="BH1250" s="7">
        <v>-12.632084220046607</v>
      </c>
      <c r="BI1250" s="7">
        <v>6.1454428579865752</v>
      </c>
      <c r="BJ1250" s="7">
        <v>7.8103425269209321</v>
      </c>
      <c r="BK1250" s="7">
        <v>3.1009504133849073</v>
      </c>
      <c r="BL1250" s="7">
        <v>9.6444686580847296</v>
      </c>
      <c r="BM1250" s="7">
        <v>1.7379819196042245</v>
      </c>
      <c r="BN1250" s="7">
        <v>147.65258339942349</v>
      </c>
      <c r="BO1250" s="7">
        <v>160.46141496342432</v>
      </c>
      <c r="BP1250" s="7">
        <v>133.70999164279519</v>
      </c>
      <c r="BQ1250" s="7">
        <v>131.3380906121136</v>
      </c>
      <c r="BR1250" s="7">
        <v>138.04733094437307</v>
      </c>
      <c r="BS1250" s="7">
        <v>128.72510092746074</v>
      </c>
      <c r="BT1250" s="7" t="s">
        <v>1114</v>
      </c>
      <c r="BU1250" s="7" t="s">
        <v>1115</v>
      </c>
      <c r="BV1250" s="7">
        <v>10.5</v>
      </c>
      <c r="BW1250" s="7" t="s">
        <v>345</v>
      </c>
      <c r="BX1250" s="9">
        <v>1.6000000238418579</v>
      </c>
      <c r="BY1250" s="7" t="s">
        <v>231</v>
      </c>
      <c r="BZ1250" s="7" t="s">
        <v>214</v>
      </c>
      <c r="CA1250" s="25">
        <v>0</v>
      </c>
      <c r="CB1250" s="25">
        <v>0</v>
      </c>
      <c r="CC1250" s="25">
        <v>0</v>
      </c>
    </row>
    <row r="1251" spans="1:81" x14ac:dyDescent="0.25">
      <c r="A1251" s="7">
        <v>513</v>
      </c>
      <c r="B1251" s="7">
        <v>44657</v>
      </c>
      <c r="C1251" s="7" t="s">
        <v>3342</v>
      </c>
      <c r="D1251" s="7" t="s">
        <v>3343</v>
      </c>
      <c r="E1251" s="7" t="s">
        <v>3343</v>
      </c>
      <c r="F1251" s="7" t="s">
        <v>212</v>
      </c>
      <c r="H1251" s="7" t="s">
        <v>224</v>
      </c>
      <c r="I1251" s="8">
        <v>24.5</v>
      </c>
      <c r="J1251" s="7" t="s">
        <v>214</v>
      </c>
      <c r="K1251" s="8">
        <v>473.00579833984375</v>
      </c>
      <c r="L1251" s="8">
        <v>0.83499997854232788</v>
      </c>
      <c r="M1251" s="7" t="s">
        <v>239</v>
      </c>
      <c r="N1251" s="7" t="s">
        <v>214</v>
      </c>
      <c r="O1251" s="7" t="s">
        <v>283</v>
      </c>
      <c r="P1251" s="7" t="s">
        <v>249</v>
      </c>
      <c r="Q1251" s="7" t="s">
        <v>3344</v>
      </c>
      <c r="R1251" s="7" t="s">
        <v>242</v>
      </c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>
        <v>0.68123326940071094</v>
      </c>
      <c r="AT1251" s="8">
        <v>2.1857229321994263</v>
      </c>
      <c r="AU1251" s="8">
        <v>6.0429391493404053E-2</v>
      </c>
      <c r="AV1251" s="8">
        <v>1.5242823037491016</v>
      </c>
      <c r="AW1251" s="8">
        <v>1.4899246435342661</v>
      </c>
      <c r="AX1251" s="8">
        <v>1.9255395918332965</v>
      </c>
      <c r="AY1251" s="8">
        <v>0.82256559648018956</v>
      </c>
      <c r="AZ1251" s="8">
        <v>1.3771761060488767</v>
      </c>
      <c r="BA1251" s="8">
        <v>1.5999240013476723</v>
      </c>
      <c r="BB1251" s="8">
        <v>1.3654187520798051</v>
      </c>
      <c r="BC1251" s="8">
        <v>0.55058672141980158</v>
      </c>
      <c r="BD1251" s="8">
        <v>0.65473564212948587</v>
      </c>
      <c r="BE1251" s="8">
        <v>0.86744393727934066</v>
      </c>
      <c r="BF1251" s="8">
        <v>1.5054792213399988</v>
      </c>
      <c r="BT1251" s="7" t="s">
        <v>352</v>
      </c>
      <c r="BU1251" s="7" t="s">
        <v>353</v>
      </c>
      <c r="BV1251" s="7">
        <v>16.5</v>
      </c>
      <c r="BW1251" s="7" t="s">
        <v>430</v>
      </c>
      <c r="BX1251" s="9">
        <v>0</v>
      </c>
      <c r="BY1251" s="7" t="s">
        <v>214</v>
      </c>
      <c r="BZ1251" s="7" t="s">
        <v>214</v>
      </c>
      <c r="CA1251" s="25">
        <v>0</v>
      </c>
      <c r="CB1251" s="25">
        <v>0</v>
      </c>
      <c r="CC1251" s="25">
        <v>0</v>
      </c>
    </row>
    <row r="1252" spans="1:81" x14ac:dyDescent="0.25">
      <c r="A1252" s="7">
        <v>513</v>
      </c>
      <c r="B1252" s="7">
        <v>44657</v>
      </c>
      <c r="C1252" s="7" t="s">
        <v>3345</v>
      </c>
      <c r="D1252" s="7" t="s">
        <v>3345</v>
      </c>
      <c r="E1252" s="7" t="s">
        <v>3345</v>
      </c>
      <c r="F1252" s="7" t="s">
        <v>266</v>
      </c>
      <c r="H1252" s="7" t="s">
        <v>224</v>
      </c>
      <c r="I1252" s="8">
        <v>24.5</v>
      </c>
      <c r="J1252" s="7" t="s">
        <v>214</v>
      </c>
      <c r="K1252" s="8">
        <v>101.78437805175781</v>
      </c>
      <c r="L1252" s="8">
        <v>2.4475934505462646</v>
      </c>
      <c r="M1252" s="7" t="s">
        <v>349</v>
      </c>
      <c r="N1252" s="7" t="s">
        <v>214</v>
      </c>
      <c r="O1252" s="7" t="s">
        <v>268</v>
      </c>
      <c r="P1252" s="7" t="s">
        <v>410</v>
      </c>
      <c r="Q1252" s="7" t="s">
        <v>3346</v>
      </c>
      <c r="R1252" s="7" t="s">
        <v>242</v>
      </c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>
        <v>0.15621878636453013</v>
      </c>
      <c r="AT1252" s="8">
        <v>1.5422869896493292</v>
      </c>
      <c r="AU1252" s="8">
        <v>1.5525503978724693</v>
      </c>
      <c r="AV1252" s="8">
        <v>1.4150965502946085</v>
      </c>
      <c r="AW1252" s="8">
        <v>1.2404012101586093</v>
      </c>
      <c r="AX1252" s="8">
        <v>1.8073090301585411</v>
      </c>
      <c r="AY1252" s="8">
        <v>-0.57722832062808227</v>
      </c>
      <c r="AZ1252" s="8">
        <v>8.6872181583469418E-2</v>
      </c>
      <c r="BA1252" s="8">
        <v>-0.44486232518610502</v>
      </c>
      <c r="BB1252" s="8">
        <v>0.25283732356097788</v>
      </c>
      <c r="BC1252" s="8">
        <v>-0.55881862801443127</v>
      </c>
      <c r="BD1252" s="8">
        <v>-8.9996441729350805E-3</v>
      </c>
      <c r="BE1252" s="8">
        <v>0.22804352009449835</v>
      </c>
      <c r="BF1252" s="8">
        <v>0.84923373851233197</v>
      </c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7" t="s">
        <v>352</v>
      </c>
      <c r="BU1252" s="7" t="s">
        <v>353</v>
      </c>
      <c r="BV1252" s="7">
        <v>12.5</v>
      </c>
      <c r="BW1252" s="7" t="s">
        <v>245</v>
      </c>
      <c r="BX1252" s="9">
        <v>0</v>
      </c>
      <c r="BY1252" s="7" t="s">
        <v>214</v>
      </c>
      <c r="BZ1252" s="7" t="s">
        <v>214</v>
      </c>
      <c r="CA1252" s="25">
        <v>0</v>
      </c>
      <c r="CB1252" s="25">
        <v>0</v>
      </c>
      <c r="CC1252" s="25">
        <v>0</v>
      </c>
    </row>
    <row r="1253" spans="1:81" x14ac:dyDescent="0.25">
      <c r="A1253" s="7">
        <v>513</v>
      </c>
      <c r="B1253" s="7">
        <v>44657</v>
      </c>
      <c r="C1253" s="7" t="s">
        <v>3347</v>
      </c>
      <c r="D1253" s="7" t="s">
        <v>3348</v>
      </c>
      <c r="E1253" s="7" t="s">
        <v>3349</v>
      </c>
      <c r="F1253" s="7" t="s">
        <v>212</v>
      </c>
      <c r="G1253" s="7">
        <v>2</v>
      </c>
      <c r="H1253" s="7" t="s">
        <v>299</v>
      </c>
      <c r="I1253" s="8">
        <v>20.5</v>
      </c>
      <c r="J1253" s="7" t="s">
        <v>214</v>
      </c>
      <c r="K1253" s="8">
        <v>738.0526123046875</v>
      </c>
      <c r="L1253" s="8">
        <v>1.7731512784957886</v>
      </c>
      <c r="M1253" s="7" t="s">
        <v>282</v>
      </c>
      <c r="N1253" s="7" t="s">
        <v>231</v>
      </c>
      <c r="O1253" s="7" t="s">
        <v>301</v>
      </c>
      <c r="P1253" s="7" t="s">
        <v>249</v>
      </c>
      <c r="Q1253" s="7" t="s">
        <v>3350</v>
      </c>
      <c r="R1253" s="7" t="s">
        <v>286</v>
      </c>
      <c r="T1253" s="8">
        <v>0.44002273678779602</v>
      </c>
      <c r="U1253" s="8">
        <v>0.4805850088596344</v>
      </c>
      <c r="V1253" s="8">
        <v>0.42207801342010498</v>
      </c>
      <c r="W1253" s="8">
        <v>0.39490282535552979</v>
      </c>
      <c r="X1253" s="8">
        <v>0.12959450483322144</v>
      </c>
      <c r="Y1253" s="8">
        <v>0.30760404467582703</v>
      </c>
      <c r="Z1253" s="8">
        <v>0.23986151814460754</v>
      </c>
      <c r="AA1253" s="8">
        <v>0.61422985792160034</v>
      </c>
      <c r="AB1253" s="8">
        <v>0.60998433828353882</v>
      </c>
      <c r="AC1253" s="8">
        <v>0.64350038766860962</v>
      </c>
      <c r="AD1253" s="8">
        <v>0.83926016092300415</v>
      </c>
      <c r="AE1253" s="8">
        <v>0.23933732509613037</v>
      </c>
      <c r="AF1253" s="8">
        <v>0.47365298867225647</v>
      </c>
      <c r="AG1253" s="8">
        <v>0.44085559248924255</v>
      </c>
      <c r="AH1253" s="8">
        <v>0.13833069801330566</v>
      </c>
      <c r="AI1253" s="8">
        <v>0.72724682092666626</v>
      </c>
      <c r="AJ1253" s="8">
        <v>1.2061891555786133</v>
      </c>
      <c r="AK1253" s="8">
        <v>0.9167625904083252</v>
      </c>
      <c r="AL1253" s="8">
        <v>0.47652330994606018</v>
      </c>
      <c r="AM1253" s="8">
        <v>0.10844343155622482</v>
      </c>
      <c r="AN1253" s="8">
        <v>0.46036225557327271</v>
      </c>
      <c r="AO1253" s="8">
        <v>0.17117464542388916</v>
      </c>
      <c r="AP1253" s="8">
        <v>-1.518365740776062</v>
      </c>
      <c r="AQ1253" s="8"/>
      <c r="AR1253" s="8"/>
      <c r="AS1253" s="8">
        <v>1.5614721049460933</v>
      </c>
      <c r="AT1253" s="8">
        <v>1.0495437786368571</v>
      </c>
      <c r="AU1253" s="8">
        <v>0.57394602446475274</v>
      </c>
      <c r="AV1253" s="8">
        <v>0.68417207409527736</v>
      </c>
      <c r="AW1253" s="8">
        <v>-1.7950543042669602</v>
      </c>
      <c r="AX1253" s="8">
        <v>-1.0488636223899968</v>
      </c>
      <c r="AY1253" s="8">
        <v>1.2264884321158718</v>
      </c>
      <c r="AZ1253" s="8">
        <v>0.9548471867700703</v>
      </c>
      <c r="BA1253" s="8">
        <v>-3.2918723114388496E-2</v>
      </c>
      <c r="BB1253" s="8">
        <v>0.11658263050306143</v>
      </c>
      <c r="BC1253" s="8">
        <v>-0.77458535600363465</v>
      </c>
      <c r="BD1253" s="8">
        <v>-0.46440501095666614</v>
      </c>
      <c r="BE1253" s="8">
        <v>0.12655802969028906</v>
      </c>
      <c r="BF1253" s="8">
        <v>0.21531283944310053</v>
      </c>
      <c r="BG1253" s="7">
        <v>-49.643638460413129</v>
      </c>
      <c r="BH1253" s="7">
        <v>-8.435753161881161</v>
      </c>
      <c r="BI1253" s="7">
        <v>-50</v>
      </c>
      <c r="BJ1253" s="7">
        <v>4.2331610017243628</v>
      </c>
      <c r="BK1253" s="7">
        <v>2.3005410850951393</v>
      </c>
      <c r="BL1253" s="7">
        <v>2.9031592015997005</v>
      </c>
      <c r="BM1253" s="7">
        <v>-16.440421722312511</v>
      </c>
      <c r="BN1253" s="7">
        <v>1104.4487828048611</v>
      </c>
      <c r="BO1253" s="7">
        <v>800.31290888352669</v>
      </c>
      <c r="BP1253" s="7">
        <v>1887.8282932057455</v>
      </c>
      <c r="BQ1253" s="7">
        <v>706.80965694839756</v>
      </c>
      <c r="BR1253" s="7">
        <v>721.07340872900022</v>
      </c>
      <c r="BS1253" s="7">
        <v>716.625769977917</v>
      </c>
      <c r="BT1253" s="7" t="s">
        <v>220</v>
      </c>
      <c r="BU1253" s="7" t="s">
        <v>221</v>
      </c>
      <c r="BV1253" s="7">
        <v>20.5</v>
      </c>
      <c r="BW1253" s="7" t="s">
        <v>299</v>
      </c>
      <c r="BX1253" s="9">
        <v>1.4500000476837158</v>
      </c>
      <c r="BY1253" s="7" t="s">
        <v>231</v>
      </c>
      <c r="BZ1253" s="7" t="s">
        <v>214</v>
      </c>
      <c r="CA1253" s="25">
        <v>0</v>
      </c>
      <c r="CB1253" s="25">
        <v>0</v>
      </c>
      <c r="CC1253" s="25">
        <v>0</v>
      </c>
    </row>
    <row r="1254" spans="1:81" x14ac:dyDescent="0.25">
      <c r="A1254" s="7">
        <v>513</v>
      </c>
      <c r="B1254" s="7">
        <v>44657</v>
      </c>
      <c r="C1254" s="7" t="s">
        <v>3351</v>
      </c>
      <c r="D1254" s="7" t="s">
        <v>3352</v>
      </c>
      <c r="E1254" s="7" t="s">
        <v>3349</v>
      </c>
      <c r="F1254" s="7" t="s">
        <v>212</v>
      </c>
      <c r="G1254" s="7">
        <v>3</v>
      </c>
      <c r="H1254" s="7" t="s">
        <v>436</v>
      </c>
      <c r="I1254" s="8">
        <v>18.5</v>
      </c>
      <c r="J1254" s="7" t="s">
        <v>214</v>
      </c>
      <c r="K1254" s="8">
        <v>533.14599609375</v>
      </c>
      <c r="L1254" s="8">
        <v>0.6646009087562561</v>
      </c>
      <c r="M1254" s="7" t="s">
        <v>282</v>
      </c>
      <c r="N1254" s="7" t="s">
        <v>231</v>
      </c>
      <c r="O1254" s="7" t="s">
        <v>575</v>
      </c>
      <c r="P1254" s="7" t="s">
        <v>249</v>
      </c>
      <c r="Q1254" s="7" t="s">
        <v>3350</v>
      </c>
      <c r="R1254" s="7" t="s">
        <v>286</v>
      </c>
      <c r="T1254" s="8">
        <v>0.50729286670684814</v>
      </c>
      <c r="U1254" s="8">
        <v>0.49182295799255371</v>
      </c>
      <c r="V1254" s="8">
        <v>0.49060967564582825</v>
      </c>
      <c r="W1254" s="8">
        <v>0.47363045811653137</v>
      </c>
      <c r="X1254" s="8">
        <v>0.23616749048233032</v>
      </c>
      <c r="Y1254" s="8">
        <v>0.38231396675109863</v>
      </c>
      <c r="Z1254" s="8">
        <v>0.29740846157073975</v>
      </c>
      <c r="AA1254" s="8">
        <v>0.55278319120407104</v>
      </c>
      <c r="AB1254" s="8">
        <v>0.50740021467208862</v>
      </c>
      <c r="AC1254" s="8">
        <v>0.68611574172973633</v>
      </c>
      <c r="AD1254" s="8">
        <v>0.89400398731231689</v>
      </c>
      <c r="AE1254" s="8">
        <v>0.32439687848091125</v>
      </c>
      <c r="AF1254" s="8">
        <v>0.49314871430397034</v>
      </c>
      <c r="AG1254" s="8">
        <v>0.49535930156707764</v>
      </c>
      <c r="AH1254" s="8">
        <v>0.13372988998889923</v>
      </c>
      <c r="AI1254" s="8">
        <v>0.81054180860519409</v>
      </c>
      <c r="AJ1254" s="8">
        <v>1.1933392286300659</v>
      </c>
      <c r="AK1254" s="8">
        <v>1.0301730632781982</v>
      </c>
      <c r="AL1254" s="8">
        <v>0.55251419544219971</v>
      </c>
      <c r="AM1254" s="8">
        <v>0.19104985892772675</v>
      </c>
      <c r="AN1254" s="8">
        <v>0.55314350128173828</v>
      </c>
      <c r="AO1254" s="8">
        <v>0.20518335700035095</v>
      </c>
      <c r="AP1254" s="8">
        <v>-1.0137730836868286</v>
      </c>
      <c r="AQ1254" s="8"/>
      <c r="AR1254" s="8"/>
      <c r="AS1254" s="8">
        <v>1.1216761694614652</v>
      </c>
      <c r="AT1254" s="8">
        <v>0.4011102803904486</v>
      </c>
      <c r="AU1254" s="8">
        <v>0.82015798400506823</v>
      </c>
      <c r="AV1254" s="8">
        <v>0.15926577853520393</v>
      </c>
      <c r="AW1254" s="8">
        <v>-1.6255885698465891</v>
      </c>
      <c r="AX1254" s="8">
        <v>-0.95785040649843578</v>
      </c>
      <c r="AY1254" s="8">
        <v>0.93426302444987708</v>
      </c>
      <c r="AZ1254" s="8">
        <v>0.42786330251348798</v>
      </c>
      <c r="BA1254" s="8">
        <v>0.47141616431973543</v>
      </c>
      <c r="BB1254" s="8">
        <v>0.2565931189849267</v>
      </c>
      <c r="BC1254" s="8">
        <v>0.49245273190592836</v>
      </c>
      <c r="BD1254" s="8">
        <v>0.10239510869530832</v>
      </c>
      <c r="BE1254" s="8">
        <v>0.36906291738258085</v>
      </c>
      <c r="BF1254" s="8">
        <v>6.4896197103489969E-2</v>
      </c>
      <c r="BG1254" s="8">
        <v>-38.521926439640438</v>
      </c>
      <c r="BH1254" s="8">
        <v>-5.8316536057042638</v>
      </c>
      <c r="BI1254" s="8">
        <v>-50</v>
      </c>
      <c r="BJ1254" s="8">
        <v>-11.915703226083627</v>
      </c>
      <c r="BK1254" s="8">
        <v>-12.183649282653645</v>
      </c>
      <c r="BL1254" s="8">
        <v>-11.963868962186799</v>
      </c>
      <c r="BM1254" s="8">
        <v>-21.736133586044794</v>
      </c>
      <c r="BN1254" s="8">
        <v>738.52410452487266</v>
      </c>
      <c r="BO1254" s="8">
        <v>564.23722379861908</v>
      </c>
      <c r="BP1254" s="8">
        <v>1145.4236317803027</v>
      </c>
      <c r="BQ1254" s="8">
        <v>596.67409075002865</v>
      </c>
      <c r="BR1254" s="8">
        <v>598.10263442232281</v>
      </c>
      <c r="BS1254" s="8">
        <v>596.9308844435518</v>
      </c>
      <c r="BT1254" s="7" t="s">
        <v>220</v>
      </c>
      <c r="BU1254" s="7" t="s">
        <v>221</v>
      </c>
      <c r="BV1254" s="7">
        <v>18</v>
      </c>
      <c r="BW1254" s="7" t="s">
        <v>436</v>
      </c>
      <c r="BX1254" s="9">
        <v>1.4500000476837158</v>
      </c>
      <c r="BY1254" s="7" t="s">
        <v>231</v>
      </c>
      <c r="BZ1254" s="7" t="s">
        <v>214</v>
      </c>
      <c r="CA1254" s="25">
        <v>0</v>
      </c>
      <c r="CB1254" s="25">
        <v>0</v>
      </c>
      <c r="CC1254" s="25">
        <v>0</v>
      </c>
    </row>
    <row r="1255" spans="1:81" x14ac:dyDescent="0.25">
      <c r="A1255" s="7">
        <v>513</v>
      </c>
      <c r="B1255" s="7">
        <v>44657</v>
      </c>
      <c r="C1255" s="7" t="s">
        <v>3353</v>
      </c>
      <c r="D1255" s="7" t="s">
        <v>3349</v>
      </c>
      <c r="E1255" s="7" t="s">
        <v>3349</v>
      </c>
      <c r="F1255" s="7" t="s">
        <v>212</v>
      </c>
      <c r="G1255" s="7">
        <v>3</v>
      </c>
      <c r="H1255" s="7" t="s">
        <v>430</v>
      </c>
      <c r="I1255" s="8">
        <v>16.5</v>
      </c>
      <c r="J1255" s="7" t="s">
        <v>214</v>
      </c>
      <c r="K1255" s="8">
        <v>473.40377807617188</v>
      </c>
      <c r="L1255" s="8">
        <v>2.3021972179412842</v>
      </c>
      <c r="M1255" s="7" t="s">
        <v>282</v>
      </c>
      <c r="N1255" s="7" t="s">
        <v>231</v>
      </c>
      <c r="O1255" s="7" t="s">
        <v>283</v>
      </c>
      <c r="P1255" s="7" t="s">
        <v>249</v>
      </c>
      <c r="Q1255" s="7" t="s">
        <v>3350</v>
      </c>
      <c r="R1255" s="7" t="s">
        <v>286</v>
      </c>
      <c r="T1255" s="8">
        <v>0.61529868841171265</v>
      </c>
      <c r="U1255" s="8">
        <v>0.63871651887893677</v>
      </c>
      <c r="V1255" s="8">
        <v>0.58701497316360474</v>
      </c>
      <c r="W1255" s="8">
        <v>0.60811865329742432</v>
      </c>
      <c r="X1255" s="8">
        <v>0.25304383039474487</v>
      </c>
      <c r="Y1255" s="8">
        <v>0.50816142559051514</v>
      </c>
      <c r="Z1255" s="8">
        <v>0.46403342485427856</v>
      </c>
      <c r="AA1255" s="8">
        <v>0.68954229354858398</v>
      </c>
      <c r="AB1255" s="8">
        <v>0.68340224027633667</v>
      </c>
      <c r="AC1255" s="8">
        <v>0.77453345060348511</v>
      </c>
      <c r="AD1255" s="8">
        <v>0.91381531953811646</v>
      </c>
      <c r="AE1255" s="8">
        <v>0.4546133279800415</v>
      </c>
      <c r="AF1255" s="8">
        <v>0.6662634015083313</v>
      </c>
      <c r="AG1255" s="8">
        <v>0.6512986421585083</v>
      </c>
      <c r="AH1255" s="8">
        <v>0.11743225902318954</v>
      </c>
      <c r="AI1255" s="8">
        <v>0.86329960823059082</v>
      </c>
      <c r="AJ1255" s="8">
        <v>1.3608874082565308</v>
      </c>
      <c r="AK1255" s="8">
        <v>1.0823861360549927</v>
      </c>
      <c r="AL1255" s="8">
        <v>0.62294703722000122</v>
      </c>
      <c r="AM1255" s="8">
        <v>0.17975513637065887</v>
      </c>
      <c r="AN1255" s="8">
        <v>0.64562195539474487</v>
      </c>
      <c r="AO1255" s="8">
        <v>0.28112339973449707</v>
      </c>
      <c r="AP1255" s="8">
        <v>-0.62030094861984253</v>
      </c>
      <c r="AQ1255" s="8"/>
      <c r="AR1255" s="8"/>
      <c r="AS1255" s="8">
        <v>0.21235652440009423</v>
      </c>
      <c r="AT1255" s="8">
        <v>-0.53179880138178492</v>
      </c>
      <c r="AU1255" s="8">
        <v>-0.21397157428935168</v>
      </c>
      <c r="AV1255" s="8">
        <v>-0.71285902689065006</v>
      </c>
      <c r="AW1255" s="8">
        <v>-1.6188119225058231</v>
      </c>
      <c r="AX1255" s="8">
        <v>-0.99277425476463965</v>
      </c>
      <c r="AY1255" s="8">
        <v>-2.3645876774277199</v>
      </c>
      <c r="AZ1255" s="8">
        <v>-1.5695138850116401</v>
      </c>
      <c r="BA1255" s="8">
        <v>-1.2638953627512866</v>
      </c>
      <c r="BB1255" s="8">
        <v>-0.73567036992564683</v>
      </c>
      <c r="BC1255" s="8">
        <v>-1.458302797383451</v>
      </c>
      <c r="BD1255" s="8">
        <v>-0.78840752614336551</v>
      </c>
      <c r="BE1255" s="8">
        <v>-1.1178688016595897</v>
      </c>
      <c r="BF1255" s="8">
        <v>-0.88850397735295461</v>
      </c>
      <c r="BG1255" s="8">
        <v>-4.3162698130813117</v>
      </c>
      <c r="BH1255" s="8">
        <v>15.970471553887172</v>
      </c>
      <c r="BI1255" s="8">
        <v>-46.804060420213119</v>
      </c>
      <c r="BJ1255" s="8">
        <v>-6.3996417956789955</v>
      </c>
      <c r="BK1255" s="8">
        <v>-4.7949200952211353</v>
      </c>
      <c r="BL1255" s="8">
        <v>-5.032561647671292</v>
      </c>
      <c r="BM1255" s="8">
        <v>-8.5628303696631125</v>
      </c>
      <c r="BN1255" s="8">
        <v>493.83716244326013</v>
      </c>
      <c r="BO1255" s="8">
        <v>397.79896236348969</v>
      </c>
      <c r="BP1255" s="8">
        <v>694.97596839851496</v>
      </c>
      <c r="BQ1255" s="8">
        <v>503.699924120258</v>
      </c>
      <c r="BR1255" s="8">
        <v>496.10311096268231</v>
      </c>
      <c r="BS1255" s="8">
        <v>497.22811505026021</v>
      </c>
      <c r="BT1255" s="7" t="s">
        <v>220</v>
      </c>
      <c r="BU1255" s="7" t="s">
        <v>221</v>
      </c>
      <c r="BV1255" s="7">
        <v>16.5</v>
      </c>
      <c r="BW1255" s="7" t="s">
        <v>430</v>
      </c>
      <c r="BX1255" s="9">
        <v>1.4500000476837158</v>
      </c>
      <c r="BY1255" s="7" t="s">
        <v>231</v>
      </c>
      <c r="BZ1255" s="7" t="s">
        <v>214</v>
      </c>
      <c r="CA1255" s="25">
        <v>0</v>
      </c>
      <c r="CB1255" s="25">
        <v>0</v>
      </c>
      <c r="CC1255" s="25">
        <v>0</v>
      </c>
    </row>
    <row r="1256" spans="1:81" x14ac:dyDescent="0.25">
      <c r="A1256" s="7">
        <v>513</v>
      </c>
      <c r="B1256" s="7">
        <v>44657</v>
      </c>
      <c r="C1256" s="7" t="s">
        <v>3354</v>
      </c>
      <c r="D1256" s="7" t="s">
        <v>3355</v>
      </c>
      <c r="E1256" s="7" t="s">
        <v>3349</v>
      </c>
      <c r="F1256" s="7" t="s">
        <v>212</v>
      </c>
      <c r="G1256" s="7">
        <v>3</v>
      </c>
      <c r="H1256" s="7" t="s">
        <v>303</v>
      </c>
      <c r="I1256" s="8">
        <v>19.5</v>
      </c>
      <c r="J1256" s="7" t="s">
        <v>214</v>
      </c>
      <c r="K1256" s="8">
        <v>606.04168701171875</v>
      </c>
      <c r="L1256" s="8">
        <v>3.7916998863220215</v>
      </c>
      <c r="M1256" s="7" t="s">
        <v>282</v>
      </c>
      <c r="N1256" s="7" t="s">
        <v>231</v>
      </c>
      <c r="O1256" s="7" t="s">
        <v>434</v>
      </c>
      <c r="P1256" s="7" t="s">
        <v>249</v>
      </c>
      <c r="Q1256" s="7" t="s">
        <v>3350</v>
      </c>
      <c r="R1256" s="7" t="s">
        <v>286</v>
      </c>
      <c r="T1256" s="8">
        <v>0.19224399328231812</v>
      </c>
      <c r="U1256" s="8">
        <v>0.19453819096088409</v>
      </c>
      <c r="V1256" s="8">
        <v>0.1666562408208847</v>
      </c>
      <c r="W1256" s="8">
        <v>0.20172800123691559</v>
      </c>
      <c r="X1256" s="8">
        <v>3.7697724997997284E-2</v>
      </c>
      <c r="Y1256" s="8">
        <v>7.3206596076488495E-2</v>
      </c>
      <c r="Z1256" s="8">
        <v>7.8874260187149048E-2</v>
      </c>
      <c r="AA1256" s="8">
        <v>0.55795478820800781</v>
      </c>
      <c r="AB1256" s="8">
        <v>0.56945538520812988</v>
      </c>
      <c r="AC1256" s="8">
        <v>0.47636747360229492</v>
      </c>
      <c r="AD1256" s="8">
        <v>0.67988163232803345</v>
      </c>
      <c r="AE1256" s="8">
        <v>-1.2811766006052494E-2</v>
      </c>
      <c r="AF1256" s="8">
        <v>0.47123128175735474</v>
      </c>
      <c r="AG1256" s="8">
        <v>0.33584117889404297</v>
      </c>
      <c r="AH1256" s="8">
        <v>0.18417690694332123</v>
      </c>
      <c r="AI1256" s="8">
        <v>0.42303478717803955</v>
      </c>
      <c r="AJ1256" s="8">
        <v>0.65007978677749634</v>
      </c>
      <c r="AK1256" s="8">
        <v>0.48195043206214905</v>
      </c>
      <c r="AL1256" s="8">
        <v>0.32409825921058655</v>
      </c>
      <c r="AM1256" s="8">
        <v>4.1999917477369308E-2</v>
      </c>
      <c r="AN1256" s="8">
        <v>0.14587287604808807</v>
      </c>
      <c r="AO1256" s="8">
        <v>7.4942953884601593E-2</v>
      </c>
      <c r="AP1256" s="8">
        <v>-0.91565161943435669</v>
      </c>
      <c r="AQ1256" s="8"/>
      <c r="AR1256" s="8"/>
      <c r="AS1256" s="8">
        <v>1.3293903027564327</v>
      </c>
      <c r="AT1256" s="8">
        <v>0.84709695416662456</v>
      </c>
      <c r="AU1256" s="8">
        <v>0.49553808807978689</v>
      </c>
      <c r="AV1256" s="8">
        <v>0.45437972047461017</v>
      </c>
      <c r="AW1256" s="8">
        <v>-1.7363170078265886</v>
      </c>
      <c r="AX1256" s="8">
        <v>-1.0035660780600026</v>
      </c>
      <c r="AY1256" s="8">
        <v>0.61552679670081401</v>
      </c>
      <c r="AZ1256" s="8">
        <v>0.74840992510759718</v>
      </c>
      <c r="BA1256" s="8">
        <v>-0.10540287105344945</v>
      </c>
      <c r="BB1256" s="8">
        <v>0.14065969297226513</v>
      </c>
      <c r="BC1256" s="8">
        <v>-0.93226799952916373</v>
      </c>
      <c r="BD1256" s="8">
        <v>-0.41669215924097802</v>
      </c>
      <c r="BE1256" s="8">
        <v>-5.5588781812028053E-2</v>
      </c>
      <c r="BF1256" s="8">
        <v>0.1283813425700194</v>
      </c>
      <c r="BG1256" s="8">
        <v>-49.022769197630502</v>
      </c>
      <c r="BH1256" s="8">
        <v>-10.881292465102785</v>
      </c>
      <c r="BI1256" s="8">
        <v>-50</v>
      </c>
      <c r="BJ1256" s="8">
        <v>-7.1562060820585458</v>
      </c>
      <c r="BK1256" s="8">
        <v>-8.3615227499969951</v>
      </c>
      <c r="BL1256" s="8">
        <v>-7.9209443468228224</v>
      </c>
      <c r="BM1256" s="8">
        <v>-22.223789140268604</v>
      </c>
      <c r="BN1256" s="8">
        <v>903.14010447689986</v>
      </c>
      <c r="BO1256" s="8">
        <v>671.9868554359067</v>
      </c>
      <c r="BP1256" s="8">
        <v>1470.4975823786094</v>
      </c>
      <c r="BQ1256" s="8">
        <v>649.41127907746159</v>
      </c>
      <c r="BR1256" s="8">
        <v>656.7160005456692</v>
      </c>
      <c r="BS1256" s="8">
        <v>654.04591175846315</v>
      </c>
      <c r="BT1256" s="7" t="s">
        <v>220</v>
      </c>
      <c r="BU1256" s="7" t="s">
        <v>221</v>
      </c>
      <c r="BV1256" s="7">
        <v>18.5</v>
      </c>
      <c r="BW1256" s="7" t="s">
        <v>436</v>
      </c>
      <c r="BX1256" s="9">
        <v>1.4500000476837158</v>
      </c>
      <c r="BY1256" s="7" t="s">
        <v>231</v>
      </c>
      <c r="BZ1256" s="7" t="s">
        <v>214</v>
      </c>
      <c r="CA1256" s="25">
        <v>0</v>
      </c>
      <c r="CB1256" s="25">
        <v>0</v>
      </c>
      <c r="CC1256" s="25">
        <v>0</v>
      </c>
    </row>
    <row r="1257" spans="1:81" x14ac:dyDescent="0.25">
      <c r="A1257" s="7">
        <v>513</v>
      </c>
      <c r="B1257" s="7">
        <v>44657</v>
      </c>
      <c r="C1257" s="7" t="s">
        <v>3356</v>
      </c>
      <c r="D1257" s="7" t="s">
        <v>3357</v>
      </c>
      <c r="E1257" s="7" t="s">
        <v>3358</v>
      </c>
      <c r="F1257" s="7" t="s">
        <v>360</v>
      </c>
      <c r="G1257" s="7">
        <v>2</v>
      </c>
      <c r="H1257" s="7" t="s">
        <v>287</v>
      </c>
      <c r="I1257" s="8">
        <v>14.5</v>
      </c>
      <c r="J1257" s="7" t="s">
        <v>214</v>
      </c>
      <c r="K1257" s="8">
        <v>491.92294311523438</v>
      </c>
      <c r="L1257" s="8">
        <v>3.7174255847930908</v>
      </c>
      <c r="M1257" s="7" t="s">
        <v>349</v>
      </c>
      <c r="N1257" s="7" t="s">
        <v>216</v>
      </c>
      <c r="O1257" s="7" t="s">
        <v>396</v>
      </c>
      <c r="P1257" s="7" t="s">
        <v>362</v>
      </c>
      <c r="Q1257" s="7" t="s">
        <v>3359</v>
      </c>
      <c r="R1257" s="7" t="s">
        <v>242</v>
      </c>
      <c r="T1257" s="8">
        <v>0.70154911279678345</v>
      </c>
      <c r="U1257" s="8">
        <v>0.7627217173576355</v>
      </c>
      <c r="V1257" s="8">
        <v>0.65876245498657227</v>
      </c>
      <c r="W1257" s="8">
        <v>0.62555456161499023</v>
      </c>
      <c r="X1257" s="8">
        <v>4.5633919537067413E-2</v>
      </c>
      <c r="Y1257" s="8">
        <v>0.56316369771957397</v>
      </c>
      <c r="Z1257" s="8">
        <v>0.46021363139152527</v>
      </c>
      <c r="AA1257" s="8">
        <v>0.91017872095108032</v>
      </c>
      <c r="AB1257" s="8">
        <v>0.915385901927948</v>
      </c>
      <c r="AC1257" s="8">
        <v>0.95867902040481567</v>
      </c>
      <c r="AD1257" s="8">
        <v>0.74492138624191284</v>
      </c>
      <c r="AE1257" s="8">
        <v>0.70931750535964966</v>
      </c>
      <c r="AF1257" s="8">
        <v>0.78638643026351929</v>
      </c>
      <c r="AG1257" s="8">
        <v>0.71848154067993164</v>
      </c>
      <c r="AH1257" s="8">
        <v>0.15984274446964264</v>
      </c>
      <c r="AI1257" s="8">
        <v>1.3397974967956543</v>
      </c>
      <c r="AJ1257" s="8">
        <v>2.2120027542114258</v>
      </c>
      <c r="AK1257" s="8">
        <v>1.6533598899841309</v>
      </c>
      <c r="AL1257" s="8">
        <v>0.87223494052886963</v>
      </c>
      <c r="AM1257" s="8">
        <v>4.4124402105808258E-2</v>
      </c>
      <c r="AN1257" s="8">
        <v>0.97390532493591309</v>
      </c>
      <c r="AO1257" s="8">
        <v>0.37950083613395691</v>
      </c>
      <c r="AP1257" s="8">
        <v>0.27977907657623291</v>
      </c>
      <c r="AQ1257" s="8"/>
      <c r="AR1257" s="8"/>
      <c r="AS1257" s="8">
        <v>-0.19109638751553329</v>
      </c>
      <c r="AT1257" s="8">
        <v>-0.66843432235524969</v>
      </c>
      <c r="AU1257" s="8">
        <v>-1.667434997144007</v>
      </c>
      <c r="AV1257" s="8">
        <v>-1.083473931244102</v>
      </c>
      <c r="AW1257" s="8">
        <v>-0.24341065578936791</v>
      </c>
      <c r="AX1257" s="8">
        <v>-0.76400107415388163</v>
      </c>
      <c r="AY1257" s="8">
        <v>-1.5878136019837539</v>
      </c>
      <c r="AZ1257" s="8">
        <v>-0.93943804837397737</v>
      </c>
      <c r="BA1257" s="8">
        <v>-1.6344205696791256</v>
      </c>
      <c r="BB1257" s="8">
        <v>-0.98123195169846034</v>
      </c>
      <c r="BC1257" s="8">
        <v>-1.5633149126029828</v>
      </c>
      <c r="BD1257" s="8">
        <v>-0.88299774806570253</v>
      </c>
      <c r="BE1257" s="8">
        <v>-1.1479151874524618</v>
      </c>
      <c r="BF1257" s="8">
        <v>-0.88659617931522883</v>
      </c>
      <c r="BG1257" s="7">
        <v>32.87167913222472</v>
      </c>
      <c r="BH1257" s="7">
        <v>-50</v>
      </c>
      <c r="BI1257" s="7">
        <v>13.706179290276433</v>
      </c>
      <c r="BJ1257" s="7">
        <v>-50</v>
      </c>
      <c r="BK1257" s="7">
        <v>-50</v>
      </c>
      <c r="BL1257" s="7">
        <v>-50</v>
      </c>
      <c r="BM1257" s="7">
        <v>-25.570356929583145</v>
      </c>
      <c r="BN1257" s="7">
        <v>330.21961167659822</v>
      </c>
      <c r="BO1257" s="7">
        <v>1234.8354365802184</v>
      </c>
      <c r="BP1257" s="7">
        <v>424.49910256185581</v>
      </c>
      <c r="BQ1257" s="7">
        <v>1575.9208034484461</v>
      </c>
      <c r="BR1257" s="7">
        <v>1093.3622090090405</v>
      </c>
      <c r="BS1257" s="7">
        <v>1938.9951550379146</v>
      </c>
      <c r="BT1257" s="7" t="s">
        <v>399</v>
      </c>
      <c r="BU1257" s="7" t="s">
        <v>400</v>
      </c>
      <c r="BV1257" s="7">
        <v>15</v>
      </c>
      <c r="BW1257" s="7" t="s">
        <v>226</v>
      </c>
      <c r="BX1257" s="9">
        <v>1.8500000238418579</v>
      </c>
      <c r="BY1257" s="7" t="s">
        <v>216</v>
      </c>
      <c r="BZ1257" s="7" t="s">
        <v>214</v>
      </c>
      <c r="CA1257" s="25">
        <v>0</v>
      </c>
      <c r="CB1257" s="25">
        <v>0</v>
      </c>
      <c r="CC1257" s="25">
        <v>0</v>
      </c>
    </row>
    <row r="1258" spans="1:81" x14ac:dyDescent="0.25">
      <c r="A1258" s="7">
        <v>513</v>
      </c>
      <c r="B1258" s="7">
        <v>44657</v>
      </c>
      <c r="C1258" s="7" t="s">
        <v>3360</v>
      </c>
      <c r="D1258" s="7" t="s">
        <v>3361</v>
      </c>
      <c r="E1258" s="7" t="s">
        <v>3361</v>
      </c>
      <c r="F1258" s="7" t="s">
        <v>409</v>
      </c>
      <c r="H1258" s="7" t="s">
        <v>224</v>
      </c>
      <c r="I1258" s="8">
        <v>24.5</v>
      </c>
      <c r="J1258" s="7" t="s">
        <v>214</v>
      </c>
      <c r="K1258" s="8">
        <v>481.49310302734375</v>
      </c>
      <c r="L1258" s="8">
        <v>1.2868000268936157</v>
      </c>
      <c r="M1258" s="7" t="s">
        <v>349</v>
      </c>
      <c r="N1258" s="7" t="s">
        <v>214</v>
      </c>
      <c r="O1258" s="7" t="s">
        <v>214</v>
      </c>
      <c r="P1258" s="7" t="s">
        <v>410</v>
      </c>
      <c r="Q1258" s="7" t="s">
        <v>3362</v>
      </c>
      <c r="R1258" s="7" t="s">
        <v>242</v>
      </c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>
        <v>0.79370324383276902</v>
      </c>
      <c r="AT1258" s="8">
        <v>2.6360074115684387</v>
      </c>
      <c r="AU1258" s="8">
        <v>-1.6813311267079234</v>
      </c>
      <c r="AV1258" s="8">
        <v>-0.95287641116499833</v>
      </c>
      <c r="AW1258" s="8">
        <v>1.4824460903882928</v>
      </c>
      <c r="AX1258" s="8">
        <v>1.9086509141830867</v>
      </c>
      <c r="AY1258" s="8">
        <v>0.87802542614115142</v>
      </c>
      <c r="AZ1258" s="8">
        <v>1.1712261668055701</v>
      </c>
      <c r="BA1258" s="8">
        <v>-0.4405584756894268</v>
      </c>
      <c r="BB1258" s="8">
        <v>0.25726554172238553</v>
      </c>
      <c r="BC1258" s="8">
        <v>0.69937533646707661</v>
      </c>
      <c r="BD1258" s="8">
        <v>1.5837005369858359</v>
      </c>
      <c r="BE1258" s="8">
        <v>0.28861008240532326</v>
      </c>
      <c r="BF1258" s="8">
        <v>1.1006623600167198</v>
      </c>
      <c r="BT1258" s="7" t="s">
        <v>214</v>
      </c>
      <c r="BU1258" s="7" t="s">
        <v>214</v>
      </c>
      <c r="BV1258" s="7">
        <v>24.5</v>
      </c>
      <c r="BW1258" s="7" t="s">
        <v>224</v>
      </c>
      <c r="BX1258" s="9">
        <v>0</v>
      </c>
      <c r="BY1258" s="7" t="s">
        <v>214</v>
      </c>
      <c r="BZ1258" s="7" t="s">
        <v>214</v>
      </c>
      <c r="CA1258" s="25">
        <v>0</v>
      </c>
      <c r="CB1258" s="25">
        <v>0</v>
      </c>
      <c r="CC1258" s="25">
        <v>0</v>
      </c>
    </row>
    <row r="1259" spans="1:81" x14ac:dyDescent="0.25">
      <c r="A1259" s="7">
        <v>513</v>
      </c>
      <c r="B1259" s="7">
        <v>44657</v>
      </c>
      <c r="C1259" s="7" t="s">
        <v>3363</v>
      </c>
      <c r="D1259" s="7" t="s">
        <v>3363</v>
      </c>
      <c r="E1259" s="7" t="s">
        <v>3363</v>
      </c>
      <c r="F1259" s="7" t="s">
        <v>223</v>
      </c>
      <c r="G1259" s="7">
        <v>2</v>
      </c>
      <c r="H1259" s="7" t="s">
        <v>303</v>
      </c>
      <c r="I1259" s="8">
        <v>19.5</v>
      </c>
      <c r="J1259" s="7" t="s">
        <v>214</v>
      </c>
      <c r="K1259" s="8">
        <v>1071.9154052734375</v>
      </c>
      <c r="L1259" s="8">
        <v>5.1395444869995117</v>
      </c>
      <c r="M1259" s="7" t="s">
        <v>300</v>
      </c>
      <c r="N1259" s="7" t="s">
        <v>216</v>
      </c>
      <c r="O1259" s="7" t="s">
        <v>301</v>
      </c>
      <c r="P1259" s="7" t="s">
        <v>217</v>
      </c>
      <c r="Q1259" s="7" t="s">
        <v>3364</v>
      </c>
      <c r="R1259" s="7" t="s">
        <v>291</v>
      </c>
      <c r="T1259" s="8">
        <v>0.81310158967971802</v>
      </c>
      <c r="U1259" s="8">
        <v>0.772613525390625</v>
      </c>
      <c r="V1259" s="8">
        <v>0.83626264333724976</v>
      </c>
      <c r="W1259" s="8">
        <v>0.6951102614402771</v>
      </c>
      <c r="X1259" s="8">
        <v>0.54725903272628784</v>
      </c>
      <c r="Y1259" s="8">
        <v>0.72052901983261108</v>
      </c>
      <c r="Z1259" s="8">
        <v>0.63457173109054565</v>
      </c>
      <c r="AA1259" s="8">
        <v>0.79724287986755371</v>
      </c>
      <c r="AB1259" s="8">
        <v>0.74506169557571411</v>
      </c>
      <c r="AC1259" s="8">
        <v>0.76617765426635742</v>
      </c>
      <c r="AD1259" s="8">
        <v>0.67542737722396851</v>
      </c>
      <c r="AE1259" s="8">
        <v>0.82620227336883545</v>
      </c>
      <c r="AF1259" s="8">
        <v>0.80337065458297729</v>
      </c>
      <c r="AG1259" s="8">
        <v>0.7745976448059082</v>
      </c>
      <c r="AH1259" s="8">
        <v>0.43506252765655518</v>
      </c>
      <c r="AI1259" s="8">
        <v>4.226536750793457</v>
      </c>
      <c r="AJ1259" s="8">
        <v>6.0987467765808105</v>
      </c>
      <c r="AK1259" s="8">
        <v>5.7126808166503906</v>
      </c>
      <c r="AL1259" s="8">
        <v>2.6380360126495361</v>
      </c>
      <c r="AM1259" s="8">
        <v>1.4402661323547363</v>
      </c>
      <c r="AN1259" s="8">
        <v>3.3915035724639893</v>
      </c>
      <c r="AO1259" s="8">
        <v>1.4242713451385498</v>
      </c>
      <c r="AP1259" s="8">
        <v>7.7931232750415802E-2</v>
      </c>
      <c r="AQ1259" s="8"/>
      <c r="AR1259" s="8"/>
      <c r="AS1259" s="8">
        <v>-1.428827586239886</v>
      </c>
      <c r="AT1259" s="8">
        <v>-1.6939222818990494</v>
      </c>
      <c r="AU1259" s="8">
        <v>-0.87922461835756116</v>
      </c>
      <c r="AV1259" s="8">
        <v>-1.5764361137361185</v>
      </c>
      <c r="AW1259" s="8">
        <v>-1.3704501815816204</v>
      </c>
      <c r="AX1259" s="8">
        <v>-1.856894326646388</v>
      </c>
      <c r="AY1259" s="8">
        <v>-1.3702221012253213</v>
      </c>
      <c r="AZ1259" s="8">
        <v>-1.9709955787819835</v>
      </c>
      <c r="BA1259" s="8">
        <v>-1.3904954573658923</v>
      </c>
      <c r="BB1259" s="8">
        <v>-1.5389104349649343</v>
      </c>
      <c r="BC1259" s="8">
        <v>-1.4462701563814375</v>
      </c>
      <c r="BD1259" s="8">
        <v>-1.7407856103191401</v>
      </c>
      <c r="BE1259" s="8">
        <v>-1.3142483501919531</v>
      </c>
      <c r="BF1259" s="8">
        <v>-1.7296573910579356</v>
      </c>
      <c r="BG1259" s="8">
        <v>15.74520712793416</v>
      </c>
      <c r="BH1259" s="8">
        <v>13.140968218616871</v>
      </c>
      <c r="BI1259" s="8">
        <v>23.003250963348417</v>
      </c>
      <c r="BJ1259" s="8">
        <v>-7.2684910751122489</v>
      </c>
      <c r="BK1259" s="8">
        <v>-4.2282126846008481</v>
      </c>
      <c r="BL1259" s="8">
        <v>-5.7378039620002967</v>
      </c>
      <c r="BM1259" s="8">
        <v>5.775819764697677</v>
      </c>
      <c r="BN1259" s="8">
        <v>903.14010447689986</v>
      </c>
      <c r="BO1259" s="8">
        <v>931.05534253599683</v>
      </c>
      <c r="BP1259" s="8">
        <v>825.34001448359538</v>
      </c>
      <c r="BQ1259" s="8">
        <v>1149.8274808384906</v>
      </c>
      <c r="BR1259" s="8">
        <v>1117.2382684073996</v>
      </c>
      <c r="BS1259" s="8">
        <v>1133.4198098665083</v>
      </c>
      <c r="BT1259" s="7" t="s">
        <v>297</v>
      </c>
      <c r="BU1259" s="7" t="s">
        <v>298</v>
      </c>
      <c r="BV1259" s="7">
        <v>19.5</v>
      </c>
      <c r="BW1259" s="7" t="s">
        <v>303</v>
      </c>
      <c r="BX1259" s="9">
        <v>2.0250000953674316</v>
      </c>
      <c r="BY1259" s="7" t="s">
        <v>216</v>
      </c>
      <c r="BZ1259" s="7" t="s">
        <v>214</v>
      </c>
      <c r="CA1259" s="25">
        <v>0</v>
      </c>
      <c r="CB1259" s="25">
        <v>0</v>
      </c>
      <c r="CC1259" s="25">
        <v>0</v>
      </c>
    </row>
    <row r="1260" spans="1:81" x14ac:dyDescent="0.25">
      <c r="A1260" s="7">
        <v>513</v>
      </c>
      <c r="B1260" s="7">
        <v>44657</v>
      </c>
      <c r="C1260" s="7" t="s">
        <v>3365</v>
      </c>
      <c r="D1260" s="7" t="s">
        <v>3366</v>
      </c>
      <c r="E1260" s="7" t="s">
        <v>3366</v>
      </c>
      <c r="F1260" s="7" t="s">
        <v>237</v>
      </c>
      <c r="H1260" s="7" t="s">
        <v>224</v>
      </c>
      <c r="I1260" s="8">
        <v>24.5</v>
      </c>
      <c r="J1260" s="7" t="s">
        <v>214</v>
      </c>
      <c r="K1260" s="8">
        <v>995.024169921875</v>
      </c>
      <c r="L1260" s="8">
        <v>4.2983999252319336</v>
      </c>
      <c r="M1260" s="7" t="s">
        <v>300</v>
      </c>
      <c r="N1260" s="7" t="s">
        <v>214</v>
      </c>
      <c r="O1260" s="7" t="s">
        <v>301</v>
      </c>
      <c r="P1260" s="7" t="s">
        <v>240</v>
      </c>
      <c r="Q1260" s="7" t="s">
        <v>3367</v>
      </c>
      <c r="R1260" s="7" t="s">
        <v>291</v>
      </c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>
        <v>0.13104685621888562</v>
      </c>
      <c r="AT1260" s="8">
        <v>1.8870831892390196</v>
      </c>
      <c r="AU1260" s="8">
        <v>1.0185210038518835</v>
      </c>
      <c r="AV1260" s="8">
        <v>1.3700561061892231</v>
      </c>
      <c r="AW1260" s="8">
        <v>0.29163506104099446</v>
      </c>
      <c r="AX1260" s="8">
        <v>0.76497582699547995</v>
      </c>
      <c r="AY1260" s="8">
        <v>1.1873020088279564</v>
      </c>
      <c r="AZ1260" s="8">
        <v>0.64326613864077919</v>
      </c>
      <c r="BA1260" s="8">
        <v>0.34705646543642515</v>
      </c>
      <c r="BB1260" s="8">
        <v>1.1535012744362949</v>
      </c>
      <c r="BC1260" s="8">
        <v>0.34705646543642515</v>
      </c>
      <c r="BD1260" s="8">
        <v>1.1535012744362949</v>
      </c>
      <c r="BE1260" s="8">
        <v>0.55376964346876167</v>
      </c>
      <c r="BF1260" s="8">
        <v>1.1620639683228486</v>
      </c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7" t="s">
        <v>214</v>
      </c>
      <c r="BU1260" s="7" t="s">
        <v>214</v>
      </c>
      <c r="BV1260" s="7">
        <v>19.5</v>
      </c>
      <c r="BW1260" s="7" t="s">
        <v>303</v>
      </c>
      <c r="BX1260" s="9">
        <v>0</v>
      </c>
      <c r="BY1260" s="7" t="s">
        <v>214</v>
      </c>
      <c r="BZ1260" s="7" t="s">
        <v>214</v>
      </c>
      <c r="CA1260" s="25">
        <v>0</v>
      </c>
      <c r="CB1260" s="25">
        <v>0</v>
      </c>
      <c r="CC1260" s="25">
        <v>0</v>
      </c>
    </row>
    <row r="1261" spans="1:81" x14ac:dyDescent="0.25">
      <c r="A1261" s="7">
        <v>513</v>
      </c>
      <c r="B1261" s="7">
        <v>44657</v>
      </c>
      <c r="C1261" s="7" t="s">
        <v>20704</v>
      </c>
      <c r="D1261" s="7" t="s">
        <v>21734</v>
      </c>
      <c r="E1261" s="7" t="s">
        <v>214</v>
      </c>
      <c r="F1261" s="7" t="s">
        <v>212</v>
      </c>
      <c r="H1261" s="7" t="s">
        <v>224</v>
      </c>
      <c r="I1261" s="8">
        <v>24.5</v>
      </c>
      <c r="J1261" s="7" t="s">
        <v>214</v>
      </c>
      <c r="K1261" s="8">
        <v>153.00239562988281</v>
      </c>
      <c r="L1261" s="8">
        <v>2.6749000549316406</v>
      </c>
      <c r="M1261" s="7" t="s">
        <v>349</v>
      </c>
      <c r="N1261" s="7" t="s">
        <v>214</v>
      </c>
      <c r="O1261" s="7" t="s">
        <v>214</v>
      </c>
      <c r="P1261" s="7" t="s">
        <v>269</v>
      </c>
      <c r="Q1261" s="7" t="s">
        <v>20705</v>
      </c>
      <c r="R1261" s="7" t="s">
        <v>242</v>
      </c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7" t="s">
        <v>352</v>
      </c>
      <c r="BU1261" s="7" t="s">
        <v>353</v>
      </c>
      <c r="BV1261" s="7">
        <v>9.5</v>
      </c>
      <c r="BW1261" s="7" t="s">
        <v>213</v>
      </c>
      <c r="BX1261" s="9">
        <v>0</v>
      </c>
      <c r="BY1261" s="7" t="s">
        <v>214</v>
      </c>
      <c r="BZ1261" s="7" t="s">
        <v>214</v>
      </c>
      <c r="CA1261" s="25">
        <v>2</v>
      </c>
      <c r="CB1261" s="25">
        <v>6</v>
      </c>
      <c r="CC1261" s="25">
        <v>10</v>
      </c>
    </row>
    <row r="1262" spans="1:81" x14ac:dyDescent="0.25">
      <c r="A1262" s="7">
        <v>513</v>
      </c>
      <c r="B1262" s="7">
        <v>44657</v>
      </c>
      <c r="C1262" s="7" t="s">
        <v>3368</v>
      </c>
      <c r="D1262" s="7" t="s">
        <v>3369</v>
      </c>
      <c r="E1262" s="7" t="s">
        <v>3369</v>
      </c>
      <c r="F1262" s="7" t="s">
        <v>360</v>
      </c>
      <c r="G1262" s="7">
        <v>2</v>
      </c>
      <c r="H1262" s="7" t="s">
        <v>255</v>
      </c>
      <c r="I1262" s="8">
        <v>11.5</v>
      </c>
      <c r="J1262" s="7" t="s">
        <v>214</v>
      </c>
      <c r="K1262" s="8">
        <v>258.55865478515625</v>
      </c>
      <c r="L1262" s="8">
        <v>3.4863338470458984</v>
      </c>
      <c r="M1262" s="7" t="s">
        <v>349</v>
      </c>
      <c r="N1262" s="7" t="s">
        <v>231</v>
      </c>
      <c r="O1262" s="7" t="s">
        <v>256</v>
      </c>
      <c r="P1262" s="7" t="s">
        <v>488</v>
      </c>
      <c r="Q1262" s="7" t="s">
        <v>3370</v>
      </c>
      <c r="R1262" s="7" t="s">
        <v>242</v>
      </c>
      <c r="T1262" s="8">
        <v>0.13838426768779755</v>
      </c>
      <c r="U1262" s="8">
        <v>0.19766822457313538</v>
      </c>
      <c r="V1262" s="8">
        <v>9.1348417103290558E-2</v>
      </c>
      <c r="W1262" s="8">
        <v>7.2120651602745056E-2</v>
      </c>
      <c r="X1262" s="8">
        <v>9.0630419552326202E-2</v>
      </c>
      <c r="Y1262" s="8">
        <v>0.15376830101013184</v>
      </c>
      <c r="Z1262" s="8">
        <v>7.3518813587725163E-3</v>
      </c>
      <c r="AA1262" s="8">
        <v>0.391315758228302</v>
      </c>
      <c r="AB1262" s="8">
        <v>0.42007049918174744</v>
      </c>
      <c r="AC1262" s="8">
        <v>0.38743004202842712</v>
      </c>
      <c r="AD1262" s="8">
        <v>0.23532387614250183</v>
      </c>
      <c r="AE1262" s="8">
        <v>0.45465552806854248</v>
      </c>
      <c r="AF1262" s="8">
        <v>0.48580437898635864</v>
      </c>
      <c r="AG1262" s="8">
        <v>0.4390178918838501</v>
      </c>
      <c r="AH1262" s="8">
        <v>4.0784332901239395E-2</v>
      </c>
      <c r="AI1262" s="8">
        <v>6.743234395980835E-2</v>
      </c>
      <c r="AJ1262" s="8">
        <v>0.14627054333686829</v>
      </c>
      <c r="AK1262" s="8">
        <v>5.8497864753007889E-2</v>
      </c>
      <c r="AL1262" s="8">
        <v>2.5658326223492622E-2</v>
      </c>
      <c r="AM1262" s="8">
        <v>2.235967293381691E-2</v>
      </c>
      <c r="AN1262" s="8">
        <v>6.7849919199943542E-2</v>
      </c>
      <c r="AO1262" s="8">
        <v>1.5468641649931669E-3</v>
      </c>
      <c r="AP1262" s="8">
        <v>-0.4834878146648407</v>
      </c>
      <c r="AQ1262" s="8"/>
      <c r="AR1262" s="8"/>
      <c r="AS1262" s="8">
        <v>0.9737772047028902</v>
      </c>
      <c r="AT1262" s="8">
        <v>0.10264150136108546</v>
      </c>
      <c r="AU1262" s="8">
        <v>-0.35264180816828877</v>
      </c>
      <c r="AV1262" s="8">
        <v>-0.24690135173854302</v>
      </c>
      <c r="AW1262" s="8">
        <v>0.64208745987703175</v>
      </c>
      <c r="AX1262" s="8">
        <v>-0.4753085284663161</v>
      </c>
      <c r="AY1262" s="8">
        <v>-1.0657603051685347</v>
      </c>
      <c r="AZ1262" s="8">
        <v>-0.45189045475348344</v>
      </c>
      <c r="BA1262" s="8">
        <v>-0.72096950952727779</v>
      </c>
      <c r="BB1262" s="8">
        <v>-0.47080016661758678</v>
      </c>
      <c r="BC1262" s="8">
        <v>-0.8304808409748905</v>
      </c>
      <c r="BD1262" s="8">
        <v>-0.2652202465945232</v>
      </c>
      <c r="BE1262" s="8">
        <v>-0.22566463320984501</v>
      </c>
      <c r="BF1262" s="8">
        <v>-0.30124654113489452</v>
      </c>
      <c r="BG1262" s="8">
        <v>30.165114808385407</v>
      </c>
      <c r="BH1262" s="8">
        <v>-16.933509088158029</v>
      </c>
      <c r="BI1262" s="8">
        <v>18.904740201265486</v>
      </c>
      <c r="BJ1262" s="8">
        <v>-50</v>
      </c>
      <c r="BK1262" s="8">
        <v>-31.258077590190247</v>
      </c>
      <c r="BL1262" s="8">
        <v>-43.653463122471777</v>
      </c>
      <c r="BM1262" s="8">
        <v>-15.462532465194858</v>
      </c>
      <c r="BN1262" s="8">
        <v>180.56413972219698</v>
      </c>
      <c r="BO1262" s="8">
        <v>302.34170809141983</v>
      </c>
      <c r="BP1262" s="8">
        <v>209.67881283013557</v>
      </c>
      <c r="BQ1262" s="8">
        <v>401.34409839632849</v>
      </c>
      <c r="BR1262" s="8">
        <v>339.37911971405254</v>
      </c>
      <c r="BS1262" s="8">
        <v>371.42846180175354</v>
      </c>
      <c r="BT1262" s="7" t="s">
        <v>399</v>
      </c>
      <c r="BU1262" s="7" t="s">
        <v>400</v>
      </c>
      <c r="BV1262" s="7">
        <v>11.5</v>
      </c>
      <c r="BW1262" s="7" t="s">
        <v>255</v>
      </c>
      <c r="BX1262" s="9">
        <v>1.2999999523162842</v>
      </c>
      <c r="BY1262" s="7" t="s">
        <v>231</v>
      </c>
      <c r="BZ1262" s="7" t="s">
        <v>214</v>
      </c>
      <c r="CA1262" s="25">
        <v>0</v>
      </c>
      <c r="CB1262" s="25">
        <v>0</v>
      </c>
      <c r="CC1262" s="25">
        <v>0</v>
      </c>
    </row>
    <row r="1263" spans="1:81" x14ac:dyDescent="0.25">
      <c r="A1263" s="7">
        <v>513</v>
      </c>
      <c r="B1263" s="7">
        <v>44657</v>
      </c>
      <c r="C1263" s="7" t="s">
        <v>3371</v>
      </c>
      <c r="D1263" s="7" t="s">
        <v>3371</v>
      </c>
      <c r="E1263" s="7" t="s">
        <v>3371</v>
      </c>
      <c r="F1263" s="7" t="s">
        <v>409</v>
      </c>
      <c r="G1263" s="7">
        <v>2</v>
      </c>
      <c r="H1263" s="7" t="s">
        <v>345</v>
      </c>
      <c r="I1263" s="8">
        <v>10.5</v>
      </c>
      <c r="J1263" s="7" t="s">
        <v>214</v>
      </c>
      <c r="K1263" s="8">
        <v>434.58047485351563</v>
      </c>
      <c r="L1263" s="8">
        <v>1.2036893367767334</v>
      </c>
      <c r="M1263" s="7" t="s">
        <v>349</v>
      </c>
      <c r="N1263" s="7" t="s">
        <v>231</v>
      </c>
      <c r="O1263" s="7" t="s">
        <v>214</v>
      </c>
      <c r="P1263" s="7" t="s">
        <v>217</v>
      </c>
      <c r="Q1263" s="7" t="s">
        <v>3372</v>
      </c>
      <c r="R1263" s="7" t="s">
        <v>242</v>
      </c>
      <c r="T1263" s="8">
        <v>0.18555018305778503</v>
      </c>
      <c r="U1263" s="8">
        <v>0.16065347194671631</v>
      </c>
      <c r="V1263" s="8">
        <v>0.17353673279285431</v>
      </c>
      <c r="W1263" s="8">
        <v>0.13990017771720886</v>
      </c>
      <c r="X1263" s="8">
        <v>9.4765655696392059E-2</v>
      </c>
      <c r="Y1263" s="8">
        <v>0.18630231916904449</v>
      </c>
      <c r="Z1263" s="8">
        <v>9.7999736666679382E-2</v>
      </c>
      <c r="AA1263" s="8">
        <v>0.21854037046432495</v>
      </c>
      <c r="AB1263" s="8">
        <v>0.22113651037216187</v>
      </c>
      <c r="AC1263" s="8">
        <v>0.47690024971961975</v>
      </c>
      <c r="AD1263" s="8">
        <v>0.51514202356338501</v>
      </c>
      <c r="AE1263" s="8">
        <v>0.316825270652771</v>
      </c>
      <c r="AF1263" s="8">
        <v>0.2923378050327301</v>
      </c>
      <c r="AG1263" s="8">
        <v>0.39127686619758606</v>
      </c>
      <c r="AH1263" s="8">
        <v>0.13034829497337341</v>
      </c>
      <c r="AI1263" s="8">
        <v>0.2889714241027832</v>
      </c>
      <c r="AJ1263" s="8">
        <v>0.37994620203971863</v>
      </c>
      <c r="AK1263" s="8">
        <v>0.35517498850822449</v>
      </c>
      <c r="AL1263" s="8">
        <v>0.15907390415668488</v>
      </c>
      <c r="AM1263" s="8">
        <v>7.4723027646541595E-2</v>
      </c>
      <c r="AN1263" s="8">
        <v>0.26273185014724731</v>
      </c>
      <c r="AO1263" s="8">
        <v>6.5900780260562897E-2</v>
      </c>
      <c r="AP1263" s="8">
        <v>1.1313834190368652</v>
      </c>
      <c r="AQ1263" s="8"/>
      <c r="AR1263" s="8"/>
      <c r="AS1263" s="8">
        <v>-1.3245304564065021</v>
      </c>
      <c r="AT1263" s="8">
        <v>-2.8323006595234803</v>
      </c>
      <c r="AU1263" s="8">
        <v>-1.5525763123202101</v>
      </c>
      <c r="AV1263" s="8">
        <v>-2.2823578383129797</v>
      </c>
      <c r="AW1263" s="8">
        <v>-1.371096066726796</v>
      </c>
      <c r="AX1263" s="8">
        <v>-2.9902069105411555</v>
      </c>
      <c r="AY1263" s="8">
        <v>-1.3860513290366165</v>
      </c>
      <c r="AZ1263" s="8">
        <v>-3.3126446504250118</v>
      </c>
      <c r="BA1263" s="8">
        <v>-1.3918992268465471</v>
      </c>
      <c r="BB1263" s="8">
        <v>-2.6668190501963771</v>
      </c>
      <c r="BC1263" s="8">
        <v>-1.3307976710741074</v>
      </c>
      <c r="BD1263" s="8">
        <v>-3.3504833141470352</v>
      </c>
      <c r="BE1263" s="8">
        <v>-1.3928251770684632</v>
      </c>
      <c r="BF1263" s="8">
        <v>-2.9058020705243401</v>
      </c>
      <c r="BG1263" s="7">
        <v>66.024110160680166</v>
      </c>
      <c r="BH1263" s="7">
        <v>35.244694073204982</v>
      </c>
      <c r="BI1263" s="7">
        <v>61.860330110304929</v>
      </c>
      <c r="BJ1263" s="7">
        <v>64.532093566700027</v>
      </c>
      <c r="BK1263" s="7">
        <v>47.124405656205553</v>
      </c>
      <c r="BL1263" s="7">
        <v>68.31913104582091</v>
      </c>
      <c r="BM1263" s="7">
        <v>57.184127435486097</v>
      </c>
      <c r="BN1263" s="7">
        <v>147.65258339942349</v>
      </c>
      <c r="BO1263" s="7">
        <v>281.41391598951253</v>
      </c>
      <c r="BP1263" s="7">
        <v>165.74755851420014</v>
      </c>
      <c r="BQ1263" s="7">
        <v>154.13659619843563</v>
      </c>
      <c r="BR1263" s="7">
        <v>229.78700898088056</v>
      </c>
      <c r="BS1263" s="7">
        <v>137.67887073879146</v>
      </c>
      <c r="BT1263" s="7" t="s">
        <v>399</v>
      </c>
      <c r="BU1263" s="7" t="s">
        <v>400</v>
      </c>
      <c r="BV1263" s="7">
        <v>11.5</v>
      </c>
      <c r="BW1263" s="7" t="s">
        <v>255</v>
      </c>
      <c r="BX1263" s="9">
        <v>2</v>
      </c>
      <c r="BY1263" s="7" t="s">
        <v>231</v>
      </c>
      <c r="BZ1263" s="7" t="s">
        <v>214</v>
      </c>
      <c r="CA1263" s="25">
        <v>0</v>
      </c>
      <c r="CB1263" s="25">
        <v>0</v>
      </c>
      <c r="CC1263" s="25">
        <v>0</v>
      </c>
    </row>
    <row r="1264" spans="1:81" x14ac:dyDescent="0.25">
      <c r="A1264" s="7">
        <v>513</v>
      </c>
      <c r="B1264" s="7">
        <v>44657</v>
      </c>
      <c r="C1264" s="7" t="s">
        <v>3373</v>
      </c>
      <c r="D1264" s="7" t="s">
        <v>3374</v>
      </c>
      <c r="E1264" s="7" t="s">
        <v>3374</v>
      </c>
      <c r="F1264" s="7" t="s">
        <v>643</v>
      </c>
      <c r="H1264" s="7" t="s">
        <v>224</v>
      </c>
      <c r="I1264" s="8">
        <v>24.5</v>
      </c>
      <c r="J1264" s="7" t="s">
        <v>214</v>
      </c>
      <c r="K1264" s="8">
        <v>244.98068237304688</v>
      </c>
      <c r="L1264" s="8">
        <v>3.3675999641418457</v>
      </c>
      <c r="M1264" s="7" t="s">
        <v>349</v>
      </c>
      <c r="N1264" s="7" t="s">
        <v>214</v>
      </c>
      <c r="O1264" s="7" t="s">
        <v>374</v>
      </c>
      <c r="P1264" s="7" t="s">
        <v>257</v>
      </c>
      <c r="Q1264" s="7" t="s">
        <v>3375</v>
      </c>
      <c r="R1264" s="7" t="s">
        <v>242</v>
      </c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>
        <v>0.91787948227861949</v>
      </c>
      <c r="AT1264" s="8">
        <v>2.386284888194957</v>
      </c>
      <c r="AU1264" s="8">
        <v>-0.16037092105268913</v>
      </c>
      <c r="AV1264" s="8">
        <v>0.30235265415865686</v>
      </c>
      <c r="AW1264" s="8">
        <v>1.55242263239934</v>
      </c>
      <c r="AX1264" s="8">
        <v>1.9447411830190349</v>
      </c>
      <c r="AY1264" s="8">
        <v>0.13822453899084028</v>
      </c>
      <c r="AZ1264" s="8">
        <v>-0.44852007453777482</v>
      </c>
      <c r="BA1264" s="8">
        <v>-0.43978026356604188</v>
      </c>
      <c r="BB1264" s="8">
        <v>0.25746936438737472</v>
      </c>
      <c r="BC1264" s="8">
        <v>-0.43978026356604188</v>
      </c>
      <c r="BD1264" s="8">
        <v>0.25746936438737472</v>
      </c>
      <c r="BE1264" s="8">
        <v>0.26143253424733776</v>
      </c>
      <c r="BF1264" s="8">
        <v>0.78329956326827066</v>
      </c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7" t="s">
        <v>352</v>
      </c>
      <c r="BU1264" s="7" t="s">
        <v>353</v>
      </c>
      <c r="BV1264" s="7">
        <v>10.5</v>
      </c>
      <c r="BW1264" s="7" t="s">
        <v>345</v>
      </c>
      <c r="BX1264" s="9">
        <v>0</v>
      </c>
      <c r="BY1264" s="7" t="s">
        <v>214</v>
      </c>
      <c r="BZ1264" s="7" t="s">
        <v>214</v>
      </c>
      <c r="CA1264" s="25">
        <v>0</v>
      </c>
      <c r="CB1264" s="25">
        <v>0</v>
      </c>
      <c r="CC1264" s="25">
        <v>0</v>
      </c>
    </row>
    <row r="1265" spans="1:81" x14ac:dyDescent="0.25">
      <c r="A1265" s="7">
        <v>513</v>
      </c>
      <c r="B1265" s="7">
        <v>44657</v>
      </c>
      <c r="C1265" s="7" t="s">
        <v>3378</v>
      </c>
      <c r="D1265" s="7" t="s">
        <v>3379</v>
      </c>
      <c r="E1265" s="7" t="s">
        <v>3376</v>
      </c>
      <c r="F1265" s="7" t="s">
        <v>360</v>
      </c>
      <c r="G1265" s="7">
        <v>2</v>
      </c>
      <c r="H1265" s="7" t="s">
        <v>226</v>
      </c>
      <c r="I1265" s="8">
        <v>15.5</v>
      </c>
      <c r="J1265" s="7" t="s">
        <v>214</v>
      </c>
      <c r="K1265" s="8">
        <v>9237.9326171875</v>
      </c>
      <c r="L1265" s="8">
        <v>3.8637919425964355</v>
      </c>
      <c r="M1265" s="7" t="s">
        <v>349</v>
      </c>
      <c r="N1265" s="7" t="s">
        <v>231</v>
      </c>
      <c r="O1265" s="7" t="s">
        <v>301</v>
      </c>
      <c r="P1265" s="7" t="s">
        <v>469</v>
      </c>
      <c r="Q1265" s="7" t="s">
        <v>3377</v>
      </c>
      <c r="R1265" s="7" t="s">
        <v>242</v>
      </c>
      <c r="T1265" s="8">
        <v>0.57247543334960938</v>
      </c>
      <c r="U1265" s="8">
        <v>0.56191223859786987</v>
      </c>
      <c r="V1265" s="8">
        <v>0.57167595624923706</v>
      </c>
      <c r="W1265" s="8">
        <v>0.58146035671234131</v>
      </c>
      <c r="X1265" s="8">
        <v>0.21535234153270721</v>
      </c>
      <c r="Y1265" s="8">
        <v>0.50216609239578247</v>
      </c>
      <c r="Z1265" s="8">
        <v>0.42004844546318054</v>
      </c>
      <c r="AA1265" s="8">
        <v>0.61244839429855347</v>
      </c>
      <c r="AB1265" s="8">
        <v>0.66038990020751953</v>
      </c>
      <c r="AC1265" s="8">
        <v>0.53930175304412842</v>
      </c>
      <c r="AD1265" s="8">
        <v>0.69733268022537231</v>
      </c>
      <c r="AE1265" s="8">
        <v>0.61507982015609741</v>
      </c>
      <c r="AF1265" s="8">
        <v>0.6986393928527832</v>
      </c>
      <c r="AG1265" s="8">
        <v>0.75340729951858521</v>
      </c>
      <c r="AH1265" s="8">
        <v>3.9672465324401855</v>
      </c>
      <c r="AI1265" s="8">
        <v>27.135272979736328</v>
      </c>
      <c r="AJ1265" s="8">
        <v>40.446815490722656</v>
      </c>
      <c r="AK1265" s="8">
        <v>35.611042022705078</v>
      </c>
      <c r="AL1265" s="8">
        <v>20.122625350952148</v>
      </c>
      <c r="AM1265" s="8">
        <v>5.1681714057922363</v>
      </c>
      <c r="AN1265" s="8">
        <v>21.553892135620117</v>
      </c>
      <c r="AO1265" s="8">
        <v>8.5970382690429688</v>
      </c>
      <c r="AP1265" s="8">
        <v>3.7201879024505615</v>
      </c>
      <c r="AQ1265" s="8"/>
      <c r="AR1265" s="8"/>
      <c r="AS1265" s="8">
        <v>1.6382243203801572</v>
      </c>
      <c r="AT1265" s="8">
        <v>0.94093594601655306</v>
      </c>
      <c r="AU1265" s="8">
        <v>1.7681785419413933</v>
      </c>
      <c r="AV1265" s="8">
        <v>1.0681968276815126</v>
      </c>
      <c r="AW1265" s="8">
        <v>1.640044601374711</v>
      </c>
      <c r="AX1265" s="8">
        <v>0.94252844175130668</v>
      </c>
      <c r="AY1265" s="8">
        <v>1.8047953543110082</v>
      </c>
      <c r="AZ1265" s="8">
        <v>1.1086731142910426</v>
      </c>
      <c r="BA1265" s="8">
        <v>1.7719997375270087</v>
      </c>
      <c r="BB1265" s="8">
        <v>1.082102927672197</v>
      </c>
      <c r="BC1265" s="8">
        <v>1.8390456845072258</v>
      </c>
      <c r="BD1265" s="8">
        <v>1.1479906838227525</v>
      </c>
      <c r="BE1265" s="8">
        <v>1.7437147066735843</v>
      </c>
      <c r="BF1265" s="8">
        <v>1.0484046568725607</v>
      </c>
      <c r="BG1265" s="7">
        <v>95.628620358485051</v>
      </c>
      <c r="BH1265" s="7">
        <v>78.633274632626978</v>
      </c>
      <c r="BI1265" s="7">
        <v>94.18687856404307</v>
      </c>
      <c r="BJ1265" s="7">
        <v>73.08679408186849</v>
      </c>
      <c r="BK1265" s="7">
        <v>82.519698647508221</v>
      </c>
      <c r="BL1265" s="7">
        <v>63.588733793873985</v>
      </c>
      <c r="BM1265" s="7">
        <v>81.274000013067621</v>
      </c>
      <c r="BN1265" s="7">
        <v>403.82510572460268</v>
      </c>
      <c r="BO1265" s="7">
        <v>1973.843691937428</v>
      </c>
      <c r="BP1265" s="7">
        <v>537.01224120898439</v>
      </c>
      <c r="BQ1265" s="7">
        <v>2486.2238278419072</v>
      </c>
      <c r="BR1265" s="7">
        <v>1614.8184602245053</v>
      </c>
      <c r="BS1265" s="7">
        <v>3363.648237186685</v>
      </c>
      <c r="BT1265" s="7" t="s">
        <v>399</v>
      </c>
      <c r="BU1265" s="7" t="s">
        <v>400</v>
      </c>
      <c r="BV1265" s="7">
        <v>21.5</v>
      </c>
      <c r="BW1265" s="7" t="s">
        <v>837</v>
      </c>
      <c r="BX1265" s="9">
        <v>1.6749999523162842</v>
      </c>
      <c r="BY1265" s="7" t="s">
        <v>231</v>
      </c>
      <c r="BZ1265" s="7" t="s">
        <v>214</v>
      </c>
      <c r="CA1265" s="25">
        <v>0</v>
      </c>
      <c r="CB1265" s="25">
        <v>0</v>
      </c>
      <c r="CC1265" s="25">
        <v>0</v>
      </c>
    </row>
    <row r="1266" spans="1:81" x14ac:dyDescent="0.25">
      <c r="A1266" s="7">
        <v>513</v>
      </c>
      <c r="B1266" s="7">
        <v>44657</v>
      </c>
      <c r="C1266" s="7" t="s">
        <v>3380</v>
      </c>
      <c r="D1266" s="7" t="s">
        <v>3381</v>
      </c>
      <c r="E1266" s="7" t="s">
        <v>3381</v>
      </c>
      <c r="F1266" s="7" t="s">
        <v>409</v>
      </c>
      <c r="H1266" s="7" t="s">
        <v>224</v>
      </c>
      <c r="I1266" s="8">
        <v>24.5</v>
      </c>
      <c r="J1266" s="7" t="s">
        <v>214</v>
      </c>
      <c r="K1266" s="8">
        <v>148.83488464355469</v>
      </c>
      <c r="L1266" s="8">
        <v>2.6626472473144531</v>
      </c>
      <c r="M1266" s="7" t="s">
        <v>349</v>
      </c>
      <c r="N1266" s="7" t="s">
        <v>214</v>
      </c>
      <c r="O1266" s="7" t="s">
        <v>256</v>
      </c>
      <c r="P1266" s="7" t="s">
        <v>410</v>
      </c>
      <c r="Q1266" s="7" t="s">
        <v>3382</v>
      </c>
      <c r="R1266" s="7" t="s">
        <v>242</v>
      </c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>
        <v>0.39955278920417558</v>
      </c>
      <c r="AT1266" s="8">
        <v>2.0124370002506828</v>
      </c>
      <c r="AU1266" s="8">
        <v>-1.6923323238880159</v>
      </c>
      <c r="AV1266" s="8">
        <v>-0.96142875692107344</v>
      </c>
      <c r="AW1266" s="8">
        <v>1.3324191858190975</v>
      </c>
      <c r="AX1266" s="8">
        <v>1.8479797949809</v>
      </c>
      <c r="AY1266" s="8">
        <v>0.57394619475233843</v>
      </c>
      <c r="AZ1266" s="8">
        <v>1.02018154984001</v>
      </c>
      <c r="BA1266" s="8">
        <v>-0.44309911326370227</v>
      </c>
      <c r="BB1266" s="8">
        <v>0.25473995098868069</v>
      </c>
      <c r="BC1266" s="8">
        <v>0.64450236724211729</v>
      </c>
      <c r="BD1266" s="8">
        <v>1.417644859203214</v>
      </c>
      <c r="BE1266" s="8">
        <v>0.13583151664433513</v>
      </c>
      <c r="BF1266" s="8">
        <v>0.93192573305706894</v>
      </c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7" t="s">
        <v>352</v>
      </c>
      <c r="BU1266" s="7" t="s">
        <v>353</v>
      </c>
      <c r="BV1266" s="7">
        <v>11</v>
      </c>
      <c r="BW1266" s="7" t="s">
        <v>255</v>
      </c>
      <c r="BX1266" s="9">
        <v>0</v>
      </c>
      <c r="BY1266" s="7" t="s">
        <v>214</v>
      </c>
      <c r="BZ1266" s="7" t="s">
        <v>214</v>
      </c>
      <c r="CA1266" s="25">
        <v>0</v>
      </c>
      <c r="CB1266" s="25">
        <v>0</v>
      </c>
      <c r="CC1266" s="25">
        <v>0</v>
      </c>
    </row>
    <row r="1267" spans="1:81" x14ac:dyDescent="0.25">
      <c r="A1267" s="7">
        <v>513</v>
      </c>
      <c r="B1267" s="7">
        <v>44657</v>
      </c>
      <c r="C1267" s="7" t="s">
        <v>3383</v>
      </c>
      <c r="D1267" s="7" t="s">
        <v>3383</v>
      </c>
      <c r="E1267" s="7" t="s">
        <v>3383</v>
      </c>
      <c r="F1267" s="7" t="s">
        <v>360</v>
      </c>
      <c r="H1267" s="7" t="s">
        <v>224</v>
      </c>
      <c r="I1267" s="8">
        <v>24.5</v>
      </c>
      <c r="J1267" s="7" t="s">
        <v>214</v>
      </c>
      <c r="K1267" s="8">
        <v>245.68928527832031</v>
      </c>
      <c r="L1267" s="8">
        <v>3.8248000144958496</v>
      </c>
      <c r="M1267" s="7" t="s">
        <v>361</v>
      </c>
      <c r="N1267" s="7" t="s">
        <v>214</v>
      </c>
      <c r="O1267" s="7" t="s">
        <v>256</v>
      </c>
      <c r="P1267" s="7" t="s">
        <v>488</v>
      </c>
      <c r="Q1267" s="7" t="s">
        <v>3384</v>
      </c>
      <c r="R1267" s="7" t="s">
        <v>242</v>
      </c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>
        <v>1.0160714692226203</v>
      </c>
      <c r="AT1267" s="8">
        <v>2.4005531011149701</v>
      </c>
      <c r="AU1267" s="8">
        <v>-0.86412580148994811</v>
      </c>
      <c r="AV1267" s="8">
        <v>-0.11900408134368216</v>
      </c>
      <c r="AW1267" s="8">
        <v>1.5800061177522344</v>
      </c>
      <c r="AX1267" s="8">
        <v>1.9148874430831555</v>
      </c>
      <c r="AY1267" s="8">
        <v>-0.88649037316498347</v>
      </c>
      <c r="AZ1267" s="8">
        <v>-0.16445623573572812</v>
      </c>
      <c r="BA1267" s="8">
        <v>2.008460512885772</v>
      </c>
      <c r="BB1267" s="8">
        <v>2.1534399832208764</v>
      </c>
      <c r="BC1267" s="8">
        <v>0.52899620362710853</v>
      </c>
      <c r="BD1267" s="8">
        <v>1.1198229326786779</v>
      </c>
      <c r="BE1267" s="8">
        <v>0.56381968813880057</v>
      </c>
      <c r="BF1267" s="8">
        <v>1.2175405238363783</v>
      </c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7" t="s">
        <v>352</v>
      </c>
      <c r="BU1267" s="7" t="s">
        <v>353</v>
      </c>
      <c r="BV1267" s="7">
        <v>11.5</v>
      </c>
      <c r="BW1267" s="7" t="s">
        <v>255</v>
      </c>
      <c r="BX1267" s="9">
        <v>0</v>
      </c>
      <c r="BY1267" s="7" t="s">
        <v>214</v>
      </c>
      <c r="BZ1267" s="7" t="s">
        <v>214</v>
      </c>
      <c r="CA1267" s="25">
        <v>0</v>
      </c>
      <c r="CB1267" s="25">
        <v>0</v>
      </c>
      <c r="CC1267" s="25">
        <v>0</v>
      </c>
    </row>
    <row r="1268" spans="1:81" x14ac:dyDescent="0.25">
      <c r="A1268" s="7">
        <v>513</v>
      </c>
      <c r="B1268" s="7">
        <v>44657</v>
      </c>
      <c r="C1268" s="7" t="s">
        <v>3385</v>
      </c>
      <c r="D1268" s="7" t="s">
        <v>3386</v>
      </c>
      <c r="E1268" s="7" t="s">
        <v>3386</v>
      </c>
      <c r="F1268" s="7" t="s">
        <v>266</v>
      </c>
      <c r="G1268" s="7">
        <v>2</v>
      </c>
      <c r="H1268" s="7" t="s">
        <v>287</v>
      </c>
      <c r="I1268" s="8">
        <v>14.5</v>
      </c>
      <c r="J1268" s="7" t="s">
        <v>214</v>
      </c>
      <c r="K1268" s="8">
        <v>104.22537994384766</v>
      </c>
      <c r="L1268" s="8">
        <v>2.389005184173584</v>
      </c>
      <c r="M1268" s="7" t="s">
        <v>349</v>
      </c>
      <c r="N1268" s="7" t="s">
        <v>231</v>
      </c>
      <c r="O1268" s="7" t="s">
        <v>268</v>
      </c>
      <c r="P1268" s="7" t="s">
        <v>269</v>
      </c>
      <c r="Q1268" s="7" t="s">
        <v>3387</v>
      </c>
      <c r="R1268" s="7" t="s">
        <v>242</v>
      </c>
      <c r="T1268" s="8">
        <v>0.19267630577087402</v>
      </c>
      <c r="U1268" s="8">
        <v>0.28134611248970032</v>
      </c>
      <c r="V1268" s="8">
        <v>0.20443958044052124</v>
      </c>
      <c r="W1268" s="8">
        <v>-3.6180548369884491E-2</v>
      </c>
      <c r="X1268" s="8">
        <v>0.19653482735157013</v>
      </c>
      <c r="Y1268" s="8">
        <v>0.19268476963043213</v>
      </c>
      <c r="Z1268" s="8">
        <v>8.4628947079181671E-2</v>
      </c>
      <c r="AA1268" s="8">
        <v>-0.13784120976924896</v>
      </c>
      <c r="AB1268" s="8">
        <v>-0.17583614587783813</v>
      </c>
      <c r="AC1268" s="8">
        <v>-7.4681490659713745E-2</v>
      </c>
      <c r="AD1268" s="8">
        <v>-6.0625165700912476E-2</v>
      </c>
      <c r="AE1268" s="8">
        <v>0.31155896186828613</v>
      </c>
      <c r="AF1268" s="8">
        <v>-2.986450307071209E-2</v>
      </c>
      <c r="AG1268" s="8">
        <v>9.6963465213775635E-2</v>
      </c>
      <c r="AH1268" s="8">
        <v>1.527861226350069E-2</v>
      </c>
      <c r="AI1268" s="8">
        <v>3.5172268748283386E-2</v>
      </c>
      <c r="AJ1268" s="8">
        <v>7.7992253005504608E-2</v>
      </c>
      <c r="AK1268" s="8">
        <v>4.904497042298317E-2</v>
      </c>
      <c r="AL1268" s="8">
        <v>9.9999997473787516E-5</v>
      </c>
      <c r="AM1268" s="8">
        <v>1.8164420500397682E-2</v>
      </c>
      <c r="AN1268" s="8">
        <v>3.1850807368755341E-2</v>
      </c>
      <c r="AO1268" s="8">
        <v>6.6705737262964249E-3</v>
      </c>
      <c r="AP1268" s="8">
        <v>-2.433912992477417</v>
      </c>
      <c r="AQ1268" s="8"/>
      <c r="AR1268" s="8"/>
      <c r="AS1268" s="8">
        <v>-2.0960647777524501</v>
      </c>
      <c r="AT1268" s="8">
        <v>-1.3509319079440389</v>
      </c>
      <c r="AU1268" s="8">
        <v>-1.2841146867764324</v>
      </c>
      <c r="AV1268" s="8">
        <v>-0.5747356099619072</v>
      </c>
      <c r="AW1268" s="8">
        <v>-2.0976543733859203</v>
      </c>
      <c r="AX1268" s="8">
        <v>-1.3564513158975529</v>
      </c>
      <c r="AY1268" s="8">
        <v>-1.5266583876392272</v>
      </c>
      <c r="AZ1268" s="8">
        <v>-0.80172804528982966</v>
      </c>
      <c r="BA1268" s="8">
        <v>-1.2212814892980088</v>
      </c>
      <c r="BB1268" s="8">
        <v>-0.47734782418846811</v>
      </c>
      <c r="BC1268" s="8">
        <v>-2.0371556179777834</v>
      </c>
      <c r="BD1268" s="8">
        <v>-1.3493703554887151</v>
      </c>
      <c r="BE1268" s="8">
        <v>-1.7104882221383038</v>
      </c>
      <c r="BF1268" s="8">
        <v>-0.9850941764617519</v>
      </c>
      <c r="BG1268" s="7">
        <v>-50</v>
      </c>
      <c r="BH1268" s="7">
        <v>-50</v>
      </c>
      <c r="BI1268" s="7">
        <v>-50</v>
      </c>
      <c r="BJ1268" s="7">
        <v>-50</v>
      </c>
      <c r="BK1268" s="7">
        <v>-50</v>
      </c>
      <c r="BL1268" s="7">
        <v>-50</v>
      </c>
      <c r="BM1268" s="7">
        <v>-50</v>
      </c>
      <c r="BN1268" s="7">
        <v>330.21961167659822</v>
      </c>
      <c r="BO1268" s="7">
        <v>341.04177834503633</v>
      </c>
      <c r="BP1268" s="7">
        <v>424.49910256185581</v>
      </c>
      <c r="BQ1268" s="7">
        <v>487.32919236180624</v>
      </c>
      <c r="BR1268" s="7">
        <v>1093.3622090090405</v>
      </c>
      <c r="BS1268" s="7">
        <v>341.42807256479648</v>
      </c>
      <c r="BT1268" s="7" t="s">
        <v>399</v>
      </c>
      <c r="BU1268" s="7" t="s">
        <v>400</v>
      </c>
      <c r="BV1268" s="7">
        <v>12.833333015441895</v>
      </c>
      <c r="BW1268" s="7" t="s">
        <v>245</v>
      </c>
      <c r="BX1268" s="9">
        <v>1.8999999761581421</v>
      </c>
      <c r="BY1268" s="7" t="s">
        <v>231</v>
      </c>
      <c r="BZ1268" s="7" t="s">
        <v>214</v>
      </c>
      <c r="CA1268" s="25">
        <v>0</v>
      </c>
      <c r="CB1268" s="25">
        <v>0</v>
      </c>
      <c r="CC1268" s="25">
        <v>0</v>
      </c>
    </row>
    <row r="1269" spans="1:81" x14ac:dyDescent="0.25">
      <c r="A1269" s="7">
        <v>513</v>
      </c>
      <c r="B1269" s="7">
        <v>44657</v>
      </c>
      <c r="C1269" s="7" t="s">
        <v>3388</v>
      </c>
      <c r="D1269" s="7" t="s">
        <v>3389</v>
      </c>
      <c r="E1269" s="7" t="s">
        <v>3389</v>
      </c>
      <c r="F1269" s="7" t="s">
        <v>254</v>
      </c>
      <c r="H1269" s="7" t="s">
        <v>224</v>
      </c>
      <c r="I1269" s="8">
        <v>24.5</v>
      </c>
      <c r="J1269" s="7" t="s">
        <v>214</v>
      </c>
      <c r="K1269" s="8">
        <v>128.41996765136719</v>
      </c>
      <c r="L1269" s="8">
        <v>1.3798999786376953</v>
      </c>
      <c r="M1269" s="7" t="s">
        <v>349</v>
      </c>
      <c r="N1269" s="7" t="s">
        <v>214</v>
      </c>
      <c r="O1269" s="7" t="s">
        <v>214</v>
      </c>
      <c r="P1269" s="7" t="s">
        <v>410</v>
      </c>
      <c r="Q1269" s="7" t="s">
        <v>3390</v>
      </c>
      <c r="R1269" s="7" t="s">
        <v>242</v>
      </c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>
        <v>0.50455371511047797</v>
      </c>
      <c r="AT1269" s="8">
        <v>2.0906701243652988</v>
      </c>
      <c r="AU1269" s="8">
        <v>2.6196461206114083</v>
      </c>
      <c r="AV1269" s="8">
        <v>2.0529562305387659</v>
      </c>
      <c r="AW1269" s="8">
        <v>1.3837484860890903</v>
      </c>
      <c r="AX1269" s="8">
        <v>1.8726859699468847</v>
      </c>
      <c r="AY1269" s="8">
        <v>2.5844223244314133</v>
      </c>
      <c r="AZ1269" s="8">
        <v>2.4785861286152482</v>
      </c>
      <c r="BA1269" s="8">
        <v>-0.4423235962198187</v>
      </c>
      <c r="BB1269" s="8">
        <v>0.25536631215218325</v>
      </c>
      <c r="BC1269" s="8">
        <v>-0.4423235962198187</v>
      </c>
      <c r="BD1269" s="8">
        <v>0.25536631215218325</v>
      </c>
      <c r="BE1269" s="8">
        <v>1.0346205756337923</v>
      </c>
      <c r="BF1269" s="8">
        <v>1.5009385129617607</v>
      </c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7" t="s">
        <v>352</v>
      </c>
      <c r="BU1269" s="7" t="s">
        <v>353</v>
      </c>
      <c r="BV1269" s="7">
        <v>10.5</v>
      </c>
      <c r="BW1269" s="7" t="s">
        <v>345</v>
      </c>
      <c r="BX1269" s="9">
        <v>0</v>
      </c>
      <c r="BY1269" s="7" t="s">
        <v>214</v>
      </c>
      <c r="BZ1269" s="7" t="s">
        <v>214</v>
      </c>
      <c r="CA1269" s="25">
        <v>0</v>
      </c>
      <c r="CB1269" s="25">
        <v>0</v>
      </c>
      <c r="CC1269" s="25">
        <v>0</v>
      </c>
    </row>
    <row r="1270" spans="1:81" x14ac:dyDescent="0.25">
      <c r="A1270" s="7">
        <v>513</v>
      </c>
      <c r="B1270" s="7">
        <v>44657</v>
      </c>
      <c r="C1270" s="7" t="s">
        <v>3391</v>
      </c>
      <c r="D1270" s="7" t="s">
        <v>3392</v>
      </c>
      <c r="E1270" s="7" t="s">
        <v>3393</v>
      </c>
      <c r="F1270" s="7" t="s">
        <v>331</v>
      </c>
      <c r="H1270" s="7" t="s">
        <v>783</v>
      </c>
      <c r="I1270" s="8">
        <v>23.5</v>
      </c>
      <c r="J1270" s="7" t="s">
        <v>214</v>
      </c>
      <c r="K1270" s="8">
        <v>1915.5692138671875</v>
      </c>
      <c r="L1270" s="8">
        <v>4.8201456069946289</v>
      </c>
      <c r="M1270" s="7" t="s">
        <v>1425</v>
      </c>
      <c r="N1270" s="7" t="s">
        <v>295</v>
      </c>
      <c r="O1270" s="7" t="s">
        <v>214</v>
      </c>
      <c r="P1270" s="7" t="s">
        <v>481</v>
      </c>
      <c r="Q1270" s="7" t="s">
        <v>3394</v>
      </c>
      <c r="R1270" s="7" t="s">
        <v>337</v>
      </c>
      <c r="S1270" s="7">
        <v>2</v>
      </c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>
        <v>0.2261752942577786</v>
      </c>
      <c r="AT1270" s="8">
        <v>2.9215858128535519</v>
      </c>
      <c r="AU1270" s="8">
        <v>-1.5378835935971173</v>
      </c>
      <c r="AV1270" s="8">
        <v>-1.775496864771992</v>
      </c>
      <c r="AW1270" s="8">
        <v>3.2098173650841229E-2</v>
      </c>
      <c r="AX1270" s="8">
        <v>1.3748735188660119</v>
      </c>
      <c r="AY1270" s="8">
        <v>0.23276924354415857</v>
      </c>
      <c r="AZ1270" s="8">
        <v>1.993074921731097</v>
      </c>
      <c r="BA1270" s="8">
        <v>3.2098173650841229E-2</v>
      </c>
      <c r="BB1270" s="8">
        <v>1.3748735188660119</v>
      </c>
      <c r="BC1270" s="8">
        <v>0.23276924354415857</v>
      </c>
      <c r="BD1270" s="8">
        <v>1.993074921731097</v>
      </c>
      <c r="BE1270" s="8">
        <v>-0.13032891082488984</v>
      </c>
      <c r="BF1270" s="8">
        <v>1.3136643048792962</v>
      </c>
      <c r="BG1270" s="8">
        <v>-5.4433248121733575</v>
      </c>
      <c r="BH1270" s="8">
        <v>-50</v>
      </c>
      <c r="BI1270" s="8">
        <v>32.03957991954109</v>
      </c>
      <c r="BJ1270" s="8">
        <v>-21.185823806293257</v>
      </c>
      <c r="BK1270" s="8">
        <v>32.03957991954109</v>
      </c>
      <c r="BL1270" s="8">
        <v>-21.185823806293257</v>
      </c>
      <c r="BM1270" s="8">
        <v>-5.622635430946282</v>
      </c>
      <c r="BN1270" s="8">
        <v>2019.8398681799742</v>
      </c>
      <c r="BO1270" s="8">
        <v>3532.2006718225866</v>
      </c>
      <c r="BP1270" s="8">
        <v>1301.828884676085</v>
      </c>
      <c r="BQ1270" s="8">
        <v>2321.3983324046867</v>
      </c>
      <c r="BR1270" s="8">
        <v>1301.828884676085</v>
      </c>
      <c r="BS1270" s="8">
        <v>2321.3983324046867</v>
      </c>
      <c r="BT1270" s="7" t="s">
        <v>21021</v>
      </c>
      <c r="BU1270" s="7" t="s">
        <v>21022</v>
      </c>
      <c r="BV1270" s="7">
        <v>23.5</v>
      </c>
      <c r="BW1270" s="7" t="s">
        <v>783</v>
      </c>
      <c r="BX1270" s="9">
        <v>2.7000000476837158</v>
      </c>
      <c r="BY1270" s="7" t="s">
        <v>295</v>
      </c>
      <c r="BZ1270" s="7" t="s">
        <v>214</v>
      </c>
      <c r="CA1270" s="25">
        <v>0</v>
      </c>
      <c r="CB1270" s="25">
        <v>0</v>
      </c>
      <c r="CC1270" s="25">
        <v>0</v>
      </c>
    </row>
    <row r="1271" spans="1:81" x14ac:dyDescent="0.25">
      <c r="A1271" s="7">
        <v>513</v>
      </c>
      <c r="B1271" s="7">
        <v>44657</v>
      </c>
      <c r="C1271" s="7" t="s">
        <v>3395</v>
      </c>
      <c r="D1271" s="7" t="s">
        <v>3396</v>
      </c>
      <c r="E1271" s="7" t="s">
        <v>3396</v>
      </c>
      <c r="F1271" s="7" t="s">
        <v>409</v>
      </c>
      <c r="H1271" s="7" t="s">
        <v>224</v>
      </c>
      <c r="I1271" s="8">
        <v>24.5</v>
      </c>
      <c r="J1271" s="7" t="s">
        <v>214</v>
      </c>
      <c r="K1271" s="8">
        <v>250.14143371582031</v>
      </c>
      <c r="L1271" s="8">
        <v>0.82679998874664307</v>
      </c>
      <c r="M1271" s="7" t="s">
        <v>349</v>
      </c>
      <c r="N1271" s="7" t="s">
        <v>214</v>
      </c>
      <c r="O1271" s="7" t="s">
        <v>214</v>
      </c>
      <c r="P1271" s="7" t="s">
        <v>469</v>
      </c>
      <c r="Q1271" s="7" t="s">
        <v>3397</v>
      </c>
      <c r="R1271" s="7" t="s">
        <v>242</v>
      </c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>
        <v>0.73593857346603542</v>
      </c>
      <c r="AT1271" s="8">
        <v>2.2107061025452546</v>
      </c>
      <c r="AU1271" s="8">
        <v>-1.6665345989409983</v>
      </c>
      <c r="AV1271" s="8">
        <v>-0.94189909464470123</v>
      </c>
      <c r="AW1271" s="8">
        <v>1.4689044419881105</v>
      </c>
      <c r="AX1271" s="8">
        <v>1.9072174112499276</v>
      </c>
      <c r="AY1271" s="8">
        <v>0.90308495276280432</v>
      </c>
      <c r="AZ1271" s="8">
        <v>1.3488036352160095</v>
      </c>
      <c r="BA1271" s="8">
        <v>-0.44026717594849962</v>
      </c>
      <c r="BB1271" s="8">
        <v>0.2568146129183555</v>
      </c>
      <c r="BC1271" s="8">
        <v>0.69857418839150331</v>
      </c>
      <c r="BD1271" s="8">
        <v>1.7829393319021358</v>
      </c>
      <c r="BE1271" s="8">
        <v>0.28328339695315929</v>
      </c>
      <c r="BF1271" s="8">
        <v>1.0940969998644969</v>
      </c>
      <c r="BT1271" s="7" t="s">
        <v>352</v>
      </c>
      <c r="BU1271" s="7" t="s">
        <v>353</v>
      </c>
      <c r="BV1271" s="7">
        <v>7.5</v>
      </c>
      <c r="BW1271" s="7" t="s">
        <v>354</v>
      </c>
      <c r="BX1271" s="9">
        <v>0</v>
      </c>
      <c r="BY1271" s="7" t="s">
        <v>214</v>
      </c>
      <c r="BZ1271" s="7" t="s">
        <v>214</v>
      </c>
      <c r="CA1271" s="25">
        <v>0</v>
      </c>
      <c r="CB1271" s="25">
        <v>0</v>
      </c>
      <c r="CC1271" s="25">
        <v>0</v>
      </c>
    </row>
    <row r="1272" spans="1:81" x14ac:dyDescent="0.25">
      <c r="A1272" s="7">
        <v>513</v>
      </c>
      <c r="B1272" s="7">
        <v>44657</v>
      </c>
      <c r="C1272" s="7" t="s">
        <v>3398</v>
      </c>
      <c r="D1272" s="7" t="s">
        <v>3399</v>
      </c>
      <c r="E1272" s="7" t="s">
        <v>3399</v>
      </c>
      <c r="F1272" s="7" t="s">
        <v>212</v>
      </c>
      <c r="H1272" s="7" t="s">
        <v>224</v>
      </c>
      <c r="I1272" s="8">
        <v>24.5</v>
      </c>
      <c r="J1272" s="7" t="s">
        <v>214</v>
      </c>
      <c r="K1272" s="8">
        <v>130.85957336425781</v>
      </c>
      <c r="L1272" s="8">
        <v>1.5672010183334351</v>
      </c>
      <c r="M1272" s="7" t="s">
        <v>349</v>
      </c>
      <c r="N1272" s="7" t="s">
        <v>214</v>
      </c>
      <c r="O1272" s="7" t="s">
        <v>214</v>
      </c>
      <c r="P1272" s="7" t="s">
        <v>410</v>
      </c>
      <c r="Q1272" s="7" t="s">
        <v>3400</v>
      </c>
      <c r="R1272" s="7" t="s">
        <v>242</v>
      </c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>
        <v>0.42913501815689731</v>
      </c>
      <c r="AT1272" s="8">
        <v>2.0201646529290316</v>
      </c>
      <c r="AU1272" s="8">
        <v>-0.12957202019940708</v>
      </c>
      <c r="AV1272" s="8">
        <v>1.4747364018330735</v>
      </c>
      <c r="AW1272" s="8">
        <v>1.3459295291616724</v>
      </c>
      <c r="AX1272" s="8">
        <v>1.8490606101849552</v>
      </c>
      <c r="AY1272" s="8">
        <v>0.52756967025976609</v>
      </c>
      <c r="AZ1272" s="8">
        <v>1.2264850356791619</v>
      </c>
      <c r="BA1272" s="8">
        <v>-0.44295052070382246</v>
      </c>
      <c r="BB1272" s="8">
        <v>0.25482915208341178</v>
      </c>
      <c r="BC1272" s="8">
        <v>0.11110931676846131</v>
      </c>
      <c r="BD1272" s="8">
        <v>0.73321487545426622</v>
      </c>
      <c r="BE1272" s="8">
        <v>0.30687016557392793</v>
      </c>
      <c r="BF1272" s="8">
        <v>1.2597484546939832</v>
      </c>
      <c r="BT1272" s="7" t="s">
        <v>352</v>
      </c>
      <c r="BU1272" s="7" t="s">
        <v>353</v>
      </c>
      <c r="BV1272" s="7">
        <v>11.5</v>
      </c>
      <c r="BW1272" s="7" t="s">
        <v>255</v>
      </c>
      <c r="BX1272" s="9">
        <v>0</v>
      </c>
      <c r="BY1272" s="7" t="s">
        <v>214</v>
      </c>
      <c r="BZ1272" s="7" t="s">
        <v>214</v>
      </c>
      <c r="CA1272" s="25">
        <v>0</v>
      </c>
      <c r="CB1272" s="25">
        <v>0</v>
      </c>
      <c r="CC1272" s="25">
        <v>0</v>
      </c>
    </row>
    <row r="1273" spans="1:81" x14ac:dyDescent="0.25">
      <c r="A1273" s="7">
        <v>513</v>
      </c>
      <c r="B1273" s="7">
        <v>44657</v>
      </c>
      <c r="C1273" s="7" t="s">
        <v>3401</v>
      </c>
      <c r="D1273" s="7" t="s">
        <v>3402</v>
      </c>
      <c r="E1273" s="7" t="s">
        <v>3402</v>
      </c>
      <c r="F1273" s="7" t="s">
        <v>254</v>
      </c>
      <c r="H1273" s="7" t="s">
        <v>224</v>
      </c>
      <c r="I1273" s="8">
        <v>24.5</v>
      </c>
      <c r="J1273" s="7" t="s">
        <v>214</v>
      </c>
      <c r="K1273" s="8">
        <v>265.63922119140625</v>
      </c>
      <c r="L1273" s="8">
        <v>0.42500001192092896</v>
      </c>
      <c r="M1273" s="7" t="s">
        <v>349</v>
      </c>
      <c r="N1273" s="7" t="s">
        <v>214</v>
      </c>
      <c r="O1273" s="7" t="s">
        <v>214</v>
      </c>
      <c r="P1273" s="7" t="s">
        <v>410</v>
      </c>
      <c r="Q1273" s="7" t="s">
        <v>3403</v>
      </c>
      <c r="R1273" s="7" t="s">
        <v>242</v>
      </c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>
        <v>0.76977156768309907</v>
      </c>
      <c r="AT1273" s="8">
        <v>2.2689255346544428</v>
      </c>
      <c r="AU1273" s="8">
        <v>-1.2775385189162918</v>
      </c>
      <c r="AV1273" s="8">
        <v>-0.60516525679765965</v>
      </c>
      <c r="AW1273" s="8">
        <v>1.4904161030267689</v>
      </c>
      <c r="AX1273" s="8">
        <v>1.9673408944826887</v>
      </c>
      <c r="AY1273" s="8">
        <v>-0.76889048690211415</v>
      </c>
      <c r="AZ1273" s="8">
        <v>-0.1916290803296434</v>
      </c>
      <c r="BA1273" s="8">
        <v>-0.44015741162132527</v>
      </c>
      <c r="BB1273" s="8">
        <v>0.2574927756491649</v>
      </c>
      <c r="BC1273" s="8">
        <v>-0.74100629169794008</v>
      </c>
      <c r="BD1273" s="8">
        <v>-0.20123897902264898</v>
      </c>
      <c r="BE1273" s="8">
        <v>-0.16123417307130056</v>
      </c>
      <c r="BF1273" s="8">
        <v>0.58262098143939067</v>
      </c>
      <c r="BT1273" s="7" t="s">
        <v>214</v>
      </c>
      <c r="BU1273" s="7" t="s">
        <v>214</v>
      </c>
      <c r="BV1273" s="7">
        <v>11.5</v>
      </c>
      <c r="BW1273" s="7" t="s">
        <v>255</v>
      </c>
      <c r="BX1273" s="9">
        <v>0</v>
      </c>
      <c r="BY1273" s="7" t="s">
        <v>214</v>
      </c>
      <c r="BZ1273" s="7" t="s">
        <v>214</v>
      </c>
      <c r="CA1273" s="25">
        <v>0</v>
      </c>
      <c r="CB1273" s="25">
        <v>0</v>
      </c>
      <c r="CC1273" s="25">
        <v>0</v>
      </c>
    </row>
    <row r="1274" spans="1:81" x14ac:dyDescent="0.25">
      <c r="A1274" s="7">
        <v>513</v>
      </c>
      <c r="B1274" s="7">
        <v>44657</v>
      </c>
      <c r="C1274" s="7" t="s">
        <v>3404</v>
      </c>
      <c r="D1274" s="7" t="s">
        <v>3405</v>
      </c>
      <c r="E1274" s="7" t="s">
        <v>214</v>
      </c>
      <c r="F1274" s="7" t="s">
        <v>409</v>
      </c>
      <c r="H1274" s="7" t="s">
        <v>224</v>
      </c>
      <c r="I1274" s="8">
        <v>24.5</v>
      </c>
      <c r="J1274" s="7" t="s">
        <v>214</v>
      </c>
      <c r="K1274" s="8">
        <v>142.31752014160156</v>
      </c>
      <c r="L1274" s="8">
        <v>1.4783999919891357</v>
      </c>
      <c r="M1274" s="7" t="s">
        <v>349</v>
      </c>
      <c r="N1274" s="7" t="s">
        <v>214</v>
      </c>
      <c r="O1274" s="7" t="s">
        <v>214</v>
      </c>
      <c r="P1274" s="7" t="s">
        <v>217</v>
      </c>
      <c r="Q1274" s="7" t="s">
        <v>3406</v>
      </c>
      <c r="R1274" s="7" t="s">
        <v>242</v>
      </c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>
        <v>0.55909578012072125</v>
      </c>
      <c r="AT1274" s="8">
        <v>2.1563797805483351</v>
      </c>
      <c r="AU1274" s="8">
        <v>-1.6862944101982416</v>
      </c>
      <c r="AV1274" s="8">
        <v>-0.9567396214698175</v>
      </c>
      <c r="AW1274" s="8">
        <v>1.3996305549680528</v>
      </c>
      <c r="AX1274" s="8">
        <v>1.8791798996045885</v>
      </c>
      <c r="AY1274" s="8">
        <v>0.70631493247377453</v>
      </c>
      <c r="AZ1274" s="8">
        <v>1.0985824030719999</v>
      </c>
      <c r="BA1274" s="8">
        <v>-0.4419202634984955</v>
      </c>
      <c r="BB1274" s="8">
        <v>0.2558115839253074</v>
      </c>
      <c r="BC1274" s="8">
        <v>0.66965840128930332</v>
      </c>
      <c r="BD1274" s="8">
        <v>1.4984185651178747</v>
      </c>
      <c r="BE1274" s="8">
        <v>0.20108083252585249</v>
      </c>
      <c r="BF1274" s="8">
        <v>0.9886054351330481</v>
      </c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7" t="s">
        <v>214</v>
      </c>
      <c r="BU1274" s="7" t="s">
        <v>214</v>
      </c>
      <c r="BV1274" s="7">
        <v>11.5</v>
      </c>
      <c r="BW1274" s="7" t="s">
        <v>255</v>
      </c>
      <c r="BX1274" s="9">
        <v>0</v>
      </c>
      <c r="BY1274" s="7" t="s">
        <v>214</v>
      </c>
      <c r="BZ1274" s="7" t="s">
        <v>214</v>
      </c>
      <c r="CA1274" s="25">
        <v>2</v>
      </c>
      <c r="CB1274" s="25">
        <v>6</v>
      </c>
      <c r="CC1274" s="25">
        <v>10</v>
      </c>
    </row>
    <row r="1275" spans="1:81" x14ac:dyDescent="0.25">
      <c r="A1275" s="7">
        <v>513</v>
      </c>
      <c r="B1275" s="7">
        <v>44657</v>
      </c>
      <c r="C1275" s="7" t="s">
        <v>3407</v>
      </c>
      <c r="D1275" s="7" t="s">
        <v>3408</v>
      </c>
      <c r="E1275" s="7" t="s">
        <v>3408</v>
      </c>
      <c r="F1275" s="7" t="s">
        <v>212</v>
      </c>
      <c r="H1275" s="7" t="s">
        <v>224</v>
      </c>
      <c r="I1275" s="8">
        <v>24.5</v>
      </c>
      <c r="J1275" s="7" t="s">
        <v>214</v>
      </c>
      <c r="K1275" s="8">
        <v>107.73906707763672</v>
      </c>
      <c r="L1275" s="8">
        <v>1.941100001335144</v>
      </c>
      <c r="M1275" s="7" t="s">
        <v>349</v>
      </c>
      <c r="N1275" s="7" t="s">
        <v>214</v>
      </c>
      <c r="O1275" s="7" t="s">
        <v>214</v>
      </c>
      <c r="P1275" s="7" t="s">
        <v>249</v>
      </c>
      <c r="Q1275" s="7" t="s">
        <v>3409</v>
      </c>
      <c r="R1275" s="7" t="s">
        <v>242</v>
      </c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>
        <v>0.8273638898498622</v>
      </c>
      <c r="AT1275" s="8">
        <v>2.3662345405362073</v>
      </c>
      <c r="AU1275" s="8">
        <v>0.22729768281534618</v>
      </c>
      <c r="AV1275" s="8">
        <v>1.8778135708581936</v>
      </c>
      <c r="AW1275" s="8">
        <v>1.5090614296333693</v>
      </c>
      <c r="AX1275" s="8">
        <v>1.9062284241255021</v>
      </c>
      <c r="AY1275" s="8">
        <v>0.94658507463094577</v>
      </c>
      <c r="AZ1275" s="8">
        <v>1.4813126070196703</v>
      </c>
      <c r="BA1275" s="8">
        <v>-0.44054121719656297</v>
      </c>
      <c r="BB1275" s="8">
        <v>0.25679907841665833</v>
      </c>
      <c r="BC1275" s="8">
        <v>0.15463592256379474</v>
      </c>
      <c r="BD1275" s="8">
        <v>0.7660042780705586</v>
      </c>
      <c r="BE1275" s="8">
        <v>0.53740046371612582</v>
      </c>
      <c r="BF1275" s="8">
        <v>1.4423987498377981</v>
      </c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7" t="s">
        <v>352</v>
      </c>
      <c r="BU1275" s="7" t="s">
        <v>353</v>
      </c>
      <c r="BV1275" s="7">
        <v>11.5</v>
      </c>
      <c r="BW1275" s="7" t="s">
        <v>255</v>
      </c>
      <c r="BX1275" s="9">
        <v>0</v>
      </c>
      <c r="BY1275" s="7" t="s">
        <v>214</v>
      </c>
      <c r="BZ1275" s="7" t="s">
        <v>214</v>
      </c>
      <c r="CA1275" s="25">
        <v>0</v>
      </c>
      <c r="CB1275" s="25">
        <v>0</v>
      </c>
      <c r="CC1275" s="25">
        <v>0</v>
      </c>
    </row>
    <row r="1276" spans="1:81" x14ac:dyDescent="0.25">
      <c r="A1276" s="7">
        <v>513</v>
      </c>
      <c r="B1276" s="7">
        <v>44657</v>
      </c>
      <c r="C1276" s="7" t="s">
        <v>3411</v>
      </c>
      <c r="D1276" s="7" t="s">
        <v>3411</v>
      </c>
      <c r="E1276" s="7" t="s">
        <v>3410</v>
      </c>
      <c r="F1276" s="7" t="s">
        <v>409</v>
      </c>
      <c r="H1276" s="7" t="s">
        <v>224</v>
      </c>
      <c r="I1276" s="8">
        <v>24.5</v>
      </c>
      <c r="J1276" s="7" t="s">
        <v>214</v>
      </c>
      <c r="K1276" s="8">
        <v>197.04429626464844</v>
      </c>
      <c r="L1276" s="8">
        <v>3.5783998966217041</v>
      </c>
      <c r="M1276" s="7" t="s">
        <v>349</v>
      </c>
      <c r="N1276" s="7" t="s">
        <v>214</v>
      </c>
      <c r="O1276" s="7" t="s">
        <v>214</v>
      </c>
      <c r="P1276" s="7" t="s">
        <v>410</v>
      </c>
      <c r="Q1276" s="7" t="s">
        <v>3412</v>
      </c>
      <c r="R1276" s="7" t="s">
        <v>242</v>
      </c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>
        <v>0.68007663820740838</v>
      </c>
      <c r="AT1276" s="8">
        <v>2.3018680263455962</v>
      </c>
      <c r="AU1276" s="8">
        <v>-1.6860775058218989</v>
      </c>
      <c r="AV1276" s="8">
        <v>-0.95707965561285147</v>
      </c>
      <c r="AW1276" s="8">
        <v>1.4504839480731506</v>
      </c>
      <c r="AX1276" s="8">
        <v>1.8887112254584633</v>
      </c>
      <c r="AY1276" s="8">
        <v>0.78502190747909284</v>
      </c>
      <c r="AZ1276" s="8">
        <v>1.1016676817860946</v>
      </c>
      <c r="BA1276" s="8">
        <v>-0.44142426664730883</v>
      </c>
      <c r="BB1276" s="8">
        <v>0.25615456666161107</v>
      </c>
      <c r="BC1276" s="8">
        <v>0.68120831177258212</v>
      </c>
      <c r="BD1276" s="8">
        <v>1.5066079604503615</v>
      </c>
      <c r="BE1276" s="8">
        <v>0.24488150551050436</v>
      </c>
      <c r="BF1276" s="8">
        <v>1.016321634181546</v>
      </c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7" t="s">
        <v>352</v>
      </c>
      <c r="BU1276" s="7" t="s">
        <v>353</v>
      </c>
      <c r="BV1276" s="7">
        <v>10.5</v>
      </c>
      <c r="BW1276" s="7" t="s">
        <v>345</v>
      </c>
      <c r="BX1276" s="9">
        <v>0</v>
      </c>
      <c r="BY1276" s="7" t="s">
        <v>214</v>
      </c>
      <c r="BZ1276" s="7" t="s">
        <v>214</v>
      </c>
      <c r="CA1276" s="25">
        <v>0</v>
      </c>
      <c r="CB1276" s="25">
        <v>0</v>
      </c>
      <c r="CC1276" s="25">
        <v>0</v>
      </c>
    </row>
    <row r="1277" spans="1:81" x14ac:dyDescent="0.25">
      <c r="A1277" s="7">
        <v>513</v>
      </c>
      <c r="B1277" s="7">
        <v>44657</v>
      </c>
      <c r="C1277" s="7" t="s">
        <v>3413</v>
      </c>
      <c r="D1277" s="7" t="s">
        <v>3414</v>
      </c>
      <c r="E1277" s="7" t="s">
        <v>3410</v>
      </c>
      <c r="F1277" s="7" t="s">
        <v>360</v>
      </c>
      <c r="H1277" s="7" t="s">
        <v>224</v>
      </c>
      <c r="I1277" s="8">
        <v>24.5</v>
      </c>
      <c r="J1277" s="7" t="s">
        <v>214</v>
      </c>
      <c r="K1277" s="8">
        <v>182.17538452148438</v>
      </c>
      <c r="L1277" s="8">
        <v>2.2395999431610107</v>
      </c>
      <c r="M1277" s="7" t="s">
        <v>349</v>
      </c>
      <c r="N1277" s="7" t="s">
        <v>214</v>
      </c>
      <c r="O1277" s="7" t="s">
        <v>214</v>
      </c>
      <c r="P1277" s="7" t="s">
        <v>410</v>
      </c>
      <c r="Q1277" s="7" t="s">
        <v>3415</v>
      </c>
      <c r="R1277" s="7" t="s">
        <v>242</v>
      </c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>
        <v>0.5550823006421105</v>
      </c>
      <c r="AT1277" s="8">
        <v>2.1533849516327455</v>
      </c>
      <c r="AU1277" s="8">
        <v>-0.8650489331082023</v>
      </c>
      <c r="AV1277" s="8">
        <v>-0.11976351530747723</v>
      </c>
      <c r="AW1277" s="8">
        <v>1.4024742665532361</v>
      </c>
      <c r="AX1277" s="8">
        <v>1.8670734563931335</v>
      </c>
      <c r="AY1277" s="8">
        <v>-0.88730610462786952</v>
      </c>
      <c r="AZ1277" s="8">
        <v>-0.1650908914051516</v>
      </c>
      <c r="BA1277" s="8">
        <v>-0.44218193055480115</v>
      </c>
      <c r="BB1277" s="8">
        <v>0.25543707150183792</v>
      </c>
      <c r="BC1277" s="8">
        <v>-1.2505882732806042</v>
      </c>
      <c r="BD1277" s="8">
        <v>-0.53981540273403184</v>
      </c>
      <c r="BE1277" s="8">
        <v>-0.24792811239602175</v>
      </c>
      <c r="BF1277" s="8">
        <v>0.57520427834684262</v>
      </c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7" t="s">
        <v>352</v>
      </c>
      <c r="BU1277" s="7" t="s">
        <v>353</v>
      </c>
      <c r="BV1277" s="7">
        <v>10.5</v>
      </c>
      <c r="BW1277" s="7" t="s">
        <v>345</v>
      </c>
      <c r="BX1277" s="9">
        <v>0</v>
      </c>
      <c r="BY1277" s="7" t="s">
        <v>214</v>
      </c>
      <c r="BZ1277" s="7" t="s">
        <v>214</v>
      </c>
      <c r="CA1277" s="25">
        <v>0</v>
      </c>
      <c r="CB1277" s="25">
        <v>0</v>
      </c>
      <c r="CC1277" s="25">
        <v>0</v>
      </c>
    </row>
    <row r="1278" spans="1:81" x14ac:dyDescent="0.25">
      <c r="A1278" s="7">
        <v>513</v>
      </c>
      <c r="B1278" s="7">
        <v>44657</v>
      </c>
      <c r="C1278" s="7" t="s">
        <v>3416</v>
      </c>
      <c r="D1278" s="7" t="s">
        <v>3417</v>
      </c>
      <c r="E1278" s="7" t="s">
        <v>3417</v>
      </c>
      <c r="F1278" s="7" t="s">
        <v>643</v>
      </c>
      <c r="H1278" s="7" t="s">
        <v>224</v>
      </c>
      <c r="I1278" s="8">
        <v>24.5</v>
      </c>
      <c r="J1278" s="7" t="s">
        <v>214</v>
      </c>
      <c r="K1278" s="8">
        <v>99.606201171875</v>
      </c>
      <c r="L1278" s="8">
        <v>3.942500114440918</v>
      </c>
      <c r="M1278" s="7" t="s">
        <v>349</v>
      </c>
      <c r="N1278" s="7" t="s">
        <v>214</v>
      </c>
      <c r="O1278" s="7" t="s">
        <v>350</v>
      </c>
      <c r="P1278" s="7" t="s">
        <v>410</v>
      </c>
      <c r="Q1278" s="7" t="s">
        <v>3418</v>
      </c>
      <c r="R1278" s="7" t="s">
        <v>242</v>
      </c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>
        <v>0.78187091914012996</v>
      </c>
      <c r="AT1278" s="8">
        <v>2.3438459001702365</v>
      </c>
      <c r="AU1278" s="8">
        <v>-0.30117821661926658</v>
      </c>
      <c r="AV1278" s="8">
        <v>0.17692237955051957</v>
      </c>
      <c r="AW1278" s="8">
        <v>1.4903333924803281</v>
      </c>
      <c r="AX1278" s="8">
        <v>1.9115455940869748</v>
      </c>
      <c r="AY1278" s="8">
        <v>8.1800402320323096E-2</v>
      </c>
      <c r="AZ1278" s="8">
        <v>-0.49557854427519077</v>
      </c>
      <c r="BA1278" s="8">
        <v>-0.4406192651266988</v>
      </c>
      <c r="BB1278" s="8">
        <v>0.25680889588857608</v>
      </c>
      <c r="BC1278" s="8">
        <v>-0.4406192651266988</v>
      </c>
      <c r="BD1278" s="8">
        <v>0.25680889588857608</v>
      </c>
      <c r="BE1278" s="8">
        <v>0.19526466117801955</v>
      </c>
      <c r="BF1278" s="8">
        <v>0.74172552021828198</v>
      </c>
      <c r="BT1278" s="7" t="s">
        <v>352</v>
      </c>
      <c r="BU1278" s="7" t="s">
        <v>353</v>
      </c>
      <c r="BV1278" s="7">
        <v>6.5</v>
      </c>
      <c r="BW1278" s="7" t="s">
        <v>402</v>
      </c>
      <c r="BX1278" s="9">
        <v>0</v>
      </c>
      <c r="BY1278" s="7" t="s">
        <v>214</v>
      </c>
      <c r="BZ1278" s="7" t="s">
        <v>214</v>
      </c>
      <c r="CA1278" s="25">
        <v>0</v>
      </c>
      <c r="CB1278" s="25">
        <v>0</v>
      </c>
      <c r="CC1278" s="25">
        <v>0</v>
      </c>
    </row>
    <row r="1279" spans="1:81" x14ac:dyDescent="0.25">
      <c r="A1279" s="7">
        <v>513</v>
      </c>
      <c r="B1279" s="7">
        <v>44657</v>
      </c>
      <c r="C1279" s="7" t="s">
        <v>3419</v>
      </c>
      <c r="D1279" s="7" t="s">
        <v>3420</v>
      </c>
      <c r="E1279" s="7" t="s">
        <v>3420</v>
      </c>
      <c r="F1279" s="7" t="s">
        <v>212</v>
      </c>
      <c r="H1279" s="7" t="s">
        <v>224</v>
      </c>
      <c r="I1279" s="8">
        <v>24.5</v>
      </c>
      <c r="J1279" s="7" t="s">
        <v>214</v>
      </c>
      <c r="K1279" s="8">
        <v>378.7059326171875</v>
      </c>
      <c r="L1279" s="8">
        <v>3.656496524810791</v>
      </c>
      <c r="M1279" s="7" t="s">
        <v>349</v>
      </c>
      <c r="N1279" s="7" t="s">
        <v>214</v>
      </c>
      <c r="O1279" s="7" t="s">
        <v>374</v>
      </c>
      <c r="P1279" s="7" t="s">
        <v>393</v>
      </c>
      <c r="Q1279" s="7" t="s">
        <v>3421</v>
      </c>
      <c r="R1279" s="7" t="s">
        <v>242</v>
      </c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7">
        <v>1.1975827314986707</v>
      </c>
      <c r="AT1279" s="7">
        <v>2.5778243595121215</v>
      </c>
      <c r="AU1279" s="7">
        <v>0.55426622104437495</v>
      </c>
      <c r="AV1279" s="7">
        <v>2.03415151330036</v>
      </c>
      <c r="AW1279" s="7">
        <v>1.643925133981436</v>
      </c>
      <c r="AX1279" s="7">
        <v>1.9569453038658604</v>
      </c>
      <c r="AY1279" s="7">
        <v>1.3277619730260037</v>
      </c>
      <c r="AZ1279" s="7">
        <v>1.7056953626181253</v>
      </c>
      <c r="BA1279" s="7">
        <v>-0.43888308275416127</v>
      </c>
      <c r="BB1279" s="7">
        <v>0.25815741504425627</v>
      </c>
      <c r="BC1279" s="7">
        <v>0.18813620135651121</v>
      </c>
      <c r="BD1279" s="7">
        <v>0.79218295842993447</v>
      </c>
      <c r="BE1279" s="7">
        <v>0.74546486302547255</v>
      </c>
      <c r="BF1279" s="7">
        <v>1.5541594854617762</v>
      </c>
      <c r="BT1279" s="7" t="s">
        <v>352</v>
      </c>
      <c r="BU1279" s="7" t="s">
        <v>353</v>
      </c>
      <c r="BV1279" s="7">
        <v>10.5</v>
      </c>
      <c r="BW1279" s="7" t="s">
        <v>345</v>
      </c>
      <c r="BX1279" s="9">
        <v>0</v>
      </c>
      <c r="BY1279" s="7" t="s">
        <v>214</v>
      </c>
      <c r="BZ1279" s="7" t="s">
        <v>214</v>
      </c>
      <c r="CA1279" s="25">
        <v>0</v>
      </c>
      <c r="CB1279" s="25">
        <v>0</v>
      </c>
      <c r="CC1279" s="25">
        <v>0</v>
      </c>
    </row>
    <row r="1280" spans="1:81" x14ac:dyDescent="0.25">
      <c r="A1280" s="7">
        <v>513</v>
      </c>
      <c r="B1280" s="7">
        <v>44657</v>
      </c>
      <c r="C1280" s="7" t="s">
        <v>3422</v>
      </c>
      <c r="D1280" s="7" t="s">
        <v>3423</v>
      </c>
      <c r="E1280" s="7" t="s">
        <v>3423</v>
      </c>
      <c r="F1280" s="7" t="s">
        <v>280</v>
      </c>
      <c r="H1280" s="7" t="s">
        <v>224</v>
      </c>
      <c r="I1280" s="8">
        <v>24.5</v>
      </c>
      <c r="J1280" s="7" t="s">
        <v>214</v>
      </c>
      <c r="K1280" s="8">
        <v>194.14605712890625</v>
      </c>
      <c r="L1280" s="8">
        <v>3.7699999809265137</v>
      </c>
      <c r="M1280" s="7" t="s">
        <v>349</v>
      </c>
      <c r="N1280" s="7" t="s">
        <v>214</v>
      </c>
      <c r="O1280" s="7" t="s">
        <v>256</v>
      </c>
      <c r="P1280" s="7" t="s">
        <v>362</v>
      </c>
      <c r="Q1280" s="7" t="s">
        <v>3424</v>
      </c>
      <c r="R1280" s="7" t="s">
        <v>242</v>
      </c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>
        <v>0.81997105094426315</v>
      </c>
      <c r="AT1280" s="8">
        <v>2.3494708478130799</v>
      </c>
      <c r="AU1280" s="8">
        <v>-1.1521793961443372</v>
      </c>
      <c r="AV1280" s="8">
        <v>-0.40051074077621024</v>
      </c>
      <c r="AW1280" s="8">
        <v>1.5065195098642263</v>
      </c>
      <c r="AX1280" s="8">
        <v>1.9139219513811156</v>
      </c>
      <c r="AY1280" s="8">
        <v>0.61018333032794958</v>
      </c>
      <c r="AZ1280" s="8">
        <v>1.5402325418159228</v>
      </c>
      <c r="BA1280" s="8">
        <v>-0.44044673189230249</v>
      </c>
      <c r="BB1280" s="8">
        <v>0.2568817641206303</v>
      </c>
      <c r="BC1280" s="8">
        <v>-2.2000461426748168</v>
      </c>
      <c r="BD1280" s="8">
        <v>-1.6854615310228163</v>
      </c>
      <c r="BE1280" s="8">
        <v>-0.14266639659583621</v>
      </c>
      <c r="BF1280" s="8">
        <v>0.66242247222195372</v>
      </c>
      <c r="BT1280" s="7" t="s">
        <v>352</v>
      </c>
      <c r="BU1280" s="7" t="s">
        <v>353</v>
      </c>
      <c r="BV1280" s="7">
        <v>11.5</v>
      </c>
      <c r="BW1280" s="7" t="s">
        <v>255</v>
      </c>
      <c r="BX1280" s="9">
        <v>1.8500000238418579</v>
      </c>
      <c r="BY1280" s="7" t="s">
        <v>214</v>
      </c>
      <c r="BZ1280" s="7" t="s">
        <v>214</v>
      </c>
      <c r="CA1280" s="25">
        <v>0</v>
      </c>
      <c r="CB1280" s="25">
        <v>0</v>
      </c>
      <c r="CC1280" s="25">
        <v>0</v>
      </c>
    </row>
    <row r="1281" spans="1:81" x14ac:dyDescent="0.25">
      <c r="A1281" s="7">
        <v>513</v>
      </c>
      <c r="B1281" s="7">
        <v>44657</v>
      </c>
      <c r="C1281" s="7" t="s">
        <v>3425</v>
      </c>
      <c r="D1281" s="7" t="s">
        <v>3425</v>
      </c>
      <c r="E1281" s="7" t="s">
        <v>3425</v>
      </c>
      <c r="F1281" s="7" t="s">
        <v>360</v>
      </c>
      <c r="G1281" s="7">
        <v>2</v>
      </c>
      <c r="H1281" s="7" t="s">
        <v>430</v>
      </c>
      <c r="I1281" s="8">
        <v>16.5</v>
      </c>
      <c r="J1281" s="7" t="s">
        <v>214</v>
      </c>
      <c r="K1281" s="8">
        <v>10211.94140625</v>
      </c>
      <c r="L1281" s="8">
        <v>3.4490046501159668</v>
      </c>
      <c r="M1281" s="7" t="s">
        <v>349</v>
      </c>
      <c r="N1281" s="7" t="s">
        <v>231</v>
      </c>
      <c r="O1281" s="7" t="s">
        <v>301</v>
      </c>
      <c r="P1281" s="7" t="s">
        <v>362</v>
      </c>
      <c r="Q1281" s="7" t="s">
        <v>370</v>
      </c>
      <c r="R1281" s="7" t="s">
        <v>242</v>
      </c>
      <c r="T1281" s="8">
        <v>0.55002588033676147</v>
      </c>
      <c r="U1281" s="8">
        <v>0.53586632013320923</v>
      </c>
      <c r="V1281" s="8">
        <v>0.56841236352920532</v>
      </c>
      <c r="W1281" s="8">
        <v>0.44533690810203552</v>
      </c>
      <c r="X1281" s="8">
        <v>0.13260011374950409</v>
      </c>
      <c r="Y1281" s="8">
        <v>0.47877600789070129</v>
      </c>
      <c r="Z1281" s="8">
        <v>0.46287953853607178</v>
      </c>
      <c r="AA1281" s="8">
        <v>0.70504343509674072</v>
      </c>
      <c r="AB1281" s="8">
        <v>0.73121607303619385</v>
      </c>
      <c r="AC1281" s="8">
        <v>0.72644239664077759</v>
      </c>
      <c r="AD1281" s="8">
        <v>0.85631376504898071</v>
      </c>
      <c r="AE1281" s="8">
        <v>0.69047003984451294</v>
      </c>
      <c r="AF1281" s="8">
        <v>0.66539698839187622</v>
      </c>
      <c r="AG1281" s="8">
        <v>0.6385955810546875</v>
      </c>
      <c r="AH1281" s="8">
        <v>5.0679936408996582</v>
      </c>
      <c r="AI1281" s="8">
        <v>33.304840087890625</v>
      </c>
      <c r="AJ1281" s="8">
        <v>49.274154663085938</v>
      </c>
      <c r="AK1281" s="8">
        <v>45.231937408447266</v>
      </c>
      <c r="AL1281" s="8">
        <v>19.687932968139648</v>
      </c>
      <c r="AM1281" s="8">
        <v>4.0651640892028809</v>
      </c>
      <c r="AN1281" s="8">
        <v>26.251708984375</v>
      </c>
      <c r="AO1281" s="8">
        <v>12.102201461791992</v>
      </c>
      <c r="AP1281" s="8">
        <v>3.7313852310180664</v>
      </c>
      <c r="AQ1281" s="8"/>
      <c r="AR1281" s="8"/>
      <c r="AS1281" s="8">
        <v>2.1656231986467067</v>
      </c>
      <c r="AT1281" s="8">
        <v>1.362099248907287</v>
      </c>
      <c r="AU1281" s="8">
        <v>2.5607325209770693</v>
      </c>
      <c r="AV1281" s="8">
        <v>1.6489058387027689</v>
      </c>
      <c r="AW1281" s="8">
        <v>2.1745542209005215</v>
      </c>
      <c r="AX1281" s="8">
        <v>1.3697016332140368</v>
      </c>
      <c r="AY1281" s="8">
        <v>2.7165682167196938</v>
      </c>
      <c r="AZ1281" s="8">
        <v>1.7642925695829912</v>
      </c>
      <c r="BA1281" s="8">
        <v>2.5049570654683939</v>
      </c>
      <c r="BB1281" s="8">
        <v>1.616089515274491</v>
      </c>
      <c r="BC1281" s="8">
        <v>3.0013967828065762</v>
      </c>
      <c r="BD1281" s="8">
        <v>2.0019463473720536</v>
      </c>
      <c r="BE1281" s="8">
        <v>2.5206386675864936</v>
      </c>
      <c r="BF1281" s="8">
        <v>1.6271725255089382</v>
      </c>
      <c r="BG1281" s="7">
        <v>95.164120681881144</v>
      </c>
      <c r="BH1281" s="7">
        <v>69.103583020869891</v>
      </c>
      <c r="BI1281" s="7">
        <v>93.347524551280827</v>
      </c>
      <c r="BJ1281" s="7">
        <v>61.590580286639742</v>
      </c>
      <c r="BK1281" s="7">
        <v>76.645259939674176</v>
      </c>
      <c r="BL1281" s="7">
        <v>42.860543420556496</v>
      </c>
      <c r="BM1281" s="7">
        <v>73.118601983483714</v>
      </c>
      <c r="BN1281" s="7">
        <v>493.83716244326013</v>
      </c>
      <c r="BO1281" s="7">
        <v>3155.1239985394423</v>
      </c>
      <c r="BP1281" s="7">
        <v>679.34689488836989</v>
      </c>
      <c r="BQ1281" s="7">
        <v>3922.3474356089864</v>
      </c>
      <c r="BR1281" s="7">
        <v>2384.9723705424685</v>
      </c>
      <c r="BS1281" s="7">
        <v>5835.0478257424311</v>
      </c>
      <c r="BT1281" s="7" t="s">
        <v>399</v>
      </c>
      <c r="BU1281" s="7" t="s">
        <v>400</v>
      </c>
      <c r="BV1281" s="7">
        <v>21.5</v>
      </c>
      <c r="BW1281" s="7" t="s">
        <v>837</v>
      </c>
      <c r="BX1281" s="9">
        <v>1.8500000238418579</v>
      </c>
      <c r="BY1281" s="7" t="s">
        <v>231</v>
      </c>
      <c r="BZ1281" s="7" t="s">
        <v>214</v>
      </c>
      <c r="CA1281" s="25">
        <v>0</v>
      </c>
      <c r="CB1281" s="25">
        <v>0</v>
      </c>
      <c r="CC1281" s="25">
        <v>0</v>
      </c>
    </row>
    <row r="1282" spans="1:81" x14ac:dyDescent="0.25">
      <c r="A1282" s="7">
        <v>513</v>
      </c>
      <c r="B1282" s="7">
        <v>44657</v>
      </c>
      <c r="C1282" s="7" t="s">
        <v>3426</v>
      </c>
      <c r="D1282" s="7" t="s">
        <v>3426</v>
      </c>
      <c r="E1282" s="7" t="s">
        <v>214</v>
      </c>
      <c r="F1282" s="7" t="s">
        <v>409</v>
      </c>
      <c r="H1282" s="7" t="s">
        <v>224</v>
      </c>
      <c r="I1282" s="8">
        <v>24.5</v>
      </c>
      <c r="J1282" s="7" t="s">
        <v>214</v>
      </c>
      <c r="K1282" s="8">
        <v>254.88169860839844</v>
      </c>
      <c r="L1282" s="8">
        <v>0.64069998264312744</v>
      </c>
      <c r="M1282" s="7" t="s">
        <v>349</v>
      </c>
      <c r="N1282" s="7" t="s">
        <v>214</v>
      </c>
      <c r="O1282" s="7" t="s">
        <v>214</v>
      </c>
      <c r="P1282" s="7" t="s">
        <v>217</v>
      </c>
      <c r="Q1282" s="7" t="s">
        <v>3427</v>
      </c>
      <c r="R1282" s="7" t="s">
        <v>242</v>
      </c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>
        <v>0.64466712394961401</v>
      </c>
      <c r="AT1282" s="8">
        <v>2.1450701526004843</v>
      </c>
      <c r="AU1282" s="8">
        <v>-1.654821577125769</v>
      </c>
      <c r="AV1282" s="8">
        <v>-0.95702752401327884</v>
      </c>
      <c r="AW1282" s="8">
        <v>1.4590709039803682</v>
      </c>
      <c r="AX1282" s="8">
        <v>1.8766091140488177</v>
      </c>
      <c r="AY1282" s="8">
        <v>0.80350567356551073</v>
      </c>
      <c r="AZ1282" s="8">
        <v>1.0840538214878159</v>
      </c>
      <c r="BA1282" s="8">
        <v>-0.41915096392843393</v>
      </c>
      <c r="BB1282" s="8">
        <v>0.25580536142827404</v>
      </c>
      <c r="BC1282" s="8">
        <v>0.64622986976521857</v>
      </c>
      <c r="BD1282" s="8">
        <v>1.4931881476224471</v>
      </c>
      <c r="BE1282" s="8">
        <v>0.24658350503441814</v>
      </c>
      <c r="BF1282" s="8">
        <v>0.98294984552909348</v>
      </c>
      <c r="BT1282" s="7" t="s">
        <v>214</v>
      </c>
      <c r="BU1282" s="7" t="s">
        <v>214</v>
      </c>
      <c r="BV1282" s="7">
        <v>24.5</v>
      </c>
      <c r="BW1282" s="7" t="s">
        <v>224</v>
      </c>
      <c r="BX1282" s="9">
        <v>0</v>
      </c>
      <c r="BY1282" s="7" t="s">
        <v>214</v>
      </c>
      <c r="BZ1282" s="7" t="s">
        <v>214</v>
      </c>
      <c r="CA1282" s="25">
        <v>2</v>
      </c>
      <c r="CB1282" s="25">
        <v>6</v>
      </c>
      <c r="CC1282" s="25">
        <v>10</v>
      </c>
    </row>
    <row r="1283" spans="1:81" x14ac:dyDescent="0.25">
      <c r="A1283" s="7">
        <v>513</v>
      </c>
      <c r="B1283" s="7">
        <v>44657</v>
      </c>
      <c r="C1283" s="7" t="s">
        <v>3433</v>
      </c>
      <c r="D1283" s="7" t="s">
        <v>3434</v>
      </c>
      <c r="E1283" s="7" t="s">
        <v>3434</v>
      </c>
      <c r="F1283" s="7" t="s">
        <v>360</v>
      </c>
      <c r="H1283" s="7" t="s">
        <v>224</v>
      </c>
      <c r="I1283" s="8">
        <v>24.5</v>
      </c>
      <c r="J1283" s="7" t="s">
        <v>214</v>
      </c>
      <c r="K1283" s="8">
        <v>260.66705322265625</v>
      </c>
      <c r="L1283" s="8">
        <v>0.5065000057220459</v>
      </c>
      <c r="M1283" s="7" t="s">
        <v>349</v>
      </c>
      <c r="N1283" s="7" t="s">
        <v>214</v>
      </c>
      <c r="O1283" s="7" t="s">
        <v>214</v>
      </c>
      <c r="P1283" s="7" t="s">
        <v>410</v>
      </c>
      <c r="Q1283" s="7" t="s">
        <v>3435</v>
      </c>
      <c r="R1283" s="7" t="s">
        <v>242</v>
      </c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7">
        <v>0.90932589147328502</v>
      </c>
      <c r="AT1283" s="7">
        <v>2.5105550137158263</v>
      </c>
      <c r="AU1283" s="7">
        <v>-0.86367986291869869</v>
      </c>
      <c r="AV1283" s="7">
        <v>-0.11833900703796504</v>
      </c>
      <c r="AW1283" s="7">
        <v>1.5441025225743161</v>
      </c>
      <c r="AX1283" s="7">
        <v>1.9851576080725695</v>
      </c>
      <c r="AY1283" s="7">
        <v>-0.88610415912502427</v>
      </c>
      <c r="AZ1283" s="7">
        <v>-0.16389213333926972</v>
      </c>
      <c r="BA1283" s="7">
        <v>-0.43942689444457822</v>
      </c>
      <c r="BB1283" s="7">
        <v>0.25810594217363281</v>
      </c>
      <c r="BC1283" s="7">
        <v>-1.2501811293366216</v>
      </c>
      <c r="BD1283" s="7">
        <v>-0.53943585069059841</v>
      </c>
      <c r="BE1283" s="7">
        <v>-0.16432727196288696</v>
      </c>
      <c r="BF1283" s="7">
        <v>0.65535859548236586</v>
      </c>
      <c r="BT1283" s="7" t="s">
        <v>352</v>
      </c>
      <c r="BU1283" s="7" t="s">
        <v>353</v>
      </c>
      <c r="BV1283" s="7">
        <v>9.5</v>
      </c>
      <c r="BW1283" s="7" t="s">
        <v>213</v>
      </c>
      <c r="BX1283" s="9">
        <v>0</v>
      </c>
      <c r="BY1283" s="7" t="s">
        <v>214</v>
      </c>
      <c r="BZ1283" s="7" t="s">
        <v>214</v>
      </c>
      <c r="CA1283" s="25">
        <v>0</v>
      </c>
      <c r="CB1283" s="25">
        <v>0</v>
      </c>
      <c r="CC1283" s="25">
        <v>0</v>
      </c>
    </row>
    <row r="1284" spans="1:81" x14ac:dyDescent="0.25">
      <c r="A1284" s="7">
        <v>513</v>
      </c>
      <c r="B1284" s="7">
        <v>44657</v>
      </c>
      <c r="C1284" s="7" t="s">
        <v>3436</v>
      </c>
      <c r="D1284" s="7" t="s">
        <v>20707</v>
      </c>
      <c r="E1284" s="7" t="s">
        <v>20707</v>
      </c>
      <c r="F1284" s="7" t="s">
        <v>446</v>
      </c>
      <c r="H1284" s="7" t="s">
        <v>224</v>
      </c>
      <c r="I1284" s="8">
        <v>24.5</v>
      </c>
      <c r="J1284" s="7" t="s">
        <v>214</v>
      </c>
      <c r="K1284" s="8">
        <v>83.522193908691406</v>
      </c>
      <c r="L1284" s="8">
        <v>2.6092000007629395</v>
      </c>
      <c r="M1284" s="7" t="s">
        <v>349</v>
      </c>
      <c r="N1284" s="7" t="s">
        <v>214</v>
      </c>
      <c r="O1284" s="7" t="s">
        <v>389</v>
      </c>
      <c r="P1284" s="7" t="s">
        <v>257</v>
      </c>
      <c r="Q1284" s="7" t="s">
        <v>20708</v>
      </c>
      <c r="R1284" s="7" t="s">
        <v>242</v>
      </c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7" t="s">
        <v>352</v>
      </c>
      <c r="BU1284" s="7" t="s">
        <v>353</v>
      </c>
      <c r="BV1284" s="7">
        <v>8</v>
      </c>
      <c r="BW1284" s="7" t="s">
        <v>222</v>
      </c>
      <c r="BX1284" s="9">
        <v>0</v>
      </c>
      <c r="BY1284" s="7" t="s">
        <v>214</v>
      </c>
      <c r="BZ1284" s="7" t="s">
        <v>214</v>
      </c>
      <c r="CA1284" s="25">
        <v>0</v>
      </c>
      <c r="CB1284" s="25">
        <v>0</v>
      </c>
      <c r="CC1284" s="25">
        <v>0</v>
      </c>
    </row>
    <row r="1285" spans="1:81" x14ac:dyDescent="0.25">
      <c r="A1285" s="7">
        <v>513</v>
      </c>
      <c r="B1285" s="7">
        <v>44657</v>
      </c>
      <c r="C1285" s="7" t="s">
        <v>3437</v>
      </c>
      <c r="D1285" s="7" t="s">
        <v>22080</v>
      </c>
      <c r="E1285" s="7" t="s">
        <v>22080</v>
      </c>
      <c r="F1285" s="7" t="s">
        <v>409</v>
      </c>
      <c r="H1285" s="7" t="s">
        <v>224</v>
      </c>
      <c r="I1285" s="8">
        <v>24.5</v>
      </c>
      <c r="J1285" s="7" t="s">
        <v>214</v>
      </c>
      <c r="K1285" s="8">
        <v>216.66030883789063</v>
      </c>
      <c r="L1285" s="8">
        <v>2.9760000705718994</v>
      </c>
      <c r="M1285" s="7" t="s">
        <v>349</v>
      </c>
      <c r="N1285" s="7" t="s">
        <v>214</v>
      </c>
      <c r="O1285" s="7" t="s">
        <v>256</v>
      </c>
      <c r="P1285" s="7" t="s">
        <v>410</v>
      </c>
      <c r="Q1285" s="7" t="s">
        <v>22081</v>
      </c>
      <c r="R1285" s="7" t="s">
        <v>242</v>
      </c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>
        <v>0.53932777783118757</v>
      </c>
      <c r="AT1285" s="8">
        <v>2.0666630677375313</v>
      </c>
      <c r="AU1285" s="8">
        <v>-6.411222289873808</v>
      </c>
      <c r="AV1285" s="8">
        <v>-4.2041438722781148</v>
      </c>
      <c r="AW1285" s="8">
        <v>1.5045295243713923</v>
      </c>
      <c r="AX1285" s="8">
        <v>2.423902947905014</v>
      </c>
      <c r="AY1285" s="8">
        <v>0.86362583347947741</v>
      </c>
      <c r="AZ1285" s="8">
        <v>2.5509438830854414</v>
      </c>
      <c r="BA1285" s="8">
        <v>-1.2965403452749105</v>
      </c>
      <c r="BB1285" s="8">
        <v>-0.32800912811759081</v>
      </c>
      <c r="BC1285" s="8">
        <v>0.77228956396685688</v>
      </c>
      <c r="BD1285" s="8">
        <v>2.2244513326086741</v>
      </c>
      <c r="BE1285" s="8">
        <v>-0.67133165591663413</v>
      </c>
      <c r="BF1285" s="8">
        <v>0.78896803849015917</v>
      </c>
      <c r="BT1285" s="7" t="s">
        <v>352</v>
      </c>
      <c r="BU1285" s="7" t="s">
        <v>353</v>
      </c>
      <c r="BV1285" s="7">
        <v>11.5</v>
      </c>
      <c r="BW1285" s="7" t="s">
        <v>255</v>
      </c>
      <c r="BX1285" s="9">
        <v>0</v>
      </c>
      <c r="BY1285" s="7" t="s">
        <v>214</v>
      </c>
      <c r="BZ1285" s="7" t="s">
        <v>214</v>
      </c>
      <c r="CA1285" s="25">
        <v>0</v>
      </c>
      <c r="CB1285" s="25">
        <v>0</v>
      </c>
      <c r="CC1285" s="25">
        <v>0</v>
      </c>
    </row>
    <row r="1286" spans="1:81" x14ac:dyDescent="0.25">
      <c r="A1286" s="7">
        <v>513</v>
      </c>
      <c r="B1286" s="7">
        <v>44657</v>
      </c>
      <c r="C1286" s="7" t="s">
        <v>3438</v>
      </c>
      <c r="D1286" s="7" t="s">
        <v>3439</v>
      </c>
      <c r="E1286" s="7" t="s">
        <v>3439</v>
      </c>
      <c r="F1286" s="7" t="s">
        <v>360</v>
      </c>
      <c r="H1286" s="7" t="s">
        <v>224</v>
      </c>
      <c r="I1286" s="8">
        <v>24.5</v>
      </c>
      <c r="J1286" s="7" t="s">
        <v>214</v>
      </c>
      <c r="K1286" s="8">
        <v>203.32383728027344</v>
      </c>
      <c r="L1286" s="8">
        <v>1.1936999559402466</v>
      </c>
      <c r="M1286" s="7" t="s">
        <v>349</v>
      </c>
      <c r="N1286" s="7" t="s">
        <v>214</v>
      </c>
      <c r="O1286" s="7" t="s">
        <v>214</v>
      </c>
      <c r="P1286" s="7" t="s">
        <v>410</v>
      </c>
      <c r="Q1286" s="7" t="s">
        <v>3440</v>
      </c>
      <c r="R1286" s="7" t="s">
        <v>242</v>
      </c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>
        <v>0.54216108111466044</v>
      </c>
      <c r="AT1286" s="8">
        <v>2.1151184000821748</v>
      </c>
      <c r="AU1286" s="8">
        <v>-0.86502478536319927</v>
      </c>
      <c r="AV1286" s="8">
        <v>-0.11976642317680093</v>
      </c>
      <c r="AW1286" s="8">
        <v>1.3962334637701144</v>
      </c>
      <c r="AX1286" s="8">
        <v>1.8678969499701261</v>
      </c>
      <c r="AY1286" s="8">
        <v>-0.88728134703595318</v>
      </c>
      <c r="AZ1286" s="8">
        <v>-0.16508839321636135</v>
      </c>
      <c r="BA1286" s="8">
        <v>-0.44219268548429275</v>
      </c>
      <c r="BB1286" s="8">
        <v>0.25534360255837113</v>
      </c>
      <c r="BC1286" s="8">
        <v>-1.250568030289928</v>
      </c>
      <c r="BD1286" s="8">
        <v>-0.53979991705857899</v>
      </c>
      <c r="BE1286" s="8">
        <v>-0.25111205054809976</v>
      </c>
      <c r="BF1286" s="8">
        <v>0.56895070319315522</v>
      </c>
      <c r="BT1286" s="7" t="s">
        <v>352</v>
      </c>
      <c r="BU1286" s="7" t="s">
        <v>353</v>
      </c>
      <c r="BV1286" s="7">
        <v>10.5</v>
      </c>
      <c r="BW1286" s="7" t="s">
        <v>345</v>
      </c>
      <c r="BX1286" s="9">
        <v>0</v>
      </c>
      <c r="BY1286" s="7" t="s">
        <v>214</v>
      </c>
      <c r="BZ1286" s="7" t="s">
        <v>214</v>
      </c>
      <c r="CA1286" s="25">
        <v>0</v>
      </c>
      <c r="CB1286" s="25">
        <v>0</v>
      </c>
      <c r="CC1286" s="25">
        <v>0</v>
      </c>
    </row>
    <row r="1287" spans="1:81" x14ac:dyDescent="0.25">
      <c r="A1287" s="7">
        <v>513</v>
      </c>
      <c r="B1287" s="7">
        <v>44657</v>
      </c>
      <c r="C1287" s="7" t="s">
        <v>3441</v>
      </c>
      <c r="D1287" s="7" t="s">
        <v>3442</v>
      </c>
      <c r="E1287" s="7" t="s">
        <v>3442</v>
      </c>
      <c r="F1287" s="7" t="s">
        <v>212</v>
      </c>
      <c r="H1287" s="7" t="s">
        <v>224</v>
      </c>
      <c r="I1287" s="8">
        <v>24.5</v>
      </c>
      <c r="J1287" s="7" t="s">
        <v>214</v>
      </c>
      <c r="K1287" s="8">
        <v>860.8604736328125</v>
      </c>
      <c r="L1287" s="8">
        <v>0.64609998464584351</v>
      </c>
      <c r="M1287" s="7" t="s">
        <v>349</v>
      </c>
      <c r="N1287" s="7" t="s">
        <v>214</v>
      </c>
      <c r="O1287" s="7" t="s">
        <v>214</v>
      </c>
      <c r="P1287" s="7" t="s">
        <v>469</v>
      </c>
      <c r="Q1287" s="7" t="s">
        <v>3443</v>
      </c>
      <c r="R1287" s="7" t="s">
        <v>242</v>
      </c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7">
        <v>-0.53959988792310287</v>
      </c>
      <c r="AT1287" s="7">
        <v>0.30947355816108119</v>
      </c>
      <c r="AU1287" s="7">
        <v>-0.72194945945927891</v>
      </c>
      <c r="AV1287" s="7">
        <v>7.5066278983471915E-2</v>
      </c>
      <c r="AW1287" s="7">
        <v>0.33083153088979084</v>
      </c>
      <c r="AX1287" s="7">
        <v>1.5269558993415</v>
      </c>
      <c r="AY1287" s="7">
        <v>-0.55038318768656791</v>
      </c>
      <c r="AZ1287" s="7">
        <v>0.2347715656089148</v>
      </c>
      <c r="BA1287" s="7">
        <v>-0.45633371078168045</v>
      </c>
      <c r="BB1287" s="7">
        <v>0.2489905458875897</v>
      </c>
      <c r="BC1287" s="7">
        <v>-0.14008371600063285</v>
      </c>
      <c r="BD1287" s="7">
        <v>0.66921088786034599</v>
      </c>
      <c r="BE1287" s="7">
        <v>-0.34625307182691206</v>
      </c>
      <c r="BF1287" s="7">
        <v>0.51074478930715062</v>
      </c>
      <c r="BT1287" s="7" t="s">
        <v>352</v>
      </c>
      <c r="BU1287" s="7" t="s">
        <v>353</v>
      </c>
      <c r="BV1287" s="7">
        <v>12.5</v>
      </c>
      <c r="BW1287" s="7" t="s">
        <v>245</v>
      </c>
      <c r="BX1287" s="9">
        <v>0</v>
      </c>
      <c r="BY1287" s="7" t="s">
        <v>214</v>
      </c>
      <c r="BZ1287" s="7" t="s">
        <v>214</v>
      </c>
      <c r="CA1287" s="25">
        <v>0</v>
      </c>
      <c r="CB1287" s="25">
        <v>0</v>
      </c>
      <c r="CC1287" s="25">
        <v>0</v>
      </c>
    </row>
    <row r="1288" spans="1:81" x14ac:dyDescent="0.25">
      <c r="A1288" s="7">
        <v>513</v>
      </c>
      <c r="B1288" s="7">
        <v>44657</v>
      </c>
      <c r="C1288" s="7" t="s">
        <v>3444</v>
      </c>
      <c r="D1288" s="7" t="s">
        <v>3444</v>
      </c>
      <c r="E1288" s="7" t="s">
        <v>3444</v>
      </c>
      <c r="F1288" s="7" t="s">
        <v>212</v>
      </c>
      <c r="H1288" s="7" t="s">
        <v>224</v>
      </c>
      <c r="I1288" s="8">
        <v>24.5</v>
      </c>
      <c r="J1288" s="7" t="s">
        <v>214</v>
      </c>
      <c r="K1288" s="8">
        <v>221.53660583496094</v>
      </c>
      <c r="L1288" s="8">
        <v>1.3472000360488892</v>
      </c>
      <c r="M1288" s="7" t="s">
        <v>361</v>
      </c>
      <c r="N1288" s="7" t="s">
        <v>214</v>
      </c>
      <c r="O1288" s="7" t="s">
        <v>214</v>
      </c>
      <c r="P1288" s="7" t="s">
        <v>249</v>
      </c>
      <c r="Q1288" s="7" t="s">
        <v>3445</v>
      </c>
      <c r="R1288" s="7" t="s">
        <v>242</v>
      </c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>
        <v>0.38335746046792746</v>
      </c>
      <c r="AT1288" s="8">
        <v>1.877461126869896</v>
      </c>
      <c r="AU1288" s="8">
        <v>-0.18960081979208099</v>
      </c>
      <c r="AV1288" s="8">
        <v>1.3140523913725815</v>
      </c>
      <c r="AW1288" s="8">
        <v>1.3435096995782032</v>
      </c>
      <c r="AX1288" s="8">
        <v>1.8285242652226454</v>
      </c>
      <c r="AY1288" s="8">
        <v>0.49141225816852779</v>
      </c>
      <c r="AZ1288" s="8">
        <v>1.1157672679763251</v>
      </c>
      <c r="BA1288" s="8">
        <v>1.910829619959334</v>
      </c>
      <c r="BB1288" s="8">
        <v>2.0904729830388953</v>
      </c>
      <c r="BC1288" s="8">
        <v>1.3350933826396278</v>
      </c>
      <c r="BD1288" s="8">
        <v>1.3892776750341571</v>
      </c>
      <c r="BE1288" s="8">
        <v>0.87910026683692333</v>
      </c>
      <c r="BF1288" s="8">
        <v>1.6025926182524166</v>
      </c>
      <c r="BT1288" s="7" t="s">
        <v>214</v>
      </c>
      <c r="BU1288" s="7" t="s">
        <v>214</v>
      </c>
      <c r="BV1288" s="7">
        <v>24.5</v>
      </c>
      <c r="BW1288" s="7" t="s">
        <v>224</v>
      </c>
      <c r="BX1288" s="9">
        <v>0</v>
      </c>
      <c r="BY1288" s="7" t="s">
        <v>214</v>
      </c>
      <c r="BZ1288" s="7" t="s">
        <v>214</v>
      </c>
      <c r="CA1288" s="25">
        <v>0</v>
      </c>
      <c r="CB1288" s="25">
        <v>0</v>
      </c>
      <c r="CC1288" s="25">
        <v>0</v>
      </c>
    </row>
    <row r="1289" spans="1:81" x14ac:dyDescent="0.25">
      <c r="A1289" s="7">
        <v>513</v>
      </c>
      <c r="B1289" s="7">
        <v>44657</v>
      </c>
      <c r="C1289" s="7" t="s">
        <v>20709</v>
      </c>
      <c r="D1289" s="7" t="s">
        <v>20710</v>
      </c>
      <c r="E1289" s="7" t="s">
        <v>20710</v>
      </c>
      <c r="F1289" s="7" t="s">
        <v>212</v>
      </c>
      <c r="H1289" s="7" t="s">
        <v>224</v>
      </c>
      <c r="I1289" s="8">
        <v>24.5</v>
      </c>
      <c r="J1289" s="7" t="s">
        <v>214</v>
      </c>
      <c r="K1289" s="8">
        <v>172.67518615722656</v>
      </c>
      <c r="L1289" s="8">
        <v>2.5543999671936035</v>
      </c>
      <c r="M1289" s="7" t="s">
        <v>349</v>
      </c>
      <c r="N1289" s="7" t="s">
        <v>214</v>
      </c>
      <c r="O1289" s="7" t="s">
        <v>256</v>
      </c>
      <c r="P1289" s="7" t="s">
        <v>469</v>
      </c>
      <c r="Q1289" s="7" t="s">
        <v>20711</v>
      </c>
      <c r="R1289" s="7" t="s">
        <v>242</v>
      </c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BT1289" s="7" t="s">
        <v>352</v>
      </c>
      <c r="BU1289" s="7" t="s">
        <v>353</v>
      </c>
      <c r="BV1289" s="7">
        <v>11.5</v>
      </c>
      <c r="BW1289" s="7" t="s">
        <v>255</v>
      </c>
      <c r="BX1289" s="9">
        <v>0</v>
      </c>
      <c r="BY1289" s="7" t="s">
        <v>214</v>
      </c>
      <c r="BZ1289" s="7" t="s">
        <v>214</v>
      </c>
      <c r="CA1289" s="25">
        <v>0</v>
      </c>
      <c r="CB1289" s="25">
        <v>0</v>
      </c>
      <c r="CC1289" s="25">
        <v>0</v>
      </c>
    </row>
    <row r="1290" spans="1:81" x14ac:dyDescent="0.25">
      <c r="A1290" s="7">
        <v>513</v>
      </c>
      <c r="B1290" s="7">
        <v>44657</v>
      </c>
      <c r="C1290" s="7" t="s">
        <v>18876</v>
      </c>
      <c r="D1290" s="7" t="s">
        <v>18876</v>
      </c>
      <c r="E1290" s="7" t="s">
        <v>16900</v>
      </c>
      <c r="F1290" s="7" t="s">
        <v>237</v>
      </c>
      <c r="H1290" s="7" t="s">
        <v>224</v>
      </c>
      <c r="I1290" s="8">
        <v>24.5</v>
      </c>
      <c r="J1290" s="7" t="s">
        <v>214</v>
      </c>
      <c r="K1290" s="8">
        <v>1223.12548828125</v>
      </c>
      <c r="L1290" s="8">
        <v>3.7755000591278076</v>
      </c>
      <c r="M1290" s="7" t="s">
        <v>282</v>
      </c>
      <c r="N1290" s="7" t="s">
        <v>214</v>
      </c>
      <c r="O1290" s="7" t="s">
        <v>214</v>
      </c>
      <c r="P1290" s="7" t="s">
        <v>240</v>
      </c>
      <c r="Q1290" s="7" t="s">
        <v>16901</v>
      </c>
      <c r="R1290" s="7" t="s">
        <v>286</v>
      </c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T1290" s="7" t="s">
        <v>214</v>
      </c>
      <c r="BU1290" s="7" t="s">
        <v>214</v>
      </c>
      <c r="BV1290" s="7">
        <v>18</v>
      </c>
      <c r="BW1290" s="7" t="s">
        <v>436</v>
      </c>
      <c r="BX1290" s="9">
        <v>0</v>
      </c>
      <c r="BY1290" s="7" t="s">
        <v>214</v>
      </c>
      <c r="BZ1290" s="7" t="s">
        <v>214</v>
      </c>
      <c r="CA1290" s="25">
        <v>0</v>
      </c>
      <c r="CB1290" s="25">
        <v>0</v>
      </c>
      <c r="CC1290" s="25">
        <v>0</v>
      </c>
    </row>
    <row r="1291" spans="1:81" x14ac:dyDescent="0.25">
      <c r="A1291" s="7">
        <v>513</v>
      </c>
      <c r="B1291" s="7">
        <v>44657</v>
      </c>
      <c r="C1291" s="7" t="s">
        <v>3446</v>
      </c>
      <c r="D1291" s="7" t="s">
        <v>3447</v>
      </c>
      <c r="E1291" s="7" t="s">
        <v>3447</v>
      </c>
      <c r="F1291" s="7" t="s">
        <v>446</v>
      </c>
      <c r="H1291" s="7" t="s">
        <v>224</v>
      </c>
      <c r="I1291" s="8">
        <v>24.5</v>
      </c>
      <c r="J1291" s="7" t="s">
        <v>214</v>
      </c>
      <c r="K1291" s="8">
        <v>343.10321044921875</v>
      </c>
      <c r="L1291" s="8">
        <v>0.70359998941421509</v>
      </c>
      <c r="M1291" s="7" t="s">
        <v>349</v>
      </c>
      <c r="N1291" s="7" t="s">
        <v>214</v>
      </c>
      <c r="O1291" s="7" t="s">
        <v>214</v>
      </c>
      <c r="P1291" s="7" t="s">
        <v>302</v>
      </c>
      <c r="Q1291" s="7" t="s">
        <v>3448</v>
      </c>
      <c r="R1291" s="7" t="s">
        <v>242</v>
      </c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>
        <v>0.88768413738251906</v>
      </c>
      <c r="AT1291" s="8">
        <v>2.3934515487590091</v>
      </c>
      <c r="AU1291" s="8">
        <v>1.5368335440264815</v>
      </c>
      <c r="AV1291" s="8">
        <v>1.7618989797289255</v>
      </c>
      <c r="AW1291" s="8">
        <v>1.5230979509095741</v>
      </c>
      <c r="AX1291" s="8">
        <v>1.8752946619641913</v>
      </c>
      <c r="AY1291" s="8">
        <v>1.6258000341158587</v>
      </c>
      <c r="AZ1291" s="8">
        <v>1.4937640284340263</v>
      </c>
      <c r="BA1291" s="8">
        <v>-0.440878395957011</v>
      </c>
      <c r="BB1291" s="8">
        <v>0.25608805505255394</v>
      </c>
      <c r="BC1291" s="8">
        <v>-1.6697756114851858</v>
      </c>
      <c r="BD1291" s="8">
        <v>-1.3659134432165103</v>
      </c>
      <c r="BE1291" s="8">
        <v>0.57712694316537283</v>
      </c>
      <c r="BF1291" s="8">
        <v>1.0690973051203658</v>
      </c>
      <c r="BT1291" s="7" t="s">
        <v>214</v>
      </c>
      <c r="BU1291" s="7" t="s">
        <v>214</v>
      </c>
      <c r="BV1291" s="7">
        <v>14.5</v>
      </c>
      <c r="BW1291" s="7" t="s">
        <v>287</v>
      </c>
      <c r="BX1291" s="9">
        <v>0</v>
      </c>
      <c r="BY1291" s="7" t="s">
        <v>214</v>
      </c>
      <c r="BZ1291" s="7" t="s">
        <v>214</v>
      </c>
      <c r="CA1291" s="25">
        <v>0</v>
      </c>
      <c r="CB1291" s="25">
        <v>0</v>
      </c>
      <c r="CC1291" s="25">
        <v>0</v>
      </c>
    </row>
    <row r="1292" spans="1:81" x14ac:dyDescent="0.25">
      <c r="A1292" s="7">
        <v>513</v>
      </c>
      <c r="B1292" s="7">
        <v>44657</v>
      </c>
      <c r="C1292" s="7" t="s">
        <v>18504</v>
      </c>
      <c r="D1292" s="7" t="s">
        <v>18555</v>
      </c>
      <c r="E1292" s="7" t="s">
        <v>18555</v>
      </c>
      <c r="F1292" s="7" t="s">
        <v>254</v>
      </c>
      <c r="H1292" s="7" t="s">
        <v>224</v>
      </c>
      <c r="I1292" s="8">
        <v>24.5</v>
      </c>
      <c r="J1292" s="7" t="s">
        <v>214</v>
      </c>
      <c r="K1292" s="8">
        <v>95.768386840820313</v>
      </c>
      <c r="L1292" s="8">
        <v>4.2683000564575195</v>
      </c>
      <c r="M1292" s="7" t="s">
        <v>349</v>
      </c>
      <c r="N1292" s="7" t="s">
        <v>214</v>
      </c>
      <c r="O1292" s="7" t="s">
        <v>214</v>
      </c>
      <c r="P1292" s="7" t="s">
        <v>410</v>
      </c>
      <c r="Q1292" s="7" t="s">
        <v>17555</v>
      </c>
      <c r="R1292" s="7" t="s">
        <v>242</v>
      </c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T1292" s="7" t="s">
        <v>352</v>
      </c>
      <c r="BU1292" s="7" t="s">
        <v>353</v>
      </c>
      <c r="BV1292" s="7">
        <v>7</v>
      </c>
      <c r="BW1292" s="7" t="s">
        <v>354</v>
      </c>
      <c r="BX1292" s="9">
        <v>0</v>
      </c>
      <c r="BY1292" s="7" t="s">
        <v>214</v>
      </c>
      <c r="BZ1292" s="7" t="s">
        <v>214</v>
      </c>
      <c r="CA1292" s="25">
        <v>0</v>
      </c>
      <c r="CB1292" s="25">
        <v>0</v>
      </c>
      <c r="CC1292" s="25">
        <v>0</v>
      </c>
    </row>
    <row r="1293" spans="1:81" x14ac:dyDescent="0.25">
      <c r="A1293" s="7">
        <v>513</v>
      </c>
      <c r="B1293" s="7">
        <v>44657</v>
      </c>
      <c r="C1293" s="7" t="s">
        <v>18500</v>
      </c>
      <c r="D1293" s="7" t="s">
        <v>18553</v>
      </c>
      <c r="E1293" s="7" t="s">
        <v>18553</v>
      </c>
      <c r="F1293" s="7" t="s">
        <v>237</v>
      </c>
      <c r="H1293" s="7" t="s">
        <v>224</v>
      </c>
      <c r="I1293" s="8">
        <v>24.5</v>
      </c>
      <c r="J1293" s="7" t="s">
        <v>214</v>
      </c>
      <c r="K1293" s="8">
        <v>102.88751983642578</v>
      </c>
      <c r="L1293" s="8">
        <v>4.2846999168395996</v>
      </c>
      <c r="M1293" s="7" t="s">
        <v>361</v>
      </c>
      <c r="N1293" s="7" t="s">
        <v>214</v>
      </c>
      <c r="O1293" s="7" t="s">
        <v>358</v>
      </c>
      <c r="P1293" s="7" t="s">
        <v>410</v>
      </c>
      <c r="Q1293" s="7" t="s">
        <v>18554</v>
      </c>
      <c r="R1293" s="7" t="s">
        <v>242</v>
      </c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T1293" s="7" t="s">
        <v>352</v>
      </c>
      <c r="BU1293" s="7" t="s">
        <v>353</v>
      </c>
      <c r="BV1293" s="7">
        <v>7</v>
      </c>
      <c r="BW1293" s="7" t="s">
        <v>354</v>
      </c>
      <c r="BX1293" s="9">
        <v>0</v>
      </c>
      <c r="BY1293" s="7" t="s">
        <v>214</v>
      </c>
      <c r="BZ1293" s="7" t="s">
        <v>214</v>
      </c>
      <c r="CA1293" s="25">
        <v>0</v>
      </c>
      <c r="CB1293" s="25">
        <v>0</v>
      </c>
      <c r="CC1293" s="25">
        <v>0</v>
      </c>
    </row>
    <row r="1294" spans="1:81" x14ac:dyDescent="0.25">
      <c r="A1294" s="7">
        <v>513</v>
      </c>
      <c r="B1294" s="7">
        <v>44657</v>
      </c>
      <c r="C1294" s="7" t="s">
        <v>3430</v>
      </c>
      <c r="D1294" s="7" t="s">
        <v>3430</v>
      </c>
      <c r="E1294" s="7" t="s">
        <v>214</v>
      </c>
      <c r="F1294" s="7" t="s">
        <v>409</v>
      </c>
      <c r="H1294" s="7" t="s">
        <v>224</v>
      </c>
      <c r="I1294" s="8">
        <v>24.5</v>
      </c>
      <c r="J1294" s="7" t="s">
        <v>214</v>
      </c>
      <c r="K1294" s="8">
        <v>1414.7752685546875</v>
      </c>
      <c r="L1294" s="8">
        <v>0.64340001344680786</v>
      </c>
      <c r="M1294" s="7" t="s">
        <v>349</v>
      </c>
      <c r="N1294" s="7" t="s">
        <v>214</v>
      </c>
      <c r="O1294" s="7" t="s">
        <v>214</v>
      </c>
      <c r="P1294" s="7" t="s">
        <v>217</v>
      </c>
      <c r="Q1294" s="7" t="s">
        <v>3431</v>
      </c>
      <c r="R1294" s="7" t="s">
        <v>242</v>
      </c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>
        <v>3.2886286488306538</v>
      </c>
      <c r="AT1294" s="8">
        <v>5.3132668012675826</v>
      </c>
      <c r="AU1294" s="8">
        <v>-1.4872387254378043</v>
      </c>
      <c r="AV1294" s="8">
        <v>-0.82312592644561144</v>
      </c>
      <c r="AW1294" s="8">
        <v>2.4255614376116168</v>
      </c>
      <c r="AX1294" s="8">
        <v>2.7392970567288466</v>
      </c>
      <c r="AY1294" s="8">
        <v>2.6808542259749117</v>
      </c>
      <c r="AZ1294" s="8">
        <v>3.2152963928985541</v>
      </c>
      <c r="BA1294" s="8">
        <v>-0.39803678502072826</v>
      </c>
      <c r="BB1294" s="8">
        <v>0.27620723932131797</v>
      </c>
      <c r="BC1294" s="8">
        <v>1.1570178790723693</v>
      </c>
      <c r="BD1294" s="8">
        <v>4.0321010100714778</v>
      </c>
      <c r="BE1294" s="8">
        <v>1.2777977801718365</v>
      </c>
      <c r="BF1294" s="8">
        <v>2.4588404289736943</v>
      </c>
      <c r="BT1294" s="7" t="s">
        <v>214</v>
      </c>
      <c r="BU1294" s="7" t="s">
        <v>214</v>
      </c>
      <c r="BV1294" s="7">
        <v>24.5</v>
      </c>
      <c r="BW1294" s="7" t="s">
        <v>224</v>
      </c>
      <c r="BX1294" s="9">
        <v>0</v>
      </c>
      <c r="BY1294" s="7" t="s">
        <v>214</v>
      </c>
      <c r="BZ1294" s="7" t="s">
        <v>214</v>
      </c>
      <c r="CA1294" s="25">
        <v>2</v>
      </c>
      <c r="CB1294" s="25">
        <v>6</v>
      </c>
      <c r="CC1294" s="25">
        <v>10</v>
      </c>
    </row>
    <row r="1295" spans="1:81" x14ac:dyDescent="0.25">
      <c r="A1295" s="7">
        <v>513</v>
      </c>
      <c r="B1295" s="7">
        <v>44657</v>
      </c>
      <c r="C1295" s="7" t="s">
        <v>3428</v>
      </c>
      <c r="D1295" s="7" t="s">
        <v>3428</v>
      </c>
      <c r="E1295" s="7" t="s">
        <v>3428</v>
      </c>
      <c r="F1295" s="7" t="s">
        <v>360</v>
      </c>
      <c r="H1295" s="7" t="s">
        <v>224</v>
      </c>
      <c r="I1295" s="8">
        <v>24.5</v>
      </c>
      <c r="J1295" s="7" t="s">
        <v>214</v>
      </c>
      <c r="K1295" s="8">
        <v>115.43815612792969</v>
      </c>
      <c r="L1295" s="8">
        <v>2.6777703762054443</v>
      </c>
      <c r="M1295" s="7" t="s">
        <v>349</v>
      </c>
      <c r="N1295" s="7" t="s">
        <v>214</v>
      </c>
      <c r="O1295" s="7" t="s">
        <v>214</v>
      </c>
      <c r="P1295" s="7" t="s">
        <v>217</v>
      </c>
      <c r="Q1295" s="7" t="s">
        <v>3429</v>
      </c>
      <c r="R1295" s="7" t="s">
        <v>242</v>
      </c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>
        <v>0.33500278117320653</v>
      </c>
      <c r="AT1295" s="8">
        <v>1.8625513363522253</v>
      </c>
      <c r="AU1295" s="8">
        <v>-1.1017144367366376</v>
      </c>
      <c r="AV1295" s="8">
        <v>-0.47845022593927083</v>
      </c>
      <c r="AW1295" s="8">
        <v>1.3182538096753018</v>
      </c>
      <c r="AX1295" s="8">
        <v>1.822762362523118</v>
      </c>
      <c r="AY1295" s="8">
        <v>-1.0955476427614395</v>
      </c>
      <c r="AZ1295" s="8">
        <v>-0.47615033356559489</v>
      </c>
      <c r="BA1295" s="8">
        <v>-0.44373575133406717</v>
      </c>
      <c r="BB1295" s="8">
        <v>0.25392002629183852</v>
      </c>
      <c r="BC1295" s="8">
        <v>-1.3801663154133434</v>
      </c>
      <c r="BD1295" s="8">
        <v>-0.70914003722046659</v>
      </c>
      <c r="BE1295" s="8">
        <v>-0.3946512592328299</v>
      </c>
      <c r="BF1295" s="8">
        <v>0.37924885474030817</v>
      </c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7" t="s">
        <v>214</v>
      </c>
      <c r="BU1295" s="7" t="s">
        <v>214</v>
      </c>
      <c r="BV1295" s="7">
        <v>9.5</v>
      </c>
      <c r="BW1295" s="7" t="s">
        <v>213</v>
      </c>
      <c r="BX1295" s="9">
        <v>0</v>
      </c>
      <c r="BY1295" s="7" t="s">
        <v>214</v>
      </c>
      <c r="BZ1295" s="7" t="s">
        <v>214</v>
      </c>
      <c r="CA1295" s="25">
        <v>0</v>
      </c>
      <c r="CB1295" s="25">
        <v>0</v>
      </c>
      <c r="CC1295" s="25">
        <v>0</v>
      </c>
    </row>
    <row r="1296" spans="1:81" x14ac:dyDescent="0.25">
      <c r="A1296" s="7">
        <v>513</v>
      </c>
      <c r="B1296" s="7">
        <v>44657</v>
      </c>
      <c r="C1296" s="7" t="s">
        <v>1747</v>
      </c>
      <c r="D1296" s="7" t="s">
        <v>1747</v>
      </c>
      <c r="E1296" s="7" t="s">
        <v>1747</v>
      </c>
      <c r="F1296" s="7" t="s">
        <v>212</v>
      </c>
      <c r="G1296" s="7">
        <v>2</v>
      </c>
      <c r="H1296" s="7" t="s">
        <v>287</v>
      </c>
      <c r="I1296" s="8">
        <v>14.5</v>
      </c>
      <c r="J1296" s="7" t="s">
        <v>214</v>
      </c>
      <c r="K1296" s="8">
        <v>420.51907348632813</v>
      </c>
      <c r="L1296" s="8">
        <v>1.3005000352859497</v>
      </c>
      <c r="M1296" s="7" t="s">
        <v>1652</v>
      </c>
      <c r="N1296" s="7" t="s">
        <v>231</v>
      </c>
      <c r="O1296" s="7" t="s">
        <v>290</v>
      </c>
      <c r="P1296" s="7" t="s">
        <v>249</v>
      </c>
      <c r="Q1296" s="7" t="s">
        <v>1748</v>
      </c>
      <c r="R1296" s="7" t="s">
        <v>286</v>
      </c>
      <c r="T1296" s="8">
        <v>0.21019111573696136</v>
      </c>
      <c r="U1296" s="8">
        <v>0.18789735436439514</v>
      </c>
      <c r="V1296" s="8">
        <v>0.1820487380027771</v>
      </c>
      <c r="W1296" s="8">
        <v>0.13122992217540741</v>
      </c>
      <c r="X1296" s="8">
        <v>0.23308458924293518</v>
      </c>
      <c r="Y1296" s="8">
        <v>0.24515238404273987</v>
      </c>
      <c r="Z1296" s="8">
        <v>0.13299040496349335</v>
      </c>
      <c r="AA1296" s="8">
        <v>0.72394299507141113</v>
      </c>
      <c r="AB1296" s="8">
        <v>0.63551312685012817</v>
      </c>
      <c r="AC1296" s="8">
        <v>0.75146716833114624</v>
      </c>
      <c r="AD1296" s="8">
        <v>0.25766840577125549</v>
      </c>
      <c r="AE1296" s="8">
        <v>0.57271170616149902</v>
      </c>
      <c r="AF1296" s="8">
        <v>0.55904430150985718</v>
      </c>
      <c r="AG1296" s="8">
        <v>0.56533706188201904</v>
      </c>
      <c r="AH1296" s="8">
        <v>0.11530179530382156</v>
      </c>
      <c r="AI1296" s="8">
        <v>0.2895599901676178</v>
      </c>
      <c r="AJ1296" s="8">
        <v>0.39308217167854309</v>
      </c>
      <c r="AK1296" s="8">
        <v>0.32958641648292542</v>
      </c>
      <c r="AL1296" s="8">
        <v>0.13199098408222198</v>
      </c>
      <c r="AM1296" s="8">
        <v>0.16257274150848389</v>
      </c>
      <c r="AN1296" s="8">
        <v>0.30581679940223694</v>
      </c>
      <c r="AO1296" s="8">
        <v>7.9107314348220825E-2</v>
      </c>
      <c r="AP1296" s="8">
        <v>-9.7773365676403046E-2</v>
      </c>
      <c r="AQ1296" s="8"/>
      <c r="AR1296" s="8"/>
      <c r="AS1296" s="8">
        <v>1.9953455303158343</v>
      </c>
      <c r="AT1296" s="8">
        <v>2.2746860066873866</v>
      </c>
      <c r="AU1296" s="8">
        <v>2.0361443763759639</v>
      </c>
      <c r="AV1296" s="8">
        <v>2.3240805606390831</v>
      </c>
      <c r="AW1296" s="8">
        <v>0.28693874665534863</v>
      </c>
      <c r="AX1296" s="8">
        <v>0.95816518238043202</v>
      </c>
      <c r="AY1296" s="8">
        <v>0.3190213880526489</v>
      </c>
      <c r="AZ1296" s="8">
        <v>1.1344566716417896</v>
      </c>
      <c r="BA1296" s="8">
        <v>1.3456138056906455</v>
      </c>
      <c r="BB1296" s="8">
        <v>1.2954846514845468</v>
      </c>
      <c r="BC1296" s="8">
        <v>1.3456138056906455</v>
      </c>
      <c r="BD1296" s="8">
        <v>1.2954846514845468</v>
      </c>
      <c r="BE1296" s="8">
        <v>1.2214462754635143</v>
      </c>
      <c r="BF1296" s="8">
        <v>1.5470596207196305</v>
      </c>
      <c r="BG1296" s="8">
        <v>21.473333197730852</v>
      </c>
      <c r="BH1296" s="8">
        <v>33.307060559155914</v>
      </c>
      <c r="BI1296" s="8">
        <v>-0.27386083046414395</v>
      </c>
      <c r="BJ1296" s="8">
        <v>-1.1162353389181918</v>
      </c>
      <c r="BK1296" s="8">
        <v>12.810107897925265</v>
      </c>
      <c r="BL1296" s="8">
        <v>12.810107897925265</v>
      </c>
      <c r="BM1296" s="8">
        <v>13.168418897225829</v>
      </c>
      <c r="BN1296" s="8">
        <v>330.21961167659822</v>
      </c>
      <c r="BO1296" s="8">
        <v>280.45653101743545</v>
      </c>
      <c r="BP1296" s="8">
        <v>421.67071051323791</v>
      </c>
      <c r="BQ1296" s="8">
        <v>425.21305599147388</v>
      </c>
      <c r="BR1296" s="8">
        <v>366.65012644137386</v>
      </c>
      <c r="BS1296" s="8">
        <v>366.65012644137386</v>
      </c>
      <c r="BT1296" s="7" t="s">
        <v>220</v>
      </c>
      <c r="BU1296" s="7" t="s">
        <v>221</v>
      </c>
      <c r="BV1296" s="7">
        <v>14</v>
      </c>
      <c r="BW1296" s="7" t="s">
        <v>287</v>
      </c>
      <c r="BX1296" s="9">
        <v>2.2999999523162842</v>
      </c>
      <c r="BY1296" s="7" t="s">
        <v>231</v>
      </c>
      <c r="BZ1296" s="7" t="s">
        <v>214</v>
      </c>
      <c r="CA1296" s="25">
        <v>0</v>
      </c>
      <c r="CB1296" s="25">
        <v>0</v>
      </c>
      <c r="CC1296" s="25">
        <v>0</v>
      </c>
    </row>
    <row r="1297" spans="1:81" x14ac:dyDescent="0.25">
      <c r="A1297" s="7">
        <v>513</v>
      </c>
      <c r="B1297" s="7">
        <v>44657</v>
      </c>
      <c r="C1297" s="7" t="s">
        <v>1749</v>
      </c>
      <c r="D1297" s="7" t="s">
        <v>1749</v>
      </c>
      <c r="E1297" s="7" t="s">
        <v>1750</v>
      </c>
      <c r="F1297" s="7" t="s">
        <v>280</v>
      </c>
      <c r="H1297" s="7" t="s">
        <v>224</v>
      </c>
      <c r="I1297" s="8">
        <v>24.5</v>
      </c>
      <c r="J1297" s="7" t="s">
        <v>214</v>
      </c>
      <c r="K1297" s="8">
        <v>224.15545654296875</v>
      </c>
      <c r="L1297" s="8">
        <v>2.9103000164031982</v>
      </c>
      <c r="M1297" s="7" t="s">
        <v>349</v>
      </c>
      <c r="N1297" s="7" t="s">
        <v>214</v>
      </c>
      <c r="O1297" s="7" t="s">
        <v>214</v>
      </c>
      <c r="P1297" s="7" t="s">
        <v>362</v>
      </c>
      <c r="Q1297" s="7" t="s">
        <v>1751</v>
      </c>
      <c r="R1297" s="7" t="s">
        <v>242</v>
      </c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>
        <v>0.85654958840154816</v>
      </c>
      <c r="AT1297" s="8">
        <v>2.3667629950905313</v>
      </c>
      <c r="AU1297" s="8">
        <v>-1.1506067812077239</v>
      </c>
      <c r="AV1297" s="8">
        <v>-0.39879363760678188</v>
      </c>
      <c r="AW1297" s="8">
        <v>1.5241769363244635</v>
      </c>
      <c r="AX1297" s="8">
        <v>1.9238302836334118</v>
      </c>
      <c r="AY1297" s="8">
        <v>0.61397544757200184</v>
      </c>
      <c r="AZ1297" s="8">
        <v>1.544360273514563</v>
      </c>
      <c r="BA1297" s="8">
        <v>-0.44028328905457087</v>
      </c>
      <c r="BB1297" s="8">
        <v>0.25700056892257067</v>
      </c>
      <c r="BC1297" s="8">
        <v>-2.1999544321247693</v>
      </c>
      <c r="BD1297" s="8">
        <v>-1.6861658360177592</v>
      </c>
      <c r="BE1297" s="8">
        <v>-0.13269042168150844</v>
      </c>
      <c r="BF1297" s="8">
        <v>0.66783244125608932</v>
      </c>
      <c r="BG1297" s="8"/>
      <c r="BH1297" s="8"/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7" t="s">
        <v>352</v>
      </c>
      <c r="BU1297" s="7" t="s">
        <v>353</v>
      </c>
      <c r="BV1297" s="7">
        <v>11.5</v>
      </c>
      <c r="BW1297" s="7" t="s">
        <v>255</v>
      </c>
      <c r="BX1297" s="9">
        <v>0</v>
      </c>
      <c r="BY1297" s="7" t="s">
        <v>214</v>
      </c>
      <c r="BZ1297" s="7" t="s">
        <v>214</v>
      </c>
      <c r="CA1297" s="25">
        <v>0</v>
      </c>
      <c r="CB1297" s="25">
        <v>0</v>
      </c>
      <c r="CC1297" s="25">
        <v>0</v>
      </c>
    </row>
    <row r="1298" spans="1:81" x14ac:dyDescent="0.25">
      <c r="A1298" s="7">
        <v>513</v>
      </c>
      <c r="B1298" s="7">
        <v>44657</v>
      </c>
      <c r="C1298" s="7" t="s">
        <v>1752</v>
      </c>
      <c r="D1298" s="7" t="s">
        <v>1752</v>
      </c>
      <c r="E1298" s="7" t="s">
        <v>1752</v>
      </c>
      <c r="F1298" s="7" t="s">
        <v>446</v>
      </c>
      <c r="H1298" s="7" t="s">
        <v>245</v>
      </c>
      <c r="I1298" s="8">
        <v>12.5</v>
      </c>
      <c r="J1298" s="7" t="s">
        <v>214</v>
      </c>
      <c r="K1298" s="8">
        <v>278.87411499023438</v>
      </c>
      <c r="L1298" s="8">
        <v>0.80220001935958862</v>
      </c>
      <c r="M1298" s="7" t="s">
        <v>349</v>
      </c>
      <c r="N1298" s="7" t="s">
        <v>295</v>
      </c>
      <c r="O1298" s="7" t="s">
        <v>256</v>
      </c>
      <c r="P1298" s="7" t="s">
        <v>362</v>
      </c>
      <c r="Q1298" s="7" t="s">
        <v>1753</v>
      </c>
      <c r="R1298" s="7" t="s">
        <v>242</v>
      </c>
      <c r="T1298" s="8">
        <v>-2.3101985454559326E-2</v>
      </c>
      <c r="U1298" s="8">
        <v>-2.6910677552223206E-2</v>
      </c>
      <c r="V1298" s="8">
        <v>-1.5794260427355766E-2</v>
      </c>
      <c r="W1298" s="8">
        <v>-9.8892390727996826E-2</v>
      </c>
      <c r="X1298" s="8">
        <v>-4.5237231999635696E-2</v>
      </c>
      <c r="Y1298" s="8">
        <v>-0.12372392416000366</v>
      </c>
      <c r="Z1298" s="8">
        <v>-0.22749750316143036</v>
      </c>
      <c r="AA1298" s="8">
        <v>0.47267311811447144</v>
      </c>
      <c r="AB1298" s="8">
        <v>0.76489859819412231</v>
      </c>
      <c r="AC1298" s="8">
        <v>2.9812892898917198E-2</v>
      </c>
      <c r="AD1298" s="8">
        <v>0.4234260618686676</v>
      </c>
      <c r="AE1298" s="8">
        <v>0.1931789368391037</v>
      </c>
      <c r="AF1298" s="8">
        <v>0.60577970743179321</v>
      </c>
      <c r="AG1298" s="8">
        <v>0.62509638071060181</v>
      </c>
      <c r="AH1298" s="8">
        <v>0.18215316534042358</v>
      </c>
      <c r="AI1298" s="8">
        <v>9.9999997473787516E-5</v>
      </c>
      <c r="AJ1298" s="8">
        <v>9.9999997473787516E-5</v>
      </c>
      <c r="AK1298" s="8">
        <v>9.9999997473787516E-5</v>
      </c>
      <c r="AL1298" s="8">
        <v>9.9999997473787516E-5</v>
      </c>
      <c r="AM1298" s="8">
        <v>9.9999997473787516E-5</v>
      </c>
      <c r="AN1298" s="8">
        <v>9.9999997473787516E-5</v>
      </c>
      <c r="AO1298" s="8">
        <v>9.9999997473787516E-5</v>
      </c>
      <c r="AP1298" s="8">
        <v>0.97449296712875366</v>
      </c>
      <c r="AQ1298" s="8"/>
      <c r="AR1298" s="8"/>
      <c r="AS1298" s="8">
        <v>4.3642053580845142</v>
      </c>
      <c r="AT1298" s="8">
        <v>3.4880449851415101</v>
      </c>
      <c r="AU1298" s="8">
        <v>3.3929764878281246</v>
      </c>
      <c r="AV1298" s="8">
        <v>2.5674925018393129</v>
      </c>
      <c r="AW1298" s="8">
        <v>3.4409372604322574</v>
      </c>
      <c r="AX1298" s="8">
        <v>2.6856757800232991</v>
      </c>
      <c r="AY1298" s="8">
        <v>1.7237717175168685</v>
      </c>
      <c r="AZ1298" s="8">
        <v>1.6393670172744284</v>
      </c>
      <c r="BA1298" s="8">
        <v>-0.51593736754606889</v>
      </c>
      <c r="BB1298" s="8">
        <v>0.32432143418382792</v>
      </c>
      <c r="BC1298" s="8">
        <v>-0.61497069091186263</v>
      </c>
      <c r="BD1298" s="8">
        <v>-1.170795198995191</v>
      </c>
      <c r="BE1298" s="8">
        <v>1.9651637942339721</v>
      </c>
      <c r="BF1298" s="8">
        <v>1.5890177532445311</v>
      </c>
      <c r="BG1298" s="7">
        <v>20.820318382542471</v>
      </c>
      <c r="BH1298" s="7">
        <v>13.025019272105496</v>
      </c>
      <c r="BI1298" s="7">
        <v>4.8839616946809254</v>
      </c>
      <c r="BJ1298" s="7">
        <v>0.21867919128377597</v>
      </c>
      <c r="BK1298" s="7">
        <v>-50</v>
      </c>
      <c r="BL1298" s="7">
        <v>-26.56843463391418</v>
      </c>
      <c r="BM1298" s="7">
        <v>-6.2700760155502504</v>
      </c>
      <c r="BN1298" s="7">
        <v>220.81163636276997</v>
      </c>
      <c r="BO1298" s="7">
        <v>242.55070776784271</v>
      </c>
      <c r="BP1298" s="7">
        <v>265.25401003773089</v>
      </c>
      <c r="BQ1298" s="7">
        <v>278.26427533087394</v>
      </c>
      <c r="BR1298" s="7">
        <v>501.23889687544784</v>
      </c>
      <c r="BS1298" s="7">
        <v>352.96660194232146</v>
      </c>
      <c r="BT1298" s="7" t="s">
        <v>399</v>
      </c>
      <c r="BU1298" s="7" t="s">
        <v>400</v>
      </c>
      <c r="BV1298" s="7">
        <v>11.5</v>
      </c>
      <c r="BW1298" s="7" t="s">
        <v>255</v>
      </c>
      <c r="BX1298" s="9">
        <v>1.7999999523162842</v>
      </c>
      <c r="BY1298" s="7" t="s">
        <v>295</v>
      </c>
      <c r="BZ1298" s="7" t="s">
        <v>214</v>
      </c>
      <c r="CA1298" s="25">
        <v>0</v>
      </c>
      <c r="CB1298" s="25">
        <v>0</v>
      </c>
      <c r="CC1298" s="25">
        <v>0</v>
      </c>
    </row>
    <row r="1299" spans="1:81" x14ac:dyDescent="0.25">
      <c r="A1299" s="7">
        <v>513</v>
      </c>
      <c r="B1299" s="7">
        <v>44657</v>
      </c>
      <c r="C1299" s="7" t="s">
        <v>1754</v>
      </c>
      <c r="D1299" s="7" t="s">
        <v>1755</v>
      </c>
      <c r="E1299" s="7" t="s">
        <v>1750</v>
      </c>
      <c r="F1299" s="7" t="s">
        <v>280</v>
      </c>
      <c r="G1299" s="7">
        <v>2</v>
      </c>
      <c r="H1299" s="7" t="s">
        <v>402</v>
      </c>
      <c r="I1299" s="8">
        <v>6.5</v>
      </c>
      <c r="J1299" s="7" t="s">
        <v>214</v>
      </c>
      <c r="K1299" s="8">
        <v>99.62554931640625</v>
      </c>
      <c r="L1299" s="8">
        <v>1.9658000469207764</v>
      </c>
      <c r="M1299" s="7" t="s">
        <v>349</v>
      </c>
      <c r="N1299" s="7" t="s">
        <v>231</v>
      </c>
      <c r="O1299" s="7" t="s">
        <v>350</v>
      </c>
      <c r="P1299" s="7" t="s">
        <v>362</v>
      </c>
      <c r="Q1299" s="7" t="s">
        <v>1756</v>
      </c>
      <c r="R1299" s="7" t="s">
        <v>242</v>
      </c>
      <c r="T1299" s="8">
        <v>7.4041555635631084E-3</v>
      </c>
      <c r="U1299" s="8">
        <v>1.1591071262955666E-2</v>
      </c>
      <c r="V1299" s="8">
        <v>-2.3840656504034996E-3</v>
      </c>
      <c r="W1299" s="8">
        <v>-1.0627037845551968E-2</v>
      </c>
      <c r="X1299" s="8">
        <v>-1.9266938790678978E-2</v>
      </c>
      <c r="Y1299" s="8">
        <v>2.1308545023202896E-2</v>
      </c>
      <c r="Z1299" s="8">
        <v>-8.2758069038391113E-3</v>
      </c>
      <c r="AA1299" s="8">
        <v>0.75796669721603394</v>
      </c>
      <c r="AB1299" s="8">
        <v>0.71969211101531982</v>
      </c>
      <c r="AC1299" s="8">
        <v>0.82509791851043701</v>
      </c>
      <c r="AD1299" s="8">
        <v>0.65184903144836426</v>
      </c>
      <c r="AE1299" s="8">
        <v>0.8438725471496582</v>
      </c>
      <c r="AF1299" s="8">
        <v>0.68657886981964111</v>
      </c>
      <c r="AG1299" s="8">
        <v>0.7804187536239624</v>
      </c>
      <c r="AH1299" s="8">
        <v>0.15918150544166565</v>
      </c>
      <c r="AI1299" s="8">
        <v>1.4081738889217377E-2</v>
      </c>
      <c r="AJ1299" s="8">
        <v>3.3476710319519043E-2</v>
      </c>
      <c r="AK1299" s="8">
        <v>9.9999997473787516E-5</v>
      </c>
      <c r="AL1299" s="8">
        <v>9.9999997473787516E-5</v>
      </c>
      <c r="AM1299" s="8">
        <v>9.9999997473787516E-5</v>
      </c>
      <c r="AN1299" s="8">
        <v>3.6697421222925186E-2</v>
      </c>
      <c r="AO1299" s="8">
        <v>9.9999997473787516E-5</v>
      </c>
      <c r="AP1299" s="8">
        <v>2.4497482776641846</v>
      </c>
      <c r="AQ1299" s="8"/>
      <c r="AR1299" s="8"/>
      <c r="AS1299" s="7">
        <v>-2.3807048686863896</v>
      </c>
      <c r="AT1299" s="7">
        <v>-1.9288981123942854</v>
      </c>
      <c r="AU1299" s="7">
        <v>0.33370657082870692</v>
      </c>
      <c r="AV1299" s="7">
        <v>-0.30711818302495547</v>
      </c>
      <c r="AW1299" s="7">
        <v>-4.0568939940015332</v>
      </c>
      <c r="AX1299" s="7">
        <v>-3.2148833167593454</v>
      </c>
      <c r="AY1299" s="7">
        <v>-3.7601214845548543</v>
      </c>
      <c r="AZ1299" s="7">
        <v>-2.8921212290049119</v>
      </c>
      <c r="BA1299" s="7">
        <v>-0.14286335925220525</v>
      </c>
      <c r="BB1299" s="7">
        <v>-1.1518537939944833</v>
      </c>
      <c r="BC1299" s="7">
        <v>-1.5208770145017314</v>
      </c>
      <c r="BD1299" s="7">
        <v>-1.0449577106135972</v>
      </c>
      <c r="BE1299" s="7">
        <v>-1.9212923583613346</v>
      </c>
      <c r="BF1299" s="7">
        <v>-1.7566387242985966</v>
      </c>
      <c r="BG1299" s="8">
        <v>33.731291222968146</v>
      </c>
      <c r="BH1299" s="8">
        <v>54.389043206213486</v>
      </c>
      <c r="BI1299" s="8">
        <v>35.039886604955058</v>
      </c>
      <c r="BJ1299" s="8">
        <v>31.920667635875056</v>
      </c>
      <c r="BK1299" s="8">
        <v>51.525185425423302</v>
      </c>
      <c r="BL1299" s="8">
        <v>37.339677147437826</v>
      </c>
      <c r="BM1299" s="8">
        <v>40.657625207145479</v>
      </c>
      <c r="BN1299" s="8">
        <v>66.020565144007506</v>
      </c>
      <c r="BO1299" s="8">
        <v>45.440166254278537</v>
      </c>
      <c r="BP1299" s="8">
        <v>64.716869806373921</v>
      </c>
      <c r="BQ1299" s="8">
        <v>67.824408838701416</v>
      </c>
      <c r="BR1299" s="8">
        <v>48.29330030003139</v>
      </c>
      <c r="BS1299" s="8">
        <v>62.42569084529871</v>
      </c>
      <c r="BT1299" s="7" t="s">
        <v>243</v>
      </c>
      <c r="BU1299" s="7" t="s">
        <v>244</v>
      </c>
      <c r="BV1299" s="7">
        <v>6.5</v>
      </c>
      <c r="BW1299" s="7" t="s">
        <v>402</v>
      </c>
      <c r="BX1299" s="9">
        <v>0</v>
      </c>
      <c r="BY1299" s="7" t="s">
        <v>231</v>
      </c>
      <c r="BZ1299" s="7" t="s">
        <v>214</v>
      </c>
      <c r="CA1299" s="25">
        <v>0</v>
      </c>
      <c r="CB1299" s="25">
        <v>0</v>
      </c>
      <c r="CC1299" s="25">
        <v>0</v>
      </c>
    </row>
    <row r="1300" spans="1:81" x14ac:dyDescent="0.25">
      <c r="A1300" s="7">
        <v>513</v>
      </c>
      <c r="B1300" s="7">
        <v>44657</v>
      </c>
      <c r="C1300" s="7" t="s">
        <v>1757</v>
      </c>
      <c r="D1300" s="7" t="s">
        <v>1757</v>
      </c>
      <c r="E1300" s="7" t="s">
        <v>1757</v>
      </c>
      <c r="F1300" s="7" t="s">
        <v>360</v>
      </c>
      <c r="H1300" s="7" t="s">
        <v>224</v>
      </c>
      <c r="I1300" s="8">
        <v>24.5</v>
      </c>
      <c r="J1300" s="7" t="s">
        <v>214</v>
      </c>
      <c r="K1300" s="8">
        <v>581.34307861328125</v>
      </c>
      <c r="L1300" s="8">
        <v>2.3491001129150391</v>
      </c>
      <c r="M1300" s="7" t="s">
        <v>349</v>
      </c>
      <c r="N1300" s="7" t="s">
        <v>214</v>
      </c>
      <c r="O1300" s="7" t="s">
        <v>396</v>
      </c>
      <c r="P1300" s="7" t="s">
        <v>469</v>
      </c>
      <c r="Q1300" s="7" t="s">
        <v>1758</v>
      </c>
      <c r="R1300" s="7" t="s">
        <v>242</v>
      </c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>
        <v>1.2770916263377976</v>
      </c>
      <c r="AT1300" s="8">
        <v>1.8996483735687131</v>
      </c>
      <c r="AU1300" s="8">
        <v>-0.86469716910899053</v>
      </c>
      <c r="AV1300" s="8">
        <v>-0.11953110742695205</v>
      </c>
      <c r="AW1300" s="8">
        <v>1.8306358285223598</v>
      </c>
      <c r="AX1300" s="8">
        <v>2.1342528908434755</v>
      </c>
      <c r="AY1300" s="8">
        <v>-0.88702784180907635</v>
      </c>
      <c r="AZ1300" s="8">
        <v>-0.16495768303589206</v>
      </c>
      <c r="BA1300" s="8">
        <v>-0.44006780184303768</v>
      </c>
      <c r="BB1300" s="8">
        <v>0.25703708547278259</v>
      </c>
      <c r="BC1300" s="8">
        <v>-1.2506785570620791</v>
      </c>
      <c r="BD1300" s="8">
        <v>-0.53993384587177828</v>
      </c>
      <c r="BE1300" s="8">
        <v>-5.5790652493837745E-2</v>
      </c>
      <c r="BF1300" s="8">
        <v>0.57775261892505803</v>
      </c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7" t="s">
        <v>352</v>
      </c>
      <c r="BU1300" s="7" t="s">
        <v>353</v>
      </c>
      <c r="BV1300" s="7">
        <v>14.5</v>
      </c>
      <c r="BW1300" s="7" t="s">
        <v>287</v>
      </c>
      <c r="BX1300" s="9">
        <v>0</v>
      </c>
      <c r="BY1300" s="7" t="s">
        <v>214</v>
      </c>
      <c r="BZ1300" s="7" t="s">
        <v>214</v>
      </c>
      <c r="CA1300" s="25">
        <v>0</v>
      </c>
      <c r="CB1300" s="25">
        <v>0</v>
      </c>
      <c r="CC1300" s="25">
        <v>0</v>
      </c>
    </row>
    <row r="1301" spans="1:81" x14ac:dyDescent="0.25">
      <c r="A1301" s="7">
        <v>513</v>
      </c>
      <c r="B1301" s="7">
        <v>44657</v>
      </c>
      <c r="C1301" s="7" t="s">
        <v>1759</v>
      </c>
      <c r="D1301" s="7" t="s">
        <v>1760</v>
      </c>
      <c r="E1301" s="7" t="s">
        <v>1760</v>
      </c>
      <c r="F1301" s="7" t="s">
        <v>446</v>
      </c>
      <c r="H1301" s="7" t="s">
        <v>224</v>
      </c>
      <c r="I1301" s="8">
        <v>24.5</v>
      </c>
      <c r="J1301" s="7" t="s">
        <v>214</v>
      </c>
      <c r="K1301" s="8">
        <v>74.568061828613281</v>
      </c>
      <c r="L1301" s="8">
        <v>3.6631999015808105</v>
      </c>
      <c r="M1301" s="7" t="s">
        <v>215</v>
      </c>
      <c r="N1301" s="7" t="s">
        <v>214</v>
      </c>
      <c r="O1301" s="7" t="s">
        <v>350</v>
      </c>
      <c r="P1301" s="7" t="s">
        <v>217</v>
      </c>
      <c r="Q1301" s="7" t="s">
        <v>1761</v>
      </c>
      <c r="R1301" s="7" t="s">
        <v>219</v>
      </c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7">
        <v>-7.9221078582821178</v>
      </c>
      <c r="AT1301" s="7">
        <v>-5.514336845129181</v>
      </c>
      <c r="AU1301" s="7">
        <v>-8.5294100604753069</v>
      </c>
      <c r="AV1301" s="7">
        <v>-5.9481996135241682</v>
      </c>
      <c r="AW1301" s="7">
        <v>-8.3409571310715371</v>
      </c>
      <c r="AX1301" s="7">
        <v>-5.8145945245386352</v>
      </c>
      <c r="AY1301" s="7">
        <v>-7.3983843627478612</v>
      </c>
      <c r="AZ1301" s="7">
        <v>-5.1344892998026896</v>
      </c>
      <c r="BA1301" s="7">
        <v>-8.1072731760602323</v>
      </c>
      <c r="BB1301" s="7">
        <v>-5.6468447035246987</v>
      </c>
      <c r="BC1301" s="7">
        <v>-8.1072731760602323</v>
      </c>
      <c r="BD1301" s="7">
        <v>-5.6468447035246987</v>
      </c>
      <c r="BE1301" s="7">
        <v>-8.0675676274495469</v>
      </c>
      <c r="BF1301" s="7">
        <v>-5.6175516150073461</v>
      </c>
      <c r="BT1301" s="7" t="s">
        <v>352</v>
      </c>
      <c r="BU1301" s="7" t="s">
        <v>353</v>
      </c>
      <c r="BV1301" s="7">
        <v>7</v>
      </c>
      <c r="BW1301" s="7" t="s">
        <v>354</v>
      </c>
      <c r="BX1301" s="9">
        <v>2</v>
      </c>
      <c r="BY1301" s="7" t="s">
        <v>214</v>
      </c>
      <c r="BZ1301" s="7" t="s">
        <v>214</v>
      </c>
      <c r="CA1301" s="25">
        <v>0</v>
      </c>
      <c r="CB1301" s="25">
        <v>0</v>
      </c>
      <c r="CC1301" s="25">
        <v>0</v>
      </c>
    </row>
    <row r="1302" spans="1:81" x14ac:dyDescent="0.25">
      <c r="A1302" s="7">
        <v>513</v>
      </c>
      <c r="B1302" s="7">
        <v>44657</v>
      </c>
      <c r="C1302" s="7" t="s">
        <v>1762</v>
      </c>
      <c r="D1302" s="7" t="s">
        <v>1762</v>
      </c>
      <c r="E1302" s="7" t="s">
        <v>1762</v>
      </c>
      <c r="F1302" s="7" t="s">
        <v>223</v>
      </c>
      <c r="H1302" s="7" t="s">
        <v>224</v>
      </c>
      <c r="I1302" s="8">
        <v>24.5</v>
      </c>
      <c r="J1302" s="7" t="s">
        <v>214</v>
      </c>
      <c r="K1302" s="8">
        <v>639.701416015625</v>
      </c>
      <c r="L1302" s="8">
        <v>3.5209000110626221</v>
      </c>
      <c r="M1302" s="7" t="s">
        <v>1279</v>
      </c>
      <c r="N1302" s="7" t="s">
        <v>214</v>
      </c>
      <c r="O1302" s="7" t="s">
        <v>214</v>
      </c>
      <c r="P1302" s="7" t="s">
        <v>217</v>
      </c>
      <c r="Q1302" s="7" t="s">
        <v>1763</v>
      </c>
      <c r="R1302" s="7" t="s">
        <v>219</v>
      </c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7">
        <v>0.64665613514316334</v>
      </c>
      <c r="AT1302" s="7">
        <v>2.2501130756906784</v>
      </c>
      <c r="AU1302" s="7">
        <v>2.7351593401106671</v>
      </c>
      <c r="AV1302" s="7">
        <v>2.3324044673695679</v>
      </c>
      <c r="AW1302" s="7">
        <v>0.28130460328544815</v>
      </c>
      <c r="AX1302" s="7">
        <v>0.89028689667953076</v>
      </c>
      <c r="AY1302" s="7">
        <v>2.1629097726742379</v>
      </c>
      <c r="AZ1302" s="7">
        <v>2.0539028448832441</v>
      </c>
      <c r="BA1302" s="7">
        <v>0.28130460328544815</v>
      </c>
      <c r="BB1302" s="7">
        <v>0.89028689667953076</v>
      </c>
      <c r="BC1302" s="7">
        <v>2.1629097726742379</v>
      </c>
      <c r="BD1302" s="7">
        <v>2.0539028448832441</v>
      </c>
      <c r="BE1302" s="7">
        <v>1.3783740378622005</v>
      </c>
      <c r="BF1302" s="7">
        <v>1.7451495043642993</v>
      </c>
      <c r="BT1302" s="7" t="s">
        <v>214</v>
      </c>
      <c r="BU1302" s="7" t="s">
        <v>214</v>
      </c>
      <c r="BV1302" s="7">
        <v>24.5</v>
      </c>
      <c r="BW1302" s="7" t="s">
        <v>224</v>
      </c>
      <c r="BX1302" s="9">
        <v>0</v>
      </c>
      <c r="BY1302" s="7" t="s">
        <v>214</v>
      </c>
      <c r="BZ1302" s="7" t="s">
        <v>214</v>
      </c>
      <c r="CA1302" s="25">
        <v>0</v>
      </c>
      <c r="CB1302" s="25">
        <v>0</v>
      </c>
      <c r="CC1302" s="25">
        <v>0</v>
      </c>
    </row>
    <row r="1303" spans="1:81" x14ac:dyDescent="0.25">
      <c r="A1303" s="7">
        <v>513</v>
      </c>
      <c r="B1303" s="7">
        <v>44657</v>
      </c>
      <c r="C1303" s="7" t="s">
        <v>1764</v>
      </c>
      <c r="D1303" s="7" t="s">
        <v>1765</v>
      </c>
      <c r="E1303" s="7" t="s">
        <v>1765</v>
      </c>
      <c r="F1303" s="7" t="s">
        <v>280</v>
      </c>
      <c r="G1303" s="7">
        <v>1</v>
      </c>
      <c r="H1303" s="7" t="s">
        <v>345</v>
      </c>
      <c r="I1303" s="8">
        <v>10.5</v>
      </c>
      <c r="J1303" s="7" t="s">
        <v>214</v>
      </c>
      <c r="K1303" s="8">
        <v>320.682373046875</v>
      </c>
      <c r="L1303" s="8">
        <v>9.0321998596191406</v>
      </c>
      <c r="M1303" s="7" t="s">
        <v>663</v>
      </c>
      <c r="N1303" s="7" t="s">
        <v>231</v>
      </c>
      <c r="O1303" s="7" t="s">
        <v>214</v>
      </c>
      <c r="P1303" s="7" t="s">
        <v>362</v>
      </c>
      <c r="Q1303" s="7" t="s">
        <v>1766</v>
      </c>
      <c r="R1303" s="7" t="s">
        <v>242</v>
      </c>
      <c r="T1303" s="8">
        <v>0.56782370805740356</v>
      </c>
      <c r="U1303" s="8">
        <v>0.59226018190383911</v>
      </c>
      <c r="V1303" s="8">
        <v>0.58255434036254883</v>
      </c>
      <c r="W1303" s="8">
        <v>0.50872492790222168</v>
      </c>
      <c r="X1303" s="8">
        <v>0.2640872597694397</v>
      </c>
      <c r="Y1303" s="8">
        <v>0.53475469350814819</v>
      </c>
      <c r="Z1303" s="8">
        <v>0.40195149183273315</v>
      </c>
      <c r="AA1303" s="8">
        <v>0.75864666700363159</v>
      </c>
      <c r="AB1303" s="8">
        <v>0.71303534507751465</v>
      </c>
      <c r="AC1303" s="8">
        <v>0.7769472599029541</v>
      </c>
      <c r="AD1303" s="8">
        <v>0.79677659273147583</v>
      </c>
      <c r="AE1303" s="8">
        <v>0.59274595975875854</v>
      </c>
      <c r="AF1303" s="8">
        <v>0.87174272537231445</v>
      </c>
      <c r="AG1303" s="8">
        <v>0.73784494400024414</v>
      </c>
      <c r="AH1303" s="8">
        <v>5.358477309346199E-2</v>
      </c>
      <c r="AI1303" s="8">
        <v>0.36353233456611633</v>
      </c>
      <c r="AJ1303" s="8">
        <v>0.57581186294555664</v>
      </c>
      <c r="AK1303" s="8">
        <v>0.49014374613761902</v>
      </c>
      <c r="AL1303" s="8">
        <v>0.23779338598251343</v>
      </c>
      <c r="AM1303" s="8">
        <v>8.5602603852748871E-2</v>
      </c>
      <c r="AN1303" s="8">
        <v>0.31001675128936768</v>
      </c>
      <c r="AO1303" s="8">
        <v>0.11111568659543991</v>
      </c>
      <c r="AP1303" s="8">
        <v>0.10387321561574936</v>
      </c>
      <c r="AQ1303" s="8"/>
      <c r="AR1303" s="8"/>
      <c r="AS1303" s="8">
        <v>2.9583672256589404</v>
      </c>
      <c r="AT1303" s="8">
        <v>2.3089508575771127</v>
      </c>
      <c r="AU1303" s="8">
        <v>3.1847421675157017</v>
      </c>
      <c r="AV1303" s="8">
        <v>2.4576643629285169</v>
      </c>
      <c r="AW1303" s="8">
        <v>2.5105463691219647</v>
      </c>
      <c r="AX1303" s="8">
        <v>1.8828922130880497</v>
      </c>
      <c r="AY1303" s="8">
        <v>2.3239793927081132</v>
      </c>
      <c r="AZ1303" s="8">
        <v>1.6872911862977302</v>
      </c>
      <c r="BA1303" s="8">
        <v>3.3688207949262599</v>
      </c>
      <c r="BB1303" s="8">
        <v>2.5542063432922855</v>
      </c>
      <c r="BC1303" s="8">
        <v>3.3688207949262599</v>
      </c>
      <c r="BD1303" s="8">
        <v>2.5542063432922855</v>
      </c>
      <c r="BE1303" s="8">
        <v>2.9525461241428732</v>
      </c>
      <c r="BF1303" s="8">
        <v>2.24086855107933</v>
      </c>
      <c r="BG1303" s="7">
        <v>53.956751037937245</v>
      </c>
      <c r="BH1303" s="7">
        <v>55.313653169489783</v>
      </c>
      <c r="BI1303" s="7">
        <v>48.314103784565553</v>
      </c>
      <c r="BJ1303" s="7">
        <v>35.261783128218461</v>
      </c>
      <c r="BK1303" s="7">
        <v>56.424013188755936</v>
      </c>
      <c r="BL1303" s="7">
        <v>56.424013188755936</v>
      </c>
      <c r="BM1303" s="7">
        <v>50.949052916287151</v>
      </c>
      <c r="BN1303" s="7">
        <v>147.65258339942349</v>
      </c>
      <c r="BO1303" s="7">
        <v>143.30123744403716</v>
      </c>
      <c r="BP1303" s="7">
        <v>165.74755851420014</v>
      </c>
      <c r="BQ1303" s="7">
        <v>207.60405013266146</v>
      </c>
      <c r="BR1303" s="7">
        <v>139.74050858489073</v>
      </c>
      <c r="BS1303" s="7">
        <v>139.74050858489073</v>
      </c>
      <c r="BT1303" s="7" t="s">
        <v>259</v>
      </c>
      <c r="BU1303" s="7" t="s">
        <v>260</v>
      </c>
      <c r="BV1303" s="7">
        <v>11</v>
      </c>
      <c r="BW1303" s="7" t="s">
        <v>255</v>
      </c>
      <c r="BX1303" s="9">
        <v>0</v>
      </c>
      <c r="BY1303" s="7" t="s">
        <v>231</v>
      </c>
      <c r="BZ1303" s="7" t="s">
        <v>214</v>
      </c>
      <c r="CA1303" s="25">
        <v>0</v>
      </c>
      <c r="CB1303" s="25">
        <v>0</v>
      </c>
      <c r="CC1303" s="25">
        <v>0</v>
      </c>
    </row>
    <row r="1304" spans="1:81" x14ac:dyDescent="0.25">
      <c r="A1304" s="7">
        <v>513</v>
      </c>
      <c r="B1304" s="7">
        <v>44657</v>
      </c>
      <c r="C1304" s="7" t="s">
        <v>1767</v>
      </c>
      <c r="D1304" s="7" t="s">
        <v>1768</v>
      </c>
      <c r="E1304" s="7" t="s">
        <v>1768</v>
      </c>
      <c r="F1304" s="7" t="s">
        <v>280</v>
      </c>
      <c r="G1304" s="7">
        <v>1</v>
      </c>
      <c r="H1304" s="7" t="s">
        <v>345</v>
      </c>
      <c r="I1304" s="8">
        <v>10.5</v>
      </c>
      <c r="J1304" s="7" t="s">
        <v>214</v>
      </c>
      <c r="K1304" s="8">
        <v>306.37213134765625</v>
      </c>
      <c r="L1304" s="8">
        <v>4.7994999885559082</v>
      </c>
      <c r="M1304" s="7" t="s">
        <v>663</v>
      </c>
      <c r="N1304" s="7" t="s">
        <v>231</v>
      </c>
      <c r="O1304" s="7" t="s">
        <v>374</v>
      </c>
      <c r="P1304" s="7" t="s">
        <v>302</v>
      </c>
      <c r="Q1304" s="7" t="s">
        <v>1769</v>
      </c>
      <c r="R1304" s="7" t="s">
        <v>242</v>
      </c>
      <c r="T1304" s="8">
        <v>0.79996168613433838</v>
      </c>
      <c r="U1304" s="8">
        <v>0.81790244579315186</v>
      </c>
      <c r="V1304" s="8">
        <v>0.8174319863319397</v>
      </c>
      <c r="W1304" s="8">
        <v>0.64791291952133179</v>
      </c>
      <c r="X1304" s="8">
        <v>0.44209384918212891</v>
      </c>
      <c r="Y1304" s="8">
        <v>0.76889759302139282</v>
      </c>
      <c r="Z1304" s="8">
        <v>0.62937474250793457</v>
      </c>
      <c r="AA1304" s="8">
        <v>0.94137603044509888</v>
      </c>
      <c r="AB1304" s="8">
        <v>0.956368088722229</v>
      </c>
      <c r="AC1304" s="8">
        <v>0.96230834722518921</v>
      </c>
      <c r="AD1304" s="8">
        <v>0.79445582628250122</v>
      </c>
      <c r="AE1304" s="8">
        <v>0.82699829339981079</v>
      </c>
      <c r="AF1304" s="8">
        <v>0.93019050359725952</v>
      </c>
      <c r="AG1304" s="8">
        <v>0.89803099632263184</v>
      </c>
      <c r="AH1304" s="8">
        <v>9.0407729148864746E-2</v>
      </c>
      <c r="AI1304" s="8">
        <v>0.86409777402877808</v>
      </c>
      <c r="AJ1304" s="8">
        <v>1.3416328430175781</v>
      </c>
      <c r="AK1304" s="8">
        <v>1.1603868007659912</v>
      </c>
      <c r="AL1304" s="8">
        <v>0.51097249984741211</v>
      </c>
      <c r="AM1304" s="8">
        <v>0.24177876114845276</v>
      </c>
      <c r="AN1304" s="8">
        <v>0.75207847356796265</v>
      </c>
      <c r="AO1304" s="8">
        <v>0.29354533553123474</v>
      </c>
      <c r="AP1304" s="8">
        <v>0.70847117900848389</v>
      </c>
      <c r="AQ1304" s="8"/>
      <c r="AR1304" s="8"/>
      <c r="AS1304" s="8">
        <v>2.3650540233230917</v>
      </c>
      <c r="AT1304" s="8">
        <v>1.6180911779268536</v>
      </c>
      <c r="AU1304" s="8">
        <v>2.543893709677568</v>
      </c>
      <c r="AV1304" s="8">
        <v>1.7711647388275042</v>
      </c>
      <c r="AW1304" s="8">
        <v>1.932181961416108</v>
      </c>
      <c r="AX1304" s="8">
        <v>1.2359515232054625</v>
      </c>
      <c r="AY1304" s="8">
        <v>1.4408585741233928</v>
      </c>
      <c r="AZ1304" s="8">
        <v>0.93010734978510445</v>
      </c>
      <c r="BA1304" s="8">
        <v>2.7478811220196193</v>
      </c>
      <c r="BB1304" s="8">
        <v>1.9231612783900833</v>
      </c>
      <c r="BC1304" s="8">
        <v>2.7478811220196193</v>
      </c>
      <c r="BD1304" s="8">
        <v>1.9231612783900833</v>
      </c>
      <c r="BE1304" s="8">
        <v>2.2962917520965664</v>
      </c>
      <c r="BF1304" s="8">
        <v>1.566939557754182</v>
      </c>
      <c r="BG1304" s="7">
        <v>51.806131076630301</v>
      </c>
      <c r="BH1304" s="7">
        <v>53.226412332711213</v>
      </c>
      <c r="BI1304" s="7">
        <v>45.89992314734468</v>
      </c>
      <c r="BJ1304" s="7">
        <v>32.237945657961156</v>
      </c>
      <c r="BK1304" s="7">
        <v>54.388635816774091</v>
      </c>
      <c r="BL1304" s="7">
        <v>54.388635816774091</v>
      </c>
      <c r="BM1304" s="7">
        <v>48.65794730803259</v>
      </c>
      <c r="BN1304" s="7">
        <v>147.65258339942349</v>
      </c>
      <c r="BO1304" s="7">
        <v>143.30123744403716</v>
      </c>
      <c r="BP1304" s="7">
        <v>165.74755851420014</v>
      </c>
      <c r="BQ1304" s="7">
        <v>207.60405013266146</v>
      </c>
      <c r="BR1304" s="7">
        <v>139.74050858489073</v>
      </c>
      <c r="BS1304" s="7">
        <v>139.74050858489073</v>
      </c>
      <c r="BT1304" s="7" t="s">
        <v>259</v>
      </c>
      <c r="BU1304" s="7" t="s">
        <v>260</v>
      </c>
      <c r="BV1304" s="7">
        <v>10.5</v>
      </c>
      <c r="BW1304" s="7" t="s">
        <v>345</v>
      </c>
      <c r="BX1304" s="9">
        <v>1.8500000238418579</v>
      </c>
      <c r="BY1304" s="7" t="s">
        <v>231</v>
      </c>
      <c r="BZ1304" s="7" t="s">
        <v>214</v>
      </c>
      <c r="CA1304" s="25">
        <v>0</v>
      </c>
      <c r="CB1304" s="25">
        <v>0</v>
      </c>
      <c r="CC1304" s="25">
        <v>0</v>
      </c>
    </row>
    <row r="1305" spans="1:81" x14ac:dyDescent="0.25">
      <c r="A1305" s="7">
        <v>513</v>
      </c>
      <c r="B1305" s="7">
        <v>44657</v>
      </c>
      <c r="C1305" s="7" t="s">
        <v>1770</v>
      </c>
      <c r="D1305" s="7" t="s">
        <v>1770</v>
      </c>
      <c r="E1305" s="7" t="s">
        <v>1770</v>
      </c>
      <c r="F1305" s="7" t="s">
        <v>326</v>
      </c>
      <c r="H1305" s="7" t="s">
        <v>224</v>
      </c>
      <c r="I1305" s="8">
        <v>24.5</v>
      </c>
      <c r="J1305" s="7" t="s">
        <v>214</v>
      </c>
      <c r="K1305" s="8">
        <v>666.05743408203125</v>
      </c>
      <c r="L1305" s="8">
        <v>1.9220000505447388</v>
      </c>
      <c r="M1305" s="7" t="s">
        <v>1652</v>
      </c>
      <c r="N1305" s="7" t="s">
        <v>214</v>
      </c>
      <c r="O1305" s="7" t="s">
        <v>283</v>
      </c>
      <c r="P1305" s="7" t="s">
        <v>469</v>
      </c>
      <c r="Q1305" s="7" t="s">
        <v>1771</v>
      </c>
      <c r="R1305" s="7" t="s">
        <v>286</v>
      </c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>
        <v>1.1176282651525018</v>
      </c>
      <c r="AT1305" s="8">
        <v>2.8136403512178636</v>
      </c>
      <c r="AU1305" s="8">
        <v>2.5206988154339363</v>
      </c>
      <c r="AV1305" s="8">
        <v>2.5363448355438845</v>
      </c>
      <c r="AW1305" s="8">
        <v>-1.6288240740762543</v>
      </c>
      <c r="AX1305" s="8">
        <v>-0.91024342168205497</v>
      </c>
      <c r="AY1305" s="8">
        <v>2.5206988154339363</v>
      </c>
      <c r="AZ1305" s="8">
        <v>2.5363448355438845</v>
      </c>
      <c r="BA1305" s="8">
        <v>0.61867419553256653</v>
      </c>
      <c r="BB1305" s="8">
        <v>0.70196657959185815</v>
      </c>
      <c r="BC1305" s="8">
        <v>0.61867419553256653</v>
      </c>
      <c r="BD1305" s="8">
        <v>0.70196657959185815</v>
      </c>
      <c r="BE1305" s="8">
        <v>0.96125836883487548</v>
      </c>
      <c r="BF1305" s="8">
        <v>1.3966699599678822</v>
      </c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7" t="s">
        <v>352</v>
      </c>
      <c r="BU1305" s="7" t="s">
        <v>353</v>
      </c>
      <c r="BV1305" s="7">
        <v>16</v>
      </c>
      <c r="BW1305" s="7" t="s">
        <v>430</v>
      </c>
      <c r="BX1305" s="9">
        <v>0</v>
      </c>
      <c r="BY1305" s="7" t="s">
        <v>214</v>
      </c>
      <c r="BZ1305" s="7" t="s">
        <v>214</v>
      </c>
      <c r="CA1305" s="25">
        <v>0</v>
      </c>
      <c r="CB1305" s="25">
        <v>0</v>
      </c>
      <c r="CC1305" s="25">
        <v>0</v>
      </c>
    </row>
    <row r="1306" spans="1:81" x14ac:dyDescent="0.25">
      <c r="A1306" s="7">
        <v>513</v>
      </c>
      <c r="B1306" s="7">
        <v>44657</v>
      </c>
      <c r="C1306" s="7" t="s">
        <v>1772</v>
      </c>
      <c r="D1306" s="7" t="s">
        <v>1773</v>
      </c>
      <c r="E1306" s="7" t="s">
        <v>1773</v>
      </c>
      <c r="F1306" s="7" t="s">
        <v>223</v>
      </c>
      <c r="G1306" s="7">
        <v>3</v>
      </c>
      <c r="H1306" s="7" t="s">
        <v>430</v>
      </c>
      <c r="I1306" s="8">
        <v>16.5</v>
      </c>
      <c r="J1306" s="7" t="s">
        <v>214</v>
      </c>
      <c r="K1306" s="8">
        <v>395.90802001953125</v>
      </c>
      <c r="L1306" s="8">
        <v>4.7237615585327148</v>
      </c>
      <c r="M1306" s="7" t="s">
        <v>422</v>
      </c>
      <c r="N1306" s="7" t="s">
        <v>231</v>
      </c>
      <c r="O1306" s="7" t="s">
        <v>214</v>
      </c>
      <c r="P1306" s="7" t="s">
        <v>233</v>
      </c>
      <c r="Q1306" s="7" t="s">
        <v>1774</v>
      </c>
      <c r="R1306" s="7" t="s">
        <v>291</v>
      </c>
      <c r="T1306" s="8">
        <v>0.88791573047637939</v>
      </c>
      <c r="U1306" s="8">
        <v>0.82958310842514038</v>
      </c>
      <c r="V1306" s="8">
        <v>0.90369749069213867</v>
      </c>
      <c r="W1306" s="8">
        <v>0.72317081689834595</v>
      </c>
      <c r="X1306" s="8">
        <v>0.5990026593208313</v>
      </c>
      <c r="Y1306" s="8">
        <v>0.84634959697723389</v>
      </c>
      <c r="Z1306" s="8">
        <v>0.72918522357940674</v>
      </c>
      <c r="AA1306" s="8">
        <v>0.92235273122787476</v>
      </c>
      <c r="AB1306" s="8">
        <v>0.91037768125534058</v>
      </c>
      <c r="AC1306" s="8">
        <v>0.93749672174453735</v>
      </c>
      <c r="AD1306" s="8">
        <v>0.83733224868774414</v>
      </c>
      <c r="AE1306" s="8">
        <v>0.85731685161590576</v>
      </c>
      <c r="AF1306" s="8">
        <v>0.92639350891113281</v>
      </c>
      <c r="AG1306" s="8">
        <v>0.87327873706817627</v>
      </c>
      <c r="AH1306" s="8">
        <v>0.25441250205039978</v>
      </c>
      <c r="AI1306" s="8">
        <v>2.6989717483520508</v>
      </c>
      <c r="AJ1306" s="8">
        <v>3.8293492794036865</v>
      </c>
      <c r="AK1306" s="8">
        <v>3.609999418258667</v>
      </c>
      <c r="AL1306" s="8">
        <v>1.6049247980117798</v>
      </c>
      <c r="AM1306" s="8">
        <v>0.92186069488525391</v>
      </c>
      <c r="AN1306" s="8">
        <v>2.3295786380767822</v>
      </c>
      <c r="AO1306" s="8">
        <v>0.95705437660217285</v>
      </c>
      <c r="AP1306" s="8">
        <v>0.27330121397972107</v>
      </c>
      <c r="AQ1306" s="8"/>
      <c r="AR1306" s="8"/>
      <c r="AS1306" s="8">
        <v>-0.85295639617237917</v>
      </c>
      <c r="AT1306" s="8">
        <v>-0.50665334455521016</v>
      </c>
      <c r="AU1306" s="8">
        <v>0.89481209415266738</v>
      </c>
      <c r="AV1306" s="8">
        <v>0.61266206204030738</v>
      </c>
      <c r="AW1306" s="8">
        <v>-0.15520625564867674</v>
      </c>
      <c r="AX1306" s="8">
        <v>-0.2085612462198318</v>
      </c>
      <c r="AY1306" s="8">
        <v>0.67329696864228383</v>
      </c>
      <c r="AZ1306" s="8">
        <v>1.0442324398175333</v>
      </c>
      <c r="BA1306" s="8">
        <v>-1.3802496675310796</v>
      </c>
      <c r="BB1306" s="8">
        <v>-0.90965132967122986</v>
      </c>
      <c r="BC1306" s="8">
        <v>1.0248311990051646</v>
      </c>
      <c r="BD1306" s="8">
        <v>1.5437209712740938</v>
      </c>
      <c r="BE1306" s="8">
        <v>3.4087990407996725E-2</v>
      </c>
      <c r="BF1306" s="8">
        <v>0.26262492544761046</v>
      </c>
      <c r="BG1306" s="7">
        <v>-24.73532676072027</v>
      </c>
      <c r="BH1306" s="7">
        <v>-30.945178971291256</v>
      </c>
      <c r="BI1306" s="7">
        <v>-13.644630762710182</v>
      </c>
      <c r="BJ1306" s="7">
        <v>-45.547717484187679</v>
      </c>
      <c r="BK1306" s="7">
        <v>6.4811446136900113</v>
      </c>
      <c r="BL1306" s="7">
        <v>-13.545114545665715</v>
      </c>
      <c r="BM1306" s="7">
        <v>-20.322803985147516</v>
      </c>
      <c r="BN1306" s="7">
        <v>493.83716244326013</v>
      </c>
      <c r="BO1306" s="7">
        <v>518.42246537627079</v>
      </c>
      <c r="BP1306" s="7">
        <v>449.928207511153</v>
      </c>
      <c r="BQ1306" s="7">
        <v>576.23508647526853</v>
      </c>
      <c r="BR1306" s="7">
        <v>370.24864870486863</v>
      </c>
      <c r="BS1306" s="7">
        <v>449.53421482665391</v>
      </c>
      <c r="BT1306" s="7" t="s">
        <v>520</v>
      </c>
      <c r="BU1306" s="7" t="s">
        <v>521</v>
      </c>
      <c r="BV1306" s="7">
        <v>15.5</v>
      </c>
      <c r="BW1306" s="7" t="s">
        <v>226</v>
      </c>
      <c r="BX1306" s="9">
        <v>1.7999999523162842</v>
      </c>
      <c r="BY1306" s="7" t="s">
        <v>231</v>
      </c>
      <c r="BZ1306" s="7" t="s">
        <v>214</v>
      </c>
      <c r="CA1306" s="25">
        <v>0</v>
      </c>
      <c r="CB1306" s="25">
        <v>0</v>
      </c>
      <c r="CC1306" s="25">
        <v>0</v>
      </c>
    </row>
    <row r="1307" spans="1:81" x14ac:dyDescent="0.25">
      <c r="A1307" s="7">
        <v>513</v>
      </c>
      <c r="B1307" s="7">
        <v>44657</v>
      </c>
      <c r="C1307" s="7" t="s">
        <v>1775</v>
      </c>
      <c r="D1307" s="7" t="s">
        <v>1776</v>
      </c>
      <c r="E1307" s="7" t="s">
        <v>214</v>
      </c>
      <c r="F1307" s="7" t="s">
        <v>266</v>
      </c>
      <c r="H1307" s="7" t="s">
        <v>224</v>
      </c>
      <c r="I1307" s="8">
        <v>24.5</v>
      </c>
      <c r="J1307" s="7" t="s">
        <v>214</v>
      </c>
      <c r="K1307" s="8">
        <v>13615.0224609375</v>
      </c>
      <c r="L1307" s="8">
        <v>2.1984999179840088</v>
      </c>
      <c r="M1307" s="7" t="s">
        <v>429</v>
      </c>
      <c r="N1307" s="7" t="s">
        <v>214</v>
      </c>
      <c r="O1307" s="7" t="s">
        <v>214</v>
      </c>
      <c r="P1307" s="7" t="s">
        <v>249</v>
      </c>
      <c r="Q1307" s="7" t="s">
        <v>1777</v>
      </c>
      <c r="R1307" s="7" t="s">
        <v>286</v>
      </c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>
        <v>4.1840813889086643</v>
      </c>
      <c r="AT1307" s="8">
        <v>2.8423649683839587</v>
      </c>
      <c r="AU1307" s="8">
        <v>5.4136615874422791</v>
      </c>
      <c r="AV1307" s="8">
        <v>3.8136475469989217</v>
      </c>
      <c r="AW1307" s="8">
        <v>4.6672457898369881</v>
      </c>
      <c r="AX1307" s="8">
        <v>3.2598393482411976</v>
      </c>
      <c r="AY1307" s="8">
        <v>0.3089955409150365</v>
      </c>
      <c r="AZ1307" s="8">
        <v>0.39815877722868676</v>
      </c>
      <c r="BA1307" s="8">
        <v>0.62443108381524381</v>
      </c>
      <c r="BB1307" s="8">
        <v>0.64485538876250492</v>
      </c>
      <c r="BC1307" s="8">
        <v>0.55392523483834533</v>
      </c>
      <c r="BD1307" s="8">
        <v>0.58917249569631103</v>
      </c>
      <c r="BE1307" s="8">
        <v>2.6253901042927597</v>
      </c>
      <c r="BF1307" s="8">
        <v>1.9246730875519298</v>
      </c>
      <c r="BT1307" s="7" t="s">
        <v>352</v>
      </c>
      <c r="BU1307" s="7" t="s">
        <v>353</v>
      </c>
      <c r="BV1307" s="7">
        <v>15.5</v>
      </c>
      <c r="BW1307" s="7" t="s">
        <v>226</v>
      </c>
      <c r="BX1307" s="9">
        <v>0</v>
      </c>
      <c r="BY1307" s="7" t="s">
        <v>214</v>
      </c>
      <c r="BZ1307" s="7" t="s">
        <v>214</v>
      </c>
      <c r="CA1307" s="25">
        <v>2</v>
      </c>
      <c r="CB1307" s="25">
        <v>6</v>
      </c>
      <c r="CC1307" s="25">
        <v>10</v>
      </c>
    </row>
    <row r="1308" spans="1:81" x14ac:dyDescent="0.25">
      <c r="A1308" s="7">
        <v>513</v>
      </c>
      <c r="B1308" s="7">
        <v>44657</v>
      </c>
      <c r="C1308" s="7" t="s">
        <v>1778</v>
      </c>
      <c r="D1308" s="7" t="s">
        <v>1778</v>
      </c>
      <c r="E1308" s="7" t="s">
        <v>1779</v>
      </c>
      <c r="F1308" s="7" t="s">
        <v>331</v>
      </c>
      <c r="H1308" s="7" t="s">
        <v>287</v>
      </c>
      <c r="I1308" s="8">
        <v>14.5</v>
      </c>
      <c r="J1308" s="7" t="s">
        <v>214</v>
      </c>
      <c r="K1308" s="8">
        <v>406.18963623046875</v>
      </c>
      <c r="L1308" s="8">
        <v>4.041100025177002</v>
      </c>
      <c r="M1308" s="7" t="s">
        <v>1652</v>
      </c>
      <c r="N1308" s="7" t="s">
        <v>231</v>
      </c>
      <c r="O1308" s="7" t="s">
        <v>290</v>
      </c>
      <c r="P1308" s="7" t="s">
        <v>481</v>
      </c>
      <c r="Q1308" s="7" t="s">
        <v>1780</v>
      </c>
      <c r="R1308" s="7" t="s">
        <v>286</v>
      </c>
      <c r="T1308" s="8">
        <v>0.81500905752182007</v>
      </c>
      <c r="U1308" s="8">
        <v>0.8504372239112854</v>
      </c>
      <c r="V1308" s="8">
        <v>0.74822890758514404</v>
      </c>
      <c r="W1308" s="8">
        <v>0.71021062135696411</v>
      </c>
      <c r="X1308" s="8">
        <v>0.12904688715934753</v>
      </c>
      <c r="Y1308" s="8">
        <v>0.70305711030960083</v>
      </c>
      <c r="Z1308" s="8">
        <v>0.60188478231430054</v>
      </c>
      <c r="AA1308" s="8">
        <v>0.91247409582138062</v>
      </c>
      <c r="AB1308" s="8">
        <v>0.93305432796478271</v>
      </c>
      <c r="AC1308" s="8">
        <v>0.87989717721939087</v>
      </c>
      <c r="AD1308" s="8">
        <v>0.80435925722122192</v>
      </c>
      <c r="AE1308" s="8">
        <v>0.84916549921035767</v>
      </c>
      <c r="AF1308" s="8">
        <v>0.85143578052520752</v>
      </c>
      <c r="AG1308" s="8">
        <v>0.80970841646194458</v>
      </c>
      <c r="AH1308" s="8">
        <v>0.24910460412502289</v>
      </c>
      <c r="AI1308" s="8">
        <v>2.4256734848022461</v>
      </c>
      <c r="AJ1308" s="8">
        <v>3.84371018409729</v>
      </c>
      <c r="AK1308" s="8">
        <v>2.9265897274017334</v>
      </c>
      <c r="AL1308" s="8">
        <v>1.5432783365249634</v>
      </c>
      <c r="AM1308" s="8">
        <v>0.19445870816707611</v>
      </c>
      <c r="AN1308" s="8">
        <v>1.8947917222976685</v>
      </c>
      <c r="AO1308" s="8">
        <v>0.7734912633895874</v>
      </c>
      <c r="AP1308" s="8">
        <v>0.79262083768844604</v>
      </c>
      <c r="AQ1308" s="8"/>
      <c r="AR1308" s="8"/>
      <c r="AS1308" s="7">
        <v>2.0914778366689712</v>
      </c>
      <c r="AT1308" s="7">
        <v>1.3374659228566936</v>
      </c>
      <c r="AU1308" s="7">
        <v>2.0653843329386685</v>
      </c>
      <c r="AV1308" s="7">
        <v>1.3351535972761961</v>
      </c>
      <c r="AW1308" s="7">
        <v>2.1754571219374683</v>
      </c>
      <c r="AX1308" s="7">
        <v>1.7547781485837761</v>
      </c>
      <c r="AY1308" s="7">
        <v>3.5221814284837065</v>
      </c>
      <c r="AZ1308" s="7">
        <v>2.5995929214145148</v>
      </c>
      <c r="BA1308" s="7">
        <v>1.1467966639478127</v>
      </c>
      <c r="BB1308" s="7">
        <v>0.51581169694070916</v>
      </c>
      <c r="BC1308" s="7">
        <v>1.1467966639478127</v>
      </c>
      <c r="BD1308" s="7">
        <v>0.51581169694070916</v>
      </c>
      <c r="BE1308" s="7">
        <v>2.02468234132074</v>
      </c>
      <c r="BF1308" s="7">
        <v>1.3431023306687664</v>
      </c>
      <c r="BG1308" s="7">
        <v>18.70309278663273</v>
      </c>
      <c r="BH1308" s="7">
        <v>37.058582116135682</v>
      </c>
      <c r="BI1308" s="7">
        <v>-3.8112922886061327</v>
      </c>
      <c r="BJ1308" s="7">
        <v>30.187404259223289</v>
      </c>
      <c r="BK1308" s="7">
        <v>9.7342487996568412</v>
      </c>
      <c r="BL1308" s="7">
        <v>9.7342487996568412</v>
      </c>
      <c r="BM1308" s="7">
        <v>16.934380745449875</v>
      </c>
      <c r="BN1308" s="7">
        <v>330.21961167659822</v>
      </c>
      <c r="BO1308" s="7">
        <v>255.66151634076766</v>
      </c>
      <c r="BP1308" s="7">
        <v>421.67071051323791</v>
      </c>
      <c r="BQ1308" s="7">
        <v>283.57152868250864</v>
      </c>
      <c r="BR1308" s="7">
        <v>366.65012644137386</v>
      </c>
      <c r="BS1308" s="7">
        <v>366.65012644137386</v>
      </c>
      <c r="BT1308" s="7" t="s">
        <v>588</v>
      </c>
      <c r="BU1308" s="7" t="s">
        <v>589</v>
      </c>
      <c r="BV1308" s="7">
        <v>13.5</v>
      </c>
      <c r="BW1308" s="7" t="s">
        <v>238</v>
      </c>
      <c r="BX1308" s="9">
        <v>1.8999999761581421</v>
      </c>
      <c r="BY1308" s="7" t="s">
        <v>231</v>
      </c>
      <c r="BZ1308" s="7" t="s">
        <v>214</v>
      </c>
      <c r="CA1308" s="25">
        <v>0</v>
      </c>
      <c r="CB1308" s="25">
        <v>0</v>
      </c>
      <c r="CC1308" s="25">
        <v>0</v>
      </c>
    </row>
    <row r="1309" spans="1:81" x14ac:dyDescent="0.25">
      <c r="A1309" s="7">
        <v>513</v>
      </c>
      <c r="B1309" s="7">
        <v>44657</v>
      </c>
      <c r="C1309" s="7" t="s">
        <v>1781</v>
      </c>
      <c r="D1309" s="7" t="s">
        <v>1782</v>
      </c>
      <c r="E1309" s="7" t="s">
        <v>1782</v>
      </c>
      <c r="F1309" s="7" t="s">
        <v>280</v>
      </c>
      <c r="G1309" s="7">
        <v>1</v>
      </c>
      <c r="H1309" s="7" t="s">
        <v>238</v>
      </c>
      <c r="I1309" s="8">
        <v>13.5</v>
      </c>
      <c r="J1309" s="7" t="s">
        <v>214</v>
      </c>
      <c r="K1309" s="8">
        <v>637.10882568359375</v>
      </c>
      <c r="L1309" s="8">
        <v>1.1197999715805054</v>
      </c>
      <c r="M1309" s="7" t="s">
        <v>349</v>
      </c>
      <c r="N1309" s="7" t="s">
        <v>231</v>
      </c>
      <c r="O1309" s="7" t="s">
        <v>396</v>
      </c>
      <c r="P1309" s="7" t="s">
        <v>284</v>
      </c>
      <c r="Q1309" s="7" t="s">
        <v>1783</v>
      </c>
      <c r="R1309" s="7" t="s">
        <v>242</v>
      </c>
      <c r="T1309" s="8">
        <v>0.27906790375709534</v>
      </c>
      <c r="U1309" s="8">
        <v>0.35531055927276611</v>
      </c>
      <c r="V1309" s="8">
        <v>0.24849292635917664</v>
      </c>
      <c r="W1309" s="8">
        <v>0.28166040778160095</v>
      </c>
      <c r="X1309" s="8">
        <v>-8.5396736860275269E-2</v>
      </c>
      <c r="Y1309" s="8">
        <v>0.20860676467418671</v>
      </c>
      <c r="Z1309" s="8">
        <v>7.741120457649231E-2</v>
      </c>
      <c r="AA1309" s="8">
        <v>0.95239675045013428</v>
      </c>
      <c r="AB1309" s="8">
        <v>0.94946801662445068</v>
      </c>
      <c r="AC1309" s="8">
        <v>0.97001242637634277</v>
      </c>
      <c r="AD1309" s="8">
        <v>0.90862411260604858</v>
      </c>
      <c r="AE1309" s="8">
        <v>0.62410199642181396</v>
      </c>
      <c r="AF1309" s="8">
        <v>0.9181627631187439</v>
      </c>
      <c r="AG1309" s="8">
        <v>0.85924237966537476</v>
      </c>
      <c r="AH1309" s="8">
        <v>0.14506873488426208</v>
      </c>
      <c r="AI1309" s="8">
        <v>0.48369526863098145</v>
      </c>
      <c r="AJ1309" s="8">
        <v>0.93520873785018921</v>
      </c>
      <c r="AK1309" s="8">
        <v>0.56602215766906738</v>
      </c>
      <c r="AL1309" s="8">
        <v>0.35643059015274048</v>
      </c>
      <c r="AM1309" s="8">
        <v>9.9999997473787516E-5</v>
      </c>
      <c r="AN1309" s="8">
        <v>0.3274095356464386</v>
      </c>
      <c r="AO1309" s="8">
        <v>5.793459340929985E-2</v>
      </c>
      <c r="AP1309" s="8">
        <v>0.43952402472496033</v>
      </c>
      <c r="AQ1309" s="8"/>
      <c r="AR1309" s="8"/>
      <c r="AS1309" s="8">
        <v>1.3407871148623769</v>
      </c>
      <c r="AT1309" s="8">
        <v>0.63056115796522461</v>
      </c>
      <c r="AU1309" s="8">
        <v>1.2490171919073147</v>
      </c>
      <c r="AV1309" s="8">
        <v>0.56761006294531668</v>
      </c>
      <c r="AW1309" s="8">
        <v>1.3020902790672992</v>
      </c>
      <c r="AX1309" s="8">
        <v>0.59153938720358301</v>
      </c>
      <c r="AY1309" s="8">
        <v>1.080491452817737</v>
      </c>
      <c r="AZ1309" s="8">
        <v>0.38769688458701407</v>
      </c>
      <c r="BA1309" s="8">
        <v>-0.23118238264103755</v>
      </c>
      <c r="BB1309" s="8">
        <v>0.43080843588768436</v>
      </c>
      <c r="BC1309" s="8">
        <v>0.26753186490737446</v>
      </c>
      <c r="BD1309" s="8">
        <v>-0.40573065364204342</v>
      </c>
      <c r="BE1309" s="8">
        <v>0.83478925348684407</v>
      </c>
      <c r="BF1309" s="8">
        <v>0.36708087915779658</v>
      </c>
      <c r="BG1309" s="7">
        <v>57.616307705819381</v>
      </c>
      <c r="BH1309" s="7">
        <v>46.77154738775576</v>
      </c>
      <c r="BI1309" s="7">
        <v>47.330918343277091</v>
      </c>
      <c r="BJ1309" s="7">
        <v>24.593366176824397</v>
      </c>
      <c r="BK1309" s="7">
        <v>-16.195896459481396</v>
      </c>
      <c r="BL1309" s="7">
        <v>14.384069202334636</v>
      </c>
      <c r="BM1309" s="7">
        <v>29.08338539275498</v>
      </c>
      <c r="BN1309" s="7">
        <v>270.03024425680195</v>
      </c>
      <c r="BO1309" s="7">
        <v>339.12316936741746</v>
      </c>
      <c r="BP1309" s="7">
        <v>335.55936764148043</v>
      </c>
      <c r="BQ1309" s="7">
        <v>480.42231923836169</v>
      </c>
      <c r="BR1309" s="7">
        <v>740.29431142552642</v>
      </c>
      <c r="BS1309" s="7">
        <v>545.46665130308406</v>
      </c>
      <c r="BT1309" s="7" t="s">
        <v>399</v>
      </c>
      <c r="BU1309" s="7" t="s">
        <v>400</v>
      </c>
      <c r="BV1309" s="7">
        <v>13.5</v>
      </c>
      <c r="BW1309" s="7" t="s">
        <v>238</v>
      </c>
      <c r="BX1309" s="9">
        <v>2</v>
      </c>
      <c r="BY1309" s="7" t="s">
        <v>231</v>
      </c>
      <c r="BZ1309" s="7" t="s">
        <v>214</v>
      </c>
      <c r="CA1309" s="25">
        <v>0</v>
      </c>
      <c r="CB1309" s="25">
        <v>0</v>
      </c>
      <c r="CC1309" s="25">
        <v>0</v>
      </c>
    </row>
    <row r="1310" spans="1:81" x14ac:dyDescent="0.25">
      <c r="A1310" s="7">
        <v>513</v>
      </c>
      <c r="B1310" s="7">
        <v>44657</v>
      </c>
      <c r="C1310" s="7" t="s">
        <v>16905</v>
      </c>
      <c r="D1310" s="7" t="s">
        <v>16905</v>
      </c>
      <c r="E1310" s="7" t="s">
        <v>16906</v>
      </c>
      <c r="F1310" s="7" t="s">
        <v>266</v>
      </c>
      <c r="H1310" s="7" t="s">
        <v>224</v>
      </c>
      <c r="I1310" s="8">
        <v>24.5</v>
      </c>
      <c r="J1310" s="7" t="s">
        <v>214</v>
      </c>
      <c r="K1310" s="8">
        <v>681.6029052734375</v>
      </c>
      <c r="L1310" s="8">
        <v>4.1012997627258301</v>
      </c>
      <c r="M1310" s="7" t="s">
        <v>659</v>
      </c>
      <c r="N1310" s="7" t="s">
        <v>214</v>
      </c>
      <c r="O1310" s="7" t="s">
        <v>248</v>
      </c>
      <c r="P1310" s="7" t="s">
        <v>826</v>
      </c>
      <c r="Q1310" s="7" t="s">
        <v>16907</v>
      </c>
      <c r="R1310" s="7" t="s">
        <v>242</v>
      </c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>
        <v>0.86829141957004241</v>
      </c>
      <c r="AT1310" s="8">
        <v>2.2983965310865759</v>
      </c>
      <c r="AU1310" s="8">
        <v>1.7852189956018434</v>
      </c>
      <c r="AV1310" s="8">
        <v>1.50145380852993</v>
      </c>
      <c r="AW1310" s="8">
        <v>1.6767601292391812</v>
      </c>
      <c r="AX1310" s="8">
        <v>1.8808453390167719</v>
      </c>
      <c r="AY1310" s="8">
        <v>-0.31540064320158945</v>
      </c>
      <c r="AZ1310" s="8">
        <v>0.11727063898093971</v>
      </c>
      <c r="BA1310" s="8">
        <v>2.3372168574129613</v>
      </c>
      <c r="BB1310" s="8">
        <v>3.2722864202676361</v>
      </c>
      <c r="BC1310" s="8">
        <v>2.3372168574129613</v>
      </c>
      <c r="BD1310" s="8">
        <v>3.2722864202676361</v>
      </c>
      <c r="BE1310" s="8">
        <v>1.4482172693392334</v>
      </c>
      <c r="BF1310" s="8">
        <v>2.0570898596915814</v>
      </c>
      <c r="BG1310" s="8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7" t="s">
        <v>352</v>
      </c>
      <c r="BU1310" s="7" t="s">
        <v>353</v>
      </c>
      <c r="BV1310" s="7">
        <v>15.5</v>
      </c>
      <c r="BW1310" s="7" t="s">
        <v>226</v>
      </c>
      <c r="BX1310" s="9">
        <v>0</v>
      </c>
      <c r="BY1310" s="7" t="s">
        <v>214</v>
      </c>
      <c r="BZ1310" s="7" t="s">
        <v>214</v>
      </c>
      <c r="CA1310" s="25">
        <v>0</v>
      </c>
      <c r="CB1310" s="25">
        <v>0</v>
      </c>
      <c r="CC1310" s="25">
        <v>0</v>
      </c>
    </row>
    <row r="1311" spans="1:81" x14ac:dyDescent="0.25">
      <c r="A1311" s="7">
        <v>513</v>
      </c>
      <c r="B1311" s="7">
        <v>44657</v>
      </c>
      <c r="C1311" s="7" t="s">
        <v>1784</v>
      </c>
      <c r="D1311" s="7" t="s">
        <v>1785</v>
      </c>
      <c r="E1311" s="7" t="s">
        <v>214</v>
      </c>
      <c r="F1311" s="7" t="s">
        <v>254</v>
      </c>
      <c r="H1311" s="7" t="s">
        <v>224</v>
      </c>
      <c r="I1311" s="8">
        <v>24.5</v>
      </c>
      <c r="J1311" s="7" t="s">
        <v>214</v>
      </c>
      <c r="K1311" s="8">
        <v>86.826629638671875</v>
      </c>
      <c r="L1311" s="8">
        <v>13.382599830627441</v>
      </c>
      <c r="M1311" s="7" t="s">
        <v>349</v>
      </c>
      <c r="N1311" s="7" t="s">
        <v>214</v>
      </c>
      <c r="O1311" s="7" t="s">
        <v>256</v>
      </c>
      <c r="P1311" s="7" t="s">
        <v>302</v>
      </c>
      <c r="Q1311" s="7" t="s">
        <v>1786</v>
      </c>
      <c r="R1311" s="7" t="s">
        <v>242</v>
      </c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>
        <v>0.46906759349507821</v>
      </c>
      <c r="AT1311" s="8">
        <v>2.1233329777885617</v>
      </c>
      <c r="AU1311" s="8">
        <v>2.6710742575414788</v>
      </c>
      <c r="AV1311" s="8">
        <v>2.1135397175190849</v>
      </c>
      <c r="AW1311" s="8">
        <v>1.3621752146591037</v>
      </c>
      <c r="AX1311" s="8">
        <v>1.8861930163262193</v>
      </c>
      <c r="AY1311" s="8">
        <v>2.5844333033249218</v>
      </c>
      <c r="AZ1311" s="8">
        <v>2.486888571529688</v>
      </c>
      <c r="BA1311" s="8">
        <v>-0.44239173204800469</v>
      </c>
      <c r="BB1311" s="8">
        <v>0.25562162921089437</v>
      </c>
      <c r="BC1311" s="8">
        <v>-0.44239173204800469</v>
      </c>
      <c r="BD1311" s="8">
        <v>0.25562162921089437</v>
      </c>
      <c r="BE1311" s="8">
        <v>1.0336611508207623</v>
      </c>
      <c r="BF1311" s="8">
        <v>1.5201995902642238</v>
      </c>
      <c r="BT1311" s="7" t="s">
        <v>214</v>
      </c>
      <c r="BU1311" s="7" t="s">
        <v>214</v>
      </c>
      <c r="BV1311" s="7">
        <v>11.5</v>
      </c>
      <c r="BW1311" s="7" t="s">
        <v>255</v>
      </c>
      <c r="BX1311" s="9">
        <v>0</v>
      </c>
      <c r="BY1311" s="7" t="s">
        <v>214</v>
      </c>
      <c r="BZ1311" s="7" t="s">
        <v>214</v>
      </c>
      <c r="CA1311" s="25">
        <v>2</v>
      </c>
      <c r="CB1311" s="25">
        <v>6</v>
      </c>
      <c r="CC1311" s="25">
        <v>10</v>
      </c>
    </row>
    <row r="1312" spans="1:81" x14ac:dyDescent="0.25">
      <c r="A1312" s="7">
        <v>513</v>
      </c>
      <c r="B1312" s="7">
        <v>44657</v>
      </c>
      <c r="C1312" s="7" t="s">
        <v>18329</v>
      </c>
      <c r="D1312" s="7" t="s">
        <v>18543</v>
      </c>
      <c r="E1312" s="7" t="s">
        <v>18543</v>
      </c>
      <c r="F1312" s="7" t="s">
        <v>212</v>
      </c>
      <c r="H1312" s="7" t="s">
        <v>224</v>
      </c>
      <c r="I1312" s="8">
        <v>24.5</v>
      </c>
      <c r="J1312" s="7" t="s">
        <v>214</v>
      </c>
      <c r="K1312" s="8">
        <v>94.011627197265625</v>
      </c>
      <c r="L1312" s="8">
        <v>2.4421999454498291</v>
      </c>
      <c r="M1312" s="7" t="s">
        <v>361</v>
      </c>
      <c r="N1312" s="7" t="s">
        <v>214</v>
      </c>
      <c r="O1312" s="7" t="s">
        <v>358</v>
      </c>
      <c r="P1312" s="7" t="s">
        <v>936</v>
      </c>
      <c r="Q1312" s="7" t="s">
        <v>18544</v>
      </c>
      <c r="R1312" s="7" t="s">
        <v>242</v>
      </c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7" t="s">
        <v>352</v>
      </c>
      <c r="BU1312" s="7" t="s">
        <v>353</v>
      </c>
      <c r="BV1312" s="7">
        <v>7.5</v>
      </c>
      <c r="BW1312" s="7" t="s">
        <v>354</v>
      </c>
      <c r="BX1312" s="9">
        <v>0</v>
      </c>
      <c r="BY1312" s="7" t="s">
        <v>214</v>
      </c>
      <c r="BZ1312" s="7" t="s">
        <v>214</v>
      </c>
      <c r="CA1312" s="25">
        <v>0</v>
      </c>
      <c r="CB1312" s="25">
        <v>0</v>
      </c>
      <c r="CC1312" s="25">
        <v>0</v>
      </c>
    </row>
    <row r="1313" spans="1:81" x14ac:dyDescent="0.25">
      <c r="A1313" s="7">
        <v>513</v>
      </c>
      <c r="B1313" s="7">
        <v>44657</v>
      </c>
      <c r="C1313" s="7" t="s">
        <v>1787</v>
      </c>
      <c r="D1313" s="7" t="s">
        <v>1788</v>
      </c>
      <c r="E1313" s="7" t="s">
        <v>1788</v>
      </c>
      <c r="F1313" s="7" t="s">
        <v>212</v>
      </c>
      <c r="H1313" s="7" t="s">
        <v>224</v>
      </c>
      <c r="I1313" s="8">
        <v>24.5</v>
      </c>
      <c r="J1313" s="7" t="s">
        <v>214</v>
      </c>
      <c r="K1313" s="8">
        <v>549.5166015625</v>
      </c>
      <c r="L1313" s="8">
        <v>2.8118000030517578</v>
      </c>
      <c r="M1313" s="7" t="s">
        <v>637</v>
      </c>
      <c r="N1313" s="7" t="s">
        <v>214</v>
      </c>
      <c r="O1313" s="7" t="s">
        <v>214</v>
      </c>
      <c r="P1313" s="7" t="s">
        <v>936</v>
      </c>
      <c r="Q1313" s="7" t="s">
        <v>1789</v>
      </c>
      <c r="R1313" s="7" t="s">
        <v>219</v>
      </c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>
        <v>0.48716370005917281</v>
      </c>
      <c r="AT1313" s="8">
        <v>2.2461888208924896</v>
      </c>
      <c r="AU1313" s="8">
        <v>-5.5810188242616063E-2</v>
      </c>
      <c r="AV1313" s="8">
        <v>1.6422800766753085</v>
      </c>
      <c r="AW1313" s="8">
        <v>3.280651148373117E-2</v>
      </c>
      <c r="AX1313" s="8">
        <v>0.70103654308172536</v>
      </c>
      <c r="AY1313" s="8">
        <v>-0.31041210136616632</v>
      </c>
      <c r="AZ1313" s="8">
        <v>0.90872533036003755</v>
      </c>
      <c r="BA1313" s="8">
        <v>2.2638353533939726</v>
      </c>
      <c r="BB1313" s="8">
        <v>2.7263926400449883</v>
      </c>
      <c r="BC1313" s="8">
        <v>2.2638353533939726</v>
      </c>
      <c r="BD1313" s="8">
        <v>2.7263926400449883</v>
      </c>
      <c r="BE1313" s="8">
        <v>0.78023643812034449</v>
      </c>
      <c r="BF1313" s="8">
        <v>1.8251693418499231</v>
      </c>
      <c r="BT1313" s="7" t="s">
        <v>352</v>
      </c>
      <c r="BU1313" s="7" t="s">
        <v>353</v>
      </c>
      <c r="BV1313" s="7">
        <v>17</v>
      </c>
      <c r="BW1313" s="7" t="s">
        <v>312</v>
      </c>
      <c r="BX1313" s="9">
        <v>0</v>
      </c>
      <c r="BY1313" s="7" t="s">
        <v>214</v>
      </c>
      <c r="BZ1313" s="7" t="s">
        <v>214</v>
      </c>
      <c r="CA1313" s="25">
        <v>0</v>
      </c>
      <c r="CB1313" s="25">
        <v>0</v>
      </c>
      <c r="CC1313" s="25">
        <v>0</v>
      </c>
    </row>
    <row r="1314" spans="1:81" x14ac:dyDescent="0.25">
      <c r="A1314" s="7">
        <v>513</v>
      </c>
      <c r="B1314" s="7">
        <v>44657</v>
      </c>
      <c r="C1314" s="7" t="s">
        <v>1790</v>
      </c>
      <c r="D1314" s="7" t="s">
        <v>1791</v>
      </c>
      <c r="E1314" s="7" t="s">
        <v>1791</v>
      </c>
      <c r="F1314" s="7" t="s">
        <v>266</v>
      </c>
      <c r="G1314" s="7">
        <v>2</v>
      </c>
      <c r="H1314" s="7" t="s">
        <v>255</v>
      </c>
      <c r="I1314" s="8">
        <v>11.5</v>
      </c>
      <c r="J1314" s="7" t="s">
        <v>214</v>
      </c>
      <c r="K1314" s="8">
        <v>189.49516296386719</v>
      </c>
      <c r="L1314" s="8">
        <v>6.0607352256774902</v>
      </c>
      <c r="M1314" s="7" t="s">
        <v>380</v>
      </c>
      <c r="N1314" s="7" t="s">
        <v>231</v>
      </c>
      <c r="O1314" s="7" t="s">
        <v>256</v>
      </c>
      <c r="P1314" s="7" t="s">
        <v>269</v>
      </c>
      <c r="Q1314" s="7" t="s">
        <v>1792</v>
      </c>
      <c r="R1314" s="7" t="s">
        <v>337</v>
      </c>
      <c r="T1314" s="8">
        <v>0.91038119792938232</v>
      </c>
      <c r="U1314" s="8">
        <v>0.8713107705116272</v>
      </c>
      <c r="V1314" s="8">
        <v>0.91357713937759399</v>
      </c>
      <c r="W1314" s="8">
        <v>0.76382982730865479</v>
      </c>
      <c r="X1314" s="8">
        <v>0.55228734016418457</v>
      </c>
      <c r="Y1314" s="8">
        <v>0.88408017158508301</v>
      </c>
      <c r="Z1314" s="8">
        <v>0.75357216596603394</v>
      </c>
      <c r="AA1314" s="8">
        <v>0.94629538059234619</v>
      </c>
      <c r="AB1314" s="8">
        <v>0.94480818510055542</v>
      </c>
      <c r="AC1314" s="8">
        <v>0.96193087100982666</v>
      </c>
      <c r="AD1314" s="8">
        <v>0.84964746236801147</v>
      </c>
      <c r="AE1314" s="8">
        <v>0.79357713460922241</v>
      </c>
      <c r="AF1314" s="8">
        <v>0.96698933839797974</v>
      </c>
      <c r="AG1314" s="8">
        <v>0.91240781545639038</v>
      </c>
      <c r="AH1314" s="8">
        <v>8.0914169549942017E-2</v>
      </c>
      <c r="AI1314" s="8">
        <v>0.8801080584526062</v>
      </c>
      <c r="AJ1314" s="8">
        <v>1.2791582345962524</v>
      </c>
      <c r="AK1314" s="8">
        <v>1.1606876850128174</v>
      </c>
      <c r="AL1314" s="8">
        <v>0.53913372755050659</v>
      </c>
      <c r="AM1314" s="8">
        <v>0.27032598853111267</v>
      </c>
      <c r="AN1314" s="8">
        <v>0.77393651008605957</v>
      </c>
      <c r="AO1314" s="8">
        <v>0.31456452608108521</v>
      </c>
      <c r="AP1314" s="8">
        <v>0.30839225649833679</v>
      </c>
      <c r="AQ1314" s="8"/>
      <c r="AR1314" s="8"/>
      <c r="AS1314" s="8">
        <v>-0.57460501733869795</v>
      </c>
      <c r="AT1314" s="8">
        <v>-1.9273517016540402</v>
      </c>
      <c r="AU1314" s="8">
        <v>0.72229563866032853</v>
      </c>
      <c r="AV1314" s="8">
        <v>0.31826938333225413</v>
      </c>
      <c r="AW1314" s="8">
        <v>-1.1116709169421348</v>
      </c>
      <c r="AX1314" s="8">
        <v>-1.1928793344063595</v>
      </c>
      <c r="AY1314" s="8">
        <v>-1.1684990750969719</v>
      </c>
      <c r="AZ1314" s="8">
        <v>-0.79949701613823732</v>
      </c>
      <c r="BA1314" s="8">
        <v>-1.0824103492308679</v>
      </c>
      <c r="BB1314" s="8">
        <v>-0.98385444321472415</v>
      </c>
      <c r="BC1314" s="8">
        <v>1.5399127826523553</v>
      </c>
      <c r="BD1314" s="8">
        <v>0.91614483216950049</v>
      </c>
      <c r="BE1314" s="8">
        <v>-0.27916282288266475</v>
      </c>
      <c r="BF1314" s="8">
        <v>-0.6115280466519345</v>
      </c>
      <c r="BG1314" s="8">
        <v>4.7130613267279884</v>
      </c>
      <c r="BH1314" s="8">
        <v>12.771941015834521</v>
      </c>
      <c r="BI1314" s="8">
        <v>-0.54741957960695964</v>
      </c>
      <c r="BJ1314" s="8">
        <v>7.5398789761552978</v>
      </c>
      <c r="BK1314" s="8">
        <v>1.8931316060700938</v>
      </c>
      <c r="BL1314" s="8">
        <v>13.246543702159297</v>
      </c>
      <c r="BM1314" s="8">
        <v>6.6028561745567069</v>
      </c>
      <c r="BN1314" s="8">
        <v>180.56413972219698</v>
      </c>
      <c r="BO1314" s="8">
        <v>165.29295252226257</v>
      </c>
      <c r="BP1314" s="8">
        <v>190.53249658833951</v>
      </c>
      <c r="BQ1314" s="8">
        <v>175.20745701072335</v>
      </c>
      <c r="BR1314" s="8">
        <v>185.90777014182419</v>
      </c>
      <c r="BS1314" s="8">
        <v>164.39360338838054</v>
      </c>
      <c r="BT1314" s="7" t="s">
        <v>382</v>
      </c>
      <c r="BU1314" s="7" t="s">
        <v>383</v>
      </c>
      <c r="BV1314" s="7">
        <v>12</v>
      </c>
      <c r="BW1314" s="7" t="s">
        <v>245</v>
      </c>
      <c r="BX1314" s="9">
        <v>2.0999999046325684</v>
      </c>
      <c r="BY1314" s="7" t="s">
        <v>231</v>
      </c>
      <c r="BZ1314" s="7" t="s">
        <v>1569</v>
      </c>
      <c r="CA1314" s="25">
        <v>1</v>
      </c>
      <c r="CB1314" s="25">
        <v>1</v>
      </c>
      <c r="CC1314" s="25">
        <v>3</v>
      </c>
    </row>
    <row r="1315" spans="1:81" x14ac:dyDescent="0.25">
      <c r="A1315" s="7">
        <v>513</v>
      </c>
      <c r="B1315" s="7">
        <v>44657</v>
      </c>
      <c r="C1315" s="7" t="s">
        <v>1793</v>
      </c>
      <c r="D1315" s="7" t="s">
        <v>1794</v>
      </c>
      <c r="E1315" s="7" t="s">
        <v>1794</v>
      </c>
      <c r="F1315" s="7" t="s">
        <v>212</v>
      </c>
      <c r="H1315" s="7" t="s">
        <v>224</v>
      </c>
      <c r="I1315" s="8">
        <v>24.5</v>
      </c>
      <c r="J1315" s="7" t="s">
        <v>214</v>
      </c>
      <c r="K1315" s="8">
        <v>2160.314208984375</v>
      </c>
      <c r="L1315" s="8">
        <v>2.850100040435791</v>
      </c>
      <c r="M1315" s="7" t="s">
        <v>447</v>
      </c>
      <c r="N1315" s="7" t="s">
        <v>214</v>
      </c>
      <c r="O1315" s="7" t="s">
        <v>290</v>
      </c>
      <c r="P1315" s="7" t="s">
        <v>249</v>
      </c>
      <c r="Q1315" s="7" t="s">
        <v>1795</v>
      </c>
      <c r="R1315" s="7" t="s">
        <v>291</v>
      </c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>
        <v>4.9314054322557386</v>
      </c>
      <c r="AT1315" s="8">
        <v>3.899739927703175</v>
      </c>
      <c r="AU1315" s="8">
        <v>4.5145979462413663</v>
      </c>
      <c r="AV1315" s="8">
        <v>3.6035750345621866</v>
      </c>
      <c r="AW1315" s="8">
        <v>3.7916710292216926</v>
      </c>
      <c r="AX1315" s="8">
        <v>2.6419481847623847</v>
      </c>
      <c r="AY1315" s="8">
        <v>4.0173355196163012</v>
      </c>
      <c r="AZ1315" s="8">
        <v>2.8397777581931694</v>
      </c>
      <c r="BA1315" s="8">
        <v>1.6712012133534584</v>
      </c>
      <c r="BB1315" s="8">
        <v>1.2093306429184822</v>
      </c>
      <c r="BC1315" s="8">
        <v>-3.1929159983366744</v>
      </c>
      <c r="BD1315" s="8">
        <v>-2.1230097694235486</v>
      </c>
      <c r="BE1315" s="8">
        <v>2.6222158570586473</v>
      </c>
      <c r="BF1315" s="8">
        <v>2.0118936297859751</v>
      </c>
      <c r="BT1315" s="7" t="s">
        <v>214</v>
      </c>
      <c r="BU1315" s="7" t="s">
        <v>214</v>
      </c>
      <c r="BV1315" s="7">
        <v>14</v>
      </c>
      <c r="BW1315" s="7" t="s">
        <v>287</v>
      </c>
      <c r="BX1315" s="9">
        <v>0</v>
      </c>
      <c r="BY1315" s="7" t="s">
        <v>214</v>
      </c>
      <c r="BZ1315" s="7" t="s">
        <v>214</v>
      </c>
      <c r="CA1315" s="25">
        <v>0</v>
      </c>
      <c r="CB1315" s="25">
        <v>0</v>
      </c>
      <c r="CC1315" s="25">
        <v>0</v>
      </c>
    </row>
    <row r="1316" spans="1:81" x14ac:dyDescent="0.25">
      <c r="A1316" s="7">
        <v>513</v>
      </c>
      <c r="B1316" s="7">
        <v>44657</v>
      </c>
      <c r="C1316" s="7" t="s">
        <v>1796</v>
      </c>
      <c r="D1316" s="7" t="s">
        <v>1796</v>
      </c>
      <c r="E1316" s="7" t="s">
        <v>1796</v>
      </c>
      <c r="F1316" s="7" t="s">
        <v>266</v>
      </c>
      <c r="G1316" s="7">
        <v>2</v>
      </c>
      <c r="H1316" s="7" t="s">
        <v>255</v>
      </c>
      <c r="I1316" s="8">
        <v>11.5</v>
      </c>
      <c r="J1316" s="7" t="s">
        <v>281</v>
      </c>
      <c r="K1316" s="8">
        <v>115.63665771484375</v>
      </c>
      <c r="L1316" s="8">
        <v>5.7614026069641113</v>
      </c>
      <c r="M1316" s="7" t="s">
        <v>289</v>
      </c>
      <c r="N1316" s="7" t="s">
        <v>231</v>
      </c>
      <c r="O1316" s="7" t="s">
        <v>256</v>
      </c>
      <c r="P1316" s="7" t="s">
        <v>269</v>
      </c>
      <c r="Q1316" s="7" t="s">
        <v>1797</v>
      </c>
      <c r="R1316" s="7" t="s">
        <v>291</v>
      </c>
      <c r="T1316" s="8">
        <v>0.92448174953460693</v>
      </c>
      <c r="U1316" s="8">
        <v>0.89519858360290527</v>
      </c>
      <c r="V1316" s="8">
        <v>0.91117346286773682</v>
      </c>
      <c r="W1316" s="8">
        <v>0.74330097436904907</v>
      </c>
      <c r="X1316" s="8">
        <v>0.51280754804611206</v>
      </c>
      <c r="Y1316" s="8">
        <v>0.87226974964141846</v>
      </c>
      <c r="Z1316" s="8">
        <v>0.76475304365158081</v>
      </c>
      <c r="AA1316" s="8">
        <v>0.95466125011444092</v>
      </c>
      <c r="AB1316" s="8">
        <v>0.94885796308517456</v>
      </c>
      <c r="AC1316" s="8">
        <v>0.96860611438751221</v>
      </c>
      <c r="AD1316" s="8">
        <v>0.88373881578445435</v>
      </c>
      <c r="AE1316" s="8">
        <v>0.74213999509811401</v>
      </c>
      <c r="AF1316" s="8">
        <v>0.91953986883163452</v>
      </c>
      <c r="AG1316" s="8">
        <v>0.84872323274612427</v>
      </c>
      <c r="AH1316" s="8">
        <v>4.5917168259620667E-2</v>
      </c>
      <c r="AI1316" s="8">
        <v>0.5071793794631958</v>
      </c>
      <c r="AJ1316" s="8">
        <v>0.74579781293869019</v>
      </c>
      <c r="AK1316" s="8">
        <v>0.65693402290344238</v>
      </c>
      <c r="AL1316" s="8">
        <v>0.29772490262985229</v>
      </c>
      <c r="AM1316" s="8">
        <v>0.14243857562541962</v>
      </c>
      <c r="AN1316" s="8">
        <v>0.43332630395889282</v>
      </c>
      <c r="AO1316" s="8">
        <v>0.18115763366222382</v>
      </c>
      <c r="AP1316" s="8">
        <v>-0.34646907448768616</v>
      </c>
      <c r="AQ1316" s="8"/>
      <c r="AR1316" s="8"/>
      <c r="AS1316" s="8">
        <v>-2.3893064019994203</v>
      </c>
      <c r="AT1316" s="8">
        <v>-2.5854357091027307</v>
      </c>
      <c r="AU1316" s="8">
        <v>-1.2586459919876005</v>
      </c>
      <c r="AV1316" s="8">
        <v>-1.1218037764247297</v>
      </c>
      <c r="AW1316" s="8">
        <v>-1.3947760336769246</v>
      </c>
      <c r="AX1316" s="8">
        <v>-1.8902864734745686</v>
      </c>
      <c r="AY1316" s="8">
        <v>-0.99435164980043145</v>
      </c>
      <c r="AZ1316" s="8">
        <v>-1.2109225608915677</v>
      </c>
      <c r="BA1316" s="8">
        <v>-2.3789180143461262</v>
      </c>
      <c r="BB1316" s="8">
        <v>-2.0794527000716068</v>
      </c>
      <c r="BC1316" s="8">
        <v>-1.6298107961247381</v>
      </c>
      <c r="BD1316" s="8">
        <v>-1.0954635766468539</v>
      </c>
      <c r="BE1316" s="8">
        <v>-1.6743014813225401</v>
      </c>
      <c r="BF1316" s="8">
        <v>-1.6638941327686763</v>
      </c>
      <c r="BG1316" s="8">
        <v>-50</v>
      </c>
      <c r="BH1316" s="8">
        <v>-42.941655171208446</v>
      </c>
      <c r="BI1316" s="8">
        <v>-41.546203160773217</v>
      </c>
      <c r="BJ1316" s="8">
        <v>-14.040163287127291</v>
      </c>
      <c r="BK1316" s="8">
        <v>-40.611424339132064</v>
      </c>
      <c r="BL1316" s="8">
        <v>-15.121891925793962</v>
      </c>
      <c r="BM1316" s="8">
        <v>-34.043556314005833</v>
      </c>
      <c r="BN1316" s="8">
        <v>180.56413972219698</v>
      </c>
      <c r="BO1316" s="8">
        <v>165.29295252226257</v>
      </c>
      <c r="BP1316" s="8">
        <v>163.67929845738067</v>
      </c>
      <c r="BQ1316" s="8">
        <v>131.87223327778429</v>
      </c>
      <c r="BR1316" s="8">
        <v>162.59835147100864</v>
      </c>
      <c r="BS1316" s="8">
        <v>133.12310812108271</v>
      </c>
      <c r="BT1316" s="7" t="s">
        <v>317</v>
      </c>
      <c r="BU1316" s="7" t="s">
        <v>318</v>
      </c>
      <c r="BV1316" s="7">
        <v>11.5</v>
      </c>
      <c r="BW1316" s="7" t="s">
        <v>255</v>
      </c>
      <c r="BX1316" s="9">
        <v>2.2750000953674316</v>
      </c>
      <c r="BY1316" s="7" t="s">
        <v>231</v>
      </c>
      <c r="BZ1316" s="7" t="s">
        <v>214</v>
      </c>
      <c r="CA1316" s="25">
        <v>0</v>
      </c>
      <c r="CB1316" s="25">
        <v>0</v>
      </c>
      <c r="CC1316" s="25">
        <v>1</v>
      </c>
    </row>
    <row r="1317" spans="1:81" x14ac:dyDescent="0.25">
      <c r="A1317" s="7">
        <v>513</v>
      </c>
      <c r="B1317" s="7">
        <v>44657</v>
      </c>
      <c r="C1317" s="7" t="s">
        <v>1798</v>
      </c>
      <c r="D1317" s="7" t="s">
        <v>1799</v>
      </c>
      <c r="E1317" s="7" t="s">
        <v>1799</v>
      </c>
      <c r="F1317" s="7" t="s">
        <v>331</v>
      </c>
      <c r="H1317" s="7" t="s">
        <v>312</v>
      </c>
      <c r="I1317" s="8">
        <v>17.5</v>
      </c>
      <c r="J1317" s="7" t="s">
        <v>214</v>
      </c>
      <c r="K1317" s="8">
        <v>1187.1837158203125</v>
      </c>
      <c r="L1317" s="8">
        <v>5.3201475143432617</v>
      </c>
      <c r="M1317" s="7" t="s">
        <v>1800</v>
      </c>
      <c r="N1317" s="7" t="s">
        <v>231</v>
      </c>
      <c r="O1317" s="7" t="s">
        <v>575</v>
      </c>
      <c r="P1317" s="7" t="s">
        <v>481</v>
      </c>
      <c r="Q1317" s="7" t="s">
        <v>1801</v>
      </c>
      <c r="R1317" s="7" t="s">
        <v>337</v>
      </c>
      <c r="S1317" s="7">
        <v>2</v>
      </c>
      <c r="T1317" s="8">
        <v>0.93295788764953613</v>
      </c>
      <c r="U1317" s="8">
        <v>0.87641787528991699</v>
      </c>
      <c r="V1317" s="8">
        <v>0.92843085527420044</v>
      </c>
      <c r="W1317" s="8">
        <v>0.80543774366378784</v>
      </c>
      <c r="X1317" s="8">
        <v>0.48214513063430786</v>
      </c>
      <c r="Y1317" s="8">
        <v>0.85730171203613281</v>
      </c>
      <c r="Z1317" s="8">
        <v>0.72305870056152344</v>
      </c>
      <c r="AA1317" s="8">
        <v>0.95052921772003174</v>
      </c>
      <c r="AB1317" s="8">
        <v>0.95299422740936279</v>
      </c>
      <c r="AC1317" s="8">
        <v>0.95737993717193604</v>
      </c>
      <c r="AD1317" s="8">
        <v>0.94893646240234375</v>
      </c>
      <c r="AE1317" s="8">
        <v>0.83553045988082886</v>
      </c>
      <c r="AF1317" s="8">
        <v>0.95465248823165894</v>
      </c>
      <c r="AG1317" s="8">
        <v>0.92008119821548462</v>
      </c>
      <c r="AH1317" s="8">
        <v>0.48870420455932617</v>
      </c>
      <c r="AI1317" s="8">
        <v>5.4474878311157227</v>
      </c>
      <c r="AJ1317" s="8">
        <v>7.7711257934570313</v>
      </c>
      <c r="AK1317" s="8">
        <v>7.1242842674255371</v>
      </c>
      <c r="AL1317" s="8">
        <v>3.4336292743682861</v>
      </c>
      <c r="AM1317" s="8">
        <v>1.4253515005111694</v>
      </c>
      <c r="AN1317" s="8">
        <v>4.5328245162963867</v>
      </c>
      <c r="AO1317" s="8">
        <v>1.8229717016220093</v>
      </c>
      <c r="AP1317" s="8">
        <v>0.7560124397277832</v>
      </c>
      <c r="AQ1317" s="8"/>
      <c r="AR1317" s="8"/>
      <c r="AS1317" s="8">
        <v>1.6058613449091066</v>
      </c>
      <c r="AT1317" s="8">
        <v>0.99969994839982834</v>
      </c>
      <c r="AU1317" s="8">
        <v>1.3237713926409542</v>
      </c>
      <c r="AV1317" s="8">
        <v>0.6223183045663333</v>
      </c>
      <c r="AW1317" s="8">
        <v>1.4155178947577942</v>
      </c>
      <c r="AX1317" s="8">
        <v>0.74854040821728629</v>
      </c>
      <c r="AY1317" s="8">
        <v>1.5888530504941845</v>
      </c>
      <c r="AZ1317" s="8">
        <v>0.95391388948652567</v>
      </c>
      <c r="BA1317" s="8">
        <v>1.4186660061735847</v>
      </c>
      <c r="BB1317" s="8">
        <v>0.74926424933517577</v>
      </c>
      <c r="BC1317" s="8">
        <v>1.5921665343820186</v>
      </c>
      <c r="BD1317" s="8">
        <v>0.95370664880018541</v>
      </c>
      <c r="BE1317" s="8">
        <v>1.4908060372262737</v>
      </c>
      <c r="BF1317" s="8">
        <v>0.8379072414675558</v>
      </c>
      <c r="BG1317" s="8">
        <v>49.130638006648567</v>
      </c>
      <c r="BH1317" s="8">
        <v>48.325759879550638</v>
      </c>
      <c r="BI1317" s="8">
        <v>58.048880982151253</v>
      </c>
      <c r="BJ1317" s="8">
        <v>53.566416091960519</v>
      </c>
      <c r="BK1317" s="8">
        <v>58.048880982151253</v>
      </c>
      <c r="BL1317" s="8">
        <v>53.566416091960519</v>
      </c>
      <c r="BM1317" s="8">
        <v>53.447832005737126</v>
      </c>
      <c r="BN1317" s="8">
        <v>603.91278192675531</v>
      </c>
      <c r="BO1317" s="8">
        <v>613.46816398386147</v>
      </c>
      <c r="BP1317" s="8">
        <v>498.03685358429851</v>
      </c>
      <c r="BQ1317" s="8">
        <v>551.25194682800577</v>
      </c>
      <c r="BR1317" s="8">
        <v>498.03685358429851</v>
      </c>
      <c r="BS1317" s="8">
        <v>551.25194682800577</v>
      </c>
      <c r="BT1317" s="7" t="s">
        <v>21021</v>
      </c>
      <c r="BU1317" s="7" t="s">
        <v>21022</v>
      </c>
      <c r="BV1317" s="7">
        <v>17.833333969116211</v>
      </c>
      <c r="BW1317" s="7" t="s">
        <v>312</v>
      </c>
      <c r="BX1317" s="9">
        <v>2.0999999046325684</v>
      </c>
      <c r="BY1317" s="7" t="s">
        <v>231</v>
      </c>
      <c r="BZ1317" s="7" t="s">
        <v>214</v>
      </c>
      <c r="CA1317" s="25">
        <v>0</v>
      </c>
      <c r="CB1317" s="25">
        <v>0</v>
      </c>
      <c r="CC1317" s="25">
        <v>0</v>
      </c>
    </row>
    <row r="1318" spans="1:81" x14ac:dyDescent="0.25">
      <c r="A1318" s="7">
        <v>513</v>
      </c>
      <c r="B1318" s="7">
        <v>44657</v>
      </c>
      <c r="C1318" s="7" t="s">
        <v>16706</v>
      </c>
      <c r="D1318" s="7" t="s">
        <v>16707</v>
      </c>
      <c r="E1318" s="7" t="s">
        <v>14180</v>
      </c>
      <c r="F1318" s="7" t="s">
        <v>212</v>
      </c>
      <c r="H1318" s="7" t="s">
        <v>224</v>
      </c>
      <c r="I1318" s="8">
        <v>24.5</v>
      </c>
      <c r="J1318" s="7" t="s">
        <v>214</v>
      </c>
      <c r="K1318" s="8">
        <v>740.37689208984375</v>
      </c>
      <c r="L1318" s="8">
        <v>1.0678000450134277</v>
      </c>
      <c r="M1318" s="7" t="s">
        <v>422</v>
      </c>
      <c r="N1318" s="7" t="s">
        <v>214</v>
      </c>
      <c r="O1318" s="7" t="s">
        <v>283</v>
      </c>
      <c r="P1318" s="7" t="s">
        <v>249</v>
      </c>
      <c r="Q1318" s="7" t="s">
        <v>16708</v>
      </c>
      <c r="R1318" s="7" t="s">
        <v>291</v>
      </c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>
        <v>1.166358016945753</v>
      </c>
      <c r="AT1318" s="8">
        <v>2.4121173981933159</v>
      </c>
      <c r="AU1318" s="8">
        <v>0.50762419820937954</v>
      </c>
      <c r="AV1318" s="8">
        <v>1.6621214223028298</v>
      </c>
      <c r="AW1318" s="8">
        <v>1.3753312937449957</v>
      </c>
      <c r="AX1318" s="8">
        <v>1.2178795397430715</v>
      </c>
      <c r="AY1318" s="8">
        <v>0.63584506361091253</v>
      </c>
      <c r="AZ1318" s="8">
        <v>0.72469342881555177</v>
      </c>
      <c r="BA1318" s="8">
        <v>0.33467740068553814</v>
      </c>
      <c r="BB1318" s="8">
        <v>0.20245014316796975</v>
      </c>
      <c r="BC1318" s="8">
        <v>-0.55111404692411414</v>
      </c>
      <c r="BD1318" s="8">
        <v>-0.55085003117498665</v>
      </c>
      <c r="BE1318" s="8">
        <v>0.57812032104541078</v>
      </c>
      <c r="BF1318" s="8">
        <v>0.94473531684129197</v>
      </c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7" t="s">
        <v>214</v>
      </c>
      <c r="BU1318" s="7" t="s">
        <v>214</v>
      </c>
      <c r="BV1318" s="7">
        <v>15.5</v>
      </c>
      <c r="BW1318" s="7" t="s">
        <v>226</v>
      </c>
      <c r="BX1318" s="9">
        <v>0</v>
      </c>
      <c r="BY1318" s="7" t="s">
        <v>214</v>
      </c>
      <c r="BZ1318" s="7" t="s">
        <v>214</v>
      </c>
      <c r="CA1318" s="25">
        <v>0</v>
      </c>
      <c r="CB1318" s="25">
        <v>0</v>
      </c>
      <c r="CC1318" s="25">
        <v>0</v>
      </c>
    </row>
    <row r="1319" spans="1:81" x14ac:dyDescent="0.25">
      <c r="A1319" s="7">
        <v>513</v>
      </c>
      <c r="B1319" s="7">
        <v>44657</v>
      </c>
      <c r="C1319" s="7" t="s">
        <v>1802</v>
      </c>
      <c r="D1319" s="7" t="s">
        <v>1803</v>
      </c>
      <c r="E1319" s="7" t="s">
        <v>1803</v>
      </c>
      <c r="F1319" s="7" t="s">
        <v>212</v>
      </c>
      <c r="H1319" s="7" t="s">
        <v>245</v>
      </c>
      <c r="I1319" s="8">
        <v>12.5</v>
      </c>
      <c r="J1319" s="7" t="s">
        <v>214</v>
      </c>
      <c r="K1319" s="8">
        <v>221.15280151367188</v>
      </c>
      <c r="L1319" s="8">
        <v>6.0254998207092285</v>
      </c>
      <c r="M1319" s="7" t="s">
        <v>315</v>
      </c>
      <c r="N1319" s="7" t="s">
        <v>295</v>
      </c>
      <c r="O1319" s="7" t="s">
        <v>214</v>
      </c>
      <c r="P1319" s="7" t="s">
        <v>249</v>
      </c>
      <c r="Q1319" s="7" t="s">
        <v>1804</v>
      </c>
      <c r="R1319" s="7" t="s">
        <v>291</v>
      </c>
      <c r="T1319" s="8">
        <v>0.59083265066146851</v>
      </c>
      <c r="U1319" s="8">
        <v>0.61760449409484863</v>
      </c>
      <c r="V1319" s="8">
        <v>0.56788802146911621</v>
      </c>
      <c r="W1319" s="8">
        <v>0.43876180052757263</v>
      </c>
      <c r="X1319" s="8">
        <v>0.36302915215492249</v>
      </c>
      <c r="Y1319" s="8">
        <v>0.60401058197021484</v>
      </c>
      <c r="Z1319" s="8">
        <v>0.48648884892463684</v>
      </c>
      <c r="AA1319" s="8">
        <v>0.70543539524078369</v>
      </c>
      <c r="AB1319" s="8">
        <v>0.69709718227386475</v>
      </c>
      <c r="AC1319" s="8">
        <v>0.83698576688766479</v>
      </c>
      <c r="AD1319" s="8">
        <v>0.89467507600784302</v>
      </c>
      <c r="AE1319" s="8">
        <v>0.54682600498199463</v>
      </c>
      <c r="AF1319" s="8">
        <v>0.73931944370269775</v>
      </c>
      <c r="AG1319" s="8">
        <v>0.59465306997299194</v>
      </c>
      <c r="AH1319" s="8">
        <v>6.0865156352519989E-2</v>
      </c>
      <c r="AI1319" s="8">
        <v>0.42965647578239441</v>
      </c>
      <c r="AJ1319" s="8">
        <v>0.68203365802764893</v>
      </c>
      <c r="AK1319" s="8">
        <v>0.54272156953811646</v>
      </c>
      <c r="AL1319" s="8">
        <v>0.2329554557800293</v>
      </c>
      <c r="AM1319" s="8">
        <v>0.13366211950778961</v>
      </c>
      <c r="AN1319" s="8">
        <v>0.3977428674697876</v>
      </c>
      <c r="AO1319" s="8">
        <v>0.15275728702545166</v>
      </c>
      <c r="AP1319" s="8">
        <v>-0.29256317019462585</v>
      </c>
      <c r="AQ1319" s="8"/>
      <c r="AR1319" s="8"/>
      <c r="AS1319" s="8">
        <v>2.2798037070676123</v>
      </c>
      <c r="AT1319" s="8">
        <v>1.9927797904502833</v>
      </c>
      <c r="AU1319" s="8">
        <v>2.0922805073433639</v>
      </c>
      <c r="AV1319" s="8">
        <v>1.5929821699329201</v>
      </c>
      <c r="AW1319" s="8">
        <v>2.9317143805536499</v>
      </c>
      <c r="AX1319" s="8">
        <v>2.4092107254984412</v>
      </c>
      <c r="AY1319" s="8">
        <v>2.8415922655720083</v>
      </c>
      <c r="AZ1319" s="8">
        <v>2.2572663888359865</v>
      </c>
      <c r="BA1319" s="8">
        <v>3.2737389392437022</v>
      </c>
      <c r="BB1319" s="8">
        <v>2.6248877342137336</v>
      </c>
      <c r="BC1319" s="8">
        <v>2.8638577198687858</v>
      </c>
      <c r="BD1319" s="8">
        <v>3.0000420482613768</v>
      </c>
      <c r="BE1319" s="8">
        <v>2.7138312532748539</v>
      </c>
      <c r="BF1319" s="8">
        <v>2.3128614761987905</v>
      </c>
      <c r="BG1319" s="7">
        <v>0.15426670997012434</v>
      </c>
      <c r="BH1319" s="7">
        <v>10.592279055861052</v>
      </c>
      <c r="BI1319" s="7">
        <v>9.3993730538925959</v>
      </c>
      <c r="BJ1319" s="7">
        <v>18.256694407745506</v>
      </c>
      <c r="BK1319" s="7">
        <v>19.115982141362625</v>
      </c>
      <c r="BL1319" s="7">
        <v>19.082741142105718</v>
      </c>
      <c r="BM1319" s="7">
        <v>12.766889418489605</v>
      </c>
      <c r="BN1319" s="7">
        <v>220.81163636276997</v>
      </c>
      <c r="BO1319" s="7">
        <v>197.72767963748925</v>
      </c>
      <c r="BP1319" s="7">
        <v>200.36582468026722</v>
      </c>
      <c r="BQ1319" s="7">
        <v>180.77761036715282</v>
      </c>
      <c r="BR1319" s="7">
        <v>178.87727147119523</v>
      </c>
      <c r="BS1319" s="7">
        <v>178.95078487230302</v>
      </c>
      <c r="BT1319" s="7" t="s">
        <v>220</v>
      </c>
      <c r="BU1319" s="7" t="s">
        <v>221</v>
      </c>
      <c r="BV1319" s="7">
        <v>12</v>
      </c>
      <c r="BW1319" s="7" t="s">
        <v>245</v>
      </c>
      <c r="BX1319" s="9">
        <v>2.5</v>
      </c>
      <c r="BY1319" s="7" t="s">
        <v>295</v>
      </c>
      <c r="BZ1319" s="7" t="s">
        <v>713</v>
      </c>
      <c r="CA1319" s="25">
        <v>0</v>
      </c>
      <c r="CB1319" s="25">
        <v>0</v>
      </c>
      <c r="CC1319" s="25">
        <v>0</v>
      </c>
    </row>
    <row r="1320" spans="1:81" x14ac:dyDescent="0.25">
      <c r="A1320" s="7">
        <v>513</v>
      </c>
      <c r="B1320" s="7">
        <v>44657</v>
      </c>
      <c r="C1320" s="7" t="s">
        <v>21095</v>
      </c>
      <c r="D1320" s="7" t="s">
        <v>1805</v>
      </c>
      <c r="E1320" s="7" t="s">
        <v>1805</v>
      </c>
      <c r="F1320" s="7" t="s">
        <v>237</v>
      </c>
      <c r="H1320" s="7" t="s">
        <v>224</v>
      </c>
      <c r="I1320" s="8">
        <v>24.5</v>
      </c>
      <c r="J1320" s="7" t="s">
        <v>214</v>
      </c>
      <c r="K1320" s="8">
        <v>279.48373413085938</v>
      </c>
      <c r="L1320" s="8">
        <v>3.8993501663208008</v>
      </c>
      <c r="M1320" s="7" t="s">
        <v>289</v>
      </c>
      <c r="N1320" s="7" t="s">
        <v>214</v>
      </c>
      <c r="O1320" s="7" t="s">
        <v>396</v>
      </c>
      <c r="P1320" s="7" t="s">
        <v>240</v>
      </c>
      <c r="Q1320" s="7" t="s">
        <v>21096</v>
      </c>
      <c r="R1320" s="7" t="s">
        <v>291</v>
      </c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>
        <v>0.40736621097044373</v>
      </c>
      <c r="AT1320" s="8">
        <v>1.7956032621365829</v>
      </c>
      <c r="AU1320" s="8">
        <v>1.4556841007231163</v>
      </c>
      <c r="AV1320" s="8">
        <v>1.6167954327488936</v>
      </c>
      <c r="AW1320" s="8">
        <v>0.97757980064924488</v>
      </c>
      <c r="AX1320" s="8">
        <v>0.74567734366957528</v>
      </c>
      <c r="AY1320" s="8">
        <v>1.3063241271566102</v>
      </c>
      <c r="AZ1320" s="8">
        <v>0.48803115053025764</v>
      </c>
      <c r="BA1320" s="8">
        <v>0.6633635570045967</v>
      </c>
      <c r="BB1320" s="8">
        <v>0.96124111041555826</v>
      </c>
      <c r="BC1320" s="8">
        <v>0.6633635570045967</v>
      </c>
      <c r="BD1320" s="8">
        <v>0.96124111041555826</v>
      </c>
      <c r="BE1320" s="8">
        <v>0.91228022558476807</v>
      </c>
      <c r="BF1320" s="8">
        <v>1.0947649016527379</v>
      </c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7" t="s">
        <v>214</v>
      </c>
      <c r="BU1320" s="7" t="s">
        <v>214</v>
      </c>
      <c r="BV1320" s="7">
        <v>14.5</v>
      </c>
      <c r="BW1320" s="7" t="s">
        <v>287</v>
      </c>
      <c r="BX1320" s="9">
        <v>0</v>
      </c>
      <c r="BY1320" s="7" t="s">
        <v>214</v>
      </c>
      <c r="BZ1320" s="7" t="s">
        <v>214</v>
      </c>
      <c r="CA1320" s="25">
        <v>0</v>
      </c>
      <c r="CB1320" s="25">
        <v>0</v>
      </c>
      <c r="CC1320" s="25">
        <v>0</v>
      </c>
    </row>
    <row r="1321" spans="1:81" x14ac:dyDescent="0.25">
      <c r="A1321" s="7">
        <v>513</v>
      </c>
      <c r="B1321" s="7">
        <v>44657</v>
      </c>
      <c r="C1321" s="7" t="s">
        <v>1806</v>
      </c>
      <c r="D1321" s="7" t="s">
        <v>1807</v>
      </c>
      <c r="E1321" s="7" t="s">
        <v>1807</v>
      </c>
      <c r="F1321" s="7" t="s">
        <v>373</v>
      </c>
      <c r="H1321" s="7" t="s">
        <v>224</v>
      </c>
      <c r="I1321" s="8">
        <v>24.5</v>
      </c>
      <c r="J1321" s="7" t="s">
        <v>214</v>
      </c>
      <c r="K1321" s="8">
        <v>382.05331420898438</v>
      </c>
      <c r="L1321" s="8">
        <v>8.3082828521728516</v>
      </c>
      <c r="M1321" s="7" t="s">
        <v>289</v>
      </c>
      <c r="N1321" s="7" t="s">
        <v>214</v>
      </c>
      <c r="O1321" s="7" t="s">
        <v>290</v>
      </c>
      <c r="P1321" s="7" t="s">
        <v>527</v>
      </c>
      <c r="Q1321" s="7" t="s">
        <v>1808</v>
      </c>
      <c r="R1321" s="7" t="s">
        <v>291</v>
      </c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>
        <v>1.0832106049980921</v>
      </c>
      <c r="AT1321" s="8">
        <v>2.5151600843858781</v>
      </c>
      <c r="AU1321" s="8">
        <v>3.4397258635814199</v>
      </c>
      <c r="AV1321" s="8">
        <v>2.7192107501128793</v>
      </c>
      <c r="AW1321" s="8">
        <v>1.6744324074339452</v>
      </c>
      <c r="AX1321" s="8">
        <v>1.3558135602890098</v>
      </c>
      <c r="AY1321" s="8">
        <v>1.7379547229379455</v>
      </c>
      <c r="AZ1321" s="8">
        <v>1.3446063081653525</v>
      </c>
      <c r="BA1321" s="8">
        <v>1.2543665314428809</v>
      </c>
      <c r="BB1321" s="8">
        <v>1.4971182802618077</v>
      </c>
      <c r="BC1321" s="8">
        <v>-6.7189658717011852E-2</v>
      </c>
      <c r="BD1321" s="8">
        <v>0.1837171527088767</v>
      </c>
      <c r="BE1321" s="8">
        <v>1.520416745279545</v>
      </c>
      <c r="BF1321" s="8">
        <v>1.6026043559873007</v>
      </c>
      <c r="BT1321" s="7" t="s">
        <v>214</v>
      </c>
      <c r="BU1321" s="7" t="s">
        <v>214</v>
      </c>
      <c r="BV1321" s="7">
        <v>13.166666984558105</v>
      </c>
      <c r="BW1321" s="7" t="s">
        <v>238</v>
      </c>
      <c r="BX1321" s="9">
        <v>1.8500000238418579</v>
      </c>
      <c r="BY1321" s="7" t="s">
        <v>214</v>
      </c>
      <c r="BZ1321" s="7" t="s">
        <v>214</v>
      </c>
      <c r="CA1321" s="25">
        <v>0</v>
      </c>
      <c r="CB1321" s="25">
        <v>0</v>
      </c>
      <c r="CC1321" s="25">
        <v>0</v>
      </c>
    </row>
    <row r="1322" spans="1:81" x14ac:dyDescent="0.25">
      <c r="A1322" s="7">
        <v>513</v>
      </c>
      <c r="B1322" s="7">
        <v>44657</v>
      </c>
      <c r="C1322" s="7" t="s">
        <v>1809</v>
      </c>
      <c r="D1322" s="7" t="s">
        <v>1809</v>
      </c>
      <c r="E1322" s="7" t="s">
        <v>1809</v>
      </c>
      <c r="F1322" s="7" t="s">
        <v>373</v>
      </c>
      <c r="G1322" s="7">
        <v>2</v>
      </c>
      <c r="H1322" s="7" t="s">
        <v>255</v>
      </c>
      <c r="I1322" s="8">
        <v>11.5</v>
      </c>
      <c r="J1322" s="7" t="s">
        <v>214</v>
      </c>
      <c r="K1322" s="8">
        <v>150.05397033691406</v>
      </c>
      <c r="L1322" s="8">
        <v>8.3796787261962891</v>
      </c>
      <c r="M1322" s="7" t="s">
        <v>327</v>
      </c>
      <c r="N1322" s="7" t="s">
        <v>231</v>
      </c>
      <c r="O1322" s="7" t="s">
        <v>214</v>
      </c>
      <c r="P1322" s="7" t="s">
        <v>527</v>
      </c>
      <c r="Q1322" s="7" t="s">
        <v>1810</v>
      </c>
      <c r="R1322" s="7" t="s">
        <v>242</v>
      </c>
      <c r="T1322" s="8">
        <v>0.83856719732284546</v>
      </c>
      <c r="U1322" s="8">
        <v>0.85622036457061768</v>
      </c>
      <c r="V1322" s="8">
        <v>0.82981866598129272</v>
      </c>
      <c r="W1322" s="8">
        <v>0.6248517632484436</v>
      </c>
      <c r="X1322" s="8">
        <v>0.47929733991622925</v>
      </c>
      <c r="Y1322" s="8">
        <v>0.86589306592941284</v>
      </c>
      <c r="Z1322" s="8">
        <v>0.70499652624130249</v>
      </c>
      <c r="AA1322" s="8">
        <v>0.95189988613128662</v>
      </c>
      <c r="AB1322" s="8">
        <v>0.95868682861328125</v>
      </c>
      <c r="AC1322" s="8">
        <v>0.96800130605697632</v>
      </c>
      <c r="AD1322" s="8">
        <v>0.88324397802352905</v>
      </c>
      <c r="AE1322" s="8">
        <v>0.90301245450973511</v>
      </c>
      <c r="AF1322" s="8">
        <v>0.95578479766845703</v>
      </c>
      <c r="AG1322" s="8">
        <v>0.87461501359939575</v>
      </c>
      <c r="AH1322" s="8">
        <v>4.2495258152484894E-2</v>
      </c>
      <c r="AI1322" s="8">
        <v>0.42576161026954651</v>
      </c>
      <c r="AJ1322" s="8">
        <v>0.66016525030136108</v>
      </c>
      <c r="AK1322" s="8">
        <v>0.55369329452514648</v>
      </c>
      <c r="AL1322" s="8">
        <v>0.23162895441055298</v>
      </c>
      <c r="AM1322" s="8">
        <v>0.12320933490991592</v>
      </c>
      <c r="AN1322" s="8">
        <v>0.39810153841972351</v>
      </c>
      <c r="AO1322" s="8">
        <v>0.15455667674541473</v>
      </c>
      <c r="AP1322" s="8">
        <v>-0.43598765134811401</v>
      </c>
      <c r="AQ1322" s="8"/>
      <c r="AR1322" s="8"/>
      <c r="AS1322" s="8">
        <v>0.83025894318120808</v>
      </c>
      <c r="AT1322" s="8">
        <v>0.50170950238936163</v>
      </c>
      <c r="AU1322" s="8">
        <v>-1.1464229895682809</v>
      </c>
      <c r="AV1322" s="8">
        <v>-0.64629782347767206</v>
      </c>
      <c r="AW1322" s="8">
        <v>-0.89398330869922904</v>
      </c>
      <c r="AX1322" s="8">
        <v>-0.83425058825833376</v>
      </c>
      <c r="AY1322" s="8">
        <v>-2.4740291318493948</v>
      </c>
      <c r="AZ1322" s="8">
        <v>-2.0082486943650655</v>
      </c>
      <c r="BA1322" s="8">
        <v>2.9572417541089329</v>
      </c>
      <c r="BB1322" s="8">
        <v>2.2831663941427061</v>
      </c>
      <c r="BC1322" s="8">
        <v>2.9572417541089329</v>
      </c>
      <c r="BD1322" s="8">
        <v>2.2831663941427061</v>
      </c>
      <c r="BE1322" s="8">
        <v>0.37171783688036153</v>
      </c>
      <c r="BF1322" s="8">
        <v>0.2632075307622837</v>
      </c>
      <c r="BG1322" s="8">
        <v>-20.332797137442526</v>
      </c>
      <c r="BH1322" s="8">
        <v>-20.933502839973954</v>
      </c>
      <c r="BI1322" s="8">
        <v>-39.735598038057034</v>
      </c>
      <c r="BJ1322" s="8">
        <v>-10.135534330652723</v>
      </c>
      <c r="BK1322" s="8">
        <v>44.398687431486216</v>
      </c>
      <c r="BL1322" s="8">
        <v>44.398687431486216</v>
      </c>
      <c r="BM1322" s="8">
        <v>-0.3900095805256335</v>
      </c>
      <c r="BN1322" s="8">
        <v>180.56413972219698</v>
      </c>
      <c r="BO1322" s="8">
        <v>181.46552247888565</v>
      </c>
      <c r="BP1322" s="8">
        <v>209.67881283013557</v>
      </c>
      <c r="BQ1322" s="8">
        <v>165.26274201491944</v>
      </c>
      <c r="BR1322" s="8">
        <v>83.431977068492543</v>
      </c>
      <c r="BS1322" s="8">
        <v>83.431977068492543</v>
      </c>
      <c r="BT1322" s="7" t="s">
        <v>259</v>
      </c>
      <c r="BU1322" s="7" t="s">
        <v>260</v>
      </c>
      <c r="BV1322" s="7">
        <v>24.5</v>
      </c>
      <c r="BW1322" s="7" t="s">
        <v>224</v>
      </c>
      <c r="BX1322" s="9">
        <v>1.6000000238418579</v>
      </c>
      <c r="BY1322" s="7" t="s">
        <v>231</v>
      </c>
      <c r="BZ1322" s="7" t="s">
        <v>214</v>
      </c>
      <c r="CA1322" s="25">
        <v>0</v>
      </c>
      <c r="CB1322" s="25">
        <v>0</v>
      </c>
      <c r="CC1322" s="25">
        <v>0</v>
      </c>
    </row>
    <row r="1323" spans="1:81" x14ac:dyDescent="0.25">
      <c r="A1323" s="7">
        <v>513</v>
      </c>
      <c r="B1323" s="7">
        <v>44657</v>
      </c>
      <c r="C1323" s="7" t="s">
        <v>1811</v>
      </c>
      <c r="D1323" s="7" t="s">
        <v>1812</v>
      </c>
      <c r="E1323" s="7" t="s">
        <v>1812</v>
      </c>
      <c r="F1323" s="7" t="s">
        <v>360</v>
      </c>
      <c r="G1323" s="7">
        <v>2</v>
      </c>
      <c r="H1323" s="7" t="s">
        <v>255</v>
      </c>
      <c r="I1323" s="8">
        <v>11.5</v>
      </c>
      <c r="J1323" s="7" t="s">
        <v>214</v>
      </c>
      <c r="K1323" s="8">
        <v>258.29278564453125</v>
      </c>
      <c r="L1323" s="8">
        <v>3.6824548244476318</v>
      </c>
      <c r="M1323" s="7" t="s">
        <v>349</v>
      </c>
      <c r="N1323" s="7" t="s">
        <v>216</v>
      </c>
      <c r="O1323" s="7" t="s">
        <v>214</v>
      </c>
      <c r="P1323" s="7" t="s">
        <v>257</v>
      </c>
      <c r="Q1323" s="7" t="s">
        <v>1813</v>
      </c>
      <c r="R1323" s="7" t="s">
        <v>242</v>
      </c>
      <c r="T1323" s="8">
        <v>7.1881778538227081E-2</v>
      </c>
      <c r="U1323" s="8">
        <v>6.320585310459137E-2</v>
      </c>
      <c r="V1323" s="8">
        <v>8.7458349764347076E-2</v>
      </c>
      <c r="W1323" s="8">
        <v>-2.3204075172543526E-2</v>
      </c>
      <c r="X1323" s="8">
        <v>0.10262011736631393</v>
      </c>
      <c r="Y1323" s="8">
        <v>-3.4008451621048152E-4</v>
      </c>
      <c r="Z1323" s="8">
        <v>-0.14334270358085632</v>
      </c>
      <c r="AA1323" s="8">
        <v>0.69165778160095215</v>
      </c>
      <c r="AB1323" s="8">
        <v>0.74582046270370483</v>
      </c>
      <c r="AC1323" s="8">
        <v>0.56735998392105103</v>
      </c>
      <c r="AD1323" s="8">
        <v>0.15209531784057617</v>
      </c>
      <c r="AE1323" s="8">
        <v>0.26155489683151245</v>
      </c>
      <c r="AF1323" s="8">
        <v>0.57761275768280029</v>
      </c>
      <c r="AG1323" s="8">
        <v>0.65310835838317871</v>
      </c>
      <c r="AH1323" s="8">
        <v>7.7569596469402313E-2</v>
      </c>
      <c r="AI1323" s="8">
        <v>6.6619053483009338E-2</v>
      </c>
      <c r="AJ1323" s="8">
        <v>8.8956043124198914E-2</v>
      </c>
      <c r="AK1323" s="8">
        <v>0.10652177035808563</v>
      </c>
      <c r="AL1323" s="8">
        <v>9.9999997473787516E-5</v>
      </c>
      <c r="AM1323" s="8">
        <v>4.8152867704629898E-2</v>
      </c>
      <c r="AN1323" s="8">
        <v>9.9999997473787516E-5</v>
      </c>
      <c r="AO1323" s="8">
        <v>9.9999997473787516E-5</v>
      </c>
      <c r="AP1323" s="8">
        <v>0.25959879159927368</v>
      </c>
      <c r="AQ1323" s="8"/>
      <c r="AR1323" s="8"/>
      <c r="AS1323" s="8">
        <v>3.9577503846883082</v>
      </c>
      <c r="AT1323" s="8">
        <v>3.2133125558524691</v>
      </c>
      <c r="AU1323" s="8">
        <v>1.8739842231782867E-2</v>
      </c>
      <c r="AV1323" s="8">
        <v>0.78558172857298025</v>
      </c>
      <c r="AW1323" s="8">
        <v>2.8390942089822415</v>
      </c>
      <c r="AX1323" s="8">
        <v>2.0606043078591196</v>
      </c>
      <c r="AY1323" s="8">
        <v>-0.67354082934253556</v>
      </c>
      <c r="AZ1323" s="8">
        <v>0.12283951287292509</v>
      </c>
      <c r="BA1323" s="8">
        <v>-0.27544549594207884</v>
      </c>
      <c r="BB1323" s="8">
        <v>0.47379079872400387</v>
      </c>
      <c r="BC1323" s="8">
        <v>-0.49952618895143158</v>
      </c>
      <c r="BD1323" s="8">
        <v>0.2862173942374282</v>
      </c>
      <c r="BE1323" s="8">
        <v>0.89451198694438105</v>
      </c>
      <c r="BF1323" s="8">
        <v>1.1570577163531544</v>
      </c>
      <c r="BG1323" s="8">
        <v>30.093231496332347</v>
      </c>
      <c r="BH1323" s="8">
        <v>-17.053872541182692</v>
      </c>
      <c r="BI1323" s="8">
        <v>18.821266220458593</v>
      </c>
      <c r="BJ1323" s="8">
        <v>-50</v>
      </c>
      <c r="BK1323" s="8">
        <v>-31.393185786115701</v>
      </c>
      <c r="BL1323" s="8">
        <v>-43.801330290704414</v>
      </c>
      <c r="BM1323" s="8">
        <v>-15.555648483535311</v>
      </c>
      <c r="BN1323" s="8">
        <v>180.56413972219698</v>
      </c>
      <c r="BO1323" s="8">
        <v>302.34170809141983</v>
      </c>
      <c r="BP1323" s="8">
        <v>209.67881283013557</v>
      </c>
      <c r="BQ1323" s="8">
        <v>401.34409839632849</v>
      </c>
      <c r="BR1323" s="8">
        <v>339.37911971405254</v>
      </c>
      <c r="BS1323" s="8">
        <v>371.42846180175354</v>
      </c>
      <c r="BT1323" s="7" t="s">
        <v>399</v>
      </c>
      <c r="BU1323" s="7" t="s">
        <v>400</v>
      </c>
      <c r="BV1323" s="7">
        <v>11.5</v>
      </c>
      <c r="BW1323" s="7" t="s">
        <v>255</v>
      </c>
      <c r="BX1323" s="9">
        <v>1.9500000476837158</v>
      </c>
      <c r="BY1323" s="7" t="s">
        <v>216</v>
      </c>
      <c r="BZ1323" s="7" t="s">
        <v>214</v>
      </c>
      <c r="CA1323" s="25">
        <v>0</v>
      </c>
      <c r="CB1323" s="25">
        <v>0</v>
      </c>
      <c r="CC1323" s="25">
        <v>0</v>
      </c>
    </row>
    <row r="1324" spans="1:81" x14ac:dyDescent="0.25">
      <c r="A1324" s="7">
        <v>513</v>
      </c>
      <c r="B1324" s="7">
        <v>44657</v>
      </c>
      <c r="C1324" s="7" t="s">
        <v>1814</v>
      </c>
      <c r="D1324" s="7" t="s">
        <v>1815</v>
      </c>
      <c r="E1324" s="7" t="s">
        <v>1815</v>
      </c>
      <c r="F1324" s="7" t="s">
        <v>254</v>
      </c>
      <c r="H1324" s="7" t="s">
        <v>224</v>
      </c>
      <c r="I1324" s="8">
        <v>24.5</v>
      </c>
      <c r="J1324" s="7" t="s">
        <v>214</v>
      </c>
      <c r="K1324" s="8">
        <v>27408.017578125</v>
      </c>
      <c r="L1324" s="8">
        <v>1.4593000411987305</v>
      </c>
      <c r="M1324" s="7" t="s">
        <v>429</v>
      </c>
      <c r="N1324" s="7" t="s">
        <v>214</v>
      </c>
      <c r="O1324" s="7" t="s">
        <v>214</v>
      </c>
      <c r="P1324" s="7" t="s">
        <v>257</v>
      </c>
      <c r="Q1324" s="7" t="s">
        <v>1816</v>
      </c>
      <c r="R1324" s="7" t="s">
        <v>286</v>
      </c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>
        <v>5.826653602457367</v>
      </c>
      <c r="AT1324" s="8">
        <v>4.0320318181009682</v>
      </c>
      <c r="AU1324" s="8">
        <v>5.8336666435411892</v>
      </c>
      <c r="AV1324" s="8">
        <v>4.0380851967670122</v>
      </c>
      <c r="AW1324" s="8">
        <v>5.5568288018757679</v>
      </c>
      <c r="AX1324" s="8">
        <v>3.8361736335327925</v>
      </c>
      <c r="AY1324" s="8">
        <v>5.939606679204104</v>
      </c>
      <c r="AZ1324" s="8">
        <v>4.1051790069171723</v>
      </c>
      <c r="BA1324" s="8">
        <v>5.8729219812545477</v>
      </c>
      <c r="BB1324" s="8">
        <v>4.0498980235605169</v>
      </c>
      <c r="BC1324" s="8">
        <v>5.8729219812545477</v>
      </c>
      <c r="BD1324" s="8">
        <v>4.0498980235605169</v>
      </c>
      <c r="BE1324" s="8">
        <v>5.8170999482645875</v>
      </c>
      <c r="BF1324" s="8">
        <v>4.0185442837398293</v>
      </c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7" t="s">
        <v>214</v>
      </c>
      <c r="BU1324" s="7" t="s">
        <v>214</v>
      </c>
      <c r="BV1324" s="7">
        <v>24.5</v>
      </c>
      <c r="BW1324" s="7" t="s">
        <v>224</v>
      </c>
      <c r="BX1324" s="9">
        <v>1.8999999761581421</v>
      </c>
      <c r="BY1324" s="7" t="s">
        <v>214</v>
      </c>
      <c r="BZ1324" s="7" t="s">
        <v>214</v>
      </c>
      <c r="CA1324" s="25">
        <v>0</v>
      </c>
      <c r="CB1324" s="25">
        <v>0</v>
      </c>
      <c r="CC1324" s="25">
        <v>0</v>
      </c>
    </row>
    <row r="1325" spans="1:81" x14ac:dyDescent="0.25">
      <c r="A1325" s="7">
        <v>513</v>
      </c>
      <c r="B1325" s="7">
        <v>44657</v>
      </c>
      <c r="C1325" s="7" t="s">
        <v>1817</v>
      </c>
      <c r="D1325" s="7" t="s">
        <v>1818</v>
      </c>
      <c r="E1325" s="7" t="s">
        <v>1818</v>
      </c>
      <c r="F1325" s="7" t="s">
        <v>360</v>
      </c>
      <c r="G1325" s="7">
        <v>2</v>
      </c>
      <c r="H1325" s="7" t="s">
        <v>255</v>
      </c>
      <c r="I1325" s="8">
        <v>11.5</v>
      </c>
      <c r="J1325" s="7" t="s">
        <v>214</v>
      </c>
      <c r="K1325" s="8">
        <v>229.7781982421875</v>
      </c>
      <c r="L1325" s="8">
        <v>3.1594998836517334</v>
      </c>
      <c r="M1325" s="7" t="s">
        <v>659</v>
      </c>
      <c r="N1325" s="7" t="s">
        <v>216</v>
      </c>
      <c r="O1325" s="7" t="s">
        <v>214</v>
      </c>
      <c r="P1325" s="7" t="s">
        <v>469</v>
      </c>
      <c r="Q1325" s="7" t="s">
        <v>1819</v>
      </c>
      <c r="R1325" s="7" t="s">
        <v>242</v>
      </c>
      <c r="T1325" s="8">
        <v>0.62800014019012451</v>
      </c>
      <c r="U1325" s="8">
        <v>0.67097556591033936</v>
      </c>
      <c r="V1325" s="8">
        <v>0.62823283672332764</v>
      </c>
      <c r="W1325" s="8">
        <v>0.52341663837432861</v>
      </c>
      <c r="X1325" s="8">
        <v>0.33136293292045593</v>
      </c>
      <c r="Y1325" s="8">
        <v>0.56647706031799316</v>
      </c>
      <c r="Z1325" s="8">
        <v>0.37679240107536316</v>
      </c>
      <c r="AA1325" s="8">
        <v>0.90497654676437378</v>
      </c>
      <c r="AB1325" s="8">
        <v>0.94300758838653564</v>
      </c>
      <c r="AC1325" s="8">
        <v>0.90252798795700073</v>
      </c>
      <c r="AD1325" s="8">
        <v>0.61436611413955688</v>
      </c>
      <c r="AE1325" s="8">
        <v>0.83048880100250244</v>
      </c>
      <c r="AF1325" s="8">
        <v>0.90692776441574097</v>
      </c>
      <c r="AG1325" s="8">
        <v>0.87438338994979858</v>
      </c>
      <c r="AH1325" s="8">
        <v>4.7884795814752579E-2</v>
      </c>
      <c r="AI1325" s="8">
        <v>0.35929030179977417</v>
      </c>
      <c r="AJ1325" s="8">
        <v>0.58294951915740967</v>
      </c>
      <c r="AK1325" s="8">
        <v>0.47234994173049927</v>
      </c>
      <c r="AL1325" s="8">
        <v>0.21863541007041931</v>
      </c>
      <c r="AM1325" s="8">
        <v>9.5984183251857758E-2</v>
      </c>
      <c r="AN1325" s="8">
        <v>0.29347363114356995</v>
      </c>
      <c r="AO1325" s="8">
        <v>9.3080796301364899E-2</v>
      </c>
      <c r="AP1325" s="8">
        <v>-0.29796972870826721</v>
      </c>
      <c r="AQ1325" s="8"/>
      <c r="AR1325" s="8"/>
      <c r="AS1325" s="8">
        <v>2.8417443187483546</v>
      </c>
      <c r="AT1325" s="8">
        <v>2.3773691361080846</v>
      </c>
      <c r="AU1325" s="8">
        <v>-0.23748251132010037</v>
      </c>
      <c r="AV1325" s="8">
        <v>0.82525558374561181</v>
      </c>
      <c r="AW1325" s="8">
        <v>2.511684273087802</v>
      </c>
      <c r="AX1325" s="8">
        <v>2.4435997977842718</v>
      </c>
      <c r="AY1325" s="8">
        <v>-0.77064313401223827</v>
      </c>
      <c r="AZ1325" s="8">
        <v>9.6042069977612624E-2</v>
      </c>
      <c r="BA1325" s="8">
        <v>3.0358689101131979</v>
      </c>
      <c r="BB1325" s="8">
        <v>2.9542491057609772</v>
      </c>
      <c r="BC1325" s="8">
        <v>3.0358689101131979</v>
      </c>
      <c r="BD1325" s="8">
        <v>2.9542491057609772</v>
      </c>
      <c r="BE1325" s="8">
        <v>1.7361734611217023</v>
      </c>
      <c r="BF1325" s="8">
        <v>1.9417941331895892</v>
      </c>
      <c r="BG1325" s="7">
        <v>21.418071382089359</v>
      </c>
      <c r="BH1325" s="7">
        <v>-31.57980626723776</v>
      </c>
      <c r="BI1325" s="7">
        <v>8.747298727996407</v>
      </c>
      <c r="BJ1325" s="7">
        <v>-50</v>
      </c>
      <c r="BK1325" s="7">
        <v>8.5748709752183121</v>
      </c>
      <c r="BL1325" s="7">
        <v>8.5748709752183121</v>
      </c>
      <c r="BM1325" s="7">
        <v>-5.7107823677858942</v>
      </c>
      <c r="BN1325" s="7">
        <v>180.56413972219698</v>
      </c>
      <c r="BO1325" s="7">
        <v>302.34170809141983</v>
      </c>
      <c r="BP1325" s="7">
        <v>209.67881283013557</v>
      </c>
      <c r="BQ1325" s="7">
        <v>401.34409839632849</v>
      </c>
      <c r="BR1325" s="7">
        <v>210.07501421373857</v>
      </c>
      <c r="BS1325" s="7">
        <v>210.07501421373857</v>
      </c>
      <c r="BT1325" s="7" t="s">
        <v>259</v>
      </c>
      <c r="BU1325" s="7" t="s">
        <v>260</v>
      </c>
      <c r="BV1325" s="7">
        <v>11</v>
      </c>
      <c r="BW1325" s="7" t="s">
        <v>255</v>
      </c>
      <c r="BX1325" s="9">
        <v>1.9500000476837158</v>
      </c>
      <c r="BY1325" s="7" t="s">
        <v>216</v>
      </c>
      <c r="BZ1325" s="7" t="s">
        <v>214</v>
      </c>
      <c r="CA1325" s="25">
        <v>0</v>
      </c>
      <c r="CB1325" s="25">
        <v>0</v>
      </c>
      <c r="CC1325" s="25">
        <v>0</v>
      </c>
    </row>
    <row r="1326" spans="1:81" x14ac:dyDescent="0.25">
      <c r="A1326" s="7">
        <v>513</v>
      </c>
      <c r="B1326" s="7">
        <v>44657</v>
      </c>
      <c r="C1326" s="7" t="s">
        <v>16491</v>
      </c>
      <c r="D1326" s="7" t="s">
        <v>16661</v>
      </c>
      <c r="E1326" s="7" t="s">
        <v>1818</v>
      </c>
      <c r="F1326" s="7" t="s">
        <v>360</v>
      </c>
      <c r="H1326" s="7" t="s">
        <v>224</v>
      </c>
      <c r="I1326" s="8">
        <v>24.5</v>
      </c>
      <c r="J1326" s="7" t="s">
        <v>214</v>
      </c>
      <c r="K1326" s="8">
        <v>330.54443359375</v>
      </c>
      <c r="L1326" s="8">
        <v>14.312661170959473</v>
      </c>
      <c r="M1326" s="7" t="s">
        <v>659</v>
      </c>
      <c r="N1326" s="7" t="s">
        <v>214</v>
      </c>
      <c r="O1326" s="7" t="s">
        <v>214</v>
      </c>
      <c r="P1326" s="7" t="s">
        <v>362</v>
      </c>
      <c r="Q1326" s="7" t="s">
        <v>1819</v>
      </c>
      <c r="R1326" s="7" t="s">
        <v>242</v>
      </c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>
        <v>0.95533576119535535</v>
      </c>
      <c r="AT1326" s="8">
        <v>2.4458473406275107</v>
      </c>
      <c r="AU1326" s="8">
        <v>-0.70870345782677568</v>
      </c>
      <c r="AV1326" s="8">
        <v>-0.11875826032739506</v>
      </c>
      <c r="AW1326" s="8">
        <v>1.6857405890247563</v>
      </c>
      <c r="AX1326" s="8">
        <v>1.9487436290025391</v>
      </c>
      <c r="AY1326" s="8">
        <v>-0.73219760663716937</v>
      </c>
      <c r="AZ1326" s="8">
        <v>-0.16425060502945202</v>
      </c>
      <c r="BA1326" s="8">
        <v>2.6924471938997225</v>
      </c>
      <c r="BB1326" s="8">
        <v>3.3358857469853955</v>
      </c>
      <c r="BC1326" s="8">
        <v>2.6924471938997225</v>
      </c>
      <c r="BD1326" s="8">
        <v>3.3358857469853955</v>
      </c>
      <c r="BE1326" s="8">
        <v>1.0975116122592687</v>
      </c>
      <c r="BF1326" s="8">
        <v>1.7972255997073325</v>
      </c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7" t="s">
        <v>214</v>
      </c>
      <c r="BU1326" s="7" t="s">
        <v>214</v>
      </c>
      <c r="BV1326" s="7">
        <v>13</v>
      </c>
      <c r="BW1326" s="7" t="s">
        <v>238</v>
      </c>
      <c r="BX1326" s="9">
        <v>1.9500000476837158</v>
      </c>
      <c r="BY1326" s="7" t="s">
        <v>214</v>
      </c>
      <c r="BZ1326" s="7" t="s">
        <v>214</v>
      </c>
      <c r="CA1326" s="25">
        <v>0</v>
      </c>
      <c r="CB1326" s="25">
        <v>0</v>
      </c>
      <c r="CC1326" s="25">
        <v>0</v>
      </c>
    </row>
    <row r="1327" spans="1:81" x14ac:dyDescent="0.25">
      <c r="A1327" s="7">
        <v>513</v>
      </c>
      <c r="B1327" s="7">
        <v>44657</v>
      </c>
      <c r="C1327" s="7" t="s">
        <v>1820</v>
      </c>
      <c r="D1327" s="7" t="s">
        <v>1821</v>
      </c>
      <c r="E1327" s="7" t="s">
        <v>1822</v>
      </c>
      <c r="F1327" s="7" t="s">
        <v>237</v>
      </c>
      <c r="H1327" s="7" t="s">
        <v>224</v>
      </c>
      <c r="I1327" s="8">
        <v>24.5</v>
      </c>
      <c r="J1327" s="7" t="s">
        <v>214</v>
      </c>
      <c r="K1327" s="8">
        <v>268.0382080078125</v>
      </c>
      <c r="L1327" s="8">
        <v>6.0082998275756836</v>
      </c>
      <c r="M1327" s="7" t="s">
        <v>447</v>
      </c>
      <c r="N1327" s="7" t="s">
        <v>214</v>
      </c>
      <c r="O1327" s="7" t="s">
        <v>374</v>
      </c>
      <c r="P1327" s="7" t="s">
        <v>240</v>
      </c>
      <c r="Q1327" s="7" t="s">
        <v>1823</v>
      </c>
      <c r="R1327" s="7" t="s">
        <v>291</v>
      </c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>
        <v>1.0554605462962452</v>
      </c>
      <c r="AT1327" s="8">
        <v>2.5596195357855258</v>
      </c>
      <c r="AU1327" s="8">
        <v>1.9211988530466995</v>
      </c>
      <c r="AV1327" s="8">
        <v>1.8582650064121597</v>
      </c>
      <c r="AW1327" s="8">
        <v>1.5515582712474756</v>
      </c>
      <c r="AX1327" s="8">
        <v>1.2986833213760691</v>
      </c>
      <c r="AY1327" s="8">
        <v>1.3471885928379648</v>
      </c>
      <c r="AZ1327" s="8">
        <v>0.81188108753341026</v>
      </c>
      <c r="BA1327" s="8">
        <v>0.49866659021469179</v>
      </c>
      <c r="BB1327" s="8">
        <v>0.27528292382887171</v>
      </c>
      <c r="BC1327" s="8">
        <v>-0.47972429004298617</v>
      </c>
      <c r="BD1327" s="8">
        <v>0.76247393006735298</v>
      </c>
      <c r="BE1327" s="8">
        <v>0.98239142726668172</v>
      </c>
      <c r="BF1327" s="8">
        <v>1.2610343008338984</v>
      </c>
      <c r="BT1327" s="7" t="s">
        <v>214</v>
      </c>
      <c r="BU1327" s="7" t="s">
        <v>214</v>
      </c>
      <c r="BV1327" s="7">
        <v>10</v>
      </c>
      <c r="BW1327" s="7" t="s">
        <v>345</v>
      </c>
      <c r="BX1327" s="9">
        <v>0</v>
      </c>
      <c r="BY1327" s="7" t="s">
        <v>214</v>
      </c>
      <c r="BZ1327" s="7" t="s">
        <v>214</v>
      </c>
      <c r="CA1327" s="25">
        <v>0</v>
      </c>
      <c r="CB1327" s="25">
        <v>0</v>
      </c>
      <c r="CC1327" s="25">
        <v>0</v>
      </c>
    </row>
    <row r="1328" spans="1:81" x14ac:dyDescent="0.25">
      <c r="A1328" s="7">
        <v>513</v>
      </c>
      <c r="B1328" s="7">
        <v>44657</v>
      </c>
      <c r="C1328" s="7" t="s">
        <v>1824</v>
      </c>
      <c r="D1328" s="7" t="s">
        <v>1825</v>
      </c>
      <c r="E1328" s="7" t="s">
        <v>1825</v>
      </c>
      <c r="F1328" s="7" t="s">
        <v>266</v>
      </c>
      <c r="H1328" s="7" t="s">
        <v>224</v>
      </c>
      <c r="I1328" s="8">
        <v>24.5</v>
      </c>
      <c r="J1328" s="7" t="s">
        <v>214</v>
      </c>
      <c r="K1328" s="8">
        <v>1908.9891357421875</v>
      </c>
      <c r="L1328" s="8">
        <v>3.7125258445739746</v>
      </c>
      <c r="M1328" s="7" t="s">
        <v>429</v>
      </c>
      <c r="N1328" s="7" t="s">
        <v>214</v>
      </c>
      <c r="O1328" s="7" t="s">
        <v>214</v>
      </c>
      <c r="P1328" s="7" t="s">
        <v>269</v>
      </c>
      <c r="Q1328" s="7" t="s">
        <v>1826</v>
      </c>
      <c r="R1328" s="7" t="s">
        <v>286</v>
      </c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>
        <v>0.14903092456193889</v>
      </c>
      <c r="AT1328" s="8">
        <v>-0.86348191831424714</v>
      </c>
      <c r="AU1328" s="8">
        <v>0.17750206995092713</v>
      </c>
      <c r="AV1328" s="8">
        <v>-1.8158857508036339</v>
      </c>
      <c r="AW1328" s="8">
        <v>-1.8648746950034036</v>
      </c>
      <c r="AX1328" s="8">
        <v>-2.7473781686701404</v>
      </c>
      <c r="AY1328" s="8">
        <v>-6.6400372851836273</v>
      </c>
      <c r="AZ1328" s="8">
        <v>-7.295624760142573</v>
      </c>
      <c r="BA1328" s="8">
        <v>-9.0295491873059834</v>
      </c>
      <c r="BB1328" s="8">
        <v>-6.7578474416593384</v>
      </c>
      <c r="BC1328" s="8">
        <v>-7.8834534661976994</v>
      </c>
      <c r="BD1328" s="8">
        <v>-6.8471711412932974</v>
      </c>
      <c r="BE1328" s="8">
        <v>-4.1818969398629742</v>
      </c>
      <c r="BF1328" s="8">
        <v>-4.3878981968138726</v>
      </c>
      <c r="BT1328" s="7" t="s">
        <v>214</v>
      </c>
      <c r="BU1328" s="7" t="s">
        <v>214</v>
      </c>
      <c r="BV1328" s="7">
        <v>21</v>
      </c>
      <c r="BW1328" s="7" t="s">
        <v>837</v>
      </c>
      <c r="BX1328" s="9">
        <v>0</v>
      </c>
      <c r="BY1328" s="7" t="s">
        <v>214</v>
      </c>
      <c r="BZ1328" s="7" t="s">
        <v>214</v>
      </c>
      <c r="CA1328" s="25">
        <v>0</v>
      </c>
      <c r="CB1328" s="25">
        <v>0</v>
      </c>
      <c r="CC1328" s="25">
        <v>0</v>
      </c>
    </row>
    <row r="1329" spans="1:81" x14ac:dyDescent="0.25">
      <c r="A1329" s="7">
        <v>513</v>
      </c>
      <c r="B1329" s="7">
        <v>44657</v>
      </c>
      <c r="C1329" s="7" t="s">
        <v>1827</v>
      </c>
      <c r="D1329" s="7" t="s">
        <v>1828</v>
      </c>
      <c r="E1329" s="7" t="s">
        <v>1829</v>
      </c>
      <c r="F1329" s="7" t="s">
        <v>254</v>
      </c>
      <c r="G1329" s="7">
        <v>1</v>
      </c>
      <c r="H1329" s="7" t="s">
        <v>245</v>
      </c>
      <c r="I1329" s="8">
        <v>12.5</v>
      </c>
      <c r="J1329" s="7" t="s">
        <v>214</v>
      </c>
      <c r="K1329" s="8">
        <v>318.35296630859375</v>
      </c>
      <c r="L1329" s="8">
        <v>4.577972412109375</v>
      </c>
      <c r="M1329" s="7" t="s">
        <v>239</v>
      </c>
      <c r="N1329" s="7" t="s">
        <v>231</v>
      </c>
      <c r="O1329" s="7" t="s">
        <v>290</v>
      </c>
      <c r="P1329" s="7" t="s">
        <v>257</v>
      </c>
      <c r="Q1329" s="7" t="s">
        <v>1830</v>
      </c>
      <c r="R1329" s="7" t="s">
        <v>242</v>
      </c>
      <c r="T1329" s="8">
        <v>0.78243601322174072</v>
      </c>
      <c r="U1329" s="8">
        <v>0.85888022184371948</v>
      </c>
      <c r="V1329" s="8">
        <v>0.78379160165786743</v>
      </c>
      <c r="W1329" s="8">
        <v>0.64926588535308838</v>
      </c>
      <c r="X1329" s="8">
        <v>0.32207384705543518</v>
      </c>
      <c r="Y1329" s="8">
        <v>0.73283481597900391</v>
      </c>
      <c r="Z1329" s="8">
        <v>0.58601599931716919</v>
      </c>
      <c r="AA1329" s="8">
        <v>0.93361502885818481</v>
      </c>
      <c r="AB1329" s="8">
        <v>0.93303108215332031</v>
      </c>
      <c r="AC1329" s="8">
        <v>0.93419927358627319</v>
      </c>
      <c r="AD1329" s="8">
        <v>0.75745093822479248</v>
      </c>
      <c r="AE1329" s="8">
        <v>0.89482235908508301</v>
      </c>
      <c r="AF1329" s="8">
        <v>0.93652766942977905</v>
      </c>
      <c r="AG1329" s="8">
        <v>0.89022690057754517</v>
      </c>
      <c r="AH1329" s="8">
        <v>8.9748382568359375E-2</v>
      </c>
      <c r="AI1329" s="8">
        <v>0.83900320529937744</v>
      </c>
      <c r="AJ1329" s="8">
        <v>1.3985753059387207</v>
      </c>
      <c r="AK1329" s="8">
        <v>1.1045180559158325</v>
      </c>
      <c r="AL1329" s="8">
        <v>0.50830525159835815</v>
      </c>
      <c r="AM1329" s="8">
        <v>0.17485587298870087</v>
      </c>
      <c r="AN1329" s="8">
        <v>0.71157693862915039</v>
      </c>
      <c r="AO1329" s="8">
        <v>0.27132910490036011</v>
      </c>
      <c r="AP1329" s="8">
        <v>0.1563202440738678</v>
      </c>
      <c r="AQ1329" s="8"/>
      <c r="AR1329" s="8"/>
      <c r="AS1329" s="8">
        <v>-2.3067902764185026</v>
      </c>
      <c r="AT1329" s="8">
        <v>-2.1422096853839507</v>
      </c>
      <c r="AU1329" s="8">
        <v>-2.124334752850499</v>
      </c>
      <c r="AV1329" s="8">
        <v>-2.0924701250968112</v>
      </c>
      <c r="AW1329" s="8">
        <v>-2.8618558025054353</v>
      </c>
      <c r="AX1329" s="8">
        <v>-3.0117145884218912</v>
      </c>
      <c r="AY1329" s="8">
        <v>-2.693779932404937</v>
      </c>
      <c r="AZ1329" s="8">
        <v>-2.9309022093536048</v>
      </c>
      <c r="BA1329" s="8">
        <v>-3.1374274862901932</v>
      </c>
      <c r="BB1329" s="8">
        <v>-3.4388512229015409</v>
      </c>
      <c r="BC1329" s="8">
        <v>-2.8481619419456159</v>
      </c>
      <c r="BD1329" s="8">
        <v>-3.1779965359139122</v>
      </c>
      <c r="BE1329" s="8">
        <v>-2.66205836540253</v>
      </c>
      <c r="BF1329" s="8">
        <v>-2.7990240611786183</v>
      </c>
      <c r="BG1329" s="8">
        <v>30.63936581990966</v>
      </c>
      <c r="BH1329" s="8">
        <v>30.430302067691624</v>
      </c>
      <c r="BI1329" s="8">
        <v>16.679271717352766</v>
      </c>
      <c r="BJ1329" s="8">
        <v>11.049085575403568</v>
      </c>
      <c r="BK1329" s="8">
        <v>25.674425839435859</v>
      </c>
      <c r="BL1329" s="8">
        <v>5.2770595566497862</v>
      </c>
      <c r="BM1329" s="8">
        <v>19.958251762740545</v>
      </c>
      <c r="BN1329" s="8">
        <v>220.81163636276997</v>
      </c>
      <c r="BO1329" s="8">
        <v>221.47719701943214</v>
      </c>
      <c r="BP1329" s="8">
        <v>265.25401003773089</v>
      </c>
      <c r="BQ1329" s="8">
        <v>283.17787462932154</v>
      </c>
      <c r="BR1329" s="8">
        <v>236.61767006604961</v>
      </c>
      <c r="BS1329" s="8">
        <v>301.55329067612803</v>
      </c>
      <c r="BT1329" s="7" t="s">
        <v>259</v>
      </c>
      <c r="BU1329" s="7" t="s">
        <v>260</v>
      </c>
      <c r="BV1329" s="7">
        <v>13.5</v>
      </c>
      <c r="BW1329" s="7" t="s">
        <v>238</v>
      </c>
      <c r="BX1329" s="9">
        <v>1.6499999761581421</v>
      </c>
      <c r="BY1329" s="7" t="s">
        <v>231</v>
      </c>
      <c r="BZ1329" s="7" t="s">
        <v>214</v>
      </c>
      <c r="CA1329" s="25">
        <v>0</v>
      </c>
      <c r="CB1329" s="25">
        <v>0</v>
      </c>
      <c r="CC1329" s="25">
        <v>0</v>
      </c>
    </row>
    <row r="1330" spans="1:81" x14ac:dyDescent="0.25">
      <c r="A1330" s="7">
        <v>513</v>
      </c>
      <c r="B1330" s="7">
        <v>44657</v>
      </c>
      <c r="C1330" s="7" t="s">
        <v>1831</v>
      </c>
      <c r="D1330" s="7" t="s">
        <v>1832</v>
      </c>
      <c r="E1330" s="7" t="s">
        <v>1833</v>
      </c>
      <c r="F1330" s="7" t="s">
        <v>280</v>
      </c>
      <c r="H1330" s="7" t="s">
        <v>312</v>
      </c>
      <c r="I1330" s="8">
        <v>17.5</v>
      </c>
      <c r="J1330" s="7" t="s">
        <v>214</v>
      </c>
      <c r="K1330" s="8">
        <v>454.88912963867188</v>
      </c>
      <c r="L1330" s="8">
        <v>2.3162000179290771</v>
      </c>
      <c r="M1330" s="7" t="s">
        <v>215</v>
      </c>
      <c r="N1330" s="7" t="s">
        <v>295</v>
      </c>
      <c r="O1330" s="7" t="s">
        <v>367</v>
      </c>
      <c r="P1330" s="7" t="s">
        <v>302</v>
      </c>
      <c r="Q1330" s="7" t="s">
        <v>1834</v>
      </c>
      <c r="R1330" s="7" t="s">
        <v>219</v>
      </c>
      <c r="T1330" s="8">
        <v>0.82664299011230469</v>
      </c>
      <c r="U1330" s="8">
        <v>0.78250747919082642</v>
      </c>
      <c r="V1330" s="8">
        <v>0.80515724420547485</v>
      </c>
      <c r="W1330" s="8">
        <v>0.62477719783782959</v>
      </c>
      <c r="X1330" s="8">
        <v>0.56092154979705811</v>
      </c>
      <c r="Y1330" s="8">
        <v>0.84511429071426392</v>
      </c>
      <c r="Z1330" s="8">
        <v>0.76218491792678833</v>
      </c>
      <c r="AA1330" s="8">
        <v>0.85082530975341797</v>
      </c>
      <c r="AB1330" s="8">
        <v>0.85949862003326416</v>
      </c>
      <c r="AC1330" s="8">
        <v>0.8620111346244812</v>
      </c>
      <c r="AD1330" s="8">
        <v>0.79089194536209106</v>
      </c>
      <c r="AE1330" s="8">
        <v>0.80707269906997681</v>
      </c>
      <c r="AF1330" s="8">
        <v>0.91599076986312866</v>
      </c>
      <c r="AG1330" s="8">
        <v>0.89709460735321045</v>
      </c>
      <c r="AH1330" s="8">
        <v>0.11857672035694122</v>
      </c>
      <c r="AI1330" s="8">
        <v>1.1711312532424927</v>
      </c>
      <c r="AJ1330" s="8">
        <v>1.6835055351257324</v>
      </c>
      <c r="AK1330" s="8">
        <v>1.4990831613540649</v>
      </c>
      <c r="AL1330" s="8">
        <v>0.64624905586242676</v>
      </c>
      <c r="AM1330" s="8">
        <v>0.40234598517417908</v>
      </c>
      <c r="AN1330" s="8">
        <v>1.0841865539550781</v>
      </c>
      <c r="AO1330" s="8">
        <v>0.46625134348869324</v>
      </c>
      <c r="AP1330" s="8">
        <v>-0.88093578815460205</v>
      </c>
      <c r="AQ1330" s="8"/>
      <c r="AR1330" s="8"/>
      <c r="AS1330" s="8">
        <v>-0.40553404582528219</v>
      </c>
      <c r="AT1330" s="8">
        <v>0.38705534574503431</v>
      </c>
      <c r="AU1330" s="8">
        <v>-1.258182820319715</v>
      </c>
      <c r="AV1330" s="8">
        <v>-0.53241675880928585</v>
      </c>
      <c r="AW1330" s="8">
        <v>0.12982837908803177</v>
      </c>
      <c r="AX1330" s="8">
        <v>0.56874459105345532</v>
      </c>
      <c r="AY1330" s="8">
        <v>-0.68491964906583502</v>
      </c>
      <c r="AZ1330" s="8">
        <v>-0.4327869803573019</v>
      </c>
      <c r="BA1330" s="8">
        <v>0.99844766821826003</v>
      </c>
      <c r="BB1330" s="8">
        <v>0.65415969794142548</v>
      </c>
      <c r="BC1330" s="8">
        <v>0.99844766821826003</v>
      </c>
      <c r="BD1330" s="8">
        <v>0.65415969794142548</v>
      </c>
      <c r="BE1330" s="8">
        <v>-3.6985466614380048E-2</v>
      </c>
      <c r="BF1330" s="8">
        <v>0.21648593225245882</v>
      </c>
      <c r="BG1330" s="7">
        <v>-32.760433824052051</v>
      </c>
      <c r="BH1330" s="7">
        <v>-50</v>
      </c>
      <c r="BI1330" s="7">
        <v>-17.081143406979095</v>
      </c>
      <c r="BJ1330" s="7">
        <v>-16.559625769815518</v>
      </c>
      <c r="BK1330" s="7">
        <v>-16.246512170179123</v>
      </c>
      <c r="BL1330" s="7">
        <v>-16.246512170179123</v>
      </c>
      <c r="BM1330" s="7">
        <v>-24.815704556867484</v>
      </c>
      <c r="BN1330" s="7">
        <v>603.91278192675531</v>
      </c>
      <c r="BO1330" s="7">
        <v>1069.4672538025529</v>
      </c>
      <c r="BP1330" s="7">
        <v>532.58939421501248</v>
      </c>
      <c r="BQ1330" s="7">
        <v>530.21706717440691</v>
      </c>
      <c r="BR1330" s="7">
        <v>528.79274744624058</v>
      </c>
      <c r="BS1330" s="7">
        <v>528.79274744624058</v>
      </c>
      <c r="BT1330" s="7" t="s">
        <v>317</v>
      </c>
      <c r="BU1330" s="7" t="s">
        <v>318</v>
      </c>
      <c r="BV1330" s="7">
        <v>16.833333969116211</v>
      </c>
      <c r="BW1330" s="7" t="s">
        <v>430</v>
      </c>
      <c r="BX1330" s="9">
        <v>2.1500000953674316</v>
      </c>
      <c r="BY1330" s="7" t="s">
        <v>295</v>
      </c>
      <c r="BZ1330" s="7" t="s">
        <v>214</v>
      </c>
      <c r="CA1330" s="25">
        <v>0</v>
      </c>
      <c r="CB1330" s="25">
        <v>0</v>
      </c>
      <c r="CC1330" s="25">
        <v>0</v>
      </c>
    </row>
    <row r="1331" spans="1:81" x14ac:dyDescent="0.25">
      <c r="A1331" s="7">
        <v>513</v>
      </c>
      <c r="B1331" s="7">
        <v>44657</v>
      </c>
      <c r="C1331" s="7" t="s">
        <v>1835</v>
      </c>
      <c r="D1331" s="7" t="s">
        <v>16662</v>
      </c>
      <c r="E1331" s="7" t="s">
        <v>1836</v>
      </c>
      <c r="F1331" s="7" t="s">
        <v>212</v>
      </c>
      <c r="H1331" s="7" t="s">
        <v>224</v>
      </c>
      <c r="I1331" s="8">
        <v>24.5</v>
      </c>
      <c r="J1331" s="7" t="s">
        <v>214</v>
      </c>
      <c r="K1331" s="8">
        <v>587.01397705078125</v>
      </c>
      <c r="L1331" s="8">
        <v>4.708491325378418</v>
      </c>
      <c r="M1331" s="7" t="s">
        <v>422</v>
      </c>
      <c r="N1331" s="7" t="s">
        <v>214</v>
      </c>
      <c r="O1331" s="7" t="s">
        <v>248</v>
      </c>
      <c r="P1331" s="7" t="s">
        <v>249</v>
      </c>
      <c r="Q1331" s="7" t="s">
        <v>1837</v>
      </c>
      <c r="R1331" s="7" t="s">
        <v>291</v>
      </c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>
        <v>0.76496263901717998</v>
      </c>
      <c r="AT1331" s="8">
        <v>2.1957238130785677</v>
      </c>
      <c r="AU1331" s="8">
        <v>0.1232824761855663</v>
      </c>
      <c r="AV1331" s="8">
        <v>1.5738762425329209</v>
      </c>
      <c r="AW1331" s="8">
        <v>1.2102033513682224</v>
      </c>
      <c r="AX1331" s="8">
        <v>1.1123137735902964</v>
      </c>
      <c r="AY1331" s="8">
        <v>0.12801145329001359</v>
      </c>
      <c r="AZ1331" s="8">
        <v>0.5784954076967963</v>
      </c>
      <c r="BA1331" s="8">
        <v>-0.15824286387934119</v>
      </c>
      <c r="BB1331" s="8">
        <v>9.7224988508531521E-2</v>
      </c>
      <c r="BC1331" s="8">
        <v>-0.32649365577552386</v>
      </c>
      <c r="BD1331" s="8">
        <v>-0.59184556314190873</v>
      </c>
      <c r="BE1331" s="8">
        <v>0.29028723336768619</v>
      </c>
      <c r="BF1331" s="8">
        <v>0.82763144371086739</v>
      </c>
      <c r="BT1331" s="7" t="s">
        <v>214</v>
      </c>
      <c r="BU1331" s="7" t="s">
        <v>214</v>
      </c>
      <c r="BV1331" s="7">
        <v>15.5</v>
      </c>
      <c r="BW1331" s="7" t="s">
        <v>226</v>
      </c>
      <c r="BX1331" s="9">
        <v>0</v>
      </c>
      <c r="BY1331" s="7" t="s">
        <v>214</v>
      </c>
      <c r="BZ1331" s="7" t="s">
        <v>214</v>
      </c>
      <c r="CA1331" s="25">
        <v>0</v>
      </c>
      <c r="CB1331" s="25">
        <v>0</v>
      </c>
      <c r="CC1331" s="25">
        <v>0</v>
      </c>
    </row>
    <row r="1332" spans="1:81" x14ac:dyDescent="0.25">
      <c r="A1332" s="7">
        <v>513</v>
      </c>
      <c r="B1332" s="7">
        <v>44657</v>
      </c>
      <c r="C1332" s="7" t="s">
        <v>1838</v>
      </c>
      <c r="D1332" s="7" t="s">
        <v>1839</v>
      </c>
      <c r="E1332" s="7" t="s">
        <v>1840</v>
      </c>
      <c r="F1332" s="7" t="s">
        <v>223</v>
      </c>
      <c r="H1332" s="7" t="s">
        <v>224</v>
      </c>
      <c r="I1332" s="8">
        <v>24.5</v>
      </c>
      <c r="J1332" s="7" t="s">
        <v>214</v>
      </c>
      <c r="K1332" s="8">
        <v>379.2625732421875</v>
      </c>
      <c r="L1332" s="8">
        <v>7.0611000061035156</v>
      </c>
      <c r="M1332" s="7" t="s">
        <v>289</v>
      </c>
      <c r="N1332" s="7" t="s">
        <v>214</v>
      </c>
      <c r="O1332" s="7" t="s">
        <v>256</v>
      </c>
      <c r="P1332" s="7" t="s">
        <v>233</v>
      </c>
      <c r="Q1332" s="7" t="s">
        <v>1841</v>
      </c>
      <c r="R1332" s="7" t="s">
        <v>291</v>
      </c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>
        <v>0.9721768734312114</v>
      </c>
      <c r="AT1332" s="8">
        <v>2.4233909284446455</v>
      </c>
      <c r="AU1332" s="8">
        <v>2.9707502233037291</v>
      </c>
      <c r="AV1332" s="8">
        <v>2.2989822309151582</v>
      </c>
      <c r="AW1332" s="8">
        <v>1.5617760684770496</v>
      </c>
      <c r="AX1332" s="8">
        <v>1.2557486145573704</v>
      </c>
      <c r="AY1332" s="8">
        <v>1.0241392082765965</v>
      </c>
      <c r="AZ1332" s="8">
        <v>1.7234585032381105</v>
      </c>
      <c r="BA1332" s="8">
        <v>1.1644311624897781</v>
      </c>
      <c r="BB1332" s="8">
        <v>1.438407539281606</v>
      </c>
      <c r="BC1332" s="8">
        <v>1.1597595135437819</v>
      </c>
      <c r="BD1332" s="8">
        <v>1.438407539281606</v>
      </c>
      <c r="BE1332" s="8">
        <v>1.475505508253691</v>
      </c>
      <c r="BF1332" s="8">
        <v>1.7630658926197496</v>
      </c>
      <c r="BT1332" s="7" t="s">
        <v>352</v>
      </c>
      <c r="BU1332" s="7" t="s">
        <v>353</v>
      </c>
      <c r="BV1332" s="7">
        <v>12</v>
      </c>
      <c r="BW1332" s="7" t="s">
        <v>245</v>
      </c>
      <c r="BX1332" s="9">
        <v>0</v>
      </c>
      <c r="BY1332" s="7" t="s">
        <v>214</v>
      </c>
      <c r="BZ1332" s="7" t="s">
        <v>214</v>
      </c>
      <c r="CA1332" s="25">
        <v>0</v>
      </c>
      <c r="CB1332" s="25">
        <v>0</v>
      </c>
      <c r="CC1332" s="25">
        <v>0</v>
      </c>
    </row>
    <row r="1333" spans="1:81" x14ac:dyDescent="0.25">
      <c r="A1333" s="7">
        <v>513</v>
      </c>
      <c r="B1333" s="7">
        <v>44657</v>
      </c>
      <c r="C1333" s="7" t="s">
        <v>2325</v>
      </c>
      <c r="D1333" s="7" t="s">
        <v>2326</v>
      </c>
      <c r="E1333" s="7" t="s">
        <v>2326</v>
      </c>
      <c r="F1333" s="7" t="s">
        <v>360</v>
      </c>
      <c r="G1333" s="7">
        <v>2</v>
      </c>
      <c r="H1333" s="7" t="s">
        <v>354</v>
      </c>
      <c r="I1333" s="8">
        <v>7.5</v>
      </c>
      <c r="J1333" s="7" t="s">
        <v>214</v>
      </c>
      <c r="K1333" s="8">
        <v>82.118278503417969</v>
      </c>
      <c r="L1333" s="8">
        <v>4.9022750854492188</v>
      </c>
      <c r="M1333" s="7" t="s">
        <v>361</v>
      </c>
      <c r="N1333" s="7" t="s">
        <v>231</v>
      </c>
      <c r="O1333" s="7" t="s">
        <v>358</v>
      </c>
      <c r="P1333" s="7" t="s">
        <v>469</v>
      </c>
      <c r="Q1333" s="7" t="s">
        <v>2327</v>
      </c>
      <c r="R1333" s="7" t="s">
        <v>242</v>
      </c>
      <c r="T1333" s="8">
        <v>0.19328668713569641</v>
      </c>
      <c r="U1333" s="8">
        <v>0.26827767491340637</v>
      </c>
      <c r="V1333" s="8">
        <v>0.21494458615779877</v>
      </c>
      <c r="W1333" s="8">
        <v>0.1102670282125473</v>
      </c>
      <c r="X1333" s="8">
        <v>4.4104240834712982E-2</v>
      </c>
      <c r="Y1333" s="8">
        <v>0.15498159825801849</v>
      </c>
      <c r="Z1333" s="8">
        <v>3.455127589404583E-4</v>
      </c>
      <c r="AA1333" s="8">
        <v>0.5001075267791748</v>
      </c>
      <c r="AB1333" s="8">
        <v>0.39968818426132202</v>
      </c>
      <c r="AC1333" s="8">
        <v>0.35058227181434631</v>
      </c>
      <c r="AD1333" s="8">
        <v>-6.8752872757613659E-3</v>
      </c>
      <c r="AE1333" s="8">
        <v>0.23775145411491394</v>
      </c>
      <c r="AF1333" s="8">
        <v>0.68546396493911743</v>
      </c>
      <c r="AG1333" s="8">
        <v>0.60406100749969482</v>
      </c>
      <c r="AH1333" s="8">
        <v>9.1286059468984604E-3</v>
      </c>
      <c r="AI1333" s="8">
        <v>2.1081160753965378E-2</v>
      </c>
      <c r="AJ1333" s="8">
        <v>4.4434022158384323E-2</v>
      </c>
      <c r="AK1333" s="8">
        <v>3.080892376601696E-2</v>
      </c>
      <c r="AL1333" s="8">
        <v>8.7806256487965584E-3</v>
      </c>
      <c r="AM1333" s="8">
        <v>2.4354706984013319E-3</v>
      </c>
      <c r="AN1333" s="8">
        <v>1.5306423418223858E-2</v>
      </c>
      <c r="AO1333" s="8">
        <v>1.6271545973722823E-5</v>
      </c>
      <c r="AP1333" s="8">
        <v>-1.1263207197189331</v>
      </c>
      <c r="AQ1333" s="8"/>
      <c r="AR1333" s="8"/>
      <c r="AS1333" s="8">
        <v>-0.77036405677931252</v>
      </c>
      <c r="AT1333" s="8">
        <v>-0.1780026965286782</v>
      </c>
      <c r="AU1333" s="8">
        <v>0.29729412992799598</v>
      </c>
      <c r="AV1333" s="8">
        <v>0.32253731815272868</v>
      </c>
      <c r="AW1333" s="8">
        <v>-1.6217312829397661</v>
      </c>
      <c r="AX1333" s="8">
        <v>-1.1237784568521809</v>
      </c>
      <c r="AY1333" s="8">
        <v>-0.65450679359787767</v>
      </c>
      <c r="AZ1333" s="8">
        <v>-0.15713087786682436</v>
      </c>
      <c r="BA1333" s="8">
        <v>-1.7282111046725921</v>
      </c>
      <c r="BB1333" s="8">
        <v>-1.2607538854214746</v>
      </c>
      <c r="BC1333" s="8">
        <v>2.0535278638308112E-2</v>
      </c>
      <c r="BD1333" s="8">
        <v>0.18343995911489094</v>
      </c>
      <c r="BE1333" s="8">
        <v>-0.74283063823720752</v>
      </c>
      <c r="BF1333" s="8">
        <v>-0.36894810656692312</v>
      </c>
      <c r="BG1333" s="7">
        <v>1.6827201697158991</v>
      </c>
      <c r="BH1333" s="7">
        <v>43.604619633752151</v>
      </c>
      <c r="BI1333" s="7">
        <v>0.3023145246617312</v>
      </c>
      <c r="BJ1333" s="7">
        <v>21.104233170388021</v>
      </c>
      <c r="BK1333" s="7">
        <v>-18.63643411877527</v>
      </c>
      <c r="BL1333" s="7">
        <v>4.7848796701735722E-6</v>
      </c>
      <c r="BM1333" s="7">
        <v>8.0095763607703674</v>
      </c>
      <c r="BN1333" s="7">
        <v>80.736457668017479</v>
      </c>
      <c r="BO1333" s="7">
        <v>46.310915512217306</v>
      </c>
      <c r="BP1333" s="7">
        <v>81.870023020099964</v>
      </c>
      <c r="BQ1333" s="7">
        <v>64.787845532548019</v>
      </c>
      <c r="BR1333" s="7">
        <v>97.422197376179852</v>
      </c>
      <c r="BS1333" s="7">
        <v>82.118274574157155</v>
      </c>
      <c r="BT1333" s="7" t="s">
        <v>399</v>
      </c>
      <c r="BU1333" s="7" t="s">
        <v>400</v>
      </c>
      <c r="BV1333" s="7">
        <v>7.5</v>
      </c>
      <c r="BW1333" s="7" t="s">
        <v>354</v>
      </c>
      <c r="BX1333" s="9">
        <v>1.6499999761581421</v>
      </c>
      <c r="BY1333" s="7" t="s">
        <v>231</v>
      </c>
      <c r="BZ1333" s="7" t="s">
        <v>214</v>
      </c>
      <c r="CA1333" s="25">
        <v>0</v>
      </c>
      <c r="CB1333" s="25">
        <v>0</v>
      </c>
      <c r="CC1333" s="25">
        <v>0</v>
      </c>
    </row>
    <row r="1334" spans="1:81" x14ac:dyDescent="0.25">
      <c r="A1334" s="7">
        <v>513</v>
      </c>
      <c r="B1334" s="7">
        <v>44657</v>
      </c>
      <c r="C1334" s="7" t="s">
        <v>2328</v>
      </c>
      <c r="D1334" s="7" t="s">
        <v>2329</v>
      </c>
      <c r="E1334" s="7" t="s">
        <v>2329</v>
      </c>
      <c r="F1334" s="7" t="s">
        <v>326</v>
      </c>
      <c r="G1334" s="7">
        <v>2</v>
      </c>
      <c r="H1334" s="7" t="s">
        <v>222</v>
      </c>
      <c r="I1334" s="8">
        <v>8.5</v>
      </c>
      <c r="J1334" s="7" t="s">
        <v>214</v>
      </c>
      <c r="K1334" s="8">
        <v>97.0142822265625</v>
      </c>
      <c r="L1334" s="8">
        <v>4.8985819816589355</v>
      </c>
      <c r="M1334" s="7" t="s">
        <v>361</v>
      </c>
      <c r="N1334" s="7" t="s">
        <v>231</v>
      </c>
      <c r="O1334" s="7" t="s">
        <v>389</v>
      </c>
      <c r="P1334" s="7" t="s">
        <v>302</v>
      </c>
      <c r="Q1334" s="7" t="s">
        <v>2330</v>
      </c>
      <c r="R1334" s="7" t="s">
        <v>242</v>
      </c>
      <c r="T1334" s="8">
        <v>0.42528101801872253</v>
      </c>
      <c r="U1334" s="8">
        <v>0.54953247308731079</v>
      </c>
      <c r="V1334" s="8">
        <v>0.42315024137496948</v>
      </c>
      <c r="W1334" s="8">
        <v>0.35099208354949951</v>
      </c>
      <c r="X1334" s="8">
        <v>2.8972174972295761E-2</v>
      </c>
      <c r="Y1334" s="8">
        <v>0.31917887926101685</v>
      </c>
      <c r="Z1334" s="8">
        <v>0.21027632057666779</v>
      </c>
      <c r="AA1334" s="8">
        <v>0.84799402952194214</v>
      </c>
      <c r="AB1334" s="8">
        <v>0.91538780927658081</v>
      </c>
      <c r="AC1334" s="8">
        <v>0.7597116231918335</v>
      </c>
      <c r="AD1334" s="8">
        <v>0.37136608362197876</v>
      </c>
      <c r="AE1334" s="8">
        <v>0.35341179370880127</v>
      </c>
      <c r="AF1334" s="8">
        <v>0.82870680093765259</v>
      </c>
      <c r="AG1334" s="8">
        <v>0.84050554037094116</v>
      </c>
      <c r="AH1334" s="8">
        <v>1.2482614256441593E-2</v>
      </c>
      <c r="AI1334" s="8">
        <v>6.3426345586776733E-2</v>
      </c>
      <c r="AJ1334" s="8">
        <v>0.12445878982543945</v>
      </c>
      <c r="AK1334" s="8">
        <v>8.2936510443687439E-2</v>
      </c>
      <c r="AL1334" s="8">
        <v>3.8218904286623001E-2</v>
      </c>
      <c r="AM1334" s="8">
        <v>2.1876851096749306E-3</v>
      </c>
      <c r="AN1334" s="8">
        <v>4.3105117976665497E-2</v>
      </c>
      <c r="AO1334" s="8">
        <v>1.3541171327233315E-2</v>
      </c>
      <c r="AP1334" s="8">
        <v>-1.0364646911621094</v>
      </c>
      <c r="AQ1334" s="8"/>
      <c r="AR1334" s="8"/>
      <c r="AS1334" s="8">
        <v>1.2378778274030977</v>
      </c>
      <c r="AT1334" s="8">
        <v>1.5004258177422654</v>
      </c>
      <c r="AU1334" s="8">
        <v>1.4196362162506837</v>
      </c>
      <c r="AV1334" s="8">
        <v>1.0646789669831307</v>
      </c>
      <c r="AW1334" s="8">
        <v>-1.0769977735427785</v>
      </c>
      <c r="AX1334" s="8">
        <v>-0.47817944984826782</v>
      </c>
      <c r="AY1334" s="8">
        <v>-0.11296937710082558</v>
      </c>
      <c r="AZ1334" s="8">
        <v>-2.094357855122762</v>
      </c>
      <c r="BA1334" s="8">
        <v>-0.58866107779397914</v>
      </c>
      <c r="BB1334" s="8">
        <v>2.7646881102315196E-2</v>
      </c>
      <c r="BC1334" s="8">
        <v>-0.58866107779397914</v>
      </c>
      <c r="BD1334" s="8">
        <v>2.7646881102315196E-2</v>
      </c>
      <c r="BE1334" s="8">
        <v>4.8370789570369853E-2</v>
      </c>
      <c r="BF1334" s="8">
        <v>7.9768736598327672E-3</v>
      </c>
      <c r="BG1334" s="8">
        <v>-1.7711000754879291</v>
      </c>
      <c r="BH1334" s="8">
        <v>11.838169894612482</v>
      </c>
      <c r="BI1334" s="8">
        <v>-6.7570702317826328</v>
      </c>
      <c r="BJ1334" s="8">
        <v>5.5563244774358731</v>
      </c>
      <c r="BK1334" s="8">
        <v>-13.142356538627373</v>
      </c>
      <c r="BL1334" s="8">
        <v>-13.142356538627373</v>
      </c>
      <c r="BM1334" s="8">
        <v>-2.9030648354128252</v>
      </c>
      <c r="BN1334" s="8">
        <v>98.732502252311221</v>
      </c>
      <c r="BO1334" s="8">
        <v>85.52956667454319</v>
      </c>
      <c r="BP1334" s="8">
        <v>103.56960541147114</v>
      </c>
      <c r="BQ1334" s="8">
        <v>91.623853916599288</v>
      </c>
      <c r="BR1334" s="8">
        <v>109.76424509016755</v>
      </c>
      <c r="BS1334" s="8">
        <v>109.76424509016755</v>
      </c>
      <c r="BT1334" s="7" t="s">
        <v>399</v>
      </c>
      <c r="BU1334" s="7" t="s">
        <v>400</v>
      </c>
      <c r="BV1334" s="7">
        <v>8.5</v>
      </c>
      <c r="BW1334" s="7" t="s">
        <v>222</v>
      </c>
      <c r="BX1334" s="9">
        <v>1.9500000476837158</v>
      </c>
      <c r="BY1334" s="7" t="s">
        <v>231</v>
      </c>
      <c r="BZ1334" s="7" t="s">
        <v>214</v>
      </c>
      <c r="CA1334" s="25">
        <v>0</v>
      </c>
      <c r="CB1334" s="25">
        <v>0</v>
      </c>
      <c r="CC1334" s="25">
        <v>0</v>
      </c>
    </row>
    <row r="1335" spans="1:81" x14ac:dyDescent="0.25">
      <c r="A1335" s="7">
        <v>513</v>
      </c>
      <c r="B1335" s="7">
        <v>44657</v>
      </c>
      <c r="C1335" s="7" t="s">
        <v>2331</v>
      </c>
      <c r="D1335" s="7" t="s">
        <v>18535</v>
      </c>
      <c r="E1335" s="7" t="s">
        <v>18535</v>
      </c>
      <c r="F1335" s="7" t="s">
        <v>446</v>
      </c>
      <c r="H1335" s="7" t="s">
        <v>224</v>
      </c>
      <c r="I1335" s="8">
        <v>24.5</v>
      </c>
      <c r="J1335" s="7" t="s">
        <v>214</v>
      </c>
      <c r="K1335" s="8">
        <v>118.51846313476563</v>
      </c>
      <c r="L1335" s="8">
        <v>4.3668999671936035</v>
      </c>
      <c r="M1335" s="7" t="s">
        <v>349</v>
      </c>
      <c r="N1335" s="7" t="s">
        <v>214</v>
      </c>
      <c r="O1335" s="7" t="s">
        <v>214</v>
      </c>
      <c r="P1335" s="7" t="s">
        <v>410</v>
      </c>
      <c r="Q1335" s="7" t="s">
        <v>18536</v>
      </c>
      <c r="R1335" s="7" t="s">
        <v>242</v>
      </c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>
        <v>0.72317139444018375</v>
      </c>
      <c r="AT1335" s="8">
        <v>2.2767682476562836</v>
      </c>
      <c r="AU1335" s="8">
        <v>1.3761755524430583</v>
      </c>
      <c r="AV1335" s="8">
        <v>1.752131019637567</v>
      </c>
      <c r="AW1335" s="8">
        <v>1.4546485768276525</v>
      </c>
      <c r="AX1335" s="8">
        <v>1.8871091478593511</v>
      </c>
      <c r="AY1335" s="8">
        <v>1.568771952091264</v>
      </c>
      <c r="AZ1335" s="8">
        <v>1.5190849686807224</v>
      </c>
      <c r="BA1335" s="8">
        <v>-0.36950462400813189</v>
      </c>
      <c r="BB1335" s="8">
        <v>0.25612124026824862</v>
      </c>
      <c r="BC1335" s="8">
        <v>-1.853490239816715</v>
      </c>
      <c r="BD1335" s="8">
        <v>-1.3640260071943602</v>
      </c>
      <c r="BE1335" s="8">
        <v>0.48329543532955199</v>
      </c>
      <c r="BF1335" s="8">
        <v>1.0545314361513018</v>
      </c>
      <c r="BT1335" s="7" t="s">
        <v>352</v>
      </c>
      <c r="BU1335" s="7" t="s">
        <v>353</v>
      </c>
      <c r="BV1335" s="7">
        <v>9.5</v>
      </c>
      <c r="BW1335" s="7" t="s">
        <v>213</v>
      </c>
      <c r="BX1335" s="9">
        <v>0</v>
      </c>
      <c r="BY1335" s="7" t="s">
        <v>214</v>
      </c>
      <c r="BZ1335" s="7" t="s">
        <v>214</v>
      </c>
      <c r="CA1335" s="25">
        <v>0</v>
      </c>
      <c r="CB1335" s="25">
        <v>0</v>
      </c>
      <c r="CC1335" s="25">
        <v>0</v>
      </c>
    </row>
    <row r="1336" spans="1:81" x14ac:dyDescent="0.25">
      <c r="A1336" s="7">
        <v>513</v>
      </c>
      <c r="B1336" s="7">
        <v>44657</v>
      </c>
      <c r="C1336" s="7" t="s">
        <v>2332</v>
      </c>
      <c r="D1336" s="7" t="s">
        <v>2333</v>
      </c>
      <c r="E1336" s="7" t="s">
        <v>2333</v>
      </c>
      <c r="F1336" s="7" t="s">
        <v>360</v>
      </c>
      <c r="H1336" s="7" t="s">
        <v>224</v>
      </c>
      <c r="I1336" s="8">
        <v>24.5</v>
      </c>
      <c r="J1336" s="7" t="s">
        <v>214</v>
      </c>
      <c r="K1336" s="8">
        <v>161.61962890625</v>
      </c>
      <c r="L1336" s="8">
        <v>1.7871365547180176</v>
      </c>
      <c r="M1336" s="7" t="s">
        <v>349</v>
      </c>
      <c r="N1336" s="7" t="s">
        <v>214</v>
      </c>
      <c r="O1336" s="7" t="s">
        <v>214</v>
      </c>
      <c r="P1336" s="7" t="s">
        <v>410</v>
      </c>
      <c r="Q1336" s="7" t="s">
        <v>2334</v>
      </c>
      <c r="R1336" s="7" t="s">
        <v>242</v>
      </c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>
        <v>0.52617574568833614</v>
      </c>
      <c r="AT1336" s="8">
        <v>2.1653381236203684</v>
      </c>
      <c r="AU1336" s="8">
        <v>-1.1009321983185121</v>
      </c>
      <c r="AV1336" s="8">
        <v>-0.47779515062048267</v>
      </c>
      <c r="AW1336" s="8">
        <v>1.387649254353611</v>
      </c>
      <c r="AX1336" s="8">
        <v>1.8858048717257154</v>
      </c>
      <c r="AY1336" s="8">
        <v>-1.0948539142894103</v>
      </c>
      <c r="AZ1336" s="8">
        <v>-0.47557114783757598</v>
      </c>
      <c r="BA1336" s="8">
        <v>-0.442056234369609</v>
      </c>
      <c r="BB1336" s="8">
        <v>0.25566935297652577</v>
      </c>
      <c r="BC1336" s="8">
        <v>-1.3799162287795459</v>
      </c>
      <c r="BD1336" s="8">
        <v>-0.70893416470760051</v>
      </c>
      <c r="BE1336" s="8">
        <v>-0.35065559595252171</v>
      </c>
      <c r="BF1336" s="8">
        <v>0.44075198085949174</v>
      </c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7" t="s">
        <v>352</v>
      </c>
      <c r="BU1336" s="7" t="s">
        <v>353</v>
      </c>
      <c r="BV1336" s="7">
        <v>11.5</v>
      </c>
      <c r="BW1336" s="7" t="s">
        <v>255</v>
      </c>
      <c r="BX1336" s="9">
        <v>0</v>
      </c>
      <c r="BY1336" s="7" t="s">
        <v>214</v>
      </c>
      <c r="BZ1336" s="7" t="s">
        <v>214</v>
      </c>
      <c r="CA1336" s="25">
        <v>0</v>
      </c>
      <c r="CB1336" s="25">
        <v>0</v>
      </c>
      <c r="CC1336" s="25">
        <v>0</v>
      </c>
    </row>
    <row r="1337" spans="1:81" x14ac:dyDescent="0.25">
      <c r="A1337" s="7">
        <v>513</v>
      </c>
      <c r="B1337" s="7">
        <v>44657</v>
      </c>
      <c r="C1337" s="7" t="s">
        <v>16890</v>
      </c>
      <c r="D1337" s="7" t="s">
        <v>16891</v>
      </c>
      <c r="E1337" s="7" t="s">
        <v>16891</v>
      </c>
      <c r="F1337" s="7" t="s">
        <v>254</v>
      </c>
      <c r="H1337" s="7" t="s">
        <v>224</v>
      </c>
      <c r="I1337" s="8">
        <v>24.5</v>
      </c>
      <c r="J1337" s="7" t="s">
        <v>214</v>
      </c>
      <c r="K1337" s="8">
        <v>98.013092041015625</v>
      </c>
      <c r="L1337" s="8">
        <v>4.2519001960754395</v>
      </c>
      <c r="M1337" s="7" t="s">
        <v>349</v>
      </c>
      <c r="N1337" s="7" t="s">
        <v>214</v>
      </c>
      <c r="O1337" s="7" t="s">
        <v>374</v>
      </c>
      <c r="P1337" s="7" t="s">
        <v>257</v>
      </c>
      <c r="Q1337" s="7" t="s">
        <v>19177</v>
      </c>
      <c r="R1337" s="7" t="s">
        <v>242</v>
      </c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>
        <v>1.0958838188672198</v>
      </c>
      <c r="AT1337" s="8">
        <v>2.3702415618785437</v>
      </c>
      <c r="AU1337" s="8">
        <v>2.5905274061226686</v>
      </c>
      <c r="AV1337" s="8">
        <v>2.1913016287303009</v>
      </c>
      <c r="AW1337" s="8">
        <v>1.7828904241394181</v>
      </c>
      <c r="AX1337" s="8">
        <v>1.9117657765454414</v>
      </c>
      <c r="AY1337" s="8">
        <v>2.7899769649291648</v>
      </c>
      <c r="AZ1337" s="8">
        <v>2.4928383029654597</v>
      </c>
      <c r="BA1337" s="8">
        <v>-0.20978980069880854</v>
      </c>
      <c r="BB1337" s="8">
        <v>0.25687213881854265</v>
      </c>
      <c r="BC1337" s="8">
        <v>-0.20978980069880854</v>
      </c>
      <c r="BD1337" s="8">
        <v>0.25687213881854265</v>
      </c>
      <c r="BE1337" s="8">
        <v>1.3066165021101424</v>
      </c>
      <c r="BF1337" s="8">
        <v>1.5799819246261382</v>
      </c>
      <c r="BT1337" s="7" t="s">
        <v>352</v>
      </c>
      <c r="BU1337" s="7" t="s">
        <v>353</v>
      </c>
      <c r="BV1337" s="7">
        <v>10.5</v>
      </c>
      <c r="BW1337" s="7" t="s">
        <v>345</v>
      </c>
      <c r="BX1337" s="9">
        <v>0</v>
      </c>
      <c r="BY1337" s="7" t="s">
        <v>214</v>
      </c>
      <c r="BZ1337" s="7" t="s">
        <v>214</v>
      </c>
      <c r="CA1337" s="25">
        <v>0</v>
      </c>
      <c r="CB1337" s="25">
        <v>0</v>
      </c>
      <c r="CC1337" s="25">
        <v>0</v>
      </c>
    </row>
    <row r="1338" spans="1:81" x14ac:dyDescent="0.25">
      <c r="A1338" s="7">
        <v>513</v>
      </c>
      <c r="B1338" s="7">
        <v>44657</v>
      </c>
      <c r="C1338" s="7" t="s">
        <v>2335</v>
      </c>
      <c r="D1338" s="7" t="s">
        <v>2336</v>
      </c>
      <c r="E1338" s="7" t="s">
        <v>2336</v>
      </c>
      <c r="F1338" s="7" t="s">
        <v>254</v>
      </c>
      <c r="H1338" s="7" t="s">
        <v>224</v>
      </c>
      <c r="I1338" s="8">
        <v>24.5</v>
      </c>
      <c r="J1338" s="7" t="s">
        <v>214</v>
      </c>
      <c r="K1338" s="8">
        <v>107.02385711669922</v>
      </c>
      <c r="L1338" s="8">
        <v>0.64440000057220459</v>
      </c>
      <c r="M1338" s="7" t="s">
        <v>349</v>
      </c>
      <c r="N1338" s="7" t="s">
        <v>214</v>
      </c>
      <c r="O1338" s="7" t="s">
        <v>374</v>
      </c>
      <c r="P1338" s="7" t="s">
        <v>302</v>
      </c>
      <c r="Q1338" s="7" t="s">
        <v>2337</v>
      </c>
      <c r="R1338" s="7" t="s">
        <v>242</v>
      </c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>
        <v>0.49853208952893813</v>
      </c>
      <c r="AT1338" s="8">
        <v>1.9878301827774785</v>
      </c>
      <c r="AU1338" s="8">
        <v>2.6351399852511093</v>
      </c>
      <c r="AV1338" s="8">
        <v>2.0678787276996848</v>
      </c>
      <c r="AW1338" s="8">
        <v>1.3854625180524049</v>
      </c>
      <c r="AX1338" s="8">
        <v>1.9246599326929563</v>
      </c>
      <c r="AY1338" s="8">
        <v>2.5859064296167311</v>
      </c>
      <c r="AZ1338" s="8">
        <v>2.4881948144744532</v>
      </c>
      <c r="BA1338" s="8">
        <v>-0.44202205661623017</v>
      </c>
      <c r="BB1338" s="8">
        <v>0.2560051251846418</v>
      </c>
      <c r="BC1338" s="8">
        <v>-0.44202205661623017</v>
      </c>
      <c r="BD1338" s="8">
        <v>0.2560051251846418</v>
      </c>
      <c r="BE1338" s="8">
        <v>1.0368328182027871</v>
      </c>
      <c r="BF1338" s="8">
        <v>1.4967623180023093</v>
      </c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7" t="s">
        <v>214</v>
      </c>
      <c r="BU1338" s="7" t="s">
        <v>214</v>
      </c>
      <c r="BV1338" s="7">
        <v>10.5</v>
      </c>
      <c r="BW1338" s="7" t="s">
        <v>345</v>
      </c>
      <c r="BX1338" s="9">
        <v>0</v>
      </c>
      <c r="BY1338" s="7" t="s">
        <v>214</v>
      </c>
      <c r="BZ1338" s="7" t="s">
        <v>214</v>
      </c>
      <c r="CA1338" s="25">
        <v>0</v>
      </c>
      <c r="CB1338" s="25">
        <v>0</v>
      </c>
      <c r="CC1338" s="25">
        <v>0</v>
      </c>
    </row>
    <row r="1339" spans="1:81" x14ac:dyDescent="0.25">
      <c r="A1339" s="7">
        <v>513</v>
      </c>
      <c r="B1339" s="7">
        <v>44657</v>
      </c>
      <c r="C1339" s="7" t="s">
        <v>2338</v>
      </c>
      <c r="D1339" s="7" t="s">
        <v>2339</v>
      </c>
      <c r="E1339" s="7" t="s">
        <v>2339</v>
      </c>
      <c r="F1339" s="7" t="s">
        <v>212</v>
      </c>
      <c r="H1339" s="7" t="s">
        <v>224</v>
      </c>
      <c r="I1339" s="8">
        <v>24.5</v>
      </c>
      <c r="J1339" s="7" t="s">
        <v>214</v>
      </c>
      <c r="K1339" s="8">
        <v>145.65644836425781</v>
      </c>
      <c r="L1339" s="8">
        <v>1.4701999425888062</v>
      </c>
      <c r="M1339" s="7" t="s">
        <v>349</v>
      </c>
      <c r="N1339" s="7" t="s">
        <v>214</v>
      </c>
      <c r="O1339" s="7" t="s">
        <v>358</v>
      </c>
      <c r="P1339" s="7" t="s">
        <v>410</v>
      </c>
      <c r="Q1339" s="7" t="s">
        <v>2340</v>
      </c>
      <c r="R1339" s="7" t="s">
        <v>242</v>
      </c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>
        <v>0.77119283447038212</v>
      </c>
      <c r="AT1339" s="8">
        <v>2.2966193596812832</v>
      </c>
      <c r="AU1339" s="8">
        <v>0.17142802580860364</v>
      </c>
      <c r="AV1339" s="8">
        <v>1.7959728829995807</v>
      </c>
      <c r="AW1339" s="8">
        <v>1.4885621045299247</v>
      </c>
      <c r="AX1339" s="8">
        <v>1.889239438953237</v>
      </c>
      <c r="AY1339" s="8">
        <v>0.88919316995230302</v>
      </c>
      <c r="AZ1339" s="8">
        <v>1.4235931723154984</v>
      </c>
      <c r="BA1339" s="8">
        <v>-0.4409397990927082</v>
      </c>
      <c r="BB1339" s="8">
        <v>0.25642604255470164</v>
      </c>
      <c r="BC1339" s="8">
        <v>0.1483132654178973</v>
      </c>
      <c r="BD1339" s="8">
        <v>0.75928403154779134</v>
      </c>
      <c r="BE1339" s="8">
        <v>0.50462493351440041</v>
      </c>
      <c r="BF1339" s="8">
        <v>1.4035224880086821</v>
      </c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7" t="s">
        <v>352</v>
      </c>
      <c r="BU1339" s="7" t="s">
        <v>353</v>
      </c>
      <c r="BV1339" s="7">
        <v>7.1666665077209473</v>
      </c>
      <c r="BW1339" s="7" t="s">
        <v>354</v>
      </c>
      <c r="BX1339" s="9">
        <v>0</v>
      </c>
      <c r="BY1339" s="7" t="s">
        <v>214</v>
      </c>
      <c r="BZ1339" s="7" t="s">
        <v>214</v>
      </c>
      <c r="CA1339" s="25">
        <v>0</v>
      </c>
      <c r="CB1339" s="25">
        <v>0</v>
      </c>
      <c r="CC1339" s="25">
        <v>0</v>
      </c>
    </row>
    <row r="1340" spans="1:81" x14ac:dyDescent="0.25">
      <c r="A1340" s="7">
        <v>513</v>
      </c>
      <c r="B1340" s="7">
        <v>44657</v>
      </c>
      <c r="C1340" s="7" t="s">
        <v>2341</v>
      </c>
      <c r="D1340" s="7" t="s">
        <v>2342</v>
      </c>
      <c r="E1340" s="7" t="s">
        <v>2342</v>
      </c>
      <c r="F1340" s="7" t="s">
        <v>237</v>
      </c>
      <c r="H1340" s="7" t="s">
        <v>224</v>
      </c>
      <c r="I1340" s="8">
        <v>24.5</v>
      </c>
      <c r="J1340" s="7" t="s">
        <v>214</v>
      </c>
      <c r="K1340" s="8">
        <v>130.04820251464844</v>
      </c>
      <c r="L1340" s="8">
        <v>4.7526450157165527</v>
      </c>
      <c r="M1340" s="7" t="s">
        <v>215</v>
      </c>
      <c r="N1340" s="7" t="s">
        <v>214</v>
      </c>
      <c r="O1340" s="7" t="s">
        <v>256</v>
      </c>
      <c r="P1340" s="7" t="s">
        <v>217</v>
      </c>
      <c r="Q1340" s="7" t="s">
        <v>19178</v>
      </c>
      <c r="R1340" s="7" t="s">
        <v>219</v>
      </c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>
        <v>0.82365031800212118</v>
      </c>
      <c r="AT1340" s="8">
        <v>2.434036663397003</v>
      </c>
      <c r="AU1340" s="8">
        <v>1.689375591461983</v>
      </c>
      <c r="AV1340" s="8">
        <v>1.7489152665442305</v>
      </c>
      <c r="AW1340" s="8">
        <v>0.53316752334245043</v>
      </c>
      <c r="AX1340" s="8">
        <v>0.9882484715891765</v>
      </c>
      <c r="AY1340" s="8">
        <v>-0.17145019182557225</v>
      </c>
      <c r="AZ1340" s="8">
        <v>-0.2272790789618766</v>
      </c>
      <c r="BA1340" s="8">
        <v>1.3341789663904118</v>
      </c>
      <c r="BB1340" s="8">
        <v>0.82412473452616009</v>
      </c>
      <c r="BC1340" s="8">
        <v>1.3341789663904118</v>
      </c>
      <c r="BD1340" s="8">
        <v>0.82412473452616009</v>
      </c>
      <c r="BE1340" s="8">
        <v>0.92385019562696769</v>
      </c>
      <c r="BF1340" s="8">
        <v>1.098695131936809</v>
      </c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7" t="s">
        <v>352</v>
      </c>
      <c r="BU1340" s="7" t="s">
        <v>353</v>
      </c>
      <c r="BV1340" s="7">
        <v>11</v>
      </c>
      <c r="BW1340" s="7" t="s">
        <v>255</v>
      </c>
      <c r="BX1340" s="9">
        <v>0</v>
      </c>
      <c r="BY1340" s="7" t="s">
        <v>214</v>
      </c>
      <c r="BZ1340" s="7" t="s">
        <v>214</v>
      </c>
      <c r="CA1340" s="25">
        <v>0</v>
      </c>
      <c r="CB1340" s="25">
        <v>0</v>
      </c>
      <c r="CC1340" s="25">
        <v>0</v>
      </c>
    </row>
    <row r="1341" spans="1:81" x14ac:dyDescent="0.25">
      <c r="A1341" s="7">
        <v>513</v>
      </c>
      <c r="B1341" s="7">
        <v>44657</v>
      </c>
      <c r="C1341" s="7" t="s">
        <v>2343</v>
      </c>
      <c r="D1341" s="7" t="s">
        <v>2343</v>
      </c>
      <c r="E1341" s="7" t="s">
        <v>2343</v>
      </c>
      <c r="F1341" s="7" t="s">
        <v>373</v>
      </c>
      <c r="G1341" s="7">
        <v>2</v>
      </c>
      <c r="H1341" s="7" t="s">
        <v>500</v>
      </c>
      <c r="I1341" s="8">
        <v>5.5</v>
      </c>
      <c r="J1341" s="7" t="s">
        <v>214</v>
      </c>
      <c r="K1341" s="8">
        <v>78.860298156738281</v>
      </c>
      <c r="L1341" s="8">
        <v>5.4129881858825684</v>
      </c>
      <c r="M1341" s="7" t="s">
        <v>972</v>
      </c>
      <c r="N1341" s="7" t="s">
        <v>231</v>
      </c>
      <c r="O1341" s="7" t="s">
        <v>1038</v>
      </c>
      <c r="P1341" s="7" t="s">
        <v>375</v>
      </c>
      <c r="Q1341" s="7" t="s">
        <v>2344</v>
      </c>
      <c r="R1341" s="7" t="s">
        <v>242</v>
      </c>
      <c r="T1341" s="8">
        <v>0.54141634702682495</v>
      </c>
      <c r="U1341" s="8">
        <v>0.66275680065155029</v>
      </c>
      <c r="V1341" s="8">
        <v>0.52449876070022583</v>
      </c>
      <c r="W1341" s="8">
        <v>0.54180383682250977</v>
      </c>
      <c r="X1341" s="8">
        <v>3.8611374795436859E-2</v>
      </c>
      <c r="Y1341" s="8">
        <v>0.4684370756149292</v>
      </c>
      <c r="Z1341" s="8">
        <v>0.44995838403701782</v>
      </c>
      <c r="AA1341" s="8">
        <v>0.83703804016113281</v>
      </c>
      <c r="AB1341" s="8">
        <v>0.82088136672973633</v>
      </c>
      <c r="AC1341" s="8">
        <v>0.82680267095565796</v>
      </c>
      <c r="AD1341" s="8">
        <v>0.83604419231414795</v>
      </c>
      <c r="AE1341" s="8">
        <v>0.50517946481704712</v>
      </c>
      <c r="AF1341" s="8">
        <v>0.73264849185943604</v>
      </c>
      <c r="AG1341" s="8">
        <v>0.77538800239562988</v>
      </c>
      <c r="AH1341" s="8">
        <v>1.511052343994379E-2</v>
      </c>
      <c r="AI1341" s="8">
        <v>9.7746007144451141E-2</v>
      </c>
      <c r="AJ1341" s="8">
        <v>0.18170225620269775</v>
      </c>
      <c r="AK1341" s="8">
        <v>0.12444274872541428</v>
      </c>
      <c r="AL1341" s="8">
        <v>7.1416236460208893E-2</v>
      </c>
      <c r="AM1341" s="8">
        <v>3.5293351393193007E-3</v>
      </c>
      <c r="AN1341" s="8">
        <v>7.6580800116062164E-2</v>
      </c>
      <c r="AO1341" s="8">
        <v>3.5076171159744263E-2</v>
      </c>
      <c r="AP1341" s="8">
        <v>-9.3973547336645424E-5</v>
      </c>
      <c r="AQ1341" s="8"/>
      <c r="AR1341" s="8"/>
      <c r="AS1341" s="8">
        <v>1.9564266011631659</v>
      </c>
      <c r="AT1341" s="8">
        <v>1.36682745216682</v>
      </c>
      <c r="AU1341" s="8">
        <v>1.6263819882555952</v>
      </c>
      <c r="AV1341" s="8">
        <v>1.2268595850248345</v>
      </c>
      <c r="AW1341" s="8">
        <v>1.2054509884326752</v>
      </c>
      <c r="AX1341" s="8">
        <v>0.60525071972266464</v>
      </c>
      <c r="AY1341" s="8">
        <v>-0.18156172907397591</v>
      </c>
      <c r="AZ1341" s="8">
        <v>-0.35398727884751058</v>
      </c>
      <c r="BA1341" s="8">
        <v>1.2054509884326752</v>
      </c>
      <c r="BB1341" s="8">
        <v>0.60525071972266464</v>
      </c>
      <c r="BC1341" s="8">
        <v>-0.18156172907397591</v>
      </c>
      <c r="BD1341" s="8">
        <v>-0.35398727884751058</v>
      </c>
      <c r="BE1341" s="8">
        <v>0.93843118468935993</v>
      </c>
      <c r="BF1341" s="8">
        <v>0.51603565315699373</v>
      </c>
      <c r="BG1341" s="8">
        <v>31.541028560533551</v>
      </c>
      <c r="BH1341" s="8">
        <v>27.924140337302088</v>
      </c>
      <c r="BI1341" s="8">
        <v>35.12883766551461</v>
      </c>
      <c r="BJ1341" s="8">
        <v>5.8601007636846063</v>
      </c>
      <c r="BK1341" s="8">
        <v>35.12883766551461</v>
      </c>
      <c r="BL1341" s="8">
        <v>5.8601007636846063</v>
      </c>
      <c r="BM1341" s="8">
        <v>23.573840959372347</v>
      </c>
      <c r="BN1341" s="8">
        <v>53.986948992199544</v>
      </c>
      <c r="BO1341" s="8">
        <v>56.839237829035831</v>
      </c>
      <c r="BP1341" s="8">
        <v>51.157592034716878</v>
      </c>
      <c r="BQ1341" s="8">
        <v>74.239005222211304</v>
      </c>
      <c r="BR1341" s="8">
        <v>51.157592034716878</v>
      </c>
      <c r="BS1341" s="8">
        <v>74.239005222211304</v>
      </c>
      <c r="BT1341" s="7" t="s">
        <v>243</v>
      </c>
      <c r="BU1341" s="7" t="s">
        <v>244</v>
      </c>
      <c r="BV1341" s="7">
        <v>5.5</v>
      </c>
      <c r="BW1341" s="7" t="s">
        <v>500</v>
      </c>
      <c r="BX1341" s="9">
        <v>1</v>
      </c>
      <c r="BY1341" s="7" t="s">
        <v>231</v>
      </c>
      <c r="BZ1341" s="7" t="s">
        <v>214</v>
      </c>
      <c r="CA1341" s="25">
        <v>0</v>
      </c>
      <c r="CB1341" s="25">
        <v>0</v>
      </c>
      <c r="CC1341" s="25">
        <v>0</v>
      </c>
    </row>
    <row r="1342" spans="1:81" x14ac:dyDescent="0.25">
      <c r="A1342" s="7">
        <v>513</v>
      </c>
      <c r="B1342" s="7">
        <v>44657</v>
      </c>
      <c r="C1342" s="7" t="s">
        <v>2345</v>
      </c>
      <c r="D1342" s="7" t="s">
        <v>2345</v>
      </c>
      <c r="E1342" s="7" t="s">
        <v>2346</v>
      </c>
      <c r="F1342" s="7" t="s">
        <v>331</v>
      </c>
      <c r="H1342" s="7" t="s">
        <v>224</v>
      </c>
      <c r="I1342" s="8">
        <v>24.5</v>
      </c>
      <c r="J1342" s="7" t="s">
        <v>214</v>
      </c>
      <c r="K1342" s="8">
        <v>1120.5452880859375</v>
      </c>
      <c r="L1342" s="8">
        <v>4.1833000183105469</v>
      </c>
      <c r="M1342" s="7" t="s">
        <v>2347</v>
      </c>
      <c r="N1342" s="7" t="s">
        <v>214</v>
      </c>
      <c r="O1342" s="7" t="s">
        <v>367</v>
      </c>
      <c r="P1342" s="7" t="s">
        <v>481</v>
      </c>
      <c r="Q1342" s="7" t="s">
        <v>2348</v>
      </c>
      <c r="R1342" s="7" t="s">
        <v>242</v>
      </c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>
        <v>1.7209600039027422</v>
      </c>
      <c r="AT1342" s="8">
        <v>2.7350808891091276</v>
      </c>
      <c r="AU1342" s="8">
        <v>-2.2834442087150006</v>
      </c>
      <c r="AV1342" s="8">
        <v>-2.1666527921965533</v>
      </c>
      <c r="AW1342" s="8">
        <v>1.8812134885131602</v>
      </c>
      <c r="AX1342" s="8">
        <v>2.205664321482117</v>
      </c>
      <c r="AY1342" s="8">
        <v>-1.100371699392146</v>
      </c>
      <c r="AZ1342" s="8">
        <v>-0.47284778620109841</v>
      </c>
      <c r="BA1342" s="8">
        <v>1.8812134885131602</v>
      </c>
      <c r="BB1342" s="8">
        <v>2.205664321482117</v>
      </c>
      <c r="BC1342" s="8">
        <v>-1.100371699392146</v>
      </c>
      <c r="BD1342" s="8">
        <v>-0.47284778620109841</v>
      </c>
      <c r="BE1342" s="8">
        <v>0.16653322890496161</v>
      </c>
      <c r="BF1342" s="8">
        <v>0.67234352791243523</v>
      </c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7" t="s">
        <v>214</v>
      </c>
      <c r="BU1342" s="7" t="s">
        <v>214</v>
      </c>
      <c r="BV1342" s="7">
        <v>17.5</v>
      </c>
      <c r="BW1342" s="7" t="s">
        <v>312</v>
      </c>
      <c r="BX1342" s="9"/>
      <c r="BY1342" s="7" t="s">
        <v>214</v>
      </c>
      <c r="CA1342" s="25">
        <v>0</v>
      </c>
      <c r="CB1342" s="25">
        <v>0</v>
      </c>
      <c r="CC1342" s="25">
        <v>0</v>
      </c>
    </row>
    <row r="1343" spans="1:81" x14ac:dyDescent="0.25">
      <c r="A1343" s="7">
        <v>513</v>
      </c>
      <c r="B1343" s="7">
        <v>44657</v>
      </c>
      <c r="C1343" s="7" t="s">
        <v>2349</v>
      </c>
      <c r="D1343" s="7" t="s">
        <v>2350</v>
      </c>
      <c r="E1343" s="7" t="s">
        <v>2350</v>
      </c>
      <c r="F1343" s="7" t="s">
        <v>223</v>
      </c>
      <c r="H1343" s="7" t="s">
        <v>500</v>
      </c>
      <c r="I1343" s="8">
        <v>5.5</v>
      </c>
      <c r="J1343" s="7" t="s">
        <v>214</v>
      </c>
      <c r="K1343" s="8">
        <v>55.623470306396484</v>
      </c>
      <c r="L1343" s="8">
        <v>5.1459808349609375</v>
      </c>
      <c r="M1343" s="7" t="s">
        <v>215</v>
      </c>
      <c r="N1343" s="7" t="s">
        <v>295</v>
      </c>
      <c r="O1343" s="7" t="s">
        <v>1038</v>
      </c>
      <c r="P1343" s="7" t="s">
        <v>217</v>
      </c>
      <c r="Q1343" s="7" t="s">
        <v>2351</v>
      </c>
      <c r="R1343" s="7" t="s">
        <v>219</v>
      </c>
      <c r="T1343" s="8">
        <v>0.76555097103118896</v>
      </c>
      <c r="U1343" s="8">
        <v>0.80146187543869019</v>
      </c>
      <c r="V1343" s="8">
        <v>0.79026460647583008</v>
      </c>
      <c r="W1343" s="8">
        <v>0.5434381365776062</v>
      </c>
      <c r="X1343" s="8">
        <v>0.47989684343338013</v>
      </c>
      <c r="Y1343" s="8">
        <v>0.7857367992401123</v>
      </c>
      <c r="Z1343" s="8">
        <v>0.64596360921859741</v>
      </c>
      <c r="AA1343" s="8">
        <v>0.92823821306228638</v>
      </c>
      <c r="AB1343" s="8">
        <v>0.92323678731918335</v>
      </c>
      <c r="AC1343" s="8">
        <v>0.96444743871688843</v>
      </c>
      <c r="AD1343" s="8">
        <v>0.80626094341278076</v>
      </c>
      <c r="AE1343" s="8">
        <v>0.70958715677261353</v>
      </c>
      <c r="AF1343" s="8">
        <v>0.92661106586456299</v>
      </c>
      <c r="AG1343" s="8">
        <v>0.85541999340057373</v>
      </c>
      <c r="AH1343" s="8">
        <v>1.9657459110021591E-2</v>
      </c>
      <c r="AI1343" s="8">
        <v>0.17979997396469116</v>
      </c>
      <c r="AJ1343" s="8">
        <v>0.28584915399551392</v>
      </c>
      <c r="AK1343" s="8">
        <v>0.24391894042491913</v>
      </c>
      <c r="AL1343" s="8">
        <v>9.3186467885971069E-2</v>
      </c>
      <c r="AM1343" s="8">
        <v>5.7065468281507492E-2</v>
      </c>
      <c r="AN1343" s="8">
        <v>0.16710659861564636</v>
      </c>
      <c r="AO1343" s="8">
        <v>6.5508216619491577E-2</v>
      </c>
      <c r="AP1343" s="8">
        <v>0.30397701263427734</v>
      </c>
      <c r="AQ1343" s="8"/>
      <c r="AR1343" s="8"/>
      <c r="AS1343" s="8">
        <v>-1.7885169116773327</v>
      </c>
      <c r="AT1343" s="8">
        <v>-2.0437151711189063</v>
      </c>
      <c r="AU1343" s="8">
        <v>-2.0755270230762202</v>
      </c>
      <c r="AV1343" s="8">
        <v>-2.0428798267354393</v>
      </c>
      <c r="AW1343" s="8">
        <v>0.15455916857436869</v>
      </c>
      <c r="AX1343" s="8">
        <v>-0.62976807616121211</v>
      </c>
      <c r="AY1343" s="8">
        <v>0.15557742406773997</v>
      </c>
      <c r="AZ1343" s="8">
        <v>-0.20750327919660772</v>
      </c>
      <c r="BA1343" s="8">
        <v>-6.8261496772474214E-2</v>
      </c>
      <c r="BB1343" s="8">
        <v>-0.89653868451977869</v>
      </c>
      <c r="BC1343" s="8">
        <v>8.9955401870951857E-2</v>
      </c>
      <c r="BD1343" s="8">
        <v>0.56361572964612783</v>
      </c>
      <c r="BE1343" s="8">
        <v>-0.58870223950216116</v>
      </c>
      <c r="BF1343" s="8">
        <v>-0.87613155134763609</v>
      </c>
      <c r="BG1343" s="8">
        <v>2.9421416987870801</v>
      </c>
      <c r="BH1343" s="8">
        <v>-8.8987495711971611</v>
      </c>
      <c r="BI1343" s="8">
        <v>14.475182138019477</v>
      </c>
      <c r="BJ1343" s="8">
        <v>-22.069509057783126</v>
      </c>
      <c r="BK1343" s="8">
        <v>6.2325990137755598</v>
      </c>
      <c r="BL1343" s="8">
        <v>-39.533307192873771</v>
      </c>
      <c r="BM1343" s="8">
        <v>-7.8086071618786574</v>
      </c>
      <c r="BN1343" s="8">
        <v>53.986948992199544</v>
      </c>
      <c r="BO1343" s="8">
        <v>60.573263631771923</v>
      </c>
      <c r="BP1343" s="8">
        <v>47.571871668058414</v>
      </c>
      <c r="BQ1343" s="8">
        <v>67.899297123919965</v>
      </c>
      <c r="BR1343" s="8">
        <v>52.156682444652276</v>
      </c>
      <c r="BS1343" s="8">
        <v>77.613267693961134</v>
      </c>
      <c r="BT1343" s="7" t="s">
        <v>520</v>
      </c>
      <c r="BU1343" s="7" t="s">
        <v>521</v>
      </c>
      <c r="BV1343" s="7">
        <v>5.5</v>
      </c>
      <c r="BW1343" s="7" t="s">
        <v>500</v>
      </c>
      <c r="BX1343" s="9">
        <v>2.3499999046325684</v>
      </c>
      <c r="BY1343" s="7" t="s">
        <v>295</v>
      </c>
      <c r="BZ1343" s="7" t="s">
        <v>214</v>
      </c>
      <c r="CA1343" s="25">
        <v>0</v>
      </c>
      <c r="CB1343" s="25">
        <v>0</v>
      </c>
      <c r="CC1343" s="25">
        <v>0</v>
      </c>
    </row>
    <row r="1344" spans="1:81" x14ac:dyDescent="0.25">
      <c r="A1344" s="7">
        <v>513</v>
      </c>
      <c r="B1344" s="7">
        <v>44657</v>
      </c>
      <c r="C1344" s="7" t="s">
        <v>2352</v>
      </c>
      <c r="D1344" s="7" t="s">
        <v>2352</v>
      </c>
      <c r="E1344" s="7" t="s">
        <v>2352</v>
      </c>
      <c r="F1344" s="7" t="s">
        <v>266</v>
      </c>
      <c r="G1344" s="7">
        <v>2</v>
      </c>
      <c r="H1344" s="7" t="s">
        <v>255</v>
      </c>
      <c r="I1344" s="8">
        <v>11.5</v>
      </c>
      <c r="J1344" s="7" t="s">
        <v>281</v>
      </c>
      <c r="K1344" s="8">
        <v>203.41659545898438</v>
      </c>
      <c r="L1344" s="8">
        <v>4.971714973449707</v>
      </c>
      <c r="M1344" s="7" t="s">
        <v>239</v>
      </c>
      <c r="N1344" s="7" t="s">
        <v>231</v>
      </c>
      <c r="O1344" s="7" t="s">
        <v>214</v>
      </c>
      <c r="P1344" s="7" t="s">
        <v>269</v>
      </c>
      <c r="Q1344" s="7" t="s">
        <v>2353</v>
      </c>
      <c r="R1344" s="7" t="s">
        <v>242</v>
      </c>
      <c r="T1344" s="8">
        <v>0.85904556512832642</v>
      </c>
      <c r="U1344" s="8">
        <v>0.89341384172439575</v>
      </c>
      <c r="V1344" s="8">
        <v>0.85611766576766968</v>
      </c>
      <c r="W1344" s="8">
        <v>0.75992518663406372</v>
      </c>
      <c r="X1344" s="8">
        <v>0.33896762132644653</v>
      </c>
      <c r="Y1344" s="8">
        <v>0.81338447332382202</v>
      </c>
      <c r="Z1344" s="8">
        <v>0.72101891040802002</v>
      </c>
      <c r="AA1344" s="8">
        <v>0.96293932199478149</v>
      </c>
      <c r="AB1344" s="8">
        <v>0.97282600402832031</v>
      </c>
      <c r="AC1344" s="8">
        <v>0.95594125986099243</v>
      </c>
      <c r="AD1344" s="8">
        <v>0.76729816198348999</v>
      </c>
      <c r="AE1344" s="8">
        <v>0.71758753061294556</v>
      </c>
      <c r="AF1344" s="8">
        <v>0.9543311595916748</v>
      </c>
      <c r="AG1344" s="8">
        <v>0.85596650838851929</v>
      </c>
      <c r="AH1344" s="8">
        <v>6.9318287074565887E-2</v>
      </c>
      <c r="AI1344" s="8">
        <v>0.71146279573440552</v>
      </c>
      <c r="AJ1344" s="8">
        <v>1.1236398220062256</v>
      </c>
      <c r="AK1344" s="8">
        <v>0.93180900812149048</v>
      </c>
      <c r="AL1344" s="8">
        <v>0.4595089852809906</v>
      </c>
      <c r="AM1344" s="8">
        <v>0.14213603734970093</v>
      </c>
      <c r="AN1344" s="8">
        <v>0.6100042462348938</v>
      </c>
      <c r="AO1344" s="8">
        <v>0.25784265995025635</v>
      </c>
      <c r="AP1344" s="8">
        <v>0.12960121035575867</v>
      </c>
      <c r="AQ1344" s="8"/>
      <c r="AR1344" s="8"/>
      <c r="AS1344" s="8">
        <v>0.23350910602876152</v>
      </c>
      <c r="AT1344" s="8">
        <v>-0.90522050616873584</v>
      </c>
      <c r="AU1344" s="8">
        <v>0.86109977357053669</v>
      </c>
      <c r="AV1344" s="8">
        <v>-0.119398012137925</v>
      </c>
      <c r="AW1344" s="8">
        <v>0.43468811232617455</v>
      </c>
      <c r="AX1344" s="8">
        <v>-0.87328779389762412</v>
      </c>
      <c r="AY1344" s="8">
        <v>0.89762737735135312</v>
      </c>
      <c r="AZ1344" s="8">
        <v>-7.887180423894502E-2</v>
      </c>
      <c r="BA1344" s="8">
        <v>0.2268108680205666</v>
      </c>
      <c r="BB1344" s="8">
        <v>-1.3530804796531668</v>
      </c>
      <c r="BC1344" s="8">
        <v>0.97491525639479348</v>
      </c>
      <c r="BD1344" s="8">
        <v>0.30693280733469708</v>
      </c>
      <c r="BE1344" s="8">
        <v>0.60477508228203103</v>
      </c>
      <c r="BF1344" s="8">
        <v>-0.5038209647936166</v>
      </c>
      <c r="BG1344" s="8">
        <v>11.234312365332658</v>
      </c>
      <c r="BH1344" s="8">
        <v>18.74165814775364</v>
      </c>
      <c r="BI1344" s="8">
        <v>-3.0785184252156399</v>
      </c>
      <c r="BJ1344" s="8">
        <v>-0.34509437204549287</v>
      </c>
      <c r="BK1344" s="8">
        <v>3.9122704446275143</v>
      </c>
      <c r="BL1344" s="8">
        <v>-3.2278855249217351</v>
      </c>
      <c r="BM1344" s="8">
        <v>4.5394571059218238</v>
      </c>
      <c r="BN1344" s="8">
        <v>180.56413972219698</v>
      </c>
      <c r="BO1344" s="8">
        <v>165.29295252226257</v>
      </c>
      <c r="BP1344" s="8">
        <v>209.67881283013557</v>
      </c>
      <c r="BQ1344" s="8">
        <v>204.11857468171988</v>
      </c>
      <c r="BR1344" s="8">
        <v>195.45838811537502</v>
      </c>
      <c r="BS1344" s="8">
        <v>209.98265029909354</v>
      </c>
      <c r="BT1344" s="7" t="s">
        <v>259</v>
      </c>
      <c r="BU1344" s="7" t="s">
        <v>260</v>
      </c>
      <c r="BV1344" s="7">
        <v>12.5</v>
      </c>
      <c r="BW1344" s="7" t="s">
        <v>245</v>
      </c>
      <c r="BX1344" s="9">
        <v>1.7000000476837158</v>
      </c>
      <c r="BY1344" s="7" t="s">
        <v>231</v>
      </c>
      <c r="BZ1344" s="7" t="s">
        <v>214</v>
      </c>
      <c r="CA1344" s="25">
        <v>0</v>
      </c>
      <c r="CB1344" s="25">
        <v>0</v>
      </c>
      <c r="CC1344" s="25">
        <v>0</v>
      </c>
    </row>
    <row r="1345" spans="1:81" x14ac:dyDescent="0.25">
      <c r="A1345" s="7">
        <v>513</v>
      </c>
      <c r="B1345" s="7">
        <v>44657</v>
      </c>
      <c r="C1345" s="7" t="s">
        <v>2354</v>
      </c>
      <c r="D1345" s="7" t="s">
        <v>2355</v>
      </c>
      <c r="E1345" s="7" t="s">
        <v>2355</v>
      </c>
      <c r="F1345" s="7" t="s">
        <v>212</v>
      </c>
      <c r="H1345" s="7" t="s">
        <v>287</v>
      </c>
      <c r="I1345" s="8">
        <v>14.5</v>
      </c>
      <c r="J1345" s="7" t="s">
        <v>214</v>
      </c>
      <c r="K1345" s="8">
        <v>221.84500122070313</v>
      </c>
      <c r="L1345" s="8">
        <v>2.201200008392334</v>
      </c>
      <c r="M1345" s="7" t="s">
        <v>1652</v>
      </c>
      <c r="N1345" s="7" t="s">
        <v>231</v>
      </c>
      <c r="O1345" s="7" t="s">
        <v>290</v>
      </c>
      <c r="P1345" s="7" t="s">
        <v>249</v>
      </c>
      <c r="Q1345" s="7" t="s">
        <v>2356</v>
      </c>
      <c r="R1345" s="7" t="s">
        <v>286</v>
      </c>
      <c r="T1345" s="8">
        <v>0.66653025150299072</v>
      </c>
      <c r="U1345" s="8">
        <v>0.72912317514419556</v>
      </c>
      <c r="V1345" s="8">
        <v>0.62956756353378296</v>
      </c>
      <c r="W1345" s="8">
        <v>0.48896008729934692</v>
      </c>
      <c r="X1345" s="8">
        <v>0.21718765795230865</v>
      </c>
      <c r="Y1345" s="8">
        <v>0.57826322317123413</v>
      </c>
      <c r="Z1345" s="8">
        <v>0.4314296543598175</v>
      </c>
      <c r="AA1345" s="8">
        <v>0.7467154860496521</v>
      </c>
      <c r="AB1345" s="8">
        <v>0.69815617799758911</v>
      </c>
      <c r="AC1345" s="8">
        <v>0.75427359342575073</v>
      </c>
      <c r="AD1345" s="8">
        <v>0.47138532996177673</v>
      </c>
      <c r="AE1345" s="8">
        <v>0.51662927865982056</v>
      </c>
      <c r="AF1345" s="8">
        <v>0.70321917533874512</v>
      </c>
      <c r="AG1345" s="8">
        <v>0.59186649322509766</v>
      </c>
      <c r="AH1345" s="8">
        <v>4.9507781863212585E-2</v>
      </c>
      <c r="AI1345" s="8">
        <v>0.39425885677337646</v>
      </c>
      <c r="AJ1345" s="8">
        <v>0.65493923425674438</v>
      </c>
      <c r="AK1345" s="8">
        <v>0.48939710855484009</v>
      </c>
      <c r="AL1345" s="8">
        <v>0.21116514503955841</v>
      </c>
      <c r="AM1345" s="8">
        <v>6.5043918788433075E-2</v>
      </c>
      <c r="AN1345" s="8">
        <v>0.30973348021507263</v>
      </c>
      <c r="AO1345" s="8">
        <v>0.11019040644168854</v>
      </c>
      <c r="AP1345" s="8">
        <v>-1.0749775171279907</v>
      </c>
      <c r="AQ1345" s="8"/>
      <c r="AR1345" s="8"/>
      <c r="AS1345" s="8">
        <v>-2.429031817311837</v>
      </c>
      <c r="AT1345" s="8">
        <v>-1.7436673045355533</v>
      </c>
      <c r="AU1345" s="8">
        <v>-2.5687508042110316</v>
      </c>
      <c r="AV1345" s="8">
        <v>-1.871226047991835</v>
      </c>
      <c r="AW1345" s="8">
        <v>-1.9343237913973403</v>
      </c>
      <c r="AX1345" s="8">
        <v>-1.1586047109305144</v>
      </c>
      <c r="AY1345" s="8">
        <v>-2.1764069029003039</v>
      </c>
      <c r="AZ1345" s="8">
        <v>-1.4447862068548281</v>
      </c>
      <c r="BA1345" s="8">
        <v>-3.3916430812701646</v>
      </c>
      <c r="BB1345" s="8">
        <v>-3.3014016597272335</v>
      </c>
      <c r="BC1345" s="8">
        <v>-3.3916430812701646</v>
      </c>
      <c r="BD1345" s="8">
        <v>-3.3014016597272335</v>
      </c>
      <c r="BE1345" s="8">
        <v>-2.6486332463934734</v>
      </c>
      <c r="BF1345" s="8">
        <v>-2.1368479316278663</v>
      </c>
      <c r="BG1345" s="7">
        <v>-48.851499857812122</v>
      </c>
      <c r="BH1345" s="7">
        <v>-26.420036274976727</v>
      </c>
      <c r="BI1345" s="7">
        <v>-50</v>
      </c>
      <c r="BJ1345" s="7">
        <v>-50</v>
      </c>
      <c r="BK1345" s="7">
        <v>-50</v>
      </c>
      <c r="BL1345" s="7">
        <v>-50</v>
      </c>
      <c r="BM1345" s="7">
        <v>-45.878589355464811</v>
      </c>
      <c r="BN1345" s="7">
        <v>330.21961167659822</v>
      </c>
      <c r="BO1345" s="7">
        <v>280.45653101743545</v>
      </c>
      <c r="BP1345" s="7">
        <v>421.67071051323791</v>
      </c>
      <c r="BQ1345" s="7">
        <v>425.21305599147388</v>
      </c>
      <c r="BR1345" s="7">
        <v>366.65012644137386</v>
      </c>
      <c r="BS1345" s="7">
        <v>366.65012644137386</v>
      </c>
      <c r="BT1345" s="7" t="s">
        <v>220</v>
      </c>
      <c r="BU1345" s="7" t="s">
        <v>221</v>
      </c>
      <c r="BV1345" s="7">
        <v>14</v>
      </c>
      <c r="BW1345" s="7" t="s">
        <v>287</v>
      </c>
      <c r="BX1345" s="9">
        <v>2.6500000953674316</v>
      </c>
      <c r="BY1345" s="7" t="s">
        <v>231</v>
      </c>
      <c r="BZ1345" s="7" t="s">
        <v>214</v>
      </c>
      <c r="CA1345" s="25">
        <v>0</v>
      </c>
      <c r="CB1345" s="25">
        <v>0</v>
      </c>
      <c r="CC1345" s="25">
        <v>0</v>
      </c>
    </row>
    <row r="1346" spans="1:81" x14ac:dyDescent="0.25">
      <c r="A1346" s="7">
        <v>513</v>
      </c>
      <c r="B1346" s="7">
        <v>44657</v>
      </c>
      <c r="C1346" s="7" t="s">
        <v>2357</v>
      </c>
      <c r="D1346" s="7" t="s">
        <v>2358</v>
      </c>
      <c r="E1346" s="7" t="s">
        <v>2358</v>
      </c>
      <c r="F1346" s="7" t="s">
        <v>373</v>
      </c>
      <c r="G1346" s="7">
        <v>2</v>
      </c>
      <c r="H1346" s="7" t="s">
        <v>245</v>
      </c>
      <c r="I1346" s="8">
        <v>12.5</v>
      </c>
      <c r="J1346" s="7" t="s">
        <v>281</v>
      </c>
      <c r="K1346" s="8">
        <v>126.79815673828125</v>
      </c>
      <c r="L1346" s="8">
        <v>4.2341446876525879</v>
      </c>
      <c r="M1346" s="7" t="s">
        <v>267</v>
      </c>
      <c r="N1346" s="7" t="s">
        <v>231</v>
      </c>
      <c r="O1346" s="7" t="s">
        <v>214</v>
      </c>
      <c r="P1346" s="7" t="s">
        <v>527</v>
      </c>
      <c r="Q1346" s="7" t="s">
        <v>2359</v>
      </c>
      <c r="R1346" s="7" t="s">
        <v>242</v>
      </c>
      <c r="T1346" s="8">
        <v>0.85835665464401245</v>
      </c>
      <c r="U1346" s="8">
        <v>0.87124007940292358</v>
      </c>
      <c r="V1346" s="8">
        <v>0.85673081874847412</v>
      </c>
      <c r="W1346" s="8">
        <v>0.69410556554794312</v>
      </c>
      <c r="X1346" s="8">
        <v>0.45838430523872375</v>
      </c>
      <c r="Y1346" s="8">
        <v>0.84599721431732178</v>
      </c>
      <c r="Z1346" s="8">
        <v>0.74368315935134888</v>
      </c>
      <c r="AA1346" s="8">
        <v>0.90347433090209961</v>
      </c>
      <c r="AB1346" s="8">
        <v>0.9239305853843689</v>
      </c>
      <c r="AC1346" s="8">
        <v>0.96245068311691284</v>
      </c>
      <c r="AD1346" s="8">
        <v>0.61429119110107422</v>
      </c>
      <c r="AE1346" s="8">
        <v>0.67717921733856201</v>
      </c>
      <c r="AF1346" s="8">
        <v>0.93794161081314087</v>
      </c>
      <c r="AG1346" s="8">
        <v>0.83629190921783447</v>
      </c>
      <c r="AH1346" s="8">
        <v>4.2187262326478958E-2</v>
      </c>
      <c r="AI1346" s="8">
        <v>0.43265056610107422</v>
      </c>
      <c r="AJ1346" s="8">
        <v>0.66687709093093872</v>
      </c>
      <c r="AK1346" s="8">
        <v>0.56750714778900146</v>
      </c>
      <c r="AL1346" s="8">
        <v>0.25543606281280518</v>
      </c>
      <c r="AM1346" s="8">
        <v>0.11697934567928314</v>
      </c>
      <c r="AN1346" s="8">
        <v>0.38613522052764893</v>
      </c>
      <c r="AO1346" s="8">
        <v>0.16185629367828369</v>
      </c>
      <c r="AP1346" s="8">
        <v>-0.71624082326889038</v>
      </c>
      <c r="AQ1346" s="8"/>
      <c r="AR1346" s="8"/>
      <c r="AS1346" s="8">
        <v>-3.147180258218564</v>
      </c>
      <c r="AT1346" s="8">
        <v>-2.4034885255735112</v>
      </c>
      <c r="AU1346" s="8">
        <v>-3.2946106145682301</v>
      </c>
      <c r="AV1346" s="8">
        <v>-2.560341615614647</v>
      </c>
      <c r="AW1346" s="8">
        <v>-2.9999165425132794</v>
      </c>
      <c r="AX1346" s="8">
        <v>-2.1316628067596044</v>
      </c>
      <c r="AY1346" s="8">
        <v>-3.7076330476743151</v>
      </c>
      <c r="AZ1346" s="8">
        <v>-2.8478910188422288</v>
      </c>
      <c r="BA1346" s="8">
        <v>-1.1679913681031506</v>
      </c>
      <c r="BB1346" s="8">
        <v>-1.0221874788856564</v>
      </c>
      <c r="BC1346" s="8">
        <v>-1.1679913681031506</v>
      </c>
      <c r="BD1346" s="8">
        <v>-1.0221874788856564</v>
      </c>
      <c r="BE1346" s="8">
        <v>-2.5808871998634482</v>
      </c>
      <c r="BF1346" s="8">
        <v>-1.9979598207602176</v>
      </c>
      <c r="BG1346" s="7">
        <v>-50</v>
      </c>
      <c r="BH1346" s="7">
        <v>-50</v>
      </c>
      <c r="BI1346" s="7">
        <v>-50</v>
      </c>
      <c r="BJ1346" s="7">
        <v>-48.931243513043157</v>
      </c>
      <c r="BK1346" s="7">
        <v>-27.85169317359578</v>
      </c>
      <c r="BL1346" s="7">
        <v>-27.85169317359578</v>
      </c>
      <c r="BM1346" s="7">
        <v>-42.439104976705792</v>
      </c>
      <c r="BN1346" s="7">
        <v>220.81163636276997</v>
      </c>
      <c r="BO1346" s="7">
        <v>220.20056878667208</v>
      </c>
      <c r="BP1346" s="7">
        <v>265.25401003773089</v>
      </c>
      <c r="BQ1346" s="7">
        <v>188.84207158193979</v>
      </c>
      <c r="BR1346" s="7">
        <v>162.11359030280241</v>
      </c>
      <c r="BS1346" s="7">
        <v>162.11359030280241</v>
      </c>
      <c r="BT1346" s="7" t="s">
        <v>259</v>
      </c>
      <c r="BU1346" s="7" t="s">
        <v>260</v>
      </c>
      <c r="BV1346" s="7">
        <v>11.5</v>
      </c>
      <c r="BW1346" s="7" t="s">
        <v>255</v>
      </c>
      <c r="BX1346" s="9">
        <v>2</v>
      </c>
      <c r="BY1346" s="7" t="s">
        <v>231</v>
      </c>
      <c r="BZ1346" s="7" t="s">
        <v>214</v>
      </c>
      <c r="CA1346" s="25">
        <v>0</v>
      </c>
      <c r="CB1346" s="25">
        <v>0</v>
      </c>
      <c r="CC1346" s="25">
        <v>0</v>
      </c>
    </row>
    <row r="1347" spans="1:81" x14ac:dyDescent="0.25">
      <c r="A1347" s="7">
        <v>513</v>
      </c>
      <c r="B1347" s="7">
        <v>44657</v>
      </c>
      <c r="C1347" s="7" t="s">
        <v>2448</v>
      </c>
      <c r="D1347" s="7" t="s">
        <v>2448</v>
      </c>
      <c r="E1347" s="7" t="s">
        <v>2449</v>
      </c>
      <c r="F1347" s="7" t="s">
        <v>360</v>
      </c>
      <c r="G1347" s="7">
        <v>2</v>
      </c>
      <c r="H1347" s="7" t="s">
        <v>226</v>
      </c>
      <c r="I1347" s="8">
        <v>15.5</v>
      </c>
      <c r="J1347" s="7" t="s">
        <v>214</v>
      </c>
      <c r="K1347" s="8">
        <v>2806.160400390625</v>
      </c>
      <c r="L1347" s="8">
        <v>3.9063482284545898</v>
      </c>
      <c r="M1347" s="7" t="s">
        <v>349</v>
      </c>
      <c r="N1347" s="7" t="s">
        <v>231</v>
      </c>
      <c r="O1347" s="7" t="s">
        <v>283</v>
      </c>
      <c r="P1347" s="7" t="s">
        <v>469</v>
      </c>
      <c r="Q1347" s="7" t="s">
        <v>2450</v>
      </c>
      <c r="R1347" s="7" t="s">
        <v>242</v>
      </c>
      <c r="T1347" s="8">
        <v>0.50643932819366455</v>
      </c>
      <c r="U1347" s="8">
        <v>0.49576911330223083</v>
      </c>
      <c r="V1347" s="8">
        <v>0.50471657514572144</v>
      </c>
      <c r="W1347" s="8">
        <v>0.41736277937889099</v>
      </c>
      <c r="X1347" s="8">
        <v>0.20769812166690826</v>
      </c>
      <c r="Y1347" s="8">
        <v>0.45979711413383484</v>
      </c>
      <c r="Z1347" s="8">
        <v>0.34852901101112366</v>
      </c>
      <c r="AA1347" s="8">
        <v>0.68484705686569214</v>
      </c>
      <c r="AB1347" s="8">
        <v>0.65777969360351563</v>
      </c>
      <c r="AC1347" s="8">
        <v>0.6800161600112915</v>
      </c>
      <c r="AD1347" s="8">
        <v>0.7723383903503418</v>
      </c>
      <c r="AE1347" s="8">
        <v>0.64231443405151367</v>
      </c>
      <c r="AF1347" s="8">
        <v>0.687796950340271</v>
      </c>
      <c r="AG1347" s="8">
        <v>0.67146432399749756</v>
      </c>
      <c r="AH1347" s="8">
        <v>1.3600761890411377</v>
      </c>
      <c r="AI1347" s="8">
        <v>8.2296009063720703</v>
      </c>
      <c r="AJ1347" s="8">
        <v>12.234024047851563</v>
      </c>
      <c r="AK1347" s="8">
        <v>10.778451919555664</v>
      </c>
      <c r="AL1347" s="8">
        <v>4.9516768455505371</v>
      </c>
      <c r="AM1347" s="8">
        <v>1.7088104486465454</v>
      </c>
      <c r="AN1347" s="8">
        <v>6.7657914161682129</v>
      </c>
      <c r="AO1347" s="8">
        <v>2.4454708099365234</v>
      </c>
      <c r="AP1347" s="8">
        <v>2.4827861785888672</v>
      </c>
      <c r="AQ1347" s="8"/>
      <c r="AR1347" s="8"/>
      <c r="AS1347" s="8">
        <v>0.82084900381950099</v>
      </c>
      <c r="AT1347" s="8">
        <v>0.10614497723817951</v>
      </c>
      <c r="AU1347" s="8">
        <v>0.56814471339888306</v>
      </c>
      <c r="AV1347" s="8">
        <v>5.0583582405156166E-5</v>
      </c>
      <c r="AW1347" s="8">
        <v>0.82440739139712127</v>
      </c>
      <c r="AX1347" s="8">
        <v>0.11004095671737066</v>
      </c>
      <c r="AY1347" s="8">
        <v>0.27167908759832932</v>
      </c>
      <c r="AZ1347" s="8">
        <v>-0.17159245296083128</v>
      </c>
      <c r="BA1347" s="8">
        <v>0.74405327386955245</v>
      </c>
      <c r="BB1347" s="8">
        <v>0.10208062344980182</v>
      </c>
      <c r="BC1347" s="8">
        <v>-1.0493118788914224</v>
      </c>
      <c r="BD1347" s="8">
        <v>-0.82802231590540376</v>
      </c>
      <c r="BE1347" s="8">
        <v>0.36330359853199407</v>
      </c>
      <c r="BF1347" s="8">
        <v>-0.11354960464641299</v>
      </c>
      <c r="BG1347" s="7">
        <v>85.609336313476973</v>
      </c>
      <c r="BH1347" s="7">
        <v>29.660339741710285</v>
      </c>
      <c r="BI1347" s="7">
        <v>80.863095312219826</v>
      </c>
      <c r="BJ1347" s="7">
        <v>11.401221844060723</v>
      </c>
      <c r="BK1347" s="7">
        <v>42.454520418728798</v>
      </c>
      <c r="BL1347" s="7">
        <v>-19.866570589423763</v>
      </c>
      <c r="BM1347" s="7">
        <v>38.353657173462146</v>
      </c>
      <c r="BN1347" s="7">
        <v>403.82510572460268</v>
      </c>
      <c r="BO1347" s="7">
        <v>1973.843691937428</v>
      </c>
      <c r="BP1347" s="7">
        <v>537.01224120898439</v>
      </c>
      <c r="BQ1347" s="7">
        <v>2486.2238278419072</v>
      </c>
      <c r="BR1347" s="7">
        <v>1614.8184602245053</v>
      </c>
      <c r="BS1347" s="7">
        <v>3363.648237186685</v>
      </c>
      <c r="BT1347" s="7" t="s">
        <v>399</v>
      </c>
      <c r="BU1347" s="7" t="s">
        <v>400</v>
      </c>
      <c r="BV1347" s="7">
        <v>16.166666030883789</v>
      </c>
      <c r="BW1347" s="7" t="s">
        <v>430</v>
      </c>
      <c r="BX1347" s="9">
        <v>1.8500000238418579</v>
      </c>
      <c r="BY1347" s="7" t="s">
        <v>231</v>
      </c>
      <c r="BZ1347" s="7" t="s">
        <v>214</v>
      </c>
      <c r="CA1347" s="25">
        <v>0</v>
      </c>
      <c r="CB1347" s="25">
        <v>0</v>
      </c>
      <c r="CC1347" s="25">
        <v>0</v>
      </c>
    </row>
    <row r="1348" spans="1:81" x14ac:dyDescent="0.25">
      <c r="A1348" s="7">
        <v>513</v>
      </c>
      <c r="B1348" s="7">
        <v>44657</v>
      </c>
      <c r="C1348" s="7" t="s">
        <v>2451</v>
      </c>
      <c r="D1348" s="7" t="s">
        <v>2452</v>
      </c>
      <c r="E1348" s="7" t="s">
        <v>2453</v>
      </c>
      <c r="F1348" s="7" t="s">
        <v>223</v>
      </c>
      <c r="H1348" s="7" t="s">
        <v>226</v>
      </c>
      <c r="I1348" s="8">
        <v>15.5</v>
      </c>
      <c r="J1348" s="7" t="s">
        <v>214</v>
      </c>
      <c r="K1348" s="8">
        <v>649.93841552734375</v>
      </c>
      <c r="L1348" s="8">
        <v>3.2251999378204346</v>
      </c>
      <c r="M1348" s="7" t="s">
        <v>1112</v>
      </c>
      <c r="N1348" s="7" t="s">
        <v>295</v>
      </c>
      <c r="O1348" s="7" t="s">
        <v>396</v>
      </c>
      <c r="P1348" s="7" t="s">
        <v>217</v>
      </c>
      <c r="Q1348" s="7" t="s">
        <v>2454</v>
      </c>
      <c r="R1348" s="7" t="s">
        <v>291</v>
      </c>
      <c r="T1348" s="8">
        <v>0.62850773334503174</v>
      </c>
      <c r="U1348" s="8">
        <v>0.6604582667350769</v>
      </c>
      <c r="V1348" s="8">
        <v>0.63787531852722168</v>
      </c>
      <c r="W1348" s="8">
        <v>0.53230315446853638</v>
      </c>
      <c r="X1348" s="8">
        <v>0.37727129459381104</v>
      </c>
      <c r="Y1348" s="8">
        <v>0.57608067989349365</v>
      </c>
      <c r="Z1348" s="8">
        <v>0.49623358249664307</v>
      </c>
      <c r="AA1348" s="8">
        <v>0.846871018409729</v>
      </c>
      <c r="AB1348" s="8">
        <v>0.84450006484985352</v>
      </c>
      <c r="AC1348" s="8">
        <v>0.84692156314849854</v>
      </c>
      <c r="AD1348" s="8">
        <v>0.79559749364852905</v>
      </c>
      <c r="AE1348" s="8">
        <v>0.52709454298019409</v>
      </c>
      <c r="AF1348" s="8">
        <v>0.80208951234817505</v>
      </c>
      <c r="AG1348" s="8">
        <v>0.83899915218353271</v>
      </c>
      <c r="AH1348" s="8">
        <v>0.14856438338756561</v>
      </c>
      <c r="AI1348" s="8">
        <v>1.1156127452850342</v>
      </c>
      <c r="AJ1348" s="8">
        <v>1.7802733182907104</v>
      </c>
      <c r="AK1348" s="8">
        <v>1.4879766702651978</v>
      </c>
      <c r="AL1348" s="8">
        <v>0.68984109163284302</v>
      </c>
      <c r="AM1348" s="8">
        <v>0.33905220031738281</v>
      </c>
      <c r="AN1348" s="8">
        <v>0.9259490966796875</v>
      </c>
      <c r="AO1348" s="8">
        <v>0.38033050298690796</v>
      </c>
      <c r="AP1348" s="8">
        <v>-7.6643876731395721E-2</v>
      </c>
      <c r="AQ1348" s="8"/>
      <c r="AR1348" s="8"/>
      <c r="AS1348" s="8">
        <v>1.7263474902202305</v>
      </c>
      <c r="AT1348" s="8">
        <v>1.1967642484355596</v>
      </c>
      <c r="AU1348" s="8">
        <v>2.0465122361751522</v>
      </c>
      <c r="AV1348" s="8">
        <v>1.4220575197787841</v>
      </c>
      <c r="AW1348" s="8">
        <v>1.8276056489393568</v>
      </c>
      <c r="AX1348" s="8">
        <v>1.2321668343059988</v>
      </c>
      <c r="AY1348" s="8">
        <v>2.3447891472630413</v>
      </c>
      <c r="AZ1348" s="8">
        <v>1.6488013845033245</v>
      </c>
      <c r="BA1348" s="8">
        <v>1.9372889863711797</v>
      </c>
      <c r="BB1348" s="8">
        <v>1.2197813906909138</v>
      </c>
      <c r="BC1348" s="8">
        <v>1.9372889863711797</v>
      </c>
      <c r="BD1348" s="8">
        <v>1.2197813906909138</v>
      </c>
      <c r="BE1348" s="8">
        <v>1.9699720825566898</v>
      </c>
      <c r="BF1348" s="8">
        <v>1.3232254614009158</v>
      </c>
      <c r="BG1348" s="7">
        <v>37.867173861857495</v>
      </c>
      <c r="BH1348" s="7">
        <v>34.378264615822154</v>
      </c>
      <c r="BI1348" s="7">
        <v>43.448891692157439</v>
      </c>
      <c r="BJ1348" s="7">
        <v>29.576679880287156</v>
      </c>
      <c r="BK1348" s="7">
        <v>34.954901478072095</v>
      </c>
      <c r="BL1348" s="7">
        <v>34.954901478072095</v>
      </c>
      <c r="BM1348" s="7">
        <v>35.863468834378068</v>
      </c>
      <c r="BN1348" s="7">
        <v>403.82510572460268</v>
      </c>
      <c r="BO1348" s="7">
        <v>426.50086719747179</v>
      </c>
      <c r="BP1348" s="7">
        <v>367.54737729914399</v>
      </c>
      <c r="BQ1348" s="7">
        <v>457.70821094781076</v>
      </c>
      <c r="BR1348" s="7">
        <v>422.75308271161794</v>
      </c>
      <c r="BS1348" s="7">
        <v>422.75308271161794</v>
      </c>
      <c r="BT1348" s="7" t="s">
        <v>520</v>
      </c>
      <c r="BU1348" s="7" t="s">
        <v>521</v>
      </c>
      <c r="BV1348" s="7">
        <v>15</v>
      </c>
      <c r="BW1348" s="7" t="s">
        <v>226</v>
      </c>
      <c r="BX1348" s="9">
        <v>0</v>
      </c>
      <c r="BY1348" s="7" t="s">
        <v>295</v>
      </c>
      <c r="BZ1348" s="7" t="s">
        <v>214</v>
      </c>
      <c r="CA1348" s="25">
        <v>0</v>
      </c>
      <c r="CB1348" s="25">
        <v>0</v>
      </c>
      <c r="CC1348" s="25">
        <v>0</v>
      </c>
    </row>
    <row r="1349" spans="1:81" x14ac:dyDescent="0.25">
      <c r="A1349" s="7">
        <v>513</v>
      </c>
      <c r="B1349" s="7">
        <v>44657</v>
      </c>
      <c r="C1349" s="7" t="s">
        <v>2455</v>
      </c>
      <c r="D1349" s="7" t="s">
        <v>2456</v>
      </c>
      <c r="E1349" s="7" t="s">
        <v>2456</v>
      </c>
      <c r="F1349" s="7" t="s">
        <v>446</v>
      </c>
      <c r="G1349" s="7">
        <v>1</v>
      </c>
      <c r="H1349" s="7" t="s">
        <v>430</v>
      </c>
      <c r="I1349" s="8">
        <v>16.5</v>
      </c>
      <c r="J1349" s="7" t="s">
        <v>214</v>
      </c>
      <c r="K1349" s="8">
        <v>1135.4356689453125</v>
      </c>
      <c r="L1349" s="8">
        <v>0.64340001344680786</v>
      </c>
      <c r="M1349" s="7" t="s">
        <v>349</v>
      </c>
      <c r="N1349" s="7" t="s">
        <v>231</v>
      </c>
      <c r="O1349" s="7" t="s">
        <v>434</v>
      </c>
      <c r="P1349" s="7" t="s">
        <v>269</v>
      </c>
      <c r="Q1349" s="7" t="s">
        <v>2457</v>
      </c>
      <c r="R1349" s="7" t="s">
        <v>242</v>
      </c>
      <c r="T1349" s="8">
        <v>4.783061146736145E-2</v>
      </c>
      <c r="U1349" s="8">
        <v>0.1322878897190094</v>
      </c>
      <c r="V1349" s="8">
        <v>7.3890499770641327E-2</v>
      </c>
      <c r="W1349" s="8">
        <v>1.7177445814013481E-2</v>
      </c>
      <c r="X1349" s="8">
        <v>8.6903244256973267E-2</v>
      </c>
      <c r="Y1349" s="8">
        <v>1.1638910509645939E-2</v>
      </c>
      <c r="Z1349" s="8">
        <v>-0.1126536950469017</v>
      </c>
      <c r="AA1349" s="8">
        <v>0.12823441624641418</v>
      </c>
      <c r="AB1349" s="8">
        <v>0.20630095899105072</v>
      </c>
      <c r="AC1349" s="8">
        <v>0.2710207998752594</v>
      </c>
      <c r="AD1349" s="8">
        <v>4.6789385378360748E-2</v>
      </c>
      <c r="AE1349" s="8">
        <v>0.28997993469238281</v>
      </c>
      <c r="AF1349" s="8">
        <v>0.3325863778591156</v>
      </c>
      <c r="AG1349" s="8">
        <v>0.18419122695922852</v>
      </c>
      <c r="AH1349" s="8">
        <v>0.4411647617816925</v>
      </c>
      <c r="AI1349" s="8">
        <v>0.25211280584335327</v>
      </c>
      <c r="AJ1349" s="8">
        <v>1.0588818788528442</v>
      </c>
      <c r="AK1349" s="8">
        <v>0.51184093952178955</v>
      </c>
      <c r="AL1349" s="8">
        <v>6.6105067729949951E-2</v>
      </c>
      <c r="AM1349" s="8">
        <v>0.23191826045513153</v>
      </c>
      <c r="AN1349" s="8">
        <v>5.5552329868078232E-2</v>
      </c>
      <c r="AO1349" s="8">
        <v>9.9999997473787516E-5</v>
      </c>
      <c r="AP1349" s="8">
        <v>0.90956634283065796</v>
      </c>
      <c r="AQ1349" s="8"/>
      <c r="AR1349" s="8"/>
      <c r="AS1349" s="8">
        <v>-0.24610370914577095</v>
      </c>
      <c r="AT1349" s="8">
        <v>1.0394051600076131</v>
      </c>
      <c r="AU1349" s="8">
        <v>-0.23724426494355319</v>
      </c>
      <c r="AV1349" s="8">
        <v>1.1320089185992019</v>
      </c>
      <c r="AW1349" s="8">
        <v>-0.11835676610362886</v>
      </c>
      <c r="AX1349" s="8">
        <v>0.97414743667485859</v>
      </c>
      <c r="AY1349" s="8">
        <v>-0.20313465117927418</v>
      </c>
      <c r="AZ1349" s="8">
        <v>0.2779974213064913</v>
      </c>
      <c r="BA1349" s="8">
        <v>-0.80719713671204152</v>
      </c>
      <c r="BB1349" s="8">
        <v>4.6147193270873119E-2</v>
      </c>
      <c r="BC1349" s="8">
        <v>-1.6301805683373001</v>
      </c>
      <c r="BD1349" s="8">
        <v>-1.5293231190757148</v>
      </c>
      <c r="BE1349" s="8">
        <v>-0.5403695160702614</v>
      </c>
      <c r="BF1349" s="8">
        <v>0.32339716846388705</v>
      </c>
      <c r="BG1349" s="7">
        <v>56.506812675527684</v>
      </c>
      <c r="BH1349" s="7">
        <v>51.190554880201859</v>
      </c>
      <c r="BI1349" s="7">
        <v>40.168614262452749</v>
      </c>
      <c r="BJ1349" s="7">
        <v>46.038893380800197</v>
      </c>
      <c r="BK1349" s="7">
        <v>-50</v>
      </c>
      <c r="BL1349" s="7">
        <v>22.447038225473719</v>
      </c>
      <c r="BM1349" s="7">
        <v>27.72531890407603</v>
      </c>
      <c r="BN1349" s="7">
        <v>493.83716244326013</v>
      </c>
      <c r="BO1349" s="7">
        <v>554.19984970447524</v>
      </c>
      <c r="BP1349" s="7">
        <v>679.34689488836989</v>
      </c>
      <c r="BQ1349" s="7">
        <v>612.69365191200461</v>
      </c>
      <c r="BR1349" s="7">
        <v>2384.9723705424685</v>
      </c>
      <c r="BS1349" s="7">
        <v>880.56399031149499</v>
      </c>
      <c r="BT1349" s="7" t="s">
        <v>399</v>
      </c>
      <c r="BU1349" s="7" t="s">
        <v>400</v>
      </c>
      <c r="BV1349" s="7">
        <v>19.5</v>
      </c>
      <c r="BW1349" s="7" t="s">
        <v>303</v>
      </c>
      <c r="BX1349" s="9">
        <v>2.4500000476837158</v>
      </c>
      <c r="BY1349" s="7" t="s">
        <v>231</v>
      </c>
      <c r="BZ1349" s="7" t="s">
        <v>214</v>
      </c>
      <c r="CA1349" s="25">
        <v>0</v>
      </c>
      <c r="CB1349" s="25">
        <v>0</v>
      </c>
      <c r="CC1349" s="25">
        <v>0</v>
      </c>
    </row>
    <row r="1350" spans="1:81" x14ac:dyDescent="0.25">
      <c r="A1350" s="7">
        <v>513</v>
      </c>
      <c r="B1350" s="7">
        <v>44657</v>
      </c>
      <c r="C1350" s="7" t="s">
        <v>2458</v>
      </c>
      <c r="D1350" s="7" t="s">
        <v>2459</v>
      </c>
      <c r="E1350" s="7" t="s">
        <v>2459</v>
      </c>
      <c r="F1350" s="7" t="s">
        <v>223</v>
      </c>
      <c r="G1350" s="7">
        <v>2</v>
      </c>
      <c r="H1350" s="7" t="s">
        <v>312</v>
      </c>
      <c r="I1350" s="8">
        <v>17.5</v>
      </c>
      <c r="J1350" s="7" t="s">
        <v>214</v>
      </c>
      <c r="K1350" s="8">
        <v>795.21893310546875</v>
      </c>
      <c r="L1350" s="8">
        <v>3.0690999031066895</v>
      </c>
      <c r="M1350" s="7" t="s">
        <v>300</v>
      </c>
      <c r="N1350" s="7" t="s">
        <v>610</v>
      </c>
      <c r="O1350" s="7" t="s">
        <v>301</v>
      </c>
      <c r="P1350" s="7" t="s">
        <v>233</v>
      </c>
      <c r="Q1350" s="7" t="s">
        <v>2460</v>
      </c>
      <c r="R1350" s="7" t="s">
        <v>291</v>
      </c>
      <c r="T1350" s="8">
        <v>0.67795777320861816</v>
      </c>
      <c r="U1350" s="8">
        <v>0.67400097846984863</v>
      </c>
      <c r="V1350" s="8">
        <v>0.68355435132980347</v>
      </c>
      <c r="W1350" s="8">
        <v>0.5451475977897644</v>
      </c>
      <c r="X1350" s="8">
        <v>0.47351968288421631</v>
      </c>
      <c r="Y1350" s="8">
        <v>0.67440968751907349</v>
      </c>
      <c r="Z1350" s="8">
        <v>0.62852555513381958</v>
      </c>
      <c r="AA1350" s="8">
        <v>0.77664798498153687</v>
      </c>
      <c r="AB1350" s="8">
        <v>0.77276349067687988</v>
      </c>
      <c r="AC1350" s="8">
        <v>0.78670060634613037</v>
      </c>
      <c r="AD1350" s="8">
        <v>0.63130873441696167</v>
      </c>
      <c r="AE1350" s="8">
        <v>0.82689547538757324</v>
      </c>
      <c r="AF1350" s="8">
        <v>0.80481386184692383</v>
      </c>
      <c r="AG1350" s="8">
        <v>0.80277085304260254</v>
      </c>
      <c r="AH1350" s="8">
        <v>0.1849001944065094</v>
      </c>
      <c r="AI1350" s="8">
        <v>1.4977115392684937</v>
      </c>
      <c r="AJ1350" s="8">
        <v>2.2611246109008789</v>
      </c>
      <c r="AK1350" s="8">
        <v>1.9845223426818848</v>
      </c>
      <c r="AL1350" s="8">
        <v>0.87927925586700439</v>
      </c>
      <c r="AM1350" s="8">
        <v>0.52963113784790039</v>
      </c>
      <c r="AN1350" s="8">
        <v>1.3491190671920776</v>
      </c>
      <c r="AO1350" s="8">
        <v>0.59954339265823364</v>
      </c>
      <c r="AP1350" s="8">
        <v>-0.36743104457855225</v>
      </c>
      <c r="AQ1350" s="8"/>
      <c r="AR1350" s="8"/>
      <c r="AS1350" s="7">
        <v>-0.84395850594598987</v>
      </c>
      <c r="AT1350" s="7">
        <v>-0.55285638819783456</v>
      </c>
      <c r="AU1350" s="7">
        <v>0.24027693892222957</v>
      </c>
      <c r="AV1350" s="7">
        <v>0.73272470597295658</v>
      </c>
      <c r="AW1350" s="7">
        <v>-0.50464628797126942</v>
      </c>
      <c r="AX1350" s="7">
        <v>-0.29438702643020054</v>
      </c>
      <c r="AY1350" s="7">
        <v>0.66040265014176114</v>
      </c>
      <c r="AZ1350" s="7">
        <v>0.92852766874635972</v>
      </c>
      <c r="BA1350" s="7">
        <v>0.14883067950969117</v>
      </c>
      <c r="BB1350" s="7">
        <v>0.84274406220379161</v>
      </c>
      <c r="BC1350" s="7">
        <v>1.5699306935566255</v>
      </c>
      <c r="BD1350" s="7">
        <v>1.6881966716261192</v>
      </c>
      <c r="BE1350" s="7">
        <v>0.21180602803550799</v>
      </c>
      <c r="BF1350" s="7">
        <v>0.557491615653532</v>
      </c>
      <c r="BG1350" s="7">
        <v>24.057041805032174</v>
      </c>
      <c r="BH1350" s="7">
        <v>20.756984082622459</v>
      </c>
      <c r="BI1350" s="7">
        <v>30.739375486808889</v>
      </c>
      <c r="BJ1350" s="7">
        <v>8.7728762908776083</v>
      </c>
      <c r="BK1350" s="7">
        <v>6.0540234113238212</v>
      </c>
      <c r="BL1350" s="7">
        <v>5.5201356563971373</v>
      </c>
      <c r="BM1350" s="7">
        <v>15.983406122177012</v>
      </c>
      <c r="BN1350" s="7">
        <v>603.91278192675531</v>
      </c>
      <c r="BO1350" s="7">
        <v>630.15546573876645</v>
      </c>
      <c r="BP1350" s="7">
        <v>550.77359931598312</v>
      </c>
      <c r="BQ1350" s="7">
        <v>725.45535986248922</v>
      </c>
      <c r="BR1350" s="7">
        <v>747.07619272398415</v>
      </c>
      <c r="BS1350" s="7">
        <v>751.32176923269287</v>
      </c>
      <c r="BT1350" s="7" t="s">
        <v>317</v>
      </c>
      <c r="BU1350" s="7" t="s">
        <v>318</v>
      </c>
      <c r="BV1350" s="7">
        <v>19.5</v>
      </c>
      <c r="BW1350" s="7" t="s">
        <v>303</v>
      </c>
      <c r="BX1350" s="9">
        <v>1.8500000238418579</v>
      </c>
      <c r="BY1350" s="7" t="s">
        <v>610</v>
      </c>
      <c r="BZ1350" s="7" t="s">
        <v>214</v>
      </c>
      <c r="CA1350" s="25">
        <v>0</v>
      </c>
      <c r="CB1350" s="25">
        <v>0</v>
      </c>
      <c r="CC1350" s="25">
        <v>0</v>
      </c>
    </row>
    <row r="1351" spans="1:81" x14ac:dyDescent="0.25">
      <c r="A1351" s="7">
        <v>513</v>
      </c>
      <c r="B1351" s="7">
        <v>44657</v>
      </c>
      <c r="C1351" s="7" t="s">
        <v>2461</v>
      </c>
      <c r="D1351" s="7" t="s">
        <v>2462</v>
      </c>
      <c r="E1351" s="7" t="s">
        <v>2462</v>
      </c>
      <c r="F1351" s="7" t="s">
        <v>237</v>
      </c>
      <c r="G1351" s="7">
        <v>2</v>
      </c>
      <c r="H1351" s="7" t="s">
        <v>255</v>
      </c>
      <c r="I1351" s="8">
        <v>11.5</v>
      </c>
      <c r="J1351" s="7" t="s">
        <v>214</v>
      </c>
      <c r="K1351" s="8">
        <v>212.46592712402344</v>
      </c>
      <c r="L1351" s="8">
        <v>6.3189997673034668</v>
      </c>
      <c r="M1351" s="7" t="s">
        <v>422</v>
      </c>
      <c r="N1351" s="7" t="s">
        <v>231</v>
      </c>
      <c r="O1351" s="7" t="s">
        <v>256</v>
      </c>
      <c r="P1351" s="7" t="s">
        <v>217</v>
      </c>
      <c r="Q1351" s="7" t="s">
        <v>2463</v>
      </c>
      <c r="R1351" s="7" t="s">
        <v>291</v>
      </c>
      <c r="T1351" s="8">
        <v>0.88537579774856567</v>
      </c>
      <c r="U1351" s="8">
        <v>0.86125952005386353</v>
      </c>
      <c r="V1351" s="8">
        <v>0.8841710090637207</v>
      </c>
      <c r="W1351" s="8">
        <v>0.67654323577880859</v>
      </c>
      <c r="X1351" s="8">
        <v>0.5323106050491333</v>
      </c>
      <c r="Y1351" s="8">
        <v>0.87690997123718262</v>
      </c>
      <c r="Z1351" s="8">
        <v>0.72540396451950073</v>
      </c>
      <c r="AA1351" s="8">
        <v>0.93579292297363281</v>
      </c>
      <c r="AB1351" s="8">
        <v>0.92772221565246582</v>
      </c>
      <c r="AC1351" s="8">
        <v>0.95451736450195313</v>
      </c>
      <c r="AD1351" s="8">
        <v>0.86623769998550415</v>
      </c>
      <c r="AE1351" s="8">
        <v>0.79885756969451904</v>
      </c>
      <c r="AF1351" s="8">
        <v>0.92403852939605713</v>
      </c>
      <c r="AG1351" s="8">
        <v>0.8285253643989563</v>
      </c>
      <c r="AH1351" s="8">
        <v>8.85043665766716E-2</v>
      </c>
      <c r="AI1351" s="8">
        <v>0.9362255334854126</v>
      </c>
      <c r="AJ1351" s="8">
        <v>1.3830101490020752</v>
      </c>
      <c r="AK1351" s="8">
        <v>1.2287019491195679</v>
      </c>
      <c r="AL1351" s="8">
        <v>0.52231872081756592</v>
      </c>
      <c r="AM1351" s="8">
        <v>0.28498890995979309</v>
      </c>
      <c r="AN1351" s="8">
        <v>0.83967036008834839</v>
      </c>
      <c r="AO1351" s="8">
        <v>0.3312111496925354</v>
      </c>
      <c r="AP1351" s="8">
        <v>0.41203153133392334</v>
      </c>
      <c r="AQ1351" s="8"/>
      <c r="AR1351" s="8"/>
      <c r="AS1351" s="8">
        <v>-0.56689214348895844</v>
      </c>
      <c r="AT1351" s="8">
        <v>-0.43285639422097455</v>
      </c>
      <c r="AU1351" s="8">
        <v>-0.68658456867809481</v>
      </c>
      <c r="AV1351" s="8">
        <v>-0.61231934387631592</v>
      </c>
      <c r="AW1351" s="8">
        <v>0.38802656200916741</v>
      </c>
      <c r="AX1351" s="8">
        <v>0.67547108923178989</v>
      </c>
      <c r="AY1351" s="8">
        <v>0.15817580667411196</v>
      </c>
      <c r="AZ1351" s="8">
        <v>0.38826448008130232</v>
      </c>
      <c r="BA1351" s="8">
        <v>6.8344769682660247E-2</v>
      </c>
      <c r="BB1351" s="8">
        <v>1.0308211222171149</v>
      </c>
      <c r="BC1351" s="8">
        <v>-0.21195072988904151</v>
      </c>
      <c r="BD1351" s="8">
        <v>1.1588784985736087</v>
      </c>
      <c r="BE1351" s="8">
        <v>-0.14181338394835921</v>
      </c>
      <c r="BF1351" s="8">
        <v>0.36804324200108757</v>
      </c>
      <c r="BG1351" s="7">
        <v>15.015013387631004</v>
      </c>
      <c r="BH1351" s="7">
        <v>6.7866148365623573</v>
      </c>
      <c r="BI1351" s="7">
        <v>22.962095300186363</v>
      </c>
      <c r="BJ1351" s="7">
        <v>9.0921665803700282</v>
      </c>
      <c r="BK1351" s="7">
        <v>-1.6144060928308415</v>
      </c>
      <c r="BL1351" s="7">
        <v>-3.7244772527179602</v>
      </c>
      <c r="BM1351" s="7">
        <v>8.0861677932001594</v>
      </c>
      <c r="BN1351" s="7">
        <v>180.56413972219698</v>
      </c>
      <c r="BO1351" s="7">
        <v>198.0466829911847</v>
      </c>
      <c r="BP1351" s="7">
        <v>163.67929845738067</v>
      </c>
      <c r="BQ1351" s="7">
        <v>193.14817110337964</v>
      </c>
      <c r="BR1351" s="7">
        <v>215.89598999670321</v>
      </c>
      <c r="BS1351" s="7">
        <v>220.37917224953401</v>
      </c>
      <c r="BT1351" s="7" t="s">
        <v>317</v>
      </c>
      <c r="BU1351" s="7" t="s">
        <v>318</v>
      </c>
      <c r="BV1351" s="7">
        <v>11</v>
      </c>
      <c r="BW1351" s="7" t="s">
        <v>255</v>
      </c>
      <c r="BX1351" s="9">
        <v>1.8500000238418579</v>
      </c>
      <c r="BY1351" s="7" t="s">
        <v>231</v>
      </c>
      <c r="BZ1351" s="7" t="s">
        <v>214</v>
      </c>
      <c r="CA1351" s="25">
        <v>0</v>
      </c>
      <c r="CB1351" s="25">
        <v>0</v>
      </c>
      <c r="CC1351" s="25">
        <v>0</v>
      </c>
    </row>
    <row r="1352" spans="1:81" x14ac:dyDescent="0.25">
      <c r="A1352" s="7">
        <v>513</v>
      </c>
      <c r="B1352" s="7">
        <v>44657</v>
      </c>
      <c r="C1352" s="7" t="s">
        <v>2464</v>
      </c>
      <c r="D1352" s="7" t="s">
        <v>2465</v>
      </c>
      <c r="E1352" s="7" t="s">
        <v>2465</v>
      </c>
      <c r="F1352" s="7" t="s">
        <v>237</v>
      </c>
      <c r="H1352" s="7" t="s">
        <v>224</v>
      </c>
      <c r="I1352" s="8">
        <v>24.5</v>
      </c>
      <c r="J1352" s="7" t="s">
        <v>214</v>
      </c>
      <c r="K1352" s="8">
        <v>167.06932067871094</v>
      </c>
      <c r="L1352" s="8">
        <v>7.1844353675842285</v>
      </c>
      <c r="M1352" s="7" t="s">
        <v>639</v>
      </c>
      <c r="N1352" s="7" t="s">
        <v>214</v>
      </c>
      <c r="O1352" s="7" t="s">
        <v>256</v>
      </c>
      <c r="P1352" s="7" t="s">
        <v>217</v>
      </c>
      <c r="Q1352" s="7" t="s">
        <v>2466</v>
      </c>
      <c r="R1352" s="7" t="s">
        <v>291</v>
      </c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>
        <v>0.76801055481177238</v>
      </c>
      <c r="AT1352" s="8">
        <v>2.4551584035751723</v>
      </c>
      <c r="AU1352" s="8">
        <v>1.6477229620065637</v>
      </c>
      <c r="AV1352" s="8">
        <v>1.7563916457172364</v>
      </c>
      <c r="AW1352" s="8">
        <v>1.3607769331185919</v>
      </c>
      <c r="AX1352" s="8">
        <v>1.4128906852649732</v>
      </c>
      <c r="AY1352" s="8">
        <v>1.3421418376205796</v>
      </c>
      <c r="AZ1352" s="8">
        <v>0.82216891027696426</v>
      </c>
      <c r="BA1352" s="8">
        <v>0.93339767153082387</v>
      </c>
      <c r="BB1352" s="8">
        <v>1.178161767444776</v>
      </c>
      <c r="BC1352" s="8">
        <v>1.3232526383509637</v>
      </c>
      <c r="BD1352" s="8">
        <v>1.5085549710675572</v>
      </c>
      <c r="BE1352" s="8">
        <v>1.2292170995732159</v>
      </c>
      <c r="BF1352" s="8">
        <v>1.5222210638911131</v>
      </c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7" t="s">
        <v>214</v>
      </c>
      <c r="BU1352" s="7" t="s">
        <v>214</v>
      </c>
      <c r="BV1352" s="7">
        <v>11</v>
      </c>
      <c r="BW1352" s="7" t="s">
        <v>255</v>
      </c>
      <c r="BX1352" s="9">
        <v>0</v>
      </c>
      <c r="BY1352" s="7" t="s">
        <v>214</v>
      </c>
      <c r="BZ1352" s="7" t="s">
        <v>214</v>
      </c>
      <c r="CA1352" s="25">
        <v>0</v>
      </c>
      <c r="CB1352" s="25">
        <v>0</v>
      </c>
      <c r="CC1352" s="25">
        <v>0</v>
      </c>
    </row>
    <row r="1353" spans="1:81" x14ac:dyDescent="0.25">
      <c r="A1353" s="7">
        <v>513</v>
      </c>
      <c r="B1353" s="7">
        <v>44657</v>
      </c>
      <c r="C1353" s="7" t="s">
        <v>2467</v>
      </c>
      <c r="D1353" s="7" t="s">
        <v>2467</v>
      </c>
      <c r="E1353" s="7" t="s">
        <v>2468</v>
      </c>
      <c r="F1353" s="7" t="s">
        <v>331</v>
      </c>
      <c r="H1353" s="7" t="s">
        <v>245</v>
      </c>
      <c r="I1353" s="8">
        <v>12.5</v>
      </c>
      <c r="J1353" s="7" t="s">
        <v>214</v>
      </c>
      <c r="K1353" s="8">
        <v>182.00421142578125</v>
      </c>
      <c r="L1353" s="8">
        <v>4.9872035980224609</v>
      </c>
      <c r="M1353" s="7" t="s">
        <v>1112</v>
      </c>
      <c r="N1353" s="7" t="s">
        <v>295</v>
      </c>
      <c r="O1353" s="7" t="s">
        <v>290</v>
      </c>
      <c r="P1353" s="7" t="s">
        <v>481</v>
      </c>
      <c r="Q1353" s="7" t="s">
        <v>2469</v>
      </c>
      <c r="R1353" s="7" t="s">
        <v>291</v>
      </c>
      <c r="S1353" s="7">
        <v>3</v>
      </c>
      <c r="T1353" s="8">
        <v>0.91867423057556152</v>
      </c>
      <c r="U1353" s="8">
        <v>0.88989293575286865</v>
      </c>
      <c r="V1353" s="8">
        <v>0.90337866544723511</v>
      </c>
      <c r="W1353" s="8">
        <v>0.7180551290512085</v>
      </c>
      <c r="X1353" s="8">
        <v>0.51916152238845825</v>
      </c>
      <c r="Y1353" s="8">
        <v>0.86971062421798706</v>
      </c>
      <c r="Z1353" s="8">
        <v>0.7269250750541687</v>
      </c>
      <c r="AA1353" s="8">
        <v>0.93328338861465454</v>
      </c>
      <c r="AB1353" s="8">
        <v>0.9184996485710144</v>
      </c>
      <c r="AC1353" s="8">
        <v>0.93869984149932861</v>
      </c>
      <c r="AD1353" s="8">
        <v>0.88601654767990112</v>
      </c>
      <c r="AE1353" s="8">
        <v>0.85717678070068359</v>
      </c>
      <c r="AF1353" s="8">
        <v>0.92575418949127197</v>
      </c>
      <c r="AG1353" s="8">
        <v>0.86907404661178589</v>
      </c>
      <c r="AH1353" s="8">
        <v>6.9858439266681671E-2</v>
      </c>
      <c r="AI1353" s="8">
        <v>0.76677608489990234</v>
      </c>
      <c r="AJ1353" s="8">
        <v>1.1279329061508179</v>
      </c>
      <c r="AK1353" s="8">
        <v>0.99091017246246338</v>
      </c>
      <c r="AL1353" s="8">
        <v>0.43757447600364685</v>
      </c>
      <c r="AM1353" s="8">
        <v>0.21939133107662201</v>
      </c>
      <c r="AN1353" s="8">
        <v>0.65732896327972412</v>
      </c>
      <c r="AO1353" s="8">
        <v>0.26198041439056396</v>
      </c>
      <c r="AP1353" s="8">
        <v>-0.13327190279960632</v>
      </c>
      <c r="AQ1353" s="8"/>
      <c r="AR1353" s="8"/>
      <c r="AS1353" s="7">
        <v>-2.222102166498312</v>
      </c>
      <c r="AT1353" s="7">
        <v>-1.9864481062907091</v>
      </c>
      <c r="AU1353" s="7">
        <v>-1.8796258716289846</v>
      </c>
      <c r="AV1353" s="7">
        <v>-1.6737544314973412</v>
      </c>
      <c r="AW1353" s="7">
        <v>-1.5064687066492253</v>
      </c>
      <c r="AX1353" s="7">
        <v>-1.4740134087866816</v>
      </c>
      <c r="AY1353" s="7">
        <v>-2.1135779240457966</v>
      </c>
      <c r="AZ1353" s="7">
        <v>-1.7886280426964243</v>
      </c>
      <c r="BA1353" s="7">
        <v>-0.97516297656926088</v>
      </c>
      <c r="BB1353" s="7">
        <v>-2.5527802279866449</v>
      </c>
      <c r="BC1353" s="7">
        <v>-0.97516297656926088</v>
      </c>
      <c r="BD1353" s="7">
        <v>-2.5527802279866449</v>
      </c>
      <c r="BE1353" s="7">
        <v>-1.6120167703268065</v>
      </c>
      <c r="BF1353" s="7">
        <v>-2.0047340742074078</v>
      </c>
      <c r="BG1353" s="8">
        <v>-21.322267563470003</v>
      </c>
      <c r="BH1353" s="8">
        <v>21.627059148471311</v>
      </c>
      <c r="BI1353" s="8">
        <v>-10.088565045086103</v>
      </c>
      <c r="BJ1353" s="8">
        <v>13.379356422904554</v>
      </c>
      <c r="BK1353" s="8">
        <v>-27.008850829097732</v>
      </c>
      <c r="BL1353" s="8">
        <v>-27.008850829097732</v>
      </c>
      <c r="BM1353" s="8">
        <v>-8.4036864492292818</v>
      </c>
      <c r="BN1353" s="8">
        <v>220.81163636276997</v>
      </c>
      <c r="BO1353" s="8">
        <v>142.64205296801876</v>
      </c>
      <c r="BP1353" s="8">
        <v>200.36582468026722</v>
      </c>
      <c r="BQ1353" s="8">
        <v>157.6532192744292</v>
      </c>
      <c r="BR1353" s="8">
        <v>231.16145739244615</v>
      </c>
      <c r="BS1353" s="8">
        <v>231.16145739244615</v>
      </c>
      <c r="BT1353" s="7" t="s">
        <v>338</v>
      </c>
      <c r="BU1353" s="7" t="s">
        <v>339</v>
      </c>
      <c r="BV1353" s="7">
        <v>12.833333015441895</v>
      </c>
      <c r="BW1353" s="7" t="s">
        <v>245</v>
      </c>
      <c r="BX1353" s="9">
        <v>2.2000000476837158</v>
      </c>
      <c r="BY1353" s="7" t="s">
        <v>295</v>
      </c>
      <c r="BZ1353" s="7" t="s">
        <v>214</v>
      </c>
      <c r="CA1353" s="25">
        <v>0</v>
      </c>
      <c r="CB1353" s="25">
        <v>0</v>
      </c>
      <c r="CC1353" s="25">
        <v>0</v>
      </c>
    </row>
    <row r="1354" spans="1:81" x14ac:dyDescent="0.25">
      <c r="A1354" s="7">
        <v>513</v>
      </c>
      <c r="B1354" s="7">
        <v>44657</v>
      </c>
      <c r="C1354" s="7" t="s">
        <v>2976</v>
      </c>
      <c r="D1354" s="7" t="s">
        <v>2977</v>
      </c>
      <c r="E1354" s="7" t="s">
        <v>2977</v>
      </c>
      <c r="F1354" s="7" t="s">
        <v>237</v>
      </c>
      <c r="H1354" s="7" t="s">
        <v>238</v>
      </c>
      <c r="I1354" s="8">
        <v>13.5</v>
      </c>
      <c r="J1354" s="7" t="s">
        <v>214</v>
      </c>
      <c r="K1354" s="8">
        <v>282.68704223632813</v>
      </c>
      <c r="L1354" s="8">
        <v>4.3249998092651367</v>
      </c>
      <c r="M1354" s="7" t="s">
        <v>1112</v>
      </c>
      <c r="N1354" s="7" t="s">
        <v>295</v>
      </c>
      <c r="O1354" s="7" t="s">
        <v>214</v>
      </c>
      <c r="P1354" s="7" t="s">
        <v>217</v>
      </c>
      <c r="Q1354" s="7" t="s">
        <v>2978</v>
      </c>
      <c r="R1354" s="7" t="s">
        <v>291</v>
      </c>
      <c r="T1354" s="8">
        <v>0.63771587610244751</v>
      </c>
      <c r="U1354" s="8">
        <v>0.69744431972503662</v>
      </c>
      <c r="V1354" s="8">
        <v>0.65583783388137817</v>
      </c>
      <c r="W1354" s="8">
        <v>0.46876052021980286</v>
      </c>
      <c r="X1354" s="8">
        <v>0.32908514142036438</v>
      </c>
      <c r="Y1354" s="8">
        <v>0.58352810144424438</v>
      </c>
      <c r="Z1354" s="8">
        <v>0.38257387280464172</v>
      </c>
      <c r="AA1354" s="8">
        <v>0.76603347063064575</v>
      </c>
      <c r="AB1354" s="8">
        <v>0.78391093015670776</v>
      </c>
      <c r="AC1354" s="8">
        <v>0.78284531831741333</v>
      </c>
      <c r="AD1354" s="8">
        <v>0.71697932481765747</v>
      </c>
      <c r="AE1354" s="8">
        <v>0.71680748462677002</v>
      </c>
      <c r="AF1354" s="8">
        <v>0.84652721881866455</v>
      </c>
      <c r="AG1354" s="8">
        <v>0.72760951519012451</v>
      </c>
      <c r="AH1354" s="8">
        <v>6.8169482052326202E-2</v>
      </c>
      <c r="AI1354" s="8">
        <v>0.51940405368804932</v>
      </c>
      <c r="AJ1354" s="8">
        <v>0.8626331090927124</v>
      </c>
      <c r="AK1354" s="8">
        <v>0.70199179649353027</v>
      </c>
      <c r="AL1354" s="8">
        <v>0.27875092625617981</v>
      </c>
      <c r="AM1354" s="8">
        <v>0.13570515811443329</v>
      </c>
      <c r="AN1354" s="8">
        <v>0.43036890029907227</v>
      </c>
      <c r="AO1354" s="8">
        <v>0.13454438745975494</v>
      </c>
      <c r="AP1354" s="8">
        <v>-0.43340581655502319</v>
      </c>
      <c r="AQ1354" s="8"/>
      <c r="AR1354" s="8"/>
      <c r="AS1354" s="8">
        <v>-2.0020254617858861</v>
      </c>
      <c r="AT1354" s="8">
        <v>-1.2983013771724021</v>
      </c>
      <c r="AU1354" s="8">
        <v>-2.0173182579367412</v>
      </c>
      <c r="AV1354" s="8">
        <v>-1.27868238233668</v>
      </c>
      <c r="AW1354" s="8">
        <v>-1.7256920843724519</v>
      </c>
      <c r="AX1354" s="8">
        <v>-1.019662338144776</v>
      </c>
      <c r="AY1354" s="8">
        <v>-1.7490249822397206</v>
      </c>
      <c r="AZ1354" s="8">
        <v>-1.0182648826148755</v>
      </c>
      <c r="BA1354" s="8">
        <v>-1.6890427334641389</v>
      </c>
      <c r="BB1354" s="8">
        <v>-1.0777390809666716</v>
      </c>
      <c r="BC1354" s="8">
        <v>-1.6890427334641389</v>
      </c>
      <c r="BD1354" s="8">
        <v>-1.0777390809666716</v>
      </c>
      <c r="BE1354" s="8">
        <v>-1.8120243755438459</v>
      </c>
      <c r="BF1354" s="8">
        <v>-1.1283981903670128</v>
      </c>
      <c r="BG1354" s="7">
        <v>4.4773180544105067</v>
      </c>
      <c r="BH1354" s="7">
        <v>-4.4205369530117995</v>
      </c>
      <c r="BI1354" s="7">
        <v>13.234386943690687</v>
      </c>
      <c r="BJ1354" s="7">
        <v>-7.7675154498683243</v>
      </c>
      <c r="BK1354" s="7">
        <v>5.7229747974652126E-6</v>
      </c>
      <c r="BL1354" s="7">
        <v>5.7229747974652126E-6</v>
      </c>
      <c r="BM1354" s="7">
        <v>0.9206106735284445</v>
      </c>
      <c r="BN1354" s="7">
        <v>270.03024425680195</v>
      </c>
      <c r="BO1354" s="7">
        <v>295.18332739976108</v>
      </c>
      <c r="BP1354" s="7">
        <v>245.27514522709814</v>
      </c>
      <c r="BQ1354" s="7">
        <v>304.64480191681071</v>
      </c>
      <c r="BR1354" s="7">
        <v>282.68702605821994</v>
      </c>
      <c r="BS1354" s="7">
        <v>282.68702605821994</v>
      </c>
      <c r="BT1354" s="7" t="s">
        <v>476</v>
      </c>
      <c r="BU1354" s="7" t="s">
        <v>477</v>
      </c>
      <c r="BV1354" s="7">
        <v>13</v>
      </c>
      <c r="BW1354" s="7" t="s">
        <v>238</v>
      </c>
      <c r="BX1354" s="9">
        <v>3</v>
      </c>
      <c r="BY1354" s="7" t="s">
        <v>295</v>
      </c>
      <c r="BZ1354" s="7" t="s">
        <v>214</v>
      </c>
      <c r="CA1354" s="25">
        <v>0</v>
      </c>
      <c r="CB1354" s="25">
        <v>1</v>
      </c>
      <c r="CC1354" s="25">
        <v>2</v>
      </c>
    </row>
    <row r="1355" spans="1:81" x14ac:dyDescent="0.25">
      <c r="A1355" s="7">
        <v>513</v>
      </c>
      <c r="B1355" s="7">
        <v>44657</v>
      </c>
      <c r="C1355" s="7" t="s">
        <v>2979</v>
      </c>
      <c r="D1355" s="7" t="s">
        <v>2979</v>
      </c>
      <c r="E1355" s="7" t="s">
        <v>2979</v>
      </c>
      <c r="F1355" s="7" t="s">
        <v>266</v>
      </c>
      <c r="H1355" s="7" t="s">
        <v>224</v>
      </c>
      <c r="I1355" s="8">
        <v>24.5</v>
      </c>
      <c r="J1355" s="7" t="s">
        <v>214</v>
      </c>
      <c r="K1355" s="8">
        <v>5575.52880859375</v>
      </c>
      <c r="L1355" s="8">
        <v>4.8514714241027832</v>
      </c>
      <c r="M1355" s="7" t="s">
        <v>429</v>
      </c>
      <c r="N1355" s="7" t="s">
        <v>214</v>
      </c>
      <c r="O1355" s="7" t="s">
        <v>214</v>
      </c>
      <c r="P1355" s="7" t="s">
        <v>269</v>
      </c>
      <c r="Q1355" s="7" t="s">
        <v>22082</v>
      </c>
      <c r="R1355" s="7" t="s">
        <v>286</v>
      </c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>
        <v>6.5058207602862455</v>
      </c>
      <c r="AT1355" s="8">
        <v>4.5428171615915005</v>
      </c>
      <c r="AU1355" s="8">
        <v>6.6379853136645721</v>
      </c>
      <c r="AV1355" s="8">
        <v>4.984494402149358</v>
      </c>
      <c r="AW1355" s="8">
        <v>2.9661127928336781</v>
      </c>
      <c r="AX1355" s="8">
        <v>3.3288209397927617</v>
      </c>
      <c r="AY1355" s="8">
        <v>-0.49105696879267596</v>
      </c>
      <c r="AZ1355" s="8">
        <v>-0.19839124713567591</v>
      </c>
      <c r="BA1355" s="8">
        <v>-0.23012280212204372</v>
      </c>
      <c r="BB1355" s="8">
        <v>-1.6996560105038291E-2</v>
      </c>
      <c r="BC1355" s="8">
        <v>-0.10760185804206525</v>
      </c>
      <c r="BD1355" s="8">
        <v>6.5064553672388059E-2</v>
      </c>
      <c r="BE1355" s="8">
        <v>2.5468562063046183</v>
      </c>
      <c r="BF1355" s="8">
        <v>2.1176348749942155</v>
      </c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7" t="s">
        <v>214</v>
      </c>
      <c r="BU1355" s="7" t="s">
        <v>214</v>
      </c>
      <c r="BV1355" s="7">
        <v>20.5</v>
      </c>
      <c r="BW1355" s="7" t="s">
        <v>299</v>
      </c>
      <c r="BX1355" s="9">
        <v>0</v>
      </c>
      <c r="BY1355" s="7" t="s">
        <v>214</v>
      </c>
      <c r="BZ1355" s="7" t="s">
        <v>214</v>
      </c>
      <c r="CA1355" s="25">
        <v>0</v>
      </c>
      <c r="CB1355" s="25">
        <v>0</v>
      </c>
      <c r="CC1355" s="25">
        <v>0</v>
      </c>
    </row>
    <row r="1356" spans="1:81" x14ac:dyDescent="0.25">
      <c r="A1356" s="7">
        <v>513</v>
      </c>
      <c r="B1356" s="7">
        <v>44657</v>
      </c>
      <c r="C1356" s="7" t="s">
        <v>2980</v>
      </c>
      <c r="D1356" s="7" t="s">
        <v>2981</v>
      </c>
      <c r="E1356" s="7" t="s">
        <v>2981</v>
      </c>
      <c r="F1356" s="7" t="s">
        <v>237</v>
      </c>
      <c r="G1356" s="7">
        <v>2</v>
      </c>
      <c r="H1356" s="7" t="s">
        <v>345</v>
      </c>
      <c r="I1356" s="8">
        <v>10.5</v>
      </c>
      <c r="J1356" s="7" t="s">
        <v>414</v>
      </c>
      <c r="K1356" s="8">
        <v>92.134429931640625</v>
      </c>
      <c r="L1356" s="8">
        <v>5.3433175086975098</v>
      </c>
      <c r="M1356" s="7" t="s">
        <v>322</v>
      </c>
      <c r="N1356" s="7" t="s">
        <v>231</v>
      </c>
      <c r="O1356" s="7" t="s">
        <v>343</v>
      </c>
      <c r="P1356" s="7" t="s">
        <v>240</v>
      </c>
      <c r="Q1356" s="7" t="s">
        <v>2982</v>
      </c>
      <c r="R1356" s="7" t="s">
        <v>291</v>
      </c>
      <c r="T1356" s="8">
        <v>0.75288271903991699</v>
      </c>
      <c r="U1356" s="8">
        <v>0.82670778036117554</v>
      </c>
      <c r="V1356" s="8">
        <v>0.78322094678878784</v>
      </c>
      <c r="W1356" s="8">
        <v>0.55207908153533936</v>
      </c>
      <c r="X1356" s="8">
        <v>0.41780096292495728</v>
      </c>
      <c r="Y1356" s="8">
        <v>0.77112174034118652</v>
      </c>
      <c r="Z1356" s="8">
        <v>0.64454853534698486</v>
      </c>
      <c r="AA1356" s="8">
        <v>0.88022154569625854</v>
      </c>
      <c r="AB1356" s="8">
        <v>0.91092509031295776</v>
      </c>
      <c r="AC1356" s="8">
        <v>0.92653548717498779</v>
      </c>
      <c r="AD1356" s="8">
        <v>0.83181202411651611</v>
      </c>
      <c r="AE1356" s="8">
        <v>0.70693022012710571</v>
      </c>
      <c r="AF1356" s="8">
        <v>0.88405698537826538</v>
      </c>
      <c r="AG1356" s="8">
        <v>0.86186087131500244</v>
      </c>
      <c r="AH1356" s="8">
        <v>2.7319708839058876E-2</v>
      </c>
      <c r="AI1356" s="8">
        <v>0.24574887752532959</v>
      </c>
      <c r="AJ1356" s="8">
        <v>0.4097837507724762</v>
      </c>
      <c r="AK1356" s="8">
        <v>0.33597424626350403</v>
      </c>
      <c r="AL1356" s="8">
        <v>0.13156874477863312</v>
      </c>
      <c r="AM1356" s="8">
        <v>6.9046810269355774E-2</v>
      </c>
      <c r="AN1356" s="8">
        <v>0.22792299091815948</v>
      </c>
      <c r="AO1356" s="8">
        <v>9.0843111276626587E-2</v>
      </c>
      <c r="AP1356" s="8">
        <v>-0.6747901439666748</v>
      </c>
      <c r="AQ1356" s="8"/>
      <c r="AR1356" s="8"/>
      <c r="AS1356" s="8">
        <v>-2.5906545754043151</v>
      </c>
      <c r="AT1356" s="8">
        <v>-1.9486102326340795</v>
      </c>
      <c r="AU1356" s="8">
        <v>-2.7906858083359318</v>
      </c>
      <c r="AV1356" s="8">
        <v>-2.0180248328788486</v>
      </c>
      <c r="AW1356" s="8">
        <v>-1.200874314479448</v>
      </c>
      <c r="AX1356" s="8">
        <v>-0.61579852260096679</v>
      </c>
      <c r="AY1356" s="8">
        <v>-1.5099519544744826</v>
      </c>
      <c r="AZ1356" s="8">
        <v>-0.87313850696348505</v>
      </c>
      <c r="BA1356" s="8">
        <v>-1.448715019357883</v>
      </c>
      <c r="BB1356" s="8">
        <v>-0.81736472672301919</v>
      </c>
      <c r="BC1356" s="8">
        <v>-1.3523433591182583</v>
      </c>
      <c r="BD1356" s="8">
        <v>-0.64009717294039414</v>
      </c>
      <c r="BE1356" s="8">
        <v>-1.8155375051950529</v>
      </c>
      <c r="BF1356" s="8">
        <v>-1.152172332456799</v>
      </c>
      <c r="BG1356" s="7">
        <v>-50</v>
      </c>
      <c r="BH1356" s="7">
        <v>-50</v>
      </c>
      <c r="BI1356" s="7">
        <v>-45.124891684901783</v>
      </c>
      <c r="BJ1356" s="7">
        <v>-50</v>
      </c>
      <c r="BK1356" s="7">
        <v>-47.396465151553826</v>
      </c>
      <c r="BL1356" s="7">
        <v>-50</v>
      </c>
      <c r="BM1356" s="7">
        <v>-48.753559472742602</v>
      </c>
      <c r="BN1356" s="7">
        <v>147.65258339942349</v>
      </c>
      <c r="BO1356" s="7">
        <v>162.22039235746328</v>
      </c>
      <c r="BP1356" s="7">
        <v>133.70999164279519</v>
      </c>
      <c r="BQ1356" s="7">
        <v>153.79386601069132</v>
      </c>
      <c r="BR1356" s="7">
        <v>135.80289290677345</v>
      </c>
      <c r="BS1356" s="7">
        <v>154.28433052784879</v>
      </c>
      <c r="BT1356" s="7" t="s">
        <v>317</v>
      </c>
      <c r="BU1356" s="7" t="s">
        <v>318</v>
      </c>
      <c r="BV1356" s="7">
        <v>10.166666984558105</v>
      </c>
      <c r="BW1356" s="7" t="s">
        <v>345</v>
      </c>
      <c r="BX1356" s="9">
        <v>2</v>
      </c>
      <c r="BY1356" s="7" t="s">
        <v>231</v>
      </c>
      <c r="BZ1356" s="7" t="s">
        <v>214</v>
      </c>
      <c r="CA1356" s="25">
        <v>0</v>
      </c>
      <c r="CB1356" s="25">
        <v>0</v>
      </c>
      <c r="CC1356" s="25">
        <v>0</v>
      </c>
    </row>
    <row r="1357" spans="1:81" x14ac:dyDescent="0.25">
      <c r="A1357" s="7">
        <v>513</v>
      </c>
      <c r="B1357" s="7">
        <v>44657</v>
      </c>
      <c r="C1357" s="7" t="s">
        <v>2984</v>
      </c>
      <c r="D1357" s="7" t="s">
        <v>2985</v>
      </c>
      <c r="E1357" s="7" t="s">
        <v>2985</v>
      </c>
      <c r="F1357" s="7" t="s">
        <v>212</v>
      </c>
      <c r="G1357" s="7">
        <v>2</v>
      </c>
      <c r="H1357" s="7" t="s">
        <v>430</v>
      </c>
      <c r="I1357" s="8">
        <v>16.5</v>
      </c>
      <c r="J1357" s="7" t="s">
        <v>214</v>
      </c>
      <c r="K1357" s="8">
        <v>530.08892822265625</v>
      </c>
      <c r="L1357" s="8">
        <v>3.4211056232452393</v>
      </c>
      <c r="M1357" s="7" t="s">
        <v>282</v>
      </c>
      <c r="N1357" s="7" t="s">
        <v>231</v>
      </c>
      <c r="O1357" s="7" t="s">
        <v>367</v>
      </c>
      <c r="P1357" s="7" t="s">
        <v>249</v>
      </c>
      <c r="Q1357" s="7" t="s">
        <v>2986</v>
      </c>
      <c r="R1357" s="7" t="s">
        <v>286</v>
      </c>
      <c r="T1357" s="8">
        <v>0.64003485441207886</v>
      </c>
      <c r="U1357" s="8">
        <v>0.64865553379058838</v>
      </c>
      <c r="V1357" s="8">
        <v>0.62073439359664917</v>
      </c>
      <c r="W1357" s="8">
        <v>0.60141450166702271</v>
      </c>
      <c r="X1357" s="8">
        <v>0.3436921238899231</v>
      </c>
      <c r="Y1357" s="8">
        <v>0.55178636312484741</v>
      </c>
      <c r="Z1357" s="8">
        <v>0.49550026655197144</v>
      </c>
      <c r="AA1357" s="8">
        <v>0.72285068035125732</v>
      </c>
      <c r="AB1357" s="8">
        <v>0.68552124500274658</v>
      </c>
      <c r="AC1357" s="8">
        <v>0.77397370338439941</v>
      </c>
      <c r="AD1357" s="8">
        <v>0.88779151439666748</v>
      </c>
      <c r="AE1357" s="8">
        <v>0.53326743841171265</v>
      </c>
      <c r="AF1357" s="8">
        <v>0.68199300765991211</v>
      </c>
      <c r="AG1357" s="8">
        <v>0.64737731218338013</v>
      </c>
      <c r="AH1357" s="8">
        <v>0.12793081998825073</v>
      </c>
      <c r="AI1357" s="8">
        <v>0.97828853130340576</v>
      </c>
      <c r="AJ1357" s="8">
        <v>1.5056220293045044</v>
      </c>
      <c r="AK1357" s="8">
        <v>1.2468856573104858</v>
      </c>
      <c r="AL1357" s="8">
        <v>0.67115747928619385</v>
      </c>
      <c r="AM1357" s="8">
        <v>0.26597627997398376</v>
      </c>
      <c r="AN1357" s="8">
        <v>0.7637220025062561</v>
      </c>
      <c r="AO1357" s="8">
        <v>0.32702383399009705</v>
      </c>
      <c r="AP1357" s="8">
        <v>-0.52132558822631836</v>
      </c>
      <c r="AQ1357" s="8"/>
      <c r="AR1357" s="8"/>
      <c r="AS1357" s="8">
        <v>1.7191596528840238</v>
      </c>
      <c r="AT1357" s="8">
        <v>1.089901289743697</v>
      </c>
      <c r="AU1357" s="8">
        <v>0.95268088575423648</v>
      </c>
      <c r="AV1357" s="8">
        <v>0.55969835915482202</v>
      </c>
      <c r="AW1357" s="8">
        <v>-1.1224058163340009</v>
      </c>
      <c r="AX1357" s="8">
        <v>-0.46533470954877404</v>
      </c>
      <c r="AY1357" s="8">
        <v>-1.0393365924744522</v>
      </c>
      <c r="AZ1357" s="8">
        <v>-0.30153484984576107</v>
      </c>
      <c r="BA1357" s="8">
        <v>0.16463353298651259</v>
      </c>
      <c r="BB1357" s="8">
        <v>0.58127425457936654</v>
      </c>
      <c r="BC1357" s="8">
        <v>0.26834941431766229</v>
      </c>
      <c r="BD1357" s="8">
        <v>1.3637858779671437</v>
      </c>
      <c r="BE1357" s="8">
        <v>0.15718017952233032</v>
      </c>
      <c r="BF1357" s="8">
        <v>0.47129837034174904</v>
      </c>
      <c r="BG1357" s="8">
        <v>6.8388083299429123</v>
      </c>
      <c r="BH1357" s="8">
        <v>24.956183541264242</v>
      </c>
      <c r="BI1357" s="8">
        <v>-31.10554312626584</v>
      </c>
      <c r="BJ1357" s="8">
        <v>4.9782220864107396</v>
      </c>
      <c r="BK1357" s="8">
        <v>6.4113425975384057</v>
      </c>
      <c r="BL1357" s="8">
        <v>6.1991132851190818</v>
      </c>
      <c r="BM1357" s="8">
        <v>3.0463544523349233</v>
      </c>
      <c r="BN1357" s="8">
        <v>493.83716244326013</v>
      </c>
      <c r="BO1357" s="8">
        <v>397.79896236348969</v>
      </c>
      <c r="BP1357" s="8">
        <v>694.97596839851496</v>
      </c>
      <c r="BQ1357" s="8">
        <v>503.699924120258</v>
      </c>
      <c r="BR1357" s="8">
        <v>496.10311096268231</v>
      </c>
      <c r="BS1357" s="8">
        <v>497.22811505026021</v>
      </c>
      <c r="BT1357" s="7" t="s">
        <v>220</v>
      </c>
      <c r="BU1357" s="7" t="s">
        <v>221</v>
      </c>
      <c r="BV1357" s="7">
        <v>17</v>
      </c>
      <c r="BW1357" s="7" t="s">
        <v>312</v>
      </c>
      <c r="BX1357" s="9">
        <v>1.6000000238418579</v>
      </c>
      <c r="BY1357" s="7" t="s">
        <v>231</v>
      </c>
      <c r="BZ1357" s="7" t="s">
        <v>214</v>
      </c>
      <c r="CA1357" s="25">
        <v>0</v>
      </c>
      <c r="CB1357" s="25">
        <v>0</v>
      </c>
      <c r="CC1357" s="25">
        <v>0</v>
      </c>
    </row>
    <row r="1358" spans="1:81" x14ac:dyDescent="0.25">
      <c r="A1358" s="7">
        <v>513</v>
      </c>
      <c r="B1358" s="7">
        <v>44657</v>
      </c>
      <c r="C1358" s="7" t="s">
        <v>2987</v>
      </c>
      <c r="D1358" s="7" t="s">
        <v>2987</v>
      </c>
      <c r="E1358" s="7" t="s">
        <v>2987</v>
      </c>
      <c r="F1358" s="7" t="s">
        <v>266</v>
      </c>
      <c r="H1358" s="7" t="s">
        <v>224</v>
      </c>
      <c r="I1358" s="8">
        <v>24.5</v>
      </c>
      <c r="J1358" s="7" t="s">
        <v>214</v>
      </c>
      <c r="K1358" s="8">
        <v>236.269287109375</v>
      </c>
      <c r="L1358" s="8">
        <v>0.69819998741149902</v>
      </c>
      <c r="M1358" s="7" t="s">
        <v>349</v>
      </c>
      <c r="N1358" s="7" t="s">
        <v>214</v>
      </c>
      <c r="O1358" s="7" t="s">
        <v>214</v>
      </c>
      <c r="P1358" s="7" t="s">
        <v>410</v>
      </c>
      <c r="Q1358" s="7" t="s">
        <v>2988</v>
      </c>
      <c r="R1358" s="7" t="s">
        <v>242</v>
      </c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>
        <v>0.24985450896914813</v>
      </c>
      <c r="AT1358" s="8">
        <v>1.9132941093779527</v>
      </c>
      <c r="AU1358" s="8">
        <v>1.561467037208073</v>
      </c>
      <c r="AV1358" s="8">
        <v>1.4649921675179094</v>
      </c>
      <c r="AW1358" s="8">
        <v>1.2340733160886941</v>
      </c>
      <c r="AX1358" s="8">
        <v>1.858003265312858</v>
      </c>
      <c r="AY1358" s="8">
        <v>-0.56378481567648076</v>
      </c>
      <c r="AZ1358" s="8">
        <v>0.10613503405996803</v>
      </c>
      <c r="BA1358" s="8">
        <v>-0.44380373276155138</v>
      </c>
      <c r="BB1358" s="8">
        <v>0.25465333934783568</v>
      </c>
      <c r="BC1358" s="8">
        <v>-0.47197307596733068</v>
      </c>
      <c r="BD1358" s="8">
        <v>9.8120120767614519E-2</v>
      </c>
      <c r="BE1358" s="8">
        <v>0.26097220631009216</v>
      </c>
      <c r="BF1358" s="8">
        <v>0.94919967273068961</v>
      </c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7" t="s">
        <v>352</v>
      </c>
      <c r="BU1358" s="7" t="s">
        <v>353</v>
      </c>
      <c r="BV1358" s="7">
        <v>9.5</v>
      </c>
      <c r="BW1358" s="7" t="s">
        <v>213</v>
      </c>
      <c r="BX1358" s="9">
        <v>0</v>
      </c>
      <c r="BY1358" s="7" t="s">
        <v>214</v>
      </c>
      <c r="BZ1358" s="7" t="s">
        <v>214</v>
      </c>
      <c r="CA1358" s="25">
        <v>0</v>
      </c>
      <c r="CB1358" s="25">
        <v>0</v>
      </c>
      <c r="CC1358" s="25">
        <v>0</v>
      </c>
    </row>
    <row r="1359" spans="1:81" x14ac:dyDescent="0.25">
      <c r="A1359" s="7">
        <v>513</v>
      </c>
      <c r="B1359" s="7">
        <v>44657</v>
      </c>
      <c r="C1359" s="7" t="s">
        <v>2989</v>
      </c>
      <c r="D1359" s="7" t="s">
        <v>2990</v>
      </c>
      <c r="E1359" s="7" t="s">
        <v>2991</v>
      </c>
      <c r="F1359" s="7" t="s">
        <v>446</v>
      </c>
      <c r="H1359" s="7" t="s">
        <v>224</v>
      </c>
      <c r="I1359" s="8">
        <v>24.5</v>
      </c>
      <c r="J1359" s="7" t="s">
        <v>214</v>
      </c>
      <c r="K1359" s="8">
        <v>313.53958129882813</v>
      </c>
      <c r="L1359" s="8">
        <v>3.9224042892456055</v>
      </c>
      <c r="M1359" s="7" t="s">
        <v>239</v>
      </c>
      <c r="N1359" s="7" t="s">
        <v>214</v>
      </c>
      <c r="O1359" s="7" t="s">
        <v>214</v>
      </c>
      <c r="P1359" s="7" t="s">
        <v>362</v>
      </c>
      <c r="Q1359" s="7" t="s">
        <v>2992</v>
      </c>
      <c r="R1359" s="7" t="s">
        <v>242</v>
      </c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7">
        <v>0.62638170216434796</v>
      </c>
      <c r="AT1359" s="7">
        <v>2.3537513241256982</v>
      </c>
      <c r="AU1359" s="7">
        <v>1.4034870480440307</v>
      </c>
      <c r="AV1359" s="7">
        <v>1.8091300431982908</v>
      </c>
      <c r="AW1359" s="7">
        <v>1.4411974647042123</v>
      </c>
      <c r="AX1359" s="7">
        <v>1.9479003078909114</v>
      </c>
      <c r="AY1359" s="7">
        <v>1.6681893587617211</v>
      </c>
      <c r="AZ1359" s="7">
        <v>1.5713686622821001</v>
      </c>
      <c r="BA1359" s="7">
        <v>1.6116358904897397</v>
      </c>
      <c r="BB1359" s="7">
        <v>1.4020183687171706</v>
      </c>
      <c r="BC1359" s="7">
        <v>-0.85560235485251479</v>
      </c>
      <c r="BD1359" s="7">
        <v>-0.15716454117841194</v>
      </c>
      <c r="BE1359" s="7">
        <v>0.98254818488525608</v>
      </c>
      <c r="BF1359" s="7">
        <v>1.4878340275059598</v>
      </c>
      <c r="BT1359" s="7" t="s">
        <v>352</v>
      </c>
      <c r="BU1359" s="7" t="s">
        <v>353</v>
      </c>
      <c r="BV1359" s="7">
        <v>14.5</v>
      </c>
      <c r="BW1359" s="7" t="s">
        <v>287</v>
      </c>
      <c r="BX1359" s="9">
        <v>2.2000000476837158</v>
      </c>
      <c r="BY1359" s="7" t="s">
        <v>214</v>
      </c>
      <c r="BZ1359" s="7" t="s">
        <v>214</v>
      </c>
      <c r="CA1359" s="25">
        <v>0</v>
      </c>
      <c r="CB1359" s="25">
        <v>0</v>
      </c>
      <c r="CC1359" s="25">
        <v>0</v>
      </c>
    </row>
    <row r="1360" spans="1:81" x14ac:dyDescent="0.25">
      <c r="A1360" s="7">
        <v>513</v>
      </c>
      <c r="B1360" s="7">
        <v>44657</v>
      </c>
      <c r="C1360" s="7" t="s">
        <v>2993</v>
      </c>
      <c r="D1360" s="7" t="s">
        <v>2991</v>
      </c>
      <c r="E1360" s="7" t="s">
        <v>2991</v>
      </c>
      <c r="F1360" s="7" t="s">
        <v>446</v>
      </c>
      <c r="G1360" s="7">
        <v>2</v>
      </c>
      <c r="H1360" s="7" t="s">
        <v>226</v>
      </c>
      <c r="I1360" s="8">
        <v>15.5</v>
      </c>
      <c r="J1360" s="7" t="s">
        <v>214</v>
      </c>
      <c r="K1360" s="8">
        <v>292.860595703125</v>
      </c>
      <c r="L1360" s="8">
        <v>2.9097812175750732</v>
      </c>
      <c r="M1360" s="7" t="s">
        <v>239</v>
      </c>
      <c r="N1360" s="7" t="s">
        <v>231</v>
      </c>
      <c r="O1360" s="7" t="s">
        <v>248</v>
      </c>
      <c r="P1360" s="7" t="s">
        <v>249</v>
      </c>
      <c r="Q1360" s="7" t="s">
        <v>2994</v>
      </c>
      <c r="R1360" s="7" t="s">
        <v>242</v>
      </c>
      <c r="T1360" s="8">
        <v>0.82519543170928955</v>
      </c>
      <c r="U1360" s="8">
        <v>0.88094109296798706</v>
      </c>
      <c r="V1360" s="8">
        <v>0.82627296447753906</v>
      </c>
      <c r="W1360" s="8">
        <v>0.67756867408752441</v>
      </c>
      <c r="X1360" s="8">
        <v>0.33876669406890869</v>
      </c>
      <c r="Y1360" s="8">
        <v>0.76479983329772949</v>
      </c>
      <c r="Z1360" s="8">
        <v>0.63009494543075562</v>
      </c>
      <c r="AA1360" s="8">
        <v>0.8764420747756958</v>
      </c>
      <c r="AB1360" s="8">
        <v>0.89284300804138184</v>
      </c>
      <c r="AC1360" s="8">
        <v>0.86031895875930786</v>
      </c>
      <c r="AD1360" s="8">
        <v>0.66153126955032349</v>
      </c>
      <c r="AE1360" s="8">
        <v>0.83654636144638062</v>
      </c>
      <c r="AF1360" s="8">
        <v>0.91204315423965454</v>
      </c>
      <c r="AG1360" s="8">
        <v>0.90855294466018677</v>
      </c>
      <c r="AH1360" s="8">
        <v>7.9335995018482208E-2</v>
      </c>
      <c r="AI1360" s="8">
        <v>0.7821953296661377</v>
      </c>
      <c r="AJ1360" s="8">
        <v>1.2680716514587402</v>
      </c>
      <c r="AK1360" s="8">
        <v>1.0292940139770508</v>
      </c>
      <c r="AL1360" s="8">
        <v>0.46892020106315613</v>
      </c>
      <c r="AM1360" s="8">
        <v>0.16258075833320618</v>
      </c>
      <c r="AN1360" s="8">
        <v>0.65645837783813477</v>
      </c>
      <c r="AO1360" s="8">
        <v>0.25789123773574829</v>
      </c>
      <c r="AP1360" s="8">
        <v>-0.80175536870956421</v>
      </c>
      <c r="AQ1360" s="8"/>
      <c r="AR1360" s="8"/>
      <c r="AS1360" s="8">
        <v>-0.74380601241048527</v>
      </c>
      <c r="AT1360" s="8">
        <v>0.24621210517358313</v>
      </c>
      <c r="AU1360" s="8">
        <v>-0.75479748758366416</v>
      </c>
      <c r="AV1360" s="8">
        <v>4.2173734242819359E-2</v>
      </c>
      <c r="AW1360" s="8">
        <v>-0.62372949733199268</v>
      </c>
      <c r="AX1360" s="8">
        <v>0.46099332071098376</v>
      </c>
      <c r="AY1360" s="8">
        <v>-1.5051845673079516</v>
      </c>
      <c r="AZ1360" s="8">
        <v>-1.5260973258180528</v>
      </c>
      <c r="BA1360" s="8">
        <v>-0.14247593647008336</v>
      </c>
      <c r="BB1360" s="8">
        <v>0.32134566389125024</v>
      </c>
      <c r="BC1360" s="8">
        <v>-1.8900298551957695</v>
      </c>
      <c r="BD1360" s="8">
        <v>-1.2115285904854962</v>
      </c>
      <c r="BE1360" s="8">
        <v>-0.94333722604999115</v>
      </c>
      <c r="BF1360" s="8">
        <v>-0.27781684871415208</v>
      </c>
      <c r="BG1360" s="7">
        <v>-37.889873765729561</v>
      </c>
      <c r="BH1360" s="7">
        <v>-50</v>
      </c>
      <c r="BI1360" s="7">
        <v>-50</v>
      </c>
      <c r="BJ1360" s="7">
        <v>-50</v>
      </c>
      <c r="BK1360" s="7">
        <v>-43.339146501637039</v>
      </c>
      <c r="BL1360" s="7">
        <v>-50</v>
      </c>
      <c r="BM1360" s="7">
        <v>-46.871503377894435</v>
      </c>
      <c r="BN1360" s="7">
        <v>403.82510572460268</v>
      </c>
      <c r="BO1360" s="7">
        <v>450.76526131095295</v>
      </c>
      <c r="BP1360" s="7">
        <v>537.01224120898439</v>
      </c>
      <c r="BQ1360" s="7">
        <v>502.97557854985979</v>
      </c>
      <c r="BR1360" s="7">
        <v>419.78387832046928</v>
      </c>
      <c r="BS1360" s="7">
        <v>640.46214292447121</v>
      </c>
      <c r="BT1360" s="7" t="s">
        <v>259</v>
      </c>
      <c r="BU1360" s="7" t="s">
        <v>260</v>
      </c>
      <c r="BV1360" s="7">
        <v>15</v>
      </c>
      <c r="BW1360" s="7" t="s">
        <v>226</v>
      </c>
      <c r="BX1360" s="9">
        <v>2.2000000476837158</v>
      </c>
      <c r="BY1360" s="7" t="s">
        <v>231</v>
      </c>
      <c r="BZ1360" s="7" t="s">
        <v>214</v>
      </c>
      <c r="CA1360" s="25">
        <v>0</v>
      </c>
      <c r="CB1360" s="25">
        <v>0</v>
      </c>
      <c r="CC1360" s="25">
        <v>0</v>
      </c>
    </row>
    <row r="1361" spans="1:81" x14ac:dyDescent="0.25">
      <c r="A1361" s="7">
        <v>513</v>
      </c>
      <c r="B1361" s="7">
        <v>44657</v>
      </c>
      <c r="C1361" s="7" t="s">
        <v>21092</v>
      </c>
      <c r="D1361" s="7" t="s">
        <v>21092</v>
      </c>
      <c r="E1361" s="7" t="s">
        <v>21093</v>
      </c>
      <c r="F1361" s="7" t="s">
        <v>409</v>
      </c>
      <c r="H1361" s="7" t="s">
        <v>430</v>
      </c>
      <c r="I1361" s="8">
        <v>16.5</v>
      </c>
      <c r="J1361" s="7" t="s">
        <v>214</v>
      </c>
      <c r="K1361" s="8">
        <v>1910.5213623046875</v>
      </c>
      <c r="L1361" s="8">
        <v>2.8171999454498291</v>
      </c>
      <c r="M1361" s="7" t="s">
        <v>2996</v>
      </c>
      <c r="N1361" s="7" t="s">
        <v>295</v>
      </c>
      <c r="O1361" s="7" t="s">
        <v>575</v>
      </c>
      <c r="P1361" s="7" t="s">
        <v>481</v>
      </c>
      <c r="Q1361" s="7" t="s">
        <v>21094</v>
      </c>
      <c r="R1361" s="7" t="s">
        <v>337</v>
      </c>
      <c r="T1361" s="8">
        <v>0.71271121501922607</v>
      </c>
      <c r="U1361" s="8">
        <v>0.71501046419143677</v>
      </c>
      <c r="V1361" s="8">
        <v>0.67106586694717407</v>
      </c>
      <c r="W1361" s="8">
        <v>0.57013851404190063</v>
      </c>
      <c r="X1361" s="8">
        <v>0.33438184857368469</v>
      </c>
      <c r="Y1361" s="8">
        <v>0.68448615074157715</v>
      </c>
      <c r="Z1361" s="8">
        <v>0.62593775987625122</v>
      </c>
      <c r="AA1361" s="8">
        <v>0.90453147888183594</v>
      </c>
      <c r="AB1361" s="8">
        <v>0.92171049118041992</v>
      </c>
      <c r="AC1361" s="8">
        <v>0.85938018560409546</v>
      </c>
      <c r="AD1361" s="8">
        <v>0.75066876411437988</v>
      </c>
      <c r="AE1361" s="8">
        <v>0.75431686639785767</v>
      </c>
      <c r="AF1361" s="8">
        <v>0.8761669397354126</v>
      </c>
      <c r="AG1361" s="8">
        <v>0.86013472080230713</v>
      </c>
      <c r="AH1361" s="8">
        <v>0.48996415734291077</v>
      </c>
      <c r="AI1361" s="8">
        <v>4.1722092628479004</v>
      </c>
      <c r="AJ1361" s="8">
        <v>6.3562850952148438</v>
      </c>
      <c r="AK1361" s="8">
        <v>5.1626782417297363</v>
      </c>
      <c r="AL1361" s="8">
        <v>2.4368007183074951</v>
      </c>
      <c r="AM1361" s="8">
        <v>0.99107182025909424</v>
      </c>
      <c r="AN1361" s="8">
        <v>3.6284248828887939</v>
      </c>
      <c r="AO1361" s="8">
        <v>1.5821796655654907</v>
      </c>
      <c r="AP1361" s="8">
        <v>1.0308337211608887</v>
      </c>
      <c r="AQ1361" s="8"/>
      <c r="AR1361" s="8"/>
      <c r="BG1361" s="7">
        <v>74.151706848881403</v>
      </c>
      <c r="BH1361" s="7">
        <v>23.412698839859065</v>
      </c>
      <c r="BI1361" s="7">
        <v>77.789371627590924</v>
      </c>
      <c r="BJ1361" s="7">
        <v>23.412698839859065</v>
      </c>
      <c r="BK1361" s="7">
        <v>77.789371627590924</v>
      </c>
      <c r="BL1361" s="7">
        <v>23.412698839859065</v>
      </c>
      <c r="BM1361" s="7">
        <v>49.994757770606739</v>
      </c>
      <c r="BN1361" s="7">
        <v>493.83716244326013</v>
      </c>
      <c r="BO1361" s="7">
        <v>1463.2167494771184</v>
      </c>
      <c r="BP1361" s="7">
        <v>424.33879975698147</v>
      </c>
      <c r="BQ1361" s="7">
        <v>1463.2167494771184</v>
      </c>
      <c r="BR1361" s="7">
        <v>424.33879975698147</v>
      </c>
      <c r="BS1361" s="7">
        <v>1463.2167494771184</v>
      </c>
      <c r="BT1361" s="7" t="s">
        <v>588</v>
      </c>
      <c r="BU1361" s="7" t="s">
        <v>589</v>
      </c>
      <c r="BV1361" s="7">
        <v>19.166666030883789</v>
      </c>
      <c r="BW1361" s="7" t="s">
        <v>303</v>
      </c>
      <c r="BX1361" s="9">
        <v>0</v>
      </c>
      <c r="BY1361" s="7" t="s">
        <v>295</v>
      </c>
      <c r="BZ1361" s="7" t="s">
        <v>214</v>
      </c>
      <c r="CA1361" s="25">
        <v>0</v>
      </c>
      <c r="CB1361" s="25">
        <v>0</v>
      </c>
      <c r="CC1361" s="25">
        <v>0</v>
      </c>
    </row>
    <row r="1362" spans="1:81" x14ac:dyDescent="0.25">
      <c r="A1362" s="7">
        <v>513</v>
      </c>
      <c r="B1362" s="7">
        <v>44657</v>
      </c>
      <c r="C1362" s="7" t="s">
        <v>2997</v>
      </c>
      <c r="D1362" s="7" t="s">
        <v>2998</v>
      </c>
      <c r="E1362" s="7" t="s">
        <v>2998</v>
      </c>
      <c r="F1362" s="7" t="s">
        <v>223</v>
      </c>
      <c r="H1362" s="7" t="s">
        <v>226</v>
      </c>
      <c r="I1362" s="8">
        <v>15.5</v>
      </c>
      <c r="J1362" s="7" t="s">
        <v>214</v>
      </c>
      <c r="K1362" s="8">
        <v>424.48284912109375</v>
      </c>
      <c r="L1362" s="8">
        <v>2.5325000286102295</v>
      </c>
      <c r="M1362" s="7" t="s">
        <v>282</v>
      </c>
      <c r="N1362" s="7" t="s">
        <v>295</v>
      </c>
      <c r="O1362" s="7" t="s">
        <v>283</v>
      </c>
      <c r="P1362" s="7" t="s">
        <v>233</v>
      </c>
      <c r="Q1362" s="7" t="s">
        <v>2999</v>
      </c>
      <c r="R1362" s="7" t="s">
        <v>286</v>
      </c>
      <c r="T1362" s="8">
        <v>0.78588336706161499</v>
      </c>
      <c r="U1362" s="8">
        <v>0.81578892469406128</v>
      </c>
      <c r="V1362" s="8">
        <v>0.7562134861946106</v>
      </c>
      <c r="W1362" s="8">
        <v>0.72537076473236084</v>
      </c>
      <c r="X1362" s="8">
        <v>0.31001269817352295</v>
      </c>
      <c r="Y1362" s="8">
        <v>0.65918427705764771</v>
      </c>
      <c r="Z1362" s="8">
        <v>0.57517367601394653</v>
      </c>
      <c r="AA1362" s="8">
        <v>0.86625117063522339</v>
      </c>
      <c r="AB1362" s="8">
        <v>0.85957258939743042</v>
      </c>
      <c r="AC1362" s="8">
        <v>0.93743818998336792</v>
      </c>
      <c r="AD1362" s="8">
        <v>0.89813888072967529</v>
      </c>
      <c r="AE1362" s="8">
        <v>0.70049113035202026</v>
      </c>
      <c r="AF1362" s="8">
        <v>0.84285527467727661</v>
      </c>
      <c r="AG1362" s="8">
        <v>0.80803573131561279</v>
      </c>
      <c r="AH1362" s="8">
        <v>0.11105778813362122</v>
      </c>
      <c r="AI1362" s="8">
        <v>1.0427861213684082</v>
      </c>
      <c r="AJ1362" s="8">
        <v>1.6438168287277222</v>
      </c>
      <c r="AK1362" s="8">
        <v>1.3186787366867065</v>
      </c>
      <c r="AL1362" s="8">
        <v>0.70272338390350342</v>
      </c>
      <c r="AM1362" s="8">
        <v>0.20826995372772217</v>
      </c>
      <c r="AN1362" s="8">
        <v>0.79203605651855469</v>
      </c>
      <c r="AO1362" s="8">
        <v>0.32954016327857971</v>
      </c>
      <c r="AP1362" s="8">
        <v>-0.41296648979187012</v>
      </c>
      <c r="AQ1362" s="8"/>
      <c r="AR1362" s="8"/>
      <c r="AS1362" s="8">
        <v>-0.5763806556970611</v>
      </c>
      <c r="AT1362" s="8">
        <v>-0.47041557392767197</v>
      </c>
      <c r="AU1362" s="8">
        <v>0.80481623087069609</v>
      </c>
      <c r="AV1362" s="8">
        <v>0.23655140455193849</v>
      </c>
      <c r="AW1362" s="8">
        <v>-1.6795310446764533</v>
      </c>
      <c r="AX1362" s="8">
        <v>-0.94397845941138936</v>
      </c>
      <c r="AY1362" s="8">
        <v>-1.8822746621741169</v>
      </c>
      <c r="AZ1362" s="8">
        <v>-1.129979361816418</v>
      </c>
      <c r="BA1362" s="8">
        <v>-0.97593407742399052</v>
      </c>
      <c r="BB1362" s="8">
        <v>-0.15631862523386</v>
      </c>
      <c r="BC1362" s="8">
        <v>-0.97593407742399052</v>
      </c>
      <c r="BD1362" s="8">
        <v>-0.15631862523386</v>
      </c>
      <c r="BE1362" s="8">
        <v>-0.88087304775415276</v>
      </c>
      <c r="BF1362" s="8">
        <v>-0.43674320684521017</v>
      </c>
      <c r="BG1362" s="7">
        <v>4.8665672686808517</v>
      </c>
      <c r="BH1362" s="7">
        <v>-0.4754062691947194</v>
      </c>
      <c r="BI1362" s="7">
        <v>-27.529736958930922</v>
      </c>
      <c r="BJ1362" s="7">
        <v>-50</v>
      </c>
      <c r="BK1362" s="7">
        <v>-6.4412387906801216</v>
      </c>
      <c r="BL1362" s="7">
        <v>-6.4412387906801216</v>
      </c>
      <c r="BM1362" s="7">
        <v>-14.336842256800841</v>
      </c>
      <c r="BN1362" s="7">
        <v>403.82510572460268</v>
      </c>
      <c r="BO1362" s="7">
        <v>426.50086719747179</v>
      </c>
      <c r="BP1362" s="7">
        <v>541.34186091990648</v>
      </c>
      <c r="BQ1362" s="7">
        <v>762.54296448180435</v>
      </c>
      <c r="BR1362" s="7">
        <v>451.82480305846582</v>
      </c>
      <c r="BS1362" s="7">
        <v>451.82480305846582</v>
      </c>
      <c r="BT1362" s="7" t="s">
        <v>520</v>
      </c>
      <c r="BU1362" s="7" t="s">
        <v>521</v>
      </c>
      <c r="BV1362" s="7">
        <v>16</v>
      </c>
      <c r="BW1362" s="7" t="s">
        <v>430</v>
      </c>
      <c r="BX1362" s="9">
        <v>2</v>
      </c>
      <c r="BY1362" s="7" t="s">
        <v>295</v>
      </c>
      <c r="BZ1362" s="7" t="s">
        <v>214</v>
      </c>
      <c r="CA1362" s="25">
        <v>0</v>
      </c>
      <c r="CB1362" s="25">
        <v>0</v>
      </c>
      <c r="CC1362" s="25">
        <v>0</v>
      </c>
    </row>
    <row r="1363" spans="1:81" x14ac:dyDescent="0.25">
      <c r="A1363" s="7">
        <v>513</v>
      </c>
      <c r="B1363" s="7">
        <v>44657</v>
      </c>
      <c r="C1363" s="7" t="s">
        <v>3000</v>
      </c>
      <c r="D1363" s="7" t="s">
        <v>3001</v>
      </c>
      <c r="E1363" s="7" t="s">
        <v>3001</v>
      </c>
      <c r="F1363" s="7" t="s">
        <v>446</v>
      </c>
      <c r="G1363" s="7">
        <v>2</v>
      </c>
      <c r="H1363" s="7" t="s">
        <v>238</v>
      </c>
      <c r="I1363" s="8">
        <v>13.5</v>
      </c>
      <c r="J1363" s="7" t="s">
        <v>214</v>
      </c>
      <c r="K1363" s="8">
        <v>309.43902587890625</v>
      </c>
      <c r="L1363" s="8">
        <v>8.8624000549316406</v>
      </c>
      <c r="M1363" s="7" t="s">
        <v>289</v>
      </c>
      <c r="N1363" s="7" t="s">
        <v>231</v>
      </c>
      <c r="O1363" s="7" t="s">
        <v>214</v>
      </c>
      <c r="P1363" s="7" t="s">
        <v>493</v>
      </c>
      <c r="Q1363" s="7" t="s">
        <v>3002</v>
      </c>
      <c r="R1363" s="7" t="s">
        <v>291</v>
      </c>
      <c r="T1363" s="8">
        <v>0.52669423818588257</v>
      </c>
      <c r="U1363" s="8">
        <v>0.59026730060577393</v>
      </c>
      <c r="V1363" s="8">
        <v>0.55865687131881714</v>
      </c>
      <c r="W1363" s="8">
        <v>0.45476266741752625</v>
      </c>
      <c r="X1363" s="8">
        <v>0.2902892529964447</v>
      </c>
      <c r="Y1363" s="8">
        <v>0.53045815229415894</v>
      </c>
      <c r="Z1363" s="8">
        <v>0.40938729047775269</v>
      </c>
      <c r="AA1363" s="8">
        <v>0.83803325891494751</v>
      </c>
      <c r="AB1363" s="8">
        <v>0.70934897661209106</v>
      </c>
      <c r="AC1363" s="8">
        <v>0.83064359426498413</v>
      </c>
      <c r="AD1363" s="8">
        <v>0.87906473875045776</v>
      </c>
      <c r="AE1363" s="8">
        <v>0.74279522895812988</v>
      </c>
      <c r="AF1363" s="8">
        <v>0.71194177865982056</v>
      </c>
      <c r="AG1363" s="8">
        <v>0.83724284172058105</v>
      </c>
      <c r="AH1363" s="8">
        <v>9.323640912771225E-2</v>
      </c>
      <c r="AI1363" s="8">
        <v>0.58672177791595459</v>
      </c>
      <c r="AJ1363" s="8">
        <v>0.99852943420410156</v>
      </c>
      <c r="AK1363" s="8">
        <v>0.81785488128662109</v>
      </c>
      <c r="AL1363" s="8">
        <v>0.36986708641052246</v>
      </c>
      <c r="AM1363" s="8">
        <v>0.16372485458850861</v>
      </c>
      <c r="AN1363" s="8">
        <v>0.53508871793746948</v>
      </c>
      <c r="AO1363" s="8">
        <v>0.19691562652587891</v>
      </c>
      <c r="AP1363" s="8">
        <v>-7.1453295648097992E-2</v>
      </c>
      <c r="AQ1363" s="8"/>
      <c r="AR1363" s="8"/>
      <c r="AS1363" s="8">
        <v>1.1287139975571234</v>
      </c>
      <c r="AT1363" s="8">
        <v>0.42343380169306055</v>
      </c>
      <c r="AU1363" s="8">
        <v>0.36045818143498409</v>
      </c>
      <c r="AV1363" s="8">
        <v>-0.32004571530627268</v>
      </c>
      <c r="AW1363" s="8">
        <v>1.8334917369398029</v>
      </c>
      <c r="AX1363" s="8">
        <v>1.4590219911896185</v>
      </c>
      <c r="AY1363" s="8">
        <v>1.2062376261675147</v>
      </c>
      <c r="AZ1363" s="8">
        <v>0.60116977536157656</v>
      </c>
      <c r="BA1363" s="8">
        <v>2.5391673417515332</v>
      </c>
      <c r="BB1363" s="8">
        <v>2.016402146406179</v>
      </c>
      <c r="BC1363" s="8">
        <v>0.35446368115812021</v>
      </c>
      <c r="BD1363" s="8">
        <v>0.3592075963503551</v>
      </c>
      <c r="BE1363" s="8">
        <v>1.2370887608348464</v>
      </c>
      <c r="BF1363" s="8">
        <v>0.75653159928241953</v>
      </c>
      <c r="BG1363" s="8">
        <v>12.735556386325447</v>
      </c>
      <c r="BH1363" s="8">
        <v>3.6296524194533419</v>
      </c>
      <c r="BI1363" s="8">
        <v>20.735548940396924</v>
      </c>
      <c r="BJ1363" s="8">
        <v>13.538469146353659</v>
      </c>
      <c r="BK1363" s="8">
        <v>27.101716787454432</v>
      </c>
      <c r="BL1363" s="8">
        <v>0.78174604705751582</v>
      </c>
      <c r="BM1363" s="8">
        <v>13.087114954506887</v>
      </c>
      <c r="BN1363" s="8">
        <v>270.03024425680195</v>
      </c>
      <c r="BO1363" s="8">
        <v>298.20746478935968</v>
      </c>
      <c r="BP1363" s="8">
        <v>245.27514522709814</v>
      </c>
      <c r="BQ1363" s="8">
        <v>267.54571883351321</v>
      </c>
      <c r="BR1363" s="8">
        <v>225.57573745534725</v>
      </c>
      <c r="BS1363" s="8">
        <v>307.01999852604462</v>
      </c>
      <c r="BT1363" s="7" t="s">
        <v>297</v>
      </c>
      <c r="BU1363" s="7" t="s">
        <v>298</v>
      </c>
      <c r="BV1363" s="7">
        <v>13.5</v>
      </c>
      <c r="BW1363" s="7" t="s">
        <v>238</v>
      </c>
      <c r="BX1363" s="9">
        <v>2.5250000953674316</v>
      </c>
      <c r="BY1363" s="7" t="s">
        <v>231</v>
      </c>
      <c r="BZ1363" s="7" t="s">
        <v>214</v>
      </c>
      <c r="CA1363" s="25">
        <v>0</v>
      </c>
      <c r="CB1363" s="25">
        <v>0</v>
      </c>
      <c r="CC1363" s="25">
        <v>1</v>
      </c>
    </row>
    <row r="1364" spans="1:81" x14ac:dyDescent="0.25">
      <c r="A1364" s="7">
        <v>513</v>
      </c>
      <c r="B1364" s="7">
        <v>44657</v>
      </c>
      <c r="C1364" s="7" t="s">
        <v>3003</v>
      </c>
      <c r="D1364" s="7" t="s">
        <v>3004</v>
      </c>
      <c r="E1364" s="7" t="s">
        <v>3004</v>
      </c>
      <c r="F1364" s="7" t="s">
        <v>331</v>
      </c>
      <c r="H1364" s="7" t="s">
        <v>226</v>
      </c>
      <c r="I1364" s="8">
        <v>15.5</v>
      </c>
      <c r="J1364" s="7" t="s">
        <v>214</v>
      </c>
      <c r="K1364" s="8">
        <v>512.4761962890625</v>
      </c>
      <c r="L1364" s="8">
        <v>5.1378030776977539</v>
      </c>
      <c r="M1364" s="7" t="s">
        <v>282</v>
      </c>
      <c r="N1364" s="7" t="s">
        <v>231</v>
      </c>
      <c r="O1364" s="7" t="s">
        <v>283</v>
      </c>
      <c r="P1364" s="7" t="s">
        <v>481</v>
      </c>
      <c r="Q1364" s="7" t="s">
        <v>3005</v>
      </c>
      <c r="R1364" s="7" t="s">
        <v>286</v>
      </c>
      <c r="S1364" s="7">
        <v>3</v>
      </c>
      <c r="T1364" s="8">
        <v>0.73040002584457397</v>
      </c>
      <c r="U1364" s="8">
        <v>0.71773636341094971</v>
      </c>
      <c r="V1364" s="8">
        <v>0.71344780921936035</v>
      </c>
      <c r="W1364" s="8">
        <v>0.69987690448760986</v>
      </c>
      <c r="X1364" s="8">
        <v>0.32837006449699402</v>
      </c>
      <c r="Y1364" s="8">
        <v>0.62145066261291504</v>
      </c>
      <c r="Z1364" s="8">
        <v>0.57073378562927246</v>
      </c>
      <c r="AA1364" s="8">
        <v>0.77290630340576172</v>
      </c>
      <c r="AB1364" s="8">
        <v>0.74365431070327759</v>
      </c>
      <c r="AC1364" s="8">
        <v>0.8595537543296814</v>
      </c>
      <c r="AD1364" s="8">
        <v>0.9057992696762085</v>
      </c>
      <c r="AE1364" s="8">
        <v>0.58021742105484009</v>
      </c>
      <c r="AF1364" s="8">
        <v>0.73084694147109985</v>
      </c>
      <c r="AG1364" s="8">
        <v>0.70630085468292236</v>
      </c>
      <c r="AH1364" s="8">
        <v>0.13439533114433289</v>
      </c>
      <c r="AI1364" s="8">
        <v>1.1728246212005615</v>
      </c>
      <c r="AJ1364" s="8">
        <v>1.7501519918441772</v>
      </c>
      <c r="AK1364" s="8">
        <v>1.5055389404296875</v>
      </c>
      <c r="AL1364" s="8">
        <v>0.82050490379333496</v>
      </c>
      <c r="AM1364" s="8">
        <v>0.2669597864151001</v>
      </c>
      <c r="AN1364" s="8">
        <v>0.90360778570175171</v>
      </c>
      <c r="AO1364" s="8">
        <v>0.39571094512939453</v>
      </c>
      <c r="AP1364" s="8">
        <v>-0.19250047206878662</v>
      </c>
      <c r="AQ1364" s="8"/>
      <c r="AR1364" s="8"/>
      <c r="AS1364" s="8">
        <v>0.85957311068164433</v>
      </c>
      <c r="AT1364" s="8">
        <v>0.2638500505343771</v>
      </c>
      <c r="AU1364" s="8">
        <v>0.23997282050391869</v>
      </c>
      <c r="AV1364" s="8">
        <v>-0.15480335277545798</v>
      </c>
      <c r="AW1364" s="8">
        <v>-1.2622240411234198</v>
      </c>
      <c r="AX1364" s="8">
        <v>-0.68339885143575962</v>
      </c>
      <c r="AY1364" s="8">
        <v>0.17792003899799128</v>
      </c>
      <c r="AZ1364" s="8">
        <v>0.32276259440681232</v>
      </c>
      <c r="BA1364" s="8">
        <v>0.67477726618665512</v>
      </c>
      <c r="BB1364" s="8">
        <v>1.0900915848884771</v>
      </c>
      <c r="BC1364" s="8">
        <v>0.67477726618665512</v>
      </c>
      <c r="BD1364" s="8">
        <v>1.0900915848884771</v>
      </c>
      <c r="BE1364" s="8">
        <v>0.22746607690557416</v>
      </c>
      <c r="BF1364" s="8">
        <v>0.32143226841782102</v>
      </c>
      <c r="BG1364" s="8">
        <v>21.201197509508347</v>
      </c>
      <c r="BH1364" s="8">
        <v>33.211674922709108</v>
      </c>
      <c r="BI1364" s="8">
        <v>-5.6325864186211456</v>
      </c>
      <c r="BJ1364" s="8">
        <v>18.937686265695177</v>
      </c>
      <c r="BK1364" s="8">
        <v>11.834967881393311</v>
      </c>
      <c r="BL1364" s="8">
        <v>11.834967881393311</v>
      </c>
      <c r="BM1364" s="8">
        <v>15.231318007013018</v>
      </c>
      <c r="BN1364" s="8">
        <v>403.82510572460268</v>
      </c>
      <c r="BO1364" s="8">
        <v>342.27426792127443</v>
      </c>
      <c r="BP1364" s="8">
        <v>541.34186091990648</v>
      </c>
      <c r="BQ1364" s="8">
        <v>415.42506204947165</v>
      </c>
      <c r="BR1364" s="8">
        <v>451.82480305846582</v>
      </c>
      <c r="BS1364" s="8">
        <v>451.82480305846582</v>
      </c>
      <c r="BT1364" s="7" t="s">
        <v>622</v>
      </c>
      <c r="BU1364" s="7" t="s">
        <v>623</v>
      </c>
      <c r="BV1364" s="7">
        <v>15.833333015441895</v>
      </c>
      <c r="BW1364" s="7" t="s">
        <v>226</v>
      </c>
      <c r="BX1364" s="9">
        <v>2.7000000476837158</v>
      </c>
      <c r="BY1364" s="7" t="s">
        <v>231</v>
      </c>
      <c r="BZ1364" s="7" t="s">
        <v>214</v>
      </c>
      <c r="CA1364" s="25">
        <v>0</v>
      </c>
      <c r="CB1364" s="25">
        <v>0</v>
      </c>
      <c r="CC1364" s="25">
        <v>0</v>
      </c>
    </row>
    <row r="1365" spans="1:81" x14ac:dyDescent="0.25">
      <c r="A1365" s="7">
        <v>513</v>
      </c>
      <c r="B1365" s="7">
        <v>44657</v>
      </c>
      <c r="C1365" s="7" t="s">
        <v>3006</v>
      </c>
      <c r="D1365" s="7" t="s">
        <v>3007</v>
      </c>
      <c r="E1365" s="7" t="s">
        <v>3007</v>
      </c>
      <c r="F1365" s="7" t="s">
        <v>373</v>
      </c>
      <c r="H1365" s="7" t="s">
        <v>287</v>
      </c>
      <c r="I1365" s="8">
        <v>14.5</v>
      </c>
      <c r="J1365" s="7" t="s">
        <v>281</v>
      </c>
      <c r="K1365" s="8">
        <v>487.58065795898438</v>
      </c>
      <c r="L1365" s="8">
        <v>2.6683008670806885</v>
      </c>
      <c r="M1365" s="7" t="s">
        <v>282</v>
      </c>
      <c r="N1365" s="7" t="s">
        <v>295</v>
      </c>
      <c r="O1365" s="7" t="s">
        <v>214</v>
      </c>
      <c r="P1365" s="7" t="s">
        <v>527</v>
      </c>
      <c r="Q1365" s="7" t="s">
        <v>3008</v>
      </c>
      <c r="R1365" s="7" t="s">
        <v>286</v>
      </c>
      <c r="T1365" s="8">
        <v>0.75215238332748413</v>
      </c>
      <c r="U1365" s="8">
        <v>0.78733330965042114</v>
      </c>
      <c r="V1365" s="8">
        <v>0.71889781951904297</v>
      </c>
      <c r="W1365" s="8">
        <v>0.73534870147705078</v>
      </c>
      <c r="X1365" s="8">
        <v>0.26182594895362854</v>
      </c>
      <c r="Y1365" s="8">
        <v>0.62748879194259644</v>
      </c>
      <c r="Z1365" s="8">
        <v>0.57302314043045044</v>
      </c>
      <c r="AA1365" s="8">
        <v>0.84015262126922607</v>
      </c>
      <c r="AB1365" s="8">
        <v>0.82709705829620361</v>
      </c>
      <c r="AC1365" s="8">
        <v>0.90783196687698364</v>
      </c>
      <c r="AD1365" s="8">
        <v>0.92115491628646851</v>
      </c>
      <c r="AE1365" s="8">
        <v>0.6481667160987854</v>
      </c>
      <c r="AF1365" s="8">
        <v>0.82248532772064209</v>
      </c>
      <c r="AG1365" s="8">
        <v>0.79606926441192627</v>
      </c>
      <c r="AH1365" s="8">
        <v>0.13515868782997131</v>
      </c>
      <c r="AI1365" s="8">
        <v>1.2146130800247192</v>
      </c>
      <c r="AJ1365" s="8">
        <v>1.9307641983032227</v>
      </c>
      <c r="AK1365" s="8">
        <v>1.5256564617156982</v>
      </c>
      <c r="AL1365" s="8">
        <v>0.86698716878890991</v>
      </c>
      <c r="AM1365" s="8">
        <v>0.21406950056552887</v>
      </c>
      <c r="AN1365" s="8">
        <v>0.91756975650787354</v>
      </c>
      <c r="AO1365" s="8">
        <v>0.39955490827560425</v>
      </c>
      <c r="AP1365" s="8">
        <v>8.5891395807266235E-2</v>
      </c>
      <c r="AQ1365" s="8"/>
      <c r="AR1365" s="8"/>
      <c r="AS1365" s="8">
        <v>0.99075740997156514</v>
      </c>
      <c r="AT1365" s="8">
        <v>0.2499410363079827</v>
      </c>
      <c r="AU1365" s="8">
        <v>0.84989522991667688</v>
      </c>
      <c r="AV1365" s="8">
        <v>0.10615525503912113</v>
      </c>
      <c r="AW1365" s="8">
        <v>-0.52254833996375094</v>
      </c>
      <c r="AX1365" s="8">
        <v>-0.66551841337710516</v>
      </c>
      <c r="AY1365" s="8">
        <v>-2.2004292246860881</v>
      </c>
      <c r="AZ1365" s="8">
        <v>-1.4324367385126378</v>
      </c>
      <c r="BA1365" s="8">
        <v>1.4263069145773475</v>
      </c>
      <c r="BB1365" s="8">
        <v>0.73180655971256858</v>
      </c>
      <c r="BC1365" s="8">
        <v>1.4263069145773475</v>
      </c>
      <c r="BD1365" s="8">
        <v>0.73180655971256858</v>
      </c>
      <c r="BE1365" s="8">
        <v>0.32838148406551632</v>
      </c>
      <c r="BF1365" s="8">
        <v>-4.6374290186250333E-2</v>
      </c>
      <c r="BG1365" s="7">
        <v>32.273849200889238</v>
      </c>
      <c r="BH1365" s="7">
        <v>33.500161088698356</v>
      </c>
      <c r="BI1365" s="7">
        <v>13.517752677402322</v>
      </c>
      <c r="BJ1365" s="7">
        <v>-50</v>
      </c>
      <c r="BK1365" s="7">
        <v>15.60402857173796</v>
      </c>
      <c r="BL1365" s="7">
        <v>15.60402857173796</v>
      </c>
      <c r="BM1365" s="7">
        <v>10.083303351744306</v>
      </c>
      <c r="BN1365" s="7">
        <v>330.21961167659822</v>
      </c>
      <c r="BO1365" s="7">
        <v>324.24035210538926</v>
      </c>
      <c r="BP1365" s="7">
        <v>421.67071051323791</v>
      </c>
      <c r="BQ1365" s="7">
        <v>875.06656722195316</v>
      </c>
      <c r="BR1365" s="7">
        <v>411.49843278079652</v>
      </c>
      <c r="BS1365" s="7">
        <v>411.49843278079652</v>
      </c>
      <c r="BT1365" s="7" t="s">
        <v>476</v>
      </c>
      <c r="BU1365" s="7" t="s">
        <v>477</v>
      </c>
      <c r="BV1365" s="7">
        <v>15</v>
      </c>
      <c r="BW1365" s="7" t="s">
        <v>226</v>
      </c>
      <c r="BX1365" s="9">
        <v>2</v>
      </c>
      <c r="BY1365" s="7" t="s">
        <v>295</v>
      </c>
      <c r="BZ1365" s="7" t="s">
        <v>214</v>
      </c>
      <c r="CA1365" s="25">
        <v>0</v>
      </c>
      <c r="CB1365" s="25">
        <v>0</v>
      </c>
      <c r="CC1365" s="25">
        <v>0</v>
      </c>
    </row>
    <row r="1366" spans="1:81" x14ac:dyDescent="0.25">
      <c r="A1366" s="7">
        <v>513</v>
      </c>
      <c r="B1366" s="7">
        <v>44657</v>
      </c>
      <c r="C1366" s="7" t="s">
        <v>3009</v>
      </c>
      <c r="D1366" s="7" t="s">
        <v>3010</v>
      </c>
      <c r="E1366" s="7" t="s">
        <v>3011</v>
      </c>
      <c r="F1366" s="7" t="s">
        <v>212</v>
      </c>
      <c r="H1366" s="7" t="s">
        <v>224</v>
      </c>
      <c r="I1366" s="8">
        <v>24.5</v>
      </c>
      <c r="J1366" s="7" t="s">
        <v>214</v>
      </c>
      <c r="K1366" s="8">
        <v>260.68771362304688</v>
      </c>
      <c r="L1366" s="8">
        <v>3.4583001136779785</v>
      </c>
      <c r="M1366" s="7" t="s">
        <v>1033</v>
      </c>
      <c r="N1366" s="7" t="s">
        <v>214</v>
      </c>
      <c r="O1366" s="7" t="s">
        <v>256</v>
      </c>
      <c r="P1366" s="7" t="s">
        <v>217</v>
      </c>
      <c r="Q1366" s="7" t="s">
        <v>3012</v>
      </c>
      <c r="R1366" s="7" t="s">
        <v>242</v>
      </c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>
        <v>0.59770655028440134</v>
      </c>
      <c r="AT1366" s="8">
        <v>2.2085201011089164</v>
      </c>
      <c r="AU1366" s="8">
        <v>5.0046916837461923E-2</v>
      </c>
      <c r="AV1366" s="8">
        <v>1.6785822016711041</v>
      </c>
      <c r="AW1366" s="8">
        <v>1.4240275189537892</v>
      </c>
      <c r="AX1366" s="8">
        <v>1.9291202831249816</v>
      </c>
      <c r="AY1366" s="8">
        <v>0.73299373990284145</v>
      </c>
      <c r="AZ1366" s="8">
        <v>1.490882534649187</v>
      </c>
      <c r="BA1366" s="8">
        <v>0.7302254249543394</v>
      </c>
      <c r="BB1366" s="8">
        <v>1.1536626898475644</v>
      </c>
      <c r="BC1366" s="8">
        <v>0.79052608922845324</v>
      </c>
      <c r="BD1366" s="8">
        <v>0.78566595445506837</v>
      </c>
      <c r="BE1366" s="8">
        <v>0.72092104002688107</v>
      </c>
      <c r="BF1366" s="8">
        <v>1.5410722941428034</v>
      </c>
      <c r="BG1366" s="8"/>
      <c r="BH1366" s="8"/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7" t="s">
        <v>214</v>
      </c>
      <c r="BU1366" s="7" t="s">
        <v>214</v>
      </c>
      <c r="BV1366" s="7">
        <v>11.5</v>
      </c>
      <c r="BW1366" s="7" t="s">
        <v>255</v>
      </c>
      <c r="BX1366" s="9">
        <v>0</v>
      </c>
      <c r="BY1366" s="7" t="s">
        <v>214</v>
      </c>
      <c r="BZ1366" s="7" t="s">
        <v>214</v>
      </c>
      <c r="CA1366" s="25">
        <v>0</v>
      </c>
      <c r="CB1366" s="25">
        <v>0</v>
      </c>
      <c r="CC1366" s="25">
        <v>0</v>
      </c>
    </row>
    <row r="1367" spans="1:81" x14ac:dyDescent="0.25">
      <c r="A1367" s="7">
        <v>513</v>
      </c>
      <c r="B1367" s="7">
        <v>44657</v>
      </c>
      <c r="C1367" s="7" t="s">
        <v>3013</v>
      </c>
      <c r="D1367" s="7" t="s">
        <v>3014</v>
      </c>
      <c r="E1367" s="7" t="s">
        <v>3014</v>
      </c>
      <c r="F1367" s="7" t="s">
        <v>360</v>
      </c>
      <c r="H1367" s="7" t="s">
        <v>224</v>
      </c>
      <c r="I1367" s="8">
        <v>24.5</v>
      </c>
      <c r="J1367" s="7" t="s">
        <v>214</v>
      </c>
      <c r="K1367" s="8">
        <v>197.55010986328125</v>
      </c>
      <c r="L1367" s="8">
        <v>1.2182999849319458</v>
      </c>
      <c r="M1367" s="7" t="s">
        <v>349</v>
      </c>
      <c r="N1367" s="7" t="s">
        <v>214</v>
      </c>
      <c r="O1367" s="7" t="s">
        <v>256</v>
      </c>
      <c r="P1367" s="7" t="s">
        <v>410</v>
      </c>
      <c r="Q1367" s="7" t="s">
        <v>3015</v>
      </c>
      <c r="R1367" s="7" t="s">
        <v>242</v>
      </c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>
        <v>0.47009008277956904</v>
      </c>
      <c r="AT1367" s="8">
        <v>2.0955642706678086</v>
      </c>
      <c r="AU1367" s="8">
        <v>-0.8650316402257</v>
      </c>
      <c r="AV1367" s="8">
        <v>-0.11969204252869876</v>
      </c>
      <c r="AW1367" s="8">
        <v>1.3606327882958771</v>
      </c>
      <c r="AX1367" s="8">
        <v>1.8695980169572006</v>
      </c>
      <c r="AY1367" s="8">
        <v>-0.88728720040361719</v>
      </c>
      <c r="AZ1367" s="8">
        <v>-0.16502208527819806</v>
      </c>
      <c r="BA1367" s="8">
        <v>-0.44240134100166489</v>
      </c>
      <c r="BB1367" s="8">
        <v>0.25542656500599864</v>
      </c>
      <c r="BC1367" s="8">
        <v>-1.2505511515408325</v>
      </c>
      <c r="BD1367" s="8">
        <v>-0.53977081795381043</v>
      </c>
      <c r="BE1367" s="8">
        <v>-0.26909141034939477</v>
      </c>
      <c r="BF1367" s="8">
        <v>0.56601731781171682</v>
      </c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/>
      <c r="BT1367" s="7" t="s">
        <v>352</v>
      </c>
      <c r="BU1367" s="7" t="s">
        <v>353</v>
      </c>
      <c r="BV1367" s="7">
        <v>11</v>
      </c>
      <c r="BW1367" s="7" t="s">
        <v>255</v>
      </c>
      <c r="BX1367" s="9">
        <v>0</v>
      </c>
      <c r="BY1367" s="7" t="s">
        <v>214</v>
      </c>
      <c r="BZ1367" s="7" t="s">
        <v>214</v>
      </c>
      <c r="CA1367" s="25">
        <v>0</v>
      </c>
      <c r="CB1367" s="25">
        <v>0</v>
      </c>
      <c r="CC1367" s="25">
        <v>0</v>
      </c>
    </row>
    <row r="1368" spans="1:81" x14ac:dyDescent="0.25">
      <c r="A1368" s="7">
        <v>513</v>
      </c>
      <c r="B1368" s="7">
        <v>44657</v>
      </c>
      <c r="C1368" s="7" t="s">
        <v>3016</v>
      </c>
      <c r="D1368" s="7" t="s">
        <v>3017</v>
      </c>
      <c r="E1368" s="7" t="s">
        <v>3017</v>
      </c>
      <c r="F1368" s="7" t="s">
        <v>254</v>
      </c>
      <c r="H1368" s="7" t="s">
        <v>224</v>
      </c>
      <c r="I1368" s="8">
        <v>24.5</v>
      </c>
      <c r="J1368" s="7" t="s">
        <v>214</v>
      </c>
      <c r="K1368" s="8">
        <v>133.59748840332031</v>
      </c>
      <c r="L1368" s="8">
        <v>2.190460205078125</v>
      </c>
      <c r="M1368" s="7" t="s">
        <v>349</v>
      </c>
      <c r="N1368" s="7" t="s">
        <v>214</v>
      </c>
      <c r="O1368" s="7" t="s">
        <v>214</v>
      </c>
      <c r="P1368" s="7" t="s">
        <v>410</v>
      </c>
      <c r="Q1368" s="7" t="s">
        <v>3018</v>
      </c>
      <c r="R1368" s="7" t="s">
        <v>242</v>
      </c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7">
        <v>0.53091734862563744</v>
      </c>
      <c r="AT1368" s="7">
        <v>2.234645907657955</v>
      </c>
      <c r="AU1368" s="7">
        <v>-1.3202875705381178</v>
      </c>
      <c r="AV1368" s="7">
        <v>-0.63575097837144667</v>
      </c>
      <c r="AW1368" s="7">
        <v>1.3848462098875653</v>
      </c>
      <c r="AX1368" s="7">
        <v>1.9022999534052756</v>
      </c>
      <c r="AY1368" s="7">
        <v>-0.78063972326044184</v>
      </c>
      <c r="AZ1368" s="7">
        <v>-0.19893860029156404</v>
      </c>
      <c r="BA1368" s="7">
        <v>-0.44183940655760118</v>
      </c>
      <c r="BB1368" s="7">
        <v>0.25625325032093466</v>
      </c>
      <c r="BC1368" s="7">
        <v>-0.74247575229240836</v>
      </c>
      <c r="BD1368" s="7">
        <v>-0.20213088055758854</v>
      </c>
      <c r="BE1368" s="7">
        <v>-0.2282464823558944</v>
      </c>
      <c r="BF1368" s="7">
        <v>0.55939644202726091</v>
      </c>
      <c r="BG1368" s="8"/>
      <c r="BH1368" s="8"/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7" t="s">
        <v>352</v>
      </c>
      <c r="BU1368" s="7" t="s">
        <v>353</v>
      </c>
      <c r="BV1368" s="7">
        <v>10.5</v>
      </c>
      <c r="BW1368" s="7" t="s">
        <v>345</v>
      </c>
      <c r="BX1368" s="9">
        <v>0</v>
      </c>
      <c r="BY1368" s="7" t="s">
        <v>214</v>
      </c>
      <c r="BZ1368" s="7" t="s">
        <v>214</v>
      </c>
      <c r="CA1368" s="25">
        <v>0</v>
      </c>
      <c r="CB1368" s="25">
        <v>0</v>
      </c>
      <c r="CC1368" s="25">
        <v>0</v>
      </c>
    </row>
    <row r="1369" spans="1:81" x14ac:dyDescent="0.25">
      <c r="A1369" s="7">
        <v>513</v>
      </c>
      <c r="B1369" s="7">
        <v>44657</v>
      </c>
      <c r="C1369" s="7" t="s">
        <v>18741</v>
      </c>
      <c r="D1369" s="7" t="s">
        <v>18741</v>
      </c>
      <c r="E1369" s="7" t="s">
        <v>18741</v>
      </c>
      <c r="F1369" s="7" t="s">
        <v>331</v>
      </c>
      <c r="H1369" s="7" t="s">
        <v>224</v>
      </c>
      <c r="I1369" s="8">
        <v>24.5</v>
      </c>
      <c r="J1369" s="7" t="s">
        <v>214</v>
      </c>
      <c r="K1369" s="8">
        <v>13.397716522216797</v>
      </c>
      <c r="L1369" s="8">
        <v>9.5332155227661133</v>
      </c>
      <c r="M1369" s="7" t="s">
        <v>215</v>
      </c>
      <c r="N1369" s="7" t="s">
        <v>214</v>
      </c>
      <c r="O1369" s="7" t="s">
        <v>232</v>
      </c>
      <c r="P1369" s="7" t="s">
        <v>481</v>
      </c>
      <c r="Q1369" s="7" t="s">
        <v>18875</v>
      </c>
      <c r="R1369" s="7" t="s">
        <v>219</v>
      </c>
      <c r="S1369" s="7">
        <v>3</v>
      </c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T1369" s="7" t="s">
        <v>214</v>
      </c>
      <c r="BU1369" s="7" t="s">
        <v>214</v>
      </c>
      <c r="BV1369" s="7">
        <v>5</v>
      </c>
      <c r="BW1369" s="7" t="s">
        <v>500</v>
      </c>
      <c r="BX1369" s="9"/>
      <c r="BY1369" s="7" t="s">
        <v>214</v>
      </c>
      <c r="CA1369" s="25">
        <v>0</v>
      </c>
      <c r="CB1369" s="25">
        <v>0</v>
      </c>
      <c r="CC1369" s="25">
        <v>0</v>
      </c>
    </row>
    <row r="1370" spans="1:81" x14ac:dyDescent="0.25">
      <c r="A1370" s="7">
        <v>513</v>
      </c>
      <c r="B1370" s="7">
        <v>44657</v>
      </c>
      <c r="C1370" s="7" t="s">
        <v>3019</v>
      </c>
      <c r="D1370" s="7" t="s">
        <v>3020</v>
      </c>
      <c r="E1370" s="7" t="s">
        <v>3020</v>
      </c>
      <c r="F1370" s="7" t="s">
        <v>212</v>
      </c>
      <c r="G1370" s="7">
        <v>2</v>
      </c>
      <c r="H1370" s="7" t="s">
        <v>312</v>
      </c>
      <c r="I1370" s="8">
        <v>17.5</v>
      </c>
      <c r="J1370" s="7" t="s">
        <v>214</v>
      </c>
      <c r="K1370" s="8">
        <v>541.77911376953125</v>
      </c>
      <c r="L1370" s="8">
        <v>4.618800163269043</v>
      </c>
      <c r="M1370" s="7" t="s">
        <v>388</v>
      </c>
      <c r="N1370" s="7" t="s">
        <v>231</v>
      </c>
      <c r="O1370" s="7" t="s">
        <v>283</v>
      </c>
      <c r="P1370" s="7" t="s">
        <v>249</v>
      </c>
      <c r="Q1370" s="7" t="s">
        <v>3021</v>
      </c>
      <c r="R1370" s="7" t="s">
        <v>337</v>
      </c>
      <c r="T1370" s="8">
        <v>0.54983735084533691</v>
      </c>
      <c r="U1370" s="8">
        <v>0.58668816089630127</v>
      </c>
      <c r="V1370" s="8">
        <v>0.58466243743896484</v>
      </c>
      <c r="W1370" s="8">
        <v>0.43223336338996887</v>
      </c>
      <c r="X1370" s="8">
        <v>0.31316018104553223</v>
      </c>
      <c r="Y1370" s="8">
        <v>0.45619595050811768</v>
      </c>
      <c r="Z1370" s="8">
        <v>0.28209379315376282</v>
      </c>
      <c r="AA1370" s="8">
        <v>0.52348524332046509</v>
      </c>
      <c r="AB1370" s="8">
        <v>0.4004446268081665</v>
      </c>
      <c r="AC1370" s="8">
        <v>0.79886192083358765</v>
      </c>
      <c r="AD1370" s="8">
        <v>0.49806958436965942</v>
      </c>
      <c r="AE1370" s="8">
        <v>0.48034077882766724</v>
      </c>
      <c r="AF1370" s="8">
        <v>0.43196851015090942</v>
      </c>
      <c r="AG1370" s="8">
        <v>0.77121222019195557</v>
      </c>
      <c r="AH1370" s="8">
        <v>0.12876142561435699</v>
      </c>
      <c r="AI1370" s="8">
        <v>0.84587877988815308</v>
      </c>
      <c r="AJ1370" s="8">
        <v>1.3706282377243042</v>
      </c>
      <c r="AK1370" s="8">
        <v>1.1820518970489502</v>
      </c>
      <c r="AL1370" s="8">
        <v>0.48548901081085205</v>
      </c>
      <c r="AM1370" s="8">
        <v>0.2439216822385788</v>
      </c>
      <c r="AN1370" s="8">
        <v>0.63551574945449829</v>
      </c>
      <c r="AO1370" s="8">
        <v>0.18738706409931183</v>
      </c>
      <c r="AP1370" s="8">
        <v>-0.78569042682647705</v>
      </c>
      <c r="AQ1370" s="8"/>
      <c r="AR1370" s="8"/>
      <c r="AS1370" s="7">
        <v>1.364614452068551</v>
      </c>
      <c r="AT1370" s="7">
        <v>1.6295621562083438</v>
      </c>
      <c r="AU1370" s="7">
        <v>1.0296004809573411</v>
      </c>
      <c r="AV1370" s="7">
        <v>1.6416475535072319</v>
      </c>
      <c r="AW1370" s="7">
        <v>1.2700990087824928</v>
      </c>
      <c r="AX1370" s="7">
        <v>1.2827454833689136</v>
      </c>
      <c r="AY1370" s="7">
        <v>1.316652209758681</v>
      </c>
      <c r="AZ1370" s="7">
        <v>0.84897424193192161</v>
      </c>
      <c r="BA1370" s="7">
        <v>1.2158377897398907</v>
      </c>
      <c r="BB1370" s="7">
        <v>1.0843155798509432</v>
      </c>
      <c r="BC1370" s="7">
        <v>0.72134631253732306</v>
      </c>
      <c r="BD1370" s="7">
        <v>-0.16089178988515346</v>
      </c>
      <c r="BE1370" s="7">
        <v>1.15302504230738</v>
      </c>
      <c r="BF1370" s="7">
        <v>1.0543922041637002</v>
      </c>
      <c r="BG1370" s="7">
        <v>-11.468450255477228</v>
      </c>
      <c r="BH1370" s="7">
        <v>12.553902751332464</v>
      </c>
      <c r="BI1370" s="7">
        <v>8.0738181065873214</v>
      </c>
      <c r="BJ1370" s="7">
        <v>14.526908431763882</v>
      </c>
      <c r="BK1370" s="7">
        <v>2.1489065294875207</v>
      </c>
      <c r="BL1370" s="7">
        <v>2.9136911457127601</v>
      </c>
      <c r="BM1370" s="7">
        <v>4.7914627849011202</v>
      </c>
      <c r="BN1370" s="7">
        <v>603.91278192675531</v>
      </c>
      <c r="BO1370" s="7">
        <v>473.76469069987343</v>
      </c>
      <c r="BP1370" s="7">
        <v>498.03685358429851</v>
      </c>
      <c r="BQ1370" s="7">
        <v>463.07535800980958</v>
      </c>
      <c r="BR1370" s="7">
        <v>530.13678701833817</v>
      </c>
      <c r="BS1370" s="7">
        <v>525.99334370230736</v>
      </c>
      <c r="BT1370" s="7" t="s">
        <v>220</v>
      </c>
      <c r="BU1370" s="7" t="s">
        <v>221</v>
      </c>
      <c r="BV1370" s="7">
        <v>16.833333969116211</v>
      </c>
      <c r="BW1370" s="7" t="s">
        <v>430</v>
      </c>
      <c r="BX1370" s="9">
        <v>3</v>
      </c>
      <c r="BY1370" s="7" t="s">
        <v>231</v>
      </c>
      <c r="BZ1370" s="7" t="s">
        <v>214</v>
      </c>
      <c r="CA1370" s="25">
        <v>0</v>
      </c>
      <c r="CB1370" s="25">
        <v>0</v>
      </c>
      <c r="CC1370" s="25">
        <v>1</v>
      </c>
    </row>
    <row r="1371" spans="1:81" x14ac:dyDescent="0.25">
      <c r="A1371" s="7">
        <v>513</v>
      </c>
      <c r="B1371" s="7">
        <v>44657</v>
      </c>
      <c r="C1371" s="7" t="s">
        <v>3022</v>
      </c>
      <c r="D1371" s="7" t="s">
        <v>3023</v>
      </c>
      <c r="E1371" s="7" t="s">
        <v>3023</v>
      </c>
      <c r="F1371" s="7" t="s">
        <v>212</v>
      </c>
      <c r="H1371" s="7" t="s">
        <v>224</v>
      </c>
      <c r="I1371" s="8">
        <v>24.5</v>
      </c>
      <c r="J1371" s="7" t="s">
        <v>214</v>
      </c>
      <c r="K1371" s="8">
        <v>21.163171768188477</v>
      </c>
      <c r="L1371" s="8">
        <v>3.4607236385345459</v>
      </c>
      <c r="M1371" s="7" t="s">
        <v>327</v>
      </c>
      <c r="N1371" s="7" t="s">
        <v>214</v>
      </c>
      <c r="O1371" s="7" t="s">
        <v>374</v>
      </c>
      <c r="P1371" s="7" t="s">
        <v>249</v>
      </c>
      <c r="Q1371" s="7" t="s">
        <v>3024</v>
      </c>
      <c r="R1371" s="7" t="s">
        <v>242</v>
      </c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>
        <v>0.61358608446743768</v>
      </c>
      <c r="AT1371" s="8">
        <v>2.1958339284402797</v>
      </c>
      <c r="AU1371" s="8">
        <v>2.2388186367341915E-2</v>
      </c>
      <c r="AV1371" s="8">
        <v>1.6372081767039099</v>
      </c>
      <c r="AW1371" s="8">
        <v>1.4319479692334542</v>
      </c>
      <c r="AX1371" s="8">
        <v>1.8746918972482554</v>
      </c>
      <c r="AY1371" s="8">
        <v>0.73410213339729125</v>
      </c>
      <c r="AZ1371" s="8">
        <v>1.3517444836213468</v>
      </c>
      <c r="BA1371" s="8">
        <v>2.3008907562243497</v>
      </c>
      <c r="BB1371" s="8">
        <v>1.8994136234320766</v>
      </c>
      <c r="BC1371" s="8">
        <v>2.3008907562243497</v>
      </c>
      <c r="BD1371" s="8">
        <v>1.8994136234320766</v>
      </c>
      <c r="BE1371" s="8">
        <v>1.2339676476523709</v>
      </c>
      <c r="BF1371" s="8">
        <v>1.809717622146324</v>
      </c>
      <c r="BT1371" s="7" t="s">
        <v>352</v>
      </c>
      <c r="BU1371" s="7" t="s">
        <v>353</v>
      </c>
      <c r="BV1371" s="7">
        <v>10.5</v>
      </c>
      <c r="BW1371" s="7" t="s">
        <v>345</v>
      </c>
      <c r="BX1371" s="9">
        <v>0</v>
      </c>
      <c r="BY1371" s="7" t="s">
        <v>214</v>
      </c>
      <c r="BZ1371" s="7" t="s">
        <v>214</v>
      </c>
      <c r="CA1371" s="25">
        <v>0</v>
      </c>
      <c r="CB1371" s="25">
        <v>0</v>
      </c>
      <c r="CC1371" s="25">
        <v>0</v>
      </c>
    </row>
    <row r="1372" spans="1:81" x14ac:dyDescent="0.25">
      <c r="A1372" s="7">
        <v>513</v>
      </c>
      <c r="B1372" s="7">
        <v>44657</v>
      </c>
      <c r="C1372" s="7" t="s">
        <v>3025</v>
      </c>
      <c r="D1372" s="7" t="s">
        <v>3026</v>
      </c>
      <c r="E1372" s="7" t="s">
        <v>3026</v>
      </c>
      <c r="F1372" s="7" t="s">
        <v>223</v>
      </c>
      <c r="G1372" s="7">
        <v>2</v>
      </c>
      <c r="H1372" s="7" t="s">
        <v>245</v>
      </c>
      <c r="I1372" s="8">
        <v>12.5</v>
      </c>
      <c r="J1372" s="7" t="s">
        <v>281</v>
      </c>
      <c r="K1372" s="8">
        <v>242.23695373535156</v>
      </c>
      <c r="L1372" s="8">
        <v>5.6492986679077148</v>
      </c>
      <c r="M1372" s="7" t="s">
        <v>289</v>
      </c>
      <c r="N1372" s="7" t="s">
        <v>231</v>
      </c>
      <c r="O1372" s="7" t="s">
        <v>268</v>
      </c>
      <c r="P1372" s="7" t="s">
        <v>233</v>
      </c>
      <c r="Q1372" s="7" t="s">
        <v>3027</v>
      </c>
      <c r="R1372" s="7" t="s">
        <v>291</v>
      </c>
      <c r="T1372" s="8">
        <v>0.92654168605804443</v>
      </c>
      <c r="U1372" s="8">
        <v>0.88879680633544922</v>
      </c>
      <c r="V1372" s="8">
        <v>0.91890907287597656</v>
      </c>
      <c r="W1372" s="8">
        <v>0.75708037614822388</v>
      </c>
      <c r="X1372" s="8">
        <v>0.55677008628845215</v>
      </c>
      <c r="Y1372" s="8">
        <v>0.88128560781478882</v>
      </c>
      <c r="Z1372" s="8">
        <v>0.74482488632202148</v>
      </c>
      <c r="AA1372" s="8">
        <v>0.92661124467849731</v>
      </c>
      <c r="AB1372" s="8">
        <v>0.90822076797485352</v>
      </c>
      <c r="AC1372" s="8">
        <v>0.93244045972824097</v>
      </c>
      <c r="AD1372" s="8">
        <v>0.85704880952835083</v>
      </c>
      <c r="AE1372" s="8">
        <v>0.72177028656005859</v>
      </c>
      <c r="AF1372" s="8">
        <v>0.88288545608520508</v>
      </c>
      <c r="AG1372" s="8">
        <v>0.81694447994232178</v>
      </c>
      <c r="AH1372" s="8">
        <v>8.9856043457984924E-2</v>
      </c>
      <c r="AI1372" s="8">
        <v>0.99471902847290039</v>
      </c>
      <c r="AJ1372" s="8">
        <v>1.4490268230438232</v>
      </c>
      <c r="AK1372" s="8">
        <v>1.2964788675308228</v>
      </c>
      <c r="AL1372" s="8">
        <v>0.59342336654663086</v>
      </c>
      <c r="AM1372" s="8">
        <v>0.3026365339756012</v>
      </c>
      <c r="AN1372" s="8">
        <v>0.85674798488616943</v>
      </c>
      <c r="AO1372" s="8">
        <v>0.34527236223220825</v>
      </c>
      <c r="AP1372" s="8">
        <v>0.15770605206489563</v>
      </c>
      <c r="AQ1372" s="8"/>
      <c r="AR1372" s="8"/>
      <c r="AS1372" s="8">
        <v>-1.0235307946527046</v>
      </c>
      <c r="AT1372" s="8">
        <v>-1.6784231151447979</v>
      </c>
      <c r="AU1372" s="8">
        <v>-0.1246016649164752</v>
      </c>
      <c r="AV1372" s="8">
        <v>-1.4054744184922086</v>
      </c>
      <c r="AW1372" s="8">
        <v>5.7638548234688829E-2</v>
      </c>
      <c r="AX1372" s="8">
        <v>-0.70326677446596064</v>
      </c>
      <c r="AY1372" s="8">
        <v>0.59795133005329348</v>
      </c>
      <c r="AZ1372" s="8">
        <v>-0.14977966233437334</v>
      </c>
      <c r="BA1372" s="8">
        <v>0.17240928037935552</v>
      </c>
      <c r="BB1372" s="8">
        <v>-0.16979069045754333</v>
      </c>
      <c r="BC1372" s="8">
        <v>0.17747657111961421</v>
      </c>
      <c r="BD1372" s="8">
        <v>-0.16979069045754333</v>
      </c>
      <c r="BE1372" s="8">
        <v>-2.377612163037128E-2</v>
      </c>
      <c r="BF1372" s="8">
        <v>-0.71275422522540444</v>
      </c>
      <c r="BG1372" s="8">
        <v>8.8447765884593945</v>
      </c>
      <c r="BH1372" s="8">
        <v>1.9634908317260547</v>
      </c>
      <c r="BI1372" s="8">
        <v>17.28519468620355</v>
      </c>
      <c r="BJ1372" s="8">
        <v>5.3075569157254909</v>
      </c>
      <c r="BK1372" s="8">
        <v>20.938715568768711</v>
      </c>
      <c r="BL1372" s="8">
        <v>20.938715568768711</v>
      </c>
      <c r="BM1372" s="8">
        <v>12.546408359941985</v>
      </c>
      <c r="BN1372" s="8">
        <v>220.81163636276997</v>
      </c>
      <c r="BO1372" s="8">
        <v>237.48065335770545</v>
      </c>
      <c r="BP1372" s="8">
        <v>200.36582468026722</v>
      </c>
      <c r="BQ1372" s="8">
        <v>229.38008954492815</v>
      </c>
      <c r="BR1372" s="8">
        <v>191.51564699025644</v>
      </c>
      <c r="BS1372" s="8">
        <v>191.51564699025644</v>
      </c>
      <c r="BT1372" s="7" t="s">
        <v>317</v>
      </c>
      <c r="BU1372" s="7" t="s">
        <v>318</v>
      </c>
      <c r="BV1372" s="7">
        <v>12.5</v>
      </c>
      <c r="BW1372" s="7" t="s">
        <v>245</v>
      </c>
      <c r="BX1372" s="9">
        <v>1.7875000238418579</v>
      </c>
      <c r="BY1372" s="7" t="s">
        <v>231</v>
      </c>
      <c r="BZ1372" s="7" t="s">
        <v>214</v>
      </c>
      <c r="CA1372" s="25">
        <v>0</v>
      </c>
      <c r="CB1372" s="25">
        <v>0</v>
      </c>
      <c r="CC1372" s="25">
        <v>1</v>
      </c>
    </row>
    <row r="1373" spans="1:81" x14ac:dyDescent="0.25">
      <c r="A1373" s="7">
        <v>513</v>
      </c>
      <c r="B1373" s="7">
        <v>44657</v>
      </c>
      <c r="C1373" s="7" t="s">
        <v>3245</v>
      </c>
      <c r="D1373" s="7" t="s">
        <v>3245</v>
      </c>
      <c r="E1373" s="7" t="s">
        <v>3246</v>
      </c>
      <c r="F1373" s="7" t="s">
        <v>331</v>
      </c>
      <c r="H1373" s="7" t="s">
        <v>901</v>
      </c>
      <c r="I1373" s="8">
        <v>22.5</v>
      </c>
      <c r="J1373" s="7" t="s">
        <v>214</v>
      </c>
      <c r="K1373" s="8">
        <v>3057.60009765625</v>
      </c>
      <c r="L1373" s="8">
        <v>5.7106819152832031</v>
      </c>
      <c r="M1373" s="7" t="s">
        <v>2728</v>
      </c>
      <c r="N1373" s="7" t="s">
        <v>231</v>
      </c>
      <c r="O1373" s="7" t="s">
        <v>434</v>
      </c>
      <c r="P1373" s="7" t="s">
        <v>481</v>
      </c>
      <c r="Q1373" s="7" t="s">
        <v>3247</v>
      </c>
      <c r="R1373" s="7" t="s">
        <v>286</v>
      </c>
      <c r="S1373" s="7">
        <v>4</v>
      </c>
      <c r="T1373" s="8">
        <v>0.77658534049987793</v>
      </c>
      <c r="U1373" s="8">
        <v>0.80202549695968628</v>
      </c>
      <c r="V1373" s="8">
        <v>0.72131252288818359</v>
      </c>
      <c r="W1373" s="8">
        <v>0.77897685766220093</v>
      </c>
      <c r="X1373" s="8">
        <v>3.9673645049333572E-2</v>
      </c>
      <c r="Y1373" s="8">
        <v>0.5884089469909668</v>
      </c>
      <c r="Z1373" s="8">
        <v>0.58645564317703247</v>
      </c>
      <c r="AA1373" s="8">
        <v>0.81663405895233154</v>
      </c>
      <c r="AB1373" s="8">
        <v>0.84610486030578613</v>
      </c>
      <c r="AC1373" s="8">
        <v>0.7915651798248291</v>
      </c>
      <c r="AD1373" s="8">
        <v>0.82711780071258545</v>
      </c>
      <c r="AE1373" s="8">
        <v>0.68533545732498169</v>
      </c>
      <c r="AF1373" s="8">
        <v>0.77532655000686646</v>
      </c>
      <c r="AG1373" s="8">
        <v>0.69849944114685059</v>
      </c>
      <c r="AH1373" s="8">
        <v>1.8827594518661499</v>
      </c>
      <c r="AI1373" s="8">
        <v>17.469165802001953</v>
      </c>
      <c r="AJ1373" s="8">
        <v>27.397417068481445</v>
      </c>
      <c r="AK1373" s="8">
        <v>21.323766708374023</v>
      </c>
      <c r="AL1373" s="8">
        <v>12.793658256530762</v>
      </c>
      <c r="AM1373" s="8">
        <v>0.45185083150863647</v>
      </c>
      <c r="AN1373" s="8">
        <v>11.985695838928223</v>
      </c>
      <c r="AO1373" s="8">
        <v>5.6962671279907227</v>
      </c>
      <c r="AP1373" s="8">
        <v>0.95575875043869019</v>
      </c>
      <c r="AQ1373" s="8"/>
      <c r="AR1373" s="8"/>
      <c r="AS1373" s="7">
        <v>0.89423079855109633</v>
      </c>
      <c r="AT1373" s="7">
        <v>0.49007629372716716</v>
      </c>
      <c r="AU1373" s="7">
        <v>-0.11329634531357707</v>
      </c>
      <c r="AV1373" s="7">
        <v>-0.33872170900946819</v>
      </c>
      <c r="AW1373" s="7">
        <v>-0.53416294467172698</v>
      </c>
      <c r="AX1373" s="7">
        <v>-0.65336844348685719</v>
      </c>
      <c r="AY1373" s="7">
        <v>-3.6435779315918486</v>
      </c>
      <c r="AZ1373" s="7">
        <v>-3.1206314189089173</v>
      </c>
      <c r="BA1373" s="7">
        <v>-5.629311918701271</v>
      </c>
      <c r="BB1373" s="7">
        <v>-4.4436134507636673</v>
      </c>
      <c r="BC1373" s="7">
        <v>-5.629311918701271</v>
      </c>
      <c r="BD1373" s="7">
        <v>-4.4436134507636673</v>
      </c>
      <c r="BE1373" s="7">
        <v>-2.4425717100714333</v>
      </c>
      <c r="BF1373" s="7">
        <v>-2.0849786965342347</v>
      </c>
      <c r="BG1373" s="8">
        <v>45.981091640519118</v>
      </c>
      <c r="BH1373" s="8">
        <v>13.710928591544672</v>
      </c>
      <c r="BI1373" s="8">
        <v>-1.7602484647776695</v>
      </c>
      <c r="BJ1373" s="8">
        <v>-50</v>
      </c>
      <c r="BK1373" s="8">
        <v>-50</v>
      </c>
      <c r="BL1373" s="8">
        <v>-50</v>
      </c>
      <c r="BM1373" s="8">
        <v>-15.344704705452314</v>
      </c>
      <c r="BN1373" s="8">
        <v>1651.6821947523276</v>
      </c>
      <c r="BO1373" s="8">
        <v>2638.3747316516015</v>
      </c>
      <c r="BP1373" s="8">
        <v>3111.4214564342847</v>
      </c>
      <c r="BQ1373" s="8">
        <v>6015.9355705603393</v>
      </c>
      <c r="BR1373" s="8">
        <v>6265.2208942899661</v>
      </c>
      <c r="BS1373" s="8">
        <v>6265.2208942899661</v>
      </c>
      <c r="BT1373" s="7" t="s">
        <v>588</v>
      </c>
      <c r="BU1373" s="7" t="s">
        <v>589</v>
      </c>
      <c r="BV1373" s="7">
        <v>18.833333969116211</v>
      </c>
      <c r="BW1373" s="7" t="s">
        <v>436</v>
      </c>
      <c r="BX1373" s="9"/>
      <c r="BY1373" s="7" t="s">
        <v>231</v>
      </c>
      <c r="CA1373" s="25">
        <v>0</v>
      </c>
      <c r="CB1373" s="25">
        <v>0</v>
      </c>
      <c r="CC1373" s="25">
        <v>0</v>
      </c>
    </row>
    <row r="1374" spans="1:81" x14ac:dyDescent="0.25">
      <c r="A1374" s="7">
        <v>513</v>
      </c>
      <c r="B1374" s="7">
        <v>44657</v>
      </c>
      <c r="C1374" s="7" t="s">
        <v>16892</v>
      </c>
      <c r="D1374" s="7" t="s">
        <v>16893</v>
      </c>
      <c r="E1374" s="7" t="s">
        <v>16893</v>
      </c>
      <c r="F1374" s="7" t="s">
        <v>409</v>
      </c>
      <c r="H1374" s="7" t="s">
        <v>224</v>
      </c>
      <c r="I1374" s="8">
        <v>24.5</v>
      </c>
      <c r="J1374" s="7" t="s">
        <v>214</v>
      </c>
      <c r="K1374" s="8">
        <v>2892.43505859375</v>
      </c>
      <c r="L1374" s="8">
        <v>4.7666997909545898</v>
      </c>
      <c r="M1374" s="7" t="s">
        <v>2728</v>
      </c>
      <c r="N1374" s="7" t="s">
        <v>214</v>
      </c>
      <c r="O1374" s="7" t="s">
        <v>214</v>
      </c>
      <c r="P1374" s="7" t="s">
        <v>504</v>
      </c>
      <c r="Q1374" s="7" t="s">
        <v>16894</v>
      </c>
      <c r="R1374" s="7" t="s">
        <v>286</v>
      </c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>
        <v>2.3286880140825792</v>
      </c>
      <c r="AT1374" s="8">
        <v>1.8121939570083956</v>
      </c>
      <c r="AU1374" s="8">
        <v>-1.2687990510250824</v>
      </c>
      <c r="AV1374" s="8">
        <v>-0.85191996741607756</v>
      </c>
      <c r="AW1374" s="8">
        <v>-0.2244084531349852</v>
      </c>
      <c r="AX1374" s="8">
        <v>0.11281895780389707</v>
      </c>
      <c r="AY1374" s="8">
        <v>-1.2687990510250824</v>
      </c>
      <c r="AZ1374" s="8">
        <v>-0.85191996741607756</v>
      </c>
      <c r="BA1374" s="8">
        <v>-0.92128105692522233</v>
      </c>
      <c r="BB1374" s="8">
        <v>-0.54817303097875258</v>
      </c>
      <c r="BC1374" s="8">
        <v>-0.92128105692522233</v>
      </c>
      <c r="BD1374" s="8">
        <v>-0.54817303097875258</v>
      </c>
      <c r="BE1374" s="8">
        <v>-0.37931344249216919</v>
      </c>
      <c r="BF1374" s="8">
        <v>-0.14586218032956125</v>
      </c>
      <c r="BG1374" s="8"/>
      <c r="BH1374" s="8"/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7" t="s">
        <v>214</v>
      </c>
      <c r="BU1374" s="7" t="s">
        <v>214</v>
      </c>
      <c r="BV1374" s="7">
        <v>17.5</v>
      </c>
      <c r="BW1374" s="7" t="s">
        <v>312</v>
      </c>
      <c r="BX1374" s="9">
        <v>0</v>
      </c>
      <c r="BY1374" s="7" t="s">
        <v>214</v>
      </c>
      <c r="BZ1374" s="7" t="s">
        <v>214</v>
      </c>
      <c r="CA1374" s="25">
        <v>0</v>
      </c>
      <c r="CB1374" s="25">
        <v>0</v>
      </c>
      <c r="CC1374" s="25">
        <v>0</v>
      </c>
    </row>
    <row r="1375" spans="1:81" x14ac:dyDescent="0.25">
      <c r="A1375" s="7">
        <v>513</v>
      </c>
      <c r="B1375" s="7">
        <v>44657</v>
      </c>
      <c r="C1375" s="7" t="s">
        <v>3248</v>
      </c>
      <c r="D1375" s="7" t="s">
        <v>3249</v>
      </c>
      <c r="E1375" s="7" t="s">
        <v>3249</v>
      </c>
      <c r="F1375" s="7" t="s">
        <v>280</v>
      </c>
      <c r="H1375" s="7" t="s">
        <v>226</v>
      </c>
      <c r="I1375" s="8">
        <v>15.5</v>
      </c>
      <c r="J1375" s="7" t="s">
        <v>214</v>
      </c>
      <c r="K1375" s="8">
        <v>875.03497314453125</v>
      </c>
      <c r="L1375" s="8">
        <v>3.5646998882293701</v>
      </c>
      <c r="M1375" s="7" t="s">
        <v>282</v>
      </c>
      <c r="N1375" s="7" t="s">
        <v>295</v>
      </c>
      <c r="O1375" s="7" t="s">
        <v>214</v>
      </c>
      <c r="P1375" s="7" t="s">
        <v>284</v>
      </c>
      <c r="Q1375" s="7" t="s">
        <v>3250</v>
      </c>
      <c r="R1375" s="7" t="s">
        <v>286</v>
      </c>
      <c r="T1375" s="8">
        <v>0.76054990291595459</v>
      </c>
      <c r="U1375" s="8">
        <v>0.7813485860824585</v>
      </c>
      <c r="V1375" s="8">
        <v>0.73668134212493896</v>
      </c>
      <c r="W1375" s="8">
        <v>0.71198463439941406</v>
      </c>
      <c r="X1375" s="8">
        <v>0.33117023110389709</v>
      </c>
      <c r="Y1375" s="8">
        <v>0.66805702447891235</v>
      </c>
      <c r="Z1375" s="8">
        <v>0.5999637246131897</v>
      </c>
      <c r="AA1375" s="8">
        <v>0.84614831209182739</v>
      </c>
      <c r="AB1375" s="8">
        <v>0.82489019632339478</v>
      </c>
      <c r="AC1375" s="8">
        <v>0.85689800977706909</v>
      </c>
      <c r="AD1375" s="8">
        <v>0.88186407089233398</v>
      </c>
      <c r="AE1375" s="8">
        <v>0.70469462871551514</v>
      </c>
      <c r="AF1375" s="8">
        <v>0.8090401291847229</v>
      </c>
      <c r="AG1375" s="8">
        <v>0.83694964647293091</v>
      </c>
      <c r="AH1375" s="8">
        <v>0.2862379252910614</v>
      </c>
      <c r="AI1375" s="8">
        <v>2.6010162830352783</v>
      </c>
      <c r="AJ1375" s="8">
        <v>4.0578746795654297</v>
      </c>
      <c r="AK1375" s="8">
        <v>3.3109486103057861</v>
      </c>
      <c r="AL1375" s="8">
        <v>1.7777600288391113</v>
      </c>
      <c r="AM1375" s="8">
        <v>0.57342499494552612</v>
      </c>
      <c r="AN1375" s="8">
        <v>2.0688540935516357</v>
      </c>
      <c r="AO1375" s="8">
        <v>0.88595670461654663</v>
      </c>
      <c r="AP1375" s="8">
        <v>0.68138527870178223</v>
      </c>
      <c r="AQ1375" s="8"/>
      <c r="AR1375" s="8"/>
      <c r="AS1375" s="8">
        <v>2.0793192173805348</v>
      </c>
      <c r="AT1375" s="8">
        <v>1.3477245543156908</v>
      </c>
      <c r="AU1375" s="8">
        <v>2.2125903850705968</v>
      </c>
      <c r="AV1375" s="8">
        <v>1.3869296244405895</v>
      </c>
      <c r="AW1375" s="8">
        <v>2.0599120974498426</v>
      </c>
      <c r="AX1375" s="8">
        <v>1.3012980627587787</v>
      </c>
      <c r="AY1375" s="8">
        <v>0.53865372885322349</v>
      </c>
      <c r="AZ1375" s="8">
        <v>0.26014555996129413</v>
      </c>
      <c r="BA1375" s="8">
        <v>2.527634437445295</v>
      </c>
      <c r="BB1375" s="8">
        <v>1.7023349342001795</v>
      </c>
      <c r="BC1375" s="8">
        <v>0.60699363506631199</v>
      </c>
      <c r="BD1375" s="8">
        <v>-6.5233378121144894E-2</v>
      </c>
      <c r="BE1375" s="8">
        <v>1.6708505835443006</v>
      </c>
      <c r="BF1375" s="8">
        <v>0.98886655959256453</v>
      </c>
      <c r="BG1375" s="7">
        <v>53.85040391318141</v>
      </c>
      <c r="BH1375" s="7">
        <v>31.176450717043302</v>
      </c>
      <c r="BI1375" s="7">
        <v>38.134831459988746</v>
      </c>
      <c r="BJ1375" s="7">
        <v>11.938151649130791</v>
      </c>
      <c r="BK1375" s="7">
        <v>48.364943467941018</v>
      </c>
      <c r="BL1375" s="7">
        <v>10.469382697075369</v>
      </c>
      <c r="BM1375" s="7">
        <v>32.322360650726772</v>
      </c>
      <c r="BN1375" s="7">
        <v>403.82510572460268</v>
      </c>
      <c r="BO1375" s="7">
        <v>602.23012598523337</v>
      </c>
      <c r="BP1375" s="7">
        <v>541.34186091990648</v>
      </c>
      <c r="BQ1375" s="7">
        <v>770.57197106760623</v>
      </c>
      <c r="BR1375" s="7">
        <v>451.82480305846582</v>
      </c>
      <c r="BS1375" s="7">
        <v>783.42421307277959</v>
      </c>
      <c r="BT1375" s="7" t="s">
        <v>297</v>
      </c>
      <c r="BU1375" s="7" t="s">
        <v>298</v>
      </c>
      <c r="BV1375" s="7">
        <v>16</v>
      </c>
      <c r="BW1375" s="7" t="s">
        <v>430</v>
      </c>
      <c r="BX1375" s="9">
        <v>2.1500000953674316</v>
      </c>
      <c r="BY1375" s="7" t="s">
        <v>295</v>
      </c>
      <c r="BZ1375" s="7" t="s">
        <v>214</v>
      </c>
      <c r="CA1375" s="25">
        <v>0</v>
      </c>
      <c r="CB1375" s="25">
        <v>0</v>
      </c>
      <c r="CC1375" s="25">
        <v>0</v>
      </c>
    </row>
    <row r="1376" spans="1:81" x14ac:dyDescent="0.25">
      <c r="A1376" s="7">
        <v>513</v>
      </c>
      <c r="B1376" s="7">
        <v>44657</v>
      </c>
      <c r="C1376" s="7" t="s">
        <v>3251</v>
      </c>
      <c r="D1376" s="7" t="s">
        <v>3251</v>
      </c>
      <c r="E1376" s="7" t="s">
        <v>3251</v>
      </c>
      <c r="F1376" s="7" t="s">
        <v>446</v>
      </c>
      <c r="H1376" s="7" t="s">
        <v>224</v>
      </c>
      <c r="I1376" s="8">
        <v>24.5</v>
      </c>
      <c r="J1376" s="7" t="s">
        <v>214</v>
      </c>
      <c r="K1376" s="8">
        <v>497.29141235351563</v>
      </c>
      <c r="L1376" s="8">
        <v>1.5441000461578369</v>
      </c>
      <c r="M1376" s="7" t="s">
        <v>349</v>
      </c>
      <c r="N1376" s="7" t="s">
        <v>214</v>
      </c>
      <c r="O1376" s="7" t="s">
        <v>214</v>
      </c>
      <c r="P1376" s="7" t="s">
        <v>936</v>
      </c>
      <c r="Q1376" s="7" t="s">
        <v>3252</v>
      </c>
      <c r="R1376" s="7" t="s">
        <v>242</v>
      </c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7">
        <v>0.82198745462650735</v>
      </c>
      <c r="AT1376" s="7">
        <v>2.5013104772541817</v>
      </c>
      <c r="AU1376" s="7">
        <v>1.4954092704801671</v>
      </c>
      <c r="AV1376" s="7">
        <v>1.8350577135150867</v>
      </c>
      <c r="AW1376" s="7">
        <v>1.5037856771355564</v>
      </c>
      <c r="AX1376" s="7">
        <v>1.9485971559897532</v>
      </c>
      <c r="AY1376" s="7">
        <v>1.6988208002156737</v>
      </c>
      <c r="AZ1376" s="7">
        <v>1.6002511530752703</v>
      </c>
      <c r="BA1376" s="7">
        <v>-0.44020095004010995</v>
      </c>
      <c r="BB1376" s="7">
        <v>0.25761551497445911</v>
      </c>
      <c r="BC1376" s="7">
        <v>-1.642236991877438</v>
      </c>
      <c r="BD1376" s="7">
        <v>-1.3289187518523433</v>
      </c>
      <c r="BE1376" s="7">
        <v>0.5729275434233928</v>
      </c>
      <c r="BF1376" s="7">
        <v>1.1356522104927345</v>
      </c>
      <c r="BT1376" s="7" t="s">
        <v>352</v>
      </c>
      <c r="BU1376" s="7" t="s">
        <v>353</v>
      </c>
      <c r="BV1376" s="7">
        <v>12.5</v>
      </c>
      <c r="BW1376" s="7" t="s">
        <v>245</v>
      </c>
      <c r="BX1376" s="9">
        <v>0</v>
      </c>
      <c r="BY1376" s="7" t="s">
        <v>214</v>
      </c>
      <c r="BZ1376" s="7" t="s">
        <v>214</v>
      </c>
      <c r="CA1376" s="25">
        <v>0</v>
      </c>
      <c r="CB1376" s="25">
        <v>0</v>
      </c>
      <c r="CC1376" s="25">
        <v>0</v>
      </c>
    </row>
    <row r="1377" spans="1:81" x14ac:dyDescent="0.25">
      <c r="A1377" s="7">
        <v>513</v>
      </c>
      <c r="B1377" s="7">
        <v>44657</v>
      </c>
      <c r="C1377" s="7" t="s">
        <v>3253</v>
      </c>
      <c r="D1377" s="7" t="s">
        <v>3253</v>
      </c>
      <c r="E1377" s="7" t="s">
        <v>3253</v>
      </c>
      <c r="F1377" s="7" t="s">
        <v>280</v>
      </c>
      <c r="G1377" s="7">
        <v>1</v>
      </c>
      <c r="H1377" s="7" t="s">
        <v>287</v>
      </c>
      <c r="I1377" s="8">
        <v>14.5</v>
      </c>
      <c r="J1377" s="7" t="s">
        <v>214</v>
      </c>
      <c r="K1377" s="8">
        <v>462.30685424804688</v>
      </c>
      <c r="L1377" s="8">
        <v>0.98290002346038818</v>
      </c>
      <c r="M1377" s="7" t="s">
        <v>310</v>
      </c>
      <c r="N1377" s="7" t="s">
        <v>231</v>
      </c>
      <c r="O1377" s="7" t="s">
        <v>214</v>
      </c>
      <c r="P1377" s="7" t="s">
        <v>284</v>
      </c>
      <c r="Q1377" s="7" t="s">
        <v>3254</v>
      </c>
      <c r="R1377" s="7" t="s">
        <v>291</v>
      </c>
      <c r="T1377" s="8">
        <v>0.52309191226959229</v>
      </c>
      <c r="U1377" s="8">
        <v>0.57440930604934692</v>
      </c>
      <c r="V1377" s="8">
        <v>0.55497574806213379</v>
      </c>
      <c r="W1377" s="8">
        <v>0.32082074880599976</v>
      </c>
      <c r="X1377" s="8">
        <v>0.35690906643867493</v>
      </c>
      <c r="Y1377" s="8">
        <v>0.5220792293548584</v>
      </c>
      <c r="Z1377" s="8">
        <v>0.33560481667518616</v>
      </c>
      <c r="AA1377" s="8">
        <v>0.78441083431243896</v>
      </c>
      <c r="AB1377" s="8">
        <v>0.78792071342468262</v>
      </c>
      <c r="AC1377" s="8">
        <v>0.91312640905380249</v>
      </c>
      <c r="AD1377" s="8">
        <v>0.63832753896713257</v>
      </c>
      <c r="AE1377" s="8">
        <v>0.72867065668106079</v>
      </c>
      <c r="AF1377" s="8">
        <v>0.74912619590759277</v>
      </c>
      <c r="AG1377" s="8">
        <v>0.80213248729705811</v>
      </c>
      <c r="AH1377" s="8">
        <v>0.16423924267292023</v>
      </c>
      <c r="AI1377" s="8">
        <v>1.0264625549316406</v>
      </c>
      <c r="AJ1377" s="8">
        <v>1.7116897106170654</v>
      </c>
      <c r="AK1377" s="8">
        <v>1.431187629699707</v>
      </c>
      <c r="AL1377" s="8">
        <v>0.45963674783706665</v>
      </c>
      <c r="AM1377" s="8">
        <v>0.35459503531455994</v>
      </c>
      <c r="AN1377" s="8">
        <v>0.92768925428390503</v>
      </c>
      <c r="AO1377" s="8">
        <v>0.28435799479484558</v>
      </c>
      <c r="AP1377" s="8">
        <v>0.31114226579666138</v>
      </c>
      <c r="AQ1377" s="8"/>
      <c r="AR1377" s="8"/>
      <c r="AS1377" s="8">
        <v>1.9259006044133439E-2</v>
      </c>
      <c r="AT1377" s="8">
        <v>0.67959734892706647</v>
      </c>
      <c r="AU1377" s="8">
        <v>-0.82519263023805056</v>
      </c>
      <c r="AV1377" s="8">
        <v>2.3249322237014543E-2</v>
      </c>
      <c r="AW1377" s="8">
        <v>0.48559968885177068</v>
      </c>
      <c r="AX1377" s="8">
        <v>0.98631360015134584</v>
      </c>
      <c r="AY1377" s="8">
        <v>0.80956735802438928</v>
      </c>
      <c r="AZ1377" s="8">
        <v>1.4816194190376712</v>
      </c>
      <c r="BA1377" s="8">
        <v>-2.3272550777789909</v>
      </c>
      <c r="BB1377" s="8">
        <v>-1.7465582042916616</v>
      </c>
      <c r="BC1377" s="8">
        <v>-1.7149657939424658</v>
      </c>
      <c r="BD1377" s="8">
        <v>-1.1302926888323437</v>
      </c>
      <c r="BE1377" s="8">
        <v>-0.59216457483986895</v>
      </c>
      <c r="BF1377" s="8">
        <v>4.8988132871515412E-2</v>
      </c>
      <c r="BG1377" s="8">
        <v>28.57133554428729</v>
      </c>
      <c r="BH1377" s="8">
        <v>2.247102947053496</v>
      </c>
      <c r="BI1377" s="8">
        <v>35.053896185802365</v>
      </c>
      <c r="BJ1377" s="8">
        <v>34.968406273135059</v>
      </c>
      <c r="BK1377" s="8">
        <v>5.6187838018467182E-6</v>
      </c>
      <c r="BL1377" s="8">
        <v>5.6187838018467182E-6</v>
      </c>
      <c r="BM1377" s="8">
        <v>16.806792031307634</v>
      </c>
      <c r="BN1377" s="8">
        <v>330.21961167659822</v>
      </c>
      <c r="BO1377" s="8">
        <v>451.9183433018087</v>
      </c>
      <c r="BP1377" s="8">
        <v>300.25028950008789</v>
      </c>
      <c r="BQ1377" s="8">
        <v>300.64551522603949</v>
      </c>
      <c r="BR1377" s="8">
        <v>462.30682827202423</v>
      </c>
      <c r="BS1377" s="8">
        <v>462.30682827202423</v>
      </c>
      <c r="BT1377" s="7" t="s">
        <v>476</v>
      </c>
      <c r="BU1377" s="7" t="s">
        <v>477</v>
      </c>
      <c r="BV1377" s="7">
        <v>14.5</v>
      </c>
      <c r="BW1377" s="7" t="s">
        <v>287</v>
      </c>
      <c r="BX1377" s="9">
        <v>2.3250000476837158</v>
      </c>
      <c r="BY1377" s="7" t="s">
        <v>231</v>
      </c>
      <c r="BZ1377" s="7" t="s">
        <v>214</v>
      </c>
      <c r="CA1377" s="25">
        <v>0</v>
      </c>
      <c r="CB1377" s="25">
        <v>0</v>
      </c>
      <c r="CC1377" s="25">
        <v>0</v>
      </c>
    </row>
    <row r="1378" spans="1:81" x14ac:dyDescent="0.25">
      <c r="A1378" s="7">
        <v>513</v>
      </c>
      <c r="B1378" s="7">
        <v>44657</v>
      </c>
      <c r="C1378" s="7" t="s">
        <v>3255</v>
      </c>
      <c r="D1378" s="7" t="s">
        <v>3256</v>
      </c>
      <c r="E1378" s="7" t="s">
        <v>3256</v>
      </c>
      <c r="F1378" s="7" t="s">
        <v>212</v>
      </c>
      <c r="G1378" s="7">
        <v>1</v>
      </c>
      <c r="H1378" s="7" t="s">
        <v>226</v>
      </c>
      <c r="I1378" s="8">
        <v>15.5</v>
      </c>
      <c r="J1378" s="7" t="s">
        <v>214</v>
      </c>
      <c r="K1378" s="8">
        <v>1660.60498046875</v>
      </c>
      <c r="L1378" s="8">
        <v>5.1003351211547852</v>
      </c>
      <c r="M1378" s="7" t="s">
        <v>447</v>
      </c>
      <c r="N1378" s="7" t="s">
        <v>610</v>
      </c>
      <c r="O1378" s="7" t="s">
        <v>214</v>
      </c>
      <c r="P1378" s="7" t="s">
        <v>654</v>
      </c>
      <c r="Q1378" s="7" t="s">
        <v>3257</v>
      </c>
      <c r="R1378" s="7" t="s">
        <v>291</v>
      </c>
      <c r="T1378" s="8">
        <v>0.60957038402557373</v>
      </c>
      <c r="U1378" s="8">
        <v>0.60525661706924438</v>
      </c>
      <c r="V1378" s="8">
        <v>0.67134380340576172</v>
      </c>
      <c r="W1378" s="8">
        <v>0.43366101384162903</v>
      </c>
      <c r="X1378" s="8">
        <v>0.43604007363319397</v>
      </c>
      <c r="Y1378" s="8">
        <v>0.59746545553207397</v>
      </c>
      <c r="Z1378" s="8">
        <v>0.40970844030380249</v>
      </c>
      <c r="AA1378" s="8">
        <v>0.94798797369003296</v>
      </c>
      <c r="AB1378" s="8">
        <v>0.94881701469421387</v>
      </c>
      <c r="AC1378" s="8">
        <v>0.94712382555007935</v>
      </c>
      <c r="AD1378" s="8">
        <v>0.74831241369247437</v>
      </c>
      <c r="AE1378" s="8">
        <v>0.8025965690612793</v>
      </c>
      <c r="AF1378" s="8">
        <v>0.9590914249420166</v>
      </c>
      <c r="AG1378" s="8">
        <v>0.84305644035339355</v>
      </c>
      <c r="AH1378" s="8">
        <v>0.58849108219146729</v>
      </c>
      <c r="AI1378" s="8">
        <v>4.2859973907470703</v>
      </c>
      <c r="AJ1378" s="8">
        <v>6.4625821113586426</v>
      </c>
      <c r="AK1378" s="8">
        <v>6.2034096717834473</v>
      </c>
      <c r="AL1378" s="8">
        <v>2.2262074947357178</v>
      </c>
      <c r="AM1378" s="8">
        <v>1.5522598028182983</v>
      </c>
      <c r="AN1378" s="8">
        <v>3.8040115833282471</v>
      </c>
      <c r="AO1378" s="8">
        <v>1.2438703775405884</v>
      </c>
      <c r="AP1378" s="8">
        <v>1.5144693851470947</v>
      </c>
      <c r="AQ1378" s="8"/>
      <c r="AR1378" s="8"/>
      <c r="AS1378" s="8">
        <v>1.3390570222706513</v>
      </c>
      <c r="AT1378" s="8">
        <v>0.62119735856515212</v>
      </c>
      <c r="AU1378" s="8">
        <v>1.3454817401110972</v>
      </c>
      <c r="AV1378" s="8">
        <v>0.62831111563240161</v>
      </c>
      <c r="AW1378" s="8">
        <v>1.3793684972768181</v>
      </c>
      <c r="AX1378" s="8">
        <v>0.65891707063349503</v>
      </c>
      <c r="AY1378" s="8">
        <v>1.4007736582312105</v>
      </c>
      <c r="AZ1378" s="8">
        <v>0.67993344182117166</v>
      </c>
      <c r="BA1378" s="8">
        <v>1.2629227888957248</v>
      </c>
      <c r="BB1378" s="8">
        <v>0.54760181699512944</v>
      </c>
      <c r="BC1378" s="8">
        <v>0.45923610876155824</v>
      </c>
      <c r="BD1378" s="8">
        <v>-0.22574838357636612</v>
      </c>
      <c r="BE1378" s="8">
        <v>1.1978066359245103</v>
      </c>
      <c r="BF1378" s="8">
        <v>0.48503540334516398</v>
      </c>
      <c r="BG1378" s="8">
        <v>75.682048983701563</v>
      </c>
      <c r="BH1378" s="8">
        <v>79.886008335382996</v>
      </c>
      <c r="BI1378" s="8">
        <v>77.866658138325349</v>
      </c>
      <c r="BJ1378" s="8">
        <v>82.834165062686509</v>
      </c>
      <c r="BK1378" s="8">
        <v>71.083690641567856</v>
      </c>
      <c r="BL1378" s="8">
        <v>49.968556180458876</v>
      </c>
      <c r="BM1378" s="8">
        <v>72.886854557020527</v>
      </c>
      <c r="BN1378" s="8">
        <v>403.82510572460268</v>
      </c>
      <c r="BO1378" s="8">
        <v>334.01394735369911</v>
      </c>
      <c r="BP1378" s="8">
        <v>367.54737729914399</v>
      </c>
      <c r="BQ1378" s="8">
        <v>285.05670990807238</v>
      </c>
      <c r="BR1378" s="8">
        <v>480.18567337387543</v>
      </c>
      <c r="BS1378" s="8">
        <v>830.82464786772448</v>
      </c>
      <c r="BT1378" s="7" t="s">
        <v>3258</v>
      </c>
      <c r="BU1378" s="7" t="s">
        <v>3259</v>
      </c>
      <c r="BV1378" s="7">
        <v>15</v>
      </c>
      <c r="BW1378" s="7" t="s">
        <v>226</v>
      </c>
      <c r="BX1378" s="9">
        <v>2.2999999523162842</v>
      </c>
      <c r="BY1378" s="7" t="s">
        <v>610</v>
      </c>
      <c r="BZ1378" s="7" t="s">
        <v>214</v>
      </c>
      <c r="CA1378" s="25">
        <v>0</v>
      </c>
      <c r="CB1378" s="25">
        <v>1</v>
      </c>
      <c r="CC1378" s="25">
        <v>2</v>
      </c>
    </row>
    <row r="1379" spans="1:81" x14ac:dyDescent="0.25">
      <c r="A1379" s="7">
        <v>513</v>
      </c>
      <c r="B1379" s="7">
        <v>44657</v>
      </c>
      <c r="C1379" s="7" t="s">
        <v>3260</v>
      </c>
      <c r="D1379" s="7" t="s">
        <v>3260</v>
      </c>
      <c r="E1379" s="7" t="s">
        <v>3260</v>
      </c>
      <c r="F1379" s="7" t="s">
        <v>446</v>
      </c>
      <c r="H1379" s="7" t="s">
        <v>224</v>
      </c>
      <c r="I1379" s="8">
        <v>24.5</v>
      </c>
      <c r="J1379" s="7" t="s">
        <v>214</v>
      </c>
      <c r="K1379" s="8">
        <v>449.99261474609375</v>
      </c>
      <c r="L1379" s="8">
        <v>0.48395079374313354</v>
      </c>
      <c r="M1379" s="7" t="s">
        <v>289</v>
      </c>
      <c r="N1379" s="7" t="s">
        <v>214</v>
      </c>
      <c r="O1379" s="7" t="s">
        <v>214</v>
      </c>
      <c r="P1379" s="7" t="s">
        <v>269</v>
      </c>
      <c r="Q1379" s="7" t="s">
        <v>3261</v>
      </c>
      <c r="R1379" s="7" t="s">
        <v>291</v>
      </c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7">
        <v>0.56830495575713136</v>
      </c>
      <c r="AT1379" s="7">
        <v>2.0577579120625509</v>
      </c>
      <c r="AU1379" s="7">
        <v>1.3716203449933553</v>
      </c>
      <c r="AV1379" s="7">
        <v>1.6745780973002624</v>
      </c>
      <c r="AW1379" s="7">
        <v>1.145226473550724</v>
      </c>
      <c r="AX1379" s="7">
        <v>1.1976053947745986</v>
      </c>
      <c r="AY1379" s="7">
        <v>0.19589827489318645</v>
      </c>
      <c r="AZ1379" s="7">
        <v>-4.737530770249667E-2</v>
      </c>
      <c r="BA1379" s="7">
        <v>0.77454993567602126</v>
      </c>
      <c r="BB1379" s="7">
        <v>1.3399595824602222</v>
      </c>
      <c r="BC1379" s="7">
        <v>0.44513430385090486</v>
      </c>
      <c r="BD1379" s="7">
        <v>1.6626769814993931</v>
      </c>
      <c r="BE1379" s="7">
        <v>0.75012238145355381</v>
      </c>
      <c r="BF1379" s="7">
        <v>1.3142004433990884</v>
      </c>
      <c r="BT1379" s="7" t="s">
        <v>352</v>
      </c>
      <c r="BU1379" s="7" t="s">
        <v>353</v>
      </c>
      <c r="BV1379" s="7">
        <v>14.5</v>
      </c>
      <c r="BW1379" s="7" t="s">
        <v>287</v>
      </c>
      <c r="BX1379" s="9">
        <v>0</v>
      </c>
      <c r="BY1379" s="7" t="s">
        <v>214</v>
      </c>
      <c r="BZ1379" s="7" t="s">
        <v>214</v>
      </c>
      <c r="CA1379" s="25">
        <v>0</v>
      </c>
      <c r="CB1379" s="25">
        <v>0</v>
      </c>
      <c r="CC1379" s="25">
        <v>0</v>
      </c>
    </row>
    <row r="1380" spans="1:81" x14ac:dyDescent="0.25">
      <c r="A1380" s="7">
        <v>513</v>
      </c>
      <c r="B1380" s="7">
        <v>44657</v>
      </c>
      <c r="C1380" s="7" t="s">
        <v>3262</v>
      </c>
      <c r="D1380" s="7" t="s">
        <v>3263</v>
      </c>
      <c r="E1380" s="7" t="s">
        <v>3263</v>
      </c>
      <c r="F1380" s="7" t="s">
        <v>331</v>
      </c>
      <c r="H1380" s="7" t="s">
        <v>354</v>
      </c>
      <c r="I1380" s="8">
        <v>7.5</v>
      </c>
      <c r="J1380" s="7" t="s">
        <v>214</v>
      </c>
      <c r="K1380" s="8">
        <v>44.665916442871094</v>
      </c>
      <c r="L1380" s="8">
        <v>2.9814999103546143</v>
      </c>
      <c r="M1380" s="7" t="s">
        <v>215</v>
      </c>
      <c r="N1380" s="7" t="s">
        <v>231</v>
      </c>
      <c r="O1380" s="7" t="s">
        <v>358</v>
      </c>
      <c r="P1380" s="7" t="s">
        <v>481</v>
      </c>
      <c r="Q1380" s="7" t="s">
        <v>3264</v>
      </c>
      <c r="R1380" s="7" t="s">
        <v>219</v>
      </c>
      <c r="S1380" s="7">
        <v>3</v>
      </c>
      <c r="T1380" s="8">
        <v>0.62411218881607056</v>
      </c>
      <c r="U1380" s="8">
        <v>0.71452903747558594</v>
      </c>
      <c r="V1380" s="8">
        <v>0.62473434209823608</v>
      </c>
      <c r="W1380" s="8">
        <v>0.40410390496253967</v>
      </c>
      <c r="X1380" s="8">
        <v>0.26252728700637817</v>
      </c>
      <c r="Y1380" s="8">
        <v>0.62983757257461548</v>
      </c>
      <c r="Z1380" s="8">
        <v>0.54038304090499878</v>
      </c>
      <c r="AA1380" s="8">
        <v>0.85328572988510132</v>
      </c>
      <c r="AB1380" s="8">
        <v>0.87041324377059937</v>
      </c>
      <c r="AC1380" s="8">
        <v>0.91500347852706909</v>
      </c>
      <c r="AD1380" s="8">
        <v>0.65268874168395996</v>
      </c>
      <c r="AE1380" s="8">
        <v>0.56192547082901001</v>
      </c>
      <c r="AF1380" s="8">
        <v>0.87916731834411621</v>
      </c>
      <c r="AG1380" s="8">
        <v>0.80333238840103149</v>
      </c>
      <c r="AH1380" s="8">
        <v>1.302763819694519E-2</v>
      </c>
      <c r="AI1380" s="8">
        <v>9.714411199092865E-2</v>
      </c>
      <c r="AJ1380" s="8">
        <v>0.16889320313930511</v>
      </c>
      <c r="AK1380" s="8">
        <v>0.12779287993907928</v>
      </c>
      <c r="AL1380" s="8">
        <v>4.5923404395580292E-2</v>
      </c>
      <c r="AM1380" s="8">
        <v>2.0688939839601517E-2</v>
      </c>
      <c r="AN1380" s="8">
        <v>8.877350389957428E-2</v>
      </c>
      <c r="AO1380" s="8">
        <v>3.6318480968475342E-2</v>
      </c>
      <c r="AP1380" s="8">
        <v>-0.71522176265716553</v>
      </c>
      <c r="AQ1380" s="8"/>
      <c r="AR1380" s="8"/>
      <c r="AS1380" s="8">
        <v>-4.0794879906272312</v>
      </c>
      <c r="AT1380" s="8">
        <v>-3.3168368684517948</v>
      </c>
      <c r="AU1380" s="8">
        <v>-3.035812439456957</v>
      </c>
      <c r="AV1380" s="8">
        <v>-2.7671243757450421</v>
      </c>
      <c r="AW1380" s="8">
        <v>-3.3971886446422332</v>
      </c>
      <c r="AX1380" s="8">
        <v>-2.5964400162316044</v>
      </c>
      <c r="AY1380" s="8">
        <v>-0.32712714470904425</v>
      </c>
      <c r="AZ1380" s="8">
        <v>-8.4806959772232515E-2</v>
      </c>
      <c r="BA1380" s="8">
        <v>-3.702968655999376</v>
      </c>
      <c r="BB1380" s="8">
        <v>-2.7752334192255765</v>
      </c>
      <c r="BC1380" s="8">
        <v>-0.18858507162771745</v>
      </c>
      <c r="BD1380" s="8">
        <v>-0.18133786580233949</v>
      </c>
      <c r="BE1380" s="8">
        <v>-2.4551949911770929</v>
      </c>
      <c r="BF1380" s="8">
        <v>-1.9536299175380982</v>
      </c>
      <c r="BG1380" s="7">
        <v>-50</v>
      </c>
      <c r="BH1380" s="7">
        <v>25.7447982288829</v>
      </c>
      <c r="BI1380" s="7">
        <v>-50</v>
      </c>
      <c r="BJ1380" s="7">
        <v>17.784341115550689</v>
      </c>
      <c r="BK1380" s="7">
        <v>-50</v>
      </c>
      <c r="BL1380" s="7">
        <v>0.92193433126134072</v>
      </c>
      <c r="BM1380" s="7">
        <v>-17.591487720717513</v>
      </c>
      <c r="BN1380" s="7">
        <v>80.736457668017479</v>
      </c>
      <c r="BO1380" s="7">
        <v>33.1667663775725</v>
      </c>
      <c r="BP1380" s="7">
        <v>71.152574358701415</v>
      </c>
      <c r="BQ1380" s="7">
        <v>36.722377500284054</v>
      </c>
      <c r="BR1380" s="7">
        <v>76.731298499671354</v>
      </c>
      <c r="BS1380" s="7">
        <v>44.254126024811761</v>
      </c>
      <c r="BT1380" s="7" t="s">
        <v>588</v>
      </c>
      <c r="BU1380" s="7" t="s">
        <v>589</v>
      </c>
      <c r="BV1380" s="7">
        <v>7.5</v>
      </c>
      <c r="BW1380" s="7" t="s">
        <v>354</v>
      </c>
      <c r="BX1380" s="9">
        <v>1.7999999523162842</v>
      </c>
      <c r="BY1380" s="7" t="s">
        <v>231</v>
      </c>
      <c r="BZ1380" s="7" t="s">
        <v>214</v>
      </c>
      <c r="CA1380" s="25">
        <v>0</v>
      </c>
      <c r="CB1380" s="25">
        <v>0</v>
      </c>
      <c r="CC1380" s="25">
        <v>0</v>
      </c>
    </row>
    <row r="1381" spans="1:81" x14ac:dyDescent="0.25">
      <c r="A1381" s="7">
        <v>513</v>
      </c>
      <c r="B1381" s="7">
        <v>44657</v>
      </c>
      <c r="C1381" s="7" t="s">
        <v>3265</v>
      </c>
      <c r="D1381" s="7" t="s">
        <v>3266</v>
      </c>
      <c r="E1381" s="7" t="s">
        <v>3267</v>
      </c>
      <c r="F1381" s="7" t="s">
        <v>331</v>
      </c>
      <c r="H1381" s="7" t="s">
        <v>222</v>
      </c>
      <c r="I1381" s="8">
        <v>8.5</v>
      </c>
      <c r="J1381" s="7" t="s">
        <v>214</v>
      </c>
      <c r="K1381" s="8">
        <v>71.352462768554688</v>
      </c>
      <c r="L1381" s="8">
        <v>6.8576412200927734</v>
      </c>
      <c r="M1381" s="7" t="s">
        <v>215</v>
      </c>
      <c r="N1381" s="7" t="s">
        <v>231</v>
      </c>
      <c r="O1381" s="7" t="s">
        <v>1038</v>
      </c>
      <c r="P1381" s="7" t="s">
        <v>481</v>
      </c>
      <c r="Q1381" s="7" t="s">
        <v>3268</v>
      </c>
      <c r="R1381" s="7" t="s">
        <v>219</v>
      </c>
      <c r="S1381" s="7">
        <v>3</v>
      </c>
      <c r="T1381" s="8">
        <v>0.87566888332366943</v>
      </c>
      <c r="U1381" s="8">
        <v>0.82937431335449219</v>
      </c>
      <c r="V1381" s="8">
        <v>0.87778401374816895</v>
      </c>
      <c r="W1381" s="8">
        <v>0.66993981599807739</v>
      </c>
      <c r="X1381" s="8">
        <v>0.55145865678787231</v>
      </c>
      <c r="Y1381" s="8">
        <v>0.88469147682189941</v>
      </c>
      <c r="Z1381" s="8">
        <v>0.76933002471923828</v>
      </c>
      <c r="AA1381" s="8">
        <v>0.9005700945854187</v>
      </c>
      <c r="AB1381" s="8">
        <v>0.88466876745223999</v>
      </c>
      <c r="AC1381" s="8">
        <v>0.91154932975769043</v>
      </c>
      <c r="AD1381" s="8">
        <v>0.7644813060760498</v>
      </c>
      <c r="AE1381" s="8">
        <v>0.82999783754348755</v>
      </c>
      <c r="AF1381" s="8">
        <v>0.89020907878875732</v>
      </c>
      <c r="AG1381" s="8">
        <v>0.87331086397171021</v>
      </c>
      <c r="AH1381" s="8">
        <v>2.975725382566452E-2</v>
      </c>
      <c r="AI1381" s="8">
        <v>0.31132996082305908</v>
      </c>
      <c r="AJ1381" s="8">
        <v>0.44778555631637573</v>
      </c>
      <c r="AK1381" s="8">
        <v>0.41013434529304504</v>
      </c>
      <c r="AL1381" s="8">
        <v>0.17390176653862</v>
      </c>
      <c r="AM1381" s="8">
        <v>9.9266774952411652E-2</v>
      </c>
      <c r="AN1381" s="8">
        <v>0.28482219576835632</v>
      </c>
      <c r="AO1381" s="8">
        <v>0.11810433864593506</v>
      </c>
      <c r="AP1381" s="8">
        <v>-3.231358528137207E-2</v>
      </c>
      <c r="AQ1381" s="8"/>
      <c r="AR1381" s="8"/>
      <c r="AS1381" s="7">
        <v>-2.4636460044683353</v>
      </c>
      <c r="AT1381" s="7">
        <v>-1.703637211666744</v>
      </c>
      <c r="AU1381" s="7">
        <v>-1.8298125497064019</v>
      </c>
      <c r="AV1381" s="7">
        <v>-1.1944421093696138</v>
      </c>
      <c r="AW1381" s="7">
        <v>-1.8269092943417737</v>
      </c>
      <c r="AX1381" s="7">
        <v>-1.0983145727981396</v>
      </c>
      <c r="AY1381" s="7">
        <v>-0.19345829214369614</v>
      </c>
      <c r="AZ1381" s="7">
        <v>0.72682187888996796</v>
      </c>
      <c r="BA1381" s="7">
        <v>-2.0236192896856782</v>
      </c>
      <c r="BB1381" s="7">
        <v>-1.2650706847597457</v>
      </c>
      <c r="BC1381" s="7">
        <v>-0.41065453859635115</v>
      </c>
      <c r="BD1381" s="7">
        <v>0.28759210170859123</v>
      </c>
      <c r="BE1381" s="7">
        <v>-1.4580166614903727</v>
      </c>
      <c r="BF1381" s="7">
        <v>-0.70784176633261398</v>
      </c>
      <c r="BG1381" s="8">
        <v>-38.372942462503232</v>
      </c>
      <c r="BH1381" s="8">
        <v>37.769533892243352</v>
      </c>
      <c r="BI1381" s="8">
        <v>-21.955626009893518</v>
      </c>
      <c r="BJ1381" s="8">
        <v>34.527415527615481</v>
      </c>
      <c r="BK1381" s="8">
        <v>-30.435219782631833</v>
      </c>
      <c r="BL1381" s="8">
        <v>21.282603457620688</v>
      </c>
      <c r="BM1381" s="8">
        <v>0.46929410374182318</v>
      </c>
      <c r="BN1381" s="8">
        <v>98.732502252311221</v>
      </c>
      <c r="BO1381" s="8">
        <v>44.402970160235107</v>
      </c>
      <c r="BP1381" s="8">
        <v>87.018342642867069</v>
      </c>
      <c r="BQ1381" s="8">
        <v>46.716301459268678</v>
      </c>
      <c r="BR1381" s="8">
        <v>93.068741632484858</v>
      </c>
      <c r="BS1381" s="8">
        <v>56.166801060276754</v>
      </c>
      <c r="BT1381" s="7" t="s">
        <v>588</v>
      </c>
      <c r="BU1381" s="7" t="s">
        <v>589</v>
      </c>
      <c r="BV1381" s="7">
        <v>5.5</v>
      </c>
      <c r="BW1381" s="7" t="s">
        <v>500</v>
      </c>
      <c r="BX1381" s="9">
        <v>1.7999999523162842</v>
      </c>
      <c r="BY1381" s="7" t="s">
        <v>231</v>
      </c>
      <c r="BZ1381" s="7" t="s">
        <v>214</v>
      </c>
      <c r="CA1381" s="25">
        <v>0</v>
      </c>
      <c r="CB1381" s="25">
        <v>0</v>
      </c>
      <c r="CC1381" s="25">
        <v>0</v>
      </c>
    </row>
    <row r="1382" spans="1:81" x14ac:dyDescent="0.25">
      <c r="A1382" s="7">
        <v>513</v>
      </c>
      <c r="B1382" s="7">
        <v>44657</v>
      </c>
      <c r="C1382" s="7" t="s">
        <v>3269</v>
      </c>
      <c r="D1382" s="7" t="s">
        <v>3270</v>
      </c>
      <c r="E1382" s="7" t="s">
        <v>3267</v>
      </c>
      <c r="F1382" s="7" t="s">
        <v>331</v>
      </c>
      <c r="H1382" s="7" t="s">
        <v>224</v>
      </c>
      <c r="I1382" s="8">
        <v>24.5</v>
      </c>
      <c r="J1382" s="7" t="s">
        <v>214</v>
      </c>
      <c r="K1382" s="8">
        <v>209.10539245605469</v>
      </c>
      <c r="L1382" s="8">
        <v>20.815900802612305</v>
      </c>
      <c r="M1382" s="7" t="s">
        <v>215</v>
      </c>
      <c r="N1382" s="7" t="s">
        <v>214</v>
      </c>
      <c r="O1382" s="7" t="s">
        <v>214</v>
      </c>
      <c r="P1382" s="7" t="s">
        <v>481</v>
      </c>
      <c r="Q1382" s="7" t="s">
        <v>3271</v>
      </c>
      <c r="R1382" s="7" t="s">
        <v>219</v>
      </c>
      <c r="S1382" s="7">
        <v>3</v>
      </c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>
        <v>0.74471724517155935</v>
      </c>
      <c r="AT1382" s="8">
        <v>2.3117102277886832</v>
      </c>
      <c r="AU1382" s="8">
        <v>-2.3080664669604674</v>
      </c>
      <c r="AV1382" s="8">
        <v>-1.9050213418326538</v>
      </c>
      <c r="AW1382" s="8">
        <v>0.41293280323900944</v>
      </c>
      <c r="AX1382" s="8">
        <v>0.88130868113035232</v>
      </c>
      <c r="AY1382" s="8">
        <v>-1.3278014655932129</v>
      </c>
      <c r="AZ1382" s="8">
        <v>-1.1418204638493377</v>
      </c>
      <c r="BA1382" s="8">
        <v>1.2655599134505775</v>
      </c>
      <c r="BB1382" s="8">
        <v>0.76364471748724849</v>
      </c>
      <c r="BC1382" s="8">
        <v>-1.7823073555049707</v>
      </c>
      <c r="BD1382" s="8">
        <v>-1.8515713909705214</v>
      </c>
      <c r="BE1382" s="8">
        <v>-0.49916088769958411</v>
      </c>
      <c r="BF1382" s="8">
        <v>-0.1569582617077048</v>
      </c>
      <c r="BG1382" s="8"/>
      <c r="BH1382" s="8"/>
      <c r="BI1382" s="8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/>
      <c r="BT1382" s="7" t="s">
        <v>214</v>
      </c>
      <c r="BU1382" s="7" t="s">
        <v>214</v>
      </c>
      <c r="BV1382" s="7">
        <v>24.5</v>
      </c>
      <c r="BW1382" s="7" t="s">
        <v>224</v>
      </c>
      <c r="BX1382" s="9"/>
      <c r="BY1382" s="7" t="s">
        <v>214</v>
      </c>
      <c r="CA1382" s="25">
        <v>0</v>
      </c>
      <c r="CB1382" s="25">
        <v>0</v>
      </c>
      <c r="CC1382" s="25">
        <v>0</v>
      </c>
    </row>
    <row r="1383" spans="1:81" x14ac:dyDescent="0.25">
      <c r="A1383" s="7">
        <v>513</v>
      </c>
      <c r="B1383" s="7">
        <v>44657</v>
      </c>
      <c r="C1383" s="7" t="s">
        <v>3272</v>
      </c>
      <c r="D1383" s="7" t="s">
        <v>3273</v>
      </c>
      <c r="E1383" s="7" t="s">
        <v>3273</v>
      </c>
      <c r="F1383" s="7" t="s">
        <v>643</v>
      </c>
      <c r="H1383" s="7" t="s">
        <v>224</v>
      </c>
      <c r="I1383" s="8">
        <v>24.5</v>
      </c>
      <c r="J1383" s="7" t="s">
        <v>214</v>
      </c>
      <c r="K1383" s="8">
        <v>57.904159545898438</v>
      </c>
      <c r="L1383" s="8">
        <v>3.5755999088287354</v>
      </c>
      <c r="M1383" s="7" t="s">
        <v>215</v>
      </c>
      <c r="N1383" s="7" t="s">
        <v>214</v>
      </c>
      <c r="O1383" s="7" t="s">
        <v>214</v>
      </c>
      <c r="P1383" s="7" t="s">
        <v>217</v>
      </c>
      <c r="Q1383" s="7" t="s">
        <v>3274</v>
      </c>
      <c r="R1383" s="7" t="s">
        <v>219</v>
      </c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7">
        <v>0.65885163141936176</v>
      </c>
      <c r="AT1383" s="7">
        <v>2.2684976139062885</v>
      </c>
      <c r="AU1383" s="7">
        <v>-1.7904483966502076</v>
      </c>
      <c r="AV1383" s="7">
        <v>-1.0309675126487243</v>
      </c>
      <c r="AW1383" s="7">
        <v>0.29930129706056408</v>
      </c>
      <c r="AX1383" s="7">
        <v>0.87867862038575129</v>
      </c>
      <c r="AY1383" s="7">
        <v>-1.7904483966502076</v>
      </c>
      <c r="AZ1383" s="7">
        <v>-1.0309675126487243</v>
      </c>
      <c r="BA1383" s="7">
        <v>1.2325519326953307</v>
      </c>
      <c r="BB1383" s="7">
        <v>0.77942694235079335</v>
      </c>
      <c r="BC1383" s="7">
        <v>-1.9241993522813845</v>
      </c>
      <c r="BD1383" s="7">
        <v>-1.1432223199183307</v>
      </c>
      <c r="BE1383" s="7">
        <v>-0.55239854740109051</v>
      </c>
      <c r="BF1383" s="7">
        <v>0.12024097190450893</v>
      </c>
      <c r="BT1383" s="7" t="s">
        <v>352</v>
      </c>
      <c r="BU1383" s="7" t="s">
        <v>353</v>
      </c>
      <c r="BV1383" s="7">
        <v>7.5</v>
      </c>
      <c r="BW1383" s="7" t="s">
        <v>354</v>
      </c>
      <c r="BX1383" s="9">
        <v>0</v>
      </c>
      <c r="BY1383" s="7" t="s">
        <v>214</v>
      </c>
      <c r="BZ1383" s="7" t="s">
        <v>214</v>
      </c>
      <c r="CA1383" s="25">
        <v>0</v>
      </c>
      <c r="CB1383" s="25">
        <v>0</v>
      </c>
      <c r="CC1383" s="25">
        <v>0</v>
      </c>
    </row>
    <row r="1384" spans="1:81" x14ac:dyDescent="0.25">
      <c r="A1384" s="7">
        <v>513</v>
      </c>
      <c r="B1384" s="7">
        <v>44657</v>
      </c>
      <c r="C1384" s="7" t="s">
        <v>3275</v>
      </c>
      <c r="D1384" s="7" t="s">
        <v>3276</v>
      </c>
      <c r="E1384" s="7" t="s">
        <v>3276</v>
      </c>
      <c r="F1384" s="7" t="s">
        <v>212</v>
      </c>
      <c r="G1384" s="7">
        <v>2</v>
      </c>
      <c r="H1384" s="7" t="s">
        <v>230</v>
      </c>
      <c r="I1384" s="8">
        <v>4.5</v>
      </c>
      <c r="J1384" s="7" t="s">
        <v>214</v>
      </c>
      <c r="K1384" s="8">
        <v>48.387443542480469</v>
      </c>
      <c r="L1384" s="8">
        <v>3.8063492774963379</v>
      </c>
      <c r="M1384" s="7" t="s">
        <v>659</v>
      </c>
      <c r="N1384" s="7" t="s">
        <v>216</v>
      </c>
      <c r="O1384" s="7" t="s">
        <v>3133</v>
      </c>
      <c r="P1384" s="7" t="s">
        <v>249</v>
      </c>
      <c r="Q1384" s="7" t="s">
        <v>3277</v>
      </c>
      <c r="R1384" s="7" t="s">
        <v>242</v>
      </c>
      <c r="T1384" s="8">
        <v>0.8341020941734314</v>
      </c>
      <c r="U1384" s="8">
        <v>0.82972460985183716</v>
      </c>
      <c r="V1384" s="8">
        <v>0.83419305086135864</v>
      </c>
      <c r="W1384" s="8">
        <v>0.72708708047866821</v>
      </c>
      <c r="X1384" s="8">
        <v>0.42684373259544373</v>
      </c>
      <c r="Y1384" s="8">
        <v>0.74255836009979248</v>
      </c>
      <c r="Z1384" s="8">
        <v>0.60462439060211182</v>
      </c>
      <c r="AA1384" s="8">
        <v>0.90479320287704468</v>
      </c>
      <c r="AB1384" s="8">
        <v>0.88045144081115723</v>
      </c>
      <c r="AC1384" s="8">
        <v>0.89370447397232056</v>
      </c>
      <c r="AD1384" s="8">
        <v>0.81313002109527588</v>
      </c>
      <c r="AE1384" s="8">
        <v>0.84164285659790039</v>
      </c>
      <c r="AF1384" s="8">
        <v>0.9209822416305542</v>
      </c>
      <c r="AG1384" s="8">
        <v>0.84226995706558228</v>
      </c>
      <c r="AH1384" s="8">
        <v>2.5493130087852478E-2</v>
      </c>
      <c r="AI1384" s="8">
        <v>0.25405663251876831</v>
      </c>
      <c r="AJ1384" s="8">
        <v>0.38378125429153442</v>
      </c>
      <c r="AK1384" s="8">
        <v>0.33391451835632324</v>
      </c>
      <c r="AL1384" s="8">
        <v>0.16169065237045288</v>
      </c>
      <c r="AM1384" s="8">
        <v>6.5824896097183228E-2</v>
      </c>
      <c r="AN1384" s="8">
        <v>0.20480608940124512</v>
      </c>
      <c r="AO1384" s="8">
        <v>7.9518675804138184E-2</v>
      </c>
      <c r="AP1384" s="8">
        <v>0.87629449367523193</v>
      </c>
      <c r="AQ1384" s="8"/>
      <c r="AR1384" s="8"/>
      <c r="AS1384" s="8">
        <v>1.4466076043711735</v>
      </c>
      <c r="AT1384" s="8">
        <v>1.1282548886907608</v>
      </c>
      <c r="AU1384" s="8">
        <v>1.8929484329223545</v>
      </c>
      <c r="AV1384" s="8">
        <v>1.2972307186430874</v>
      </c>
      <c r="AW1384" s="8">
        <v>-0.40041898249152907</v>
      </c>
      <c r="AX1384" s="8">
        <v>-9.3878092276620459E-2</v>
      </c>
      <c r="AY1384" s="8">
        <v>0.40412050635739949</v>
      </c>
      <c r="AZ1384" s="8">
        <v>0.10998499421505463</v>
      </c>
      <c r="BA1384" s="8">
        <v>-1.0204064004751314</v>
      </c>
      <c r="BB1384" s="8">
        <v>-1.3704995639592723</v>
      </c>
      <c r="BC1384" s="8">
        <v>-0.55750232582136305</v>
      </c>
      <c r="BD1384" s="8">
        <v>-1.1338311527129887</v>
      </c>
      <c r="BE1384" s="8">
        <v>0.29422480581048394</v>
      </c>
      <c r="BF1384" s="8">
        <v>-1.0456367899996414E-2</v>
      </c>
      <c r="BG1384" s="8">
        <v>8.7641224116808285</v>
      </c>
      <c r="BH1384" s="8">
        <v>-0.95839556557714856</v>
      </c>
      <c r="BI1384" s="8">
        <v>16.426227317960073</v>
      </c>
      <c r="BJ1384" s="8">
        <v>2.5557680602459687</v>
      </c>
      <c r="BK1384" s="8">
        <v>-22.92626674197782</v>
      </c>
      <c r="BL1384" s="8">
        <v>-7.5317282347105925</v>
      </c>
      <c r="BM1384" s="8">
        <v>-0.61171212539644804</v>
      </c>
      <c r="BN1384" s="8">
        <v>44.14670875853453</v>
      </c>
      <c r="BO1384" s="8">
        <v>48.851186655687748</v>
      </c>
      <c r="BP1384" s="8">
        <v>40.439212072843034</v>
      </c>
      <c r="BQ1384" s="8">
        <v>47.150772715252202</v>
      </c>
      <c r="BR1384" s="8">
        <v>59.480877918653462</v>
      </c>
      <c r="BS1384" s="8">
        <v>52.031854289824118</v>
      </c>
      <c r="BT1384" s="7" t="s">
        <v>220</v>
      </c>
      <c r="BU1384" s="7" t="s">
        <v>221</v>
      </c>
      <c r="BV1384" s="7">
        <v>4.8333334922790527</v>
      </c>
      <c r="BW1384" s="7" t="s">
        <v>230</v>
      </c>
      <c r="BX1384" s="9">
        <v>1</v>
      </c>
      <c r="BY1384" s="7" t="s">
        <v>216</v>
      </c>
      <c r="BZ1384" s="7" t="s">
        <v>214</v>
      </c>
      <c r="CA1384" s="25">
        <v>0</v>
      </c>
      <c r="CB1384" s="25">
        <v>0</v>
      </c>
      <c r="CC1384" s="25">
        <v>1</v>
      </c>
    </row>
    <row r="1385" spans="1:81" x14ac:dyDescent="0.25">
      <c r="A1385" s="7">
        <v>513</v>
      </c>
      <c r="B1385" s="7">
        <v>44657</v>
      </c>
      <c r="C1385" s="7" t="s">
        <v>3278</v>
      </c>
      <c r="D1385" s="7" t="s">
        <v>3279</v>
      </c>
      <c r="E1385" s="7" t="s">
        <v>3276</v>
      </c>
      <c r="F1385" s="7" t="s">
        <v>212</v>
      </c>
      <c r="G1385" s="7">
        <v>1</v>
      </c>
      <c r="H1385" s="7" t="s">
        <v>222</v>
      </c>
      <c r="I1385" s="8">
        <v>8.5</v>
      </c>
      <c r="J1385" s="7" t="s">
        <v>214</v>
      </c>
      <c r="K1385" s="8">
        <v>172.13796997070313</v>
      </c>
      <c r="L1385" s="8">
        <v>1.5333000421524048</v>
      </c>
      <c r="M1385" s="7" t="s">
        <v>659</v>
      </c>
      <c r="N1385" s="7" t="s">
        <v>216</v>
      </c>
      <c r="O1385" s="7" t="s">
        <v>343</v>
      </c>
      <c r="P1385" s="7" t="s">
        <v>249</v>
      </c>
      <c r="Q1385" s="7" t="s">
        <v>3277</v>
      </c>
      <c r="R1385" s="7" t="s">
        <v>242</v>
      </c>
      <c r="T1385" s="8">
        <v>0.39153039455413818</v>
      </c>
      <c r="U1385" s="8">
        <v>0.50647526979446411</v>
      </c>
      <c r="V1385" s="8">
        <v>0.42922085523605347</v>
      </c>
      <c r="W1385" s="8">
        <v>0.24704577028751373</v>
      </c>
      <c r="X1385" s="8">
        <v>0.13631637394428253</v>
      </c>
      <c r="Y1385" s="8">
        <v>0.3904573917388916</v>
      </c>
      <c r="Z1385" s="8">
        <v>0.29684808850288391</v>
      </c>
      <c r="AA1385" s="8">
        <v>0.64308476448059082</v>
      </c>
      <c r="AB1385" s="8">
        <v>0.83872675895690918</v>
      </c>
      <c r="AC1385" s="8">
        <v>0.87294727563858032</v>
      </c>
      <c r="AD1385" s="8">
        <v>0.71080684661865234</v>
      </c>
      <c r="AE1385" s="8">
        <v>0.58406448364257813</v>
      </c>
      <c r="AF1385" s="8">
        <v>0.81869947910308838</v>
      </c>
      <c r="AG1385" s="8">
        <v>0.79420351982116699</v>
      </c>
      <c r="AH1385" s="8">
        <v>2.3850293830037117E-2</v>
      </c>
      <c r="AI1385" s="8">
        <v>0.11156998574733734</v>
      </c>
      <c r="AJ1385" s="8">
        <v>0.21916872262954712</v>
      </c>
      <c r="AK1385" s="8">
        <v>0.16073858737945557</v>
      </c>
      <c r="AL1385" s="8">
        <v>5.1398031413555145E-2</v>
      </c>
      <c r="AM1385" s="8">
        <v>1.9667079672217369E-2</v>
      </c>
      <c r="AN1385" s="8">
        <v>0.10075265169143677</v>
      </c>
      <c r="AO1385" s="8">
        <v>3.6524839699268341E-2</v>
      </c>
      <c r="AP1385" s="8">
        <v>-0.28808164596557617</v>
      </c>
      <c r="AQ1385" s="8"/>
      <c r="AR1385" s="8"/>
      <c r="AS1385" s="8">
        <v>-1.22650005859287</v>
      </c>
      <c r="AT1385" s="8">
        <v>-0.80030182195917643</v>
      </c>
      <c r="AU1385" s="8">
        <v>-0.91765662760194466</v>
      </c>
      <c r="AV1385" s="8">
        <v>-0.85581037898840762</v>
      </c>
      <c r="AW1385" s="8">
        <v>-2.3600059488983205</v>
      </c>
      <c r="AX1385" s="8">
        <v>-1.6494017857283647</v>
      </c>
      <c r="AY1385" s="8">
        <v>-1.90811397626797</v>
      </c>
      <c r="AZ1385" s="8">
        <v>-1.5159822106130003</v>
      </c>
      <c r="BA1385" s="8">
        <v>-2.0002625861157188</v>
      </c>
      <c r="BB1385" s="8">
        <v>-1.6946003397205707</v>
      </c>
      <c r="BC1385" s="8">
        <v>-2.2910103663688615</v>
      </c>
      <c r="BD1385" s="8">
        <v>-2.0744333914357664</v>
      </c>
      <c r="BE1385" s="8">
        <v>-1.7839249273076139</v>
      </c>
      <c r="BF1385" s="8">
        <v>-1.4317549880742144</v>
      </c>
      <c r="BG1385" s="8">
        <v>42.643391072222528</v>
      </c>
      <c r="BH1385" s="8">
        <v>42.90545493577271</v>
      </c>
      <c r="BI1385" s="8">
        <v>39.833375850140399</v>
      </c>
      <c r="BJ1385" s="8">
        <v>45.177005000437809</v>
      </c>
      <c r="BK1385" s="8">
        <v>28.937275527465943</v>
      </c>
      <c r="BL1385" s="8">
        <v>5.8470332667297802</v>
      </c>
      <c r="BM1385" s="8">
        <v>34.223922608794858</v>
      </c>
      <c r="BN1385" s="8">
        <v>98.732502252311221</v>
      </c>
      <c r="BO1385" s="8">
        <v>98.281390837569134</v>
      </c>
      <c r="BP1385" s="8">
        <v>103.56960541147114</v>
      </c>
      <c r="BQ1385" s="8">
        <v>94.371190669386436</v>
      </c>
      <c r="BR1385" s="8">
        <v>122.32593131289417</v>
      </c>
      <c r="BS1385" s="8">
        <v>162.07300560184279</v>
      </c>
      <c r="BT1385" s="7" t="s">
        <v>220</v>
      </c>
      <c r="BU1385" s="7" t="s">
        <v>221</v>
      </c>
      <c r="BV1385" s="7">
        <v>9.5</v>
      </c>
      <c r="BW1385" s="7" t="s">
        <v>213</v>
      </c>
      <c r="BX1385" s="9">
        <v>1</v>
      </c>
      <c r="BY1385" s="7" t="s">
        <v>216</v>
      </c>
      <c r="BZ1385" s="7" t="s">
        <v>214</v>
      </c>
      <c r="CA1385" s="25">
        <v>0</v>
      </c>
      <c r="CB1385" s="25">
        <v>0</v>
      </c>
      <c r="CC1385" s="25">
        <v>1</v>
      </c>
    </row>
    <row r="1386" spans="1:81" x14ac:dyDescent="0.25">
      <c r="A1386" s="7">
        <v>513</v>
      </c>
      <c r="B1386" s="7">
        <v>44657</v>
      </c>
      <c r="C1386" s="7" t="s">
        <v>3280</v>
      </c>
      <c r="D1386" s="7" t="s">
        <v>3281</v>
      </c>
      <c r="E1386" s="7" t="s">
        <v>3276</v>
      </c>
      <c r="F1386" s="7" t="s">
        <v>212</v>
      </c>
      <c r="G1386" s="7">
        <v>2</v>
      </c>
      <c r="H1386" s="7" t="s">
        <v>354</v>
      </c>
      <c r="I1386" s="8">
        <v>7.5</v>
      </c>
      <c r="J1386" s="7" t="s">
        <v>214</v>
      </c>
      <c r="K1386" s="8">
        <v>127.15056610107422</v>
      </c>
      <c r="L1386" s="8">
        <v>4.560816764831543</v>
      </c>
      <c r="M1386" s="7" t="s">
        <v>659</v>
      </c>
      <c r="N1386" s="7" t="s">
        <v>216</v>
      </c>
      <c r="O1386" s="7" t="s">
        <v>358</v>
      </c>
      <c r="P1386" s="7" t="s">
        <v>249</v>
      </c>
      <c r="Q1386" s="7" t="s">
        <v>3277</v>
      </c>
      <c r="R1386" s="7" t="s">
        <v>242</v>
      </c>
      <c r="T1386" s="8">
        <v>0.74310201406478882</v>
      </c>
      <c r="U1386" s="8">
        <v>0.74881511926651001</v>
      </c>
      <c r="V1386" s="8">
        <v>0.76919066905975342</v>
      </c>
      <c r="W1386" s="8">
        <v>0.63665777444839478</v>
      </c>
      <c r="X1386" s="8">
        <v>0.45225995779037476</v>
      </c>
      <c r="Y1386" s="8">
        <v>0.74136185646057129</v>
      </c>
      <c r="Z1386" s="8">
        <v>0.60866677761077881</v>
      </c>
      <c r="AA1386" s="8">
        <v>0.89543282985687256</v>
      </c>
      <c r="AB1386" s="8">
        <v>0.90687406063079834</v>
      </c>
      <c r="AC1386" s="8">
        <v>0.8686864972114563</v>
      </c>
      <c r="AD1386" s="8">
        <v>0.58927875757217407</v>
      </c>
      <c r="AE1386" s="8">
        <v>0.81866180896759033</v>
      </c>
      <c r="AF1386" s="8">
        <v>0.88435888290405273</v>
      </c>
      <c r="AG1386" s="8">
        <v>0.88699179887771606</v>
      </c>
      <c r="AH1386" s="8">
        <v>2.0855909213423729E-2</v>
      </c>
      <c r="AI1386" s="8">
        <v>0.18516790866851807</v>
      </c>
      <c r="AJ1386" s="8">
        <v>0.28335466980934143</v>
      </c>
      <c r="AK1386" s="8">
        <v>0.25188875198364258</v>
      </c>
      <c r="AL1386" s="8">
        <v>0.11582719534635544</v>
      </c>
      <c r="AM1386" s="8">
        <v>5.7057850062847137E-2</v>
      </c>
      <c r="AN1386" s="8">
        <v>0.16728171706199646</v>
      </c>
      <c r="AO1386" s="8">
        <v>6.5489105880260468E-2</v>
      </c>
      <c r="AP1386" s="8">
        <v>-0.17130789160728455</v>
      </c>
      <c r="AQ1386" s="8"/>
      <c r="AR1386" s="8"/>
      <c r="AS1386" s="8">
        <v>3.1738156182653565</v>
      </c>
      <c r="AT1386" s="8">
        <v>4.0614778534812821</v>
      </c>
      <c r="AU1386" s="8">
        <v>5.361627816037454</v>
      </c>
      <c r="AV1386" s="8">
        <v>4.4804683993961412</v>
      </c>
      <c r="AW1386" s="8">
        <v>1.8065746710406194</v>
      </c>
      <c r="AX1386" s="8">
        <v>3.9981707602945415</v>
      </c>
      <c r="AY1386" s="8">
        <v>4.0318669329376977</v>
      </c>
      <c r="AZ1386" s="8">
        <v>4.2842966976938683</v>
      </c>
      <c r="BA1386" s="8">
        <v>3.3509603639986159</v>
      </c>
      <c r="BB1386" s="8">
        <v>3.1061709670302218</v>
      </c>
      <c r="BC1386" s="8">
        <v>4.0549487984324699</v>
      </c>
      <c r="BD1386" s="8">
        <v>4.0182369395467061</v>
      </c>
      <c r="BE1386" s="8">
        <v>3.6299657001187025</v>
      </c>
      <c r="BF1386" s="8">
        <v>3.991470269573794</v>
      </c>
      <c r="BG1386" s="7">
        <v>36.503265267542226</v>
      </c>
      <c r="BH1386" s="7">
        <v>35.098616953353933</v>
      </c>
      <c r="BI1386" s="7">
        <v>35.611751067612204</v>
      </c>
      <c r="BJ1386" s="7">
        <v>37.600159237606732</v>
      </c>
      <c r="BK1386" s="7">
        <v>19.663123458377392</v>
      </c>
      <c r="BL1386" s="7">
        <v>4.0528581146547813</v>
      </c>
      <c r="BM1386" s="7">
        <v>28.088295683191216</v>
      </c>
      <c r="BN1386" s="7">
        <v>80.736457668017479</v>
      </c>
      <c r="BO1386" s="7">
        <v>82.522475951237084</v>
      </c>
      <c r="BP1386" s="7">
        <v>81.870023020099964</v>
      </c>
      <c r="BQ1386" s="7">
        <v>79.341750775551901</v>
      </c>
      <c r="BR1386" s="7">
        <v>102.14879331059424</v>
      </c>
      <c r="BS1386" s="7">
        <v>121.99733406501734</v>
      </c>
      <c r="BT1386" s="7" t="s">
        <v>220</v>
      </c>
      <c r="BU1386" s="7" t="s">
        <v>221</v>
      </c>
      <c r="BV1386" s="7">
        <v>8.1666669845581055</v>
      </c>
      <c r="BW1386" s="7" t="s">
        <v>222</v>
      </c>
      <c r="BX1386" s="9">
        <v>1</v>
      </c>
      <c r="BY1386" s="7" t="s">
        <v>216</v>
      </c>
      <c r="BZ1386" s="7" t="s">
        <v>214</v>
      </c>
      <c r="CA1386" s="25">
        <v>0</v>
      </c>
      <c r="CB1386" s="25">
        <v>0</v>
      </c>
      <c r="CC1386" s="25">
        <v>1</v>
      </c>
    </row>
    <row r="1387" spans="1:81" x14ac:dyDescent="0.25">
      <c r="A1387" s="7">
        <v>513</v>
      </c>
      <c r="B1387" s="7">
        <v>44657</v>
      </c>
      <c r="C1387" s="7" t="s">
        <v>3282</v>
      </c>
      <c r="D1387" s="7" t="s">
        <v>3283</v>
      </c>
      <c r="E1387" s="7" t="s">
        <v>3283</v>
      </c>
      <c r="F1387" s="7" t="s">
        <v>446</v>
      </c>
      <c r="H1387" s="7" t="s">
        <v>255</v>
      </c>
      <c r="I1387" s="8">
        <v>11.5</v>
      </c>
      <c r="J1387" s="7" t="s">
        <v>379</v>
      </c>
      <c r="K1387" s="8">
        <v>286.37274169921875</v>
      </c>
      <c r="L1387" s="8">
        <v>6.6966152191162109</v>
      </c>
      <c r="M1387" s="7" t="s">
        <v>239</v>
      </c>
      <c r="N1387" s="7" t="s">
        <v>295</v>
      </c>
      <c r="O1387" s="7" t="s">
        <v>256</v>
      </c>
      <c r="P1387" s="7" t="s">
        <v>269</v>
      </c>
      <c r="Q1387" s="7" t="s">
        <v>3284</v>
      </c>
      <c r="R1387" s="7" t="s">
        <v>242</v>
      </c>
      <c r="T1387" s="8">
        <v>0.68595653772354126</v>
      </c>
      <c r="U1387" s="8">
        <v>0.77273082733154297</v>
      </c>
      <c r="V1387" s="8">
        <v>0.67310947179794312</v>
      </c>
      <c r="W1387" s="8">
        <v>0.65349817276000977</v>
      </c>
      <c r="X1387" s="8">
        <v>0.11946740001440048</v>
      </c>
      <c r="Y1387" s="8">
        <v>0.59567832946777344</v>
      </c>
      <c r="Z1387" s="8">
        <v>0.48729875683784485</v>
      </c>
      <c r="AA1387" s="8">
        <v>0.85570424795150757</v>
      </c>
      <c r="AB1387" s="8">
        <v>0.86685466766357422</v>
      </c>
      <c r="AC1387" s="8">
        <v>0.80506891012191772</v>
      </c>
      <c r="AD1387" s="8">
        <v>0.69580757617950439</v>
      </c>
      <c r="AE1387" s="8">
        <v>0.85255640745162964</v>
      </c>
      <c r="AF1387" s="8">
        <v>0.86183279752731323</v>
      </c>
      <c r="AG1387" s="8">
        <v>0.81208735704421997</v>
      </c>
      <c r="AH1387" s="8">
        <v>8.0074697732925415E-2</v>
      </c>
      <c r="AI1387" s="8">
        <v>0.65626621246337891</v>
      </c>
      <c r="AJ1387" s="8">
        <v>1.1226649284362793</v>
      </c>
      <c r="AK1387" s="8">
        <v>0.84630441665649414</v>
      </c>
      <c r="AL1387" s="8">
        <v>0.45647290349006653</v>
      </c>
      <c r="AM1387" s="8">
        <v>5.7868581265211105E-2</v>
      </c>
      <c r="AN1387" s="8">
        <v>0.51605528593063354</v>
      </c>
      <c r="AO1387" s="8">
        <v>0.20130331814289093</v>
      </c>
      <c r="AP1387" s="8">
        <v>0.29633757472038269</v>
      </c>
      <c r="AQ1387" s="8"/>
      <c r="AR1387" s="8"/>
      <c r="AS1387" s="8">
        <v>2.1066903083202582</v>
      </c>
      <c r="AT1387" s="8">
        <v>1.475518163534143</v>
      </c>
      <c r="AU1387" s="8">
        <v>1.6105065212444367</v>
      </c>
      <c r="AV1387" s="8">
        <v>1.1657878727038951</v>
      </c>
      <c r="AW1387" s="8">
        <v>1.774800867485316</v>
      </c>
      <c r="AX1387" s="8">
        <v>1.2301364569114897</v>
      </c>
      <c r="AY1387" s="8">
        <v>0.95447657317955614</v>
      </c>
      <c r="AZ1387" s="8">
        <v>0.58654704784247513</v>
      </c>
      <c r="BA1387" s="8">
        <v>2.0919832128404598</v>
      </c>
      <c r="BB1387" s="8">
        <v>1.4490517923147073</v>
      </c>
      <c r="BC1387" s="8">
        <v>1.1355441470748879</v>
      </c>
      <c r="BD1387" s="8">
        <v>1.0603540155012692</v>
      </c>
      <c r="BE1387" s="8">
        <v>1.6123336050241523</v>
      </c>
      <c r="BF1387" s="8">
        <v>1.1612325581346632</v>
      </c>
      <c r="BG1387" s="8">
        <v>36.947860801693899</v>
      </c>
      <c r="BH1387" s="8">
        <v>31.110203084465461</v>
      </c>
      <c r="BI1387" s="8">
        <v>26.781155362068599</v>
      </c>
      <c r="BJ1387" s="8">
        <v>20.231891448088117</v>
      </c>
      <c r="BK1387" s="8">
        <v>31.746860069291209</v>
      </c>
      <c r="BL1387" s="8">
        <v>5.9073620335567067E-6</v>
      </c>
      <c r="BM1387" s="8">
        <v>24.469662778828223</v>
      </c>
      <c r="BN1387" s="8">
        <v>180.56413972219698</v>
      </c>
      <c r="BO1387" s="8">
        <v>197.28160017804009</v>
      </c>
      <c r="BP1387" s="8">
        <v>209.67881283013557</v>
      </c>
      <c r="BQ1387" s="8">
        <v>228.43411946171904</v>
      </c>
      <c r="BR1387" s="8">
        <v>195.45838811537502</v>
      </c>
      <c r="BS1387" s="8">
        <v>286.37272478214413</v>
      </c>
      <c r="BT1387" s="7" t="s">
        <v>259</v>
      </c>
      <c r="BU1387" s="7" t="s">
        <v>260</v>
      </c>
      <c r="BV1387" s="7">
        <v>11.5</v>
      </c>
      <c r="BW1387" s="7" t="s">
        <v>255</v>
      </c>
      <c r="BX1387" s="9">
        <v>2</v>
      </c>
      <c r="BY1387" s="7" t="s">
        <v>295</v>
      </c>
      <c r="BZ1387" s="7" t="s">
        <v>214</v>
      </c>
      <c r="CA1387" s="25">
        <v>0</v>
      </c>
      <c r="CB1387" s="25">
        <v>0</v>
      </c>
      <c r="CC1387" s="25">
        <v>0</v>
      </c>
    </row>
    <row r="1388" spans="1:81" x14ac:dyDescent="0.25">
      <c r="A1388" s="7">
        <v>513</v>
      </c>
      <c r="B1388" s="7">
        <v>44657</v>
      </c>
      <c r="C1388" s="7" t="s">
        <v>3285</v>
      </c>
      <c r="D1388" s="7" t="s">
        <v>3286</v>
      </c>
      <c r="E1388" s="7" t="s">
        <v>3283</v>
      </c>
      <c r="F1388" s="7" t="s">
        <v>446</v>
      </c>
      <c r="H1388" s="7" t="s">
        <v>238</v>
      </c>
      <c r="I1388" s="8">
        <v>13.5</v>
      </c>
      <c r="J1388" s="7" t="s">
        <v>214</v>
      </c>
      <c r="K1388" s="8">
        <v>539.54864501953125</v>
      </c>
      <c r="L1388" s="8">
        <v>3.1389000415802002</v>
      </c>
      <c r="M1388" s="7" t="s">
        <v>239</v>
      </c>
      <c r="N1388" s="7" t="s">
        <v>295</v>
      </c>
      <c r="O1388" s="7" t="s">
        <v>290</v>
      </c>
      <c r="P1388" s="7" t="s">
        <v>269</v>
      </c>
      <c r="Q1388" s="7" t="s">
        <v>3284</v>
      </c>
      <c r="R1388" s="7" t="s">
        <v>242</v>
      </c>
      <c r="T1388" s="8">
        <v>0.88934355974197388</v>
      </c>
      <c r="U1388" s="8">
        <v>0.91212844848632813</v>
      </c>
      <c r="V1388" s="8">
        <v>0.8836205005645752</v>
      </c>
      <c r="W1388" s="8">
        <v>0.73937976360321045</v>
      </c>
      <c r="X1388" s="8">
        <v>0.35615566372871399</v>
      </c>
      <c r="Y1388" s="8">
        <v>0.81800103187561035</v>
      </c>
      <c r="Z1388" s="8">
        <v>0.70677417516708374</v>
      </c>
      <c r="AA1388" s="8">
        <v>0.94156777858734131</v>
      </c>
      <c r="AB1388" s="8">
        <v>0.9587896466255188</v>
      </c>
      <c r="AC1388" s="8">
        <v>0.9248698353767395</v>
      </c>
      <c r="AD1388" s="8">
        <v>0.81481939554214478</v>
      </c>
      <c r="AE1388" s="8">
        <v>0.83921980857849121</v>
      </c>
      <c r="AF1388" s="8">
        <v>0.93958520889282227</v>
      </c>
      <c r="AG1388" s="8">
        <v>0.90512526035308838</v>
      </c>
      <c r="AH1388" s="8">
        <v>0.20267568528652191</v>
      </c>
      <c r="AI1388" s="8">
        <v>2.1535718441009521</v>
      </c>
      <c r="AJ1388" s="8">
        <v>3.3541638851165771</v>
      </c>
      <c r="AK1388" s="8">
        <v>2.8119852542877197</v>
      </c>
      <c r="AL1388" s="8">
        <v>1.3072075843811035</v>
      </c>
      <c r="AM1388" s="8">
        <v>0.43665617704391479</v>
      </c>
      <c r="AN1388" s="8">
        <v>1.7936785221099854</v>
      </c>
      <c r="AO1388" s="8">
        <v>0.73899692296981812</v>
      </c>
      <c r="AP1388" s="8">
        <v>0.82604825496673584</v>
      </c>
      <c r="AQ1388" s="8"/>
      <c r="AR1388" s="8"/>
      <c r="AS1388" s="8">
        <v>1.519312783281465</v>
      </c>
      <c r="AT1388" s="8">
        <v>1.1192253163145827</v>
      </c>
      <c r="AU1388" s="8">
        <v>1.341980974852595</v>
      </c>
      <c r="AV1388" s="8">
        <v>1.0419128124611958</v>
      </c>
      <c r="AW1388" s="8">
        <v>1.4450967646598056</v>
      </c>
      <c r="AX1388" s="8">
        <v>1.1056469116388647</v>
      </c>
      <c r="AY1388" s="8">
        <v>1.0510400720110897</v>
      </c>
      <c r="AZ1388" s="8">
        <v>0.5730085555685096</v>
      </c>
      <c r="BA1388" s="8">
        <v>1.696391080866436</v>
      </c>
      <c r="BB1388" s="8">
        <v>1.2313356022357012</v>
      </c>
      <c r="BC1388" s="8">
        <v>-0.3125172602405214</v>
      </c>
      <c r="BD1388" s="8">
        <v>-6.2579384094185647E-2</v>
      </c>
      <c r="BE1388" s="8">
        <v>1.1235507359051451</v>
      </c>
      <c r="BF1388" s="8">
        <v>0.83475830235411153</v>
      </c>
      <c r="BG1388" s="8">
        <v>49.952567437728057</v>
      </c>
      <c r="BH1388" s="8">
        <v>44.730198557246901</v>
      </c>
      <c r="BI1388" s="8">
        <v>37.807393135176262</v>
      </c>
      <c r="BJ1388" s="8">
        <v>37.176326260251791</v>
      </c>
      <c r="BK1388" s="8">
        <v>46.9104030718348</v>
      </c>
      <c r="BL1388" s="8">
        <v>20.625326527964265</v>
      </c>
      <c r="BM1388" s="8">
        <v>39.533702498367013</v>
      </c>
      <c r="BN1388" s="8">
        <v>270.03024425680195</v>
      </c>
      <c r="BO1388" s="8">
        <v>298.20746478935968</v>
      </c>
      <c r="BP1388" s="8">
        <v>335.55936764148043</v>
      </c>
      <c r="BQ1388" s="8">
        <v>338.96428041430255</v>
      </c>
      <c r="BR1388" s="8">
        <v>286.44420087224603</v>
      </c>
      <c r="BS1388" s="8">
        <v>428.26497520704612</v>
      </c>
      <c r="BT1388" s="7" t="s">
        <v>259</v>
      </c>
      <c r="BU1388" s="7" t="s">
        <v>260</v>
      </c>
      <c r="BV1388" s="7">
        <v>13.5</v>
      </c>
      <c r="BW1388" s="7" t="s">
        <v>238</v>
      </c>
      <c r="BX1388" s="9">
        <v>2</v>
      </c>
      <c r="BY1388" s="7" t="s">
        <v>295</v>
      </c>
      <c r="BZ1388" s="7" t="s">
        <v>214</v>
      </c>
      <c r="CA1388" s="25">
        <v>0</v>
      </c>
      <c r="CB1388" s="25">
        <v>0</v>
      </c>
      <c r="CC1388" s="25">
        <v>0</v>
      </c>
    </row>
    <row r="1389" spans="1:81" x14ac:dyDescent="0.25">
      <c r="A1389" s="7">
        <v>513</v>
      </c>
      <c r="B1389" s="7">
        <v>44657</v>
      </c>
      <c r="C1389" s="7" t="s">
        <v>3287</v>
      </c>
      <c r="D1389" s="7" t="s">
        <v>3287</v>
      </c>
      <c r="E1389" s="7" t="s">
        <v>3287</v>
      </c>
      <c r="F1389" s="7" t="s">
        <v>446</v>
      </c>
      <c r="H1389" s="7" t="s">
        <v>224</v>
      </c>
      <c r="I1389" s="8">
        <v>24.5</v>
      </c>
      <c r="J1389" s="7" t="s">
        <v>214</v>
      </c>
      <c r="K1389" s="8">
        <v>8270.7236328125</v>
      </c>
      <c r="L1389" s="8">
        <v>2.5434999465942383</v>
      </c>
      <c r="M1389" s="7" t="s">
        <v>429</v>
      </c>
      <c r="N1389" s="7" t="s">
        <v>214</v>
      </c>
      <c r="O1389" s="7" t="s">
        <v>214</v>
      </c>
      <c r="P1389" s="7" t="s">
        <v>249</v>
      </c>
      <c r="Q1389" s="7" t="s">
        <v>3288</v>
      </c>
      <c r="R1389" s="7" t="s">
        <v>286</v>
      </c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7">
        <v>3.0535957861779841</v>
      </c>
      <c r="AT1389" s="7">
        <v>2.0183284747280803</v>
      </c>
      <c r="AU1389" s="7">
        <v>2.8526189425125827</v>
      </c>
      <c r="AV1389" s="7">
        <v>1.8722185774525182</v>
      </c>
      <c r="AW1389" s="7">
        <v>1.705470359459536</v>
      </c>
      <c r="AX1389" s="7">
        <v>1.0427828282096416</v>
      </c>
      <c r="AY1389" s="7">
        <v>3.5709282330042398</v>
      </c>
      <c r="AZ1389" s="7">
        <v>2.4033492754351942</v>
      </c>
      <c r="BA1389" s="7">
        <v>-0.88968038777852243</v>
      </c>
      <c r="BB1389" s="7">
        <v>-0.58231893841808791</v>
      </c>
      <c r="BC1389" s="7">
        <v>-1.4802310715515283</v>
      </c>
      <c r="BD1389" s="7">
        <v>-0.96158676897430717</v>
      </c>
      <c r="BE1389" s="7">
        <v>1.4687836436373818</v>
      </c>
      <c r="BF1389" s="7">
        <v>0.96546224140550641</v>
      </c>
      <c r="BG1389" s="8"/>
      <c r="BH1389" s="8"/>
      <c r="BI1389" s="8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7" t="s">
        <v>214</v>
      </c>
      <c r="BU1389" s="7" t="s">
        <v>214</v>
      </c>
      <c r="BV1389" s="7">
        <v>24.5</v>
      </c>
      <c r="BW1389" s="7" t="s">
        <v>224</v>
      </c>
      <c r="BX1389" s="9">
        <v>2.5</v>
      </c>
      <c r="BY1389" s="7" t="s">
        <v>214</v>
      </c>
      <c r="BZ1389" s="7" t="s">
        <v>214</v>
      </c>
      <c r="CA1389" s="25">
        <v>0</v>
      </c>
      <c r="CB1389" s="25">
        <v>0</v>
      </c>
      <c r="CC1389" s="25">
        <v>1</v>
      </c>
    </row>
    <row r="1390" spans="1:81" x14ac:dyDescent="0.25">
      <c r="A1390" s="7">
        <v>513</v>
      </c>
      <c r="B1390" s="7">
        <v>44657</v>
      </c>
      <c r="C1390" s="7" t="s">
        <v>3289</v>
      </c>
      <c r="D1390" s="7" t="s">
        <v>3290</v>
      </c>
      <c r="E1390" s="7" t="s">
        <v>3291</v>
      </c>
      <c r="F1390" s="7" t="s">
        <v>331</v>
      </c>
      <c r="H1390" s="7" t="s">
        <v>255</v>
      </c>
      <c r="I1390" s="8">
        <v>11.5</v>
      </c>
      <c r="J1390" s="7" t="s">
        <v>214</v>
      </c>
      <c r="K1390" s="8">
        <v>39.441062927246094</v>
      </c>
      <c r="L1390" s="8">
        <v>5.9482607841491699</v>
      </c>
      <c r="M1390" s="7" t="s">
        <v>1370</v>
      </c>
      <c r="N1390" s="7" t="s">
        <v>591</v>
      </c>
      <c r="O1390" s="7" t="s">
        <v>374</v>
      </c>
      <c r="P1390" s="7" t="s">
        <v>481</v>
      </c>
      <c r="Q1390" s="7" t="s">
        <v>3292</v>
      </c>
      <c r="R1390" s="7" t="s">
        <v>291</v>
      </c>
      <c r="S1390" s="7">
        <v>4</v>
      </c>
      <c r="T1390" s="8">
        <v>0.89718878269195557</v>
      </c>
      <c r="U1390" s="8">
        <v>0.84269231557846069</v>
      </c>
      <c r="V1390" s="8">
        <v>0.8774716854095459</v>
      </c>
      <c r="W1390" s="8">
        <v>0.6875002384185791</v>
      </c>
      <c r="X1390" s="8">
        <v>0.49732771515846252</v>
      </c>
      <c r="Y1390" s="8">
        <v>0.87869691848754883</v>
      </c>
      <c r="Z1390" s="8">
        <v>0.76555043458938599</v>
      </c>
      <c r="AA1390" s="8">
        <v>0.97537612915039063</v>
      </c>
      <c r="AB1390" s="8">
        <v>0.94916266202926636</v>
      </c>
      <c r="AC1390" s="8">
        <v>0.96188759803771973</v>
      </c>
      <c r="AD1390" s="8">
        <v>0.91350531578063965</v>
      </c>
      <c r="AE1390" s="8">
        <v>0.83732742071151733</v>
      </c>
      <c r="AF1390" s="8">
        <v>0.93998223543167114</v>
      </c>
      <c r="AG1390" s="8">
        <v>0.89768677949905396</v>
      </c>
      <c r="AH1390" s="8">
        <v>2.1566662937402725E-2</v>
      </c>
      <c r="AI1390" s="8">
        <v>0.23118247091770172</v>
      </c>
      <c r="AJ1390" s="8">
        <v>0.32974526286125183</v>
      </c>
      <c r="AK1390" s="8">
        <v>0.29714035987854004</v>
      </c>
      <c r="AL1390" s="8">
        <v>0.12933948636054993</v>
      </c>
      <c r="AM1390" s="8">
        <v>6.4881928265094757E-2</v>
      </c>
      <c r="AN1390" s="8">
        <v>0.20502705872058868</v>
      </c>
      <c r="AO1390" s="8">
        <v>8.5175968706607819E-2</v>
      </c>
      <c r="AP1390" s="8">
        <v>-1.2199532985687256</v>
      </c>
      <c r="AQ1390" s="8"/>
      <c r="AR1390" s="8"/>
      <c r="AS1390" s="8">
        <v>-2.2255533402592897</v>
      </c>
      <c r="AT1390" s="8">
        <v>-1.6493488218008776</v>
      </c>
      <c r="AU1390" s="8">
        <v>-0.44229348460449369</v>
      </c>
      <c r="AV1390" s="8">
        <v>0.12050692556758114</v>
      </c>
      <c r="AW1390" s="8">
        <v>-0.16955429528498636</v>
      </c>
      <c r="AX1390" s="8">
        <v>0.37636702453840781</v>
      </c>
      <c r="AY1390" s="8">
        <v>-0.70789077699190361</v>
      </c>
      <c r="AZ1390" s="8">
        <v>-0.12625492888607526</v>
      </c>
      <c r="BA1390" s="8">
        <v>-0.18644727515194409</v>
      </c>
      <c r="BB1390" s="8">
        <v>0.37636702453840781</v>
      </c>
      <c r="BC1390" s="8">
        <v>-0.6963737876614231</v>
      </c>
      <c r="BD1390" s="8">
        <v>-0.12625492888607526</v>
      </c>
      <c r="BE1390" s="8">
        <v>-0.73801882665900675</v>
      </c>
      <c r="BF1390" s="8">
        <v>-0.17143628415477186</v>
      </c>
      <c r="BG1390" s="8">
        <v>-50</v>
      </c>
      <c r="BH1390" s="8">
        <v>-50</v>
      </c>
      <c r="BI1390" s="8">
        <v>-50</v>
      </c>
      <c r="BJ1390" s="8">
        <v>-50</v>
      </c>
      <c r="BK1390" s="8">
        <v>-50</v>
      </c>
      <c r="BL1390" s="8">
        <v>-50</v>
      </c>
      <c r="BM1390" s="8">
        <v>-50</v>
      </c>
      <c r="BN1390" s="8">
        <v>180.56413972219698</v>
      </c>
      <c r="BO1390" s="8">
        <v>106.54637807640185</v>
      </c>
      <c r="BP1390" s="8">
        <v>163.67929845738067</v>
      </c>
      <c r="BQ1390" s="8">
        <v>125.25937797674132</v>
      </c>
      <c r="BR1390" s="8">
        <v>163.67929845738067</v>
      </c>
      <c r="BS1390" s="8">
        <v>125.25937797674132</v>
      </c>
      <c r="BT1390" s="7" t="s">
        <v>338</v>
      </c>
      <c r="BU1390" s="7" t="s">
        <v>339</v>
      </c>
      <c r="BV1390" s="7">
        <v>10.833333015441895</v>
      </c>
      <c r="BW1390" s="7" t="s">
        <v>345</v>
      </c>
      <c r="BX1390" s="9">
        <v>1.3999999761581421</v>
      </c>
      <c r="BY1390" s="7" t="s">
        <v>591</v>
      </c>
      <c r="BZ1390" s="7" t="s">
        <v>214</v>
      </c>
      <c r="CA1390" s="25">
        <v>0</v>
      </c>
      <c r="CB1390" s="25">
        <v>0</v>
      </c>
      <c r="CC1390" s="25">
        <v>0</v>
      </c>
    </row>
    <row r="1391" spans="1:81" x14ac:dyDescent="0.25">
      <c r="A1391" s="7">
        <v>513</v>
      </c>
      <c r="B1391" s="7">
        <v>44657</v>
      </c>
      <c r="C1391" s="7" t="s">
        <v>3293</v>
      </c>
      <c r="D1391" s="7" t="s">
        <v>3294</v>
      </c>
      <c r="E1391" s="7" t="s">
        <v>3294</v>
      </c>
      <c r="F1391" s="7" t="s">
        <v>266</v>
      </c>
      <c r="H1391" s="7" t="s">
        <v>224</v>
      </c>
      <c r="I1391" s="8">
        <v>24.5</v>
      </c>
      <c r="J1391" s="7" t="s">
        <v>214</v>
      </c>
      <c r="K1391" s="8">
        <v>236.00978088378906</v>
      </c>
      <c r="L1391" s="8">
        <v>3.279900074005127</v>
      </c>
      <c r="M1391" s="7" t="s">
        <v>289</v>
      </c>
      <c r="N1391" s="7" t="s">
        <v>214</v>
      </c>
      <c r="O1391" s="7" t="s">
        <v>290</v>
      </c>
      <c r="P1391" s="7" t="s">
        <v>269</v>
      </c>
      <c r="Q1391" s="7" t="s">
        <v>3295</v>
      </c>
      <c r="R1391" s="7" t="s">
        <v>291</v>
      </c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7">
        <v>0.53492822744639257</v>
      </c>
      <c r="AT1391" s="7">
        <v>2.0270704058472591</v>
      </c>
      <c r="AU1391" s="7">
        <v>1.6656631145406935</v>
      </c>
      <c r="AV1391" s="7">
        <v>1.4497471031052596</v>
      </c>
      <c r="AW1391" s="7">
        <v>1.1180766247250473</v>
      </c>
      <c r="AX1391" s="7">
        <v>1.1232798114358409</v>
      </c>
      <c r="AY1391" s="7">
        <v>1.4871817259756535</v>
      </c>
      <c r="AZ1391" s="7">
        <v>1.3568860725117822</v>
      </c>
      <c r="BA1391" s="7">
        <v>0.76249326128246919</v>
      </c>
      <c r="BB1391" s="7">
        <v>1.3184800442324012</v>
      </c>
      <c r="BC1391" s="7">
        <v>0.91419764600289277</v>
      </c>
      <c r="BD1391" s="7">
        <v>1.7920844784920615</v>
      </c>
      <c r="BE1391" s="7">
        <v>1.080423433328858</v>
      </c>
      <c r="BF1391" s="7">
        <v>1.5112579859374342</v>
      </c>
      <c r="BT1391" s="7" t="s">
        <v>214</v>
      </c>
      <c r="BU1391" s="7" t="s">
        <v>214</v>
      </c>
      <c r="BV1391" s="7">
        <v>13.5</v>
      </c>
      <c r="BW1391" s="7" t="s">
        <v>238</v>
      </c>
      <c r="BX1391" s="9">
        <v>0</v>
      </c>
      <c r="BY1391" s="7" t="s">
        <v>214</v>
      </c>
      <c r="BZ1391" s="7" t="s">
        <v>214</v>
      </c>
      <c r="CA1391" s="25">
        <v>0</v>
      </c>
      <c r="CB1391" s="25">
        <v>0</v>
      </c>
      <c r="CC1391" s="25">
        <v>1</v>
      </c>
    </row>
    <row r="1392" spans="1:81" x14ac:dyDescent="0.25">
      <c r="A1392" s="7">
        <v>513</v>
      </c>
      <c r="B1392" s="7">
        <v>44657</v>
      </c>
      <c r="C1392" s="7" t="s">
        <v>3296</v>
      </c>
      <c r="D1392" s="7" t="s">
        <v>3297</v>
      </c>
      <c r="E1392" s="7" t="s">
        <v>3297</v>
      </c>
      <c r="F1392" s="7" t="s">
        <v>446</v>
      </c>
      <c r="H1392" s="7" t="s">
        <v>224</v>
      </c>
      <c r="I1392" s="8">
        <v>24.5</v>
      </c>
      <c r="J1392" s="7" t="s">
        <v>214</v>
      </c>
      <c r="K1392" s="8">
        <v>175.53929138183594</v>
      </c>
      <c r="L1392" s="8">
        <v>8.8624000549316406</v>
      </c>
      <c r="M1392" s="7" t="s">
        <v>239</v>
      </c>
      <c r="N1392" s="7" t="s">
        <v>214</v>
      </c>
      <c r="O1392" s="7" t="s">
        <v>256</v>
      </c>
      <c r="P1392" s="7" t="s">
        <v>493</v>
      </c>
      <c r="Q1392" s="7" t="s">
        <v>3298</v>
      </c>
      <c r="R1392" s="7" t="s">
        <v>242</v>
      </c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7">
        <v>0.89272267765674307</v>
      </c>
      <c r="AT1392" s="7">
        <v>2.4847354919416964</v>
      </c>
      <c r="AU1392" s="7">
        <v>1.5429243792679479</v>
      </c>
      <c r="AV1392" s="7">
        <v>1.8366511870322011</v>
      </c>
      <c r="AW1392" s="7">
        <v>1.5359686067646694</v>
      </c>
      <c r="AX1392" s="7">
        <v>1.942001658771493</v>
      </c>
      <c r="AY1392" s="7">
        <v>1.680212530743773</v>
      </c>
      <c r="AZ1392" s="7">
        <v>1.5912524168553199</v>
      </c>
      <c r="BA1392" s="7">
        <v>1.6530259283375441</v>
      </c>
      <c r="BB1392" s="7">
        <v>1.4099206527646788</v>
      </c>
      <c r="BC1392" s="7">
        <v>-0.76644957343039588</v>
      </c>
      <c r="BD1392" s="7">
        <v>-9.8145707019338058E-2</v>
      </c>
      <c r="BE1392" s="7">
        <v>1.0897340915567135</v>
      </c>
      <c r="BF1392" s="7">
        <v>1.5277359500576753</v>
      </c>
      <c r="BT1392" s="7" t="s">
        <v>214</v>
      </c>
      <c r="BU1392" s="7" t="s">
        <v>214</v>
      </c>
      <c r="BV1392" s="7">
        <v>11.5</v>
      </c>
      <c r="BW1392" s="7" t="s">
        <v>255</v>
      </c>
      <c r="BX1392" s="9">
        <v>0</v>
      </c>
      <c r="BY1392" s="7" t="s">
        <v>214</v>
      </c>
      <c r="BZ1392" s="7" t="s">
        <v>214</v>
      </c>
      <c r="CA1392" s="25">
        <v>0</v>
      </c>
      <c r="CB1392" s="25">
        <v>0</v>
      </c>
      <c r="CC1392" s="25">
        <v>0</v>
      </c>
    </row>
    <row r="1393" spans="1:81" x14ac:dyDescent="0.25">
      <c r="A1393" s="7">
        <v>513</v>
      </c>
      <c r="B1393" s="7">
        <v>44657</v>
      </c>
      <c r="C1393" s="7" t="s">
        <v>3299</v>
      </c>
      <c r="D1393" s="7" t="s">
        <v>3300</v>
      </c>
      <c r="E1393" s="7" t="s">
        <v>3301</v>
      </c>
      <c r="F1393" s="7" t="s">
        <v>212</v>
      </c>
      <c r="G1393" s="7">
        <v>3</v>
      </c>
      <c r="H1393" s="7" t="s">
        <v>436</v>
      </c>
      <c r="I1393" s="8">
        <v>18.5</v>
      </c>
      <c r="J1393" s="7" t="s">
        <v>214</v>
      </c>
      <c r="K1393" s="8">
        <v>592.4468994140625</v>
      </c>
      <c r="L1393" s="8">
        <v>0.56810367107391357</v>
      </c>
      <c r="M1393" s="7" t="s">
        <v>282</v>
      </c>
      <c r="N1393" s="7" t="s">
        <v>231</v>
      </c>
      <c r="O1393" s="7" t="s">
        <v>301</v>
      </c>
      <c r="P1393" s="7" t="s">
        <v>217</v>
      </c>
      <c r="Q1393" s="7" t="s">
        <v>3302</v>
      </c>
      <c r="R1393" s="7" t="s">
        <v>286</v>
      </c>
      <c r="T1393" s="8">
        <v>0.43948182463645935</v>
      </c>
      <c r="U1393" s="8">
        <v>0.4490029513835907</v>
      </c>
      <c r="V1393" s="8">
        <v>0.40872374176979065</v>
      </c>
      <c r="W1393" s="8">
        <v>0.45775780081748962</v>
      </c>
      <c r="X1393" s="8">
        <v>0.15756389498710632</v>
      </c>
      <c r="Y1393" s="8">
        <v>0.29036271572113037</v>
      </c>
      <c r="Z1393" s="8">
        <v>0.2538025975227356</v>
      </c>
      <c r="AA1393" s="8">
        <v>0.53455501794815063</v>
      </c>
      <c r="AB1393" s="8">
        <v>0.50368666648864746</v>
      </c>
      <c r="AC1393" s="8">
        <v>0.55292940139770508</v>
      </c>
      <c r="AD1393" s="8">
        <v>0.82820945978164673</v>
      </c>
      <c r="AE1393" s="8">
        <v>0.28168138861656189</v>
      </c>
      <c r="AF1393" s="8">
        <v>0.47649511694908142</v>
      </c>
      <c r="AG1393" s="8">
        <v>0.48025932908058167</v>
      </c>
      <c r="AH1393" s="8">
        <v>0.14709484577178955</v>
      </c>
      <c r="AI1393" s="8">
        <v>0.77237200736999512</v>
      </c>
      <c r="AJ1393" s="8">
        <v>1.1983213424682617</v>
      </c>
      <c r="AK1393" s="8">
        <v>0.94400209188461304</v>
      </c>
      <c r="AL1393" s="8">
        <v>0.58736568689346313</v>
      </c>
      <c r="AM1393" s="8">
        <v>0.1402013897895813</v>
      </c>
      <c r="AN1393" s="8">
        <v>0.46209096908569336</v>
      </c>
      <c r="AO1393" s="8">
        <v>0.19259890913963318</v>
      </c>
      <c r="AP1393" s="8">
        <v>-0.90366947650909424</v>
      </c>
      <c r="AQ1393" s="8"/>
      <c r="AR1393" s="8"/>
      <c r="AS1393" s="8">
        <v>1.256938959561102</v>
      </c>
      <c r="AT1393" s="8">
        <v>0.56789131545504412</v>
      </c>
      <c r="AU1393" s="8">
        <v>1.00455904278131</v>
      </c>
      <c r="AV1393" s="8">
        <v>0.33942832409324475</v>
      </c>
      <c r="AW1393" s="8">
        <v>-1.6101731485642952</v>
      </c>
      <c r="AX1393" s="8">
        <v>-0.95822507264464518</v>
      </c>
      <c r="AY1393" s="8">
        <v>1.2039471194384543</v>
      </c>
      <c r="AZ1393" s="8">
        <v>0.61047139442576714</v>
      </c>
      <c r="BA1393" s="8">
        <v>0.90417246757282854</v>
      </c>
      <c r="BB1393" s="8">
        <v>0.47694224299013421</v>
      </c>
      <c r="BC1393" s="8">
        <v>0.96394797146030498</v>
      </c>
      <c r="BD1393" s="8">
        <v>0.42565711519328109</v>
      </c>
      <c r="BE1393" s="8">
        <v>0.62056540204161748</v>
      </c>
      <c r="BF1393" s="8">
        <v>0.24369421991880436</v>
      </c>
      <c r="BG1393" s="8">
        <v>-24.656590363673498</v>
      </c>
      <c r="BH1393" s="8">
        <v>4.7615534224827814</v>
      </c>
      <c r="BI1393" s="8">
        <v>-50</v>
      </c>
      <c r="BJ1393" s="8">
        <v>-0.71351396051644456</v>
      </c>
      <c r="BK1393" s="8">
        <v>-0.95463998779534531</v>
      </c>
      <c r="BL1393" s="8">
        <v>-0.75685855288027026</v>
      </c>
      <c r="BM1393" s="8">
        <v>-12.053341573730462</v>
      </c>
      <c r="BN1393" s="8">
        <v>738.52410452487266</v>
      </c>
      <c r="BO1393" s="8">
        <v>564.23722379861908</v>
      </c>
      <c r="BP1393" s="8">
        <v>1145.4236317803027</v>
      </c>
      <c r="BQ1393" s="8">
        <v>596.67409075002865</v>
      </c>
      <c r="BR1393" s="8">
        <v>598.10263442232281</v>
      </c>
      <c r="BS1393" s="8">
        <v>596.9308844435518</v>
      </c>
      <c r="BT1393" s="7" t="s">
        <v>220</v>
      </c>
      <c r="BU1393" s="7" t="s">
        <v>221</v>
      </c>
      <c r="BV1393" s="7">
        <v>19.5</v>
      </c>
      <c r="BW1393" s="7" t="s">
        <v>303</v>
      </c>
      <c r="BX1393" s="9">
        <v>1.8500000238418579</v>
      </c>
      <c r="BY1393" s="7" t="s">
        <v>231</v>
      </c>
      <c r="BZ1393" s="7" t="s">
        <v>214</v>
      </c>
      <c r="CA1393" s="25">
        <v>0</v>
      </c>
      <c r="CB1393" s="25">
        <v>0</v>
      </c>
      <c r="CC1393" s="25">
        <v>0</v>
      </c>
    </row>
    <row r="1394" spans="1:81" x14ac:dyDescent="0.25">
      <c r="A1394" s="7">
        <v>513</v>
      </c>
      <c r="B1394" s="7">
        <v>44657</v>
      </c>
      <c r="C1394" s="7" t="s">
        <v>3303</v>
      </c>
      <c r="D1394" s="7" t="s">
        <v>3301</v>
      </c>
      <c r="E1394" s="7" t="s">
        <v>3301</v>
      </c>
      <c r="F1394" s="7" t="s">
        <v>212</v>
      </c>
      <c r="G1394" s="7">
        <v>2</v>
      </c>
      <c r="H1394" s="7" t="s">
        <v>430</v>
      </c>
      <c r="I1394" s="8">
        <v>16.5</v>
      </c>
      <c r="J1394" s="7" t="s">
        <v>214</v>
      </c>
      <c r="K1394" s="8">
        <v>545.5274658203125</v>
      </c>
      <c r="L1394" s="8">
        <v>3.7606172561645508</v>
      </c>
      <c r="M1394" s="7" t="s">
        <v>282</v>
      </c>
      <c r="N1394" s="7" t="s">
        <v>231</v>
      </c>
      <c r="O1394" s="7" t="s">
        <v>283</v>
      </c>
      <c r="P1394" s="7" t="s">
        <v>217</v>
      </c>
      <c r="Q1394" s="7" t="s">
        <v>3302</v>
      </c>
      <c r="R1394" s="7" t="s">
        <v>286</v>
      </c>
      <c r="T1394" s="8">
        <v>0.58788007497787476</v>
      </c>
      <c r="U1394" s="8">
        <v>0.6145484447479248</v>
      </c>
      <c r="V1394" s="8">
        <v>0.55853074789047241</v>
      </c>
      <c r="W1394" s="8">
        <v>0.582908034324646</v>
      </c>
      <c r="X1394" s="8">
        <v>0.23195651173591614</v>
      </c>
      <c r="Y1394" s="8">
        <v>0.47636827826499939</v>
      </c>
      <c r="Z1394" s="8">
        <v>0.43507823348045349</v>
      </c>
      <c r="AA1394" s="8">
        <v>0.68075692653656006</v>
      </c>
      <c r="AB1394" s="8">
        <v>0.67307543754577637</v>
      </c>
      <c r="AC1394" s="8">
        <v>0.76132112741470337</v>
      </c>
      <c r="AD1394" s="8">
        <v>0.86643993854522705</v>
      </c>
      <c r="AE1394" s="8">
        <v>0.46022859215736389</v>
      </c>
      <c r="AF1394" s="8">
        <v>0.6619563102722168</v>
      </c>
      <c r="AG1394" s="8">
        <v>0.63414192199707031</v>
      </c>
      <c r="AH1394" s="8">
        <v>0.13623923063278198</v>
      </c>
      <c r="AI1394" s="8">
        <v>0.95692765712738037</v>
      </c>
      <c r="AJ1394" s="8">
        <v>1.5190949440002441</v>
      </c>
      <c r="AK1394" s="8">
        <v>1.1947990655899048</v>
      </c>
      <c r="AL1394" s="8">
        <v>0.69275164604187012</v>
      </c>
      <c r="AM1394" s="8">
        <v>0.19116434454917908</v>
      </c>
      <c r="AN1394" s="8">
        <v>0.70215690135955811</v>
      </c>
      <c r="AO1394" s="8">
        <v>0.30579465627670288</v>
      </c>
      <c r="AP1394" s="8">
        <v>-0.44859474897384644</v>
      </c>
      <c r="AQ1394" s="8"/>
      <c r="AR1394" s="8"/>
      <c r="AS1394" s="8">
        <v>0.67230644668760597</v>
      </c>
      <c r="AT1394" s="8">
        <v>-0.1407667562485842</v>
      </c>
      <c r="AU1394" s="8">
        <v>0.41784651813914508</v>
      </c>
      <c r="AV1394" s="8">
        <v>-0.27180138157874267</v>
      </c>
      <c r="AW1394" s="8">
        <v>-1.4578650937855762</v>
      </c>
      <c r="AX1394" s="8">
        <v>-0.91243180266071244</v>
      </c>
      <c r="AY1394" s="8">
        <v>-1.7314864094410463</v>
      </c>
      <c r="AZ1394" s="8">
        <v>-1.3093178107421619</v>
      </c>
      <c r="BA1394" s="8">
        <v>0.20530934906824155</v>
      </c>
      <c r="BB1394" s="8">
        <v>5.929915263736895E-2</v>
      </c>
      <c r="BC1394" s="8">
        <v>0.59476103451677687</v>
      </c>
      <c r="BD1394" s="8">
        <v>0.45573887713316191</v>
      </c>
      <c r="BE1394" s="8">
        <v>-0.21652135913580881</v>
      </c>
      <c r="BF1394" s="8">
        <v>-0.35321328690994508</v>
      </c>
      <c r="BG1394" s="8">
        <v>9.4752888929845902</v>
      </c>
      <c r="BH1394" s="8">
        <v>27.079938722183801</v>
      </c>
      <c r="BI1394" s="8">
        <v>-27.395229744019574</v>
      </c>
      <c r="BJ1394" s="8">
        <v>7.6673576163865924</v>
      </c>
      <c r="BK1394" s="8">
        <v>9.0599205272479786</v>
      </c>
      <c r="BL1394" s="8">
        <v>8.8536973472865022</v>
      </c>
      <c r="BM1394" s="8">
        <v>5.7901622270116491</v>
      </c>
      <c r="BN1394" s="8">
        <v>493.83716244326013</v>
      </c>
      <c r="BO1394" s="8">
        <v>397.79896236348969</v>
      </c>
      <c r="BP1394" s="8">
        <v>694.97596839851496</v>
      </c>
      <c r="BQ1394" s="8">
        <v>503.699924120258</v>
      </c>
      <c r="BR1394" s="8">
        <v>496.10311096268231</v>
      </c>
      <c r="BS1394" s="8">
        <v>497.22811505026021</v>
      </c>
      <c r="BT1394" s="7" t="s">
        <v>220</v>
      </c>
      <c r="BU1394" s="7" t="s">
        <v>221</v>
      </c>
      <c r="BV1394" s="7">
        <v>16.5</v>
      </c>
      <c r="BW1394" s="7" t="s">
        <v>430</v>
      </c>
      <c r="BX1394" s="9">
        <v>1.8500000238418579</v>
      </c>
      <c r="BY1394" s="7" t="s">
        <v>231</v>
      </c>
      <c r="BZ1394" s="7" t="s">
        <v>214</v>
      </c>
      <c r="CA1394" s="25">
        <v>0</v>
      </c>
      <c r="CB1394" s="25">
        <v>0</v>
      </c>
      <c r="CC1394" s="25">
        <v>0</v>
      </c>
    </row>
    <row r="1395" spans="1:81" x14ac:dyDescent="0.25">
      <c r="A1395" s="7">
        <v>513</v>
      </c>
      <c r="B1395" s="7">
        <v>44657</v>
      </c>
      <c r="C1395" s="7" t="s">
        <v>3304</v>
      </c>
      <c r="D1395" s="7" t="s">
        <v>3305</v>
      </c>
      <c r="E1395" s="7" t="s">
        <v>3301</v>
      </c>
      <c r="F1395" s="7" t="s">
        <v>212</v>
      </c>
      <c r="G1395" s="7">
        <v>2</v>
      </c>
      <c r="H1395" s="7" t="s">
        <v>303</v>
      </c>
      <c r="I1395" s="8">
        <v>19.5</v>
      </c>
      <c r="J1395" s="7" t="s">
        <v>214</v>
      </c>
      <c r="K1395" s="8">
        <v>742.684814453125</v>
      </c>
      <c r="L1395" s="8">
        <v>0.56950002908706665</v>
      </c>
      <c r="M1395" s="7" t="s">
        <v>282</v>
      </c>
      <c r="N1395" s="7" t="s">
        <v>231</v>
      </c>
      <c r="O1395" s="7" t="s">
        <v>406</v>
      </c>
      <c r="P1395" s="7" t="s">
        <v>249</v>
      </c>
      <c r="Q1395" s="7" t="s">
        <v>3302</v>
      </c>
      <c r="R1395" s="7" t="s">
        <v>286</v>
      </c>
      <c r="T1395" s="8">
        <v>-9.7690045833587646E-2</v>
      </c>
      <c r="U1395" s="8">
        <v>-0.12004000693559647</v>
      </c>
      <c r="V1395" s="8">
        <v>-9.7940951585769653E-2</v>
      </c>
      <c r="W1395" s="8">
        <v>-4.4744152575731277E-2</v>
      </c>
      <c r="X1395" s="8">
        <v>-7.0257589221000671E-2</v>
      </c>
      <c r="Y1395" s="8">
        <v>-0.17949625849723816</v>
      </c>
      <c r="Z1395" s="8">
        <v>-0.18972457945346832</v>
      </c>
      <c r="AA1395" s="8">
        <v>-0.20951621234416962</v>
      </c>
      <c r="AB1395" s="8">
        <v>-0.26748239994049072</v>
      </c>
      <c r="AC1395" s="8">
        <v>-0.16352015733718872</v>
      </c>
      <c r="AD1395" s="8">
        <v>-5.9526342898607254E-2</v>
      </c>
      <c r="AE1395" s="8">
        <v>-0.21283060312271118</v>
      </c>
      <c r="AF1395" s="8">
        <v>-0.45205628871917725</v>
      </c>
      <c r="AG1395" s="8">
        <v>-0.39937841892242432</v>
      </c>
      <c r="AH1395" s="8">
        <v>0.2078235000371933</v>
      </c>
      <c r="AI1395" s="8">
        <v>9.9999997473787516E-5</v>
      </c>
      <c r="AJ1395" s="8">
        <v>9.9999997473787516E-5</v>
      </c>
      <c r="AK1395" s="8">
        <v>9.9999997473787516E-5</v>
      </c>
      <c r="AL1395" s="8">
        <v>9.9999997473787516E-5</v>
      </c>
      <c r="AM1395" s="8">
        <v>9.9999997473787516E-5</v>
      </c>
      <c r="AN1395" s="8">
        <v>9.9999997473787516E-5</v>
      </c>
      <c r="AO1395" s="8">
        <v>9.9999997473787516E-5</v>
      </c>
      <c r="AP1395" s="8">
        <v>-0.77603054046630859</v>
      </c>
      <c r="AQ1395" s="8"/>
      <c r="AR1395" s="8"/>
      <c r="AS1395" s="8">
        <v>2.2719138328861344</v>
      </c>
      <c r="AT1395" s="8">
        <v>1.7981695380815719</v>
      </c>
      <c r="AU1395" s="8">
        <v>2.2304219751611258</v>
      </c>
      <c r="AV1395" s="8">
        <v>1.7604237597151606</v>
      </c>
      <c r="AW1395" s="8">
        <v>-1.4722550346116909</v>
      </c>
      <c r="AX1395" s="8">
        <v>-0.79900067159875776</v>
      </c>
      <c r="AY1395" s="8">
        <v>1.3319701950845715</v>
      </c>
      <c r="AZ1395" s="8">
        <v>1.1973539504382773</v>
      </c>
      <c r="BA1395" s="8">
        <v>0.60914667727783844</v>
      </c>
      <c r="BB1395" s="8">
        <v>0.63465953377309325</v>
      </c>
      <c r="BC1395" s="8">
        <v>0.62272273197096761</v>
      </c>
      <c r="BD1395" s="8">
        <v>0.73057467745348492</v>
      </c>
      <c r="BE1395" s="8">
        <v>0.93232006296149106</v>
      </c>
      <c r="BF1395" s="8">
        <v>0.8870301313104717</v>
      </c>
      <c r="BG1395" s="7">
        <v>-21.60476246467028</v>
      </c>
      <c r="BH1395" s="7">
        <v>9.5192412233817727</v>
      </c>
      <c r="BI1395" s="7">
        <v>-50</v>
      </c>
      <c r="BJ1395" s="7">
        <v>12.558966274858502</v>
      </c>
      <c r="BK1395" s="7">
        <v>11.575410219038721</v>
      </c>
      <c r="BL1395" s="7">
        <v>11.934928649366688</v>
      </c>
      <c r="BM1395" s="7">
        <v>-4.3360360163374327</v>
      </c>
      <c r="BN1395" s="7">
        <v>903.14010447689986</v>
      </c>
      <c r="BO1395" s="7">
        <v>671.9868554359067</v>
      </c>
      <c r="BP1395" s="7">
        <v>1470.4975823786094</v>
      </c>
      <c r="BQ1395" s="7">
        <v>649.41127907746159</v>
      </c>
      <c r="BR1395" s="7">
        <v>656.7160005456692</v>
      </c>
      <c r="BS1395" s="7">
        <v>654.04591175846315</v>
      </c>
      <c r="BT1395" s="7" t="s">
        <v>220</v>
      </c>
      <c r="BU1395" s="7" t="s">
        <v>221</v>
      </c>
      <c r="BV1395" s="7">
        <v>20</v>
      </c>
      <c r="BW1395" s="7" t="s">
        <v>299</v>
      </c>
      <c r="BX1395" s="9">
        <v>1.8500000238418579</v>
      </c>
      <c r="BY1395" s="7" t="s">
        <v>231</v>
      </c>
      <c r="BZ1395" s="7" t="s">
        <v>214</v>
      </c>
      <c r="CA1395" s="25">
        <v>0</v>
      </c>
      <c r="CB1395" s="25">
        <v>0</v>
      </c>
      <c r="CC1395" s="25">
        <v>0</v>
      </c>
    </row>
    <row r="1396" spans="1:81" x14ac:dyDescent="0.25">
      <c r="A1396" s="7">
        <v>513</v>
      </c>
      <c r="B1396" s="7">
        <v>44657</v>
      </c>
      <c r="C1396" s="7" t="s">
        <v>3306</v>
      </c>
      <c r="D1396" s="7" t="s">
        <v>3307</v>
      </c>
      <c r="E1396" s="7" t="s">
        <v>3307</v>
      </c>
      <c r="F1396" s="7" t="s">
        <v>266</v>
      </c>
      <c r="G1396" s="7">
        <v>2</v>
      </c>
      <c r="H1396" s="7" t="s">
        <v>255</v>
      </c>
      <c r="I1396" s="8">
        <v>11.5</v>
      </c>
      <c r="J1396" s="7" t="s">
        <v>281</v>
      </c>
      <c r="K1396" s="8">
        <v>139.79241943359375</v>
      </c>
      <c r="L1396" s="8">
        <v>5.8637666702270508</v>
      </c>
      <c r="M1396" s="7" t="s">
        <v>289</v>
      </c>
      <c r="N1396" s="7" t="s">
        <v>492</v>
      </c>
      <c r="O1396" s="7" t="s">
        <v>256</v>
      </c>
      <c r="P1396" s="7" t="s">
        <v>269</v>
      </c>
      <c r="Q1396" s="7" t="s">
        <v>3308</v>
      </c>
      <c r="R1396" s="7" t="s">
        <v>291</v>
      </c>
      <c r="T1396" s="8">
        <v>0.83415764570236206</v>
      </c>
      <c r="U1396" s="8">
        <v>0.76703929901123047</v>
      </c>
      <c r="V1396" s="8">
        <v>0.83066874742507935</v>
      </c>
      <c r="W1396" s="8">
        <v>0.69401973485946655</v>
      </c>
      <c r="X1396" s="8">
        <v>0.5716698169708252</v>
      </c>
      <c r="Y1396" s="8">
        <v>0.84517061710357666</v>
      </c>
      <c r="Z1396" s="8">
        <v>0.71586006879806519</v>
      </c>
      <c r="AA1396" s="8">
        <v>0.93112838268280029</v>
      </c>
      <c r="AB1396" s="8">
        <v>0.90551674365997314</v>
      </c>
      <c r="AC1396" s="8">
        <v>0.92375344038009644</v>
      </c>
      <c r="AD1396" s="8">
        <v>0.89529132843017578</v>
      </c>
      <c r="AE1396" s="8">
        <v>0.79920810461044312</v>
      </c>
      <c r="AF1396" s="8">
        <v>0.94223594665527344</v>
      </c>
      <c r="AG1396" s="8">
        <v>0.85812336206436157</v>
      </c>
      <c r="AH1396" s="8">
        <v>6.1915323138237E-2</v>
      </c>
      <c r="AI1396" s="8">
        <v>0.61706995964050293</v>
      </c>
      <c r="AJ1396" s="8">
        <v>0.86167275905609131</v>
      </c>
      <c r="AK1396" s="8">
        <v>0.80755406618118286</v>
      </c>
      <c r="AL1396" s="8">
        <v>0.37483945488929749</v>
      </c>
      <c r="AM1396" s="8">
        <v>0.21411225199699402</v>
      </c>
      <c r="AN1396" s="8">
        <v>0.56615018844604492</v>
      </c>
      <c r="AO1396" s="8">
        <v>0.22865810990333557</v>
      </c>
      <c r="AP1396" s="8">
        <v>-9.4469130272045732E-4</v>
      </c>
      <c r="AQ1396" s="8"/>
      <c r="AR1396" s="8"/>
      <c r="AS1396" s="8">
        <v>1.2712645344915841E-2</v>
      </c>
      <c r="AT1396" s="8">
        <v>-0.5780220026222872</v>
      </c>
      <c r="AU1396" s="8">
        <v>0.7155530180324452</v>
      </c>
      <c r="AV1396" s="8">
        <v>0.26795308768142023</v>
      </c>
      <c r="AW1396" s="8">
        <v>0.92895942372924001</v>
      </c>
      <c r="AX1396" s="8">
        <v>0.34787445758611324</v>
      </c>
      <c r="AY1396" s="8">
        <v>1.2778625123539793</v>
      </c>
      <c r="AZ1396" s="8">
        <v>0.68507831799097108</v>
      </c>
      <c r="BA1396" s="8">
        <v>1.3514236871783527</v>
      </c>
      <c r="BB1396" s="8">
        <v>0.83089417402752519</v>
      </c>
      <c r="BC1396" s="8">
        <v>2.1615799656723542</v>
      </c>
      <c r="BD1396" s="8">
        <v>1.7986141440352794</v>
      </c>
      <c r="BE1396" s="8">
        <v>1.0746818753852145</v>
      </c>
      <c r="BF1396" s="8">
        <v>0.55873202978317027</v>
      </c>
      <c r="BG1396" s="7">
        <v>-29.165902166798979</v>
      </c>
      <c r="BH1396" s="7">
        <v>-18.241713815377846</v>
      </c>
      <c r="BI1396" s="7">
        <v>-17.087392235266385</v>
      </c>
      <c r="BJ1396" s="7">
        <v>5.6656764278779965</v>
      </c>
      <c r="BK1396" s="7">
        <v>-16.314140730820174</v>
      </c>
      <c r="BL1396" s="7">
        <v>4.7708676475688261</v>
      </c>
      <c r="BM1396" s="7">
        <v>-11.728767478802759</v>
      </c>
      <c r="BN1396" s="7">
        <v>180.56413972219698</v>
      </c>
      <c r="BO1396" s="7">
        <v>165.29295252226257</v>
      </c>
      <c r="BP1396" s="7">
        <v>163.67929845738067</v>
      </c>
      <c r="BQ1396" s="7">
        <v>131.87223327778429</v>
      </c>
      <c r="BR1396" s="7">
        <v>162.59835147100864</v>
      </c>
      <c r="BS1396" s="7">
        <v>133.12310812108271</v>
      </c>
      <c r="BT1396" s="7" t="s">
        <v>382</v>
      </c>
      <c r="BU1396" s="7" t="s">
        <v>383</v>
      </c>
      <c r="BV1396" s="7">
        <v>11.166666984558105</v>
      </c>
      <c r="BW1396" s="7" t="s">
        <v>255</v>
      </c>
      <c r="BX1396" s="9">
        <v>2.5999999046325684</v>
      </c>
      <c r="BY1396" s="7" t="s">
        <v>492</v>
      </c>
      <c r="BZ1396" s="7" t="s">
        <v>214</v>
      </c>
      <c r="CA1396" s="25">
        <v>0</v>
      </c>
      <c r="CB1396" s="25">
        <v>0</v>
      </c>
      <c r="CC1396" s="25">
        <v>1</v>
      </c>
    </row>
    <row r="1397" spans="1:81" x14ac:dyDescent="0.25">
      <c r="A1397" s="7">
        <v>513</v>
      </c>
      <c r="B1397" s="7">
        <v>44657</v>
      </c>
      <c r="C1397" s="7" t="s">
        <v>3309</v>
      </c>
      <c r="D1397" s="7" t="s">
        <v>3310</v>
      </c>
      <c r="E1397" s="7" t="s">
        <v>3310</v>
      </c>
      <c r="F1397" s="7" t="s">
        <v>212</v>
      </c>
      <c r="H1397" s="7" t="s">
        <v>224</v>
      </c>
      <c r="I1397" s="8">
        <v>24.5</v>
      </c>
      <c r="J1397" s="7" t="s">
        <v>214</v>
      </c>
      <c r="K1397" s="8">
        <v>18767.0078125</v>
      </c>
      <c r="L1397" s="8">
        <v>3.388460636138916</v>
      </c>
      <c r="M1397" s="7" t="s">
        <v>429</v>
      </c>
      <c r="N1397" s="7" t="s">
        <v>214</v>
      </c>
      <c r="O1397" s="7" t="s">
        <v>214</v>
      </c>
      <c r="P1397" s="7" t="s">
        <v>217</v>
      </c>
      <c r="Q1397" s="7" t="s">
        <v>3311</v>
      </c>
      <c r="R1397" s="7" t="s">
        <v>286</v>
      </c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>
        <v>4.5402866323301811</v>
      </c>
      <c r="AT1397" s="8">
        <v>3.0987465289233422</v>
      </c>
      <c r="AU1397" s="8">
        <v>4.4945148040711906</v>
      </c>
      <c r="AV1397" s="8">
        <v>3.0655081269129281</v>
      </c>
      <c r="AW1397" s="8">
        <v>5.0435496640393449</v>
      </c>
      <c r="AX1397" s="8">
        <v>3.486944278390006</v>
      </c>
      <c r="AY1397" s="8">
        <v>4.4550494920200325</v>
      </c>
      <c r="AZ1397" s="8">
        <v>3.0397512261760302</v>
      </c>
      <c r="BA1397" s="8">
        <v>1.119335217477232</v>
      </c>
      <c r="BB1397" s="8">
        <v>0.97654495632646099</v>
      </c>
      <c r="BC1397" s="8">
        <v>1.119335217477232</v>
      </c>
      <c r="BD1397" s="8">
        <v>0.97654495632646099</v>
      </c>
      <c r="BE1397" s="8">
        <v>3.4620118379025357</v>
      </c>
      <c r="BF1397" s="8">
        <v>2.4406733455092042</v>
      </c>
      <c r="BT1397" s="7" t="s">
        <v>214</v>
      </c>
      <c r="BU1397" s="7" t="s">
        <v>214</v>
      </c>
      <c r="BV1397" s="7">
        <v>10.5</v>
      </c>
      <c r="BW1397" s="7" t="s">
        <v>345</v>
      </c>
      <c r="BX1397" s="9">
        <v>0</v>
      </c>
      <c r="BY1397" s="7" t="s">
        <v>214</v>
      </c>
      <c r="BZ1397" s="7" t="s">
        <v>214</v>
      </c>
      <c r="CA1397" s="25">
        <v>0</v>
      </c>
      <c r="CB1397" s="25">
        <v>0</v>
      </c>
      <c r="CC1397" s="25">
        <v>0</v>
      </c>
    </row>
    <row r="1398" spans="1:81" x14ac:dyDescent="0.25">
      <c r="A1398" s="7">
        <v>513</v>
      </c>
      <c r="B1398" s="7">
        <v>44657</v>
      </c>
      <c r="C1398" s="7" t="s">
        <v>3312</v>
      </c>
      <c r="D1398" s="7" t="s">
        <v>3312</v>
      </c>
      <c r="E1398" s="7" t="s">
        <v>3312</v>
      </c>
      <c r="F1398" s="7" t="s">
        <v>266</v>
      </c>
      <c r="G1398" s="7">
        <v>2</v>
      </c>
      <c r="H1398" s="7" t="s">
        <v>312</v>
      </c>
      <c r="I1398" s="8">
        <v>17.5</v>
      </c>
      <c r="J1398" s="7" t="s">
        <v>214</v>
      </c>
      <c r="K1398" s="8">
        <v>1064.867919921875</v>
      </c>
      <c r="L1398" s="8">
        <v>3.2714016437530518</v>
      </c>
      <c r="M1398" s="7" t="s">
        <v>239</v>
      </c>
      <c r="N1398" s="7" t="s">
        <v>216</v>
      </c>
      <c r="O1398" s="7" t="s">
        <v>367</v>
      </c>
      <c r="P1398" s="7" t="s">
        <v>269</v>
      </c>
      <c r="Q1398" s="7" t="s">
        <v>16543</v>
      </c>
      <c r="R1398" s="7" t="s">
        <v>242</v>
      </c>
      <c r="T1398" s="8">
        <v>0.8831402063369751</v>
      </c>
      <c r="U1398" s="8">
        <v>0.84446537494659424</v>
      </c>
      <c r="V1398" s="8">
        <v>0.88665103912353516</v>
      </c>
      <c r="W1398" s="8">
        <v>0.73461759090423584</v>
      </c>
      <c r="X1398" s="8">
        <v>0.55597639083862305</v>
      </c>
      <c r="Y1398" s="8">
        <v>0.81188315153121948</v>
      </c>
      <c r="Z1398" s="8">
        <v>0.67716366052627563</v>
      </c>
      <c r="AA1398" s="8">
        <v>0.94032520055770874</v>
      </c>
      <c r="AB1398" s="8">
        <v>0.92506766319274902</v>
      </c>
      <c r="AC1398" s="8">
        <v>0.92797273397445679</v>
      </c>
      <c r="AD1398" s="8">
        <v>0.76277577877044678</v>
      </c>
      <c r="AE1398" s="8">
        <v>0.87345618009567261</v>
      </c>
      <c r="AF1398" s="8">
        <v>0.91991758346557617</v>
      </c>
      <c r="AG1398" s="8">
        <v>0.8951452374458313</v>
      </c>
      <c r="AH1398" s="8">
        <v>0.68751281499862671</v>
      </c>
      <c r="AI1398" s="8">
        <v>7.2543520927429199</v>
      </c>
      <c r="AJ1398" s="8">
        <v>10.533902168273926</v>
      </c>
      <c r="AK1398" s="8">
        <v>9.5714807510375977</v>
      </c>
      <c r="AL1398" s="8">
        <v>4.4057259559631348</v>
      </c>
      <c r="AM1398" s="8">
        <v>2.3122525215148926</v>
      </c>
      <c r="AN1398" s="8">
        <v>6.038978099822998</v>
      </c>
      <c r="AO1398" s="8">
        <v>2.4017884731292725</v>
      </c>
      <c r="AP1398" s="8">
        <v>1.1505395174026489</v>
      </c>
      <c r="AQ1398" s="8"/>
      <c r="AR1398" s="8"/>
      <c r="AS1398" s="8">
        <v>1.1369784182364437</v>
      </c>
      <c r="AT1398" s="8">
        <v>1.0966641849250915</v>
      </c>
      <c r="AU1398" s="8">
        <v>3.2297427703631727</v>
      </c>
      <c r="AV1398" s="8">
        <v>2.5309371077534761</v>
      </c>
      <c r="AW1398" s="8">
        <v>1.8060263252236139</v>
      </c>
      <c r="AX1398" s="8">
        <v>1.4131525189660272</v>
      </c>
      <c r="AY1398" s="8">
        <v>0.80378072097226827</v>
      </c>
      <c r="AZ1398" s="8">
        <v>2.1373912574917973</v>
      </c>
      <c r="BA1398" s="8">
        <v>2.2773021455447524</v>
      </c>
      <c r="BB1398" s="8">
        <v>1.5249264669036635</v>
      </c>
      <c r="BC1398" s="8">
        <v>0.32797205545172919</v>
      </c>
      <c r="BD1398" s="8">
        <v>1.9822313280432819</v>
      </c>
      <c r="BE1398" s="8">
        <v>1.5969670726319967</v>
      </c>
      <c r="BF1398" s="8">
        <v>1.7808838106805565</v>
      </c>
      <c r="BG1398" s="7">
        <v>43.287541052878943</v>
      </c>
      <c r="BH1398" s="7">
        <v>33.920752675589959</v>
      </c>
      <c r="BI1398" s="7">
        <v>19.294476282017481</v>
      </c>
      <c r="BJ1398" s="7">
        <v>-9.2613555749320486</v>
      </c>
      <c r="BK1398" s="7">
        <v>42.228222067193201</v>
      </c>
      <c r="BL1398" s="7">
        <v>11.107572279292091</v>
      </c>
      <c r="BM1398" s="7">
        <v>23.429534797006603</v>
      </c>
      <c r="BN1398" s="7">
        <v>603.91278192675531</v>
      </c>
      <c r="BO1398" s="7">
        <v>703.65670648347646</v>
      </c>
      <c r="BP1398" s="7">
        <v>859.40723167773592</v>
      </c>
      <c r="BQ1398" s="7">
        <v>1163.4891243892225</v>
      </c>
      <c r="BR1398" s="7">
        <v>615.19312997496456</v>
      </c>
      <c r="BS1398" s="7">
        <v>946.5869460375585</v>
      </c>
      <c r="BT1398" s="7" t="s">
        <v>259</v>
      </c>
      <c r="BU1398" s="7" t="s">
        <v>260</v>
      </c>
      <c r="BV1398" s="7">
        <v>17.5</v>
      </c>
      <c r="BW1398" s="7" t="s">
        <v>312</v>
      </c>
      <c r="BX1398" s="9">
        <v>2.5999999046325684</v>
      </c>
      <c r="BY1398" s="7" t="s">
        <v>216</v>
      </c>
      <c r="BZ1398" s="7" t="s">
        <v>214</v>
      </c>
      <c r="CA1398" s="25">
        <v>0</v>
      </c>
      <c r="CB1398" s="25">
        <v>0</v>
      </c>
      <c r="CC1398" s="25">
        <v>0</v>
      </c>
    </row>
    <row r="1399" spans="1:81" x14ac:dyDescent="0.25">
      <c r="A1399" s="7">
        <v>513</v>
      </c>
      <c r="B1399" s="7">
        <v>44657</v>
      </c>
      <c r="C1399" s="7" t="s">
        <v>3737</v>
      </c>
      <c r="D1399" s="7" t="s">
        <v>3737</v>
      </c>
      <c r="E1399" s="7" t="s">
        <v>3737</v>
      </c>
      <c r="F1399" s="7" t="s">
        <v>237</v>
      </c>
      <c r="H1399" s="7" t="s">
        <v>224</v>
      </c>
      <c r="I1399" s="8">
        <v>24.5</v>
      </c>
      <c r="J1399" s="7" t="s">
        <v>214</v>
      </c>
      <c r="K1399" s="8">
        <v>174.41462707519531</v>
      </c>
      <c r="L1399" s="8">
        <v>2.891200065612793</v>
      </c>
      <c r="M1399" s="7" t="s">
        <v>659</v>
      </c>
      <c r="N1399" s="7" t="s">
        <v>214</v>
      </c>
      <c r="O1399" s="7" t="s">
        <v>214</v>
      </c>
      <c r="P1399" s="7" t="s">
        <v>240</v>
      </c>
      <c r="Q1399" s="7" t="s">
        <v>3738</v>
      </c>
      <c r="R1399" s="7" t="s">
        <v>242</v>
      </c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>
        <v>0.76449176789743156</v>
      </c>
      <c r="AT1399" s="8">
        <v>2.3488167160085802</v>
      </c>
      <c r="AU1399" s="8">
        <v>1.6296613146621273</v>
      </c>
      <c r="AV1399" s="8">
        <v>1.7295806188084311</v>
      </c>
      <c r="AW1399" s="8">
        <v>1.4835890181662497</v>
      </c>
      <c r="AX1399" s="8">
        <v>1.9216670848291377</v>
      </c>
      <c r="AY1399" s="8">
        <v>0.77622265778235655</v>
      </c>
      <c r="AZ1399" s="8">
        <v>1.0002707041239982</v>
      </c>
      <c r="BA1399" s="8">
        <v>2.2973801071479647</v>
      </c>
      <c r="BB1399" s="8">
        <v>3.2677584532433266</v>
      </c>
      <c r="BC1399" s="8">
        <v>2.2973801071479647</v>
      </c>
      <c r="BD1399" s="8">
        <v>3.2677584532433266</v>
      </c>
      <c r="BE1399" s="8">
        <v>1.5414541621340156</v>
      </c>
      <c r="BF1399" s="8">
        <v>2.2559753383761332</v>
      </c>
      <c r="BT1399" s="7" t="s">
        <v>352</v>
      </c>
      <c r="BU1399" s="7" t="s">
        <v>353</v>
      </c>
      <c r="BV1399" s="7">
        <v>11.5</v>
      </c>
      <c r="BW1399" s="7" t="s">
        <v>255</v>
      </c>
      <c r="BX1399" s="9">
        <v>0</v>
      </c>
      <c r="BY1399" s="7" t="s">
        <v>214</v>
      </c>
      <c r="BZ1399" s="7" t="s">
        <v>214</v>
      </c>
      <c r="CA1399" s="25">
        <v>0</v>
      </c>
      <c r="CB1399" s="25">
        <v>0</v>
      </c>
      <c r="CC1399" s="25">
        <v>0</v>
      </c>
    </row>
    <row r="1400" spans="1:81" x14ac:dyDescent="0.25">
      <c r="A1400" s="7">
        <v>513</v>
      </c>
      <c r="B1400" s="7">
        <v>44657</v>
      </c>
      <c r="C1400" s="7" t="s">
        <v>3739</v>
      </c>
      <c r="D1400" s="7" t="s">
        <v>3740</v>
      </c>
      <c r="E1400" s="7" t="s">
        <v>3741</v>
      </c>
      <c r="F1400" s="7" t="s">
        <v>331</v>
      </c>
      <c r="H1400" s="7" t="s">
        <v>783</v>
      </c>
      <c r="I1400" s="8">
        <v>23.5</v>
      </c>
      <c r="J1400" s="7" t="s">
        <v>214</v>
      </c>
      <c r="K1400" s="8">
        <v>18804.666015625</v>
      </c>
      <c r="L1400" s="8">
        <v>5.4543137550354004</v>
      </c>
      <c r="M1400" s="7" t="s">
        <v>1442</v>
      </c>
      <c r="N1400" s="7" t="s">
        <v>295</v>
      </c>
      <c r="O1400" s="7" t="s">
        <v>3742</v>
      </c>
      <c r="P1400" s="7" t="s">
        <v>481</v>
      </c>
      <c r="Q1400" s="7" t="s">
        <v>3743</v>
      </c>
      <c r="R1400" s="7" t="s">
        <v>291</v>
      </c>
      <c r="S1400" s="7">
        <v>3</v>
      </c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>
        <v>1.0666525123112631</v>
      </c>
      <c r="AT1400" s="8">
        <v>0.50660138724092396</v>
      </c>
      <c r="AU1400" s="8">
        <v>0.6886761133207403</v>
      </c>
      <c r="AV1400" s="8">
        <v>0.2074839639411116</v>
      </c>
      <c r="AW1400" s="8">
        <v>1.0271065370483226</v>
      </c>
      <c r="AX1400" s="8">
        <v>0.45150769694273007</v>
      </c>
      <c r="AY1400" s="8">
        <v>0.97067913436856534</v>
      </c>
      <c r="AZ1400" s="8">
        <v>0.43085785229674439</v>
      </c>
      <c r="BA1400" s="8">
        <v>1.0271065370483226</v>
      </c>
      <c r="BB1400" s="8">
        <v>0.45150769694273007</v>
      </c>
      <c r="BC1400" s="8">
        <v>0.97067913436856534</v>
      </c>
      <c r="BD1400" s="8">
        <v>0.43085785229674439</v>
      </c>
      <c r="BE1400" s="8">
        <v>0.95848332807763004</v>
      </c>
      <c r="BF1400" s="8">
        <v>0.41313607494349741</v>
      </c>
      <c r="BG1400" s="7">
        <v>89.258836788158504</v>
      </c>
      <c r="BH1400" s="7">
        <v>81.216360509207448</v>
      </c>
      <c r="BI1400" s="7">
        <v>90.144314193606064</v>
      </c>
      <c r="BJ1400" s="7">
        <v>89.474184842589054</v>
      </c>
      <c r="BK1400" s="7">
        <v>90.144314193606064</v>
      </c>
      <c r="BL1400" s="7">
        <v>89.474184842589054</v>
      </c>
      <c r="BM1400" s="7">
        <v>88.285365894959355</v>
      </c>
      <c r="BN1400" s="7">
        <v>2019.8398681799742</v>
      </c>
      <c r="BO1400" s="7">
        <v>3532.2006718225866</v>
      </c>
      <c r="BP1400" s="7">
        <v>1853.3287994417369</v>
      </c>
      <c r="BQ1400" s="7">
        <v>1979.3443857731622</v>
      </c>
      <c r="BR1400" s="7">
        <v>1853.3287994417369</v>
      </c>
      <c r="BS1400" s="7">
        <v>1979.3443857731622</v>
      </c>
      <c r="BT1400" s="7" t="s">
        <v>338</v>
      </c>
      <c r="BU1400" s="7" t="s">
        <v>339</v>
      </c>
      <c r="BV1400" s="7">
        <v>23.5</v>
      </c>
      <c r="BW1400" s="7" t="s">
        <v>783</v>
      </c>
      <c r="BX1400" s="9">
        <v>2.7999999523162842</v>
      </c>
      <c r="BY1400" s="7" t="s">
        <v>295</v>
      </c>
      <c r="BZ1400" s="7" t="s">
        <v>214</v>
      </c>
      <c r="CA1400" s="25">
        <v>0</v>
      </c>
      <c r="CB1400" s="25">
        <v>0</v>
      </c>
      <c r="CC1400" s="25">
        <v>0</v>
      </c>
    </row>
    <row r="1401" spans="1:81" x14ac:dyDescent="0.25">
      <c r="A1401" s="7">
        <v>513</v>
      </c>
      <c r="B1401" s="7">
        <v>44657</v>
      </c>
      <c r="C1401" s="7" t="s">
        <v>3744</v>
      </c>
      <c r="D1401" s="7" t="s">
        <v>3744</v>
      </c>
      <c r="E1401" s="7" t="s">
        <v>3745</v>
      </c>
      <c r="F1401" s="7" t="s">
        <v>373</v>
      </c>
      <c r="H1401" s="7" t="s">
        <v>245</v>
      </c>
      <c r="I1401" s="8">
        <v>12.5</v>
      </c>
      <c r="J1401" s="7" t="s">
        <v>214</v>
      </c>
      <c r="K1401" s="8">
        <v>1842.854248046875</v>
      </c>
      <c r="L1401" s="8">
        <v>4.5779733657836914</v>
      </c>
      <c r="M1401" s="7" t="s">
        <v>429</v>
      </c>
      <c r="N1401" s="7" t="s">
        <v>295</v>
      </c>
      <c r="O1401" s="7" t="s">
        <v>214</v>
      </c>
      <c r="P1401" s="7" t="s">
        <v>527</v>
      </c>
      <c r="Q1401" s="7" t="s">
        <v>3746</v>
      </c>
      <c r="R1401" s="7" t="s">
        <v>286</v>
      </c>
      <c r="T1401" s="8">
        <v>-1.8652044236660004E-2</v>
      </c>
      <c r="U1401" s="8">
        <v>-6.1750258319079876E-3</v>
      </c>
      <c r="V1401" s="8">
        <v>-4.0782749652862549E-2</v>
      </c>
      <c r="W1401" s="8">
        <v>5.4857615381479263E-2</v>
      </c>
      <c r="X1401" s="8">
        <v>-7.7582853846251965E-3</v>
      </c>
      <c r="Y1401" s="8">
        <v>-1.731790229678154E-2</v>
      </c>
      <c r="Z1401" s="8">
        <v>-9.3713425099849701E-2</v>
      </c>
      <c r="AA1401" s="8">
        <v>2.0835094153881073E-2</v>
      </c>
      <c r="AB1401" s="8">
        <v>0.68031883239746094</v>
      </c>
      <c r="AC1401" s="8">
        <v>0.61958956718444824</v>
      </c>
      <c r="AD1401" s="8">
        <v>-1.6602614894509315E-2</v>
      </c>
      <c r="AE1401" s="8">
        <v>0.58270949125289917</v>
      </c>
      <c r="AF1401" s="8">
        <v>0.55677419900894165</v>
      </c>
      <c r="AG1401" s="8">
        <v>0.50537681579589844</v>
      </c>
      <c r="AH1401" s="8">
        <v>8.5651416778564453</v>
      </c>
      <c r="AI1401" s="8">
        <v>9.9999997473787516E-5</v>
      </c>
      <c r="AJ1401" s="8">
        <v>9.9999997473787516E-5</v>
      </c>
      <c r="AK1401" s="8">
        <v>9.9999997473787516E-5</v>
      </c>
      <c r="AL1401" s="8">
        <v>4.0987062454223633</v>
      </c>
      <c r="AM1401" s="8">
        <v>9.9999997473787516E-5</v>
      </c>
      <c r="AN1401" s="8">
        <v>9.9999997473787516E-5</v>
      </c>
      <c r="AO1401" s="8">
        <v>9.9999997473787516E-5</v>
      </c>
      <c r="AP1401" s="8">
        <v>5.4253177642822266</v>
      </c>
      <c r="AQ1401" s="8"/>
      <c r="AR1401" s="8"/>
      <c r="AS1401" s="8">
        <v>-2.2801970242934851E-2</v>
      </c>
      <c r="AT1401" s="8">
        <v>-0.1535837404264053</v>
      </c>
      <c r="AU1401" s="8">
        <v>-2.4123738577536805E-2</v>
      </c>
      <c r="AV1401" s="8">
        <v>-0.15427165673021209</v>
      </c>
      <c r="AW1401" s="8">
        <v>-2.7053715033948923E-2</v>
      </c>
      <c r="AX1401" s="8">
        <v>-0.15516190309746486</v>
      </c>
      <c r="AY1401" s="8">
        <v>-5.3418060265496142E-2</v>
      </c>
      <c r="AZ1401" s="8">
        <v>-0.17160163784453941</v>
      </c>
      <c r="BA1401" s="8">
        <v>-0.14571364192746625</v>
      </c>
      <c r="BB1401" s="8">
        <v>-0.22067580116451052</v>
      </c>
      <c r="BC1401" s="8">
        <v>-0.14571364192746625</v>
      </c>
      <c r="BD1401" s="8">
        <v>-0.22067580116451052</v>
      </c>
      <c r="BE1401" s="8">
        <v>-6.9804127995808207E-2</v>
      </c>
      <c r="BF1401" s="8">
        <v>-0.17932842340460708</v>
      </c>
      <c r="BG1401" s="8">
        <v>88.017954398900812</v>
      </c>
      <c r="BH1401" s="8">
        <v>88.051113156667228</v>
      </c>
      <c r="BI1401" s="8">
        <v>86.116911377012158</v>
      </c>
      <c r="BJ1401" s="8">
        <v>68.24813808236388</v>
      </c>
      <c r="BK1401" s="8">
        <v>7.9404491111879878</v>
      </c>
      <c r="BL1401" s="8">
        <v>7.9404491111879878</v>
      </c>
      <c r="BM1401" s="8">
        <v>57.719169206220009</v>
      </c>
      <c r="BN1401" s="8">
        <v>220.81163636276997</v>
      </c>
      <c r="BO1401" s="8">
        <v>220.20056878667208</v>
      </c>
      <c r="BP1401" s="8">
        <v>255.84508844884374</v>
      </c>
      <c r="BQ1401" s="8">
        <v>585.14053618313505</v>
      </c>
      <c r="BR1401" s="8">
        <v>1696.5233442873468</v>
      </c>
      <c r="BS1401" s="8">
        <v>1696.5233442873468</v>
      </c>
      <c r="BT1401" s="7" t="s">
        <v>476</v>
      </c>
      <c r="BU1401" s="7" t="s">
        <v>477</v>
      </c>
      <c r="BV1401" s="7">
        <v>17</v>
      </c>
      <c r="BW1401" s="7" t="s">
        <v>312</v>
      </c>
      <c r="BX1401" s="9">
        <v>2.0999999046325684</v>
      </c>
      <c r="BY1401" s="7" t="s">
        <v>295</v>
      </c>
      <c r="BZ1401" s="7" t="s">
        <v>214</v>
      </c>
      <c r="CA1401" s="25">
        <v>0</v>
      </c>
      <c r="CB1401" s="25">
        <v>0</v>
      </c>
      <c r="CC1401" s="25">
        <v>0</v>
      </c>
    </row>
    <row r="1402" spans="1:81" x14ac:dyDescent="0.25">
      <c r="A1402" s="7">
        <v>513</v>
      </c>
      <c r="B1402" s="7">
        <v>44657</v>
      </c>
      <c r="C1402" s="7" t="s">
        <v>16534</v>
      </c>
      <c r="D1402" s="7" t="s">
        <v>16544</v>
      </c>
      <c r="E1402" s="7" t="s">
        <v>16544</v>
      </c>
      <c r="F1402" s="7" t="s">
        <v>446</v>
      </c>
      <c r="H1402" s="7" t="s">
        <v>224</v>
      </c>
      <c r="I1402" s="8">
        <v>24.5</v>
      </c>
      <c r="J1402" s="7" t="s">
        <v>214</v>
      </c>
      <c r="K1402" s="8">
        <v>176.84896850585938</v>
      </c>
      <c r="L1402" s="8">
        <v>9.097900390625</v>
      </c>
      <c r="M1402" s="7" t="s">
        <v>447</v>
      </c>
      <c r="N1402" s="7" t="s">
        <v>214</v>
      </c>
      <c r="O1402" s="7" t="s">
        <v>256</v>
      </c>
      <c r="P1402" s="7" t="s">
        <v>469</v>
      </c>
      <c r="Q1402" s="7" t="s">
        <v>16545</v>
      </c>
      <c r="R1402" s="7" t="s">
        <v>291</v>
      </c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>
        <v>0.91168072020264068</v>
      </c>
      <c r="AT1402" s="8">
        <v>2.3163245226929576</v>
      </c>
      <c r="AU1402" s="8">
        <v>1.4258717590708363</v>
      </c>
      <c r="AV1402" s="8">
        <v>1.7688812257630895</v>
      </c>
      <c r="AW1402" s="8">
        <v>1.3654306237340683</v>
      </c>
      <c r="AX1402" s="8">
        <v>1.3233077606675674</v>
      </c>
      <c r="AY1402" s="8">
        <v>0.16561607102582926</v>
      </c>
      <c r="AZ1402" s="8">
        <v>3.6605282045475133E-2</v>
      </c>
      <c r="BA1402" s="8">
        <v>0.439529512602858</v>
      </c>
      <c r="BB1402" s="8">
        <v>0.21895177814520222</v>
      </c>
      <c r="BC1402" s="8">
        <v>1.3106951482532552</v>
      </c>
      <c r="BD1402" s="8">
        <v>1.0957942628332125</v>
      </c>
      <c r="BE1402" s="8">
        <v>0.93647063914824791</v>
      </c>
      <c r="BF1402" s="8">
        <v>1.1266441386912509</v>
      </c>
      <c r="BT1402" s="7" t="s">
        <v>214</v>
      </c>
      <c r="BU1402" s="7" t="s">
        <v>214</v>
      </c>
      <c r="BV1402" s="7">
        <v>11.5</v>
      </c>
      <c r="BW1402" s="7" t="s">
        <v>255</v>
      </c>
      <c r="BX1402" s="9">
        <v>0</v>
      </c>
      <c r="BY1402" s="7" t="s">
        <v>214</v>
      </c>
      <c r="BZ1402" s="7" t="s">
        <v>214</v>
      </c>
      <c r="CA1402" s="25">
        <v>0</v>
      </c>
      <c r="CB1402" s="25">
        <v>0</v>
      </c>
      <c r="CC1402" s="25">
        <v>0</v>
      </c>
    </row>
    <row r="1403" spans="1:81" x14ac:dyDescent="0.25">
      <c r="A1403" s="7">
        <v>513</v>
      </c>
      <c r="B1403" s="7">
        <v>44657</v>
      </c>
      <c r="C1403" s="7" t="s">
        <v>3747</v>
      </c>
      <c r="D1403" s="7" t="s">
        <v>3747</v>
      </c>
      <c r="E1403" s="7" t="s">
        <v>3747</v>
      </c>
      <c r="F1403" s="7" t="s">
        <v>237</v>
      </c>
      <c r="G1403" s="7">
        <v>2</v>
      </c>
      <c r="H1403" s="7" t="s">
        <v>245</v>
      </c>
      <c r="I1403" s="8">
        <v>12.5</v>
      </c>
      <c r="J1403" s="7" t="s">
        <v>214</v>
      </c>
      <c r="K1403" s="8">
        <v>283.35647583007813</v>
      </c>
      <c r="L1403" s="8">
        <v>4.0957999229431152</v>
      </c>
      <c r="M1403" s="7" t="s">
        <v>349</v>
      </c>
      <c r="N1403" s="7" t="s">
        <v>231</v>
      </c>
      <c r="O1403" s="7" t="s">
        <v>268</v>
      </c>
      <c r="P1403" s="7" t="s">
        <v>826</v>
      </c>
      <c r="Q1403" s="7" t="s">
        <v>3748</v>
      </c>
      <c r="R1403" s="7" t="s">
        <v>242</v>
      </c>
      <c r="T1403" s="8">
        <v>6.2292609363794327E-2</v>
      </c>
      <c r="U1403" s="8">
        <v>6.481112539768219E-2</v>
      </c>
      <c r="V1403" s="8">
        <v>5.3329739719629288E-2</v>
      </c>
      <c r="W1403" s="8">
        <v>6.3737861812114716E-2</v>
      </c>
      <c r="X1403" s="8">
        <v>0.13024882972240448</v>
      </c>
      <c r="Y1403" s="8">
        <v>5.6783519685268402E-2</v>
      </c>
      <c r="Z1403" s="8">
        <v>-2.7694227173924446E-2</v>
      </c>
      <c r="AA1403" s="8">
        <v>0.3625679612159729</v>
      </c>
      <c r="AB1403" s="8">
        <v>0.43289539217948914</v>
      </c>
      <c r="AC1403" s="8">
        <v>0.90032356977462769</v>
      </c>
      <c r="AD1403" s="8">
        <v>0.74357807636260986</v>
      </c>
      <c r="AE1403" s="8">
        <v>0.85351747274398804</v>
      </c>
      <c r="AF1403" s="8">
        <v>0.85604584217071533</v>
      </c>
      <c r="AG1403" s="8">
        <v>0.25836151838302612</v>
      </c>
      <c r="AH1403" s="8">
        <v>0.12204384058713913</v>
      </c>
      <c r="AI1403" s="8">
        <v>9.0832345187664032E-2</v>
      </c>
      <c r="AJ1403" s="8">
        <v>0.1435132622718811</v>
      </c>
      <c r="AK1403" s="8">
        <v>0.10219530016183853</v>
      </c>
      <c r="AL1403" s="8">
        <v>6.7856065928936005E-2</v>
      </c>
      <c r="AM1403" s="8">
        <v>9.6158526837825775E-2</v>
      </c>
      <c r="AN1403" s="8">
        <v>7.4976861476898193E-2</v>
      </c>
      <c r="AO1403" s="8">
        <v>9.9999997473787516E-5</v>
      </c>
      <c r="AP1403" s="8">
        <v>0.51160216331481934</v>
      </c>
      <c r="AQ1403" s="8"/>
      <c r="AR1403" s="8"/>
      <c r="AS1403" s="8">
        <v>2.7924276420427416</v>
      </c>
      <c r="AT1403" s="8">
        <v>2.174809693073156</v>
      </c>
      <c r="AU1403" s="8">
        <v>-0.52885396348244451</v>
      </c>
      <c r="AV1403" s="8">
        <v>0.64148895695303698</v>
      </c>
      <c r="AW1403" s="8">
        <v>2.1961511700377678</v>
      </c>
      <c r="AX1403" s="8">
        <v>1.7371484688649039</v>
      </c>
      <c r="AY1403" s="8">
        <v>-0.55155919835745737</v>
      </c>
      <c r="AZ1403" s="8">
        <v>0.57853978494105973</v>
      </c>
      <c r="BA1403" s="8">
        <v>-0.49270435344784735</v>
      </c>
      <c r="BB1403" s="8">
        <v>0.21460032775982552</v>
      </c>
      <c r="BC1403" s="8">
        <v>-0.51444556426733723</v>
      </c>
      <c r="BD1403" s="8">
        <v>0.74315015772489978</v>
      </c>
      <c r="BE1403" s="8">
        <v>0.48350262208757044</v>
      </c>
      <c r="BF1403" s="8">
        <v>1.0149562315528138</v>
      </c>
      <c r="BG1403" s="8">
        <v>22.072846326905456</v>
      </c>
      <c r="BH1403" s="8">
        <v>14.671019651663253</v>
      </c>
      <c r="BI1403" s="8">
        <v>6.3885837580796396</v>
      </c>
      <c r="BJ1403" s="8">
        <v>13.734913940792678</v>
      </c>
      <c r="BK1403" s="8">
        <v>-50</v>
      </c>
      <c r="BL1403" s="8">
        <v>7.0952499157475133</v>
      </c>
      <c r="BM1403" s="8">
        <v>2.327102265531424</v>
      </c>
      <c r="BN1403" s="8">
        <v>220.81163636276997</v>
      </c>
      <c r="BO1403" s="8">
        <v>241.78519157678693</v>
      </c>
      <c r="BP1403" s="8">
        <v>265.25401003773089</v>
      </c>
      <c r="BQ1403" s="8">
        <v>244.43770772915389</v>
      </c>
      <c r="BR1403" s="8">
        <v>501.23889687544784</v>
      </c>
      <c r="BS1403" s="8">
        <v>263.25162571747939</v>
      </c>
      <c r="BT1403" s="7" t="s">
        <v>243</v>
      </c>
      <c r="BU1403" s="7" t="s">
        <v>244</v>
      </c>
      <c r="BV1403" s="7">
        <v>12</v>
      </c>
      <c r="BW1403" s="7" t="s">
        <v>245</v>
      </c>
      <c r="BX1403" s="9">
        <v>1.8500000238418579</v>
      </c>
      <c r="BY1403" s="7" t="s">
        <v>231</v>
      </c>
      <c r="BZ1403" s="7" t="s">
        <v>214</v>
      </c>
      <c r="CA1403" s="25">
        <v>0</v>
      </c>
      <c r="CB1403" s="25">
        <v>1</v>
      </c>
      <c r="CC1403" s="25">
        <v>1</v>
      </c>
    </row>
    <row r="1404" spans="1:81" x14ac:dyDescent="0.25">
      <c r="A1404" s="7">
        <v>513</v>
      </c>
      <c r="B1404" s="7">
        <v>44657</v>
      </c>
      <c r="C1404" s="7" t="s">
        <v>3749</v>
      </c>
      <c r="D1404" s="7" t="s">
        <v>3750</v>
      </c>
      <c r="E1404" s="7" t="s">
        <v>3751</v>
      </c>
      <c r="F1404" s="7" t="s">
        <v>331</v>
      </c>
      <c r="H1404" s="7" t="s">
        <v>238</v>
      </c>
      <c r="I1404" s="8">
        <v>13.5</v>
      </c>
      <c r="J1404" s="7" t="s">
        <v>214</v>
      </c>
      <c r="K1404" s="8">
        <v>91.067779541015625</v>
      </c>
      <c r="L1404" s="8">
        <v>2.6201000213623047</v>
      </c>
      <c r="M1404" s="7" t="s">
        <v>2776</v>
      </c>
      <c r="N1404" s="7" t="s">
        <v>295</v>
      </c>
      <c r="O1404" s="7" t="s">
        <v>396</v>
      </c>
      <c r="P1404" s="7" t="s">
        <v>481</v>
      </c>
      <c r="Q1404" s="7" t="s">
        <v>3752</v>
      </c>
      <c r="R1404" s="7" t="s">
        <v>242</v>
      </c>
      <c r="S1404" s="7">
        <v>3</v>
      </c>
      <c r="T1404" s="8">
        <v>0.87468302249908447</v>
      </c>
      <c r="U1404" s="8">
        <v>0.91770154237747192</v>
      </c>
      <c r="V1404" s="8">
        <v>0.86745822429656982</v>
      </c>
      <c r="W1404" s="8">
        <v>0.64494436979293823</v>
      </c>
      <c r="X1404" s="8">
        <v>0.38316410779953003</v>
      </c>
      <c r="Y1404" s="8">
        <v>0.83156371116638184</v>
      </c>
      <c r="Z1404" s="8">
        <v>0.71874243021011353</v>
      </c>
      <c r="AA1404" s="8">
        <v>0.9563252329826355</v>
      </c>
      <c r="AB1404" s="8">
        <v>0.97396975755691528</v>
      </c>
      <c r="AC1404" s="8">
        <v>0.97868895530700684</v>
      </c>
      <c r="AD1404" s="8">
        <v>0.82161486148834229</v>
      </c>
      <c r="AE1404" s="8">
        <v>0.78976821899414063</v>
      </c>
      <c r="AF1404" s="8">
        <v>0.93436318635940552</v>
      </c>
      <c r="AG1404" s="8">
        <v>0.86270248889923096</v>
      </c>
      <c r="AH1404" s="8">
        <v>3.6934558302164078E-2</v>
      </c>
      <c r="AI1404" s="8">
        <v>0.38598617911338806</v>
      </c>
      <c r="AJ1404" s="8">
        <v>0.61497998237609863</v>
      </c>
      <c r="AK1404" s="8">
        <v>0.50306844711303711</v>
      </c>
      <c r="AL1404" s="8">
        <v>0.20779280364513397</v>
      </c>
      <c r="AM1404" s="8">
        <v>8.5608288645744324E-2</v>
      </c>
      <c r="AN1404" s="8">
        <v>0.33229023218154907</v>
      </c>
      <c r="AO1404" s="8">
        <v>0.13695140182971954</v>
      </c>
      <c r="AP1404" s="8">
        <v>-1.141783595085144</v>
      </c>
      <c r="AQ1404" s="8"/>
      <c r="AR1404" s="8"/>
      <c r="AS1404" s="8">
        <v>-1.0362072755860352</v>
      </c>
      <c r="AT1404" s="8">
        <v>-0.70959608230143034</v>
      </c>
      <c r="AU1404" s="8">
        <v>-0.5625916343736419</v>
      </c>
      <c r="AV1404" s="8">
        <v>-0.18339365330548921</v>
      </c>
      <c r="AW1404" s="8">
        <v>-1.1628423934057341</v>
      </c>
      <c r="AX1404" s="8">
        <v>-0.81116830792659667</v>
      </c>
      <c r="AY1404" s="8">
        <v>-2.496621960664835</v>
      </c>
      <c r="AZ1404" s="8">
        <v>-1.9355177856822714</v>
      </c>
      <c r="BA1404" s="8">
        <v>-1.1628423934057341</v>
      </c>
      <c r="BB1404" s="8">
        <v>-0.81116830792659667</v>
      </c>
      <c r="BC1404" s="8">
        <v>-2.496621960664835</v>
      </c>
      <c r="BD1404" s="8">
        <v>-1.9355177856822714</v>
      </c>
      <c r="BE1404" s="8">
        <v>-1.486287936350136</v>
      </c>
      <c r="BF1404" s="8">
        <v>-1.0643936538041092</v>
      </c>
      <c r="BG1404" s="8">
        <v>-50</v>
      </c>
      <c r="BH1404" s="8">
        <v>-50</v>
      </c>
      <c r="BI1404" s="8">
        <v>-50</v>
      </c>
      <c r="BJ1404" s="8">
        <v>-50</v>
      </c>
      <c r="BK1404" s="8">
        <v>-50</v>
      </c>
      <c r="BL1404" s="8">
        <v>-50</v>
      </c>
      <c r="BM1404" s="8">
        <v>-50</v>
      </c>
      <c r="BN1404" s="8">
        <v>270.03024425680195</v>
      </c>
      <c r="BO1404" s="8">
        <v>190.9661843252982</v>
      </c>
      <c r="BP1404" s="8">
        <v>335.55936764148043</v>
      </c>
      <c r="BQ1404" s="8">
        <v>181.70003973304776</v>
      </c>
      <c r="BR1404" s="8">
        <v>335.55936764148043</v>
      </c>
      <c r="BS1404" s="8">
        <v>181.70003973304776</v>
      </c>
      <c r="BT1404" s="7" t="s">
        <v>627</v>
      </c>
      <c r="BU1404" s="7" t="s">
        <v>628</v>
      </c>
      <c r="BV1404" s="7">
        <v>13.833333015441895</v>
      </c>
      <c r="BW1404" s="7" t="s">
        <v>238</v>
      </c>
      <c r="BX1404" s="9">
        <v>2.4000000953674316</v>
      </c>
      <c r="BY1404" s="7" t="s">
        <v>295</v>
      </c>
      <c r="BZ1404" s="7" t="s">
        <v>214</v>
      </c>
      <c r="CA1404" s="25">
        <v>0</v>
      </c>
      <c r="CB1404" s="25">
        <v>0</v>
      </c>
      <c r="CC1404" s="25">
        <v>0</v>
      </c>
    </row>
    <row r="1405" spans="1:81" x14ac:dyDescent="0.25">
      <c r="A1405" s="7">
        <v>513</v>
      </c>
      <c r="B1405" s="7">
        <v>44657</v>
      </c>
      <c r="C1405" s="7" t="s">
        <v>3754</v>
      </c>
      <c r="D1405" s="7" t="s">
        <v>3754</v>
      </c>
      <c r="E1405" s="7" t="s">
        <v>3754</v>
      </c>
      <c r="F1405" s="7" t="s">
        <v>223</v>
      </c>
      <c r="H1405" s="7" t="s">
        <v>224</v>
      </c>
      <c r="I1405" s="8">
        <v>24.5</v>
      </c>
      <c r="J1405" s="7" t="s">
        <v>214</v>
      </c>
      <c r="K1405" s="8">
        <v>169.84042358398438</v>
      </c>
      <c r="L1405" s="8">
        <v>4.7003092765808105</v>
      </c>
      <c r="M1405" s="7" t="s">
        <v>2788</v>
      </c>
      <c r="N1405" s="7" t="s">
        <v>214</v>
      </c>
      <c r="O1405" s="7" t="s">
        <v>256</v>
      </c>
      <c r="P1405" s="7" t="s">
        <v>481</v>
      </c>
      <c r="Q1405" s="7" t="s">
        <v>3755</v>
      </c>
      <c r="R1405" s="7" t="s">
        <v>337</v>
      </c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>
        <v>1.0859752327959236</v>
      </c>
      <c r="AT1405" s="8">
        <v>2.5347832834140132</v>
      </c>
      <c r="AU1405" s="8">
        <v>3.0046900165734458</v>
      </c>
      <c r="AV1405" s="8">
        <v>2.3165039165741574</v>
      </c>
      <c r="AW1405" s="8">
        <v>1.3387195956710123</v>
      </c>
      <c r="AX1405" s="8">
        <v>1.0039009466152811</v>
      </c>
      <c r="AY1405" s="8">
        <v>1.3887609335805575</v>
      </c>
      <c r="AZ1405" s="8">
        <v>1.7724956694919067</v>
      </c>
      <c r="BA1405" s="8">
        <v>1.320945335436557</v>
      </c>
      <c r="BB1405" s="8">
        <v>1.0039009466152811</v>
      </c>
      <c r="BC1405" s="8">
        <v>1.3792074676153967</v>
      </c>
      <c r="BD1405" s="8">
        <v>1.7724956694919067</v>
      </c>
      <c r="BE1405" s="8">
        <v>1.5863830969454822</v>
      </c>
      <c r="BF1405" s="8">
        <v>1.734013405367091</v>
      </c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7" t="s">
        <v>352</v>
      </c>
      <c r="BU1405" s="7" t="s">
        <v>353</v>
      </c>
      <c r="BV1405" s="7">
        <v>12.166666984558105</v>
      </c>
      <c r="BW1405" s="7" t="s">
        <v>245</v>
      </c>
      <c r="BX1405" s="9">
        <v>0</v>
      </c>
      <c r="BY1405" s="7" t="s">
        <v>214</v>
      </c>
      <c r="BZ1405" s="7" t="s">
        <v>214</v>
      </c>
      <c r="CA1405" s="25">
        <v>0</v>
      </c>
      <c r="CB1405" s="25">
        <v>0</v>
      </c>
      <c r="CC1405" s="25">
        <v>0</v>
      </c>
    </row>
    <row r="1406" spans="1:81" x14ac:dyDescent="0.25">
      <c r="A1406" s="7">
        <v>513</v>
      </c>
      <c r="B1406" s="7">
        <v>44657</v>
      </c>
      <c r="C1406" s="7" t="s">
        <v>3756</v>
      </c>
      <c r="D1406" s="7" t="s">
        <v>3756</v>
      </c>
      <c r="E1406" s="7" t="s">
        <v>19196</v>
      </c>
      <c r="F1406" s="7" t="s">
        <v>360</v>
      </c>
      <c r="H1406" s="7" t="s">
        <v>224</v>
      </c>
      <c r="I1406" s="8">
        <v>24.5</v>
      </c>
      <c r="J1406" s="7" t="s">
        <v>214</v>
      </c>
      <c r="K1406" s="8">
        <v>397.014892578125</v>
      </c>
      <c r="L1406" s="8">
        <v>3.8620924949645996</v>
      </c>
      <c r="M1406" s="7" t="s">
        <v>327</v>
      </c>
      <c r="N1406" s="7" t="s">
        <v>214</v>
      </c>
      <c r="O1406" s="7" t="s">
        <v>214</v>
      </c>
      <c r="P1406" s="7" t="s">
        <v>362</v>
      </c>
      <c r="Q1406" s="7" t="s">
        <v>3757</v>
      </c>
      <c r="R1406" s="7" t="s">
        <v>242</v>
      </c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>
        <v>0.52557103433753882</v>
      </c>
      <c r="AT1406" s="8">
        <v>2.1031037363553673</v>
      </c>
      <c r="AU1406" s="8">
        <v>-0.86530153940129306</v>
      </c>
      <c r="AV1406" s="8">
        <v>-0.12005281731468349</v>
      </c>
      <c r="AW1406" s="8">
        <v>1.3965564505724728</v>
      </c>
      <c r="AX1406" s="8">
        <v>1.8472691520174673</v>
      </c>
      <c r="AY1406" s="8">
        <v>-0.88752828271091422</v>
      </c>
      <c r="AZ1406" s="8">
        <v>-0.16533633210701448</v>
      </c>
      <c r="BA1406" s="8">
        <v>2.2673971521880039</v>
      </c>
      <c r="BB1406" s="8">
        <v>1.8669991007356359</v>
      </c>
      <c r="BC1406" s="8">
        <v>2.2673971521880039</v>
      </c>
      <c r="BD1406" s="8">
        <v>1.8669991007356359</v>
      </c>
      <c r="BE1406" s="8">
        <v>0.78401532786230199</v>
      </c>
      <c r="BF1406" s="8">
        <v>1.2331636567370678</v>
      </c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7" t="s">
        <v>214</v>
      </c>
      <c r="BU1406" s="7" t="s">
        <v>214</v>
      </c>
      <c r="BV1406" s="7">
        <v>24.5</v>
      </c>
      <c r="BW1406" s="7" t="s">
        <v>224</v>
      </c>
      <c r="BX1406" s="9">
        <v>0</v>
      </c>
      <c r="BY1406" s="7" t="s">
        <v>214</v>
      </c>
      <c r="BZ1406" s="7" t="s">
        <v>214</v>
      </c>
      <c r="CA1406" s="25">
        <v>0</v>
      </c>
      <c r="CB1406" s="25">
        <v>0</v>
      </c>
      <c r="CC1406" s="25">
        <v>0</v>
      </c>
    </row>
    <row r="1407" spans="1:81" x14ac:dyDescent="0.25">
      <c r="A1407" s="7">
        <v>513</v>
      </c>
      <c r="B1407" s="7">
        <v>44657</v>
      </c>
      <c r="C1407" s="7" t="s">
        <v>3758</v>
      </c>
      <c r="D1407" s="7" t="s">
        <v>3758</v>
      </c>
      <c r="E1407" s="7" t="s">
        <v>3758</v>
      </c>
      <c r="F1407" s="7" t="s">
        <v>360</v>
      </c>
      <c r="G1407" s="7">
        <v>2</v>
      </c>
      <c r="H1407" s="7" t="s">
        <v>345</v>
      </c>
      <c r="I1407" s="8">
        <v>10.5</v>
      </c>
      <c r="J1407" s="7" t="s">
        <v>214</v>
      </c>
      <c r="K1407" s="8">
        <v>245.93684387207031</v>
      </c>
      <c r="L1407" s="8">
        <v>5.0878429412841797</v>
      </c>
      <c r="M1407" s="7" t="s">
        <v>349</v>
      </c>
      <c r="N1407" s="7" t="s">
        <v>231</v>
      </c>
      <c r="O1407" s="7" t="s">
        <v>374</v>
      </c>
      <c r="P1407" s="7" t="s">
        <v>469</v>
      </c>
      <c r="Q1407" s="7" t="s">
        <v>3759</v>
      </c>
      <c r="R1407" s="7" t="s">
        <v>242</v>
      </c>
      <c r="T1407" s="8">
        <v>0.45297154784202576</v>
      </c>
      <c r="U1407" s="8">
        <v>0.56616830825805664</v>
      </c>
      <c r="V1407" s="8">
        <v>0.45192000269889832</v>
      </c>
      <c r="W1407" s="8">
        <v>0.43076574802398682</v>
      </c>
      <c r="X1407" s="8">
        <v>1.6537783667445183E-2</v>
      </c>
      <c r="Y1407" s="8">
        <v>0.41183868050575256</v>
      </c>
      <c r="Z1407" s="8">
        <v>0.30140462517738342</v>
      </c>
      <c r="AA1407" s="8">
        <v>0.74136227369308472</v>
      </c>
      <c r="AB1407" s="8">
        <v>0.76389306783676147</v>
      </c>
      <c r="AC1407" s="8">
        <v>0.71651965379714966</v>
      </c>
      <c r="AD1407" s="8">
        <v>0.66669279336929321</v>
      </c>
      <c r="AE1407" s="8">
        <v>0.7221255898475647</v>
      </c>
      <c r="AF1407" s="8">
        <v>0.64148032665252686</v>
      </c>
      <c r="AG1407" s="8">
        <v>0.69961369037628174</v>
      </c>
      <c r="AH1407" s="8">
        <v>5.61101995408535E-2</v>
      </c>
      <c r="AI1407" s="8">
        <v>0.30366930365562439</v>
      </c>
      <c r="AJ1407" s="8">
        <v>0.57638674974441528</v>
      </c>
      <c r="AK1407" s="8">
        <v>0.39815205335617065</v>
      </c>
      <c r="AL1407" s="8">
        <v>0.21084257960319519</v>
      </c>
      <c r="AM1407" s="8">
        <v>5.613286979496479E-3</v>
      </c>
      <c r="AN1407" s="8">
        <v>0.25001040101051331</v>
      </c>
      <c r="AO1407" s="8">
        <v>8.7247312068939209E-2</v>
      </c>
      <c r="AP1407" s="8">
        <v>0.15710431337356567</v>
      </c>
      <c r="AQ1407" s="8"/>
      <c r="AR1407" s="8"/>
      <c r="AS1407" s="8">
        <v>1.2689198598074174</v>
      </c>
      <c r="AT1407" s="8">
        <v>0.54998417600474769</v>
      </c>
      <c r="AU1407" s="8">
        <v>1.3309346681225016</v>
      </c>
      <c r="AV1407" s="8">
        <v>0.62100727528880195</v>
      </c>
      <c r="AW1407" s="8">
        <v>0.99644051051066063</v>
      </c>
      <c r="AX1407" s="8">
        <v>0.24748684113603839</v>
      </c>
      <c r="AY1407" s="8">
        <v>0.35774446578212099</v>
      </c>
      <c r="AZ1407" s="8">
        <v>0.20376593407442745</v>
      </c>
      <c r="BA1407" s="8">
        <v>0.87823033868225509</v>
      </c>
      <c r="BB1407" s="8">
        <v>0.23574962944393926</v>
      </c>
      <c r="BC1407" s="8">
        <v>1.5648217775182542</v>
      </c>
      <c r="BD1407" s="8">
        <v>0.97081827015350952</v>
      </c>
      <c r="BE1407" s="8">
        <v>1.0661819367372016</v>
      </c>
      <c r="BF1407" s="8">
        <v>0.47146868768357736</v>
      </c>
      <c r="BG1407" s="8">
        <v>39.963211255883088</v>
      </c>
      <c r="BH1407" s="8">
        <v>23.092128327141353</v>
      </c>
      <c r="BI1407" s="8">
        <v>32.605641389617276</v>
      </c>
      <c r="BJ1407" s="8">
        <v>-3.4397470949124243</v>
      </c>
      <c r="BK1407" s="8">
        <v>6.5666594060995838</v>
      </c>
      <c r="BL1407" s="8">
        <v>12.940185726848929</v>
      </c>
      <c r="BM1407" s="8">
        <v>18.621346501779637</v>
      </c>
      <c r="BN1407" s="8">
        <v>147.65258339942349</v>
      </c>
      <c r="BO1407" s="8">
        <v>189.14479228141056</v>
      </c>
      <c r="BP1407" s="8">
        <v>165.74755851420014</v>
      </c>
      <c r="BQ1407" s="8">
        <v>254.39644931447916</v>
      </c>
      <c r="BR1407" s="8">
        <v>229.78700898088056</v>
      </c>
      <c r="BS1407" s="8">
        <v>214.11215950427393</v>
      </c>
      <c r="BT1407" s="7" t="s">
        <v>399</v>
      </c>
      <c r="BU1407" s="7" t="s">
        <v>400</v>
      </c>
      <c r="BV1407" s="7">
        <v>10.166666984558105</v>
      </c>
      <c r="BW1407" s="7" t="s">
        <v>345</v>
      </c>
      <c r="BX1407" s="9">
        <v>1.6499999761581421</v>
      </c>
      <c r="BY1407" s="7" t="s">
        <v>231</v>
      </c>
      <c r="BZ1407" s="7" t="s">
        <v>214</v>
      </c>
      <c r="CA1407" s="25">
        <v>0</v>
      </c>
      <c r="CB1407" s="25">
        <v>0</v>
      </c>
      <c r="CC1407" s="25">
        <v>0</v>
      </c>
    </row>
    <row r="1408" spans="1:81" x14ac:dyDescent="0.25">
      <c r="I1408" s="8"/>
      <c r="K1408" s="8"/>
      <c r="L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X1408" s="9"/>
      <c r="CA1408" s="25"/>
      <c r="CB1408" s="25"/>
      <c r="CC1408" s="25"/>
    </row>
    <row r="1409" spans="9:81" x14ac:dyDescent="0.25">
      <c r="I1409" s="8"/>
      <c r="K1409" s="8"/>
      <c r="L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X1409" s="9"/>
      <c r="CA1409" s="25"/>
      <c r="CB1409" s="25"/>
      <c r="CC1409" s="25"/>
    </row>
    <row r="1410" spans="9:81" x14ac:dyDescent="0.25">
      <c r="I1410" s="8"/>
      <c r="K1410" s="8"/>
      <c r="L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X1410" s="9"/>
      <c r="CA1410" s="25"/>
      <c r="CB1410" s="25"/>
      <c r="CC1410" s="25"/>
    </row>
    <row r="1411" spans="9:81" x14ac:dyDescent="0.25">
      <c r="I1411" s="8"/>
      <c r="K1411" s="8"/>
      <c r="L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BX1411" s="9"/>
      <c r="CA1411" s="25"/>
      <c r="CB1411" s="25"/>
      <c r="CC1411" s="25"/>
    </row>
    <row r="1412" spans="9:81" x14ac:dyDescent="0.25">
      <c r="I1412" s="8"/>
      <c r="K1412" s="8"/>
      <c r="L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X1412" s="9"/>
      <c r="CA1412" s="25"/>
      <c r="CB1412" s="25"/>
      <c r="CC1412" s="25"/>
    </row>
    <row r="1413" spans="9:81" x14ac:dyDescent="0.25">
      <c r="I1413" s="8"/>
      <c r="K1413" s="8"/>
      <c r="L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X1413" s="9"/>
      <c r="CA1413" s="25"/>
      <c r="CB1413" s="25"/>
      <c r="CC1413" s="25"/>
    </row>
    <row r="1414" spans="9:81" x14ac:dyDescent="0.25">
      <c r="I1414" s="8"/>
      <c r="K1414" s="8"/>
      <c r="L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X1414" s="9"/>
      <c r="CA1414" s="25"/>
      <c r="CB1414" s="25"/>
      <c r="CC1414" s="25"/>
    </row>
    <row r="1415" spans="9:81" x14ac:dyDescent="0.25">
      <c r="I1415" s="8"/>
      <c r="K1415" s="8"/>
      <c r="L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X1415" s="9"/>
      <c r="CA1415" s="25"/>
      <c r="CB1415" s="25"/>
      <c r="CC1415" s="25"/>
    </row>
    <row r="1416" spans="9:81" x14ac:dyDescent="0.25">
      <c r="I1416" s="8"/>
      <c r="K1416" s="8"/>
      <c r="L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8"/>
      <c r="BP1416" s="8"/>
      <c r="BQ1416" s="8"/>
      <c r="BR1416" s="8"/>
      <c r="BS1416" s="8"/>
      <c r="BX1416" s="9"/>
      <c r="CA1416" s="25"/>
      <c r="CB1416" s="25"/>
      <c r="CC1416" s="25"/>
    </row>
    <row r="1417" spans="9:81" x14ac:dyDescent="0.25">
      <c r="I1417" s="8"/>
      <c r="K1417" s="8"/>
      <c r="L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8"/>
      <c r="BP1417" s="8"/>
      <c r="BQ1417" s="8"/>
      <c r="BR1417" s="8"/>
      <c r="BS1417" s="8"/>
      <c r="BX1417" s="9"/>
      <c r="CA1417" s="25"/>
      <c r="CB1417" s="25"/>
      <c r="CC1417" s="25"/>
    </row>
    <row r="1418" spans="9:81" x14ac:dyDescent="0.25">
      <c r="I1418" s="8"/>
      <c r="K1418" s="8"/>
      <c r="L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X1418" s="9"/>
      <c r="CA1418" s="25"/>
      <c r="CB1418" s="25"/>
      <c r="CC1418" s="25"/>
    </row>
    <row r="1419" spans="9:81" x14ac:dyDescent="0.25">
      <c r="I1419" s="8"/>
      <c r="K1419" s="8"/>
      <c r="L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/>
      <c r="BX1419" s="9"/>
      <c r="CA1419" s="25"/>
      <c r="CB1419" s="25"/>
      <c r="CC1419" s="25"/>
    </row>
    <row r="1420" spans="9:81" x14ac:dyDescent="0.25">
      <c r="I1420" s="8"/>
      <c r="K1420" s="8"/>
      <c r="L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X1420" s="9"/>
      <c r="CA1420" s="25"/>
      <c r="CB1420" s="25"/>
      <c r="CC1420" s="25"/>
    </row>
    <row r="1421" spans="9:81" x14ac:dyDescent="0.25">
      <c r="I1421" s="8"/>
      <c r="K1421" s="8"/>
      <c r="L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X1421" s="9"/>
      <c r="CA1421" s="25"/>
      <c r="CB1421" s="25"/>
      <c r="CC1421" s="25"/>
    </row>
    <row r="1422" spans="9:81" x14ac:dyDescent="0.25">
      <c r="I1422" s="8"/>
      <c r="K1422" s="8"/>
      <c r="L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/>
      <c r="BX1422" s="9"/>
      <c r="CA1422" s="25"/>
      <c r="CB1422" s="25"/>
      <c r="CC1422" s="25"/>
    </row>
    <row r="1423" spans="9:81" x14ac:dyDescent="0.25">
      <c r="I1423" s="8"/>
      <c r="K1423" s="8"/>
      <c r="L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BX1423" s="9"/>
      <c r="CA1423" s="25"/>
      <c r="CB1423" s="25"/>
      <c r="CC1423" s="25"/>
    </row>
  </sheetData>
  <autoFilter ref="A2:CC1450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S4867"/>
  <sheetViews>
    <sheetView workbookViewId="0">
      <pane ySplit="2" topLeftCell="A3" activePane="bottomLeft" state="frozen"/>
      <selection activeCell="R42" sqref="R42"/>
      <selection pane="bottomLeft" activeCell="A3" sqref="A3"/>
    </sheetView>
  </sheetViews>
  <sheetFormatPr defaultRowHeight="15" x14ac:dyDescent="0.25"/>
  <cols>
    <col min="1" max="1" width="12.5703125" style="7" customWidth="1"/>
    <col min="2" max="2" width="10" style="7" customWidth="1"/>
    <col min="3" max="3" width="9.140625" style="7" customWidth="1"/>
    <col min="4" max="4" width="24.7109375" style="7" customWidth="1"/>
    <col min="5" max="5" width="12.140625" style="7" customWidth="1"/>
    <col min="6" max="6" width="12.85546875" style="7" customWidth="1"/>
    <col min="7" max="7" width="10.7109375" style="7" customWidth="1"/>
    <col min="8" max="8" width="7.5703125" style="7" customWidth="1"/>
    <col min="9" max="9" width="83.42578125" style="7" customWidth="1"/>
    <col min="10" max="10" width="15.42578125" style="7" customWidth="1"/>
    <col min="11" max="11" width="13.140625" style="7" customWidth="1"/>
    <col min="12" max="12" width="13.7109375" style="7" customWidth="1"/>
    <col min="13" max="13" width="7.5703125" style="7" customWidth="1"/>
    <col min="14" max="14" width="11.85546875" style="7" customWidth="1"/>
    <col min="15" max="15" width="14.85546875" style="7" customWidth="1"/>
    <col min="16" max="16" width="7.7109375" style="7" customWidth="1"/>
    <col min="17" max="17" width="6.7109375" style="7" customWidth="1"/>
    <col min="18" max="18" width="13.42578125" style="7" customWidth="1"/>
    <col min="19" max="19" width="14.28515625" style="7" customWidth="1"/>
    <col min="20" max="16384" width="9.140625" style="7"/>
  </cols>
  <sheetData>
    <row r="1" spans="1:19" x14ac:dyDescent="0.25">
      <c r="A1" s="36" t="s">
        <v>22022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</row>
    <row r="2" spans="1:19" x14ac:dyDescent="0.25">
      <c r="A2" s="36" t="s">
        <v>131</v>
      </c>
      <c r="B2" s="36" t="s">
        <v>132</v>
      </c>
      <c r="C2" s="36" t="s">
        <v>3840</v>
      </c>
      <c r="D2" s="36" t="s">
        <v>133</v>
      </c>
      <c r="E2" s="36" t="s">
        <v>3841</v>
      </c>
      <c r="F2" s="36" t="s">
        <v>3842</v>
      </c>
      <c r="G2" s="36" t="s">
        <v>3843</v>
      </c>
      <c r="H2" s="36" t="s">
        <v>3844</v>
      </c>
      <c r="I2" s="36" t="s">
        <v>3845</v>
      </c>
      <c r="J2" s="36" t="s">
        <v>3846</v>
      </c>
      <c r="K2" s="36" t="s">
        <v>3847</v>
      </c>
      <c r="L2" s="36" t="s">
        <v>3848</v>
      </c>
      <c r="M2" s="36" t="s">
        <v>3849</v>
      </c>
      <c r="N2" s="36" t="s">
        <v>3850</v>
      </c>
      <c r="O2" s="36" t="s">
        <v>136</v>
      </c>
      <c r="P2" s="36" t="s">
        <v>3851</v>
      </c>
      <c r="Q2" s="36" t="s">
        <v>3852</v>
      </c>
      <c r="R2" s="36" t="s">
        <v>3853</v>
      </c>
      <c r="S2" s="36" t="s">
        <v>3854</v>
      </c>
    </row>
    <row r="3" spans="1:19" x14ac:dyDescent="0.25">
      <c r="A3" s="7">
        <v>513</v>
      </c>
      <c r="B3" s="7">
        <v>44657</v>
      </c>
      <c r="C3" s="7">
        <v>66899306</v>
      </c>
      <c r="D3" s="7" t="s">
        <v>371</v>
      </c>
      <c r="E3" s="7" t="s">
        <v>16931</v>
      </c>
      <c r="F3" s="7">
        <v>350000</v>
      </c>
      <c r="G3" s="7">
        <v>9.1526002883911133</v>
      </c>
      <c r="H3" s="7">
        <v>7.2904000282287598</v>
      </c>
      <c r="I3" s="7" t="s">
        <v>19204</v>
      </c>
      <c r="J3" s="7" t="s">
        <v>16932</v>
      </c>
      <c r="K3" s="8">
        <v>6.2002601623535156</v>
      </c>
      <c r="M3" s="8">
        <v>83.073997497558594</v>
      </c>
      <c r="N3" s="7">
        <v>358.09500122070313</v>
      </c>
      <c r="O3" s="7" t="s">
        <v>373</v>
      </c>
      <c r="P3" s="7" t="s">
        <v>349</v>
      </c>
      <c r="Q3" s="7" t="s">
        <v>242</v>
      </c>
      <c r="R3" s="7" t="s">
        <v>3856</v>
      </c>
      <c r="S3" s="7">
        <v>181.24517822265625</v>
      </c>
    </row>
    <row r="4" spans="1:19" x14ac:dyDescent="0.25">
      <c r="A4" s="7">
        <v>513</v>
      </c>
      <c r="B4" s="7">
        <v>44657</v>
      </c>
      <c r="C4" s="7">
        <v>66898578</v>
      </c>
      <c r="D4" s="7" t="s">
        <v>371</v>
      </c>
      <c r="E4" s="7" t="s">
        <v>16930</v>
      </c>
      <c r="F4" s="7">
        <v>300000</v>
      </c>
      <c r="G4" s="7">
        <v>4.1532998085021973</v>
      </c>
      <c r="H4" s="7">
        <v>3.7948000431060791</v>
      </c>
      <c r="I4" s="7" t="s">
        <v>16404</v>
      </c>
      <c r="J4" s="7" t="s">
        <v>16405</v>
      </c>
      <c r="K4" s="8">
        <v>5.5660700798034668</v>
      </c>
      <c r="M4" s="8">
        <v>89.2239990234375</v>
      </c>
      <c r="N4" s="7">
        <v>281.88699340820313</v>
      </c>
      <c r="O4" s="7" t="s">
        <v>373</v>
      </c>
      <c r="P4" s="7" t="s">
        <v>349</v>
      </c>
      <c r="Q4" s="7" t="s">
        <v>242</v>
      </c>
      <c r="R4" s="7" t="s">
        <v>3856</v>
      </c>
      <c r="S4" s="7">
        <v>148.79171752929688</v>
      </c>
    </row>
    <row r="5" spans="1:19" x14ac:dyDescent="0.25">
      <c r="A5" s="7">
        <v>513</v>
      </c>
      <c r="B5" s="7">
        <v>44657</v>
      </c>
      <c r="C5" s="7">
        <v>45927084</v>
      </c>
      <c r="D5" s="7" t="s">
        <v>371</v>
      </c>
      <c r="E5" s="7" t="s">
        <v>214</v>
      </c>
      <c r="F5" s="7">
        <v>388000</v>
      </c>
      <c r="G5" s="7">
        <v>2.6419999599456787</v>
      </c>
      <c r="H5" s="7">
        <v>2.4402000904083252</v>
      </c>
      <c r="I5" s="7" t="s">
        <v>10244</v>
      </c>
      <c r="J5" s="7" t="s">
        <v>10245</v>
      </c>
      <c r="K5" s="8">
        <v>5.238649845123291</v>
      </c>
      <c r="M5" s="8">
        <v>94.544998168945313</v>
      </c>
      <c r="N5" s="7">
        <v>256.9739990234375</v>
      </c>
      <c r="O5" s="7" t="s">
        <v>373</v>
      </c>
      <c r="P5" s="7" t="s">
        <v>349</v>
      </c>
      <c r="Q5" s="7" t="s">
        <v>242</v>
      </c>
      <c r="R5" s="7" t="s">
        <v>3856</v>
      </c>
      <c r="S5" s="7">
        <v>138.30368041992188</v>
      </c>
    </row>
    <row r="6" spans="1:19" x14ac:dyDescent="0.25">
      <c r="A6" s="7">
        <v>513</v>
      </c>
      <c r="B6" s="7">
        <v>44657</v>
      </c>
      <c r="C6" s="7">
        <v>67026268</v>
      </c>
      <c r="D6" s="7" t="s">
        <v>377</v>
      </c>
      <c r="E6" s="7" t="s">
        <v>21735</v>
      </c>
      <c r="F6" s="7">
        <v>750000</v>
      </c>
      <c r="G6" s="7">
        <v>29.442800521850586</v>
      </c>
      <c r="H6" s="7">
        <v>15.904899597167969</v>
      </c>
      <c r="I6" s="7" t="s">
        <v>21736</v>
      </c>
      <c r="J6" s="7" t="s">
        <v>21737</v>
      </c>
      <c r="K6" s="8">
        <v>4.6604337692260742</v>
      </c>
      <c r="M6" s="8">
        <v>101.42396545410156</v>
      </c>
      <c r="N6" s="7">
        <v>198.98519897460938</v>
      </c>
      <c r="O6" s="7" t="s">
        <v>266</v>
      </c>
      <c r="P6" s="7" t="s">
        <v>380</v>
      </c>
      <c r="Q6" s="7" t="s">
        <v>337</v>
      </c>
      <c r="R6" s="7" t="s">
        <v>214</v>
      </c>
      <c r="S6" s="7">
        <v>271.17623901367188</v>
      </c>
    </row>
    <row r="7" spans="1:19" x14ac:dyDescent="0.25">
      <c r="A7" s="7">
        <v>513</v>
      </c>
      <c r="B7" s="7">
        <v>44657</v>
      </c>
      <c r="C7" s="7">
        <v>66809757</v>
      </c>
      <c r="D7" s="7" t="s">
        <v>377</v>
      </c>
      <c r="E7" s="7" t="s">
        <v>4052</v>
      </c>
      <c r="F7" s="7">
        <v>500000</v>
      </c>
      <c r="G7" s="7">
        <v>28.427099227905273</v>
      </c>
      <c r="H7" s="7">
        <v>16.256999969482422</v>
      </c>
      <c r="I7" s="7" t="s">
        <v>45</v>
      </c>
      <c r="J7" s="7" t="s">
        <v>4053</v>
      </c>
      <c r="K7" s="8">
        <v>4.5132970809936523</v>
      </c>
      <c r="M7" s="8">
        <v>91.026138305664063</v>
      </c>
      <c r="N7" s="7">
        <v>181.9967041015625</v>
      </c>
      <c r="O7" s="7" t="s">
        <v>266</v>
      </c>
      <c r="P7" s="7" t="s">
        <v>380</v>
      </c>
      <c r="Q7" s="7" t="s">
        <v>337</v>
      </c>
      <c r="R7" s="7" t="s">
        <v>214</v>
      </c>
      <c r="S7" s="7">
        <v>268.07464599609375</v>
      </c>
    </row>
    <row r="8" spans="1:19" x14ac:dyDescent="0.25">
      <c r="A8" s="7">
        <v>513</v>
      </c>
      <c r="B8" s="7">
        <v>44657</v>
      </c>
      <c r="C8" s="7">
        <v>66879860</v>
      </c>
      <c r="D8" s="7" t="s">
        <v>377</v>
      </c>
      <c r="E8" s="7" t="s">
        <v>214</v>
      </c>
      <c r="F8" s="7">
        <v>500000</v>
      </c>
      <c r="G8" s="7">
        <v>8.9418001174926758</v>
      </c>
      <c r="H8" s="7">
        <v>7.6416997909545898</v>
      </c>
      <c r="I8" s="7" t="s">
        <v>4050</v>
      </c>
      <c r="J8" s="7" t="s">
        <v>4051</v>
      </c>
      <c r="K8" s="8">
        <v>4.170219898223877</v>
      </c>
      <c r="M8" s="8">
        <v>90.411003112792969</v>
      </c>
      <c r="N8" s="7">
        <v>153.6300048828125</v>
      </c>
      <c r="O8" s="7" t="s">
        <v>266</v>
      </c>
      <c r="P8" s="7" t="s">
        <v>380</v>
      </c>
      <c r="Q8" s="7" t="s">
        <v>337</v>
      </c>
      <c r="R8" s="7" t="s">
        <v>3856</v>
      </c>
      <c r="S8" s="7">
        <v>179.95634460449219</v>
      </c>
    </row>
    <row r="9" spans="1:19" x14ac:dyDescent="0.25">
      <c r="A9" s="7">
        <v>513</v>
      </c>
      <c r="B9" s="7">
        <v>44657</v>
      </c>
      <c r="C9" s="7">
        <v>66879857</v>
      </c>
      <c r="D9" s="7" t="s">
        <v>377</v>
      </c>
      <c r="E9" s="7" t="s">
        <v>4047</v>
      </c>
      <c r="F9" s="7">
        <v>500000</v>
      </c>
      <c r="G9" s="7">
        <v>8.9418001174926758</v>
      </c>
      <c r="H9" s="7">
        <v>7.6394000053405762</v>
      </c>
      <c r="I9" s="7" t="s">
        <v>4048</v>
      </c>
      <c r="J9" s="7" t="s">
        <v>4049</v>
      </c>
      <c r="K9" s="8">
        <v>4.2120170593261719</v>
      </c>
      <c r="M9" s="8">
        <v>90.119583129882813</v>
      </c>
      <c r="N9" s="7">
        <v>157.57049560546875</v>
      </c>
      <c r="O9" s="7" t="s">
        <v>266</v>
      </c>
      <c r="P9" s="7" t="s">
        <v>380</v>
      </c>
      <c r="Q9" s="7" t="s">
        <v>337</v>
      </c>
      <c r="R9" s="7" t="s">
        <v>214</v>
      </c>
      <c r="S9" s="7">
        <v>179.95634460449219</v>
      </c>
    </row>
    <row r="10" spans="1:19" x14ac:dyDescent="0.25">
      <c r="A10" s="7">
        <v>513</v>
      </c>
      <c r="B10" s="7">
        <v>44657</v>
      </c>
      <c r="C10" s="7">
        <v>66810376</v>
      </c>
      <c r="D10" s="7" t="s">
        <v>377</v>
      </c>
      <c r="E10" s="7" t="s">
        <v>214</v>
      </c>
      <c r="F10" s="7">
        <v>1000000</v>
      </c>
      <c r="G10" s="7">
        <v>8.4271001815795898</v>
      </c>
      <c r="H10" s="7">
        <v>7.3207998275756836</v>
      </c>
      <c r="I10" s="7" t="s">
        <v>17381</v>
      </c>
      <c r="J10" s="7" t="s">
        <v>17382</v>
      </c>
      <c r="K10" s="8">
        <v>4.1389098167419434</v>
      </c>
      <c r="M10" s="8">
        <v>89.321998596191406</v>
      </c>
      <c r="N10" s="7">
        <v>148.19500732421875</v>
      </c>
      <c r="O10" s="7" t="s">
        <v>266</v>
      </c>
      <c r="P10" s="7" t="s">
        <v>380</v>
      </c>
      <c r="Q10" s="7" t="s">
        <v>337</v>
      </c>
      <c r="R10" s="7" t="s">
        <v>3856</v>
      </c>
      <c r="S10" s="7">
        <v>176.77824401855469</v>
      </c>
    </row>
    <row r="11" spans="1:19" x14ac:dyDescent="0.25">
      <c r="A11" s="7">
        <v>513</v>
      </c>
      <c r="B11" s="7">
        <v>44657</v>
      </c>
      <c r="C11" s="7">
        <v>66809761</v>
      </c>
      <c r="D11" s="7" t="s">
        <v>377</v>
      </c>
      <c r="E11" s="7" t="s">
        <v>4044</v>
      </c>
      <c r="F11" s="7">
        <v>1000000</v>
      </c>
      <c r="G11" s="7">
        <v>8.4271001815795898</v>
      </c>
      <c r="H11" s="7">
        <v>7.322199821472168</v>
      </c>
      <c r="I11" s="7" t="s">
        <v>4045</v>
      </c>
      <c r="J11" s="7" t="s">
        <v>4046</v>
      </c>
      <c r="K11" s="8">
        <v>4.1088318824768066</v>
      </c>
      <c r="M11" s="8">
        <v>89.521087646484375</v>
      </c>
      <c r="N11" s="7">
        <v>144.88499450683594</v>
      </c>
      <c r="O11" s="7" t="s">
        <v>266</v>
      </c>
      <c r="P11" s="7" t="s">
        <v>380</v>
      </c>
      <c r="Q11" s="7" t="s">
        <v>337</v>
      </c>
      <c r="R11" s="7" t="s">
        <v>214</v>
      </c>
      <c r="S11" s="7">
        <v>176.77824401855469</v>
      </c>
    </row>
    <row r="12" spans="1:19" x14ac:dyDescent="0.25">
      <c r="A12" s="7">
        <v>513</v>
      </c>
      <c r="B12" s="7">
        <v>44657</v>
      </c>
      <c r="C12" s="7">
        <v>47926936</v>
      </c>
      <c r="D12" s="7" t="s">
        <v>377</v>
      </c>
      <c r="E12" s="7" t="s">
        <v>214</v>
      </c>
      <c r="F12" s="7">
        <v>750000</v>
      </c>
      <c r="G12" s="7">
        <v>7.7371997833251953</v>
      </c>
      <c r="H12" s="7">
        <v>6.3603000640869141</v>
      </c>
      <c r="I12" s="7" t="s">
        <v>4042</v>
      </c>
      <c r="J12" s="7" t="s">
        <v>4043</v>
      </c>
      <c r="K12" s="8">
        <v>4.2681398391723633</v>
      </c>
      <c r="M12" s="8">
        <v>108.86199951171875</v>
      </c>
      <c r="N12" s="7">
        <v>158.01800537109375</v>
      </c>
      <c r="O12" s="7" t="s">
        <v>266</v>
      </c>
      <c r="P12" s="7" t="s">
        <v>380</v>
      </c>
      <c r="Q12" s="7" t="s">
        <v>337</v>
      </c>
      <c r="R12" s="7" t="s">
        <v>3856</v>
      </c>
      <c r="S12" s="7">
        <v>172.44984436035156</v>
      </c>
    </row>
    <row r="13" spans="1:19" x14ac:dyDescent="0.25">
      <c r="A13" s="7">
        <v>513</v>
      </c>
      <c r="B13" s="7">
        <v>44657</v>
      </c>
      <c r="C13" s="7">
        <v>47926935</v>
      </c>
      <c r="D13" s="7" t="s">
        <v>377</v>
      </c>
      <c r="E13" s="7" t="s">
        <v>4039</v>
      </c>
      <c r="F13" s="7">
        <v>750000</v>
      </c>
      <c r="G13" s="7">
        <v>7.7371997833251953</v>
      </c>
      <c r="H13" s="7">
        <v>6.3586001396179199</v>
      </c>
      <c r="I13" s="7" t="s">
        <v>4040</v>
      </c>
      <c r="J13" s="7" t="s">
        <v>4041</v>
      </c>
      <c r="K13" s="8">
        <v>4.2918300628662109</v>
      </c>
      <c r="M13" s="8">
        <v>108.69950866699219</v>
      </c>
      <c r="N13" s="7">
        <v>160.06629943847656</v>
      </c>
      <c r="O13" s="7" t="s">
        <v>266</v>
      </c>
      <c r="P13" s="7" t="s">
        <v>380</v>
      </c>
      <c r="Q13" s="7" t="s">
        <v>337</v>
      </c>
      <c r="R13" s="7" t="s">
        <v>214</v>
      </c>
      <c r="S13" s="7">
        <v>172.44984436035156</v>
      </c>
    </row>
    <row r="14" spans="1:19" x14ac:dyDescent="0.25">
      <c r="A14" s="7">
        <v>513</v>
      </c>
      <c r="B14" s="7">
        <v>44657</v>
      </c>
      <c r="C14" s="7">
        <v>67026269</v>
      </c>
      <c r="D14" s="7" t="s">
        <v>377</v>
      </c>
      <c r="E14" s="7" t="s">
        <v>21738</v>
      </c>
      <c r="F14" s="7">
        <v>500000</v>
      </c>
      <c r="G14" s="7">
        <v>6.9404997825622559</v>
      </c>
      <c r="H14" s="7">
        <v>5.9479999542236328</v>
      </c>
      <c r="I14" s="7" t="s">
        <v>21739</v>
      </c>
      <c r="J14" s="7" t="s">
        <v>21740</v>
      </c>
      <c r="K14" s="8">
        <v>4.1596927642822266</v>
      </c>
      <c r="M14" s="8">
        <v>98.296653747558594</v>
      </c>
      <c r="N14" s="7">
        <v>143.58920288085938</v>
      </c>
      <c r="O14" s="7" t="s">
        <v>266</v>
      </c>
      <c r="P14" s="7" t="s">
        <v>380</v>
      </c>
      <c r="Q14" s="7" t="s">
        <v>337</v>
      </c>
      <c r="R14" s="7" t="s">
        <v>214</v>
      </c>
      <c r="S14" s="7">
        <v>167.35612487792969</v>
      </c>
    </row>
    <row r="15" spans="1:19" x14ac:dyDescent="0.25">
      <c r="A15" s="7">
        <v>513</v>
      </c>
      <c r="B15" s="7">
        <v>44657</v>
      </c>
      <c r="C15" s="7">
        <v>66879859</v>
      </c>
      <c r="D15" s="7" t="s">
        <v>377</v>
      </c>
      <c r="E15" s="7" t="s">
        <v>214</v>
      </c>
      <c r="F15" s="7">
        <v>500000</v>
      </c>
      <c r="G15" s="7">
        <v>5.9439001083374023</v>
      </c>
      <c r="H15" s="7">
        <v>5.421299934387207</v>
      </c>
      <c r="I15" s="7" t="s">
        <v>4037</v>
      </c>
      <c r="J15" s="7" t="s">
        <v>4038</v>
      </c>
      <c r="K15" s="8">
        <v>4.0668997764587402</v>
      </c>
      <c r="M15" s="8">
        <v>90.489997863769531</v>
      </c>
      <c r="N15" s="7">
        <v>133.46299743652344</v>
      </c>
      <c r="O15" s="7" t="s">
        <v>266</v>
      </c>
      <c r="P15" s="7" t="s">
        <v>380</v>
      </c>
      <c r="Q15" s="7" t="s">
        <v>337</v>
      </c>
      <c r="R15" s="7" t="s">
        <v>3856</v>
      </c>
      <c r="S15" s="7">
        <v>160.84611511230469</v>
      </c>
    </row>
    <row r="16" spans="1:19" x14ac:dyDescent="0.25">
      <c r="A16" s="7">
        <v>513</v>
      </c>
      <c r="B16" s="7">
        <v>44657</v>
      </c>
      <c r="C16" s="7">
        <v>66879858</v>
      </c>
      <c r="D16" s="7" t="s">
        <v>377</v>
      </c>
      <c r="E16" s="7" t="s">
        <v>4034</v>
      </c>
      <c r="F16" s="7">
        <v>500000</v>
      </c>
      <c r="G16" s="7">
        <v>5.9439001083374023</v>
      </c>
      <c r="H16" s="7">
        <v>5.4223999977111816</v>
      </c>
      <c r="I16" s="7" t="s">
        <v>4035</v>
      </c>
      <c r="J16" s="7" t="s">
        <v>4036</v>
      </c>
      <c r="K16" s="8">
        <v>4.0196499824523926</v>
      </c>
      <c r="M16" s="8">
        <v>90.723960876464844</v>
      </c>
      <c r="N16" s="7">
        <v>128.35670471191406</v>
      </c>
      <c r="O16" s="7" t="s">
        <v>266</v>
      </c>
      <c r="P16" s="7" t="s">
        <v>380</v>
      </c>
      <c r="Q16" s="7" t="s">
        <v>337</v>
      </c>
      <c r="R16" s="7" t="s">
        <v>214</v>
      </c>
      <c r="S16" s="7">
        <v>160.84611511230469</v>
      </c>
    </row>
    <row r="17" spans="1:19" x14ac:dyDescent="0.25">
      <c r="A17" s="7">
        <v>513</v>
      </c>
      <c r="B17" s="7">
        <v>44657</v>
      </c>
      <c r="C17" s="7">
        <v>37507760</v>
      </c>
      <c r="D17" s="7" t="s">
        <v>377</v>
      </c>
      <c r="E17" s="7" t="s">
        <v>214</v>
      </c>
      <c r="F17" s="7">
        <v>650000</v>
      </c>
      <c r="G17" s="7">
        <v>5.6893000602722168</v>
      </c>
      <c r="H17" s="7">
        <v>5.0619001388549805</v>
      </c>
      <c r="I17" s="7" t="s">
        <v>4032</v>
      </c>
      <c r="J17" s="7" t="s">
        <v>4033</v>
      </c>
      <c r="K17" s="8">
        <v>4.0117287635803223</v>
      </c>
      <c r="M17" s="8">
        <v>102.46370697021484</v>
      </c>
      <c r="N17" s="7">
        <v>124.92990112304688</v>
      </c>
      <c r="O17" s="7" t="s">
        <v>266</v>
      </c>
      <c r="P17" s="7" t="s">
        <v>380</v>
      </c>
      <c r="Q17" s="7" t="s">
        <v>337</v>
      </c>
      <c r="R17" s="7" t="s">
        <v>214</v>
      </c>
      <c r="S17" s="7">
        <v>159.1593017578125</v>
      </c>
    </row>
    <row r="18" spans="1:19" x14ac:dyDescent="0.25">
      <c r="A18" s="7">
        <v>513</v>
      </c>
      <c r="B18" s="7">
        <v>44657</v>
      </c>
      <c r="C18" s="7">
        <v>37507761</v>
      </c>
      <c r="D18" s="7" t="s">
        <v>377</v>
      </c>
      <c r="E18" s="7" t="s">
        <v>4029</v>
      </c>
      <c r="F18" s="7">
        <v>650000</v>
      </c>
      <c r="G18" s="7">
        <v>5.6893000602722168</v>
      </c>
      <c r="H18" s="7">
        <v>5.0606999397277832</v>
      </c>
      <c r="I18" s="7" t="s">
        <v>4030</v>
      </c>
      <c r="J18" s="7" t="s">
        <v>4031</v>
      </c>
      <c r="K18" s="8">
        <v>4.0737800598144531</v>
      </c>
      <c r="M18" s="8">
        <v>102.14700317382813</v>
      </c>
      <c r="N18" s="7">
        <v>131.39900207519531</v>
      </c>
      <c r="O18" s="7" t="s">
        <v>266</v>
      </c>
      <c r="P18" s="7" t="s">
        <v>380</v>
      </c>
      <c r="Q18" s="7" t="s">
        <v>337</v>
      </c>
      <c r="R18" s="7" t="s">
        <v>3856</v>
      </c>
      <c r="S18" s="7">
        <v>159.1593017578125</v>
      </c>
    </row>
    <row r="19" spans="1:19" x14ac:dyDescent="0.25">
      <c r="A19" s="7">
        <v>513</v>
      </c>
      <c r="B19" s="7">
        <v>44657</v>
      </c>
      <c r="C19" s="7">
        <v>35303947</v>
      </c>
      <c r="D19" s="7" t="s">
        <v>377</v>
      </c>
      <c r="E19" s="7" t="s">
        <v>4026</v>
      </c>
      <c r="F19" s="7">
        <v>650000</v>
      </c>
      <c r="G19" s="7">
        <v>5.4292001724243164</v>
      </c>
      <c r="H19" s="7">
        <v>4.8189001083374023</v>
      </c>
      <c r="I19" s="7" t="s">
        <v>4027</v>
      </c>
      <c r="J19" s="7" t="s">
        <v>4028</v>
      </c>
      <c r="K19" s="8">
        <v>4.1633801460266113</v>
      </c>
      <c r="M19" s="8">
        <v>99.21099853515625</v>
      </c>
      <c r="N19" s="7">
        <v>143.8699951171875</v>
      </c>
      <c r="O19" s="7" t="s">
        <v>266</v>
      </c>
      <c r="P19" s="7" t="s">
        <v>380</v>
      </c>
      <c r="Q19" s="7" t="s">
        <v>337</v>
      </c>
      <c r="R19" s="7" t="s">
        <v>3856</v>
      </c>
      <c r="S19" s="7">
        <v>157.42643737792969</v>
      </c>
    </row>
    <row r="20" spans="1:19" x14ac:dyDescent="0.25">
      <c r="A20" s="7">
        <v>513</v>
      </c>
      <c r="B20" s="7">
        <v>44657</v>
      </c>
      <c r="C20" s="7">
        <v>33604311</v>
      </c>
      <c r="D20" s="7" t="s">
        <v>377</v>
      </c>
      <c r="E20" s="7" t="s">
        <v>4023</v>
      </c>
      <c r="F20" s="7">
        <v>700000</v>
      </c>
      <c r="G20" s="7">
        <v>5.007500171661377</v>
      </c>
      <c r="H20" s="7">
        <v>4.3344001770019531</v>
      </c>
      <c r="I20" s="7" t="s">
        <v>4024</v>
      </c>
      <c r="J20" s="7" t="s">
        <v>4025</v>
      </c>
      <c r="K20" s="8">
        <v>4.1304202079772949</v>
      </c>
      <c r="M20" s="8">
        <v>102.77700042724609</v>
      </c>
      <c r="N20" s="7">
        <v>140.25399780273438</v>
      </c>
      <c r="O20" s="7" t="s">
        <v>266</v>
      </c>
      <c r="P20" s="7" t="s">
        <v>380</v>
      </c>
      <c r="Q20" s="7" t="s">
        <v>337</v>
      </c>
      <c r="R20" s="7" t="s">
        <v>3856</v>
      </c>
      <c r="S20" s="7">
        <v>154.59675598144531</v>
      </c>
    </row>
    <row r="21" spans="1:19" x14ac:dyDescent="0.25">
      <c r="A21" s="7">
        <v>513</v>
      </c>
      <c r="B21" s="7">
        <v>44657</v>
      </c>
      <c r="C21" s="7">
        <v>25786608</v>
      </c>
      <c r="D21" s="7" t="s">
        <v>377</v>
      </c>
      <c r="E21" s="7" t="s">
        <v>4020</v>
      </c>
      <c r="F21" s="7">
        <v>338744</v>
      </c>
      <c r="G21" s="7">
        <v>3.1019999980926514</v>
      </c>
      <c r="H21" s="7">
        <v>2.8136999607086182</v>
      </c>
      <c r="I21" s="7" t="s">
        <v>4021</v>
      </c>
      <c r="J21" s="7" t="s">
        <v>4022</v>
      </c>
      <c r="K21" s="8">
        <v>3.8276801109313965</v>
      </c>
      <c r="M21" s="8">
        <v>103.03299713134766</v>
      </c>
      <c r="N21" s="7">
        <v>112.50399780273438</v>
      </c>
      <c r="O21" s="7" t="s">
        <v>266</v>
      </c>
      <c r="P21" s="7" t="s">
        <v>380</v>
      </c>
      <c r="Q21" s="7" t="s">
        <v>337</v>
      </c>
      <c r="R21" s="7" t="s">
        <v>3856</v>
      </c>
      <c r="S21" s="7">
        <v>141.5230712890625</v>
      </c>
    </row>
    <row r="22" spans="1:19" x14ac:dyDescent="0.25">
      <c r="A22" s="7">
        <v>513</v>
      </c>
      <c r="B22" s="7">
        <v>44657</v>
      </c>
      <c r="C22" s="7">
        <v>35303945</v>
      </c>
      <c r="D22" s="7" t="s">
        <v>377</v>
      </c>
      <c r="E22" s="7" t="s">
        <v>4017</v>
      </c>
      <c r="F22" s="7">
        <v>650000</v>
      </c>
      <c r="G22" s="7">
        <v>2.4312000274658203</v>
      </c>
      <c r="H22" s="7">
        <v>2.3020999431610107</v>
      </c>
      <c r="I22" s="7" t="s">
        <v>4018</v>
      </c>
      <c r="J22" s="7" t="s">
        <v>4019</v>
      </c>
      <c r="K22" s="8">
        <v>3.6927499771118164</v>
      </c>
      <c r="M22" s="8">
        <v>99.842002868652344</v>
      </c>
      <c r="N22" s="7">
        <v>106.77100372314453</v>
      </c>
      <c r="O22" s="7" t="s">
        <v>266</v>
      </c>
      <c r="P22" s="7" t="s">
        <v>380</v>
      </c>
      <c r="Q22" s="7" t="s">
        <v>337</v>
      </c>
      <c r="R22" s="7" t="s">
        <v>3856</v>
      </c>
      <c r="S22" s="7">
        <v>136.82112121582031</v>
      </c>
    </row>
    <row r="23" spans="1:19" x14ac:dyDescent="0.25">
      <c r="A23" s="7">
        <v>513</v>
      </c>
      <c r="B23" s="7">
        <v>44657</v>
      </c>
      <c r="C23" s="7">
        <v>15913786</v>
      </c>
      <c r="D23" s="7" t="s">
        <v>377</v>
      </c>
      <c r="E23" s="7" t="s">
        <v>4014</v>
      </c>
      <c r="F23" s="7">
        <v>359694</v>
      </c>
      <c r="G23" s="7">
        <v>0.47360000014305115</v>
      </c>
      <c r="H23" s="7">
        <v>0.46830001473426819</v>
      </c>
      <c r="I23" s="7" t="s">
        <v>4015</v>
      </c>
      <c r="J23" s="7" t="s">
        <v>4016</v>
      </c>
      <c r="K23" s="8">
        <v>2.4470150470733643</v>
      </c>
      <c r="M23" s="8">
        <v>100.78199768066406</v>
      </c>
      <c r="N23" s="7">
        <v>145.95950317382813</v>
      </c>
      <c r="O23" s="7" t="s">
        <v>266</v>
      </c>
      <c r="P23" s="7" t="s">
        <v>380</v>
      </c>
      <c r="Q23" s="7" t="s">
        <v>337</v>
      </c>
      <c r="R23" s="7" t="s">
        <v>3856</v>
      </c>
      <c r="S23" s="7">
        <v>122.87088775634766</v>
      </c>
    </row>
    <row r="24" spans="1:19" x14ac:dyDescent="0.25">
      <c r="A24" s="7">
        <v>513</v>
      </c>
      <c r="B24" s="7">
        <v>44657</v>
      </c>
      <c r="C24" s="7">
        <v>66937731</v>
      </c>
      <c r="D24" s="7" t="s">
        <v>384</v>
      </c>
      <c r="E24" s="7" t="s">
        <v>18179</v>
      </c>
      <c r="F24" s="7">
        <v>300000</v>
      </c>
      <c r="G24" s="7">
        <v>4.4025001525878906</v>
      </c>
      <c r="H24" s="7">
        <v>4.1777000427246094</v>
      </c>
      <c r="I24" s="7" t="s">
        <v>18180</v>
      </c>
      <c r="J24" s="7" t="s">
        <v>18181</v>
      </c>
      <c r="K24" s="8">
        <v>3.752190113067627</v>
      </c>
      <c r="M24" s="8">
        <v>91.344001770019531</v>
      </c>
      <c r="N24" s="7">
        <v>100.62999725341797</v>
      </c>
      <c r="O24" s="7" t="s">
        <v>212</v>
      </c>
      <c r="P24" s="7" t="s">
        <v>361</v>
      </c>
      <c r="Q24" s="7" t="s">
        <v>242</v>
      </c>
      <c r="R24" s="7" t="s">
        <v>3856</v>
      </c>
      <c r="S24" s="7">
        <v>100.62999725341797</v>
      </c>
    </row>
    <row r="25" spans="1:19" x14ac:dyDescent="0.25">
      <c r="A25" s="7">
        <v>513</v>
      </c>
      <c r="B25" s="7">
        <v>44657</v>
      </c>
      <c r="C25" s="7">
        <v>66805755</v>
      </c>
      <c r="D25" s="7" t="s">
        <v>384</v>
      </c>
      <c r="E25" s="7" t="s">
        <v>214</v>
      </c>
      <c r="F25" s="7">
        <v>800000</v>
      </c>
      <c r="G25" s="7">
        <v>3.4086000919342041</v>
      </c>
      <c r="H25" s="7">
        <v>3.2629001140594482</v>
      </c>
      <c r="I25" s="7" t="s">
        <v>10248</v>
      </c>
      <c r="J25" s="7" t="s">
        <v>10249</v>
      </c>
      <c r="K25" s="8">
        <v>3.6268799304962158</v>
      </c>
      <c r="M25" s="8">
        <v>93.719001770019531</v>
      </c>
      <c r="N25" s="7">
        <v>89.295501708984375</v>
      </c>
      <c r="O25" s="7" t="s">
        <v>212</v>
      </c>
      <c r="P25" s="7" t="s">
        <v>361</v>
      </c>
      <c r="Q25" s="7" t="s">
        <v>242</v>
      </c>
      <c r="R25" s="7" t="s">
        <v>3856</v>
      </c>
      <c r="S25" s="7">
        <v>89.295501708984375</v>
      </c>
    </row>
    <row r="26" spans="1:19" x14ac:dyDescent="0.25">
      <c r="A26" s="7">
        <v>513</v>
      </c>
      <c r="B26" s="7">
        <v>44657</v>
      </c>
      <c r="C26" s="7">
        <v>66937730</v>
      </c>
      <c r="D26" s="7" t="s">
        <v>384</v>
      </c>
      <c r="E26" s="7" t="s">
        <v>18182</v>
      </c>
      <c r="F26" s="7">
        <v>500000</v>
      </c>
      <c r="G26" s="7">
        <v>2.4038000106811523</v>
      </c>
      <c r="H26" s="7">
        <v>2.3378000259399414</v>
      </c>
      <c r="I26" s="7" t="s">
        <v>18183</v>
      </c>
      <c r="J26" s="7" t="s">
        <v>18184</v>
      </c>
      <c r="K26" s="8">
        <v>3.3689301013946533</v>
      </c>
      <c r="M26" s="8">
        <v>94.80999755859375</v>
      </c>
      <c r="N26" s="7">
        <v>73.761398315429688</v>
      </c>
      <c r="O26" s="7" t="s">
        <v>212</v>
      </c>
      <c r="P26" s="7" t="s">
        <v>361</v>
      </c>
      <c r="Q26" s="7" t="s">
        <v>242</v>
      </c>
      <c r="R26" s="7" t="s">
        <v>3856</v>
      </c>
      <c r="S26" s="7">
        <v>73.761398315429688</v>
      </c>
    </row>
    <row r="27" spans="1:19" x14ac:dyDescent="0.25">
      <c r="A27" s="7">
        <v>513</v>
      </c>
      <c r="B27" s="7">
        <v>44657</v>
      </c>
      <c r="C27" s="7">
        <v>66792851</v>
      </c>
      <c r="D27" s="7" t="s">
        <v>384</v>
      </c>
      <c r="E27" s="7" t="s">
        <v>214</v>
      </c>
      <c r="F27" s="7">
        <v>450000</v>
      </c>
      <c r="G27" s="7">
        <v>1.2704000473022461</v>
      </c>
      <c r="H27" s="7">
        <v>1.2395000457763672</v>
      </c>
      <c r="I27" s="7" t="s">
        <v>10246</v>
      </c>
      <c r="J27" s="7" t="s">
        <v>10247</v>
      </c>
      <c r="K27" s="8">
        <v>3.292449951171875</v>
      </c>
      <c r="M27" s="8">
        <v>97.782997131347656</v>
      </c>
      <c r="N27" s="7">
        <v>116.375</v>
      </c>
      <c r="O27" s="7" t="s">
        <v>212</v>
      </c>
      <c r="P27" s="7" t="s">
        <v>361</v>
      </c>
      <c r="Q27" s="7" t="s">
        <v>242</v>
      </c>
      <c r="R27" s="7" t="s">
        <v>3856</v>
      </c>
      <c r="S27" s="7">
        <v>116.375</v>
      </c>
    </row>
    <row r="28" spans="1:19" x14ac:dyDescent="0.25">
      <c r="A28" s="7">
        <v>513</v>
      </c>
      <c r="B28" s="7">
        <v>44657</v>
      </c>
      <c r="C28" s="7">
        <v>66891960</v>
      </c>
      <c r="D28" s="7" t="s">
        <v>16858</v>
      </c>
      <c r="E28" s="7" t="s">
        <v>16933</v>
      </c>
      <c r="F28" s="7">
        <v>1000000</v>
      </c>
      <c r="G28" s="7">
        <v>9.078700065612793</v>
      </c>
      <c r="H28" s="7">
        <v>7.8277997970581055</v>
      </c>
      <c r="I28" s="7" t="s">
        <v>16934</v>
      </c>
      <c r="J28" s="7" t="s">
        <v>16935</v>
      </c>
      <c r="K28" s="8">
        <v>3.4854700565338135</v>
      </c>
      <c r="M28" s="8">
        <v>92.384002685546875</v>
      </c>
      <c r="N28" s="7">
        <v>85.556800842285156</v>
      </c>
      <c r="O28" s="7" t="s">
        <v>409</v>
      </c>
      <c r="P28" s="7" t="s">
        <v>215</v>
      </c>
      <c r="Q28" s="7" t="s">
        <v>219</v>
      </c>
      <c r="R28" s="7" t="s">
        <v>3856</v>
      </c>
      <c r="S28" s="7">
        <v>85.722412109375</v>
      </c>
    </row>
    <row r="29" spans="1:19" x14ac:dyDescent="0.25">
      <c r="A29" s="7">
        <v>513</v>
      </c>
      <c r="B29" s="7">
        <v>44657</v>
      </c>
      <c r="C29" s="7">
        <v>21344073</v>
      </c>
      <c r="D29" s="7" t="s">
        <v>1355</v>
      </c>
      <c r="E29" s="7" t="s">
        <v>214</v>
      </c>
      <c r="F29" s="7">
        <v>413168</v>
      </c>
      <c r="G29" s="7">
        <v>13.544400215148926</v>
      </c>
      <c r="H29" s="7">
        <v>9.1075000762939453</v>
      </c>
      <c r="I29" s="7" t="s">
        <v>19205</v>
      </c>
      <c r="J29" s="7" t="s">
        <v>10253</v>
      </c>
      <c r="K29" s="8">
        <v>3.9599599838256836</v>
      </c>
      <c r="M29" s="8">
        <v>129.20700073242188</v>
      </c>
      <c r="N29" s="7">
        <v>129.37199401855469</v>
      </c>
      <c r="O29" s="7" t="s">
        <v>237</v>
      </c>
      <c r="P29" s="7" t="s">
        <v>639</v>
      </c>
      <c r="Q29" s="7" t="s">
        <v>291</v>
      </c>
      <c r="R29" s="7" t="s">
        <v>3856</v>
      </c>
      <c r="S29" s="7">
        <v>129.37199401855469</v>
      </c>
    </row>
    <row r="30" spans="1:19" x14ac:dyDescent="0.25">
      <c r="A30" s="7">
        <v>513</v>
      </c>
      <c r="B30" s="7">
        <v>44657</v>
      </c>
      <c r="C30" s="7">
        <v>21344054</v>
      </c>
      <c r="D30" s="7" t="s">
        <v>1355</v>
      </c>
      <c r="E30" s="7" t="s">
        <v>10250</v>
      </c>
      <c r="F30" s="7">
        <v>413164.8125</v>
      </c>
      <c r="G30" s="7">
        <v>13.544400215148926</v>
      </c>
      <c r="H30" s="7">
        <v>9.1075000762939453</v>
      </c>
      <c r="I30" s="7" t="s">
        <v>10251</v>
      </c>
      <c r="J30" s="7" t="s">
        <v>10252</v>
      </c>
      <c r="K30" s="8">
        <v>3.9599809646606445</v>
      </c>
      <c r="M30" s="8">
        <v>129.20669555664063</v>
      </c>
      <c r="N30" s="7">
        <v>128.85569763183594</v>
      </c>
      <c r="O30" s="7" t="s">
        <v>237</v>
      </c>
      <c r="P30" s="7" t="s">
        <v>639</v>
      </c>
      <c r="Q30" s="7" t="s">
        <v>291</v>
      </c>
      <c r="R30" s="7" t="s">
        <v>214</v>
      </c>
      <c r="S30" s="7">
        <v>128.85569763183594</v>
      </c>
    </row>
    <row r="31" spans="1:19" x14ac:dyDescent="0.25">
      <c r="A31" s="7">
        <v>513</v>
      </c>
      <c r="B31" s="7">
        <v>44657</v>
      </c>
      <c r="C31" s="7">
        <v>66897925</v>
      </c>
      <c r="D31" s="7" t="s">
        <v>16659</v>
      </c>
      <c r="E31" s="7" t="s">
        <v>214</v>
      </c>
      <c r="F31" s="7">
        <v>500000</v>
      </c>
      <c r="G31" s="7">
        <v>4.1388998031616211</v>
      </c>
      <c r="H31" s="7">
        <v>3.7225000858306885</v>
      </c>
      <c r="I31" s="7" t="s">
        <v>19206</v>
      </c>
      <c r="J31" s="7" t="s">
        <v>16683</v>
      </c>
      <c r="K31" s="8">
        <v>7.1620798110961914</v>
      </c>
      <c r="M31" s="8">
        <v>97.211997985839844</v>
      </c>
      <c r="N31" s="7">
        <v>430.11199951171875</v>
      </c>
      <c r="O31" s="7" t="s">
        <v>212</v>
      </c>
      <c r="P31" s="7" t="s">
        <v>380</v>
      </c>
      <c r="Q31" s="7" t="s">
        <v>337</v>
      </c>
      <c r="R31" s="7" t="s">
        <v>4184</v>
      </c>
      <c r="S31" s="7">
        <v>768.34429931640625</v>
      </c>
    </row>
    <row r="32" spans="1:19" x14ac:dyDescent="0.25">
      <c r="A32" s="7">
        <v>513</v>
      </c>
      <c r="B32" s="7">
        <v>44657</v>
      </c>
      <c r="C32" s="7">
        <v>38117955</v>
      </c>
      <c r="D32" s="7" t="s">
        <v>1359</v>
      </c>
      <c r="E32" s="7" t="s">
        <v>214</v>
      </c>
      <c r="F32" s="7">
        <v>400000</v>
      </c>
      <c r="G32" s="7">
        <v>1.0485999584197998</v>
      </c>
      <c r="H32" s="7">
        <v>0.97939997911453247</v>
      </c>
      <c r="I32" s="7" t="s">
        <v>16406</v>
      </c>
      <c r="J32" s="7" t="s">
        <v>10254</v>
      </c>
      <c r="K32" s="8">
        <v>4.941215991973877</v>
      </c>
      <c r="M32" s="8">
        <v>101.31999969482422</v>
      </c>
      <c r="N32" s="7">
        <v>302.53329467773438</v>
      </c>
      <c r="O32" s="7" t="s">
        <v>212</v>
      </c>
      <c r="P32" s="7" t="s">
        <v>380</v>
      </c>
      <c r="Q32" s="7" t="s">
        <v>337</v>
      </c>
      <c r="R32" s="7" t="s">
        <v>214</v>
      </c>
      <c r="S32" s="7">
        <v>548.64599609375</v>
      </c>
    </row>
    <row r="33" spans="1:19" x14ac:dyDescent="0.25">
      <c r="A33" s="7">
        <v>513</v>
      </c>
      <c r="B33" s="7">
        <v>44657</v>
      </c>
      <c r="C33" s="7">
        <v>66915575</v>
      </c>
      <c r="D33" s="7" t="s">
        <v>1362</v>
      </c>
      <c r="E33" s="7" t="s">
        <v>18000</v>
      </c>
      <c r="F33" s="7">
        <v>500000</v>
      </c>
      <c r="G33" s="7">
        <v>4.2463998794555664</v>
      </c>
      <c r="H33" s="7">
        <v>3.9948999881744385</v>
      </c>
      <c r="I33" s="7" t="s">
        <v>18185</v>
      </c>
      <c r="J33" s="7" t="s">
        <v>17951</v>
      </c>
      <c r="K33" s="8">
        <v>3.6003000736236572</v>
      </c>
      <c r="M33" s="8">
        <v>93.747001647949219</v>
      </c>
      <c r="N33" s="7">
        <v>85.696403503417969</v>
      </c>
      <c r="O33" s="7" t="s">
        <v>212</v>
      </c>
      <c r="P33" s="7" t="s">
        <v>456</v>
      </c>
      <c r="Q33" s="7" t="s">
        <v>219</v>
      </c>
      <c r="R33" s="7" t="s">
        <v>3856</v>
      </c>
      <c r="S33" s="7">
        <v>85.696403503417969</v>
      </c>
    </row>
    <row r="34" spans="1:19" x14ac:dyDescent="0.25">
      <c r="A34" s="7">
        <v>513</v>
      </c>
      <c r="B34" s="7">
        <v>44657</v>
      </c>
      <c r="C34" s="7">
        <v>66808299</v>
      </c>
      <c r="D34" s="7" t="s">
        <v>1362</v>
      </c>
      <c r="E34" s="7" t="s">
        <v>214</v>
      </c>
      <c r="F34" s="7">
        <v>500000</v>
      </c>
      <c r="G34" s="7">
        <v>3.4223001003265381</v>
      </c>
      <c r="H34" s="7">
        <v>3.2658998966217041</v>
      </c>
      <c r="I34" s="7" t="s">
        <v>10257</v>
      </c>
      <c r="J34" s="7" t="s">
        <v>10258</v>
      </c>
      <c r="K34" s="8">
        <v>3.5923399925231934</v>
      </c>
      <c r="M34" s="8">
        <v>94.518997192382813</v>
      </c>
      <c r="N34" s="7">
        <v>85.917098999023438</v>
      </c>
      <c r="O34" s="7" t="s">
        <v>212</v>
      </c>
      <c r="P34" s="7" t="s">
        <v>456</v>
      </c>
      <c r="Q34" s="7" t="s">
        <v>219</v>
      </c>
      <c r="R34" s="7" t="s">
        <v>3856</v>
      </c>
      <c r="S34" s="7">
        <v>85.917098999023438</v>
      </c>
    </row>
    <row r="35" spans="1:19" x14ac:dyDescent="0.25">
      <c r="A35" s="7">
        <v>513</v>
      </c>
      <c r="B35" s="7">
        <v>44657</v>
      </c>
      <c r="C35" s="7">
        <v>45074871</v>
      </c>
      <c r="D35" s="7" t="s">
        <v>1362</v>
      </c>
      <c r="E35" s="7" t="s">
        <v>214</v>
      </c>
      <c r="F35" s="7">
        <v>500000</v>
      </c>
      <c r="G35" s="7">
        <v>2.4667999744415283</v>
      </c>
      <c r="H35" s="7">
        <v>2.3513998985290527</v>
      </c>
      <c r="I35" s="7" t="s">
        <v>10255</v>
      </c>
      <c r="J35" s="7" t="s">
        <v>10256</v>
      </c>
      <c r="K35" s="8">
        <v>3.4348700046539307</v>
      </c>
      <c r="M35" s="8">
        <v>99.273002624511719</v>
      </c>
      <c r="N35" s="7">
        <v>80.22509765625</v>
      </c>
      <c r="O35" s="7" t="s">
        <v>212</v>
      </c>
      <c r="P35" s="7" t="s">
        <v>456</v>
      </c>
      <c r="Q35" s="7" t="s">
        <v>219</v>
      </c>
      <c r="R35" s="7" t="s">
        <v>3856</v>
      </c>
      <c r="S35" s="7">
        <v>80.22509765625</v>
      </c>
    </row>
    <row r="36" spans="1:19" x14ac:dyDescent="0.25">
      <c r="A36" s="7">
        <v>513</v>
      </c>
      <c r="B36" s="7">
        <v>44657</v>
      </c>
      <c r="C36" s="7">
        <v>66865345</v>
      </c>
      <c r="D36" s="7" t="s">
        <v>1365</v>
      </c>
      <c r="E36" s="7" t="s">
        <v>214</v>
      </c>
      <c r="F36" s="7">
        <v>300000</v>
      </c>
      <c r="G36" s="7">
        <v>4</v>
      </c>
      <c r="H36" s="7">
        <v>3.7827000617980957</v>
      </c>
      <c r="I36" s="7" t="s">
        <v>10259</v>
      </c>
      <c r="J36" s="7" t="s">
        <v>10260</v>
      </c>
      <c r="K36" s="8">
        <v>5.2005109786987305</v>
      </c>
      <c r="M36" s="8">
        <v>95.7135009765625</v>
      </c>
      <c r="N36" s="7">
        <v>231.71809387207031</v>
      </c>
      <c r="O36" s="7" t="s">
        <v>212</v>
      </c>
      <c r="P36" s="7" t="s">
        <v>456</v>
      </c>
      <c r="Q36" s="7" t="s">
        <v>219</v>
      </c>
      <c r="R36" s="7" t="s">
        <v>214</v>
      </c>
      <c r="S36" s="7">
        <v>231.71809387207031</v>
      </c>
    </row>
    <row r="37" spans="1:19" x14ac:dyDescent="0.25">
      <c r="A37" s="7">
        <v>513</v>
      </c>
      <c r="B37" s="7">
        <v>44657</v>
      </c>
      <c r="C37" s="7">
        <v>66805283</v>
      </c>
      <c r="D37" s="7" t="s">
        <v>1367</v>
      </c>
      <c r="E37" s="7" t="s">
        <v>214</v>
      </c>
      <c r="F37" s="7">
        <v>1500000</v>
      </c>
      <c r="G37" s="7">
        <v>48.405200958251953</v>
      </c>
      <c r="H37" s="7">
        <v>24.375900268554688</v>
      </c>
      <c r="I37" s="7" t="s">
        <v>19207</v>
      </c>
      <c r="J37" s="7" t="s">
        <v>3883</v>
      </c>
      <c r="K37" s="8">
        <v>3.7572100162506104</v>
      </c>
      <c r="M37" s="8">
        <v>76.502998352050781</v>
      </c>
      <c r="N37" s="7">
        <v>134.89799499511719</v>
      </c>
      <c r="O37" s="7" t="s">
        <v>331</v>
      </c>
      <c r="P37" s="7" t="s">
        <v>215</v>
      </c>
      <c r="Q37" s="7" t="s">
        <v>219</v>
      </c>
      <c r="R37" s="7" t="s">
        <v>3856</v>
      </c>
      <c r="S37" s="7">
        <v>76.73748779296875</v>
      </c>
    </row>
    <row r="38" spans="1:19" x14ac:dyDescent="0.25">
      <c r="A38" s="7">
        <v>513</v>
      </c>
      <c r="B38" s="7">
        <v>44657</v>
      </c>
      <c r="C38" s="7">
        <v>66804641</v>
      </c>
      <c r="D38" s="7" t="s">
        <v>1367</v>
      </c>
      <c r="E38" s="7" t="s">
        <v>3881</v>
      </c>
      <c r="F38" s="7">
        <v>1500000</v>
      </c>
      <c r="G38" s="7">
        <v>48.405200958251953</v>
      </c>
      <c r="H38" s="7">
        <v>24.340499877929688</v>
      </c>
      <c r="I38" s="7" t="s">
        <v>84</v>
      </c>
      <c r="J38" s="7" t="s">
        <v>3882</v>
      </c>
      <c r="K38" s="8">
        <v>3.7690680027008057</v>
      </c>
      <c r="M38" s="8">
        <v>76.288002014160156</v>
      </c>
      <c r="N38" s="7">
        <v>135.97450256347656</v>
      </c>
      <c r="O38" s="7" t="s">
        <v>331</v>
      </c>
      <c r="P38" s="7" t="s">
        <v>215</v>
      </c>
      <c r="Q38" s="7" t="s">
        <v>219</v>
      </c>
      <c r="R38" s="7" t="s">
        <v>214</v>
      </c>
      <c r="S38" s="7">
        <v>76.73748779296875</v>
      </c>
    </row>
    <row r="39" spans="1:19" x14ac:dyDescent="0.25">
      <c r="A39" s="7">
        <v>513</v>
      </c>
      <c r="B39" s="7">
        <v>44657</v>
      </c>
      <c r="C39" s="7">
        <v>66947764</v>
      </c>
      <c r="D39" s="7" t="s">
        <v>1367</v>
      </c>
      <c r="E39" s="7" t="s">
        <v>214</v>
      </c>
      <c r="F39" s="7">
        <v>1250000</v>
      </c>
      <c r="G39" s="7">
        <v>29.440099716186523</v>
      </c>
      <c r="H39" s="7">
        <v>18.691499710083008</v>
      </c>
      <c r="I39" s="7" t="s">
        <v>18883</v>
      </c>
      <c r="J39" s="7" t="s">
        <v>18186</v>
      </c>
      <c r="K39" s="8">
        <v>3.6736800670623779</v>
      </c>
      <c r="M39" s="8">
        <v>87.94000244140625</v>
      </c>
      <c r="N39" s="7">
        <v>103.01499938964844</v>
      </c>
      <c r="O39" s="7" t="s">
        <v>331</v>
      </c>
      <c r="P39" s="7" t="s">
        <v>215</v>
      </c>
      <c r="Q39" s="7" t="s">
        <v>219</v>
      </c>
      <c r="R39" s="7" t="s">
        <v>3856</v>
      </c>
      <c r="S39" s="7">
        <v>65.769149780273438</v>
      </c>
    </row>
    <row r="40" spans="1:19" x14ac:dyDescent="0.25">
      <c r="A40" s="7">
        <v>513</v>
      </c>
      <c r="B40" s="7">
        <v>44657</v>
      </c>
      <c r="C40" s="7">
        <v>66946151</v>
      </c>
      <c r="D40" s="7" t="s">
        <v>1367</v>
      </c>
      <c r="E40" s="7" t="s">
        <v>18124</v>
      </c>
      <c r="F40" s="7">
        <v>1250000</v>
      </c>
      <c r="G40" s="7">
        <v>29.440099716186523</v>
      </c>
      <c r="H40" s="7">
        <v>18.670700073242188</v>
      </c>
      <c r="I40" s="7" t="s">
        <v>18125</v>
      </c>
      <c r="J40" s="7" t="s">
        <v>18126</v>
      </c>
      <c r="K40" s="8">
        <v>3.691493034362793</v>
      </c>
      <c r="M40" s="8">
        <v>87.648002624511719</v>
      </c>
      <c r="N40" s="7">
        <v>104.47820281982422</v>
      </c>
      <c r="O40" s="7" t="s">
        <v>331</v>
      </c>
      <c r="P40" s="7" t="s">
        <v>215</v>
      </c>
      <c r="Q40" s="7" t="s">
        <v>219</v>
      </c>
      <c r="R40" s="7" t="s">
        <v>214</v>
      </c>
      <c r="S40" s="7">
        <v>65.769149780273438</v>
      </c>
    </row>
    <row r="41" spans="1:19" x14ac:dyDescent="0.25">
      <c r="A41" s="7">
        <v>513</v>
      </c>
      <c r="B41" s="7">
        <v>44657</v>
      </c>
      <c r="C41" s="7">
        <v>48026948</v>
      </c>
      <c r="D41" s="7" t="s">
        <v>1367</v>
      </c>
      <c r="E41" s="7" t="s">
        <v>214</v>
      </c>
      <c r="F41" s="7">
        <v>4000000</v>
      </c>
      <c r="G41" s="7">
        <v>28.024599075317383</v>
      </c>
      <c r="H41" s="7">
        <v>16.880800247192383</v>
      </c>
      <c r="I41" s="7" t="s">
        <v>19208</v>
      </c>
      <c r="J41" s="7" t="s">
        <v>4013</v>
      </c>
      <c r="K41" s="8">
        <v>3.7104599475860596</v>
      </c>
      <c r="M41" s="8">
        <v>102.85099792480469</v>
      </c>
      <c r="N41" s="7">
        <v>103.25800323486328</v>
      </c>
      <c r="O41" s="7" t="s">
        <v>331</v>
      </c>
      <c r="P41" s="7" t="s">
        <v>215</v>
      </c>
      <c r="Q41" s="7" t="s">
        <v>219</v>
      </c>
      <c r="R41" s="7" t="s">
        <v>3856</v>
      </c>
      <c r="S41" s="7">
        <v>64.616203308105469</v>
      </c>
    </row>
    <row r="42" spans="1:19" x14ac:dyDescent="0.25">
      <c r="A42" s="7">
        <v>513</v>
      </c>
      <c r="B42" s="7">
        <v>44657</v>
      </c>
      <c r="C42" s="7">
        <v>48026950</v>
      </c>
      <c r="D42" s="7" t="s">
        <v>1367</v>
      </c>
      <c r="E42" s="7" t="s">
        <v>4010</v>
      </c>
      <c r="F42" s="7">
        <v>4000000</v>
      </c>
      <c r="G42" s="7">
        <v>28.024599075317383</v>
      </c>
      <c r="H42" s="7">
        <v>16.85930061340332</v>
      </c>
      <c r="I42" s="7" t="s">
        <v>4011</v>
      </c>
      <c r="J42" s="7" t="s">
        <v>4012</v>
      </c>
      <c r="K42" s="8">
        <v>3.7303760051727295</v>
      </c>
      <c r="M42" s="8">
        <v>102.5</v>
      </c>
      <c r="N42" s="7">
        <v>104.89040374755859</v>
      </c>
      <c r="O42" s="7" t="s">
        <v>331</v>
      </c>
      <c r="P42" s="7" t="s">
        <v>215</v>
      </c>
      <c r="Q42" s="7" t="s">
        <v>219</v>
      </c>
      <c r="R42" s="7" t="s">
        <v>214</v>
      </c>
      <c r="S42" s="7">
        <v>64.616203308105469</v>
      </c>
    </row>
    <row r="43" spans="1:19" x14ac:dyDescent="0.25">
      <c r="A43" s="7">
        <v>513</v>
      </c>
      <c r="B43" s="7">
        <v>44657</v>
      </c>
      <c r="C43" s="7">
        <v>45080823</v>
      </c>
      <c r="D43" s="7" t="s">
        <v>1367</v>
      </c>
      <c r="E43" s="7" t="s">
        <v>214</v>
      </c>
      <c r="F43" s="7">
        <v>4000000</v>
      </c>
      <c r="G43" s="7">
        <v>27.482500076293945</v>
      </c>
      <c r="H43" s="7">
        <v>17.770000457763672</v>
      </c>
      <c r="I43" s="7" t="s">
        <v>19209</v>
      </c>
      <c r="J43" s="7" t="s">
        <v>4008</v>
      </c>
      <c r="K43" s="8">
        <v>3.6960899829864502</v>
      </c>
      <c r="M43" s="8">
        <v>90.195999145507813</v>
      </c>
      <c r="N43" s="7">
        <v>100.78500366210938</v>
      </c>
      <c r="O43" s="7" t="s">
        <v>331</v>
      </c>
      <c r="P43" s="7" t="s">
        <v>215</v>
      </c>
      <c r="Q43" s="7" t="s">
        <v>219</v>
      </c>
      <c r="R43" s="7" t="s">
        <v>3856</v>
      </c>
      <c r="S43" s="7">
        <v>64.158714294433594</v>
      </c>
    </row>
    <row r="44" spans="1:19" x14ac:dyDescent="0.25">
      <c r="A44" s="7">
        <v>513</v>
      </c>
      <c r="B44" s="7">
        <v>44657</v>
      </c>
      <c r="C44" s="7">
        <v>45080824</v>
      </c>
      <c r="D44" s="7" t="s">
        <v>1367</v>
      </c>
      <c r="E44" s="7" t="s">
        <v>4005</v>
      </c>
      <c r="F44" s="7">
        <v>4000000</v>
      </c>
      <c r="G44" s="7">
        <v>27.482500076293945</v>
      </c>
      <c r="H44" s="7">
        <v>17.743000030517578</v>
      </c>
      <c r="I44" s="7" t="s">
        <v>4006</v>
      </c>
      <c r="J44" s="7" t="s">
        <v>4007</v>
      </c>
      <c r="K44" s="8">
        <v>3.7227349281311035</v>
      </c>
      <c r="M44" s="8">
        <v>89.769996643066406</v>
      </c>
      <c r="N44" s="7">
        <v>103.09079742431641</v>
      </c>
      <c r="O44" s="7" t="s">
        <v>331</v>
      </c>
      <c r="P44" s="7" t="s">
        <v>215</v>
      </c>
      <c r="Q44" s="7" t="s">
        <v>219</v>
      </c>
      <c r="R44" s="7" t="s">
        <v>214</v>
      </c>
      <c r="S44" s="7">
        <v>64.158714294433594</v>
      </c>
    </row>
    <row r="45" spans="1:19" x14ac:dyDescent="0.25">
      <c r="A45" s="7">
        <v>513</v>
      </c>
      <c r="B45" s="7">
        <v>44657</v>
      </c>
      <c r="C45" s="7">
        <v>35679942</v>
      </c>
      <c r="D45" s="7" t="s">
        <v>1367</v>
      </c>
      <c r="E45" s="7" t="s">
        <v>214</v>
      </c>
      <c r="F45" s="7">
        <v>3000000</v>
      </c>
      <c r="G45" s="7">
        <v>25.511299133300781</v>
      </c>
      <c r="H45" s="7">
        <v>15.679200172424316</v>
      </c>
      <c r="I45" s="7" t="s">
        <v>19210</v>
      </c>
      <c r="J45" s="7" t="s">
        <v>4004</v>
      </c>
      <c r="K45" s="8">
        <v>3.7449800968170166</v>
      </c>
      <c r="M45" s="8">
        <v>106.20899963378906</v>
      </c>
      <c r="N45" s="7">
        <v>100.93199920654297</v>
      </c>
      <c r="O45" s="7" t="s">
        <v>331</v>
      </c>
      <c r="P45" s="7" t="s">
        <v>215</v>
      </c>
      <c r="Q45" s="7" t="s">
        <v>219</v>
      </c>
      <c r="R45" s="7" t="s">
        <v>3856</v>
      </c>
      <c r="S45" s="7">
        <v>62.417163848876953</v>
      </c>
    </row>
    <row r="46" spans="1:19" x14ac:dyDescent="0.25">
      <c r="A46" s="7">
        <v>513</v>
      </c>
      <c r="B46" s="7">
        <v>44657</v>
      </c>
      <c r="C46" s="7">
        <v>35612841</v>
      </c>
      <c r="D46" s="7" t="s">
        <v>1367</v>
      </c>
      <c r="E46" s="7" t="s">
        <v>4001</v>
      </c>
      <c r="F46" s="7">
        <v>3000000</v>
      </c>
      <c r="G46" s="7">
        <v>25.511299133300781</v>
      </c>
      <c r="H46" s="7">
        <v>15.66349983215332</v>
      </c>
      <c r="I46" s="7" t="s">
        <v>4002</v>
      </c>
      <c r="J46" s="7" t="s">
        <v>4003</v>
      </c>
      <c r="K46" s="8">
        <v>3.7623560428619385</v>
      </c>
      <c r="M46" s="8">
        <v>105.91400146484375</v>
      </c>
      <c r="N46" s="7">
        <v>102.25409698486328</v>
      </c>
      <c r="O46" s="7" t="s">
        <v>331</v>
      </c>
      <c r="P46" s="7" t="s">
        <v>215</v>
      </c>
      <c r="Q46" s="7" t="s">
        <v>219</v>
      </c>
      <c r="R46" s="7" t="s">
        <v>214</v>
      </c>
      <c r="S46" s="7">
        <v>62.417163848876953</v>
      </c>
    </row>
    <row r="47" spans="1:19" x14ac:dyDescent="0.25">
      <c r="A47" s="7">
        <v>513</v>
      </c>
      <c r="B47" s="7">
        <v>44657</v>
      </c>
      <c r="C47" s="7">
        <v>66947763</v>
      </c>
      <c r="D47" s="7" t="s">
        <v>1367</v>
      </c>
      <c r="E47" s="7" t="s">
        <v>214</v>
      </c>
      <c r="F47" s="7">
        <v>1750000</v>
      </c>
      <c r="G47" s="7">
        <v>9.4400997161865234</v>
      </c>
      <c r="H47" s="7">
        <v>8.5249996185302734</v>
      </c>
      <c r="I47" s="7" t="s">
        <v>19211</v>
      </c>
      <c r="J47" s="7" t="s">
        <v>18187</v>
      </c>
      <c r="K47" s="8">
        <v>2.9254400730133057</v>
      </c>
      <c r="M47" s="8">
        <v>91.389999389648438</v>
      </c>
      <c r="N47" s="7">
        <v>33.602199554443359</v>
      </c>
      <c r="O47" s="7" t="s">
        <v>331</v>
      </c>
      <c r="P47" s="7" t="s">
        <v>215</v>
      </c>
      <c r="Q47" s="7" t="s">
        <v>219</v>
      </c>
      <c r="R47" s="7" t="s">
        <v>3856</v>
      </c>
      <c r="S47" s="7">
        <v>42.801895141601563</v>
      </c>
    </row>
    <row r="48" spans="1:19" x14ac:dyDescent="0.25">
      <c r="A48" s="7">
        <v>513</v>
      </c>
      <c r="B48" s="7">
        <v>44657</v>
      </c>
      <c r="C48" s="7">
        <v>66804642</v>
      </c>
      <c r="D48" s="7" t="s">
        <v>1367</v>
      </c>
      <c r="E48" s="7" t="s">
        <v>214</v>
      </c>
      <c r="F48" s="7">
        <v>1500000</v>
      </c>
      <c r="G48" s="7">
        <v>8.9007997512817383</v>
      </c>
      <c r="H48" s="7">
        <v>8.1309003829956055</v>
      </c>
      <c r="I48" s="7" t="s">
        <v>3999</v>
      </c>
      <c r="J48" s="7" t="s">
        <v>4000</v>
      </c>
      <c r="K48" s="8">
        <v>2.9317100048065186</v>
      </c>
      <c r="M48" s="8">
        <v>90.40899658203125</v>
      </c>
      <c r="N48" s="7">
        <v>31.815399169921875</v>
      </c>
      <c r="O48" s="7" t="s">
        <v>331</v>
      </c>
      <c r="P48" s="7" t="s">
        <v>215</v>
      </c>
      <c r="Q48" s="7" t="s">
        <v>219</v>
      </c>
      <c r="R48" s="7" t="s">
        <v>3856</v>
      </c>
      <c r="S48" s="7">
        <v>41.963104248046875</v>
      </c>
    </row>
    <row r="49" spans="1:19" x14ac:dyDescent="0.25">
      <c r="A49" s="7">
        <v>513</v>
      </c>
      <c r="B49" s="7">
        <v>44657</v>
      </c>
      <c r="C49" s="7">
        <v>66804646</v>
      </c>
      <c r="D49" s="7" t="s">
        <v>1367</v>
      </c>
      <c r="E49" s="7" t="s">
        <v>3996</v>
      </c>
      <c r="F49" s="7">
        <v>1500000</v>
      </c>
      <c r="G49" s="7">
        <v>8.9007997512817383</v>
      </c>
      <c r="H49" s="7">
        <v>8.131500244140625</v>
      </c>
      <c r="I49" s="7" t="s">
        <v>3997</v>
      </c>
      <c r="J49" s="7" t="s">
        <v>3998</v>
      </c>
      <c r="K49" s="8">
        <v>2.9236149787902832</v>
      </c>
      <c r="M49" s="8">
        <v>90.469001770019531</v>
      </c>
      <c r="N49" s="7">
        <v>30.739400863647461</v>
      </c>
      <c r="O49" s="7" t="s">
        <v>331</v>
      </c>
      <c r="P49" s="7" t="s">
        <v>215</v>
      </c>
      <c r="Q49" s="7" t="s">
        <v>219</v>
      </c>
      <c r="R49" s="7" t="s">
        <v>214</v>
      </c>
      <c r="S49" s="7">
        <v>41.963104248046875</v>
      </c>
    </row>
    <row r="50" spans="1:19" x14ac:dyDescent="0.25">
      <c r="A50" s="7">
        <v>513</v>
      </c>
      <c r="B50" s="7">
        <v>44657</v>
      </c>
      <c r="C50" s="7">
        <v>48026946</v>
      </c>
      <c r="D50" s="7" t="s">
        <v>1367</v>
      </c>
      <c r="E50" s="7" t="s">
        <v>214</v>
      </c>
      <c r="F50" s="7">
        <v>3000000</v>
      </c>
      <c r="G50" s="7">
        <v>8.0246000289916992</v>
      </c>
      <c r="H50" s="7">
        <v>6.9640998840332031</v>
      </c>
      <c r="I50" s="7" t="s">
        <v>19212</v>
      </c>
      <c r="J50" s="7" t="s">
        <v>3995</v>
      </c>
      <c r="K50" s="8">
        <v>2.9536199569702148</v>
      </c>
      <c r="M50" s="8">
        <v>101.21600341796875</v>
      </c>
      <c r="N50" s="7">
        <v>29.638099670410156</v>
      </c>
      <c r="O50" s="7" t="s">
        <v>331</v>
      </c>
      <c r="P50" s="7" t="s">
        <v>215</v>
      </c>
      <c r="Q50" s="7" t="s">
        <v>219</v>
      </c>
      <c r="R50" s="7" t="s">
        <v>3856</v>
      </c>
      <c r="S50" s="7">
        <v>40.577018737792969</v>
      </c>
    </row>
    <row r="51" spans="1:19" x14ac:dyDescent="0.25">
      <c r="A51" s="7">
        <v>513</v>
      </c>
      <c r="B51" s="7">
        <v>44657</v>
      </c>
      <c r="C51" s="7">
        <v>48026947</v>
      </c>
      <c r="D51" s="7" t="s">
        <v>1367</v>
      </c>
      <c r="E51" s="7" t="s">
        <v>3989</v>
      </c>
      <c r="F51" s="7">
        <v>3000000</v>
      </c>
      <c r="G51" s="7">
        <v>8.0246000289916992</v>
      </c>
      <c r="H51" s="7">
        <v>6.9625000953674316</v>
      </c>
      <c r="I51" s="7" t="s">
        <v>3990</v>
      </c>
      <c r="J51" s="7" t="s">
        <v>3991</v>
      </c>
      <c r="K51" s="8">
        <v>2.973052978515625</v>
      </c>
      <c r="M51" s="8">
        <v>101.07720184326172</v>
      </c>
      <c r="N51" s="7">
        <v>31.301300048828125</v>
      </c>
      <c r="O51" s="7" t="s">
        <v>331</v>
      </c>
      <c r="P51" s="7" t="s">
        <v>215</v>
      </c>
      <c r="Q51" s="7" t="s">
        <v>219</v>
      </c>
      <c r="R51" s="7" t="s">
        <v>214</v>
      </c>
      <c r="S51" s="7">
        <v>40.577018737792969</v>
      </c>
    </row>
    <row r="52" spans="1:19" x14ac:dyDescent="0.25">
      <c r="A52" s="7">
        <v>513</v>
      </c>
      <c r="B52" s="7">
        <v>44657</v>
      </c>
      <c r="C52" s="7">
        <v>45200913</v>
      </c>
      <c r="D52" s="7" t="s">
        <v>1367</v>
      </c>
      <c r="E52" s="7" t="s">
        <v>214</v>
      </c>
      <c r="F52" s="7">
        <v>3000000</v>
      </c>
      <c r="G52" s="7">
        <v>7.4825000762939453</v>
      </c>
      <c r="H52" s="7">
        <v>6.7607998847961426</v>
      </c>
      <c r="I52" s="7" t="s">
        <v>3987</v>
      </c>
      <c r="J52" s="7" t="s">
        <v>3988</v>
      </c>
      <c r="K52" s="8">
        <v>2.9356200695037842</v>
      </c>
      <c r="M52" s="8">
        <v>97.093002319335938</v>
      </c>
      <c r="N52" s="7">
        <v>25.798000335693359</v>
      </c>
      <c r="O52" s="7" t="s">
        <v>331</v>
      </c>
      <c r="P52" s="7" t="s">
        <v>215</v>
      </c>
      <c r="Q52" s="7" t="s">
        <v>219</v>
      </c>
      <c r="R52" s="7" t="s">
        <v>3856</v>
      </c>
      <c r="S52" s="7">
        <v>39.705482482910156</v>
      </c>
    </row>
    <row r="53" spans="1:19" x14ac:dyDescent="0.25">
      <c r="A53" s="7">
        <v>513</v>
      </c>
      <c r="B53" s="7">
        <v>44657</v>
      </c>
      <c r="C53" s="7">
        <v>45080825</v>
      </c>
      <c r="D53" s="7" t="s">
        <v>1367</v>
      </c>
      <c r="E53" s="7" t="s">
        <v>4077</v>
      </c>
      <c r="F53" s="7">
        <v>3000000</v>
      </c>
      <c r="G53" s="7">
        <v>7.4825000762939453</v>
      </c>
      <c r="H53" s="7">
        <v>6.7604999542236328</v>
      </c>
      <c r="I53" s="7" t="s">
        <v>4078</v>
      </c>
      <c r="J53" s="7" t="s">
        <v>4079</v>
      </c>
      <c r="K53" s="8">
        <v>2.9403390884399414</v>
      </c>
      <c r="M53" s="8">
        <v>97.061996459960938</v>
      </c>
      <c r="N53" s="7">
        <v>25.980300903320313</v>
      </c>
      <c r="O53" s="7" t="s">
        <v>331</v>
      </c>
      <c r="P53" s="7" t="s">
        <v>215</v>
      </c>
      <c r="Q53" s="7" t="s">
        <v>219</v>
      </c>
      <c r="R53" s="7" t="s">
        <v>214</v>
      </c>
      <c r="S53" s="7">
        <v>39.705482482910156</v>
      </c>
    </row>
    <row r="54" spans="1:19" x14ac:dyDescent="0.25">
      <c r="A54" s="7">
        <v>513</v>
      </c>
      <c r="B54" s="7">
        <v>44657</v>
      </c>
      <c r="C54" s="7">
        <v>66899308</v>
      </c>
      <c r="D54" s="7" t="s">
        <v>1367</v>
      </c>
      <c r="E54" s="7" t="s">
        <v>214</v>
      </c>
      <c r="F54" s="7">
        <v>2000000</v>
      </c>
      <c r="G54" s="7">
        <v>6.1546998023986816</v>
      </c>
      <c r="H54" s="7">
        <v>5.7533998489379883</v>
      </c>
      <c r="I54" s="7" t="s">
        <v>19213</v>
      </c>
      <c r="J54" s="7" t="s">
        <v>16936</v>
      </c>
      <c r="K54" s="8">
        <v>2.9093399047851563</v>
      </c>
      <c r="M54" s="8">
        <v>92.810997009277344</v>
      </c>
      <c r="N54" s="7">
        <v>19.185300827026367</v>
      </c>
      <c r="O54" s="7" t="s">
        <v>331</v>
      </c>
      <c r="P54" s="7" t="s">
        <v>215</v>
      </c>
      <c r="Q54" s="7" t="s">
        <v>219</v>
      </c>
      <c r="R54" s="7" t="s">
        <v>3856</v>
      </c>
      <c r="S54" s="7">
        <v>37.528278350830078</v>
      </c>
    </row>
    <row r="55" spans="1:19" x14ac:dyDescent="0.25">
      <c r="A55" s="7">
        <v>513</v>
      </c>
      <c r="B55" s="7">
        <v>44657</v>
      </c>
      <c r="C55" s="7">
        <v>35612842</v>
      </c>
      <c r="D55" s="7" t="s">
        <v>1367</v>
      </c>
      <c r="E55" s="7" t="s">
        <v>214</v>
      </c>
      <c r="F55" s="7">
        <v>4000000</v>
      </c>
      <c r="G55" s="7">
        <v>5.5113000869750977</v>
      </c>
      <c r="H55" s="7">
        <v>4.964900016784668</v>
      </c>
      <c r="I55" s="7" t="s">
        <v>4075</v>
      </c>
      <c r="J55" s="7" t="s">
        <v>4076</v>
      </c>
      <c r="K55" s="8">
        <v>2.8392601013183594</v>
      </c>
      <c r="M55" s="8">
        <v>101.447998046875</v>
      </c>
      <c r="N55" s="7">
        <v>11.475099563598633</v>
      </c>
      <c r="O55" s="7" t="s">
        <v>331</v>
      </c>
      <c r="P55" s="7" t="s">
        <v>215</v>
      </c>
      <c r="Q55" s="7" t="s">
        <v>219</v>
      </c>
      <c r="R55" s="7" t="s">
        <v>3856</v>
      </c>
      <c r="S55" s="7">
        <v>36.453029632568359</v>
      </c>
    </row>
    <row r="56" spans="1:19" x14ac:dyDescent="0.25">
      <c r="A56" s="7">
        <v>513</v>
      </c>
      <c r="B56" s="7">
        <v>44657</v>
      </c>
      <c r="C56" s="7">
        <v>35612840</v>
      </c>
      <c r="D56" s="7" t="s">
        <v>1367</v>
      </c>
      <c r="E56" s="7" t="s">
        <v>4073</v>
      </c>
      <c r="F56" s="7">
        <v>4000000</v>
      </c>
      <c r="G56" s="7">
        <v>5.5113000869750977</v>
      </c>
      <c r="H56" s="7">
        <v>4.9658999443054199</v>
      </c>
      <c r="I56" s="7" t="s">
        <v>21741</v>
      </c>
      <c r="J56" s="7" t="s">
        <v>4074</v>
      </c>
      <c r="K56" s="8">
        <v>2.8157930374145508</v>
      </c>
      <c r="M56" s="8">
        <v>101.56800079345703</v>
      </c>
      <c r="N56" s="7">
        <v>8.7644996643066406</v>
      </c>
      <c r="O56" s="7" t="s">
        <v>331</v>
      </c>
      <c r="P56" s="7" t="s">
        <v>215</v>
      </c>
      <c r="Q56" s="7" t="s">
        <v>219</v>
      </c>
      <c r="R56" s="7" t="s">
        <v>214</v>
      </c>
      <c r="S56" s="7">
        <v>36.453029632568359</v>
      </c>
    </row>
    <row r="57" spans="1:19" x14ac:dyDescent="0.25">
      <c r="A57" s="7">
        <v>513</v>
      </c>
      <c r="B57" s="7">
        <v>44657</v>
      </c>
      <c r="C57" s="7">
        <v>29807687</v>
      </c>
      <c r="D57" s="7" t="s">
        <v>1367</v>
      </c>
      <c r="E57" s="7" t="s">
        <v>214</v>
      </c>
      <c r="F57" s="7">
        <v>2500000</v>
      </c>
      <c r="G57" s="7">
        <v>4.071199893951416</v>
      </c>
      <c r="H57" s="7">
        <v>3.7539999485015869</v>
      </c>
      <c r="I57" s="7" t="s">
        <v>4071</v>
      </c>
      <c r="J57" s="7" t="s">
        <v>4072</v>
      </c>
      <c r="K57" s="8">
        <v>2.852060079574585</v>
      </c>
      <c r="M57" s="8">
        <v>101.04100036621094</v>
      </c>
      <c r="N57" s="7">
        <v>11.08489990234375</v>
      </c>
      <c r="O57" s="7" t="s">
        <v>331</v>
      </c>
      <c r="P57" s="7" t="s">
        <v>215</v>
      </c>
      <c r="Q57" s="7" t="s">
        <v>219</v>
      </c>
      <c r="R57" s="7" t="s">
        <v>3856</v>
      </c>
      <c r="S57" s="7">
        <v>34.003963470458984</v>
      </c>
    </row>
    <row r="58" spans="1:19" x14ac:dyDescent="0.25">
      <c r="A58" s="7">
        <v>513</v>
      </c>
      <c r="B58" s="7">
        <v>44657</v>
      </c>
      <c r="C58" s="7">
        <v>48027077</v>
      </c>
      <c r="D58" s="7" t="s">
        <v>1367</v>
      </c>
      <c r="E58" s="7" t="s">
        <v>214</v>
      </c>
      <c r="F58" s="7">
        <v>3000000</v>
      </c>
      <c r="G58" s="7">
        <v>3.0253000259399414</v>
      </c>
      <c r="H58" s="7">
        <v>2.8580000400543213</v>
      </c>
      <c r="I58" s="7" t="s">
        <v>4069</v>
      </c>
      <c r="J58" s="7" t="s">
        <v>4070</v>
      </c>
      <c r="K58" s="8">
        <v>2.8577001094818115</v>
      </c>
      <c r="M58" s="8">
        <v>98.970001220703125</v>
      </c>
      <c r="N58" s="7">
        <v>14.674099922180176</v>
      </c>
      <c r="O58" s="7" t="s">
        <v>331</v>
      </c>
      <c r="P58" s="7" t="s">
        <v>215</v>
      </c>
      <c r="Q58" s="7" t="s">
        <v>219</v>
      </c>
      <c r="R58" s="7" t="s">
        <v>3856</v>
      </c>
      <c r="S58" s="7">
        <v>32.193843841552734</v>
      </c>
    </row>
    <row r="59" spans="1:19" x14ac:dyDescent="0.25">
      <c r="A59" s="7">
        <v>513</v>
      </c>
      <c r="B59" s="7">
        <v>44657</v>
      </c>
      <c r="C59" s="7">
        <v>64429386</v>
      </c>
      <c r="D59" s="7" t="s">
        <v>1367</v>
      </c>
      <c r="E59" s="7" t="s">
        <v>4066</v>
      </c>
      <c r="F59" s="7">
        <v>3000000</v>
      </c>
      <c r="G59" s="7">
        <v>3.0253000259399414</v>
      </c>
      <c r="H59" s="7">
        <v>2.8571999073028564</v>
      </c>
      <c r="I59" s="7" t="s">
        <v>4067</v>
      </c>
      <c r="J59" s="7" t="s">
        <v>4068</v>
      </c>
      <c r="K59" s="8">
        <v>2.9065430164337158</v>
      </c>
      <c r="M59" s="8">
        <v>98.830398559570313</v>
      </c>
      <c r="N59" s="7">
        <v>19.020599365234375</v>
      </c>
      <c r="O59" s="7" t="s">
        <v>331</v>
      </c>
      <c r="P59" s="7" t="s">
        <v>215</v>
      </c>
      <c r="Q59" s="7" t="s">
        <v>219</v>
      </c>
      <c r="R59" s="7" t="s">
        <v>214</v>
      </c>
      <c r="S59" s="7">
        <v>32.193843841552734</v>
      </c>
    </row>
    <row r="60" spans="1:19" x14ac:dyDescent="0.25">
      <c r="A60" s="7">
        <v>513</v>
      </c>
      <c r="B60" s="7">
        <v>44657</v>
      </c>
      <c r="C60" s="7">
        <v>45200920</v>
      </c>
      <c r="D60" s="7" t="s">
        <v>1367</v>
      </c>
      <c r="E60" s="7" t="s">
        <v>214</v>
      </c>
      <c r="F60" s="7">
        <v>3000000</v>
      </c>
      <c r="G60" s="7">
        <v>2.4832000732421875</v>
      </c>
      <c r="H60" s="7">
        <v>2.3977999687194824</v>
      </c>
      <c r="I60" s="7" t="s">
        <v>19214</v>
      </c>
      <c r="J60" s="7" t="s">
        <v>4065</v>
      </c>
      <c r="K60" s="8">
        <v>2.8505299091339111</v>
      </c>
      <c r="M60" s="8">
        <v>98.274002075195313</v>
      </c>
      <c r="N60" s="7">
        <v>21.178400039672852</v>
      </c>
      <c r="O60" s="7" t="s">
        <v>331</v>
      </c>
      <c r="P60" s="7" t="s">
        <v>215</v>
      </c>
      <c r="Q60" s="7" t="s">
        <v>219</v>
      </c>
      <c r="R60" s="7" t="s">
        <v>3856</v>
      </c>
      <c r="S60" s="7">
        <v>31.247165679931641</v>
      </c>
    </row>
    <row r="61" spans="1:19" x14ac:dyDescent="0.25">
      <c r="A61" s="7">
        <v>513</v>
      </c>
      <c r="B61" s="7">
        <v>44657</v>
      </c>
      <c r="C61" s="7">
        <v>45080826</v>
      </c>
      <c r="D61" s="7" t="s">
        <v>1367</v>
      </c>
      <c r="E61" s="7" t="s">
        <v>4063</v>
      </c>
      <c r="F61" s="7">
        <v>3000000</v>
      </c>
      <c r="G61" s="7">
        <v>2.4832000732421875</v>
      </c>
      <c r="H61" s="7">
        <v>2.3980998992919922</v>
      </c>
      <c r="I61" s="7" t="s">
        <v>21742</v>
      </c>
      <c r="J61" s="7" t="s">
        <v>4064</v>
      </c>
      <c r="K61" s="8">
        <v>2.8276491165161133</v>
      </c>
      <c r="M61" s="8">
        <v>98.327903747558594</v>
      </c>
      <c r="N61" s="7">
        <v>18.334999084472656</v>
      </c>
      <c r="O61" s="7" t="s">
        <v>331</v>
      </c>
      <c r="P61" s="7" t="s">
        <v>215</v>
      </c>
      <c r="Q61" s="7" t="s">
        <v>219</v>
      </c>
      <c r="R61" s="7" t="s">
        <v>214</v>
      </c>
      <c r="S61" s="7">
        <v>31.247165679931641</v>
      </c>
    </row>
    <row r="62" spans="1:19" x14ac:dyDescent="0.25">
      <c r="A62" s="7">
        <v>513</v>
      </c>
      <c r="B62" s="7">
        <v>44657</v>
      </c>
      <c r="C62" s="7">
        <v>66804648</v>
      </c>
      <c r="D62" s="7" t="s">
        <v>1367</v>
      </c>
      <c r="E62" s="7" t="s">
        <v>214</v>
      </c>
      <c r="F62" s="7">
        <v>2000000</v>
      </c>
      <c r="G62" s="7">
        <v>1.4045000076293945</v>
      </c>
      <c r="H62" s="7">
        <v>1.382599949836731</v>
      </c>
      <c r="I62" s="7" t="s">
        <v>4061</v>
      </c>
      <c r="J62" s="7" t="s">
        <v>4062</v>
      </c>
      <c r="K62" s="8">
        <v>2.488879919052124</v>
      </c>
      <c r="M62" s="8">
        <v>97.616996765136719</v>
      </c>
      <c r="N62" s="7">
        <v>24.630699157714844</v>
      </c>
      <c r="O62" s="7" t="s">
        <v>331</v>
      </c>
      <c r="P62" s="7" t="s">
        <v>215</v>
      </c>
      <c r="Q62" s="7" t="s">
        <v>219</v>
      </c>
      <c r="R62" s="7" t="s">
        <v>3856</v>
      </c>
      <c r="S62" s="7">
        <v>29.35014533996582</v>
      </c>
    </row>
    <row r="63" spans="1:19" x14ac:dyDescent="0.25">
      <c r="A63" s="7">
        <v>513</v>
      </c>
      <c r="B63" s="7">
        <v>44657</v>
      </c>
      <c r="C63" s="7">
        <v>66804644</v>
      </c>
      <c r="D63" s="7" t="s">
        <v>1367</v>
      </c>
      <c r="E63" s="7" t="s">
        <v>4059</v>
      </c>
      <c r="F63" s="7">
        <v>2000000</v>
      </c>
      <c r="G63" s="7">
        <v>1.4045000076293945</v>
      </c>
      <c r="H63" s="7">
        <v>1.3826999664306641</v>
      </c>
      <c r="I63" s="7" t="s">
        <v>21743</v>
      </c>
      <c r="J63" s="7" t="s">
        <v>4060</v>
      </c>
      <c r="K63" s="8">
        <v>2.4670319557189941</v>
      </c>
      <c r="M63" s="8">
        <v>97.646499633789063</v>
      </c>
      <c r="N63" s="7">
        <v>21.329099655151367</v>
      </c>
      <c r="O63" s="7" t="s">
        <v>331</v>
      </c>
      <c r="P63" s="7" t="s">
        <v>215</v>
      </c>
      <c r="Q63" s="7" t="s">
        <v>219</v>
      </c>
      <c r="R63" s="7" t="s">
        <v>214</v>
      </c>
      <c r="S63" s="7">
        <v>29.35014533996582</v>
      </c>
    </row>
    <row r="64" spans="1:19" x14ac:dyDescent="0.25">
      <c r="A64" s="7">
        <v>513</v>
      </c>
      <c r="B64" s="7">
        <v>44657</v>
      </c>
      <c r="C64" s="7">
        <v>35612835</v>
      </c>
      <c r="D64" s="7" t="s">
        <v>1367</v>
      </c>
      <c r="E64" s="7" t="s">
        <v>4054</v>
      </c>
      <c r="F64" s="7">
        <v>3000000</v>
      </c>
      <c r="G64" s="7">
        <v>0.51200002431869507</v>
      </c>
      <c r="H64" s="7">
        <v>0.50199997425079346</v>
      </c>
      <c r="I64" s="7" t="s">
        <v>4055</v>
      </c>
      <c r="J64" s="7" t="s">
        <v>4056</v>
      </c>
      <c r="K64" s="8">
        <v>1.6624510288238525</v>
      </c>
      <c r="M64" s="8">
        <v>100.42440032958984</v>
      </c>
      <c r="N64" s="7">
        <v>40.637199401855469</v>
      </c>
      <c r="O64" s="7" t="s">
        <v>331</v>
      </c>
      <c r="P64" s="7" t="s">
        <v>215</v>
      </c>
      <c r="Q64" s="7" t="s">
        <v>219</v>
      </c>
      <c r="R64" s="7" t="s">
        <v>214</v>
      </c>
      <c r="S64" s="7">
        <v>27.771394729614258</v>
      </c>
    </row>
    <row r="65" spans="1:19" x14ac:dyDescent="0.25">
      <c r="A65" s="7">
        <v>513</v>
      </c>
      <c r="B65" s="7">
        <v>44657</v>
      </c>
      <c r="C65" s="7">
        <v>35679935</v>
      </c>
      <c r="D65" s="7" t="s">
        <v>1367</v>
      </c>
      <c r="E65" s="7" t="s">
        <v>4057</v>
      </c>
      <c r="F65" s="7">
        <v>3000000</v>
      </c>
      <c r="G65" s="7">
        <v>0.51111102104187012</v>
      </c>
      <c r="H65" s="7">
        <v>0.50214767456054688</v>
      </c>
      <c r="I65" s="7" t="s">
        <v>22083</v>
      </c>
      <c r="J65" s="7" t="s">
        <v>4058</v>
      </c>
      <c r="K65" s="8">
        <v>1.6043310165405273</v>
      </c>
      <c r="M65" s="8">
        <v>100.45398712158203</v>
      </c>
      <c r="N65" s="7">
        <v>55.148799896240234</v>
      </c>
      <c r="O65" s="7" t="s">
        <v>331</v>
      </c>
      <c r="P65" s="7" t="s">
        <v>215</v>
      </c>
      <c r="Q65" s="7" t="s">
        <v>219</v>
      </c>
      <c r="R65" s="7" t="s">
        <v>3856</v>
      </c>
      <c r="S65" s="7">
        <v>27.769821166992188</v>
      </c>
    </row>
    <row r="66" spans="1:19" x14ac:dyDescent="0.25">
      <c r="A66" s="7">
        <v>513</v>
      </c>
      <c r="B66" s="7">
        <v>44657</v>
      </c>
      <c r="C66" s="7">
        <v>66948675</v>
      </c>
      <c r="D66" s="7" t="s">
        <v>17971</v>
      </c>
      <c r="E66" s="7" t="s">
        <v>214</v>
      </c>
      <c r="F66" s="7">
        <v>500000</v>
      </c>
      <c r="G66" s="7">
        <v>4.4572000503540039</v>
      </c>
      <c r="H66" s="7">
        <v>3.8036000728607178</v>
      </c>
      <c r="I66" s="7" t="s">
        <v>18001</v>
      </c>
      <c r="J66" s="7" t="s">
        <v>18002</v>
      </c>
      <c r="K66" s="8">
        <v>7.3516230583190918</v>
      </c>
      <c r="M66" s="8">
        <v>95.405998229980469</v>
      </c>
      <c r="N66" s="7">
        <v>460.97711181640625</v>
      </c>
      <c r="O66" s="7" t="s">
        <v>212</v>
      </c>
      <c r="P66" s="7" t="s">
        <v>388</v>
      </c>
      <c r="Q66" s="7" t="s">
        <v>337</v>
      </c>
      <c r="R66" s="7" t="s">
        <v>3856</v>
      </c>
      <c r="S66" s="7">
        <v>628.4410400390625</v>
      </c>
    </row>
    <row r="67" spans="1:19" x14ac:dyDescent="0.25">
      <c r="A67" s="7">
        <v>513</v>
      </c>
      <c r="B67" s="7">
        <v>44657</v>
      </c>
      <c r="C67" s="7">
        <v>66948776</v>
      </c>
      <c r="D67" s="7" t="s">
        <v>17971</v>
      </c>
      <c r="E67" s="7" t="s">
        <v>18188</v>
      </c>
      <c r="F67" s="7">
        <v>500000</v>
      </c>
      <c r="G67" s="7">
        <v>4.4572000503540039</v>
      </c>
      <c r="H67" s="7">
        <v>3.8036000728607178</v>
      </c>
      <c r="I67" s="7" t="s">
        <v>18189</v>
      </c>
      <c r="J67" s="7" t="s">
        <v>18190</v>
      </c>
      <c r="K67" s="8">
        <v>7.3516778945922852</v>
      </c>
      <c r="M67" s="8">
        <v>95.405998229980469</v>
      </c>
      <c r="N67" s="7">
        <v>461.630615234375</v>
      </c>
      <c r="O67" s="7" t="s">
        <v>212</v>
      </c>
      <c r="P67" s="7" t="s">
        <v>388</v>
      </c>
      <c r="Q67" s="7" t="s">
        <v>337</v>
      </c>
      <c r="R67" s="7" t="s">
        <v>214</v>
      </c>
      <c r="S67" s="7">
        <v>628.4410400390625</v>
      </c>
    </row>
    <row r="68" spans="1:19" x14ac:dyDescent="0.25">
      <c r="A68" s="7">
        <v>513</v>
      </c>
      <c r="B68" s="7">
        <v>44657</v>
      </c>
      <c r="C68" s="7">
        <v>66959430</v>
      </c>
      <c r="D68" s="7" t="s">
        <v>19163</v>
      </c>
      <c r="E68" s="7" t="s">
        <v>214</v>
      </c>
      <c r="F68" s="7">
        <v>500000</v>
      </c>
      <c r="G68" s="7">
        <v>14.502400398254395</v>
      </c>
      <c r="H68" s="7">
        <v>5.3420000076293945</v>
      </c>
      <c r="I68" s="7" t="s">
        <v>19215</v>
      </c>
      <c r="J68" s="7" t="s">
        <v>18825</v>
      </c>
      <c r="K68" s="8">
        <v>10.909571647644043</v>
      </c>
      <c r="M68" s="8">
        <v>92.937896728515625</v>
      </c>
      <c r="N68" s="7">
        <v>813.2484130859375</v>
      </c>
      <c r="O68" s="7" t="s">
        <v>212</v>
      </c>
      <c r="P68" s="7" t="s">
        <v>388</v>
      </c>
      <c r="Q68" s="7" t="s">
        <v>337</v>
      </c>
      <c r="R68" s="7" t="s">
        <v>214</v>
      </c>
      <c r="S68" s="7">
        <v>813.2484130859375</v>
      </c>
    </row>
    <row r="69" spans="1:19" x14ac:dyDescent="0.25">
      <c r="A69" s="7">
        <v>513</v>
      </c>
      <c r="B69" s="7">
        <v>44657</v>
      </c>
      <c r="C69" s="7">
        <v>67025081</v>
      </c>
      <c r="D69" s="7" t="s">
        <v>22039</v>
      </c>
      <c r="E69" s="7" t="s">
        <v>22084</v>
      </c>
      <c r="F69" s="7">
        <v>246154.703125</v>
      </c>
      <c r="G69" s="7">
        <v>9.9138002395629883</v>
      </c>
      <c r="H69" s="7">
        <v>5.7305002212524414</v>
      </c>
      <c r="I69" s="7" t="s">
        <v>22085</v>
      </c>
      <c r="J69" s="7" t="s">
        <v>22086</v>
      </c>
      <c r="K69" s="8">
        <v>7.9550409317016602</v>
      </c>
      <c r="M69" s="8">
        <v>92.817497253417969</v>
      </c>
      <c r="N69" s="7">
        <v>503.73550415039063</v>
      </c>
      <c r="O69" s="7" t="s">
        <v>254</v>
      </c>
      <c r="P69" s="7" t="s">
        <v>1370</v>
      </c>
      <c r="Q69" s="7" t="s">
        <v>291</v>
      </c>
      <c r="R69" s="7" t="s">
        <v>214</v>
      </c>
      <c r="S69" s="7">
        <v>503.73550415039063</v>
      </c>
    </row>
    <row r="70" spans="1:19" x14ac:dyDescent="0.25">
      <c r="A70" s="7">
        <v>513</v>
      </c>
      <c r="B70" s="7">
        <v>44657</v>
      </c>
      <c r="C70" s="7">
        <v>17333490</v>
      </c>
      <c r="D70" s="7" t="s">
        <v>1371</v>
      </c>
      <c r="E70" s="7" t="s">
        <v>214</v>
      </c>
      <c r="F70" s="7">
        <v>1000000</v>
      </c>
      <c r="G70" s="7">
        <v>0.65979999303817749</v>
      </c>
      <c r="H70" s="7">
        <v>0.64289999008178711</v>
      </c>
      <c r="I70" s="7" t="s">
        <v>10261</v>
      </c>
      <c r="J70" s="7" t="s">
        <v>10262</v>
      </c>
      <c r="K70" s="8">
        <v>2.9200549125671387</v>
      </c>
      <c r="M70" s="8">
        <v>100.21099853515625</v>
      </c>
      <c r="N70" s="7">
        <v>161.9541015625</v>
      </c>
      <c r="O70" s="7" t="s">
        <v>409</v>
      </c>
      <c r="P70" s="7" t="s">
        <v>349</v>
      </c>
      <c r="Q70" s="7" t="s">
        <v>242</v>
      </c>
      <c r="R70" s="7" t="s">
        <v>3856</v>
      </c>
      <c r="S70" s="7">
        <v>161.9541015625</v>
      </c>
    </row>
    <row r="71" spans="1:19" x14ac:dyDescent="0.25">
      <c r="A71" s="7">
        <v>513</v>
      </c>
      <c r="B71" s="7">
        <v>44657</v>
      </c>
      <c r="C71" s="7">
        <v>18514917</v>
      </c>
      <c r="D71" s="7" t="s">
        <v>1374</v>
      </c>
      <c r="E71" s="7" t="s">
        <v>214</v>
      </c>
      <c r="F71" s="7">
        <v>500000</v>
      </c>
      <c r="G71" s="7">
        <v>0.98839998245239258</v>
      </c>
      <c r="H71" s="7">
        <v>0.95450001955032349</v>
      </c>
      <c r="I71" s="7" t="s">
        <v>3887</v>
      </c>
      <c r="J71" s="7" t="s">
        <v>3888</v>
      </c>
      <c r="K71" s="8">
        <v>4.6916260719299316</v>
      </c>
      <c r="M71" s="8">
        <v>100.29399871826172</v>
      </c>
      <c r="N71" s="7">
        <v>283.50180053710938</v>
      </c>
      <c r="O71" s="7" t="s">
        <v>280</v>
      </c>
      <c r="P71" s="7" t="s">
        <v>282</v>
      </c>
      <c r="Q71" s="7" t="s">
        <v>286</v>
      </c>
      <c r="R71" s="7" t="s">
        <v>3856</v>
      </c>
      <c r="S71" s="7">
        <v>185.83436584472656</v>
      </c>
    </row>
    <row r="72" spans="1:19" x14ac:dyDescent="0.25">
      <c r="A72" s="7">
        <v>513</v>
      </c>
      <c r="B72" s="7">
        <v>44657</v>
      </c>
      <c r="C72" s="7">
        <v>18514915</v>
      </c>
      <c r="D72" s="7" t="s">
        <v>1374</v>
      </c>
      <c r="E72" s="7" t="s">
        <v>3884</v>
      </c>
      <c r="F72" s="7">
        <v>500000</v>
      </c>
      <c r="G72" s="7">
        <v>0.98839998245239258</v>
      </c>
      <c r="H72" s="7">
        <v>0.95450001955032349</v>
      </c>
      <c r="I72" s="7" t="s">
        <v>3885</v>
      </c>
      <c r="J72" s="7" t="s">
        <v>3886</v>
      </c>
      <c r="K72" s="8">
        <v>4.6913161277770996</v>
      </c>
      <c r="M72" s="8">
        <v>100.29399871826172</v>
      </c>
      <c r="N72" s="7">
        <v>282.43121337890625</v>
      </c>
      <c r="O72" s="7" t="s">
        <v>280</v>
      </c>
      <c r="P72" s="7" t="s">
        <v>282</v>
      </c>
      <c r="Q72" s="7" t="s">
        <v>286</v>
      </c>
      <c r="R72" s="7" t="s">
        <v>214</v>
      </c>
      <c r="S72" s="7">
        <v>185.83436584472656</v>
      </c>
    </row>
    <row r="73" spans="1:19" x14ac:dyDescent="0.25">
      <c r="A73" s="7">
        <v>513</v>
      </c>
      <c r="B73" s="7">
        <v>44657</v>
      </c>
      <c r="C73" s="7">
        <v>66941432</v>
      </c>
      <c r="D73" s="7" t="s">
        <v>17973</v>
      </c>
      <c r="E73" s="7" t="s">
        <v>214</v>
      </c>
      <c r="F73" s="7">
        <v>325149</v>
      </c>
      <c r="G73" s="7">
        <v>4.2030000686645508</v>
      </c>
      <c r="H73" s="7">
        <v>3.1484999656677246</v>
      </c>
      <c r="I73" s="7" t="s">
        <v>18003</v>
      </c>
      <c r="J73" s="7" t="s">
        <v>17926</v>
      </c>
      <c r="K73" s="8">
        <v>6.4829931259155273</v>
      </c>
      <c r="M73" s="8">
        <v>93.540000915527344</v>
      </c>
      <c r="N73" s="7">
        <v>373.82870483398438</v>
      </c>
      <c r="O73" s="7" t="s">
        <v>237</v>
      </c>
      <c r="P73" s="7" t="s">
        <v>239</v>
      </c>
      <c r="Q73" s="7" t="s">
        <v>242</v>
      </c>
      <c r="R73" s="7" t="s">
        <v>214</v>
      </c>
      <c r="S73" s="7">
        <v>373.82870483398438</v>
      </c>
    </row>
    <row r="74" spans="1:19" x14ac:dyDescent="0.25">
      <c r="A74" s="7">
        <v>513</v>
      </c>
      <c r="B74" s="7">
        <v>44657</v>
      </c>
      <c r="C74" s="7">
        <v>43079997</v>
      </c>
      <c r="D74" s="7" t="s">
        <v>1377</v>
      </c>
      <c r="E74" s="7" t="s">
        <v>214</v>
      </c>
      <c r="F74" s="7">
        <v>360000</v>
      </c>
      <c r="G74" s="7">
        <v>1.8111000061035156</v>
      </c>
      <c r="H74" s="7">
        <v>1.7204999923706055</v>
      </c>
      <c r="I74" s="7" t="s">
        <v>10263</v>
      </c>
      <c r="J74" s="7" t="s">
        <v>10264</v>
      </c>
      <c r="K74" s="8">
        <v>2.9633030891418457</v>
      </c>
      <c r="M74" s="8">
        <v>103.12400054931641</v>
      </c>
      <c r="N74" s="7">
        <v>51.798999786376953</v>
      </c>
      <c r="O74" s="7" t="s">
        <v>237</v>
      </c>
      <c r="P74" s="7" t="s">
        <v>327</v>
      </c>
      <c r="Q74" s="7" t="s">
        <v>242</v>
      </c>
      <c r="R74" s="7" t="s">
        <v>214</v>
      </c>
      <c r="S74" s="7">
        <v>51.798999786376953</v>
      </c>
    </row>
    <row r="75" spans="1:19" x14ac:dyDescent="0.25">
      <c r="A75" s="7">
        <v>513</v>
      </c>
      <c r="B75" s="7">
        <v>44657</v>
      </c>
      <c r="C75" s="7">
        <v>66993718</v>
      </c>
      <c r="D75" s="7" t="s">
        <v>21047</v>
      </c>
      <c r="E75" s="7" t="s">
        <v>214</v>
      </c>
      <c r="F75" s="7">
        <v>600000</v>
      </c>
      <c r="G75" s="7">
        <v>6.5943999290466309</v>
      </c>
      <c r="H75" s="7">
        <v>4.5834999084472656</v>
      </c>
      <c r="I75" s="7" t="s">
        <v>21106</v>
      </c>
      <c r="J75" s="7" t="s">
        <v>21107</v>
      </c>
      <c r="K75" s="8">
        <v>8.985407829284668</v>
      </c>
      <c r="M75" s="8">
        <v>92.785003662109375</v>
      </c>
      <c r="N75" s="7">
        <v>628.0684814453125</v>
      </c>
      <c r="O75" s="7" t="s">
        <v>643</v>
      </c>
      <c r="P75" s="7" t="s">
        <v>289</v>
      </c>
      <c r="Q75" s="7" t="s">
        <v>291</v>
      </c>
      <c r="R75" s="7" t="s">
        <v>3856</v>
      </c>
      <c r="S75" s="7">
        <v>628.0684814453125</v>
      </c>
    </row>
    <row r="76" spans="1:19" x14ac:dyDescent="0.25">
      <c r="A76" s="7">
        <v>513</v>
      </c>
      <c r="B76" s="7">
        <v>44657</v>
      </c>
      <c r="C76" s="7">
        <v>66920365</v>
      </c>
      <c r="D76" s="7" t="s">
        <v>1381</v>
      </c>
      <c r="E76" s="7" t="s">
        <v>214</v>
      </c>
      <c r="F76" s="7">
        <v>300000</v>
      </c>
      <c r="G76" s="7">
        <v>9.2895002365112305</v>
      </c>
      <c r="H76" s="7">
        <v>7.3710999488830566</v>
      </c>
      <c r="I76" s="7" t="s">
        <v>19216</v>
      </c>
      <c r="J76" s="7" t="s">
        <v>17564</v>
      </c>
      <c r="K76" s="8">
        <v>5.7949299812316895</v>
      </c>
      <c r="M76" s="8">
        <v>86.291000366210938</v>
      </c>
      <c r="N76" s="7">
        <v>316.42001342773438</v>
      </c>
      <c r="O76" s="7" t="s">
        <v>237</v>
      </c>
      <c r="P76" s="7" t="s">
        <v>239</v>
      </c>
      <c r="Q76" s="7" t="s">
        <v>242</v>
      </c>
      <c r="R76" s="7" t="s">
        <v>3856</v>
      </c>
      <c r="S76" s="7">
        <v>219.39826965332031</v>
      </c>
    </row>
    <row r="77" spans="1:19" x14ac:dyDescent="0.25">
      <c r="A77" s="7">
        <v>513</v>
      </c>
      <c r="B77" s="7">
        <v>44657</v>
      </c>
      <c r="C77" s="7">
        <v>46789571</v>
      </c>
      <c r="D77" s="7" t="s">
        <v>1381</v>
      </c>
      <c r="E77" s="7" t="s">
        <v>214</v>
      </c>
      <c r="F77" s="7">
        <v>1000000</v>
      </c>
      <c r="G77" s="7">
        <v>7.8522000312805176</v>
      </c>
      <c r="H77" s="7">
        <v>6.5286002159118652</v>
      </c>
      <c r="I77" s="7" t="s">
        <v>19217</v>
      </c>
      <c r="J77" s="7" t="s">
        <v>3892</v>
      </c>
      <c r="K77" s="8">
        <v>5.6696901321411133</v>
      </c>
      <c r="M77" s="8">
        <v>89.21600341796875</v>
      </c>
      <c r="N77" s="7">
        <v>300.15200805664063</v>
      </c>
      <c r="O77" s="7" t="s">
        <v>237</v>
      </c>
      <c r="P77" s="7" t="s">
        <v>239</v>
      </c>
      <c r="Q77" s="7" t="s">
        <v>242</v>
      </c>
      <c r="R77" s="7" t="s">
        <v>3856</v>
      </c>
      <c r="S77" s="7">
        <v>208.83311462402344</v>
      </c>
    </row>
    <row r="78" spans="1:19" x14ac:dyDescent="0.25">
      <c r="A78" s="7">
        <v>513</v>
      </c>
      <c r="B78" s="7">
        <v>44657</v>
      </c>
      <c r="C78" s="7">
        <v>46789582</v>
      </c>
      <c r="D78" s="7" t="s">
        <v>1381</v>
      </c>
      <c r="E78" s="7" t="s">
        <v>3889</v>
      </c>
      <c r="F78" s="7">
        <v>1000000</v>
      </c>
      <c r="G78" s="7">
        <v>7.8522000312805176</v>
      </c>
      <c r="H78" s="7">
        <v>6.5286002159118652</v>
      </c>
      <c r="I78" s="7" t="s">
        <v>3890</v>
      </c>
      <c r="J78" s="7" t="s">
        <v>3891</v>
      </c>
      <c r="K78" s="8">
        <v>5.6696457862854004</v>
      </c>
      <c r="M78" s="8">
        <v>89.21600341796875</v>
      </c>
      <c r="N78" s="7">
        <v>299.85760498046875</v>
      </c>
      <c r="O78" s="7" t="s">
        <v>237</v>
      </c>
      <c r="P78" s="7" t="s">
        <v>239</v>
      </c>
      <c r="Q78" s="7" t="s">
        <v>242</v>
      </c>
      <c r="R78" s="7" t="s">
        <v>214</v>
      </c>
      <c r="S78" s="7">
        <v>208.83311462402344</v>
      </c>
    </row>
    <row r="79" spans="1:19" x14ac:dyDescent="0.25">
      <c r="A79" s="7">
        <v>513</v>
      </c>
      <c r="B79" s="7">
        <v>44657</v>
      </c>
      <c r="C79" s="7">
        <v>66944708</v>
      </c>
      <c r="D79" s="7" t="s">
        <v>18191</v>
      </c>
      <c r="E79" s="7" t="s">
        <v>214</v>
      </c>
      <c r="F79" s="7">
        <v>750000</v>
      </c>
      <c r="G79" s="7">
        <v>2.4230000972747803</v>
      </c>
      <c r="H79" s="7">
        <v>2.255000114440918</v>
      </c>
      <c r="I79" s="7" t="s">
        <v>19218</v>
      </c>
      <c r="J79" s="7" t="s">
        <v>18192</v>
      </c>
      <c r="K79" s="8">
        <v>5.5347890853881836</v>
      </c>
      <c r="M79" s="8">
        <v>97.402999877929688</v>
      </c>
      <c r="N79" s="7">
        <v>291.07791137695313</v>
      </c>
      <c r="O79" s="7" t="s">
        <v>237</v>
      </c>
      <c r="P79" s="7" t="s">
        <v>239</v>
      </c>
      <c r="Q79" s="7" t="s">
        <v>242</v>
      </c>
      <c r="R79" s="7" t="s">
        <v>3856</v>
      </c>
      <c r="S79" s="7">
        <v>304.56106567382813</v>
      </c>
    </row>
    <row r="80" spans="1:19" x14ac:dyDescent="0.25">
      <c r="A80" s="7">
        <v>513</v>
      </c>
      <c r="B80" s="7">
        <v>44657</v>
      </c>
      <c r="C80" s="7">
        <v>66943201</v>
      </c>
      <c r="D80" s="7" t="s">
        <v>18191</v>
      </c>
      <c r="E80" s="7" t="s">
        <v>18193</v>
      </c>
      <c r="F80" s="7">
        <v>750000</v>
      </c>
      <c r="G80" s="7">
        <v>2.4230000972747803</v>
      </c>
      <c r="H80" s="7">
        <v>2.2534000873565674</v>
      </c>
      <c r="I80" s="7" t="s">
        <v>18194</v>
      </c>
      <c r="J80" s="7" t="s">
        <v>18195</v>
      </c>
      <c r="K80" s="8">
        <v>5.6591200828552246</v>
      </c>
      <c r="M80" s="8">
        <v>97.129997253417969</v>
      </c>
      <c r="N80" s="7">
        <v>302.92910766601563</v>
      </c>
      <c r="O80" s="7" t="s">
        <v>237</v>
      </c>
      <c r="P80" s="7" t="s">
        <v>239</v>
      </c>
      <c r="Q80" s="7" t="s">
        <v>242</v>
      </c>
      <c r="R80" s="7" t="s">
        <v>214</v>
      </c>
      <c r="S80" s="7">
        <v>304.56106567382813</v>
      </c>
    </row>
    <row r="81" spans="1:19" x14ac:dyDescent="0.25">
      <c r="A81" s="7">
        <v>513</v>
      </c>
      <c r="B81" s="7">
        <v>44657</v>
      </c>
      <c r="C81" s="7">
        <v>67030712</v>
      </c>
      <c r="D81" s="7" t="s">
        <v>211</v>
      </c>
      <c r="E81" s="7" t="s">
        <v>214</v>
      </c>
      <c r="F81" s="7">
        <v>500000</v>
      </c>
      <c r="G81" s="7">
        <v>4.9801998138427734</v>
      </c>
      <c r="H81" s="7">
        <v>4.5281000137329102</v>
      </c>
      <c r="I81" s="7" t="s">
        <v>22087</v>
      </c>
      <c r="J81" s="7" t="s">
        <v>22088</v>
      </c>
      <c r="K81" s="8">
        <v>3.6468698978424072</v>
      </c>
      <c r="M81" s="8">
        <v>99.33599853515625</v>
      </c>
      <c r="N81" s="7">
        <v>91.510200500488281</v>
      </c>
      <c r="O81" s="7" t="s">
        <v>212</v>
      </c>
      <c r="P81" s="7" t="s">
        <v>215</v>
      </c>
      <c r="Q81" s="7" t="s">
        <v>219</v>
      </c>
      <c r="R81" s="7" t="s">
        <v>3856</v>
      </c>
      <c r="S81" s="7">
        <v>72.507347106933594</v>
      </c>
    </row>
    <row r="82" spans="1:19" x14ac:dyDescent="0.25">
      <c r="A82" s="7">
        <v>513</v>
      </c>
      <c r="B82" s="7">
        <v>44657</v>
      </c>
      <c r="C82" s="7">
        <v>37666523</v>
      </c>
      <c r="D82" s="7" t="s">
        <v>211</v>
      </c>
      <c r="E82" s="7" t="s">
        <v>214</v>
      </c>
      <c r="F82" s="7">
        <v>750000</v>
      </c>
      <c r="G82" s="7">
        <v>0.97469997406005859</v>
      </c>
      <c r="H82" s="7">
        <v>0.95200002193450928</v>
      </c>
      <c r="I82" s="7" t="s">
        <v>3901</v>
      </c>
      <c r="J82" s="7" t="s">
        <v>3902</v>
      </c>
      <c r="K82" s="8">
        <v>2.8526949882507324</v>
      </c>
      <c r="M82" s="8">
        <v>101.09799957275391</v>
      </c>
      <c r="N82" s="7">
        <v>100.71379852294922</v>
      </c>
      <c r="O82" s="7" t="s">
        <v>212</v>
      </c>
      <c r="P82" s="7" t="s">
        <v>215</v>
      </c>
      <c r="Q82" s="7" t="s">
        <v>219</v>
      </c>
      <c r="R82" s="7" t="s">
        <v>3856</v>
      </c>
      <c r="S82" s="7">
        <v>58.661552429199219</v>
      </c>
    </row>
    <row r="83" spans="1:19" x14ac:dyDescent="0.25">
      <c r="A83" s="7">
        <v>513</v>
      </c>
      <c r="B83" s="7">
        <v>44657</v>
      </c>
      <c r="C83" s="7">
        <v>37666524</v>
      </c>
      <c r="D83" s="7" t="s">
        <v>211</v>
      </c>
      <c r="E83" s="7" t="s">
        <v>3897</v>
      </c>
      <c r="F83" s="7">
        <v>750000</v>
      </c>
      <c r="G83" s="7">
        <v>0.97469997406005859</v>
      </c>
      <c r="H83" s="7">
        <v>0.95270001888275146</v>
      </c>
      <c r="I83" s="7" t="s">
        <v>3898</v>
      </c>
      <c r="J83" s="7" t="s">
        <v>3899</v>
      </c>
      <c r="K83" s="8">
        <v>2.7047369480133057</v>
      </c>
      <c r="M83" s="8">
        <v>101.24099731445313</v>
      </c>
      <c r="N83" s="7">
        <v>85.880996704101563</v>
      </c>
      <c r="O83" s="7" t="s">
        <v>212</v>
      </c>
      <c r="P83" s="7" t="s">
        <v>215</v>
      </c>
      <c r="Q83" s="7" t="s">
        <v>219</v>
      </c>
      <c r="R83" s="7" t="s">
        <v>214</v>
      </c>
      <c r="S83" s="7">
        <v>58.661552429199219</v>
      </c>
    </row>
    <row r="84" spans="1:19" x14ac:dyDescent="0.25">
      <c r="A84" s="7">
        <v>513</v>
      </c>
      <c r="B84" s="7">
        <v>44657</v>
      </c>
      <c r="C84" s="7">
        <v>37667069</v>
      </c>
      <c r="D84" s="7" t="s">
        <v>211</v>
      </c>
      <c r="E84" s="7" t="s">
        <v>214</v>
      </c>
      <c r="F84" s="7">
        <v>500000</v>
      </c>
      <c r="G84" s="7">
        <v>0.930899977684021</v>
      </c>
      <c r="H84" s="7">
        <v>0.90960001945495605</v>
      </c>
      <c r="I84" s="7" t="s">
        <v>3895</v>
      </c>
      <c r="J84" s="7" t="s">
        <v>3896</v>
      </c>
      <c r="K84" s="8">
        <v>2.679081916809082</v>
      </c>
      <c r="M84" s="8">
        <v>101.20800018310547</v>
      </c>
      <c r="N84" s="7">
        <v>91.593597412109375</v>
      </c>
      <c r="O84" s="7" t="s">
        <v>212</v>
      </c>
      <c r="P84" s="7" t="s">
        <v>215</v>
      </c>
      <c r="Q84" s="7" t="s">
        <v>219</v>
      </c>
      <c r="R84" s="7" t="s">
        <v>3856</v>
      </c>
      <c r="S84" s="7">
        <v>58.507030487060547</v>
      </c>
    </row>
    <row r="85" spans="1:19" x14ac:dyDescent="0.25">
      <c r="A85" s="7">
        <v>513</v>
      </c>
      <c r="B85" s="7">
        <v>44657</v>
      </c>
      <c r="C85" s="7">
        <v>18384071</v>
      </c>
      <c r="D85" s="7" t="s">
        <v>209</v>
      </c>
      <c r="E85" s="7" t="s">
        <v>214</v>
      </c>
      <c r="F85" s="7">
        <v>750000</v>
      </c>
      <c r="G85" s="7">
        <v>0.91170001029968262</v>
      </c>
      <c r="H85" s="7">
        <v>0.88870000839233398</v>
      </c>
      <c r="I85" s="7" t="s">
        <v>3903</v>
      </c>
      <c r="J85" s="7" t="s">
        <v>3904</v>
      </c>
      <c r="K85" s="8">
        <v>2.8751559257507324</v>
      </c>
      <c r="M85" s="8">
        <v>101.4530029296875</v>
      </c>
      <c r="N85" s="7">
        <v>114.47209930419922</v>
      </c>
      <c r="O85" s="7" t="s">
        <v>212</v>
      </c>
      <c r="P85" s="7" t="s">
        <v>215</v>
      </c>
      <c r="Q85" s="7" t="s">
        <v>219</v>
      </c>
      <c r="R85" s="7" t="s">
        <v>3856</v>
      </c>
      <c r="S85" s="7">
        <v>103.99188232421875</v>
      </c>
    </row>
    <row r="86" spans="1:19" x14ac:dyDescent="0.25">
      <c r="A86" s="7">
        <v>513</v>
      </c>
      <c r="B86" s="7">
        <v>44657</v>
      </c>
      <c r="C86" s="7">
        <v>66825001</v>
      </c>
      <c r="D86" s="7" t="s">
        <v>227</v>
      </c>
      <c r="E86" s="7" t="s">
        <v>3920</v>
      </c>
      <c r="F86" s="7">
        <v>1350000</v>
      </c>
      <c r="G86" s="7">
        <v>16.330600738525391</v>
      </c>
      <c r="H86" s="7">
        <v>12.391200065612793</v>
      </c>
      <c r="I86" s="7" t="s">
        <v>21744</v>
      </c>
      <c r="J86" s="7" t="s">
        <v>3921</v>
      </c>
      <c r="K86" s="8">
        <v>4.1287250518798828</v>
      </c>
      <c r="M86" s="8">
        <v>89.54840087890625</v>
      </c>
      <c r="N86" s="7">
        <v>146.11129760742188</v>
      </c>
      <c r="O86" s="7" t="s">
        <v>223</v>
      </c>
      <c r="P86" s="7" t="s">
        <v>215</v>
      </c>
      <c r="Q86" s="7" t="s">
        <v>219</v>
      </c>
      <c r="R86" s="7" t="s">
        <v>214</v>
      </c>
      <c r="S86" s="7">
        <v>73.336936950683594</v>
      </c>
    </row>
    <row r="87" spans="1:19" x14ac:dyDescent="0.25">
      <c r="A87" s="7">
        <v>513</v>
      </c>
      <c r="B87" s="7">
        <v>44657</v>
      </c>
      <c r="C87" s="7">
        <v>66825412</v>
      </c>
      <c r="D87" s="7" t="s">
        <v>227</v>
      </c>
      <c r="E87" s="7" t="s">
        <v>214</v>
      </c>
      <c r="F87" s="7">
        <v>1350000</v>
      </c>
      <c r="G87" s="7">
        <v>16.319400787353516</v>
      </c>
      <c r="H87" s="7">
        <v>12.375900268554688</v>
      </c>
      <c r="I87" s="7" t="s">
        <v>19219</v>
      </c>
      <c r="J87" s="7" t="s">
        <v>3922</v>
      </c>
      <c r="K87" s="8">
        <v>4.1722798347473145</v>
      </c>
      <c r="M87" s="8">
        <v>89.066001892089844</v>
      </c>
      <c r="N87" s="7">
        <v>151.10099792480469</v>
      </c>
      <c r="O87" s="7" t="s">
        <v>223</v>
      </c>
      <c r="P87" s="7" t="s">
        <v>215</v>
      </c>
      <c r="Q87" s="7" t="s">
        <v>219</v>
      </c>
      <c r="R87" s="7" t="s">
        <v>3856</v>
      </c>
      <c r="S87" s="7">
        <v>73.317184448242188</v>
      </c>
    </row>
    <row r="88" spans="1:19" x14ac:dyDescent="0.25">
      <c r="A88" s="7">
        <v>513</v>
      </c>
      <c r="B88" s="7">
        <v>44657</v>
      </c>
      <c r="C88" s="7">
        <v>66858486</v>
      </c>
      <c r="D88" s="7" t="s">
        <v>227</v>
      </c>
      <c r="E88" s="7" t="s">
        <v>214</v>
      </c>
      <c r="F88" s="7">
        <v>2132264</v>
      </c>
      <c r="G88" s="7">
        <v>11.158300399780273</v>
      </c>
      <c r="H88" s="7">
        <v>9.0165996551513672</v>
      </c>
      <c r="I88" s="7" t="s">
        <v>3918</v>
      </c>
      <c r="J88" s="7" t="s">
        <v>3919</v>
      </c>
      <c r="K88" s="8">
        <v>4.1388897895812988</v>
      </c>
      <c r="M88" s="8">
        <v>89.530998229980469</v>
      </c>
      <c r="N88" s="7">
        <v>152.43499755859375</v>
      </c>
      <c r="O88" s="7" t="s">
        <v>223</v>
      </c>
      <c r="P88" s="7" t="s">
        <v>215</v>
      </c>
      <c r="Q88" s="7" t="s">
        <v>219</v>
      </c>
      <c r="R88" s="7" t="s">
        <v>3856</v>
      </c>
      <c r="S88" s="7">
        <v>63.438697814941406</v>
      </c>
    </row>
    <row r="89" spans="1:19" x14ac:dyDescent="0.25">
      <c r="A89" s="7">
        <v>513</v>
      </c>
      <c r="B89" s="7">
        <v>44657</v>
      </c>
      <c r="C89" s="7">
        <v>66858483</v>
      </c>
      <c r="D89" s="7" t="s">
        <v>227</v>
      </c>
      <c r="E89" s="7" t="s">
        <v>3915</v>
      </c>
      <c r="F89" s="7">
        <v>2132263</v>
      </c>
      <c r="G89" s="7">
        <v>11.152799606323242</v>
      </c>
      <c r="H89" s="7">
        <v>9.011199951171875</v>
      </c>
      <c r="I89" s="7" t="s">
        <v>3916</v>
      </c>
      <c r="J89" s="7" t="s">
        <v>3917</v>
      </c>
      <c r="K89" s="8">
        <v>4.1551198959350586</v>
      </c>
      <c r="M89" s="8">
        <v>89.400001525878906</v>
      </c>
      <c r="N89" s="7">
        <v>153.529296875</v>
      </c>
      <c r="O89" s="7" t="s">
        <v>223</v>
      </c>
      <c r="P89" s="7" t="s">
        <v>215</v>
      </c>
      <c r="Q89" s="7" t="s">
        <v>219</v>
      </c>
      <c r="R89" s="7" t="s">
        <v>214</v>
      </c>
      <c r="S89" s="7">
        <v>63.427349090576172</v>
      </c>
    </row>
    <row r="90" spans="1:19" x14ac:dyDescent="0.25">
      <c r="A90" s="7">
        <v>513</v>
      </c>
      <c r="B90" s="7">
        <v>44657</v>
      </c>
      <c r="C90" s="7">
        <v>66825414</v>
      </c>
      <c r="D90" s="7" t="s">
        <v>227</v>
      </c>
      <c r="E90" s="7" t="s">
        <v>214</v>
      </c>
      <c r="F90" s="7">
        <v>1550000</v>
      </c>
      <c r="G90" s="7">
        <v>9.7693996429443359</v>
      </c>
      <c r="H90" s="7">
        <v>8.5629997253417969</v>
      </c>
      <c r="I90" s="7" t="s">
        <v>19220</v>
      </c>
      <c r="J90" s="7" t="s">
        <v>3914</v>
      </c>
      <c r="K90" s="8">
        <v>3.9172599315643311</v>
      </c>
      <c r="M90" s="8">
        <v>89.43499755859375</v>
      </c>
      <c r="N90" s="7">
        <v>134.21099853515625</v>
      </c>
      <c r="O90" s="7" t="s">
        <v>223</v>
      </c>
      <c r="P90" s="7" t="s">
        <v>215</v>
      </c>
      <c r="Q90" s="7" t="s">
        <v>219</v>
      </c>
      <c r="R90" s="7" t="s">
        <v>3856</v>
      </c>
      <c r="S90" s="7">
        <v>60.518547058105469</v>
      </c>
    </row>
    <row r="91" spans="1:19" x14ac:dyDescent="0.25">
      <c r="A91" s="7">
        <v>513</v>
      </c>
      <c r="B91" s="7">
        <v>44657</v>
      </c>
      <c r="C91" s="7">
        <v>66825027</v>
      </c>
      <c r="D91" s="7" t="s">
        <v>227</v>
      </c>
      <c r="E91" s="7" t="s">
        <v>3912</v>
      </c>
      <c r="F91" s="7">
        <v>1550000</v>
      </c>
      <c r="G91" s="7">
        <v>9.7693996429443359</v>
      </c>
      <c r="H91" s="7">
        <v>8.5643997192382813</v>
      </c>
      <c r="I91" s="7" t="s">
        <v>21745</v>
      </c>
      <c r="J91" s="7" t="s">
        <v>3913</v>
      </c>
      <c r="K91" s="8">
        <v>3.9072780609130859</v>
      </c>
      <c r="M91" s="8">
        <v>89.511299133300781</v>
      </c>
      <c r="N91" s="7">
        <v>132.84199523925781</v>
      </c>
      <c r="O91" s="7" t="s">
        <v>223</v>
      </c>
      <c r="P91" s="7" t="s">
        <v>215</v>
      </c>
      <c r="Q91" s="7" t="s">
        <v>219</v>
      </c>
      <c r="R91" s="7" t="s">
        <v>214</v>
      </c>
      <c r="S91" s="7">
        <v>60.518547058105469</v>
      </c>
    </row>
    <row r="92" spans="1:19" x14ac:dyDescent="0.25">
      <c r="A92" s="7">
        <v>513</v>
      </c>
      <c r="B92" s="7">
        <v>44657</v>
      </c>
      <c r="C92" s="7">
        <v>66858484</v>
      </c>
      <c r="D92" s="7" t="s">
        <v>227</v>
      </c>
      <c r="E92" s="7" t="s">
        <v>3908</v>
      </c>
      <c r="F92" s="7">
        <v>1681505</v>
      </c>
      <c r="G92" s="7">
        <v>6.2722001075744629</v>
      </c>
      <c r="H92" s="7">
        <v>5.6696000099182129</v>
      </c>
      <c r="I92" s="7" t="s">
        <v>21746</v>
      </c>
      <c r="J92" s="7" t="s">
        <v>3909</v>
      </c>
      <c r="K92" s="8">
        <v>3.6736259460449219</v>
      </c>
      <c r="M92" s="8">
        <v>91.635398864746094</v>
      </c>
      <c r="N92" s="7">
        <v>106.17479705810547</v>
      </c>
      <c r="O92" s="7" t="s">
        <v>223</v>
      </c>
      <c r="P92" s="7" t="s">
        <v>215</v>
      </c>
      <c r="Q92" s="7" t="s">
        <v>219</v>
      </c>
      <c r="R92" s="7" t="s">
        <v>214</v>
      </c>
      <c r="S92" s="7">
        <v>52.713783264160156</v>
      </c>
    </row>
    <row r="93" spans="1:19" x14ac:dyDescent="0.25">
      <c r="A93" s="7">
        <v>513</v>
      </c>
      <c r="B93" s="7">
        <v>44657</v>
      </c>
      <c r="C93" s="7">
        <v>66858485</v>
      </c>
      <c r="D93" s="7" t="s">
        <v>227</v>
      </c>
      <c r="E93" s="7" t="s">
        <v>214</v>
      </c>
      <c r="F93" s="7">
        <v>1681505</v>
      </c>
      <c r="G93" s="7">
        <v>6.2694001197814941</v>
      </c>
      <c r="H93" s="7">
        <v>5.6663999557495117</v>
      </c>
      <c r="I93" s="7" t="s">
        <v>3910</v>
      </c>
      <c r="J93" s="7" t="s">
        <v>3911</v>
      </c>
      <c r="K93" s="8">
        <v>3.6960899829864502</v>
      </c>
      <c r="M93" s="8">
        <v>91.518997192382813</v>
      </c>
      <c r="N93" s="7">
        <v>108.77899932861328</v>
      </c>
      <c r="O93" s="7" t="s">
        <v>223</v>
      </c>
      <c r="P93" s="7" t="s">
        <v>215</v>
      </c>
      <c r="Q93" s="7" t="s">
        <v>219</v>
      </c>
      <c r="R93" s="7" t="s">
        <v>3856</v>
      </c>
      <c r="S93" s="7">
        <v>52.707294464111328</v>
      </c>
    </row>
    <row r="94" spans="1:19" x14ac:dyDescent="0.25">
      <c r="A94" s="7">
        <v>513</v>
      </c>
      <c r="B94" s="7">
        <v>44657</v>
      </c>
      <c r="C94" s="7">
        <v>66825413</v>
      </c>
      <c r="D94" s="7" t="s">
        <v>227</v>
      </c>
      <c r="E94" s="7" t="s">
        <v>214</v>
      </c>
      <c r="F94" s="7">
        <v>981222</v>
      </c>
      <c r="G94" s="7">
        <v>2.9193999767303467</v>
      </c>
      <c r="H94" s="7">
        <v>2.7853000164031982</v>
      </c>
      <c r="I94" s="7" t="s">
        <v>19221</v>
      </c>
      <c r="J94" s="7" t="s">
        <v>3907</v>
      </c>
      <c r="K94" s="8">
        <v>3.3812899589538574</v>
      </c>
      <c r="M94" s="8">
        <v>95.501998901367188</v>
      </c>
      <c r="N94" s="7">
        <v>74.318901062011719</v>
      </c>
      <c r="O94" s="7" t="s">
        <v>223</v>
      </c>
      <c r="P94" s="7" t="s">
        <v>215</v>
      </c>
      <c r="Q94" s="7" t="s">
        <v>219</v>
      </c>
      <c r="R94" s="7" t="s">
        <v>3856</v>
      </c>
      <c r="S94" s="7">
        <v>44.729221343994141</v>
      </c>
    </row>
    <row r="95" spans="1:19" x14ac:dyDescent="0.25">
      <c r="A95" s="7">
        <v>513</v>
      </c>
      <c r="B95" s="7">
        <v>44657</v>
      </c>
      <c r="C95" s="7">
        <v>66825003</v>
      </c>
      <c r="D95" s="7" t="s">
        <v>227</v>
      </c>
      <c r="E95" s="7" t="s">
        <v>3905</v>
      </c>
      <c r="F95" s="7">
        <v>981222</v>
      </c>
      <c r="G95" s="7">
        <v>2.9166998863220215</v>
      </c>
      <c r="H95" s="7">
        <v>2.7848999500274658</v>
      </c>
      <c r="I95" s="7" t="s">
        <v>22089</v>
      </c>
      <c r="J95" s="7" t="s">
        <v>3906</v>
      </c>
      <c r="K95" s="8">
        <v>3.3926470279693604</v>
      </c>
      <c r="M95" s="8">
        <v>95.471748352050781</v>
      </c>
      <c r="N95" s="7">
        <v>74.922798156738281</v>
      </c>
      <c r="O95" s="7" t="s">
        <v>223</v>
      </c>
      <c r="P95" s="7" t="s">
        <v>215</v>
      </c>
      <c r="Q95" s="7" t="s">
        <v>219</v>
      </c>
      <c r="R95" s="7" t="s">
        <v>214</v>
      </c>
      <c r="S95" s="7">
        <v>44.722640991210938</v>
      </c>
    </row>
    <row r="96" spans="1:19" x14ac:dyDescent="0.25">
      <c r="A96" s="7">
        <v>513</v>
      </c>
      <c r="B96" s="7">
        <v>44657</v>
      </c>
      <c r="C96" s="7">
        <v>43774910</v>
      </c>
      <c r="D96" s="7" t="s">
        <v>235</v>
      </c>
      <c r="E96" s="7" t="s">
        <v>214</v>
      </c>
      <c r="F96" s="7">
        <v>500000</v>
      </c>
      <c r="G96" s="7">
        <v>2.6775999069213867</v>
      </c>
      <c r="H96" s="7">
        <v>2.3963000774383545</v>
      </c>
      <c r="I96" s="7" t="s">
        <v>3925</v>
      </c>
      <c r="J96" s="7" t="s">
        <v>3926</v>
      </c>
      <c r="K96" s="8">
        <v>5.5066699981689453</v>
      </c>
      <c r="M96" s="8">
        <v>101.81600189208984</v>
      </c>
      <c r="N96" s="7">
        <v>284.03289794921875</v>
      </c>
      <c r="O96" s="7" t="s">
        <v>237</v>
      </c>
      <c r="P96" s="7" t="s">
        <v>239</v>
      </c>
      <c r="Q96" s="7" t="s">
        <v>242</v>
      </c>
      <c r="R96" s="7" t="s">
        <v>3856</v>
      </c>
      <c r="S96" s="7">
        <v>248.50552368164063</v>
      </c>
    </row>
    <row r="97" spans="1:19" x14ac:dyDescent="0.25">
      <c r="A97" s="7">
        <v>513</v>
      </c>
      <c r="B97" s="7">
        <v>44657</v>
      </c>
      <c r="C97" s="7">
        <v>43774909</v>
      </c>
      <c r="D97" s="7" t="s">
        <v>235</v>
      </c>
      <c r="E97" s="7" t="s">
        <v>3923</v>
      </c>
      <c r="F97" s="7">
        <v>500000</v>
      </c>
      <c r="G97" s="7">
        <v>2.6775999069213867</v>
      </c>
      <c r="H97" s="7">
        <v>2.3958001136779785</v>
      </c>
      <c r="I97" s="7" t="s">
        <v>105</v>
      </c>
      <c r="J97" s="7" t="s">
        <v>3924</v>
      </c>
      <c r="K97" s="8">
        <v>5.5404558181762695</v>
      </c>
      <c r="M97" s="8">
        <v>101.73200225830078</v>
      </c>
      <c r="N97" s="7">
        <v>288.03988647460938</v>
      </c>
      <c r="O97" s="7" t="s">
        <v>237</v>
      </c>
      <c r="P97" s="7" t="s">
        <v>239</v>
      </c>
      <c r="Q97" s="7" t="s">
        <v>242</v>
      </c>
      <c r="R97" s="7" t="s">
        <v>214</v>
      </c>
      <c r="S97" s="7">
        <v>248.50552368164063</v>
      </c>
    </row>
    <row r="98" spans="1:19" x14ac:dyDescent="0.25">
      <c r="A98" s="7">
        <v>513</v>
      </c>
      <c r="B98" s="7">
        <v>44657</v>
      </c>
      <c r="C98" s="7">
        <v>40824384</v>
      </c>
      <c r="D98" s="7" t="s">
        <v>246</v>
      </c>
      <c r="E98" s="7" t="s">
        <v>214</v>
      </c>
      <c r="F98" s="7">
        <v>750000</v>
      </c>
      <c r="G98" s="7">
        <v>1.4528000354766846</v>
      </c>
      <c r="H98" s="7">
        <v>1.3704999685287476</v>
      </c>
      <c r="I98" s="7" t="s">
        <v>19222</v>
      </c>
      <c r="J98" s="7" t="s">
        <v>10266</v>
      </c>
      <c r="K98" s="8">
        <v>4.7315258979797363</v>
      </c>
      <c r="M98" s="8">
        <v>103.31900024414063</v>
      </c>
      <c r="N98" s="7">
        <v>246.91920471191406</v>
      </c>
      <c r="O98" s="7" t="s">
        <v>212</v>
      </c>
      <c r="P98" s="7" t="s">
        <v>215</v>
      </c>
      <c r="Q98" s="7" t="s">
        <v>219</v>
      </c>
      <c r="R98" s="7" t="s">
        <v>4184</v>
      </c>
      <c r="S98" s="7">
        <v>246.91920471191406</v>
      </c>
    </row>
    <row r="99" spans="1:19" x14ac:dyDescent="0.25">
      <c r="A99" s="7">
        <v>513</v>
      </c>
      <c r="B99" s="7">
        <v>44657</v>
      </c>
      <c r="C99" s="7">
        <v>66841062</v>
      </c>
      <c r="D99" s="7" t="s">
        <v>251</v>
      </c>
      <c r="E99" s="7" t="s">
        <v>214</v>
      </c>
      <c r="F99" s="7">
        <v>288000</v>
      </c>
      <c r="G99" s="7">
        <v>6.1806001663208008</v>
      </c>
      <c r="H99" s="7">
        <v>5.2796001434326172</v>
      </c>
      <c r="I99" s="7" t="s">
        <v>3930</v>
      </c>
      <c r="J99" s="7" t="s">
        <v>3931</v>
      </c>
      <c r="K99" s="8">
        <v>5.3248300552368164</v>
      </c>
      <c r="M99" s="8">
        <v>88.175003051757813</v>
      </c>
      <c r="N99" s="7">
        <v>257.7969970703125</v>
      </c>
      <c r="O99" s="7" t="s">
        <v>254</v>
      </c>
      <c r="P99" s="7" t="s">
        <v>239</v>
      </c>
      <c r="Q99" s="7" t="s">
        <v>242</v>
      </c>
      <c r="R99" s="7" t="s">
        <v>3856</v>
      </c>
      <c r="S99" s="7">
        <v>196.03787231445313</v>
      </c>
    </row>
    <row r="100" spans="1:19" x14ac:dyDescent="0.25">
      <c r="A100" s="7">
        <v>513</v>
      </c>
      <c r="B100" s="7">
        <v>44657</v>
      </c>
      <c r="C100" s="7">
        <v>66841061</v>
      </c>
      <c r="D100" s="7" t="s">
        <v>251</v>
      </c>
      <c r="E100" s="7" t="s">
        <v>3927</v>
      </c>
      <c r="F100" s="7">
        <v>288000</v>
      </c>
      <c r="G100" s="7">
        <v>6.1806001663208008</v>
      </c>
      <c r="H100" s="7">
        <v>5.2796001434326172</v>
      </c>
      <c r="I100" s="7" t="s">
        <v>3928</v>
      </c>
      <c r="J100" s="7" t="s">
        <v>3929</v>
      </c>
      <c r="K100" s="8">
        <v>5.3248310089111328</v>
      </c>
      <c r="M100" s="8">
        <v>88.175003051757813</v>
      </c>
      <c r="N100" s="7">
        <v>265.53421020507813</v>
      </c>
      <c r="O100" s="7" t="s">
        <v>254</v>
      </c>
      <c r="P100" s="7" t="s">
        <v>239</v>
      </c>
      <c r="Q100" s="7" t="s">
        <v>242</v>
      </c>
      <c r="R100" s="7" t="s">
        <v>214</v>
      </c>
      <c r="S100" s="7">
        <v>196.03787231445313</v>
      </c>
    </row>
    <row r="101" spans="1:19" x14ac:dyDescent="0.25">
      <c r="A101" s="7">
        <v>513</v>
      </c>
      <c r="B101" s="7">
        <v>44657</v>
      </c>
      <c r="C101" s="7">
        <v>35895398</v>
      </c>
      <c r="D101" s="7" t="s">
        <v>261</v>
      </c>
      <c r="E101" s="7" t="s">
        <v>214</v>
      </c>
      <c r="F101" s="7">
        <v>2200000</v>
      </c>
      <c r="G101" s="7">
        <v>17.855600357055664</v>
      </c>
      <c r="H101" s="7">
        <v>11.840399742126465</v>
      </c>
      <c r="I101" s="7" t="s">
        <v>3940</v>
      </c>
      <c r="J101" s="7" t="s">
        <v>3941</v>
      </c>
      <c r="K101" s="8">
        <v>4.177879810333252</v>
      </c>
      <c r="M101" s="8">
        <v>105.15799713134766</v>
      </c>
      <c r="N101" s="7">
        <v>147.52799987792969</v>
      </c>
      <c r="O101" s="7" t="s">
        <v>223</v>
      </c>
      <c r="P101" s="7" t="s">
        <v>215</v>
      </c>
      <c r="Q101" s="7" t="s">
        <v>219</v>
      </c>
      <c r="R101" s="7" t="s">
        <v>3856</v>
      </c>
      <c r="S101" s="7">
        <v>75.959121704101563</v>
      </c>
    </row>
    <row r="102" spans="1:19" x14ac:dyDescent="0.25">
      <c r="A102" s="7">
        <v>513</v>
      </c>
      <c r="B102" s="7">
        <v>44657</v>
      </c>
      <c r="C102" s="7">
        <v>35895400</v>
      </c>
      <c r="D102" s="7" t="s">
        <v>261</v>
      </c>
      <c r="E102" s="7" t="s">
        <v>3937</v>
      </c>
      <c r="F102" s="7">
        <v>2200000</v>
      </c>
      <c r="G102" s="7">
        <v>17.855600357055664</v>
      </c>
      <c r="H102" s="7">
        <v>11.837200164794922</v>
      </c>
      <c r="I102" s="7" t="s">
        <v>3938</v>
      </c>
      <c r="J102" s="7" t="s">
        <v>3939</v>
      </c>
      <c r="K102" s="8">
        <v>4.1840429306030273</v>
      </c>
      <c r="M102" s="8">
        <v>105.08000183105469</v>
      </c>
      <c r="N102" s="7">
        <v>147.64340209960938</v>
      </c>
      <c r="O102" s="7" t="s">
        <v>223</v>
      </c>
      <c r="P102" s="7" t="s">
        <v>215</v>
      </c>
      <c r="Q102" s="7" t="s">
        <v>219</v>
      </c>
      <c r="R102" s="7" t="s">
        <v>214</v>
      </c>
      <c r="S102" s="7">
        <v>75.959121704101563</v>
      </c>
    </row>
    <row r="103" spans="1:19" x14ac:dyDescent="0.25">
      <c r="A103" s="7">
        <v>513</v>
      </c>
      <c r="B103" s="7">
        <v>44657</v>
      </c>
      <c r="C103" s="7">
        <v>35895399</v>
      </c>
      <c r="D103" s="7" t="s">
        <v>261</v>
      </c>
      <c r="E103" s="7" t="s">
        <v>214</v>
      </c>
      <c r="F103" s="7">
        <v>837000</v>
      </c>
      <c r="G103" s="7">
        <v>7.5728998184204102</v>
      </c>
      <c r="H103" s="7">
        <v>6.5279998779296875</v>
      </c>
      <c r="I103" s="7" t="s">
        <v>3935</v>
      </c>
      <c r="J103" s="7" t="s">
        <v>3936</v>
      </c>
      <c r="K103" s="8">
        <v>3.3215799331665039</v>
      </c>
      <c r="M103" s="8">
        <v>102.18099975585938</v>
      </c>
      <c r="N103" s="7">
        <v>64.708000183105469</v>
      </c>
      <c r="O103" s="7" t="s">
        <v>223</v>
      </c>
      <c r="P103" s="7" t="s">
        <v>215</v>
      </c>
      <c r="Q103" s="7" t="s">
        <v>219</v>
      </c>
      <c r="R103" s="7" t="s">
        <v>3856</v>
      </c>
      <c r="S103" s="7">
        <v>55.687789916992188</v>
      </c>
    </row>
    <row r="104" spans="1:19" x14ac:dyDescent="0.25">
      <c r="A104" s="7">
        <v>513</v>
      </c>
      <c r="B104" s="7">
        <v>44657</v>
      </c>
      <c r="C104" s="7">
        <v>35895401</v>
      </c>
      <c r="D104" s="7" t="s">
        <v>261</v>
      </c>
      <c r="E104" s="7" t="s">
        <v>3932</v>
      </c>
      <c r="F104" s="7">
        <v>837000</v>
      </c>
      <c r="G104" s="7">
        <v>7.5728998184204102</v>
      </c>
      <c r="H104" s="7">
        <v>6.5260000228881836</v>
      </c>
      <c r="I104" s="7" t="s">
        <v>3933</v>
      </c>
      <c r="J104" s="7" t="s">
        <v>3934</v>
      </c>
      <c r="K104" s="8">
        <v>3.349916934967041</v>
      </c>
      <c r="M104" s="8">
        <v>101.99099731445313</v>
      </c>
      <c r="N104" s="7">
        <v>67.246696472167969</v>
      </c>
      <c r="O104" s="7" t="s">
        <v>223</v>
      </c>
      <c r="P104" s="7" t="s">
        <v>215</v>
      </c>
      <c r="Q104" s="7" t="s">
        <v>219</v>
      </c>
      <c r="R104" s="7" t="s">
        <v>214</v>
      </c>
      <c r="S104" s="7">
        <v>55.687789916992188</v>
      </c>
    </row>
    <row r="105" spans="1:19" x14ac:dyDescent="0.25">
      <c r="A105" s="7">
        <v>513</v>
      </c>
      <c r="B105" s="7">
        <v>44657</v>
      </c>
      <c r="C105" s="7">
        <v>45541335</v>
      </c>
      <c r="D105" s="7" t="s">
        <v>264</v>
      </c>
      <c r="E105" s="7" t="s">
        <v>214</v>
      </c>
      <c r="F105" s="7">
        <v>750000</v>
      </c>
      <c r="G105" s="7">
        <v>2.5680999755859375</v>
      </c>
      <c r="H105" s="7">
        <v>2.2176001071929932</v>
      </c>
      <c r="I105" s="7" t="s">
        <v>3945</v>
      </c>
      <c r="J105" s="7" t="s">
        <v>3946</v>
      </c>
      <c r="K105" s="8">
        <v>4.6449179649353027</v>
      </c>
      <c r="M105" s="8">
        <v>99.053001403808594</v>
      </c>
      <c r="N105" s="7">
        <v>199.42219543457031</v>
      </c>
      <c r="O105" s="7" t="s">
        <v>266</v>
      </c>
      <c r="P105" s="7" t="s">
        <v>267</v>
      </c>
      <c r="Q105" s="7" t="s">
        <v>242</v>
      </c>
      <c r="R105" s="7" t="s">
        <v>3856</v>
      </c>
      <c r="S105" s="7">
        <v>201.7769775390625</v>
      </c>
    </row>
    <row r="106" spans="1:19" x14ac:dyDescent="0.25">
      <c r="A106" s="7">
        <v>513</v>
      </c>
      <c r="B106" s="7">
        <v>44657</v>
      </c>
      <c r="C106" s="7">
        <v>45541334</v>
      </c>
      <c r="D106" s="7" t="s">
        <v>264</v>
      </c>
      <c r="E106" s="7" t="s">
        <v>3942</v>
      </c>
      <c r="F106" s="7">
        <v>750000</v>
      </c>
      <c r="G106" s="7">
        <v>2.5680999755859375</v>
      </c>
      <c r="H106" s="7">
        <v>2.2179000377655029</v>
      </c>
      <c r="I106" s="7" t="s">
        <v>3943</v>
      </c>
      <c r="J106" s="7" t="s">
        <v>3944</v>
      </c>
      <c r="K106" s="8">
        <v>4.6496858596801758</v>
      </c>
      <c r="M106" s="8">
        <v>99.041999816894531</v>
      </c>
      <c r="N106" s="7">
        <v>194.76759338378906</v>
      </c>
      <c r="O106" s="7" t="s">
        <v>266</v>
      </c>
      <c r="P106" s="7" t="s">
        <v>267</v>
      </c>
      <c r="Q106" s="7" t="s">
        <v>242</v>
      </c>
      <c r="R106" s="7" t="s">
        <v>214</v>
      </c>
      <c r="S106" s="7">
        <v>201.7769775390625</v>
      </c>
    </row>
    <row r="107" spans="1:19" x14ac:dyDescent="0.25">
      <c r="A107" s="7">
        <v>513</v>
      </c>
      <c r="B107" s="7">
        <v>44657</v>
      </c>
      <c r="C107" s="7">
        <v>66924284</v>
      </c>
      <c r="D107" s="7" t="s">
        <v>271</v>
      </c>
      <c r="E107" s="7" t="s">
        <v>214</v>
      </c>
      <c r="F107" s="7">
        <v>450000</v>
      </c>
      <c r="G107" s="7">
        <v>19.320999145507813</v>
      </c>
      <c r="H107" s="7">
        <v>11.741600036621094</v>
      </c>
      <c r="I107" s="7" t="s">
        <v>19223</v>
      </c>
      <c r="J107" s="7" t="s">
        <v>17565</v>
      </c>
      <c r="K107" s="8">
        <v>5.6733098030090332</v>
      </c>
      <c r="M107" s="8">
        <v>92.1510009765625</v>
      </c>
      <c r="N107" s="7">
        <v>288.46200561523438</v>
      </c>
      <c r="O107" s="7" t="s">
        <v>254</v>
      </c>
      <c r="P107" s="7" t="s">
        <v>239</v>
      </c>
      <c r="Q107" s="7" t="s">
        <v>242</v>
      </c>
      <c r="R107" s="7" t="s">
        <v>3856</v>
      </c>
      <c r="S107" s="7">
        <v>281.259765625</v>
      </c>
    </row>
    <row r="108" spans="1:19" x14ac:dyDescent="0.25">
      <c r="A108" s="7">
        <v>513</v>
      </c>
      <c r="B108" s="7">
        <v>44657</v>
      </c>
      <c r="C108" s="7">
        <v>66923022</v>
      </c>
      <c r="D108" s="7" t="s">
        <v>271</v>
      </c>
      <c r="E108" s="7" t="s">
        <v>17433</v>
      </c>
      <c r="F108" s="7">
        <v>450000</v>
      </c>
      <c r="G108" s="7">
        <v>19.320999145507813</v>
      </c>
      <c r="H108" s="7">
        <v>11.742500305175781</v>
      </c>
      <c r="I108" s="7" t="s">
        <v>17434</v>
      </c>
      <c r="J108" s="7" t="s">
        <v>17435</v>
      </c>
      <c r="K108" s="8">
        <v>5.6714839935302734</v>
      </c>
      <c r="M108" s="8">
        <v>92.171173095703125</v>
      </c>
      <c r="N108" s="7">
        <v>287.68548583984375</v>
      </c>
      <c r="O108" s="7" t="s">
        <v>254</v>
      </c>
      <c r="P108" s="7" t="s">
        <v>239</v>
      </c>
      <c r="Q108" s="7" t="s">
        <v>242</v>
      </c>
      <c r="R108" s="7" t="s">
        <v>214</v>
      </c>
      <c r="S108" s="7">
        <v>281.259765625</v>
      </c>
    </row>
    <row r="109" spans="1:19" x14ac:dyDescent="0.25">
      <c r="A109" s="7">
        <v>513</v>
      </c>
      <c r="B109" s="7">
        <v>44657</v>
      </c>
      <c r="C109" s="7">
        <v>66924283</v>
      </c>
      <c r="D109" s="7" t="s">
        <v>271</v>
      </c>
      <c r="E109" s="7" t="s">
        <v>214</v>
      </c>
      <c r="F109" s="7">
        <v>300000</v>
      </c>
      <c r="G109" s="7">
        <v>9.823399543762207</v>
      </c>
      <c r="H109" s="7">
        <v>7.7698001861572266</v>
      </c>
      <c r="I109" s="7" t="s">
        <v>19224</v>
      </c>
      <c r="J109" s="7" t="s">
        <v>17916</v>
      </c>
      <c r="K109" s="8">
        <v>5.399940013885498</v>
      </c>
      <c r="M109" s="8">
        <v>88.135002136230469</v>
      </c>
      <c r="N109" s="7">
        <v>278.71701049804688</v>
      </c>
      <c r="O109" s="7" t="s">
        <v>254</v>
      </c>
      <c r="P109" s="7" t="s">
        <v>239</v>
      </c>
      <c r="Q109" s="7" t="s">
        <v>242</v>
      </c>
      <c r="R109" s="7" t="s">
        <v>3856</v>
      </c>
      <c r="S109" s="7">
        <v>223.21601867675781</v>
      </c>
    </row>
    <row r="110" spans="1:19" x14ac:dyDescent="0.25">
      <c r="A110" s="7">
        <v>513</v>
      </c>
      <c r="B110" s="7">
        <v>44657</v>
      </c>
      <c r="C110" s="7">
        <v>66854038</v>
      </c>
      <c r="D110" s="7" t="s">
        <v>271</v>
      </c>
      <c r="E110" s="7" t="s">
        <v>214</v>
      </c>
      <c r="F110" s="7">
        <v>500000</v>
      </c>
      <c r="G110" s="7">
        <v>8.8240995407104492</v>
      </c>
      <c r="H110" s="7">
        <v>7.430300235748291</v>
      </c>
      <c r="I110" s="7" t="s">
        <v>3967</v>
      </c>
      <c r="J110" s="7" t="s">
        <v>3968</v>
      </c>
      <c r="K110" s="8">
        <v>5.3565402030944824</v>
      </c>
      <c r="M110" s="8">
        <v>84.297996520996094</v>
      </c>
      <c r="N110" s="7">
        <v>273.20199584960938</v>
      </c>
      <c r="O110" s="7" t="s">
        <v>254</v>
      </c>
      <c r="P110" s="7" t="s">
        <v>239</v>
      </c>
      <c r="Q110" s="7" t="s">
        <v>242</v>
      </c>
      <c r="R110" s="7" t="s">
        <v>3856</v>
      </c>
      <c r="S110" s="7">
        <v>216.02278137207031</v>
      </c>
    </row>
    <row r="111" spans="1:19" x14ac:dyDescent="0.25">
      <c r="A111" s="7">
        <v>513</v>
      </c>
      <c r="B111" s="7">
        <v>44657</v>
      </c>
      <c r="C111" s="7">
        <v>66854039</v>
      </c>
      <c r="D111" s="7" t="s">
        <v>271</v>
      </c>
      <c r="E111" s="7" t="s">
        <v>3964</v>
      </c>
      <c r="F111" s="7">
        <v>500000</v>
      </c>
      <c r="G111" s="7">
        <v>8.8240995407104492</v>
      </c>
      <c r="H111" s="7">
        <v>7.430300235748291</v>
      </c>
      <c r="I111" s="7" t="s">
        <v>3965</v>
      </c>
      <c r="J111" s="7" t="s">
        <v>3966</v>
      </c>
      <c r="K111" s="8">
        <v>5.3565430641174316</v>
      </c>
      <c r="M111" s="8">
        <v>84.297996520996094</v>
      </c>
      <c r="N111" s="7">
        <v>272.92599487304688</v>
      </c>
      <c r="O111" s="7" t="s">
        <v>254</v>
      </c>
      <c r="P111" s="7" t="s">
        <v>239</v>
      </c>
      <c r="Q111" s="7" t="s">
        <v>242</v>
      </c>
      <c r="R111" s="7" t="s">
        <v>214</v>
      </c>
      <c r="S111" s="7">
        <v>216.02278137207031</v>
      </c>
    </row>
    <row r="112" spans="1:19" x14ac:dyDescent="0.25">
      <c r="A112" s="7">
        <v>513</v>
      </c>
      <c r="B112" s="7">
        <v>44657</v>
      </c>
      <c r="C112" s="7">
        <v>44112812</v>
      </c>
      <c r="D112" s="7" t="s">
        <v>271</v>
      </c>
      <c r="E112" s="7" t="s">
        <v>214</v>
      </c>
      <c r="F112" s="7">
        <v>750000</v>
      </c>
      <c r="G112" s="7">
        <v>7.2389001846313477</v>
      </c>
      <c r="H112" s="7">
        <v>6.0219001770019531</v>
      </c>
      <c r="I112" s="7" t="s">
        <v>3962</v>
      </c>
      <c r="J112" s="7" t="s">
        <v>3963</v>
      </c>
      <c r="K112" s="8">
        <v>5.2561497688293457</v>
      </c>
      <c r="M112" s="8">
        <v>94.744003295898438</v>
      </c>
      <c r="N112" s="7">
        <v>257.04000854492188</v>
      </c>
      <c r="O112" s="7" t="s">
        <v>254</v>
      </c>
      <c r="P112" s="7" t="s">
        <v>239</v>
      </c>
      <c r="Q112" s="7" t="s">
        <v>242</v>
      </c>
      <c r="R112" s="7" t="s">
        <v>3856</v>
      </c>
      <c r="S112" s="7">
        <v>204.20037841796875</v>
      </c>
    </row>
    <row r="113" spans="1:19" x14ac:dyDescent="0.25">
      <c r="A113" s="7">
        <v>513</v>
      </c>
      <c r="B113" s="7">
        <v>44657</v>
      </c>
      <c r="C113" s="7">
        <v>44112811</v>
      </c>
      <c r="D113" s="7" t="s">
        <v>271</v>
      </c>
      <c r="E113" s="7" t="s">
        <v>3959</v>
      </c>
      <c r="F113" s="7">
        <v>750000</v>
      </c>
      <c r="G113" s="7">
        <v>7.2389001846313477</v>
      </c>
      <c r="H113" s="7">
        <v>6.0219001770019531</v>
      </c>
      <c r="I113" s="7" t="s">
        <v>3960</v>
      </c>
      <c r="J113" s="7" t="s">
        <v>3961</v>
      </c>
      <c r="K113" s="8">
        <v>5.2561688423156738</v>
      </c>
      <c r="M113" s="8">
        <v>94.743896484375</v>
      </c>
      <c r="N113" s="7">
        <v>256.73519897460938</v>
      </c>
      <c r="O113" s="7" t="s">
        <v>254</v>
      </c>
      <c r="P113" s="7" t="s">
        <v>239</v>
      </c>
      <c r="Q113" s="7" t="s">
        <v>242</v>
      </c>
      <c r="R113" s="7" t="s">
        <v>214</v>
      </c>
      <c r="S113" s="7">
        <v>204.20037841796875</v>
      </c>
    </row>
    <row r="114" spans="1:19" x14ac:dyDescent="0.25">
      <c r="A114" s="7">
        <v>513</v>
      </c>
      <c r="B114" s="7">
        <v>44657</v>
      </c>
      <c r="C114" s="7">
        <v>66797184</v>
      </c>
      <c r="D114" s="7" t="s">
        <v>271</v>
      </c>
      <c r="E114" s="7" t="s">
        <v>214</v>
      </c>
      <c r="F114" s="7">
        <v>750000</v>
      </c>
      <c r="G114" s="7">
        <v>5.3250999450683594</v>
      </c>
      <c r="H114" s="7">
        <v>4.5001997947692871</v>
      </c>
      <c r="I114" s="7" t="s">
        <v>3954</v>
      </c>
      <c r="J114" s="7" t="s">
        <v>3955</v>
      </c>
      <c r="K114" s="8">
        <v>4.8789200782775879</v>
      </c>
      <c r="M114" s="8">
        <v>96.844001770019531</v>
      </c>
      <c r="N114" s="7">
        <v>207.0050048828125</v>
      </c>
      <c r="O114" s="7" t="s">
        <v>254</v>
      </c>
      <c r="P114" s="7" t="s">
        <v>239</v>
      </c>
      <c r="Q114" s="7" t="s">
        <v>242</v>
      </c>
      <c r="R114" s="7" t="s">
        <v>3856</v>
      </c>
      <c r="S114" s="7">
        <v>189.29037475585938</v>
      </c>
    </row>
    <row r="115" spans="1:19" x14ac:dyDescent="0.25">
      <c r="A115" s="7">
        <v>513</v>
      </c>
      <c r="B115" s="7">
        <v>44657</v>
      </c>
      <c r="C115" s="7">
        <v>66797183</v>
      </c>
      <c r="D115" s="7" t="s">
        <v>271</v>
      </c>
      <c r="E115" s="7" t="s">
        <v>3951</v>
      </c>
      <c r="F115" s="7">
        <v>750000</v>
      </c>
      <c r="G115" s="7">
        <v>5.3250999450683594</v>
      </c>
      <c r="H115" s="7">
        <v>4.500999927520752</v>
      </c>
      <c r="I115" s="7" t="s">
        <v>3952</v>
      </c>
      <c r="J115" s="7" t="s">
        <v>3953</v>
      </c>
      <c r="K115" s="8">
        <v>4.9110407829284668</v>
      </c>
      <c r="M115" s="8">
        <v>96.697792053222656</v>
      </c>
      <c r="N115" s="7">
        <v>209.9508056640625</v>
      </c>
      <c r="O115" s="7" t="s">
        <v>254</v>
      </c>
      <c r="P115" s="7" t="s">
        <v>239</v>
      </c>
      <c r="Q115" s="7" t="s">
        <v>242</v>
      </c>
      <c r="R115" s="7" t="s">
        <v>214</v>
      </c>
      <c r="S115" s="7">
        <v>189.29037475585938</v>
      </c>
    </row>
    <row r="116" spans="1:19" x14ac:dyDescent="0.25">
      <c r="A116" s="7">
        <v>513</v>
      </c>
      <c r="B116" s="7">
        <v>44657</v>
      </c>
      <c r="C116" s="7">
        <v>34558151</v>
      </c>
      <c r="D116" s="7" t="s">
        <v>271</v>
      </c>
      <c r="E116" s="7" t="s">
        <v>214</v>
      </c>
      <c r="F116" s="7">
        <v>500000</v>
      </c>
      <c r="G116" s="7">
        <v>5.3113999366760254</v>
      </c>
      <c r="H116" s="7">
        <v>4.6521000862121582</v>
      </c>
      <c r="I116" s="7" t="s">
        <v>19225</v>
      </c>
      <c r="J116" s="7" t="s">
        <v>3958</v>
      </c>
      <c r="K116" s="8">
        <v>4.8459000587463379</v>
      </c>
      <c r="M116" s="8">
        <v>96.072998046875</v>
      </c>
      <c r="N116" s="7">
        <v>211.11099243164063</v>
      </c>
      <c r="O116" s="7" t="s">
        <v>254</v>
      </c>
      <c r="P116" s="7" t="s">
        <v>239</v>
      </c>
      <c r="Q116" s="7" t="s">
        <v>242</v>
      </c>
      <c r="R116" s="7" t="s">
        <v>3856</v>
      </c>
      <c r="S116" s="7">
        <v>189.18128967285156</v>
      </c>
    </row>
    <row r="117" spans="1:19" x14ac:dyDescent="0.25">
      <c r="A117" s="7">
        <v>513</v>
      </c>
      <c r="B117" s="7">
        <v>44657</v>
      </c>
      <c r="C117" s="7">
        <v>34558159</v>
      </c>
      <c r="D117" s="7" t="s">
        <v>271</v>
      </c>
      <c r="E117" s="7" t="s">
        <v>3956</v>
      </c>
      <c r="F117" s="7">
        <v>500000</v>
      </c>
      <c r="G117" s="7">
        <v>5.3113999366760254</v>
      </c>
      <c r="H117" s="7">
        <v>4.6521000862121582</v>
      </c>
      <c r="I117" s="7" t="s">
        <v>22090</v>
      </c>
      <c r="J117" s="7" t="s">
        <v>3957</v>
      </c>
      <c r="K117" s="8">
        <v>4.8459830284118652</v>
      </c>
      <c r="M117" s="8">
        <v>96.072998046875</v>
      </c>
      <c r="N117" s="7">
        <v>210.73779296875</v>
      </c>
      <c r="O117" s="7" t="s">
        <v>254</v>
      </c>
      <c r="P117" s="7" t="s">
        <v>239</v>
      </c>
      <c r="Q117" s="7" t="s">
        <v>242</v>
      </c>
      <c r="R117" s="7" t="s">
        <v>214</v>
      </c>
      <c r="S117" s="7">
        <v>189.18128967285156</v>
      </c>
    </row>
    <row r="118" spans="1:19" x14ac:dyDescent="0.25">
      <c r="A118" s="7">
        <v>513</v>
      </c>
      <c r="B118" s="7">
        <v>44657</v>
      </c>
      <c r="C118" s="7">
        <v>44274276</v>
      </c>
      <c r="D118" s="7" t="s">
        <v>271</v>
      </c>
      <c r="E118" s="7" t="s">
        <v>214</v>
      </c>
      <c r="F118" s="7">
        <v>650000</v>
      </c>
      <c r="G118" s="7">
        <v>2.2971000671386719</v>
      </c>
      <c r="H118" s="7">
        <v>2.1709001064300537</v>
      </c>
      <c r="I118" s="7" t="s">
        <v>16712</v>
      </c>
      <c r="J118" s="7" t="s">
        <v>3950</v>
      </c>
      <c r="K118" s="8">
        <v>4.1273198127746582</v>
      </c>
      <c r="M118" s="8">
        <v>98.362998962402344</v>
      </c>
      <c r="N118" s="7">
        <v>153.3179931640625</v>
      </c>
      <c r="O118" s="7" t="s">
        <v>254</v>
      </c>
      <c r="P118" s="7" t="s">
        <v>239</v>
      </c>
      <c r="Q118" s="7" t="s">
        <v>242</v>
      </c>
      <c r="R118" s="7" t="s">
        <v>3856</v>
      </c>
      <c r="S118" s="7">
        <v>164.46394348144531</v>
      </c>
    </row>
    <row r="119" spans="1:19" x14ac:dyDescent="0.25">
      <c r="A119" s="7">
        <v>513</v>
      </c>
      <c r="B119" s="7">
        <v>44657</v>
      </c>
      <c r="C119" s="7">
        <v>44269510</v>
      </c>
      <c r="D119" s="7" t="s">
        <v>271</v>
      </c>
      <c r="E119" s="7" t="s">
        <v>3947</v>
      </c>
      <c r="F119" s="7">
        <v>650000</v>
      </c>
      <c r="G119" s="7">
        <v>2.2971000671386719</v>
      </c>
      <c r="H119" s="7">
        <v>2.1709001064300537</v>
      </c>
      <c r="I119" s="7" t="s">
        <v>3948</v>
      </c>
      <c r="J119" s="7" t="s">
        <v>3949</v>
      </c>
      <c r="K119" s="8">
        <v>4.1273012161254883</v>
      </c>
      <c r="M119" s="8">
        <v>98.362998962402344</v>
      </c>
      <c r="N119" s="7">
        <v>152.74079895019531</v>
      </c>
      <c r="O119" s="7" t="s">
        <v>254</v>
      </c>
      <c r="P119" s="7" t="s">
        <v>239</v>
      </c>
      <c r="Q119" s="7" t="s">
        <v>242</v>
      </c>
      <c r="R119" s="7" t="s">
        <v>214</v>
      </c>
      <c r="S119" s="7">
        <v>164.46394348144531</v>
      </c>
    </row>
    <row r="120" spans="1:19" x14ac:dyDescent="0.25">
      <c r="A120" s="7">
        <v>513</v>
      </c>
      <c r="B120" s="7">
        <v>44657</v>
      </c>
      <c r="C120" s="7">
        <v>45748602</v>
      </c>
      <c r="D120" s="7" t="s">
        <v>274</v>
      </c>
      <c r="E120" s="7" t="s">
        <v>214</v>
      </c>
      <c r="F120" s="7">
        <v>452500</v>
      </c>
      <c r="G120" s="7">
        <v>8.6722002029418945</v>
      </c>
      <c r="H120" s="7">
        <v>6.3457999229431152</v>
      </c>
      <c r="I120" s="7" t="s">
        <v>3977</v>
      </c>
      <c r="J120" s="7" t="s">
        <v>3978</v>
      </c>
      <c r="K120" s="8">
        <v>5.7777199745178223</v>
      </c>
      <c r="M120" s="8">
        <v>90.358001708984375</v>
      </c>
      <c r="N120" s="7">
        <v>322.12701416015625</v>
      </c>
      <c r="O120" s="7" t="s">
        <v>237</v>
      </c>
      <c r="P120" s="7" t="s">
        <v>239</v>
      </c>
      <c r="Q120" s="7" t="s">
        <v>242</v>
      </c>
      <c r="R120" s="7" t="s">
        <v>3856</v>
      </c>
      <c r="S120" s="7">
        <v>214.91156005859375</v>
      </c>
    </row>
    <row r="121" spans="1:19" x14ac:dyDescent="0.25">
      <c r="A121" s="7">
        <v>513</v>
      </c>
      <c r="B121" s="7">
        <v>44657</v>
      </c>
      <c r="C121" s="7">
        <v>45758549</v>
      </c>
      <c r="D121" s="7" t="s">
        <v>274</v>
      </c>
      <c r="E121" s="7" t="s">
        <v>3974</v>
      </c>
      <c r="F121" s="7">
        <v>452500</v>
      </c>
      <c r="G121" s="7">
        <v>8.6722002029418945</v>
      </c>
      <c r="H121" s="7">
        <v>6.2964000701904297</v>
      </c>
      <c r="I121" s="7" t="s">
        <v>3975</v>
      </c>
      <c r="J121" s="7" t="s">
        <v>3976</v>
      </c>
      <c r="K121" s="8">
        <v>5.974909782409668</v>
      </c>
      <c r="M121" s="8">
        <v>89.221542358398438</v>
      </c>
      <c r="N121" s="7">
        <v>341.32989501953125</v>
      </c>
      <c r="O121" s="7" t="s">
        <v>237</v>
      </c>
      <c r="P121" s="7" t="s">
        <v>239</v>
      </c>
      <c r="Q121" s="7" t="s">
        <v>242</v>
      </c>
      <c r="R121" s="7" t="s">
        <v>214</v>
      </c>
      <c r="S121" s="7">
        <v>214.91156005859375</v>
      </c>
    </row>
    <row r="122" spans="1:19" x14ac:dyDescent="0.25">
      <c r="A122" s="7">
        <v>513</v>
      </c>
      <c r="B122" s="7">
        <v>44657</v>
      </c>
      <c r="C122" s="7">
        <v>30829218</v>
      </c>
      <c r="D122" s="7" t="s">
        <v>274</v>
      </c>
      <c r="E122" s="7" t="s">
        <v>214</v>
      </c>
      <c r="F122" s="7">
        <v>500000</v>
      </c>
      <c r="G122" s="7">
        <v>4.3231000900268555</v>
      </c>
      <c r="H122" s="7">
        <v>3.88319993019104</v>
      </c>
      <c r="I122" s="7" t="s">
        <v>3972</v>
      </c>
      <c r="J122" s="7" t="s">
        <v>3973</v>
      </c>
      <c r="K122" s="8">
        <v>4.9482002258300781</v>
      </c>
      <c r="M122" s="8">
        <v>96.345001220703125</v>
      </c>
      <c r="N122" s="7">
        <v>221.06900024414063</v>
      </c>
      <c r="O122" s="7" t="s">
        <v>237</v>
      </c>
      <c r="P122" s="7" t="s">
        <v>239</v>
      </c>
      <c r="Q122" s="7" t="s">
        <v>242</v>
      </c>
      <c r="R122" s="7" t="s">
        <v>3856</v>
      </c>
      <c r="S122" s="7">
        <v>181.22853088378906</v>
      </c>
    </row>
    <row r="123" spans="1:19" x14ac:dyDescent="0.25">
      <c r="A123" s="7">
        <v>513</v>
      </c>
      <c r="B123" s="7">
        <v>44657</v>
      </c>
      <c r="C123" s="7">
        <v>30881855</v>
      </c>
      <c r="D123" s="7" t="s">
        <v>274</v>
      </c>
      <c r="E123" s="7" t="s">
        <v>3969</v>
      </c>
      <c r="F123" s="7">
        <v>500000</v>
      </c>
      <c r="G123" s="7">
        <v>4.3231000900268555</v>
      </c>
      <c r="H123" s="7">
        <v>3.88319993019104</v>
      </c>
      <c r="I123" s="7" t="s">
        <v>3970</v>
      </c>
      <c r="J123" s="7" t="s">
        <v>3971</v>
      </c>
      <c r="K123" s="8">
        <v>4.9481639862060547</v>
      </c>
      <c r="M123" s="8">
        <v>96.345001220703125</v>
      </c>
      <c r="N123" s="7">
        <v>220.65310668945313</v>
      </c>
      <c r="O123" s="7" t="s">
        <v>237</v>
      </c>
      <c r="P123" s="7" t="s">
        <v>239</v>
      </c>
      <c r="Q123" s="7" t="s">
        <v>242</v>
      </c>
      <c r="R123" s="7" t="s">
        <v>214</v>
      </c>
      <c r="S123" s="7">
        <v>181.22853088378906</v>
      </c>
    </row>
    <row r="124" spans="1:19" x14ac:dyDescent="0.25">
      <c r="A124" s="7">
        <v>513</v>
      </c>
      <c r="B124" s="7">
        <v>44657</v>
      </c>
      <c r="C124" s="7">
        <v>66911168</v>
      </c>
      <c r="D124" s="7" t="s">
        <v>278</v>
      </c>
      <c r="E124" s="7" t="s">
        <v>214</v>
      </c>
      <c r="F124" s="7">
        <v>500000</v>
      </c>
      <c r="G124" s="7">
        <v>6.228600025177002</v>
      </c>
      <c r="H124" s="7">
        <v>5.3352999687194824</v>
      </c>
      <c r="I124" s="7" t="s">
        <v>19226</v>
      </c>
      <c r="J124" s="7" t="s">
        <v>17566</v>
      </c>
      <c r="K124" s="8">
        <v>6.8037872314453125</v>
      </c>
      <c r="M124" s="8">
        <v>82.819999694824219</v>
      </c>
      <c r="N124" s="7">
        <v>408.74578857421875</v>
      </c>
      <c r="O124" s="7" t="s">
        <v>280</v>
      </c>
      <c r="P124" s="7" t="s">
        <v>282</v>
      </c>
      <c r="Q124" s="7" t="s">
        <v>286</v>
      </c>
      <c r="R124" s="7" t="s">
        <v>3856</v>
      </c>
      <c r="S124" s="7">
        <v>289.15835571289063</v>
      </c>
    </row>
    <row r="125" spans="1:19" x14ac:dyDescent="0.25">
      <c r="A125" s="7">
        <v>513</v>
      </c>
      <c r="B125" s="7">
        <v>44657</v>
      </c>
      <c r="C125" s="7">
        <v>16166215</v>
      </c>
      <c r="D125" s="7" t="s">
        <v>278</v>
      </c>
      <c r="E125" s="7" t="s">
        <v>214</v>
      </c>
      <c r="F125" s="7">
        <v>180387</v>
      </c>
      <c r="G125" s="7">
        <v>0.56950002908706665</v>
      </c>
      <c r="H125" s="7">
        <v>0.54830002784729004</v>
      </c>
      <c r="I125" s="7" t="s">
        <v>3979</v>
      </c>
      <c r="J125" s="7" t="s">
        <v>3980</v>
      </c>
      <c r="K125" s="8">
        <v>4.8261442184448242</v>
      </c>
      <c r="M125" s="8">
        <v>99.195999145507813</v>
      </c>
      <c r="N125" s="7">
        <v>367.98410034179688</v>
      </c>
      <c r="O125" s="7" t="s">
        <v>280</v>
      </c>
      <c r="P125" s="7" t="s">
        <v>282</v>
      </c>
      <c r="Q125" s="7" t="s">
        <v>286</v>
      </c>
      <c r="R125" s="7" t="s">
        <v>3856</v>
      </c>
      <c r="S125" s="7">
        <v>223.08293151855469</v>
      </c>
    </row>
    <row r="126" spans="1:19" x14ac:dyDescent="0.25">
      <c r="A126" s="7">
        <v>513</v>
      </c>
      <c r="B126" s="7">
        <v>44657</v>
      </c>
      <c r="C126" s="7">
        <v>35947114</v>
      </c>
      <c r="D126" s="7" t="s">
        <v>288</v>
      </c>
      <c r="E126" s="7" t="s">
        <v>214</v>
      </c>
      <c r="F126" s="7">
        <v>400000</v>
      </c>
      <c r="G126" s="7">
        <v>1.5085999965667725</v>
      </c>
      <c r="H126" s="7">
        <v>1.6096999645233154</v>
      </c>
      <c r="I126" s="7" t="s">
        <v>18004</v>
      </c>
      <c r="J126" s="7" t="s">
        <v>10267</v>
      </c>
      <c r="K126" s="8">
        <v>5.1842441558837891</v>
      </c>
      <c r="M126" s="8">
        <v>100.81020355224609</v>
      </c>
      <c r="N126" s="7">
        <v>225.54989624023438</v>
      </c>
      <c r="O126" s="7" t="s">
        <v>237</v>
      </c>
      <c r="P126" s="7" t="s">
        <v>289</v>
      </c>
      <c r="Q126" s="7" t="s">
        <v>291</v>
      </c>
      <c r="R126" s="7" t="s">
        <v>214</v>
      </c>
      <c r="S126" s="7">
        <v>225.54989624023438</v>
      </c>
    </row>
    <row r="127" spans="1:19" x14ac:dyDescent="0.25">
      <c r="A127" s="7">
        <v>513</v>
      </c>
      <c r="B127" s="7">
        <v>44657</v>
      </c>
      <c r="C127" s="7">
        <v>35616824</v>
      </c>
      <c r="D127" s="7" t="s">
        <v>288</v>
      </c>
      <c r="E127" s="7" t="s">
        <v>18005</v>
      </c>
      <c r="F127" s="7">
        <v>400000</v>
      </c>
      <c r="G127" s="7">
        <v>1.5085999965667725</v>
      </c>
      <c r="H127" s="7">
        <v>1.6096999645233154</v>
      </c>
      <c r="I127" s="7" t="s">
        <v>18006</v>
      </c>
      <c r="J127" s="7" t="s">
        <v>18007</v>
      </c>
      <c r="K127" s="8">
        <v>5.1842441558837891</v>
      </c>
      <c r="M127" s="8">
        <v>100.80999755859375</v>
      </c>
      <c r="N127" s="7">
        <v>225.55050659179688</v>
      </c>
      <c r="O127" s="7" t="s">
        <v>237</v>
      </c>
      <c r="P127" s="7" t="s">
        <v>289</v>
      </c>
      <c r="Q127" s="7" t="s">
        <v>291</v>
      </c>
      <c r="R127" s="7" t="s">
        <v>214</v>
      </c>
      <c r="S127" s="7">
        <v>225.55050659179688</v>
      </c>
    </row>
    <row r="128" spans="1:19" x14ac:dyDescent="0.25">
      <c r="A128" s="7">
        <v>513</v>
      </c>
      <c r="B128" s="7">
        <v>44657</v>
      </c>
      <c r="C128" s="7">
        <v>32686621</v>
      </c>
      <c r="D128" s="7" t="s">
        <v>292</v>
      </c>
      <c r="E128" s="7" t="s">
        <v>214</v>
      </c>
      <c r="F128" s="7">
        <v>317000</v>
      </c>
      <c r="G128" s="7">
        <v>4.7527999877929688</v>
      </c>
      <c r="H128" s="7">
        <v>3.4468998908996582</v>
      </c>
      <c r="I128" s="7" t="s">
        <v>3981</v>
      </c>
      <c r="J128" s="7" t="s">
        <v>3982</v>
      </c>
      <c r="K128" s="8">
        <v>7.536963939666748</v>
      </c>
      <c r="M128" s="8">
        <v>97.1875</v>
      </c>
      <c r="N128" s="7">
        <v>463.15280151367188</v>
      </c>
      <c r="O128" s="7" t="s">
        <v>254</v>
      </c>
      <c r="P128" s="7" t="s">
        <v>294</v>
      </c>
      <c r="Q128" s="7" t="s">
        <v>291</v>
      </c>
      <c r="R128" s="7" t="s">
        <v>214</v>
      </c>
      <c r="S128" s="7">
        <v>416.09527587890625</v>
      </c>
    </row>
    <row r="129" spans="1:19" x14ac:dyDescent="0.25">
      <c r="A129" s="7">
        <v>513</v>
      </c>
      <c r="B129" s="7">
        <v>44657</v>
      </c>
      <c r="C129" s="7">
        <v>67033536</v>
      </c>
      <c r="D129" s="7" t="s">
        <v>22042</v>
      </c>
      <c r="E129" s="7" t="s">
        <v>214</v>
      </c>
      <c r="F129" s="7">
        <v>762500</v>
      </c>
      <c r="G129" s="7">
        <v>3.942500114440918</v>
      </c>
      <c r="H129" s="7">
        <v>3.0731000900268555</v>
      </c>
      <c r="I129" s="7" t="s">
        <v>22091</v>
      </c>
      <c r="J129" s="7" t="s">
        <v>22092</v>
      </c>
      <c r="K129" s="8">
        <v>7.9408168792724609</v>
      </c>
      <c r="M129" s="8">
        <v>102.13710021972656</v>
      </c>
      <c r="N129" s="7">
        <v>468.68450927734375</v>
      </c>
      <c r="O129" s="7" t="s">
        <v>212</v>
      </c>
      <c r="P129" s="7" t="s">
        <v>447</v>
      </c>
      <c r="Q129" s="7" t="s">
        <v>291</v>
      </c>
      <c r="R129" s="7" t="s">
        <v>214</v>
      </c>
      <c r="S129" s="7">
        <v>468.68450927734375</v>
      </c>
    </row>
    <row r="130" spans="1:19" x14ac:dyDescent="0.25">
      <c r="A130" s="7">
        <v>513</v>
      </c>
      <c r="B130" s="7">
        <v>44657</v>
      </c>
      <c r="C130" s="7">
        <v>33209989</v>
      </c>
      <c r="D130" s="7" t="s">
        <v>304</v>
      </c>
      <c r="E130" s="7" t="s">
        <v>214</v>
      </c>
      <c r="F130" s="7">
        <v>300000</v>
      </c>
      <c r="G130" s="7">
        <v>1.8234000205993652</v>
      </c>
      <c r="H130" s="7">
        <v>1.5608999729156494</v>
      </c>
      <c r="I130" s="7" t="s">
        <v>10273</v>
      </c>
      <c r="J130" s="7" t="s">
        <v>10274</v>
      </c>
      <c r="K130" s="8">
        <v>18.006942749023438</v>
      </c>
      <c r="M130" s="8">
        <v>84.6239013671875</v>
      </c>
      <c r="N130" s="7">
        <v>1552.921142578125</v>
      </c>
      <c r="O130" s="7" t="s">
        <v>237</v>
      </c>
      <c r="P130" s="7" t="s">
        <v>310</v>
      </c>
      <c r="Q130" s="7" t="s">
        <v>291</v>
      </c>
      <c r="R130" s="7" t="s">
        <v>214</v>
      </c>
      <c r="S130" s="7">
        <v>1552.921142578125</v>
      </c>
    </row>
    <row r="131" spans="1:19" x14ac:dyDescent="0.25">
      <c r="A131" s="7">
        <v>513</v>
      </c>
      <c r="B131" s="7">
        <v>44657</v>
      </c>
      <c r="C131" s="7">
        <v>32896793</v>
      </c>
      <c r="D131" s="7" t="s">
        <v>304</v>
      </c>
      <c r="E131" s="7" t="s">
        <v>10271</v>
      </c>
      <c r="F131" s="7">
        <v>300000</v>
      </c>
      <c r="G131" s="7">
        <v>1.8234000205993652</v>
      </c>
      <c r="H131" s="7">
        <v>1.5608999729156494</v>
      </c>
      <c r="I131" s="7" t="s">
        <v>21747</v>
      </c>
      <c r="J131" s="7" t="s">
        <v>10272</v>
      </c>
      <c r="K131" s="8">
        <v>18.006942749023438</v>
      </c>
      <c r="M131" s="8">
        <v>84.6239013671875</v>
      </c>
      <c r="N131" s="7">
        <v>1552.921142578125</v>
      </c>
      <c r="O131" s="7" t="s">
        <v>237</v>
      </c>
      <c r="P131" s="7" t="s">
        <v>310</v>
      </c>
      <c r="Q131" s="7" t="s">
        <v>291</v>
      </c>
      <c r="R131" s="7" t="s">
        <v>214</v>
      </c>
      <c r="S131" s="7">
        <v>1552.921142578125</v>
      </c>
    </row>
    <row r="132" spans="1:19" x14ac:dyDescent="0.25">
      <c r="A132" s="7">
        <v>513</v>
      </c>
      <c r="B132" s="7">
        <v>44657</v>
      </c>
      <c r="C132" s="7">
        <v>66896115</v>
      </c>
      <c r="D132" s="7" t="s">
        <v>16467</v>
      </c>
      <c r="E132" s="7" t="s">
        <v>214</v>
      </c>
      <c r="F132" s="7">
        <v>300000</v>
      </c>
      <c r="G132" s="7">
        <v>6.0753002166748047</v>
      </c>
      <c r="H132" s="7">
        <v>4.1276998519897461</v>
      </c>
      <c r="I132" s="7" t="s">
        <v>16468</v>
      </c>
      <c r="J132" s="7" t="s">
        <v>16469</v>
      </c>
      <c r="K132" s="8">
        <v>6.951502799987793</v>
      </c>
      <c r="M132" s="8">
        <v>93.877197265625</v>
      </c>
      <c r="N132" s="7">
        <v>391.026611328125</v>
      </c>
      <c r="O132" s="7" t="s">
        <v>237</v>
      </c>
      <c r="P132" s="7" t="s">
        <v>310</v>
      </c>
      <c r="Q132" s="7" t="s">
        <v>291</v>
      </c>
      <c r="R132" s="7" t="s">
        <v>214</v>
      </c>
      <c r="S132" s="7">
        <v>391.026611328125</v>
      </c>
    </row>
    <row r="133" spans="1:19" x14ac:dyDescent="0.25">
      <c r="A133" s="7">
        <v>513</v>
      </c>
      <c r="B133" s="7">
        <v>44657</v>
      </c>
      <c r="C133" s="7">
        <v>18573958</v>
      </c>
      <c r="D133" s="7" t="s">
        <v>308</v>
      </c>
      <c r="E133" s="7" t="s">
        <v>214</v>
      </c>
      <c r="F133" s="7">
        <v>310000</v>
      </c>
      <c r="G133" s="7">
        <v>0.97500002384185791</v>
      </c>
      <c r="H133" s="7">
        <v>0.87000000476837158</v>
      </c>
      <c r="I133" s="7" t="s">
        <v>10275</v>
      </c>
      <c r="J133" s="7" t="s">
        <v>10276</v>
      </c>
      <c r="K133" s="8">
        <v>19.336536407470703</v>
      </c>
      <c r="M133" s="8">
        <v>89.272003173828125</v>
      </c>
      <c r="N133" s="7">
        <v>1750.329345703125</v>
      </c>
      <c r="O133" s="7" t="s">
        <v>237</v>
      </c>
      <c r="P133" s="7" t="s">
        <v>310</v>
      </c>
      <c r="Q133" s="7" t="s">
        <v>291</v>
      </c>
      <c r="R133" s="7" t="s">
        <v>214</v>
      </c>
      <c r="S133" s="7">
        <v>1750.329345703125</v>
      </c>
    </row>
    <row r="134" spans="1:19" x14ac:dyDescent="0.25">
      <c r="A134" s="7">
        <v>513</v>
      </c>
      <c r="B134" s="7">
        <v>44657</v>
      </c>
      <c r="C134" s="7">
        <v>66800686</v>
      </c>
      <c r="D134" s="7" t="s">
        <v>313</v>
      </c>
      <c r="E134" s="7" t="s">
        <v>214</v>
      </c>
      <c r="F134" s="7">
        <v>1380000</v>
      </c>
      <c r="G134" s="7">
        <v>7.6055998802185059</v>
      </c>
      <c r="H134" s="7">
        <v>6.1314001083374023</v>
      </c>
      <c r="I134" s="7" t="s">
        <v>4087</v>
      </c>
      <c r="J134" s="7" t="s">
        <v>4088</v>
      </c>
      <c r="K134" s="8">
        <v>5.2619400024414063</v>
      </c>
      <c r="M134" s="8">
        <v>94.531997680664063</v>
      </c>
      <c r="N134" s="7">
        <v>258.2340087890625</v>
      </c>
      <c r="O134" s="7" t="s">
        <v>237</v>
      </c>
      <c r="P134" s="7" t="s">
        <v>310</v>
      </c>
      <c r="Q134" s="7" t="s">
        <v>291</v>
      </c>
      <c r="R134" s="7" t="s">
        <v>3856</v>
      </c>
      <c r="S134" s="7">
        <v>206.97914123535156</v>
      </c>
    </row>
    <row r="135" spans="1:19" x14ac:dyDescent="0.25">
      <c r="A135" s="7">
        <v>513</v>
      </c>
      <c r="B135" s="7">
        <v>44657</v>
      </c>
      <c r="C135" s="7">
        <v>66800687</v>
      </c>
      <c r="D135" s="7" t="s">
        <v>313</v>
      </c>
      <c r="E135" s="7" t="s">
        <v>4085</v>
      </c>
      <c r="F135" s="7">
        <v>1380000</v>
      </c>
      <c r="G135" s="7">
        <v>7.6055998802185059</v>
      </c>
      <c r="H135" s="7">
        <v>6.1314001083374023</v>
      </c>
      <c r="I135" s="7" t="s">
        <v>44</v>
      </c>
      <c r="J135" s="7" t="s">
        <v>4086</v>
      </c>
      <c r="K135" s="8">
        <v>5.2619438171386719</v>
      </c>
      <c r="M135" s="8">
        <v>94.531997680664063</v>
      </c>
      <c r="N135" s="7">
        <v>257.93020629882813</v>
      </c>
      <c r="O135" s="7" t="s">
        <v>237</v>
      </c>
      <c r="P135" s="7" t="s">
        <v>310</v>
      </c>
      <c r="Q135" s="7" t="s">
        <v>291</v>
      </c>
      <c r="R135" s="7" t="s">
        <v>214</v>
      </c>
      <c r="S135" s="7">
        <v>206.97914123535156</v>
      </c>
    </row>
    <row r="136" spans="1:19" x14ac:dyDescent="0.25">
      <c r="A136" s="7">
        <v>513</v>
      </c>
      <c r="B136" s="7">
        <v>44657</v>
      </c>
      <c r="C136" s="7">
        <v>45407171</v>
      </c>
      <c r="D136" s="7" t="s">
        <v>17981</v>
      </c>
      <c r="E136" s="7" t="s">
        <v>214</v>
      </c>
      <c r="F136" s="7">
        <v>450000</v>
      </c>
      <c r="G136" s="7">
        <v>3.0006999969482422</v>
      </c>
      <c r="H136" s="7">
        <v>3.3849999904632568</v>
      </c>
      <c r="I136" s="7" t="s">
        <v>10269</v>
      </c>
      <c r="J136" s="7" t="s">
        <v>10270</v>
      </c>
      <c r="K136" s="8">
        <v>7.1358499526977539</v>
      </c>
      <c r="M136" s="8">
        <v>97.910896301269531</v>
      </c>
      <c r="N136" s="7">
        <v>438.389892578125</v>
      </c>
      <c r="O136" s="7" t="s">
        <v>237</v>
      </c>
      <c r="P136" s="7" t="s">
        <v>322</v>
      </c>
      <c r="Q136" s="7" t="s">
        <v>291</v>
      </c>
      <c r="R136" s="7" t="s">
        <v>214</v>
      </c>
      <c r="S136" s="7">
        <v>438.389892578125</v>
      </c>
    </row>
    <row r="137" spans="1:19" x14ac:dyDescent="0.25">
      <c r="A137" s="7">
        <v>513</v>
      </c>
      <c r="B137" s="7">
        <v>44657</v>
      </c>
      <c r="C137" s="7">
        <v>42975618</v>
      </c>
      <c r="D137" s="7" t="s">
        <v>17981</v>
      </c>
      <c r="E137" s="7" t="s">
        <v>214</v>
      </c>
      <c r="F137" s="7">
        <v>550000</v>
      </c>
      <c r="G137" s="7">
        <v>2.2472000122070313</v>
      </c>
      <c r="H137" s="7">
        <v>2.8664000034332275</v>
      </c>
      <c r="I137" s="7" t="s">
        <v>19227</v>
      </c>
      <c r="J137" s="7" t="s">
        <v>10268</v>
      </c>
      <c r="K137" s="8">
        <v>6.7912278175354004</v>
      </c>
      <c r="M137" s="8">
        <v>100.66999816894531</v>
      </c>
      <c r="N137" s="7">
        <v>420.50381469726563</v>
      </c>
      <c r="O137" s="7" t="s">
        <v>237</v>
      </c>
      <c r="P137" s="7" t="s">
        <v>322</v>
      </c>
      <c r="Q137" s="7" t="s">
        <v>291</v>
      </c>
      <c r="R137" s="7" t="s">
        <v>4184</v>
      </c>
      <c r="S137" s="7">
        <v>420.50381469726563</v>
      </c>
    </row>
    <row r="138" spans="1:19" x14ac:dyDescent="0.25">
      <c r="A138" s="7">
        <v>513</v>
      </c>
      <c r="B138" s="7">
        <v>44657</v>
      </c>
      <c r="C138" s="7">
        <v>66999512</v>
      </c>
      <c r="D138" s="7" t="s">
        <v>21051</v>
      </c>
      <c r="E138" s="7" t="s">
        <v>214</v>
      </c>
      <c r="F138" s="7">
        <v>360000</v>
      </c>
      <c r="G138" s="7">
        <v>4.7994999885559082</v>
      </c>
      <c r="H138" s="7">
        <v>3.4976000785827637</v>
      </c>
      <c r="I138" s="7" t="s">
        <v>21108</v>
      </c>
      <c r="J138" s="7" t="s">
        <v>21109</v>
      </c>
      <c r="K138" s="8">
        <v>7.6276760101318359</v>
      </c>
      <c r="M138" s="8">
        <v>95.525001525878906</v>
      </c>
      <c r="N138" s="7">
        <v>463.46109008789063</v>
      </c>
      <c r="O138" s="7" t="s">
        <v>237</v>
      </c>
      <c r="P138" s="7" t="s">
        <v>322</v>
      </c>
      <c r="Q138" s="7" t="s">
        <v>291</v>
      </c>
      <c r="R138" s="7" t="s">
        <v>214</v>
      </c>
      <c r="S138" s="7">
        <v>463.46109008789063</v>
      </c>
    </row>
    <row r="139" spans="1:19" x14ac:dyDescent="0.25">
      <c r="A139" s="7">
        <v>513</v>
      </c>
      <c r="B139" s="7">
        <v>44657</v>
      </c>
      <c r="C139" s="7">
        <v>66995097</v>
      </c>
      <c r="D139" s="7" t="s">
        <v>21051</v>
      </c>
      <c r="E139" s="7" t="s">
        <v>22093</v>
      </c>
      <c r="F139" s="7">
        <v>360000</v>
      </c>
      <c r="G139" s="7">
        <v>4.7994999885559082</v>
      </c>
      <c r="H139" s="7">
        <v>3.4976000785827637</v>
      </c>
      <c r="I139" s="7" t="s">
        <v>22094</v>
      </c>
      <c r="J139" s="7" t="s">
        <v>22095</v>
      </c>
      <c r="K139" s="8">
        <v>7.6276760101318359</v>
      </c>
      <c r="M139" s="8">
        <v>95.525001525878906</v>
      </c>
      <c r="N139" s="7">
        <v>463.46109008789063</v>
      </c>
      <c r="O139" s="7" t="s">
        <v>237</v>
      </c>
      <c r="P139" s="7" t="s">
        <v>322</v>
      </c>
      <c r="Q139" s="7" t="s">
        <v>291</v>
      </c>
      <c r="R139" s="7" t="s">
        <v>3856</v>
      </c>
      <c r="S139" s="7">
        <v>463.46109008789063</v>
      </c>
    </row>
    <row r="140" spans="1:19" x14ac:dyDescent="0.25">
      <c r="A140" s="7">
        <v>513</v>
      </c>
      <c r="B140" s="7">
        <v>44657</v>
      </c>
      <c r="C140" s="7">
        <v>45606823</v>
      </c>
      <c r="D140" s="7" t="s">
        <v>319</v>
      </c>
      <c r="E140" s="7" t="s">
        <v>214</v>
      </c>
      <c r="F140" s="7">
        <v>340732</v>
      </c>
      <c r="G140" s="7">
        <v>2.7083001136779785</v>
      </c>
      <c r="H140" s="7">
        <v>2.32069993019104</v>
      </c>
      <c r="I140" s="7" t="s">
        <v>4082</v>
      </c>
      <c r="J140" s="7" t="s">
        <v>4083</v>
      </c>
      <c r="K140" s="8">
        <v>7.0865130424499512</v>
      </c>
      <c r="M140" s="8">
        <v>96.250999450683594</v>
      </c>
      <c r="N140" s="7">
        <v>446.460205078125</v>
      </c>
      <c r="O140" s="7" t="s">
        <v>237</v>
      </c>
      <c r="P140" s="7" t="s">
        <v>322</v>
      </c>
      <c r="Q140" s="7" t="s">
        <v>291</v>
      </c>
      <c r="R140" s="7" t="s">
        <v>4084</v>
      </c>
      <c r="S140" s="7">
        <v>167.91165161132813</v>
      </c>
    </row>
    <row r="141" spans="1:19" x14ac:dyDescent="0.25">
      <c r="A141" s="7">
        <v>513</v>
      </c>
      <c r="B141" s="7">
        <v>44657</v>
      </c>
      <c r="C141" s="7">
        <v>45606824</v>
      </c>
      <c r="D141" s="7" t="s">
        <v>319</v>
      </c>
      <c r="E141" s="7" t="s">
        <v>4080</v>
      </c>
      <c r="F141" s="7">
        <v>340732</v>
      </c>
      <c r="G141" s="7">
        <v>2.7083001136779785</v>
      </c>
      <c r="H141" s="7">
        <v>2.32069993019104</v>
      </c>
      <c r="I141" s="7" t="s">
        <v>20715</v>
      </c>
      <c r="J141" s="7" t="s">
        <v>4081</v>
      </c>
      <c r="K141" s="8">
        <v>7.0865130424499512</v>
      </c>
      <c r="M141" s="8">
        <v>96.250999450683594</v>
      </c>
      <c r="N141" s="7">
        <v>446.460205078125</v>
      </c>
      <c r="O141" s="7" t="s">
        <v>237</v>
      </c>
      <c r="P141" s="7" t="s">
        <v>322</v>
      </c>
      <c r="Q141" s="7" t="s">
        <v>291</v>
      </c>
      <c r="R141" s="7" t="s">
        <v>214</v>
      </c>
      <c r="S141" s="7">
        <v>167.91165161132813</v>
      </c>
    </row>
    <row r="142" spans="1:19" x14ac:dyDescent="0.25">
      <c r="A142" s="7">
        <v>513</v>
      </c>
      <c r="B142" s="7">
        <v>44657</v>
      </c>
      <c r="C142" s="7">
        <v>46514964</v>
      </c>
      <c r="D142" s="7" t="s">
        <v>324</v>
      </c>
      <c r="E142" s="7" t="s">
        <v>214</v>
      </c>
      <c r="F142" s="7">
        <v>400000</v>
      </c>
      <c r="G142" s="7">
        <v>7.7750000953674316</v>
      </c>
      <c r="H142" s="7">
        <v>4.8586001396179199</v>
      </c>
      <c r="I142" s="7" t="s">
        <v>10277</v>
      </c>
      <c r="J142" s="7" t="s">
        <v>10278</v>
      </c>
      <c r="K142" s="8">
        <v>4.6696619987487793</v>
      </c>
      <c r="M142" s="8">
        <v>96.96099853515625</v>
      </c>
      <c r="N142" s="7">
        <v>200.418701171875</v>
      </c>
      <c r="O142" s="7" t="s">
        <v>326</v>
      </c>
      <c r="P142" s="7" t="s">
        <v>327</v>
      </c>
      <c r="Q142" s="7" t="s">
        <v>242</v>
      </c>
      <c r="R142" s="7" t="s">
        <v>214</v>
      </c>
      <c r="S142" s="7">
        <v>200.418701171875</v>
      </c>
    </row>
    <row r="143" spans="1:19" x14ac:dyDescent="0.25">
      <c r="A143" s="7">
        <v>513</v>
      </c>
      <c r="B143" s="7">
        <v>44657</v>
      </c>
      <c r="C143" s="7">
        <v>66920816</v>
      </c>
      <c r="D143" s="7" t="s">
        <v>329</v>
      </c>
      <c r="E143" s="7" t="s">
        <v>17436</v>
      </c>
      <c r="F143" s="7">
        <v>2750000</v>
      </c>
      <c r="G143" s="7">
        <v>4.2902002334594727</v>
      </c>
      <c r="H143" s="7">
        <v>4.152400016784668</v>
      </c>
      <c r="I143" s="7" t="s">
        <v>19228</v>
      </c>
      <c r="J143" s="7" t="s">
        <v>17437</v>
      </c>
      <c r="K143" s="8">
        <v>2.8194699287414551</v>
      </c>
      <c r="M143" s="8">
        <v>92.191001892089844</v>
      </c>
      <c r="N143" s="7">
        <v>7.2934999465942383</v>
      </c>
      <c r="O143" s="7" t="s">
        <v>331</v>
      </c>
      <c r="P143" s="7" t="s">
        <v>333</v>
      </c>
      <c r="Q143" s="7" t="s">
        <v>337</v>
      </c>
      <c r="R143" s="7" t="s">
        <v>3856</v>
      </c>
      <c r="S143" s="7">
        <v>7.2934999465942383</v>
      </c>
    </row>
    <row r="144" spans="1:19" x14ac:dyDescent="0.25">
      <c r="A144" s="7">
        <v>513</v>
      </c>
      <c r="B144" s="7">
        <v>44657</v>
      </c>
      <c r="C144" s="7">
        <v>66881775</v>
      </c>
      <c r="D144" s="7" t="s">
        <v>329</v>
      </c>
      <c r="E144" s="7" t="s">
        <v>4097</v>
      </c>
      <c r="F144" s="7">
        <v>2500000</v>
      </c>
      <c r="G144" s="7">
        <v>3.958899974822998</v>
      </c>
      <c r="H144" s="7">
        <v>3.8436999320983887</v>
      </c>
      <c r="I144" s="7" t="s">
        <v>19229</v>
      </c>
      <c r="J144" s="7" t="s">
        <v>4098</v>
      </c>
      <c r="K144" s="8">
        <v>2.8242800235748291</v>
      </c>
      <c r="M144" s="8">
        <v>92.742996215820313</v>
      </c>
      <c r="N144" s="7">
        <v>7.4790000915527344</v>
      </c>
      <c r="O144" s="7" t="s">
        <v>331</v>
      </c>
      <c r="P144" s="7" t="s">
        <v>333</v>
      </c>
      <c r="Q144" s="7" t="s">
        <v>337</v>
      </c>
      <c r="R144" s="7" t="s">
        <v>3856</v>
      </c>
      <c r="S144" s="7">
        <v>7.4790000915527344</v>
      </c>
    </row>
    <row r="145" spans="1:19" x14ac:dyDescent="0.25">
      <c r="A145" s="7">
        <v>513</v>
      </c>
      <c r="B145" s="7">
        <v>44657</v>
      </c>
      <c r="C145" s="7">
        <v>40566330</v>
      </c>
      <c r="D145" s="7" t="s">
        <v>329</v>
      </c>
      <c r="E145" s="7" t="s">
        <v>4095</v>
      </c>
      <c r="F145" s="7">
        <v>2000000</v>
      </c>
      <c r="G145" s="7">
        <v>1.4537999629974365</v>
      </c>
      <c r="H145" s="7">
        <v>1.4156999588012695</v>
      </c>
      <c r="I145" s="7" t="s">
        <v>19230</v>
      </c>
      <c r="J145" s="7" t="s">
        <v>4096</v>
      </c>
      <c r="K145" s="8">
        <v>2.4062099456787109</v>
      </c>
      <c r="M145" s="8">
        <v>100.84200286865234</v>
      </c>
      <c r="N145" s="7">
        <v>13.888999938964844</v>
      </c>
      <c r="O145" s="7" t="s">
        <v>331</v>
      </c>
      <c r="P145" s="7" t="s">
        <v>333</v>
      </c>
      <c r="Q145" s="7" t="s">
        <v>337</v>
      </c>
      <c r="R145" s="7" t="s">
        <v>3856</v>
      </c>
      <c r="S145" s="7">
        <v>13.888999938964844</v>
      </c>
    </row>
    <row r="146" spans="1:19" x14ac:dyDescent="0.25">
      <c r="A146" s="7">
        <v>513</v>
      </c>
      <c r="B146" s="7">
        <v>44657</v>
      </c>
      <c r="C146" s="7">
        <v>27775</v>
      </c>
      <c r="D146" s="7" t="s">
        <v>329</v>
      </c>
      <c r="E146" s="7" t="s">
        <v>214</v>
      </c>
      <c r="F146" s="7">
        <v>500000</v>
      </c>
      <c r="G146" s="7">
        <v>0.99659997224807739</v>
      </c>
      <c r="H146" s="7">
        <v>0.98659998178482056</v>
      </c>
      <c r="I146" s="7" t="s">
        <v>4093</v>
      </c>
      <c r="J146" s="7" t="s">
        <v>4094</v>
      </c>
      <c r="K146" s="8">
        <v>2.1624300479888916</v>
      </c>
      <c r="M146" s="8">
        <v>105.07599639892578</v>
      </c>
      <c r="N146" s="7">
        <v>29.450000762939453</v>
      </c>
      <c r="O146" s="7" t="s">
        <v>331</v>
      </c>
      <c r="P146" s="7" t="s">
        <v>333</v>
      </c>
      <c r="Q146" s="7" t="s">
        <v>337</v>
      </c>
      <c r="R146" s="7" t="s">
        <v>3856</v>
      </c>
      <c r="S146" s="7">
        <v>29.450000762939453</v>
      </c>
    </row>
    <row r="147" spans="1:19" x14ac:dyDescent="0.25">
      <c r="A147" s="7">
        <v>513</v>
      </c>
      <c r="B147" s="7">
        <v>44657</v>
      </c>
      <c r="C147" s="7">
        <v>47926637</v>
      </c>
      <c r="D147" s="7" t="s">
        <v>329</v>
      </c>
      <c r="E147" s="7" t="s">
        <v>4091</v>
      </c>
      <c r="F147" s="7">
        <v>3100000</v>
      </c>
      <c r="G147" s="7">
        <v>0.98839998245239258</v>
      </c>
      <c r="H147" s="7">
        <v>0.97740000486373901</v>
      </c>
      <c r="I147" s="7" t="s">
        <v>21110</v>
      </c>
      <c r="J147" s="7" t="s">
        <v>4092</v>
      </c>
      <c r="K147" s="8">
        <v>2.003119945526123</v>
      </c>
      <c r="M147" s="8">
        <v>98.778999328613281</v>
      </c>
      <c r="N147" s="7">
        <v>14.517200469970703</v>
      </c>
      <c r="O147" s="7" t="s">
        <v>331</v>
      </c>
      <c r="P147" s="7" t="s">
        <v>333</v>
      </c>
      <c r="Q147" s="7" t="s">
        <v>337</v>
      </c>
      <c r="R147" s="7" t="s">
        <v>3856</v>
      </c>
      <c r="S147" s="7">
        <v>14.517200469970703</v>
      </c>
    </row>
    <row r="148" spans="1:19" x14ac:dyDescent="0.25">
      <c r="A148" s="7">
        <v>513</v>
      </c>
      <c r="B148" s="7">
        <v>44657</v>
      </c>
      <c r="C148" s="7">
        <v>36056337</v>
      </c>
      <c r="D148" s="7" t="s">
        <v>329</v>
      </c>
      <c r="E148" s="7" t="s">
        <v>4089</v>
      </c>
      <c r="F148" s="7">
        <v>2000000</v>
      </c>
      <c r="G148" s="7">
        <v>0.60833299160003662</v>
      </c>
      <c r="H148" s="7">
        <v>0.60098081827163696</v>
      </c>
      <c r="I148" s="7" t="s">
        <v>19231</v>
      </c>
      <c r="J148" s="7" t="s">
        <v>4090</v>
      </c>
      <c r="K148" s="8">
        <v>1.5666970014572144</v>
      </c>
      <c r="M148" s="8">
        <v>100.33601379394531</v>
      </c>
      <c r="N148" s="7">
        <v>14.392200469970703</v>
      </c>
      <c r="O148" s="7" t="s">
        <v>331</v>
      </c>
      <c r="P148" s="7" t="s">
        <v>333</v>
      </c>
      <c r="Q148" s="7" t="s">
        <v>337</v>
      </c>
      <c r="R148" s="7" t="s">
        <v>3856</v>
      </c>
      <c r="S148" s="7">
        <v>14.392200469970703</v>
      </c>
    </row>
    <row r="149" spans="1:19" x14ac:dyDescent="0.25">
      <c r="A149" s="7">
        <v>513</v>
      </c>
      <c r="B149" s="7">
        <v>44657</v>
      </c>
      <c r="C149" s="7">
        <v>44962515</v>
      </c>
      <c r="D149" s="7" t="s">
        <v>329</v>
      </c>
      <c r="E149" s="7" t="s">
        <v>18884</v>
      </c>
      <c r="F149" s="7">
        <v>2000000</v>
      </c>
      <c r="G149" s="7">
        <v>0.44166699051856995</v>
      </c>
      <c r="H149" s="7">
        <v>0.44115042686462402</v>
      </c>
      <c r="I149" s="7" t="s">
        <v>18885</v>
      </c>
      <c r="J149" s="7" t="s">
        <v>18886</v>
      </c>
      <c r="K149" s="8">
        <v>1.2231810092926025</v>
      </c>
      <c r="M149" s="8">
        <v>100.17600250244141</v>
      </c>
      <c r="N149" s="7">
        <v>7.6531000137329102</v>
      </c>
      <c r="O149" s="7" t="s">
        <v>331</v>
      </c>
      <c r="P149" s="7" t="s">
        <v>333</v>
      </c>
      <c r="Q149" s="7" t="s">
        <v>337</v>
      </c>
      <c r="R149" s="7" t="s">
        <v>3856</v>
      </c>
      <c r="S149" s="7">
        <v>7.6531000137329102</v>
      </c>
    </row>
    <row r="150" spans="1:19" x14ac:dyDescent="0.25">
      <c r="A150" s="7">
        <v>513</v>
      </c>
      <c r="B150" s="7">
        <v>44657</v>
      </c>
      <c r="C150" s="7">
        <v>66895846</v>
      </c>
      <c r="D150" s="7" t="s">
        <v>340</v>
      </c>
      <c r="E150" s="7" t="s">
        <v>214</v>
      </c>
      <c r="F150" s="7">
        <v>700000</v>
      </c>
      <c r="G150" s="7">
        <v>9.108799934387207</v>
      </c>
      <c r="H150" s="7">
        <v>7.3464999198913574</v>
      </c>
      <c r="I150" s="7" t="s">
        <v>17567</v>
      </c>
      <c r="J150" s="7" t="s">
        <v>16470</v>
      </c>
      <c r="K150" s="8">
        <v>4.9062190055847168</v>
      </c>
      <c r="M150" s="8">
        <v>91.931999206542969</v>
      </c>
      <c r="N150" s="7">
        <v>227.33880615234375</v>
      </c>
      <c r="O150" s="7" t="s">
        <v>212</v>
      </c>
      <c r="P150" s="7" t="s">
        <v>342</v>
      </c>
      <c r="Q150" s="7" t="s">
        <v>337</v>
      </c>
      <c r="R150" s="7" t="s">
        <v>214</v>
      </c>
      <c r="S150" s="7">
        <v>218.09291076660156</v>
      </c>
    </row>
    <row r="151" spans="1:19" x14ac:dyDescent="0.25">
      <c r="A151" s="7">
        <v>513</v>
      </c>
      <c r="B151" s="7">
        <v>44657</v>
      </c>
      <c r="C151" s="7">
        <v>45393441</v>
      </c>
      <c r="D151" s="7" t="s">
        <v>340</v>
      </c>
      <c r="E151" s="7" t="s">
        <v>214</v>
      </c>
      <c r="F151" s="7">
        <v>750000</v>
      </c>
      <c r="G151" s="7">
        <v>7.4579000473022461</v>
      </c>
      <c r="H151" s="7">
        <v>6.2511000633239746</v>
      </c>
      <c r="I151" s="7" t="s">
        <v>4107</v>
      </c>
      <c r="J151" s="7" t="s">
        <v>4108</v>
      </c>
      <c r="K151" s="8">
        <v>4.8602957725524902</v>
      </c>
      <c r="M151" s="8">
        <v>94.634002685546875</v>
      </c>
      <c r="N151" s="7">
        <v>215.10459899902344</v>
      </c>
      <c r="O151" s="7" t="s">
        <v>212</v>
      </c>
      <c r="P151" s="7" t="s">
        <v>342</v>
      </c>
      <c r="Q151" s="7" t="s">
        <v>337</v>
      </c>
      <c r="R151" s="7" t="s">
        <v>214</v>
      </c>
      <c r="S151" s="7">
        <v>205.863037109375</v>
      </c>
    </row>
    <row r="152" spans="1:19" x14ac:dyDescent="0.25">
      <c r="A152" s="7">
        <v>513</v>
      </c>
      <c r="B152" s="7">
        <v>44657</v>
      </c>
      <c r="C152" s="7">
        <v>45060518</v>
      </c>
      <c r="D152" s="7" t="s">
        <v>340</v>
      </c>
      <c r="E152" s="7" t="s">
        <v>4104</v>
      </c>
      <c r="F152" s="7">
        <v>750000</v>
      </c>
      <c r="G152" s="7">
        <v>7.4579000473022461</v>
      </c>
      <c r="H152" s="7">
        <v>6.2513999938964844</v>
      </c>
      <c r="I152" s="7" t="s">
        <v>4105</v>
      </c>
      <c r="J152" s="7" t="s">
        <v>4106</v>
      </c>
      <c r="K152" s="8">
        <v>4.8501300811767578</v>
      </c>
      <c r="M152" s="8">
        <v>94.694999694824219</v>
      </c>
      <c r="N152" s="7">
        <v>214.38200378417969</v>
      </c>
      <c r="O152" s="7" t="s">
        <v>212</v>
      </c>
      <c r="P152" s="7" t="s">
        <v>342</v>
      </c>
      <c r="Q152" s="7" t="s">
        <v>337</v>
      </c>
      <c r="R152" s="7" t="s">
        <v>3856</v>
      </c>
      <c r="S152" s="7">
        <v>205.863037109375</v>
      </c>
    </row>
    <row r="153" spans="1:19" x14ac:dyDescent="0.25">
      <c r="A153" s="7">
        <v>513</v>
      </c>
      <c r="B153" s="7">
        <v>44657</v>
      </c>
      <c r="C153" s="7">
        <v>66895884</v>
      </c>
      <c r="D153" s="7" t="s">
        <v>340</v>
      </c>
      <c r="E153" s="7" t="s">
        <v>214</v>
      </c>
      <c r="F153" s="7">
        <v>600000</v>
      </c>
      <c r="G153" s="7">
        <v>4.1094999313354492</v>
      </c>
      <c r="H153" s="7">
        <v>3.7692999839782715</v>
      </c>
      <c r="I153" s="7" t="s">
        <v>4102</v>
      </c>
      <c r="J153" s="7" t="s">
        <v>4103</v>
      </c>
      <c r="K153" s="8">
        <v>4.5389418601989746</v>
      </c>
      <c r="M153" s="8">
        <v>92.926002502441406</v>
      </c>
      <c r="N153" s="7">
        <v>178.61199951171875</v>
      </c>
      <c r="O153" s="7" t="s">
        <v>212</v>
      </c>
      <c r="P153" s="7" t="s">
        <v>342</v>
      </c>
      <c r="Q153" s="7" t="s">
        <v>337</v>
      </c>
      <c r="R153" s="7" t="s">
        <v>214</v>
      </c>
      <c r="S153" s="7">
        <v>179.48902893066406</v>
      </c>
    </row>
    <row r="154" spans="1:19" x14ac:dyDescent="0.25">
      <c r="A154" s="7">
        <v>513</v>
      </c>
      <c r="B154" s="7">
        <v>44657</v>
      </c>
      <c r="C154" s="7">
        <v>34604844</v>
      </c>
      <c r="D154" s="7" t="s">
        <v>340</v>
      </c>
      <c r="E154" s="7" t="s">
        <v>214</v>
      </c>
      <c r="F154" s="7">
        <v>750000</v>
      </c>
      <c r="G154" s="7">
        <v>2.2039999961853027</v>
      </c>
      <c r="H154" s="7">
        <v>2.063499927520752</v>
      </c>
      <c r="I154" s="7" t="s">
        <v>4100</v>
      </c>
      <c r="J154" s="7" t="s">
        <v>4101</v>
      </c>
      <c r="K154" s="8">
        <v>4.1038799285888672</v>
      </c>
      <c r="M154" s="8">
        <v>100.03900146484375</v>
      </c>
      <c r="N154" s="7">
        <v>153.08700561523438</v>
      </c>
      <c r="O154" s="7" t="s">
        <v>212</v>
      </c>
      <c r="P154" s="7" t="s">
        <v>342</v>
      </c>
      <c r="Q154" s="7" t="s">
        <v>337</v>
      </c>
      <c r="R154" s="7" t="s">
        <v>3856</v>
      </c>
      <c r="S154" s="7">
        <v>163.68048095703125</v>
      </c>
    </row>
    <row r="155" spans="1:19" x14ac:dyDescent="0.25">
      <c r="A155" s="7">
        <v>513</v>
      </c>
      <c r="B155" s="7">
        <v>44657</v>
      </c>
      <c r="C155" s="7">
        <v>41224799</v>
      </c>
      <c r="D155" s="7" t="s">
        <v>340</v>
      </c>
      <c r="E155" s="7" t="s">
        <v>214</v>
      </c>
      <c r="F155" s="7">
        <v>500000</v>
      </c>
      <c r="G155" s="7">
        <v>1.5112999677658081</v>
      </c>
      <c r="H155" s="7">
        <v>1.4091999530792236</v>
      </c>
      <c r="I155" s="7" t="s">
        <v>19232</v>
      </c>
      <c r="J155" s="7" t="s">
        <v>4099</v>
      </c>
      <c r="K155" s="8">
        <v>4.0311698913574219</v>
      </c>
      <c r="M155" s="8">
        <v>101.76899719238281</v>
      </c>
      <c r="N155" s="7">
        <v>173.48599243164063</v>
      </c>
      <c r="O155" s="7" t="s">
        <v>212</v>
      </c>
      <c r="P155" s="7" t="s">
        <v>342</v>
      </c>
      <c r="Q155" s="7" t="s">
        <v>337</v>
      </c>
      <c r="R155" s="7" t="s">
        <v>3856</v>
      </c>
      <c r="S155" s="7">
        <v>157.82040405273438</v>
      </c>
    </row>
    <row r="156" spans="1:19" x14ac:dyDescent="0.25">
      <c r="A156" s="7">
        <v>513</v>
      </c>
      <c r="B156" s="7">
        <v>44657</v>
      </c>
      <c r="C156" s="7">
        <v>45535514</v>
      </c>
      <c r="D156" s="7" t="s">
        <v>386</v>
      </c>
      <c r="E156" s="7" t="s">
        <v>214</v>
      </c>
      <c r="F156" s="7">
        <v>500000</v>
      </c>
      <c r="G156" s="7">
        <v>7.5647001266479492</v>
      </c>
      <c r="H156" s="7">
        <v>6.377500057220459</v>
      </c>
      <c r="I156" s="7" t="s">
        <v>4125</v>
      </c>
      <c r="J156" s="7" t="s">
        <v>4126</v>
      </c>
      <c r="K156" s="8">
        <v>4.4906401634216309</v>
      </c>
      <c r="M156" s="8">
        <v>95.291999816894531</v>
      </c>
      <c r="N156" s="7">
        <v>181.625</v>
      </c>
      <c r="O156" s="7" t="s">
        <v>212</v>
      </c>
      <c r="P156" s="7" t="s">
        <v>388</v>
      </c>
      <c r="Q156" s="7" t="s">
        <v>337</v>
      </c>
      <c r="R156" s="7" t="s">
        <v>3856</v>
      </c>
      <c r="S156" s="7">
        <v>117.79782867431641</v>
      </c>
    </row>
    <row r="157" spans="1:19" x14ac:dyDescent="0.25">
      <c r="A157" s="7">
        <v>513</v>
      </c>
      <c r="B157" s="7">
        <v>44657</v>
      </c>
      <c r="C157" s="7">
        <v>66890376</v>
      </c>
      <c r="D157" s="7" t="s">
        <v>386</v>
      </c>
      <c r="E157" s="7" t="s">
        <v>4122</v>
      </c>
      <c r="F157" s="7">
        <v>750000</v>
      </c>
      <c r="G157" s="7">
        <v>6.0588998794555664</v>
      </c>
      <c r="H157" s="7">
        <v>5.3881998062133789</v>
      </c>
      <c r="I157" s="7" t="s">
        <v>4123</v>
      </c>
      <c r="J157" s="7" t="s">
        <v>4124</v>
      </c>
      <c r="K157" s="8">
        <v>4.3854999542236328</v>
      </c>
      <c r="M157" s="8">
        <v>92.038002014160156</v>
      </c>
      <c r="N157" s="7">
        <v>166.79299926757813</v>
      </c>
      <c r="O157" s="7" t="s">
        <v>212</v>
      </c>
      <c r="P157" s="7" t="s">
        <v>388</v>
      </c>
      <c r="Q157" s="7" t="s">
        <v>337</v>
      </c>
      <c r="R157" s="7" t="s">
        <v>3856</v>
      </c>
      <c r="S157" s="7">
        <v>110.89494323730469</v>
      </c>
    </row>
    <row r="158" spans="1:19" x14ac:dyDescent="0.25">
      <c r="A158" s="7">
        <v>513</v>
      </c>
      <c r="B158" s="7">
        <v>44657</v>
      </c>
      <c r="C158" s="7">
        <v>66892908</v>
      </c>
      <c r="D158" s="7" t="s">
        <v>386</v>
      </c>
      <c r="E158" s="7" t="s">
        <v>214</v>
      </c>
      <c r="F158" s="7">
        <v>750000</v>
      </c>
      <c r="G158" s="7">
        <v>6.0583000183105469</v>
      </c>
      <c r="H158" s="7">
        <v>5.3881998062133789</v>
      </c>
      <c r="I158" s="7" t="s">
        <v>4120</v>
      </c>
      <c r="J158" s="7" t="s">
        <v>4121</v>
      </c>
      <c r="K158" s="8">
        <v>4.3854999542236328</v>
      </c>
      <c r="M158" s="8">
        <v>92.038002014160156</v>
      </c>
      <c r="N158" s="7">
        <v>166.79299926757813</v>
      </c>
      <c r="O158" s="7" t="s">
        <v>212</v>
      </c>
      <c r="P158" s="7" t="s">
        <v>388</v>
      </c>
      <c r="Q158" s="7" t="s">
        <v>337</v>
      </c>
      <c r="R158" s="7" t="s">
        <v>214</v>
      </c>
      <c r="S158" s="7">
        <v>110.89214324951172</v>
      </c>
    </row>
    <row r="159" spans="1:19" x14ac:dyDescent="0.25">
      <c r="A159" s="7">
        <v>513</v>
      </c>
      <c r="B159" s="7">
        <v>44657</v>
      </c>
      <c r="C159" s="7">
        <v>43205981</v>
      </c>
      <c r="D159" s="7" t="s">
        <v>386</v>
      </c>
      <c r="E159" s="7" t="s">
        <v>214</v>
      </c>
      <c r="F159" s="7">
        <v>650000</v>
      </c>
      <c r="G159" s="7">
        <v>4.027400016784668</v>
      </c>
      <c r="H159" s="7">
        <v>3.5855000019073486</v>
      </c>
      <c r="I159" s="7" t="s">
        <v>19233</v>
      </c>
      <c r="J159" s="7" t="s">
        <v>4119</v>
      </c>
      <c r="K159" s="8">
        <v>4.2963099479675293</v>
      </c>
      <c r="M159" s="8">
        <v>100.28700256347656</v>
      </c>
      <c r="N159" s="7">
        <v>155.81900024414063</v>
      </c>
      <c r="O159" s="7" t="s">
        <v>212</v>
      </c>
      <c r="P159" s="7" t="s">
        <v>388</v>
      </c>
      <c r="Q159" s="7" t="s">
        <v>337</v>
      </c>
      <c r="R159" s="7" t="s">
        <v>3856</v>
      </c>
      <c r="S159" s="7">
        <v>101.23432159423828</v>
      </c>
    </row>
    <row r="160" spans="1:19" x14ac:dyDescent="0.25">
      <c r="A160" s="7">
        <v>513</v>
      </c>
      <c r="B160" s="7">
        <v>44657</v>
      </c>
      <c r="C160" s="7">
        <v>43221884</v>
      </c>
      <c r="D160" s="7" t="s">
        <v>386</v>
      </c>
      <c r="E160" s="7" t="s">
        <v>4116</v>
      </c>
      <c r="F160" s="7">
        <v>650000</v>
      </c>
      <c r="G160" s="7">
        <v>4.027400016784668</v>
      </c>
      <c r="H160" s="7">
        <v>3.5841999053955078</v>
      </c>
      <c r="I160" s="7" t="s">
        <v>4117</v>
      </c>
      <c r="J160" s="7" t="s">
        <v>4118</v>
      </c>
      <c r="K160" s="8">
        <v>4.3462362289428711</v>
      </c>
      <c r="M160" s="8">
        <v>100.10399627685547</v>
      </c>
      <c r="N160" s="7">
        <v>160.38459777832031</v>
      </c>
      <c r="O160" s="7" t="s">
        <v>212</v>
      </c>
      <c r="P160" s="7" t="s">
        <v>388</v>
      </c>
      <c r="Q160" s="7" t="s">
        <v>337</v>
      </c>
      <c r="R160" s="7" t="s">
        <v>214</v>
      </c>
      <c r="S160" s="7">
        <v>101.23432159423828</v>
      </c>
    </row>
    <row r="161" spans="1:19" x14ac:dyDescent="0.25">
      <c r="A161" s="7">
        <v>513</v>
      </c>
      <c r="B161" s="7">
        <v>44657</v>
      </c>
      <c r="C161" s="7">
        <v>66782051</v>
      </c>
      <c r="D161" s="7" t="s">
        <v>386</v>
      </c>
      <c r="E161" s="7" t="s">
        <v>214</v>
      </c>
      <c r="F161" s="7">
        <v>700000</v>
      </c>
      <c r="G161" s="7">
        <v>3.1923000812530518</v>
      </c>
      <c r="H161" s="7">
        <v>2.9707000255584717</v>
      </c>
      <c r="I161" s="7" t="s">
        <v>4114</v>
      </c>
      <c r="J161" s="7" t="s">
        <v>4115</v>
      </c>
      <c r="K161" s="8">
        <v>4.1797599792480469</v>
      </c>
      <c r="M161" s="8">
        <v>96.875</v>
      </c>
      <c r="N161" s="7">
        <v>146.36900329589844</v>
      </c>
      <c r="O161" s="7" t="s">
        <v>212</v>
      </c>
      <c r="P161" s="7" t="s">
        <v>388</v>
      </c>
      <c r="Q161" s="7" t="s">
        <v>337</v>
      </c>
      <c r="R161" s="7" t="s">
        <v>3856</v>
      </c>
      <c r="S161" s="7">
        <v>97.162651062011719</v>
      </c>
    </row>
    <row r="162" spans="1:19" x14ac:dyDescent="0.25">
      <c r="A162" s="7">
        <v>513</v>
      </c>
      <c r="B162" s="7">
        <v>44657</v>
      </c>
      <c r="C162" s="7">
        <v>33608697</v>
      </c>
      <c r="D162" s="7" t="s">
        <v>386</v>
      </c>
      <c r="E162" s="7" t="s">
        <v>214</v>
      </c>
      <c r="F162" s="7">
        <v>500000</v>
      </c>
      <c r="G162" s="7">
        <v>2.0178000926971436</v>
      </c>
      <c r="H162" s="7">
        <v>1.8849999904632568</v>
      </c>
      <c r="I162" s="7" t="s">
        <v>4112</v>
      </c>
      <c r="J162" s="7" t="s">
        <v>4113</v>
      </c>
      <c r="K162" s="8">
        <v>4.2467799186706543</v>
      </c>
      <c r="M162" s="8">
        <v>99.288002014160156</v>
      </c>
      <c r="N162" s="7">
        <v>171.64100646972656</v>
      </c>
      <c r="O162" s="7" t="s">
        <v>212</v>
      </c>
      <c r="P162" s="7" t="s">
        <v>388</v>
      </c>
      <c r="Q162" s="7" t="s">
        <v>337</v>
      </c>
      <c r="R162" s="7" t="s">
        <v>3856</v>
      </c>
      <c r="S162" s="7">
        <v>91.354850769042969</v>
      </c>
    </row>
    <row r="163" spans="1:19" x14ac:dyDescent="0.25">
      <c r="A163" s="7">
        <v>513</v>
      </c>
      <c r="B163" s="7">
        <v>44657</v>
      </c>
      <c r="C163" s="7">
        <v>33608698</v>
      </c>
      <c r="D163" s="7" t="s">
        <v>386</v>
      </c>
      <c r="E163" s="7" t="s">
        <v>4109</v>
      </c>
      <c r="F163" s="7">
        <v>500000</v>
      </c>
      <c r="G163" s="7">
        <v>2.0178000926971436</v>
      </c>
      <c r="H163" s="7">
        <v>1.8849999904632568</v>
      </c>
      <c r="I163" s="7" t="s">
        <v>4110</v>
      </c>
      <c r="J163" s="7" t="s">
        <v>4111</v>
      </c>
      <c r="K163" s="8">
        <v>4.2467808723449707</v>
      </c>
      <c r="M163" s="8">
        <v>99.288002014160156</v>
      </c>
      <c r="N163" s="7">
        <v>171.04190063476563</v>
      </c>
      <c r="O163" s="7" t="s">
        <v>212</v>
      </c>
      <c r="P163" s="7" t="s">
        <v>388</v>
      </c>
      <c r="Q163" s="7" t="s">
        <v>337</v>
      </c>
      <c r="R163" s="7" t="s">
        <v>214</v>
      </c>
      <c r="S163" s="7">
        <v>91.354850769042969</v>
      </c>
    </row>
    <row r="164" spans="1:19" x14ac:dyDescent="0.25">
      <c r="A164" s="7">
        <v>513</v>
      </c>
      <c r="B164" s="7">
        <v>44657</v>
      </c>
      <c r="C164" s="7">
        <v>19046462</v>
      </c>
      <c r="D164" s="7" t="s">
        <v>391</v>
      </c>
      <c r="E164" s="7" t="s">
        <v>214</v>
      </c>
      <c r="F164" s="7">
        <v>250000</v>
      </c>
      <c r="G164" s="7">
        <v>1.0485999584197998</v>
      </c>
      <c r="H164" s="7">
        <v>0.99709999561309814</v>
      </c>
      <c r="I164" s="7" t="s">
        <v>10279</v>
      </c>
      <c r="J164" s="7" t="s">
        <v>10280</v>
      </c>
      <c r="K164" s="8">
        <v>4.4217591285705566</v>
      </c>
      <c r="M164" s="8">
        <v>99.696998596191406</v>
      </c>
      <c r="N164" s="7">
        <v>248.96719360351563</v>
      </c>
      <c r="O164" s="7" t="s">
        <v>212</v>
      </c>
      <c r="P164" s="7" t="s">
        <v>361</v>
      </c>
      <c r="Q164" s="7" t="s">
        <v>242</v>
      </c>
      <c r="R164" s="7" t="s">
        <v>4084</v>
      </c>
      <c r="S164" s="7">
        <v>248.96719360351563</v>
      </c>
    </row>
    <row r="165" spans="1:19" x14ac:dyDescent="0.25">
      <c r="A165" s="7">
        <v>513</v>
      </c>
      <c r="B165" s="7">
        <v>44657</v>
      </c>
      <c r="C165" s="7">
        <v>46007568</v>
      </c>
      <c r="D165" s="7" t="s">
        <v>395</v>
      </c>
      <c r="E165" s="7" t="s">
        <v>214</v>
      </c>
      <c r="F165" s="7">
        <v>200000</v>
      </c>
      <c r="G165" s="7">
        <v>13.13070011138916</v>
      </c>
      <c r="H165" s="7">
        <v>2.7488999366760254</v>
      </c>
      <c r="I165" s="7" t="s">
        <v>10284</v>
      </c>
      <c r="J165" s="7" t="s">
        <v>10285</v>
      </c>
      <c r="K165" s="8">
        <v>71.74969482421875</v>
      </c>
      <c r="M165" s="8">
        <v>23.745000839233398</v>
      </c>
      <c r="N165" s="7">
        <v>6903.19970703125</v>
      </c>
      <c r="O165" s="7" t="s">
        <v>360</v>
      </c>
      <c r="P165" s="7" t="s">
        <v>349</v>
      </c>
      <c r="Q165" s="7" t="s">
        <v>242</v>
      </c>
      <c r="R165" s="7" t="s">
        <v>214</v>
      </c>
      <c r="S165" s="7">
        <v>534.39422607421875</v>
      </c>
    </row>
    <row r="166" spans="1:19" x14ac:dyDescent="0.25">
      <c r="A166" s="7">
        <v>513</v>
      </c>
      <c r="B166" s="7">
        <v>44657</v>
      </c>
      <c r="C166" s="7">
        <v>66922753</v>
      </c>
      <c r="D166" s="7" t="s">
        <v>395</v>
      </c>
      <c r="E166" s="7" t="s">
        <v>17568</v>
      </c>
      <c r="F166" s="7">
        <v>314000</v>
      </c>
      <c r="G166" s="7">
        <v>3.0390000343322754</v>
      </c>
      <c r="H166" s="7">
        <v>2.1391000747680664</v>
      </c>
      <c r="I166" s="7" t="s">
        <v>18008</v>
      </c>
      <c r="J166" s="7" t="s">
        <v>17569</v>
      </c>
      <c r="K166" s="8">
        <v>39.166141510009766</v>
      </c>
      <c r="M166" s="8">
        <v>44.006999969482422</v>
      </c>
      <c r="N166" s="7">
        <v>3645.24072265625</v>
      </c>
      <c r="O166" s="7" t="s">
        <v>360</v>
      </c>
      <c r="P166" s="7" t="s">
        <v>349</v>
      </c>
      <c r="Q166" s="7" t="s">
        <v>242</v>
      </c>
      <c r="R166" s="7" t="s">
        <v>214</v>
      </c>
      <c r="S166" s="7">
        <v>388.17123413085938</v>
      </c>
    </row>
    <row r="167" spans="1:19" x14ac:dyDescent="0.25">
      <c r="A167" s="7">
        <v>513</v>
      </c>
      <c r="B167" s="7">
        <v>44657</v>
      </c>
      <c r="C167" s="7">
        <v>45541312</v>
      </c>
      <c r="D167" s="7" t="s">
        <v>395</v>
      </c>
      <c r="E167" s="7" t="s">
        <v>214</v>
      </c>
      <c r="F167" s="7">
        <v>500000</v>
      </c>
      <c r="G167" s="7">
        <v>2.3138999938964844</v>
      </c>
      <c r="H167" s="7">
        <v>2.6559000015258789</v>
      </c>
      <c r="I167" s="7" t="s">
        <v>19234</v>
      </c>
      <c r="J167" s="7" t="s">
        <v>10283</v>
      </c>
      <c r="K167" s="8">
        <v>94.67987060546875</v>
      </c>
      <c r="M167" s="8">
        <v>23.395000457763672</v>
      </c>
      <c r="N167" s="7">
        <v>9207.904296875</v>
      </c>
      <c r="O167" s="7" t="s">
        <v>360</v>
      </c>
      <c r="P167" s="7" t="s">
        <v>349</v>
      </c>
      <c r="Q167" s="7" t="s">
        <v>242</v>
      </c>
      <c r="R167" s="7" t="s">
        <v>4184</v>
      </c>
      <c r="S167" s="7">
        <v>376.024169921875</v>
      </c>
    </row>
    <row r="168" spans="1:19" x14ac:dyDescent="0.25">
      <c r="A168" s="7">
        <v>513</v>
      </c>
      <c r="B168" s="7">
        <v>44657</v>
      </c>
      <c r="C168" s="7">
        <v>43817415</v>
      </c>
      <c r="D168" s="7" t="s">
        <v>395</v>
      </c>
      <c r="E168" s="7" t="s">
        <v>214</v>
      </c>
      <c r="F168" s="7">
        <v>700000</v>
      </c>
      <c r="G168" s="7">
        <v>1.6583000421524048</v>
      </c>
      <c r="H168" s="7">
        <v>2.2179999351501465</v>
      </c>
      <c r="I168" s="7" t="s">
        <v>19235</v>
      </c>
      <c r="J168" s="7" t="s">
        <v>10282</v>
      </c>
      <c r="K168" s="8">
        <v>134.81710815429688</v>
      </c>
      <c r="M168" s="8">
        <v>22.952999114990234</v>
      </c>
      <c r="N168" s="7">
        <v>13244.18359375</v>
      </c>
      <c r="O168" s="7" t="s">
        <v>360</v>
      </c>
      <c r="P168" s="7" t="s">
        <v>349</v>
      </c>
      <c r="Q168" s="7" t="s">
        <v>242</v>
      </c>
      <c r="R168" s="7" t="s">
        <v>4184</v>
      </c>
      <c r="S168" s="7">
        <v>364.884765625</v>
      </c>
    </row>
    <row r="169" spans="1:19" x14ac:dyDescent="0.25">
      <c r="A169" s="7">
        <v>513</v>
      </c>
      <c r="B169" s="7">
        <v>44657</v>
      </c>
      <c r="C169" s="7">
        <v>37765913</v>
      </c>
      <c r="D169" s="7" t="s">
        <v>395</v>
      </c>
      <c r="E169" s="7" t="s">
        <v>214</v>
      </c>
      <c r="F169" s="7">
        <v>500000</v>
      </c>
      <c r="G169" s="7">
        <v>0.91670000553131104</v>
      </c>
      <c r="H169" s="7">
        <v>2.5151000022888184</v>
      </c>
      <c r="I169" s="7" t="s">
        <v>18009</v>
      </c>
      <c r="J169" s="7" t="s">
        <v>10281</v>
      </c>
      <c r="K169" s="8">
        <v>29.803190231323242</v>
      </c>
      <c r="M169" s="8">
        <v>23.068000793457031</v>
      </c>
      <c r="N169" s="7">
        <v>26421.47265625</v>
      </c>
      <c r="O169" s="7" t="s">
        <v>360</v>
      </c>
      <c r="P169" s="7" t="s">
        <v>349</v>
      </c>
      <c r="Q169" s="7" t="s">
        <v>242</v>
      </c>
      <c r="R169" s="7" t="s">
        <v>4184</v>
      </c>
      <c r="S169" s="7">
        <v>352.11761474609375</v>
      </c>
    </row>
    <row r="170" spans="1:19" x14ac:dyDescent="0.25">
      <c r="A170" s="7">
        <v>513</v>
      </c>
      <c r="B170" s="7">
        <v>44657</v>
      </c>
      <c r="C170" s="7">
        <v>66897731</v>
      </c>
      <c r="D170" s="7" t="s">
        <v>398</v>
      </c>
      <c r="E170" s="7" t="s">
        <v>16471</v>
      </c>
      <c r="F170" s="7">
        <v>450000</v>
      </c>
      <c r="G170" s="7">
        <v>4.1094999313354492</v>
      </c>
      <c r="H170" s="7">
        <v>2.8692998886108398</v>
      </c>
      <c r="I170" s="7" t="s">
        <v>16937</v>
      </c>
      <c r="J170" s="7" t="s">
        <v>16472</v>
      </c>
      <c r="K170" s="8">
        <v>31.125308990478516</v>
      </c>
      <c r="M170" s="8">
        <v>42.250999450683594</v>
      </c>
      <c r="N170" s="7">
        <v>2837.956298828125</v>
      </c>
      <c r="O170" s="7" t="s">
        <v>360</v>
      </c>
      <c r="P170" s="7" t="s">
        <v>349</v>
      </c>
      <c r="Q170" s="7" t="s">
        <v>242</v>
      </c>
      <c r="R170" s="7" t="s">
        <v>214</v>
      </c>
      <c r="S170" s="7">
        <v>405.74835205078125</v>
      </c>
    </row>
    <row r="171" spans="1:19" x14ac:dyDescent="0.25">
      <c r="A171" s="7">
        <v>513</v>
      </c>
      <c r="B171" s="7">
        <v>44657</v>
      </c>
      <c r="C171" s="7">
        <v>66822678</v>
      </c>
      <c r="D171" s="7" t="s">
        <v>398</v>
      </c>
      <c r="E171" s="7" t="s">
        <v>214</v>
      </c>
      <c r="F171" s="7">
        <v>483000</v>
      </c>
      <c r="G171" s="7">
        <v>3.5181000232696533</v>
      </c>
      <c r="H171" s="7">
        <v>2.413100004196167</v>
      </c>
      <c r="I171" s="7" t="s">
        <v>4129</v>
      </c>
      <c r="J171" s="7" t="s">
        <v>4130</v>
      </c>
      <c r="K171" s="8">
        <v>35.207260131835938</v>
      </c>
      <c r="M171" s="8">
        <v>43.512001037597656</v>
      </c>
      <c r="N171" s="7">
        <v>3247.369873046875</v>
      </c>
      <c r="O171" s="7" t="s">
        <v>360</v>
      </c>
      <c r="P171" s="7" t="s">
        <v>349</v>
      </c>
      <c r="Q171" s="7" t="s">
        <v>242</v>
      </c>
      <c r="R171" s="7" t="s">
        <v>214</v>
      </c>
      <c r="S171" s="7">
        <v>396.0919189453125</v>
      </c>
    </row>
    <row r="172" spans="1:19" x14ac:dyDescent="0.25">
      <c r="A172" s="7">
        <v>513</v>
      </c>
      <c r="B172" s="7">
        <v>44657</v>
      </c>
      <c r="C172" s="7">
        <v>66789052</v>
      </c>
      <c r="D172" s="7" t="s">
        <v>398</v>
      </c>
      <c r="E172" s="7" t="s">
        <v>214</v>
      </c>
      <c r="F172" s="7">
        <v>500000</v>
      </c>
      <c r="G172" s="7">
        <v>2.7406001091003418</v>
      </c>
      <c r="H172" s="7">
        <v>1.9896999597549438</v>
      </c>
      <c r="I172" s="7" t="s">
        <v>4127</v>
      </c>
      <c r="J172" s="7" t="s">
        <v>4128</v>
      </c>
      <c r="K172" s="8">
        <v>41.114578247070313</v>
      </c>
      <c r="M172" s="8">
        <v>44.840000152587891</v>
      </c>
      <c r="N172" s="7">
        <v>3843.963134765625</v>
      </c>
      <c r="O172" s="7" t="s">
        <v>360</v>
      </c>
      <c r="P172" s="7" t="s">
        <v>349</v>
      </c>
      <c r="Q172" s="7" t="s">
        <v>242</v>
      </c>
      <c r="R172" s="7" t="s">
        <v>3856</v>
      </c>
      <c r="S172" s="7">
        <v>383.19512939453125</v>
      </c>
    </row>
    <row r="173" spans="1:19" x14ac:dyDescent="0.25">
      <c r="A173" s="7">
        <v>513</v>
      </c>
      <c r="B173" s="7">
        <v>44657</v>
      </c>
      <c r="C173" s="7">
        <v>66939879</v>
      </c>
      <c r="D173" s="7" t="s">
        <v>398</v>
      </c>
      <c r="E173" s="7" t="s">
        <v>214</v>
      </c>
      <c r="F173" s="7">
        <v>400000</v>
      </c>
      <c r="G173" s="7">
        <v>0.39969998598098755</v>
      </c>
      <c r="H173" s="7">
        <v>0.22139999270439148</v>
      </c>
      <c r="I173" s="7" t="s">
        <v>17570</v>
      </c>
      <c r="J173" s="7" t="s">
        <v>17571</v>
      </c>
      <c r="K173" s="8">
        <v>7.6597490310668945</v>
      </c>
      <c r="M173" s="8">
        <v>63.318000793457031</v>
      </c>
      <c r="N173" s="7">
        <v>16027.3876953125</v>
      </c>
      <c r="O173" s="7" t="s">
        <v>360</v>
      </c>
      <c r="P173" s="7" t="s">
        <v>349</v>
      </c>
      <c r="Q173" s="7" t="s">
        <v>242</v>
      </c>
      <c r="R173" s="7" t="s">
        <v>214</v>
      </c>
      <c r="S173" s="7">
        <v>343.12063598632813</v>
      </c>
    </row>
    <row r="174" spans="1:19" x14ac:dyDescent="0.25">
      <c r="A174" s="7">
        <v>513</v>
      </c>
      <c r="B174" s="7">
        <v>44657</v>
      </c>
      <c r="C174" s="7">
        <v>67013636</v>
      </c>
      <c r="D174" s="7" t="s">
        <v>401</v>
      </c>
      <c r="E174" s="7" t="s">
        <v>22096</v>
      </c>
      <c r="F174" s="7">
        <v>300000</v>
      </c>
      <c r="G174" s="7">
        <v>4.8979997634887695</v>
      </c>
      <c r="H174" s="7">
        <v>4.5720000267028809</v>
      </c>
      <c r="I174" s="7" t="s">
        <v>22097</v>
      </c>
      <c r="J174" s="7" t="s">
        <v>22098</v>
      </c>
      <c r="K174" s="8">
        <v>3.3806800842285156</v>
      </c>
      <c r="M174" s="8">
        <v>94.931999206542969</v>
      </c>
      <c r="N174" s="7">
        <v>64.595298767089844</v>
      </c>
      <c r="O174" s="7" t="s">
        <v>212</v>
      </c>
      <c r="P174" s="7" t="s">
        <v>349</v>
      </c>
      <c r="Q174" s="7" t="s">
        <v>242</v>
      </c>
      <c r="R174" s="7" t="s">
        <v>3856</v>
      </c>
      <c r="S174" s="7">
        <v>72.230888366699219</v>
      </c>
    </row>
    <row r="175" spans="1:19" x14ac:dyDescent="0.25">
      <c r="A175" s="7">
        <v>513</v>
      </c>
      <c r="B175" s="7">
        <v>44657</v>
      </c>
      <c r="C175" s="7">
        <v>66993885</v>
      </c>
      <c r="D175" s="7" t="s">
        <v>401</v>
      </c>
      <c r="E175" s="7" t="s">
        <v>21111</v>
      </c>
      <c r="F175" s="7">
        <v>300000</v>
      </c>
      <c r="G175" s="7">
        <v>4.7829999923706055</v>
      </c>
      <c r="H175" s="7">
        <v>4.4843997955322266</v>
      </c>
      <c r="I175" s="7" t="s">
        <v>22099</v>
      </c>
      <c r="J175" s="7" t="s">
        <v>21112</v>
      </c>
      <c r="K175" s="8">
        <v>3.345289945602417</v>
      </c>
      <c r="M175" s="8">
        <v>94.099998474121094</v>
      </c>
      <c r="N175" s="7">
        <v>60.589698791503906</v>
      </c>
      <c r="O175" s="7" t="s">
        <v>212</v>
      </c>
      <c r="P175" s="7" t="s">
        <v>349</v>
      </c>
      <c r="Q175" s="7" t="s">
        <v>242</v>
      </c>
      <c r="R175" s="7" t="s">
        <v>3856</v>
      </c>
      <c r="S175" s="7">
        <v>71.84344482421875</v>
      </c>
    </row>
    <row r="176" spans="1:19" x14ac:dyDescent="0.25">
      <c r="A176" s="7">
        <v>513</v>
      </c>
      <c r="B176" s="7">
        <v>44657</v>
      </c>
      <c r="C176" s="7">
        <v>66906449</v>
      </c>
      <c r="D176" s="7" t="s">
        <v>401</v>
      </c>
      <c r="E176" s="7" t="s">
        <v>16942</v>
      </c>
      <c r="F176" s="7">
        <v>500000</v>
      </c>
      <c r="G176" s="7">
        <v>4.1943998336791992</v>
      </c>
      <c r="H176" s="7">
        <v>4.0145998001098633</v>
      </c>
      <c r="I176" s="7" t="s">
        <v>16943</v>
      </c>
      <c r="J176" s="7" t="s">
        <v>16944</v>
      </c>
      <c r="K176" s="8">
        <v>3.2730100154876709</v>
      </c>
      <c r="M176" s="8">
        <v>92.129997253417969</v>
      </c>
      <c r="N176" s="7">
        <v>52.550701141357422</v>
      </c>
      <c r="O176" s="7" t="s">
        <v>212</v>
      </c>
      <c r="P176" s="7" t="s">
        <v>349</v>
      </c>
      <c r="Q176" s="7" t="s">
        <v>242</v>
      </c>
      <c r="R176" s="7" t="s">
        <v>3856</v>
      </c>
      <c r="S176" s="7">
        <v>69.848808288574219</v>
      </c>
    </row>
    <row r="177" spans="1:19" x14ac:dyDescent="0.25">
      <c r="A177" s="7">
        <v>513</v>
      </c>
      <c r="B177" s="7">
        <v>44657</v>
      </c>
      <c r="C177" s="7">
        <v>66862437</v>
      </c>
      <c r="D177" s="7" t="s">
        <v>401</v>
      </c>
      <c r="E177" s="7" t="s">
        <v>214</v>
      </c>
      <c r="F177" s="7">
        <v>300000</v>
      </c>
      <c r="G177" s="7">
        <v>3.901400089263916</v>
      </c>
      <c r="H177" s="7">
        <v>3.7523000240325928</v>
      </c>
      <c r="I177" s="7" t="s">
        <v>4141</v>
      </c>
      <c r="J177" s="7" t="s">
        <v>4142</v>
      </c>
      <c r="K177" s="8">
        <v>3.2657101154327393</v>
      </c>
      <c r="M177" s="8">
        <v>92.668998718261719</v>
      </c>
      <c r="N177" s="7">
        <v>51.875</v>
      </c>
      <c r="O177" s="7" t="s">
        <v>212</v>
      </c>
      <c r="P177" s="7" t="s">
        <v>349</v>
      </c>
      <c r="Q177" s="7" t="s">
        <v>242</v>
      </c>
      <c r="R177" s="7" t="s">
        <v>3856</v>
      </c>
      <c r="S177" s="7">
        <v>68.848968505859375</v>
      </c>
    </row>
    <row r="178" spans="1:19" x14ac:dyDescent="0.25">
      <c r="A178" s="7">
        <v>513</v>
      </c>
      <c r="B178" s="7">
        <v>44657</v>
      </c>
      <c r="C178" s="7">
        <v>66850813</v>
      </c>
      <c r="D178" s="7" t="s">
        <v>401</v>
      </c>
      <c r="E178" s="7" t="s">
        <v>214</v>
      </c>
      <c r="F178" s="7">
        <v>300000</v>
      </c>
      <c r="G178" s="7">
        <v>3.7864000797271729</v>
      </c>
      <c r="H178" s="7">
        <v>3.6393001079559326</v>
      </c>
      <c r="I178" s="7" t="s">
        <v>4139</v>
      </c>
      <c r="J178" s="7" t="s">
        <v>4140</v>
      </c>
      <c r="K178" s="8">
        <v>3.247230052947998</v>
      </c>
      <c r="M178" s="8">
        <v>92.942001342773438</v>
      </c>
      <c r="N178" s="7">
        <v>50.001701354980469</v>
      </c>
      <c r="O178" s="7" t="s">
        <v>212</v>
      </c>
      <c r="P178" s="7" t="s">
        <v>349</v>
      </c>
      <c r="Q178" s="7" t="s">
        <v>242</v>
      </c>
      <c r="R178" s="7" t="s">
        <v>3856</v>
      </c>
      <c r="S178" s="7">
        <v>68.455337524414063</v>
      </c>
    </row>
    <row r="179" spans="1:19" x14ac:dyDescent="0.25">
      <c r="A179" s="7">
        <v>513</v>
      </c>
      <c r="B179" s="7">
        <v>44657</v>
      </c>
      <c r="C179" s="7">
        <v>66823419</v>
      </c>
      <c r="D179" s="7" t="s">
        <v>401</v>
      </c>
      <c r="E179" s="7" t="s">
        <v>214</v>
      </c>
      <c r="F179" s="7">
        <v>350000</v>
      </c>
      <c r="G179" s="7">
        <v>3.5427999496459961</v>
      </c>
      <c r="H179" s="7">
        <v>3.4049999713897705</v>
      </c>
      <c r="I179" s="7" t="s">
        <v>4137</v>
      </c>
      <c r="J179" s="7" t="s">
        <v>4138</v>
      </c>
      <c r="K179" s="8">
        <v>3.133080005645752</v>
      </c>
      <c r="M179" s="8">
        <v>93.567001342773438</v>
      </c>
      <c r="N179" s="7">
        <v>39.488399505615234</v>
      </c>
      <c r="O179" s="7" t="s">
        <v>212</v>
      </c>
      <c r="P179" s="7" t="s">
        <v>349</v>
      </c>
      <c r="Q179" s="7" t="s">
        <v>242</v>
      </c>
      <c r="R179" s="7" t="s">
        <v>3856</v>
      </c>
      <c r="S179" s="7">
        <v>67.619392395019531</v>
      </c>
    </row>
    <row r="180" spans="1:19" x14ac:dyDescent="0.25">
      <c r="A180" s="7">
        <v>513</v>
      </c>
      <c r="B180" s="7">
        <v>44657</v>
      </c>
      <c r="C180" s="7">
        <v>67013635</v>
      </c>
      <c r="D180" s="7" t="s">
        <v>401</v>
      </c>
      <c r="E180" s="7" t="s">
        <v>22100</v>
      </c>
      <c r="F180" s="7">
        <v>600000</v>
      </c>
      <c r="G180" s="7">
        <v>2.899399995803833</v>
      </c>
      <c r="H180" s="7">
        <v>2.7836999893188477</v>
      </c>
      <c r="I180" s="7" t="s">
        <v>22101</v>
      </c>
      <c r="J180" s="7" t="s">
        <v>22102</v>
      </c>
      <c r="K180" s="8">
        <v>3.065000057220459</v>
      </c>
      <c r="M180" s="8">
        <v>97.06500244140625</v>
      </c>
      <c r="N180" s="7">
        <v>36.642299652099609</v>
      </c>
      <c r="O180" s="7" t="s">
        <v>212</v>
      </c>
      <c r="P180" s="7" t="s">
        <v>349</v>
      </c>
      <c r="Q180" s="7" t="s">
        <v>242</v>
      </c>
      <c r="R180" s="7" t="s">
        <v>3856</v>
      </c>
      <c r="S180" s="7">
        <v>65.39825439453125</v>
      </c>
    </row>
    <row r="181" spans="1:19" x14ac:dyDescent="0.25">
      <c r="A181" s="7">
        <v>513</v>
      </c>
      <c r="B181" s="7">
        <v>44657</v>
      </c>
      <c r="C181" s="7">
        <v>66993884</v>
      </c>
      <c r="D181" s="7" t="s">
        <v>401</v>
      </c>
      <c r="E181" s="7" t="s">
        <v>21113</v>
      </c>
      <c r="F181" s="7">
        <v>400000</v>
      </c>
      <c r="G181" s="7">
        <v>2.7843999862670898</v>
      </c>
      <c r="H181" s="7">
        <v>2.6877000331878662</v>
      </c>
      <c r="I181" s="7" t="s">
        <v>22103</v>
      </c>
      <c r="J181" s="7" t="s">
        <v>21114</v>
      </c>
      <c r="K181" s="8">
        <v>3.0791900157928467</v>
      </c>
      <c r="M181" s="8">
        <v>95.820999145507813</v>
      </c>
      <c r="N181" s="7">
        <v>38.922100067138672</v>
      </c>
      <c r="O181" s="7" t="s">
        <v>212</v>
      </c>
      <c r="P181" s="7" t="s">
        <v>349</v>
      </c>
      <c r="Q181" s="7" t="s">
        <v>242</v>
      </c>
      <c r="R181" s="7" t="s">
        <v>3856</v>
      </c>
      <c r="S181" s="7">
        <v>64.999366760253906</v>
      </c>
    </row>
    <row r="182" spans="1:19" x14ac:dyDescent="0.25">
      <c r="A182" s="7">
        <v>513</v>
      </c>
      <c r="B182" s="7">
        <v>44657</v>
      </c>
      <c r="C182" s="7">
        <v>66906448</v>
      </c>
      <c r="D182" s="7" t="s">
        <v>401</v>
      </c>
      <c r="E182" s="7" t="s">
        <v>16939</v>
      </c>
      <c r="F182" s="7">
        <v>500000</v>
      </c>
      <c r="G182" s="7">
        <v>2.1958000659942627</v>
      </c>
      <c r="H182" s="7">
        <v>2.1472001075744629</v>
      </c>
      <c r="I182" s="7" t="s">
        <v>16940</v>
      </c>
      <c r="J182" s="7" t="s">
        <v>16941</v>
      </c>
      <c r="K182" s="8">
        <v>2.9871900081634521</v>
      </c>
      <c r="M182" s="8">
        <v>95.176002502441406</v>
      </c>
      <c r="N182" s="7">
        <v>40.108501434326172</v>
      </c>
      <c r="O182" s="7" t="s">
        <v>212</v>
      </c>
      <c r="P182" s="7" t="s">
        <v>349</v>
      </c>
      <c r="Q182" s="7" t="s">
        <v>242</v>
      </c>
      <c r="R182" s="7" t="s">
        <v>3856</v>
      </c>
      <c r="S182" s="7">
        <v>62.949657440185547</v>
      </c>
    </row>
    <row r="183" spans="1:19" x14ac:dyDescent="0.25">
      <c r="A183" s="7">
        <v>513</v>
      </c>
      <c r="B183" s="7">
        <v>44657</v>
      </c>
      <c r="C183" s="7">
        <v>66896637</v>
      </c>
      <c r="D183" s="7" t="s">
        <v>401</v>
      </c>
      <c r="E183" s="7" t="s">
        <v>16454</v>
      </c>
      <c r="F183" s="7">
        <v>300000</v>
      </c>
      <c r="G183" s="7">
        <v>2.1136000156402588</v>
      </c>
      <c r="H183" s="7">
        <v>2.0636000633239746</v>
      </c>
      <c r="I183" s="7" t="s">
        <v>16938</v>
      </c>
      <c r="J183" s="7" t="s">
        <v>16455</v>
      </c>
      <c r="K183" s="8">
        <v>2.9907600879669189</v>
      </c>
      <c r="M183" s="8">
        <v>95.543998718261719</v>
      </c>
      <c r="N183" s="7">
        <v>42.657199859619141</v>
      </c>
      <c r="O183" s="7" t="s">
        <v>212</v>
      </c>
      <c r="P183" s="7" t="s">
        <v>349</v>
      </c>
      <c r="Q183" s="7" t="s">
        <v>242</v>
      </c>
      <c r="R183" s="7" t="s">
        <v>3856</v>
      </c>
      <c r="S183" s="7">
        <v>62.662403106689453</v>
      </c>
    </row>
    <row r="184" spans="1:19" x14ac:dyDescent="0.25">
      <c r="A184" s="7">
        <v>513</v>
      </c>
      <c r="B184" s="7">
        <v>44657</v>
      </c>
      <c r="C184" s="7">
        <v>66862444</v>
      </c>
      <c r="D184" s="7" t="s">
        <v>401</v>
      </c>
      <c r="E184" s="7" t="s">
        <v>214</v>
      </c>
      <c r="F184" s="7">
        <v>300000</v>
      </c>
      <c r="G184" s="7">
        <v>1.9027999639511108</v>
      </c>
      <c r="H184" s="7">
        <v>1.864799976348877</v>
      </c>
      <c r="I184" s="7" t="s">
        <v>4135</v>
      </c>
      <c r="J184" s="7" t="s">
        <v>4136</v>
      </c>
      <c r="K184" s="8">
        <v>2.9833600521087646</v>
      </c>
      <c r="M184" s="8">
        <v>95.898002624511719</v>
      </c>
      <c r="N184" s="7">
        <v>48.279098510742188</v>
      </c>
      <c r="O184" s="7" t="s">
        <v>212</v>
      </c>
      <c r="P184" s="7" t="s">
        <v>349</v>
      </c>
      <c r="Q184" s="7" t="s">
        <v>242</v>
      </c>
      <c r="R184" s="7" t="s">
        <v>3856</v>
      </c>
      <c r="S184" s="7">
        <v>61.924720764160156</v>
      </c>
    </row>
    <row r="185" spans="1:19" x14ac:dyDescent="0.25">
      <c r="A185" s="7">
        <v>513</v>
      </c>
      <c r="B185" s="7">
        <v>44657</v>
      </c>
      <c r="C185" s="7">
        <v>66850821</v>
      </c>
      <c r="D185" s="7" t="s">
        <v>401</v>
      </c>
      <c r="E185" s="7" t="s">
        <v>214</v>
      </c>
      <c r="F185" s="7">
        <v>650000</v>
      </c>
      <c r="G185" s="7">
        <v>1.785099983215332</v>
      </c>
      <c r="H185" s="7">
        <v>1.7472000122070313</v>
      </c>
      <c r="I185" s="7" t="s">
        <v>4133</v>
      </c>
      <c r="J185" s="7" t="s">
        <v>4134</v>
      </c>
      <c r="K185" s="8">
        <v>2.9874100685119629</v>
      </c>
      <c r="M185" s="8">
        <v>96.314002990722656</v>
      </c>
      <c r="N185" s="7">
        <v>53.218799591064453</v>
      </c>
      <c r="O185" s="7" t="s">
        <v>212</v>
      </c>
      <c r="P185" s="7" t="s">
        <v>349</v>
      </c>
      <c r="Q185" s="7" t="s">
        <v>242</v>
      </c>
      <c r="R185" s="7" t="s">
        <v>3856</v>
      </c>
      <c r="S185" s="7">
        <v>61.512214660644531</v>
      </c>
    </row>
    <row r="186" spans="1:19" x14ac:dyDescent="0.25">
      <c r="A186" s="7">
        <v>513</v>
      </c>
      <c r="B186" s="7">
        <v>44657</v>
      </c>
      <c r="C186" s="7">
        <v>66823422</v>
      </c>
      <c r="D186" s="7" t="s">
        <v>401</v>
      </c>
      <c r="E186" s="7" t="s">
        <v>214</v>
      </c>
      <c r="F186" s="7">
        <v>500000</v>
      </c>
      <c r="G186" s="7">
        <v>1.5413999557495117</v>
      </c>
      <c r="H186" s="7">
        <v>1.5055999755859375</v>
      </c>
      <c r="I186" s="7" t="s">
        <v>4131</v>
      </c>
      <c r="J186" s="7" t="s">
        <v>4132</v>
      </c>
      <c r="K186" s="8">
        <v>2.8701798915863037</v>
      </c>
      <c r="M186" s="8">
        <v>97.198997497558594</v>
      </c>
      <c r="N186" s="7">
        <v>54.367099761962891</v>
      </c>
      <c r="O186" s="7" t="s">
        <v>212</v>
      </c>
      <c r="P186" s="7" t="s">
        <v>349</v>
      </c>
      <c r="Q186" s="7" t="s">
        <v>242</v>
      </c>
      <c r="R186" s="7" t="s">
        <v>3856</v>
      </c>
      <c r="S186" s="7">
        <v>60.656803131103516</v>
      </c>
    </row>
    <row r="187" spans="1:19" x14ac:dyDescent="0.25">
      <c r="A187" s="7">
        <v>513</v>
      </c>
      <c r="B187" s="7">
        <v>44657</v>
      </c>
      <c r="C187" s="7">
        <v>35383022</v>
      </c>
      <c r="D187" s="7" t="s">
        <v>403</v>
      </c>
      <c r="E187" s="7" t="s">
        <v>214</v>
      </c>
      <c r="F187" s="7">
        <v>500000</v>
      </c>
      <c r="G187" s="7">
        <v>3.4579000473022461</v>
      </c>
      <c r="H187" s="7">
        <v>2.7425999641418457</v>
      </c>
      <c r="I187" s="7" t="s">
        <v>19236</v>
      </c>
      <c r="J187" s="7" t="s">
        <v>10286</v>
      </c>
      <c r="K187" s="8">
        <v>5.8221597671508789</v>
      </c>
      <c r="M187" s="8">
        <v>100.54599761962891</v>
      </c>
      <c r="N187" s="7">
        <v>309.09259033203125</v>
      </c>
      <c r="O187" s="7" t="s">
        <v>280</v>
      </c>
      <c r="P187" s="7" t="s">
        <v>289</v>
      </c>
      <c r="Q187" s="7" t="s">
        <v>291</v>
      </c>
      <c r="R187" s="7" t="s">
        <v>3856</v>
      </c>
      <c r="S187" s="7">
        <v>309.09259033203125</v>
      </c>
    </row>
    <row r="188" spans="1:19" x14ac:dyDescent="0.25">
      <c r="A188" s="7">
        <v>513</v>
      </c>
      <c r="B188" s="7">
        <v>44657</v>
      </c>
      <c r="C188" s="7">
        <v>35383023</v>
      </c>
      <c r="D188" s="7" t="s">
        <v>403</v>
      </c>
      <c r="E188" s="7" t="s">
        <v>22104</v>
      </c>
      <c r="F188" s="7">
        <v>500000</v>
      </c>
      <c r="G188" s="7">
        <v>3.4579000473022461</v>
      </c>
      <c r="H188" s="7">
        <v>2.8708000183105469</v>
      </c>
      <c r="I188" s="7" t="s">
        <v>22105</v>
      </c>
      <c r="J188" s="7" t="s">
        <v>22106</v>
      </c>
      <c r="K188" s="8">
        <v>5.9988389015197754</v>
      </c>
      <c r="M188" s="8">
        <v>100</v>
      </c>
      <c r="N188" s="7">
        <v>241.99420166015625</v>
      </c>
      <c r="O188" s="7" t="s">
        <v>280</v>
      </c>
      <c r="P188" s="7" t="s">
        <v>289</v>
      </c>
      <c r="Q188" s="7" t="s">
        <v>291</v>
      </c>
      <c r="R188" s="7" t="s">
        <v>214</v>
      </c>
      <c r="S188" s="7">
        <v>241.99420166015625</v>
      </c>
    </row>
    <row r="189" spans="1:19" x14ac:dyDescent="0.25">
      <c r="A189" s="7">
        <v>513</v>
      </c>
      <c r="B189" s="7">
        <v>44657</v>
      </c>
      <c r="C189" s="7">
        <v>66993875</v>
      </c>
      <c r="D189" s="7" t="s">
        <v>21053</v>
      </c>
      <c r="E189" s="7" t="s">
        <v>214</v>
      </c>
      <c r="F189" s="7">
        <v>500000</v>
      </c>
      <c r="G189" s="7">
        <v>9.7877998352050781</v>
      </c>
      <c r="H189" s="7">
        <v>7.598599910736084</v>
      </c>
      <c r="I189" s="7" t="s">
        <v>21115</v>
      </c>
      <c r="J189" s="7" t="s">
        <v>21116</v>
      </c>
      <c r="K189" s="8">
        <v>5.1275539398193359</v>
      </c>
      <c r="M189" s="8">
        <v>95.972999572753906</v>
      </c>
      <c r="N189" s="7">
        <v>254.85569763183594</v>
      </c>
      <c r="O189" s="7" t="s">
        <v>280</v>
      </c>
      <c r="P189" s="7" t="s">
        <v>322</v>
      </c>
      <c r="Q189" s="7" t="s">
        <v>291</v>
      </c>
      <c r="R189" s="7" t="s">
        <v>3856</v>
      </c>
      <c r="S189" s="7">
        <v>268.59591674804688</v>
      </c>
    </row>
    <row r="190" spans="1:19" x14ac:dyDescent="0.25">
      <c r="A190" s="7">
        <v>513</v>
      </c>
      <c r="B190" s="7">
        <v>44657</v>
      </c>
      <c r="C190" s="7">
        <v>66993874</v>
      </c>
      <c r="D190" s="7" t="s">
        <v>21053</v>
      </c>
      <c r="E190" s="7" t="s">
        <v>20982</v>
      </c>
      <c r="F190" s="7">
        <v>500000</v>
      </c>
      <c r="G190" s="7">
        <v>9.7877998352050781</v>
      </c>
      <c r="H190" s="7">
        <v>7.5956001281738281</v>
      </c>
      <c r="I190" s="7" t="s">
        <v>20529</v>
      </c>
      <c r="J190" s="7" t="s">
        <v>20976</v>
      </c>
      <c r="K190" s="8">
        <v>5.157588005065918</v>
      </c>
      <c r="M190" s="8">
        <v>95.75</v>
      </c>
      <c r="N190" s="7">
        <v>254.59590148925781</v>
      </c>
      <c r="O190" s="7" t="s">
        <v>280</v>
      </c>
      <c r="P190" s="7" t="s">
        <v>322</v>
      </c>
      <c r="Q190" s="7" t="s">
        <v>291</v>
      </c>
      <c r="R190" s="7" t="s">
        <v>214</v>
      </c>
      <c r="S190" s="7">
        <v>268.59591674804688</v>
      </c>
    </row>
    <row r="191" spans="1:19" x14ac:dyDescent="0.25">
      <c r="A191" s="7">
        <v>513</v>
      </c>
      <c r="B191" s="7">
        <v>44657</v>
      </c>
      <c r="C191" s="7">
        <v>37003795</v>
      </c>
      <c r="D191" s="7" t="s">
        <v>405</v>
      </c>
      <c r="E191" s="7" t="s">
        <v>214</v>
      </c>
      <c r="F191" s="7">
        <v>500000</v>
      </c>
      <c r="G191" s="7">
        <v>0.81669998168945313</v>
      </c>
      <c r="H191" s="7">
        <v>0.52710002660751343</v>
      </c>
      <c r="I191" s="7" t="s">
        <v>19237</v>
      </c>
      <c r="J191" s="7" t="s">
        <v>10287</v>
      </c>
      <c r="K191" s="8">
        <v>103.42954254150391</v>
      </c>
      <c r="M191" s="8">
        <v>53.625999450683594</v>
      </c>
      <c r="N191" s="7">
        <v>10186.2666015625</v>
      </c>
      <c r="O191" s="7" t="s">
        <v>237</v>
      </c>
      <c r="P191" s="7" t="s">
        <v>300</v>
      </c>
      <c r="Q191" s="7" t="s">
        <v>291</v>
      </c>
      <c r="R191" s="7" t="s">
        <v>3856</v>
      </c>
      <c r="S191" s="7">
        <v>10186.2666015625</v>
      </c>
    </row>
    <row r="192" spans="1:19" x14ac:dyDescent="0.25">
      <c r="A192" s="7">
        <v>513</v>
      </c>
      <c r="B192" s="7">
        <v>44657</v>
      </c>
      <c r="C192" s="7">
        <v>66933627</v>
      </c>
      <c r="D192" s="7" t="s">
        <v>18196</v>
      </c>
      <c r="E192" s="7" t="s">
        <v>20716</v>
      </c>
      <c r="F192" s="7">
        <v>400000</v>
      </c>
      <c r="G192" s="7">
        <v>4.3860001564025879</v>
      </c>
      <c r="H192" s="7">
        <v>4.1592001914978027</v>
      </c>
      <c r="I192" s="7" t="s">
        <v>18197</v>
      </c>
      <c r="J192" s="7" t="s">
        <v>18198</v>
      </c>
      <c r="K192" s="8">
        <v>3.7979700565338135</v>
      </c>
      <c r="M192" s="8">
        <v>91.266998291015625</v>
      </c>
      <c r="N192" s="7">
        <v>105.39700317382813</v>
      </c>
      <c r="O192" s="7" t="s">
        <v>643</v>
      </c>
      <c r="P192" s="7" t="s">
        <v>349</v>
      </c>
      <c r="Q192" s="7" t="s">
        <v>242</v>
      </c>
      <c r="R192" s="7" t="s">
        <v>3856</v>
      </c>
      <c r="S192" s="7">
        <v>105.39700317382813</v>
      </c>
    </row>
    <row r="193" spans="1:19" x14ac:dyDescent="0.25">
      <c r="A193" s="7">
        <v>513</v>
      </c>
      <c r="B193" s="7">
        <v>44657</v>
      </c>
      <c r="C193" s="7">
        <v>66810341</v>
      </c>
      <c r="D193" s="7" t="s">
        <v>411</v>
      </c>
      <c r="E193" s="7" t="s">
        <v>4146</v>
      </c>
      <c r="F193" s="7">
        <v>1750000</v>
      </c>
      <c r="G193" s="7">
        <v>18.444900512695313</v>
      </c>
      <c r="H193" s="7">
        <v>13.286899566650391</v>
      </c>
      <c r="I193" s="7" t="s">
        <v>4147</v>
      </c>
      <c r="J193" s="7" t="s">
        <v>4148</v>
      </c>
      <c r="K193" s="8">
        <v>4.2638897895812988</v>
      </c>
      <c r="M193" s="8">
        <v>86.507003784179688</v>
      </c>
      <c r="N193" s="7">
        <v>148.52200317382813</v>
      </c>
      <c r="O193" s="7" t="s">
        <v>212</v>
      </c>
      <c r="P193" s="7" t="s">
        <v>361</v>
      </c>
      <c r="Q193" s="7" t="s">
        <v>242</v>
      </c>
      <c r="R193" s="7" t="s">
        <v>214</v>
      </c>
      <c r="S193" s="7">
        <v>230.43821716308594</v>
      </c>
    </row>
    <row r="194" spans="1:19" x14ac:dyDescent="0.25">
      <c r="A194" s="7">
        <v>513</v>
      </c>
      <c r="B194" s="7">
        <v>44657</v>
      </c>
      <c r="C194" s="7">
        <v>66810342</v>
      </c>
      <c r="D194" s="7" t="s">
        <v>411</v>
      </c>
      <c r="E194" s="7" t="s">
        <v>4143</v>
      </c>
      <c r="F194" s="7">
        <v>1750000</v>
      </c>
      <c r="G194" s="7">
        <v>18.444900512695313</v>
      </c>
      <c r="H194" s="7">
        <v>13.286899566650391</v>
      </c>
      <c r="I194" s="7" t="s">
        <v>4144</v>
      </c>
      <c r="J194" s="7" t="s">
        <v>4145</v>
      </c>
      <c r="K194" s="8">
        <v>4.2638897895812988</v>
      </c>
      <c r="M194" s="8">
        <v>86.507003784179688</v>
      </c>
      <c r="N194" s="7">
        <v>148.52200317382813</v>
      </c>
      <c r="O194" s="7" t="s">
        <v>212</v>
      </c>
      <c r="P194" s="7" t="s">
        <v>361</v>
      </c>
      <c r="Q194" s="7" t="s">
        <v>242</v>
      </c>
      <c r="R194" s="7" t="s">
        <v>3856</v>
      </c>
      <c r="S194" s="7">
        <v>230.43821716308594</v>
      </c>
    </row>
    <row r="195" spans="1:19" x14ac:dyDescent="0.25">
      <c r="A195" s="7">
        <v>513</v>
      </c>
      <c r="B195" s="7">
        <v>44657</v>
      </c>
      <c r="C195" s="7">
        <v>29278145</v>
      </c>
      <c r="D195" s="7" t="s">
        <v>418</v>
      </c>
      <c r="E195" s="7" t="s">
        <v>4181</v>
      </c>
      <c r="F195" s="7">
        <v>750000</v>
      </c>
      <c r="G195" s="7">
        <v>23.44420051574707</v>
      </c>
      <c r="H195" s="7">
        <v>14.55679988861084</v>
      </c>
      <c r="I195" s="7" t="s">
        <v>4182</v>
      </c>
      <c r="J195" s="7" t="s">
        <v>4183</v>
      </c>
      <c r="K195" s="8">
        <v>4.2395901679992676</v>
      </c>
      <c r="M195" s="8">
        <v>103.84255218505859</v>
      </c>
      <c r="N195" s="7">
        <v>144.17820739746094</v>
      </c>
      <c r="O195" s="7" t="s">
        <v>212</v>
      </c>
      <c r="P195" s="7" t="s">
        <v>361</v>
      </c>
      <c r="Q195" s="7" t="s">
        <v>242</v>
      </c>
      <c r="R195" s="7" t="s">
        <v>214</v>
      </c>
      <c r="S195" s="7">
        <v>174.60491943359375</v>
      </c>
    </row>
    <row r="196" spans="1:19" x14ac:dyDescent="0.25">
      <c r="A196" s="7">
        <v>513</v>
      </c>
      <c r="B196" s="7">
        <v>44657</v>
      </c>
      <c r="C196" s="7">
        <v>29238979</v>
      </c>
      <c r="D196" s="7" t="s">
        <v>418</v>
      </c>
      <c r="E196" s="7" t="s">
        <v>4178</v>
      </c>
      <c r="F196" s="7">
        <v>750000</v>
      </c>
      <c r="G196" s="7">
        <v>23.44420051574707</v>
      </c>
      <c r="H196" s="7">
        <v>14.544099807739258</v>
      </c>
      <c r="I196" s="7" t="s">
        <v>4179</v>
      </c>
      <c r="J196" s="7" t="s">
        <v>4180</v>
      </c>
      <c r="K196" s="8">
        <v>4.2569599151611328</v>
      </c>
      <c r="M196" s="8">
        <v>103.58000183105469</v>
      </c>
      <c r="N196" s="7">
        <v>146.38800048828125</v>
      </c>
      <c r="O196" s="7" t="s">
        <v>212</v>
      </c>
      <c r="P196" s="7" t="s">
        <v>361</v>
      </c>
      <c r="Q196" s="7" t="s">
        <v>242</v>
      </c>
      <c r="R196" s="7" t="s">
        <v>3856</v>
      </c>
      <c r="S196" s="7">
        <v>174.60491943359375</v>
      </c>
    </row>
    <row r="197" spans="1:19" x14ac:dyDescent="0.25">
      <c r="A197" s="7">
        <v>513</v>
      </c>
      <c r="B197" s="7">
        <v>44657</v>
      </c>
      <c r="C197" s="7">
        <v>20841509</v>
      </c>
      <c r="D197" s="7" t="s">
        <v>418</v>
      </c>
      <c r="E197" s="7" t="s">
        <v>4173</v>
      </c>
      <c r="F197" s="7">
        <v>500000</v>
      </c>
      <c r="G197" s="7">
        <v>21.927799224853516</v>
      </c>
      <c r="H197" s="7">
        <v>13.687000274658203</v>
      </c>
      <c r="I197" s="7" t="s">
        <v>4174</v>
      </c>
      <c r="J197" s="7" t="s">
        <v>4175</v>
      </c>
      <c r="K197" s="8">
        <v>4.2147102355957031</v>
      </c>
      <c r="M197" s="8">
        <v>109.38600158691406</v>
      </c>
      <c r="N197" s="7">
        <v>141.60800170898438</v>
      </c>
      <c r="O197" s="7" t="s">
        <v>212</v>
      </c>
      <c r="P197" s="7" t="s">
        <v>361</v>
      </c>
      <c r="Q197" s="7" t="s">
        <v>242</v>
      </c>
      <c r="R197" s="7" t="s">
        <v>214</v>
      </c>
      <c r="S197" s="7">
        <v>170.41252136230469</v>
      </c>
    </row>
    <row r="198" spans="1:19" x14ac:dyDescent="0.25">
      <c r="A198" s="7">
        <v>513</v>
      </c>
      <c r="B198" s="7">
        <v>44657</v>
      </c>
      <c r="C198" s="7">
        <v>20835753</v>
      </c>
      <c r="D198" s="7" t="s">
        <v>418</v>
      </c>
      <c r="E198" s="7" t="s">
        <v>4176</v>
      </c>
      <c r="F198" s="7">
        <v>500000</v>
      </c>
      <c r="G198" s="7">
        <v>21.927400588989258</v>
      </c>
      <c r="H198" s="7">
        <v>13.687000274658203</v>
      </c>
      <c r="I198" s="7" t="s">
        <v>19049</v>
      </c>
      <c r="J198" s="7" t="s">
        <v>4177</v>
      </c>
      <c r="K198" s="8">
        <v>4.2147102355957031</v>
      </c>
      <c r="M198" s="8">
        <v>109.38600158691406</v>
      </c>
      <c r="N198" s="7">
        <v>141.60800170898438</v>
      </c>
      <c r="O198" s="7" t="s">
        <v>212</v>
      </c>
      <c r="P198" s="7" t="s">
        <v>361</v>
      </c>
      <c r="Q198" s="7" t="s">
        <v>242</v>
      </c>
      <c r="R198" s="7" t="s">
        <v>3856</v>
      </c>
      <c r="S198" s="7">
        <v>170.411376953125</v>
      </c>
    </row>
    <row r="199" spans="1:19" x14ac:dyDescent="0.25">
      <c r="A199" s="7">
        <v>513</v>
      </c>
      <c r="B199" s="7">
        <v>44657</v>
      </c>
      <c r="C199" s="7">
        <v>47933737</v>
      </c>
      <c r="D199" s="7" t="s">
        <v>418</v>
      </c>
      <c r="E199" s="7" t="s">
        <v>4168</v>
      </c>
      <c r="F199" s="7">
        <v>1000000</v>
      </c>
      <c r="G199" s="7">
        <v>8</v>
      </c>
      <c r="H199" s="7">
        <v>6.8461999893188477</v>
      </c>
      <c r="I199" s="7" t="s">
        <v>4169</v>
      </c>
      <c r="J199" s="7" t="s">
        <v>4170</v>
      </c>
      <c r="K199" s="8">
        <v>3.6886799335479736</v>
      </c>
      <c r="M199" s="8">
        <v>97.844001770019531</v>
      </c>
      <c r="N199" s="7">
        <v>99.700302124023438</v>
      </c>
      <c r="O199" s="7" t="s">
        <v>212</v>
      </c>
      <c r="P199" s="7" t="s">
        <v>361</v>
      </c>
      <c r="Q199" s="7" t="s">
        <v>242</v>
      </c>
      <c r="R199" s="7" t="s">
        <v>214</v>
      </c>
      <c r="S199" s="7">
        <v>119.74850463867188</v>
      </c>
    </row>
    <row r="200" spans="1:19" x14ac:dyDescent="0.25">
      <c r="A200" s="7">
        <v>513</v>
      </c>
      <c r="B200" s="7">
        <v>44657</v>
      </c>
      <c r="C200" s="7">
        <v>47933738</v>
      </c>
      <c r="D200" s="7" t="s">
        <v>418</v>
      </c>
      <c r="E200" s="7" t="s">
        <v>4171</v>
      </c>
      <c r="F200" s="7">
        <v>1000000</v>
      </c>
      <c r="G200" s="7">
        <v>8</v>
      </c>
      <c r="H200" s="7">
        <v>6.8461999893188477</v>
      </c>
      <c r="I200" s="7" t="s">
        <v>20717</v>
      </c>
      <c r="J200" s="7" t="s">
        <v>4172</v>
      </c>
      <c r="K200" s="8">
        <v>3.6886799335479736</v>
      </c>
      <c r="M200" s="8">
        <v>97.844001770019531</v>
      </c>
      <c r="N200" s="7">
        <v>99.700302124023438</v>
      </c>
      <c r="O200" s="7" t="s">
        <v>212</v>
      </c>
      <c r="P200" s="7" t="s">
        <v>361</v>
      </c>
      <c r="Q200" s="7" t="s">
        <v>242</v>
      </c>
      <c r="R200" s="7" t="s">
        <v>3856</v>
      </c>
      <c r="S200" s="7">
        <v>119.74850463867188</v>
      </c>
    </row>
    <row r="201" spans="1:19" x14ac:dyDescent="0.25">
      <c r="A201" s="7">
        <v>513</v>
      </c>
      <c r="B201" s="7">
        <v>44657</v>
      </c>
      <c r="C201" s="7">
        <v>43440216</v>
      </c>
      <c r="D201" s="7" t="s">
        <v>418</v>
      </c>
      <c r="E201" s="7" t="s">
        <v>4165</v>
      </c>
      <c r="F201" s="7">
        <v>1000000</v>
      </c>
      <c r="G201" s="7">
        <v>7.006199836730957</v>
      </c>
      <c r="H201" s="7">
        <v>5.9370999336242676</v>
      </c>
      <c r="I201" s="7" t="s">
        <v>4166</v>
      </c>
      <c r="J201" s="7" t="s">
        <v>4167</v>
      </c>
      <c r="K201" s="8">
        <v>3.6992850303649902</v>
      </c>
      <c r="M201" s="8">
        <v>99.391998291015625</v>
      </c>
      <c r="N201" s="7">
        <v>96.09649658203125</v>
      </c>
      <c r="O201" s="7" t="s">
        <v>212</v>
      </c>
      <c r="P201" s="7" t="s">
        <v>361</v>
      </c>
      <c r="Q201" s="7" t="s">
        <v>242</v>
      </c>
      <c r="R201" s="7" t="s">
        <v>214</v>
      </c>
      <c r="S201" s="7">
        <v>115.26509857177734</v>
      </c>
    </row>
    <row r="202" spans="1:19" x14ac:dyDescent="0.25">
      <c r="A202" s="7">
        <v>513</v>
      </c>
      <c r="B202" s="7">
        <v>44657</v>
      </c>
      <c r="C202" s="7">
        <v>43084968</v>
      </c>
      <c r="D202" s="7" t="s">
        <v>418</v>
      </c>
      <c r="E202" s="7" t="s">
        <v>4163</v>
      </c>
      <c r="F202" s="7">
        <v>1000000</v>
      </c>
      <c r="G202" s="7">
        <v>7.006199836730957</v>
      </c>
      <c r="H202" s="7">
        <v>5.9373002052307129</v>
      </c>
      <c r="I202" s="7" t="s">
        <v>22107</v>
      </c>
      <c r="J202" s="7" t="s">
        <v>4164</v>
      </c>
      <c r="K202" s="8">
        <v>3.6951899528503418</v>
      </c>
      <c r="M202" s="8">
        <v>99.416999816894531</v>
      </c>
      <c r="N202" s="7">
        <v>95.997802734375</v>
      </c>
      <c r="O202" s="7" t="s">
        <v>212</v>
      </c>
      <c r="P202" s="7" t="s">
        <v>361</v>
      </c>
      <c r="Q202" s="7" t="s">
        <v>242</v>
      </c>
      <c r="R202" s="7" t="s">
        <v>3856</v>
      </c>
      <c r="S202" s="7">
        <v>115.26509857177734</v>
      </c>
    </row>
    <row r="203" spans="1:19" x14ac:dyDescent="0.25">
      <c r="A203" s="7">
        <v>513</v>
      </c>
      <c r="B203" s="7">
        <v>44657</v>
      </c>
      <c r="C203" s="7">
        <v>37716345</v>
      </c>
      <c r="D203" s="7" t="s">
        <v>418</v>
      </c>
      <c r="E203" s="7" t="s">
        <v>4160</v>
      </c>
      <c r="F203" s="7">
        <v>500000</v>
      </c>
      <c r="G203" s="7">
        <v>5.7494997978210449</v>
      </c>
      <c r="H203" s="7">
        <v>5.2066998481750488</v>
      </c>
      <c r="I203" s="7" t="s">
        <v>4161</v>
      </c>
      <c r="J203" s="7" t="s">
        <v>4162</v>
      </c>
      <c r="K203" s="8">
        <v>3.733428955078125</v>
      </c>
      <c r="M203" s="8">
        <v>100.85800170898438</v>
      </c>
      <c r="N203" s="7">
        <v>96.705902099609375</v>
      </c>
      <c r="O203" s="7" t="s">
        <v>212</v>
      </c>
      <c r="P203" s="7" t="s">
        <v>361</v>
      </c>
      <c r="Q203" s="7" t="s">
        <v>242</v>
      </c>
      <c r="R203" s="7" t="s">
        <v>214</v>
      </c>
      <c r="S203" s="7">
        <v>109.44814300537109</v>
      </c>
    </row>
    <row r="204" spans="1:19" x14ac:dyDescent="0.25">
      <c r="A204" s="7">
        <v>513</v>
      </c>
      <c r="B204" s="7">
        <v>44657</v>
      </c>
      <c r="C204" s="7">
        <v>37716343</v>
      </c>
      <c r="D204" s="7" t="s">
        <v>418</v>
      </c>
      <c r="E204" s="7" t="s">
        <v>4157</v>
      </c>
      <c r="F204" s="7">
        <v>500000</v>
      </c>
      <c r="G204" s="7">
        <v>5.7494997978210449</v>
      </c>
      <c r="H204" s="7">
        <v>5.2070999145507813</v>
      </c>
      <c r="I204" s="7" t="s">
        <v>4158</v>
      </c>
      <c r="J204" s="7" t="s">
        <v>4159</v>
      </c>
      <c r="K204" s="8">
        <v>3.6596701145172119</v>
      </c>
      <c r="M204" s="8">
        <v>101.23899841308594</v>
      </c>
      <c r="N204" s="7">
        <v>89.824798583984375</v>
      </c>
      <c r="O204" s="7" t="s">
        <v>212</v>
      </c>
      <c r="P204" s="7" t="s">
        <v>361</v>
      </c>
      <c r="Q204" s="7" t="s">
        <v>242</v>
      </c>
      <c r="R204" s="7" t="s">
        <v>3856</v>
      </c>
      <c r="S204" s="7">
        <v>109.44814300537109</v>
      </c>
    </row>
    <row r="205" spans="1:19" x14ac:dyDescent="0.25">
      <c r="A205" s="7">
        <v>513</v>
      </c>
      <c r="B205" s="7">
        <v>44657</v>
      </c>
      <c r="C205" s="7">
        <v>25091056</v>
      </c>
      <c r="D205" s="7" t="s">
        <v>418</v>
      </c>
      <c r="E205" s="7" t="s">
        <v>4154</v>
      </c>
      <c r="F205" s="7">
        <v>750000</v>
      </c>
      <c r="G205" s="7">
        <v>2.926800012588501</v>
      </c>
      <c r="H205" s="7">
        <v>2.6686000823974609</v>
      </c>
      <c r="I205" s="7" t="s">
        <v>4155</v>
      </c>
      <c r="J205" s="7" t="s">
        <v>4156</v>
      </c>
      <c r="K205" s="8">
        <v>3.2353930473327637</v>
      </c>
      <c r="M205" s="8">
        <v>99.900306701660156</v>
      </c>
      <c r="N205" s="7">
        <v>47.177799224853516</v>
      </c>
      <c r="O205" s="7" t="s">
        <v>212</v>
      </c>
      <c r="P205" s="7" t="s">
        <v>361</v>
      </c>
      <c r="Q205" s="7" t="s">
        <v>242</v>
      </c>
      <c r="R205" s="7" t="s">
        <v>214</v>
      </c>
      <c r="S205" s="7">
        <v>95.857536315917969</v>
      </c>
    </row>
    <row r="206" spans="1:19" x14ac:dyDescent="0.25">
      <c r="A206" s="7">
        <v>513</v>
      </c>
      <c r="B206" s="7">
        <v>44657</v>
      </c>
      <c r="C206" s="7">
        <v>25091057</v>
      </c>
      <c r="D206" s="7" t="s">
        <v>418</v>
      </c>
      <c r="E206" s="7" t="s">
        <v>4151</v>
      </c>
      <c r="F206" s="7">
        <v>750000</v>
      </c>
      <c r="G206" s="7">
        <v>2.926800012588501</v>
      </c>
      <c r="H206" s="7">
        <v>2.6703000068664551</v>
      </c>
      <c r="I206" s="7" t="s">
        <v>4152</v>
      </c>
      <c r="J206" s="7" t="s">
        <v>4153</v>
      </c>
      <c r="K206" s="8">
        <v>3.3197100162506104</v>
      </c>
      <c r="M206" s="8">
        <v>99.666999816894531</v>
      </c>
      <c r="N206" s="7">
        <v>56.459800720214844</v>
      </c>
      <c r="O206" s="7" t="s">
        <v>212</v>
      </c>
      <c r="P206" s="7" t="s">
        <v>361</v>
      </c>
      <c r="Q206" s="7" t="s">
        <v>242</v>
      </c>
      <c r="R206" s="7" t="s">
        <v>3856</v>
      </c>
      <c r="S206" s="7">
        <v>95.857536315917969</v>
      </c>
    </row>
    <row r="207" spans="1:19" x14ac:dyDescent="0.25">
      <c r="A207" s="7">
        <v>513</v>
      </c>
      <c r="B207" s="7">
        <v>44657</v>
      </c>
      <c r="C207" s="7">
        <v>18497996</v>
      </c>
      <c r="D207" s="7" t="s">
        <v>418</v>
      </c>
      <c r="E207" s="7" t="s">
        <v>214</v>
      </c>
      <c r="F207" s="7">
        <v>500000</v>
      </c>
      <c r="G207" s="7">
        <v>0.930899977684021</v>
      </c>
      <c r="H207" s="7">
        <v>0.91079998016357422</v>
      </c>
      <c r="I207" s="7" t="s">
        <v>4149</v>
      </c>
      <c r="J207" s="7" t="s">
        <v>4150</v>
      </c>
      <c r="K207" s="8">
        <v>2.8666279315948486</v>
      </c>
      <c r="M207" s="8">
        <v>100.23500061035156</v>
      </c>
      <c r="N207" s="7">
        <v>106.97540283203125</v>
      </c>
      <c r="O207" s="7" t="s">
        <v>212</v>
      </c>
      <c r="P207" s="7" t="s">
        <v>361</v>
      </c>
      <c r="Q207" s="7" t="s">
        <v>242</v>
      </c>
      <c r="R207" s="7" t="s">
        <v>3856</v>
      </c>
      <c r="S207" s="7">
        <v>85.91253662109375</v>
      </c>
    </row>
    <row r="208" spans="1:19" x14ac:dyDescent="0.25">
      <c r="A208" s="7">
        <v>513</v>
      </c>
      <c r="B208" s="7">
        <v>44657</v>
      </c>
      <c r="C208" s="7">
        <v>66896183</v>
      </c>
      <c r="D208" s="7" t="s">
        <v>419</v>
      </c>
      <c r="E208" s="7" t="s">
        <v>17383</v>
      </c>
      <c r="F208" s="7">
        <v>600000</v>
      </c>
      <c r="G208" s="7">
        <v>8.9027996063232422</v>
      </c>
      <c r="H208" s="7">
        <v>6.2392997741699219</v>
      </c>
      <c r="I208" s="7" t="s">
        <v>21117</v>
      </c>
      <c r="J208" s="7" t="s">
        <v>17384</v>
      </c>
      <c r="K208" s="8">
        <v>7.6541719436645508</v>
      </c>
      <c r="M208" s="8">
        <v>87.75</v>
      </c>
      <c r="N208" s="7">
        <v>492.95269775390625</v>
      </c>
      <c r="O208" s="7" t="s">
        <v>237</v>
      </c>
      <c r="P208" s="7" t="s">
        <v>422</v>
      </c>
      <c r="Q208" s="7" t="s">
        <v>291</v>
      </c>
      <c r="R208" s="7" t="s">
        <v>214</v>
      </c>
      <c r="S208" s="7">
        <v>492.95269775390625</v>
      </c>
    </row>
    <row r="209" spans="1:19" x14ac:dyDescent="0.25">
      <c r="A209" s="7">
        <v>513</v>
      </c>
      <c r="B209" s="7">
        <v>44657</v>
      </c>
      <c r="C209" s="7">
        <v>66896184</v>
      </c>
      <c r="D209" s="7" t="s">
        <v>419</v>
      </c>
      <c r="E209" s="7" t="s">
        <v>214</v>
      </c>
      <c r="F209" s="7">
        <v>600000</v>
      </c>
      <c r="G209" s="7">
        <v>8.8777999877929688</v>
      </c>
      <c r="H209" s="7">
        <v>6.2399001121520996</v>
      </c>
      <c r="I209" s="7" t="s">
        <v>19238</v>
      </c>
      <c r="J209" s="7" t="s">
        <v>16473</v>
      </c>
      <c r="K209" s="8">
        <v>7.5122570991516113</v>
      </c>
      <c r="M209" s="8">
        <v>86.807998657226563</v>
      </c>
      <c r="N209" s="7">
        <v>494.37411499023438</v>
      </c>
      <c r="O209" s="7" t="s">
        <v>237</v>
      </c>
      <c r="P209" s="7" t="s">
        <v>422</v>
      </c>
      <c r="Q209" s="7" t="s">
        <v>291</v>
      </c>
      <c r="R209" s="7" t="s">
        <v>3856</v>
      </c>
      <c r="S209" s="7">
        <v>494.37411499023438</v>
      </c>
    </row>
    <row r="210" spans="1:19" x14ac:dyDescent="0.25">
      <c r="A210" s="7">
        <v>513</v>
      </c>
      <c r="B210" s="7">
        <v>44657</v>
      </c>
      <c r="C210" s="7">
        <v>40997120</v>
      </c>
      <c r="D210" s="7" t="s">
        <v>419</v>
      </c>
      <c r="E210" s="7" t="s">
        <v>10288</v>
      </c>
      <c r="F210" s="7">
        <v>375100</v>
      </c>
      <c r="G210" s="7">
        <v>4.411099910736084</v>
      </c>
      <c r="H210" s="7">
        <v>3.4602000713348389</v>
      </c>
      <c r="I210" s="7" t="s">
        <v>19239</v>
      </c>
      <c r="J210" s="7" t="s">
        <v>10289</v>
      </c>
      <c r="K210" s="8">
        <v>7.9524970054626465</v>
      </c>
      <c r="M210" s="8">
        <v>98.853996276855469</v>
      </c>
      <c r="N210" s="7">
        <v>525.243896484375</v>
      </c>
      <c r="O210" s="7" t="s">
        <v>237</v>
      </c>
      <c r="P210" s="7" t="s">
        <v>422</v>
      </c>
      <c r="Q210" s="7" t="s">
        <v>291</v>
      </c>
      <c r="R210" s="7" t="s">
        <v>3856</v>
      </c>
      <c r="S210" s="7">
        <v>525.243896484375</v>
      </c>
    </row>
    <row r="211" spans="1:19" x14ac:dyDescent="0.25">
      <c r="A211" s="7">
        <v>513</v>
      </c>
      <c r="B211" s="7">
        <v>44657</v>
      </c>
      <c r="C211" s="7">
        <v>41654121</v>
      </c>
      <c r="D211" s="7" t="s">
        <v>419</v>
      </c>
      <c r="E211" s="7" t="s">
        <v>214</v>
      </c>
      <c r="F211" s="7">
        <v>375100</v>
      </c>
      <c r="G211" s="7">
        <v>2.9144999980926514</v>
      </c>
      <c r="H211" s="7">
        <v>3.4602000713348389</v>
      </c>
      <c r="I211" s="7" t="s">
        <v>10290</v>
      </c>
      <c r="J211" s="7" t="s">
        <v>10291</v>
      </c>
      <c r="K211" s="8">
        <v>7.9524970054626465</v>
      </c>
      <c r="M211" s="8">
        <v>98.853996276855469</v>
      </c>
      <c r="N211" s="7">
        <v>525.243896484375</v>
      </c>
      <c r="O211" s="7" t="s">
        <v>237</v>
      </c>
      <c r="P211" s="7" t="s">
        <v>422</v>
      </c>
      <c r="Q211" s="7" t="s">
        <v>291</v>
      </c>
      <c r="R211" s="7" t="s">
        <v>214</v>
      </c>
      <c r="S211" s="7">
        <v>525.243896484375</v>
      </c>
    </row>
    <row r="212" spans="1:19" x14ac:dyDescent="0.25">
      <c r="A212" s="7">
        <v>513</v>
      </c>
      <c r="B212" s="7">
        <v>44657</v>
      </c>
      <c r="C212" s="7">
        <v>66928766</v>
      </c>
      <c r="D212" s="7" t="s">
        <v>423</v>
      </c>
      <c r="E212" s="7" t="s">
        <v>17572</v>
      </c>
      <c r="F212" s="7">
        <v>1300000</v>
      </c>
      <c r="G212" s="7">
        <v>28.319400787353516</v>
      </c>
      <c r="H212" s="7">
        <v>13.848999977111816</v>
      </c>
      <c r="I212" s="7" t="s">
        <v>17573</v>
      </c>
      <c r="J212" s="7" t="s">
        <v>17574</v>
      </c>
      <c r="K212" s="8">
        <v>5.8021659851074219</v>
      </c>
      <c r="M212" s="8">
        <v>90.790519714355469</v>
      </c>
      <c r="N212" s="7">
        <v>315.82958984375</v>
      </c>
      <c r="O212" s="7" t="s">
        <v>254</v>
      </c>
      <c r="P212" s="7" t="s">
        <v>315</v>
      </c>
      <c r="Q212" s="7" t="s">
        <v>291</v>
      </c>
      <c r="R212" s="7" t="s">
        <v>214</v>
      </c>
      <c r="S212" s="7">
        <v>267.73880004882813</v>
      </c>
    </row>
    <row r="213" spans="1:19" x14ac:dyDescent="0.25">
      <c r="A213" s="7">
        <v>513</v>
      </c>
      <c r="B213" s="7">
        <v>44657</v>
      </c>
      <c r="C213" s="7">
        <v>66929751</v>
      </c>
      <c r="D213" s="7" t="s">
        <v>423</v>
      </c>
      <c r="E213" s="7" t="s">
        <v>214</v>
      </c>
      <c r="F213" s="7">
        <v>1300000</v>
      </c>
      <c r="G213" s="7">
        <v>28.311100006103516</v>
      </c>
      <c r="H213" s="7">
        <v>13.840299606323242</v>
      </c>
      <c r="I213" s="7" t="s">
        <v>19240</v>
      </c>
      <c r="J213" s="7" t="s">
        <v>17859</v>
      </c>
      <c r="K213" s="8">
        <v>5.8098301887512207</v>
      </c>
      <c r="M213" s="8">
        <v>90.694000244140625</v>
      </c>
      <c r="N213" s="7">
        <v>316.95498657226563</v>
      </c>
      <c r="O213" s="7" t="s">
        <v>254</v>
      </c>
      <c r="P213" s="7" t="s">
        <v>315</v>
      </c>
      <c r="Q213" s="7" t="s">
        <v>291</v>
      </c>
      <c r="R213" s="7" t="s">
        <v>3856</v>
      </c>
      <c r="S213" s="7">
        <v>267.71286010742188</v>
      </c>
    </row>
    <row r="214" spans="1:19" x14ac:dyDescent="0.25">
      <c r="A214" s="7">
        <v>513</v>
      </c>
      <c r="B214" s="7">
        <v>44657</v>
      </c>
      <c r="C214" s="7">
        <v>66929750</v>
      </c>
      <c r="D214" s="7" t="s">
        <v>423</v>
      </c>
      <c r="E214" s="7" t="s">
        <v>214</v>
      </c>
      <c r="F214" s="7">
        <v>555000</v>
      </c>
      <c r="G214" s="7">
        <v>14.311100006103516</v>
      </c>
      <c r="H214" s="7">
        <v>10.267000198364258</v>
      </c>
      <c r="I214" s="7" t="s">
        <v>19241</v>
      </c>
      <c r="J214" s="7" t="s">
        <v>17856</v>
      </c>
      <c r="K214" s="8">
        <v>4.8812098503112793</v>
      </c>
      <c r="M214" s="8">
        <v>91.153999328613281</v>
      </c>
      <c r="N214" s="7">
        <v>223.50300598144531</v>
      </c>
      <c r="O214" s="7" t="s">
        <v>254</v>
      </c>
      <c r="P214" s="7" t="s">
        <v>315</v>
      </c>
      <c r="Q214" s="7" t="s">
        <v>291</v>
      </c>
      <c r="R214" s="7" t="s">
        <v>3856</v>
      </c>
      <c r="S214" s="7">
        <v>210.39360046386719</v>
      </c>
    </row>
    <row r="215" spans="1:19" x14ac:dyDescent="0.25">
      <c r="A215" s="7">
        <v>513</v>
      </c>
      <c r="B215" s="7">
        <v>44657</v>
      </c>
      <c r="C215" s="7">
        <v>66929032</v>
      </c>
      <c r="D215" s="7" t="s">
        <v>423</v>
      </c>
      <c r="E215" s="7" t="s">
        <v>17504</v>
      </c>
      <c r="F215" s="7">
        <v>555000</v>
      </c>
      <c r="G215" s="7">
        <v>14.311100006103516</v>
      </c>
      <c r="H215" s="7">
        <v>10.262100219726563</v>
      </c>
      <c r="I215" s="7" t="s">
        <v>17500</v>
      </c>
      <c r="J215" s="7" t="s">
        <v>17503</v>
      </c>
      <c r="K215" s="8">
        <v>4.8964648246765137</v>
      </c>
      <c r="M215" s="8">
        <v>91.010124206542969</v>
      </c>
      <c r="N215" s="7">
        <v>224.49000549316406</v>
      </c>
      <c r="O215" s="7" t="s">
        <v>254</v>
      </c>
      <c r="P215" s="7" t="s">
        <v>315</v>
      </c>
      <c r="Q215" s="7" t="s">
        <v>291</v>
      </c>
      <c r="R215" s="7" t="s">
        <v>214</v>
      </c>
      <c r="S215" s="7">
        <v>210.39360046386719</v>
      </c>
    </row>
    <row r="216" spans="1:19" x14ac:dyDescent="0.25">
      <c r="A216" s="7">
        <v>513</v>
      </c>
      <c r="B216" s="7">
        <v>44657</v>
      </c>
      <c r="C216" s="7">
        <v>66950371</v>
      </c>
      <c r="D216" s="7" t="s">
        <v>22046</v>
      </c>
      <c r="E216" s="7" t="s">
        <v>214</v>
      </c>
      <c r="F216" s="7">
        <v>600000</v>
      </c>
      <c r="G216" s="7">
        <v>14.704996109008789</v>
      </c>
      <c r="H216" s="7">
        <v>1.9223480224609375</v>
      </c>
      <c r="I216" s="7" t="s">
        <v>22108</v>
      </c>
      <c r="J216" s="7" t="s">
        <v>18200</v>
      </c>
      <c r="K216" s="8">
        <v>52.942558288574219</v>
      </c>
      <c r="M216" s="8">
        <v>12.517828941345215</v>
      </c>
      <c r="N216" s="7">
        <v>5021.953125</v>
      </c>
      <c r="O216" s="7" t="s">
        <v>212</v>
      </c>
      <c r="P216" s="7" t="s">
        <v>429</v>
      </c>
      <c r="Q216" s="7" t="s">
        <v>286</v>
      </c>
      <c r="R216" s="7" t="s">
        <v>4184</v>
      </c>
      <c r="S216" s="7">
        <v>5021.953125</v>
      </c>
    </row>
    <row r="217" spans="1:19" x14ac:dyDescent="0.25">
      <c r="A217" s="7">
        <v>513</v>
      </c>
      <c r="B217" s="7">
        <v>44657</v>
      </c>
      <c r="C217" s="7">
        <v>37765904</v>
      </c>
      <c r="D217" s="7" t="s">
        <v>431</v>
      </c>
      <c r="E217" s="7" t="s">
        <v>214</v>
      </c>
      <c r="F217" s="7">
        <v>400000</v>
      </c>
      <c r="G217" s="7">
        <v>1.0541000366210938</v>
      </c>
      <c r="H217" s="7">
        <v>4.7185001373291016</v>
      </c>
      <c r="I217" s="7" t="s">
        <v>4188</v>
      </c>
      <c r="J217" s="7" t="s">
        <v>4189</v>
      </c>
      <c r="K217" s="8">
        <v>7.294684886932373</v>
      </c>
      <c r="M217" s="8">
        <v>97.538002014160156</v>
      </c>
      <c r="N217" s="7">
        <v>464.72970581054688</v>
      </c>
      <c r="O217" s="7" t="s">
        <v>212</v>
      </c>
      <c r="P217" s="7" t="s">
        <v>282</v>
      </c>
      <c r="Q217" s="7" t="s">
        <v>286</v>
      </c>
      <c r="R217" s="7" t="s">
        <v>214</v>
      </c>
      <c r="S217" s="7">
        <v>682.7977294921875</v>
      </c>
    </row>
    <row r="218" spans="1:19" x14ac:dyDescent="0.25">
      <c r="A218" s="7">
        <v>513</v>
      </c>
      <c r="B218" s="7">
        <v>44657</v>
      </c>
      <c r="C218" s="7">
        <v>37318635</v>
      </c>
      <c r="D218" s="7" t="s">
        <v>431</v>
      </c>
      <c r="E218" s="7" t="s">
        <v>4185</v>
      </c>
      <c r="F218" s="7">
        <v>400000</v>
      </c>
      <c r="G218" s="7">
        <v>1.0541000366210938</v>
      </c>
      <c r="H218" s="7">
        <v>3.926800012588501</v>
      </c>
      <c r="I218" s="7" t="s">
        <v>4186</v>
      </c>
      <c r="J218" s="7" t="s">
        <v>4187</v>
      </c>
      <c r="K218" s="8">
        <v>7.294684886932373</v>
      </c>
      <c r="M218" s="8">
        <v>97.538002014160156</v>
      </c>
      <c r="N218" s="7">
        <v>452.94580078125</v>
      </c>
      <c r="O218" s="7" t="s">
        <v>212</v>
      </c>
      <c r="P218" s="7" t="s">
        <v>282</v>
      </c>
      <c r="Q218" s="7" t="s">
        <v>286</v>
      </c>
      <c r="R218" s="7" t="s">
        <v>214</v>
      </c>
      <c r="S218" s="7">
        <v>682.7977294921875</v>
      </c>
    </row>
    <row r="219" spans="1:19" x14ac:dyDescent="0.25">
      <c r="A219" s="7">
        <v>513</v>
      </c>
      <c r="B219" s="7">
        <v>44657</v>
      </c>
      <c r="C219" s="7">
        <v>66908763</v>
      </c>
      <c r="D219" s="7" t="s">
        <v>16849</v>
      </c>
      <c r="E219" s="7" t="s">
        <v>214</v>
      </c>
      <c r="F219" s="7">
        <v>500000</v>
      </c>
      <c r="G219" s="7">
        <v>4.2083001136779785</v>
      </c>
      <c r="H219" s="7">
        <v>4.357600212097168</v>
      </c>
      <c r="I219" s="7" t="s">
        <v>19242</v>
      </c>
      <c r="J219" s="7" t="s">
        <v>17045</v>
      </c>
      <c r="K219" s="8">
        <v>8.492274284362793</v>
      </c>
      <c r="M219" s="8">
        <v>94.097999572753906</v>
      </c>
      <c r="N219" s="7">
        <v>574.7628173828125</v>
      </c>
      <c r="O219" s="7" t="s">
        <v>212</v>
      </c>
      <c r="P219" s="7" t="s">
        <v>282</v>
      </c>
      <c r="Q219" s="7" t="s">
        <v>286</v>
      </c>
      <c r="R219" s="7" t="s">
        <v>4184</v>
      </c>
      <c r="S219" s="7">
        <v>574.7628173828125</v>
      </c>
    </row>
    <row r="220" spans="1:19" x14ac:dyDescent="0.25">
      <c r="A220" s="7">
        <v>513</v>
      </c>
      <c r="B220" s="7">
        <v>44657</v>
      </c>
      <c r="C220" s="7">
        <v>66789210</v>
      </c>
      <c r="D220" s="7" t="s">
        <v>437</v>
      </c>
      <c r="E220" s="7" t="s">
        <v>4202</v>
      </c>
      <c r="F220" s="7">
        <v>500000</v>
      </c>
      <c r="G220" s="7">
        <v>3.8357000350952148</v>
      </c>
      <c r="H220" s="7">
        <v>3.2702000141143799</v>
      </c>
      <c r="I220" s="7" t="s">
        <v>4203</v>
      </c>
      <c r="J220" s="7" t="s">
        <v>4204</v>
      </c>
      <c r="K220" s="8">
        <v>7.7029218673706055</v>
      </c>
      <c r="M220" s="8">
        <v>97.03900146484375</v>
      </c>
      <c r="N220" s="7">
        <v>496.06329345703125</v>
      </c>
      <c r="O220" s="7" t="s">
        <v>212</v>
      </c>
      <c r="P220" s="7" t="s">
        <v>282</v>
      </c>
      <c r="Q220" s="7" t="s">
        <v>286</v>
      </c>
      <c r="R220" s="7" t="s">
        <v>3856</v>
      </c>
      <c r="S220" s="7">
        <v>401.29458618164063</v>
      </c>
    </row>
    <row r="221" spans="1:19" x14ac:dyDescent="0.25">
      <c r="A221" s="7">
        <v>513</v>
      </c>
      <c r="B221" s="7">
        <v>44657</v>
      </c>
      <c r="C221" s="7">
        <v>66789211</v>
      </c>
      <c r="D221" s="7" t="s">
        <v>437</v>
      </c>
      <c r="E221" s="7" t="s">
        <v>4200</v>
      </c>
      <c r="F221" s="7">
        <v>500000</v>
      </c>
      <c r="G221" s="7">
        <v>3.8357000350952148</v>
      </c>
      <c r="H221" s="7">
        <v>3.2702000141143799</v>
      </c>
      <c r="I221" s="7" t="s">
        <v>39</v>
      </c>
      <c r="J221" s="7" t="s">
        <v>4201</v>
      </c>
      <c r="K221" s="8">
        <v>7.7028098106384277</v>
      </c>
      <c r="M221" s="8">
        <v>97.03900146484375</v>
      </c>
      <c r="N221" s="7">
        <v>496.33059692382813</v>
      </c>
      <c r="O221" s="7" t="s">
        <v>212</v>
      </c>
      <c r="P221" s="7" t="s">
        <v>282</v>
      </c>
      <c r="Q221" s="7" t="s">
        <v>286</v>
      </c>
      <c r="R221" s="7" t="s">
        <v>214</v>
      </c>
      <c r="S221" s="7">
        <v>401.29458618164063</v>
      </c>
    </row>
    <row r="222" spans="1:19" x14ac:dyDescent="0.25">
      <c r="A222" s="7">
        <v>513</v>
      </c>
      <c r="B222" s="7">
        <v>44657</v>
      </c>
      <c r="C222" s="7">
        <v>25396529</v>
      </c>
      <c r="D222" s="7" t="s">
        <v>437</v>
      </c>
      <c r="E222" s="7" t="s">
        <v>214</v>
      </c>
      <c r="F222" s="7">
        <v>500000</v>
      </c>
      <c r="G222" s="7">
        <v>2.9814999103546143</v>
      </c>
      <c r="H222" s="7">
        <v>2.6974999904632568</v>
      </c>
      <c r="I222" s="7" t="s">
        <v>4198</v>
      </c>
      <c r="J222" s="7" t="s">
        <v>4199</v>
      </c>
      <c r="K222" s="8">
        <v>7.2235832214355469</v>
      </c>
      <c r="M222" s="8">
        <v>94.459999084472656</v>
      </c>
      <c r="N222" s="7">
        <v>451.42208862304688</v>
      </c>
      <c r="O222" s="7" t="s">
        <v>212</v>
      </c>
      <c r="P222" s="7" t="s">
        <v>282</v>
      </c>
      <c r="Q222" s="7" t="s">
        <v>286</v>
      </c>
      <c r="R222" s="7" t="s">
        <v>3856</v>
      </c>
      <c r="S222" s="7">
        <v>387.21490478515625</v>
      </c>
    </row>
    <row r="223" spans="1:19" x14ac:dyDescent="0.25">
      <c r="A223" s="7">
        <v>513</v>
      </c>
      <c r="B223" s="7">
        <v>44657</v>
      </c>
      <c r="C223" s="7">
        <v>25341951</v>
      </c>
      <c r="D223" s="7" t="s">
        <v>437</v>
      </c>
      <c r="E223" s="7" t="s">
        <v>4195</v>
      </c>
      <c r="F223" s="7">
        <v>500000</v>
      </c>
      <c r="G223" s="7">
        <v>2.9814999103546143</v>
      </c>
      <c r="H223" s="7">
        <v>2.6974999904632568</v>
      </c>
      <c r="I223" s="7" t="s">
        <v>4196</v>
      </c>
      <c r="J223" s="7" t="s">
        <v>4197</v>
      </c>
      <c r="K223" s="8">
        <v>7.2236881256103516</v>
      </c>
      <c r="M223" s="8">
        <v>94.459999084472656</v>
      </c>
      <c r="N223" s="7">
        <v>451.81741333007813</v>
      </c>
      <c r="O223" s="7" t="s">
        <v>212</v>
      </c>
      <c r="P223" s="7" t="s">
        <v>282</v>
      </c>
      <c r="Q223" s="7" t="s">
        <v>286</v>
      </c>
      <c r="R223" s="7" t="s">
        <v>214</v>
      </c>
      <c r="S223" s="7">
        <v>387.21490478515625</v>
      </c>
    </row>
    <row r="224" spans="1:19" x14ac:dyDescent="0.25">
      <c r="A224" s="7">
        <v>513</v>
      </c>
      <c r="B224" s="7">
        <v>44657</v>
      </c>
      <c r="C224" s="7">
        <v>16048777</v>
      </c>
      <c r="D224" s="7" t="s">
        <v>437</v>
      </c>
      <c r="E224" s="7" t="s">
        <v>214</v>
      </c>
      <c r="F224" s="7">
        <v>500000</v>
      </c>
      <c r="G224" s="7">
        <v>0.54759997129440308</v>
      </c>
      <c r="H224" s="7">
        <v>0.52389997243881226</v>
      </c>
      <c r="I224" s="7" t="s">
        <v>4193</v>
      </c>
      <c r="J224" s="7" t="s">
        <v>4194</v>
      </c>
      <c r="K224" s="8">
        <v>4.5427379608154297</v>
      </c>
      <c r="M224" s="8">
        <v>100.24199676513672</v>
      </c>
      <c r="N224" s="7">
        <v>323.86529541015625</v>
      </c>
      <c r="O224" s="7" t="s">
        <v>212</v>
      </c>
      <c r="P224" s="7" t="s">
        <v>282</v>
      </c>
      <c r="Q224" s="7" t="s">
        <v>286</v>
      </c>
      <c r="R224" s="7" t="s">
        <v>3856</v>
      </c>
      <c r="S224" s="7">
        <v>345.70208740234375</v>
      </c>
    </row>
    <row r="225" spans="1:19" x14ac:dyDescent="0.25">
      <c r="A225" s="7">
        <v>513</v>
      </c>
      <c r="B225" s="7">
        <v>44657</v>
      </c>
      <c r="C225" s="7">
        <v>16048779</v>
      </c>
      <c r="D225" s="7" t="s">
        <v>437</v>
      </c>
      <c r="E225" s="7" t="s">
        <v>4190</v>
      </c>
      <c r="F225" s="7">
        <v>500000</v>
      </c>
      <c r="G225" s="7">
        <v>0.54759997129440308</v>
      </c>
      <c r="H225" s="7">
        <v>0.52469998598098755</v>
      </c>
      <c r="I225" s="7" t="s">
        <v>4191</v>
      </c>
      <c r="J225" s="7" t="s">
        <v>4192</v>
      </c>
      <c r="K225" s="8">
        <v>4.2339200973510742</v>
      </c>
      <c r="M225" s="8">
        <v>100.40799713134766</v>
      </c>
      <c r="N225" s="7">
        <v>293.02371215820313</v>
      </c>
      <c r="O225" s="7" t="s">
        <v>212</v>
      </c>
      <c r="P225" s="7" t="s">
        <v>282</v>
      </c>
      <c r="Q225" s="7" t="s">
        <v>286</v>
      </c>
      <c r="R225" s="7" t="s">
        <v>214</v>
      </c>
      <c r="S225" s="7">
        <v>345.70208740234375</v>
      </c>
    </row>
    <row r="226" spans="1:19" x14ac:dyDescent="0.25">
      <c r="A226" s="7">
        <v>513</v>
      </c>
      <c r="B226" s="7">
        <v>44657</v>
      </c>
      <c r="C226" s="7">
        <v>40882724</v>
      </c>
      <c r="D226" s="7" t="s">
        <v>441</v>
      </c>
      <c r="E226" s="7" t="s">
        <v>214</v>
      </c>
      <c r="F226" s="7">
        <v>300000</v>
      </c>
      <c r="G226" s="7">
        <v>1.4701999425888062</v>
      </c>
      <c r="H226" s="7">
        <v>2.1837999820709229</v>
      </c>
      <c r="I226" s="7" t="s">
        <v>10292</v>
      </c>
      <c r="J226" s="7" t="s">
        <v>10293</v>
      </c>
      <c r="K226" s="8">
        <v>5.9090161323547363</v>
      </c>
      <c r="M226" s="8">
        <v>101.85820007324219</v>
      </c>
      <c r="N226" s="7">
        <v>353.81619262695313</v>
      </c>
      <c r="O226" s="7" t="s">
        <v>212</v>
      </c>
      <c r="P226" s="7" t="s">
        <v>439</v>
      </c>
      <c r="Q226" s="7" t="s">
        <v>219</v>
      </c>
      <c r="R226" s="7" t="s">
        <v>214</v>
      </c>
      <c r="S226" s="7">
        <v>353.81619262695313</v>
      </c>
    </row>
    <row r="227" spans="1:19" x14ac:dyDescent="0.25">
      <c r="A227" s="7">
        <v>513</v>
      </c>
      <c r="B227" s="7">
        <v>44657</v>
      </c>
      <c r="C227" s="7">
        <v>66988944</v>
      </c>
      <c r="D227" s="7" t="s">
        <v>442</v>
      </c>
      <c r="E227" s="7" t="s">
        <v>214</v>
      </c>
      <c r="F227" s="7">
        <v>318887.34375</v>
      </c>
      <c r="G227" s="7">
        <v>3.5975000858306885</v>
      </c>
      <c r="H227" s="7">
        <v>2.5662999153137207</v>
      </c>
      <c r="I227" s="7" t="s">
        <v>20718</v>
      </c>
      <c r="J227" s="7" t="s">
        <v>20539</v>
      </c>
      <c r="K227" s="8">
        <v>18.031368255615234</v>
      </c>
      <c r="M227" s="8">
        <v>79.216697692871094</v>
      </c>
      <c r="N227" s="7">
        <v>1537.1287841796875</v>
      </c>
      <c r="O227" s="7" t="s">
        <v>237</v>
      </c>
      <c r="P227" s="7" t="s">
        <v>300</v>
      </c>
      <c r="Q227" s="7" t="s">
        <v>291</v>
      </c>
      <c r="R227" s="7" t="s">
        <v>214</v>
      </c>
      <c r="S227" s="7">
        <v>1537.1287841796875</v>
      </c>
    </row>
    <row r="228" spans="1:19" x14ac:dyDescent="0.25">
      <c r="A228" s="7">
        <v>513</v>
      </c>
      <c r="B228" s="7">
        <v>44657</v>
      </c>
      <c r="C228" s="7">
        <v>45406457</v>
      </c>
      <c r="D228" s="7" t="s">
        <v>443</v>
      </c>
      <c r="E228" s="7" t="s">
        <v>214</v>
      </c>
      <c r="F228" s="7">
        <v>500000</v>
      </c>
      <c r="G228" s="7">
        <v>7.5427999496459961</v>
      </c>
      <c r="H228" s="7">
        <v>6.382199764251709</v>
      </c>
      <c r="I228" s="7" t="s">
        <v>4207</v>
      </c>
      <c r="J228" s="7" t="s">
        <v>4208</v>
      </c>
      <c r="K228" s="8">
        <v>3.8032801151275635</v>
      </c>
      <c r="M228" s="8">
        <v>100.46499633789063</v>
      </c>
      <c r="N228" s="7">
        <v>112.81800079345703</v>
      </c>
      <c r="O228" s="7" t="s">
        <v>360</v>
      </c>
      <c r="P228" s="7" t="s">
        <v>215</v>
      </c>
      <c r="Q228" s="7" t="s">
        <v>219</v>
      </c>
      <c r="R228" s="7" t="s">
        <v>3856</v>
      </c>
      <c r="S228" s="7">
        <v>171.21624755859375</v>
      </c>
    </row>
    <row r="229" spans="1:19" x14ac:dyDescent="0.25">
      <c r="A229" s="7">
        <v>513</v>
      </c>
      <c r="B229" s="7">
        <v>44657</v>
      </c>
      <c r="C229" s="7">
        <v>40824766</v>
      </c>
      <c r="D229" s="7" t="s">
        <v>443</v>
      </c>
      <c r="E229" s="7" t="s">
        <v>214</v>
      </c>
      <c r="F229" s="7">
        <v>500000</v>
      </c>
      <c r="G229" s="7">
        <v>3.4797999858856201</v>
      </c>
      <c r="H229" s="7">
        <v>3.1954998970031738</v>
      </c>
      <c r="I229" s="7" t="s">
        <v>4205</v>
      </c>
      <c r="J229" s="7" t="s">
        <v>4206</v>
      </c>
      <c r="K229" s="8">
        <v>3.5122900009155273</v>
      </c>
      <c r="M229" s="8">
        <v>104.01799774169922</v>
      </c>
      <c r="N229" s="7">
        <v>78.979698181152344</v>
      </c>
      <c r="O229" s="7" t="s">
        <v>360</v>
      </c>
      <c r="P229" s="7" t="s">
        <v>215</v>
      </c>
      <c r="Q229" s="7" t="s">
        <v>219</v>
      </c>
      <c r="R229" s="7" t="s">
        <v>3856</v>
      </c>
      <c r="S229" s="7">
        <v>144.14999389648438</v>
      </c>
    </row>
    <row r="230" spans="1:19" x14ac:dyDescent="0.25">
      <c r="A230" s="7">
        <v>513</v>
      </c>
      <c r="B230" s="7">
        <v>44657</v>
      </c>
      <c r="C230" s="7">
        <v>21066212</v>
      </c>
      <c r="D230" s="7" t="s">
        <v>444</v>
      </c>
      <c r="E230" s="7" t="s">
        <v>214</v>
      </c>
      <c r="F230" s="7">
        <v>500000</v>
      </c>
      <c r="G230" s="7">
        <v>21.467500686645508</v>
      </c>
      <c r="H230" s="7">
        <v>11.60890007019043</v>
      </c>
      <c r="I230" s="7" t="s">
        <v>4217</v>
      </c>
      <c r="J230" s="7" t="s">
        <v>4218</v>
      </c>
      <c r="K230" s="8">
        <v>6.0002198219299316</v>
      </c>
      <c r="M230" s="8">
        <v>110.47799682617188</v>
      </c>
      <c r="N230" s="7">
        <v>321.21600341796875</v>
      </c>
      <c r="O230" s="7" t="s">
        <v>446</v>
      </c>
      <c r="P230" s="7" t="s">
        <v>447</v>
      </c>
      <c r="Q230" s="7" t="s">
        <v>291</v>
      </c>
      <c r="R230" s="7" t="s">
        <v>3856</v>
      </c>
      <c r="S230" s="7">
        <v>291.9075927734375</v>
      </c>
    </row>
    <row r="231" spans="1:19" x14ac:dyDescent="0.25">
      <c r="A231" s="7">
        <v>513</v>
      </c>
      <c r="B231" s="7">
        <v>44657</v>
      </c>
      <c r="C231" s="7">
        <v>20930492</v>
      </c>
      <c r="D231" s="7" t="s">
        <v>444</v>
      </c>
      <c r="E231" s="7" t="s">
        <v>4214</v>
      </c>
      <c r="F231" s="7">
        <v>500000</v>
      </c>
      <c r="G231" s="7">
        <v>21.467500686645508</v>
      </c>
      <c r="H231" s="7">
        <v>11.60990047454834</v>
      </c>
      <c r="I231" s="7" t="s">
        <v>4215</v>
      </c>
      <c r="J231" s="7" t="s">
        <v>4216</v>
      </c>
      <c r="K231" s="8">
        <v>5.9985141754150391</v>
      </c>
      <c r="M231" s="8">
        <v>110.5</v>
      </c>
      <c r="N231" s="7">
        <v>320.51950073242188</v>
      </c>
      <c r="O231" s="7" t="s">
        <v>446</v>
      </c>
      <c r="P231" s="7" t="s">
        <v>447</v>
      </c>
      <c r="Q231" s="7" t="s">
        <v>291</v>
      </c>
      <c r="R231" s="7" t="s">
        <v>214</v>
      </c>
      <c r="S231" s="7">
        <v>291.9075927734375</v>
      </c>
    </row>
    <row r="232" spans="1:19" x14ac:dyDescent="0.25">
      <c r="A232" s="7">
        <v>513</v>
      </c>
      <c r="B232" s="7">
        <v>44657</v>
      </c>
      <c r="C232" s="7">
        <v>20929391</v>
      </c>
      <c r="D232" s="7" t="s">
        <v>444</v>
      </c>
      <c r="E232" s="7" t="s">
        <v>214</v>
      </c>
      <c r="F232" s="7">
        <v>500000</v>
      </c>
      <c r="G232" s="7">
        <v>1.7165999412536621</v>
      </c>
      <c r="H232" s="7">
        <v>1.7177000045776367</v>
      </c>
      <c r="I232" s="7" t="s">
        <v>4212</v>
      </c>
      <c r="J232" s="7" t="s">
        <v>4213</v>
      </c>
      <c r="K232" s="8">
        <v>3.8162100315093994</v>
      </c>
      <c r="M232" s="8">
        <v>102.36499786376953</v>
      </c>
      <c r="N232" s="7">
        <v>131.84300231933594</v>
      </c>
      <c r="O232" s="7" t="s">
        <v>446</v>
      </c>
      <c r="P232" s="7" t="s">
        <v>447</v>
      </c>
      <c r="Q232" s="7" t="s">
        <v>291</v>
      </c>
      <c r="R232" s="7" t="s">
        <v>3856</v>
      </c>
      <c r="S232" s="7">
        <v>159.56263732910156</v>
      </c>
    </row>
    <row r="233" spans="1:19" x14ac:dyDescent="0.25">
      <c r="A233" s="7">
        <v>513</v>
      </c>
      <c r="B233" s="7">
        <v>44657</v>
      </c>
      <c r="C233" s="7">
        <v>20930493</v>
      </c>
      <c r="D233" s="7" t="s">
        <v>444</v>
      </c>
      <c r="E233" s="7" t="s">
        <v>4209</v>
      </c>
      <c r="F233" s="7">
        <v>500000</v>
      </c>
      <c r="G233" s="7">
        <v>1.7165999412536621</v>
      </c>
      <c r="H233" s="7">
        <v>1.723099946975708</v>
      </c>
      <c r="I233" s="7" t="s">
        <v>4210</v>
      </c>
      <c r="J233" s="7" t="s">
        <v>4211</v>
      </c>
      <c r="K233" s="8">
        <v>4.0351600646972656</v>
      </c>
      <c r="M233" s="8">
        <v>102</v>
      </c>
      <c r="N233" s="7">
        <v>151.80720520019531</v>
      </c>
      <c r="O233" s="7" t="s">
        <v>446</v>
      </c>
      <c r="P233" s="7" t="s">
        <v>447</v>
      </c>
      <c r="Q233" s="7" t="s">
        <v>291</v>
      </c>
      <c r="R233" s="7" t="s">
        <v>214</v>
      </c>
      <c r="S233" s="7">
        <v>159.56263732910156</v>
      </c>
    </row>
    <row r="234" spans="1:19" x14ac:dyDescent="0.25">
      <c r="A234" s="7">
        <v>513</v>
      </c>
      <c r="B234" s="7">
        <v>44657</v>
      </c>
      <c r="C234" s="7">
        <v>66946913</v>
      </c>
      <c r="D234" s="7" t="s">
        <v>18201</v>
      </c>
      <c r="E234" s="7" t="s">
        <v>214</v>
      </c>
      <c r="F234" s="7">
        <v>1095656</v>
      </c>
      <c r="G234" s="7">
        <v>24.255599975585938</v>
      </c>
      <c r="H234" s="7">
        <v>13.304800033569336</v>
      </c>
      <c r="I234" s="7" t="s">
        <v>19050</v>
      </c>
      <c r="J234" s="7" t="s">
        <v>18202</v>
      </c>
      <c r="K234" s="8">
        <v>5.5816898345947266</v>
      </c>
      <c r="M234" s="8">
        <v>86.695999145507813</v>
      </c>
      <c r="N234" s="7">
        <v>289.80398559570313</v>
      </c>
      <c r="O234" s="7" t="s">
        <v>237</v>
      </c>
      <c r="P234" s="7" t="s">
        <v>322</v>
      </c>
      <c r="Q234" s="7" t="s">
        <v>291</v>
      </c>
      <c r="R234" s="7" t="s">
        <v>3856</v>
      </c>
      <c r="S234" s="7">
        <v>289.80398559570313</v>
      </c>
    </row>
    <row r="235" spans="1:19" x14ac:dyDescent="0.25">
      <c r="A235" s="7">
        <v>513</v>
      </c>
      <c r="B235" s="7">
        <v>44657</v>
      </c>
      <c r="C235" s="7">
        <v>46375198</v>
      </c>
      <c r="D235" s="7" t="s">
        <v>16413</v>
      </c>
      <c r="E235" s="7" t="s">
        <v>214</v>
      </c>
      <c r="F235" s="7">
        <v>850000</v>
      </c>
      <c r="G235" s="7">
        <v>3.0225872993469238</v>
      </c>
      <c r="H235" s="7">
        <v>1.1218531131744385</v>
      </c>
      <c r="I235" s="7" t="s">
        <v>22109</v>
      </c>
      <c r="J235" s="7" t="s">
        <v>22110</v>
      </c>
      <c r="K235" s="8">
        <v>80.313224792480469</v>
      </c>
      <c r="M235" s="8">
        <v>8</v>
      </c>
      <c r="N235" s="7">
        <v>7775.28271484375</v>
      </c>
      <c r="O235" s="7" t="s">
        <v>212</v>
      </c>
      <c r="P235" s="7" t="s">
        <v>429</v>
      </c>
      <c r="Q235" s="7" t="s">
        <v>286</v>
      </c>
      <c r="R235" s="7" t="s">
        <v>4184</v>
      </c>
      <c r="S235" s="7">
        <v>7775.28271484375</v>
      </c>
    </row>
    <row r="236" spans="1:19" x14ac:dyDescent="0.25">
      <c r="A236" s="7">
        <v>513</v>
      </c>
      <c r="B236" s="7">
        <v>44657</v>
      </c>
      <c r="C236" s="7">
        <v>40824810</v>
      </c>
      <c r="D236" s="7" t="s">
        <v>453</v>
      </c>
      <c r="E236" s="7" t="s">
        <v>214</v>
      </c>
      <c r="F236" s="7">
        <v>500000</v>
      </c>
      <c r="G236" s="7">
        <v>1.4510999917984009</v>
      </c>
      <c r="H236" s="7">
        <v>1.4002000093460083</v>
      </c>
      <c r="I236" s="7" t="s">
        <v>10294</v>
      </c>
      <c r="J236" s="7" t="s">
        <v>10295</v>
      </c>
      <c r="K236" s="8">
        <v>2.8764200210571289</v>
      </c>
      <c r="M236" s="8">
        <v>102.11199951171875</v>
      </c>
      <c r="N236" s="7">
        <v>61.450801849365234</v>
      </c>
      <c r="O236" s="7" t="s">
        <v>212</v>
      </c>
      <c r="P236" s="7" t="s">
        <v>215</v>
      </c>
      <c r="Q236" s="7" t="s">
        <v>219</v>
      </c>
      <c r="R236" s="7" t="s">
        <v>3856</v>
      </c>
      <c r="S236" s="7">
        <v>61.450801849365234</v>
      </c>
    </row>
    <row r="237" spans="1:19" x14ac:dyDescent="0.25">
      <c r="A237" s="7">
        <v>513</v>
      </c>
      <c r="B237" s="7">
        <v>44657</v>
      </c>
      <c r="C237" s="7">
        <v>41224574</v>
      </c>
      <c r="D237" s="7" t="s">
        <v>455</v>
      </c>
      <c r="E237" s="7" t="s">
        <v>214</v>
      </c>
      <c r="F237" s="7">
        <v>500000</v>
      </c>
      <c r="G237" s="7">
        <v>1.5058000087738037</v>
      </c>
      <c r="H237" s="7">
        <v>1.4148000478744507</v>
      </c>
      <c r="I237" s="7" t="s">
        <v>10296</v>
      </c>
      <c r="J237" s="7" t="s">
        <v>10297</v>
      </c>
      <c r="K237" s="8">
        <v>3.4331600666046143</v>
      </c>
      <c r="M237" s="8">
        <v>101.91600036621094</v>
      </c>
      <c r="N237" s="7">
        <v>113.87599945068359</v>
      </c>
      <c r="O237" s="7" t="s">
        <v>212</v>
      </c>
      <c r="P237" s="7" t="s">
        <v>456</v>
      </c>
      <c r="Q237" s="7" t="s">
        <v>219</v>
      </c>
      <c r="R237" s="7" t="s">
        <v>3856</v>
      </c>
      <c r="S237" s="7">
        <v>113.87599945068359</v>
      </c>
    </row>
    <row r="238" spans="1:19" x14ac:dyDescent="0.25">
      <c r="A238" s="7">
        <v>513</v>
      </c>
      <c r="B238" s="7">
        <v>44657</v>
      </c>
      <c r="C238" s="7">
        <v>42706436</v>
      </c>
      <c r="D238" s="7" t="s">
        <v>458</v>
      </c>
      <c r="E238" s="7" t="s">
        <v>214</v>
      </c>
      <c r="F238" s="7">
        <v>500000</v>
      </c>
      <c r="G238" s="7">
        <v>1.9110000133514404</v>
      </c>
      <c r="H238" s="7">
        <v>1.8212000131607056</v>
      </c>
      <c r="I238" s="7" t="s">
        <v>4219</v>
      </c>
      <c r="J238" s="7" t="s">
        <v>4220</v>
      </c>
      <c r="K238" s="8">
        <v>3.2065999507904053</v>
      </c>
      <c r="M238" s="8">
        <v>102.02899932861328</v>
      </c>
      <c r="N238" s="7">
        <v>71.777702331542969</v>
      </c>
      <c r="O238" s="7" t="s">
        <v>280</v>
      </c>
      <c r="P238" s="7" t="s">
        <v>225</v>
      </c>
      <c r="Q238" s="7" t="s">
        <v>219</v>
      </c>
      <c r="R238" s="7" t="s">
        <v>3856</v>
      </c>
      <c r="S238" s="7">
        <v>161.20822143554688</v>
      </c>
    </row>
    <row r="239" spans="1:19" x14ac:dyDescent="0.25">
      <c r="A239" s="7">
        <v>513</v>
      </c>
      <c r="B239" s="7">
        <v>44657</v>
      </c>
      <c r="C239" s="7">
        <v>66861250</v>
      </c>
      <c r="D239" s="7" t="s">
        <v>461</v>
      </c>
      <c r="E239" s="7" t="s">
        <v>214</v>
      </c>
      <c r="F239" s="7">
        <v>600000</v>
      </c>
      <c r="G239" s="7">
        <v>8.8871002197265625</v>
      </c>
      <c r="H239" s="7">
        <v>7.4538002014160156</v>
      </c>
      <c r="I239" s="7" t="s">
        <v>4232</v>
      </c>
      <c r="J239" s="7" t="s">
        <v>4233</v>
      </c>
      <c r="K239" s="8">
        <v>4.536369800567627</v>
      </c>
      <c r="M239" s="8">
        <v>90.677001953125</v>
      </c>
      <c r="N239" s="7">
        <v>189.64500427246094</v>
      </c>
      <c r="O239" s="7" t="s">
        <v>446</v>
      </c>
      <c r="P239" s="7" t="s">
        <v>447</v>
      </c>
      <c r="Q239" s="7" t="s">
        <v>291</v>
      </c>
      <c r="R239" s="7" t="s">
        <v>3856</v>
      </c>
      <c r="S239" s="7">
        <v>216.48228454589844</v>
      </c>
    </row>
    <row r="240" spans="1:19" x14ac:dyDescent="0.25">
      <c r="A240" s="7">
        <v>513</v>
      </c>
      <c r="B240" s="7">
        <v>44657</v>
      </c>
      <c r="C240" s="7">
        <v>66861248</v>
      </c>
      <c r="D240" s="7" t="s">
        <v>461</v>
      </c>
      <c r="E240" s="7" t="s">
        <v>4230</v>
      </c>
      <c r="F240" s="7">
        <v>600000</v>
      </c>
      <c r="G240" s="7">
        <v>8.8871002197265625</v>
      </c>
      <c r="H240" s="7">
        <v>7.4535999298095703</v>
      </c>
      <c r="I240" s="7" t="s">
        <v>70</v>
      </c>
      <c r="J240" s="7" t="s">
        <v>4231</v>
      </c>
      <c r="K240" s="8">
        <v>4.5395870208740234</v>
      </c>
      <c r="M240" s="8">
        <v>90.654998779296875</v>
      </c>
      <c r="N240" s="7">
        <v>189.6903076171875</v>
      </c>
      <c r="O240" s="7" t="s">
        <v>446</v>
      </c>
      <c r="P240" s="7" t="s">
        <v>447</v>
      </c>
      <c r="Q240" s="7" t="s">
        <v>291</v>
      </c>
      <c r="R240" s="7" t="s">
        <v>214</v>
      </c>
      <c r="S240" s="7">
        <v>216.48228454589844</v>
      </c>
    </row>
    <row r="241" spans="1:19" x14ac:dyDescent="0.25">
      <c r="A241" s="7">
        <v>513</v>
      </c>
      <c r="B241" s="7">
        <v>44657</v>
      </c>
      <c r="C241" s="7">
        <v>44955974</v>
      </c>
      <c r="D241" s="7" t="s">
        <v>461</v>
      </c>
      <c r="E241" s="7" t="s">
        <v>214</v>
      </c>
      <c r="F241" s="7">
        <v>500000</v>
      </c>
      <c r="G241" s="7">
        <v>7.449699878692627</v>
      </c>
      <c r="H241" s="7">
        <v>6.2065000534057617</v>
      </c>
      <c r="I241" s="7" t="s">
        <v>4228</v>
      </c>
      <c r="J241" s="7" t="s">
        <v>4229</v>
      </c>
      <c r="K241" s="8">
        <v>4.5231399536132813</v>
      </c>
      <c r="M241" s="8">
        <v>98.287002563476563</v>
      </c>
      <c r="N241" s="7">
        <v>180.77799987792969</v>
      </c>
      <c r="O241" s="7" t="s">
        <v>446</v>
      </c>
      <c r="P241" s="7" t="s">
        <v>447</v>
      </c>
      <c r="Q241" s="7" t="s">
        <v>291</v>
      </c>
      <c r="R241" s="7" t="s">
        <v>3856</v>
      </c>
      <c r="S241" s="7">
        <v>205.80094909667969</v>
      </c>
    </row>
    <row r="242" spans="1:19" x14ac:dyDescent="0.25">
      <c r="A242" s="7">
        <v>513</v>
      </c>
      <c r="B242" s="7">
        <v>44657</v>
      </c>
      <c r="C242" s="7">
        <v>44955973</v>
      </c>
      <c r="D242" s="7" t="s">
        <v>461</v>
      </c>
      <c r="E242" s="7" t="s">
        <v>4225</v>
      </c>
      <c r="F242" s="7">
        <v>500000</v>
      </c>
      <c r="G242" s="7">
        <v>7.449699878692627</v>
      </c>
      <c r="H242" s="7">
        <v>6.2069997787475586</v>
      </c>
      <c r="I242" s="7" t="s">
        <v>4226</v>
      </c>
      <c r="J242" s="7" t="s">
        <v>4227</v>
      </c>
      <c r="K242" s="8">
        <v>4.5087947845458984</v>
      </c>
      <c r="M242" s="8">
        <v>98.375999450683594</v>
      </c>
      <c r="N242" s="7">
        <v>179.01730346679688</v>
      </c>
      <c r="O242" s="7" t="s">
        <v>446</v>
      </c>
      <c r="P242" s="7" t="s">
        <v>447</v>
      </c>
      <c r="Q242" s="7" t="s">
        <v>291</v>
      </c>
      <c r="R242" s="7" t="s">
        <v>214</v>
      </c>
      <c r="S242" s="7">
        <v>205.80094909667969</v>
      </c>
    </row>
    <row r="243" spans="1:19" x14ac:dyDescent="0.25">
      <c r="A243" s="7">
        <v>513</v>
      </c>
      <c r="B243" s="7">
        <v>44657</v>
      </c>
      <c r="C243" s="7">
        <v>19254570</v>
      </c>
      <c r="D243" s="7" t="s">
        <v>461</v>
      </c>
      <c r="E243" s="7" t="s">
        <v>214</v>
      </c>
      <c r="F243" s="7">
        <v>300000</v>
      </c>
      <c r="G243" s="7">
        <v>1.3360999822616577</v>
      </c>
      <c r="H243" s="7">
        <v>1.2805999517440796</v>
      </c>
      <c r="I243" s="7" t="s">
        <v>19243</v>
      </c>
      <c r="J243" s="7" t="s">
        <v>4224</v>
      </c>
      <c r="K243" s="8">
        <v>2.8426098823547363</v>
      </c>
      <c r="M243" s="8">
        <v>103.29299926757813</v>
      </c>
      <c r="N243" s="7">
        <v>66.764801025390625</v>
      </c>
      <c r="O243" s="7" t="s">
        <v>446</v>
      </c>
      <c r="P243" s="7" t="s">
        <v>447</v>
      </c>
      <c r="Q243" s="7" t="s">
        <v>291</v>
      </c>
      <c r="R243" s="7" t="s">
        <v>3856</v>
      </c>
      <c r="S243" s="7">
        <v>156.3302001953125</v>
      </c>
    </row>
    <row r="244" spans="1:19" x14ac:dyDescent="0.25">
      <c r="A244" s="7">
        <v>513</v>
      </c>
      <c r="B244" s="7">
        <v>44657</v>
      </c>
      <c r="C244" s="7">
        <v>19254586</v>
      </c>
      <c r="D244" s="7" t="s">
        <v>461</v>
      </c>
      <c r="E244" s="7" t="s">
        <v>4221</v>
      </c>
      <c r="F244" s="7">
        <v>300000</v>
      </c>
      <c r="G244" s="7">
        <v>1.3360999822616577</v>
      </c>
      <c r="H244" s="7">
        <v>1.2805999517440796</v>
      </c>
      <c r="I244" s="7" t="s">
        <v>4222</v>
      </c>
      <c r="J244" s="7" t="s">
        <v>4223</v>
      </c>
      <c r="K244" s="8">
        <v>2.8427729606628418</v>
      </c>
      <c r="M244" s="8">
        <v>103.29299926757813</v>
      </c>
      <c r="N244" s="7">
        <v>65.585502624511719</v>
      </c>
      <c r="O244" s="7" t="s">
        <v>446</v>
      </c>
      <c r="P244" s="7" t="s">
        <v>447</v>
      </c>
      <c r="Q244" s="7" t="s">
        <v>291</v>
      </c>
      <c r="R244" s="7" t="s">
        <v>214</v>
      </c>
      <c r="S244" s="7">
        <v>156.3302001953125</v>
      </c>
    </row>
    <row r="245" spans="1:19" x14ac:dyDescent="0.25">
      <c r="A245" s="7">
        <v>513</v>
      </c>
      <c r="B245" s="7">
        <v>44657</v>
      </c>
      <c r="C245" s="7">
        <v>66785578</v>
      </c>
      <c r="D245" s="7" t="s">
        <v>555</v>
      </c>
      <c r="E245" s="7" t="s">
        <v>214</v>
      </c>
      <c r="F245" s="7">
        <v>500000</v>
      </c>
      <c r="G245" s="7">
        <v>5.2156057357788086</v>
      </c>
      <c r="H245" s="7">
        <v>3.246687650680542</v>
      </c>
      <c r="I245" s="7" t="s">
        <v>22111</v>
      </c>
      <c r="J245" s="7" t="s">
        <v>22112</v>
      </c>
      <c r="K245" s="8">
        <v>44.628181457519531</v>
      </c>
      <c r="M245" s="8">
        <v>18.28571891784668</v>
      </c>
      <c r="N245" s="7">
        <v>4190.640625</v>
      </c>
      <c r="O245" s="7" t="s">
        <v>266</v>
      </c>
      <c r="P245" s="7" t="s">
        <v>429</v>
      </c>
      <c r="Q245" s="7" t="s">
        <v>286</v>
      </c>
      <c r="R245" s="7" t="s">
        <v>3856</v>
      </c>
      <c r="S245" s="7">
        <v>4190.640625</v>
      </c>
    </row>
    <row r="246" spans="1:19" x14ac:dyDescent="0.25">
      <c r="A246" s="7">
        <v>513</v>
      </c>
      <c r="B246" s="7">
        <v>44657</v>
      </c>
      <c r="C246" s="7">
        <v>43100490</v>
      </c>
      <c r="D246" s="7" t="s">
        <v>555</v>
      </c>
      <c r="E246" s="7" t="s">
        <v>214</v>
      </c>
      <c r="F246" s="7">
        <v>500000</v>
      </c>
      <c r="G246" s="7">
        <v>2.0068445205688477</v>
      </c>
      <c r="H246" s="7">
        <v>1.1301561594009399</v>
      </c>
      <c r="I246" s="7" t="s">
        <v>22113</v>
      </c>
      <c r="J246" s="7" t="s">
        <v>22114</v>
      </c>
      <c r="K246" s="8">
        <v>98.555648803710938</v>
      </c>
      <c r="M246" s="8">
        <v>23.815439224243164</v>
      </c>
      <c r="N246" s="7">
        <v>9598.6572265625</v>
      </c>
      <c r="O246" s="7" t="s">
        <v>266</v>
      </c>
      <c r="P246" s="7" t="s">
        <v>429</v>
      </c>
      <c r="Q246" s="7" t="s">
        <v>286</v>
      </c>
      <c r="R246" s="7" t="s">
        <v>3856</v>
      </c>
      <c r="S246" s="7">
        <v>9598.6572265625</v>
      </c>
    </row>
    <row r="247" spans="1:19" x14ac:dyDescent="0.25">
      <c r="A247" s="7">
        <v>513</v>
      </c>
      <c r="B247" s="7">
        <v>44657</v>
      </c>
      <c r="C247" s="7">
        <v>43145238</v>
      </c>
      <c r="D247" s="7" t="s">
        <v>555</v>
      </c>
      <c r="E247" s="7" t="s">
        <v>10298</v>
      </c>
      <c r="F247" s="7">
        <v>500000</v>
      </c>
      <c r="G247" s="7">
        <v>2.0067999362945557</v>
      </c>
      <c r="H247" s="7">
        <v>1.1302000284194946</v>
      </c>
      <c r="I247" s="7" t="s">
        <v>10299</v>
      </c>
      <c r="J247" s="7" t="s">
        <v>10300</v>
      </c>
      <c r="K247" s="8">
        <v>98.555648803710938</v>
      </c>
      <c r="M247" s="8">
        <v>23.815000534057617</v>
      </c>
      <c r="N247" s="7">
        <v>9598.6572265625</v>
      </c>
      <c r="O247" s="7" t="s">
        <v>266</v>
      </c>
      <c r="P247" s="7" t="s">
        <v>429</v>
      </c>
      <c r="Q247" s="7" t="s">
        <v>286</v>
      </c>
      <c r="R247" s="7" t="s">
        <v>214</v>
      </c>
      <c r="S247" s="7">
        <v>9598.6572265625</v>
      </c>
    </row>
    <row r="248" spans="1:19" x14ac:dyDescent="0.25">
      <c r="A248" s="7">
        <v>513</v>
      </c>
      <c r="B248" s="7">
        <v>44657</v>
      </c>
      <c r="C248" s="7">
        <v>66978755</v>
      </c>
      <c r="D248" s="7" t="s">
        <v>20661</v>
      </c>
      <c r="E248" s="7" t="s">
        <v>214</v>
      </c>
      <c r="F248" s="7">
        <v>500000</v>
      </c>
      <c r="G248" s="7">
        <v>3.6879000663757324</v>
      </c>
      <c r="H248" s="7">
        <v>2.8006999492645264</v>
      </c>
      <c r="I248" s="7" t="s">
        <v>20719</v>
      </c>
      <c r="J248" s="7" t="s">
        <v>20617</v>
      </c>
      <c r="K248" s="8">
        <v>6.7455739974975586</v>
      </c>
      <c r="M248" s="8">
        <v>103.21499633789063</v>
      </c>
      <c r="N248" s="7">
        <v>400.73001098632813</v>
      </c>
      <c r="O248" s="7" t="s">
        <v>280</v>
      </c>
      <c r="P248" s="7" t="s">
        <v>447</v>
      </c>
      <c r="Q248" s="7" t="s">
        <v>291</v>
      </c>
      <c r="R248" s="7" t="s">
        <v>3856</v>
      </c>
      <c r="S248" s="7">
        <v>400.73001098632813</v>
      </c>
    </row>
    <row r="249" spans="1:19" x14ac:dyDescent="0.25">
      <c r="A249" s="7">
        <v>513</v>
      </c>
      <c r="B249" s="7">
        <v>44657</v>
      </c>
      <c r="C249" s="7">
        <v>66979310</v>
      </c>
      <c r="D249" s="7" t="s">
        <v>20661</v>
      </c>
      <c r="E249" s="7" t="s">
        <v>20720</v>
      </c>
      <c r="F249" s="7">
        <v>500000</v>
      </c>
      <c r="G249" s="7">
        <v>3.6879000663757324</v>
      </c>
      <c r="H249" s="7">
        <v>2.8006999492645264</v>
      </c>
      <c r="I249" s="7" t="s">
        <v>20721</v>
      </c>
      <c r="J249" s="7" t="s">
        <v>20722</v>
      </c>
      <c r="K249" s="8">
        <v>6.745521068572998</v>
      </c>
      <c r="M249" s="8">
        <v>103.21499633789063</v>
      </c>
      <c r="N249" s="7">
        <v>346.62979125976563</v>
      </c>
      <c r="O249" s="7" t="s">
        <v>280</v>
      </c>
      <c r="P249" s="7" t="s">
        <v>447</v>
      </c>
      <c r="Q249" s="7" t="s">
        <v>291</v>
      </c>
      <c r="R249" s="7" t="s">
        <v>214</v>
      </c>
      <c r="S249" s="7">
        <v>346.62979125976563</v>
      </c>
    </row>
    <row r="250" spans="1:19" x14ac:dyDescent="0.25">
      <c r="A250" s="7">
        <v>513</v>
      </c>
      <c r="B250" s="7">
        <v>44657</v>
      </c>
      <c r="C250" s="7">
        <v>66928013</v>
      </c>
      <c r="D250" s="7" t="s">
        <v>558</v>
      </c>
      <c r="E250" s="7" t="s">
        <v>18011</v>
      </c>
      <c r="F250" s="7">
        <v>2050000</v>
      </c>
      <c r="G250" s="7">
        <v>7.3565998077392578</v>
      </c>
      <c r="H250" s="7">
        <v>4.9703998565673828</v>
      </c>
      <c r="I250" s="7" t="s">
        <v>18012</v>
      </c>
      <c r="J250" s="7" t="s">
        <v>18013</v>
      </c>
      <c r="K250" s="8">
        <v>7.6552600860595703</v>
      </c>
      <c r="M250" s="8">
        <v>89.422996520996094</v>
      </c>
      <c r="N250" s="7">
        <v>470.50601196289063</v>
      </c>
      <c r="O250" s="7" t="s">
        <v>373</v>
      </c>
      <c r="P250" s="7" t="s">
        <v>518</v>
      </c>
      <c r="Q250" s="7" t="s">
        <v>219</v>
      </c>
      <c r="R250" s="7" t="s">
        <v>3856</v>
      </c>
      <c r="S250" s="7">
        <v>561.2825927734375</v>
      </c>
    </row>
    <row r="251" spans="1:19" x14ac:dyDescent="0.25">
      <c r="A251" s="7">
        <v>513</v>
      </c>
      <c r="B251" s="7">
        <v>44657</v>
      </c>
      <c r="C251" s="7">
        <v>66941433</v>
      </c>
      <c r="D251" s="7" t="s">
        <v>558</v>
      </c>
      <c r="E251" s="7" t="s">
        <v>214</v>
      </c>
      <c r="F251" s="7">
        <v>2050000</v>
      </c>
      <c r="G251" s="7">
        <v>7.3555998802185059</v>
      </c>
      <c r="H251" s="7">
        <v>4.9703998565673828</v>
      </c>
      <c r="I251" s="7" t="s">
        <v>18010</v>
      </c>
      <c r="J251" s="7" t="s">
        <v>17913</v>
      </c>
      <c r="K251" s="8">
        <v>7.6552600860595703</v>
      </c>
      <c r="M251" s="8">
        <v>89.422996520996094</v>
      </c>
      <c r="N251" s="7">
        <v>470.50601196289063</v>
      </c>
      <c r="O251" s="7" t="s">
        <v>373</v>
      </c>
      <c r="P251" s="7" t="s">
        <v>518</v>
      </c>
      <c r="Q251" s="7" t="s">
        <v>219</v>
      </c>
      <c r="R251" s="7" t="s">
        <v>214</v>
      </c>
      <c r="S251" s="7">
        <v>561.26513671875</v>
      </c>
    </row>
    <row r="252" spans="1:19" x14ac:dyDescent="0.25">
      <c r="A252" s="7">
        <v>513</v>
      </c>
      <c r="B252" s="7">
        <v>44657</v>
      </c>
      <c r="C252" s="7">
        <v>46432674</v>
      </c>
      <c r="D252" s="7" t="s">
        <v>558</v>
      </c>
      <c r="E252" s="7" t="s">
        <v>4235</v>
      </c>
      <c r="F252" s="7">
        <v>1200000</v>
      </c>
      <c r="G252" s="7">
        <v>5.7740998268127441</v>
      </c>
      <c r="H252" s="7">
        <v>4.3259000778198242</v>
      </c>
      <c r="I252" s="7" t="s">
        <v>31</v>
      </c>
      <c r="J252" s="7" t="s">
        <v>4236</v>
      </c>
      <c r="K252" s="8">
        <v>7.5328102111816406</v>
      </c>
      <c r="M252" s="8">
        <v>88.306999206542969</v>
      </c>
      <c r="N252" s="7">
        <v>465.44198608398438</v>
      </c>
      <c r="O252" s="7" t="s">
        <v>373</v>
      </c>
      <c r="P252" s="7" t="s">
        <v>518</v>
      </c>
      <c r="Q252" s="7" t="s">
        <v>219</v>
      </c>
      <c r="R252" s="7" t="s">
        <v>3856</v>
      </c>
      <c r="S252" s="7">
        <v>532.9971923828125</v>
      </c>
    </row>
    <row r="253" spans="1:19" x14ac:dyDescent="0.25">
      <c r="A253" s="7">
        <v>513</v>
      </c>
      <c r="B253" s="7">
        <v>44657</v>
      </c>
      <c r="C253" s="7">
        <v>46518913</v>
      </c>
      <c r="D253" s="7" t="s">
        <v>558</v>
      </c>
      <c r="E253" s="7" t="s">
        <v>214</v>
      </c>
      <c r="F253" s="7">
        <v>1200000</v>
      </c>
      <c r="G253" s="7">
        <v>5.7722001075744629</v>
      </c>
      <c r="H253" s="7">
        <v>4.3259000778198242</v>
      </c>
      <c r="I253" s="7" t="s">
        <v>21748</v>
      </c>
      <c r="J253" s="7" t="s">
        <v>4234</v>
      </c>
      <c r="K253" s="8">
        <v>7.5328102111816406</v>
      </c>
      <c r="M253" s="8">
        <v>88.306999206542969</v>
      </c>
      <c r="N253" s="7">
        <v>465.44198608398438</v>
      </c>
      <c r="O253" s="7" t="s">
        <v>373</v>
      </c>
      <c r="P253" s="7" t="s">
        <v>518</v>
      </c>
      <c r="Q253" s="7" t="s">
        <v>219</v>
      </c>
      <c r="R253" s="7" t="s">
        <v>214</v>
      </c>
      <c r="S253" s="7">
        <v>532.96246337890625</v>
      </c>
    </row>
    <row r="254" spans="1:19" x14ac:dyDescent="0.25">
      <c r="A254" s="7">
        <v>513</v>
      </c>
      <c r="B254" s="7">
        <v>44657</v>
      </c>
      <c r="C254" s="7">
        <v>66853332</v>
      </c>
      <c r="D254" s="7" t="s">
        <v>564</v>
      </c>
      <c r="E254" s="7" t="s">
        <v>214</v>
      </c>
      <c r="F254" s="7">
        <v>750000</v>
      </c>
      <c r="G254" s="7">
        <v>5.8097000122070313</v>
      </c>
      <c r="H254" s="7">
        <v>4.1726999282836914</v>
      </c>
      <c r="I254" s="7" t="s">
        <v>19244</v>
      </c>
      <c r="J254" s="7" t="s">
        <v>4240</v>
      </c>
      <c r="K254" s="8">
        <v>5.8632001876831055</v>
      </c>
      <c r="M254" s="8">
        <v>97.009002685546875</v>
      </c>
      <c r="N254" s="7">
        <v>313.89779663085938</v>
      </c>
      <c r="O254" s="7" t="s">
        <v>280</v>
      </c>
      <c r="P254" s="7" t="s">
        <v>289</v>
      </c>
      <c r="Q254" s="7" t="s">
        <v>291</v>
      </c>
      <c r="R254" s="7" t="s">
        <v>3856</v>
      </c>
      <c r="S254" s="7">
        <v>350.88906860351563</v>
      </c>
    </row>
    <row r="255" spans="1:19" x14ac:dyDescent="0.25">
      <c r="A255" s="7">
        <v>513</v>
      </c>
      <c r="B255" s="7">
        <v>44657</v>
      </c>
      <c r="C255" s="7">
        <v>66853225</v>
      </c>
      <c r="D255" s="7" t="s">
        <v>564</v>
      </c>
      <c r="E255" s="7" t="s">
        <v>4237</v>
      </c>
      <c r="F255" s="7">
        <v>750000</v>
      </c>
      <c r="G255" s="7">
        <v>5.8097000122070313</v>
      </c>
      <c r="H255" s="7">
        <v>4.181300163269043</v>
      </c>
      <c r="I255" s="7" t="s">
        <v>4238</v>
      </c>
      <c r="J255" s="7" t="s">
        <v>4239</v>
      </c>
      <c r="K255" s="8">
        <v>5.8963022232055664</v>
      </c>
      <c r="M255" s="8">
        <v>96.850997924804688</v>
      </c>
      <c r="N255" s="7">
        <v>288.60211181640625</v>
      </c>
      <c r="O255" s="7" t="s">
        <v>280</v>
      </c>
      <c r="P255" s="7" t="s">
        <v>289</v>
      </c>
      <c r="Q255" s="7" t="s">
        <v>291</v>
      </c>
      <c r="R255" s="7" t="s">
        <v>214</v>
      </c>
      <c r="S255" s="7">
        <v>350.88906860351563</v>
      </c>
    </row>
    <row r="256" spans="1:19" x14ac:dyDescent="0.25">
      <c r="A256" s="7">
        <v>513</v>
      </c>
      <c r="B256" s="7">
        <v>44657</v>
      </c>
      <c r="C256" s="7">
        <v>43213729</v>
      </c>
      <c r="D256" s="7" t="s">
        <v>567</v>
      </c>
      <c r="E256" s="7" t="s">
        <v>4257</v>
      </c>
      <c r="F256" s="7">
        <v>1250000</v>
      </c>
      <c r="G256" s="7">
        <v>26.543500900268555</v>
      </c>
      <c r="H256" s="7">
        <v>15.572699546813965</v>
      </c>
      <c r="I256" s="7" t="s">
        <v>4258</v>
      </c>
      <c r="J256" s="7" t="s">
        <v>4259</v>
      </c>
      <c r="K256" s="8">
        <v>4.1383299827575684</v>
      </c>
      <c r="M256" s="8">
        <v>103.78900146484375</v>
      </c>
      <c r="N256" s="7">
        <v>141.59599304199219</v>
      </c>
      <c r="O256" s="7" t="s">
        <v>373</v>
      </c>
      <c r="P256" s="7" t="s">
        <v>447</v>
      </c>
      <c r="Q256" s="7" t="s">
        <v>291</v>
      </c>
      <c r="R256" s="7" t="s">
        <v>3856</v>
      </c>
      <c r="S256" s="7">
        <v>182.47801208496094</v>
      </c>
    </row>
    <row r="257" spans="1:19" x14ac:dyDescent="0.25">
      <c r="A257" s="7">
        <v>513</v>
      </c>
      <c r="B257" s="7">
        <v>44657</v>
      </c>
      <c r="C257" s="7">
        <v>15572633</v>
      </c>
      <c r="D257" s="7" t="s">
        <v>567</v>
      </c>
      <c r="E257" s="7" t="s">
        <v>4254</v>
      </c>
      <c r="F257" s="7">
        <v>1150000</v>
      </c>
      <c r="G257" s="7">
        <v>20.273799896240234</v>
      </c>
      <c r="H257" s="7">
        <v>13.222800254821777</v>
      </c>
      <c r="I257" s="7" t="s">
        <v>4255</v>
      </c>
      <c r="J257" s="7" t="s">
        <v>4256</v>
      </c>
      <c r="K257" s="8">
        <v>4.2678799629211426</v>
      </c>
      <c r="M257" s="8">
        <v>101.43800354003906</v>
      </c>
      <c r="N257" s="7">
        <v>146.31599426269531</v>
      </c>
      <c r="O257" s="7" t="s">
        <v>373</v>
      </c>
      <c r="P257" s="7" t="s">
        <v>447</v>
      </c>
      <c r="Q257" s="7" t="s">
        <v>291</v>
      </c>
      <c r="R257" s="7" t="s">
        <v>3856</v>
      </c>
      <c r="S257" s="7">
        <v>165.56730651855469</v>
      </c>
    </row>
    <row r="258" spans="1:19" x14ac:dyDescent="0.25">
      <c r="A258" s="7">
        <v>513</v>
      </c>
      <c r="B258" s="7">
        <v>44657</v>
      </c>
      <c r="C258" s="7">
        <v>7971793</v>
      </c>
      <c r="D258" s="7" t="s">
        <v>567</v>
      </c>
      <c r="E258" s="7" t="s">
        <v>4251</v>
      </c>
      <c r="F258" s="7">
        <v>2000000</v>
      </c>
      <c r="G258" s="7">
        <v>17.979499816894531</v>
      </c>
      <c r="H258" s="7">
        <v>11.53909969329834</v>
      </c>
      <c r="I258" s="7" t="s">
        <v>4252</v>
      </c>
      <c r="J258" s="7" t="s">
        <v>4253</v>
      </c>
      <c r="K258" s="8">
        <v>4.3580999374389648</v>
      </c>
      <c r="M258" s="8">
        <v>121.86699676513672</v>
      </c>
      <c r="N258" s="7">
        <v>164.11500549316406</v>
      </c>
      <c r="O258" s="7" t="s">
        <v>373</v>
      </c>
      <c r="P258" s="7" t="s">
        <v>447</v>
      </c>
      <c r="Q258" s="7" t="s">
        <v>291</v>
      </c>
      <c r="R258" s="7" t="s">
        <v>3856</v>
      </c>
      <c r="S258" s="7">
        <v>158.3514404296875</v>
      </c>
    </row>
    <row r="259" spans="1:19" x14ac:dyDescent="0.25">
      <c r="A259" s="7">
        <v>513</v>
      </c>
      <c r="B259" s="7">
        <v>44657</v>
      </c>
      <c r="C259" s="7">
        <v>139465</v>
      </c>
      <c r="D259" s="7" t="s">
        <v>567</v>
      </c>
      <c r="E259" s="7" t="s">
        <v>4248</v>
      </c>
      <c r="F259" s="7">
        <v>369225</v>
      </c>
      <c r="G259" s="7">
        <v>15.608499526977539</v>
      </c>
      <c r="H259" s="7">
        <v>10.308699607849121</v>
      </c>
      <c r="I259" s="7" t="s">
        <v>4249</v>
      </c>
      <c r="J259" s="7" t="s">
        <v>4250</v>
      </c>
      <c r="K259" s="8">
        <v>4.4705801010131836</v>
      </c>
      <c r="M259" s="8">
        <v>118.43900299072266</v>
      </c>
      <c r="N259" s="7">
        <v>187.57600402832031</v>
      </c>
      <c r="O259" s="7" t="s">
        <v>373</v>
      </c>
      <c r="P259" s="7" t="s">
        <v>447</v>
      </c>
      <c r="Q259" s="7" t="s">
        <v>291</v>
      </c>
      <c r="R259" s="7" t="s">
        <v>3856</v>
      </c>
      <c r="S259" s="7">
        <v>150.25990295410156</v>
      </c>
    </row>
    <row r="260" spans="1:19" x14ac:dyDescent="0.25">
      <c r="A260" s="7">
        <v>513</v>
      </c>
      <c r="B260" s="7">
        <v>44657</v>
      </c>
      <c r="C260" s="7">
        <v>90828</v>
      </c>
      <c r="D260" s="7" t="s">
        <v>567</v>
      </c>
      <c r="E260" s="7" t="s">
        <v>4246</v>
      </c>
      <c r="F260" s="7">
        <v>981330</v>
      </c>
      <c r="G260" s="7">
        <v>12.89799976348877</v>
      </c>
      <c r="H260" s="7">
        <v>9.1694002151489258</v>
      </c>
      <c r="I260" s="7" t="s">
        <v>21118</v>
      </c>
      <c r="J260" s="7" t="s">
        <v>4247</v>
      </c>
      <c r="K260" s="8">
        <v>4.200200080871582</v>
      </c>
      <c r="M260" s="8">
        <v>121.48500061035156</v>
      </c>
      <c r="N260" s="7">
        <v>167.47999572753906</v>
      </c>
      <c r="O260" s="7" t="s">
        <v>373</v>
      </c>
      <c r="P260" s="7" t="s">
        <v>447</v>
      </c>
      <c r="Q260" s="7" t="s">
        <v>291</v>
      </c>
      <c r="R260" s="7" t="s">
        <v>3856</v>
      </c>
      <c r="S260" s="7">
        <v>140.18806457519531</v>
      </c>
    </row>
    <row r="261" spans="1:19" x14ac:dyDescent="0.25">
      <c r="A261" s="7">
        <v>513</v>
      </c>
      <c r="B261" s="7">
        <v>44657</v>
      </c>
      <c r="C261" s="7">
        <v>65630089</v>
      </c>
      <c r="D261" s="7" t="s">
        <v>567</v>
      </c>
      <c r="E261" s="7" t="s">
        <v>4244</v>
      </c>
      <c r="F261" s="7">
        <v>1000000</v>
      </c>
      <c r="G261" s="7">
        <v>8.0820999145507813</v>
      </c>
      <c r="H261" s="7">
        <v>6.9347000122070313</v>
      </c>
      <c r="I261" s="7" t="s">
        <v>112</v>
      </c>
      <c r="J261" s="7" t="s">
        <v>4245</v>
      </c>
      <c r="K261" s="8">
        <v>3.795490026473999</v>
      </c>
      <c r="M261" s="8">
        <v>93.641998291015625</v>
      </c>
      <c r="N261" s="7">
        <v>111.65699768066406</v>
      </c>
      <c r="O261" s="7" t="s">
        <v>373</v>
      </c>
      <c r="P261" s="7" t="s">
        <v>447</v>
      </c>
      <c r="Q261" s="7" t="s">
        <v>291</v>
      </c>
      <c r="R261" s="7" t="s">
        <v>3856</v>
      </c>
      <c r="S261" s="7">
        <v>120.11408233642578</v>
      </c>
    </row>
    <row r="262" spans="1:19" x14ac:dyDescent="0.25">
      <c r="A262" s="7">
        <v>513</v>
      </c>
      <c r="B262" s="7">
        <v>44657</v>
      </c>
      <c r="C262" s="7">
        <v>43213726</v>
      </c>
      <c r="D262" s="7" t="s">
        <v>567</v>
      </c>
      <c r="E262" s="7" t="s">
        <v>4241</v>
      </c>
      <c r="F262" s="7">
        <v>1000000</v>
      </c>
      <c r="G262" s="7">
        <v>7.0418000221252441</v>
      </c>
      <c r="H262" s="7">
        <v>5.9629001617431641</v>
      </c>
      <c r="I262" s="7" t="s">
        <v>4242</v>
      </c>
      <c r="J262" s="7" t="s">
        <v>4243</v>
      </c>
      <c r="K262" s="8">
        <v>3.7846300601959229</v>
      </c>
      <c r="M262" s="8">
        <v>99.019996643066406</v>
      </c>
      <c r="N262" s="7">
        <v>105.19000244140625</v>
      </c>
      <c r="O262" s="7" t="s">
        <v>373</v>
      </c>
      <c r="P262" s="7" t="s">
        <v>447</v>
      </c>
      <c r="Q262" s="7" t="s">
        <v>291</v>
      </c>
      <c r="R262" s="7" t="s">
        <v>3856</v>
      </c>
      <c r="S262" s="7">
        <v>115.42752838134766</v>
      </c>
    </row>
    <row r="263" spans="1:19" x14ac:dyDescent="0.25">
      <c r="A263" s="7">
        <v>513</v>
      </c>
      <c r="B263" s="7">
        <v>44657</v>
      </c>
      <c r="C263" s="7">
        <v>67033089</v>
      </c>
      <c r="D263" s="7" t="s">
        <v>22048</v>
      </c>
      <c r="E263" s="7" t="s">
        <v>214</v>
      </c>
      <c r="F263" s="7">
        <v>1000000</v>
      </c>
      <c r="G263" s="7">
        <v>9.9932003021240234</v>
      </c>
      <c r="H263" s="7">
        <v>7.5605001449584961</v>
      </c>
      <c r="I263" s="7" t="s">
        <v>22115</v>
      </c>
      <c r="J263" s="7" t="s">
        <v>22116</v>
      </c>
      <c r="K263" s="8">
        <v>5.5126099586486816</v>
      </c>
      <c r="M263" s="8">
        <v>98.9530029296875</v>
      </c>
      <c r="N263" s="7">
        <v>290.36199951171875</v>
      </c>
      <c r="O263" s="7" t="s">
        <v>373</v>
      </c>
      <c r="P263" s="7" t="s">
        <v>447</v>
      </c>
      <c r="Q263" s="7" t="s">
        <v>291</v>
      </c>
      <c r="R263" s="7" t="s">
        <v>3856</v>
      </c>
      <c r="S263" s="7">
        <v>270.32080078125</v>
      </c>
    </row>
    <row r="264" spans="1:19" x14ac:dyDescent="0.25">
      <c r="A264" s="7">
        <v>513</v>
      </c>
      <c r="B264" s="7">
        <v>44657</v>
      </c>
      <c r="C264" s="7">
        <v>67033086</v>
      </c>
      <c r="D264" s="7" t="s">
        <v>22048</v>
      </c>
      <c r="E264" s="7" t="s">
        <v>22117</v>
      </c>
      <c r="F264" s="7">
        <v>1000000</v>
      </c>
      <c r="G264" s="7">
        <v>9.9932003021240234</v>
      </c>
      <c r="H264" s="7">
        <v>7.5605001449584961</v>
      </c>
      <c r="I264" s="7" t="s">
        <v>22118</v>
      </c>
      <c r="J264" s="7" t="s">
        <v>22119</v>
      </c>
      <c r="K264" s="8">
        <v>5.512606143951416</v>
      </c>
      <c r="M264" s="8">
        <v>98.9530029296875</v>
      </c>
      <c r="N264" s="7">
        <v>290.059814453125</v>
      </c>
      <c r="O264" s="7" t="s">
        <v>373</v>
      </c>
      <c r="P264" s="7" t="s">
        <v>447</v>
      </c>
      <c r="Q264" s="7" t="s">
        <v>291</v>
      </c>
      <c r="R264" s="7" t="s">
        <v>214</v>
      </c>
      <c r="S264" s="7">
        <v>270.32080078125</v>
      </c>
    </row>
    <row r="265" spans="1:19" x14ac:dyDescent="0.25">
      <c r="A265" s="7">
        <v>513</v>
      </c>
      <c r="B265" s="7">
        <v>44657</v>
      </c>
      <c r="C265" s="7">
        <v>46505953</v>
      </c>
      <c r="D265" s="7" t="s">
        <v>569</v>
      </c>
      <c r="E265" s="7" t="s">
        <v>214</v>
      </c>
      <c r="F265" s="7">
        <v>300000</v>
      </c>
      <c r="G265" s="7">
        <v>27.791900634765625</v>
      </c>
      <c r="H265" s="7">
        <v>15.961099624633789</v>
      </c>
      <c r="I265" s="7" t="s">
        <v>19245</v>
      </c>
      <c r="J265" s="7" t="s">
        <v>4265</v>
      </c>
      <c r="K265" s="8">
        <v>4.5182900428771973</v>
      </c>
      <c r="M265" s="8">
        <v>91.051002502441406</v>
      </c>
      <c r="N265" s="7">
        <v>181.53500366210938</v>
      </c>
      <c r="O265" s="7" t="s">
        <v>280</v>
      </c>
      <c r="P265" s="7" t="s">
        <v>322</v>
      </c>
      <c r="Q265" s="7" t="s">
        <v>291</v>
      </c>
      <c r="R265" s="7" t="s">
        <v>3856</v>
      </c>
      <c r="S265" s="7">
        <v>266.07424926757813</v>
      </c>
    </row>
    <row r="266" spans="1:19" x14ac:dyDescent="0.25">
      <c r="A266" s="7">
        <v>513</v>
      </c>
      <c r="B266" s="7">
        <v>44657</v>
      </c>
      <c r="C266" s="7">
        <v>19629380</v>
      </c>
      <c r="D266" s="7" t="s">
        <v>569</v>
      </c>
      <c r="E266" s="7" t="s">
        <v>214</v>
      </c>
      <c r="F266" s="7">
        <v>365000</v>
      </c>
      <c r="G266" s="7">
        <v>1.4838999509811401</v>
      </c>
      <c r="H266" s="7">
        <v>1.4282000064849854</v>
      </c>
      <c r="I266" s="7" t="s">
        <v>4263</v>
      </c>
      <c r="J266" s="7" t="s">
        <v>4264</v>
      </c>
      <c r="K266" s="8">
        <v>2.915600061416626</v>
      </c>
      <c r="M266" s="8">
        <v>103.00399780273438</v>
      </c>
      <c r="N266" s="7">
        <v>63.523700714111328</v>
      </c>
      <c r="O266" s="7" t="s">
        <v>280</v>
      </c>
      <c r="P266" s="7" t="s">
        <v>322</v>
      </c>
      <c r="Q266" s="7" t="s">
        <v>291</v>
      </c>
      <c r="R266" s="7" t="s">
        <v>3856</v>
      </c>
      <c r="S266" s="7">
        <v>130.10786437988281</v>
      </c>
    </row>
    <row r="267" spans="1:19" x14ac:dyDescent="0.25">
      <c r="A267" s="7">
        <v>513</v>
      </c>
      <c r="B267" s="7">
        <v>44657</v>
      </c>
      <c r="C267" s="7">
        <v>19631878</v>
      </c>
      <c r="D267" s="7" t="s">
        <v>569</v>
      </c>
      <c r="E267" s="7" t="s">
        <v>4260</v>
      </c>
      <c r="F267" s="7">
        <v>365000</v>
      </c>
      <c r="G267" s="7">
        <v>1.4838999509811401</v>
      </c>
      <c r="H267" s="7">
        <v>1.4282000064849854</v>
      </c>
      <c r="I267" s="7" t="s">
        <v>4261</v>
      </c>
      <c r="J267" s="7" t="s">
        <v>4262</v>
      </c>
      <c r="K267" s="8">
        <v>2.9156761169433594</v>
      </c>
      <c r="M267" s="8">
        <v>103.00399780273438</v>
      </c>
      <c r="N267" s="7">
        <v>62.468700408935547</v>
      </c>
      <c r="O267" s="7" t="s">
        <v>280</v>
      </c>
      <c r="P267" s="7" t="s">
        <v>322</v>
      </c>
      <c r="Q267" s="7" t="s">
        <v>291</v>
      </c>
      <c r="R267" s="7" t="s">
        <v>214</v>
      </c>
      <c r="S267" s="7">
        <v>130.10786437988281</v>
      </c>
    </row>
    <row r="268" spans="1:19" x14ac:dyDescent="0.25">
      <c r="A268" s="7">
        <v>513</v>
      </c>
      <c r="B268" s="7">
        <v>44657</v>
      </c>
      <c r="C268" s="7">
        <v>45875762</v>
      </c>
      <c r="D268" s="7" t="s">
        <v>572</v>
      </c>
      <c r="E268" s="7" t="s">
        <v>214</v>
      </c>
      <c r="F268" s="7">
        <v>1250000</v>
      </c>
      <c r="G268" s="7">
        <v>27.638599395751953</v>
      </c>
      <c r="H268" s="7">
        <v>9.363800048828125</v>
      </c>
      <c r="I268" s="7" t="s">
        <v>19246</v>
      </c>
      <c r="J268" s="7" t="s">
        <v>3857</v>
      </c>
      <c r="K268" s="8">
        <v>9.5817232131958008</v>
      </c>
      <c r="M268" s="8">
        <v>95.570999145507813</v>
      </c>
      <c r="N268" s="7">
        <v>688.9896240234375</v>
      </c>
      <c r="O268" s="7" t="s">
        <v>331</v>
      </c>
      <c r="P268" s="7" t="s">
        <v>574</v>
      </c>
      <c r="Q268" s="7" t="s">
        <v>337</v>
      </c>
      <c r="R268" s="7" t="s">
        <v>3856</v>
      </c>
      <c r="S268" s="7">
        <v>702.4056396484375</v>
      </c>
    </row>
    <row r="269" spans="1:19" x14ac:dyDescent="0.25">
      <c r="A269" s="7">
        <v>513</v>
      </c>
      <c r="B269" s="7">
        <v>44657</v>
      </c>
      <c r="C269" s="7">
        <v>45998592</v>
      </c>
      <c r="D269" s="7" t="s">
        <v>572</v>
      </c>
      <c r="E269" s="7" t="s">
        <v>21607</v>
      </c>
      <c r="F269" s="7">
        <v>1250000</v>
      </c>
      <c r="G269" s="7">
        <v>27.638599395751953</v>
      </c>
      <c r="H269" s="7">
        <v>9.3396997451782227</v>
      </c>
      <c r="I269" s="7" t="s">
        <v>21621</v>
      </c>
      <c r="J269" s="7" t="s">
        <v>21636</v>
      </c>
      <c r="K269" s="8">
        <v>9.6169261932373047</v>
      </c>
      <c r="M269" s="8">
        <v>95.245002746582031</v>
      </c>
      <c r="N269" s="7">
        <v>693.543701171875</v>
      </c>
      <c r="O269" s="7" t="s">
        <v>331</v>
      </c>
      <c r="P269" s="7" t="s">
        <v>574</v>
      </c>
      <c r="Q269" s="7" t="s">
        <v>337</v>
      </c>
      <c r="R269" s="7" t="s">
        <v>214</v>
      </c>
      <c r="S269" s="7">
        <v>702.4056396484375</v>
      </c>
    </row>
    <row r="270" spans="1:19" x14ac:dyDescent="0.25">
      <c r="A270" s="7">
        <v>513</v>
      </c>
      <c r="B270" s="7">
        <v>44657</v>
      </c>
      <c r="C270" s="7">
        <v>38166491</v>
      </c>
      <c r="D270" s="7" t="s">
        <v>572</v>
      </c>
      <c r="E270" s="7" t="s">
        <v>214</v>
      </c>
      <c r="F270" s="7">
        <v>1750000</v>
      </c>
      <c r="G270" s="7">
        <v>26.086200714111328</v>
      </c>
      <c r="H270" s="7">
        <v>9.1565999984741211</v>
      </c>
      <c r="I270" s="7" t="s">
        <v>19247</v>
      </c>
      <c r="J270" s="7" t="s">
        <v>3855</v>
      </c>
      <c r="K270" s="8">
        <v>9.7239742279052734</v>
      </c>
      <c r="M270" s="8">
        <v>96.688003540039063</v>
      </c>
      <c r="N270" s="7">
        <v>699.08868408203125</v>
      </c>
      <c r="O270" s="7" t="s">
        <v>331</v>
      </c>
      <c r="P270" s="7" t="s">
        <v>574</v>
      </c>
      <c r="Q270" s="7" t="s">
        <v>337</v>
      </c>
      <c r="R270" s="7" t="s">
        <v>3856</v>
      </c>
      <c r="S270" s="7">
        <v>691.70086669921875</v>
      </c>
    </row>
    <row r="271" spans="1:19" x14ac:dyDescent="0.25">
      <c r="A271" s="7">
        <v>513</v>
      </c>
      <c r="B271" s="7">
        <v>44657</v>
      </c>
      <c r="C271" s="7">
        <v>45875761</v>
      </c>
      <c r="D271" s="7" t="s">
        <v>572</v>
      </c>
      <c r="E271" s="7" t="s">
        <v>214</v>
      </c>
      <c r="F271" s="7">
        <v>1750000</v>
      </c>
      <c r="G271" s="7">
        <v>7.6385998725891113</v>
      </c>
      <c r="H271" s="7">
        <v>5.4633998870849609</v>
      </c>
      <c r="I271" s="7" t="s">
        <v>20723</v>
      </c>
      <c r="J271" s="7" t="s">
        <v>4009</v>
      </c>
      <c r="K271" s="8">
        <v>8.1655511856079102</v>
      </c>
      <c r="M271" s="8">
        <v>99.056999206542969</v>
      </c>
      <c r="N271" s="7">
        <v>549.410400390625</v>
      </c>
      <c r="O271" s="7" t="s">
        <v>331</v>
      </c>
      <c r="P271" s="7" t="s">
        <v>574</v>
      </c>
      <c r="Q271" s="7" t="s">
        <v>337</v>
      </c>
      <c r="R271" s="7" t="s">
        <v>3856</v>
      </c>
      <c r="S271" s="7">
        <v>498.29501342773438</v>
      </c>
    </row>
    <row r="272" spans="1:19" x14ac:dyDescent="0.25">
      <c r="A272" s="7">
        <v>513</v>
      </c>
      <c r="B272" s="7">
        <v>44657</v>
      </c>
      <c r="C272" s="7">
        <v>45865241</v>
      </c>
      <c r="D272" s="7" t="s">
        <v>572</v>
      </c>
      <c r="E272" s="7" t="s">
        <v>3992</v>
      </c>
      <c r="F272" s="7">
        <v>1750000</v>
      </c>
      <c r="G272" s="7">
        <v>7.6385998725891113</v>
      </c>
      <c r="H272" s="7">
        <v>5.4633998870849609</v>
      </c>
      <c r="I272" s="7" t="s">
        <v>3993</v>
      </c>
      <c r="J272" s="7" t="s">
        <v>3994</v>
      </c>
      <c r="K272" s="8">
        <v>8.165501594543457</v>
      </c>
      <c r="M272" s="8">
        <v>99.057296752929688</v>
      </c>
      <c r="N272" s="7">
        <v>548.984375</v>
      </c>
      <c r="O272" s="7" t="s">
        <v>331</v>
      </c>
      <c r="P272" s="7" t="s">
        <v>574</v>
      </c>
      <c r="Q272" s="7" t="s">
        <v>337</v>
      </c>
      <c r="R272" s="7" t="s">
        <v>214</v>
      </c>
      <c r="S272" s="7">
        <v>498.29501342773438</v>
      </c>
    </row>
    <row r="273" spans="1:19" x14ac:dyDescent="0.25">
      <c r="A273" s="7">
        <v>513</v>
      </c>
      <c r="B273" s="7">
        <v>44657</v>
      </c>
      <c r="C273" s="7">
        <v>38166485</v>
      </c>
      <c r="D273" s="7" t="s">
        <v>572</v>
      </c>
      <c r="E273" s="7" t="s">
        <v>214</v>
      </c>
      <c r="F273" s="7">
        <v>1750000</v>
      </c>
      <c r="G273" s="7">
        <v>6.0890002250671387</v>
      </c>
      <c r="H273" s="7">
        <v>4.6052999496459961</v>
      </c>
      <c r="I273" s="7" t="s">
        <v>104</v>
      </c>
      <c r="J273" s="7" t="s">
        <v>3986</v>
      </c>
      <c r="K273" s="8">
        <v>8.0883827209472656</v>
      </c>
      <c r="M273" s="8">
        <v>100.75399780273438</v>
      </c>
      <c r="N273" s="7">
        <v>536.8900146484375</v>
      </c>
      <c r="O273" s="7" t="s">
        <v>331</v>
      </c>
      <c r="P273" s="7" t="s">
        <v>574</v>
      </c>
      <c r="Q273" s="7" t="s">
        <v>337</v>
      </c>
      <c r="R273" s="7" t="s">
        <v>3856</v>
      </c>
      <c r="S273" s="7">
        <v>475.23648071289063</v>
      </c>
    </row>
    <row r="274" spans="1:19" x14ac:dyDescent="0.25">
      <c r="A274" s="7">
        <v>513</v>
      </c>
      <c r="B274" s="7">
        <v>44657</v>
      </c>
      <c r="C274" s="7">
        <v>38123295</v>
      </c>
      <c r="D274" s="7" t="s">
        <v>572</v>
      </c>
      <c r="E274" s="7" t="s">
        <v>4270</v>
      </c>
      <c r="F274" s="7">
        <v>1750000</v>
      </c>
      <c r="G274" s="7">
        <v>6.0890002250671387</v>
      </c>
      <c r="H274" s="7">
        <v>4.6052999496459961</v>
      </c>
      <c r="I274" s="7" t="s">
        <v>4271</v>
      </c>
      <c r="J274" s="7" t="s">
        <v>4272</v>
      </c>
      <c r="K274" s="8">
        <v>8.088343620300293</v>
      </c>
      <c r="M274" s="8">
        <v>100.75420379638672</v>
      </c>
      <c r="N274" s="7">
        <v>537.85089111328125</v>
      </c>
      <c r="O274" s="7" t="s">
        <v>331</v>
      </c>
      <c r="P274" s="7" t="s">
        <v>574</v>
      </c>
      <c r="Q274" s="7" t="s">
        <v>337</v>
      </c>
      <c r="R274" s="7" t="s">
        <v>214</v>
      </c>
      <c r="S274" s="7">
        <v>475.23648071289063</v>
      </c>
    </row>
    <row r="275" spans="1:19" x14ac:dyDescent="0.25">
      <c r="A275" s="7">
        <v>513</v>
      </c>
      <c r="B275" s="7">
        <v>44657</v>
      </c>
      <c r="C275" s="7">
        <v>27917329</v>
      </c>
      <c r="D275" s="7" t="s">
        <v>572</v>
      </c>
      <c r="E275" s="7" t="s">
        <v>214</v>
      </c>
      <c r="F275" s="7">
        <v>1500000</v>
      </c>
      <c r="G275" s="7">
        <v>3.6003000736236572</v>
      </c>
      <c r="H275" s="7">
        <v>2.9579999446868896</v>
      </c>
      <c r="I275" s="7" t="s">
        <v>20724</v>
      </c>
      <c r="J275" s="7" t="s">
        <v>4269</v>
      </c>
      <c r="K275" s="8">
        <v>6.3892998695373535</v>
      </c>
      <c r="M275" s="8">
        <v>109.84600067138672</v>
      </c>
      <c r="N275" s="7">
        <v>365.34970092773438</v>
      </c>
      <c r="O275" s="7" t="s">
        <v>331</v>
      </c>
      <c r="P275" s="7" t="s">
        <v>574</v>
      </c>
      <c r="Q275" s="7" t="s">
        <v>337</v>
      </c>
      <c r="R275" s="7" t="s">
        <v>3856</v>
      </c>
      <c r="S275" s="7">
        <v>435.84249877929688</v>
      </c>
    </row>
    <row r="276" spans="1:19" x14ac:dyDescent="0.25">
      <c r="A276" s="7">
        <v>513</v>
      </c>
      <c r="B276" s="7">
        <v>44657</v>
      </c>
      <c r="C276" s="7">
        <v>27823036</v>
      </c>
      <c r="D276" s="7" t="s">
        <v>572</v>
      </c>
      <c r="E276" s="7" t="s">
        <v>4266</v>
      </c>
      <c r="F276" s="7">
        <v>1500000</v>
      </c>
      <c r="G276" s="7">
        <v>3.6003000736236572</v>
      </c>
      <c r="H276" s="7">
        <v>2.9579000473022461</v>
      </c>
      <c r="I276" s="7" t="s">
        <v>4267</v>
      </c>
      <c r="J276" s="7" t="s">
        <v>4268</v>
      </c>
      <c r="K276" s="8">
        <v>6.389401912689209</v>
      </c>
      <c r="M276" s="8">
        <v>109.84600067138672</v>
      </c>
      <c r="N276" s="7">
        <v>367.2908935546875</v>
      </c>
      <c r="O276" s="7" t="s">
        <v>331</v>
      </c>
      <c r="P276" s="7" t="s">
        <v>574</v>
      </c>
      <c r="Q276" s="7" t="s">
        <v>337</v>
      </c>
      <c r="R276" s="7" t="s">
        <v>214</v>
      </c>
      <c r="S276" s="7">
        <v>435.84249877929688</v>
      </c>
    </row>
    <row r="277" spans="1:19" x14ac:dyDescent="0.25">
      <c r="A277" s="7">
        <v>513</v>
      </c>
      <c r="B277" s="7">
        <v>44657</v>
      </c>
      <c r="C277" s="7">
        <v>8143198</v>
      </c>
      <c r="D277" s="7" t="s">
        <v>577</v>
      </c>
      <c r="E277" s="7" t="s">
        <v>4275</v>
      </c>
      <c r="F277" s="7">
        <v>300000</v>
      </c>
      <c r="G277" s="7">
        <v>18.023300170898438</v>
      </c>
      <c r="H277" s="7">
        <v>11.03849983215332</v>
      </c>
      <c r="I277" s="7" t="s">
        <v>19248</v>
      </c>
      <c r="J277" s="7" t="s">
        <v>4276</v>
      </c>
      <c r="K277" s="8">
        <v>4.6247749328613281</v>
      </c>
      <c r="M277" s="8">
        <v>122.75869750976563</v>
      </c>
      <c r="N277" s="7">
        <v>185.49229431152344</v>
      </c>
      <c r="O277" s="7" t="s">
        <v>266</v>
      </c>
      <c r="P277" s="7" t="s">
        <v>579</v>
      </c>
      <c r="Q277" s="7" t="s">
        <v>337</v>
      </c>
      <c r="R277" s="7" t="s">
        <v>3856</v>
      </c>
      <c r="S277" s="7">
        <v>274.4046630859375</v>
      </c>
    </row>
    <row r="278" spans="1:19" x14ac:dyDescent="0.25">
      <c r="A278" s="7">
        <v>513</v>
      </c>
      <c r="B278" s="7">
        <v>44657</v>
      </c>
      <c r="C278" s="7">
        <v>66815105</v>
      </c>
      <c r="D278" s="7" t="s">
        <v>577</v>
      </c>
      <c r="E278" s="7" t="s">
        <v>4273</v>
      </c>
      <c r="F278" s="7">
        <v>700000</v>
      </c>
      <c r="G278" s="7">
        <v>8.4846000671386719</v>
      </c>
      <c r="H278" s="7">
        <v>7.0461001396179199</v>
      </c>
      <c r="I278" s="7" t="s">
        <v>49</v>
      </c>
      <c r="J278" s="7" t="s">
        <v>4274</v>
      </c>
      <c r="K278" s="8">
        <v>4.7702898979187012</v>
      </c>
      <c r="M278" s="8">
        <v>92.948997497558594</v>
      </c>
      <c r="N278" s="7">
        <v>210.93299865722656</v>
      </c>
      <c r="O278" s="7" t="s">
        <v>266</v>
      </c>
      <c r="P278" s="7" t="s">
        <v>579</v>
      </c>
      <c r="Q278" s="7" t="s">
        <v>337</v>
      </c>
      <c r="R278" s="7" t="s">
        <v>3856</v>
      </c>
      <c r="S278" s="7">
        <v>213.53277587890625</v>
      </c>
    </row>
    <row r="279" spans="1:19" x14ac:dyDescent="0.25">
      <c r="A279" s="7">
        <v>513</v>
      </c>
      <c r="B279" s="7">
        <v>44657</v>
      </c>
      <c r="C279" s="7">
        <v>66960387</v>
      </c>
      <c r="D279" s="7" t="s">
        <v>577</v>
      </c>
      <c r="E279" s="7" t="s">
        <v>18887</v>
      </c>
      <c r="F279" s="7">
        <v>750000</v>
      </c>
      <c r="G279" s="7">
        <v>6.5707998275756836</v>
      </c>
      <c r="H279" s="7">
        <v>5.646399974822998</v>
      </c>
      <c r="I279" s="7" t="s">
        <v>18888</v>
      </c>
      <c r="J279" s="7" t="s">
        <v>18859</v>
      </c>
      <c r="K279" s="8">
        <v>4.6907100677490234</v>
      </c>
      <c r="M279" s="8">
        <v>92.635002136230469</v>
      </c>
      <c r="N279" s="7">
        <v>196.77999877929688</v>
      </c>
      <c r="O279" s="7" t="s">
        <v>266</v>
      </c>
      <c r="P279" s="7" t="s">
        <v>579</v>
      </c>
      <c r="Q279" s="7" t="s">
        <v>337</v>
      </c>
      <c r="R279" s="7" t="s">
        <v>3856</v>
      </c>
      <c r="S279" s="7">
        <v>199.07173156738281</v>
      </c>
    </row>
    <row r="280" spans="1:19" x14ac:dyDescent="0.25">
      <c r="A280" s="7">
        <v>513</v>
      </c>
      <c r="B280" s="7">
        <v>44657</v>
      </c>
      <c r="C280" s="7">
        <v>45883762</v>
      </c>
      <c r="D280" s="7" t="s">
        <v>581</v>
      </c>
      <c r="E280" s="7" t="s">
        <v>214</v>
      </c>
      <c r="F280" s="7">
        <v>177587</v>
      </c>
      <c r="G280" s="7">
        <v>0.65429997444152832</v>
      </c>
      <c r="H280" s="7">
        <v>0.59469997882843018</v>
      </c>
      <c r="I280" s="7" t="s">
        <v>4277</v>
      </c>
      <c r="J280" s="7" t="s">
        <v>4278</v>
      </c>
      <c r="K280" s="8">
        <v>13.709254264831543</v>
      </c>
      <c r="M280" s="8">
        <v>96.218002319335938</v>
      </c>
      <c r="N280" s="7">
        <v>1241.80859375</v>
      </c>
      <c r="O280" s="7" t="s">
        <v>223</v>
      </c>
      <c r="P280" s="7" t="s">
        <v>349</v>
      </c>
      <c r="Q280" s="7" t="s">
        <v>242</v>
      </c>
      <c r="R280" s="7" t="s">
        <v>214</v>
      </c>
      <c r="S280" s="7">
        <v>347.56069946289063</v>
      </c>
    </row>
    <row r="281" spans="1:19" x14ac:dyDescent="0.25">
      <c r="A281" s="7">
        <v>513</v>
      </c>
      <c r="B281" s="7">
        <v>44657</v>
      </c>
      <c r="C281" s="7">
        <v>66820249</v>
      </c>
      <c r="D281" s="7" t="s">
        <v>583</v>
      </c>
      <c r="E281" s="7" t="s">
        <v>214</v>
      </c>
      <c r="F281" s="7">
        <v>500000</v>
      </c>
      <c r="G281" s="7">
        <v>8.5201997756958008</v>
      </c>
      <c r="H281" s="7">
        <v>7.3914999961853027</v>
      </c>
      <c r="I281" s="7" t="s">
        <v>19249</v>
      </c>
      <c r="J281" s="7" t="s">
        <v>4281</v>
      </c>
      <c r="K281" s="8">
        <v>4.0171098709106445</v>
      </c>
      <c r="M281" s="8">
        <v>88.250999450683594</v>
      </c>
      <c r="N281" s="7">
        <v>136.62699890136719</v>
      </c>
      <c r="O281" s="7" t="s">
        <v>266</v>
      </c>
      <c r="P281" s="7" t="s">
        <v>322</v>
      </c>
      <c r="Q281" s="7" t="s">
        <v>291</v>
      </c>
      <c r="R281" s="7" t="s">
        <v>3856</v>
      </c>
      <c r="S281" s="7">
        <v>177.35636901855469</v>
      </c>
    </row>
    <row r="282" spans="1:19" x14ac:dyDescent="0.25">
      <c r="A282" s="7">
        <v>513</v>
      </c>
      <c r="B282" s="7">
        <v>44657</v>
      </c>
      <c r="C282" s="7">
        <v>66820252</v>
      </c>
      <c r="D282" s="7" t="s">
        <v>583</v>
      </c>
      <c r="E282" s="7" t="s">
        <v>4279</v>
      </c>
      <c r="F282" s="7">
        <v>500000</v>
      </c>
      <c r="G282" s="7">
        <v>8.5201997756958008</v>
      </c>
      <c r="H282" s="7">
        <v>7.3914999961853027</v>
      </c>
      <c r="I282" s="7" t="s">
        <v>87</v>
      </c>
      <c r="J282" s="7" t="s">
        <v>4280</v>
      </c>
      <c r="K282" s="8">
        <v>4.0170612335205078</v>
      </c>
      <c r="M282" s="8">
        <v>88.250999450683594</v>
      </c>
      <c r="N282" s="7">
        <v>136.34669494628906</v>
      </c>
      <c r="O282" s="7" t="s">
        <v>266</v>
      </c>
      <c r="P282" s="7" t="s">
        <v>322</v>
      </c>
      <c r="Q282" s="7" t="s">
        <v>291</v>
      </c>
      <c r="R282" s="7" t="s">
        <v>214</v>
      </c>
      <c r="S282" s="7">
        <v>177.35636901855469</v>
      </c>
    </row>
    <row r="283" spans="1:19" x14ac:dyDescent="0.25">
      <c r="A283" s="7">
        <v>513</v>
      </c>
      <c r="B283" s="7">
        <v>44657</v>
      </c>
      <c r="C283" s="7">
        <v>66952587</v>
      </c>
      <c r="D283" s="7" t="s">
        <v>586</v>
      </c>
      <c r="E283" s="7" t="s">
        <v>214</v>
      </c>
      <c r="F283" s="7">
        <v>750000</v>
      </c>
      <c r="G283" s="7">
        <v>4.4983000755310059</v>
      </c>
      <c r="H283" s="7">
        <v>4.2968997955322266</v>
      </c>
      <c r="I283" s="7" t="s">
        <v>18203</v>
      </c>
      <c r="J283" s="7" t="s">
        <v>18204</v>
      </c>
      <c r="K283" s="8">
        <v>3.1474199295043945</v>
      </c>
      <c r="M283" s="8">
        <v>93.070945739746094</v>
      </c>
      <c r="N283" s="7">
        <v>39.978599548339844</v>
      </c>
      <c r="O283" s="7" t="s">
        <v>212</v>
      </c>
      <c r="P283" s="7" t="s">
        <v>225</v>
      </c>
      <c r="Q283" s="7" t="s">
        <v>219</v>
      </c>
      <c r="R283" s="7" t="s">
        <v>214</v>
      </c>
      <c r="S283" s="7">
        <v>85.654067993164063</v>
      </c>
    </row>
    <row r="284" spans="1:19" x14ac:dyDescent="0.25">
      <c r="A284" s="7">
        <v>513</v>
      </c>
      <c r="B284" s="7">
        <v>44657</v>
      </c>
      <c r="C284" s="7">
        <v>66857319</v>
      </c>
      <c r="D284" s="7" t="s">
        <v>586</v>
      </c>
      <c r="E284" s="7" t="s">
        <v>214</v>
      </c>
      <c r="F284" s="7">
        <v>1000000</v>
      </c>
      <c r="G284" s="7">
        <v>3.8466999530792236</v>
      </c>
      <c r="H284" s="7">
        <v>3.7061998844146729</v>
      </c>
      <c r="I284" s="7" t="s">
        <v>4289</v>
      </c>
      <c r="J284" s="7" t="s">
        <v>4290</v>
      </c>
      <c r="K284" s="8">
        <v>2.8416900634765625</v>
      </c>
      <c r="M284" s="8">
        <v>94.280998229980469</v>
      </c>
      <c r="N284" s="7">
        <v>9.1851997375488281</v>
      </c>
      <c r="O284" s="7" t="s">
        <v>212</v>
      </c>
      <c r="P284" s="7" t="s">
        <v>225</v>
      </c>
      <c r="Q284" s="7" t="s">
        <v>219</v>
      </c>
      <c r="R284" s="7" t="s">
        <v>3856</v>
      </c>
      <c r="S284" s="7">
        <v>83.010536193847656</v>
      </c>
    </row>
    <row r="285" spans="1:19" x14ac:dyDescent="0.25">
      <c r="A285" s="7">
        <v>513</v>
      </c>
      <c r="B285" s="7">
        <v>44657</v>
      </c>
      <c r="C285" s="7">
        <v>66787218</v>
      </c>
      <c r="D285" s="7" t="s">
        <v>586</v>
      </c>
      <c r="E285" s="7" t="s">
        <v>214</v>
      </c>
      <c r="F285" s="7">
        <v>1000000</v>
      </c>
      <c r="G285" s="7">
        <v>3.2307000160217285</v>
      </c>
      <c r="H285" s="7">
        <v>3.1066999435424805</v>
      </c>
      <c r="I285" s="7" t="s">
        <v>4287</v>
      </c>
      <c r="J285" s="7" t="s">
        <v>4288</v>
      </c>
      <c r="K285" s="8">
        <v>3.090519905090332</v>
      </c>
      <c r="M285" s="8">
        <v>95.022003173828125</v>
      </c>
      <c r="N285" s="7">
        <v>36.631698608398438</v>
      </c>
      <c r="O285" s="7" t="s">
        <v>212</v>
      </c>
      <c r="P285" s="7" t="s">
        <v>225</v>
      </c>
      <c r="Q285" s="7" t="s">
        <v>219</v>
      </c>
      <c r="R285" s="7" t="s">
        <v>3856</v>
      </c>
      <c r="S285" s="7">
        <v>80.486968994140625</v>
      </c>
    </row>
    <row r="286" spans="1:19" x14ac:dyDescent="0.25">
      <c r="A286" s="7">
        <v>513</v>
      </c>
      <c r="B286" s="7">
        <v>44657</v>
      </c>
      <c r="C286" s="7">
        <v>39645024</v>
      </c>
      <c r="D286" s="7" t="s">
        <v>586</v>
      </c>
      <c r="E286" s="7" t="s">
        <v>214</v>
      </c>
      <c r="F286" s="7">
        <v>750000</v>
      </c>
      <c r="G286" s="7">
        <v>1.4483000040054321</v>
      </c>
      <c r="H286" s="7">
        <v>1.4002000093460083</v>
      </c>
      <c r="I286" s="7" t="s">
        <v>4285</v>
      </c>
      <c r="J286" s="7" t="s">
        <v>4286</v>
      </c>
      <c r="K286" s="8">
        <v>2.7321500778198242</v>
      </c>
      <c r="M286" s="8">
        <v>101.96199798583984</v>
      </c>
      <c r="N286" s="7">
        <v>47.137599945068359</v>
      </c>
      <c r="O286" s="7" t="s">
        <v>212</v>
      </c>
      <c r="P286" s="7" t="s">
        <v>225</v>
      </c>
      <c r="Q286" s="7" t="s">
        <v>219</v>
      </c>
      <c r="R286" s="7" t="s">
        <v>3856</v>
      </c>
      <c r="S286" s="7">
        <v>73.073783874511719</v>
      </c>
    </row>
    <row r="287" spans="1:19" x14ac:dyDescent="0.25">
      <c r="A287" s="7">
        <v>513</v>
      </c>
      <c r="B287" s="7">
        <v>44657</v>
      </c>
      <c r="C287" s="7">
        <v>39645023</v>
      </c>
      <c r="D287" s="7" t="s">
        <v>586</v>
      </c>
      <c r="E287" s="7" t="s">
        <v>4282</v>
      </c>
      <c r="F287" s="7">
        <v>750000</v>
      </c>
      <c r="G287" s="7">
        <v>1.4483000040054321</v>
      </c>
      <c r="H287" s="7">
        <v>1.4002000093460083</v>
      </c>
      <c r="I287" s="7" t="s">
        <v>4283</v>
      </c>
      <c r="J287" s="7" t="s">
        <v>4284</v>
      </c>
      <c r="K287" s="8">
        <v>2.7323460578918457</v>
      </c>
      <c r="M287" s="8">
        <v>101.96170043945313</v>
      </c>
      <c r="N287" s="7">
        <v>46.067298889160156</v>
      </c>
      <c r="O287" s="7" t="s">
        <v>212</v>
      </c>
      <c r="P287" s="7" t="s">
        <v>225</v>
      </c>
      <c r="Q287" s="7" t="s">
        <v>219</v>
      </c>
      <c r="R287" s="7" t="s">
        <v>214</v>
      </c>
      <c r="S287" s="7">
        <v>73.073783874511719</v>
      </c>
    </row>
    <row r="288" spans="1:19" x14ac:dyDescent="0.25">
      <c r="A288" s="7">
        <v>513</v>
      </c>
      <c r="B288" s="7">
        <v>44657</v>
      </c>
      <c r="C288" s="7">
        <v>34213050</v>
      </c>
      <c r="D288" s="7" t="s">
        <v>590</v>
      </c>
      <c r="E288" s="7" t="s">
        <v>214</v>
      </c>
      <c r="F288" s="7">
        <v>300000</v>
      </c>
      <c r="G288" s="7">
        <v>2.1547000408172607</v>
      </c>
      <c r="H288" s="7">
        <v>1.6210999488830566</v>
      </c>
      <c r="I288" s="7" t="s">
        <v>4291</v>
      </c>
      <c r="J288" s="7" t="s">
        <v>4292</v>
      </c>
      <c r="K288" s="8">
        <v>39.513946533203125</v>
      </c>
      <c r="M288" s="8">
        <v>53.861000061035156</v>
      </c>
      <c r="N288" s="7">
        <v>3694.849853515625</v>
      </c>
      <c r="O288" s="7" t="s">
        <v>360</v>
      </c>
      <c r="P288" s="7" t="s">
        <v>267</v>
      </c>
      <c r="Q288" s="7" t="s">
        <v>242</v>
      </c>
      <c r="R288" s="7" t="s">
        <v>214</v>
      </c>
      <c r="S288" s="7">
        <v>575.28546142578125</v>
      </c>
    </row>
    <row r="289" spans="1:19" x14ac:dyDescent="0.25">
      <c r="A289" s="7">
        <v>513</v>
      </c>
      <c r="B289" s="7">
        <v>44657</v>
      </c>
      <c r="C289" s="7">
        <v>66886701</v>
      </c>
      <c r="D289" s="7" t="s">
        <v>593</v>
      </c>
      <c r="E289" s="7" t="s">
        <v>214</v>
      </c>
      <c r="F289" s="7">
        <v>875000</v>
      </c>
      <c r="G289" s="7">
        <v>4.500999927520752</v>
      </c>
      <c r="H289" s="7">
        <v>3.8879001140594482</v>
      </c>
      <c r="I289" s="7" t="s">
        <v>21119</v>
      </c>
      <c r="J289" s="7" t="s">
        <v>4298</v>
      </c>
      <c r="K289" s="8">
        <v>7.0069599151611328</v>
      </c>
      <c r="M289" s="8">
        <v>94.744003295898438</v>
      </c>
      <c r="N289" s="7">
        <v>426.56100463867188</v>
      </c>
      <c r="O289" s="7" t="s">
        <v>360</v>
      </c>
      <c r="P289" s="7" t="s">
        <v>225</v>
      </c>
      <c r="Q289" s="7" t="s">
        <v>219</v>
      </c>
      <c r="R289" s="7" t="s">
        <v>3856</v>
      </c>
      <c r="S289" s="7">
        <v>333.40985107421875</v>
      </c>
    </row>
    <row r="290" spans="1:19" x14ac:dyDescent="0.25">
      <c r="A290" s="7">
        <v>513</v>
      </c>
      <c r="B290" s="7">
        <v>44657</v>
      </c>
      <c r="C290" s="7">
        <v>66890771</v>
      </c>
      <c r="D290" s="7" t="s">
        <v>593</v>
      </c>
      <c r="E290" s="7" t="s">
        <v>16945</v>
      </c>
      <c r="F290" s="7">
        <v>875000</v>
      </c>
      <c r="G290" s="7">
        <v>4.500999927520752</v>
      </c>
      <c r="H290" s="7">
        <v>3.8879001140594482</v>
      </c>
      <c r="I290" s="7" t="s">
        <v>16946</v>
      </c>
      <c r="J290" s="7" t="s">
        <v>16947</v>
      </c>
      <c r="K290" s="8">
        <v>7.0048060417175293</v>
      </c>
      <c r="M290" s="8">
        <v>94.751998901367188</v>
      </c>
      <c r="N290" s="7">
        <v>426.86190795898438</v>
      </c>
      <c r="O290" s="7" t="s">
        <v>360</v>
      </c>
      <c r="P290" s="7" t="s">
        <v>225</v>
      </c>
      <c r="Q290" s="7" t="s">
        <v>219</v>
      </c>
      <c r="R290" s="7" t="s">
        <v>214</v>
      </c>
      <c r="S290" s="7">
        <v>333.40985107421875</v>
      </c>
    </row>
    <row r="291" spans="1:19" x14ac:dyDescent="0.25">
      <c r="A291" s="7">
        <v>513</v>
      </c>
      <c r="B291" s="7">
        <v>44657</v>
      </c>
      <c r="C291" s="7">
        <v>45865239</v>
      </c>
      <c r="D291" s="7" t="s">
        <v>593</v>
      </c>
      <c r="E291" s="7" t="s">
        <v>214</v>
      </c>
      <c r="F291" s="7">
        <v>500000</v>
      </c>
      <c r="G291" s="7">
        <v>2.6393001079559326</v>
      </c>
      <c r="H291" s="7">
        <v>2.3650000095367432</v>
      </c>
      <c r="I291" s="7" t="s">
        <v>4296</v>
      </c>
      <c r="J291" s="7" t="s">
        <v>4297</v>
      </c>
      <c r="K291" s="8">
        <v>6.8186211585998535</v>
      </c>
      <c r="M291" s="8">
        <v>96.560997009277344</v>
      </c>
      <c r="N291" s="7">
        <v>415.77569580078125</v>
      </c>
      <c r="O291" s="7" t="s">
        <v>360</v>
      </c>
      <c r="P291" s="7" t="s">
        <v>225</v>
      </c>
      <c r="Q291" s="7" t="s">
        <v>219</v>
      </c>
      <c r="R291" s="7" t="s">
        <v>3856</v>
      </c>
      <c r="S291" s="7">
        <v>307.62167358398438</v>
      </c>
    </row>
    <row r="292" spans="1:19" x14ac:dyDescent="0.25">
      <c r="A292" s="7">
        <v>513</v>
      </c>
      <c r="B292" s="7">
        <v>44657</v>
      </c>
      <c r="C292" s="7">
        <v>45926921</v>
      </c>
      <c r="D292" s="7" t="s">
        <v>593</v>
      </c>
      <c r="E292" s="7" t="s">
        <v>4293</v>
      </c>
      <c r="F292" s="7">
        <v>500000</v>
      </c>
      <c r="G292" s="7">
        <v>2.6393001079559326</v>
      </c>
      <c r="H292" s="7">
        <v>2.3654000759124756</v>
      </c>
      <c r="I292" s="7" t="s">
        <v>4294</v>
      </c>
      <c r="J292" s="7" t="s">
        <v>4295</v>
      </c>
      <c r="K292" s="8">
        <v>6.7923898696899414</v>
      </c>
      <c r="M292" s="8">
        <v>96.622001647949219</v>
      </c>
      <c r="N292" s="7">
        <v>413.13409423828125</v>
      </c>
      <c r="O292" s="7" t="s">
        <v>360</v>
      </c>
      <c r="P292" s="7" t="s">
        <v>225</v>
      </c>
      <c r="Q292" s="7" t="s">
        <v>219</v>
      </c>
      <c r="R292" s="7" t="s">
        <v>214</v>
      </c>
      <c r="S292" s="7">
        <v>307.62167358398438</v>
      </c>
    </row>
    <row r="293" spans="1:19" x14ac:dyDescent="0.25">
      <c r="A293" s="7">
        <v>513</v>
      </c>
      <c r="B293" s="7">
        <v>44657</v>
      </c>
      <c r="C293" s="7">
        <v>66889486</v>
      </c>
      <c r="D293" s="7" t="s">
        <v>597</v>
      </c>
      <c r="E293" s="7" t="s">
        <v>214</v>
      </c>
      <c r="F293" s="7">
        <v>500000</v>
      </c>
      <c r="G293" s="7">
        <v>4.0602002143859863</v>
      </c>
      <c r="H293" s="7">
        <v>3.0741000175476074</v>
      </c>
      <c r="I293" s="7" t="s">
        <v>22120</v>
      </c>
      <c r="J293" s="7" t="s">
        <v>10301</v>
      </c>
      <c r="K293" s="8">
        <v>14.052489280700684</v>
      </c>
      <c r="M293" s="8">
        <v>83.083000183105469</v>
      </c>
      <c r="N293" s="7">
        <v>1130.6180419921875</v>
      </c>
      <c r="O293" s="7" t="s">
        <v>280</v>
      </c>
      <c r="P293" s="7" t="s">
        <v>595</v>
      </c>
      <c r="Q293" s="7" t="s">
        <v>286</v>
      </c>
      <c r="R293" s="7" t="s">
        <v>3856</v>
      </c>
      <c r="S293" s="7">
        <v>1130.6180419921875</v>
      </c>
    </row>
    <row r="294" spans="1:19" x14ac:dyDescent="0.25">
      <c r="A294" s="7">
        <v>513</v>
      </c>
      <c r="B294" s="7">
        <v>44657</v>
      </c>
      <c r="C294" s="7">
        <v>66889687</v>
      </c>
      <c r="D294" s="7" t="s">
        <v>597</v>
      </c>
      <c r="E294" s="7" t="s">
        <v>17046</v>
      </c>
      <c r="F294" s="7">
        <v>500000</v>
      </c>
      <c r="G294" s="7">
        <v>4.0602002143859863</v>
      </c>
      <c r="H294" s="7">
        <v>3.0741000175476074</v>
      </c>
      <c r="I294" s="7" t="s">
        <v>19250</v>
      </c>
      <c r="J294" s="7" t="s">
        <v>17047</v>
      </c>
      <c r="K294" s="8">
        <v>14.052460670471191</v>
      </c>
      <c r="M294" s="8">
        <v>83.083099365234375</v>
      </c>
      <c r="N294" s="7">
        <v>1131.8505859375</v>
      </c>
      <c r="O294" s="7" t="s">
        <v>280</v>
      </c>
      <c r="P294" s="7" t="s">
        <v>595</v>
      </c>
      <c r="Q294" s="7" t="s">
        <v>286</v>
      </c>
      <c r="R294" s="7" t="s">
        <v>214</v>
      </c>
      <c r="S294" s="7">
        <v>1131.8505859375</v>
      </c>
    </row>
    <row r="295" spans="1:19" x14ac:dyDescent="0.25">
      <c r="A295" s="7">
        <v>513</v>
      </c>
      <c r="B295" s="7">
        <v>44657</v>
      </c>
      <c r="C295" s="7">
        <v>66831684</v>
      </c>
      <c r="D295" s="7" t="s">
        <v>599</v>
      </c>
      <c r="E295" s="7" t="s">
        <v>214</v>
      </c>
      <c r="F295" s="7">
        <v>2250000</v>
      </c>
      <c r="G295" s="7">
        <v>48.632400512695313</v>
      </c>
      <c r="H295" s="7">
        <v>21.364999771118164</v>
      </c>
      <c r="I295" s="7" t="s">
        <v>21120</v>
      </c>
      <c r="J295" s="7" t="s">
        <v>4338</v>
      </c>
      <c r="K295" s="8">
        <v>4.2943902015686035</v>
      </c>
      <c r="M295" s="8">
        <v>83.84100341796875</v>
      </c>
      <c r="N295" s="7">
        <v>184.23500061035156</v>
      </c>
      <c r="O295" s="7" t="s">
        <v>223</v>
      </c>
      <c r="P295" s="7" t="s">
        <v>225</v>
      </c>
      <c r="Q295" s="7" t="s">
        <v>219</v>
      </c>
      <c r="R295" s="7" t="s">
        <v>3856</v>
      </c>
      <c r="S295" s="7">
        <v>153.31492614746094</v>
      </c>
    </row>
    <row r="296" spans="1:19" x14ac:dyDescent="0.25">
      <c r="A296" s="7">
        <v>513</v>
      </c>
      <c r="B296" s="7">
        <v>44657</v>
      </c>
      <c r="C296" s="7">
        <v>66831349</v>
      </c>
      <c r="D296" s="7" t="s">
        <v>599</v>
      </c>
      <c r="E296" s="7" t="s">
        <v>4335</v>
      </c>
      <c r="F296" s="7">
        <v>2250000</v>
      </c>
      <c r="G296" s="7">
        <v>48.632400512695313</v>
      </c>
      <c r="H296" s="7">
        <v>21.253400802612305</v>
      </c>
      <c r="I296" s="7" t="s">
        <v>4336</v>
      </c>
      <c r="J296" s="7" t="s">
        <v>4337</v>
      </c>
      <c r="K296" s="8">
        <v>4.3351411819458008</v>
      </c>
      <c r="M296" s="8">
        <v>83.125</v>
      </c>
      <c r="N296" s="7">
        <v>188.08270263671875</v>
      </c>
      <c r="O296" s="7" t="s">
        <v>223</v>
      </c>
      <c r="P296" s="7" t="s">
        <v>225</v>
      </c>
      <c r="Q296" s="7" t="s">
        <v>219</v>
      </c>
      <c r="R296" s="7" t="s">
        <v>214</v>
      </c>
      <c r="S296" s="7">
        <v>153.31492614746094</v>
      </c>
    </row>
    <row r="297" spans="1:19" x14ac:dyDescent="0.25">
      <c r="A297" s="7">
        <v>513</v>
      </c>
      <c r="B297" s="7">
        <v>44657</v>
      </c>
      <c r="C297" s="7">
        <v>66831685</v>
      </c>
      <c r="D297" s="7" t="s">
        <v>599</v>
      </c>
      <c r="E297" s="7" t="s">
        <v>214</v>
      </c>
      <c r="F297" s="7">
        <v>2250000</v>
      </c>
      <c r="G297" s="7">
        <v>28.632400512695313</v>
      </c>
      <c r="H297" s="7">
        <v>17.215799331665039</v>
      </c>
      <c r="I297" s="7" t="s">
        <v>4333</v>
      </c>
      <c r="J297" s="7" t="s">
        <v>4334</v>
      </c>
      <c r="K297" s="8">
        <v>4.1778697967529297</v>
      </c>
      <c r="M297" s="8">
        <v>84.58599853515625</v>
      </c>
      <c r="N297" s="7">
        <v>149.67999267578125</v>
      </c>
      <c r="O297" s="7" t="s">
        <v>223</v>
      </c>
      <c r="P297" s="7" t="s">
        <v>225</v>
      </c>
      <c r="Q297" s="7" t="s">
        <v>219</v>
      </c>
      <c r="R297" s="7" t="s">
        <v>3856</v>
      </c>
      <c r="S297" s="7">
        <v>130.54939270019531</v>
      </c>
    </row>
    <row r="298" spans="1:19" x14ac:dyDescent="0.25">
      <c r="A298" s="7">
        <v>513</v>
      </c>
      <c r="B298" s="7">
        <v>44657</v>
      </c>
      <c r="C298" s="7">
        <v>66831347</v>
      </c>
      <c r="D298" s="7" t="s">
        <v>599</v>
      </c>
      <c r="E298" s="7" t="s">
        <v>4331</v>
      </c>
      <c r="F298" s="7">
        <v>2250000</v>
      </c>
      <c r="G298" s="7">
        <v>28.632400512695313</v>
      </c>
      <c r="H298" s="7">
        <v>17.196100234985352</v>
      </c>
      <c r="I298" s="7" t="s">
        <v>117</v>
      </c>
      <c r="J298" s="7" t="s">
        <v>4332</v>
      </c>
      <c r="K298" s="8">
        <v>4.195641040802002</v>
      </c>
      <c r="M298" s="8">
        <v>84.322998046875</v>
      </c>
      <c r="N298" s="7">
        <v>151.11819458007813</v>
      </c>
      <c r="O298" s="7" t="s">
        <v>223</v>
      </c>
      <c r="P298" s="7" t="s">
        <v>225</v>
      </c>
      <c r="Q298" s="7" t="s">
        <v>219</v>
      </c>
      <c r="R298" s="7" t="s">
        <v>214</v>
      </c>
      <c r="S298" s="7">
        <v>130.54939270019531</v>
      </c>
    </row>
    <row r="299" spans="1:19" x14ac:dyDescent="0.25">
      <c r="A299" s="7">
        <v>513</v>
      </c>
      <c r="B299" s="7">
        <v>44657</v>
      </c>
      <c r="C299" s="7">
        <v>43155260</v>
      </c>
      <c r="D299" s="7" t="s">
        <v>599</v>
      </c>
      <c r="E299" s="7" t="s">
        <v>214</v>
      </c>
      <c r="F299" s="7">
        <v>3000000</v>
      </c>
      <c r="G299" s="7">
        <v>27.025299072265625</v>
      </c>
      <c r="H299" s="7">
        <v>15.515800476074219</v>
      </c>
      <c r="I299" s="7" t="s">
        <v>4329</v>
      </c>
      <c r="J299" s="7" t="s">
        <v>4330</v>
      </c>
      <c r="K299" s="8">
        <v>4.2812299728393555</v>
      </c>
      <c r="M299" s="8">
        <v>101.49199676513672</v>
      </c>
      <c r="N299" s="7">
        <v>158.1820068359375</v>
      </c>
      <c r="O299" s="7" t="s">
        <v>223</v>
      </c>
      <c r="P299" s="7" t="s">
        <v>225</v>
      </c>
      <c r="Q299" s="7" t="s">
        <v>219</v>
      </c>
      <c r="R299" s="7" t="s">
        <v>3856</v>
      </c>
      <c r="S299" s="7">
        <v>127.91298675537109</v>
      </c>
    </row>
    <row r="300" spans="1:19" x14ac:dyDescent="0.25">
      <c r="A300" s="7">
        <v>513</v>
      </c>
      <c r="B300" s="7">
        <v>44657</v>
      </c>
      <c r="C300" s="7">
        <v>43155265</v>
      </c>
      <c r="D300" s="7" t="s">
        <v>599</v>
      </c>
      <c r="E300" s="7" t="s">
        <v>4326</v>
      </c>
      <c r="F300" s="7">
        <v>3000000</v>
      </c>
      <c r="G300" s="7">
        <v>27.025299072265625</v>
      </c>
      <c r="H300" s="7">
        <v>15.489399909973145</v>
      </c>
      <c r="I300" s="7" t="s">
        <v>4327</v>
      </c>
      <c r="J300" s="7" t="s">
        <v>4328</v>
      </c>
      <c r="K300" s="8">
        <v>4.3075881004333496</v>
      </c>
      <c r="M300" s="8">
        <v>101.06919860839844</v>
      </c>
      <c r="N300" s="7">
        <v>160.4320068359375</v>
      </c>
      <c r="O300" s="7" t="s">
        <v>223</v>
      </c>
      <c r="P300" s="7" t="s">
        <v>225</v>
      </c>
      <c r="Q300" s="7" t="s">
        <v>219</v>
      </c>
      <c r="R300" s="7" t="s">
        <v>214</v>
      </c>
      <c r="S300" s="7">
        <v>127.91298675537109</v>
      </c>
    </row>
    <row r="301" spans="1:19" x14ac:dyDescent="0.25">
      <c r="A301" s="7">
        <v>513</v>
      </c>
      <c r="B301" s="7">
        <v>44657</v>
      </c>
      <c r="C301" s="7">
        <v>43161174</v>
      </c>
      <c r="D301" s="7" t="s">
        <v>599</v>
      </c>
      <c r="E301" s="7" t="s">
        <v>214</v>
      </c>
      <c r="F301" s="7">
        <v>3000000</v>
      </c>
      <c r="G301" s="7">
        <v>17.02400016784668</v>
      </c>
      <c r="H301" s="7">
        <v>11.821399688720703</v>
      </c>
      <c r="I301" s="7" t="s">
        <v>4324</v>
      </c>
      <c r="J301" s="7" t="s">
        <v>4325</v>
      </c>
      <c r="K301" s="8">
        <v>4.1610798835754395</v>
      </c>
      <c r="M301" s="8">
        <v>101.07599639892578</v>
      </c>
      <c r="N301" s="7">
        <v>148.24200439453125</v>
      </c>
      <c r="O301" s="7" t="s">
        <v>223</v>
      </c>
      <c r="P301" s="7" t="s">
        <v>225</v>
      </c>
      <c r="Q301" s="7" t="s">
        <v>219</v>
      </c>
      <c r="R301" s="7" t="s">
        <v>3856</v>
      </c>
      <c r="S301" s="7">
        <v>107.55112457275391</v>
      </c>
    </row>
    <row r="302" spans="1:19" x14ac:dyDescent="0.25">
      <c r="A302" s="7">
        <v>513</v>
      </c>
      <c r="B302" s="7">
        <v>44657</v>
      </c>
      <c r="C302" s="7">
        <v>43155264</v>
      </c>
      <c r="D302" s="7" t="s">
        <v>599</v>
      </c>
      <c r="E302" s="7" t="s">
        <v>4321</v>
      </c>
      <c r="F302" s="7">
        <v>3000000</v>
      </c>
      <c r="G302" s="7">
        <v>17.02400016784668</v>
      </c>
      <c r="H302" s="7">
        <v>11.819399833679199</v>
      </c>
      <c r="I302" s="7" t="s">
        <v>4322</v>
      </c>
      <c r="J302" s="7" t="s">
        <v>4323</v>
      </c>
      <c r="K302" s="8">
        <v>4.1661620140075684</v>
      </c>
      <c r="M302" s="8">
        <v>101.01399993896484</v>
      </c>
      <c r="N302" s="7">
        <v>148.11810302734375</v>
      </c>
      <c r="O302" s="7" t="s">
        <v>223</v>
      </c>
      <c r="P302" s="7" t="s">
        <v>225</v>
      </c>
      <c r="Q302" s="7" t="s">
        <v>219</v>
      </c>
      <c r="R302" s="7" t="s">
        <v>214</v>
      </c>
      <c r="S302" s="7">
        <v>107.55112457275391</v>
      </c>
    </row>
    <row r="303" spans="1:19" x14ac:dyDescent="0.25">
      <c r="A303" s="7">
        <v>513</v>
      </c>
      <c r="B303" s="7">
        <v>44657</v>
      </c>
      <c r="C303" s="7">
        <v>66906490</v>
      </c>
      <c r="D303" s="7" t="s">
        <v>599</v>
      </c>
      <c r="E303" s="7" t="s">
        <v>214</v>
      </c>
      <c r="F303" s="7">
        <v>3000000</v>
      </c>
      <c r="G303" s="7">
        <v>9.193699836730957</v>
      </c>
      <c r="H303" s="7">
        <v>7.8701000213623047</v>
      </c>
      <c r="I303" s="7" t="s">
        <v>19251</v>
      </c>
      <c r="J303" s="7" t="s">
        <v>16956</v>
      </c>
      <c r="K303" s="8">
        <v>3.5249199867248535</v>
      </c>
      <c r="M303" s="8">
        <v>93.519996643066406</v>
      </c>
      <c r="N303" s="7">
        <v>89.842300415039063</v>
      </c>
      <c r="O303" s="7" t="s">
        <v>223</v>
      </c>
      <c r="P303" s="7" t="s">
        <v>225</v>
      </c>
      <c r="Q303" s="7" t="s">
        <v>219</v>
      </c>
      <c r="R303" s="7" t="s">
        <v>3856</v>
      </c>
      <c r="S303" s="7">
        <v>86.075454711914063</v>
      </c>
    </row>
    <row r="304" spans="1:19" x14ac:dyDescent="0.25">
      <c r="A304" s="7">
        <v>513</v>
      </c>
      <c r="B304" s="7">
        <v>44657</v>
      </c>
      <c r="C304" s="7">
        <v>66906491</v>
      </c>
      <c r="D304" s="7" t="s">
        <v>599</v>
      </c>
      <c r="E304" s="7" t="s">
        <v>16692</v>
      </c>
      <c r="F304" s="7">
        <v>3000000</v>
      </c>
      <c r="G304" s="7">
        <v>9.193699836730957</v>
      </c>
      <c r="H304" s="7">
        <v>7.8681001663208008</v>
      </c>
      <c r="I304" s="7" t="s">
        <v>16691</v>
      </c>
      <c r="J304" s="7" t="s">
        <v>16756</v>
      </c>
      <c r="K304" s="8">
        <v>3.5562849044799805</v>
      </c>
      <c r="M304" s="8">
        <v>93.285003662109375</v>
      </c>
      <c r="N304" s="7">
        <v>92.73809814453125</v>
      </c>
      <c r="O304" s="7" t="s">
        <v>223</v>
      </c>
      <c r="P304" s="7" t="s">
        <v>225</v>
      </c>
      <c r="Q304" s="7" t="s">
        <v>219</v>
      </c>
      <c r="R304" s="7" t="s">
        <v>214</v>
      </c>
      <c r="S304" s="7">
        <v>86.075454711914063</v>
      </c>
    </row>
    <row r="305" spans="1:19" x14ac:dyDescent="0.25">
      <c r="A305" s="7">
        <v>513</v>
      </c>
      <c r="B305" s="7">
        <v>44657</v>
      </c>
      <c r="C305" s="7">
        <v>66831687</v>
      </c>
      <c r="D305" s="7" t="s">
        <v>599</v>
      </c>
      <c r="E305" s="7" t="s">
        <v>214</v>
      </c>
      <c r="F305" s="7">
        <v>2000000</v>
      </c>
      <c r="G305" s="7">
        <v>8.6323995590209961</v>
      </c>
      <c r="H305" s="7">
        <v>7.5673999786376953</v>
      </c>
      <c r="I305" s="7" t="s">
        <v>4319</v>
      </c>
      <c r="J305" s="7" t="s">
        <v>4320</v>
      </c>
      <c r="K305" s="8">
        <v>3.5334799289703369</v>
      </c>
      <c r="M305" s="8">
        <v>90.522003173828125</v>
      </c>
      <c r="N305" s="7">
        <v>88.464698791503906</v>
      </c>
      <c r="O305" s="7" t="s">
        <v>223</v>
      </c>
      <c r="P305" s="7" t="s">
        <v>225</v>
      </c>
      <c r="Q305" s="7" t="s">
        <v>219</v>
      </c>
      <c r="R305" s="7" t="s">
        <v>3856</v>
      </c>
      <c r="S305" s="7">
        <v>84.342529296875</v>
      </c>
    </row>
    <row r="306" spans="1:19" x14ac:dyDescent="0.25">
      <c r="A306" s="7">
        <v>513</v>
      </c>
      <c r="B306" s="7">
        <v>44657</v>
      </c>
      <c r="C306" s="7">
        <v>66831346</v>
      </c>
      <c r="D306" s="7" t="s">
        <v>599</v>
      </c>
      <c r="E306" s="7" t="s">
        <v>4317</v>
      </c>
      <c r="F306" s="7">
        <v>2000000</v>
      </c>
      <c r="G306" s="7">
        <v>8.6323995590209961</v>
      </c>
      <c r="H306" s="7">
        <v>7.566199779510498</v>
      </c>
      <c r="I306" s="7" t="s">
        <v>81</v>
      </c>
      <c r="J306" s="7" t="s">
        <v>4318</v>
      </c>
      <c r="K306" s="8">
        <v>3.560136079788208</v>
      </c>
      <c r="M306" s="8">
        <v>90.336196899414063</v>
      </c>
      <c r="N306" s="7">
        <v>90.883102416992188</v>
      </c>
      <c r="O306" s="7" t="s">
        <v>223</v>
      </c>
      <c r="P306" s="7" t="s">
        <v>225</v>
      </c>
      <c r="Q306" s="7" t="s">
        <v>219</v>
      </c>
      <c r="R306" s="7" t="s">
        <v>214</v>
      </c>
      <c r="S306" s="7">
        <v>84.342529296875</v>
      </c>
    </row>
    <row r="307" spans="1:19" x14ac:dyDescent="0.25">
      <c r="A307" s="7">
        <v>513</v>
      </c>
      <c r="B307" s="7">
        <v>44657</v>
      </c>
      <c r="C307" s="7">
        <v>43155258</v>
      </c>
      <c r="D307" s="7" t="s">
        <v>599</v>
      </c>
      <c r="E307" s="7" t="s">
        <v>214</v>
      </c>
      <c r="F307" s="7">
        <v>3000000</v>
      </c>
      <c r="G307" s="7">
        <v>7.0253000259399414</v>
      </c>
      <c r="H307" s="7">
        <v>6.0805001258850098</v>
      </c>
      <c r="I307" s="7" t="s">
        <v>4315</v>
      </c>
      <c r="J307" s="7" t="s">
        <v>4316</v>
      </c>
      <c r="K307" s="8">
        <v>3.5339000225067139</v>
      </c>
      <c r="M307" s="8">
        <v>99.790000915527344</v>
      </c>
      <c r="N307" s="7">
        <v>83.892997741699219</v>
      </c>
      <c r="O307" s="7" t="s">
        <v>223</v>
      </c>
      <c r="P307" s="7" t="s">
        <v>225</v>
      </c>
      <c r="Q307" s="7" t="s">
        <v>219</v>
      </c>
      <c r="R307" s="7" t="s">
        <v>3856</v>
      </c>
      <c r="S307" s="7">
        <v>79.248970031738281</v>
      </c>
    </row>
    <row r="308" spans="1:19" x14ac:dyDescent="0.25">
      <c r="A308" s="7">
        <v>513</v>
      </c>
      <c r="B308" s="7">
        <v>44657</v>
      </c>
      <c r="C308" s="7">
        <v>43155266</v>
      </c>
      <c r="D308" s="7" t="s">
        <v>599</v>
      </c>
      <c r="E308" s="7" t="s">
        <v>4313</v>
      </c>
      <c r="F308" s="7">
        <v>3000000</v>
      </c>
      <c r="G308" s="7">
        <v>7.0253000259399414</v>
      </c>
      <c r="H308" s="7">
        <v>6.0805997848510742</v>
      </c>
      <c r="I308" s="7" t="s">
        <v>17438</v>
      </c>
      <c r="J308" s="7" t="s">
        <v>4314</v>
      </c>
      <c r="K308" s="8">
        <v>3.5315749645233154</v>
      </c>
      <c r="M308" s="8">
        <v>99.804000854492188</v>
      </c>
      <c r="N308" s="7">
        <v>83.352203369140625</v>
      </c>
      <c r="O308" s="7" t="s">
        <v>223</v>
      </c>
      <c r="P308" s="7" t="s">
        <v>225</v>
      </c>
      <c r="Q308" s="7" t="s">
        <v>219</v>
      </c>
      <c r="R308" s="7" t="s">
        <v>214</v>
      </c>
      <c r="S308" s="7">
        <v>79.248970031738281</v>
      </c>
    </row>
    <row r="309" spans="1:19" x14ac:dyDescent="0.25">
      <c r="A309" s="7">
        <v>513</v>
      </c>
      <c r="B309" s="7">
        <v>44657</v>
      </c>
      <c r="C309" s="7">
        <v>66906492</v>
      </c>
      <c r="D309" s="7" t="s">
        <v>599</v>
      </c>
      <c r="E309" s="7" t="s">
        <v>214</v>
      </c>
      <c r="F309" s="7">
        <v>2000000</v>
      </c>
      <c r="G309" s="7">
        <v>4.1943998336791992</v>
      </c>
      <c r="H309" s="7">
        <v>3.9637000560760498</v>
      </c>
      <c r="I309" s="7" t="s">
        <v>19252</v>
      </c>
      <c r="J309" s="7" t="s">
        <v>16955</v>
      </c>
      <c r="K309" s="8">
        <v>3.2566699981689453</v>
      </c>
      <c r="M309" s="8">
        <v>93.55999755859375</v>
      </c>
      <c r="N309" s="7">
        <v>50.269599914550781</v>
      </c>
      <c r="O309" s="7" t="s">
        <v>223</v>
      </c>
      <c r="P309" s="7" t="s">
        <v>225</v>
      </c>
      <c r="Q309" s="7" t="s">
        <v>219</v>
      </c>
      <c r="R309" s="7" t="s">
        <v>3856</v>
      </c>
      <c r="S309" s="7">
        <v>69.848808288574219</v>
      </c>
    </row>
    <row r="310" spans="1:19" x14ac:dyDescent="0.25">
      <c r="A310" s="7">
        <v>513</v>
      </c>
      <c r="B310" s="7">
        <v>44657</v>
      </c>
      <c r="C310" s="7">
        <v>66906489</v>
      </c>
      <c r="D310" s="7" t="s">
        <v>599</v>
      </c>
      <c r="E310" s="7" t="s">
        <v>16952</v>
      </c>
      <c r="F310" s="7">
        <v>2000000</v>
      </c>
      <c r="G310" s="7">
        <v>4.1943998336791992</v>
      </c>
      <c r="H310" s="7">
        <v>3.9633998870849609</v>
      </c>
      <c r="I310" s="7" t="s">
        <v>16953</v>
      </c>
      <c r="J310" s="7" t="s">
        <v>16954</v>
      </c>
      <c r="K310" s="8">
        <v>3.2833850383758545</v>
      </c>
      <c r="M310" s="8">
        <v>93.459999084472656</v>
      </c>
      <c r="N310" s="7">
        <v>52.548599243164063</v>
      </c>
      <c r="O310" s="7" t="s">
        <v>223</v>
      </c>
      <c r="P310" s="7" t="s">
        <v>225</v>
      </c>
      <c r="Q310" s="7" t="s">
        <v>219</v>
      </c>
      <c r="R310" s="7" t="s">
        <v>214</v>
      </c>
      <c r="S310" s="7">
        <v>69.848808288574219</v>
      </c>
    </row>
    <row r="311" spans="1:19" x14ac:dyDescent="0.25">
      <c r="A311" s="7">
        <v>513</v>
      </c>
      <c r="B311" s="7">
        <v>44657</v>
      </c>
      <c r="C311" s="7">
        <v>66831518</v>
      </c>
      <c r="D311" s="7" t="s">
        <v>599</v>
      </c>
      <c r="E311" s="7" t="s">
        <v>214</v>
      </c>
      <c r="F311" s="7">
        <v>1000000</v>
      </c>
      <c r="G311" s="7">
        <v>3.6331000328063965</v>
      </c>
      <c r="H311" s="7">
        <v>3.4433999061584473</v>
      </c>
      <c r="I311" s="7" t="s">
        <v>19253</v>
      </c>
      <c r="J311" s="7" t="s">
        <v>4312</v>
      </c>
      <c r="K311" s="8">
        <v>3.2582099437713623</v>
      </c>
      <c r="M311" s="8">
        <v>94.448997497558594</v>
      </c>
      <c r="N311" s="7">
        <v>50.997600555419922</v>
      </c>
      <c r="O311" s="7" t="s">
        <v>223</v>
      </c>
      <c r="P311" s="7" t="s">
        <v>225</v>
      </c>
      <c r="Q311" s="7" t="s">
        <v>219</v>
      </c>
      <c r="R311" s="7" t="s">
        <v>3856</v>
      </c>
      <c r="S311" s="7">
        <v>67.929603576660156</v>
      </c>
    </row>
    <row r="312" spans="1:19" x14ac:dyDescent="0.25">
      <c r="A312" s="7">
        <v>513</v>
      </c>
      <c r="B312" s="7">
        <v>44657</v>
      </c>
      <c r="C312" s="7">
        <v>66831519</v>
      </c>
      <c r="D312" s="7" t="s">
        <v>599</v>
      </c>
      <c r="E312" s="7" t="s">
        <v>4309</v>
      </c>
      <c r="F312" s="7">
        <v>1000000</v>
      </c>
      <c r="G312" s="7">
        <v>3.6331000328063965</v>
      </c>
      <c r="H312" s="7">
        <v>3.4428999423980713</v>
      </c>
      <c r="I312" s="7" t="s">
        <v>4310</v>
      </c>
      <c r="J312" s="7" t="s">
        <v>4311</v>
      </c>
      <c r="K312" s="8">
        <v>3.3072350025177002</v>
      </c>
      <c r="M312" s="8">
        <v>94.288002014160156</v>
      </c>
      <c r="N312" s="7">
        <v>55.468498229980469</v>
      </c>
      <c r="O312" s="7" t="s">
        <v>223</v>
      </c>
      <c r="P312" s="7" t="s">
        <v>225</v>
      </c>
      <c r="Q312" s="7" t="s">
        <v>219</v>
      </c>
      <c r="R312" s="7" t="s">
        <v>214</v>
      </c>
      <c r="S312" s="7">
        <v>67.929603576660156</v>
      </c>
    </row>
    <row r="313" spans="1:19" x14ac:dyDescent="0.25">
      <c r="A313" s="7">
        <v>513</v>
      </c>
      <c r="B313" s="7">
        <v>44657</v>
      </c>
      <c r="C313" s="7">
        <v>66907158</v>
      </c>
      <c r="D313" s="7" t="s">
        <v>599</v>
      </c>
      <c r="E313" s="7" t="s">
        <v>214</v>
      </c>
      <c r="F313" s="7">
        <v>1000000</v>
      </c>
      <c r="G313" s="7">
        <v>2.1958000659942627</v>
      </c>
      <c r="H313" s="7">
        <v>2.1301999092102051</v>
      </c>
      <c r="I313" s="7" t="s">
        <v>20725</v>
      </c>
      <c r="J313" s="7" t="s">
        <v>16951</v>
      </c>
      <c r="K313" s="8">
        <v>3.064039945602417</v>
      </c>
      <c r="M313" s="8">
        <v>95.537002563476563</v>
      </c>
      <c r="N313" s="7">
        <v>47.613498687744141</v>
      </c>
      <c r="O313" s="7" t="s">
        <v>223</v>
      </c>
      <c r="P313" s="7" t="s">
        <v>225</v>
      </c>
      <c r="Q313" s="7" t="s">
        <v>219</v>
      </c>
      <c r="R313" s="7" t="s">
        <v>3856</v>
      </c>
      <c r="S313" s="7">
        <v>62.949657440185547</v>
      </c>
    </row>
    <row r="314" spans="1:19" x14ac:dyDescent="0.25">
      <c r="A314" s="7">
        <v>513</v>
      </c>
      <c r="B314" s="7">
        <v>44657</v>
      </c>
      <c r="C314" s="7">
        <v>66905888</v>
      </c>
      <c r="D314" s="7" t="s">
        <v>599</v>
      </c>
      <c r="E314" s="7" t="s">
        <v>16948</v>
      </c>
      <c r="F314" s="7">
        <v>1000000</v>
      </c>
      <c r="G314" s="7">
        <v>2.1958000659942627</v>
      </c>
      <c r="H314" s="7">
        <v>2.1298000812530518</v>
      </c>
      <c r="I314" s="7" t="s">
        <v>16949</v>
      </c>
      <c r="J314" s="7" t="s">
        <v>16950</v>
      </c>
      <c r="K314" s="8">
        <v>3.12345290184021</v>
      </c>
      <c r="M314" s="8">
        <v>95.415397644042969</v>
      </c>
      <c r="N314" s="7">
        <v>53.002799987792969</v>
      </c>
      <c r="O314" s="7" t="s">
        <v>223</v>
      </c>
      <c r="P314" s="7" t="s">
        <v>225</v>
      </c>
      <c r="Q314" s="7" t="s">
        <v>219</v>
      </c>
      <c r="R314" s="7" t="s">
        <v>214</v>
      </c>
      <c r="S314" s="7">
        <v>62.949657440185547</v>
      </c>
    </row>
    <row r="315" spans="1:19" x14ac:dyDescent="0.25">
      <c r="A315" s="7">
        <v>513</v>
      </c>
      <c r="B315" s="7">
        <v>44657</v>
      </c>
      <c r="C315" s="7">
        <v>43155267</v>
      </c>
      <c r="D315" s="7" t="s">
        <v>599</v>
      </c>
      <c r="E315" s="7" t="s">
        <v>214</v>
      </c>
      <c r="F315" s="7">
        <v>2000000</v>
      </c>
      <c r="G315" s="7">
        <v>2.0260000228881836</v>
      </c>
      <c r="H315" s="7">
        <v>1.9266999959945679</v>
      </c>
      <c r="I315" s="7" t="s">
        <v>4307</v>
      </c>
      <c r="J315" s="7" t="s">
        <v>4308</v>
      </c>
      <c r="K315" s="8">
        <v>3.1371500492095947</v>
      </c>
      <c r="M315" s="8">
        <v>99.488998413085938</v>
      </c>
      <c r="N315" s="7">
        <v>60.196998596191406</v>
      </c>
      <c r="O315" s="7" t="s">
        <v>223</v>
      </c>
      <c r="P315" s="7" t="s">
        <v>225</v>
      </c>
      <c r="Q315" s="7" t="s">
        <v>219</v>
      </c>
      <c r="R315" s="7" t="s">
        <v>3856</v>
      </c>
      <c r="S315" s="7">
        <v>62.356029510498047</v>
      </c>
    </row>
    <row r="316" spans="1:19" x14ac:dyDescent="0.25">
      <c r="A316" s="7">
        <v>513</v>
      </c>
      <c r="B316" s="7">
        <v>44657</v>
      </c>
      <c r="C316" s="7">
        <v>43155275</v>
      </c>
      <c r="D316" s="7" t="s">
        <v>599</v>
      </c>
      <c r="E316" s="7" t="s">
        <v>4304</v>
      </c>
      <c r="F316" s="7">
        <v>2000000</v>
      </c>
      <c r="G316" s="7">
        <v>2.0260000228881836</v>
      </c>
      <c r="H316" s="7">
        <v>1.926800012588501</v>
      </c>
      <c r="I316" s="7" t="s">
        <v>4305</v>
      </c>
      <c r="J316" s="7" t="s">
        <v>4306</v>
      </c>
      <c r="K316" s="8">
        <v>3.1278560161590576</v>
      </c>
      <c r="M316" s="8">
        <v>99.507003784179688</v>
      </c>
      <c r="N316" s="7">
        <v>58.676700592041016</v>
      </c>
      <c r="O316" s="7" t="s">
        <v>223</v>
      </c>
      <c r="P316" s="7" t="s">
        <v>225</v>
      </c>
      <c r="Q316" s="7" t="s">
        <v>219</v>
      </c>
      <c r="R316" s="7" t="s">
        <v>214</v>
      </c>
      <c r="S316" s="7">
        <v>62.356029510498047</v>
      </c>
    </row>
    <row r="317" spans="1:19" x14ac:dyDescent="0.25">
      <c r="A317" s="7">
        <v>513</v>
      </c>
      <c r="B317" s="7">
        <v>44657</v>
      </c>
      <c r="C317" s="7">
        <v>66831686</v>
      </c>
      <c r="D317" s="7" t="s">
        <v>599</v>
      </c>
      <c r="E317" s="7" t="s">
        <v>214</v>
      </c>
      <c r="F317" s="7">
        <v>500000</v>
      </c>
      <c r="G317" s="7">
        <v>1.6318000555038452</v>
      </c>
      <c r="H317" s="7">
        <v>1.5829999446868896</v>
      </c>
      <c r="I317" s="7" t="s">
        <v>4302</v>
      </c>
      <c r="J317" s="7" t="s">
        <v>4303</v>
      </c>
      <c r="K317" s="8">
        <v>2.6931500434875488</v>
      </c>
      <c r="M317" s="8">
        <v>97.711997985839844</v>
      </c>
      <c r="N317" s="7">
        <v>31.54210090637207</v>
      </c>
      <c r="O317" s="7" t="s">
        <v>223</v>
      </c>
      <c r="P317" s="7" t="s">
        <v>225</v>
      </c>
      <c r="Q317" s="7" t="s">
        <v>219</v>
      </c>
      <c r="R317" s="7" t="s">
        <v>3856</v>
      </c>
      <c r="S317" s="7">
        <v>60.974315643310547</v>
      </c>
    </row>
    <row r="318" spans="1:19" x14ac:dyDescent="0.25">
      <c r="A318" s="7">
        <v>513</v>
      </c>
      <c r="B318" s="7">
        <v>44657</v>
      </c>
      <c r="C318" s="7">
        <v>66831345</v>
      </c>
      <c r="D318" s="7" t="s">
        <v>599</v>
      </c>
      <c r="E318" s="7" t="s">
        <v>4299</v>
      </c>
      <c r="F318" s="7">
        <v>500000</v>
      </c>
      <c r="G318" s="7">
        <v>1.6318000555038452</v>
      </c>
      <c r="H318" s="7">
        <v>1.5829999446868896</v>
      </c>
      <c r="I318" s="7" t="s">
        <v>4300</v>
      </c>
      <c r="J318" s="7" t="s">
        <v>4301</v>
      </c>
      <c r="K318" s="8">
        <v>2.8359460830688477</v>
      </c>
      <c r="M318" s="8">
        <v>97.489402770996094</v>
      </c>
      <c r="N318" s="7">
        <v>44.985801696777344</v>
      </c>
      <c r="O318" s="7" t="s">
        <v>223</v>
      </c>
      <c r="P318" s="7" t="s">
        <v>225</v>
      </c>
      <c r="Q318" s="7" t="s">
        <v>219</v>
      </c>
      <c r="R318" s="7" t="s">
        <v>214</v>
      </c>
      <c r="S318" s="7">
        <v>60.974315643310547</v>
      </c>
    </row>
    <row r="319" spans="1:19" x14ac:dyDescent="0.25">
      <c r="A319" s="7">
        <v>513</v>
      </c>
      <c r="B319" s="7">
        <v>44657</v>
      </c>
      <c r="C319" s="7">
        <v>47153099</v>
      </c>
      <c r="D319" s="7" t="s">
        <v>601</v>
      </c>
      <c r="E319" s="7" t="s">
        <v>214</v>
      </c>
      <c r="F319" s="7">
        <v>300000</v>
      </c>
      <c r="G319" s="7">
        <v>2.8118000030517578</v>
      </c>
      <c r="H319" s="7">
        <v>2.4848001003265381</v>
      </c>
      <c r="I319" s="7" t="s">
        <v>10305</v>
      </c>
      <c r="J319" s="7" t="s">
        <v>10306</v>
      </c>
      <c r="K319" s="8">
        <v>7.7403569221496582</v>
      </c>
      <c r="M319" s="8">
        <v>96.907699584960938</v>
      </c>
      <c r="N319" s="7">
        <v>505.78799438476563</v>
      </c>
      <c r="O319" s="7" t="s">
        <v>212</v>
      </c>
      <c r="P319" s="7" t="s">
        <v>603</v>
      </c>
      <c r="Q319" s="7" t="s">
        <v>286</v>
      </c>
      <c r="R319" s="7" t="s">
        <v>214</v>
      </c>
      <c r="S319" s="7">
        <v>505.78799438476563</v>
      </c>
    </row>
    <row r="320" spans="1:19" x14ac:dyDescent="0.25">
      <c r="A320" s="7">
        <v>513</v>
      </c>
      <c r="B320" s="7">
        <v>44657</v>
      </c>
      <c r="C320" s="7">
        <v>46854186</v>
      </c>
      <c r="D320" s="7" t="s">
        <v>601</v>
      </c>
      <c r="E320" s="7" t="s">
        <v>10302</v>
      </c>
      <c r="F320" s="7">
        <v>300000</v>
      </c>
      <c r="G320" s="7">
        <v>2.8118000030517578</v>
      </c>
      <c r="H320" s="7">
        <v>2.4848001003265381</v>
      </c>
      <c r="I320" s="7" t="s">
        <v>10303</v>
      </c>
      <c r="J320" s="7" t="s">
        <v>10304</v>
      </c>
      <c r="K320" s="8">
        <v>7.7403569221496582</v>
      </c>
      <c r="M320" s="8">
        <v>96.907997131347656</v>
      </c>
      <c r="N320" s="7">
        <v>505.78790283203125</v>
      </c>
      <c r="O320" s="7" t="s">
        <v>212</v>
      </c>
      <c r="P320" s="7" t="s">
        <v>603</v>
      </c>
      <c r="Q320" s="7" t="s">
        <v>286</v>
      </c>
      <c r="R320" s="7" t="s">
        <v>214</v>
      </c>
      <c r="S320" s="7">
        <v>505.78790283203125</v>
      </c>
    </row>
    <row r="321" spans="1:19" x14ac:dyDescent="0.25">
      <c r="A321" s="7">
        <v>513</v>
      </c>
      <c r="B321" s="7">
        <v>44657</v>
      </c>
      <c r="C321" s="7">
        <v>33596796</v>
      </c>
      <c r="D321" s="7" t="s">
        <v>605</v>
      </c>
      <c r="E321" s="7" t="s">
        <v>214</v>
      </c>
      <c r="F321" s="7">
        <v>535986</v>
      </c>
      <c r="G321" s="7">
        <v>2.9925000667572021</v>
      </c>
      <c r="H321" s="7">
        <v>1.9084999561309814</v>
      </c>
      <c r="I321" s="7" t="s">
        <v>20726</v>
      </c>
      <c r="J321" s="7" t="s">
        <v>4345</v>
      </c>
      <c r="K321" s="8">
        <v>5.1308817863464355</v>
      </c>
      <c r="M321" s="8">
        <v>102.03900146484375</v>
      </c>
      <c r="N321" s="7">
        <v>241.99549865722656</v>
      </c>
      <c r="O321" s="7" t="s">
        <v>280</v>
      </c>
      <c r="P321" s="7" t="s">
        <v>289</v>
      </c>
      <c r="Q321" s="7" t="s">
        <v>291</v>
      </c>
      <c r="R321" s="7" t="s">
        <v>3856</v>
      </c>
      <c r="S321" s="7">
        <v>252.23080444335938</v>
      </c>
    </row>
    <row r="322" spans="1:19" x14ac:dyDescent="0.25">
      <c r="A322" s="7">
        <v>513</v>
      </c>
      <c r="B322" s="7">
        <v>44657</v>
      </c>
      <c r="C322" s="7">
        <v>33596795</v>
      </c>
      <c r="D322" s="7" t="s">
        <v>605</v>
      </c>
      <c r="E322" s="7" t="s">
        <v>4342</v>
      </c>
      <c r="F322" s="7">
        <v>535986</v>
      </c>
      <c r="G322" s="7">
        <v>2.9925000667572021</v>
      </c>
      <c r="H322" s="7">
        <v>1.9021999835968018</v>
      </c>
      <c r="I322" s="7" t="s">
        <v>4343</v>
      </c>
      <c r="J322" s="7" t="s">
        <v>4344</v>
      </c>
      <c r="K322" s="8">
        <v>5.126558780670166</v>
      </c>
      <c r="M322" s="8">
        <v>102.05100250244141</v>
      </c>
      <c r="N322" s="7">
        <v>143.32449340820313</v>
      </c>
      <c r="O322" s="7" t="s">
        <v>280</v>
      </c>
      <c r="P322" s="7" t="s">
        <v>289</v>
      </c>
      <c r="Q322" s="7" t="s">
        <v>291</v>
      </c>
      <c r="R322" s="7" t="s">
        <v>214</v>
      </c>
      <c r="S322" s="7">
        <v>252.23080444335938</v>
      </c>
    </row>
    <row r="323" spans="1:19" x14ac:dyDescent="0.25">
      <c r="A323" s="7">
        <v>513</v>
      </c>
      <c r="B323" s="7">
        <v>44657</v>
      </c>
      <c r="C323" s="7">
        <v>19805967</v>
      </c>
      <c r="D323" s="7" t="s">
        <v>605</v>
      </c>
      <c r="E323" s="7" t="s">
        <v>214</v>
      </c>
      <c r="F323" s="7">
        <v>201763</v>
      </c>
      <c r="G323" s="7">
        <v>1.4730000495910645</v>
      </c>
      <c r="H323" s="7">
        <v>1.3992999792098999</v>
      </c>
      <c r="I323" s="7" t="s">
        <v>4349</v>
      </c>
      <c r="J323" s="7" t="s">
        <v>4350</v>
      </c>
      <c r="K323" s="8">
        <v>3.9657421112060547</v>
      </c>
      <c r="M323" s="8">
        <v>103.76499938964844</v>
      </c>
      <c r="N323" s="7">
        <v>168.67869567871094</v>
      </c>
      <c r="O323" s="7" t="s">
        <v>280</v>
      </c>
      <c r="P323" s="7" t="s">
        <v>289</v>
      </c>
      <c r="Q323" s="7" t="s">
        <v>291</v>
      </c>
      <c r="R323" s="7" t="s">
        <v>214</v>
      </c>
      <c r="S323" s="7">
        <v>234.07350158691406</v>
      </c>
    </row>
    <row r="324" spans="1:19" x14ac:dyDescent="0.25">
      <c r="A324" s="7">
        <v>513</v>
      </c>
      <c r="B324" s="7">
        <v>44657</v>
      </c>
      <c r="C324" s="7">
        <v>19629529</v>
      </c>
      <c r="D324" s="7" t="s">
        <v>605</v>
      </c>
      <c r="E324" s="7" t="s">
        <v>4346</v>
      </c>
      <c r="F324" s="7">
        <v>201763</v>
      </c>
      <c r="G324" s="7">
        <v>1.4730000495910645</v>
      </c>
      <c r="H324" s="7">
        <v>1.3992999792098999</v>
      </c>
      <c r="I324" s="7" t="s">
        <v>4347</v>
      </c>
      <c r="J324" s="7" t="s">
        <v>4348</v>
      </c>
      <c r="K324" s="8">
        <v>3.9659199714660645</v>
      </c>
      <c r="M324" s="8">
        <v>103.76480102539063</v>
      </c>
      <c r="N324" s="7">
        <v>168.54150390625</v>
      </c>
      <c r="O324" s="7" t="s">
        <v>280</v>
      </c>
      <c r="P324" s="7" t="s">
        <v>289</v>
      </c>
      <c r="Q324" s="7" t="s">
        <v>291</v>
      </c>
      <c r="R324" s="7" t="s">
        <v>214</v>
      </c>
      <c r="S324" s="7">
        <v>234.07350158691406</v>
      </c>
    </row>
    <row r="325" spans="1:19" x14ac:dyDescent="0.25">
      <c r="A325" s="7">
        <v>513</v>
      </c>
      <c r="B325" s="7">
        <v>44657</v>
      </c>
      <c r="C325" s="7">
        <v>30493558</v>
      </c>
      <c r="D325" s="7" t="s">
        <v>608</v>
      </c>
      <c r="E325" s="7" t="s">
        <v>214</v>
      </c>
      <c r="F325" s="7">
        <v>500000</v>
      </c>
      <c r="G325" s="7">
        <v>1.2457000017166138</v>
      </c>
      <c r="H325" s="7">
        <v>0.84609997272491455</v>
      </c>
      <c r="I325" s="7" t="s">
        <v>5</v>
      </c>
      <c r="J325" s="7" t="s">
        <v>4341</v>
      </c>
      <c r="K325" s="8">
        <v>6.3074932098388672</v>
      </c>
      <c r="M325" s="8">
        <v>99.625</v>
      </c>
      <c r="N325" s="7">
        <v>422.0867919921875</v>
      </c>
      <c r="O325" s="7" t="s">
        <v>280</v>
      </c>
      <c r="P325" s="7" t="s">
        <v>300</v>
      </c>
      <c r="Q325" s="7" t="s">
        <v>291</v>
      </c>
      <c r="R325" s="7" t="s">
        <v>3856</v>
      </c>
      <c r="S325" s="7">
        <v>688.31378173828125</v>
      </c>
    </row>
    <row r="326" spans="1:19" x14ac:dyDescent="0.25">
      <c r="A326" s="7">
        <v>513</v>
      </c>
      <c r="B326" s="7">
        <v>44657</v>
      </c>
      <c r="C326" s="7">
        <v>30499509</v>
      </c>
      <c r="D326" s="7" t="s">
        <v>608</v>
      </c>
      <c r="E326" s="7" t="s">
        <v>4339</v>
      </c>
      <c r="F326" s="7">
        <v>500000</v>
      </c>
      <c r="G326" s="7">
        <v>1.2457000017166138</v>
      </c>
      <c r="H326" s="7">
        <v>0.84619998931884766</v>
      </c>
      <c r="I326" s="7" t="s">
        <v>19254</v>
      </c>
      <c r="J326" s="7" t="s">
        <v>4340</v>
      </c>
      <c r="K326" s="8">
        <v>6.3077888488769531</v>
      </c>
      <c r="M326" s="8">
        <v>99.624702453613281</v>
      </c>
      <c r="N326" s="7">
        <v>391.9989013671875</v>
      </c>
      <c r="O326" s="7" t="s">
        <v>280</v>
      </c>
      <c r="P326" s="7" t="s">
        <v>300</v>
      </c>
      <c r="Q326" s="7" t="s">
        <v>291</v>
      </c>
      <c r="R326" s="7" t="s">
        <v>214</v>
      </c>
      <c r="S326" s="7">
        <v>688.31378173828125</v>
      </c>
    </row>
    <row r="327" spans="1:19" x14ac:dyDescent="0.25">
      <c r="A327" s="7">
        <v>513</v>
      </c>
      <c r="B327" s="7">
        <v>44657</v>
      </c>
      <c r="C327" s="7">
        <v>45276712</v>
      </c>
      <c r="D327" s="7" t="s">
        <v>612</v>
      </c>
      <c r="E327" s="7" t="s">
        <v>214</v>
      </c>
      <c r="F327" s="7">
        <v>337578</v>
      </c>
      <c r="G327" s="7">
        <v>11.905599594116211</v>
      </c>
      <c r="H327" s="7">
        <v>7.8763999938964844</v>
      </c>
      <c r="I327" s="7" t="s">
        <v>4353</v>
      </c>
      <c r="J327" s="7" t="s">
        <v>4354</v>
      </c>
      <c r="K327" s="8">
        <v>6.3156418800354004</v>
      </c>
      <c r="M327" s="8">
        <v>86.797401428222656</v>
      </c>
      <c r="N327" s="7">
        <v>367.85919189453125</v>
      </c>
      <c r="O327" s="7" t="s">
        <v>237</v>
      </c>
      <c r="P327" s="7" t="s">
        <v>239</v>
      </c>
      <c r="Q327" s="7" t="s">
        <v>242</v>
      </c>
      <c r="R327" s="7" t="s">
        <v>3856</v>
      </c>
      <c r="S327" s="7">
        <v>285.87249755859375</v>
      </c>
    </row>
    <row r="328" spans="1:19" x14ac:dyDescent="0.25">
      <c r="A328" s="7">
        <v>513</v>
      </c>
      <c r="B328" s="7">
        <v>44657</v>
      </c>
      <c r="C328" s="7">
        <v>45276710</v>
      </c>
      <c r="D328" s="7" t="s">
        <v>612</v>
      </c>
      <c r="E328" s="7" t="s">
        <v>4351</v>
      </c>
      <c r="F328" s="7">
        <v>337578.125</v>
      </c>
      <c r="G328" s="7">
        <v>11.905599594116211</v>
      </c>
      <c r="H328" s="7">
        <v>7.8873000144958496</v>
      </c>
      <c r="I328" s="7" t="s">
        <v>19255</v>
      </c>
      <c r="J328" s="7" t="s">
        <v>4352</v>
      </c>
      <c r="K328" s="8">
        <v>6.2832860946655273</v>
      </c>
      <c r="M328" s="8">
        <v>87.025001525878906</v>
      </c>
      <c r="N328" s="7">
        <v>364.6177978515625</v>
      </c>
      <c r="O328" s="7" t="s">
        <v>237</v>
      </c>
      <c r="P328" s="7" t="s">
        <v>239</v>
      </c>
      <c r="Q328" s="7" t="s">
        <v>242</v>
      </c>
      <c r="R328" s="7" t="s">
        <v>214</v>
      </c>
      <c r="S328" s="7">
        <v>285.87249755859375</v>
      </c>
    </row>
    <row r="329" spans="1:19" x14ac:dyDescent="0.25">
      <c r="A329" s="7">
        <v>513</v>
      </c>
      <c r="B329" s="7">
        <v>44657</v>
      </c>
      <c r="C329" s="7">
        <v>66811019</v>
      </c>
      <c r="D329" s="7" t="s">
        <v>615</v>
      </c>
      <c r="E329" s="7" t="s">
        <v>4374</v>
      </c>
      <c r="F329" s="7">
        <v>2091997</v>
      </c>
      <c r="G329" s="7">
        <v>13.505599975585938</v>
      </c>
      <c r="H329" s="7">
        <v>5.7874999046325684</v>
      </c>
      <c r="I329" s="7" t="s">
        <v>19256</v>
      </c>
      <c r="J329" s="7" t="s">
        <v>4375</v>
      </c>
      <c r="K329" s="8">
        <v>14.139944076538086</v>
      </c>
      <c r="M329" s="8">
        <v>30.86400032043457</v>
      </c>
      <c r="N329" s="7">
        <v>1136.6612548828125</v>
      </c>
      <c r="O329" s="7" t="s">
        <v>331</v>
      </c>
      <c r="P329" s="7" t="s">
        <v>300</v>
      </c>
      <c r="Q329" s="7" t="s">
        <v>291</v>
      </c>
      <c r="R329" s="7" t="s">
        <v>4359</v>
      </c>
      <c r="S329" s="7">
        <v>857.92645263671875</v>
      </c>
    </row>
    <row r="330" spans="1:19" x14ac:dyDescent="0.25">
      <c r="A330" s="7">
        <v>513</v>
      </c>
      <c r="B330" s="7">
        <v>44657</v>
      </c>
      <c r="C330" s="7">
        <v>66811018</v>
      </c>
      <c r="D330" s="7" t="s">
        <v>615</v>
      </c>
      <c r="E330" s="7" t="s">
        <v>4372</v>
      </c>
      <c r="F330" s="7">
        <v>10482111</v>
      </c>
      <c r="G330" s="7">
        <v>12.505599975585938</v>
      </c>
      <c r="H330" s="7">
        <v>6.6985001564025879</v>
      </c>
      <c r="I330" s="7" t="s">
        <v>19257</v>
      </c>
      <c r="J330" s="7" t="s">
        <v>4373</v>
      </c>
      <c r="K330" s="8">
        <v>13.424225807189941</v>
      </c>
      <c r="M330" s="8">
        <v>35.027000427246094</v>
      </c>
      <c r="N330" s="7">
        <v>1062.687744140625</v>
      </c>
      <c r="O330" s="7" t="s">
        <v>331</v>
      </c>
      <c r="P330" s="7" t="s">
        <v>300</v>
      </c>
      <c r="Q330" s="7" t="s">
        <v>291</v>
      </c>
      <c r="R330" s="7" t="s">
        <v>4359</v>
      </c>
      <c r="S330" s="7">
        <v>841.79144287109375</v>
      </c>
    </row>
    <row r="331" spans="1:19" x14ac:dyDescent="0.25">
      <c r="A331" s="7">
        <v>513</v>
      </c>
      <c r="B331" s="7">
        <v>44657</v>
      </c>
      <c r="C331" s="7">
        <v>66811016</v>
      </c>
      <c r="D331" s="7" t="s">
        <v>615</v>
      </c>
      <c r="E331" s="7" t="s">
        <v>4370</v>
      </c>
      <c r="F331" s="7">
        <v>20501718</v>
      </c>
      <c r="G331" s="7">
        <v>11.005599975585938</v>
      </c>
      <c r="H331" s="7">
        <v>6.8144998550415039</v>
      </c>
      <c r="I331" s="7" t="s">
        <v>17385</v>
      </c>
      <c r="J331" s="7" t="s">
        <v>4371</v>
      </c>
      <c r="K331" s="8">
        <v>17.417913436889648</v>
      </c>
      <c r="M331" s="8">
        <v>30.166000366210938</v>
      </c>
      <c r="N331" s="7">
        <v>1485.162841796875</v>
      </c>
      <c r="O331" s="7" t="s">
        <v>331</v>
      </c>
      <c r="P331" s="7" t="s">
        <v>300</v>
      </c>
      <c r="Q331" s="7" t="s">
        <v>291</v>
      </c>
      <c r="R331" s="7" t="s">
        <v>4359</v>
      </c>
      <c r="S331" s="7">
        <v>816.3599853515625</v>
      </c>
    </row>
    <row r="332" spans="1:19" x14ac:dyDescent="0.25">
      <c r="A332" s="7">
        <v>513</v>
      </c>
      <c r="B332" s="7">
        <v>44657</v>
      </c>
      <c r="C332" s="7">
        <v>66811017</v>
      </c>
      <c r="D332" s="7" t="s">
        <v>615</v>
      </c>
      <c r="E332" s="7" t="s">
        <v>4368</v>
      </c>
      <c r="F332" s="7">
        <v>11405065</v>
      </c>
      <c r="G332" s="7">
        <v>10.502799987792969</v>
      </c>
      <c r="H332" s="7">
        <v>5.7873001098632813</v>
      </c>
      <c r="I332" s="7" t="s">
        <v>19258</v>
      </c>
      <c r="J332" s="7" t="s">
        <v>4369</v>
      </c>
      <c r="K332" s="8">
        <v>15.193896293640137</v>
      </c>
      <c r="M332" s="8">
        <v>37.319999694824219</v>
      </c>
      <c r="N332" s="7">
        <v>1258.813720703125</v>
      </c>
      <c r="O332" s="7" t="s">
        <v>331</v>
      </c>
      <c r="P332" s="7" t="s">
        <v>300</v>
      </c>
      <c r="Q332" s="7" t="s">
        <v>291</v>
      </c>
      <c r="R332" s="7" t="s">
        <v>4359</v>
      </c>
      <c r="S332" s="7">
        <v>807.49713134765625</v>
      </c>
    </row>
    <row r="333" spans="1:19" x14ac:dyDescent="0.25">
      <c r="A333" s="7">
        <v>513</v>
      </c>
      <c r="B333" s="7">
        <v>44657</v>
      </c>
      <c r="C333" s="7">
        <v>93622</v>
      </c>
      <c r="D333" s="7" t="s">
        <v>615</v>
      </c>
      <c r="E333" s="7" t="s">
        <v>4360</v>
      </c>
      <c r="F333" s="7">
        <v>987163</v>
      </c>
      <c r="G333" s="7">
        <v>7.7221999168395996</v>
      </c>
      <c r="H333" s="7">
        <v>3.7239999771118164</v>
      </c>
      <c r="I333" s="7" t="s">
        <v>4361</v>
      </c>
      <c r="J333" s="7" t="s">
        <v>4362</v>
      </c>
      <c r="K333" s="8">
        <v>22.25739860534668</v>
      </c>
      <c r="M333" s="8">
        <v>52.080001831054688</v>
      </c>
      <c r="N333" s="7">
        <v>2824.669921875</v>
      </c>
      <c r="O333" s="7" t="s">
        <v>331</v>
      </c>
      <c r="P333" s="7" t="s">
        <v>300</v>
      </c>
      <c r="Q333" s="7" t="s">
        <v>291</v>
      </c>
      <c r="R333" s="7" t="s">
        <v>4363</v>
      </c>
      <c r="S333" s="7">
        <v>755.32061767578125</v>
      </c>
    </row>
    <row r="334" spans="1:19" x14ac:dyDescent="0.25">
      <c r="A334" s="7">
        <v>513</v>
      </c>
      <c r="B334" s="7">
        <v>44657</v>
      </c>
      <c r="C334" s="7">
        <v>94301</v>
      </c>
      <c r="D334" s="7" t="s">
        <v>615</v>
      </c>
      <c r="E334" s="7" t="s">
        <v>4364</v>
      </c>
      <c r="F334" s="7">
        <v>289786</v>
      </c>
      <c r="G334" s="7">
        <v>7.5221881866455078</v>
      </c>
      <c r="H334" s="7">
        <v>7.5079998970031738</v>
      </c>
      <c r="I334" s="7" t="s">
        <v>4365</v>
      </c>
      <c r="J334" s="7" t="s">
        <v>4366</v>
      </c>
      <c r="K334" s="8">
        <v>21.258893966674805</v>
      </c>
      <c r="M334" s="8">
        <v>35.911998748779297</v>
      </c>
      <c r="N334" s="7">
        <v>1858.2547607421875</v>
      </c>
      <c r="O334" s="7" t="s">
        <v>331</v>
      </c>
      <c r="P334" s="7" t="s">
        <v>300</v>
      </c>
      <c r="Q334" s="7" t="s">
        <v>291</v>
      </c>
      <c r="R334" s="7" t="s">
        <v>4367</v>
      </c>
      <c r="S334" s="7">
        <v>751.35748291015625</v>
      </c>
    </row>
    <row r="335" spans="1:19" x14ac:dyDescent="0.25">
      <c r="A335" s="7">
        <v>513</v>
      </c>
      <c r="B335" s="7">
        <v>44657</v>
      </c>
      <c r="C335" s="7">
        <v>66811015</v>
      </c>
      <c r="D335" s="7" t="s">
        <v>615</v>
      </c>
      <c r="E335" s="7" t="s">
        <v>4357</v>
      </c>
      <c r="F335" s="7">
        <v>16090612</v>
      </c>
      <c r="G335" s="7">
        <v>5.375</v>
      </c>
      <c r="H335" s="7">
        <v>4.0321002006530762</v>
      </c>
      <c r="I335" s="7" t="s">
        <v>21121</v>
      </c>
      <c r="J335" s="7" t="s">
        <v>4358</v>
      </c>
      <c r="K335" s="8">
        <v>15.54875373840332</v>
      </c>
      <c r="M335" s="8">
        <v>33.252998352050781</v>
      </c>
      <c r="N335" s="7">
        <v>1290.3941650390625</v>
      </c>
      <c r="O335" s="7" t="s">
        <v>331</v>
      </c>
      <c r="P335" s="7" t="s">
        <v>300</v>
      </c>
      <c r="Q335" s="7" t="s">
        <v>291</v>
      </c>
      <c r="R335" s="7" t="s">
        <v>4359</v>
      </c>
      <c r="S335" s="7">
        <v>707.01220703125</v>
      </c>
    </row>
    <row r="336" spans="1:19" x14ac:dyDescent="0.25">
      <c r="A336" s="7">
        <v>513</v>
      </c>
      <c r="B336" s="7">
        <v>44657</v>
      </c>
      <c r="C336" s="7">
        <v>66811014</v>
      </c>
      <c r="D336" s="7" t="s">
        <v>615</v>
      </c>
      <c r="E336" s="7" t="s">
        <v>4355</v>
      </c>
      <c r="F336" s="7">
        <v>2635029</v>
      </c>
      <c r="G336" s="7">
        <v>3.8499999046325684</v>
      </c>
      <c r="H336" s="7">
        <v>3.8236000537872314</v>
      </c>
      <c r="I336" s="7" t="s">
        <v>21122</v>
      </c>
      <c r="J336" s="7" t="s">
        <v>4356</v>
      </c>
      <c r="K336" s="8">
        <v>17.284524917602539</v>
      </c>
      <c r="M336" s="8">
        <v>34.076999664306641</v>
      </c>
      <c r="N336" s="7">
        <v>1459.67138671875</v>
      </c>
      <c r="O336" s="7" t="s">
        <v>331</v>
      </c>
      <c r="P336" s="7" t="s">
        <v>300</v>
      </c>
      <c r="Q336" s="7" t="s">
        <v>291</v>
      </c>
      <c r="R336" s="7" t="s">
        <v>3856</v>
      </c>
      <c r="S336" s="7">
        <v>673.5220947265625</v>
      </c>
    </row>
    <row r="337" spans="1:19" x14ac:dyDescent="0.25">
      <c r="A337" s="7">
        <v>513</v>
      </c>
      <c r="B337" s="7">
        <v>44657</v>
      </c>
      <c r="C337" s="7">
        <v>66854832</v>
      </c>
      <c r="D337" s="7" t="s">
        <v>619</v>
      </c>
      <c r="E337" s="7" t="s">
        <v>214</v>
      </c>
      <c r="F337" s="7">
        <v>750000</v>
      </c>
      <c r="G337" s="7">
        <v>8.8240995407104492</v>
      </c>
      <c r="H337" s="7">
        <v>7.1552000045776367</v>
      </c>
      <c r="I337" s="7" t="s">
        <v>19259</v>
      </c>
      <c r="J337" s="7" t="s">
        <v>4378</v>
      </c>
      <c r="K337" s="8">
        <v>6.8220911026000977</v>
      </c>
      <c r="M337" s="8">
        <v>78.9010009765625</v>
      </c>
      <c r="N337" s="7">
        <v>420.1527099609375</v>
      </c>
      <c r="O337" s="7" t="s">
        <v>331</v>
      </c>
      <c r="P337" s="7" t="s">
        <v>603</v>
      </c>
      <c r="Q337" s="7" t="s">
        <v>286</v>
      </c>
      <c r="R337" s="7" t="s">
        <v>3856</v>
      </c>
      <c r="S337" s="7">
        <v>278.30245971679688</v>
      </c>
    </row>
    <row r="338" spans="1:19" x14ac:dyDescent="0.25">
      <c r="A338" s="7">
        <v>513</v>
      </c>
      <c r="B338" s="7">
        <v>44657</v>
      </c>
      <c r="C338" s="7">
        <v>45074842</v>
      </c>
      <c r="D338" s="7" t="s">
        <v>619</v>
      </c>
      <c r="E338" s="7" t="s">
        <v>214</v>
      </c>
      <c r="F338" s="7">
        <v>500000</v>
      </c>
      <c r="G338" s="7">
        <v>7.4716000556945801</v>
      </c>
      <c r="H338" s="7">
        <v>6.2266998291015625</v>
      </c>
      <c r="I338" s="7" t="s">
        <v>102</v>
      </c>
      <c r="J338" s="7" t="s">
        <v>4377</v>
      </c>
      <c r="K338" s="8">
        <v>6.6502070426940918</v>
      </c>
      <c r="M338" s="8">
        <v>84.303001403808594</v>
      </c>
      <c r="N338" s="7">
        <v>397.1593017578125</v>
      </c>
      <c r="O338" s="7" t="s">
        <v>331</v>
      </c>
      <c r="P338" s="7" t="s">
        <v>603</v>
      </c>
      <c r="Q338" s="7" t="s">
        <v>286</v>
      </c>
      <c r="R338" s="7" t="s">
        <v>3856</v>
      </c>
      <c r="S338" s="7">
        <v>266.38693237304688</v>
      </c>
    </row>
    <row r="339" spans="1:19" x14ac:dyDescent="0.25">
      <c r="A339" s="7">
        <v>513</v>
      </c>
      <c r="B339" s="7">
        <v>44657</v>
      </c>
      <c r="C339" s="7">
        <v>25396527</v>
      </c>
      <c r="D339" s="7" t="s">
        <v>619</v>
      </c>
      <c r="E339" s="7" t="s">
        <v>214</v>
      </c>
      <c r="F339" s="7">
        <v>500000</v>
      </c>
      <c r="G339" s="7">
        <v>2.9677999019622803</v>
      </c>
      <c r="H339" s="7">
        <v>2.6240999698638916</v>
      </c>
      <c r="I339" s="7" t="s">
        <v>19260</v>
      </c>
      <c r="J339" s="7" t="s">
        <v>4376</v>
      </c>
      <c r="K339" s="8">
        <v>7.3463120460510254</v>
      </c>
      <c r="M339" s="8">
        <v>99.481002807617188</v>
      </c>
      <c r="N339" s="7">
        <v>463.85140991210938</v>
      </c>
      <c r="O339" s="7" t="s">
        <v>331</v>
      </c>
      <c r="P339" s="7" t="s">
        <v>603</v>
      </c>
      <c r="Q339" s="7" t="s">
        <v>286</v>
      </c>
      <c r="R339" s="7" t="s">
        <v>3856</v>
      </c>
      <c r="S339" s="7">
        <v>223.45046997070313</v>
      </c>
    </row>
    <row r="340" spans="1:19" x14ac:dyDescent="0.25">
      <c r="A340" s="7">
        <v>513</v>
      </c>
      <c r="B340" s="7">
        <v>44657</v>
      </c>
      <c r="C340" s="7">
        <v>66823917</v>
      </c>
      <c r="D340" s="7" t="s">
        <v>3836</v>
      </c>
      <c r="E340" s="7" t="s">
        <v>214</v>
      </c>
      <c r="F340" s="7">
        <v>750000</v>
      </c>
      <c r="G340" s="7">
        <v>3.5589001178741455</v>
      </c>
      <c r="H340" s="7">
        <v>3.2676000595092773</v>
      </c>
      <c r="I340" s="7" t="s">
        <v>19261</v>
      </c>
      <c r="J340" s="7" t="s">
        <v>10307</v>
      </c>
      <c r="K340" s="8">
        <v>4.0575299263000488</v>
      </c>
      <c r="M340" s="8">
        <v>97.597000122070313</v>
      </c>
      <c r="N340" s="7">
        <v>132.80499267578125</v>
      </c>
      <c r="O340" s="7" t="s">
        <v>212</v>
      </c>
      <c r="P340" s="7" t="s">
        <v>225</v>
      </c>
      <c r="Q340" s="7" t="s">
        <v>219</v>
      </c>
      <c r="R340" s="7" t="s">
        <v>4184</v>
      </c>
      <c r="S340" s="7">
        <v>132.80499267578125</v>
      </c>
    </row>
    <row r="341" spans="1:19" x14ac:dyDescent="0.25">
      <c r="A341" s="7">
        <v>513</v>
      </c>
      <c r="B341" s="7">
        <v>44657</v>
      </c>
      <c r="C341" s="7">
        <v>66862876</v>
      </c>
      <c r="D341" s="7" t="s">
        <v>624</v>
      </c>
      <c r="E341" s="7" t="s">
        <v>4439</v>
      </c>
      <c r="F341" s="7">
        <v>2000000</v>
      </c>
      <c r="G341" s="7">
        <v>8.9062004089355469</v>
      </c>
      <c r="H341" s="7">
        <v>8.216400146484375</v>
      </c>
      <c r="I341" s="7" t="s">
        <v>19262</v>
      </c>
      <c r="J341" s="7" t="s">
        <v>4440</v>
      </c>
      <c r="K341" s="8">
        <v>2.7358999252319336</v>
      </c>
      <c r="M341" s="8">
        <v>90.287002563476563</v>
      </c>
      <c r="N341" s="7">
        <v>12.3125</v>
      </c>
      <c r="O341" s="7" t="s">
        <v>331</v>
      </c>
      <c r="P341" s="7" t="s">
        <v>327</v>
      </c>
      <c r="Q341" s="7" t="s">
        <v>242</v>
      </c>
      <c r="R341" s="7" t="s">
        <v>3856</v>
      </c>
      <c r="S341" s="7">
        <v>28.895606994628906</v>
      </c>
    </row>
    <row r="342" spans="1:19" x14ac:dyDescent="0.25">
      <c r="A342" s="7">
        <v>513</v>
      </c>
      <c r="B342" s="7">
        <v>44657</v>
      </c>
      <c r="C342" s="7">
        <v>66815684</v>
      </c>
      <c r="D342" s="7" t="s">
        <v>624</v>
      </c>
      <c r="E342" s="7" t="s">
        <v>4437</v>
      </c>
      <c r="F342" s="7">
        <v>1000000</v>
      </c>
      <c r="G342" s="7">
        <v>8.5038003921508789</v>
      </c>
      <c r="H342" s="7">
        <v>8.0875997543334961</v>
      </c>
      <c r="I342" s="7" t="s">
        <v>19263</v>
      </c>
      <c r="J342" s="7" t="s">
        <v>4438</v>
      </c>
      <c r="K342" s="8">
        <v>2.7168300151824951</v>
      </c>
      <c r="M342" s="8">
        <v>85.156997680664063</v>
      </c>
      <c r="N342" s="7">
        <v>8.5629997253417969</v>
      </c>
      <c r="O342" s="7" t="s">
        <v>331</v>
      </c>
      <c r="P342" s="7" t="s">
        <v>327</v>
      </c>
      <c r="Q342" s="7" t="s">
        <v>242</v>
      </c>
      <c r="R342" s="7" t="s">
        <v>3856</v>
      </c>
      <c r="S342" s="7">
        <v>28.447675704956055</v>
      </c>
    </row>
    <row r="343" spans="1:19" x14ac:dyDescent="0.25">
      <c r="A343" s="7">
        <v>513</v>
      </c>
      <c r="B343" s="7">
        <v>44657</v>
      </c>
      <c r="C343" s="7">
        <v>46506095</v>
      </c>
      <c r="D343" s="7" t="s">
        <v>624</v>
      </c>
      <c r="E343" s="7" t="s">
        <v>4435</v>
      </c>
      <c r="F343" s="7">
        <v>2000000</v>
      </c>
      <c r="G343" s="7">
        <v>7.8000998497009277</v>
      </c>
      <c r="H343" s="7">
        <v>7.1469998359680176</v>
      </c>
      <c r="I343" s="7" t="s">
        <v>19264</v>
      </c>
      <c r="J343" s="7" t="s">
        <v>4436</v>
      </c>
      <c r="K343" s="8">
        <v>2.8028700351715088</v>
      </c>
      <c r="M343" s="8">
        <v>93.540000915527344</v>
      </c>
      <c r="N343" s="7">
        <v>13.697099685668945</v>
      </c>
      <c r="O343" s="7" t="s">
        <v>331</v>
      </c>
      <c r="P343" s="7" t="s">
        <v>327</v>
      </c>
      <c r="Q343" s="7" t="s">
        <v>242</v>
      </c>
      <c r="R343" s="7" t="s">
        <v>3856</v>
      </c>
      <c r="S343" s="7">
        <v>27.654668807983398</v>
      </c>
    </row>
    <row r="344" spans="1:19" x14ac:dyDescent="0.25">
      <c r="A344" s="7">
        <v>513</v>
      </c>
      <c r="B344" s="7">
        <v>44657</v>
      </c>
      <c r="C344" s="7">
        <v>44962514</v>
      </c>
      <c r="D344" s="7" t="s">
        <v>624</v>
      </c>
      <c r="E344" s="7" t="s">
        <v>4433</v>
      </c>
      <c r="F344" s="7">
        <v>2000000</v>
      </c>
      <c r="G344" s="7">
        <v>7.4524002075195313</v>
      </c>
      <c r="H344" s="7">
        <v>6.899899959564209</v>
      </c>
      <c r="I344" s="7" t="s">
        <v>19265</v>
      </c>
      <c r="J344" s="7" t="s">
        <v>4434</v>
      </c>
      <c r="K344" s="8">
        <v>2.811539888381958</v>
      </c>
      <c r="M344" s="8">
        <v>92.90899658203125</v>
      </c>
      <c r="N344" s="7">
        <v>13.241499900817871</v>
      </c>
      <c r="O344" s="7" t="s">
        <v>331</v>
      </c>
      <c r="P344" s="7" t="s">
        <v>327</v>
      </c>
      <c r="Q344" s="7" t="s">
        <v>242</v>
      </c>
      <c r="R344" s="7" t="s">
        <v>3856</v>
      </c>
      <c r="S344" s="7">
        <v>27.258434295654297</v>
      </c>
    </row>
    <row r="345" spans="1:19" x14ac:dyDescent="0.25">
      <c r="A345" s="7">
        <v>513</v>
      </c>
      <c r="B345" s="7">
        <v>44657</v>
      </c>
      <c r="C345" s="7">
        <v>67025444</v>
      </c>
      <c r="D345" s="7" t="s">
        <v>624</v>
      </c>
      <c r="E345" s="7" t="s">
        <v>21749</v>
      </c>
      <c r="F345" s="7">
        <v>1500000</v>
      </c>
      <c r="G345" s="7">
        <v>6.9376997947692871</v>
      </c>
      <c r="H345" s="7">
        <v>6.4282999038696289</v>
      </c>
      <c r="I345" s="7" t="s">
        <v>21750</v>
      </c>
      <c r="J345" s="7" t="s">
        <v>21751</v>
      </c>
      <c r="K345" s="8">
        <v>2.8068499565124512</v>
      </c>
      <c r="M345" s="8">
        <v>94.161003112792969</v>
      </c>
      <c r="N345" s="7">
        <v>10.878000259399414</v>
      </c>
      <c r="O345" s="7" t="s">
        <v>331</v>
      </c>
      <c r="P345" s="7" t="s">
        <v>327</v>
      </c>
      <c r="Q345" s="7" t="s">
        <v>242</v>
      </c>
      <c r="R345" s="7" t="s">
        <v>3856</v>
      </c>
      <c r="S345" s="7">
        <v>26.666740417480469</v>
      </c>
    </row>
    <row r="346" spans="1:19" x14ac:dyDescent="0.25">
      <c r="A346" s="7">
        <v>513</v>
      </c>
      <c r="B346" s="7">
        <v>44657</v>
      </c>
      <c r="C346" s="7">
        <v>16034</v>
      </c>
      <c r="D346" s="7" t="s">
        <v>624</v>
      </c>
      <c r="E346" s="7" t="s">
        <v>4430</v>
      </c>
      <c r="F346" s="7">
        <v>410000</v>
      </c>
      <c r="G346" s="7">
        <v>6.4860000610351563</v>
      </c>
      <c r="H346" s="7">
        <v>5.4356999397277832</v>
      </c>
      <c r="I346" s="7" t="s">
        <v>4431</v>
      </c>
      <c r="J346" s="7" t="s">
        <v>4432</v>
      </c>
      <c r="K346" s="8">
        <v>3.0095500946044922</v>
      </c>
      <c r="M346" s="8">
        <v>119.68800354003906</v>
      </c>
      <c r="N346" s="7">
        <v>30.613199234008789</v>
      </c>
      <c r="O346" s="7" t="s">
        <v>331</v>
      </c>
      <c r="P346" s="7" t="s">
        <v>327</v>
      </c>
      <c r="Q346" s="7" t="s">
        <v>242</v>
      </c>
      <c r="R346" s="7" t="s">
        <v>3856</v>
      </c>
      <c r="S346" s="7">
        <v>26.14259147644043</v>
      </c>
    </row>
    <row r="347" spans="1:19" x14ac:dyDescent="0.25">
      <c r="A347" s="7">
        <v>513</v>
      </c>
      <c r="B347" s="7">
        <v>44657</v>
      </c>
      <c r="C347" s="7">
        <v>40638936</v>
      </c>
      <c r="D347" s="7" t="s">
        <v>624</v>
      </c>
      <c r="E347" s="7" t="s">
        <v>4427</v>
      </c>
      <c r="F347" s="7">
        <v>750000</v>
      </c>
      <c r="G347" s="7">
        <v>6.4723000526428223</v>
      </c>
      <c r="H347" s="7">
        <v>5.832399845123291</v>
      </c>
      <c r="I347" s="7" t="s">
        <v>4428</v>
      </c>
      <c r="J347" s="7" t="s">
        <v>4429</v>
      </c>
      <c r="K347" s="8">
        <v>2.7901298999786377</v>
      </c>
      <c r="M347" s="8">
        <v>101.96900177001953</v>
      </c>
      <c r="N347" s="7">
        <v>8.235600471496582</v>
      </c>
      <c r="O347" s="7" t="s">
        <v>331</v>
      </c>
      <c r="P347" s="7" t="s">
        <v>327</v>
      </c>
      <c r="Q347" s="7" t="s">
        <v>242</v>
      </c>
      <c r="R347" s="7" t="s">
        <v>3856</v>
      </c>
      <c r="S347" s="7">
        <v>26.126625061035156</v>
      </c>
    </row>
    <row r="348" spans="1:19" x14ac:dyDescent="0.25">
      <c r="A348" s="7">
        <v>513</v>
      </c>
      <c r="B348" s="7">
        <v>44657</v>
      </c>
      <c r="C348" s="7">
        <v>38865</v>
      </c>
      <c r="D348" s="7" t="s">
        <v>624</v>
      </c>
      <c r="E348" s="7" t="s">
        <v>4424</v>
      </c>
      <c r="F348" s="7">
        <v>750000</v>
      </c>
      <c r="G348" s="7">
        <v>6.1929998397827148</v>
      </c>
      <c r="H348" s="7">
        <v>5.2105998992919922</v>
      </c>
      <c r="I348" s="7" t="s">
        <v>4425</v>
      </c>
      <c r="J348" s="7" t="s">
        <v>4426</v>
      </c>
      <c r="K348" s="8">
        <v>2.9232199192047119</v>
      </c>
      <c r="M348" s="8">
        <v>116.29299926757813</v>
      </c>
      <c r="N348" s="7">
        <v>21.451299667358398</v>
      </c>
      <c r="O348" s="7" t="s">
        <v>331</v>
      </c>
      <c r="P348" s="7" t="s">
        <v>327</v>
      </c>
      <c r="Q348" s="7" t="s">
        <v>242</v>
      </c>
      <c r="R348" s="7" t="s">
        <v>3856</v>
      </c>
      <c r="S348" s="7">
        <v>25.800252914428711</v>
      </c>
    </row>
    <row r="349" spans="1:19" x14ac:dyDescent="0.25">
      <c r="A349" s="7">
        <v>513</v>
      </c>
      <c r="B349" s="7">
        <v>44657</v>
      </c>
      <c r="C349" s="7">
        <v>66902846</v>
      </c>
      <c r="D349" s="7" t="s">
        <v>624</v>
      </c>
      <c r="E349" s="7" t="s">
        <v>16670</v>
      </c>
      <c r="F349" s="7">
        <v>1500000</v>
      </c>
      <c r="G349" s="7">
        <v>6.1739001274108887</v>
      </c>
      <c r="H349" s="7">
        <v>5.8421998023986816</v>
      </c>
      <c r="I349" s="7" t="s">
        <v>16671</v>
      </c>
      <c r="J349" s="7" t="s">
        <v>16672</v>
      </c>
      <c r="K349" s="8">
        <v>2.8420898914337158</v>
      </c>
      <c r="M349" s="8">
        <v>91.043998718261719</v>
      </c>
      <c r="N349" s="7">
        <v>12.451299667358398</v>
      </c>
      <c r="O349" s="7" t="s">
        <v>331</v>
      </c>
      <c r="P349" s="7" t="s">
        <v>327</v>
      </c>
      <c r="Q349" s="7" t="s">
        <v>242</v>
      </c>
      <c r="R349" s="7" t="s">
        <v>3856</v>
      </c>
      <c r="S349" s="7">
        <v>25.777873992919922</v>
      </c>
    </row>
    <row r="350" spans="1:19" x14ac:dyDescent="0.25">
      <c r="A350" s="7">
        <v>513</v>
      </c>
      <c r="B350" s="7">
        <v>44657</v>
      </c>
      <c r="C350" s="7">
        <v>36758279</v>
      </c>
      <c r="D350" s="7" t="s">
        <v>624</v>
      </c>
      <c r="E350" s="7" t="s">
        <v>4422</v>
      </c>
      <c r="F350" s="7">
        <v>1750000</v>
      </c>
      <c r="G350" s="7">
        <v>5.785099983215332</v>
      </c>
      <c r="H350" s="7">
        <v>5.282599925994873</v>
      </c>
      <c r="I350" s="7" t="s">
        <v>19266</v>
      </c>
      <c r="J350" s="7" t="s">
        <v>4423</v>
      </c>
      <c r="K350" s="8">
        <v>2.8478999137878418</v>
      </c>
      <c r="M350" s="8">
        <v>99.478996276855469</v>
      </c>
      <c r="N350" s="7">
        <v>12.610199928283691</v>
      </c>
      <c r="O350" s="7" t="s">
        <v>331</v>
      </c>
      <c r="P350" s="7" t="s">
        <v>327</v>
      </c>
      <c r="Q350" s="7" t="s">
        <v>242</v>
      </c>
      <c r="R350" s="7" t="s">
        <v>3856</v>
      </c>
      <c r="S350" s="7">
        <v>25.320716857910156</v>
      </c>
    </row>
    <row r="351" spans="1:19" x14ac:dyDescent="0.25">
      <c r="A351" s="7">
        <v>513</v>
      </c>
      <c r="B351" s="7">
        <v>44657</v>
      </c>
      <c r="C351" s="7">
        <v>35895130</v>
      </c>
      <c r="D351" s="7" t="s">
        <v>624</v>
      </c>
      <c r="E351" s="7" t="s">
        <v>4420</v>
      </c>
      <c r="F351" s="7">
        <v>1600000</v>
      </c>
      <c r="G351" s="7">
        <v>5.5714998245239258</v>
      </c>
      <c r="H351" s="7">
        <v>5.1062002182006836</v>
      </c>
      <c r="I351" s="7" t="s">
        <v>19267</v>
      </c>
      <c r="J351" s="7" t="s">
        <v>4421</v>
      </c>
      <c r="K351" s="8">
        <v>2.8234100341796875</v>
      </c>
      <c r="M351" s="8">
        <v>98.343002319335938</v>
      </c>
      <c r="N351" s="7">
        <v>9.7644996643066406</v>
      </c>
      <c r="O351" s="7" t="s">
        <v>331</v>
      </c>
      <c r="P351" s="7" t="s">
        <v>327</v>
      </c>
      <c r="Q351" s="7" t="s">
        <v>242</v>
      </c>
      <c r="R351" s="7" t="s">
        <v>3856</v>
      </c>
      <c r="S351" s="7">
        <v>25.068283081054688</v>
      </c>
    </row>
    <row r="352" spans="1:19" x14ac:dyDescent="0.25">
      <c r="A352" s="7">
        <v>513</v>
      </c>
      <c r="B352" s="7">
        <v>44657</v>
      </c>
      <c r="C352" s="7">
        <v>39488</v>
      </c>
      <c r="D352" s="7" t="s">
        <v>624</v>
      </c>
      <c r="E352" s="7" t="s">
        <v>4417</v>
      </c>
      <c r="F352" s="7">
        <v>300000</v>
      </c>
      <c r="G352" s="7">
        <v>5.3551998138427734</v>
      </c>
      <c r="H352" s="7">
        <v>4.5657000541687012</v>
      </c>
      <c r="I352" s="7" t="s">
        <v>4418</v>
      </c>
      <c r="J352" s="7" t="s">
        <v>4419</v>
      </c>
      <c r="K352" s="8">
        <v>3.0858299732208252</v>
      </c>
      <c r="M352" s="8">
        <v>115.35800170898438</v>
      </c>
      <c r="N352" s="7">
        <v>36.846199035644531</v>
      </c>
      <c r="O352" s="7" t="s">
        <v>331</v>
      </c>
      <c r="P352" s="7" t="s">
        <v>327</v>
      </c>
      <c r="Q352" s="7" t="s">
        <v>242</v>
      </c>
      <c r="R352" s="7" t="s">
        <v>3856</v>
      </c>
      <c r="S352" s="7">
        <v>24.811763763427734</v>
      </c>
    </row>
    <row r="353" spans="1:19" x14ac:dyDescent="0.25">
      <c r="A353" s="7">
        <v>513</v>
      </c>
      <c r="B353" s="7">
        <v>44657</v>
      </c>
      <c r="C353" s="7">
        <v>34946617</v>
      </c>
      <c r="D353" s="7" t="s">
        <v>624</v>
      </c>
      <c r="E353" s="7" t="s">
        <v>4414</v>
      </c>
      <c r="F353" s="7">
        <v>500000</v>
      </c>
      <c r="G353" s="7">
        <v>5.3414998054504395</v>
      </c>
      <c r="H353" s="7">
        <v>4.9581999778747559</v>
      </c>
      <c r="I353" s="7" t="s">
        <v>4415</v>
      </c>
      <c r="J353" s="7" t="s">
        <v>4416</v>
      </c>
      <c r="K353" s="8">
        <v>2.8189399242401123</v>
      </c>
      <c r="M353" s="8">
        <v>97.810997009277344</v>
      </c>
      <c r="N353" s="7">
        <v>9.0410995483398438</v>
      </c>
      <c r="O353" s="7" t="s">
        <v>331</v>
      </c>
      <c r="P353" s="7" t="s">
        <v>327</v>
      </c>
      <c r="Q353" s="7" t="s">
        <v>242</v>
      </c>
      <c r="R353" s="7" t="s">
        <v>3856</v>
      </c>
      <c r="S353" s="7">
        <v>24.795486450195313</v>
      </c>
    </row>
    <row r="354" spans="1:19" x14ac:dyDescent="0.25">
      <c r="A354" s="7">
        <v>513</v>
      </c>
      <c r="B354" s="7">
        <v>44657</v>
      </c>
      <c r="C354" s="7">
        <v>66995102</v>
      </c>
      <c r="D354" s="7" t="s">
        <v>624</v>
      </c>
      <c r="E354" s="7" t="s">
        <v>21123</v>
      </c>
      <c r="F354" s="7">
        <v>3500000</v>
      </c>
      <c r="G354" s="7">
        <v>4.7884998321533203</v>
      </c>
      <c r="H354" s="7">
        <v>4.5569000244140625</v>
      </c>
      <c r="I354" s="7" t="s">
        <v>21124</v>
      </c>
      <c r="J354" s="7" t="s">
        <v>21125</v>
      </c>
      <c r="K354" s="8">
        <v>2.7826800346374512</v>
      </c>
      <c r="M354" s="8">
        <v>94.288002014160156</v>
      </c>
      <c r="N354" s="7">
        <v>4.2253999710083008</v>
      </c>
      <c r="O354" s="7" t="s">
        <v>331</v>
      </c>
      <c r="P354" s="7" t="s">
        <v>327</v>
      </c>
      <c r="Q354" s="7" t="s">
        <v>242</v>
      </c>
      <c r="R354" s="7" t="s">
        <v>3856</v>
      </c>
      <c r="S354" s="7">
        <v>24.135622024536133</v>
      </c>
    </row>
    <row r="355" spans="1:19" x14ac:dyDescent="0.25">
      <c r="A355" s="7">
        <v>513</v>
      </c>
      <c r="B355" s="7">
        <v>44657</v>
      </c>
      <c r="C355" s="7">
        <v>32619388</v>
      </c>
      <c r="D355" s="7" t="s">
        <v>624</v>
      </c>
      <c r="E355" s="7" t="s">
        <v>4412</v>
      </c>
      <c r="F355" s="7">
        <v>1300000</v>
      </c>
      <c r="G355" s="7">
        <v>4.7666001319885254</v>
      </c>
      <c r="H355" s="7">
        <v>4.4236001968383789</v>
      </c>
      <c r="I355" s="7" t="s">
        <v>19268</v>
      </c>
      <c r="J355" s="7" t="s">
        <v>4413</v>
      </c>
      <c r="K355" s="8">
        <v>2.7903299331665039</v>
      </c>
      <c r="M355" s="8">
        <v>99.264999389648438</v>
      </c>
      <c r="N355" s="7">
        <v>5.3225998878479004</v>
      </c>
      <c r="O355" s="7" t="s">
        <v>331</v>
      </c>
      <c r="P355" s="7" t="s">
        <v>327</v>
      </c>
      <c r="Q355" s="7" t="s">
        <v>242</v>
      </c>
      <c r="R355" s="7" t="s">
        <v>3856</v>
      </c>
      <c r="S355" s="7">
        <v>24.109378814697266</v>
      </c>
    </row>
    <row r="356" spans="1:19" x14ac:dyDescent="0.25">
      <c r="A356" s="7">
        <v>513</v>
      </c>
      <c r="B356" s="7">
        <v>44657</v>
      </c>
      <c r="C356" s="7">
        <v>30946520</v>
      </c>
      <c r="D356" s="7" t="s">
        <v>624</v>
      </c>
      <c r="E356" s="7" t="s">
        <v>4409</v>
      </c>
      <c r="F356" s="7">
        <v>600000</v>
      </c>
      <c r="G356" s="7">
        <v>4.3531999588012695</v>
      </c>
      <c r="H356" s="7">
        <v>4.1405000686645508</v>
      </c>
      <c r="I356" s="7" t="s">
        <v>4410</v>
      </c>
      <c r="J356" s="7" t="s">
        <v>4411</v>
      </c>
      <c r="K356" s="8">
        <v>2.7896599769592285</v>
      </c>
      <c r="M356" s="8">
        <v>95.764999389648438</v>
      </c>
      <c r="N356" s="7">
        <v>4.600100040435791</v>
      </c>
      <c r="O356" s="7" t="s">
        <v>331</v>
      </c>
      <c r="P356" s="7" t="s">
        <v>327</v>
      </c>
      <c r="Q356" s="7" t="s">
        <v>242</v>
      </c>
      <c r="R356" s="7" t="s">
        <v>3856</v>
      </c>
      <c r="S356" s="7">
        <v>23.612497329711914</v>
      </c>
    </row>
    <row r="357" spans="1:19" x14ac:dyDescent="0.25">
      <c r="A357" s="7">
        <v>513</v>
      </c>
      <c r="B357" s="7">
        <v>44657</v>
      </c>
      <c r="C357" s="7">
        <v>29745428</v>
      </c>
      <c r="D357" s="7" t="s">
        <v>624</v>
      </c>
      <c r="E357" s="7" t="s">
        <v>4407</v>
      </c>
      <c r="F357" s="7">
        <v>1000000</v>
      </c>
      <c r="G357" s="7">
        <v>4.0465002059936523</v>
      </c>
      <c r="H357" s="7">
        <v>3.8173000812530518</v>
      </c>
      <c r="I357" s="7" t="s">
        <v>19269</v>
      </c>
      <c r="J357" s="7" t="s">
        <v>4408</v>
      </c>
      <c r="K357" s="8">
        <v>2.7952899932861328</v>
      </c>
      <c r="M357" s="8">
        <v>96.975997924804688</v>
      </c>
      <c r="N357" s="7">
        <v>4.9116001129150391</v>
      </c>
      <c r="O357" s="7" t="s">
        <v>331</v>
      </c>
      <c r="P357" s="7" t="s">
        <v>327</v>
      </c>
      <c r="Q357" s="7" t="s">
        <v>242</v>
      </c>
      <c r="R357" s="7" t="s">
        <v>3856</v>
      </c>
      <c r="S357" s="7">
        <v>23.242103576660156</v>
      </c>
    </row>
    <row r="358" spans="1:19" x14ac:dyDescent="0.25">
      <c r="A358" s="7">
        <v>513</v>
      </c>
      <c r="B358" s="7">
        <v>44657</v>
      </c>
      <c r="C358" s="7">
        <v>66887466</v>
      </c>
      <c r="D358" s="7" t="s">
        <v>624</v>
      </c>
      <c r="E358" s="7" t="s">
        <v>4405</v>
      </c>
      <c r="F358" s="7">
        <v>5000000</v>
      </c>
      <c r="G358" s="7">
        <v>4.0191998481750488</v>
      </c>
      <c r="H358" s="7">
        <v>3.874500036239624</v>
      </c>
      <c r="I358" s="7" t="s">
        <v>16457</v>
      </c>
      <c r="J358" s="7" t="s">
        <v>4406</v>
      </c>
      <c r="K358" s="8">
        <v>2.7944900989532471</v>
      </c>
      <c r="M358" s="8">
        <v>93.222000122070313</v>
      </c>
      <c r="N358" s="7">
        <v>4.3488998413085938</v>
      </c>
      <c r="O358" s="7" t="s">
        <v>331</v>
      </c>
      <c r="P358" s="7" t="s">
        <v>327</v>
      </c>
      <c r="Q358" s="7" t="s">
        <v>242</v>
      </c>
      <c r="R358" s="7" t="s">
        <v>3856</v>
      </c>
      <c r="S358" s="7">
        <v>23.209064483642578</v>
      </c>
    </row>
    <row r="359" spans="1:19" x14ac:dyDescent="0.25">
      <c r="A359" s="7">
        <v>513</v>
      </c>
      <c r="B359" s="7">
        <v>44657</v>
      </c>
      <c r="C359" s="7">
        <v>66854824</v>
      </c>
      <c r="D359" s="7" t="s">
        <v>624</v>
      </c>
      <c r="E359" s="7" t="s">
        <v>4403</v>
      </c>
      <c r="F359" s="7">
        <v>4500000</v>
      </c>
      <c r="G359" s="7">
        <v>3.8303000926971436</v>
      </c>
      <c r="H359" s="7">
        <v>3.7435998916625977</v>
      </c>
      <c r="I359" s="7" t="s">
        <v>19270</v>
      </c>
      <c r="J359" s="7" t="s">
        <v>4404</v>
      </c>
      <c r="K359" s="8">
        <v>2.8019499778747559</v>
      </c>
      <c r="M359" s="8">
        <v>91.705001831054688</v>
      </c>
      <c r="N359" s="7">
        <v>4.9106998443603516</v>
      </c>
      <c r="O359" s="7" t="s">
        <v>331</v>
      </c>
      <c r="P359" s="7" t="s">
        <v>327</v>
      </c>
      <c r="Q359" s="7" t="s">
        <v>242</v>
      </c>
      <c r="R359" s="7" t="s">
        <v>3856</v>
      </c>
      <c r="S359" s="7">
        <v>22.980157852172852</v>
      </c>
    </row>
    <row r="360" spans="1:19" x14ac:dyDescent="0.25">
      <c r="A360" s="7">
        <v>513</v>
      </c>
      <c r="B360" s="7">
        <v>44657</v>
      </c>
      <c r="C360" s="7">
        <v>66805290</v>
      </c>
      <c r="D360" s="7" t="s">
        <v>624</v>
      </c>
      <c r="E360" s="7" t="s">
        <v>4401</v>
      </c>
      <c r="F360" s="7">
        <v>3000000</v>
      </c>
      <c r="G360" s="7">
        <v>3.4086000919342041</v>
      </c>
      <c r="H360" s="7">
        <v>3.3436999320983887</v>
      </c>
      <c r="I360" s="7" t="s">
        <v>19271</v>
      </c>
      <c r="J360" s="7" t="s">
        <v>4402</v>
      </c>
      <c r="K360" s="8">
        <v>2.7873098850250244</v>
      </c>
      <c r="M360" s="8">
        <v>92.213996887207031</v>
      </c>
      <c r="N360" s="7">
        <v>4.873499870300293</v>
      </c>
      <c r="O360" s="7" t="s">
        <v>331</v>
      </c>
      <c r="P360" s="7" t="s">
        <v>327</v>
      </c>
      <c r="Q360" s="7" t="s">
        <v>242</v>
      </c>
      <c r="R360" s="7" t="s">
        <v>3856</v>
      </c>
      <c r="S360" s="7">
        <v>22.467351913452148</v>
      </c>
    </row>
    <row r="361" spans="1:19" x14ac:dyDescent="0.25">
      <c r="A361" s="7">
        <v>513</v>
      </c>
      <c r="B361" s="7">
        <v>44657</v>
      </c>
      <c r="C361" s="7">
        <v>56322725</v>
      </c>
      <c r="D361" s="7" t="s">
        <v>624</v>
      </c>
      <c r="E361" s="7" t="s">
        <v>4399</v>
      </c>
      <c r="F361" s="7">
        <v>4500000</v>
      </c>
      <c r="G361" s="7">
        <v>3.0608999729156494</v>
      </c>
      <c r="H361" s="7">
        <v>2.9874999523162842</v>
      </c>
      <c r="I361" s="7" t="s">
        <v>19272</v>
      </c>
      <c r="J361" s="7" t="s">
        <v>4400</v>
      </c>
      <c r="K361" s="8">
        <v>2.7663500308990479</v>
      </c>
      <c r="M361" s="8">
        <v>93.755996704101563</v>
      </c>
      <c r="N361" s="7">
        <v>4.5644998550415039</v>
      </c>
      <c r="O361" s="7" t="s">
        <v>331</v>
      </c>
      <c r="P361" s="7" t="s">
        <v>327</v>
      </c>
      <c r="Q361" s="7" t="s">
        <v>242</v>
      </c>
      <c r="R361" s="7" t="s">
        <v>3856</v>
      </c>
      <c r="S361" s="7">
        <v>22.042814254760742</v>
      </c>
    </row>
    <row r="362" spans="1:19" x14ac:dyDescent="0.25">
      <c r="A362" s="7">
        <v>513</v>
      </c>
      <c r="B362" s="7">
        <v>44657</v>
      </c>
      <c r="C362" s="7">
        <v>25178022</v>
      </c>
      <c r="D362" s="7" t="s">
        <v>624</v>
      </c>
      <c r="E362" s="7" t="s">
        <v>4396</v>
      </c>
      <c r="F362" s="7">
        <v>500000</v>
      </c>
      <c r="G362" s="7">
        <v>2.948699951171875</v>
      </c>
      <c r="H362" s="7">
        <v>2.8329999446868896</v>
      </c>
      <c r="I362" s="7" t="s">
        <v>4397</v>
      </c>
      <c r="J362" s="7" t="s">
        <v>4398</v>
      </c>
      <c r="K362" s="8">
        <v>2.7331299781799316</v>
      </c>
      <c r="M362" s="8">
        <v>98.287002563476563</v>
      </c>
      <c r="N362" s="7">
        <v>2.9458000659942627</v>
      </c>
      <c r="O362" s="7" t="s">
        <v>331</v>
      </c>
      <c r="P362" s="7" t="s">
        <v>327</v>
      </c>
      <c r="Q362" s="7" t="s">
        <v>242</v>
      </c>
      <c r="R362" s="7" t="s">
        <v>3856</v>
      </c>
      <c r="S362" s="7">
        <v>21.905515670776367</v>
      </c>
    </row>
    <row r="363" spans="1:19" x14ac:dyDescent="0.25">
      <c r="A363" s="7">
        <v>513</v>
      </c>
      <c r="B363" s="7">
        <v>44657</v>
      </c>
      <c r="C363" s="7">
        <v>24558289</v>
      </c>
      <c r="D363" s="7" t="s">
        <v>624</v>
      </c>
      <c r="E363" s="7" t="s">
        <v>4394</v>
      </c>
      <c r="F363" s="7">
        <v>1500000</v>
      </c>
      <c r="G363" s="7">
        <v>2.7953000068664551</v>
      </c>
      <c r="H363" s="7">
        <v>2.6861000061035156</v>
      </c>
      <c r="I363" s="7" t="s">
        <v>16456</v>
      </c>
      <c r="J363" s="7" t="s">
        <v>4395</v>
      </c>
      <c r="K363" s="8">
        <v>2.7114200592041016</v>
      </c>
      <c r="M363" s="8">
        <v>98.097999572753906</v>
      </c>
      <c r="N363" s="7">
        <v>2.321199893951416</v>
      </c>
      <c r="O363" s="7" t="s">
        <v>331</v>
      </c>
      <c r="P363" s="7" t="s">
        <v>327</v>
      </c>
      <c r="Q363" s="7" t="s">
        <v>242</v>
      </c>
      <c r="R363" s="7" t="s">
        <v>3856</v>
      </c>
      <c r="S363" s="7">
        <v>21.717571258544922</v>
      </c>
    </row>
    <row r="364" spans="1:19" x14ac:dyDescent="0.25">
      <c r="A364" s="7">
        <v>513</v>
      </c>
      <c r="B364" s="7">
        <v>44657</v>
      </c>
      <c r="C364" s="7">
        <v>45388389</v>
      </c>
      <c r="D364" s="7" t="s">
        <v>624</v>
      </c>
      <c r="E364" s="7" t="s">
        <v>4392</v>
      </c>
      <c r="F364" s="7">
        <v>3000000</v>
      </c>
      <c r="G364" s="7">
        <v>2.5325000286102295</v>
      </c>
      <c r="H364" s="7">
        <v>2.4447000026702881</v>
      </c>
      <c r="I364" s="7" t="s">
        <v>19273</v>
      </c>
      <c r="J364" s="7" t="s">
        <v>4393</v>
      </c>
      <c r="K364" s="8">
        <v>2.684689998626709</v>
      </c>
      <c r="M364" s="8">
        <v>97.120002746582031</v>
      </c>
      <c r="N364" s="7">
        <v>3.5727999210357666</v>
      </c>
      <c r="O364" s="7" t="s">
        <v>331</v>
      </c>
      <c r="P364" s="7" t="s">
        <v>327</v>
      </c>
      <c r="Q364" s="7" t="s">
        <v>242</v>
      </c>
      <c r="R364" s="7" t="s">
        <v>3856</v>
      </c>
      <c r="S364" s="7">
        <v>21.395023345947266</v>
      </c>
    </row>
    <row r="365" spans="1:19" x14ac:dyDescent="0.25">
      <c r="A365" s="7">
        <v>513</v>
      </c>
      <c r="B365" s="7">
        <v>44657</v>
      </c>
      <c r="C365" s="7">
        <v>66953354</v>
      </c>
      <c r="D365" s="7" t="s">
        <v>624</v>
      </c>
      <c r="E365" s="7" t="s">
        <v>18205</v>
      </c>
      <c r="F365" s="7">
        <v>3000000</v>
      </c>
      <c r="G365" s="7">
        <v>2.5051000118255615</v>
      </c>
      <c r="H365" s="7">
        <v>2.4497001171112061</v>
      </c>
      <c r="I365" s="7" t="s">
        <v>19274</v>
      </c>
      <c r="J365" s="7" t="s">
        <v>18206</v>
      </c>
      <c r="K365" s="8">
        <v>2.6806099414825439</v>
      </c>
      <c r="M365" s="8">
        <v>95.055999755859375</v>
      </c>
      <c r="N365" s="7">
        <v>3.1817998886108398</v>
      </c>
      <c r="O365" s="7" t="s">
        <v>331</v>
      </c>
      <c r="P365" s="7" t="s">
        <v>327</v>
      </c>
      <c r="Q365" s="7" t="s">
        <v>242</v>
      </c>
      <c r="R365" s="7" t="s">
        <v>3856</v>
      </c>
      <c r="S365" s="7">
        <v>21.361352920532227</v>
      </c>
    </row>
    <row r="366" spans="1:19" x14ac:dyDescent="0.25">
      <c r="A366" s="7">
        <v>513</v>
      </c>
      <c r="B366" s="7">
        <v>44657</v>
      </c>
      <c r="C366" s="7">
        <v>67025443</v>
      </c>
      <c r="D366" s="7" t="s">
        <v>624</v>
      </c>
      <c r="E366" s="7" t="s">
        <v>21752</v>
      </c>
      <c r="F366" s="7">
        <v>2250000</v>
      </c>
      <c r="G366" s="7">
        <v>1.9384000301361084</v>
      </c>
      <c r="H366" s="7">
        <v>1.8913999795913696</v>
      </c>
      <c r="I366" s="7" t="s">
        <v>21753</v>
      </c>
      <c r="J366" s="7" t="s">
        <v>21754</v>
      </c>
      <c r="K366" s="8">
        <v>2.5308499336242676</v>
      </c>
      <c r="M366" s="8">
        <v>98.295997619628906</v>
      </c>
      <c r="N366" s="7">
        <v>2.1668999195098877</v>
      </c>
      <c r="O366" s="7" t="s">
        <v>331</v>
      </c>
      <c r="P366" s="7" t="s">
        <v>327</v>
      </c>
      <c r="Q366" s="7" t="s">
        <v>242</v>
      </c>
      <c r="R366" s="7" t="s">
        <v>3856</v>
      </c>
      <c r="S366" s="7">
        <v>20.663516998291016</v>
      </c>
    </row>
    <row r="367" spans="1:19" x14ac:dyDescent="0.25">
      <c r="A367" s="7">
        <v>513</v>
      </c>
      <c r="B367" s="7">
        <v>44657</v>
      </c>
      <c r="C367" s="7">
        <v>42361153</v>
      </c>
      <c r="D367" s="7" t="s">
        <v>624</v>
      </c>
      <c r="E367" s="7" t="s">
        <v>4390</v>
      </c>
      <c r="F367" s="7">
        <v>3500000</v>
      </c>
      <c r="G367" s="7">
        <v>1.8151999711990356</v>
      </c>
      <c r="H367" s="7">
        <v>1.7556999921798706</v>
      </c>
      <c r="I367" s="7" t="s">
        <v>19275</v>
      </c>
      <c r="J367" s="7" t="s">
        <v>4391</v>
      </c>
      <c r="K367" s="8">
        <v>2.5013699531555176</v>
      </c>
      <c r="M367" s="8">
        <v>100.21600341796875</v>
      </c>
      <c r="N367" s="7">
        <v>4.2396001815795898</v>
      </c>
      <c r="O367" s="7" t="s">
        <v>331</v>
      </c>
      <c r="P367" s="7" t="s">
        <v>327</v>
      </c>
      <c r="Q367" s="7" t="s">
        <v>242</v>
      </c>
      <c r="R367" s="7" t="s">
        <v>3856</v>
      </c>
      <c r="S367" s="7">
        <v>20.511476516723633</v>
      </c>
    </row>
    <row r="368" spans="1:19" x14ac:dyDescent="0.25">
      <c r="A368" s="7">
        <v>513</v>
      </c>
      <c r="B368" s="7">
        <v>44657</v>
      </c>
      <c r="C368" s="7">
        <v>66815683</v>
      </c>
      <c r="D368" s="7" t="s">
        <v>624</v>
      </c>
      <c r="E368" s="7" t="s">
        <v>4388</v>
      </c>
      <c r="F368" s="7">
        <v>3000000</v>
      </c>
      <c r="G368" s="7">
        <v>1.4975999593734741</v>
      </c>
      <c r="H368" s="7">
        <v>1.4789999723434448</v>
      </c>
      <c r="I368" s="7" t="s">
        <v>19276</v>
      </c>
      <c r="J368" s="7" t="s">
        <v>4389</v>
      </c>
      <c r="K368" s="8">
        <v>2.3969299793243408</v>
      </c>
      <c r="M368" s="8">
        <v>96.861000061035156</v>
      </c>
      <c r="N368" s="7">
        <v>9.3843002319335938</v>
      </c>
      <c r="O368" s="7" t="s">
        <v>331</v>
      </c>
      <c r="P368" s="7" t="s">
        <v>327</v>
      </c>
      <c r="Q368" s="7" t="s">
        <v>242</v>
      </c>
      <c r="R368" s="7" t="s">
        <v>3856</v>
      </c>
      <c r="S368" s="7">
        <v>20.119070053100586</v>
      </c>
    </row>
    <row r="369" spans="1:19" x14ac:dyDescent="0.25">
      <c r="A369" s="7">
        <v>513</v>
      </c>
      <c r="B369" s="7">
        <v>44657</v>
      </c>
      <c r="C369" s="7">
        <v>66792680</v>
      </c>
      <c r="D369" s="7" t="s">
        <v>624</v>
      </c>
      <c r="E369" s="7" t="s">
        <v>4386</v>
      </c>
      <c r="F369" s="7">
        <v>4000000</v>
      </c>
      <c r="G369" s="7">
        <v>1.2676000595092773</v>
      </c>
      <c r="H369" s="7">
        <v>1.2523000240325928</v>
      </c>
      <c r="I369" s="7" t="s">
        <v>19277</v>
      </c>
      <c r="J369" s="7" t="s">
        <v>4387</v>
      </c>
      <c r="K369" s="8">
        <v>2.2832300662994385</v>
      </c>
      <c r="M369" s="8">
        <v>97.470001220703125</v>
      </c>
      <c r="N369" s="7">
        <v>15.21150016784668</v>
      </c>
      <c r="O369" s="7" t="s">
        <v>331</v>
      </c>
      <c r="P369" s="7" t="s">
        <v>327</v>
      </c>
      <c r="Q369" s="7" t="s">
        <v>242</v>
      </c>
      <c r="R369" s="7" t="s">
        <v>3856</v>
      </c>
      <c r="S369" s="7">
        <v>19.834550857543945</v>
      </c>
    </row>
    <row r="370" spans="1:19" x14ac:dyDescent="0.25">
      <c r="A370" s="7">
        <v>513</v>
      </c>
      <c r="B370" s="7">
        <v>44657</v>
      </c>
      <c r="C370" s="7">
        <v>37666224</v>
      </c>
      <c r="D370" s="7" t="s">
        <v>624</v>
      </c>
      <c r="E370" s="7" t="s">
        <v>4384</v>
      </c>
      <c r="F370" s="7">
        <v>3350000</v>
      </c>
      <c r="G370" s="7">
        <v>0.94444400072097778</v>
      </c>
      <c r="H370" s="7">
        <v>0.92671322822570801</v>
      </c>
      <c r="I370" s="7" t="s">
        <v>19278</v>
      </c>
      <c r="J370" s="7" t="s">
        <v>4385</v>
      </c>
      <c r="K370" s="8">
        <v>1.9461289644241333</v>
      </c>
      <c r="M370" s="8">
        <v>100.74800109863281</v>
      </c>
      <c r="N370" s="7">
        <v>11.292499542236328</v>
      </c>
      <c r="O370" s="7" t="s">
        <v>331</v>
      </c>
      <c r="P370" s="7" t="s">
        <v>327</v>
      </c>
      <c r="Q370" s="7" t="s">
        <v>242</v>
      </c>
      <c r="R370" s="7" t="s">
        <v>3856</v>
      </c>
      <c r="S370" s="7">
        <v>19.434410095214844</v>
      </c>
    </row>
    <row r="371" spans="1:19" x14ac:dyDescent="0.25">
      <c r="A371" s="7">
        <v>513</v>
      </c>
      <c r="B371" s="7">
        <v>44657</v>
      </c>
      <c r="C371" s="7">
        <v>46514880</v>
      </c>
      <c r="D371" s="7" t="s">
        <v>624</v>
      </c>
      <c r="E371" s="7" t="s">
        <v>4382</v>
      </c>
      <c r="F371" s="7">
        <v>2400000</v>
      </c>
      <c r="G371" s="7">
        <v>0.79722201824188232</v>
      </c>
      <c r="H371" s="7">
        <v>0.78898882865905762</v>
      </c>
      <c r="I371" s="7" t="s">
        <v>19279</v>
      </c>
      <c r="J371" s="7" t="s">
        <v>4383</v>
      </c>
      <c r="K371" s="8">
        <v>1.7647320032119751</v>
      </c>
      <c r="M371" s="8">
        <v>99.888999938964844</v>
      </c>
      <c r="N371" s="7">
        <v>8.6930999755859375</v>
      </c>
      <c r="O371" s="7" t="s">
        <v>331</v>
      </c>
      <c r="P371" s="7" t="s">
        <v>327</v>
      </c>
      <c r="Q371" s="7" t="s">
        <v>242</v>
      </c>
      <c r="R371" s="7" t="s">
        <v>3856</v>
      </c>
      <c r="S371" s="7">
        <v>19.252004623413086</v>
      </c>
    </row>
    <row r="372" spans="1:19" x14ac:dyDescent="0.25">
      <c r="A372" s="7">
        <v>513</v>
      </c>
      <c r="B372" s="7">
        <v>44657</v>
      </c>
      <c r="C372" s="7">
        <v>35348834</v>
      </c>
      <c r="D372" s="7" t="s">
        <v>624</v>
      </c>
      <c r="E372" s="7" t="s">
        <v>18889</v>
      </c>
      <c r="F372" s="7">
        <v>4000000</v>
      </c>
      <c r="G372" s="7">
        <v>0.43333300948143005</v>
      </c>
      <c r="H372" s="7">
        <v>0.43288537859916687</v>
      </c>
      <c r="I372" s="7" t="s">
        <v>18890</v>
      </c>
      <c r="J372" s="7" t="s">
        <v>18891</v>
      </c>
      <c r="K372" s="8">
        <v>1.2682000398635864</v>
      </c>
      <c r="M372" s="8">
        <v>100.20699310302734</v>
      </c>
      <c r="N372" s="7">
        <v>13.714799880981445</v>
      </c>
      <c r="O372" s="7" t="s">
        <v>331</v>
      </c>
      <c r="P372" s="7" t="s">
        <v>327</v>
      </c>
      <c r="Q372" s="7" t="s">
        <v>242</v>
      </c>
      <c r="R372" s="7" t="s">
        <v>3856</v>
      </c>
      <c r="S372" s="7">
        <v>18.800968170166016</v>
      </c>
    </row>
    <row r="373" spans="1:19" x14ac:dyDescent="0.25">
      <c r="A373" s="7">
        <v>513</v>
      </c>
      <c r="B373" s="7">
        <v>44657</v>
      </c>
      <c r="C373" s="7">
        <v>34946613</v>
      </c>
      <c r="D373" s="7" t="s">
        <v>624</v>
      </c>
      <c r="E373" s="7" t="s">
        <v>4379</v>
      </c>
      <c r="F373" s="7">
        <v>750000</v>
      </c>
      <c r="G373" s="7">
        <v>0.34220001101493835</v>
      </c>
      <c r="H373" s="7">
        <v>0.34060001373291016</v>
      </c>
      <c r="I373" s="7" t="s">
        <v>4380</v>
      </c>
      <c r="J373" s="7" t="s">
        <v>4381</v>
      </c>
      <c r="K373" s="8">
        <v>1.0988789796829224</v>
      </c>
      <c r="M373" s="8">
        <v>100.26300048828125</v>
      </c>
      <c r="N373" s="7">
        <v>16.144199371337891</v>
      </c>
      <c r="O373" s="7" t="s">
        <v>331</v>
      </c>
      <c r="P373" s="7" t="s">
        <v>327</v>
      </c>
      <c r="Q373" s="7" t="s">
        <v>242</v>
      </c>
      <c r="R373" s="7" t="s">
        <v>3856</v>
      </c>
      <c r="S373" s="7">
        <v>18.68798828125</v>
      </c>
    </row>
    <row r="374" spans="1:19" x14ac:dyDescent="0.25">
      <c r="A374" s="7">
        <v>513</v>
      </c>
      <c r="B374" s="7">
        <v>44657</v>
      </c>
      <c r="C374" s="7">
        <v>66857506</v>
      </c>
      <c r="D374" s="7" t="s">
        <v>629</v>
      </c>
      <c r="E374" s="7" t="s">
        <v>214</v>
      </c>
      <c r="F374" s="7">
        <v>500000</v>
      </c>
      <c r="G374" s="7">
        <v>3.8466999530792236</v>
      </c>
      <c r="H374" s="7">
        <v>2.8793001174926758</v>
      </c>
      <c r="I374" s="7" t="s">
        <v>4444</v>
      </c>
      <c r="J374" s="7" t="s">
        <v>4445</v>
      </c>
      <c r="K374" s="8">
        <v>7.7292251586914063</v>
      </c>
      <c r="M374" s="8">
        <v>100.86900329589844</v>
      </c>
      <c r="N374" s="7">
        <v>498.66268920898438</v>
      </c>
      <c r="O374" s="7" t="s">
        <v>373</v>
      </c>
      <c r="P374" s="7" t="s">
        <v>289</v>
      </c>
      <c r="Q374" s="7" t="s">
        <v>291</v>
      </c>
      <c r="R374" s="7" t="s">
        <v>3856</v>
      </c>
      <c r="S374" s="7">
        <v>324.46450805664063</v>
      </c>
    </row>
    <row r="375" spans="1:19" x14ac:dyDescent="0.25">
      <c r="A375" s="7">
        <v>513</v>
      </c>
      <c r="B375" s="7">
        <v>44657</v>
      </c>
      <c r="C375" s="7">
        <v>66857507</v>
      </c>
      <c r="D375" s="7" t="s">
        <v>629</v>
      </c>
      <c r="E375" s="7" t="s">
        <v>4441</v>
      </c>
      <c r="F375" s="7">
        <v>500000</v>
      </c>
      <c r="G375" s="7">
        <v>3.8466999530792236</v>
      </c>
      <c r="H375" s="7">
        <v>2.8793001174926758</v>
      </c>
      <c r="I375" s="7" t="s">
        <v>4442</v>
      </c>
      <c r="J375" s="7" t="s">
        <v>4443</v>
      </c>
      <c r="K375" s="8">
        <v>7.7292008399963379</v>
      </c>
      <c r="M375" s="8">
        <v>100.86900329589844</v>
      </c>
      <c r="N375" s="7">
        <v>481.993896484375</v>
      </c>
      <c r="O375" s="7" t="s">
        <v>373</v>
      </c>
      <c r="P375" s="7" t="s">
        <v>289</v>
      </c>
      <c r="Q375" s="7" t="s">
        <v>291</v>
      </c>
      <c r="R375" s="7" t="s">
        <v>214</v>
      </c>
      <c r="S375" s="7">
        <v>324.46450805664063</v>
      </c>
    </row>
    <row r="376" spans="1:19" x14ac:dyDescent="0.25">
      <c r="A376" s="7">
        <v>513</v>
      </c>
      <c r="B376" s="7">
        <v>44657</v>
      </c>
      <c r="C376" s="7">
        <v>66889830</v>
      </c>
      <c r="D376" s="7" t="s">
        <v>633</v>
      </c>
      <c r="E376" s="7" t="s">
        <v>214</v>
      </c>
      <c r="F376" s="7">
        <v>375000</v>
      </c>
      <c r="G376" s="7">
        <v>4.0548000335693359</v>
      </c>
      <c r="H376" s="7">
        <v>3.2511000633239746</v>
      </c>
      <c r="I376" s="7" t="s">
        <v>4449</v>
      </c>
      <c r="J376" s="7" t="s">
        <v>4450</v>
      </c>
      <c r="K376" s="8">
        <v>5.4584879875183105</v>
      </c>
      <c r="M376" s="8">
        <v>94.93499755859375</v>
      </c>
      <c r="N376" s="7">
        <v>256.63259887695313</v>
      </c>
      <c r="O376" s="7" t="s">
        <v>373</v>
      </c>
      <c r="P376" s="7" t="s">
        <v>322</v>
      </c>
      <c r="Q376" s="7" t="s">
        <v>291</v>
      </c>
      <c r="R376" s="7" t="s">
        <v>214</v>
      </c>
      <c r="S376" s="7">
        <v>216.42584228515625</v>
      </c>
    </row>
    <row r="377" spans="1:19" x14ac:dyDescent="0.25">
      <c r="A377" s="7">
        <v>513</v>
      </c>
      <c r="B377" s="7">
        <v>44657</v>
      </c>
      <c r="C377" s="7">
        <v>66889827</v>
      </c>
      <c r="D377" s="7" t="s">
        <v>633</v>
      </c>
      <c r="E377" s="7" t="s">
        <v>4446</v>
      </c>
      <c r="F377" s="7">
        <v>375000</v>
      </c>
      <c r="G377" s="7">
        <v>4.0548000335693359</v>
      </c>
      <c r="H377" s="7">
        <v>3.2511000633239746</v>
      </c>
      <c r="I377" s="7" t="s">
        <v>4447</v>
      </c>
      <c r="J377" s="7" t="s">
        <v>4448</v>
      </c>
      <c r="K377" s="8">
        <v>5.4583802223205566</v>
      </c>
      <c r="M377" s="8">
        <v>94.93499755859375</v>
      </c>
      <c r="N377" s="7">
        <v>256.62078857421875</v>
      </c>
      <c r="O377" s="7" t="s">
        <v>373</v>
      </c>
      <c r="P377" s="7" t="s">
        <v>322</v>
      </c>
      <c r="Q377" s="7" t="s">
        <v>291</v>
      </c>
      <c r="R377" s="7" t="s">
        <v>214</v>
      </c>
      <c r="S377" s="7">
        <v>216.42584228515625</v>
      </c>
    </row>
    <row r="378" spans="1:19" x14ac:dyDescent="0.25">
      <c r="A378" s="7">
        <v>513</v>
      </c>
      <c r="B378" s="7">
        <v>44657</v>
      </c>
      <c r="C378" s="7">
        <v>26351899</v>
      </c>
      <c r="D378" s="7" t="s">
        <v>22050</v>
      </c>
      <c r="E378" s="7" t="s">
        <v>214</v>
      </c>
      <c r="F378" s="7">
        <v>400000</v>
      </c>
      <c r="G378" s="7">
        <v>3.0608999729156494</v>
      </c>
      <c r="H378" s="7">
        <v>2.2888998985290527</v>
      </c>
      <c r="I378" s="7" t="s">
        <v>22121</v>
      </c>
      <c r="J378" s="7" t="s">
        <v>22122</v>
      </c>
      <c r="K378" s="8">
        <v>6.6677951812744141</v>
      </c>
      <c r="M378" s="8">
        <v>97.733802795410156</v>
      </c>
      <c r="N378" s="7">
        <v>383.05889892578125</v>
      </c>
      <c r="O378" s="7" t="s">
        <v>212</v>
      </c>
      <c r="P378" s="7" t="s">
        <v>637</v>
      </c>
      <c r="Q378" s="7" t="s">
        <v>219</v>
      </c>
      <c r="R378" s="7" t="s">
        <v>214</v>
      </c>
      <c r="S378" s="7">
        <v>383.05889892578125</v>
      </c>
    </row>
    <row r="379" spans="1:19" x14ac:dyDescent="0.25">
      <c r="A379" s="7">
        <v>513</v>
      </c>
      <c r="B379" s="7">
        <v>44657</v>
      </c>
      <c r="C379" s="7">
        <v>66951705</v>
      </c>
      <c r="D379" s="7" t="s">
        <v>18207</v>
      </c>
      <c r="E379" s="7" t="s">
        <v>21126</v>
      </c>
      <c r="F379" s="7">
        <v>600000</v>
      </c>
      <c r="G379" s="7">
        <v>4.4243998527526855</v>
      </c>
      <c r="H379" s="7">
        <v>4.1192002296447754</v>
      </c>
      <c r="I379" s="7" t="s">
        <v>18208</v>
      </c>
      <c r="J379" s="7" t="s">
        <v>18209</v>
      </c>
      <c r="K379" s="8">
        <v>3.6524839401245117</v>
      </c>
      <c r="M379" s="8">
        <v>95.7969970703125</v>
      </c>
      <c r="N379" s="7">
        <v>91.025497436523438</v>
      </c>
      <c r="O379" s="7" t="s">
        <v>212</v>
      </c>
      <c r="P379" s="7" t="s">
        <v>637</v>
      </c>
      <c r="Q379" s="7" t="s">
        <v>219</v>
      </c>
      <c r="R379" s="7" t="s">
        <v>3856</v>
      </c>
      <c r="S379" s="7">
        <v>91.025497436523438</v>
      </c>
    </row>
    <row r="380" spans="1:19" x14ac:dyDescent="0.25">
      <c r="A380" s="7">
        <v>513</v>
      </c>
      <c r="B380" s="7">
        <v>44657</v>
      </c>
      <c r="C380" s="7">
        <v>66831757</v>
      </c>
      <c r="D380" s="7" t="s">
        <v>638</v>
      </c>
      <c r="E380" s="7" t="s">
        <v>214</v>
      </c>
      <c r="F380" s="7">
        <v>300000</v>
      </c>
      <c r="G380" s="7">
        <v>3.6222000122070313</v>
      </c>
      <c r="H380" s="7">
        <v>2.9268999099731445</v>
      </c>
      <c r="I380" s="7" t="s">
        <v>4454</v>
      </c>
      <c r="J380" s="7" t="s">
        <v>4455</v>
      </c>
      <c r="K380" s="8">
        <v>7.5038371086120605</v>
      </c>
      <c r="M380" s="8">
        <v>96.858200073242188</v>
      </c>
      <c r="N380" s="7">
        <v>471.53948974609375</v>
      </c>
      <c r="O380" s="7" t="s">
        <v>280</v>
      </c>
      <c r="P380" s="7" t="s">
        <v>639</v>
      </c>
      <c r="Q380" s="7" t="s">
        <v>291</v>
      </c>
      <c r="R380" s="7" t="s">
        <v>214</v>
      </c>
      <c r="S380" s="7">
        <v>321.364990234375</v>
      </c>
    </row>
    <row r="381" spans="1:19" x14ac:dyDescent="0.25">
      <c r="A381" s="7">
        <v>513</v>
      </c>
      <c r="B381" s="7">
        <v>44657</v>
      </c>
      <c r="C381" s="7">
        <v>66831756</v>
      </c>
      <c r="D381" s="7" t="s">
        <v>638</v>
      </c>
      <c r="E381" s="7" t="s">
        <v>4451</v>
      </c>
      <c r="F381" s="7">
        <v>300000</v>
      </c>
      <c r="G381" s="7">
        <v>3.6222000122070313</v>
      </c>
      <c r="H381" s="7">
        <v>2.9268999099731445</v>
      </c>
      <c r="I381" s="7" t="s">
        <v>4452</v>
      </c>
      <c r="J381" s="7" t="s">
        <v>4453</v>
      </c>
      <c r="K381" s="8">
        <v>7.5038371086120605</v>
      </c>
      <c r="M381" s="8">
        <v>96.858001708984375</v>
      </c>
      <c r="N381" s="7">
        <v>471.53948974609375</v>
      </c>
      <c r="O381" s="7" t="s">
        <v>280</v>
      </c>
      <c r="P381" s="7" t="s">
        <v>639</v>
      </c>
      <c r="Q381" s="7" t="s">
        <v>291</v>
      </c>
      <c r="R381" s="7" t="s">
        <v>214</v>
      </c>
      <c r="S381" s="7">
        <v>321.364990234375</v>
      </c>
    </row>
    <row r="382" spans="1:19" x14ac:dyDescent="0.25">
      <c r="A382" s="7">
        <v>513</v>
      </c>
      <c r="B382" s="7">
        <v>44657</v>
      </c>
      <c r="C382" s="7">
        <v>27363514</v>
      </c>
      <c r="D382" s="7" t="s">
        <v>641</v>
      </c>
      <c r="E382" s="7" t="s">
        <v>214</v>
      </c>
      <c r="F382" s="7">
        <v>450000</v>
      </c>
      <c r="G382" s="7">
        <v>12.561100006103516</v>
      </c>
      <c r="H382" s="7">
        <v>9.4596996307373047</v>
      </c>
      <c r="I382" s="7" t="s">
        <v>4458</v>
      </c>
      <c r="J382" s="7" t="s">
        <v>4459</v>
      </c>
      <c r="K382" s="8">
        <v>3.7374899387359619</v>
      </c>
      <c r="M382" s="8">
        <v>112.05699920654297</v>
      </c>
      <c r="N382" s="7">
        <v>121.47299957275391</v>
      </c>
      <c r="O382" s="7" t="s">
        <v>643</v>
      </c>
      <c r="P382" s="7" t="s">
        <v>315</v>
      </c>
      <c r="Q382" s="7" t="s">
        <v>291</v>
      </c>
      <c r="R382" s="7" t="s">
        <v>3856</v>
      </c>
      <c r="S382" s="7">
        <v>115.42672729492188</v>
      </c>
    </row>
    <row r="383" spans="1:19" x14ac:dyDescent="0.25">
      <c r="A383" s="7">
        <v>513</v>
      </c>
      <c r="B383" s="7">
        <v>44657</v>
      </c>
      <c r="C383" s="7">
        <v>27363531</v>
      </c>
      <c r="D383" s="7" t="s">
        <v>641</v>
      </c>
      <c r="E383" s="7" t="s">
        <v>4456</v>
      </c>
      <c r="F383" s="7">
        <v>450000</v>
      </c>
      <c r="G383" s="7">
        <v>12.561100006103516</v>
      </c>
      <c r="H383" s="7">
        <v>9.4596996307373047</v>
      </c>
      <c r="I383" s="7" t="s">
        <v>21127</v>
      </c>
      <c r="J383" s="7" t="s">
        <v>4457</v>
      </c>
      <c r="K383" s="8">
        <v>3.737476110458374</v>
      </c>
      <c r="M383" s="8">
        <v>112.05699920654297</v>
      </c>
      <c r="N383" s="7">
        <v>121.029296875</v>
      </c>
      <c r="O383" s="7" t="s">
        <v>643</v>
      </c>
      <c r="P383" s="7" t="s">
        <v>315</v>
      </c>
      <c r="Q383" s="7" t="s">
        <v>291</v>
      </c>
      <c r="R383" s="7" t="s">
        <v>214</v>
      </c>
      <c r="S383" s="7">
        <v>115.42672729492188</v>
      </c>
    </row>
    <row r="384" spans="1:19" x14ac:dyDescent="0.25">
      <c r="A384" s="7">
        <v>513</v>
      </c>
      <c r="B384" s="7">
        <v>44657</v>
      </c>
      <c r="C384" s="7">
        <v>46716521</v>
      </c>
      <c r="D384" s="7" t="s">
        <v>645</v>
      </c>
      <c r="E384" s="7" t="s">
        <v>214</v>
      </c>
      <c r="F384" s="7">
        <v>1000000</v>
      </c>
      <c r="G384" s="7">
        <v>7.8302998542785645</v>
      </c>
      <c r="H384" s="7">
        <v>6.3070001602172852</v>
      </c>
      <c r="I384" s="7" t="s">
        <v>19280</v>
      </c>
      <c r="J384" s="7" t="s">
        <v>4462</v>
      </c>
      <c r="K384" s="8">
        <v>6.5276298522949219</v>
      </c>
      <c r="M384" s="8">
        <v>86.963996887207031</v>
      </c>
      <c r="N384" s="7">
        <v>386.43051147460938</v>
      </c>
      <c r="O384" s="7" t="s">
        <v>212</v>
      </c>
      <c r="P384" s="7" t="s">
        <v>422</v>
      </c>
      <c r="Q384" s="7" t="s">
        <v>291</v>
      </c>
      <c r="R384" s="7" t="s">
        <v>3856</v>
      </c>
      <c r="S384" s="7">
        <v>251.63612365722656</v>
      </c>
    </row>
    <row r="385" spans="1:19" x14ac:dyDescent="0.25">
      <c r="A385" s="7">
        <v>513</v>
      </c>
      <c r="B385" s="7">
        <v>44657</v>
      </c>
      <c r="C385" s="7">
        <v>16010110</v>
      </c>
      <c r="D385" s="7" t="s">
        <v>645</v>
      </c>
      <c r="E385" s="7" t="s">
        <v>214</v>
      </c>
      <c r="F385" s="7">
        <v>1000000</v>
      </c>
      <c r="G385" s="7">
        <v>0.47089999914169312</v>
      </c>
      <c r="H385" s="7">
        <v>0.46279999613761902</v>
      </c>
      <c r="I385" s="7" t="s">
        <v>4460</v>
      </c>
      <c r="J385" s="7" t="s">
        <v>4461</v>
      </c>
      <c r="K385" s="8">
        <v>3.6569581031799316</v>
      </c>
      <c r="M385" s="8">
        <v>100.50199890136719</v>
      </c>
      <c r="N385" s="7">
        <v>267.42120361328125</v>
      </c>
      <c r="O385" s="7" t="s">
        <v>212</v>
      </c>
      <c r="P385" s="7" t="s">
        <v>422</v>
      </c>
      <c r="Q385" s="7" t="s">
        <v>291</v>
      </c>
      <c r="R385" s="7" t="s">
        <v>3856</v>
      </c>
      <c r="S385" s="7">
        <v>180.54397583007813</v>
      </c>
    </row>
    <row r="386" spans="1:19" x14ac:dyDescent="0.25">
      <c r="A386" s="7">
        <v>513</v>
      </c>
      <c r="B386" s="7">
        <v>44657</v>
      </c>
      <c r="C386" s="7">
        <v>66985795</v>
      </c>
      <c r="D386" s="7" t="s">
        <v>21023</v>
      </c>
      <c r="E386" s="7" t="s">
        <v>214</v>
      </c>
      <c r="F386" s="7">
        <v>583871</v>
      </c>
      <c r="G386" s="7">
        <v>6.6529998779296875</v>
      </c>
      <c r="H386" s="7">
        <v>3.3698999881744385</v>
      </c>
      <c r="I386" s="7" t="s">
        <v>21128</v>
      </c>
      <c r="J386" s="7" t="s">
        <v>21129</v>
      </c>
      <c r="K386" s="8">
        <v>9.7997255325317383</v>
      </c>
      <c r="M386" s="8">
        <v>96.136001586914063</v>
      </c>
      <c r="N386" s="7">
        <v>709.298095703125</v>
      </c>
      <c r="O386" s="7" t="s">
        <v>643</v>
      </c>
      <c r="P386" s="7" t="s">
        <v>422</v>
      </c>
      <c r="Q386" s="7" t="s">
        <v>291</v>
      </c>
      <c r="R386" s="7" t="s">
        <v>3856</v>
      </c>
      <c r="S386" s="7">
        <v>709.298095703125</v>
      </c>
    </row>
    <row r="387" spans="1:19" x14ac:dyDescent="0.25">
      <c r="A387" s="7">
        <v>513</v>
      </c>
      <c r="B387" s="7">
        <v>44657</v>
      </c>
      <c r="C387" s="7">
        <v>66985794</v>
      </c>
      <c r="D387" s="7" t="s">
        <v>21023</v>
      </c>
      <c r="E387" s="7" t="s">
        <v>214</v>
      </c>
      <c r="F387" s="7">
        <v>1111937</v>
      </c>
      <c r="G387" s="7">
        <v>6.6529998779296875</v>
      </c>
      <c r="H387" s="7">
        <v>3.9590001106262207</v>
      </c>
      <c r="I387" s="7" t="s">
        <v>21130</v>
      </c>
      <c r="J387" s="7" t="s">
        <v>21131</v>
      </c>
      <c r="K387" s="8">
        <v>9.8754253387451172</v>
      </c>
      <c r="M387" s="8">
        <v>95.781997680664063</v>
      </c>
      <c r="N387" s="7">
        <v>716.86798095703125</v>
      </c>
      <c r="O387" s="7" t="s">
        <v>643</v>
      </c>
      <c r="P387" s="7" t="s">
        <v>422</v>
      </c>
      <c r="Q387" s="7" t="s">
        <v>291</v>
      </c>
      <c r="R387" s="7" t="s">
        <v>3856</v>
      </c>
      <c r="S387" s="7">
        <v>716.86798095703125</v>
      </c>
    </row>
    <row r="388" spans="1:19" x14ac:dyDescent="0.25">
      <c r="A388" s="7">
        <v>513</v>
      </c>
      <c r="B388" s="7">
        <v>44657</v>
      </c>
      <c r="C388" s="7">
        <v>45950279</v>
      </c>
      <c r="D388" s="7" t="s">
        <v>648</v>
      </c>
      <c r="E388" s="7" t="s">
        <v>10309</v>
      </c>
      <c r="F388" s="7">
        <v>300000</v>
      </c>
      <c r="G388" s="7">
        <v>2.6584999561309814</v>
      </c>
      <c r="H388" s="7">
        <v>2.0722999572753906</v>
      </c>
      <c r="I388" s="7" t="s">
        <v>18014</v>
      </c>
      <c r="J388" s="7" t="s">
        <v>10310</v>
      </c>
      <c r="K388" s="8">
        <v>9.756770133972168</v>
      </c>
      <c r="M388" s="8">
        <v>95.668998718261719</v>
      </c>
      <c r="N388" s="7">
        <v>693.5469970703125</v>
      </c>
      <c r="O388" s="7" t="s">
        <v>254</v>
      </c>
      <c r="P388" s="7" t="s">
        <v>650</v>
      </c>
      <c r="Q388" s="7" t="s">
        <v>286</v>
      </c>
      <c r="R388" s="7" t="s">
        <v>3856</v>
      </c>
      <c r="S388" s="7">
        <v>693.5469970703125</v>
      </c>
    </row>
    <row r="389" spans="1:19" x14ac:dyDescent="0.25">
      <c r="A389" s="7">
        <v>513</v>
      </c>
      <c r="B389" s="7">
        <v>44657</v>
      </c>
      <c r="C389" s="7">
        <v>46015020</v>
      </c>
      <c r="D389" s="7" t="s">
        <v>648</v>
      </c>
      <c r="E389" s="7" t="s">
        <v>214</v>
      </c>
      <c r="F389" s="7">
        <v>300000</v>
      </c>
      <c r="G389" s="7">
        <v>2.6556000709533691</v>
      </c>
      <c r="H389" s="7">
        <v>2.0722999572753906</v>
      </c>
      <c r="I389" s="7" t="s">
        <v>19281</v>
      </c>
      <c r="J389" s="7" t="s">
        <v>10308</v>
      </c>
      <c r="K389" s="8">
        <v>9.756770133972168</v>
      </c>
      <c r="M389" s="8">
        <v>95.668998718261719</v>
      </c>
      <c r="N389" s="7">
        <v>693.5469970703125</v>
      </c>
      <c r="O389" s="7" t="s">
        <v>254</v>
      </c>
      <c r="P389" s="7" t="s">
        <v>650</v>
      </c>
      <c r="Q389" s="7" t="s">
        <v>286</v>
      </c>
      <c r="R389" s="7" t="s">
        <v>214</v>
      </c>
      <c r="S389" s="7">
        <v>693.5469970703125</v>
      </c>
    </row>
    <row r="390" spans="1:19" x14ac:dyDescent="0.25">
      <c r="A390" s="7">
        <v>513</v>
      </c>
      <c r="B390" s="7">
        <v>44657</v>
      </c>
      <c r="C390" s="7">
        <v>66901220</v>
      </c>
      <c r="D390" s="7" t="s">
        <v>17370</v>
      </c>
      <c r="E390" s="7" t="s">
        <v>17386</v>
      </c>
      <c r="F390" s="7">
        <v>260000</v>
      </c>
      <c r="G390" s="7">
        <v>4.057499885559082</v>
      </c>
      <c r="H390" s="7">
        <v>3.6960000991821289</v>
      </c>
      <c r="I390" s="7" t="s">
        <v>17387</v>
      </c>
      <c r="J390" s="7" t="s">
        <v>17388</v>
      </c>
      <c r="K390" s="8">
        <v>4.6979207992553711</v>
      </c>
      <c r="M390" s="8">
        <v>94.155998229980469</v>
      </c>
      <c r="N390" s="7">
        <v>189.39860534667969</v>
      </c>
      <c r="O390" s="7" t="s">
        <v>446</v>
      </c>
      <c r="P390" s="7" t="s">
        <v>349</v>
      </c>
      <c r="Q390" s="7" t="s">
        <v>242</v>
      </c>
      <c r="R390" s="7" t="s">
        <v>214</v>
      </c>
      <c r="S390" s="7">
        <v>189.39860534667969</v>
      </c>
    </row>
    <row r="391" spans="1:19" x14ac:dyDescent="0.25">
      <c r="A391" s="7">
        <v>513</v>
      </c>
      <c r="B391" s="7">
        <v>44657</v>
      </c>
      <c r="C391" s="7">
        <v>66857643</v>
      </c>
      <c r="D391" s="7" t="s">
        <v>652</v>
      </c>
      <c r="E391" s="7" t="s">
        <v>10313</v>
      </c>
      <c r="F391" s="7">
        <v>300000</v>
      </c>
      <c r="G391" s="7">
        <v>3.8438999652862549</v>
      </c>
      <c r="H391" s="7">
        <v>3.5962998867034912</v>
      </c>
      <c r="I391" s="7" t="s">
        <v>10314</v>
      </c>
      <c r="J391" s="7" t="s">
        <v>10315</v>
      </c>
      <c r="K391" s="8">
        <v>4.4854297637939453</v>
      </c>
      <c r="M391" s="8">
        <v>92.629997253417969</v>
      </c>
      <c r="N391" s="7">
        <v>173.74600219726563</v>
      </c>
      <c r="O391" s="7" t="s">
        <v>212</v>
      </c>
      <c r="P391" s="7" t="s">
        <v>349</v>
      </c>
      <c r="Q391" s="7" t="s">
        <v>242</v>
      </c>
      <c r="R391" s="7" t="s">
        <v>3856</v>
      </c>
      <c r="S391" s="7">
        <v>173.74600219726563</v>
      </c>
    </row>
    <row r="392" spans="1:19" x14ac:dyDescent="0.25">
      <c r="A392" s="7">
        <v>513</v>
      </c>
      <c r="B392" s="7">
        <v>44657</v>
      </c>
      <c r="C392" s="7">
        <v>66776861</v>
      </c>
      <c r="D392" s="7" t="s">
        <v>652</v>
      </c>
      <c r="E392" s="7" t="s">
        <v>214</v>
      </c>
      <c r="F392" s="7">
        <v>400000</v>
      </c>
      <c r="G392" s="7">
        <v>3.1594998836517334</v>
      </c>
      <c r="H392" s="7">
        <v>2.9649999141693115</v>
      </c>
      <c r="I392" s="7" t="s">
        <v>10311</v>
      </c>
      <c r="J392" s="7" t="s">
        <v>10312</v>
      </c>
      <c r="K392" s="8">
        <v>4.3260998725891113</v>
      </c>
      <c r="M392" s="8">
        <v>94.660003662109375</v>
      </c>
      <c r="N392" s="7">
        <v>160.76899719238281</v>
      </c>
      <c r="O392" s="7" t="s">
        <v>212</v>
      </c>
      <c r="P392" s="7" t="s">
        <v>349</v>
      </c>
      <c r="Q392" s="7" t="s">
        <v>242</v>
      </c>
      <c r="R392" s="7" t="s">
        <v>3856</v>
      </c>
      <c r="S392" s="7">
        <v>160.76899719238281</v>
      </c>
    </row>
    <row r="393" spans="1:19" x14ac:dyDescent="0.25">
      <c r="A393" s="7">
        <v>513</v>
      </c>
      <c r="B393" s="7">
        <v>44657</v>
      </c>
      <c r="C393" s="7">
        <v>66952614</v>
      </c>
      <c r="D393" s="7" t="s">
        <v>656</v>
      </c>
      <c r="E393" s="7" t="s">
        <v>18892</v>
      </c>
      <c r="F393" s="7">
        <v>300000</v>
      </c>
      <c r="G393" s="7">
        <v>2.5051000118255615</v>
      </c>
      <c r="H393" s="7">
        <v>2.3959000110626221</v>
      </c>
      <c r="I393" s="7" t="s">
        <v>20727</v>
      </c>
      <c r="J393" s="7" t="s">
        <v>18893</v>
      </c>
      <c r="K393" s="8">
        <v>3.963939905166626</v>
      </c>
      <c r="M393" s="8">
        <v>94.538002014160156</v>
      </c>
      <c r="N393" s="7">
        <v>131.781005859375</v>
      </c>
      <c r="O393" s="7" t="s">
        <v>212</v>
      </c>
      <c r="P393" s="7" t="s">
        <v>349</v>
      </c>
      <c r="Q393" s="7" t="s">
        <v>242</v>
      </c>
      <c r="R393" s="7" t="s">
        <v>3856</v>
      </c>
      <c r="S393" s="7">
        <v>131.781005859375</v>
      </c>
    </row>
    <row r="394" spans="1:19" x14ac:dyDescent="0.25">
      <c r="A394" s="7">
        <v>513</v>
      </c>
      <c r="B394" s="7">
        <v>44657</v>
      </c>
      <c r="C394" s="7">
        <v>66882976</v>
      </c>
      <c r="D394" s="7" t="s">
        <v>656</v>
      </c>
      <c r="E394" s="7" t="s">
        <v>16474</v>
      </c>
      <c r="F394" s="7">
        <v>500000</v>
      </c>
      <c r="G394" s="7">
        <v>1.9795000553131104</v>
      </c>
      <c r="H394" s="7">
        <v>1.9158999919891357</v>
      </c>
      <c r="I394" s="7" t="s">
        <v>10316</v>
      </c>
      <c r="J394" s="7" t="s">
        <v>10317</v>
      </c>
      <c r="K394" s="8">
        <v>3.9929299354553223</v>
      </c>
      <c r="M394" s="8">
        <v>95.768997192382813</v>
      </c>
      <c r="N394" s="7">
        <v>147.01400756835938</v>
      </c>
      <c r="O394" s="7" t="s">
        <v>212</v>
      </c>
      <c r="P394" s="7" t="s">
        <v>349</v>
      </c>
      <c r="Q394" s="7" t="s">
        <v>242</v>
      </c>
      <c r="R394" s="7" t="s">
        <v>3856</v>
      </c>
      <c r="S394" s="7">
        <v>147.01400756835938</v>
      </c>
    </row>
    <row r="395" spans="1:19" x14ac:dyDescent="0.25">
      <c r="A395" s="7">
        <v>513</v>
      </c>
      <c r="B395" s="7">
        <v>44657</v>
      </c>
      <c r="C395" s="7">
        <v>38164681</v>
      </c>
      <c r="D395" s="7" t="s">
        <v>658</v>
      </c>
      <c r="E395" s="7" t="s">
        <v>10318</v>
      </c>
      <c r="F395" s="7">
        <v>348178</v>
      </c>
      <c r="G395" s="7">
        <v>4.5666999816894531</v>
      </c>
      <c r="H395" s="7">
        <v>3.6161000728607178</v>
      </c>
      <c r="I395" s="7" t="s">
        <v>21132</v>
      </c>
      <c r="J395" s="7" t="s">
        <v>10319</v>
      </c>
      <c r="K395" s="8">
        <v>13.399299621582031</v>
      </c>
      <c r="M395" s="8">
        <v>85.255996704101563</v>
      </c>
      <c r="N395" s="7">
        <v>1067.77001953125</v>
      </c>
      <c r="O395" s="7" t="s">
        <v>212</v>
      </c>
      <c r="P395" s="7" t="s">
        <v>659</v>
      </c>
      <c r="Q395" s="7" t="s">
        <v>242</v>
      </c>
      <c r="R395" s="7" t="s">
        <v>10320</v>
      </c>
      <c r="S395" s="7">
        <v>1067.77001953125</v>
      </c>
    </row>
    <row r="396" spans="1:19" x14ac:dyDescent="0.25">
      <c r="A396" s="7">
        <v>513</v>
      </c>
      <c r="B396" s="7">
        <v>44657</v>
      </c>
      <c r="C396" s="7">
        <v>66804050</v>
      </c>
      <c r="D396" s="7" t="s">
        <v>665</v>
      </c>
      <c r="E396" s="7" t="s">
        <v>214</v>
      </c>
      <c r="F396" s="7">
        <v>1000000</v>
      </c>
      <c r="G396" s="7">
        <v>28.366899490356445</v>
      </c>
      <c r="H396" s="7">
        <v>17.610099792480469</v>
      </c>
      <c r="I396" s="7" t="s">
        <v>19282</v>
      </c>
      <c r="J396" s="7" t="s">
        <v>10321</v>
      </c>
      <c r="K396" s="8">
        <v>4.0835099220275879</v>
      </c>
      <c r="M396" s="8">
        <v>82.961997985839844</v>
      </c>
      <c r="N396" s="7">
        <v>139.74099731445313</v>
      </c>
      <c r="O396" s="7" t="s">
        <v>373</v>
      </c>
      <c r="P396" s="7" t="s">
        <v>663</v>
      </c>
      <c r="Q396" s="7" t="s">
        <v>242</v>
      </c>
      <c r="R396" s="7" t="s">
        <v>3856</v>
      </c>
      <c r="S396" s="7">
        <v>139.74099731445313</v>
      </c>
    </row>
    <row r="397" spans="1:19" x14ac:dyDescent="0.25">
      <c r="A397" s="7">
        <v>513</v>
      </c>
      <c r="B397" s="7">
        <v>44657</v>
      </c>
      <c r="C397" s="7">
        <v>66801319</v>
      </c>
      <c r="D397" s="7" t="s">
        <v>661</v>
      </c>
      <c r="E397" s="7" t="s">
        <v>214</v>
      </c>
      <c r="F397" s="7">
        <v>500000</v>
      </c>
      <c r="G397" s="7">
        <v>8.3669004440307617</v>
      </c>
      <c r="H397" s="7">
        <v>7.4159002304077148</v>
      </c>
      <c r="I397" s="7" t="s">
        <v>4465</v>
      </c>
      <c r="J397" s="7" t="s">
        <v>4466</v>
      </c>
      <c r="K397" s="8">
        <v>3.7131500244140625</v>
      </c>
      <c r="M397" s="8">
        <v>88.936996459960938</v>
      </c>
      <c r="N397" s="7">
        <v>105.42299652099609</v>
      </c>
      <c r="O397" s="7" t="s">
        <v>373</v>
      </c>
      <c r="P397" s="7" t="s">
        <v>663</v>
      </c>
      <c r="Q397" s="7" t="s">
        <v>242</v>
      </c>
      <c r="R397" s="7" t="s">
        <v>3856</v>
      </c>
      <c r="S397" s="7">
        <v>176.40365600585938</v>
      </c>
    </row>
    <row r="398" spans="1:19" x14ac:dyDescent="0.25">
      <c r="A398" s="7">
        <v>513</v>
      </c>
      <c r="B398" s="7">
        <v>44657</v>
      </c>
      <c r="C398" s="7">
        <v>29442342</v>
      </c>
      <c r="D398" s="7" t="s">
        <v>661</v>
      </c>
      <c r="E398" s="7" t="s">
        <v>214</v>
      </c>
      <c r="F398" s="7">
        <v>500000</v>
      </c>
      <c r="G398" s="7">
        <v>3.9616999626159668</v>
      </c>
      <c r="H398" s="7">
        <v>3.6166000366210938</v>
      </c>
      <c r="I398" s="7" t="s">
        <v>4463</v>
      </c>
      <c r="J398" s="7" t="s">
        <v>4464</v>
      </c>
      <c r="K398" s="8">
        <v>3.5999898910522461</v>
      </c>
      <c r="M398" s="8">
        <v>102.77200317382813</v>
      </c>
      <c r="N398" s="7">
        <v>86.41290283203125</v>
      </c>
      <c r="O398" s="7" t="s">
        <v>373</v>
      </c>
      <c r="P398" s="7" t="s">
        <v>663</v>
      </c>
      <c r="Q398" s="7" t="s">
        <v>242</v>
      </c>
      <c r="R398" s="7" t="s">
        <v>3856</v>
      </c>
      <c r="S398" s="7">
        <v>147.476806640625</v>
      </c>
    </row>
    <row r="399" spans="1:19" x14ac:dyDescent="0.25">
      <c r="A399" s="7">
        <v>513</v>
      </c>
      <c r="B399" s="7">
        <v>44657</v>
      </c>
      <c r="C399" s="7">
        <v>34940095</v>
      </c>
      <c r="D399" s="7" t="s">
        <v>668</v>
      </c>
      <c r="E399" s="7" t="s">
        <v>4467</v>
      </c>
      <c r="F399" s="7">
        <v>500000</v>
      </c>
      <c r="G399" s="7">
        <v>0.33680000901222229</v>
      </c>
      <c r="H399" s="7">
        <v>0.33180001378059387</v>
      </c>
      <c r="I399" s="7" t="s">
        <v>4468</v>
      </c>
      <c r="J399" s="7" t="s">
        <v>4469</v>
      </c>
      <c r="K399" s="8">
        <v>3.137660026550293</v>
      </c>
      <c r="M399" s="8">
        <v>99.952003479003906</v>
      </c>
      <c r="N399" s="7">
        <v>219.7781982421875</v>
      </c>
      <c r="O399" s="7" t="s">
        <v>212</v>
      </c>
      <c r="P399" s="7" t="s">
        <v>239</v>
      </c>
      <c r="Q399" s="7" t="s">
        <v>242</v>
      </c>
      <c r="R399" s="7" t="s">
        <v>214</v>
      </c>
      <c r="S399" s="7">
        <v>179.16859436035156</v>
      </c>
    </row>
    <row r="400" spans="1:19" x14ac:dyDescent="0.25">
      <c r="A400" s="7">
        <v>513</v>
      </c>
      <c r="B400" s="7">
        <v>44657</v>
      </c>
      <c r="C400" s="7">
        <v>34940096</v>
      </c>
      <c r="D400" s="7" t="s">
        <v>668</v>
      </c>
      <c r="E400" s="7" t="s">
        <v>214</v>
      </c>
      <c r="F400" s="7">
        <v>500000</v>
      </c>
      <c r="G400" s="7">
        <v>0.33611100912094116</v>
      </c>
      <c r="H400" s="7">
        <v>0.33179619908332825</v>
      </c>
      <c r="I400" s="7" t="s">
        <v>21133</v>
      </c>
      <c r="J400" s="7" t="s">
        <v>4470</v>
      </c>
      <c r="K400" s="8">
        <v>3.1289141178131104</v>
      </c>
      <c r="M400" s="8">
        <v>99.952003479003906</v>
      </c>
      <c r="N400" s="7">
        <v>237.04739379882813</v>
      </c>
      <c r="O400" s="7" t="s">
        <v>212</v>
      </c>
      <c r="P400" s="7" t="s">
        <v>239</v>
      </c>
      <c r="Q400" s="7" t="s">
        <v>242</v>
      </c>
      <c r="R400" s="7" t="s">
        <v>3856</v>
      </c>
      <c r="S400" s="7">
        <v>179.16151428222656</v>
      </c>
    </row>
    <row r="401" spans="1:19" x14ac:dyDescent="0.25">
      <c r="A401" s="7">
        <v>513</v>
      </c>
      <c r="B401" s="7">
        <v>44657</v>
      </c>
      <c r="C401" s="7">
        <v>66943200</v>
      </c>
      <c r="D401" s="7" t="s">
        <v>17982</v>
      </c>
      <c r="E401" s="7" t="s">
        <v>214</v>
      </c>
      <c r="F401" s="7">
        <v>600000</v>
      </c>
      <c r="G401" s="7">
        <v>4.9194002151489258</v>
      </c>
      <c r="H401" s="7">
        <v>4.8831000328063965</v>
      </c>
      <c r="I401" s="7" t="s">
        <v>21755</v>
      </c>
      <c r="J401" s="7" t="s">
        <v>18015</v>
      </c>
      <c r="K401" s="8">
        <v>5.8185200691223145</v>
      </c>
      <c r="M401" s="8">
        <v>93.383003234863281</v>
      </c>
      <c r="N401" s="7">
        <v>287.2340087890625</v>
      </c>
      <c r="O401" s="7" t="s">
        <v>212</v>
      </c>
      <c r="P401" s="7" t="s">
        <v>239</v>
      </c>
      <c r="Q401" s="7" t="s">
        <v>242</v>
      </c>
      <c r="R401" s="7" t="s">
        <v>4184</v>
      </c>
      <c r="S401" s="7">
        <v>517.1649169921875</v>
      </c>
    </row>
    <row r="402" spans="1:19" x14ac:dyDescent="0.25">
      <c r="A402" s="7">
        <v>513</v>
      </c>
      <c r="B402" s="7">
        <v>44657</v>
      </c>
      <c r="C402" s="7">
        <v>36056384</v>
      </c>
      <c r="D402" s="7" t="s">
        <v>671</v>
      </c>
      <c r="E402" s="7" t="s">
        <v>214</v>
      </c>
      <c r="F402" s="7">
        <v>440000</v>
      </c>
      <c r="G402" s="7">
        <v>1.6044000387191772</v>
      </c>
      <c r="H402" s="7">
        <v>1.4620000123977661</v>
      </c>
      <c r="I402" s="7" t="s">
        <v>9</v>
      </c>
      <c r="J402" s="7" t="s">
        <v>4474</v>
      </c>
      <c r="K402" s="8">
        <v>5.1026368141174316</v>
      </c>
      <c r="M402" s="8">
        <v>101.92800140380859</v>
      </c>
      <c r="N402" s="7">
        <v>275.28240966796875</v>
      </c>
      <c r="O402" s="7" t="s">
        <v>373</v>
      </c>
      <c r="P402" s="7" t="s">
        <v>447</v>
      </c>
      <c r="Q402" s="7" t="s">
        <v>291</v>
      </c>
      <c r="R402" s="7" t="s">
        <v>3856</v>
      </c>
      <c r="S402" s="7">
        <v>235.66081237792969</v>
      </c>
    </row>
    <row r="403" spans="1:19" x14ac:dyDescent="0.25">
      <c r="A403" s="7">
        <v>513</v>
      </c>
      <c r="B403" s="7">
        <v>44657</v>
      </c>
      <c r="C403" s="7">
        <v>36056381</v>
      </c>
      <c r="D403" s="7" t="s">
        <v>671</v>
      </c>
      <c r="E403" s="7" t="s">
        <v>4471</v>
      </c>
      <c r="F403" s="7">
        <v>440000</v>
      </c>
      <c r="G403" s="7">
        <v>1.6044000387191772</v>
      </c>
      <c r="H403" s="7">
        <v>1.4622000455856323</v>
      </c>
      <c r="I403" s="7" t="s">
        <v>4472</v>
      </c>
      <c r="J403" s="7" t="s">
        <v>4473</v>
      </c>
      <c r="K403" s="8">
        <v>5.1029000282287598</v>
      </c>
      <c r="M403" s="8">
        <v>101.92800140380859</v>
      </c>
      <c r="N403" s="7">
        <v>216.82980346679688</v>
      </c>
      <c r="O403" s="7" t="s">
        <v>373</v>
      </c>
      <c r="P403" s="7" t="s">
        <v>447</v>
      </c>
      <c r="Q403" s="7" t="s">
        <v>291</v>
      </c>
      <c r="R403" s="7" t="s">
        <v>214</v>
      </c>
      <c r="S403" s="7">
        <v>235.66081237792969</v>
      </c>
    </row>
    <row r="404" spans="1:19" x14ac:dyDescent="0.25">
      <c r="A404" s="7">
        <v>513</v>
      </c>
      <c r="B404" s="7">
        <v>44657</v>
      </c>
      <c r="C404" s="7">
        <v>66924545</v>
      </c>
      <c r="D404" s="7" t="s">
        <v>17985</v>
      </c>
      <c r="E404" s="7" t="s">
        <v>214</v>
      </c>
      <c r="F404" s="7">
        <v>750000</v>
      </c>
      <c r="G404" s="7">
        <v>4.2417001724243164</v>
      </c>
      <c r="H404" s="7">
        <v>3.3215999603271484</v>
      </c>
      <c r="I404" s="7" t="s">
        <v>19283</v>
      </c>
      <c r="J404" s="7" t="s">
        <v>17956</v>
      </c>
      <c r="K404" s="8">
        <v>13.779195785522461</v>
      </c>
      <c r="M404" s="8">
        <v>80.93499755859375</v>
      </c>
      <c r="N404" s="7">
        <v>1103.58056640625</v>
      </c>
      <c r="O404" s="7" t="s">
        <v>237</v>
      </c>
      <c r="P404" s="7" t="s">
        <v>282</v>
      </c>
      <c r="Q404" s="7" t="s">
        <v>286</v>
      </c>
      <c r="R404" s="7" t="s">
        <v>3856</v>
      </c>
      <c r="S404" s="7">
        <v>407.88821411132813</v>
      </c>
    </row>
    <row r="405" spans="1:19" x14ac:dyDescent="0.25">
      <c r="A405" s="7">
        <v>513</v>
      </c>
      <c r="B405" s="7">
        <v>44657</v>
      </c>
      <c r="C405" s="7">
        <v>66923005</v>
      </c>
      <c r="D405" s="7" t="s">
        <v>17985</v>
      </c>
      <c r="E405" s="7" t="s">
        <v>18016</v>
      </c>
      <c r="F405" s="7">
        <v>750000</v>
      </c>
      <c r="G405" s="7">
        <v>4.2389001846313477</v>
      </c>
      <c r="H405" s="7">
        <v>3.3168001174926758</v>
      </c>
      <c r="I405" s="7" t="s">
        <v>18017</v>
      </c>
      <c r="J405" s="7" t="s">
        <v>18018</v>
      </c>
      <c r="K405" s="8">
        <v>14.046249389648438</v>
      </c>
      <c r="M405" s="8">
        <v>80.202003479003906</v>
      </c>
      <c r="N405" s="7">
        <v>1129.934326171875</v>
      </c>
      <c r="O405" s="7" t="s">
        <v>237</v>
      </c>
      <c r="P405" s="7" t="s">
        <v>282</v>
      </c>
      <c r="Q405" s="7" t="s">
        <v>286</v>
      </c>
      <c r="R405" s="7" t="s">
        <v>214</v>
      </c>
      <c r="S405" s="7">
        <v>407.84295654296875</v>
      </c>
    </row>
    <row r="406" spans="1:19" x14ac:dyDescent="0.25">
      <c r="A406" s="7">
        <v>513</v>
      </c>
      <c r="B406" s="7">
        <v>44657</v>
      </c>
      <c r="C406" s="7">
        <v>35303658</v>
      </c>
      <c r="D406" s="7" t="s">
        <v>674</v>
      </c>
      <c r="E406" s="7" t="s">
        <v>214</v>
      </c>
      <c r="F406" s="7">
        <v>1076578</v>
      </c>
      <c r="G406" s="7">
        <v>9.3999996185302734</v>
      </c>
      <c r="H406" s="7">
        <v>7.8259000778198242</v>
      </c>
      <c r="I406" s="7" t="s">
        <v>19284</v>
      </c>
      <c r="J406" s="7" t="s">
        <v>4480</v>
      </c>
      <c r="K406" s="8">
        <v>4.4425830841064453</v>
      </c>
      <c r="M406" s="8">
        <v>92.827003479003906</v>
      </c>
      <c r="N406" s="7">
        <v>184.69830322265625</v>
      </c>
      <c r="O406" s="7" t="s">
        <v>331</v>
      </c>
      <c r="P406" s="7" t="s">
        <v>677</v>
      </c>
      <c r="Q406" s="7" t="s">
        <v>286</v>
      </c>
      <c r="R406" s="7" t="s">
        <v>3856</v>
      </c>
      <c r="S406" s="7">
        <v>230.84664916992188</v>
      </c>
    </row>
    <row r="407" spans="1:19" x14ac:dyDescent="0.25">
      <c r="A407" s="7">
        <v>513</v>
      </c>
      <c r="B407" s="7">
        <v>44657</v>
      </c>
      <c r="C407" s="7">
        <v>21066219</v>
      </c>
      <c r="D407" s="7" t="s">
        <v>674</v>
      </c>
      <c r="E407" s="7" t="s">
        <v>214</v>
      </c>
      <c r="F407" s="7">
        <v>1250000</v>
      </c>
      <c r="G407" s="7">
        <v>1.9465999603271484</v>
      </c>
      <c r="H407" s="7">
        <v>1.8423999547958374</v>
      </c>
      <c r="I407" s="7" t="s">
        <v>4478</v>
      </c>
      <c r="J407" s="7" t="s">
        <v>4479</v>
      </c>
      <c r="K407" s="8">
        <v>4.0349521636962891</v>
      </c>
      <c r="M407" s="8">
        <v>101.32399749755859</v>
      </c>
      <c r="N407" s="7">
        <v>152.72459411621094</v>
      </c>
      <c r="O407" s="7" t="s">
        <v>331</v>
      </c>
      <c r="P407" s="7" t="s">
        <v>677</v>
      </c>
      <c r="Q407" s="7" t="s">
        <v>286</v>
      </c>
      <c r="R407" s="7" t="s">
        <v>3856</v>
      </c>
      <c r="S407" s="7">
        <v>171.59257507324219</v>
      </c>
    </row>
    <row r="408" spans="1:19" x14ac:dyDescent="0.25">
      <c r="A408" s="7">
        <v>513</v>
      </c>
      <c r="B408" s="7">
        <v>44657</v>
      </c>
      <c r="C408" s="7">
        <v>21066200</v>
      </c>
      <c r="D408" s="7" t="s">
        <v>674</v>
      </c>
      <c r="E408" s="7" t="s">
        <v>4475</v>
      </c>
      <c r="F408" s="7">
        <v>1250000</v>
      </c>
      <c r="G408" s="7">
        <v>1.9465999603271484</v>
      </c>
      <c r="H408" s="7">
        <v>1.8423999547958374</v>
      </c>
      <c r="I408" s="7" t="s">
        <v>4476</v>
      </c>
      <c r="J408" s="7" t="s">
        <v>4477</v>
      </c>
      <c r="K408" s="8">
        <v>4.034724235534668</v>
      </c>
      <c r="M408" s="8">
        <v>101.32440185546875</v>
      </c>
      <c r="N408" s="7">
        <v>152.86529541015625</v>
      </c>
      <c r="O408" s="7" t="s">
        <v>331</v>
      </c>
      <c r="P408" s="7" t="s">
        <v>677</v>
      </c>
      <c r="Q408" s="7" t="s">
        <v>286</v>
      </c>
      <c r="R408" s="7" t="s">
        <v>214</v>
      </c>
      <c r="S408" s="7">
        <v>171.59257507324219</v>
      </c>
    </row>
    <row r="409" spans="1:19" x14ac:dyDescent="0.25">
      <c r="A409" s="7">
        <v>513</v>
      </c>
      <c r="B409" s="7">
        <v>44657</v>
      </c>
      <c r="C409" s="7">
        <v>66906702</v>
      </c>
      <c r="D409" s="7" t="s">
        <v>679</v>
      </c>
      <c r="E409" s="7" t="s">
        <v>214</v>
      </c>
      <c r="F409" s="7">
        <v>600000</v>
      </c>
      <c r="G409" s="7">
        <v>4.1888999938964844</v>
      </c>
      <c r="H409" s="7">
        <v>3.3459000587463379</v>
      </c>
      <c r="I409" s="7" t="s">
        <v>21756</v>
      </c>
      <c r="J409" s="7" t="s">
        <v>17048</v>
      </c>
      <c r="K409" s="8">
        <v>11.105788230895996</v>
      </c>
      <c r="M409" s="8">
        <v>87.334999084472656</v>
      </c>
      <c r="N409" s="7">
        <v>836.09228515625</v>
      </c>
      <c r="O409" s="7" t="s">
        <v>643</v>
      </c>
      <c r="P409" s="7" t="s">
        <v>289</v>
      </c>
      <c r="Q409" s="7" t="s">
        <v>291</v>
      </c>
      <c r="R409" s="7" t="s">
        <v>3856</v>
      </c>
      <c r="S409" s="7">
        <v>836.09228515625</v>
      </c>
    </row>
    <row r="410" spans="1:19" x14ac:dyDescent="0.25">
      <c r="A410" s="7">
        <v>513</v>
      </c>
      <c r="B410" s="7">
        <v>44657</v>
      </c>
      <c r="C410" s="7">
        <v>35757358</v>
      </c>
      <c r="D410" s="7" t="s">
        <v>679</v>
      </c>
      <c r="E410" s="7" t="s">
        <v>214</v>
      </c>
      <c r="F410" s="7">
        <v>400000</v>
      </c>
      <c r="G410" s="7">
        <v>2.5543999671936035</v>
      </c>
      <c r="H410" s="7">
        <v>2.1893000602722168</v>
      </c>
      <c r="I410" s="7" t="s">
        <v>10324</v>
      </c>
      <c r="J410" s="7" t="s">
        <v>10325</v>
      </c>
      <c r="K410" s="8">
        <v>10.301782608032227</v>
      </c>
      <c r="M410" s="8">
        <v>90.273200988769531</v>
      </c>
      <c r="N410" s="7">
        <v>764.672119140625</v>
      </c>
      <c r="O410" s="7" t="s">
        <v>643</v>
      </c>
      <c r="P410" s="7" t="s">
        <v>289</v>
      </c>
      <c r="Q410" s="7" t="s">
        <v>291</v>
      </c>
      <c r="R410" s="7" t="s">
        <v>214</v>
      </c>
      <c r="S410" s="7">
        <v>764.672119140625</v>
      </c>
    </row>
    <row r="411" spans="1:19" x14ac:dyDescent="0.25">
      <c r="A411" s="7">
        <v>513</v>
      </c>
      <c r="B411" s="7">
        <v>44657</v>
      </c>
      <c r="C411" s="7">
        <v>35757359</v>
      </c>
      <c r="D411" s="7" t="s">
        <v>679</v>
      </c>
      <c r="E411" s="7" t="s">
        <v>10322</v>
      </c>
      <c r="F411" s="7">
        <v>400000</v>
      </c>
      <c r="G411" s="7">
        <v>2.5543999671936035</v>
      </c>
      <c r="H411" s="7">
        <v>2.1893000602722168</v>
      </c>
      <c r="I411" s="7" t="s">
        <v>19285</v>
      </c>
      <c r="J411" s="7" t="s">
        <v>10323</v>
      </c>
      <c r="K411" s="8">
        <v>10.301782608032227</v>
      </c>
      <c r="M411" s="8">
        <v>90.273200988769531</v>
      </c>
      <c r="N411" s="7">
        <v>764.672119140625</v>
      </c>
      <c r="O411" s="7" t="s">
        <v>643</v>
      </c>
      <c r="P411" s="7" t="s">
        <v>289</v>
      </c>
      <c r="Q411" s="7" t="s">
        <v>291</v>
      </c>
      <c r="R411" s="7" t="s">
        <v>214</v>
      </c>
      <c r="S411" s="7">
        <v>764.672119140625</v>
      </c>
    </row>
    <row r="412" spans="1:19" x14ac:dyDescent="0.25">
      <c r="A412" s="7">
        <v>513</v>
      </c>
      <c r="B412" s="7">
        <v>44657</v>
      </c>
      <c r="C412" s="7">
        <v>66930055</v>
      </c>
      <c r="D412" s="7" t="s">
        <v>17505</v>
      </c>
      <c r="E412" s="7" t="s">
        <v>214</v>
      </c>
      <c r="F412" s="7">
        <v>398972</v>
      </c>
      <c r="G412" s="7">
        <v>4.1999998092651367</v>
      </c>
      <c r="H412" s="7">
        <v>3.4577000141143799</v>
      </c>
      <c r="I412" s="7" t="s">
        <v>17575</v>
      </c>
      <c r="J412" s="7" t="s">
        <v>17576</v>
      </c>
      <c r="K412" s="8">
        <v>5.0117840766906738</v>
      </c>
      <c r="M412" s="8">
        <v>94.144996643066406</v>
      </c>
      <c r="N412" s="7">
        <v>226.8927001953125</v>
      </c>
      <c r="O412" s="7" t="s">
        <v>237</v>
      </c>
      <c r="P412" s="7" t="s">
        <v>239</v>
      </c>
      <c r="Q412" s="7" t="s">
        <v>242</v>
      </c>
      <c r="R412" s="7" t="s">
        <v>214</v>
      </c>
      <c r="S412" s="7">
        <v>266.311767578125</v>
      </c>
    </row>
    <row r="413" spans="1:19" x14ac:dyDescent="0.25">
      <c r="A413" s="7">
        <v>513</v>
      </c>
      <c r="B413" s="7">
        <v>44657</v>
      </c>
      <c r="C413" s="7">
        <v>66930054</v>
      </c>
      <c r="D413" s="7" t="s">
        <v>17505</v>
      </c>
      <c r="E413" s="7" t="s">
        <v>17577</v>
      </c>
      <c r="F413" s="7">
        <v>398971</v>
      </c>
      <c r="G413" s="7">
        <v>4.1999998092651367</v>
      </c>
      <c r="H413" s="7">
        <v>3.4749999046325684</v>
      </c>
      <c r="I413" s="7" t="s">
        <v>17578</v>
      </c>
      <c r="J413" s="7" t="s">
        <v>17579</v>
      </c>
      <c r="K413" s="8">
        <v>5.144838809967041</v>
      </c>
      <c r="M413" s="8">
        <v>94.144996643066406</v>
      </c>
      <c r="N413" s="7">
        <v>228.33889770507813</v>
      </c>
      <c r="O413" s="7" t="s">
        <v>237</v>
      </c>
      <c r="P413" s="7" t="s">
        <v>239</v>
      </c>
      <c r="Q413" s="7" t="s">
        <v>242</v>
      </c>
      <c r="R413" s="7" t="s">
        <v>214</v>
      </c>
      <c r="S413" s="7">
        <v>266.311767578125</v>
      </c>
    </row>
    <row r="414" spans="1:19" x14ac:dyDescent="0.25">
      <c r="A414" s="7">
        <v>513</v>
      </c>
      <c r="B414" s="7">
        <v>44657</v>
      </c>
      <c r="C414" s="7">
        <v>45332757</v>
      </c>
      <c r="D414" s="7" t="s">
        <v>681</v>
      </c>
      <c r="E414" s="7" t="s">
        <v>214</v>
      </c>
      <c r="F414" s="7">
        <v>350101</v>
      </c>
      <c r="G414" s="7">
        <v>2.4667999744415283</v>
      </c>
      <c r="H414" s="7">
        <v>1.7899999618530273</v>
      </c>
      <c r="I414" s="7" t="s">
        <v>4484</v>
      </c>
      <c r="J414" s="7" t="s">
        <v>4485</v>
      </c>
      <c r="K414" s="8">
        <v>4.6286511421203613</v>
      </c>
      <c r="M414" s="8">
        <v>102.15000152587891</v>
      </c>
      <c r="N414" s="7">
        <v>199.48809814453125</v>
      </c>
      <c r="O414" s="7" t="s">
        <v>237</v>
      </c>
      <c r="P414" s="7" t="s">
        <v>239</v>
      </c>
      <c r="Q414" s="7" t="s">
        <v>242</v>
      </c>
      <c r="R414" s="7" t="s">
        <v>214</v>
      </c>
      <c r="S414" s="7">
        <v>246.000244140625</v>
      </c>
    </row>
    <row r="415" spans="1:19" x14ac:dyDescent="0.25">
      <c r="A415" s="7">
        <v>513</v>
      </c>
      <c r="B415" s="7">
        <v>44657</v>
      </c>
      <c r="C415" s="7">
        <v>45069193</v>
      </c>
      <c r="D415" s="7" t="s">
        <v>681</v>
      </c>
      <c r="E415" s="7" t="s">
        <v>4481</v>
      </c>
      <c r="F415" s="7">
        <v>350101</v>
      </c>
      <c r="G415" s="7">
        <v>2.4667999744415283</v>
      </c>
      <c r="H415" s="7">
        <v>1.8418999910354614</v>
      </c>
      <c r="I415" s="7" t="s">
        <v>4482</v>
      </c>
      <c r="J415" s="7" t="s">
        <v>4483</v>
      </c>
      <c r="K415" s="8">
        <v>4.7150120735168457</v>
      </c>
      <c r="M415" s="8">
        <v>102.15000152587891</v>
      </c>
      <c r="N415" s="7">
        <v>179.88789367675781</v>
      </c>
      <c r="O415" s="7" t="s">
        <v>237</v>
      </c>
      <c r="P415" s="7" t="s">
        <v>239</v>
      </c>
      <c r="Q415" s="7" t="s">
        <v>242</v>
      </c>
      <c r="R415" s="7" t="s">
        <v>214</v>
      </c>
      <c r="S415" s="7">
        <v>246.000244140625</v>
      </c>
    </row>
    <row r="416" spans="1:19" x14ac:dyDescent="0.25">
      <c r="A416" s="7">
        <v>513</v>
      </c>
      <c r="B416" s="7">
        <v>44657</v>
      </c>
      <c r="C416" s="7">
        <v>66857636</v>
      </c>
      <c r="D416" s="7" t="s">
        <v>685</v>
      </c>
      <c r="E416" s="7" t="s">
        <v>4508</v>
      </c>
      <c r="F416" s="7">
        <v>1000000</v>
      </c>
      <c r="G416" s="7">
        <v>38.844600677490234</v>
      </c>
      <c r="H416" s="7">
        <v>19.167699813842773</v>
      </c>
      <c r="I416" s="7" t="s">
        <v>4509</v>
      </c>
      <c r="J416" s="7" t="s">
        <v>4510</v>
      </c>
      <c r="K416" s="8">
        <v>4.7526898384094238</v>
      </c>
      <c r="M416" s="8">
        <v>73.478996276855469</v>
      </c>
      <c r="N416" s="7">
        <v>222.28999328613281</v>
      </c>
      <c r="O416" s="7" t="s">
        <v>373</v>
      </c>
      <c r="P416" s="7" t="s">
        <v>349</v>
      </c>
      <c r="Q416" s="7" t="s">
        <v>242</v>
      </c>
      <c r="R416" s="7" t="s">
        <v>3856</v>
      </c>
      <c r="S416" s="7">
        <v>172.3983154296875</v>
      </c>
    </row>
    <row r="417" spans="1:19" x14ac:dyDescent="0.25">
      <c r="A417" s="7">
        <v>513</v>
      </c>
      <c r="B417" s="7">
        <v>44657</v>
      </c>
      <c r="C417" s="7">
        <v>36277345</v>
      </c>
      <c r="D417" s="7" t="s">
        <v>685</v>
      </c>
      <c r="E417" s="7" t="s">
        <v>4506</v>
      </c>
      <c r="F417" s="7">
        <v>1000000</v>
      </c>
      <c r="G417" s="7">
        <v>35.666000366210938</v>
      </c>
      <c r="H417" s="7">
        <v>17.072500228881836</v>
      </c>
      <c r="I417" s="7" t="s">
        <v>19051</v>
      </c>
      <c r="J417" s="7" t="s">
        <v>4507</v>
      </c>
      <c r="K417" s="8">
        <v>4.8424301147460938</v>
      </c>
      <c r="M417" s="8">
        <v>92.515998840332031</v>
      </c>
      <c r="N417" s="7">
        <v>225.80799865722656</v>
      </c>
      <c r="O417" s="7" t="s">
        <v>373</v>
      </c>
      <c r="P417" s="7" t="s">
        <v>349</v>
      </c>
      <c r="Q417" s="7" t="s">
        <v>242</v>
      </c>
      <c r="R417" s="7" t="s">
        <v>3856</v>
      </c>
      <c r="S417" s="7">
        <v>168.02632141113281</v>
      </c>
    </row>
    <row r="418" spans="1:19" x14ac:dyDescent="0.25">
      <c r="A418" s="7">
        <v>513</v>
      </c>
      <c r="B418" s="7">
        <v>44657</v>
      </c>
      <c r="C418" s="7">
        <v>66857635</v>
      </c>
      <c r="D418" s="7" t="s">
        <v>685</v>
      </c>
      <c r="E418" s="7" t="s">
        <v>4504</v>
      </c>
      <c r="F418" s="7">
        <v>1500000</v>
      </c>
      <c r="G418" s="7">
        <v>28.843299865722656</v>
      </c>
      <c r="H418" s="7">
        <v>16.972600936889648</v>
      </c>
      <c r="I418" s="7" t="s">
        <v>78</v>
      </c>
      <c r="J418" s="7" t="s">
        <v>4505</v>
      </c>
      <c r="K418" s="8">
        <v>4.6973600387573242</v>
      </c>
      <c r="M418" s="8">
        <v>75.689002990722656</v>
      </c>
      <c r="N418" s="7">
        <v>202.31900024414063</v>
      </c>
      <c r="O418" s="7" t="s">
        <v>373</v>
      </c>
      <c r="P418" s="7" t="s">
        <v>349</v>
      </c>
      <c r="Q418" s="7" t="s">
        <v>242</v>
      </c>
      <c r="R418" s="7" t="s">
        <v>3856</v>
      </c>
      <c r="S418" s="7">
        <v>156.76461791992188</v>
      </c>
    </row>
    <row r="419" spans="1:19" x14ac:dyDescent="0.25">
      <c r="A419" s="7">
        <v>513</v>
      </c>
      <c r="B419" s="7">
        <v>44657</v>
      </c>
      <c r="C419" s="7">
        <v>36277344</v>
      </c>
      <c r="D419" s="7" t="s">
        <v>685</v>
      </c>
      <c r="E419" s="7" t="s">
        <v>4502</v>
      </c>
      <c r="F419" s="7">
        <v>1750000</v>
      </c>
      <c r="G419" s="7">
        <v>25.664600372314453</v>
      </c>
      <c r="H419" s="7">
        <v>14.756899833679199</v>
      </c>
      <c r="I419" s="7" t="s">
        <v>19052</v>
      </c>
      <c r="J419" s="7" t="s">
        <v>4503</v>
      </c>
      <c r="K419" s="8">
        <v>4.773320198059082</v>
      </c>
      <c r="M419" s="8">
        <v>91.563003540039063</v>
      </c>
      <c r="N419" s="7">
        <v>202.2760009765625</v>
      </c>
      <c r="O419" s="7" t="s">
        <v>373</v>
      </c>
      <c r="P419" s="7" t="s">
        <v>349</v>
      </c>
      <c r="Q419" s="7" t="s">
        <v>242</v>
      </c>
      <c r="R419" s="7" t="s">
        <v>3856</v>
      </c>
      <c r="S419" s="7">
        <v>150.47358703613281</v>
      </c>
    </row>
    <row r="420" spans="1:19" x14ac:dyDescent="0.25">
      <c r="A420" s="7">
        <v>513</v>
      </c>
      <c r="B420" s="7">
        <v>44657</v>
      </c>
      <c r="C420" s="7">
        <v>66857971</v>
      </c>
      <c r="D420" s="7" t="s">
        <v>685</v>
      </c>
      <c r="E420" s="7" t="s">
        <v>4500</v>
      </c>
      <c r="F420" s="7">
        <v>1000000</v>
      </c>
      <c r="G420" s="7">
        <v>18.844600677490234</v>
      </c>
      <c r="H420" s="7">
        <v>13.684100151062012</v>
      </c>
      <c r="I420" s="7" t="s">
        <v>22123</v>
      </c>
      <c r="J420" s="7" t="s">
        <v>4501</v>
      </c>
      <c r="K420" s="8">
        <v>4.7055802345275879</v>
      </c>
      <c r="M420" s="8">
        <v>75.121002197265625</v>
      </c>
      <c r="N420" s="7">
        <v>190.32899475097656</v>
      </c>
      <c r="O420" s="7" t="s">
        <v>373</v>
      </c>
      <c r="P420" s="7" t="s">
        <v>349</v>
      </c>
      <c r="Q420" s="7" t="s">
        <v>242</v>
      </c>
      <c r="R420" s="7" t="s">
        <v>3856</v>
      </c>
      <c r="S420" s="7">
        <v>134.23200988769531</v>
      </c>
    </row>
    <row r="421" spans="1:19" x14ac:dyDescent="0.25">
      <c r="A421" s="7">
        <v>513</v>
      </c>
      <c r="B421" s="7">
        <v>44657</v>
      </c>
      <c r="C421" s="7">
        <v>36277346</v>
      </c>
      <c r="D421" s="7" t="s">
        <v>685</v>
      </c>
      <c r="E421" s="7" t="s">
        <v>4498</v>
      </c>
      <c r="F421" s="7">
        <v>1000000</v>
      </c>
      <c r="G421" s="7">
        <v>15.666000366210938</v>
      </c>
      <c r="H421" s="7">
        <v>11.071200370788574</v>
      </c>
      <c r="I421" s="7" t="s">
        <v>22124</v>
      </c>
      <c r="J421" s="7" t="s">
        <v>4499</v>
      </c>
      <c r="K421" s="8">
        <v>4.8426098823547363</v>
      </c>
      <c r="M421" s="8">
        <v>90.818000793457031</v>
      </c>
      <c r="N421" s="7">
        <v>223.1510009765625</v>
      </c>
      <c r="O421" s="7" t="s">
        <v>373</v>
      </c>
      <c r="P421" s="7" t="s">
        <v>349</v>
      </c>
      <c r="Q421" s="7" t="s">
        <v>242</v>
      </c>
      <c r="R421" s="7" t="s">
        <v>3856</v>
      </c>
      <c r="S421" s="7">
        <v>125.20941162109375</v>
      </c>
    </row>
    <row r="422" spans="1:19" x14ac:dyDescent="0.25">
      <c r="A422" s="7">
        <v>513</v>
      </c>
      <c r="B422" s="7">
        <v>44657</v>
      </c>
      <c r="C422" s="7">
        <v>24456600</v>
      </c>
      <c r="D422" s="7" t="s">
        <v>685</v>
      </c>
      <c r="E422" s="7" t="s">
        <v>214</v>
      </c>
      <c r="F422" s="7">
        <v>697670</v>
      </c>
      <c r="G422" s="7">
        <v>12.64169979095459</v>
      </c>
      <c r="H422" s="7">
        <v>9.2360000610351563</v>
      </c>
      <c r="I422" s="7" t="s">
        <v>21757</v>
      </c>
      <c r="J422" s="7" t="s">
        <v>4497</v>
      </c>
      <c r="K422" s="8">
        <v>4.7543001174926758</v>
      </c>
      <c r="M422" s="8">
        <v>97.5989990234375</v>
      </c>
      <c r="N422" s="7">
        <v>220.00799560546875</v>
      </c>
      <c r="O422" s="7" t="s">
        <v>373</v>
      </c>
      <c r="P422" s="7" t="s">
        <v>349</v>
      </c>
      <c r="Q422" s="7" t="s">
        <v>242</v>
      </c>
      <c r="R422" s="7" t="s">
        <v>214</v>
      </c>
      <c r="S422" s="7">
        <v>115.69298553466797</v>
      </c>
    </row>
    <row r="423" spans="1:19" x14ac:dyDescent="0.25">
      <c r="A423" s="7">
        <v>513</v>
      </c>
      <c r="B423" s="7">
        <v>44657</v>
      </c>
      <c r="C423" s="7">
        <v>66857634</v>
      </c>
      <c r="D423" s="7" t="s">
        <v>685</v>
      </c>
      <c r="E423" s="7" t="s">
        <v>4494</v>
      </c>
      <c r="F423" s="7">
        <v>1500000</v>
      </c>
      <c r="G423" s="7">
        <v>8.8432998657226563</v>
      </c>
      <c r="H423" s="7">
        <v>7.7849001884460449</v>
      </c>
      <c r="I423" s="7" t="s">
        <v>4495</v>
      </c>
      <c r="J423" s="7" t="s">
        <v>4496</v>
      </c>
      <c r="K423" s="8">
        <v>4.1125302314758301</v>
      </c>
      <c r="M423" s="8">
        <v>85.392997741699219</v>
      </c>
      <c r="N423" s="7">
        <v>147.80599975585938</v>
      </c>
      <c r="O423" s="7" t="s">
        <v>373</v>
      </c>
      <c r="P423" s="7" t="s">
        <v>349</v>
      </c>
      <c r="Q423" s="7" t="s">
        <v>242</v>
      </c>
      <c r="R423" s="7" t="s">
        <v>3856</v>
      </c>
      <c r="S423" s="7">
        <v>102.44178771972656</v>
      </c>
    </row>
    <row r="424" spans="1:19" x14ac:dyDescent="0.25">
      <c r="A424" s="7">
        <v>513</v>
      </c>
      <c r="B424" s="7">
        <v>44657</v>
      </c>
      <c r="C424" s="7">
        <v>36277347</v>
      </c>
      <c r="D424" s="7" t="s">
        <v>685</v>
      </c>
      <c r="E424" s="7" t="s">
        <v>4491</v>
      </c>
      <c r="F424" s="7">
        <v>2550000</v>
      </c>
      <c r="G424" s="7">
        <v>5.6645998954772949</v>
      </c>
      <c r="H424" s="7">
        <v>4.9470000267028809</v>
      </c>
      <c r="I424" s="7" t="s">
        <v>4492</v>
      </c>
      <c r="J424" s="7" t="s">
        <v>4493</v>
      </c>
      <c r="K424" s="8">
        <v>3.9430100917816162</v>
      </c>
      <c r="M424" s="8">
        <v>97.263999938964844</v>
      </c>
      <c r="N424" s="7">
        <v>118.32199859619141</v>
      </c>
      <c r="O424" s="7" t="s">
        <v>373</v>
      </c>
      <c r="P424" s="7" t="s">
        <v>349</v>
      </c>
      <c r="Q424" s="7" t="s">
        <v>242</v>
      </c>
      <c r="R424" s="7" t="s">
        <v>3856</v>
      </c>
      <c r="S424" s="7">
        <v>90.311630249023438</v>
      </c>
    </row>
    <row r="425" spans="1:19" x14ac:dyDescent="0.25">
      <c r="A425" s="7">
        <v>513</v>
      </c>
      <c r="B425" s="7">
        <v>44657</v>
      </c>
      <c r="C425" s="7">
        <v>24456599</v>
      </c>
      <c r="D425" s="7" t="s">
        <v>685</v>
      </c>
      <c r="E425" s="7" t="s">
        <v>4489</v>
      </c>
      <c r="F425" s="7">
        <v>2233431</v>
      </c>
      <c r="G425" s="7">
        <v>2.3928999900817871</v>
      </c>
      <c r="H425" s="7">
        <v>2.3735001087188721</v>
      </c>
      <c r="I425" s="7" t="s">
        <v>21758</v>
      </c>
      <c r="J425" s="7" t="s">
        <v>4490</v>
      </c>
      <c r="K425" s="8">
        <v>3.5817000865936279</v>
      </c>
      <c r="M425" s="8">
        <v>100.04199981689453</v>
      </c>
      <c r="N425" s="7">
        <v>85.652099609375</v>
      </c>
      <c r="O425" s="7" t="s">
        <v>373</v>
      </c>
      <c r="P425" s="7" t="s">
        <v>349</v>
      </c>
      <c r="Q425" s="7" t="s">
        <v>242</v>
      </c>
      <c r="R425" s="7" t="s">
        <v>3856</v>
      </c>
      <c r="S425" s="7">
        <v>77.020904541015625</v>
      </c>
    </row>
    <row r="426" spans="1:19" x14ac:dyDescent="0.25">
      <c r="A426" s="7">
        <v>513</v>
      </c>
      <c r="B426" s="7">
        <v>44657</v>
      </c>
      <c r="C426" s="7">
        <v>36277362</v>
      </c>
      <c r="D426" s="7" t="s">
        <v>685</v>
      </c>
      <c r="E426" s="7" t="s">
        <v>4486</v>
      </c>
      <c r="F426" s="7">
        <v>700000</v>
      </c>
      <c r="G426" s="7">
        <v>1.163599967956543</v>
      </c>
      <c r="H426" s="7">
        <v>1.1131999492645264</v>
      </c>
      <c r="I426" s="7" t="s">
        <v>4487</v>
      </c>
      <c r="J426" s="7" t="s">
        <v>4488</v>
      </c>
      <c r="K426" s="8">
        <v>3.2930300235748291</v>
      </c>
      <c r="M426" s="8">
        <v>99.439002990722656</v>
      </c>
      <c r="N426" s="7">
        <v>125.99900054931641</v>
      </c>
      <c r="O426" s="7" t="s">
        <v>373</v>
      </c>
      <c r="P426" s="7" t="s">
        <v>349</v>
      </c>
      <c r="Q426" s="7" t="s">
        <v>242</v>
      </c>
      <c r="R426" s="7" t="s">
        <v>3856</v>
      </c>
      <c r="S426" s="7">
        <v>71.877456665039063</v>
      </c>
    </row>
    <row r="427" spans="1:19" x14ac:dyDescent="0.25">
      <c r="A427" s="7">
        <v>513</v>
      </c>
      <c r="B427" s="7">
        <v>44657</v>
      </c>
      <c r="C427" s="7">
        <v>66847859</v>
      </c>
      <c r="D427" s="7" t="s">
        <v>688</v>
      </c>
      <c r="E427" s="7" t="s">
        <v>214</v>
      </c>
      <c r="F427" s="7">
        <v>300000</v>
      </c>
      <c r="G427" s="7">
        <v>3.6768999099731445</v>
      </c>
      <c r="H427" s="7">
        <v>3.3838000297546387</v>
      </c>
      <c r="I427" s="7" t="s">
        <v>21134</v>
      </c>
      <c r="J427" s="7" t="s">
        <v>10329</v>
      </c>
      <c r="K427" s="8">
        <v>5.0864171981811523</v>
      </c>
      <c r="M427" s="8">
        <v>92.253700256347656</v>
      </c>
      <c r="N427" s="7">
        <v>233.95680236816406</v>
      </c>
      <c r="O427" s="7" t="s">
        <v>212</v>
      </c>
      <c r="P427" s="7" t="s">
        <v>690</v>
      </c>
      <c r="Q427" s="7" t="s">
        <v>291</v>
      </c>
      <c r="R427" s="7" t="s">
        <v>214</v>
      </c>
      <c r="S427" s="7">
        <v>212.73927307128906</v>
      </c>
    </row>
    <row r="428" spans="1:19" x14ac:dyDescent="0.25">
      <c r="A428" s="7">
        <v>513</v>
      </c>
      <c r="B428" s="7">
        <v>44657</v>
      </c>
      <c r="C428" s="7">
        <v>66837136</v>
      </c>
      <c r="D428" s="7" t="s">
        <v>688</v>
      </c>
      <c r="E428" s="7" t="s">
        <v>10326</v>
      </c>
      <c r="F428" s="7">
        <v>300000</v>
      </c>
      <c r="G428" s="7">
        <v>3.6768999099731445</v>
      </c>
      <c r="H428" s="7">
        <v>3.3838000297546387</v>
      </c>
      <c r="I428" s="7" t="s">
        <v>10327</v>
      </c>
      <c r="J428" s="7" t="s">
        <v>10328</v>
      </c>
      <c r="K428" s="8">
        <v>5.0864171981811523</v>
      </c>
      <c r="M428" s="8">
        <v>92.253997802734375</v>
      </c>
      <c r="N428" s="7">
        <v>233.95680236816406</v>
      </c>
      <c r="O428" s="7" t="s">
        <v>212</v>
      </c>
      <c r="P428" s="7" t="s">
        <v>690</v>
      </c>
      <c r="Q428" s="7" t="s">
        <v>291</v>
      </c>
      <c r="R428" s="7" t="s">
        <v>214</v>
      </c>
      <c r="S428" s="7">
        <v>212.73927307128906</v>
      </c>
    </row>
    <row r="429" spans="1:19" x14ac:dyDescent="0.25">
      <c r="A429" s="7">
        <v>513</v>
      </c>
      <c r="B429" s="7">
        <v>44657</v>
      </c>
      <c r="C429" s="7">
        <v>66821136</v>
      </c>
      <c r="D429" s="7" t="s">
        <v>692</v>
      </c>
      <c r="E429" s="7" t="s">
        <v>214</v>
      </c>
      <c r="F429" s="7">
        <v>825000</v>
      </c>
      <c r="G429" s="7">
        <v>9.5221996307373047</v>
      </c>
      <c r="H429" s="7">
        <v>5.5320000648498535</v>
      </c>
      <c r="I429" s="7" t="s">
        <v>20728</v>
      </c>
      <c r="J429" s="7" t="s">
        <v>4521</v>
      </c>
      <c r="K429" s="8">
        <v>12.57465934753418</v>
      </c>
      <c r="M429" s="8">
        <v>79.944000244140625</v>
      </c>
      <c r="N429" s="7">
        <v>999.60418701171875</v>
      </c>
      <c r="O429" s="7" t="s">
        <v>331</v>
      </c>
      <c r="P429" s="7" t="s">
        <v>694</v>
      </c>
      <c r="Q429" s="7" t="s">
        <v>291</v>
      </c>
      <c r="R429" s="7" t="s">
        <v>3856</v>
      </c>
      <c r="S429" s="7">
        <v>348.71661376953125</v>
      </c>
    </row>
    <row r="430" spans="1:19" x14ac:dyDescent="0.25">
      <c r="A430" s="7">
        <v>513</v>
      </c>
      <c r="B430" s="7">
        <v>44657</v>
      </c>
      <c r="C430" s="7">
        <v>66820242</v>
      </c>
      <c r="D430" s="7" t="s">
        <v>692</v>
      </c>
      <c r="E430" s="7" t="s">
        <v>4519</v>
      </c>
      <c r="F430" s="7">
        <v>825000</v>
      </c>
      <c r="G430" s="7">
        <v>9.5221996307373047</v>
      </c>
      <c r="H430" s="7">
        <v>5.5205001831054688</v>
      </c>
      <c r="I430" s="7" t="s">
        <v>83</v>
      </c>
      <c r="J430" s="7" t="s">
        <v>4520</v>
      </c>
      <c r="K430" s="8">
        <v>12.722332000732422</v>
      </c>
      <c r="M430" s="8">
        <v>79.551002502441406</v>
      </c>
      <c r="N430" s="7">
        <v>1010.5424194335938</v>
      </c>
      <c r="O430" s="7" t="s">
        <v>331</v>
      </c>
      <c r="P430" s="7" t="s">
        <v>694</v>
      </c>
      <c r="Q430" s="7" t="s">
        <v>291</v>
      </c>
      <c r="R430" s="7" t="s">
        <v>214</v>
      </c>
      <c r="S430" s="7">
        <v>348.71661376953125</v>
      </c>
    </row>
    <row r="431" spans="1:19" x14ac:dyDescent="0.25">
      <c r="A431" s="7">
        <v>513</v>
      </c>
      <c r="B431" s="7">
        <v>44657</v>
      </c>
      <c r="C431" s="7">
        <v>7684270</v>
      </c>
      <c r="D431" s="7" t="s">
        <v>692</v>
      </c>
      <c r="E431" s="7" t="s">
        <v>4516</v>
      </c>
      <c r="F431" s="7">
        <v>300000</v>
      </c>
      <c r="G431" s="7">
        <v>7.6222000122070313</v>
      </c>
      <c r="H431" s="7">
        <v>6.0378999710083008</v>
      </c>
      <c r="I431" s="7" t="s">
        <v>4517</v>
      </c>
      <c r="J431" s="7" t="s">
        <v>4518</v>
      </c>
      <c r="K431" s="8">
        <v>2.9351990222930908</v>
      </c>
      <c r="M431" s="8">
        <v>127.22869873046875</v>
      </c>
      <c r="N431" s="7">
        <v>22.16309928894043</v>
      </c>
      <c r="O431" s="7" t="s">
        <v>331</v>
      </c>
      <c r="P431" s="7" t="s">
        <v>694</v>
      </c>
      <c r="Q431" s="7" t="s">
        <v>291</v>
      </c>
      <c r="R431" s="7" t="s">
        <v>4084</v>
      </c>
      <c r="S431" s="7">
        <v>329.28012084960938</v>
      </c>
    </row>
    <row r="432" spans="1:19" x14ac:dyDescent="0.25">
      <c r="A432" s="7">
        <v>513</v>
      </c>
      <c r="B432" s="7">
        <v>44657</v>
      </c>
      <c r="C432" s="7">
        <v>36086874</v>
      </c>
      <c r="D432" s="7" t="s">
        <v>692</v>
      </c>
      <c r="E432" s="7" t="s">
        <v>214</v>
      </c>
      <c r="F432" s="7">
        <v>750000</v>
      </c>
      <c r="G432" s="7">
        <v>5.6222000122070313</v>
      </c>
      <c r="H432" s="7">
        <v>4.2892999649047852</v>
      </c>
      <c r="I432" s="7" t="s">
        <v>4514</v>
      </c>
      <c r="J432" s="7" t="s">
        <v>4515</v>
      </c>
      <c r="K432" s="8">
        <v>11.931750297546387</v>
      </c>
      <c r="M432" s="8">
        <v>76.297996520996094</v>
      </c>
      <c r="N432" s="7">
        <v>920.488525390625</v>
      </c>
      <c r="O432" s="7" t="s">
        <v>331</v>
      </c>
      <c r="P432" s="7" t="s">
        <v>694</v>
      </c>
      <c r="Q432" s="7" t="s">
        <v>291</v>
      </c>
      <c r="R432" s="7" t="s">
        <v>3856</v>
      </c>
      <c r="S432" s="7">
        <v>307.58212280273438</v>
      </c>
    </row>
    <row r="433" spans="1:19" x14ac:dyDescent="0.25">
      <c r="A433" s="7">
        <v>513</v>
      </c>
      <c r="B433" s="7">
        <v>44657</v>
      </c>
      <c r="C433" s="7">
        <v>36086875</v>
      </c>
      <c r="D433" s="7" t="s">
        <v>692</v>
      </c>
      <c r="E433" s="7" t="s">
        <v>4511</v>
      </c>
      <c r="F433" s="7">
        <v>750000</v>
      </c>
      <c r="G433" s="7">
        <v>5.6222000122070313</v>
      </c>
      <c r="H433" s="7">
        <v>4.2905001640319824</v>
      </c>
      <c r="I433" s="7" t="s">
        <v>4512</v>
      </c>
      <c r="J433" s="7" t="s">
        <v>4513</v>
      </c>
      <c r="K433" s="8">
        <v>11.908626556396484</v>
      </c>
      <c r="M433" s="8">
        <v>76.375999450683594</v>
      </c>
      <c r="N433" s="7">
        <v>918.6500244140625</v>
      </c>
      <c r="O433" s="7" t="s">
        <v>331</v>
      </c>
      <c r="P433" s="7" t="s">
        <v>694</v>
      </c>
      <c r="Q433" s="7" t="s">
        <v>291</v>
      </c>
      <c r="R433" s="7" t="s">
        <v>214</v>
      </c>
      <c r="S433" s="7">
        <v>307.58212280273438</v>
      </c>
    </row>
    <row r="434" spans="1:19" x14ac:dyDescent="0.25">
      <c r="A434" s="7">
        <v>513</v>
      </c>
      <c r="B434" s="7">
        <v>44657</v>
      </c>
      <c r="C434" s="7">
        <v>66952418</v>
      </c>
      <c r="D434" s="7" t="s">
        <v>692</v>
      </c>
      <c r="E434" s="7" t="s">
        <v>214</v>
      </c>
      <c r="F434" s="7">
        <v>300000</v>
      </c>
      <c r="G434" s="7">
        <v>1.776900053024292</v>
      </c>
      <c r="H434" s="7">
        <v>1.5891000032424927</v>
      </c>
      <c r="I434" s="7" t="s">
        <v>18894</v>
      </c>
      <c r="J434" s="7" t="s">
        <v>18895</v>
      </c>
      <c r="K434" s="8">
        <v>12.601534843444824</v>
      </c>
      <c r="M434" s="8">
        <v>89.375999450683594</v>
      </c>
      <c r="N434" s="7">
        <v>1014.7838134765625</v>
      </c>
      <c r="O434" s="7" t="s">
        <v>331</v>
      </c>
      <c r="P434" s="7" t="s">
        <v>694</v>
      </c>
      <c r="Q434" s="7" t="s">
        <v>291</v>
      </c>
      <c r="R434" s="7" t="s">
        <v>214</v>
      </c>
      <c r="S434" s="7">
        <v>262.57009887695313</v>
      </c>
    </row>
    <row r="435" spans="1:19" x14ac:dyDescent="0.25">
      <c r="A435" s="7">
        <v>513</v>
      </c>
      <c r="B435" s="7">
        <v>44657</v>
      </c>
      <c r="C435" s="7">
        <v>66853251</v>
      </c>
      <c r="D435" s="7" t="s">
        <v>696</v>
      </c>
      <c r="E435" s="7" t="s">
        <v>214</v>
      </c>
      <c r="F435" s="7">
        <v>500000</v>
      </c>
      <c r="G435" s="7">
        <v>28.802200317382813</v>
      </c>
      <c r="H435" s="7">
        <v>12.343999862670898</v>
      </c>
      <c r="I435" s="7" t="s">
        <v>21759</v>
      </c>
      <c r="J435" s="7" t="s">
        <v>4545</v>
      </c>
      <c r="K435" s="8">
        <v>7.0556020736694336</v>
      </c>
      <c r="M435" s="8">
        <v>90.119003295898438</v>
      </c>
      <c r="N435" s="7">
        <v>439.47579956054688</v>
      </c>
      <c r="O435" s="7" t="s">
        <v>331</v>
      </c>
      <c r="P435" s="7" t="s">
        <v>637</v>
      </c>
      <c r="Q435" s="7" t="s">
        <v>219</v>
      </c>
      <c r="R435" s="7" t="s">
        <v>3856</v>
      </c>
      <c r="S435" s="7">
        <v>485.93597412109375</v>
      </c>
    </row>
    <row r="436" spans="1:19" x14ac:dyDescent="0.25">
      <c r="A436" s="7">
        <v>513</v>
      </c>
      <c r="B436" s="7">
        <v>44657</v>
      </c>
      <c r="C436" s="7">
        <v>35382975</v>
      </c>
      <c r="D436" s="7" t="s">
        <v>696</v>
      </c>
      <c r="E436" s="7" t="s">
        <v>214</v>
      </c>
      <c r="F436" s="7">
        <v>900000</v>
      </c>
      <c r="G436" s="7">
        <v>25.453800201416016</v>
      </c>
      <c r="H436" s="7">
        <v>11.218700408935547</v>
      </c>
      <c r="I436" s="7" t="s">
        <v>19286</v>
      </c>
      <c r="J436" s="7" t="s">
        <v>4544</v>
      </c>
      <c r="K436" s="8">
        <v>7.4713778495788574</v>
      </c>
      <c r="M436" s="8">
        <v>100.31800079345703</v>
      </c>
      <c r="N436" s="7">
        <v>472.14309692382813</v>
      </c>
      <c r="O436" s="7" t="s">
        <v>331</v>
      </c>
      <c r="P436" s="7" t="s">
        <v>637</v>
      </c>
      <c r="Q436" s="7" t="s">
        <v>219</v>
      </c>
      <c r="R436" s="7" t="s">
        <v>3856</v>
      </c>
      <c r="S436" s="7">
        <v>468.79061889648438</v>
      </c>
    </row>
    <row r="437" spans="1:19" x14ac:dyDescent="0.25">
      <c r="A437" s="7">
        <v>513</v>
      </c>
      <c r="B437" s="7">
        <v>44657</v>
      </c>
      <c r="C437" s="7">
        <v>35367395</v>
      </c>
      <c r="D437" s="7" t="s">
        <v>696</v>
      </c>
      <c r="E437" s="7" t="s">
        <v>4541</v>
      </c>
      <c r="F437" s="7">
        <v>900000</v>
      </c>
      <c r="G437" s="7">
        <v>25.453800201416016</v>
      </c>
      <c r="H437" s="7">
        <v>11.211600303649902</v>
      </c>
      <c r="I437" s="7" t="s">
        <v>4542</v>
      </c>
      <c r="J437" s="7" t="s">
        <v>4543</v>
      </c>
      <c r="K437" s="8">
        <v>7.48101806640625</v>
      </c>
      <c r="M437" s="8">
        <v>100.20870208740234</v>
      </c>
      <c r="N437" s="7">
        <v>476.4486083984375</v>
      </c>
      <c r="O437" s="7" t="s">
        <v>331</v>
      </c>
      <c r="P437" s="7" t="s">
        <v>637</v>
      </c>
      <c r="Q437" s="7" t="s">
        <v>219</v>
      </c>
      <c r="R437" s="7" t="s">
        <v>214</v>
      </c>
      <c r="S437" s="7">
        <v>468.79061889648438</v>
      </c>
    </row>
    <row r="438" spans="1:19" x14ac:dyDescent="0.25">
      <c r="A438" s="7">
        <v>513</v>
      </c>
      <c r="B438" s="7">
        <v>44657</v>
      </c>
      <c r="C438" s="7">
        <v>23477546</v>
      </c>
      <c r="D438" s="7" t="s">
        <v>696</v>
      </c>
      <c r="E438" s="7" t="s">
        <v>214</v>
      </c>
      <c r="F438" s="7">
        <v>1250000</v>
      </c>
      <c r="G438" s="7">
        <v>22.453100204467773</v>
      </c>
      <c r="H438" s="7">
        <v>11.489500045776367</v>
      </c>
      <c r="I438" s="7" t="s">
        <v>19287</v>
      </c>
      <c r="J438" s="7" t="s">
        <v>4540</v>
      </c>
      <c r="K438" s="8">
        <v>6.9962239265441895</v>
      </c>
      <c r="M438" s="8">
        <v>88.7969970703125</v>
      </c>
      <c r="N438" s="7">
        <v>419.54141235351563</v>
      </c>
      <c r="O438" s="7" t="s">
        <v>331</v>
      </c>
      <c r="P438" s="7" t="s">
        <v>637</v>
      </c>
      <c r="Q438" s="7" t="s">
        <v>219</v>
      </c>
      <c r="R438" s="7" t="s">
        <v>3856</v>
      </c>
      <c r="S438" s="7">
        <v>451.39059448242188</v>
      </c>
    </row>
    <row r="439" spans="1:19" x14ac:dyDescent="0.25">
      <c r="A439" s="7">
        <v>513</v>
      </c>
      <c r="B439" s="7">
        <v>44657</v>
      </c>
      <c r="C439" s="7">
        <v>66970230</v>
      </c>
      <c r="D439" s="7" t="s">
        <v>696</v>
      </c>
      <c r="E439" s="7" t="s">
        <v>214</v>
      </c>
      <c r="F439" s="7">
        <v>1000000</v>
      </c>
      <c r="G439" s="7">
        <v>12.112299919128418</v>
      </c>
      <c r="H439" s="7">
        <v>8.4193000793457031</v>
      </c>
      <c r="I439" s="7" t="s">
        <v>19288</v>
      </c>
      <c r="J439" s="7" t="s">
        <v>19289</v>
      </c>
      <c r="K439" s="8">
        <v>6.1690378189086914</v>
      </c>
      <c r="M439" s="8">
        <v>95.398002624511719</v>
      </c>
      <c r="N439" s="7">
        <v>360.152099609375</v>
      </c>
      <c r="O439" s="7" t="s">
        <v>331</v>
      </c>
      <c r="P439" s="7" t="s">
        <v>637</v>
      </c>
      <c r="Q439" s="7" t="s">
        <v>219</v>
      </c>
      <c r="R439" s="7" t="s">
        <v>3856</v>
      </c>
      <c r="S439" s="7">
        <v>373.33489990234375</v>
      </c>
    </row>
    <row r="440" spans="1:19" x14ac:dyDescent="0.25">
      <c r="A440" s="7">
        <v>513</v>
      </c>
      <c r="B440" s="7">
        <v>44657</v>
      </c>
      <c r="C440" s="7">
        <v>66853250</v>
      </c>
      <c r="D440" s="7" t="s">
        <v>696</v>
      </c>
      <c r="E440" s="7" t="s">
        <v>214</v>
      </c>
      <c r="F440" s="7">
        <v>1000000</v>
      </c>
      <c r="G440" s="7">
        <v>10.803600311279297</v>
      </c>
      <c r="H440" s="7">
        <v>7.9545998573303223</v>
      </c>
      <c r="I440" s="7" t="s">
        <v>19290</v>
      </c>
      <c r="J440" s="7" t="s">
        <v>4539</v>
      </c>
      <c r="K440" s="8">
        <v>6.1388931274414063</v>
      </c>
      <c r="M440" s="8">
        <v>93.0469970703125</v>
      </c>
      <c r="N440" s="7">
        <v>356.99569702148438</v>
      </c>
      <c r="O440" s="7" t="s">
        <v>331</v>
      </c>
      <c r="P440" s="7" t="s">
        <v>637</v>
      </c>
      <c r="Q440" s="7" t="s">
        <v>219</v>
      </c>
      <c r="R440" s="7" t="s">
        <v>3856</v>
      </c>
      <c r="S440" s="7">
        <v>361.16650390625</v>
      </c>
    </row>
    <row r="441" spans="1:19" x14ac:dyDescent="0.25">
      <c r="A441" s="7">
        <v>513</v>
      </c>
      <c r="B441" s="7">
        <v>44657</v>
      </c>
      <c r="C441" s="7">
        <v>66852925</v>
      </c>
      <c r="D441" s="7" t="s">
        <v>696</v>
      </c>
      <c r="E441" s="7" t="s">
        <v>4537</v>
      </c>
      <c r="F441" s="7">
        <v>1000000</v>
      </c>
      <c r="G441" s="7">
        <v>10.803600311279297</v>
      </c>
      <c r="H441" s="7">
        <v>7.9538002014160156</v>
      </c>
      <c r="I441" s="7" t="s">
        <v>17501</v>
      </c>
      <c r="J441" s="7" t="s">
        <v>4538</v>
      </c>
      <c r="K441" s="8">
        <v>6.1437420845031738</v>
      </c>
      <c r="M441" s="8">
        <v>93.01080322265625</v>
      </c>
      <c r="N441" s="7">
        <v>358.4595947265625</v>
      </c>
      <c r="O441" s="7" t="s">
        <v>331</v>
      </c>
      <c r="P441" s="7" t="s">
        <v>637</v>
      </c>
      <c r="Q441" s="7" t="s">
        <v>219</v>
      </c>
      <c r="R441" s="7" t="s">
        <v>214</v>
      </c>
      <c r="S441" s="7">
        <v>361.16650390625</v>
      </c>
    </row>
    <row r="442" spans="1:19" x14ac:dyDescent="0.25">
      <c r="A442" s="7">
        <v>513</v>
      </c>
      <c r="B442" s="7">
        <v>44657</v>
      </c>
      <c r="C442" s="7">
        <v>66812900</v>
      </c>
      <c r="D442" s="7" t="s">
        <v>696</v>
      </c>
      <c r="E442" s="7" t="s">
        <v>214</v>
      </c>
      <c r="F442" s="7">
        <v>1000000</v>
      </c>
      <c r="G442" s="7">
        <v>10.444899559020996</v>
      </c>
      <c r="H442" s="7">
        <v>7.7992000579833984</v>
      </c>
      <c r="I442" s="7" t="s">
        <v>19291</v>
      </c>
      <c r="J442" s="7" t="s">
        <v>4536</v>
      </c>
      <c r="K442" s="8">
        <v>5.9491209983825684</v>
      </c>
      <c r="M442" s="8">
        <v>96.154998779296875</v>
      </c>
      <c r="N442" s="7">
        <v>337.97979736328125</v>
      </c>
      <c r="O442" s="7" t="s">
        <v>331</v>
      </c>
      <c r="P442" s="7" t="s">
        <v>637</v>
      </c>
      <c r="Q442" s="7" t="s">
        <v>219</v>
      </c>
      <c r="R442" s="7" t="s">
        <v>3856</v>
      </c>
      <c r="S442" s="7">
        <v>357.73495483398438</v>
      </c>
    </row>
    <row r="443" spans="1:19" x14ac:dyDescent="0.25">
      <c r="A443" s="7">
        <v>513</v>
      </c>
      <c r="B443" s="7">
        <v>44657</v>
      </c>
      <c r="C443" s="7">
        <v>66810346</v>
      </c>
      <c r="D443" s="7" t="s">
        <v>696</v>
      </c>
      <c r="E443" s="7" t="s">
        <v>4534</v>
      </c>
      <c r="F443" s="7">
        <v>1000000</v>
      </c>
      <c r="G443" s="7">
        <v>10.444899559020996</v>
      </c>
      <c r="H443" s="7">
        <v>7.8010997772216797</v>
      </c>
      <c r="I443" s="7" t="s">
        <v>17389</v>
      </c>
      <c r="J443" s="7" t="s">
        <v>4535</v>
      </c>
      <c r="K443" s="8">
        <v>5.9361939430236816</v>
      </c>
      <c r="M443" s="8">
        <v>96.252197265625</v>
      </c>
      <c r="N443" s="7">
        <v>336.572509765625</v>
      </c>
      <c r="O443" s="7" t="s">
        <v>331</v>
      </c>
      <c r="P443" s="7" t="s">
        <v>637</v>
      </c>
      <c r="Q443" s="7" t="s">
        <v>219</v>
      </c>
      <c r="R443" s="7" t="s">
        <v>214</v>
      </c>
      <c r="S443" s="7">
        <v>357.73495483398438</v>
      </c>
    </row>
    <row r="444" spans="1:19" x14ac:dyDescent="0.25">
      <c r="A444" s="7">
        <v>513</v>
      </c>
      <c r="B444" s="7">
        <v>44657</v>
      </c>
      <c r="C444" s="7">
        <v>45218418</v>
      </c>
      <c r="D444" s="7" t="s">
        <v>696</v>
      </c>
      <c r="E444" s="7" t="s">
        <v>214</v>
      </c>
      <c r="F444" s="7">
        <v>1000000</v>
      </c>
      <c r="G444" s="7">
        <v>9.4812002182006836</v>
      </c>
      <c r="H444" s="7">
        <v>7.2319998741149902</v>
      </c>
      <c r="I444" s="7" t="s">
        <v>21135</v>
      </c>
      <c r="J444" s="7" t="s">
        <v>4533</v>
      </c>
      <c r="K444" s="8">
        <v>5.9493241310119629</v>
      </c>
      <c r="M444" s="8">
        <v>97.674003601074219</v>
      </c>
      <c r="N444" s="7">
        <v>335.71881103515625</v>
      </c>
      <c r="O444" s="7" t="s">
        <v>331</v>
      </c>
      <c r="P444" s="7" t="s">
        <v>637</v>
      </c>
      <c r="Q444" s="7" t="s">
        <v>219</v>
      </c>
      <c r="R444" s="7" t="s">
        <v>3856</v>
      </c>
      <c r="S444" s="7">
        <v>348.30947875976563</v>
      </c>
    </row>
    <row r="445" spans="1:19" x14ac:dyDescent="0.25">
      <c r="A445" s="7">
        <v>513</v>
      </c>
      <c r="B445" s="7">
        <v>44657</v>
      </c>
      <c r="C445" s="7">
        <v>66773649</v>
      </c>
      <c r="D445" s="7" t="s">
        <v>696</v>
      </c>
      <c r="E445" s="7" t="s">
        <v>214</v>
      </c>
      <c r="F445" s="7">
        <v>1000000</v>
      </c>
      <c r="G445" s="7">
        <v>8.1013002395629883</v>
      </c>
      <c r="H445" s="7">
        <v>5.9914999008178711</v>
      </c>
      <c r="I445" s="7" t="s">
        <v>19292</v>
      </c>
      <c r="J445" s="7" t="s">
        <v>4532</v>
      </c>
      <c r="K445" s="8">
        <v>5.9519491195678711</v>
      </c>
      <c r="M445" s="8">
        <v>109.03500366210938</v>
      </c>
      <c r="N445" s="7">
        <v>330.056884765625</v>
      </c>
      <c r="O445" s="7" t="s">
        <v>331</v>
      </c>
      <c r="P445" s="7" t="s">
        <v>637</v>
      </c>
      <c r="Q445" s="7" t="s">
        <v>219</v>
      </c>
      <c r="R445" s="7" t="s">
        <v>3856</v>
      </c>
      <c r="S445" s="7">
        <v>334.29061889648438</v>
      </c>
    </row>
    <row r="446" spans="1:19" x14ac:dyDescent="0.25">
      <c r="A446" s="7">
        <v>513</v>
      </c>
      <c r="B446" s="7">
        <v>44657</v>
      </c>
      <c r="C446" s="7">
        <v>66772051</v>
      </c>
      <c r="D446" s="7" t="s">
        <v>696</v>
      </c>
      <c r="E446" s="7" t="s">
        <v>4530</v>
      </c>
      <c r="F446" s="7">
        <v>1000000</v>
      </c>
      <c r="G446" s="7">
        <v>8.1013002395629883</v>
      </c>
      <c r="H446" s="7">
        <v>5.9899997711181641</v>
      </c>
      <c r="I446" s="7" t="s">
        <v>91</v>
      </c>
      <c r="J446" s="7" t="s">
        <v>4531</v>
      </c>
      <c r="K446" s="8">
        <v>5.9667820930480957</v>
      </c>
      <c r="M446" s="8">
        <v>108.93599700927734</v>
      </c>
      <c r="N446" s="7">
        <v>330.851806640625</v>
      </c>
      <c r="O446" s="7" t="s">
        <v>331</v>
      </c>
      <c r="P446" s="7" t="s">
        <v>637</v>
      </c>
      <c r="Q446" s="7" t="s">
        <v>219</v>
      </c>
      <c r="R446" s="7" t="s">
        <v>214</v>
      </c>
      <c r="S446" s="7">
        <v>334.29061889648438</v>
      </c>
    </row>
    <row r="447" spans="1:19" x14ac:dyDescent="0.25">
      <c r="A447" s="7">
        <v>513</v>
      </c>
      <c r="B447" s="7">
        <v>44657</v>
      </c>
      <c r="C447" s="7">
        <v>35382978</v>
      </c>
      <c r="D447" s="7" t="s">
        <v>696</v>
      </c>
      <c r="E447" s="7" t="s">
        <v>214</v>
      </c>
      <c r="F447" s="7">
        <v>1250000</v>
      </c>
      <c r="G447" s="7">
        <v>7.4552001953125</v>
      </c>
      <c r="H447" s="7">
        <v>5.8404998779296875</v>
      </c>
      <c r="I447" s="7" t="s">
        <v>19293</v>
      </c>
      <c r="J447" s="7" t="s">
        <v>4529</v>
      </c>
      <c r="K447" s="8">
        <v>5.8017458915710449</v>
      </c>
      <c r="M447" s="8">
        <v>105.66799926757813</v>
      </c>
      <c r="N447" s="7">
        <v>312.24148559570313</v>
      </c>
      <c r="O447" s="7" t="s">
        <v>331</v>
      </c>
      <c r="P447" s="7" t="s">
        <v>637</v>
      </c>
      <c r="Q447" s="7" t="s">
        <v>219</v>
      </c>
      <c r="R447" s="7" t="s">
        <v>3856</v>
      </c>
      <c r="S447" s="7">
        <v>327.51638793945313</v>
      </c>
    </row>
    <row r="448" spans="1:19" x14ac:dyDescent="0.25">
      <c r="A448" s="7">
        <v>513</v>
      </c>
      <c r="B448" s="7">
        <v>44657</v>
      </c>
      <c r="C448" s="7">
        <v>31619195</v>
      </c>
      <c r="D448" s="7" t="s">
        <v>696</v>
      </c>
      <c r="E448" s="7" t="s">
        <v>214</v>
      </c>
      <c r="F448" s="7">
        <v>1600000</v>
      </c>
      <c r="G448" s="7">
        <v>6.5160999298095703</v>
      </c>
      <c r="H448" s="7">
        <v>5.1002001762390137</v>
      </c>
      <c r="I448" s="7" t="s">
        <v>19294</v>
      </c>
      <c r="J448" s="7" t="s">
        <v>4528</v>
      </c>
      <c r="K448" s="8">
        <v>5.3625378608703613</v>
      </c>
      <c r="M448" s="8">
        <v>108.90200042724609</v>
      </c>
      <c r="N448" s="7">
        <v>265.27029418945313</v>
      </c>
      <c r="O448" s="7" t="s">
        <v>331</v>
      </c>
      <c r="P448" s="7" t="s">
        <v>637</v>
      </c>
      <c r="Q448" s="7" t="s">
        <v>219</v>
      </c>
      <c r="R448" s="7" t="s">
        <v>3856</v>
      </c>
      <c r="S448" s="7">
        <v>317.43414306640625</v>
      </c>
    </row>
    <row r="449" spans="1:19" x14ac:dyDescent="0.25">
      <c r="A449" s="7">
        <v>513</v>
      </c>
      <c r="B449" s="7">
        <v>44657</v>
      </c>
      <c r="C449" s="7">
        <v>31571545</v>
      </c>
      <c r="D449" s="7" t="s">
        <v>696</v>
      </c>
      <c r="E449" s="7" t="s">
        <v>4525</v>
      </c>
      <c r="F449" s="7">
        <v>1600000</v>
      </c>
      <c r="G449" s="7">
        <v>6.5160999298095703</v>
      </c>
      <c r="H449" s="7">
        <v>5.0992999076843262</v>
      </c>
      <c r="I449" s="7" t="s">
        <v>4526</v>
      </c>
      <c r="J449" s="7" t="s">
        <v>4527</v>
      </c>
      <c r="K449" s="8">
        <v>5.3768777847290039</v>
      </c>
      <c r="M449" s="8">
        <v>108.81999969482422</v>
      </c>
      <c r="N449" s="7">
        <v>267.06451416015625</v>
      </c>
      <c r="O449" s="7" t="s">
        <v>331</v>
      </c>
      <c r="P449" s="7" t="s">
        <v>637</v>
      </c>
      <c r="Q449" s="7" t="s">
        <v>219</v>
      </c>
      <c r="R449" s="7" t="s">
        <v>214</v>
      </c>
      <c r="S449" s="7">
        <v>317.43414306640625</v>
      </c>
    </row>
    <row r="450" spans="1:19" x14ac:dyDescent="0.25">
      <c r="A450" s="7">
        <v>513</v>
      </c>
      <c r="B450" s="7">
        <v>44657</v>
      </c>
      <c r="C450" s="7">
        <v>66853249</v>
      </c>
      <c r="D450" s="7" t="s">
        <v>696</v>
      </c>
      <c r="E450" s="7" t="s">
        <v>214</v>
      </c>
      <c r="F450" s="7">
        <v>500000</v>
      </c>
      <c r="G450" s="7">
        <v>5.8014998435974121</v>
      </c>
      <c r="H450" s="7">
        <v>5.0244998931884766</v>
      </c>
      <c r="I450" s="7" t="s">
        <v>19295</v>
      </c>
      <c r="J450" s="7" t="s">
        <v>4524</v>
      </c>
      <c r="K450" s="8">
        <v>4.9051971435546875</v>
      </c>
      <c r="M450" s="8">
        <v>96.721000671386719</v>
      </c>
      <c r="N450" s="7">
        <v>218.085693359375</v>
      </c>
      <c r="O450" s="7" t="s">
        <v>331</v>
      </c>
      <c r="P450" s="7" t="s">
        <v>637</v>
      </c>
      <c r="Q450" s="7" t="s">
        <v>219</v>
      </c>
      <c r="R450" s="7" t="s">
        <v>3856</v>
      </c>
      <c r="S450" s="7">
        <v>309.577880859375</v>
      </c>
    </row>
    <row r="451" spans="1:19" x14ac:dyDescent="0.25">
      <c r="A451" s="7">
        <v>513</v>
      </c>
      <c r="B451" s="7">
        <v>44657</v>
      </c>
      <c r="C451" s="7">
        <v>28118823</v>
      </c>
      <c r="D451" s="7" t="s">
        <v>696</v>
      </c>
      <c r="E451" s="7" t="s">
        <v>214</v>
      </c>
      <c r="F451" s="7">
        <v>1125000</v>
      </c>
      <c r="G451" s="7">
        <v>3.8055999279022217</v>
      </c>
      <c r="H451" s="7">
        <v>3.3057999610900879</v>
      </c>
      <c r="I451" s="7" t="s">
        <v>19296</v>
      </c>
      <c r="J451" s="7" t="s">
        <v>4523</v>
      </c>
      <c r="K451" s="8">
        <v>4.6758861541748047</v>
      </c>
      <c r="M451" s="8">
        <v>108.00199890136719</v>
      </c>
      <c r="N451" s="7">
        <v>193.43679809570313</v>
      </c>
      <c r="O451" s="7" t="s">
        <v>331</v>
      </c>
      <c r="P451" s="7" t="s">
        <v>637</v>
      </c>
      <c r="Q451" s="7" t="s">
        <v>219</v>
      </c>
      <c r="R451" s="7" t="s">
        <v>3856</v>
      </c>
      <c r="S451" s="7">
        <v>286.82455444335938</v>
      </c>
    </row>
    <row r="452" spans="1:19" x14ac:dyDescent="0.25">
      <c r="A452" s="7">
        <v>513</v>
      </c>
      <c r="B452" s="7">
        <v>44657</v>
      </c>
      <c r="C452" s="7">
        <v>19237635</v>
      </c>
      <c r="D452" s="7" t="s">
        <v>696</v>
      </c>
      <c r="E452" s="7" t="s">
        <v>214</v>
      </c>
      <c r="F452" s="7">
        <v>1500000</v>
      </c>
      <c r="G452" s="7">
        <v>1.3169000148773193</v>
      </c>
      <c r="H452" s="7">
        <v>1.2519999742507935</v>
      </c>
      <c r="I452" s="7" t="s">
        <v>19297</v>
      </c>
      <c r="J452" s="7" t="s">
        <v>4522</v>
      </c>
      <c r="K452" s="8">
        <v>3.5888760089874268</v>
      </c>
      <c r="M452" s="8">
        <v>103.22699737548828</v>
      </c>
      <c r="N452" s="7">
        <v>144.28900146484375</v>
      </c>
      <c r="O452" s="7" t="s">
        <v>331</v>
      </c>
      <c r="P452" s="7" t="s">
        <v>637</v>
      </c>
      <c r="Q452" s="7" t="s">
        <v>219</v>
      </c>
      <c r="R452" s="7" t="s">
        <v>3856</v>
      </c>
      <c r="S452" s="7">
        <v>256.92950439453125</v>
      </c>
    </row>
    <row r="453" spans="1:19" x14ac:dyDescent="0.25">
      <c r="A453" s="7">
        <v>513</v>
      </c>
      <c r="B453" s="7">
        <v>44657</v>
      </c>
      <c r="C453" s="7">
        <v>66970229</v>
      </c>
      <c r="D453" s="7" t="s">
        <v>699</v>
      </c>
      <c r="E453" s="7" t="s">
        <v>214</v>
      </c>
      <c r="F453" s="7">
        <v>1000000</v>
      </c>
      <c r="G453" s="7">
        <v>7.1128997802734375</v>
      </c>
      <c r="H453" s="7">
        <v>6.0451998710632324</v>
      </c>
      <c r="I453" s="7" t="s">
        <v>19298</v>
      </c>
      <c r="J453" s="7" t="s">
        <v>19299</v>
      </c>
      <c r="K453" s="8">
        <v>4.3714370727539063</v>
      </c>
      <c r="M453" s="8">
        <v>96.988998413085938</v>
      </c>
      <c r="N453" s="7">
        <v>167.75340270996094</v>
      </c>
      <c r="O453" s="7" t="s">
        <v>331</v>
      </c>
      <c r="P453" s="7" t="s">
        <v>637</v>
      </c>
      <c r="Q453" s="7" t="s">
        <v>219</v>
      </c>
      <c r="R453" s="7" t="s">
        <v>3856</v>
      </c>
      <c r="S453" s="7">
        <v>167.75340270996094</v>
      </c>
    </row>
    <row r="454" spans="1:19" x14ac:dyDescent="0.25">
      <c r="A454" s="7">
        <v>513</v>
      </c>
      <c r="B454" s="7">
        <v>44657</v>
      </c>
      <c r="C454" s="7">
        <v>66813936</v>
      </c>
      <c r="D454" s="7" t="s">
        <v>699</v>
      </c>
      <c r="E454" s="7" t="s">
        <v>214</v>
      </c>
      <c r="F454" s="7">
        <v>1000000</v>
      </c>
      <c r="G454" s="7">
        <v>5.4428000450134277</v>
      </c>
      <c r="H454" s="7">
        <v>4.8382000923156738</v>
      </c>
      <c r="I454" s="7" t="s">
        <v>19300</v>
      </c>
      <c r="J454" s="7" t="s">
        <v>10338</v>
      </c>
      <c r="K454" s="8">
        <v>4.142420768737793</v>
      </c>
      <c r="M454" s="8">
        <v>99.069000244140625</v>
      </c>
      <c r="N454" s="7">
        <v>141.2991943359375</v>
      </c>
      <c r="O454" s="7" t="s">
        <v>331</v>
      </c>
      <c r="P454" s="7" t="s">
        <v>637</v>
      </c>
      <c r="Q454" s="7" t="s">
        <v>219</v>
      </c>
      <c r="R454" s="7" t="s">
        <v>3856</v>
      </c>
      <c r="S454" s="7">
        <v>141.2991943359375</v>
      </c>
    </row>
    <row r="455" spans="1:19" x14ac:dyDescent="0.25">
      <c r="A455" s="7">
        <v>513</v>
      </c>
      <c r="B455" s="7">
        <v>44657</v>
      </c>
      <c r="C455" s="7">
        <v>45209061</v>
      </c>
      <c r="D455" s="7" t="s">
        <v>699</v>
      </c>
      <c r="E455" s="7" t="s">
        <v>214</v>
      </c>
      <c r="F455" s="7">
        <v>1000000</v>
      </c>
      <c r="G455" s="7">
        <v>4.9773998260498047</v>
      </c>
      <c r="H455" s="7">
        <v>4.4250001907348633</v>
      </c>
      <c r="I455" s="7" t="s">
        <v>19301</v>
      </c>
      <c r="J455" s="7" t="s">
        <v>10337</v>
      </c>
      <c r="K455" s="8">
        <v>4.1336569786071777</v>
      </c>
      <c r="M455" s="8">
        <v>101.63300323486328</v>
      </c>
      <c r="N455" s="7">
        <v>139.7738037109375</v>
      </c>
      <c r="O455" s="7" t="s">
        <v>331</v>
      </c>
      <c r="P455" s="7" t="s">
        <v>637</v>
      </c>
      <c r="Q455" s="7" t="s">
        <v>219</v>
      </c>
      <c r="R455" s="7" t="s">
        <v>3856</v>
      </c>
      <c r="S455" s="7">
        <v>139.7738037109375</v>
      </c>
    </row>
    <row r="456" spans="1:19" x14ac:dyDescent="0.25">
      <c r="A456" s="7">
        <v>513</v>
      </c>
      <c r="B456" s="7">
        <v>44657</v>
      </c>
      <c r="C456" s="7">
        <v>37765915</v>
      </c>
      <c r="D456" s="7" t="s">
        <v>699</v>
      </c>
      <c r="E456" s="7" t="s">
        <v>214</v>
      </c>
      <c r="F456" s="7">
        <v>1000000</v>
      </c>
      <c r="G456" s="7">
        <v>3.4962000846862793</v>
      </c>
      <c r="H456" s="7">
        <v>3.1222999095916748</v>
      </c>
      <c r="I456" s="7" t="s">
        <v>19302</v>
      </c>
      <c r="J456" s="7" t="s">
        <v>10336</v>
      </c>
      <c r="K456" s="8">
        <v>3.9274430274963379</v>
      </c>
      <c r="M456" s="8">
        <v>109.53700256347656</v>
      </c>
      <c r="N456" s="7">
        <v>119.45760345458984</v>
      </c>
      <c r="O456" s="7" t="s">
        <v>331</v>
      </c>
      <c r="P456" s="7" t="s">
        <v>637</v>
      </c>
      <c r="Q456" s="7" t="s">
        <v>219</v>
      </c>
      <c r="R456" s="7" t="s">
        <v>3856</v>
      </c>
      <c r="S456" s="7">
        <v>119.45760345458984</v>
      </c>
    </row>
    <row r="457" spans="1:19" x14ac:dyDescent="0.25">
      <c r="A457" s="7">
        <v>513</v>
      </c>
      <c r="B457" s="7">
        <v>44657</v>
      </c>
      <c r="C457" s="7">
        <v>35367397</v>
      </c>
      <c r="D457" s="7" t="s">
        <v>699</v>
      </c>
      <c r="E457" s="7" t="s">
        <v>214</v>
      </c>
      <c r="F457" s="7">
        <v>850000</v>
      </c>
      <c r="G457" s="7">
        <v>2.9514000415802002</v>
      </c>
      <c r="H457" s="7">
        <v>2.7151000499725342</v>
      </c>
      <c r="I457" s="7" t="s">
        <v>19303</v>
      </c>
      <c r="J457" s="7" t="s">
        <v>10335</v>
      </c>
      <c r="K457" s="8">
        <v>4.0848441123962402</v>
      </c>
      <c r="M457" s="8">
        <v>103.20800018310547</v>
      </c>
      <c r="N457" s="7">
        <v>137.93930053710938</v>
      </c>
      <c r="O457" s="7" t="s">
        <v>331</v>
      </c>
      <c r="P457" s="7" t="s">
        <v>637</v>
      </c>
      <c r="Q457" s="7" t="s">
        <v>219</v>
      </c>
      <c r="R457" s="7" t="s">
        <v>3856</v>
      </c>
      <c r="S457" s="7">
        <v>137.93930053710938</v>
      </c>
    </row>
    <row r="458" spans="1:19" x14ac:dyDescent="0.25">
      <c r="A458" s="7">
        <v>513</v>
      </c>
      <c r="B458" s="7">
        <v>44657</v>
      </c>
      <c r="C458" s="7">
        <v>35607733</v>
      </c>
      <c r="D458" s="7" t="s">
        <v>699</v>
      </c>
      <c r="E458" s="7" t="s">
        <v>10332</v>
      </c>
      <c r="F458" s="7">
        <v>850000</v>
      </c>
      <c r="G458" s="7">
        <v>2.9514000415802002</v>
      </c>
      <c r="H458" s="7">
        <v>2.7151000499725342</v>
      </c>
      <c r="I458" s="7" t="s">
        <v>10333</v>
      </c>
      <c r="J458" s="7" t="s">
        <v>10334</v>
      </c>
      <c r="K458" s="8">
        <v>4.0831317901611328</v>
      </c>
      <c r="M458" s="8">
        <v>103.21289825439453</v>
      </c>
      <c r="N458" s="7">
        <v>138.73519897460938</v>
      </c>
      <c r="O458" s="7" t="s">
        <v>331</v>
      </c>
      <c r="P458" s="7" t="s">
        <v>637</v>
      </c>
      <c r="Q458" s="7" t="s">
        <v>219</v>
      </c>
      <c r="R458" s="7" t="s">
        <v>214</v>
      </c>
      <c r="S458" s="7">
        <v>138.73519897460938</v>
      </c>
    </row>
    <row r="459" spans="1:19" x14ac:dyDescent="0.25">
      <c r="A459" s="7">
        <v>513</v>
      </c>
      <c r="B459" s="7">
        <v>44657</v>
      </c>
      <c r="C459" s="7">
        <v>66773648</v>
      </c>
      <c r="D459" s="7" t="s">
        <v>699</v>
      </c>
      <c r="E459" s="7" t="s">
        <v>214</v>
      </c>
      <c r="F459" s="7">
        <v>1000000</v>
      </c>
      <c r="G459" s="7">
        <v>2.6064000129699707</v>
      </c>
      <c r="H459" s="7">
        <v>2.3478999137878418</v>
      </c>
      <c r="I459" s="7" t="s">
        <v>19304</v>
      </c>
      <c r="J459" s="7" t="s">
        <v>10331</v>
      </c>
      <c r="K459" s="8">
        <v>4.0808620452880859</v>
      </c>
      <c r="M459" s="8">
        <v>105.30000305175781</v>
      </c>
      <c r="N459" s="7">
        <v>142.46910095214844</v>
      </c>
      <c r="O459" s="7" t="s">
        <v>331</v>
      </c>
      <c r="P459" s="7" t="s">
        <v>637</v>
      </c>
      <c r="Q459" s="7" t="s">
        <v>219</v>
      </c>
      <c r="R459" s="7" t="s">
        <v>3856</v>
      </c>
      <c r="S459" s="7">
        <v>142.46910095214844</v>
      </c>
    </row>
    <row r="460" spans="1:19" x14ac:dyDescent="0.25">
      <c r="A460" s="7">
        <v>513</v>
      </c>
      <c r="B460" s="7">
        <v>44657</v>
      </c>
      <c r="C460" s="7">
        <v>31627892</v>
      </c>
      <c r="D460" s="7" t="s">
        <v>699</v>
      </c>
      <c r="E460" s="7" t="s">
        <v>214</v>
      </c>
      <c r="F460" s="7">
        <v>1000000</v>
      </c>
      <c r="G460" s="7">
        <v>1.8508000373840332</v>
      </c>
      <c r="H460" s="7">
        <v>1.7376999855041504</v>
      </c>
      <c r="I460" s="7" t="s">
        <v>21136</v>
      </c>
      <c r="J460" s="7" t="s">
        <v>10330</v>
      </c>
      <c r="K460" s="8">
        <v>3.9846169948577881</v>
      </c>
      <c r="M460" s="8">
        <v>102.88600158691406</v>
      </c>
      <c r="N460" s="7">
        <v>152.27499389648438</v>
      </c>
      <c r="O460" s="7" t="s">
        <v>331</v>
      </c>
      <c r="P460" s="7" t="s">
        <v>637</v>
      </c>
      <c r="Q460" s="7" t="s">
        <v>219</v>
      </c>
      <c r="R460" s="7" t="s">
        <v>3856</v>
      </c>
      <c r="S460" s="7">
        <v>152.27499389648438</v>
      </c>
    </row>
    <row r="461" spans="1:19" x14ac:dyDescent="0.25">
      <c r="A461" s="7">
        <v>513</v>
      </c>
      <c r="B461" s="7">
        <v>44657</v>
      </c>
      <c r="C461" s="7">
        <v>66879183</v>
      </c>
      <c r="D461" s="7" t="s">
        <v>701</v>
      </c>
      <c r="E461" s="7" t="s">
        <v>214</v>
      </c>
      <c r="F461" s="7">
        <v>350000</v>
      </c>
      <c r="G461" s="7">
        <v>1.941100001335144</v>
      </c>
      <c r="H461" s="7">
        <v>1.8758000135421753</v>
      </c>
      <c r="I461" s="7" t="s">
        <v>10339</v>
      </c>
      <c r="J461" s="7" t="s">
        <v>10340</v>
      </c>
      <c r="K461" s="8">
        <v>3.8801200389862061</v>
      </c>
      <c r="M461" s="8">
        <v>96.514999389648438</v>
      </c>
      <c r="N461" s="7">
        <v>137.11000061035156</v>
      </c>
      <c r="O461" s="7" t="s">
        <v>446</v>
      </c>
      <c r="P461" s="7" t="s">
        <v>349</v>
      </c>
      <c r="Q461" s="7" t="s">
        <v>242</v>
      </c>
      <c r="R461" s="7" t="s">
        <v>3856</v>
      </c>
      <c r="S461" s="7">
        <v>137.11000061035156</v>
      </c>
    </row>
    <row r="462" spans="1:19" x14ac:dyDescent="0.25">
      <c r="A462" s="7">
        <v>513</v>
      </c>
      <c r="B462" s="7">
        <v>44657</v>
      </c>
      <c r="C462" s="7">
        <v>66959609</v>
      </c>
      <c r="D462" s="7" t="s">
        <v>704</v>
      </c>
      <c r="E462" s="7" t="s">
        <v>214</v>
      </c>
      <c r="F462" s="7">
        <v>1200000</v>
      </c>
      <c r="G462" s="7">
        <v>9.8726997375488281</v>
      </c>
      <c r="H462" s="7">
        <v>5.6778998374938965</v>
      </c>
      <c r="I462" s="7" t="s">
        <v>21137</v>
      </c>
      <c r="J462" s="7" t="s">
        <v>18820</v>
      </c>
      <c r="K462" s="8">
        <v>7.3801150321960449</v>
      </c>
      <c r="M462" s="8">
        <v>97.287002563476563</v>
      </c>
      <c r="N462" s="7">
        <v>480.4700927734375</v>
      </c>
      <c r="O462" s="7" t="s">
        <v>446</v>
      </c>
      <c r="P462" s="7" t="s">
        <v>447</v>
      </c>
      <c r="Q462" s="7" t="s">
        <v>291</v>
      </c>
      <c r="R462" s="7" t="s">
        <v>3856</v>
      </c>
      <c r="S462" s="7">
        <v>492.12240600585938</v>
      </c>
    </row>
    <row r="463" spans="1:19" x14ac:dyDescent="0.25">
      <c r="A463" s="7">
        <v>513</v>
      </c>
      <c r="B463" s="7">
        <v>44657</v>
      </c>
      <c r="C463" s="7">
        <v>45941922</v>
      </c>
      <c r="D463" s="7" t="s">
        <v>704</v>
      </c>
      <c r="E463" s="7" t="s">
        <v>214</v>
      </c>
      <c r="F463" s="7">
        <v>900000</v>
      </c>
      <c r="G463" s="7">
        <v>5.6071000099182129</v>
      </c>
      <c r="H463" s="7">
        <v>4.0191998481750488</v>
      </c>
      <c r="I463" s="7" t="s">
        <v>30</v>
      </c>
      <c r="J463" s="7" t="s">
        <v>4546</v>
      </c>
      <c r="K463" s="8">
        <v>7.3474678993225098</v>
      </c>
      <c r="M463" s="8">
        <v>100.4530029296875</v>
      </c>
      <c r="N463" s="7">
        <v>462.03671264648438</v>
      </c>
      <c r="O463" s="7" t="s">
        <v>446</v>
      </c>
      <c r="P463" s="7" t="s">
        <v>447</v>
      </c>
      <c r="Q463" s="7" t="s">
        <v>291</v>
      </c>
      <c r="R463" s="7" t="s">
        <v>3856</v>
      </c>
      <c r="S463" s="7">
        <v>429.57391357421875</v>
      </c>
    </row>
    <row r="464" spans="1:19" x14ac:dyDescent="0.25">
      <c r="A464" s="7">
        <v>513</v>
      </c>
      <c r="B464" s="7">
        <v>44657</v>
      </c>
      <c r="C464" s="7">
        <v>29918286</v>
      </c>
      <c r="D464" s="7" t="s">
        <v>708</v>
      </c>
      <c r="E464" s="7" t="s">
        <v>214</v>
      </c>
      <c r="F464" s="7">
        <v>1100000</v>
      </c>
      <c r="G464" s="7">
        <v>4.0957999229431152</v>
      </c>
      <c r="H464" s="7">
        <v>3.5011999607086182</v>
      </c>
      <c r="I464" s="7" t="s">
        <v>21138</v>
      </c>
      <c r="J464" s="7" t="s">
        <v>4555</v>
      </c>
      <c r="K464" s="8">
        <v>5.4740810394287109</v>
      </c>
      <c r="M464" s="8">
        <v>102.80699920654297</v>
      </c>
      <c r="N464" s="7">
        <v>272.8179931640625</v>
      </c>
      <c r="O464" s="7" t="s">
        <v>212</v>
      </c>
      <c r="P464" s="7" t="s">
        <v>422</v>
      </c>
      <c r="Q464" s="7" t="s">
        <v>291</v>
      </c>
      <c r="R464" s="7" t="s">
        <v>3856</v>
      </c>
      <c r="S464" s="7">
        <v>327.88577270507813</v>
      </c>
    </row>
    <row r="465" spans="1:19" x14ac:dyDescent="0.25">
      <c r="A465" s="7">
        <v>513</v>
      </c>
      <c r="B465" s="7">
        <v>44657</v>
      </c>
      <c r="C465" s="7">
        <v>29918284</v>
      </c>
      <c r="D465" s="7" t="s">
        <v>708</v>
      </c>
      <c r="E465" s="7" t="s">
        <v>4552</v>
      </c>
      <c r="F465" s="7">
        <v>1100000</v>
      </c>
      <c r="G465" s="7">
        <v>4.0957999229431152</v>
      </c>
      <c r="H465" s="7">
        <v>3.5011999607086182</v>
      </c>
      <c r="I465" s="7" t="s">
        <v>4553</v>
      </c>
      <c r="J465" s="7" t="s">
        <v>4554</v>
      </c>
      <c r="K465" s="8">
        <v>5.4740128517150879</v>
      </c>
      <c r="M465" s="8">
        <v>102.80699920654297</v>
      </c>
      <c r="N465" s="7">
        <v>274.07150268554688</v>
      </c>
      <c r="O465" s="7" t="s">
        <v>212</v>
      </c>
      <c r="P465" s="7" t="s">
        <v>422</v>
      </c>
      <c r="Q465" s="7" t="s">
        <v>291</v>
      </c>
      <c r="R465" s="7" t="s">
        <v>214</v>
      </c>
      <c r="S465" s="7">
        <v>327.88577270507813</v>
      </c>
    </row>
    <row r="466" spans="1:19" x14ac:dyDescent="0.25">
      <c r="A466" s="7">
        <v>513</v>
      </c>
      <c r="B466" s="7">
        <v>44657</v>
      </c>
      <c r="C466" s="7">
        <v>18374263</v>
      </c>
      <c r="D466" s="7" t="s">
        <v>708</v>
      </c>
      <c r="E466" s="7" t="s">
        <v>214</v>
      </c>
      <c r="F466" s="7">
        <v>500000</v>
      </c>
      <c r="G466" s="7">
        <v>0.87059998512268066</v>
      </c>
      <c r="H466" s="7">
        <v>0.84549999237060547</v>
      </c>
      <c r="I466" s="7" t="s">
        <v>4550</v>
      </c>
      <c r="J466" s="7" t="s">
        <v>4551</v>
      </c>
      <c r="K466" s="8">
        <v>3.0034759044647217</v>
      </c>
      <c r="M466" s="8">
        <v>102.01000213623047</v>
      </c>
      <c r="N466" s="7">
        <v>126.26080322265625</v>
      </c>
      <c r="O466" s="7" t="s">
        <v>212</v>
      </c>
      <c r="P466" s="7" t="s">
        <v>422</v>
      </c>
      <c r="Q466" s="7" t="s">
        <v>291</v>
      </c>
      <c r="R466" s="7" t="s">
        <v>3856</v>
      </c>
      <c r="S466" s="7">
        <v>282.24966430664063</v>
      </c>
    </row>
    <row r="467" spans="1:19" x14ac:dyDescent="0.25">
      <c r="A467" s="7">
        <v>513</v>
      </c>
      <c r="B467" s="7">
        <v>44657</v>
      </c>
      <c r="C467" s="7">
        <v>18373868</v>
      </c>
      <c r="D467" s="7" t="s">
        <v>708</v>
      </c>
      <c r="E467" s="7" t="s">
        <v>4547</v>
      </c>
      <c r="F467" s="7">
        <v>500000</v>
      </c>
      <c r="G467" s="7">
        <v>0.87059998512268066</v>
      </c>
      <c r="H467" s="7">
        <v>0.84549999237060547</v>
      </c>
      <c r="I467" s="7" t="s">
        <v>4548</v>
      </c>
      <c r="J467" s="7" t="s">
        <v>4549</v>
      </c>
      <c r="K467" s="8">
        <v>3.0114479064941406</v>
      </c>
      <c r="M467" s="8">
        <v>102.00299835205078</v>
      </c>
      <c r="N467" s="7">
        <v>127.05380249023438</v>
      </c>
      <c r="O467" s="7" t="s">
        <v>212</v>
      </c>
      <c r="P467" s="7" t="s">
        <v>422</v>
      </c>
      <c r="Q467" s="7" t="s">
        <v>291</v>
      </c>
      <c r="R467" s="7" t="s">
        <v>214</v>
      </c>
      <c r="S467" s="7">
        <v>282.24966430664063</v>
      </c>
    </row>
    <row r="468" spans="1:19" x14ac:dyDescent="0.25">
      <c r="A468" s="7">
        <v>513</v>
      </c>
      <c r="B468" s="7">
        <v>44657</v>
      </c>
      <c r="C468" s="7">
        <v>34926886</v>
      </c>
      <c r="D468" s="7" t="s">
        <v>712</v>
      </c>
      <c r="E468" s="7" t="s">
        <v>214</v>
      </c>
      <c r="F468" s="7">
        <v>600000</v>
      </c>
      <c r="G468" s="7">
        <v>5.3224000930786133</v>
      </c>
      <c r="H468" s="7">
        <v>4.5567998886108398</v>
      </c>
      <c r="I468" s="7" t="s">
        <v>21760</v>
      </c>
      <c r="J468" s="7" t="s">
        <v>4559</v>
      </c>
      <c r="K468" s="8">
        <v>5.2448940277099609</v>
      </c>
      <c r="M468" s="8">
        <v>95.999000549316406</v>
      </c>
      <c r="N468" s="7">
        <v>251.37690734863281</v>
      </c>
      <c r="O468" s="7" t="s">
        <v>212</v>
      </c>
      <c r="P468" s="7" t="s">
        <v>422</v>
      </c>
      <c r="Q468" s="7" t="s">
        <v>291</v>
      </c>
      <c r="R468" s="7" t="s">
        <v>3856</v>
      </c>
      <c r="S468" s="7">
        <v>228.58926391601563</v>
      </c>
    </row>
    <row r="469" spans="1:19" x14ac:dyDescent="0.25">
      <c r="A469" s="7">
        <v>513</v>
      </c>
      <c r="B469" s="7">
        <v>44657</v>
      </c>
      <c r="C469" s="7">
        <v>34926892</v>
      </c>
      <c r="D469" s="7" t="s">
        <v>712</v>
      </c>
      <c r="E469" s="7" t="s">
        <v>4556</v>
      </c>
      <c r="F469" s="7">
        <v>600000</v>
      </c>
      <c r="G469" s="7">
        <v>5.3224000930786133</v>
      </c>
      <c r="H469" s="7">
        <v>4.5564999580383301</v>
      </c>
      <c r="I469" s="7" t="s">
        <v>4557</v>
      </c>
      <c r="J469" s="7" t="s">
        <v>4558</v>
      </c>
      <c r="K469" s="8">
        <v>5.2448000907897949</v>
      </c>
      <c r="M469" s="8">
        <v>95.999000549316406</v>
      </c>
      <c r="N469" s="7">
        <v>247.81820678710938</v>
      </c>
      <c r="O469" s="7" t="s">
        <v>212</v>
      </c>
      <c r="P469" s="7" t="s">
        <v>422</v>
      </c>
      <c r="Q469" s="7" t="s">
        <v>291</v>
      </c>
      <c r="R469" s="7" t="s">
        <v>214</v>
      </c>
      <c r="S469" s="7">
        <v>228.58926391601563</v>
      </c>
    </row>
    <row r="470" spans="1:19" x14ac:dyDescent="0.25">
      <c r="A470" s="7">
        <v>513</v>
      </c>
      <c r="B470" s="7">
        <v>44657</v>
      </c>
      <c r="C470" s="7">
        <v>22878363</v>
      </c>
      <c r="D470" s="7" t="s">
        <v>714</v>
      </c>
      <c r="E470" s="7" t="s">
        <v>214</v>
      </c>
      <c r="F470" s="7">
        <v>2150000</v>
      </c>
      <c r="G470" s="7">
        <v>12.197099685668945</v>
      </c>
      <c r="H470" s="7">
        <v>1.9336999654769897</v>
      </c>
      <c r="I470" s="7" t="s">
        <v>19305</v>
      </c>
      <c r="J470" s="7" t="s">
        <v>4568</v>
      </c>
      <c r="K470" s="8">
        <v>6.573850154876709</v>
      </c>
      <c r="M470" s="8">
        <v>104.87200164794922</v>
      </c>
      <c r="N470" s="7">
        <v>402.4530029296875</v>
      </c>
      <c r="O470" s="7" t="s">
        <v>212</v>
      </c>
      <c r="P470" s="7" t="s">
        <v>289</v>
      </c>
      <c r="Q470" s="7" t="s">
        <v>291</v>
      </c>
      <c r="R470" s="7" t="s">
        <v>4184</v>
      </c>
      <c r="S470" s="7">
        <v>781.79290771484375</v>
      </c>
    </row>
    <row r="471" spans="1:19" x14ac:dyDescent="0.25">
      <c r="A471" s="7">
        <v>513</v>
      </c>
      <c r="B471" s="7">
        <v>44657</v>
      </c>
      <c r="C471" s="7">
        <v>18242710</v>
      </c>
      <c r="D471" s="7" t="s">
        <v>714</v>
      </c>
      <c r="E471" s="7" t="s">
        <v>4564</v>
      </c>
      <c r="F471" s="7">
        <v>1950000</v>
      </c>
      <c r="G471" s="7">
        <v>12.021900177001953</v>
      </c>
      <c r="H471" s="7">
        <v>5.4246001243591309</v>
      </c>
      <c r="I471" s="7" t="s">
        <v>18896</v>
      </c>
      <c r="J471" s="7" t="s">
        <v>4565</v>
      </c>
      <c r="K471" s="8">
        <v>7.3005528450012207</v>
      </c>
      <c r="M471" s="8">
        <v>96.280998229980469</v>
      </c>
      <c r="N471" s="7">
        <v>447.19000244140625</v>
      </c>
      <c r="O471" s="7" t="s">
        <v>212</v>
      </c>
      <c r="P471" s="7" t="s">
        <v>289</v>
      </c>
      <c r="Q471" s="7" t="s">
        <v>291</v>
      </c>
      <c r="R471" s="7" t="s">
        <v>214</v>
      </c>
      <c r="S471" s="7">
        <v>778.760498046875</v>
      </c>
    </row>
    <row r="472" spans="1:19" x14ac:dyDescent="0.25">
      <c r="A472" s="7">
        <v>513</v>
      </c>
      <c r="B472" s="7">
        <v>44657</v>
      </c>
      <c r="C472" s="7">
        <v>22384615</v>
      </c>
      <c r="D472" s="7" t="s">
        <v>714</v>
      </c>
      <c r="E472" s="7" t="s">
        <v>4566</v>
      </c>
      <c r="F472" s="7">
        <v>2150000</v>
      </c>
      <c r="G472" s="7">
        <v>2.1984999179840088</v>
      </c>
      <c r="H472" s="7">
        <v>1.9336999654769897</v>
      </c>
      <c r="I472" s="7" t="s">
        <v>19306</v>
      </c>
      <c r="J472" s="7" t="s">
        <v>4567</v>
      </c>
      <c r="K472" s="8">
        <v>6.5739622116088867</v>
      </c>
      <c r="M472" s="8">
        <v>104.87200164794922</v>
      </c>
      <c r="N472" s="7">
        <v>401.84310913085938</v>
      </c>
      <c r="O472" s="7" t="s">
        <v>212</v>
      </c>
      <c r="P472" s="7" t="s">
        <v>289</v>
      </c>
      <c r="Q472" s="7" t="s">
        <v>291</v>
      </c>
      <c r="R472" s="7" t="s">
        <v>214</v>
      </c>
      <c r="S472" s="7">
        <v>576.3262939453125</v>
      </c>
    </row>
    <row r="473" spans="1:19" x14ac:dyDescent="0.25">
      <c r="A473" s="7">
        <v>513</v>
      </c>
      <c r="B473" s="7">
        <v>44657</v>
      </c>
      <c r="C473" s="7">
        <v>18383418</v>
      </c>
      <c r="D473" s="7" t="s">
        <v>714</v>
      </c>
      <c r="E473" s="7" t="s">
        <v>214</v>
      </c>
      <c r="F473" s="7">
        <v>1950000</v>
      </c>
      <c r="G473" s="7">
        <v>2.0222001075744629</v>
      </c>
      <c r="H473" s="7">
        <v>5.4246997833251953</v>
      </c>
      <c r="I473" s="7" t="s">
        <v>18897</v>
      </c>
      <c r="J473" s="7" t="s">
        <v>4563</v>
      </c>
      <c r="K473" s="8">
        <v>8.2836599349975586</v>
      </c>
      <c r="M473" s="8">
        <v>96.280998229980469</v>
      </c>
      <c r="N473" s="7">
        <v>447.31600952148438</v>
      </c>
      <c r="O473" s="7" t="s">
        <v>212</v>
      </c>
      <c r="P473" s="7" t="s">
        <v>289</v>
      </c>
      <c r="Q473" s="7" t="s">
        <v>291</v>
      </c>
      <c r="R473" s="7" t="s">
        <v>4184</v>
      </c>
      <c r="S473" s="7">
        <v>572.13031005859375</v>
      </c>
    </row>
    <row r="474" spans="1:19" x14ac:dyDescent="0.25">
      <c r="A474" s="7">
        <v>513</v>
      </c>
      <c r="B474" s="7">
        <v>44657</v>
      </c>
      <c r="C474" s="7">
        <v>14962932</v>
      </c>
      <c r="D474" s="7" t="s">
        <v>714</v>
      </c>
      <c r="E474" s="7" t="s">
        <v>214</v>
      </c>
      <c r="F474" s="7">
        <v>1285950</v>
      </c>
      <c r="G474" s="7">
        <v>1.0221999883651733</v>
      </c>
      <c r="H474" s="7">
        <v>0.9343000054359436</v>
      </c>
      <c r="I474" s="7" t="s">
        <v>19307</v>
      </c>
      <c r="J474" s="7" t="s">
        <v>4562</v>
      </c>
      <c r="K474" s="8">
        <v>4.9804000854492188</v>
      </c>
      <c r="M474" s="8">
        <v>104.20200347900391</v>
      </c>
      <c r="N474" s="7">
        <v>310.84500122070313</v>
      </c>
      <c r="O474" s="7" t="s">
        <v>212</v>
      </c>
      <c r="P474" s="7" t="s">
        <v>289</v>
      </c>
      <c r="Q474" s="7" t="s">
        <v>291</v>
      </c>
      <c r="R474" s="7" t="s">
        <v>4184</v>
      </c>
      <c r="S474" s="7">
        <v>548.0020751953125</v>
      </c>
    </row>
    <row r="475" spans="1:19" x14ac:dyDescent="0.25">
      <c r="A475" s="7">
        <v>513</v>
      </c>
      <c r="B475" s="7">
        <v>44657</v>
      </c>
      <c r="C475" s="7">
        <v>14804042</v>
      </c>
      <c r="D475" s="7" t="s">
        <v>714</v>
      </c>
      <c r="E475" s="7" t="s">
        <v>4560</v>
      </c>
      <c r="F475" s="7">
        <v>1285950</v>
      </c>
      <c r="G475" s="7">
        <v>1.0211999416351318</v>
      </c>
      <c r="H475" s="7">
        <v>0.9343000054359436</v>
      </c>
      <c r="I475" s="7" t="s">
        <v>18898</v>
      </c>
      <c r="J475" s="7" t="s">
        <v>4561</v>
      </c>
      <c r="K475" s="8">
        <v>4.980259895324707</v>
      </c>
      <c r="M475" s="8">
        <v>104.20200347900391</v>
      </c>
      <c r="N475" s="7">
        <v>309.30380249023438</v>
      </c>
      <c r="O475" s="7" t="s">
        <v>212</v>
      </c>
      <c r="P475" s="7" t="s">
        <v>289</v>
      </c>
      <c r="Q475" s="7" t="s">
        <v>291</v>
      </c>
      <c r="R475" s="7" t="s">
        <v>214</v>
      </c>
      <c r="S475" s="7">
        <v>547.9776611328125</v>
      </c>
    </row>
    <row r="476" spans="1:19" x14ac:dyDescent="0.25">
      <c r="A476" s="7">
        <v>513</v>
      </c>
      <c r="B476" s="7">
        <v>44657</v>
      </c>
      <c r="C476" s="7">
        <v>66992692</v>
      </c>
      <c r="D476" s="7" t="s">
        <v>718</v>
      </c>
      <c r="E476" s="7" t="s">
        <v>214</v>
      </c>
      <c r="F476" s="7">
        <v>500000</v>
      </c>
      <c r="G476" s="7">
        <v>6.765200138092041</v>
      </c>
      <c r="H476" s="7">
        <v>5.648900032043457</v>
      </c>
      <c r="I476" s="7" t="s">
        <v>21139</v>
      </c>
      <c r="J476" s="7" t="s">
        <v>21140</v>
      </c>
      <c r="K476" s="8">
        <v>4.7662739753723145</v>
      </c>
      <c r="M476" s="8">
        <v>100.61499786376953</v>
      </c>
      <c r="N476" s="7">
        <v>206.20509338378906</v>
      </c>
      <c r="O476" s="7" t="s">
        <v>212</v>
      </c>
      <c r="P476" s="7" t="s">
        <v>289</v>
      </c>
      <c r="Q476" s="7" t="s">
        <v>291</v>
      </c>
      <c r="R476" s="7" t="s">
        <v>3856</v>
      </c>
      <c r="S476" s="7">
        <v>295.01718139648438</v>
      </c>
    </row>
    <row r="477" spans="1:19" x14ac:dyDescent="0.25">
      <c r="A477" s="7">
        <v>513</v>
      </c>
      <c r="B477" s="7">
        <v>44657</v>
      </c>
      <c r="C477" s="7">
        <v>66947741</v>
      </c>
      <c r="D477" s="7" t="s">
        <v>718</v>
      </c>
      <c r="E477" s="7" t="s">
        <v>214</v>
      </c>
      <c r="F477" s="7">
        <v>750000</v>
      </c>
      <c r="G477" s="7">
        <v>4.4819002151489258</v>
      </c>
      <c r="H477" s="7">
        <v>4.1121001243591309</v>
      </c>
      <c r="I477" s="7" t="s">
        <v>18019</v>
      </c>
      <c r="J477" s="7" t="s">
        <v>18020</v>
      </c>
      <c r="K477" s="8">
        <v>4.2252740859985352</v>
      </c>
      <c r="M477" s="8">
        <v>96.055999755859375</v>
      </c>
      <c r="N477" s="7">
        <v>148.37040710449219</v>
      </c>
      <c r="O477" s="7" t="s">
        <v>212</v>
      </c>
      <c r="P477" s="7" t="s">
        <v>289</v>
      </c>
      <c r="Q477" s="7" t="s">
        <v>291</v>
      </c>
      <c r="R477" s="7" t="s">
        <v>3856</v>
      </c>
      <c r="S477" s="7">
        <v>269.54965209960938</v>
      </c>
    </row>
    <row r="478" spans="1:19" x14ac:dyDescent="0.25">
      <c r="A478" s="7">
        <v>513</v>
      </c>
      <c r="B478" s="7">
        <v>44657</v>
      </c>
      <c r="C478" s="7">
        <v>66948495</v>
      </c>
      <c r="D478" s="7" t="s">
        <v>718</v>
      </c>
      <c r="E478" s="7" t="s">
        <v>18210</v>
      </c>
      <c r="F478" s="7">
        <v>750000</v>
      </c>
      <c r="G478" s="7">
        <v>4.4819002151489258</v>
      </c>
      <c r="H478" s="7">
        <v>4.1121997833251953</v>
      </c>
      <c r="I478" s="7" t="s">
        <v>18211</v>
      </c>
      <c r="J478" s="7" t="s">
        <v>18212</v>
      </c>
      <c r="K478" s="8">
        <v>4.221735954284668</v>
      </c>
      <c r="M478" s="8">
        <v>96.069999694824219</v>
      </c>
      <c r="N478" s="7">
        <v>147.9093017578125</v>
      </c>
      <c r="O478" s="7" t="s">
        <v>212</v>
      </c>
      <c r="P478" s="7" t="s">
        <v>289</v>
      </c>
      <c r="Q478" s="7" t="s">
        <v>291</v>
      </c>
      <c r="R478" s="7" t="s">
        <v>214</v>
      </c>
      <c r="S478" s="7">
        <v>269.54965209960938</v>
      </c>
    </row>
    <row r="479" spans="1:19" x14ac:dyDescent="0.25">
      <c r="A479" s="7">
        <v>513</v>
      </c>
      <c r="B479" s="7">
        <v>44657</v>
      </c>
      <c r="C479" s="7">
        <v>35757072</v>
      </c>
      <c r="D479" s="7" t="s">
        <v>718</v>
      </c>
      <c r="E479" s="7" t="s">
        <v>214</v>
      </c>
      <c r="F479" s="7">
        <v>1000000</v>
      </c>
      <c r="G479" s="7">
        <v>2.7762000560760498</v>
      </c>
      <c r="H479" s="7">
        <v>2.5625998973846436</v>
      </c>
      <c r="I479" s="7" t="s">
        <v>4584</v>
      </c>
      <c r="J479" s="7" t="s">
        <v>4585</v>
      </c>
      <c r="K479" s="8">
        <v>4.0080108642578125</v>
      </c>
      <c r="M479" s="8">
        <v>101.59799957275391</v>
      </c>
      <c r="N479" s="7">
        <v>132.79820251464844</v>
      </c>
      <c r="O479" s="7" t="s">
        <v>212</v>
      </c>
      <c r="P479" s="7" t="s">
        <v>289</v>
      </c>
      <c r="Q479" s="7" t="s">
        <v>291</v>
      </c>
      <c r="R479" s="7" t="s">
        <v>3856</v>
      </c>
      <c r="S479" s="7">
        <v>249.67420959472656</v>
      </c>
    </row>
    <row r="480" spans="1:19" x14ac:dyDescent="0.25">
      <c r="A480" s="7">
        <v>513</v>
      </c>
      <c r="B480" s="7">
        <v>44657</v>
      </c>
      <c r="C480" s="7">
        <v>35757070</v>
      </c>
      <c r="D480" s="7" t="s">
        <v>718</v>
      </c>
      <c r="E480" s="7" t="s">
        <v>4581</v>
      </c>
      <c r="F480" s="7">
        <v>1000000</v>
      </c>
      <c r="G480" s="7">
        <v>2.7762000560760498</v>
      </c>
      <c r="H480" s="7">
        <v>2.5608999729156494</v>
      </c>
      <c r="I480" s="7" t="s">
        <v>4582</v>
      </c>
      <c r="J480" s="7" t="s">
        <v>4583</v>
      </c>
      <c r="K480" s="8">
        <v>4.121696949005127</v>
      </c>
      <c r="M480" s="8">
        <v>101.30000305175781</v>
      </c>
      <c r="N480" s="7">
        <v>144.01040649414063</v>
      </c>
      <c r="O480" s="7" t="s">
        <v>212</v>
      </c>
      <c r="P480" s="7" t="s">
        <v>289</v>
      </c>
      <c r="Q480" s="7" t="s">
        <v>291</v>
      </c>
      <c r="R480" s="7" t="s">
        <v>214</v>
      </c>
      <c r="S480" s="7">
        <v>249.67420959472656</v>
      </c>
    </row>
    <row r="481" spans="1:19" x14ac:dyDescent="0.25">
      <c r="A481" s="7">
        <v>513</v>
      </c>
      <c r="B481" s="7">
        <v>44657</v>
      </c>
      <c r="C481" s="7">
        <v>42850181</v>
      </c>
      <c r="D481" s="7" t="s">
        <v>718</v>
      </c>
      <c r="E481" s="7" t="s">
        <v>214</v>
      </c>
      <c r="F481" s="7">
        <v>750000</v>
      </c>
      <c r="G481" s="7">
        <v>1.9521000385284424</v>
      </c>
      <c r="H481" s="7">
        <v>1.8543000221252441</v>
      </c>
      <c r="I481" s="7" t="s">
        <v>19308</v>
      </c>
      <c r="J481" s="7" t="s">
        <v>4580</v>
      </c>
      <c r="K481" s="8">
        <v>3.3748869895935059</v>
      </c>
      <c r="M481" s="8">
        <v>102.57599639892578</v>
      </c>
      <c r="N481" s="7">
        <v>86.463401794433594</v>
      </c>
      <c r="O481" s="7" t="s">
        <v>212</v>
      </c>
      <c r="P481" s="7" t="s">
        <v>289</v>
      </c>
      <c r="Q481" s="7" t="s">
        <v>291</v>
      </c>
      <c r="R481" s="7" t="s">
        <v>3856</v>
      </c>
      <c r="S481" s="7">
        <v>239.84623718261719</v>
      </c>
    </row>
    <row r="482" spans="1:19" x14ac:dyDescent="0.25">
      <c r="A482" s="7">
        <v>513</v>
      </c>
      <c r="B482" s="7">
        <v>44657</v>
      </c>
      <c r="C482" s="7">
        <v>42850179</v>
      </c>
      <c r="D482" s="7" t="s">
        <v>718</v>
      </c>
      <c r="E482" s="7" t="s">
        <v>4577</v>
      </c>
      <c r="F482" s="7">
        <v>750000</v>
      </c>
      <c r="G482" s="7">
        <v>1.9521000385284424</v>
      </c>
      <c r="H482" s="7">
        <v>1.8543000221252441</v>
      </c>
      <c r="I482" s="7" t="s">
        <v>4578</v>
      </c>
      <c r="J482" s="7" t="s">
        <v>4579</v>
      </c>
      <c r="K482" s="8">
        <v>3.3750419616699219</v>
      </c>
      <c r="M482" s="8">
        <v>102.57599639892578</v>
      </c>
      <c r="N482" s="7">
        <v>86.726402282714844</v>
      </c>
      <c r="O482" s="7" t="s">
        <v>212</v>
      </c>
      <c r="P482" s="7" t="s">
        <v>289</v>
      </c>
      <c r="Q482" s="7" t="s">
        <v>291</v>
      </c>
      <c r="R482" s="7" t="s">
        <v>214</v>
      </c>
      <c r="S482" s="7">
        <v>239.84623718261719</v>
      </c>
    </row>
    <row r="483" spans="1:19" x14ac:dyDescent="0.25">
      <c r="A483" s="7">
        <v>513</v>
      </c>
      <c r="B483" s="7">
        <v>44657</v>
      </c>
      <c r="C483" s="7">
        <v>37875228</v>
      </c>
      <c r="D483" s="7" t="s">
        <v>718</v>
      </c>
      <c r="E483" s="7" t="s">
        <v>214</v>
      </c>
      <c r="F483" s="7">
        <v>750000</v>
      </c>
      <c r="G483" s="7">
        <v>1.0321999788284302</v>
      </c>
      <c r="H483" s="7">
        <v>0.98530000448226929</v>
      </c>
      <c r="I483" s="7" t="s">
        <v>4575</v>
      </c>
      <c r="J483" s="7" t="s">
        <v>4576</v>
      </c>
      <c r="K483" s="8">
        <v>2.5910770893096924</v>
      </c>
      <c r="M483" s="8">
        <v>102.31300354003906</v>
      </c>
      <c r="N483" s="7">
        <v>68.728401184082031</v>
      </c>
      <c r="O483" s="7" t="s">
        <v>212</v>
      </c>
      <c r="P483" s="7" t="s">
        <v>289</v>
      </c>
      <c r="Q483" s="7" t="s">
        <v>291</v>
      </c>
      <c r="R483" s="7" t="s">
        <v>3856</v>
      </c>
      <c r="S483" s="7">
        <v>228.72740173339844</v>
      </c>
    </row>
    <row r="484" spans="1:19" x14ac:dyDescent="0.25">
      <c r="A484" s="7">
        <v>513</v>
      </c>
      <c r="B484" s="7">
        <v>44657</v>
      </c>
      <c r="C484" s="7">
        <v>37883643</v>
      </c>
      <c r="D484" s="7" t="s">
        <v>718</v>
      </c>
      <c r="E484" s="7" t="s">
        <v>4572</v>
      </c>
      <c r="F484" s="7">
        <v>750000</v>
      </c>
      <c r="G484" s="7">
        <v>1.0321999788284302</v>
      </c>
      <c r="H484" s="7">
        <v>0.98530000448226929</v>
      </c>
      <c r="I484" s="7" t="s">
        <v>4573</v>
      </c>
      <c r="J484" s="7" t="s">
        <v>4574</v>
      </c>
      <c r="K484" s="8">
        <v>2.5911359786987305</v>
      </c>
      <c r="M484" s="8">
        <v>102.31300354003906</v>
      </c>
      <c r="N484" s="7">
        <v>67.640098571777344</v>
      </c>
      <c r="O484" s="7" t="s">
        <v>212</v>
      </c>
      <c r="P484" s="7" t="s">
        <v>289</v>
      </c>
      <c r="Q484" s="7" t="s">
        <v>291</v>
      </c>
      <c r="R484" s="7" t="s">
        <v>214</v>
      </c>
      <c r="S484" s="7">
        <v>228.72740173339844</v>
      </c>
    </row>
    <row r="485" spans="1:19" x14ac:dyDescent="0.25">
      <c r="A485" s="7">
        <v>513</v>
      </c>
      <c r="B485" s="7">
        <v>44657</v>
      </c>
      <c r="C485" s="7">
        <v>16017869</v>
      </c>
      <c r="D485" s="7" t="s">
        <v>718</v>
      </c>
      <c r="E485" s="7" t="s">
        <v>4569</v>
      </c>
      <c r="F485" s="7">
        <v>1085133</v>
      </c>
      <c r="G485" s="7">
        <v>0.50919997692108154</v>
      </c>
      <c r="H485" s="7">
        <v>0.49470001459121704</v>
      </c>
      <c r="I485" s="7" t="s">
        <v>4570</v>
      </c>
      <c r="J485" s="7" t="s">
        <v>4571</v>
      </c>
      <c r="K485" s="8">
        <v>2.1998980045318604</v>
      </c>
      <c r="M485" s="8">
        <v>100.84200286865234</v>
      </c>
      <c r="N485" s="7">
        <v>115.17289733886719</v>
      </c>
      <c r="O485" s="7" t="s">
        <v>212</v>
      </c>
      <c r="P485" s="7" t="s">
        <v>289</v>
      </c>
      <c r="Q485" s="7" t="s">
        <v>291</v>
      </c>
      <c r="R485" s="7" t="s">
        <v>3856</v>
      </c>
      <c r="S485" s="7">
        <v>222.34504699707031</v>
      </c>
    </row>
    <row r="486" spans="1:19" x14ac:dyDescent="0.25">
      <c r="A486" s="7">
        <v>513</v>
      </c>
      <c r="B486" s="7">
        <v>44657</v>
      </c>
      <c r="C486" s="7">
        <v>15544294</v>
      </c>
      <c r="D486" s="7" t="s">
        <v>719</v>
      </c>
      <c r="E486" s="7" t="s">
        <v>214</v>
      </c>
      <c r="F486" s="7">
        <v>741115</v>
      </c>
      <c r="G486" s="7">
        <v>0.78579998016357422</v>
      </c>
      <c r="H486" s="7">
        <v>0.76359999179840088</v>
      </c>
      <c r="I486" s="7" t="s">
        <v>4589</v>
      </c>
      <c r="J486" s="7" t="s">
        <v>4590</v>
      </c>
      <c r="K486" s="8">
        <v>2.2349638938903809</v>
      </c>
      <c r="M486" s="8">
        <v>102.80699920654297</v>
      </c>
      <c r="N486" s="7">
        <v>72.416297912597656</v>
      </c>
      <c r="O486" s="7" t="s">
        <v>212</v>
      </c>
      <c r="P486" s="7" t="s">
        <v>289</v>
      </c>
      <c r="Q486" s="7" t="s">
        <v>291</v>
      </c>
      <c r="R486" s="7" t="s">
        <v>3856</v>
      </c>
      <c r="S486" s="7">
        <v>349.84683227539063</v>
      </c>
    </row>
    <row r="487" spans="1:19" x14ac:dyDescent="0.25">
      <c r="A487" s="7">
        <v>513</v>
      </c>
      <c r="B487" s="7">
        <v>44657</v>
      </c>
      <c r="C487" s="7">
        <v>15389115</v>
      </c>
      <c r="D487" s="7" t="s">
        <v>719</v>
      </c>
      <c r="E487" s="7" t="s">
        <v>4586</v>
      </c>
      <c r="F487" s="7">
        <v>741115</v>
      </c>
      <c r="G487" s="7">
        <v>0.78579998016357422</v>
      </c>
      <c r="H487" s="7">
        <v>0.76359999179840088</v>
      </c>
      <c r="I487" s="7" t="s">
        <v>4587</v>
      </c>
      <c r="J487" s="7" t="s">
        <v>4588</v>
      </c>
      <c r="K487" s="8">
        <v>2.2350220680236816</v>
      </c>
      <c r="M487" s="8">
        <v>102.80699920654297</v>
      </c>
      <c r="N487" s="7">
        <v>61.198699951171875</v>
      </c>
      <c r="O487" s="7" t="s">
        <v>212</v>
      </c>
      <c r="P487" s="7" t="s">
        <v>289</v>
      </c>
      <c r="Q487" s="7" t="s">
        <v>291</v>
      </c>
      <c r="R487" s="7" t="s">
        <v>214</v>
      </c>
      <c r="S487" s="7">
        <v>349.84683227539063</v>
      </c>
    </row>
    <row r="488" spans="1:19" x14ac:dyDescent="0.25">
      <c r="A488" s="7">
        <v>513</v>
      </c>
      <c r="B488" s="7">
        <v>44657</v>
      </c>
      <c r="C488" s="7">
        <v>46422669</v>
      </c>
      <c r="D488" s="7" t="s">
        <v>721</v>
      </c>
      <c r="E488" s="7" t="s">
        <v>4599</v>
      </c>
      <c r="F488" s="7">
        <v>750000</v>
      </c>
      <c r="G488" s="7">
        <v>2.7597999572753906</v>
      </c>
      <c r="H488" s="7">
        <v>2.5920999050140381</v>
      </c>
      <c r="I488" s="7" t="s">
        <v>4600</v>
      </c>
      <c r="J488" s="7" t="s">
        <v>4601</v>
      </c>
      <c r="K488" s="8">
        <v>3.0050599575042725</v>
      </c>
      <c r="M488" s="8">
        <v>99.207000732421875</v>
      </c>
      <c r="N488" s="7">
        <v>30.704399108886719</v>
      </c>
      <c r="O488" s="7" t="s">
        <v>212</v>
      </c>
      <c r="P488" s="7" t="s">
        <v>322</v>
      </c>
      <c r="Q488" s="7" t="s">
        <v>291</v>
      </c>
      <c r="R488" s="7" t="s">
        <v>3856</v>
      </c>
      <c r="S488" s="7">
        <v>78.54327392578125</v>
      </c>
    </row>
    <row r="489" spans="1:19" x14ac:dyDescent="0.25">
      <c r="A489" s="7">
        <v>513</v>
      </c>
      <c r="B489" s="7">
        <v>44657</v>
      </c>
      <c r="C489" s="7">
        <v>46776978</v>
      </c>
      <c r="D489" s="7" t="s">
        <v>721</v>
      </c>
      <c r="E489" s="7" t="s">
        <v>4596</v>
      </c>
      <c r="F489" s="7">
        <v>750000</v>
      </c>
      <c r="G489" s="7">
        <v>2.7597999572753906</v>
      </c>
      <c r="H489" s="7">
        <v>2.5920999050140381</v>
      </c>
      <c r="I489" s="7" t="s">
        <v>4597</v>
      </c>
      <c r="J489" s="7" t="s">
        <v>4598</v>
      </c>
      <c r="K489" s="8">
        <v>3.0049500465393066</v>
      </c>
      <c r="M489" s="8">
        <v>99.207000732421875</v>
      </c>
      <c r="N489" s="7">
        <v>30.142900466918945</v>
      </c>
      <c r="O489" s="7" t="s">
        <v>212</v>
      </c>
      <c r="P489" s="7" t="s">
        <v>322</v>
      </c>
      <c r="Q489" s="7" t="s">
        <v>291</v>
      </c>
      <c r="R489" s="7" t="s">
        <v>214</v>
      </c>
      <c r="S489" s="7">
        <v>78.54327392578125</v>
      </c>
    </row>
    <row r="490" spans="1:19" x14ac:dyDescent="0.25">
      <c r="A490" s="7">
        <v>513</v>
      </c>
      <c r="B490" s="7">
        <v>44657</v>
      </c>
      <c r="C490" s="7">
        <v>34935276</v>
      </c>
      <c r="D490" s="7" t="s">
        <v>724</v>
      </c>
      <c r="E490" s="7" t="s">
        <v>214</v>
      </c>
      <c r="F490" s="7">
        <v>550000</v>
      </c>
      <c r="G490" s="7">
        <v>5.0815000534057617</v>
      </c>
      <c r="H490" s="7">
        <v>4.6142001152038574</v>
      </c>
      <c r="I490" s="7" t="s">
        <v>4594</v>
      </c>
      <c r="J490" s="7" t="s">
        <v>4595</v>
      </c>
      <c r="K490" s="8">
        <v>3.7924799919128418</v>
      </c>
      <c r="M490" s="8">
        <v>101.52400207519531</v>
      </c>
      <c r="N490" s="7">
        <v>101.96199798583984</v>
      </c>
      <c r="O490" s="7" t="s">
        <v>212</v>
      </c>
      <c r="P490" s="7" t="s">
        <v>315</v>
      </c>
      <c r="Q490" s="7" t="s">
        <v>291</v>
      </c>
      <c r="R490" s="7" t="s">
        <v>3856</v>
      </c>
      <c r="S490" s="7">
        <v>155.0950927734375</v>
      </c>
    </row>
    <row r="491" spans="1:19" x14ac:dyDescent="0.25">
      <c r="A491" s="7">
        <v>513</v>
      </c>
      <c r="B491" s="7">
        <v>44657</v>
      </c>
      <c r="C491" s="7">
        <v>34935277</v>
      </c>
      <c r="D491" s="7" t="s">
        <v>724</v>
      </c>
      <c r="E491" s="7" t="s">
        <v>4591</v>
      </c>
      <c r="F491" s="7">
        <v>550000</v>
      </c>
      <c r="G491" s="7">
        <v>5.0815000534057617</v>
      </c>
      <c r="H491" s="7">
        <v>4.6142001152038574</v>
      </c>
      <c r="I491" s="7" t="s">
        <v>4592</v>
      </c>
      <c r="J491" s="7" t="s">
        <v>4593</v>
      </c>
      <c r="K491" s="8">
        <v>3.7924129962921143</v>
      </c>
      <c r="M491" s="8">
        <v>101.52400207519531</v>
      </c>
      <c r="N491" s="7">
        <v>101.57199859619141</v>
      </c>
      <c r="O491" s="7" t="s">
        <v>212</v>
      </c>
      <c r="P491" s="7" t="s">
        <v>315</v>
      </c>
      <c r="Q491" s="7" t="s">
        <v>291</v>
      </c>
      <c r="R491" s="7" t="s">
        <v>214</v>
      </c>
      <c r="S491" s="7">
        <v>155.0950927734375</v>
      </c>
    </row>
    <row r="492" spans="1:19" x14ac:dyDescent="0.25">
      <c r="A492" s="7">
        <v>513</v>
      </c>
      <c r="B492" s="7">
        <v>44657</v>
      </c>
      <c r="C492" s="7">
        <v>66900479</v>
      </c>
      <c r="D492" s="7" t="s">
        <v>16663</v>
      </c>
      <c r="E492" s="7" t="s">
        <v>214</v>
      </c>
      <c r="F492" s="7">
        <v>400000</v>
      </c>
      <c r="G492" s="7">
        <v>9.0815000534057617</v>
      </c>
      <c r="H492" s="7">
        <v>7.0135998725891113</v>
      </c>
      <c r="I492" s="7" t="s">
        <v>16475</v>
      </c>
      <c r="J492" s="7" t="s">
        <v>16476</v>
      </c>
      <c r="K492" s="8">
        <v>5.6103310585021973</v>
      </c>
      <c r="M492" s="8">
        <v>97.457801818847656</v>
      </c>
      <c r="N492" s="7">
        <v>299.34051513671875</v>
      </c>
      <c r="O492" s="7" t="s">
        <v>212</v>
      </c>
      <c r="P492" s="7" t="s">
        <v>315</v>
      </c>
      <c r="Q492" s="7" t="s">
        <v>291</v>
      </c>
      <c r="R492" s="7" t="s">
        <v>214</v>
      </c>
      <c r="S492" s="7">
        <v>299.34051513671875</v>
      </c>
    </row>
    <row r="493" spans="1:19" x14ac:dyDescent="0.25">
      <c r="A493" s="7">
        <v>513</v>
      </c>
      <c r="B493" s="7">
        <v>44657</v>
      </c>
      <c r="C493" s="7">
        <v>25741116</v>
      </c>
      <c r="D493" s="7" t="s">
        <v>727</v>
      </c>
      <c r="E493" s="7" t="s">
        <v>214</v>
      </c>
      <c r="F493" s="7">
        <v>400000</v>
      </c>
      <c r="G493" s="7">
        <v>3.0390000343322754</v>
      </c>
      <c r="H493" s="7">
        <v>2.7267000675201416</v>
      </c>
      <c r="I493" s="7" t="s">
        <v>20729</v>
      </c>
      <c r="J493" s="7" t="s">
        <v>10341</v>
      </c>
      <c r="K493" s="8">
        <v>5.2340331077575684</v>
      </c>
      <c r="M493" s="8">
        <v>99.000999450683594</v>
      </c>
      <c r="N493" s="7">
        <v>252.6820068359375</v>
      </c>
      <c r="O493" s="7" t="s">
        <v>212</v>
      </c>
      <c r="P493" s="7" t="s">
        <v>422</v>
      </c>
      <c r="Q493" s="7" t="s">
        <v>291</v>
      </c>
      <c r="R493" s="7" t="s">
        <v>3856</v>
      </c>
      <c r="S493" s="7">
        <v>481.02145385742188</v>
      </c>
    </row>
    <row r="494" spans="1:19" x14ac:dyDescent="0.25">
      <c r="A494" s="7">
        <v>513</v>
      </c>
      <c r="B494" s="7">
        <v>44657</v>
      </c>
      <c r="C494" s="7">
        <v>25490172</v>
      </c>
      <c r="D494" s="7" t="s">
        <v>727</v>
      </c>
      <c r="E494" s="7" t="s">
        <v>10342</v>
      </c>
      <c r="F494" s="7">
        <v>400000</v>
      </c>
      <c r="G494" s="7">
        <v>3.0390000343322754</v>
      </c>
      <c r="H494" s="7">
        <v>2.7277998924255371</v>
      </c>
      <c r="I494" s="7" t="s">
        <v>10343</v>
      </c>
      <c r="J494" s="7" t="s">
        <v>10344</v>
      </c>
      <c r="K494" s="8">
        <v>5.1748299598693848</v>
      </c>
      <c r="M494" s="8">
        <v>99.165000915527344</v>
      </c>
      <c r="N494" s="7">
        <v>246.7637939453125</v>
      </c>
      <c r="O494" s="7" t="s">
        <v>212</v>
      </c>
      <c r="P494" s="7" t="s">
        <v>422</v>
      </c>
      <c r="Q494" s="7" t="s">
        <v>291</v>
      </c>
      <c r="R494" s="7" t="s">
        <v>214</v>
      </c>
      <c r="S494" s="7">
        <v>481.02145385742188</v>
      </c>
    </row>
    <row r="495" spans="1:19" x14ac:dyDescent="0.25">
      <c r="A495" s="7">
        <v>513</v>
      </c>
      <c r="B495" s="7">
        <v>44657</v>
      </c>
      <c r="C495" s="7">
        <v>17333366</v>
      </c>
      <c r="D495" s="7" t="s">
        <v>730</v>
      </c>
      <c r="E495" s="7" t="s">
        <v>10345</v>
      </c>
      <c r="F495" s="7">
        <v>500000</v>
      </c>
      <c r="G495" s="7">
        <v>0.56950002908706665</v>
      </c>
      <c r="H495" s="7">
        <v>0.54320001602172852</v>
      </c>
      <c r="I495" s="7" t="s">
        <v>10346</v>
      </c>
      <c r="J495" s="7" t="s">
        <v>10347</v>
      </c>
      <c r="K495" s="8">
        <v>4.8805460929870605</v>
      </c>
      <c r="M495" s="8">
        <v>100.33799743652344</v>
      </c>
      <c r="N495" s="7">
        <v>352.95840454101563</v>
      </c>
      <c r="O495" s="7" t="s">
        <v>212</v>
      </c>
      <c r="P495" s="7" t="s">
        <v>732</v>
      </c>
      <c r="Q495" s="7" t="s">
        <v>291</v>
      </c>
      <c r="R495" s="7" t="s">
        <v>214</v>
      </c>
      <c r="S495" s="7">
        <v>352.95840454101563</v>
      </c>
    </row>
    <row r="496" spans="1:19" x14ac:dyDescent="0.25">
      <c r="A496" s="7">
        <v>513</v>
      </c>
      <c r="B496" s="7">
        <v>44657</v>
      </c>
      <c r="C496" s="7">
        <v>17495243</v>
      </c>
      <c r="D496" s="7" t="s">
        <v>730</v>
      </c>
      <c r="E496" s="7" t="s">
        <v>214</v>
      </c>
      <c r="F496" s="7">
        <v>500000</v>
      </c>
      <c r="G496" s="7">
        <v>0.56669998168945313</v>
      </c>
      <c r="H496" s="7">
        <v>0.54320001602172852</v>
      </c>
      <c r="I496" s="7" t="s">
        <v>19309</v>
      </c>
      <c r="J496" s="7" t="s">
        <v>10348</v>
      </c>
      <c r="K496" s="8">
        <v>4.8810410499572754</v>
      </c>
      <c r="M496" s="8">
        <v>100.33799743652344</v>
      </c>
      <c r="N496" s="7">
        <v>373.47378540039063</v>
      </c>
      <c r="O496" s="7" t="s">
        <v>212</v>
      </c>
      <c r="P496" s="7" t="s">
        <v>732</v>
      </c>
      <c r="Q496" s="7" t="s">
        <v>291</v>
      </c>
      <c r="R496" s="7" t="s">
        <v>3856</v>
      </c>
      <c r="S496" s="7">
        <v>373.47378540039063</v>
      </c>
    </row>
    <row r="497" spans="1:19" x14ac:dyDescent="0.25">
      <c r="A497" s="7">
        <v>513</v>
      </c>
      <c r="B497" s="7">
        <v>44657</v>
      </c>
      <c r="C497" s="7">
        <v>66855543</v>
      </c>
      <c r="D497" s="7" t="s">
        <v>3833</v>
      </c>
      <c r="E497" s="7" t="s">
        <v>214</v>
      </c>
      <c r="F497" s="7">
        <v>300000</v>
      </c>
      <c r="G497" s="7">
        <v>3.8138000965118408</v>
      </c>
      <c r="H497" s="7">
        <v>3.3900001049041748</v>
      </c>
      <c r="I497" s="7" t="s">
        <v>22125</v>
      </c>
      <c r="J497" s="7" t="s">
        <v>10349</v>
      </c>
      <c r="K497" s="8">
        <v>5.8296399116516113</v>
      </c>
      <c r="M497" s="8">
        <v>96.771102905273438</v>
      </c>
      <c r="N497" s="7">
        <v>309.11468505859375</v>
      </c>
      <c r="O497" s="7" t="s">
        <v>212</v>
      </c>
      <c r="P497" s="7" t="s">
        <v>732</v>
      </c>
      <c r="Q497" s="7" t="s">
        <v>291</v>
      </c>
      <c r="R497" s="7" t="s">
        <v>214</v>
      </c>
      <c r="S497" s="7">
        <v>309.11468505859375</v>
      </c>
    </row>
    <row r="498" spans="1:19" x14ac:dyDescent="0.25">
      <c r="A498" s="7">
        <v>513</v>
      </c>
      <c r="B498" s="7">
        <v>44657</v>
      </c>
      <c r="C498" s="7">
        <v>66972431</v>
      </c>
      <c r="D498" s="7" t="s">
        <v>734</v>
      </c>
      <c r="E498" s="7" t="s">
        <v>214</v>
      </c>
      <c r="F498" s="7">
        <v>550000</v>
      </c>
      <c r="G498" s="7">
        <v>9.7972002029418945</v>
      </c>
      <c r="H498" s="7">
        <v>7.8970999717712402</v>
      </c>
      <c r="I498" s="7" t="s">
        <v>19310</v>
      </c>
      <c r="J498" s="7" t="s">
        <v>19311</v>
      </c>
      <c r="K498" s="8">
        <v>7.8143200874328613</v>
      </c>
      <c r="M498" s="8">
        <v>92.392997741699219</v>
      </c>
      <c r="N498" s="7">
        <v>517.9310302734375</v>
      </c>
      <c r="O498" s="7" t="s">
        <v>212</v>
      </c>
      <c r="P498" s="7" t="s">
        <v>447</v>
      </c>
      <c r="Q498" s="7" t="s">
        <v>291</v>
      </c>
      <c r="R498" s="7" t="s">
        <v>4184</v>
      </c>
      <c r="S498" s="7">
        <v>400.45928955078125</v>
      </c>
    </row>
    <row r="499" spans="1:19" x14ac:dyDescent="0.25">
      <c r="A499" s="7">
        <v>513</v>
      </c>
      <c r="B499" s="7">
        <v>44657</v>
      </c>
      <c r="C499" s="7">
        <v>66793287</v>
      </c>
      <c r="D499" s="7" t="s">
        <v>734</v>
      </c>
      <c r="E499" s="7" t="s">
        <v>214</v>
      </c>
      <c r="F499" s="7">
        <v>500000</v>
      </c>
      <c r="G499" s="7">
        <v>8.5193996429443359</v>
      </c>
      <c r="H499" s="7">
        <v>5.8987998962402344</v>
      </c>
      <c r="I499" s="7" t="s">
        <v>19312</v>
      </c>
      <c r="J499" s="7" t="s">
        <v>4612</v>
      </c>
      <c r="K499" s="8">
        <v>7.6862602233886719</v>
      </c>
      <c r="M499" s="8">
        <v>104.73799896240234</v>
      </c>
      <c r="N499" s="7">
        <v>504.54901123046875</v>
      </c>
      <c r="O499" s="7" t="s">
        <v>212</v>
      </c>
      <c r="P499" s="7" t="s">
        <v>447</v>
      </c>
      <c r="Q499" s="7" t="s">
        <v>291</v>
      </c>
      <c r="R499" s="7" t="s">
        <v>4184</v>
      </c>
      <c r="S499" s="7">
        <v>385.20166015625</v>
      </c>
    </row>
    <row r="500" spans="1:19" x14ac:dyDescent="0.25">
      <c r="A500" s="7">
        <v>513</v>
      </c>
      <c r="B500" s="7">
        <v>44657</v>
      </c>
      <c r="C500" s="7">
        <v>43973545</v>
      </c>
      <c r="D500" s="7" t="s">
        <v>734</v>
      </c>
      <c r="E500" s="7" t="s">
        <v>4610</v>
      </c>
      <c r="F500" s="7">
        <v>500000</v>
      </c>
      <c r="G500" s="7">
        <v>7.2224998474121094</v>
      </c>
      <c r="H500" s="7">
        <v>5.4147000312805176</v>
      </c>
      <c r="I500" s="7" t="s">
        <v>18213</v>
      </c>
      <c r="J500" s="7" t="s">
        <v>4611</v>
      </c>
      <c r="K500" s="8">
        <v>7.8863968849182129</v>
      </c>
      <c r="M500" s="8">
        <v>98.299003601074219</v>
      </c>
      <c r="N500" s="7">
        <v>519.881103515625</v>
      </c>
      <c r="O500" s="7" t="s">
        <v>212</v>
      </c>
      <c r="P500" s="7" t="s">
        <v>447</v>
      </c>
      <c r="Q500" s="7" t="s">
        <v>291</v>
      </c>
      <c r="R500" s="7" t="s">
        <v>214</v>
      </c>
      <c r="S500" s="7">
        <v>369.105224609375</v>
      </c>
    </row>
    <row r="501" spans="1:19" x14ac:dyDescent="0.25">
      <c r="A501" s="7">
        <v>513</v>
      </c>
      <c r="B501" s="7">
        <v>44657</v>
      </c>
      <c r="C501" s="7">
        <v>43980884</v>
      </c>
      <c r="D501" s="7" t="s">
        <v>734</v>
      </c>
      <c r="E501" s="7" t="s">
        <v>214</v>
      </c>
      <c r="F501" s="7">
        <v>500000</v>
      </c>
      <c r="G501" s="7">
        <v>7.2221999168395996</v>
      </c>
      <c r="H501" s="7">
        <v>5.8192000389099121</v>
      </c>
      <c r="I501" s="7" t="s">
        <v>19313</v>
      </c>
      <c r="J501" s="7" t="s">
        <v>4609</v>
      </c>
      <c r="K501" s="8">
        <v>7.8863101005554199</v>
      </c>
      <c r="M501" s="8">
        <v>98.299003601074219</v>
      </c>
      <c r="N501" s="7">
        <v>518.6820068359375</v>
      </c>
      <c r="O501" s="7" t="s">
        <v>212</v>
      </c>
      <c r="P501" s="7" t="s">
        <v>447</v>
      </c>
      <c r="Q501" s="7" t="s">
        <v>291</v>
      </c>
      <c r="R501" s="7" t="s">
        <v>4184</v>
      </c>
      <c r="S501" s="7">
        <v>369.1014404296875</v>
      </c>
    </row>
    <row r="502" spans="1:19" x14ac:dyDescent="0.25">
      <c r="A502" s="7">
        <v>513</v>
      </c>
      <c r="B502" s="7">
        <v>44657</v>
      </c>
      <c r="C502" s="7">
        <v>34565677</v>
      </c>
      <c r="D502" s="7" t="s">
        <v>734</v>
      </c>
      <c r="E502" s="7" t="s">
        <v>4607</v>
      </c>
      <c r="F502" s="7">
        <v>550000</v>
      </c>
      <c r="G502" s="7">
        <v>5.7603998184204102</v>
      </c>
      <c r="H502" s="7">
        <v>4.6135997772216797</v>
      </c>
      <c r="I502" s="7" t="s">
        <v>18899</v>
      </c>
      <c r="J502" s="7" t="s">
        <v>4608</v>
      </c>
      <c r="K502" s="8">
        <v>7.7124228477478027</v>
      </c>
      <c r="M502" s="8">
        <v>99.932998657226563</v>
      </c>
      <c r="N502" s="7">
        <v>499.29501342773438</v>
      </c>
      <c r="O502" s="7" t="s">
        <v>212</v>
      </c>
      <c r="P502" s="7" t="s">
        <v>447</v>
      </c>
      <c r="Q502" s="7" t="s">
        <v>291</v>
      </c>
      <c r="R502" s="7" t="s">
        <v>214</v>
      </c>
      <c r="S502" s="7">
        <v>350.24093627929688</v>
      </c>
    </row>
    <row r="503" spans="1:19" x14ac:dyDescent="0.25">
      <c r="A503" s="7">
        <v>513</v>
      </c>
      <c r="B503" s="7">
        <v>44657</v>
      </c>
      <c r="C503" s="7">
        <v>34598048</v>
      </c>
      <c r="D503" s="7" t="s">
        <v>734</v>
      </c>
      <c r="E503" s="7" t="s">
        <v>214</v>
      </c>
      <c r="F503" s="7">
        <v>550000</v>
      </c>
      <c r="G503" s="7">
        <v>5.7582998275756836</v>
      </c>
      <c r="H503" s="7">
        <v>4.6135997772216797</v>
      </c>
      <c r="I503" s="7" t="s">
        <v>19314</v>
      </c>
      <c r="J503" s="7" t="s">
        <v>4606</v>
      </c>
      <c r="K503" s="8">
        <v>7.7125101089477539</v>
      </c>
      <c r="M503" s="8">
        <v>99.932998657226563</v>
      </c>
      <c r="N503" s="7">
        <v>499.67999267578125</v>
      </c>
      <c r="O503" s="7" t="s">
        <v>212</v>
      </c>
      <c r="P503" s="7" t="s">
        <v>447</v>
      </c>
      <c r="Q503" s="7" t="s">
        <v>291</v>
      </c>
      <c r="R503" s="7" t="s">
        <v>4184</v>
      </c>
      <c r="S503" s="7">
        <v>350.21331787109375</v>
      </c>
    </row>
    <row r="504" spans="1:19" x14ac:dyDescent="0.25">
      <c r="A504" s="7">
        <v>513</v>
      </c>
      <c r="B504" s="7">
        <v>44657</v>
      </c>
      <c r="C504" s="7">
        <v>66972425</v>
      </c>
      <c r="D504" s="7" t="s">
        <v>734</v>
      </c>
      <c r="E504" s="7" t="s">
        <v>214</v>
      </c>
      <c r="F504" s="7">
        <v>500000</v>
      </c>
      <c r="G504" s="7">
        <v>4.7972002029418945</v>
      </c>
      <c r="H504" s="7">
        <v>6.8821001052856445</v>
      </c>
      <c r="I504" s="7" t="s">
        <v>19315</v>
      </c>
      <c r="J504" s="7" t="s">
        <v>19316</v>
      </c>
      <c r="K504" s="8">
        <v>7.8372101783752441</v>
      </c>
      <c r="M504" s="8">
        <v>92.5</v>
      </c>
      <c r="N504" s="7">
        <v>484.8380126953125</v>
      </c>
      <c r="O504" s="7" t="s">
        <v>212</v>
      </c>
      <c r="P504" s="7" t="s">
        <v>447</v>
      </c>
      <c r="Q504" s="7" t="s">
        <v>291</v>
      </c>
      <c r="R504" s="7" t="s">
        <v>4184</v>
      </c>
      <c r="S504" s="7">
        <v>337.4150390625</v>
      </c>
    </row>
    <row r="505" spans="1:19" x14ac:dyDescent="0.25">
      <c r="A505" s="7">
        <v>513</v>
      </c>
      <c r="B505" s="7">
        <v>44657</v>
      </c>
      <c r="C505" s="7">
        <v>43980885</v>
      </c>
      <c r="D505" s="7" t="s">
        <v>734</v>
      </c>
      <c r="E505" s="7" t="s">
        <v>214</v>
      </c>
      <c r="F505" s="7">
        <v>600000</v>
      </c>
      <c r="G505" s="7">
        <v>2.4721999168395996</v>
      </c>
      <c r="H505" s="7">
        <v>4.0595998764038086</v>
      </c>
      <c r="I505" s="7" t="s">
        <v>19317</v>
      </c>
      <c r="J505" s="7" t="s">
        <v>4605</v>
      </c>
      <c r="K505" s="8">
        <v>7.6362600326538086</v>
      </c>
      <c r="M505" s="8">
        <v>98.177001953125</v>
      </c>
      <c r="N505" s="7">
        <v>480.98300170898438</v>
      </c>
      <c r="O505" s="7" t="s">
        <v>212</v>
      </c>
      <c r="P505" s="7" t="s">
        <v>447</v>
      </c>
      <c r="Q505" s="7" t="s">
        <v>291</v>
      </c>
      <c r="R505" s="7" t="s">
        <v>4184</v>
      </c>
      <c r="S505" s="7">
        <v>305.25836181640625</v>
      </c>
    </row>
    <row r="506" spans="1:19" x14ac:dyDescent="0.25">
      <c r="A506" s="7">
        <v>513</v>
      </c>
      <c r="B506" s="7">
        <v>44657</v>
      </c>
      <c r="C506" s="7">
        <v>31564404</v>
      </c>
      <c r="D506" s="7" t="s">
        <v>738</v>
      </c>
      <c r="E506" s="7" t="s">
        <v>214</v>
      </c>
      <c r="F506" s="7">
        <v>294219</v>
      </c>
      <c r="G506" s="7">
        <v>4.4917001724243164</v>
      </c>
      <c r="H506" s="7">
        <v>3.8893001079559326</v>
      </c>
      <c r="I506" s="7" t="s">
        <v>4613</v>
      </c>
      <c r="J506" s="7" t="s">
        <v>4614</v>
      </c>
      <c r="K506" s="8">
        <v>6.4026999473571777</v>
      </c>
      <c r="M506" s="8">
        <v>97.486000061035156</v>
      </c>
      <c r="N506" s="7">
        <v>367.1719970703125</v>
      </c>
      <c r="O506" s="7" t="s">
        <v>212</v>
      </c>
      <c r="P506" s="7" t="s">
        <v>447</v>
      </c>
      <c r="Q506" s="7" t="s">
        <v>291</v>
      </c>
      <c r="R506" s="7" t="s">
        <v>4084</v>
      </c>
      <c r="S506" s="7">
        <v>269.661865234375</v>
      </c>
    </row>
    <row r="507" spans="1:19" x14ac:dyDescent="0.25">
      <c r="A507" s="7">
        <v>513</v>
      </c>
      <c r="B507" s="7">
        <v>44657</v>
      </c>
      <c r="C507" s="7">
        <v>37053990</v>
      </c>
      <c r="D507" s="7" t="s">
        <v>740</v>
      </c>
      <c r="E507" s="7" t="s">
        <v>4615</v>
      </c>
      <c r="F507" s="7">
        <v>500000</v>
      </c>
      <c r="G507" s="7">
        <v>0.84049999713897705</v>
      </c>
      <c r="H507" s="7">
        <v>0.82029998302459717</v>
      </c>
      <c r="I507" s="7" t="s">
        <v>4616</v>
      </c>
      <c r="J507" s="7" t="s">
        <v>4617</v>
      </c>
      <c r="K507" s="8">
        <v>2.6224648952484131</v>
      </c>
      <c r="M507" s="8">
        <v>101.23200225830078</v>
      </c>
      <c r="N507" s="7">
        <v>91.95269775390625</v>
      </c>
      <c r="O507" s="7" t="s">
        <v>212</v>
      </c>
      <c r="P507" s="7" t="s">
        <v>289</v>
      </c>
      <c r="Q507" s="7" t="s">
        <v>291</v>
      </c>
      <c r="R507" s="7" t="s">
        <v>214</v>
      </c>
      <c r="S507" s="7">
        <v>226.39274597167969</v>
      </c>
    </row>
    <row r="508" spans="1:19" x14ac:dyDescent="0.25">
      <c r="A508" s="7">
        <v>513</v>
      </c>
      <c r="B508" s="7">
        <v>44657</v>
      </c>
      <c r="C508" s="7">
        <v>37043816</v>
      </c>
      <c r="D508" s="7" t="s">
        <v>740</v>
      </c>
      <c r="E508" s="7" t="s">
        <v>4618</v>
      </c>
      <c r="F508" s="7">
        <v>500000</v>
      </c>
      <c r="G508" s="7">
        <v>0.83609998226165771</v>
      </c>
      <c r="H508" s="7">
        <v>0.82029998302459717</v>
      </c>
      <c r="I508" s="7" t="s">
        <v>19318</v>
      </c>
      <c r="J508" s="7" t="s">
        <v>4619</v>
      </c>
      <c r="K508" s="8">
        <v>2.622061014175415</v>
      </c>
      <c r="M508" s="8">
        <v>101.23200225830078</v>
      </c>
      <c r="N508" s="7">
        <v>102.24720001220703</v>
      </c>
      <c r="O508" s="7" t="s">
        <v>212</v>
      </c>
      <c r="P508" s="7" t="s">
        <v>289</v>
      </c>
      <c r="Q508" s="7" t="s">
        <v>291</v>
      </c>
      <c r="R508" s="7" t="s">
        <v>3856</v>
      </c>
      <c r="S508" s="7">
        <v>226.33908081054688</v>
      </c>
    </row>
    <row r="509" spans="1:19" x14ac:dyDescent="0.25">
      <c r="A509" s="7">
        <v>513</v>
      </c>
      <c r="B509" s="7">
        <v>44657</v>
      </c>
      <c r="C509" s="7">
        <v>36635339</v>
      </c>
      <c r="D509" s="7" t="s">
        <v>743</v>
      </c>
      <c r="E509" s="7" t="s">
        <v>214</v>
      </c>
      <c r="F509" s="7">
        <v>300000</v>
      </c>
      <c r="G509" s="7">
        <v>0.66670000553131104</v>
      </c>
      <c r="H509" s="7">
        <v>0.63249999284744263</v>
      </c>
      <c r="I509" s="7" t="s">
        <v>10350</v>
      </c>
      <c r="J509" s="7" t="s">
        <v>10351</v>
      </c>
      <c r="K509" s="8">
        <v>4.9589900970458984</v>
      </c>
      <c r="M509" s="8">
        <v>102.12100219726563</v>
      </c>
      <c r="N509" s="7">
        <v>351.5570068359375</v>
      </c>
      <c r="O509" s="7" t="s">
        <v>212</v>
      </c>
      <c r="P509" s="7" t="s">
        <v>289</v>
      </c>
      <c r="Q509" s="7" t="s">
        <v>291</v>
      </c>
      <c r="R509" s="7" t="s">
        <v>214</v>
      </c>
      <c r="S509" s="7">
        <v>351.5570068359375</v>
      </c>
    </row>
    <row r="510" spans="1:19" x14ac:dyDescent="0.25">
      <c r="A510" s="7">
        <v>513</v>
      </c>
      <c r="B510" s="7">
        <v>44657</v>
      </c>
      <c r="C510" s="7">
        <v>66795540</v>
      </c>
      <c r="D510" s="7" t="s">
        <v>747</v>
      </c>
      <c r="E510" s="7" t="s">
        <v>214</v>
      </c>
      <c r="F510" s="7">
        <v>600000</v>
      </c>
      <c r="G510" s="7">
        <v>3.3101000785827637</v>
      </c>
      <c r="H510" s="7">
        <v>3.0265998840332031</v>
      </c>
      <c r="I510" s="7" t="s">
        <v>19319</v>
      </c>
      <c r="J510" s="7" t="s">
        <v>4626</v>
      </c>
      <c r="K510" s="8">
        <v>4.4479598999023438</v>
      </c>
      <c r="M510" s="8">
        <v>99.772003173828125</v>
      </c>
      <c r="N510" s="7">
        <v>172.27940368652344</v>
      </c>
      <c r="O510" s="7" t="s">
        <v>212</v>
      </c>
      <c r="P510" s="7" t="s">
        <v>289</v>
      </c>
      <c r="Q510" s="7" t="s">
        <v>291</v>
      </c>
      <c r="R510" s="7" t="s">
        <v>3856</v>
      </c>
      <c r="S510" s="7">
        <v>317.03115844726563</v>
      </c>
    </row>
    <row r="511" spans="1:19" x14ac:dyDescent="0.25">
      <c r="A511" s="7">
        <v>513</v>
      </c>
      <c r="B511" s="7">
        <v>44657</v>
      </c>
      <c r="C511" s="7">
        <v>66795539</v>
      </c>
      <c r="D511" s="7" t="s">
        <v>747</v>
      </c>
      <c r="E511" s="7" t="s">
        <v>4623</v>
      </c>
      <c r="F511" s="7">
        <v>600000</v>
      </c>
      <c r="G511" s="7">
        <v>3.3101000785827637</v>
      </c>
      <c r="H511" s="7">
        <v>3.0265998840332031</v>
      </c>
      <c r="I511" s="7" t="s">
        <v>4624</v>
      </c>
      <c r="J511" s="7" t="s">
        <v>4625</v>
      </c>
      <c r="K511" s="8">
        <v>4.4480462074279785</v>
      </c>
      <c r="M511" s="8">
        <v>99.772003173828125</v>
      </c>
      <c r="N511" s="7">
        <v>172.95669555664063</v>
      </c>
      <c r="O511" s="7" t="s">
        <v>212</v>
      </c>
      <c r="P511" s="7" t="s">
        <v>289</v>
      </c>
      <c r="Q511" s="7" t="s">
        <v>291</v>
      </c>
      <c r="R511" s="7" t="s">
        <v>214</v>
      </c>
      <c r="S511" s="7">
        <v>317.03115844726563</v>
      </c>
    </row>
    <row r="512" spans="1:19" x14ac:dyDescent="0.25">
      <c r="A512" s="7">
        <v>513</v>
      </c>
      <c r="B512" s="7">
        <v>44657</v>
      </c>
      <c r="C512" s="7">
        <v>45074798</v>
      </c>
      <c r="D512" s="7" t="s">
        <v>747</v>
      </c>
      <c r="E512" s="7" t="s">
        <v>214</v>
      </c>
      <c r="F512" s="7">
        <v>450000</v>
      </c>
      <c r="G512" s="7">
        <v>2.4667999744415283</v>
      </c>
      <c r="H512" s="7">
        <v>2.3166999816894531</v>
      </c>
      <c r="I512" s="7" t="s">
        <v>3858</v>
      </c>
      <c r="J512" s="7" t="s">
        <v>3859</v>
      </c>
      <c r="K512" s="8">
        <v>3.8247580528259277</v>
      </c>
      <c r="M512" s="8">
        <v>101.57199859619141</v>
      </c>
      <c r="N512" s="7">
        <v>119.09880065917969</v>
      </c>
      <c r="O512" s="7" t="s">
        <v>212</v>
      </c>
      <c r="P512" s="7" t="s">
        <v>289</v>
      </c>
      <c r="Q512" s="7" t="s">
        <v>291</v>
      </c>
      <c r="R512" s="7" t="s">
        <v>214</v>
      </c>
      <c r="S512" s="7">
        <v>305.18185424804688</v>
      </c>
    </row>
    <row r="513" spans="1:19" x14ac:dyDescent="0.25">
      <c r="A513" s="7">
        <v>513</v>
      </c>
      <c r="B513" s="7">
        <v>44657</v>
      </c>
      <c r="C513" s="7">
        <v>45074814</v>
      </c>
      <c r="D513" s="7" t="s">
        <v>747</v>
      </c>
      <c r="E513" s="7" t="s">
        <v>4620</v>
      </c>
      <c r="F513" s="7">
        <v>450000</v>
      </c>
      <c r="G513" s="7">
        <v>2.4667999744415283</v>
      </c>
      <c r="H513" s="7">
        <v>2.3166999816894531</v>
      </c>
      <c r="I513" s="7" t="s">
        <v>4621</v>
      </c>
      <c r="J513" s="7" t="s">
        <v>4622</v>
      </c>
      <c r="K513" s="8">
        <v>3.8248529434204102</v>
      </c>
      <c r="M513" s="8">
        <v>101.57199859619141</v>
      </c>
      <c r="N513" s="7">
        <v>119.18209838867188</v>
      </c>
      <c r="O513" s="7" t="s">
        <v>212</v>
      </c>
      <c r="P513" s="7" t="s">
        <v>289</v>
      </c>
      <c r="Q513" s="7" t="s">
        <v>291</v>
      </c>
      <c r="R513" s="7" t="s">
        <v>214</v>
      </c>
      <c r="S513" s="7">
        <v>305.18185424804688</v>
      </c>
    </row>
    <row r="514" spans="1:19" x14ac:dyDescent="0.25">
      <c r="A514" s="7">
        <v>513</v>
      </c>
      <c r="B514" s="7">
        <v>44657</v>
      </c>
      <c r="C514" s="7">
        <v>66782922</v>
      </c>
      <c r="D514" s="7" t="s">
        <v>748</v>
      </c>
      <c r="E514" s="7" t="s">
        <v>214</v>
      </c>
      <c r="F514" s="7">
        <v>500000</v>
      </c>
      <c r="G514" s="7">
        <v>3.1951000690460205</v>
      </c>
      <c r="H514" s="7">
        <v>2.9711000919342041</v>
      </c>
      <c r="I514" s="7" t="s">
        <v>4630</v>
      </c>
      <c r="J514" s="7" t="s">
        <v>4631</v>
      </c>
      <c r="K514" s="8">
        <v>4.0024099349975586</v>
      </c>
      <c r="M514" s="8">
        <v>96.2760009765625</v>
      </c>
      <c r="N514" s="7">
        <v>127.45099639892578</v>
      </c>
      <c r="O514" s="7" t="s">
        <v>212</v>
      </c>
      <c r="P514" s="7" t="s">
        <v>639</v>
      </c>
      <c r="Q514" s="7" t="s">
        <v>291</v>
      </c>
      <c r="R514" s="7" t="s">
        <v>3856</v>
      </c>
      <c r="S514" s="7">
        <v>142.17189025878906</v>
      </c>
    </row>
    <row r="515" spans="1:19" x14ac:dyDescent="0.25">
      <c r="A515" s="7">
        <v>513</v>
      </c>
      <c r="B515" s="7">
        <v>44657</v>
      </c>
      <c r="C515" s="7">
        <v>66782919</v>
      </c>
      <c r="D515" s="7" t="s">
        <v>748</v>
      </c>
      <c r="E515" s="7" t="s">
        <v>4627</v>
      </c>
      <c r="F515" s="7">
        <v>500000</v>
      </c>
      <c r="G515" s="7">
        <v>3.1951000690460205</v>
      </c>
      <c r="H515" s="7">
        <v>2.9711000919342041</v>
      </c>
      <c r="I515" s="7" t="s">
        <v>4628</v>
      </c>
      <c r="J515" s="7" t="s">
        <v>4629</v>
      </c>
      <c r="K515" s="8">
        <v>4.0022459030151367</v>
      </c>
      <c r="M515" s="8">
        <v>96.2760009765625</v>
      </c>
      <c r="N515" s="7">
        <v>126.91889953613281</v>
      </c>
      <c r="O515" s="7" t="s">
        <v>212</v>
      </c>
      <c r="P515" s="7" t="s">
        <v>639</v>
      </c>
      <c r="Q515" s="7" t="s">
        <v>291</v>
      </c>
      <c r="R515" s="7" t="s">
        <v>214</v>
      </c>
      <c r="S515" s="7">
        <v>142.17189025878906</v>
      </c>
    </row>
    <row r="516" spans="1:19" x14ac:dyDescent="0.25">
      <c r="A516" s="7">
        <v>513</v>
      </c>
      <c r="B516" s="7">
        <v>44657</v>
      </c>
      <c r="C516" s="7">
        <v>47153098</v>
      </c>
      <c r="D516" s="7" t="s">
        <v>751</v>
      </c>
      <c r="E516" s="7" t="s">
        <v>214</v>
      </c>
      <c r="F516" s="7">
        <v>530595</v>
      </c>
      <c r="G516" s="7">
        <v>5.2333002090454102</v>
      </c>
      <c r="H516" s="7">
        <v>4.2726998329162598</v>
      </c>
      <c r="I516" s="7" t="s">
        <v>20730</v>
      </c>
      <c r="J516" s="7" t="s">
        <v>4632</v>
      </c>
      <c r="K516" s="8">
        <v>7.5572671890258789</v>
      </c>
      <c r="M516" s="8">
        <v>95.551002502441406</v>
      </c>
      <c r="N516" s="7">
        <v>484.38339233398438</v>
      </c>
      <c r="O516" s="7" t="s">
        <v>331</v>
      </c>
      <c r="P516" s="7" t="s">
        <v>753</v>
      </c>
      <c r="Q516" s="7" t="s">
        <v>291</v>
      </c>
      <c r="R516" s="7" t="s">
        <v>214</v>
      </c>
      <c r="S516" s="7">
        <v>484.38339233398438</v>
      </c>
    </row>
    <row r="517" spans="1:19" x14ac:dyDescent="0.25">
      <c r="A517" s="7">
        <v>513</v>
      </c>
      <c r="B517" s="7">
        <v>44657</v>
      </c>
      <c r="C517" s="7">
        <v>44180735</v>
      </c>
      <c r="D517" s="7" t="s">
        <v>755</v>
      </c>
      <c r="E517" s="7" t="s">
        <v>214</v>
      </c>
      <c r="F517" s="7">
        <v>500000</v>
      </c>
      <c r="G517" s="7">
        <v>2.2560000419616699</v>
      </c>
      <c r="H517" s="7">
        <v>2.0829999446868896</v>
      </c>
      <c r="I517" s="7" t="s">
        <v>10352</v>
      </c>
      <c r="J517" s="7" t="s">
        <v>10353</v>
      </c>
      <c r="K517" s="8">
        <v>4.3676300048828125</v>
      </c>
      <c r="M517" s="8">
        <v>102.40000152587891</v>
      </c>
      <c r="N517" s="7">
        <v>177.96090698242188</v>
      </c>
      <c r="O517" s="7" t="s">
        <v>212</v>
      </c>
      <c r="P517" s="7" t="s">
        <v>637</v>
      </c>
      <c r="Q517" s="7" t="s">
        <v>219</v>
      </c>
      <c r="R517" s="7" t="s">
        <v>3856</v>
      </c>
      <c r="S517" s="7">
        <v>177.96090698242188</v>
      </c>
    </row>
    <row r="518" spans="1:19" x14ac:dyDescent="0.25">
      <c r="A518" s="7">
        <v>513</v>
      </c>
      <c r="B518" s="7">
        <v>44657</v>
      </c>
      <c r="C518" s="7">
        <v>40510259</v>
      </c>
      <c r="D518" s="7" t="s">
        <v>763</v>
      </c>
      <c r="E518" s="7" t="s">
        <v>214</v>
      </c>
      <c r="F518" s="7">
        <v>600000</v>
      </c>
      <c r="G518" s="7">
        <v>6.4531002044677734</v>
      </c>
      <c r="H518" s="7">
        <v>5.5809001922607422</v>
      </c>
      <c r="I518" s="7" t="s">
        <v>4650</v>
      </c>
      <c r="J518" s="7" t="s">
        <v>4651</v>
      </c>
      <c r="K518" s="8">
        <v>3.7947399616241455</v>
      </c>
      <c r="M518" s="8">
        <v>103.71600341796875</v>
      </c>
      <c r="N518" s="7">
        <v>108.76999664306641</v>
      </c>
      <c r="O518" s="7" t="s">
        <v>212</v>
      </c>
      <c r="P518" s="7" t="s">
        <v>761</v>
      </c>
      <c r="Q518" s="7" t="s">
        <v>242</v>
      </c>
      <c r="R518" s="7" t="s">
        <v>3856</v>
      </c>
      <c r="S518" s="7">
        <v>164.19108581542969</v>
      </c>
    </row>
    <row r="519" spans="1:19" x14ac:dyDescent="0.25">
      <c r="A519" s="7">
        <v>513</v>
      </c>
      <c r="B519" s="7">
        <v>44657</v>
      </c>
      <c r="C519" s="7">
        <v>40510264</v>
      </c>
      <c r="D519" s="7" t="s">
        <v>763</v>
      </c>
      <c r="E519" s="7" t="s">
        <v>4647</v>
      </c>
      <c r="F519" s="7">
        <v>600000</v>
      </c>
      <c r="G519" s="7">
        <v>6.4531002044677734</v>
      </c>
      <c r="H519" s="7">
        <v>5.5809998512268066</v>
      </c>
      <c r="I519" s="7" t="s">
        <v>4648</v>
      </c>
      <c r="J519" s="7" t="s">
        <v>4649</v>
      </c>
      <c r="K519" s="8">
        <v>3.7946979999542236</v>
      </c>
      <c r="M519" s="8">
        <v>103.71630096435547</v>
      </c>
      <c r="N519" s="7">
        <v>108.43109893798828</v>
      </c>
      <c r="O519" s="7" t="s">
        <v>212</v>
      </c>
      <c r="P519" s="7" t="s">
        <v>761</v>
      </c>
      <c r="Q519" s="7" t="s">
        <v>242</v>
      </c>
      <c r="R519" s="7" t="s">
        <v>214</v>
      </c>
      <c r="S519" s="7">
        <v>164.19108581542969</v>
      </c>
    </row>
    <row r="520" spans="1:19" x14ac:dyDescent="0.25">
      <c r="A520" s="7">
        <v>513</v>
      </c>
      <c r="B520" s="7">
        <v>44657</v>
      </c>
      <c r="C520" s="7">
        <v>40510261</v>
      </c>
      <c r="D520" s="7" t="s">
        <v>763</v>
      </c>
      <c r="E520" s="7" t="s">
        <v>214</v>
      </c>
      <c r="F520" s="7">
        <v>600000</v>
      </c>
      <c r="G520" s="7">
        <v>1.9493999481201172</v>
      </c>
      <c r="H520" s="7">
        <v>1.8619999885559082</v>
      </c>
      <c r="I520" s="7" t="s">
        <v>4645</v>
      </c>
      <c r="J520" s="7" t="s">
        <v>4646</v>
      </c>
      <c r="K520" s="8">
        <v>3.2412099838256836</v>
      </c>
      <c r="M520" s="8">
        <v>101.51499938964844</v>
      </c>
      <c r="N520" s="7">
        <v>73.796798706054688</v>
      </c>
      <c r="O520" s="7" t="s">
        <v>212</v>
      </c>
      <c r="P520" s="7" t="s">
        <v>761</v>
      </c>
      <c r="Q520" s="7" t="s">
        <v>242</v>
      </c>
      <c r="R520" s="7" t="s">
        <v>3856</v>
      </c>
      <c r="S520" s="7">
        <v>133.4166259765625</v>
      </c>
    </row>
    <row r="521" spans="1:19" x14ac:dyDescent="0.25">
      <c r="A521" s="7">
        <v>513</v>
      </c>
      <c r="B521" s="7">
        <v>44657</v>
      </c>
      <c r="C521" s="7">
        <v>40510265</v>
      </c>
      <c r="D521" s="7" t="s">
        <v>763</v>
      </c>
      <c r="E521" s="7" t="s">
        <v>4642</v>
      </c>
      <c r="F521" s="7">
        <v>600000</v>
      </c>
      <c r="G521" s="7">
        <v>1.9493999481201172</v>
      </c>
      <c r="H521" s="7">
        <v>1.861299991607666</v>
      </c>
      <c r="I521" s="7" t="s">
        <v>4643</v>
      </c>
      <c r="J521" s="7" t="s">
        <v>4644</v>
      </c>
      <c r="K521" s="8">
        <v>3.3126440048217773</v>
      </c>
      <c r="M521" s="8">
        <v>101.37985229492188</v>
      </c>
      <c r="N521" s="7">
        <v>80.303497314453125</v>
      </c>
      <c r="O521" s="7" t="s">
        <v>212</v>
      </c>
      <c r="P521" s="7" t="s">
        <v>761</v>
      </c>
      <c r="Q521" s="7" t="s">
        <v>242</v>
      </c>
      <c r="R521" s="7" t="s">
        <v>214</v>
      </c>
      <c r="S521" s="7">
        <v>133.4166259765625</v>
      </c>
    </row>
    <row r="522" spans="1:19" x14ac:dyDescent="0.25">
      <c r="A522" s="7">
        <v>513</v>
      </c>
      <c r="B522" s="7">
        <v>44657</v>
      </c>
      <c r="C522" s="7">
        <v>19629388</v>
      </c>
      <c r="D522" s="7" t="s">
        <v>763</v>
      </c>
      <c r="E522" s="7" t="s">
        <v>214</v>
      </c>
      <c r="F522" s="7">
        <v>500000</v>
      </c>
      <c r="G522" s="7">
        <v>1.4894000291824341</v>
      </c>
      <c r="H522" s="7">
        <v>1.4330999851226807</v>
      </c>
      <c r="I522" s="7" t="s">
        <v>4640</v>
      </c>
      <c r="J522" s="7" t="s">
        <v>4641</v>
      </c>
      <c r="K522" s="8">
        <v>2.9916601181030273</v>
      </c>
      <c r="M522" s="8">
        <v>102.90299987792969</v>
      </c>
      <c r="N522" s="7">
        <v>70.795600891113281</v>
      </c>
      <c r="O522" s="7" t="s">
        <v>212</v>
      </c>
      <c r="P522" s="7" t="s">
        <v>761</v>
      </c>
      <c r="Q522" s="7" t="s">
        <v>242</v>
      </c>
      <c r="R522" s="7" t="s">
        <v>3856</v>
      </c>
      <c r="S522" s="7">
        <v>130.14706420898438</v>
      </c>
    </row>
    <row r="523" spans="1:19" x14ac:dyDescent="0.25">
      <c r="A523" s="7">
        <v>513</v>
      </c>
      <c r="B523" s="7">
        <v>44657</v>
      </c>
      <c r="C523" s="7">
        <v>19809734</v>
      </c>
      <c r="D523" s="7" t="s">
        <v>763</v>
      </c>
      <c r="E523" s="7" t="s">
        <v>4637</v>
      </c>
      <c r="F523" s="7">
        <v>500000</v>
      </c>
      <c r="G523" s="7">
        <v>1.4894000291824341</v>
      </c>
      <c r="H523" s="7">
        <v>1.4330999851226807</v>
      </c>
      <c r="I523" s="7" t="s">
        <v>4638</v>
      </c>
      <c r="J523" s="7" t="s">
        <v>4639</v>
      </c>
      <c r="K523" s="8">
        <v>2.9914379119873047</v>
      </c>
      <c r="M523" s="8">
        <v>102.90299987792969</v>
      </c>
      <c r="N523" s="7">
        <v>69.715301513671875</v>
      </c>
      <c r="O523" s="7" t="s">
        <v>212</v>
      </c>
      <c r="P523" s="7" t="s">
        <v>761</v>
      </c>
      <c r="Q523" s="7" t="s">
        <v>242</v>
      </c>
      <c r="R523" s="7" t="s">
        <v>214</v>
      </c>
      <c r="S523" s="7">
        <v>130.14706420898438</v>
      </c>
    </row>
    <row r="524" spans="1:19" x14ac:dyDescent="0.25">
      <c r="A524" s="7">
        <v>513</v>
      </c>
      <c r="B524" s="7">
        <v>44657</v>
      </c>
      <c r="C524" s="7">
        <v>16010006</v>
      </c>
      <c r="D524" s="7" t="s">
        <v>763</v>
      </c>
      <c r="E524" s="7" t="s">
        <v>4633</v>
      </c>
      <c r="F524" s="7">
        <v>800000</v>
      </c>
      <c r="G524" s="7">
        <v>0.47360000014305115</v>
      </c>
      <c r="H524" s="7">
        <v>0.46740001440048218</v>
      </c>
      <c r="I524" s="7" t="s">
        <v>4634</v>
      </c>
      <c r="J524" s="7" t="s">
        <v>4635</v>
      </c>
      <c r="K524" s="8">
        <v>2.8026940822601318</v>
      </c>
      <c r="M524" s="8">
        <v>100.4989013671875</v>
      </c>
      <c r="N524" s="7">
        <v>159.59449768066406</v>
      </c>
      <c r="O524" s="7" t="s">
        <v>212</v>
      </c>
      <c r="P524" s="7" t="s">
        <v>761</v>
      </c>
      <c r="Q524" s="7" t="s">
        <v>242</v>
      </c>
      <c r="R524" s="7" t="s">
        <v>214</v>
      </c>
      <c r="S524" s="7">
        <v>122.87088775634766</v>
      </c>
    </row>
    <row r="525" spans="1:19" x14ac:dyDescent="0.25">
      <c r="A525" s="7">
        <v>513</v>
      </c>
      <c r="B525" s="7">
        <v>44657</v>
      </c>
      <c r="C525" s="7">
        <v>16010109</v>
      </c>
      <c r="D525" s="7" t="s">
        <v>763</v>
      </c>
      <c r="E525" s="7" t="s">
        <v>214</v>
      </c>
      <c r="F525" s="7">
        <v>800000</v>
      </c>
      <c r="G525" s="7">
        <v>0.47222200036048889</v>
      </c>
      <c r="H525" s="7">
        <v>0.46744781732559204</v>
      </c>
      <c r="I525" s="7" t="s">
        <v>21761</v>
      </c>
      <c r="J525" s="7" t="s">
        <v>4636</v>
      </c>
      <c r="K525" s="8">
        <v>2.8012769222259521</v>
      </c>
      <c r="M525" s="8">
        <v>100.49900054931641</v>
      </c>
      <c r="N525" s="7">
        <v>181.38580322265625</v>
      </c>
      <c r="O525" s="7" t="s">
        <v>212</v>
      </c>
      <c r="P525" s="7" t="s">
        <v>761</v>
      </c>
      <c r="Q525" s="7" t="s">
        <v>242</v>
      </c>
      <c r="R525" s="7" t="s">
        <v>3856</v>
      </c>
      <c r="S525" s="7">
        <v>122.86096954345703</v>
      </c>
    </row>
    <row r="526" spans="1:19" x14ac:dyDescent="0.25">
      <c r="A526" s="7">
        <v>513</v>
      </c>
      <c r="B526" s="7">
        <v>44657</v>
      </c>
      <c r="C526" s="7">
        <v>66949180</v>
      </c>
      <c r="D526" s="7" t="s">
        <v>764</v>
      </c>
      <c r="E526" s="7" t="s">
        <v>214</v>
      </c>
      <c r="F526" s="7">
        <v>1000000</v>
      </c>
      <c r="G526" s="7">
        <v>9.4610996246337891</v>
      </c>
      <c r="H526" s="7">
        <v>10.823100090026855</v>
      </c>
      <c r="I526" s="7" t="s">
        <v>19320</v>
      </c>
      <c r="J526" s="7" t="s">
        <v>18214</v>
      </c>
      <c r="K526" s="8">
        <v>5.0852999687194824</v>
      </c>
      <c r="M526" s="8">
        <v>87.956001281738281</v>
      </c>
      <c r="N526" s="7">
        <v>239.79100036621094</v>
      </c>
      <c r="O526" s="7" t="s">
        <v>212</v>
      </c>
      <c r="P526" s="7" t="s">
        <v>761</v>
      </c>
      <c r="Q526" s="7" t="s">
        <v>242</v>
      </c>
      <c r="R526" s="7" t="s">
        <v>4184</v>
      </c>
      <c r="S526" s="7">
        <v>323.19549560546875</v>
      </c>
    </row>
    <row r="527" spans="1:19" x14ac:dyDescent="0.25">
      <c r="A527" s="7">
        <v>513</v>
      </c>
      <c r="B527" s="7">
        <v>44657</v>
      </c>
      <c r="C527" s="7">
        <v>45022389</v>
      </c>
      <c r="D527" s="7" t="s">
        <v>764</v>
      </c>
      <c r="E527" s="7" t="s">
        <v>4654</v>
      </c>
      <c r="F527" s="7">
        <v>1200000</v>
      </c>
      <c r="G527" s="7">
        <v>7.468900203704834</v>
      </c>
      <c r="H527" s="7">
        <v>9.7053003311157227</v>
      </c>
      <c r="I527" s="7" t="s">
        <v>4655</v>
      </c>
      <c r="J527" s="7" t="s">
        <v>4656</v>
      </c>
      <c r="K527" s="8">
        <v>4.8993501663208008</v>
      </c>
      <c r="M527" s="8">
        <v>91.862998962402344</v>
      </c>
      <c r="N527" s="7">
        <v>221.12809753417969</v>
      </c>
      <c r="O527" s="7" t="s">
        <v>212</v>
      </c>
      <c r="P527" s="7" t="s">
        <v>761</v>
      </c>
      <c r="Q527" s="7" t="s">
        <v>242</v>
      </c>
      <c r="R527" s="7" t="s">
        <v>214</v>
      </c>
      <c r="S527" s="7">
        <v>302.57723999023438</v>
      </c>
    </row>
    <row r="528" spans="1:19" x14ac:dyDescent="0.25">
      <c r="A528" s="7">
        <v>513</v>
      </c>
      <c r="B528" s="7">
        <v>44657</v>
      </c>
      <c r="C528" s="7">
        <v>45022388</v>
      </c>
      <c r="D528" s="7" t="s">
        <v>764</v>
      </c>
      <c r="E528" s="7" t="s">
        <v>214</v>
      </c>
      <c r="F528" s="7">
        <v>1200000</v>
      </c>
      <c r="G528" s="7">
        <v>7.4667000770568848</v>
      </c>
      <c r="H528" s="7">
        <v>9.704899787902832</v>
      </c>
      <c r="I528" s="7" t="s">
        <v>4652</v>
      </c>
      <c r="J528" s="7" t="s">
        <v>4653</v>
      </c>
      <c r="K528" s="8">
        <v>5.0585780143737793</v>
      </c>
      <c r="M528" s="8">
        <v>91.839996337890625</v>
      </c>
      <c r="N528" s="7">
        <v>237.98440551757813</v>
      </c>
      <c r="O528" s="7" t="s">
        <v>212</v>
      </c>
      <c r="P528" s="7" t="s">
        <v>761</v>
      </c>
      <c r="Q528" s="7" t="s">
        <v>242</v>
      </c>
      <c r="R528" s="7" t="s">
        <v>4184</v>
      </c>
      <c r="S528" s="7">
        <v>302.5538330078125</v>
      </c>
    </row>
    <row r="529" spans="1:19" x14ac:dyDescent="0.25">
      <c r="A529" s="7">
        <v>513</v>
      </c>
      <c r="B529" s="7">
        <v>44657</v>
      </c>
      <c r="C529" s="7">
        <v>66813039</v>
      </c>
      <c r="D529" s="7" t="s">
        <v>766</v>
      </c>
      <c r="E529" s="7" t="s">
        <v>214</v>
      </c>
      <c r="F529" s="7">
        <v>750000</v>
      </c>
      <c r="G529" s="7">
        <v>3.4611001014709473</v>
      </c>
      <c r="H529" s="7">
        <v>3.1277999877929688</v>
      </c>
      <c r="I529" s="7" t="s">
        <v>22126</v>
      </c>
      <c r="J529" s="7" t="s">
        <v>4657</v>
      </c>
      <c r="K529" s="8">
        <v>5.5289101600646973</v>
      </c>
      <c r="M529" s="8">
        <v>98.351997375488281</v>
      </c>
      <c r="N529" s="7">
        <v>280.72100830078125</v>
      </c>
      <c r="O529" s="7" t="s">
        <v>212</v>
      </c>
      <c r="P529" s="7" t="s">
        <v>761</v>
      </c>
      <c r="Q529" s="7" t="s">
        <v>242</v>
      </c>
      <c r="R529" s="7" t="s">
        <v>4184</v>
      </c>
      <c r="S529" s="7">
        <v>319.13153076171875</v>
      </c>
    </row>
    <row r="530" spans="1:19" x14ac:dyDescent="0.25">
      <c r="A530" s="7">
        <v>513</v>
      </c>
      <c r="B530" s="7">
        <v>44657</v>
      </c>
      <c r="C530" s="7">
        <v>12910</v>
      </c>
      <c r="D530" s="7" t="s">
        <v>759</v>
      </c>
      <c r="E530" s="7" t="s">
        <v>214</v>
      </c>
      <c r="F530" s="7">
        <v>449825</v>
      </c>
      <c r="G530" s="7">
        <v>6.9376997947692871</v>
      </c>
      <c r="H530" s="7">
        <v>5.3411002159118652</v>
      </c>
      <c r="I530" s="7" t="s">
        <v>21141</v>
      </c>
      <c r="J530" s="7" t="s">
        <v>10354</v>
      </c>
      <c r="K530" s="8">
        <v>4.8655500411987305</v>
      </c>
      <c r="M530" s="8">
        <v>124.24199676513672</v>
      </c>
      <c r="N530" s="7">
        <v>217.42399597167969</v>
      </c>
      <c r="O530" s="7" t="s">
        <v>212</v>
      </c>
      <c r="P530" s="7" t="s">
        <v>761</v>
      </c>
      <c r="Q530" s="7" t="s">
        <v>242</v>
      </c>
      <c r="R530" s="7" t="s">
        <v>214</v>
      </c>
      <c r="S530" s="7">
        <v>217.42399597167969</v>
      </c>
    </row>
    <row r="531" spans="1:19" x14ac:dyDescent="0.25">
      <c r="A531" s="7">
        <v>513</v>
      </c>
      <c r="B531" s="7">
        <v>44657</v>
      </c>
      <c r="C531" s="7">
        <v>8824</v>
      </c>
      <c r="D531" s="7" t="s">
        <v>759</v>
      </c>
      <c r="E531" s="7" t="s">
        <v>19053</v>
      </c>
      <c r="F531" s="7">
        <v>449825</v>
      </c>
      <c r="G531" s="7">
        <v>6.9376997947692871</v>
      </c>
      <c r="H531" s="7">
        <v>5.3411002159118652</v>
      </c>
      <c r="I531" s="7" t="s">
        <v>19054</v>
      </c>
      <c r="J531" s="7" t="s">
        <v>19055</v>
      </c>
      <c r="K531" s="8">
        <v>4.8655500411987305</v>
      </c>
      <c r="M531" s="8">
        <v>124.24199676513672</v>
      </c>
      <c r="N531" s="7">
        <v>217.42399597167969</v>
      </c>
      <c r="O531" s="7" t="s">
        <v>212</v>
      </c>
      <c r="P531" s="7" t="s">
        <v>761</v>
      </c>
      <c r="Q531" s="7" t="s">
        <v>242</v>
      </c>
      <c r="R531" s="7" t="s">
        <v>3856</v>
      </c>
      <c r="S531" s="7">
        <v>217.42399597167969</v>
      </c>
    </row>
    <row r="532" spans="1:19" x14ac:dyDescent="0.25">
      <c r="A532" s="7">
        <v>513</v>
      </c>
      <c r="B532" s="7">
        <v>44657</v>
      </c>
      <c r="C532" s="7">
        <v>66883688</v>
      </c>
      <c r="D532" s="7" t="s">
        <v>768</v>
      </c>
      <c r="E532" s="7" t="s">
        <v>214</v>
      </c>
      <c r="F532" s="7">
        <v>500000</v>
      </c>
      <c r="G532" s="7">
        <v>3.978100061416626</v>
      </c>
      <c r="H532" s="7">
        <v>3.6287999153137207</v>
      </c>
      <c r="I532" s="7" t="s">
        <v>10355</v>
      </c>
      <c r="J532" s="7" t="s">
        <v>10356</v>
      </c>
      <c r="K532" s="8">
        <v>5.1931700706481934</v>
      </c>
      <c r="M532" s="8">
        <v>94.869003295898438</v>
      </c>
      <c r="N532" s="7">
        <v>244.67109680175781</v>
      </c>
      <c r="O532" s="7" t="s">
        <v>212</v>
      </c>
      <c r="P532" s="7" t="s">
        <v>267</v>
      </c>
      <c r="Q532" s="7" t="s">
        <v>242</v>
      </c>
      <c r="R532" s="7" t="s">
        <v>3856</v>
      </c>
      <c r="S532" s="7">
        <v>244.67109680175781</v>
      </c>
    </row>
    <row r="533" spans="1:19" x14ac:dyDescent="0.25">
      <c r="A533" s="7">
        <v>513</v>
      </c>
      <c r="B533" s="7">
        <v>44657</v>
      </c>
      <c r="C533" s="7">
        <v>66953444</v>
      </c>
      <c r="D533" s="7" t="s">
        <v>18215</v>
      </c>
      <c r="E533" s="7" t="s">
        <v>214</v>
      </c>
      <c r="F533" s="7">
        <v>600000</v>
      </c>
      <c r="G533" s="7">
        <v>4.963900089263916</v>
      </c>
      <c r="H533" s="7">
        <v>6.8144998550415039</v>
      </c>
      <c r="I533" s="7" t="s">
        <v>19321</v>
      </c>
      <c r="J533" s="7" t="s">
        <v>18216</v>
      </c>
      <c r="K533" s="8">
        <v>6.2859129905700684</v>
      </c>
      <c r="M533" s="8">
        <v>91.640998840332031</v>
      </c>
      <c r="N533" s="7">
        <v>354.98040771484375</v>
      </c>
      <c r="O533" s="7" t="s">
        <v>212</v>
      </c>
      <c r="P533" s="7" t="s">
        <v>267</v>
      </c>
      <c r="Q533" s="7" t="s">
        <v>242</v>
      </c>
      <c r="R533" s="7" t="s">
        <v>4184</v>
      </c>
      <c r="S533" s="7">
        <v>354.98040771484375</v>
      </c>
    </row>
    <row r="534" spans="1:19" x14ac:dyDescent="0.25">
      <c r="A534" s="7">
        <v>513</v>
      </c>
      <c r="B534" s="7">
        <v>44657</v>
      </c>
      <c r="C534" s="7">
        <v>42979149</v>
      </c>
      <c r="D534" s="7" t="s">
        <v>772</v>
      </c>
      <c r="E534" s="7" t="s">
        <v>214</v>
      </c>
      <c r="F534" s="7">
        <v>500000</v>
      </c>
      <c r="G534" s="7">
        <v>1.9739999771118164</v>
      </c>
      <c r="H534" s="7">
        <v>1.8865000009536743</v>
      </c>
      <c r="I534" s="7" t="s">
        <v>4660</v>
      </c>
      <c r="J534" s="7" t="s">
        <v>4661</v>
      </c>
      <c r="K534" s="8">
        <v>3.3482599258422852</v>
      </c>
      <c r="M534" s="8">
        <v>101.13999938964844</v>
      </c>
      <c r="N534" s="7">
        <v>83.631500244140625</v>
      </c>
      <c r="O534" s="7" t="s">
        <v>212</v>
      </c>
      <c r="P534" s="7" t="s">
        <v>267</v>
      </c>
      <c r="Q534" s="7" t="s">
        <v>242</v>
      </c>
      <c r="R534" s="7" t="s">
        <v>3856</v>
      </c>
      <c r="S534" s="7">
        <v>195.82183837890625</v>
      </c>
    </row>
    <row r="535" spans="1:19" x14ac:dyDescent="0.25">
      <c r="A535" s="7">
        <v>513</v>
      </c>
      <c r="B535" s="7">
        <v>44657</v>
      </c>
      <c r="C535" s="7">
        <v>38952320</v>
      </c>
      <c r="D535" s="7" t="s">
        <v>772</v>
      </c>
      <c r="E535" s="7" t="s">
        <v>214</v>
      </c>
      <c r="F535" s="7">
        <v>500000</v>
      </c>
      <c r="G535" s="7">
        <v>1.2841000556945801</v>
      </c>
      <c r="H535" s="7">
        <v>1.2316000461578369</v>
      </c>
      <c r="I535" s="7" t="s">
        <v>4658</v>
      </c>
      <c r="J535" s="7" t="s">
        <v>4659</v>
      </c>
      <c r="K535" s="8">
        <v>3.2498099803924561</v>
      </c>
      <c r="M535" s="8">
        <v>101.71399688720703</v>
      </c>
      <c r="N535" s="7">
        <v>111.93900299072266</v>
      </c>
      <c r="O535" s="7" t="s">
        <v>212</v>
      </c>
      <c r="P535" s="7" t="s">
        <v>267</v>
      </c>
      <c r="Q535" s="7" t="s">
        <v>242</v>
      </c>
      <c r="R535" s="7" t="s">
        <v>3856</v>
      </c>
      <c r="S535" s="7">
        <v>188.84378051757813</v>
      </c>
    </row>
    <row r="536" spans="1:19" x14ac:dyDescent="0.25">
      <c r="A536" s="7">
        <v>513</v>
      </c>
      <c r="B536" s="7">
        <v>44657</v>
      </c>
      <c r="C536" s="7">
        <v>46696246</v>
      </c>
      <c r="D536" s="7" t="s">
        <v>774</v>
      </c>
      <c r="E536" s="7" t="s">
        <v>214</v>
      </c>
      <c r="F536" s="7">
        <v>300000</v>
      </c>
      <c r="G536" s="7">
        <v>2.7980999946594238</v>
      </c>
      <c r="H536" s="7">
        <v>2.5755000114440918</v>
      </c>
      <c r="I536" s="7" t="s">
        <v>10357</v>
      </c>
      <c r="J536" s="7" t="s">
        <v>10358</v>
      </c>
      <c r="K536" s="8">
        <v>5.4413518905639648</v>
      </c>
      <c r="M536" s="8">
        <v>97.103996276855469</v>
      </c>
      <c r="N536" s="7">
        <v>275.81939697265625</v>
      </c>
      <c r="O536" s="7" t="s">
        <v>212</v>
      </c>
      <c r="P536" s="7" t="s">
        <v>267</v>
      </c>
      <c r="Q536" s="7" t="s">
        <v>242</v>
      </c>
      <c r="R536" s="7" t="s">
        <v>214</v>
      </c>
      <c r="S536" s="7">
        <v>275.81939697265625</v>
      </c>
    </row>
    <row r="537" spans="1:19" x14ac:dyDescent="0.25">
      <c r="A537" s="7">
        <v>513</v>
      </c>
      <c r="B537" s="7">
        <v>44657</v>
      </c>
      <c r="C537" s="7">
        <v>16052593</v>
      </c>
      <c r="D537" s="7" t="s">
        <v>778</v>
      </c>
      <c r="E537" s="7" t="s">
        <v>214</v>
      </c>
      <c r="F537" s="7">
        <v>500000</v>
      </c>
      <c r="G537" s="7">
        <v>3.4497001171112061</v>
      </c>
      <c r="H537" s="7">
        <v>3.2960000038146973</v>
      </c>
      <c r="I537" s="7" t="s">
        <v>4672</v>
      </c>
      <c r="J537" s="7" t="s">
        <v>4673</v>
      </c>
      <c r="K537" s="8">
        <v>3.4156200885772705</v>
      </c>
      <c r="M537" s="8">
        <v>95.028999328613281</v>
      </c>
      <c r="N537" s="7">
        <v>68.204803466796875</v>
      </c>
      <c r="O537" s="7" t="s">
        <v>212</v>
      </c>
      <c r="P537" s="7" t="s">
        <v>447</v>
      </c>
      <c r="Q537" s="7" t="s">
        <v>291</v>
      </c>
      <c r="R537" s="7" t="s">
        <v>3856</v>
      </c>
      <c r="S537" s="7">
        <v>143.94129943847656</v>
      </c>
    </row>
    <row r="538" spans="1:19" x14ac:dyDescent="0.25">
      <c r="A538" s="7">
        <v>513</v>
      </c>
      <c r="B538" s="7">
        <v>44657</v>
      </c>
      <c r="C538" s="7">
        <v>66812129</v>
      </c>
      <c r="D538" s="7" t="s">
        <v>778</v>
      </c>
      <c r="E538" s="7" t="s">
        <v>4669</v>
      </c>
      <c r="F538" s="7">
        <v>500000</v>
      </c>
      <c r="G538" s="7">
        <v>3.4497001171112061</v>
      </c>
      <c r="H538" s="7">
        <v>3.2922999858856201</v>
      </c>
      <c r="I538" s="7" t="s">
        <v>4670</v>
      </c>
      <c r="J538" s="7" t="s">
        <v>4671</v>
      </c>
      <c r="K538" s="8">
        <v>3.6172659397125244</v>
      </c>
      <c r="M538" s="8">
        <v>94.400001525878906</v>
      </c>
      <c r="N538" s="7">
        <v>87.871299743652344</v>
      </c>
      <c r="O538" s="7" t="s">
        <v>212</v>
      </c>
      <c r="P538" s="7" t="s">
        <v>447</v>
      </c>
      <c r="Q538" s="7" t="s">
        <v>291</v>
      </c>
      <c r="R538" s="7" t="s">
        <v>214</v>
      </c>
      <c r="S538" s="7">
        <v>143.94129943847656</v>
      </c>
    </row>
    <row r="539" spans="1:19" x14ac:dyDescent="0.25">
      <c r="A539" s="7">
        <v>513</v>
      </c>
      <c r="B539" s="7">
        <v>44657</v>
      </c>
      <c r="C539" s="7">
        <v>21334851</v>
      </c>
      <c r="D539" s="7" t="s">
        <v>778</v>
      </c>
      <c r="E539" s="7" t="s">
        <v>214</v>
      </c>
      <c r="F539" s="7">
        <v>750000</v>
      </c>
      <c r="G539" s="7">
        <v>2.0095999240875244</v>
      </c>
      <c r="H539" s="7">
        <v>1.8760999441146851</v>
      </c>
      <c r="I539" s="7" t="s">
        <v>4667</v>
      </c>
      <c r="J539" s="7" t="s">
        <v>4668</v>
      </c>
      <c r="K539" s="8">
        <v>3.3210899829864502</v>
      </c>
      <c r="M539" s="8">
        <v>102.03099822998047</v>
      </c>
      <c r="N539" s="7">
        <v>79.556800842285156</v>
      </c>
      <c r="O539" s="7" t="s">
        <v>212</v>
      </c>
      <c r="P539" s="7" t="s">
        <v>447</v>
      </c>
      <c r="Q539" s="7" t="s">
        <v>291</v>
      </c>
      <c r="R539" s="7" t="s">
        <v>3856</v>
      </c>
      <c r="S539" s="7">
        <v>133.84318542480469</v>
      </c>
    </row>
    <row r="540" spans="1:19" x14ac:dyDescent="0.25">
      <c r="A540" s="7">
        <v>513</v>
      </c>
      <c r="B540" s="7">
        <v>44657</v>
      </c>
      <c r="C540" s="7">
        <v>21334794</v>
      </c>
      <c r="D540" s="7" t="s">
        <v>778</v>
      </c>
      <c r="E540" s="7" t="s">
        <v>4664</v>
      </c>
      <c r="F540" s="7">
        <v>750000</v>
      </c>
      <c r="G540" s="7">
        <v>2.0095999240875244</v>
      </c>
      <c r="H540" s="7">
        <v>1.8760999441146851</v>
      </c>
      <c r="I540" s="7" t="s">
        <v>4665</v>
      </c>
      <c r="J540" s="7" t="s">
        <v>4666</v>
      </c>
      <c r="K540" s="8">
        <v>3.3209850788116455</v>
      </c>
      <c r="M540" s="8">
        <v>102.03099822998047</v>
      </c>
      <c r="N540" s="7">
        <v>78.94439697265625</v>
      </c>
      <c r="O540" s="7" t="s">
        <v>212</v>
      </c>
      <c r="P540" s="7" t="s">
        <v>447</v>
      </c>
      <c r="Q540" s="7" t="s">
        <v>291</v>
      </c>
      <c r="R540" s="7" t="s">
        <v>214</v>
      </c>
      <c r="S540" s="7">
        <v>133.84318542480469</v>
      </c>
    </row>
    <row r="541" spans="1:19" x14ac:dyDescent="0.25">
      <c r="A541" s="7">
        <v>513</v>
      </c>
      <c r="B541" s="7">
        <v>44657</v>
      </c>
      <c r="C541" s="7">
        <v>44939987</v>
      </c>
      <c r="D541" s="7" t="s">
        <v>20678</v>
      </c>
      <c r="E541" s="7" t="s">
        <v>214</v>
      </c>
      <c r="F541" s="7">
        <v>750000</v>
      </c>
      <c r="G541" s="7">
        <v>7.4333000183105469</v>
      </c>
      <c r="H541" s="7">
        <v>5.9133000373840332</v>
      </c>
      <c r="I541" s="7" t="s">
        <v>4678</v>
      </c>
      <c r="J541" s="7" t="s">
        <v>4679</v>
      </c>
      <c r="K541" s="8">
        <v>6.1604099273681641</v>
      </c>
      <c r="M541" s="8">
        <v>98.313003540039063</v>
      </c>
      <c r="N541" s="7">
        <v>348.03799438476563</v>
      </c>
      <c r="O541" s="7" t="s">
        <v>212</v>
      </c>
      <c r="P541" s="7" t="s">
        <v>447</v>
      </c>
      <c r="Q541" s="7" t="s">
        <v>291</v>
      </c>
      <c r="R541" s="7" t="s">
        <v>4184</v>
      </c>
      <c r="S541" s="7">
        <v>302.19818115234375</v>
      </c>
    </row>
    <row r="542" spans="1:19" x14ac:dyDescent="0.25">
      <c r="A542" s="7">
        <v>513</v>
      </c>
      <c r="B542" s="7">
        <v>44657</v>
      </c>
      <c r="C542" s="7">
        <v>36758291</v>
      </c>
      <c r="D542" s="7" t="s">
        <v>20678</v>
      </c>
      <c r="E542" s="7" t="s">
        <v>4675</v>
      </c>
      <c r="F542" s="7">
        <v>1000000</v>
      </c>
      <c r="G542" s="7">
        <v>5.7822999954223633</v>
      </c>
      <c r="H542" s="7">
        <v>7.4920997619628906</v>
      </c>
      <c r="I542" s="7" t="s">
        <v>4676</v>
      </c>
      <c r="J542" s="7" t="s">
        <v>4677</v>
      </c>
      <c r="K542" s="8">
        <v>5.7931098937988281</v>
      </c>
      <c r="M542" s="8">
        <v>95.383003234863281</v>
      </c>
      <c r="N542" s="7">
        <v>306.66650390625</v>
      </c>
      <c r="O542" s="7" t="s">
        <v>212</v>
      </c>
      <c r="P542" s="7" t="s">
        <v>447</v>
      </c>
      <c r="Q542" s="7" t="s">
        <v>291</v>
      </c>
      <c r="R542" s="7" t="s">
        <v>214</v>
      </c>
      <c r="S542" s="7">
        <v>284.2249755859375</v>
      </c>
    </row>
    <row r="543" spans="1:19" x14ac:dyDescent="0.25">
      <c r="A543" s="7">
        <v>513</v>
      </c>
      <c r="B543" s="7">
        <v>44657</v>
      </c>
      <c r="C543" s="7">
        <v>36758287</v>
      </c>
      <c r="D543" s="7" t="s">
        <v>20678</v>
      </c>
      <c r="E543" s="7" t="s">
        <v>214</v>
      </c>
      <c r="F543" s="7">
        <v>1000000</v>
      </c>
      <c r="G543" s="7">
        <v>5.7778000831604004</v>
      </c>
      <c r="H543" s="7">
        <v>7.4935002326965332</v>
      </c>
      <c r="I543" s="7" t="s">
        <v>19322</v>
      </c>
      <c r="J543" s="7" t="s">
        <v>4674</v>
      </c>
      <c r="K543" s="8">
        <v>6.0827198028564453</v>
      </c>
      <c r="M543" s="8">
        <v>95.383003234863281</v>
      </c>
      <c r="N543" s="7">
        <v>306.86898803710938</v>
      </c>
      <c r="O543" s="7" t="s">
        <v>212</v>
      </c>
      <c r="P543" s="7" t="s">
        <v>447</v>
      </c>
      <c r="Q543" s="7" t="s">
        <v>291</v>
      </c>
      <c r="R543" s="7" t="s">
        <v>4184</v>
      </c>
      <c r="S543" s="7">
        <v>284.17495727539063</v>
      </c>
    </row>
    <row r="544" spans="1:19" x14ac:dyDescent="0.25">
      <c r="A544" s="7">
        <v>513</v>
      </c>
      <c r="B544" s="7">
        <v>44657</v>
      </c>
      <c r="C544" s="7">
        <v>15596430</v>
      </c>
      <c r="D544" s="7" t="s">
        <v>20679</v>
      </c>
      <c r="E544" s="7" t="s">
        <v>214</v>
      </c>
      <c r="F544" s="7">
        <v>1500000</v>
      </c>
      <c r="G544" s="7">
        <v>0.48190000653266907</v>
      </c>
      <c r="H544" s="7">
        <v>0.47440001368522644</v>
      </c>
      <c r="I544" s="7" t="s">
        <v>4662</v>
      </c>
      <c r="J544" s="7" t="s">
        <v>4663</v>
      </c>
      <c r="K544" s="8">
        <v>3.3114190101623535</v>
      </c>
      <c r="M544" s="8">
        <v>101.625</v>
      </c>
      <c r="N544" s="7">
        <v>209.1448974609375</v>
      </c>
      <c r="O544" s="7" t="s">
        <v>212</v>
      </c>
      <c r="P544" s="7" t="s">
        <v>447</v>
      </c>
      <c r="Q544" s="7" t="s">
        <v>291</v>
      </c>
      <c r="R544" s="7" t="s">
        <v>3856</v>
      </c>
      <c r="S544" s="7">
        <v>180.65672302246094</v>
      </c>
    </row>
    <row r="545" spans="1:19" x14ac:dyDescent="0.25">
      <c r="A545" s="7">
        <v>513</v>
      </c>
      <c r="B545" s="7">
        <v>44657</v>
      </c>
      <c r="C545" s="7">
        <v>66892912</v>
      </c>
      <c r="D545" s="7" t="s">
        <v>780</v>
      </c>
      <c r="E545" s="7" t="s">
        <v>214</v>
      </c>
      <c r="F545" s="7">
        <v>300000</v>
      </c>
      <c r="G545" s="7">
        <v>9.0541000366210938</v>
      </c>
      <c r="H545" s="7">
        <v>7.2287001609802246</v>
      </c>
      <c r="I545" s="7" t="s">
        <v>10359</v>
      </c>
      <c r="J545" s="7" t="s">
        <v>10360</v>
      </c>
      <c r="K545" s="8">
        <v>5.3166041374206543</v>
      </c>
      <c r="M545" s="8">
        <v>89.919998168945313</v>
      </c>
      <c r="N545" s="7">
        <v>268.2991943359375</v>
      </c>
      <c r="O545" s="7" t="s">
        <v>266</v>
      </c>
      <c r="P545" s="7" t="s">
        <v>322</v>
      </c>
      <c r="Q545" s="7" t="s">
        <v>291</v>
      </c>
      <c r="R545" s="7" t="s">
        <v>214</v>
      </c>
      <c r="S545" s="7">
        <v>268.2991943359375</v>
      </c>
    </row>
    <row r="546" spans="1:19" x14ac:dyDescent="0.25">
      <c r="A546" s="7">
        <v>513</v>
      </c>
      <c r="B546" s="7">
        <v>44657</v>
      </c>
      <c r="C546" s="7">
        <v>66918970</v>
      </c>
      <c r="D546" s="7" t="s">
        <v>782</v>
      </c>
      <c r="E546" s="7" t="s">
        <v>18217</v>
      </c>
      <c r="F546" s="7">
        <v>517000</v>
      </c>
      <c r="G546" s="7">
        <v>4.2709999084472656</v>
      </c>
      <c r="H546" s="7">
        <v>3.872999906539917</v>
      </c>
      <c r="I546" s="7" t="s">
        <v>18218</v>
      </c>
      <c r="J546" s="7" t="s">
        <v>18219</v>
      </c>
      <c r="K546" s="8">
        <v>5.4842400550842285</v>
      </c>
      <c r="M546" s="8">
        <v>91.586997985839844</v>
      </c>
      <c r="N546" s="7">
        <v>274.60501098632813</v>
      </c>
      <c r="O546" s="7" t="s">
        <v>446</v>
      </c>
      <c r="P546" s="7" t="s">
        <v>349</v>
      </c>
      <c r="Q546" s="7" t="s">
        <v>242</v>
      </c>
      <c r="R546" s="7" t="s">
        <v>3856</v>
      </c>
      <c r="S546" s="7">
        <v>274.60501098632813</v>
      </c>
    </row>
    <row r="547" spans="1:19" x14ac:dyDescent="0.25">
      <c r="A547" s="7">
        <v>513</v>
      </c>
      <c r="B547" s="7">
        <v>44657</v>
      </c>
      <c r="C547" s="7">
        <v>66822843</v>
      </c>
      <c r="D547" s="7" t="s">
        <v>784</v>
      </c>
      <c r="E547" s="7" t="s">
        <v>214</v>
      </c>
      <c r="F547" s="7">
        <v>500000</v>
      </c>
      <c r="G547" s="7">
        <v>8.5420999526977539</v>
      </c>
      <c r="H547" s="7">
        <v>7.5285000801086426</v>
      </c>
      <c r="I547" s="7" t="s">
        <v>19323</v>
      </c>
      <c r="J547" s="7" t="s">
        <v>4705</v>
      </c>
      <c r="K547" s="8">
        <v>3.9019300937652588</v>
      </c>
      <c r="M547" s="8">
        <v>88.097000122070313</v>
      </c>
      <c r="N547" s="7">
        <v>126.98200225830078</v>
      </c>
      <c r="O547" s="7" t="s">
        <v>212</v>
      </c>
      <c r="P547" s="7" t="s">
        <v>349</v>
      </c>
      <c r="Q547" s="7" t="s">
        <v>242</v>
      </c>
      <c r="R547" s="7" t="s">
        <v>3856</v>
      </c>
      <c r="S547" s="7">
        <v>84.06146240234375</v>
      </c>
    </row>
    <row r="548" spans="1:19" x14ac:dyDescent="0.25">
      <c r="A548" s="7">
        <v>513</v>
      </c>
      <c r="B548" s="7">
        <v>44657</v>
      </c>
      <c r="C548" s="7">
        <v>43440375</v>
      </c>
      <c r="D548" s="7" t="s">
        <v>784</v>
      </c>
      <c r="E548" s="7" t="s">
        <v>214</v>
      </c>
      <c r="F548" s="7">
        <v>300000</v>
      </c>
      <c r="G548" s="7">
        <v>7.0281000137329102</v>
      </c>
      <c r="H548" s="7">
        <v>6.0563998222351074</v>
      </c>
      <c r="I548" s="7" t="s">
        <v>19324</v>
      </c>
      <c r="J548" s="7" t="s">
        <v>4704</v>
      </c>
      <c r="K548" s="8">
        <v>3.5985701084136963</v>
      </c>
      <c r="M548" s="8">
        <v>100.16200256347656</v>
      </c>
      <c r="N548" s="7">
        <v>90.3843994140625</v>
      </c>
      <c r="O548" s="7" t="s">
        <v>212</v>
      </c>
      <c r="P548" s="7" t="s">
        <v>349</v>
      </c>
      <c r="Q548" s="7" t="s">
        <v>242</v>
      </c>
      <c r="R548" s="7" t="s">
        <v>3856</v>
      </c>
      <c r="S548" s="7">
        <v>79.258010864257813</v>
      </c>
    </row>
    <row r="549" spans="1:19" x14ac:dyDescent="0.25">
      <c r="A549" s="7">
        <v>513</v>
      </c>
      <c r="B549" s="7">
        <v>44657</v>
      </c>
      <c r="C549" s="7">
        <v>37666807</v>
      </c>
      <c r="D549" s="7" t="s">
        <v>784</v>
      </c>
      <c r="E549" s="7" t="s">
        <v>214</v>
      </c>
      <c r="F549" s="7">
        <v>250000</v>
      </c>
      <c r="G549" s="7">
        <v>5.9191999435424805</v>
      </c>
      <c r="H549" s="7">
        <v>5.2262997627258301</v>
      </c>
      <c r="I549" s="7" t="s">
        <v>19325</v>
      </c>
      <c r="J549" s="7" t="s">
        <v>4703</v>
      </c>
      <c r="K549" s="8">
        <v>3.6419010162353516</v>
      </c>
      <c r="M549" s="8">
        <v>101.88899993896484</v>
      </c>
      <c r="N549" s="7">
        <v>88.79010009765625</v>
      </c>
      <c r="O549" s="7" t="s">
        <v>212</v>
      </c>
      <c r="P549" s="7" t="s">
        <v>349</v>
      </c>
      <c r="Q549" s="7" t="s">
        <v>242</v>
      </c>
      <c r="R549" s="7" t="s">
        <v>214</v>
      </c>
      <c r="S549" s="7">
        <v>75.636459350585938</v>
      </c>
    </row>
    <row r="550" spans="1:19" x14ac:dyDescent="0.25">
      <c r="A550" s="7">
        <v>513</v>
      </c>
      <c r="B550" s="7">
        <v>44657</v>
      </c>
      <c r="C550" s="7">
        <v>33727790</v>
      </c>
      <c r="D550" s="7" t="s">
        <v>784</v>
      </c>
      <c r="E550" s="7" t="s">
        <v>214</v>
      </c>
      <c r="F550" s="7">
        <v>300000</v>
      </c>
      <c r="G550" s="7">
        <v>5.0349001884460449</v>
      </c>
      <c r="H550" s="7">
        <v>4.5103998184204102</v>
      </c>
      <c r="I550" s="7" t="s">
        <v>20731</v>
      </c>
      <c r="J550" s="7" t="s">
        <v>4702</v>
      </c>
      <c r="K550" s="8">
        <v>3.4450700283050537</v>
      </c>
      <c r="M550" s="8">
        <v>100.25099945068359</v>
      </c>
      <c r="N550" s="7">
        <v>71.488601684570313</v>
      </c>
      <c r="O550" s="7" t="s">
        <v>212</v>
      </c>
      <c r="P550" s="7" t="s">
        <v>349</v>
      </c>
      <c r="Q550" s="7" t="s">
        <v>242</v>
      </c>
      <c r="R550" s="7" t="s">
        <v>3856</v>
      </c>
      <c r="S550" s="7">
        <v>72.69110107421875</v>
      </c>
    </row>
    <row r="551" spans="1:19" x14ac:dyDescent="0.25">
      <c r="A551" s="7">
        <v>513</v>
      </c>
      <c r="B551" s="7">
        <v>44657</v>
      </c>
      <c r="C551" s="7">
        <v>67012446</v>
      </c>
      <c r="D551" s="7" t="s">
        <v>784</v>
      </c>
      <c r="E551" s="7" t="s">
        <v>214</v>
      </c>
      <c r="F551" s="7">
        <v>450000</v>
      </c>
      <c r="G551" s="7">
        <v>4.8843002319335938</v>
      </c>
      <c r="H551" s="7">
        <v>4.5454998016357422</v>
      </c>
      <c r="I551" s="7" t="s">
        <v>22127</v>
      </c>
      <c r="J551" s="7" t="s">
        <v>21762</v>
      </c>
      <c r="K551" s="8">
        <v>3.3936200141906738</v>
      </c>
      <c r="M551" s="8">
        <v>95.452003479003906</v>
      </c>
      <c r="N551" s="7">
        <v>65.529899597167969</v>
      </c>
      <c r="O551" s="7" t="s">
        <v>212</v>
      </c>
      <c r="P551" s="7" t="s">
        <v>349</v>
      </c>
      <c r="Q551" s="7" t="s">
        <v>242</v>
      </c>
      <c r="R551" s="7" t="s">
        <v>3856</v>
      </c>
      <c r="S551" s="7">
        <v>72.184768676757813</v>
      </c>
    </row>
    <row r="552" spans="1:19" x14ac:dyDescent="0.25">
      <c r="A552" s="7">
        <v>513</v>
      </c>
      <c r="B552" s="7">
        <v>44657</v>
      </c>
      <c r="C552" s="7">
        <v>66967020</v>
      </c>
      <c r="D552" s="7" t="s">
        <v>784</v>
      </c>
      <c r="E552" s="7" t="s">
        <v>20732</v>
      </c>
      <c r="F552" s="7">
        <v>600000</v>
      </c>
      <c r="G552" s="7">
        <v>4.591400146484375</v>
      </c>
      <c r="H552" s="7">
        <v>4.3204002380371094</v>
      </c>
      <c r="I552" s="7" t="s">
        <v>20733</v>
      </c>
      <c r="J552" s="7" t="s">
        <v>20734</v>
      </c>
      <c r="K552" s="8">
        <v>3.3799500465393066</v>
      </c>
      <c r="M552" s="8">
        <v>93.124000549316406</v>
      </c>
      <c r="N552" s="7">
        <v>63.738601684570313</v>
      </c>
      <c r="O552" s="7" t="s">
        <v>212</v>
      </c>
      <c r="P552" s="7" t="s">
        <v>349</v>
      </c>
      <c r="Q552" s="7" t="s">
        <v>242</v>
      </c>
      <c r="R552" s="7" t="s">
        <v>3856</v>
      </c>
      <c r="S552" s="7">
        <v>71.196258544921875</v>
      </c>
    </row>
    <row r="553" spans="1:19" x14ac:dyDescent="0.25">
      <c r="A553" s="7">
        <v>513</v>
      </c>
      <c r="B553" s="7">
        <v>44657</v>
      </c>
      <c r="C553" s="7">
        <v>66890673</v>
      </c>
      <c r="D553" s="7" t="s">
        <v>784</v>
      </c>
      <c r="E553" s="7" t="s">
        <v>16458</v>
      </c>
      <c r="F553" s="7">
        <v>500000</v>
      </c>
      <c r="G553" s="7">
        <v>4.057499885559082</v>
      </c>
      <c r="H553" s="7">
        <v>3.8666000366210938</v>
      </c>
      <c r="I553" s="7" t="s">
        <v>16957</v>
      </c>
      <c r="J553" s="7" t="s">
        <v>4701</v>
      </c>
      <c r="K553" s="8">
        <v>3.2893900871276855</v>
      </c>
      <c r="M553" s="8">
        <v>92.875999450683594</v>
      </c>
      <c r="N553" s="7">
        <v>54.096199035644531</v>
      </c>
      <c r="O553" s="7" t="s">
        <v>212</v>
      </c>
      <c r="P553" s="7" t="s">
        <v>349</v>
      </c>
      <c r="Q553" s="7" t="s">
        <v>242</v>
      </c>
      <c r="R553" s="7" t="s">
        <v>3856</v>
      </c>
      <c r="S553" s="7">
        <v>69.382194519042969</v>
      </c>
    </row>
    <row r="554" spans="1:19" x14ac:dyDescent="0.25">
      <c r="A554" s="7">
        <v>513</v>
      </c>
      <c r="B554" s="7">
        <v>44657</v>
      </c>
      <c r="C554" s="7">
        <v>66822624</v>
      </c>
      <c r="D554" s="7" t="s">
        <v>784</v>
      </c>
      <c r="E554" s="7" t="s">
        <v>214</v>
      </c>
      <c r="F554" s="7">
        <v>400000</v>
      </c>
      <c r="G554" s="7">
        <v>3.5427999496459961</v>
      </c>
      <c r="H554" s="7">
        <v>3.3794000148773193</v>
      </c>
      <c r="I554" s="7" t="s">
        <v>4699</v>
      </c>
      <c r="J554" s="7" t="s">
        <v>4700</v>
      </c>
      <c r="K554" s="8">
        <v>3.4200499057769775</v>
      </c>
      <c r="M554" s="8">
        <v>93.646003723144531</v>
      </c>
      <c r="N554" s="7">
        <v>68.292999267578125</v>
      </c>
      <c r="O554" s="7" t="s">
        <v>212</v>
      </c>
      <c r="P554" s="7" t="s">
        <v>349</v>
      </c>
      <c r="Q554" s="7" t="s">
        <v>242</v>
      </c>
      <c r="R554" s="7" t="s">
        <v>3856</v>
      </c>
      <c r="S554" s="7">
        <v>67.619392395019531</v>
      </c>
    </row>
    <row r="555" spans="1:19" x14ac:dyDescent="0.25">
      <c r="A555" s="7">
        <v>513</v>
      </c>
      <c r="B555" s="7">
        <v>44657</v>
      </c>
      <c r="C555" s="7">
        <v>26351988</v>
      </c>
      <c r="D555" s="7" t="s">
        <v>784</v>
      </c>
      <c r="E555" s="7" t="s">
        <v>214</v>
      </c>
      <c r="F555" s="7">
        <v>500000</v>
      </c>
      <c r="G555" s="7">
        <v>3.2307000160217285</v>
      </c>
      <c r="H555" s="7">
        <v>2.9937000274658203</v>
      </c>
      <c r="I555" s="7" t="s">
        <v>4697</v>
      </c>
      <c r="J555" s="7" t="s">
        <v>4698</v>
      </c>
      <c r="K555" s="8">
        <v>3.161870002746582</v>
      </c>
      <c r="M555" s="8">
        <v>102.16999816894531</v>
      </c>
      <c r="N555" s="7">
        <v>44.875999450683594</v>
      </c>
      <c r="O555" s="7" t="s">
        <v>212</v>
      </c>
      <c r="P555" s="7" t="s">
        <v>349</v>
      </c>
      <c r="Q555" s="7" t="s">
        <v>242</v>
      </c>
      <c r="R555" s="7" t="s">
        <v>3856</v>
      </c>
      <c r="S555" s="7">
        <v>66.544273376464844</v>
      </c>
    </row>
    <row r="556" spans="1:19" x14ac:dyDescent="0.25">
      <c r="A556" s="7">
        <v>513</v>
      </c>
      <c r="B556" s="7">
        <v>44657</v>
      </c>
      <c r="C556" s="7">
        <v>66786230</v>
      </c>
      <c r="D556" s="7" t="s">
        <v>784</v>
      </c>
      <c r="E556" s="7" t="s">
        <v>214</v>
      </c>
      <c r="F556" s="7">
        <v>600000</v>
      </c>
      <c r="G556" s="7">
        <v>3.2142000198364258</v>
      </c>
      <c r="H556" s="7">
        <v>3.0989000797271729</v>
      </c>
      <c r="I556" s="7" t="s">
        <v>4695</v>
      </c>
      <c r="J556" s="7" t="s">
        <v>4696</v>
      </c>
      <c r="K556" s="8">
        <v>3.2242801189422607</v>
      </c>
      <c r="M556" s="8">
        <v>94.016998291015625</v>
      </c>
      <c r="N556" s="7">
        <v>49.939399719238281</v>
      </c>
      <c r="O556" s="7" t="s">
        <v>212</v>
      </c>
      <c r="P556" s="7" t="s">
        <v>349</v>
      </c>
      <c r="Q556" s="7" t="s">
        <v>242</v>
      </c>
      <c r="R556" s="7" t="s">
        <v>3856</v>
      </c>
      <c r="S556" s="7">
        <v>66.487312316894531</v>
      </c>
    </row>
    <row r="557" spans="1:19" x14ac:dyDescent="0.25">
      <c r="A557" s="7">
        <v>513</v>
      </c>
      <c r="B557" s="7">
        <v>44657</v>
      </c>
      <c r="C557" s="7">
        <v>67020346</v>
      </c>
      <c r="D557" s="7" t="s">
        <v>784</v>
      </c>
      <c r="E557" s="7" t="s">
        <v>22128</v>
      </c>
      <c r="F557" s="7">
        <v>400000</v>
      </c>
      <c r="G557" s="7">
        <v>2.9158000946044922</v>
      </c>
      <c r="H557" s="7">
        <v>2.7995998859405518</v>
      </c>
      <c r="I557" s="7" t="s">
        <v>22129</v>
      </c>
      <c r="J557" s="7" t="s">
        <v>22130</v>
      </c>
      <c r="K557" s="8">
        <v>3.0800900459289551</v>
      </c>
      <c r="M557" s="8">
        <v>97.008003234863281</v>
      </c>
      <c r="N557" s="7">
        <v>37.959201812744141</v>
      </c>
      <c r="O557" s="7" t="s">
        <v>212</v>
      </c>
      <c r="P557" s="7" t="s">
        <v>349</v>
      </c>
      <c r="Q557" s="7" t="s">
        <v>242</v>
      </c>
      <c r="R557" s="7" t="s">
        <v>3856</v>
      </c>
      <c r="S557" s="7">
        <v>65.455093383789063</v>
      </c>
    </row>
    <row r="558" spans="1:19" x14ac:dyDescent="0.25">
      <c r="A558" s="7">
        <v>513</v>
      </c>
      <c r="B558" s="7">
        <v>44657</v>
      </c>
      <c r="C558" s="7">
        <v>67012451</v>
      </c>
      <c r="D558" s="7" t="s">
        <v>784</v>
      </c>
      <c r="E558" s="7" t="s">
        <v>22131</v>
      </c>
      <c r="F558" s="7">
        <v>550000</v>
      </c>
      <c r="G558" s="7">
        <v>2.885699987411499</v>
      </c>
      <c r="H558" s="7">
        <v>2.7697000503540039</v>
      </c>
      <c r="I558" s="7" t="s">
        <v>22132</v>
      </c>
      <c r="J558" s="7" t="s">
        <v>21763</v>
      </c>
      <c r="K558" s="8">
        <v>3.084589958190918</v>
      </c>
      <c r="M558" s="8">
        <v>97.030998229980469</v>
      </c>
      <c r="N558" s="7">
        <v>38.176898956298828</v>
      </c>
      <c r="O558" s="7" t="s">
        <v>212</v>
      </c>
      <c r="P558" s="7" t="s">
        <v>349</v>
      </c>
      <c r="Q558" s="7" t="s">
        <v>242</v>
      </c>
      <c r="R558" s="7" t="s">
        <v>3856</v>
      </c>
      <c r="S558" s="7">
        <v>65.350761413574219</v>
      </c>
    </row>
    <row r="559" spans="1:19" x14ac:dyDescent="0.25">
      <c r="A559" s="7">
        <v>513</v>
      </c>
      <c r="B559" s="7">
        <v>44657</v>
      </c>
      <c r="C559" s="7">
        <v>67009597</v>
      </c>
      <c r="D559" s="7" t="s">
        <v>784</v>
      </c>
      <c r="E559" s="7" t="s">
        <v>21764</v>
      </c>
      <c r="F559" s="7">
        <v>300000</v>
      </c>
      <c r="G559" s="7">
        <v>2.863800048828125</v>
      </c>
      <c r="H559" s="7">
        <v>2.7525999546051025</v>
      </c>
      <c r="I559" s="7" t="s">
        <v>22133</v>
      </c>
      <c r="J559" s="7" t="s">
        <v>21765</v>
      </c>
      <c r="K559" s="8">
        <v>3.0779600143432617</v>
      </c>
      <c r="M559" s="8">
        <v>96.731002807617188</v>
      </c>
      <c r="N559" s="7">
        <v>37.711498260498047</v>
      </c>
      <c r="O559" s="7" t="s">
        <v>212</v>
      </c>
      <c r="P559" s="7" t="s">
        <v>349</v>
      </c>
      <c r="Q559" s="7" t="s">
        <v>242</v>
      </c>
      <c r="R559" s="7" t="s">
        <v>3856</v>
      </c>
      <c r="S559" s="7">
        <v>65.274826049804688</v>
      </c>
    </row>
    <row r="560" spans="1:19" x14ac:dyDescent="0.25">
      <c r="A560" s="7">
        <v>513</v>
      </c>
      <c r="B560" s="7">
        <v>44657</v>
      </c>
      <c r="C560" s="7">
        <v>46480636</v>
      </c>
      <c r="D560" s="7" t="s">
        <v>784</v>
      </c>
      <c r="E560" s="7" t="s">
        <v>214</v>
      </c>
      <c r="F560" s="7">
        <v>600000</v>
      </c>
      <c r="G560" s="7">
        <v>2.7788999080657959</v>
      </c>
      <c r="H560" s="7">
        <v>2.6510000228881836</v>
      </c>
      <c r="I560" s="7" t="s">
        <v>4693</v>
      </c>
      <c r="J560" s="7" t="s">
        <v>4694</v>
      </c>
      <c r="K560" s="8">
        <v>3.1230499744415283</v>
      </c>
      <c r="M560" s="8">
        <v>98.024002075195313</v>
      </c>
      <c r="N560" s="7">
        <v>43.794399261474609</v>
      </c>
      <c r="O560" s="7" t="s">
        <v>212</v>
      </c>
      <c r="P560" s="7" t="s">
        <v>349</v>
      </c>
      <c r="Q560" s="7" t="s">
        <v>242</v>
      </c>
      <c r="R560" s="7" t="s">
        <v>3856</v>
      </c>
      <c r="S560" s="7">
        <v>64.980270385742188</v>
      </c>
    </row>
    <row r="561" spans="1:19" x14ac:dyDescent="0.25">
      <c r="A561" s="7">
        <v>513</v>
      </c>
      <c r="B561" s="7">
        <v>44657</v>
      </c>
      <c r="C561" s="7">
        <v>45991845</v>
      </c>
      <c r="D561" s="7" t="s">
        <v>784</v>
      </c>
      <c r="E561" s="7" t="s">
        <v>214</v>
      </c>
      <c r="F561" s="7">
        <v>600000</v>
      </c>
      <c r="G561" s="7">
        <v>2.6638998985290527</v>
      </c>
      <c r="H561" s="7">
        <v>2.5332000255584717</v>
      </c>
      <c r="I561" s="7" t="s">
        <v>4691</v>
      </c>
      <c r="J561" s="7" t="s">
        <v>4692</v>
      </c>
      <c r="K561" s="8">
        <v>3.1436500549316406</v>
      </c>
      <c r="M561" s="8">
        <v>98.366996765136719</v>
      </c>
      <c r="N561" s="7">
        <v>47.711101531982422</v>
      </c>
      <c r="O561" s="7" t="s">
        <v>212</v>
      </c>
      <c r="P561" s="7" t="s">
        <v>349</v>
      </c>
      <c r="Q561" s="7" t="s">
        <v>242</v>
      </c>
      <c r="R561" s="7" t="s">
        <v>3856</v>
      </c>
      <c r="S561" s="7">
        <v>64.580818176269531</v>
      </c>
    </row>
    <row r="562" spans="1:19" x14ac:dyDescent="0.25">
      <c r="A562" s="7">
        <v>513</v>
      </c>
      <c r="B562" s="7">
        <v>44657</v>
      </c>
      <c r="C562" s="7">
        <v>66968787</v>
      </c>
      <c r="D562" s="7" t="s">
        <v>784</v>
      </c>
      <c r="E562" s="7" t="s">
        <v>19326</v>
      </c>
      <c r="F562" s="7">
        <v>300000</v>
      </c>
      <c r="G562" s="7">
        <v>2.5736000537872314</v>
      </c>
      <c r="H562" s="7">
        <v>2.497999906539917</v>
      </c>
      <c r="I562" s="7" t="s">
        <v>20735</v>
      </c>
      <c r="J562" s="7" t="s">
        <v>19327</v>
      </c>
      <c r="K562" s="8">
        <v>3.092940092086792</v>
      </c>
      <c r="M562" s="8">
        <v>94.867996215820313</v>
      </c>
      <c r="N562" s="7">
        <v>43.175701141357422</v>
      </c>
      <c r="O562" s="7" t="s">
        <v>212</v>
      </c>
      <c r="P562" s="7" t="s">
        <v>349</v>
      </c>
      <c r="Q562" s="7" t="s">
        <v>242</v>
      </c>
      <c r="R562" s="7" t="s">
        <v>3856</v>
      </c>
      <c r="S562" s="7">
        <v>64.266799926757813</v>
      </c>
    </row>
    <row r="563" spans="1:19" x14ac:dyDescent="0.25">
      <c r="A563" s="7">
        <v>513</v>
      </c>
      <c r="B563" s="7">
        <v>44657</v>
      </c>
      <c r="C563" s="7">
        <v>66951227</v>
      </c>
      <c r="D563" s="7" t="s">
        <v>784</v>
      </c>
      <c r="E563" s="7" t="s">
        <v>19328</v>
      </c>
      <c r="F563" s="7">
        <v>300000</v>
      </c>
      <c r="G563" s="7">
        <v>2.4804999828338623</v>
      </c>
      <c r="H563" s="7">
        <v>2.4270999431610107</v>
      </c>
      <c r="I563" s="7" t="s">
        <v>18220</v>
      </c>
      <c r="J563" s="7" t="s">
        <v>18221</v>
      </c>
      <c r="K563" s="8">
        <v>2.9483599662780762</v>
      </c>
      <c r="M563" s="8">
        <v>94.78399658203125</v>
      </c>
      <c r="N563" s="7">
        <v>30.364799499511719</v>
      </c>
      <c r="O563" s="7" t="s">
        <v>212</v>
      </c>
      <c r="P563" s="7" t="s">
        <v>349</v>
      </c>
      <c r="Q563" s="7" t="s">
        <v>242</v>
      </c>
      <c r="R563" s="7" t="s">
        <v>3856</v>
      </c>
      <c r="S563" s="7">
        <v>63.942710876464844</v>
      </c>
    </row>
    <row r="564" spans="1:19" x14ac:dyDescent="0.25">
      <c r="A564" s="7">
        <v>513</v>
      </c>
      <c r="B564" s="7">
        <v>44657</v>
      </c>
      <c r="C564" s="7">
        <v>66890347</v>
      </c>
      <c r="D564" s="7" t="s">
        <v>784</v>
      </c>
      <c r="E564" s="7" t="s">
        <v>4688</v>
      </c>
      <c r="F564" s="7">
        <v>500000</v>
      </c>
      <c r="G564" s="7">
        <v>2.0589001178741455</v>
      </c>
      <c r="H564" s="7">
        <v>2.010200023651123</v>
      </c>
      <c r="I564" s="7" t="s">
        <v>4689</v>
      </c>
      <c r="J564" s="7" t="s">
        <v>4690</v>
      </c>
      <c r="K564" s="8">
        <v>2.9388000965118408</v>
      </c>
      <c r="M564" s="8">
        <v>95.758003234863281</v>
      </c>
      <c r="N564" s="7">
        <v>38.716800689697266</v>
      </c>
      <c r="O564" s="7" t="s">
        <v>212</v>
      </c>
      <c r="P564" s="7" t="s">
        <v>349</v>
      </c>
      <c r="Q564" s="7" t="s">
        <v>242</v>
      </c>
      <c r="R564" s="7" t="s">
        <v>3856</v>
      </c>
      <c r="S564" s="7">
        <v>62.471126556396484</v>
      </c>
    </row>
    <row r="565" spans="1:19" x14ac:dyDescent="0.25">
      <c r="A565" s="7">
        <v>513</v>
      </c>
      <c r="B565" s="7">
        <v>44657</v>
      </c>
      <c r="C565" s="7">
        <v>43440373</v>
      </c>
      <c r="D565" s="7" t="s">
        <v>784</v>
      </c>
      <c r="E565" s="7" t="s">
        <v>214</v>
      </c>
      <c r="F565" s="7">
        <v>550000</v>
      </c>
      <c r="G565" s="7">
        <v>2.0287001132965088</v>
      </c>
      <c r="H565" s="7">
        <v>1.9257999658584595</v>
      </c>
      <c r="I565" s="7" t="s">
        <v>4686</v>
      </c>
      <c r="J565" s="7" t="s">
        <v>4687</v>
      </c>
      <c r="K565" s="8">
        <v>2.9548099040985107</v>
      </c>
      <c r="M565" s="8">
        <v>100.33200073242188</v>
      </c>
      <c r="N565" s="7">
        <v>42.022800445556641</v>
      </c>
      <c r="O565" s="7" t="s">
        <v>212</v>
      </c>
      <c r="P565" s="7" t="s">
        <v>349</v>
      </c>
      <c r="Q565" s="7" t="s">
        <v>242</v>
      </c>
      <c r="R565" s="7" t="s">
        <v>3856</v>
      </c>
      <c r="S565" s="7">
        <v>62.365474700927734</v>
      </c>
    </row>
    <row r="566" spans="1:19" x14ac:dyDescent="0.25">
      <c r="A566" s="7">
        <v>513</v>
      </c>
      <c r="B566" s="7">
        <v>44657</v>
      </c>
      <c r="C566" s="7">
        <v>67009598</v>
      </c>
      <c r="D566" s="7" t="s">
        <v>784</v>
      </c>
      <c r="E566" s="7" t="s">
        <v>22134</v>
      </c>
      <c r="F566" s="7">
        <v>300000</v>
      </c>
      <c r="G566" s="7">
        <v>1.8617000579833984</v>
      </c>
      <c r="H566" s="7">
        <v>1.8127000331878662</v>
      </c>
      <c r="I566" s="7" t="s">
        <v>22135</v>
      </c>
      <c r="J566" s="7" t="s">
        <v>22136</v>
      </c>
      <c r="K566" s="8">
        <v>2.8493499755859375</v>
      </c>
      <c r="M566" s="8">
        <v>97.797996520996094</v>
      </c>
      <c r="N566" s="7">
        <v>36.345100402832031</v>
      </c>
      <c r="O566" s="7" t="s">
        <v>212</v>
      </c>
      <c r="P566" s="7" t="s">
        <v>349</v>
      </c>
      <c r="Q566" s="7" t="s">
        <v>242</v>
      </c>
      <c r="R566" s="7" t="s">
        <v>3856</v>
      </c>
      <c r="S566" s="7">
        <v>61.780723571777344</v>
      </c>
    </row>
    <row r="567" spans="1:19" x14ac:dyDescent="0.25">
      <c r="A567" s="7">
        <v>513</v>
      </c>
      <c r="B567" s="7">
        <v>44657</v>
      </c>
      <c r="C567" s="7">
        <v>66855209</v>
      </c>
      <c r="D567" s="7" t="s">
        <v>784</v>
      </c>
      <c r="E567" s="7" t="s">
        <v>214</v>
      </c>
      <c r="F567" s="7">
        <v>500000</v>
      </c>
      <c r="G567" s="7">
        <v>1.8288999795913696</v>
      </c>
      <c r="H567" s="7">
        <v>1.7913999557495117</v>
      </c>
      <c r="I567" s="7" t="s">
        <v>4684</v>
      </c>
      <c r="J567" s="7" t="s">
        <v>4685</v>
      </c>
      <c r="K567" s="8">
        <v>3.0386500358581543</v>
      </c>
      <c r="M567" s="8">
        <v>95.96600341796875</v>
      </c>
      <c r="N567" s="7">
        <v>56.089401245117188</v>
      </c>
      <c r="O567" s="7" t="s">
        <v>212</v>
      </c>
      <c r="P567" s="7" t="s">
        <v>349</v>
      </c>
      <c r="Q567" s="7" t="s">
        <v>242</v>
      </c>
      <c r="R567" s="7" t="s">
        <v>3856</v>
      </c>
      <c r="S567" s="7">
        <v>61.665771484375</v>
      </c>
    </row>
    <row r="568" spans="1:19" x14ac:dyDescent="0.25">
      <c r="A568" s="7">
        <v>513</v>
      </c>
      <c r="B568" s="7">
        <v>44657</v>
      </c>
      <c r="C568" s="7">
        <v>66850115</v>
      </c>
      <c r="D568" s="7" t="s">
        <v>784</v>
      </c>
      <c r="E568" s="7" t="s">
        <v>214</v>
      </c>
      <c r="F568" s="7">
        <v>500000</v>
      </c>
      <c r="G568" s="7">
        <v>1.771399974822998</v>
      </c>
      <c r="H568" s="7">
        <v>1.7338000535964966</v>
      </c>
      <c r="I568" s="7" t="s">
        <v>4682</v>
      </c>
      <c r="J568" s="7" t="s">
        <v>4683</v>
      </c>
      <c r="K568" s="8">
        <v>2.9262399673461914</v>
      </c>
      <c r="M568" s="8">
        <v>96.48699951171875</v>
      </c>
      <c r="N568" s="7">
        <v>47.683101654052734</v>
      </c>
      <c r="O568" s="7" t="s">
        <v>212</v>
      </c>
      <c r="P568" s="7" t="s">
        <v>349</v>
      </c>
      <c r="Q568" s="7" t="s">
        <v>242</v>
      </c>
      <c r="R568" s="7" t="s">
        <v>3856</v>
      </c>
      <c r="S568" s="7">
        <v>61.46417236328125</v>
      </c>
    </row>
    <row r="569" spans="1:19" x14ac:dyDescent="0.25">
      <c r="A569" s="7">
        <v>513</v>
      </c>
      <c r="B569" s="7">
        <v>44657</v>
      </c>
      <c r="C569" s="7">
        <v>66812650</v>
      </c>
      <c r="D569" s="7" t="s">
        <v>784</v>
      </c>
      <c r="E569" s="7" t="s">
        <v>214</v>
      </c>
      <c r="F569" s="7">
        <v>500000</v>
      </c>
      <c r="G569" s="7">
        <v>1.4565000534057617</v>
      </c>
      <c r="H569" s="7">
        <v>1.4297000169754028</v>
      </c>
      <c r="I569" s="7" t="s">
        <v>4680</v>
      </c>
      <c r="J569" s="7" t="s">
        <v>4681</v>
      </c>
      <c r="K569" s="8">
        <v>2.884160041809082</v>
      </c>
      <c r="M569" s="8">
        <v>97.262001037597656</v>
      </c>
      <c r="N569" s="7">
        <v>60.786201477050781</v>
      </c>
      <c r="O569" s="7" t="s">
        <v>212</v>
      </c>
      <c r="P569" s="7" t="s">
        <v>349</v>
      </c>
      <c r="Q569" s="7" t="s">
        <v>242</v>
      </c>
      <c r="R569" s="7" t="s">
        <v>3856</v>
      </c>
      <c r="S569" s="7">
        <v>60.358402252197266</v>
      </c>
    </row>
    <row r="570" spans="1:19" x14ac:dyDescent="0.25">
      <c r="A570" s="7">
        <v>513</v>
      </c>
      <c r="B570" s="7">
        <v>44657</v>
      </c>
      <c r="C570" s="7">
        <v>23865371</v>
      </c>
      <c r="D570" s="7" t="s">
        <v>786</v>
      </c>
      <c r="E570" s="7" t="s">
        <v>4709</v>
      </c>
      <c r="F570" s="7">
        <v>3000000</v>
      </c>
      <c r="G570" s="7">
        <v>2.6036999225616455</v>
      </c>
      <c r="H570" s="7">
        <v>2.3894999027252197</v>
      </c>
      <c r="I570" s="7" t="s">
        <v>4710</v>
      </c>
      <c r="J570" s="7" t="s">
        <v>4711</v>
      </c>
      <c r="K570" s="8">
        <v>3.5105199813842773</v>
      </c>
      <c r="M570" s="8">
        <v>103.66699981689453</v>
      </c>
      <c r="N570" s="7">
        <v>86.2781982421875</v>
      </c>
      <c r="O570" s="7" t="s">
        <v>212</v>
      </c>
      <c r="P570" s="7" t="s">
        <v>349</v>
      </c>
      <c r="Q570" s="7" t="s">
        <v>242</v>
      </c>
      <c r="R570" s="7" t="s">
        <v>3856</v>
      </c>
      <c r="S570" s="7">
        <v>114.06817626953125</v>
      </c>
    </row>
    <row r="571" spans="1:19" x14ac:dyDescent="0.25">
      <c r="A571" s="7">
        <v>513</v>
      </c>
      <c r="B571" s="7">
        <v>44657</v>
      </c>
      <c r="C571" s="7">
        <v>23865395</v>
      </c>
      <c r="D571" s="7" t="s">
        <v>786</v>
      </c>
      <c r="E571" s="7" t="s">
        <v>4706</v>
      </c>
      <c r="F571" s="7">
        <v>3000000</v>
      </c>
      <c r="G571" s="7">
        <v>2.6036999225616455</v>
      </c>
      <c r="H571" s="7">
        <v>2.3894999027252197</v>
      </c>
      <c r="I571" s="7" t="s">
        <v>4707</v>
      </c>
      <c r="J571" s="7" t="s">
        <v>4708</v>
      </c>
      <c r="K571" s="8">
        <v>3.5103681087493896</v>
      </c>
      <c r="M571" s="8">
        <v>103.66699981689453</v>
      </c>
      <c r="N571" s="7">
        <v>85.696098327636719</v>
      </c>
      <c r="O571" s="7" t="s">
        <v>212</v>
      </c>
      <c r="P571" s="7" t="s">
        <v>349</v>
      </c>
      <c r="Q571" s="7" t="s">
        <v>242</v>
      </c>
      <c r="R571" s="7" t="s">
        <v>214</v>
      </c>
      <c r="S571" s="7">
        <v>114.06817626953125</v>
      </c>
    </row>
    <row r="572" spans="1:19" x14ac:dyDescent="0.25">
      <c r="A572" s="7">
        <v>513</v>
      </c>
      <c r="B572" s="7">
        <v>44657</v>
      </c>
      <c r="C572" s="7">
        <v>66956603</v>
      </c>
      <c r="D572" s="7" t="s">
        <v>789</v>
      </c>
      <c r="E572" s="7" t="s">
        <v>18900</v>
      </c>
      <c r="F572" s="7">
        <v>500000</v>
      </c>
      <c r="G572" s="7">
        <v>9.5194997787475586</v>
      </c>
      <c r="H572" s="7">
        <v>7.9853000640869141</v>
      </c>
      <c r="I572" s="7" t="s">
        <v>18901</v>
      </c>
      <c r="J572" s="7" t="s">
        <v>18777</v>
      </c>
      <c r="K572" s="8">
        <v>3.8459000587463379</v>
      </c>
      <c r="M572" s="8">
        <v>92.320999145507813</v>
      </c>
      <c r="N572" s="7">
        <v>123.59400177001953</v>
      </c>
      <c r="O572" s="7" t="s">
        <v>212</v>
      </c>
      <c r="P572" s="7" t="s">
        <v>322</v>
      </c>
      <c r="Q572" s="7" t="s">
        <v>291</v>
      </c>
      <c r="R572" s="7" t="s">
        <v>3856</v>
      </c>
      <c r="S572" s="7">
        <v>126.39134979248047</v>
      </c>
    </row>
    <row r="573" spans="1:19" x14ac:dyDescent="0.25">
      <c r="A573" s="7">
        <v>513</v>
      </c>
      <c r="B573" s="7">
        <v>44657</v>
      </c>
      <c r="C573" s="7">
        <v>35686900</v>
      </c>
      <c r="D573" s="7" t="s">
        <v>789</v>
      </c>
      <c r="E573" s="7" t="s">
        <v>4720</v>
      </c>
      <c r="F573" s="7">
        <v>500000</v>
      </c>
      <c r="G573" s="7">
        <v>5.5139999389648438</v>
      </c>
      <c r="H573" s="7">
        <v>4.9022002220153809</v>
      </c>
      <c r="I573" s="7" t="s">
        <v>4721</v>
      </c>
      <c r="J573" s="7" t="s">
        <v>4722</v>
      </c>
      <c r="K573" s="8">
        <v>3.3020598888397217</v>
      </c>
      <c r="M573" s="8">
        <v>100.98999786376953</v>
      </c>
      <c r="N573" s="7">
        <v>57.830600738525391</v>
      </c>
      <c r="O573" s="7" t="s">
        <v>212</v>
      </c>
      <c r="P573" s="7" t="s">
        <v>322</v>
      </c>
      <c r="Q573" s="7" t="s">
        <v>291</v>
      </c>
      <c r="R573" s="7" t="s">
        <v>3856</v>
      </c>
      <c r="S573" s="7">
        <v>108.34072875976563</v>
      </c>
    </row>
    <row r="574" spans="1:19" x14ac:dyDescent="0.25">
      <c r="A574" s="7">
        <v>513</v>
      </c>
      <c r="B574" s="7">
        <v>44657</v>
      </c>
      <c r="C574" s="7">
        <v>35686933</v>
      </c>
      <c r="D574" s="7" t="s">
        <v>789</v>
      </c>
      <c r="E574" s="7" t="s">
        <v>4717</v>
      </c>
      <c r="F574" s="7">
        <v>500000</v>
      </c>
      <c r="G574" s="7">
        <v>5.5139999389648438</v>
      </c>
      <c r="H574" s="7">
        <v>4.9022002220153809</v>
      </c>
      <c r="I574" s="7" t="s">
        <v>4718</v>
      </c>
      <c r="J574" s="7" t="s">
        <v>4719</v>
      </c>
      <c r="K574" s="8">
        <v>3.3019840717315674</v>
      </c>
      <c r="M574" s="8">
        <v>100.99040222167969</v>
      </c>
      <c r="N574" s="7">
        <v>57.456298828125</v>
      </c>
      <c r="O574" s="7" t="s">
        <v>212</v>
      </c>
      <c r="P574" s="7" t="s">
        <v>322</v>
      </c>
      <c r="Q574" s="7" t="s">
        <v>291</v>
      </c>
      <c r="R574" s="7" t="s">
        <v>214</v>
      </c>
      <c r="S574" s="7">
        <v>108.34072875976563</v>
      </c>
    </row>
    <row r="575" spans="1:19" x14ac:dyDescent="0.25">
      <c r="A575" s="7">
        <v>513</v>
      </c>
      <c r="B575" s="7">
        <v>44657</v>
      </c>
      <c r="C575" s="7">
        <v>18374249</v>
      </c>
      <c r="D575" s="7" t="s">
        <v>789</v>
      </c>
      <c r="E575" s="7" t="s">
        <v>214</v>
      </c>
      <c r="F575" s="7">
        <v>500000</v>
      </c>
      <c r="G575" s="7">
        <v>0.84869998693466187</v>
      </c>
      <c r="H575" s="7">
        <v>0.82920002937316895</v>
      </c>
      <c r="I575" s="7" t="s">
        <v>4715</v>
      </c>
      <c r="J575" s="7" t="s">
        <v>4716</v>
      </c>
      <c r="K575" s="8">
        <v>2.4917149543762207</v>
      </c>
      <c r="M575" s="8">
        <v>101.25</v>
      </c>
      <c r="N575" s="7">
        <v>77.876602172851563</v>
      </c>
      <c r="O575" s="7" t="s">
        <v>212</v>
      </c>
      <c r="P575" s="7" t="s">
        <v>322</v>
      </c>
      <c r="Q575" s="7" t="s">
        <v>291</v>
      </c>
      <c r="R575" s="7" t="s">
        <v>214</v>
      </c>
      <c r="S575" s="7">
        <v>85.498855590820313</v>
      </c>
    </row>
    <row r="576" spans="1:19" x14ac:dyDescent="0.25">
      <c r="A576" s="7">
        <v>513</v>
      </c>
      <c r="B576" s="7">
        <v>44657</v>
      </c>
      <c r="C576" s="7">
        <v>18373869</v>
      </c>
      <c r="D576" s="7" t="s">
        <v>789</v>
      </c>
      <c r="E576" s="7" t="s">
        <v>4712</v>
      </c>
      <c r="F576" s="7">
        <v>500000</v>
      </c>
      <c r="G576" s="7">
        <v>0.84869998693466187</v>
      </c>
      <c r="H576" s="7">
        <v>0.82920002937316895</v>
      </c>
      <c r="I576" s="7" t="s">
        <v>4713</v>
      </c>
      <c r="J576" s="7" t="s">
        <v>4714</v>
      </c>
      <c r="K576" s="8">
        <v>2.4917149543762207</v>
      </c>
      <c r="M576" s="8">
        <v>101.25</v>
      </c>
      <c r="N576" s="7">
        <v>77.876602172851563</v>
      </c>
      <c r="O576" s="7" t="s">
        <v>212</v>
      </c>
      <c r="P576" s="7" t="s">
        <v>322</v>
      </c>
      <c r="Q576" s="7" t="s">
        <v>291</v>
      </c>
      <c r="R576" s="7" t="s">
        <v>3856</v>
      </c>
      <c r="S576" s="7">
        <v>85.498855590820313</v>
      </c>
    </row>
    <row r="577" spans="1:19" x14ac:dyDescent="0.25">
      <c r="A577" s="7">
        <v>513</v>
      </c>
      <c r="B577" s="7">
        <v>44657</v>
      </c>
      <c r="C577" s="7">
        <v>45384884</v>
      </c>
      <c r="D577" s="7" t="s">
        <v>792</v>
      </c>
      <c r="E577" s="7" t="s">
        <v>214</v>
      </c>
      <c r="F577" s="7">
        <v>200000</v>
      </c>
      <c r="G577" s="7">
        <v>2.4147999286651611</v>
      </c>
      <c r="H577" s="7">
        <v>2.3110001087188721</v>
      </c>
      <c r="I577" s="7" t="s">
        <v>10365</v>
      </c>
      <c r="J577" s="7" t="s">
        <v>10366</v>
      </c>
      <c r="K577" s="8">
        <v>3.4836330413818359</v>
      </c>
      <c r="M577" s="8">
        <v>98.028999328613281</v>
      </c>
      <c r="N577" s="7">
        <v>81.505996704101563</v>
      </c>
      <c r="O577" s="7" t="s">
        <v>212</v>
      </c>
      <c r="P577" s="7" t="s">
        <v>361</v>
      </c>
      <c r="Q577" s="7" t="s">
        <v>242</v>
      </c>
      <c r="R577" s="7" t="s">
        <v>214</v>
      </c>
      <c r="S577" s="7">
        <v>81.505996704101563</v>
      </c>
    </row>
    <row r="578" spans="1:19" x14ac:dyDescent="0.25">
      <c r="A578" s="7">
        <v>513</v>
      </c>
      <c r="B578" s="7">
        <v>44657</v>
      </c>
      <c r="C578" s="7">
        <v>66907484</v>
      </c>
      <c r="D578" s="7" t="s">
        <v>792</v>
      </c>
      <c r="E578" s="7" t="s">
        <v>17049</v>
      </c>
      <c r="F578" s="7">
        <v>500000</v>
      </c>
      <c r="G578" s="7">
        <v>2.1984999179840088</v>
      </c>
      <c r="H578" s="7">
        <v>2.1343998908996582</v>
      </c>
      <c r="I578" s="7" t="s">
        <v>17050</v>
      </c>
      <c r="J578" s="7" t="s">
        <v>17051</v>
      </c>
      <c r="K578" s="8">
        <v>3.4404299259185791</v>
      </c>
      <c r="M578" s="8">
        <v>95.138999938964844</v>
      </c>
      <c r="N578" s="7">
        <v>85.526100158691406</v>
      </c>
      <c r="O578" s="7" t="s">
        <v>212</v>
      </c>
      <c r="P578" s="7" t="s">
        <v>361</v>
      </c>
      <c r="Q578" s="7" t="s">
        <v>242</v>
      </c>
      <c r="R578" s="7" t="s">
        <v>3856</v>
      </c>
      <c r="S578" s="7">
        <v>85.526100158691406</v>
      </c>
    </row>
    <row r="579" spans="1:19" x14ac:dyDescent="0.25">
      <c r="A579" s="7">
        <v>513</v>
      </c>
      <c r="B579" s="7">
        <v>44657</v>
      </c>
      <c r="C579" s="7">
        <v>42422624</v>
      </c>
      <c r="D579" s="7" t="s">
        <v>792</v>
      </c>
      <c r="E579" s="7" t="s">
        <v>214</v>
      </c>
      <c r="F579" s="7">
        <v>700000</v>
      </c>
      <c r="G579" s="7">
        <v>1.7933000326156616</v>
      </c>
      <c r="H579" s="7">
        <v>1.7024999856948853</v>
      </c>
      <c r="I579" s="7" t="s">
        <v>10363</v>
      </c>
      <c r="J579" s="7" t="s">
        <v>10364</v>
      </c>
      <c r="K579" s="8">
        <v>3.401400089263916</v>
      </c>
      <c r="M579" s="8">
        <v>101.67400360107422</v>
      </c>
      <c r="N579" s="7">
        <v>95.712699890136719</v>
      </c>
      <c r="O579" s="7" t="s">
        <v>212</v>
      </c>
      <c r="P579" s="7" t="s">
        <v>361</v>
      </c>
      <c r="Q579" s="7" t="s">
        <v>242</v>
      </c>
      <c r="R579" s="7" t="s">
        <v>3856</v>
      </c>
      <c r="S579" s="7">
        <v>95.712699890136719</v>
      </c>
    </row>
    <row r="580" spans="1:19" x14ac:dyDescent="0.25">
      <c r="A580" s="7">
        <v>513</v>
      </c>
      <c r="B580" s="7">
        <v>44657</v>
      </c>
      <c r="C580" s="7">
        <v>66792685</v>
      </c>
      <c r="D580" s="7" t="s">
        <v>792</v>
      </c>
      <c r="E580" s="7" t="s">
        <v>214</v>
      </c>
      <c r="F580" s="7">
        <v>350000</v>
      </c>
      <c r="G580" s="7">
        <v>1.2676000595092773</v>
      </c>
      <c r="H580" s="7">
        <v>1.2304999828338623</v>
      </c>
      <c r="I580" s="7" t="s">
        <v>10361</v>
      </c>
      <c r="J580" s="7" t="s">
        <v>10362</v>
      </c>
      <c r="K580" s="8">
        <v>3.3884899616241455</v>
      </c>
      <c r="M580" s="8">
        <v>97.978996276855469</v>
      </c>
      <c r="N580" s="7">
        <v>126.56099700927734</v>
      </c>
      <c r="O580" s="7" t="s">
        <v>212</v>
      </c>
      <c r="P580" s="7" t="s">
        <v>361</v>
      </c>
      <c r="Q580" s="7" t="s">
        <v>242</v>
      </c>
      <c r="R580" s="7" t="s">
        <v>3856</v>
      </c>
      <c r="S580" s="7">
        <v>126.56099700927734</v>
      </c>
    </row>
    <row r="581" spans="1:19" x14ac:dyDescent="0.25">
      <c r="A581" s="7">
        <v>513</v>
      </c>
      <c r="B581" s="7">
        <v>44657</v>
      </c>
      <c r="C581" s="7">
        <v>15904765</v>
      </c>
      <c r="D581" s="7" t="s">
        <v>794</v>
      </c>
      <c r="E581" s="7" t="s">
        <v>214</v>
      </c>
      <c r="F581" s="7">
        <v>500000</v>
      </c>
      <c r="G581" s="7">
        <v>0.38600000739097595</v>
      </c>
      <c r="H581" s="7">
        <v>0.37909999489784241</v>
      </c>
      <c r="I581" s="7" t="s">
        <v>4726</v>
      </c>
      <c r="J581" s="7" t="s">
        <v>4727</v>
      </c>
      <c r="K581" s="8">
        <v>3.8170759677886963</v>
      </c>
      <c r="M581" s="8">
        <v>100.44499969482422</v>
      </c>
      <c r="N581" s="7">
        <v>277.32119750976563</v>
      </c>
      <c r="O581" s="7" t="s">
        <v>212</v>
      </c>
      <c r="P581" s="7" t="s">
        <v>639</v>
      </c>
      <c r="Q581" s="7" t="s">
        <v>291</v>
      </c>
      <c r="R581" s="7" t="s">
        <v>214</v>
      </c>
      <c r="S581" s="7">
        <v>122.24034118652344</v>
      </c>
    </row>
    <row r="582" spans="1:19" x14ac:dyDescent="0.25">
      <c r="A582" s="7">
        <v>513</v>
      </c>
      <c r="B582" s="7">
        <v>44657</v>
      </c>
      <c r="C582" s="7">
        <v>15864115</v>
      </c>
      <c r="D582" s="7" t="s">
        <v>794</v>
      </c>
      <c r="E582" s="7" t="s">
        <v>4723</v>
      </c>
      <c r="F582" s="7">
        <v>500000</v>
      </c>
      <c r="G582" s="7">
        <v>0.38600000739097595</v>
      </c>
      <c r="H582" s="7">
        <v>0.37909999489784241</v>
      </c>
      <c r="I582" s="7" t="s">
        <v>4724</v>
      </c>
      <c r="J582" s="7" t="s">
        <v>4725</v>
      </c>
      <c r="K582" s="8">
        <v>3.8170759677886963</v>
      </c>
      <c r="M582" s="8">
        <v>100.44499969482422</v>
      </c>
      <c r="N582" s="7">
        <v>277.32119750976563</v>
      </c>
      <c r="O582" s="7" t="s">
        <v>212</v>
      </c>
      <c r="P582" s="7" t="s">
        <v>639</v>
      </c>
      <c r="Q582" s="7" t="s">
        <v>291</v>
      </c>
      <c r="R582" s="7" t="s">
        <v>3856</v>
      </c>
      <c r="S582" s="7">
        <v>122.24034118652344</v>
      </c>
    </row>
    <row r="583" spans="1:19" x14ac:dyDescent="0.25">
      <c r="A583" s="7">
        <v>513</v>
      </c>
      <c r="B583" s="7">
        <v>44657</v>
      </c>
      <c r="C583" s="7">
        <v>23289800</v>
      </c>
      <c r="D583" s="7" t="s">
        <v>796</v>
      </c>
      <c r="E583" s="7" t="s">
        <v>214</v>
      </c>
      <c r="F583" s="7">
        <v>300000</v>
      </c>
      <c r="G583" s="7">
        <v>2.4612998962402344</v>
      </c>
      <c r="H583" s="7">
        <v>2.2850000858306885</v>
      </c>
      <c r="I583" s="7" t="s">
        <v>4728</v>
      </c>
      <c r="J583" s="7" t="s">
        <v>4729</v>
      </c>
      <c r="K583" s="8">
        <v>4.5425081253051758</v>
      </c>
      <c r="M583" s="8">
        <v>101.62599945068359</v>
      </c>
      <c r="N583" s="7">
        <v>191.40119934082031</v>
      </c>
      <c r="O583" s="7" t="s">
        <v>212</v>
      </c>
      <c r="P583" s="7" t="s">
        <v>639</v>
      </c>
      <c r="Q583" s="7" t="s">
        <v>291</v>
      </c>
      <c r="R583" s="7" t="s">
        <v>4184</v>
      </c>
      <c r="S583" s="7">
        <v>200.71038818359375</v>
      </c>
    </row>
    <row r="584" spans="1:19" x14ac:dyDescent="0.25">
      <c r="A584" s="7">
        <v>513</v>
      </c>
      <c r="B584" s="7">
        <v>44657</v>
      </c>
      <c r="C584" s="7">
        <v>23292069</v>
      </c>
      <c r="D584" s="7" t="s">
        <v>796</v>
      </c>
      <c r="E584" s="7" t="s">
        <v>4730</v>
      </c>
      <c r="F584" s="7">
        <v>300000</v>
      </c>
      <c r="G584" s="7">
        <v>2.4612998962402344</v>
      </c>
      <c r="H584" s="7">
        <v>2.2853000164031982</v>
      </c>
      <c r="I584" s="7" t="s">
        <v>4731</v>
      </c>
      <c r="J584" s="7" t="s">
        <v>4732</v>
      </c>
      <c r="K584" s="8">
        <v>4.5157232284545898</v>
      </c>
      <c r="M584" s="8">
        <v>101.68800354003906</v>
      </c>
      <c r="N584" s="7">
        <v>188.72500610351563</v>
      </c>
      <c r="O584" s="7" t="s">
        <v>212</v>
      </c>
      <c r="P584" s="7" t="s">
        <v>639</v>
      </c>
      <c r="Q584" s="7" t="s">
        <v>291</v>
      </c>
      <c r="R584" s="7" t="s">
        <v>214</v>
      </c>
      <c r="S584" s="7">
        <v>200.71038818359375</v>
      </c>
    </row>
    <row r="585" spans="1:19" x14ac:dyDescent="0.25">
      <c r="A585" s="7">
        <v>513</v>
      </c>
      <c r="B585" s="7">
        <v>44657</v>
      </c>
      <c r="C585" s="7">
        <v>46653108</v>
      </c>
      <c r="D585" s="7" t="s">
        <v>798</v>
      </c>
      <c r="E585" s="7" t="s">
        <v>4733</v>
      </c>
      <c r="F585" s="7">
        <v>950000</v>
      </c>
      <c r="G585" s="7">
        <v>2.814500093460083</v>
      </c>
      <c r="H585" s="7">
        <v>2.6289999485015869</v>
      </c>
      <c r="I585" s="7" t="s">
        <v>4734</v>
      </c>
      <c r="J585" s="7" t="s">
        <v>4735</v>
      </c>
      <c r="K585" s="8">
        <v>4.1808300018310547</v>
      </c>
      <c r="M585" s="8">
        <v>96.894996643066406</v>
      </c>
      <c r="N585" s="7">
        <v>149.53250122070313</v>
      </c>
      <c r="O585" s="7" t="s">
        <v>212</v>
      </c>
      <c r="P585" s="7" t="s">
        <v>422</v>
      </c>
      <c r="Q585" s="7" t="s">
        <v>291</v>
      </c>
      <c r="R585" s="7" t="s">
        <v>3856</v>
      </c>
      <c r="S585" s="7">
        <v>204.23086547851563</v>
      </c>
    </row>
    <row r="586" spans="1:19" x14ac:dyDescent="0.25">
      <c r="A586" s="7">
        <v>513</v>
      </c>
      <c r="B586" s="7">
        <v>44657</v>
      </c>
      <c r="C586" s="7">
        <v>15904156</v>
      </c>
      <c r="D586" s="7" t="s">
        <v>801</v>
      </c>
      <c r="E586" s="7" t="s">
        <v>4736</v>
      </c>
      <c r="F586" s="7">
        <v>694273</v>
      </c>
      <c r="G586" s="7">
        <v>0.42980000376701355</v>
      </c>
      <c r="H586" s="7">
        <v>0.42440000176429749</v>
      </c>
      <c r="I586" s="7" t="s">
        <v>4737</v>
      </c>
      <c r="J586" s="7" t="s">
        <v>4738</v>
      </c>
      <c r="K586" s="8">
        <v>2.7286601066589355</v>
      </c>
      <c r="M586" s="8">
        <v>101.00900268554688</v>
      </c>
      <c r="N586" s="7">
        <v>181.60099792480469</v>
      </c>
      <c r="O586" s="7" t="s">
        <v>212</v>
      </c>
      <c r="P586" s="7" t="s">
        <v>422</v>
      </c>
      <c r="Q586" s="7" t="s">
        <v>291</v>
      </c>
      <c r="R586" s="7" t="s">
        <v>3856</v>
      </c>
      <c r="S586" s="7">
        <v>275.81503295898438</v>
      </c>
    </row>
    <row r="587" spans="1:19" x14ac:dyDescent="0.25">
      <c r="A587" s="7">
        <v>513</v>
      </c>
      <c r="B587" s="7">
        <v>44657</v>
      </c>
      <c r="C587" s="7">
        <v>46085354</v>
      </c>
      <c r="D587" s="7" t="s">
        <v>803</v>
      </c>
      <c r="E587" s="7" t="s">
        <v>4742</v>
      </c>
      <c r="F587" s="7">
        <v>550000</v>
      </c>
      <c r="G587" s="7">
        <v>2.6972000598907471</v>
      </c>
      <c r="H587" s="7">
        <v>6.028900146484375</v>
      </c>
      <c r="I587" s="7" t="s">
        <v>19329</v>
      </c>
      <c r="J587" s="7" t="s">
        <v>4743</v>
      </c>
      <c r="K587" s="8">
        <v>6.1976099014282227</v>
      </c>
      <c r="M587" s="8">
        <v>96.139999389648438</v>
      </c>
      <c r="N587" s="7">
        <v>317.35800170898438</v>
      </c>
      <c r="O587" s="7" t="s">
        <v>212</v>
      </c>
      <c r="P587" s="7" t="s">
        <v>422</v>
      </c>
      <c r="Q587" s="7" t="s">
        <v>291</v>
      </c>
      <c r="R587" s="7" t="s">
        <v>4184</v>
      </c>
      <c r="S587" s="7">
        <v>382.46871948242188</v>
      </c>
    </row>
    <row r="588" spans="1:19" x14ac:dyDescent="0.25">
      <c r="A588" s="7">
        <v>513</v>
      </c>
      <c r="B588" s="7">
        <v>44657</v>
      </c>
      <c r="C588" s="7">
        <v>35698564</v>
      </c>
      <c r="D588" s="7" t="s">
        <v>803</v>
      </c>
      <c r="E588" s="7" t="s">
        <v>4739</v>
      </c>
      <c r="F588" s="7">
        <v>750000</v>
      </c>
      <c r="G588" s="7">
        <v>0.53060001134872437</v>
      </c>
      <c r="H588" s="7">
        <v>4.4373998641967773</v>
      </c>
      <c r="I588" s="7" t="s">
        <v>4740</v>
      </c>
      <c r="J588" s="7" t="s">
        <v>4741</v>
      </c>
      <c r="K588" s="8">
        <v>6.3167600631713867</v>
      </c>
      <c r="M588" s="8">
        <v>99.257003784179688</v>
      </c>
      <c r="N588" s="7">
        <v>315.77301025390625</v>
      </c>
      <c r="O588" s="7" t="s">
        <v>212</v>
      </c>
      <c r="P588" s="7" t="s">
        <v>422</v>
      </c>
      <c r="Q588" s="7" t="s">
        <v>291</v>
      </c>
      <c r="R588" s="7" t="s">
        <v>4184</v>
      </c>
      <c r="S588" s="7">
        <v>345.40567016601563</v>
      </c>
    </row>
    <row r="589" spans="1:19" x14ac:dyDescent="0.25">
      <c r="A589" s="7">
        <v>513</v>
      </c>
      <c r="B589" s="7">
        <v>44657</v>
      </c>
      <c r="C589" s="7">
        <v>33499662</v>
      </c>
      <c r="D589" s="7" t="s">
        <v>805</v>
      </c>
      <c r="E589" s="7" t="s">
        <v>214</v>
      </c>
      <c r="F589" s="7">
        <v>250000</v>
      </c>
      <c r="G589" s="7">
        <v>4.9527997970581055</v>
      </c>
      <c r="H589" s="7">
        <v>4.4243998527526855</v>
      </c>
      <c r="I589" s="7" t="s">
        <v>18222</v>
      </c>
      <c r="J589" s="7" t="s">
        <v>10367</v>
      </c>
      <c r="K589" s="8">
        <v>4.043999195098877</v>
      </c>
      <c r="M589" s="8">
        <v>100.91500091552734</v>
      </c>
      <c r="N589" s="7">
        <v>126.6781005859375</v>
      </c>
      <c r="O589" s="7" t="s">
        <v>212</v>
      </c>
      <c r="P589" s="7" t="s">
        <v>349</v>
      </c>
      <c r="Q589" s="7" t="s">
        <v>242</v>
      </c>
      <c r="R589" s="7" t="s">
        <v>214</v>
      </c>
      <c r="S589" s="7">
        <v>126.6781005859375</v>
      </c>
    </row>
    <row r="590" spans="1:19" x14ac:dyDescent="0.25">
      <c r="A590" s="7">
        <v>513</v>
      </c>
      <c r="B590" s="7">
        <v>44657</v>
      </c>
      <c r="C590" s="7">
        <v>66882180</v>
      </c>
      <c r="D590" s="7" t="s">
        <v>808</v>
      </c>
      <c r="E590" s="7" t="s">
        <v>4747</v>
      </c>
      <c r="F590" s="7">
        <v>500000</v>
      </c>
      <c r="G590" s="7">
        <v>4.4805998802185059</v>
      </c>
      <c r="H590" s="7">
        <v>5.2968001365661621</v>
      </c>
      <c r="I590" s="7" t="s">
        <v>19330</v>
      </c>
      <c r="J590" s="7" t="s">
        <v>4748</v>
      </c>
      <c r="K590" s="8">
        <v>4.9498000144958496</v>
      </c>
      <c r="M590" s="8">
        <v>93.242996215820313</v>
      </c>
      <c r="N590" s="7">
        <v>213.66799926757813</v>
      </c>
      <c r="O590" s="7" t="s">
        <v>212</v>
      </c>
      <c r="P590" s="7" t="s">
        <v>639</v>
      </c>
      <c r="Q590" s="7" t="s">
        <v>291</v>
      </c>
      <c r="R590" s="7" t="s">
        <v>4184</v>
      </c>
      <c r="S590" s="7">
        <v>220.54730224609375</v>
      </c>
    </row>
    <row r="591" spans="1:19" x14ac:dyDescent="0.25">
      <c r="A591" s="7">
        <v>513</v>
      </c>
      <c r="B591" s="7">
        <v>44657</v>
      </c>
      <c r="C591" s="7">
        <v>66788987</v>
      </c>
      <c r="D591" s="7" t="s">
        <v>808</v>
      </c>
      <c r="E591" s="7" t="s">
        <v>4744</v>
      </c>
      <c r="F591" s="7">
        <v>850000</v>
      </c>
      <c r="G591" s="7">
        <v>3.2332999706268311</v>
      </c>
      <c r="H591" s="7">
        <v>2.9904999732971191</v>
      </c>
      <c r="I591" s="7" t="s">
        <v>4745</v>
      </c>
      <c r="J591" s="7" t="s">
        <v>4746</v>
      </c>
      <c r="K591" s="8">
        <v>5.2590198516845703</v>
      </c>
      <c r="M591" s="8">
        <v>93.724998474121094</v>
      </c>
      <c r="N591" s="7">
        <v>254.25599670410156</v>
      </c>
      <c r="O591" s="7" t="s">
        <v>212</v>
      </c>
      <c r="P591" s="7" t="s">
        <v>639</v>
      </c>
      <c r="Q591" s="7" t="s">
        <v>291</v>
      </c>
      <c r="R591" s="7" t="s">
        <v>4184</v>
      </c>
      <c r="S591" s="7">
        <v>208.37875366210938</v>
      </c>
    </row>
    <row r="592" spans="1:19" x14ac:dyDescent="0.25">
      <c r="A592" s="7">
        <v>513</v>
      </c>
      <c r="B592" s="7">
        <v>44657</v>
      </c>
      <c r="C592" s="7">
        <v>44940314</v>
      </c>
      <c r="D592" s="7" t="s">
        <v>811</v>
      </c>
      <c r="E592" s="7" t="s">
        <v>4756</v>
      </c>
      <c r="F592" s="7">
        <v>700000</v>
      </c>
      <c r="G592" s="7">
        <v>2.7651998996734619</v>
      </c>
      <c r="H592" s="7">
        <v>2.5959999561309814</v>
      </c>
      <c r="I592" s="7" t="s">
        <v>4757</v>
      </c>
      <c r="J592" s="7" t="s">
        <v>4758</v>
      </c>
      <c r="K592" s="8">
        <v>3.7715001106262207</v>
      </c>
      <c r="M592" s="8">
        <v>97.211997985839844</v>
      </c>
      <c r="N592" s="7">
        <v>107.89299774169922</v>
      </c>
      <c r="O592" s="7" t="s">
        <v>212</v>
      </c>
      <c r="P592" s="7" t="s">
        <v>639</v>
      </c>
      <c r="Q592" s="7" t="s">
        <v>291</v>
      </c>
      <c r="R592" s="7" t="s">
        <v>3856</v>
      </c>
      <c r="S592" s="7">
        <v>139.1680908203125</v>
      </c>
    </row>
    <row r="593" spans="1:19" x14ac:dyDescent="0.25">
      <c r="A593" s="7">
        <v>513</v>
      </c>
      <c r="B593" s="7">
        <v>44657</v>
      </c>
      <c r="C593" s="7">
        <v>44940315</v>
      </c>
      <c r="D593" s="7" t="s">
        <v>811</v>
      </c>
      <c r="E593" s="7" t="s">
        <v>4753</v>
      </c>
      <c r="F593" s="7">
        <v>700000</v>
      </c>
      <c r="G593" s="7">
        <v>2.7651998996734619</v>
      </c>
      <c r="H593" s="7">
        <v>2.595599889755249</v>
      </c>
      <c r="I593" s="7" t="s">
        <v>4754</v>
      </c>
      <c r="J593" s="7" t="s">
        <v>4755</v>
      </c>
      <c r="K593" s="8">
        <v>3.849452018737793</v>
      </c>
      <c r="M593" s="8">
        <v>97.01300048828125</v>
      </c>
      <c r="N593" s="7">
        <v>115.18129730224609</v>
      </c>
      <c r="O593" s="7" t="s">
        <v>212</v>
      </c>
      <c r="P593" s="7" t="s">
        <v>639</v>
      </c>
      <c r="Q593" s="7" t="s">
        <v>291</v>
      </c>
      <c r="R593" s="7" t="s">
        <v>214</v>
      </c>
      <c r="S593" s="7">
        <v>139.1680908203125</v>
      </c>
    </row>
    <row r="594" spans="1:19" x14ac:dyDescent="0.25">
      <c r="A594" s="7">
        <v>513</v>
      </c>
      <c r="B594" s="7">
        <v>44657</v>
      </c>
      <c r="C594" s="7">
        <v>18529127</v>
      </c>
      <c r="D594" s="7" t="s">
        <v>811</v>
      </c>
      <c r="E594" s="7" t="s">
        <v>214</v>
      </c>
      <c r="F594" s="7">
        <v>716301</v>
      </c>
      <c r="G594" s="7">
        <v>0.98290002346038818</v>
      </c>
      <c r="H594" s="7">
        <v>0.95999997854232788</v>
      </c>
      <c r="I594" s="7" t="s">
        <v>19331</v>
      </c>
      <c r="J594" s="7" t="s">
        <v>4752</v>
      </c>
      <c r="K594" s="8">
        <v>2.7664101123809814</v>
      </c>
      <c r="M594" s="8">
        <v>101.42900085449219</v>
      </c>
      <c r="N594" s="7">
        <v>91.970901489257813</v>
      </c>
      <c r="O594" s="7" t="s">
        <v>212</v>
      </c>
      <c r="P594" s="7" t="s">
        <v>639</v>
      </c>
      <c r="Q594" s="7" t="s">
        <v>291</v>
      </c>
      <c r="R594" s="7" t="s">
        <v>3856</v>
      </c>
      <c r="S594" s="7">
        <v>126.52777099609375</v>
      </c>
    </row>
    <row r="595" spans="1:19" x14ac:dyDescent="0.25">
      <c r="A595" s="7">
        <v>513</v>
      </c>
      <c r="B595" s="7">
        <v>44657</v>
      </c>
      <c r="C595" s="7">
        <v>18573718</v>
      </c>
      <c r="D595" s="7" t="s">
        <v>811</v>
      </c>
      <c r="E595" s="7" t="s">
        <v>4749</v>
      </c>
      <c r="F595" s="7">
        <v>716301</v>
      </c>
      <c r="G595" s="7">
        <v>0.98290002346038818</v>
      </c>
      <c r="H595" s="7">
        <v>0.95980000495910645</v>
      </c>
      <c r="I595" s="7" t="s">
        <v>4750</v>
      </c>
      <c r="J595" s="7" t="s">
        <v>4751</v>
      </c>
      <c r="K595" s="8">
        <v>2.7961869239807129</v>
      </c>
      <c r="M595" s="8">
        <v>101.40000152587891</v>
      </c>
      <c r="N595" s="7">
        <v>93.412399291992188</v>
      </c>
      <c r="O595" s="7" t="s">
        <v>212</v>
      </c>
      <c r="P595" s="7" t="s">
        <v>639</v>
      </c>
      <c r="Q595" s="7" t="s">
        <v>291</v>
      </c>
      <c r="R595" s="7" t="s">
        <v>214</v>
      </c>
      <c r="S595" s="7">
        <v>126.52777099609375</v>
      </c>
    </row>
    <row r="596" spans="1:19" x14ac:dyDescent="0.25">
      <c r="A596" s="7">
        <v>513</v>
      </c>
      <c r="B596" s="7">
        <v>44657</v>
      </c>
      <c r="C596" s="7">
        <v>66792371</v>
      </c>
      <c r="D596" s="7" t="s">
        <v>812</v>
      </c>
      <c r="E596" s="7" t="s">
        <v>214</v>
      </c>
      <c r="F596" s="7">
        <v>600000</v>
      </c>
      <c r="G596" s="7">
        <v>3.7699999809265137</v>
      </c>
      <c r="H596" s="7">
        <v>3.5685999393463135</v>
      </c>
      <c r="I596" s="7" t="s">
        <v>4761</v>
      </c>
      <c r="J596" s="7" t="s">
        <v>4762</v>
      </c>
      <c r="K596" s="8">
        <v>3.1118099689483643</v>
      </c>
      <c r="M596" s="8">
        <v>96.515998840332031</v>
      </c>
      <c r="N596" s="7">
        <v>36.895099639892578</v>
      </c>
      <c r="O596" s="7" t="s">
        <v>212</v>
      </c>
      <c r="P596" s="7" t="s">
        <v>327</v>
      </c>
      <c r="Q596" s="7" t="s">
        <v>242</v>
      </c>
      <c r="R596" s="7" t="s">
        <v>3856</v>
      </c>
      <c r="S596" s="7">
        <v>176.70985412597656</v>
      </c>
    </row>
    <row r="597" spans="1:19" x14ac:dyDescent="0.25">
      <c r="A597" s="7">
        <v>513</v>
      </c>
      <c r="B597" s="7">
        <v>44657</v>
      </c>
      <c r="C597" s="7">
        <v>35548556</v>
      </c>
      <c r="D597" s="7" t="s">
        <v>812</v>
      </c>
      <c r="E597" s="7" t="s">
        <v>214</v>
      </c>
      <c r="F597" s="7">
        <v>700000</v>
      </c>
      <c r="G597" s="7">
        <v>0.91170001029968262</v>
      </c>
      <c r="H597" s="7">
        <v>0.89139997959136963</v>
      </c>
      <c r="I597" s="7" t="s">
        <v>4759</v>
      </c>
      <c r="J597" s="7" t="s">
        <v>4760</v>
      </c>
      <c r="K597" s="8">
        <v>3.0600130558013916</v>
      </c>
      <c r="M597" s="8">
        <v>99.900001525878906</v>
      </c>
      <c r="N597" s="7">
        <v>128.65899658203125</v>
      </c>
      <c r="O597" s="7" t="s">
        <v>212</v>
      </c>
      <c r="P597" s="7" t="s">
        <v>327</v>
      </c>
      <c r="Q597" s="7" t="s">
        <v>242</v>
      </c>
      <c r="R597" s="7" t="s">
        <v>3856</v>
      </c>
      <c r="S597" s="7">
        <v>152.708251953125</v>
      </c>
    </row>
    <row r="598" spans="1:19" x14ac:dyDescent="0.25">
      <c r="A598" s="7">
        <v>513</v>
      </c>
      <c r="B598" s="7">
        <v>44657</v>
      </c>
      <c r="C598" s="7">
        <v>66866213</v>
      </c>
      <c r="D598" s="7" t="s">
        <v>816</v>
      </c>
      <c r="E598" s="7" t="s">
        <v>214</v>
      </c>
      <c r="F598" s="7">
        <v>1400000</v>
      </c>
      <c r="G598" s="7">
        <v>8.9446001052856445</v>
      </c>
      <c r="H598" s="7">
        <v>6.1856999397277832</v>
      </c>
      <c r="I598" s="7" t="s">
        <v>4764</v>
      </c>
      <c r="J598" s="7" t="s">
        <v>4765</v>
      </c>
      <c r="K598" s="8">
        <v>5.8982219696044922</v>
      </c>
      <c r="M598" s="8">
        <v>89.524002075195313</v>
      </c>
      <c r="N598" s="7">
        <v>328.3153076171875</v>
      </c>
      <c r="O598" s="7" t="s">
        <v>280</v>
      </c>
      <c r="P598" s="7" t="s">
        <v>289</v>
      </c>
      <c r="Q598" s="7" t="s">
        <v>291</v>
      </c>
      <c r="R598" s="7" t="s">
        <v>3856</v>
      </c>
      <c r="S598" s="7">
        <v>317.96331787109375</v>
      </c>
    </row>
    <row r="599" spans="1:19" x14ac:dyDescent="0.25">
      <c r="A599" s="7">
        <v>513</v>
      </c>
      <c r="B599" s="7">
        <v>44657</v>
      </c>
      <c r="C599" s="7">
        <v>66868349</v>
      </c>
      <c r="D599" s="7" t="s">
        <v>816</v>
      </c>
      <c r="E599" s="7" t="s">
        <v>17390</v>
      </c>
      <c r="F599" s="7">
        <v>1400000</v>
      </c>
      <c r="G599" s="7">
        <v>8.9446001052856445</v>
      </c>
      <c r="H599" s="7">
        <v>6.1877999305725098</v>
      </c>
      <c r="I599" s="7" t="s">
        <v>17391</v>
      </c>
      <c r="J599" s="7" t="s">
        <v>17392</v>
      </c>
      <c r="K599" s="8">
        <v>5.9019532203674316</v>
      </c>
      <c r="M599" s="8">
        <v>89.5</v>
      </c>
      <c r="N599" s="7">
        <v>302.1077880859375</v>
      </c>
      <c r="O599" s="7" t="s">
        <v>280</v>
      </c>
      <c r="P599" s="7" t="s">
        <v>289</v>
      </c>
      <c r="Q599" s="7" t="s">
        <v>291</v>
      </c>
      <c r="R599" s="7" t="s">
        <v>214</v>
      </c>
      <c r="S599" s="7">
        <v>317.96331787109375</v>
      </c>
    </row>
    <row r="600" spans="1:19" x14ac:dyDescent="0.25">
      <c r="A600" s="7">
        <v>513</v>
      </c>
      <c r="B600" s="7">
        <v>44657</v>
      </c>
      <c r="C600" s="7">
        <v>36335891</v>
      </c>
      <c r="D600" s="7" t="s">
        <v>816</v>
      </c>
      <c r="E600" s="7" t="s">
        <v>214</v>
      </c>
      <c r="F600" s="7">
        <v>455305</v>
      </c>
      <c r="G600" s="7">
        <v>0.78333300352096558</v>
      </c>
      <c r="H600" s="7">
        <v>1.9390389919281006</v>
      </c>
      <c r="I600" s="7" t="s">
        <v>21142</v>
      </c>
      <c r="J600" s="7" t="s">
        <v>4763</v>
      </c>
      <c r="K600" s="8">
        <v>4.1207060813903809</v>
      </c>
      <c r="M600" s="8">
        <v>104.177001953125</v>
      </c>
      <c r="N600" s="7">
        <v>260.99038696289063</v>
      </c>
      <c r="O600" s="7" t="s">
        <v>280</v>
      </c>
      <c r="P600" s="7" t="s">
        <v>289</v>
      </c>
      <c r="Q600" s="7" t="s">
        <v>291</v>
      </c>
      <c r="R600" s="7" t="s">
        <v>3856</v>
      </c>
      <c r="S600" s="7">
        <v>225.6954345703125</v>
      </c>
    </row>
    <row r="601" spans="1:19" x14ac:dyDescent="0.25">
      <c r="A601" s="7">
        <v>513</v>
      </c>
      <c r="B601" s="7">
        <v>44657</v>
      </c>
      <c r="C601" s="7">
        <v>33599914</v>
      </c>
      <c r="D601" s="7" t="s">
        <v>819</v>
      </c>
      <c r="E601" s="7" t="s">
        <v>214</v>
      </c>
      <c r="F601" s="7">
        <v>500000</v>
      </c>
      <c r="G601" s="7">
        <v>1.9986000061035156</v>
      </c>
      <c r="H601" s="7">
        <v>1.9096000194549561</v>
      </c>
      <c r="I601" s="7" t="s">
        <v>16741</v>
      </c>
      <c r="J601" s="7" t="s">
        <v>10368</v>
      </c>
      <c r="K601" s="8">
        <v>3.5553300380706787</v>
      </c>
      <c r="M601" s="8">
        <v>100.61100006103516</v>
      </c>
      <c r="N601" s="7">
        <v>103.01000213623047</v>
      </c>
      <c r="O601" s="7" t="s">
        <v>212</v>
      </c>
      <c r="P601" s="7" t="s">
        <v>267</v>
      </c>
      <c r="Q601" s="7" t="s">
        <v>242</v>
      </c>
      <c r="R601" s="7" t="s">
        <v>3856</v>
      </c>
      <c r="S601" s="7">
        <v>103.01000213623047</v>
      </c>
    </row>
    <row r="602" spans="1:19" x14ac:dyDescent="0.25">
      <c r="A602" s="7">
        <v>513</v>
      </c>
      <c r="B602" s="7">
        <v>44657</v>
      </c>
      <c r="C602" s="7">
        <v>47367294</v>
      </c>
      <c r="D602" s="7" t="s">
        <v>822</v>
      </c>
      <c r="E602" s="7" t="s">
        <v>214</v>
      </c>
      <c r="F602" s="7">
        <v>300000</v>
      </c>
      <c r="G602" s="7">
        <v>0.94459998607635498</v>
      </c>
      <c r="H602" s="7">
        <v>0.92680001258850098</v>
      </c>
      <c r="I602" s="7" t="s">
        <v>10369</v>
      </c>
      <c r="J602" s="7" t="s">
        <v>10370</v>
      </c>
      <c r="K602" s="8">
        <v>2.482558012008667</v>
      </c>
      <c r="M602" s="8">
        <v>99.501998901367188</v>
      </c>
      <c r="N602" s="7">
        <v>64.1614990234375</v>
      </c>
      <c r="O602" s="7" t="s">
        <v>212</v>
      </c>
      <c r="P602" s="7" t="s">
        <v>349</v>
      </c>
      <c r="Q602" s="7" t="s">
        <v>242</v>
      </c>
      <c r="R602" s="7" t="s">
        <v>3856</v>
      </c>
      <c r="S602" s="7">
        <v>64.1614990234375</v>
      </c>
    </row>
    <row r="603" spans="1:19" x14ac:dyDescent="0.25">
      <c r="A603" s="7">
        <v>513</v>
      </c>
      <c r="B603" s="7">
        <v>44657</v>
      </c>
      <c r="C603" s="7">
        <v>12623026</v>
      </c>
      <c r="D603" s="7" t="s">
        <v>824</v>
      </c>
      <c r="E603" s="7" t="s">
        <v>214</v>
      </c>
      <c r="F603" s="7">
        <v>400000</v>
      </c>
      <c r="G603" s="7">
        <v>19.097200393676758</v>
      </c>
      <c r="H603" s="7">
        <v>11.528300285339355</v>
      </c>
      <c r="I603" s="7" t="s">
        <v>10371</v>
      </c>
      <c r="J603" s="7" t="s">
        <v>10372</v>
      </c>
      <c r="K603" s="8">
        <v>4.6037502288818359</v>
      </c>
      <c r="M603" s="8">
        <v>122.33699798583984</v>
      </c>
      <c r="N603" s="7">
        <v>184.66000366210938</v>
      </c>
      <c r="O603" s="7" t="s">
        <v>237</v>
      </c>
      <c r="P603" s="7" t="s">
        <v>349</v>
      </c>
      <c r="Q603" s="7" t="s">
        <v>242</v>
      </c>
      <c r="R603" s="7" t="s">
        <v>214</v>
      </c>
      <c r="S603" s="7">
        <v>184.66000366210938</v>
      </c>
    </row>
    <row r="604" spans="1:19" x14ac:dyDescent="0.25">
      <c r="A604" s="7">
        <v>513</v>
      </c>
      <c r="B604" s="7">
        <v>44657</v>
      </c>
      <c r="C604" s="7">
        <v>66892844</v>
      </c>
      <c r="D604" s="7" t="s">
        <v>824</v>
      </c>
      <c r="E604" s="7" t="s">
        <v>16479</v>
      </c>
      <c r="F604" s="7">
        <v>400000</v>
      </c>
      <c r="G604" s="7">
        <v>9.078700065612793</v>
      </c>
      <c r="H604" s="7">
        <v>7.5826997756958008</v>
      </c>
      <c r="I604" s="7" t="s">
        <v>19332</v>
      </c>
      <c r="J604" s="7" t="s">
        <v>16480</v>
      </c>
      <c r="K604" s="8">
        <v>4.0915799140930176</v>
      </c>
      <c r="M604" s="8">
        <v>92.727996826171875</v>
      </c>
      <c r="N604" s="7">
        <v>146.02200317382813</v>
      </c>
      <c r="O604" s="7" t="s">
        <v>237</v>
      </c>
      <c r="P604" s="7" t="s">
        <v>349</v>
      </c>
      <c r="Q604" s="7" t="s">
        <v>242</v>
      </c>
      <c r="R604" s="7" t="s">
        <v>3856</v>
      </c>
      <c r="S604" s="7">
        <v>146.02200317382813</v>
      </c>
    </row>
    <row r="605" spans="1:19" x14ac:dyDescent="0.25">
      <c r="A605" s="7">
        <v>513</v>
      </c>
      <c r="B605" s="7">
        <v>44657</v>
      </c>
      <c r="C605" s="7">
        <v>66892843</v>
      </c>
      <c r="D605" s="7" t="s">
        <v>824</v>
      </c>
      <c r="E605" s="7" t="s">
        <v>16477</v>
      </c>
      <c r="F605" s="7">
        <v>300000</v>
      </c>
      <c r="G605" s="7">
        <v>4.0794000625610352</v>
      </c>
      <c r="H605" s="7">
        <v>3.8208000659942627</v>
      </c>
      <c r="I605" s="7" t="s">
        <v>17052</v>
      </c>
      <c r="J605" s="7" t="s">
        <v>16478</v>
      </c>
      <c r="K605" s="8">
        <v>3.7295200824737549</v>
      </c>
      <c r="M605" s="8">
        <v>93.508003234863281</v>
      </c>
      <c r="N605" s="7">
        <v>98.159202575683594</v>
      </c>
      <c r="O605" s="7" t="s">
        <v>237</v>
      </c>
      <c r="P605" s="7" t="s">
        <v>349</v>
      </c>
      <c r="Q605" s="7" t="s">
        <v>242</v>
      </c>
      <c r="R605" s="7" t="s">
        <v>3856</v>
      </c>
      <c r="S605" s="7">
        <v>98.159202575683594</v>
      </c>
    </row>
    <row r="606" spans="1:19" x14ac:dyDescent="0.25">
      <c r="A606" s="7">
        <v>513</v>
      </c>
      <c r="B606" s="7">
        <v>44657</v>
      </c>
      <c r="C606" s="7">
        <v>66959379</v>
      </c>
      <c r="D606" s="7" t="s">
        <v>827</v>
      </c>
      <c r="E606" s="7" t="s">
        <v>20736</v>
      </c>
      <c r="F606" s="7">
        <v>400000</v>
      </c>
      <c r="G606" s="7">
        <v>2.5380001068115234</v>
      </c>
      <c r="H606" s="7">
        <v>2.4458000659942627</v>
      </c>
      <c r="I606" s="7" t="s">
        <v>20737</v>
      </c>
      <c r="J606" s="7" t="s">
        <v>20738</v>
      </c>
      <c r="K606" s="8">
        <v>3.4336199760437012</v>
      </c>
      <c r="M606" s="8">
        <v>94.980003356933594</v>
      </c>
      <c r="N606" s="7">
        <v>78.214996337890625</v>
      </c>
      <c r="O606" s="7" t="s">
        <v>643</v>
      </c>
      <c r="P606" s="7" t="s">
        <v>349</v>
      </c>
      <c r="Q606" s="7" t="s">
        <v>242</v>
      </c>
      <c r="R606" s="7" t="s">
        <v>3856</v>
      </c>
      <c r="S606" s="7">
        <v>78.214996337890625</v>
      </c>
    </row>
    <row r="607" spans="1:19" x14ac:dyDescent="0.25">
      <c r="A607" s="7">
        <v>513</v>
      </c>
      <c r="B607" s="7">
        <v>44657</v>
      </c>
      <c r="C607" s="7">
        <v>66808294</v>
      </c>
      <c r="D607" s="7" t="s">
        <v>827</v>
      </c>
      <c r="E607" s="7" t="s">
        <v>214</v>
      </c>
      <c r="F607" s="7">
        <v>650000</v>
      </c>
      <c r="G607" s="7">
        <v>1.4263999462127686</v>
      </c>
      <c r="H607" s="7">
        <v>1.398900032043457</v>
      </c>
      <c r="I607" s="7" t="s">
        <v>10373</v>
      </c>
      <c r="J607" s="7" t="s">
        <v>10374</v>
      </c>
      <c r="K607" s="8">
        <v>2.9829800128936768</v>
      </c>
      <c r="M607" s="8">
        <v>97.252998352050781</v>
      </c>
      <c r="N607" s="7">
        <v>72.584999084472656</v>
      </c>
      <c r="O607" s="7" t="s">
        <v>643</v>
      </c>
      <c r="P607" s="7" t="s">
        <v>349</v>
      </c>
      <c r="Q607" s="7" t="s">
        <v>242</v>
      </c>
      <c r="R607" s="7" t="s">
        <v>3856</v>
      </c>
      <c r="S607" s="7">
        <v>72.584999084472656</v>
      </c>
    </row>
    <row r="608" spans="1:19" x14ac:dyDescent="0.25">
      <c r="A608" s="7">
        <v>513</v>
      </c>
      <c r="B608" s="7">
        <v>44657</v>
      </c>
      <c r="C608" s="7">
        <v>47175125</v>
      </c>
      <c r="D608" s="7" t="s">
        <v>830</v>
      </c>
      <c r="E608" s="7" t="s">
        <v>214</v>
      </c>
      <c r="F608" s="7">
        <v>750000</v>
      </c>
      <c r="G608" s="7">
        <v>0.89249998331069946</v>
      </c>
      <c r="H608" s="7">
        <v>0.81139999628067017</v>
      </c>
      <c r="I608" s="7" t="s">
        <v>19333</v>
      </c>
      <c r="J608" s="7" t="s">
        <v>10375</v>
      </c>
      <c r="K608" s="8">
        <v>16.447549819946289</v>
      </c>
      <c r="M608" s="8">
        <v>91.613998413085938</v>
      </c>
      <c r="N608" s="7">
        <v>1475.917236328125</v>
      </c>
      <c r="O608" s="7" t="s">
        <v>360</v>
      </c>
      <c r="P608" s="7" t="s">
        <v>349</v>
      </c>
      <c r="Q608" s="7" t="s">
        <v>242</v>
      </c>
      <c r="R608" s="7" t="s">
        <v>3856</v>
      </c>
      <c r="S608" s="7">
        <v>1475.917236328125</v>
      </c>
    </row>
    <row r="609" spans="1:19" x14ac:dyDescent="0.25">
      <c r="A609" s="7">
        <v>513</v>
      </c>
      <c r="B609" s="7">
        <v>44657</v>
      </c>
      <c r="C609" s="7">
        <v>66784322</v>
      </c>
      <c r="D609" s="7" t="s">
        <v>832</v>
      </c>
      <c r="E609" s="7" t="s">
        <v>214</v>
      </c>
      <c r="F609" s="7">
        <v>750000</v>
      </c>
      <c r="G609" s="7">
        <v>8.8843002319335938</v>
      </c>
      <c r="H609" s="7">
        <v>2.6131999492645264</v>
      </c>
      <c r="I609" s="7" t="s">
        <v>22137</v>
      </c>
      <c r="J609" s="7" t="s">
        <v>4771</v>
      </c>
      <c r="K609" s="8">
        <v>47.262794494628906</v>
      </c>
      <c r="M609" s="8">
        <v>15.432999610900879</v>
      </c>
      <c r="N609" s="7">
        <v>4464.48583984375</v>
      </c>
      <c r="O609" s="7" t="s">
        <v>331</v>
      </c>
      <c r="P609" s="7" t="s">
        <v>835</v>
      </c>
      <c r="Q609" s="7" t="s">
        <v>286</v>
      </c>
      <c r="R609" s="7" t="s">
        <v>3856</v>
      </c>
      <c r="S609" s="7">
        <v>420.28118896484375</v>
      </c>
    </row>
    <row r="610" spans="1:19" x14ac:dyDescent="0.25">
      <c r="A610" s="7">
        <v>513</v>
      </c>
      <c r="B610" s="7">
        <v>44657</v>
      </c>
      <c r="C610" s="7">
        <v>66784311</v>
      </c>
      <c r="D610" s="7" t="s">
        <v>832</v>
      </c>
      <c r="E610" s="7" t="s">
        <v>4769</v>
      </c>
      <c r="F610" s="7">
        <v>750000</v>
      </c>
      <c r="G610" s="7">
        <v>8.8843002319335938</v>
      </c>
      <c r="H610" s="7">
        <v>2.6131999492645264</v>
      </c>
      <c r="I610" s="7" t="s">
        <v>128</v>
      </c>
      <c r="J610" s="7" t="s">
        <v>4770</v>
      </c>
      <c r="K610" s="8">
        <v>47.262447357177734</v>
      </c>
      <c r="M610" s="8">
        <v>15.432999610900879</v>
      </c>
      <c r="N610" s="7">
        <v>4462.30908203125</v>
      </c>
      <c r="O610" s="7" t="s">
        <v>331</v>
      </c>
      <c r="P610" s="7" t="s">
        <v>835</v>
      </c>
      <c r="Q610" s="7" t="s">
        <v>286</v>
      </c>
      <c r="R610" s="7" t="s">
        <v>214</v>
      </c>
      <c r="S610" s="7">
        <v>420.28118896484375</v>
      </c>
    </row>
    <row r="611" spans="1:19" x14ac:dyDescent="0.25">
      <c r="A611" s="7">
        <v>513</v>
      </c>
      <c r="B611" s="7">
        <v>44657</v>
      </c>
      <c r="C611" s="7">
        <v>37364759</v>
      </c>
      <c r="D611" s="7" t="s">
        <v>832</v>
      </c>
      <c r="E611" s="7" t="s">
        <v>214</v>
      </c>
      <c r="F611" s="7">
        <v>600000</v>
      </c>
      <c r="G611" s="7">
        <v>7.8959999084472656</v>
      </c>
      <c r="H611" s="7">
        <v>2.5111000537872314</v>
      </c>
      <c r="I611" s="7" t="s">
        <v>22138</v>
      </c>
      <c r="J611" s="7" t="s">
        <v>4768</v>
      </c>
      <c r="K611" s="8">
        <v>51.410617828369141</v>
      </c>
      <c r="M611" s="8">
        <v>14.378000259399414</v>
      </c>
      <c r="N611" s="7">
        <v>4875.01611328125</v>
      </c>
      <c r="O611" s="7" t="s">
        <v>331</v>
      </c>
      <c r="P611" s="7" t="s">
        <v>835</v>
      </c>
      <c r="Q611" s="7" t="s">
        <v>286</v>
      </c>
      <c r="R611" s="7" t="s">
        <v>3856</v>
      </c>
      <c r="S611" s="7">
        <v>408.34442138671875</v>
      </c>
    </row>
    <row r="612" spans="1:19" x14ac:dyDescent="0.25">
      <c r="A612" s="7">
        <v>513</v>
      </c>
      <c r="B612" s="7">
        <v>44657</v>
      </c>
      <c r="C612" s="7">
        <v>34559946</v>
      </c>
      <c r="D612" s="7" t="s">
        <v>832</v>
      </c>
      <c r="E612" s="7" t="s">
        <v>214</v>
      </c>
      <c r="F612" s="7">
        <v>600000</v>
      </c>
      <c r="G612" s="7">
        <v>5.226600170135498</v>
      </c>
      <c r="H612" s="7">
        <v>1.8015999794006348</v>
      </c>
      <c r="I612" s="7" t="s">
        <v>22139</v>
      </c>
      <c r="J612" s="7" t="s">
        <v>4767</v>
      </c>
      <c r="K612" s="8">
        <v>69.7315673828125</v>
      </c>
      <c r="M612" s="8">
        <v>14.696999549865723</v>
      </c>
      <c r="N612" s="7">
        <v>6699.91015625</v>
      </c>
      <c r="O612" s="7" t="s">
        <v>331</v>
      </c>
      <c r="P612" s="7" t="s">
        <v>835</v>
      </c>
      <c r="Q612" s="7" t="s">
        <v>286</v>
      </c>
      <c r="R612" s="7" t="s">
        <v>3856</v>
      </c>
      <c r="S612" s="7">
        <v>374.19964599609375</v>
      </c>
    </row>
    <row r="613" spans="1:19" x14ac:dyDescent="0.25">
      <c r="A613" s="7">
        <v>513</v>
      </c>
      <c r="B613" s="7">
        <v>44657</v>
      </c>
      <c r="C613" s="7">
        <v>66784323</v>
      </c>
      <c r="D613" s="7" t="s">
        <v>832</v>
      </c>
      <c r="E613" s="7" t="s">
        <v>214</v>
      </c>
      <c r="F613" s="7">
        <v>500000</v>
      </c>
      <c r="G613" s="7">
        <v>3.8849999904632568</v>
      </c>
      <c r="H613" s="7">
        <v>1.8198000192642212</v>
      </c>
      <c r="I613" s="7" t="s">
        <v>22140</v>
      </c>
      <c r="J613" s="7" t="s">
        <v>4766</v>
      </c>
      <c r="K613" s="8">
        <v>82.385025024414063</v>
      </c>
      <c r="M613" s="8">
        <v>13.427000045776367</v>
      </c>
      <c r="N613" s="7">
        <v>7964.13427734375</v>
      </c>
      <c r="O613" s="7" t="s">
        <v>331</v>
      </c>
      <c r="P613" s="7" t="s">
        <v>835</v>
      </c>
      <c r="Q613" s="7" t="s">
        <v>286</v>
      </c>
      <c r="R613" s="7" t="s">
        <v>3856</v>
      </c>
      <c r="S613" s="7">
        <v>356.02304077148438</v>
      </c>
    </row>
    <row r="614" spans="1:19" x14ac:dyDescent="0.25">
      <c r="A614" s="7">
        <v>513</v>
      </c>
      <c r="B614" s="7">
        <v>44657</v>
      </c>
      <c r="C614" s="7">
        <v>66957503</v>
      </c>
      <c r="D614" s="7" t="s">
        <v>838</v>
      </c>
      <c r="E614" s="7" t="s">
        <v>214</v>
      </c>
      <c r="F614" s="7">
        <v>650000</v>
      </c>
      <c r="G614" s="7">
        <v>9.7741003036499023</v>
      </c>
      <c r="H614" s="7">
        <v>7.9590997695922852</v>
      </c>
      <c r="I614" s="7" t="s">
        <v>18902</v>
      </c>
      <c r="J614" s="7" t="s">
        <v>18783</v>
      </c>
      <c r="K614" s="8">
        <v>4.3004698753356934</v>
      </c>
      <c r="M614" s="8">
        <v>92.665000915527344</v>
      </c>
      <c r="N614" s="7">
        <v>170.00999450683594</v>
      </c>
      <c r="O614" s="7" t="s">
        <v>280</v>
      </c>
      <c r="P614" s="7" t="s">
        <v>322</v>
      </c>
      <c r="Q614" s="7" t="s">
        <v>291</v>
      </c>
      <c r="R614" s="7" t="s">
        <v>3856</v>
      </c>
      <c r="S614" s="7">
        <v>185.00128173828125</v>
      </c>
    </row>
    <row r="615" spans="1:19" x14ac:dyDescent="0.25">
      <c r="A615" s="7">
        <v>513</v>
      </c>
      <c r="B615" s="7">
        <v>44657</v>
      </c>
      <c r="C615" s="7">
        <v>66957502</v>
      </c>
      <c r="D615" s="7" t="s">
        <v>838</v>
      </c>
      <c r="E615" s="7" t="s">
        <v>18903</v>
      </c>
      <c r="F615" s="7">
        <v>650000</v>
      </c>
      <c r="G615" s="7">
        <v>9.7741003036499023</v>
      </c>
      <c r="H615" s="7">
        <v>7.9657001495361328</v>
      </c>
      <c r="I615" s="7" t="s">
        <v>18904</v>
      </c>
      <c r="J615" s="7" t="s">
        <v>18905</v>
      </c>
      <c r="K615" s="8">
        <v>4.2398719787597656</v>
      </c>
      <c r="M615" s="8">
        <v>93.125</v>
      </c>
      <c r="N615" s="7">
        <v>163.60800170898438</v>
      </c>
      <c r="O615" s="7" t="s">
        <v>280</v>
      </c>
      <c r="P615" s="7" t="s">
        <v>322</v>
      </c>
      <c r="Q615" s="7" t="s">
        <v>291</v>
      </c>
      <c r="R615" s="7" t="s">
        <v>214</v>
      </c>
      <c r="S615" s="7">
        <v>185.00128173828125</v>
      </c>
    </row>
    <row r="616" spans="1:19" x14ac:dyDescent="0.25">
      <c r="A616" s="7">
        <v>513</v>
      </c>
      <c r="B616" s="7">
        <v>44657</v>
      </c>
      <c r="C616" s="7">
        <v>35883244</v>
      </c>
      <c r="D616" s="7" t="s">
        <v>838</v>
      </c>
      <c r="E616" s="7" t="s">
        <v>214</v>
      </c>
      <c r="F616" s="7">
        <v>400000</v>
      </c>
      <c r="G616" s="7">
        <v>5.3113999366760254</v>
      </c>
      <c r="H616" s="7">
        <v>4.8007001876831055</v>
      </c>
      <c r="I616" s="7" t="s">
        <v>4777</v>
      </c>
      <c r="J616" s="7" t="s">
        <v>4778</v>
      </c>
      <c r="K616" s="8">
        <v>3.5892500877380371</v>
      </c>
      <c r="M616" s="8">
        <v>100.77300262451172</v>
      </c>
      <c r="N616" s="7">
        <v>81.964797973632813</v>
      </c>
      <c r="O616" s="7" t="s">
        <v>280</v>
      </c>
      <c r="P616" s="7" t="s">
        <v>322</v>
      </c>
      <c r="Q616" s="7" t="s">
        <v>291</v>
      </c>
      <c r="R616" s="7" t="s">
        <v>3856</v>
      </c>
      <c r="S616" s="7">
        <v>156.63847351074219</v>
      </c>
    </row>
    <row r="617" spans="1:19" x14ac:dyDescent="0.25">
      <c r="A617" s="7">
        <v>513</v>
      </c>
      <c r="B617" s="7">
        <v>44657</v>
      </c>
      <c r="C617" s="7">
        <v>23749278</v>
      </c>
      <c r="D617" s="7" t="s">
        <v>838</v>
      </c>
      <c r="E617" s="7" t="s">
        <v>214</v>
      </c>
      <c r="F617" s="7">
        <v>208961</v>
      </c>
      <c r="G617" s="7">
        <v>2.5571999549865723</v>
      </c>
      <c r="H617" s="7">
        <v>2.4765999317169189</v>
      </c>
      <c r="I617" s="7" t="s">
        <v>4775</v>
      </c>
      <c r="J617" s="7" t="s">
        <v>4776</v>
      </c>
      <c r="K617" s="8">
        <v>3.1944499015808105</v>
      </c>
      <c r="M617" s="8">
        <v>102.875</v>
      </c>
      <c r="N617" s="7">
        <v>48.655998229980469</v>
      </c>
      <c r="O617" s="7" t="s">
        <v>280</v>
      </c>
      <c r="P617" s="7" t="s">
        <v>322</v>
      </c>
      <c r="Q617" s="7" t="s">
        <v>291</v>
      </c>
      <c r="R617" s="7" t="s">
        <v>3856</v>
      </c>
      <c r="S617" s="7">
        <v>137.70780944824219</v>
      </c>
    </row>
    <row r="618" spans="1:19" x14ac:dyDescent="0.25">
      <c r="A618" s="7">
        <v>513</v>
      </c>
      <c r="B618" s="7">
        <v>44657</v>
      </c>
      <c r="C618" s="7">
        <v>23749279</v>
      </c>
      <c r="D618" s="7" t="s">
        <v>838</v>
      </c>
      <c r="E618" s="7" t="s">
        <v>4772</v>
      </c>
      <c r="F618" s="7">
        <v>208961</v>
      </c>
      <c r="G618" s="7">
        <v>2.5571999549865723</v>
      </c>
      <c r="H618" s="7">
        <v>2.4765999317169189</v>
      </c>
      <c r="I618" s="7" t="s">
        <v>4773</v>
      </c>
      <c r="J618" s="7" t="s">
        <v>4774</v>
      </c>
      <c r="K618" s="8">
        <v>3.1944499015808105</v>
      </c>
      <c r="M618" s="8">
        <v>102.875</v>
      </c>
      <c r="N618" s="7">
        <v>48.655998229980469</v>
      </c>
      <c r="O618" s="7" t="s">
        <v>280</v>
      </c>
      <c r="P618" s="7" t="s">
        <v>322</v>
      </c>
      <c r="Q618" s="7" t="s">
        <v>291</v>
      </c>
      <c r="R618" s="7" t="s">
        <v>214</v>
      </c>
      <c r="S618" s="7">
        <v>137.70780944824219</v>
      </c>
    </row>
    <row r="619" spans="1:19" x14ac:dyDescent="0.25">
      <c r="A619" s="7">
        <v>513</v>
      </c>
      <c r="B619" s="7">
        <v>44657</v>
      </c>
      <c r="C619" s="7">
        <v>18693139</v>
      </c>
      <c r="D619" s="7" t="s">
        <v>838</v>
      </c>
      <c r="E619" s="7" t="s">
        <v>214</v>
      </c>
      <c r="F619" s="7">
        <v>192024</v>
      </c>
      <c r="G619" s="7">
        <v>1.0638890266418457</v>
      </c>
      <c r="H619" s="7">
        <v>1.0225898027420044</v>
      </c>
      <c r="I619" s="7" t="s">
        <v>19056</v>
      </c>
      <c r="J619" s="7" t="s">
        <v>19057</v>
      </c>
      <c r="K619" s="8">
        <v>2.5825951099395752</v>
      </c>
      <c r="M619" s="8">
        <v>101.21600341796875</v>
      </c>
      <c r="N619" s="7">
        <v>65.268302917480469</v>
      </c>
      <c r="O619" s="7" t="s">
        <v>280</v>
      </c>
      <c r="P619" s="7" t="s">
        <v>322</v>
      </c>
      <c r="Q619" s="7" t="s">
        <v>291</v>
      </c>
      <c r="R619" s="7" t="s">
        <v>3856</v>
      </c>
      <c r="S619" s="7">
        <v>127.10774230957031</v>
      </c>
    </row>
    <row r="620" spans="1:19" x14ac:dyDescent="0.25">
      <c r="A620" s="7">
        <v>513</v>
      </c>
      <c r="B620" s="7">
        <v>44657</v>
      </c>
      <c r="C620" s="7">
        <v>66948526</v>
      </c>
      <c r="D620" s="7" t="s">
        <v>841</v>
      </c>
      <c r="E620" s="7" t="s">
        <v>214</v>
      </c>
      <c r="F620" s="7">
        <v>500000</v>
      </c>
      <c r="G620" s="7">
        <v>39.438701629638672</v>
      </c>
      <c r="H620" s="7">
        <v>18.588300704956055</v>
      </c>
      <c r="I620" s="7" t="s">
        <v>19334</v>
      </c>
      <c r="J620" s="7" t="s">
        <v>18223</v>
      </c>
      <c r="K620" s="8">
        <v>4.8076701164245605</v>
      </c>
      <c r="M620" s="8">
        <v>82.785003662109375</v>
      </c>
      <c r="N620" s="7">
        <v>227.16400146484375</v>
      </c>
      <c r="O620" s="7" t="s">
        <v>643</v>
      </c>
      <c r="P620" s="7" t="s">
        <v>322</v>
      </c>
      <c r="Q620" s="7" t="s">
        <v>291</v>
      </c>
      <c r="R620" s="7" t="s">
        <v>3856</v>
      </c>
      <c r="S620" s="7">
        <v>207.10023498535156</v>
      </c>
    </row>
    <row r="621" spans="1:19" x14ac:dyDescent="0.25">
      <c r="A621" s="7">
        <v>513</v>
      </c>
      <c r="B621" s="7">
        <v>44657</v>
      </c>
      <c r="C621" s="7">
        <v>66801260</v>
      </c>
      <c r="D621" s="7" t="s">
        <v>841</v>
      </c>
      <c r="E621" s="7" t="s">
        <v>214</v>
      </c>
      <c r="F621" s="7">
        <v>500000</v>
      </c>
      <c r="G621" s="7">
        <v>28.364099502563477</v>
      </c>
      <c r="H621" s="7">
        <v>17.068000793457031</v>
      </c>
      <c r="I621" s="7" t="s">
        <v>19335</v>
      </c>
      <c r="J621" s="7" t="s">
        <v>4782</v>
      </c>
      <c r="K621" s="8">
        <v>4.5819802284240723</v>
      </c>
      <c r="M621" s="8">
        <v>76.096000671386719</v>
      </c>
      <c r="N621" s="7">
        <v>189.80400085449219</v>
      </c>
      <c r="O621" s="7" t="s">
        <v>643</v>
      </c>
      <c r="P621" s="7" t="s">
        <v>322</v>
      </c>
      <c r="Q621" s="7" t="s">
        <v>291</v>
      </c>
      <c r="R621" s="7" t="s">
        <v>3856</v>
      </c>
      <c r="S621" s="7">
        <v>186.69850158691406</v>
      </c>
    </row>
    <row r="622" spans="1:19" x14ac:dyDescent="0.25">
      <c r="A622" s="7">
        <v>513</v>
      </c>
      <c r="B622" s="7">
        <v>44657</v>
      </c>
      <c r="C622" s="7">
        <v>66801261</v>
      </c>
      <c r="D622" s="7" t="s">
        <v>841</v>
      </c>
      <c r="E622" s="7" t="s">
        <v>4779</v>
      </c>
      <c r="F622" s="7">
        <v>500000</v>
      </c>
      <c r="G622" s="7">
        <v>28.364099502563477</v>
      </c>
      <c r="H622" s="7">
        <v>16.978000640869141</v>
      </c>
      <c r="I622" s="7" t="s">
        <v>4780</v>
      </c>
      <c r="J622" s="7" t="s">
        <v>4781</v>
      </c>
      <c r="K622" s="8">
        <v>4.6664361953735352</v>
      </c>
      <c r="M622" s="8">
        <v>75</v>
      </c>
      <c r="N622" s="7">
        <v>197.93310546875</v>
      </c>
      <c r="O622" s="7" t="s">
        <v>643</v>
      </c>
      <c r="P622" s="7" t="s">
        <v>322</v>
      </c>
      <c r="Q622" s="7" t="s">
        <v>291</v>
      </c>
      <c r="R622" s="7" t="s">
        <v>214</v>
      </c>
      <c r="S622" s="7">
        <v>186.69850158691406</v>
      </c>
    </row>
    <row r="623" spans="1:19" x14ac:dyDescent="0.25">
      <c r="A623" s="7">
        <v>513</v>
      </c>
      <c r="B623" s="7">
        <v>44657</v>
      </c>
      <c r="C623" s="7">
        <v>45259909</v>
      </c>
      <c r="D623" s="7" t="s">
        <v>845</v>
      </c>
      <c r="E623" s="7" t="s">
        <v>214</v>
      </c>
      <c r="F623" s="7">
        <v>500000</v>
      </c>
      <c r="G623" s="7">
        <v>2.2555999755859375</v>
      </c>
      <c r="H623" s="7">
        <v>4.9611001014709473</v>
      </c>
      <c r="I623" s="7" t="s">
        <v>22141</v>
      </c>
      <c r="J623" s="7" t="s">
        <v>10376</v>
      </c>
      <c r="K623" s="8">
        <v>7.0553250312805176</v>
      </c>
      <c r="M623" s="8">
        <v>97.308998107910156</v>
      </c>
      <c r="N623" s="7">
        <v>446.73040771484375</v>
      </c>
      <c r="O623" s="7" t="s">
        <v>212</v>
      </c>
      <c r="P623" s="7" t="s">
        <v>439</v>
      </c>
      <c r="Q623" s="7" t="s">
        <v>219</v>
      </c>
      <c r="R623" s="7" t="s">
        <v>214</v>
      </c>
      <c r="S623" s="7">
        <v>243.48124694824219</v>
      </c>
    </row>
    <row r="624" spans="1:19" x14ac:dyDescent="0.25">
      <c r="A624" s="7">
        <v>513</v>
      </c>
      <c r="B624" s="7">
        <v>44657</v>
      </c>
      <c r="C624" s="7">
        <v>66841579</v>
      </c>
      <c r="D624" s="7" t="s">
        <v>848</v>
      </c>
      <c r="E624" s="7" t="s">
        <v>214</v>
      </c>
      <c r="F624" s="7">
        <v>500000</v>
      </c>
      <c r="G624" s="7">
        <v>4.4411001205444336</v>
      </c>
      <c r="H624" s="7">
        <v>7.0844001770019531</v>
      </c>
      <c r="I624" s="7" t="s">
        <v>4783</v>
      </c>
      <c r="J624" s="7" t="s">
        <v>4784</v>
      </c>
      <c r="K624" s="8">
        <v>5.815619945526123</v>
      </c>
      <c r="M624" s="8">
        <v>88.155998229980469</v>
      </c>
      <c r="N624" s="7">
        <v>255.33399963378906</v>
      </c>
      <c r="O624" s="7" t="s">
        <v>212</v>
      </c>
      <c r="P624" s="7" t="s">
        <v>439</v>
      </c>
      <c r="Q624" s="7" t="s">
        <v>219</v>
      </c>
      <c r="R624" s="7" t="s">
        <v>4184</v>
      </c>
      <c r="S624" s="7">
        <v>220.16645812988281</v>
      </c>
    </row>
    <row r="625" spans="1:19" x14ac:dyDescent="0.25">
      <c r="A625" s="7">
        <v>513</v>
      </c>
      <c r="B625" s="7">
        <v>44657</v>
      </c>
      <c r="C625" s="7">
        <v>66862408</v>
      </c>
      <c r="D625" s="7" t="s">
        <v>850</v>
      </c>
      <c r="E625" s="7" t="s">
        <v>214</v>
      </c>
      <c r="F625" s="7">
        <v>750000</v>
      </c>
      <c r="G625" s="7">
        <v>9.155400276184082</v>
      </c>
      <c r="H625" s="7">
        <v>7.578700065612793</v>
      </c>
      <c r="I625" s="7" t="s">
        <v>4798</v>
      </c>
      <c r="J625" s="7" t="s">
        <v>4799</v>
      </c>
      <c r="K625" s="8">
        <v>4.6052999496459961</v>
      </c>
      <c r="M625" s="8">
        <v>89.963996887207031</v>
      </c>
      <c r="N625" s="7">
        <v>198.0679931640625</v>
      </c>
      <c r="O625" s="7" t="s">
        <v>373</v>
      </c>
      <c r="P625" s="7" t="s">
        <v>239</v>
      </c>
      <c r="Q625" s="7" t="s">
        <v>242</v>
      </c>
      <c r="R625" s="7" t="s">
        <v>3856</v>
      </c>
      <c r="S625" s="7">
        <v>218.43017578125</v>
      </c>
    </row>
    <row r="626" spans="1:19" x14ac:dyDescent="0.25">
      <c r="A626" s="7">
        <v>513</v>
      </c>
      <c r="B626" s="7">
        <v>44657</v>
      </c>
      <c r="C626" s="7">
        <v>66862409</v>
      </c>
      <c r="D626" s="7" t="s">
        <v>850</v>
      </c>
      <c r="E626" s="7" t="s">
        <v>4795</v>
      </c>
      <c r="F626" s="7">
        <v>750000</v>
      </c>
      <c r="G626" s="7">
        <v>9.155400276184082</v>
      </c>
      <c r="H626" s="7">
        <v>7.5789999961853027</v>
      </c>
      <c r="I626" s="7" t="s">
        <v>4796</v>
      </c>
      <c r="J626" s="7" t="s">
        <v>4797</v>
      </c>
      <c r="K626" s="8">
        <v>4.600928783416748</v>
      </c>
      <c r="M626" s="8">
        <v>89.994468688964844</v>
      </c>
      <c r="N626" s="7">
        <v>197.34700012207031</v>
      </c>
      <c r="O626" s="7" t="s">
        <v>373</v>
      </c>
      <c r="P626" s="7" t="s">
        <v>239</v>
      </c>
      <c r="Q626" s="7" t="s">
        <v>242</v>
      </c>
      <c r="R626" s="7" t="s">
        <v>214</v>
      </c>
      <c r="S626" s="7">
        <v>218.43017578125</v>
      </c>
    </row>
    <row r="627" spans="1:19" x14ac:dyDescent="0.25">
      <c r="A627" s="7">
        <v>513</v>
      </c>
      <c r="B627" s="7">
        <v>44657</v>
      </c>
      <c r="C627" s="7">
        <v>26047596</v>
      </c>
      <c r="D627" s="7" t="s">
        <v>850</v>
      </c>
      <c r="E627" s="7" t="s">
        <v>214</v>
      </c>
      <c r="F627" s="7">
        <v>1000000</v>
      </c>
      <c r="G627" s="7">
        <v>3.1758999824523926</v>
      </c>
      <c r="H627" s="7">
        <v>2.9010999202728271</v>
      </c>
      <c r="I627" s="7" t="s">
        <v>4793</v>
      </c>
      <c r="J627" s="7" t="s">
        <v>4794</v>
      </c>
      <c r="K627" s="8">
        <v>4.1262798309326172</v>
      </c>
      <c r="M627" s="8">
        <v>100.72799682617188</v>
      </c>
      <c r="N627" s="7">
        <v>141.62800598144531</v>
      </c>
      <c r="O627" s="7" t="s">
        <v>373</v>
      </c>
      <c r="P627" s="7" t="s">
        <v>239</v>
      </c>
      <c r="Q627" s="7" t="s">
        <v>242</v>
      </c>
      <c r="R627" s="7" t="s">
        <v>3856</v>
      </c>
      <c r="S627" s="7">
        <v>171.80580139160156</v>
      </c>
    </row>
    <row r="628" spans="1:19" x14ac:dyDescent="0.25">
      <c r="A628" s="7">
        <v>513</v>
      </c>
      <c r="B628" s="7">
        <v>44657</v>
      </c>
      <c r="C628" s="7">
        <v>26047598</v>
      </c>
      <c r="D628" s="7" t="s">
        <v>850</v>
      </c>
      <c r="E628" s="7" t="s">
        <v>4790</v>
      </c>
      <c r="F628" s="7">
        <v>1000000</v>
      </c>
      <c r="G628" s="7">
        <v>3.1758999824523926</v>
      </c>
      <c r="H628" s="7">
        <v>2.8982000350952148</v>
      </c>
      <c r="I628" s="7" t="s">
        <v>4791</v>
      </c>
      <c r="J628" s="7" t="s">
        <v>4792</v>
      </c>
      <c r="K628" s="8">
        <v>4.2856698036193848</v>
      </c>
      <c r="M628" s="8">
        <v>100.25727081298828</v>
      </c>
      <c r="N628" s="7">
        <v>157.03680419921875</v>
      </c>
      <c r="O628" s="7" t="s">
        <v>373</v>
      </c>
      <c r="P628" s="7" t="s">
        <v>239</v>
      </c>
      <c r="Q628" s="7" t="s">
        <v>242</v>
      </c>
      <c r="R628" s="7" t="s">
        <v>214</v>
      </c>
      <c r="S628" s="7">
        <v>171.80580139160156</v>
      </c>
    </row>
    <row r="629" spans="1:19" x14ac:dyDescent="0.25">
      <c r="A629" s="7">
        <v>513</v>
      </c>
      <c r="B629" s="7">
        <v>44657</v>
      </c>
      <c r="C629" s="7">
        <v>21431270</v>
      </c>
      <c r="D629" s="7" t="s">
        <v>850</v>
      </c>
      <c r="E629" s="7" t="s">
        <v>214</v>
      </c>
      <c r="F629" s="7">
        <v>1000000</v>
      </c>
      <c r="G629" s="7">
        <v>2.1191000938415527</v>
      </c>
      <c r="H629" s="7">
        <v>1.9580999612808228</v>
      </c>
      <c r="I629" s="7" t="s">
        <v>4788</v>
      </c>
      <c r="J629" s="7" t="s">
        <v>4789</v>
      </c>
      <c r="K629" s="8">
        <v>3.835129976272583</v>
      </c>
      <c r="M629" s="8">
        <v>103.05100250244141</v>
      </c>
      <c r="N629" s="7">
        <v>128.96800231933594</v>
      </c>
      <c r="O629" s="7" t="s">
        <v>373</v>
      </c>
      <c r="P629" s="7" t="s">
        <v>239</v>
      </c>
      <c r="Q629" s="7" t="s">
        <v>242</v>
      </c>
      <c r="R629" s="7" t="s">
        <v>3856</v>
      </c>
      <c r="S629" s="7">
        <v>162.96513366699219</v>
      </c>
    </row>
    <row r="630" spans="1:19" x14ac:dyDescent="0.25">
      <c r="A630" s="7">
        <v>513</v>
      </c>
      <c r="B630" s="7">
        <v>44657</v>
      </c>
      <c r="C630" s="7">
        <v>21431269</v>
      </c>
      <c r="D630" s="7" t="s">
        <v>850</v>
      </c>
      <c r="E630" s="7" t="s">
        <v>4785</v>
      </c>
      <c r="F630" s="7">
        <v>1000000</v>
      </c>
      <c r="G630" s="7">
        <v>2.1191000938415527</v>
      </c>
      <c r="H630" s="7">
        <v>1.9573999643325806</v>
      </c>
      <c r="I630" s="7" t="s">
        <v>4786</v>
      </c>
      <c r="J630" s="7" t="s">
        <v>4787</v>
      </c>
      <c r="K630" s="8">
        <v>3.8934168815612793</v>
      </c>
      <c r="M630" s="8">
        <v>102.93118286132813</v>
      </c>
      <c r="N630" s="7">
        <v>134.19720458984375</v>
      </c>
      <c r="O630" s="7" t="s">
        <v>373</v>
      </c>
      <c r="P630" s="7" t="s">
        <v>239</v>
      </c>
      <c r="Q630" s="7" t="s">
        <v>242</v>
      </c>
      <c r="R630" s="7" t="s">
        <v>214</v>
      </c>
      <c r="S630" s="7">
        <v>162.96513366699219</v>
      </c>
    </row>
    <row r="631" spans="1:19" x14ac:dyDescent="0.25">
      <c r="A631" s="7">
        <v>513</v>
      </c>
      <c r="B631" s="7">
        <v>44657</v>
      </c>
      <c r="C631" s="7">
        <v>66862414</v>
      </c>
      <c r="D631" s="7" t="s">
        <v>852</v>
      </c>
      <c r="E631" s="7" t="s">
        <v>4801</v>
      </c>
      <c r="F631" s="7">
        <v>500000</v>
      </c>
      <c r="G631" s="7">
        <v>13.905500411987305</v>
      </c>
      <c r="H631" s="7">
        <v>5.0545997619628906</v>
      </c>
      <c r="I631" s="7" t="s">
        <v>16673</v>
      </c>
      <c r="J631" s="7" t="s">
        <v>4802</v>
      </c>
      <c r="K631" s="8">
        <v>6.0659852027893066</v>
      </c>
      <c r="M631" s="8">
        <v>92.555000305175781</v>
      </c>
      <c r="N631" s="7">
        <v>318.11520385742188</v>
      </c>
      <c r="O631" s="7" t="s">
        <v>373</v>
      </c>
      <c r="P631" s="7" t="s">
        <v>239</v>
      </c>
      <c r="Q631" s="7" t="s">
        <v>242</v>
      </c>
      <c r="R631" s="7" t="s">
        <v>214</v>
      </c>
      <c r="S631" s="7">
        <v>445.42010498046875</v>
      </c>
    </row>
    <row r="632" spans="1:19" x14ac:dyDescent="0.25">
      <c r="A632" s="7">
        <v>513</v>
      </c>
      <c r="B632" s="7">
        <v>44657</v>
      </c>
      <c r="C632" s="7">
        <v>66862418</v>
      </c>
      <c r="D632" s="7" t="s">
        <v>852</v>
      </c>
      <c r="E632" s="7" t="s">
        <v>214</v>
      </c>
      <c r="F632" s="7">
        <v>500000</v>
      </c>
      <c r="G632" s="7">
        <v>4.1556000709533691</v>
      </c>
      <c r="H632" s="7">
        <v>5.0089001655578613</v>
      </c>
      <c r="I632" s="7" t="s">
        <v>16674</v>
      </c>
      <c r="J632" s="7" t="s">
        <v>4803</v>
      </c>
      <c r="K632" s="8">
        <v>6.0087509155273438</v>
      </c>
      <c r="M632" s="8">
        <v>92.61199951171875</v>
      </c>
      <c r="N632" s="7">
        <v>326.35089111328125</v>
      </c>
      <c r="O632" s="7" t="s">
        <v>373</v>
      </c>
      <c r="P632" s="7" t="s">
        <v>239</v>
      </c>
      <c r="Q632" s="7" t="s">
        <v>242</v>
      </c>
      <c r="R632" s="7" t="s">
        <v>4184</v>
      </c>
      <c r="S632" s="7">
        <v>328.7042236328125</v>
      </c>
    </row>
    <row r="633" spans="1:19" x14ac:dyDescent="0.25">
      <c r="A633" s="7">
        <v>513</v>
      </c>
      <c r="B633" s="7">
        <v>44657</v>
      </c>
      <c r="C633" s="7">
        <v>45335389</v>
      </c>
      <c r="D633" s="7" t="s">
        <v>852</v>
      </c>
      <c r="E633" s="7" t="s">
        <v>214</v>
      </c>
      <c r="F633" s="7">
        <v>1000000</v>
      </c>
      <c r="G633" s="7">
        <v>2.7722001075744629</v>
      </c>
      <c r="H633" s="7">
        <v>2.6047000885009766</v>
      </c>
      <c r="I633" s="7" t="s">
        <v>19336</v>
      </c>
      <c r="J633" s="7" t="s">
        <v>4800</v>
      </c>
      <c r="K633" s="8">
        <v>5.7547178268432617</v>
      </c>
      <c r="M633" s="8">
        <v>99.741996765136719</v>
      </c>
      <c r="N633" s="7">
        <v>307.46890258789063</v>
      </c>
      <c r="O633" s="7" t="s">
        <v>373</v>
      </c>
      <c r="P633" s="7" t="s">
        <v>239</v>
      </c>
      <c r="Q633" s="7" t="s">
        <v>242</v>
      </c>
      <c r="R633" s="7" t="s">
        <v>4184</v>
      </c>
      <c r="S633" s="7">
        <v>309.49591064453125</v>
      </c>
    </row>
    <row r="634" spans="1:19" x14ac:dyDescent="0.25">
      <c r="A634" s="7">
        <v>513</v>
      </c>
      <c r="B634" s="7">
        <v>44657</v>
      </c>
      <c r="C634" s="7">
        <v>66932068</v>
      </c>
      <c r="D634" s="7" t="s">
        <v>855</v>
      </c>
      <c r="E634" s="7" t="s">
        <v>18021</v>
      </c>
      <c r="F634" s="7">
        <v>700000</v>
      </c>
      <c r="G634" s="7">
        <v>9.3770999908447266</v>
      </c>
      <c r="H634" s="7">
        <v>8.1085996627807617</v>
      </c>
      <c r="I634" s="7" t="s">
        <v>21143</v>
      </c>
      <c r="J634" s="7" t="s">
        <v>17874</v>
      </c>
      <c r="K634" s="8">
        <v>4.2800698280334473</v>
      </c>
      <c r="M634" s="8">
        <v>85.40899658203125</v>
      </c>
      <c r="N634" s="7">
        <v>167.24400329589844</v>
      </c>
      <c r="O634" s="7" t="s">
        <v>373</v>
      </c>
      <c r="P634" s="7" t="s">
        <v>349</v>
      </c>
      <c r="Q634" s="7" t="s">
        <v>242</v>
      </c>
      <c r="R634" s="7" t="s">
        <v>3856</v>
      </c>
      <c r="S634" s="7">
        <v>125.78004455566406</v>
      </c>
    </row>
    <row r="635" spans="1:19" x14ac:dyDescent="0.25">
      <c r="A635" s="7">
        <v>513</v>
      </c>
      <c r="B635" s="7">
        <v>44657</v>
      </c>
      <c r="C635" s="7">
        <v>66818696</v>
      </c>
      <c r="D635" s="7" t="s">
        <v>855</v>
      </c>
      <c r="E635" s="7" t="s">
        <v>4831</v>
      </c>
      <c r="F635" s="7">
        <v>300000</v>
      </c>
      <c r="G635" s="7">
        <v>8.506500244140625</v>
      </c>
      <c r="H635" s="7">
        <v>7.3645000457763672</v>
      </c>
      <c r="I635" s="7" t="s">
        <v>51</v>
      </c>
      <c r="J635" s="7" t="s">
        <v>4832</v>
      </c>
      <c r="K635" s="8">
        <v>4.2575101852416992</v>
      </c>
      <c r="M635" s="8">
        <v>86.683998107910156</v>
      </c>
      <c r="N635" s="7">
        <v>160.77999877929688</v>
      </c>
      <c r="O635" s="7" t="s">
        <v>373</v>
      </c>
      <c r="P635" s="7" t="s">
        <v>349</v>
      </c>
      <c r="Q635" s="7" t="s">
        <v>242</v>
      </c>
      <c r="R635" s="7" t="s">
        <v>3856</v>
      </c>
      <c r="S635" s="7">
        <v>121.99187469482422</v>
      </c>
    </row>
    <row r="636" spans="1:19" x14ac:dyDescent="0.25">
      <c r="A636" s="7">
        <v>513</v>
      </c>
      <c r="B636" s="7">
        <v>44657</v>
      </c>
      <c r="C636" s="7">
        <v>47945074</v>
      </c>
      <c r="D636" s="7" t="s">
        <v>855</v>
      </c>
      <c r="E636" s="7" t="s">
        <v>4829</v>
      </c>
      <c r="F636" s="7">
        <v>400000</v>
      </c>
      <c r="G636" s="7">
        <v>8</v>
      </c>
      <c r="H636" s="7">
        <v>6.8080000877380371</v>
      </c>
      <c r="I636" s="7" t="s">
        <v>34</v>
      </c>
      <c r="J636" s="7" t="s">
        <v>4830</v>
      </c>
      <c r="K636" s="8">
        <v>4.2604999542236328</v>
      </c>
      <c r="M636" s="8">
        <v>94.386001586914063</v>
      </c>
      <c r="N636" s="7">
        <v>157.51899719238281</v>
      </c>
      <c r="O636" s="7" t="s">
        <v>373</v>
      </c>
      <c r="P636" s="7" t="s">
        <v>349</v>
      </c>
      <c r="Q636" s="7" t="s">
        <v>242</v>
      </c>
      <c r="R636" s="7" t="s">
        <v>3856</v>
      </c>
      <c r="S636" s="7">
        <v>119.74850463867188</v>
      </c>
    </row>
    <row r="637" spans="1:19" x14ac:dyDescent="0.25">
      <c r="A637" s="7">
        <v>513</v>
      </c>
      <c r="B637" s="7">
        <v>44657</v>
      </c>
      <c r="C637" s="7">
        <v>41320214</v>
      </c>
      <c r="D637" s="7" t="s">
        <v>855</v>
      </c>
      <c r="E637" s="7" t="s">
        <v>4827</v>
      </c>
      <c r="F637" s="7">
        <v>400000</v>
      </c>
      <c r="G637" s="7">
        <v>6.3545999526977539</v>
      </c>
      <c r="H637" s="7">
        <v>5.4148001670837402</v>
      </c>
      <c r="I637" s="7" t="s">
        <v>19337</v>
      </c>
      <c r="J637" s="7" t="s">
        <v>4828</v>
      </c>
      <c r="K637" s="8">
        <v>4.3227701187133789</v>
      </c>
      <c r="M637" s="8">
        <v>103.04000091552734</v>
      </c>
      <c r="N637" s="7">
        <v>158.02400207519531</v>
      </c>
      <c r="O637" s="7" t="s">
        <v>373</v>
      </c>
      <c r="P637" s="7" t="s">
        <v>349</v>
      </c>
      <c r="Q637" s="7" t="s">
        <v>242</v>
      </c>
      <c r="R637" s="7" t="s">
        <v>3856</v>
      </c>
      <c r="S637" s="7">
        <v>112.26886749267578</v>
      </c>
    </row>
    <row r="638" spans="1:19" x14ac:dyDescent="0.25">
      <c r="A638" s="7">
        <v>513</v>
      </c>
      <c r="B638" s="7">
        <v>44657</v>
      </c>
      <c r="C638" s="7">
        <v>37666535</v>
      </c>
      <c r="D638" s="7" t="s">
        <v>855</v>
      </c>
      <c r="E638" s="7" t="s">
        <v>4824</v>
      </c>
      <c r="F638" s="7">
        <v>500000</v>
      </c>
      <c r="G638" s="7">
        <v>5.72760009765625</v>
      </c>
      <c r="H638" s="7">
        <v>5.109799861907959</v>
      </c>
      <c r="I638" s="7" t="s">
        <v>4825</v>
      </c>
      <c r="J638" s="7" t="s">
        <v>4826</v>
      </c>
      <c r="K638" s="8">
        <v>4.3041200637817383</v>
      </c>
      <c r="M638" s="8">
        <v>100.36000061035156</v>
      </c>
      <c r="N638" s="7">
        <v>153.93499755859375</v>
      </c>
      <c r="O638" s="7" t="s">
        <v>373</v>
      </c>
      <c r="P638" s="7" t="s">
        <v>349</v>
      </c>
      <c r="Q638" s="7" t="s">
        <v>242</v>
      </c>
      <c r="R638" s="7" t="s">
        <v>3856</v>
      </c>
      <c r="S638" s="7">
        <v>109.34538269042969</v>
      </c>
    </row>
    <row r="639" spans="1:19" x14ac:dyDescent="0.25">
      <c r="A639" s="7">
        <v>513</v>
      </c>
      <c r="B639" s="7">
        <v>44657</v>
      </c>
      <c r="C639" s="7">
        <v>34561871</v>
      </c>
      <c r="D639" s="7" t="s">
        <v>855</v>
      </c>
      <c r="E639" s="7" t="s">
        <v>4822</v>
      </c>
      <c r="F639" s="7">
        <v>600000</v>
      </c>
      <c r="G639" s="7">
        <v>5.2456998825073242</v>
      </c>
      <c r="H639" s="7">
        <v>4.6802000999450684</v>
      </c>
      <c r="I639" s="7" t="s">
        <v>21144</v>
      </c>
      <c r="J639" s="7" t="s">
        <v>4823</v>
      </c>
      <c r="K639" s="8">
        <v>4.1102199554443359</v>
      </c>
      <c r="M639" s="8">
        <v>97.725997924804688</v>
      </c>
      <c r="N639" s="7">
        <v>138.43400573730469</v>
      </c>
      <c r="O639" s="7" t="s">
        <v>373</v>
      </c>
      <c r="P639" s="7" t="s">
        <v>349</v>
      </c>
      <c r="Q639" s="7" t="s">
        <v>242</v>
      </c>
      <c r="R639" s="7" t="s">
        <v>3856</v>
      </c>
      <c r="S639" s="7">
        <v>107.07271575927734</v>
      </c>
    </row>
    <row r="640" spans="1:19" x14ac:dyDescent="0.25">
      <c r="A640" s="7">
        <v>513</v>
      </c>
      <c r="B640" s="7">
        <v>44657</v>
      </c>
      <c r="C640" s="7">
        <v>66933156</v>
      </c>
      <c r="D640" s="7" t="s">
        <v>855</v>
      </c>
      <c r="E640" s="7" t="s">
        <v>18022</v>
      </c>
      <c r="F640" s="7">
        <v>300000</v>
      </c>
      <c r="G640" s="7">
        <v>4.8815999031066895</v>
      </c>
      <c r="H640" s="7">
        <v>4.5865001678466797</v>
      </c>
      <c r="I640" s="7" t="s">
        <v>18224</v>
      </c>
      <c r="J640" s="7" t="s">
        <v>17871</v>
      </c>
      <c r="K640" s="8">
        <v>3.9951601028442383</v>
      </c>
      <c r="M640" s="8">
        <v>89.587997436523438</v>
      </c>
      <c r="N640" s="7">
        <v>124.87799835205078</v>
      </c>
      <c r="O640" s="7" t="s">
        <v>373</v>
      </c>
      <c r="P640" s="7" t="s">
        <v>349</v>
      </c>
      <c r="Q640" s="7" t="s">
        <v>242</v>
      </c>
      <c r="R640" s="7" t="s">
        <v>3856</v>
      </c>
      <c r="S640" s="7">
        <v>105.34139251708984</v>
      </c>
    </row>
    <row r="641" spans="1:19" x14ac:dyDescent="0.25">
      <c r="A641" s="7">
        <v>513</v>
      </c>
      <c r="B641" s="7">
        <v>44657</v>
      </c>
      <c r="C641" s="7">
        <v>66818693</v>
      </c>
      <c r="D641" s="7" t="s">
        <v>855</v>
      </c>
      <c r="E641" s="7" t="s">
        <v>4819</v>
      </c>
      <c r="F641" s="7">
        <v>650000</v>
      </c>
      <c r="G641" s="7">
        <v>4.0054998397827148</v>
      </c>
      <c r="H641" s="7">
        <v>3.7578001022338867</v>
      </c>
      <c r="I641" s="7" t="s">
        <v>4820</v>
      </c>
      <c r="J641" s="7" t="s">
        <v>4821</v>
      </c>
      <c r="K641" s="8">
        <v>4.013239860534668</v>
      </c>
      <c r="M641" s="8">
        <v>91.592002868652344</v>
      </c>
      <c r="N641" s="7">
        <v>125.96499633789063</v>
      </c>
      <c r="O641" s="7" t="s">
        <v>373</v>
      </c>
      <c r="P641" s="7" t="s">
        <v>349</v>
      </c>
      <c r="Q641" s="7" t="s">
        <v>242</v>
      </c>
      <c r="R641" s="7" t="s">
        <v>3856</v>
      </c>
      <c r="S641" s="7">
        <v>101.12822723388672</v>
      </c>
    </row>
    <row r="642" spans="1:19" x14ac:dyDescent="0.25">
      <c r="A642" s="7">
        <v>513</v>
      </c>
      <c r="B642" s="7">
        <v>44657</v>
      </c>
      <c r="C642" s="7">
        <v>26299381</v>
      </c>
      <c r="D642" s="7" t="s">
        <v>855</v>
      </c>
      <c r="E642" s="7" t="s">
        <v>4816</v>
      </c>
      <c r="F642" s="7">
        <v>500000</v>
      </c>
      <c r="G642" s="7">
        <v>3.2307000160217285</v>
      </c>
      <c r="H642" s="7">
        <v>2.9709000587463379</v>
      </c>
      <c r="I642" s="7" t="s">
        <v>4817</v>
      </c>
      <c r="J642" s="7" t="s">
        <v>4818</v>
      </c>
      <c r="K642" s="8">
        <v>3.8245799541473389</v>
      </c>
      <c r="M642" s="8">
        <v>100.90000152587891</v>
      </c>
      <c r="N642" s="7">
        <v>111.23400115966797</v>
      </c>
      <c r="O642" s="7" t="s">
        <v>373</v>
      </c>
      <c r="P642" s="7" t="s">
        <v>349</v>
      </c>
      <c r="Q642" s="7" t="s">
        <v>242</v>
      </c>
      <c r="R642" s="7" t="s">
        <v>3856</v>
      </c>
      <c r="S642" s="7">
        <v>97.351005554199219</v>
      </c>
    </row>
    <row r="643" spans="1:19" x14ac:dyDescent="0.25">
      <c r="A643" s="7">
        <v>513</v>
      </c>
      <c r="B643" s="7">
        <v>44657</v>
      </c>
      <c r="C643" s="7">
        <v>47945075</v>
      </c>
      <c r="D643" s="7" t="s">
        <v>855</v>
      </c>
      <c r="E643" s="7" t="s">
        <v>4813</v>
      </c>
      <c r="F643" s="7">
        <v>600000</v>
      </c>
      <c r="G643" s="7">
        <v>3.0006999969482422</v>
      </c>
      <c r="H643" s="7">
        <v>2.809499979019165</v>
      </c>
      <c r="I643" s="7" t="s">
        <v>4814</v>
      </c>
      <c r="J643" s="7" t="s">
        <v>4815</v>
      </c>
      <c r="K643" s="8">
        <v>3.7987799644470215</v>
      </c>
      <c r="M643" s="8">
        <v>97.96600341796875</v>
      </c>
      <c r="N643" s="7">
        <v>107.74800109863281</v>
      </c>
      <c r="O643" s="7" t="s">
        <v>373</v>
      </c>
      <c r="P643" s="7" t="s">
        <v>349</v>
      </c>
      <c r="Q643" s="7" t="s">
        <v>242</v>
      </c>
      <c r="R643" s="7" t="s">
        <v>3856</v>
      </c>
      <c r="S643" s="7">
        <v>96.221290588378906</v>
      </c>
    </row>
    <row r="644" spans="1:19" x14ac:dyDescent="0.25">
      <c r="A644" s="7">
        <v>513</v>
      </c>
      <c r="B644" s="7">
        <v>44657</v>
      </c>
      <c r="C644" s="7">
        <v>41362778</v>
      </c>
      <c r="D644" s="7" t="s">
        <v>855</v>
      </c>
      <c r="E644" s="7" t="s">
        <v>4810</v>
      </c>
      <c r="F644" s="7">
        <v>850000</v>
      </c>
      <c r="G644" s="7">
        <v>2.0204999446868896</v>
      </c>
      <c r="H644" s="7">
        <v>1.9230999946594238</v>
      </c>
      <c r="I644" s="7" t="s">
        <v>4811</v>
      </c>
      <c r="J644" s="7" t="s">
        <v>4812</v>
      </c>
      <c r="K644" s="8">
        <v>3.5963699817657471</v>
      </c>
      <c r="M644" s="8">
        <v>101.50299835205078</v>
      </c>
      <c r="N644" s="7">
        <v>104.12200164794922</v>
      </c>
      <c r="O644" s="7" t="s">
        <v>373</v>
      </c>
      <c r="P644" s="7" t="s">
        <v>349</v>
      </c>
      <c r="Q644" s="7" t="s">
        <v>242</v>
      </c>
      <c r="R644" s="7" t="s">
        <v>3856</v>
      </c>
      <c r="S644" s="7">
        <v>91.368293762207031</v>
      </c>
    </row>
    <row r="645" spans="1:19" x14ac:dyDescent="0.25">
      <c r="A645" s="7">
        <v>513</v>
      </c>
      <c r="B645" s="7">
        <v>44657</v>
      </c>
      <c r="C645" s="7">
        <v>37666539</v>
      </c>
      <c r="D645" s="7" t="s">
        <v>855</v>
      </c>
      <c r="E645" s="7" t="s">
        <v>4807</v>
      </c>
      <c r="F645" s="7">
        <v>1000000</v>
      </c>
      <c r="G645" s="7">
        <v>1.3935999870300293</v>
      </c>
      <c r="H645" s="7">
        <v>1.3952000141143799</v>
      </c>
      <c r="I645" s="7" t="s">
        <v>4808</v>
      </c>
      <c r="J645" s="7" t="s">
        <v>4809</v>
      </c>
      <c r="K645" s="8">
        <v>3.282210111618042</v>
      </c>
      <c r="M645" s="8">
        <v>100.80300140380859</v>
      </c>
      <c r="N645" s="7">
        <v>100.87699890136719</v>
      </c>
      <c r="O645" s="7" t="s">
        <v>373</v>
      </c>
      <c r="P645" s="7" t="s">
        <v>349</v>
      </c>
      <c r="Q645" s="7" t="s">
        <v>242</v>
      </c>
      <c r="R645" s="7" t="s">
        <v>3856</v>
      </c>
      <c r="S645" s="7">
        <v>88.236053466796875</v>
      </c>
    </row>
    <row r="646" spans="1:19" x14ac:dyDescent="0.25">
      <c r="A646" s="7">
        <v>513</v>
      </c>
      <c r="B646" s="7">
        <v>44657</v>
      </c>
      <c r="C646" s="7">
        <v>16284844</v>
      </c>
      <c r="D646" s="7" t="s">
        <v>855</v>
      </c>
      <c r="E646" s="7" t="s">
        <v>4804</v>
      </c>
      <c r="F646" s="7">
        <v>750000</v>
      </c>
      <c r="G646" s="7">
        <v>0.64340001344680786</v>
      </c>
      <c r="H646" s="7">
        <v>0.62540000677108765</v>
      </c>
      <c r="I646" s="7" t="s">
        <v>4805</v>
      </c>
      <c r="J646" s="7" t="s">
        <v>4806</v>
      </c>
      <c r="K646" s="8">
        <v>3.1307649612426758</v>
      </c>
      <c r="M646" s="8">
        <v>100.23000335693359</v>
      </c>
      <c r="N646" s="7">
        <v>169.60690307617188</v>
      </c>
      <c r="O646" s="7" t="s">
        <v>373</v>
      </c>
      <c r="P646" s="7" t="s">
        <v>349</v>
      </c>
      <c r="Q646" s="7" t="s">
        <v>242</v>
      </c>
      <c r="R646" s="7" t="s">
        <v>3856</v>
      </c>
      <c r="S646" s="7">
        <v>84.464599609375</v>
      </c>
    </row>
    <row r="647" spans="1:19" x14ac:dyDescent="0.25">
      <c r="A647" s="7">
        <v>513</v>
      </c>
      <c r="B647" s="7">
        <v>44657</v>
      </c>
      <c r="C647" s="7">
        <v>66896435</v>
      </c>
      <c r="D647" s="7" t="s">
        <v>858</v>
      </c>
      <c r="E647" s="7" t="s">
        <v>214</v>
      </c>
      <c r="F647" s="7">
        <v>600000</v>
      </c>
      <c r="G647" s="7">
        <v>29.108800888061523</v>
      </c>
      <c r="H647" s="7">
        <v>16.11669921875</v>
      </c>
      <c r="I647" s="7" t="s">
        <v>19338</v>
      </c>
      <c r="J647" s="7" t="s">
        <v>16459</v>
      </c>
      <c r="K647" s="8">
        <v>4.5861101150512695</v>
      </c>
      <c r="M647" s="8">
        <v>90.629997253417969</v>
      </c>
      <c r="N647" s="7">
        <v>191.01300048828125</v>
      </c>
      <c r="O647" s="7" t="s">
        <v>280</v>
      </c>
      <c r="P647" s="7" t="s">
        <v>447</v>
      </c>
      <c r="Q647" s="7" t="s">
        <v>291</v>
      </c>
      <c r="R647" s="7" t="s">
        <v>3856</v>
      </c>
      <c r="S647" s="7">
        <v>270.16928100585938</v>
      </c>
    </row>
    <row r="648" spans="1:19" x14ac:dyDescent="0.25">
      <c r="A648" s="7">
        <v>513</v>
      </c>
      <c r="B648" s="7">
        <v>44657</v>
      </c>
      <c r="C648" s="7">
        <v>66896289</v>
      </c>
      <c r="D648" s="7" t="s">
        <v>858</v>
      </c>
      <c r="E648" s="7" t="s">
        <v>11863</v>
      </c>
      <c r="F648" s="7">
        <v>600000</v>
      </c>
      <c r="G648" s="7">
        <v>29.108800888061523</v>
      </c>
      <c r="H648" s="7">
        <v>16.135400772094727</v>
      </c>
      <c r="I648" s="7" t="s">
        <v>11832</v>
      </c>
      <c r="J648" s="7" t="s">
        <v>16428</v>
      </c>
      <c r="K648" s="8">
        <v>4.5695099830627441</v>
      </c>
      <c r="M648" s="8">
        <v>90.877998352050781</v>
      </c>
      <c r="N648" s="7">
        <v>188.99099731445313</v>
      </c>
      <c r="O648" s="7" t="s">
        <v>280</v>
      </c>
      <c r="P648" s="7" t="s">
        <v>447</v>
      </c>
      <c r="Q648" s="7" t="s">
        <v>291</v>
      </c>
      <c r="R648" s="7" t="s">
        <v>214</v>
      </c>
      <c r="S648" s="7">
        <v>270.16928100585938</v>
      </c>
    </row>
    <row r="649" spans="1:19" x14ac:dyDescent="0.25">
      <c r="A649" s="7">
        <v>513</v>
      </c>
      <c r="B649" s="7">
        <v>44657</v>
      </c>
      <c r="C649" s="7">
        <v>44894208</v>
      </c>
      <c r="D649" s="7" t="s">
        <v>858</v>
      </c>
      <c r="E649" s="7" t="s">
        <v>214</v>
      </c>
      <c r="F649" s="7">
        <v>600000</v>
      </c>
      <c r="G649" s="7">
        <v>27.416799545288086</v>
      </c>
      <c r="H649" s="7">
        <v>15.905799865722656</v>
      </c>
      <c r="I649" s="7" t="s">
        <v>4850</v>
      </c>
      <c r="J649" s="7" t="s">
        <v>4851</v>
      </c>
      <c r="K649" s="8">
        <v>4.5839600563049316</v>
      </c>
      <c r="M649" s="8">
        <v>90.93499755859375</v>
      </c>
      <c r="N649" s="7">
        <v>189.33799743652344</v>
      </c>
      <c r="O649" s="7" t="s">
        <v>280</v>
      </c>
      <c r="P649" s="7" t="s">
        <v>447</v>
      </c>
      <c r="Q649" s="7" t="s">
        <v>291</v>
      </c>
      <c r="R649" s="7" t="s">
        <v>3856</v>
      </c>
      <c r="S649" s="7">
        <v>264.87042236328125</v>
      </c>
    </row>
    <row r="650" spans="1:19" x14ac:dyDescent="0.25">
      <c r="A650" s="7">
        <v>513</v>
      </c>
      <c r="B650" s="7">
        <v>44657</v>
      </c>
      <c r="C650" s="7">
        <v>44894209</v>
      </c>
      <c r="D650" s="7" t="s">
        <v>858</v>
      </c>
      <c r="E650" s="7" t="s">
        <v>4847</v>
      </c>
      <c r="F650" s="7">
        <v>600000</v>
      </c>
      <c r="G650" s="7">
        <v>27.416799545288086</v>
      </c>
      <c r="H650" s="7">
        <v>15.905799865722656</v>
      </c>
      <c r="I650" s="7" t="s">
        <v>4848</v>
      </c>
      <c r="J650" s="7" t="s">
        <v>4849</v>
      </c>
      <c r="K650" s="8">
        <v>4.5839371681213379</v>
      </c>
      <c r="M650" s="8">
        <v>90.935401916503906</v>
      </c>
      <c r="N650" s="7">
        <v>188.95710754394531</v>
      </c>
      <c r="O650" s="7" t="s">
        <v>280</v>
      </c>
      <c r="P650" s="7" t="s">
        <v>447</v>
      </c>
      <c r="Q650" s="7" t="s">
        <v>291</v>
      </c>
      <c r="R650" s="7" t="s">
        <v>214</v>
      </c>
      <c r="S650" s="7">
        <v>264.87042236328125</v>
      </c>
    </row>
    <row r="651" spans="1:19" x14ac:dyDescent="0.25">
      <c r="A651" s="7">
        <v>513</v>
      </c>
      <c r="B651" s="7">
        <v>44657</v>
      </c>
      <c r="C651" s="7">
        <v>36010090</v>
      </c>
      <c r="D651" s="7" t="s">
        <v>858</v>
      </c>
      <c r="E651" s="7" t="s">
        <v>214</v>
      </c>
      <c r="F651" s="7">
        <v>650000</v>
      </c>
      <c r="G651" s="7">
        <v>25.089700698852539</v>
      </c>
      <c r="H651" s="7">
        <v>14.471099853515625</v>
      </c>
      <c r="I651" s="7" t="s">
        <v>4845</v>
      </c>
      <c r="J651" s="7" t="s">
        <v>4846</v>
      </c>
      <c r="K651" s="8">
        <v>4.5990300178527832</v>
      </c>
      <c r="M651" s="8">
        <v>101.48999786376953</v>
      </c>
      <c r="N651" s="7">
        <v>184.48899841308594</v>
      </c>
      <c r="O651" s="7" t="s">
        <v>280</v>
      </c>
      <c r="P651" s="7" t="s">
        <v>447</v>
      </c>
      <c r="Q651" s="7" t="s">
        <v>291</v>
      </c>
      <c r="R651" s="7" t="s">
        <v>3856</v>
      </c>
      <c r="S651" s="7">
        <v>257.01181030273438</v>
      </c>
    </row>
    <row r="652" spans="1:19" x14ac:dyDescent="0.25">
      <c r="A652" s="7">
        <v>513</v>
      </c>
      <c r="B652" s="7">
        <v>44657</v>
      </c>
      <c r="C652" s="7">
        <v>36010091</v>
      </c>
      <c r="D652" s="7" t="s">
        <v>858</v>
      </c>
      <c r="E652" s="7" t="s">
        <v>4842</v>
      </c>
      <c r="F652" s="7">
        <v>650000</v>
      </c>
      <c r="G652" s="7">
        <v>25.089700698852539</v>
      </c>
      <c r="H652" s="7">
        <v>14.471099853515625</v>
      </c>
      <c r="I652" s="7" t="s">
        <v>4843</v>
      </c>
      <c r="J652" s="7" t="s">
        <v>4844</v>
      </c>
      <c r="K652" s="8">
        <v>4.5990009307861328</v>
      </c>
      <c r="M652" s="8">
        <v>101.49040222167969</v>
      </c>
      <c r="N652" s="7">
        <v>184.05029296875</v>
      </c>
      <c r="O652" s="7" t="s">
        <v>280</v>
      </c>
      <c r="P652" s="7" t="s">
        <v>447</v>
      </c>
      <c r="Q652" s="7" t="s">
        <v>291</v>
      </c>
      <c r="R652" s="7" t="s">
        <v>214</v>
      </c>
      <c r="S652" s="7">
        <v>257.01181030273438</v>
      </c>
    </row>
    <row r="653" spans="1:19" x14ac:dyDescent="0.25">
      <c r="A653" s="7">
        <v>513</v>
      </c>
      <c r="B653" s="7">
        <v>44657</v>
      </c>
      <c r="C653" s="7">
        <v>22591584</v>
      </c>
      <c r="D653" s="7" t="s">
        <v>858</v>
      </c>
      <c r="E653" s="7" t="s">
        <v>214</v>
      </c>
      <c r="F653" s="7">
        <v>500000</v>
      </c>
      <c r="G653" s="7">
        <v>22.223100662231445</v>
      </c>
      <c r="H653" s="7">
        <v>13.260700225830078</v>
      </c>
      <c r="I653" s="7" t="s">
        <v>19058</v>
      </c>
      <c r="J653" s="7" t="s">
        <v>4841</v>
      </c>
      <c r="K653" s="8">
        <v>4.8271999359130859</v>
      </c>
      <c r="M653" s="8">
        <v>100.63999938964844</v>
      </c>
      <c r="N653" s="7">
        <v>203.58500671386719</v>
      </c>
      <c r="O653" s="7" t="s">
        <v>280</v>
      </c>
      <c r="P653" s="7" t="s">
        <v>447</v>
      </c>
      <c r="Q653" s="7" t="s">
        <v>291</v>
      </c>
      <c r="R653" s="7" t="s">
        <v>3856</v>
      </c>
      <c r="S653" s="7">
        <v>246.34246826171875</v>
      </c>
    </row>
    <row r="654" spans="1:19" x14ac:dyDescent="0.25">
      <c r="A654" s="7">
        <v>513</v>
      </c>
      <c r="B654" s="7">
        <v>44657</v>
      </c>
      <c r="C654" s="7">
        <v>22545993</v>
      </c>
      <c r="D654" s="7" t="s">
        <v>858</v>
      </c>
      <c r="E654" s="7" t="s">
        <v>4838</v>
      </c>
      <c r="F654" s="7">
        <v>500000</v>
      </c>
      <c r="G654" s="7">
        <v>22.223100662231445</v>
      </c>
      <c r="H654" s="7">
        <v>13.260700225830078</v>
      </c>
      <c r="I654" s="7" t="s">
        <v>4839</v>
      </c>
      <c r="J654" s="7" t="s">
        <v>4840</v>
      </c>
      <c r="K654" s="8">
        <v>4.8271880149841309</v>
      </c>
      <c r="M654" s="8">
        <v>100.63999938964844</v>
      </c>
      <c r="N654" s="7">
        <v>203.07510375976563</v>
      </c>
      <c r="O654" s="7" t="s">
        <v>280</v>
      </c>
      <c r="P654" s="7" t="s">
        <v>447</v>
      </c>
      <c r="Q654" s="7" t="s">
        <v>291</v>
      </c>
      <c r="R654" s="7" t="s">
        <v>214</v>
      </c>
      <c r="S654" s="7">
        <v>246.34246826171875</v>
      </c>
    </row>
    <row r="655" spans="1:19" x14ac:dyDescent="0.25">
      <c r="A655" s="7">
        <v>513</v>
      </c>
      <c r="B655" s="7">
        <v>44657</v>
      </c>
      <c r="C655" s="7">
        <v>22591585</v>
      </c>
      <c r="D655" s="7" t="s">
        <v>858</v>
      </c>
      <c r="E655" s="7" t="s">
        <v>214</v>
      </c>
      <c r="F655" s="7">
        <v>800000</v>
      </c>
      <c r="G655" s="7">
        <v>2.223099946975708</v>
      </c>
      <c r="H655" s="7">
        <v>2.0971999168395996</v>
      </c>
      <c r="I655" s="7" t="s">
        <v>4836</v>
      </c>
      <c r="J655" s="7" t="s">
        <v>4837</v>
      </c>
      <c r="K655" s="8">
        <v>3.2764201164245605</v>
      </c>
      <c r="M655" s="8">
        <v>101.26899719238281</v>
      </c>
      <c r="N655" s="7">
        <v>69.931297302246094</v>
      </c>
      <c r="O655" s="7" t="s">
        <v>280</v>
      </c>
      <c r="P655" s="7" t="s">
        <v>447</v>
      </c>
      <c r="Q655" s="7" t="s">
        <v>291</v>
      </c>
      <c r="R655" s="7" t="s">
        <v>3856</v>
      </c>
      <c r="S655" s="7">
        <v>135.35328674316406</v>
      </c>
    </row>
    <row r="656" spans="1:19" x14ac:dyDescent="0.25">
      <c r="A656" s="7">
        <v>513</v>
      </c>
      <c r="B656" s="7">
        <v>44657</v>
      </c>
      <c r="C656" s="7">
        <v>22590901</v>
      </c>
      <c r="D656" s="7" t="s">
        <v>858</v>
      </c>
      <c r="E656" s="7" t="s">
        <v>4833</v>
      </c>
      <c r="F656" s="7">
        <v>800000</v>
      </c>
      <c r="G656" s="7">
        <v>2.223099946975708</v>
      </c>
      <c r="H656" s="7">
        <v>2.0971999168395996</v>
      </c>
      <c r="I656" s="7" t="s">
        <v>4834</v>
      </c>
      <c r="J656" s="7" t="s">
        <v>4835</v>
      </c>
      <c r="K656" s="8">
        <v>3.2763340473175049</v>
      </c>
      <c r="M656" s="8">
        <v>101.26899719238281</v>
      </c>
      <c r="N656" s="7">
        <v>69.341102600097656</v>
      </c>
      <c r="O656" s="7" t="s">
        <v>280</v>
      </c>
      <c r="P656" s="7" t="s">
        <v>447</v>
      </c>
      <c r="Q656" s="7" t="s">
        <v>291</v>
      </c>
      <c r="R656" s="7" t="s">
        <v>214</v>
      </c>
      <c r="S656" s="7">
        <v>135.35328674316406</v>
      </c>
    </row>
    <row r="657" spans="1:19" x14ac:dyDescent="0.25">
      <c r="A657" s="7">
        <v>513</v>
      </c>
      <c r="B657" s="7">
        <v>44657</v>
      </c>
      <c r="C657" s="7">
        <v>37875252</v>
      </c>
      <c r="D657" s="7" t="s">
        <v>3831</v>
      </c>
      <c r="E657" s="7" t="s">
        <v>214</v>
      </c>
      <c r="F657" s="7">
        <v>500000</v>
      </c>
      <c r="G657" s="7">
        <v>1.0277999639511108</v>
      </c>
      <c r="H657" s="7">
        <v>1.593000054359436</v>
      </c>
      <c r="I657" s="7" t="s">
        <v>19339</v>
      </c>
      <c r="J657" s="7" t="s">
        <v>10377</v>
      </c>
      <c r="K657" s="8">
        <v>4.6667790412902832</v>
      </c>
      <c r="M657" s="8">
        <v>101.27300262451172</v>
      </c>
      <c r="N657" s="7">
        <v>276.77340698242188</v>
      </c>
      <c r="O657" s="7" t="s">
        <v>280</v>
      </c>
      <c r="P657" s="7" t="s">
        <v>447</v>
      </c>
      <c r="Q657" s="7" t="s">
        <v>291</v>
      </c>
      <c r="R657" s="7" t="s">
        <v>4184</v>
      </c>
      <c r="S657" s="7">
        <v>276.77340698242188</v>
      </c>
    </row>
    <row r="658" spans="1:19" x14ac:dyDescent="0.25">
      <c r="A658" s="7">
        <v>513</v>
      </c>
      <c r="B658" s="7">
        <v>44657</v>
      </c>
      <c r="C658" s="7">
        <v>33650378</v>
      </c>
      <c r="D658" s="7" t="s">
        <v>860</v>
      </c>
      <c r="E658" s="7" t="s">
        <v>214</v>
      </c>
      <c r="F658" s="7">
        <v>750000</v>
      </c>
      <c r="G658" s="7">
        <v>4.7638998031616211</v>
      </c>
      <c r="H658" s="7">
        <v>4.2667999267578125</v>
      </c>
      <c r="I658" s="7" t="s">
        <v>4860</v>
      </c>
      <c r="J658" s="7" t="s">
        <v>4861</v>
      </c>
      <c r="K658" s="8">
        <v>4.108489990234375</v>
      </c>
      <c r="M658" s="8">
        <v>101.14600372314453</v>
      </c>
      <c r="N658" s="7">
        <v>132.70399475097656</v>
      </c>
      <c r="O658" s="7" t="s">
        <v>212</v>
      </c>
      <c r="P658" s="7" t="s">
        <v>447</v>
      </c>
      <c r="Q658" s="7" t="s">
        <v>291</v>
      </c>
      <c r="R658" s="7" t="s">
        <v>3856</v>
      </c>
      <c r="S658" s="7">
        <v>223.26980590820313</v>
      </c>
    </row>
    <row r="659" spans="1:19" x14ac:dyDescent="0.25">
      <c r="A659" s="7">
        <v>513</v>
      </c>
      <c r="B659" s="7">
        <v>44657</v>
      </c>
      <c r="C659" s="7">
        <v>33650377</v>
      </c>
      <c r="D659" s="7" t="s">
        <v>860</v>
      </c>
      <c r="E659" s="7" t="s">
        <v>4857</v>
      </c>
      <c r="F659" s="7">
        <v>750000</v>
      </c>
      <c r="G659" s="7">
        <v>4.7638998031616211</v>
      </c>
      <c r="H659" s="7">
        <v>4.2667999267578125</v>
      </c>
      <c r="I659" s="7" t="s">
        <v>4858</v>
      </c>
      <c r="J659" s="7" t="s">
        <v>4859</v>
      </c>
      <c r="K659" s="8">
        <v>4.1084737777709961</v>
      </c>
      <c r="M659" s="8">
        <v>101.14600372314453</v>
      </c>
      <c r="N659" s="7">
        <v>132.30540466308594</v>
      </c>
      <c r="O659" s="7" t="s">
        <v>212</v>
      </c>
      <c r="P659" s="7" t="s">
        <v>447</v>
      </c>
      <c r="Q659" s="7" t="s">
        <v>291</v>
      </c>
      <c r="R659" s="7" t="s">
        <v>214</v>
      </c>
      <c r="S659" s="7">
        <v>223.26980590820313</v>
      </c>
    </row>
    <row r="660" spans="1:19" x14ac:dyDescent="0.25">
      <c r="A660" s="7">
        <v>513</v>
      </c>
      <c r="B660" s="7">
        <v>44657</v>
      </c>
      <c r="C660" s="7">
        <v>22296260</v>
      </c>
      <c r="D660" s="7" t="s">
        <v>860</v>
      </c>
      <c r="E660" s="7" t="s">
        <v>214</v>
      </c>
      <c r="F660" s="7">
        <v>1000000</v>
      </c>
      <c r="G660" s="7">
        <v>2.165600061416626</v>
      </c>
      <c r="H660" s="7">
        <v>2.0336000919342041</v>
      </c>
      <c r="I660" s="7" t="s">
        <v>4855</v>
      </c>
      <c r="J660" s="7" t="s">
        <v>4856</v>
      </c>
      <c r="K660" s="8">
        <v>3.4274799823760986</v>
      </c>
      <c r="M660" s="8">
        <v>101.43900299072266</v>
      </c>
      <c r="N660" s="7">
        <v>86.288597106933594</v>
      </c>
      <c r="O660" s="7" t="s">
        <v>212</v>
      </c>
      <c r="P660" s="7" t="s">
        <v>447</v>
      </c>
      <c r="Q660" s="7" t="s">
        <v>291</v>
      </c>
      <c r="R660" s="7" t="s">
        <v>3856</v>
      </c>
      <c r="S660" s="7">
        <v>197.74815368652344</v>
      </c>
    </row>
    <row r="661" spans="1:19" x14ac:dyDescent="0.25">
      <c r="A661" s="7">
        <v>513</v>
      </c>
      <c r="B661" s="7">
        <v>44657</v>
      </c>
      <c r="C661" s="7">
        <v>22432265</v>
      </c>
      <c r="D661" s="7" t="s">
        <v>860</v>
      </c>
      <c r="E661" s="7" t="s">
        <v>4852</v>
      </c>
      <c r="F661" s="7">
        <v>1000000</v>
      </c>
      <c r="G661" s="7">
        <v>2.165600061416626</v>
      </c>
      <c r="H661" s="7">
        <v>2.0336000919342041</v>
      </c>
      <c r="I661" s="7" t="s">
        <v>4853</v>
      </c>
      <c r="J661" s="7" t="s">
        <v>4854</v>
      </c>
      <c r="K661" s="8">
        <v>3.4276249408721924</v>
      </c>
      <c r="M661" s="8">
        <v>101.43900299072266</v>
      </c>
      <c r="N661" s="7">
        <v>85.715301513671875</v>
      </c>
      <c r="O661" s="7" t="s">
        <v>212</v>
      </c>
      <c r="P661" s="7" t="s">
        <v>447</v>
      </c>
      <c r="Q661" s="7" t="s">
        <v>291</v>
      </c>
      <c r="R661" s="7" t="s">
        <v>214</v>
      </c>
      <c r="S661" s="7">
        <v>197.74815368652344</v>
      </c>
    </row>
    <row r="662" spans="1:19" x14ac:dyDescent="0.25">
      <c r="A662" s="7">
        <v>513</v>
      </c>
      <c r="B662" s="7">
        <v>44657</v>
      </c>
      <c r="C662" s="7">
        <v>45022422</v>
      </c>
      <c r="D662" s="7" t="s">
        <v>863</v>
      </c>
      <c r="E662" s="7" t="s">
        <v>214</v>
      </c>
      <c r="F662" s="7">
        <v>300000</v>
      </c>
      <c r="G662" s="7">
        <v>0.44722199440002441</v>
      </c>
      <c r="H662" s="7">
        <v>0.44549739360809326</v>
      </c>
      <c r="I662" s="7" t="s">
        <v>10378</v>
      </c>
      <c r="J662" s="7" t="s">
        <v>10379</v>
      </c>
      <c r="K662" s="8">
        <v>1.7203299999237061</v>
      </c>
      <c r="M662" s="8">
        <v>101.84149932861328</v>
      </c>
      <c r="N662" s="7">
        <v>55.77349853515625</v>
      </c>
      <c r="O662" s="7" t="s">
        <v>446</v>
      </c>
      <c r="P662" s="7" t="s">
        <v>349</v>
      </c>
      <c r="Q662" s="7" t="s">
        <v>242</v>
      </c>
      <c r="R662" s="7" t="s">
        <v>3856</v>
      </c>
      <c r="S662" s="7">
        <v>55.77349853515625</v>
      </c>
    </row>
    <row r="663" spans="1:19" x14ac:dyDescent="0.25">
      <c r="A663" s="7">
        <v>513</v>
      </c>
      <c r="B663" s="7">
        <v>44657</v>
      </c>
      <c r="C663" s="7">
        <v>45209046</v>
      </c>
      <c r="D663" s="7" t="s">
        <v>867</v>
      </c>
      <c r="E663" s="7" t="s">
        <v>214</v>
      </c>
      <c r="F663" s="7">
        <v>400000</v>
      </c>
      <c r="G663" s="7">
        <v>4.492800235748291</v>
      </c>
      <c r="H663" s="7">
        <v>4.0739002227783203</v>
      </c>
      <c r="I663" s="7" t="s">
        <v>19340</v>
      </c>
      <c r="J663" s="7" t="s">
        <v>4870</v>
      </c>
      <c r="K663" s="8">
        <v>3.617189884185791</v>
      </c>
      <c r="M663" s="8">
        <v>98.489997863769531</v>
      </c>
      <c r="N663" s="7">
        <v>84.655296325683594</v>
      </c>
      <c r="O663" s="7" t="s">
        <v>212</v>
      </c>
      <c r="P663" s="7" t="s">
        <v>639</v>
      </c>
      <c r="Q663" s="7" t="s">
        <v>291</v>
      </c>
      <c r="R663" s="7" t="s">
        <v>3856</v>
      </c>
      <c r="S663" s="7">
        <v>182.60542297363281</v>
      </c>
    </row>
    <row r="664" spans="1:19" x14ac:dyDescent="0.25">
      <c r="A664" s="7">
        <v>513</v>
      </c>
      <c r="B664" s="7">
        <v>44657</v>
      </c>
      <c r="C664" s="7">
        <v>45209045</v>
      </c>
      <c r="D664" s="7" t="s">
        <v>867</v>
      </c>
      <c r="E664" s="7" t="s">
        <v>4867</v>
      </c>
      <c r="F664" s="7">
        <v>400000</v>
      </c>
      <c r="G664" s="7">
        <v>4.492800235748291</v>
      </c>
      <c r="H664" s="7">
        <v>4.0738000869750977</v>
      </c>
      <c r="I664" s="7" t="s">
        <v>4868</v>
      </c>
      <c r="J664" s="7" t="s">
        <v>4869</v>
      </c>
      <c r="K664" s="8">
        <v>3.6451840400695801</v>
      </c>
      <c r="M664" s="8">
        <v>98.375999450683594</v>
      </c>
      <c r="N664" s="7">
        <v>87.092796325683594</v>
      </c>
      <c r="O664" s="7" t="s">
        <v>212</v>
      </c>
      <c r="P664" s="7" t="s">
        <v>639</v>
      </c>
      <c r="Q664" s="7" t="s">
        <v>291</v>
      </c>
      <c r="R664" s="7" t="s">
        <v>214</v>
      </c>
      <c r="S664" s="7">
        <v>182.60542297363281</v>
      </c>
    </row>
    <row r="665" spans="1:19" x14ac:dyDescent="0.25">
      <c r="A665" s="7">
        <v>513</v>
      </c>
      <c r="B665" s="7">
        <v>44657</v>
      </c>
      <c r="C665" s="7">
        <v>36710658</v>
      </c>
      <c r="D665" s="7" t="s">
        <v>867</v>
      </c>
      <c r="E665" s="7" t="s">
        <v>214</v>
      </c>
      <c r="F665" s="7">
        <v>484895</v>
      </c>
      <c r="G665" s="7">
        <v>0.53109997510910034</v>
      </c>
      <c r="H665" s="7">
        <v>0.62269997596740723</v>
      </c>
      <c r="I665" s="7" t="s">
        <v>4865</v>
      </c>
      <c r="J665" s="7" t="s">
        <v>4866</v>
      </c>
      <c r="K665" s="8">
        <v>2.566399097442627</v>
      </c>
      <c r="M665" s="8">
        <v>100.05300140380859</v>
      </c>
      <c r="N665" s="7">
        <v>85.323600769042969</v>
      </c>
      <c r="O665" s="7" t="s">
        <v>212</v>
      </c>
      <c r="P665" s="7" t="s">
        <v>639</v>
      </c>
      <c r="Q665" s="7" t="s">
        <v>291</v>
      </c>
      <c r="R665" s="7" t="s">
        <v>3856</v>
      </c>
      <c r="S665" s="7">
        <v>149.44674682617188</v>
      </c>
    </row>
    <row r="666" spans="1:19" x14ac:dyDescent="0.25">
      <c r="A666" s="7">
        <v>513</v>
      </c>
      <c r="B666" s="7">
        <v>44657</v>
      </c>
      <c r="C666" s="7">
        <v>36710674</v>
      </c>
      <c r="D666" s="7" t="s">
        <v>867</v>
      </c>
      <c r="E666" s="7" t="s">
        <v>4862</v>
      </c>
      <c r="F666" s="7">
        <v>484895</v>
      </c>
      <c r="G666" s="7">
        <v>0.53109997510910034</v>
      </c>
      <c r="H666" s="7">
        <v>0.69630002975463867</v>
      </c>
      <c r="I666" s="7" t="s">
        <v>4863</v>
      </c>
      <c r="J666" s="7" t="s">
        <v>4864</v>
      </c>
      <c r="K666" s="8">
        <v>3.2727470397949219</v>
      </c>
      <c r="M666" s="8">
        <v>100.05300140380859</v>
      </c>
      <c r="N666" s="7">
        <v>162.5697021484375</v>
      </c>
      <c r="O666" s="7" t="s">
        <v>212</v>
      </c>
      <c r="P666" s="7" t="s">
        <v>639</v>
      </c>
      <c r="Q666" s="7" t="s">
        <v>291</v>
      </c>
      <c r="R666" s="7" t="s">
        <v>214</v>
      </c>
      <c r="S666" s="7">
        <v>149.44674682617188</v>
      </c>
    </row>
    <row r="667" spans="1:19" x14ac:dyDescent="0.25">
      <c r="A667" s="7">
        <v>513</v>
      </c>
      <c r="B667" s="7">
        <v>44657</v>
      </c>
      <c r="C667" s="7">
        <v>66794354</v>
      </c>
      <c r="D667" s="7" t="s">
        <v>870</v>
      </c>
      <c r="E667" s="7" t="s">
        <v>214</v>
      </c>
      <c r="F667" s="7">
        <v>300000</v>
      </c>
      <c r="G667" s="7">
        <v>3.2525999546051025</v>
      </c>
      <c r="H667" s="7">
        <v>2.9677000045776367</v>
      </c>
      <c r="I667" s="7" t="s">
        <v>4876</v>
      </c>
      <c r="J667" s="7" t="s">
        <v>4877</v>
      </c>
      <c r="K667" s="8">
        <v>5.3876590728759766</v>
      </c>
      <c r="M667" s="8">
        <v>95.9031982421875</v>
      </c>
      <c r="N667" s="7">
        <v>266.97760009765625</v>
      </c>
      <c r="O667" s="7" t="s">
        <v>212</v>
      </c>
      <c r="P667" s="7" t="s">
        <v>639</v>
      </c>
      <c r="Q667" s="7" t="s">
        <v>291</v>
      </c>
      <c r="R667" s="7" t="s">
        <v>214</v>
      </c>
      <c r="S667" s="7">
        <v>255.29179382324219</v>
      </c>
    </row>
    <row r="668" spans="1:19" x14ac:dyDescent="0.25">
      <c r="A668" s="7">
        <v>513</v>
      </c>
      <c r="B668" s="7">
        <v>44657</v>
      </c>
      <c r="C668" s="7">
        <v>21066216</v>
      </c>
      <c r="D668" s="7" t="s">
        <v>870</v>
      </c>
      <c r="E668" s="7" t="s">
        <v>214</v>
      </c>
      <c r="F668" s="7">
        <v>300000</v>
      </c>
      <c r="G668" s="7">
        <v>1.9493999481201172</v>
      </c>
      <c r="H668" s="7">
        <v>1.8101999759674072</v>
      </c>
      <c r="I668" s="7" t="s">
        <v>4871</v>
      </c>
      <c r="J668" s="7" t="s">
        <v>4872</v>
      </c>
      <c r="K668" s="8">
        <v>5.0510869026184082</v>
      </c>
      <c r="M668" s="8">
        <v>102.88500213623047</v>
      </c>
      <c r="N668" s="7">
        <v>255.46600341796875</v>
      </c>
      <c r="O668" s="7" t="s">
        <v>212</v>
      </c>
      <c r="P668" s="7" t="s">
        <v>639</v>
      </c>
      <c r="Q668" s="7" t="s">
        <v>291</v>
      </c>
      <c r="R668" s="7" t="s">
        <v>4184</v>
      </c>
      <c r="S668" s="7">
        <v>239.81382751464844</v>
      </c>
    </row>
    <row r="669" spans="1:19" x14ac:dyDescent="0.25">
      <c r="A669" s="7">
        <v>513</v>
      </c>
      <c r="B669" s="7">
        <v>44657</v>
      </c>
      <c r="C669" s="7">
        <v>21066196</v>
      </c>
      <c r="D669" s="7" t="s">
        <v>870</v>
      </c>
      <c r="E669" s="7" t="s">
        <v>4873</v>
      </c>
      <c r="F669" s="7">
        <v>300000</v>
      </c>
      <c r="G669" s="7">
        <v>1.9493999481201172</v>
      </c>
      <c r="H669" s="7">
        <v>1.8101999759674072</v>
      </c>
      <c r="I669" s="7" t="s">
        <v>4874</v>
      </c>
      <c r="J669" s="7" t="s">
        <v>4875</v>
      </c>
      <c r="K669" s="8">
        <v>5.0510869026184082</v>
      </c>
      <c r="M669" s="8">
        <v>102.88500213623047</v>
      </c>
      <c r="N669" s="7">
        <v>255.46600341796875</v>
      </c>
      <c r="O669" s="7" t="s">
        <v>212</v>
      </c>
      <c r="P669" s="7" t="s">
        <v>639</v>
      </c>
      <c r="Q669" s="7" t="s">
        <v>291</v>
      </c>
      <c r="R669" s="7" t="s">
        <v>214</v>
      </c>
      <c r="S669" s="7">
        <v>239.81382751464844</v>
      </c>
    </row>
    <row r="670" spans="1:19" x14ac:dyDescent="0.25">
      <c r="A670" s="7">
        <v>513</v>
      </c>
      <c r="B670" s="7">
        <v>44657</v>
      </c>
      <c r="C670" s="7">
        <v>66797158</v>
      </c>
      <c r="D670" s="7" t="s">
        <v>872</v>
      </c>
      <c r="E670" s="7" t="s">
        <v>214</v>
      </c>
      <c r="F670" s="7">
        <v>400000</v>
      </c>
      <c r="G670" s="7">
        <v>5.3141999244689941</v>
      </c>
      <c r="H670" s="7">
        <v>4.5963001251220703</v>
      </c>
      <c r="I670" s="7" t="s">
        <v>4879</v>
      </c>
      <c r="J670" s="7" t="s">
        <v>4880</v>
      </c>
      <c r="K670" s="8">
        <v>4.9043512344360352</v>
      </c>
      <c r="M670" s="8">
        <v>96.964996337890625</v>
      </c>
      <c r="N670" s="7">
        <v>214.82470703125</v>
      </c>
      <c r="O670" s="7" t="s">
        <v>212</v>
      </c>
      <c r="P670" s="7" t="s">
        <v>315</v>
      </c>
      <c r="Q670" s="7" t="s">
        <v>291</v>
      </c>
      <c r="R670" s="7" t="s">
        <v>3856</v>
      </c>
      <c r="S670" s="7">
        <v>228.51162719726563</v>
      </c>
    </row>
    <row r="671" spans="1:19" x14ac:dyDescent="0.25">
      <c r="A671" s="7">
        <v>513</v>
      </c>
      <c r="B671" s="7">
        <v>44657</v>
      </c>
      <c r="C671" s="7">
        <v>66797159</v>
      </c>
      <c r="D671" s="7" t="s">
        <v>872</v>
      </c>
      <c r="E671" s="7" t="s">
        <v>22142</v>
      </c>
      <c r="F671" s="7">
        <v>400000</v>
      </c>
      <c r="G671" s="7">
        <v>5.3141999244689941</v>
      </c>
      <c r="H671" s="7">
        <v>4.5967001914978027</v>
      </c>
      <c r="I671" s="7" t="s">
        <v>22143</v>
      </c>
      <c r="J671" s="7" t="s">
        <v>22144</v>
      </c>
      <c r="K671" s="8">
        <v>4.8934431076049805</v>
      </c>
      <c r="M671" s="8">
        <v>97.014999389648438</v>
      </c>
      <c r="N671" s="7">
        <v>213.72160339355469</v>
      </c>
      <c r="O671" s="7" t="s">
        <v>212</v>
      </c>
      <c r="P671" s="7" t="s">
        <v>315</v>
      </c>
      <c r="Q671" s="7" t="s">
        <v>291</v>
      </c>
      <c r="R671" s="7" t="s">
        <v>214</v>
      </c>
      <c r="S671" s="7">
        <v>228.51162719726563</v>
      </c>
    </row>
    <row r="672" spans="1:19" x14ac:dyDescent="0.25">
      <c r="A672" s="7">
        <v>513</v>
      </c>
      <c r="B672" s="7">
        <v>44657</v>
      </c>
      <c r="C672" s="7">
        <v>35367191</v>
      </c>
      <c r="D672" s="7" t="s">
        <v>872</v>
      </c>
      <c r="E672" s="7" t="s">
        <v>214</v>
      </c>
      <c r="F672" s="7">
        <v>500000</v>
      </c>
      <c r="G672" s="7">
        <v>0.44999998807907104</v>
      </c>
      <c r="H672" s="7">
        <v>0.4453403651714325</v>
      </c>
      <c r="I672" s="7" t="s">
        <v>21766</v>
      </c>
      <c r="J672" s="7" t="s">
        <v>4878</v>
      </c>
      <c r="K672" s="8">
        <v>3.0272650718688965</v>
      </c>
      <c r="M672" s="8">
        <v>100.27400207519531</v>
      </c>
      <c r="N672" s="7">
        <v>207.72300720214844</v>
      </c>
      <c r="O672" s="7" t="s">
        <v>212</v>
      </c>
      <c r="P672" s="7" t="s">
        <v>315</v>
      </c>
      <c r="Q672" s="7" t="s">
        <v>291</v>
      </c>
      <c r="R672" s="7" t="s">
        <v>3856</v>
      </c>
      <c r="S672" s="7">
        <v>180.32974243164063</v>
      </c>
    </row>
    <row r="673" spans="1:19" x14ac:dyDescent="0.25">
      <c r="A673" s="7">
        <v>513</v>
      </c>
      <c r="B673" s="7">
        <v>44657</v>
      </c>
      <c r="C673" s="7">
        <v>66880814</v>
      </c>
      <c r="D673" s="7" t="s">
        <v>875</v>
      </c>
      <c r="E673" s="7" t="s">
        <v>214</v>
      </c>
      <c r="F673" s="7">
        <v>300000</v>
      </c>
      <c r="G673" s="7">
        <v>3.958899974822998</v>
      </c>
      <c r="H673" s="7">
        <v>3.7669999599456787</v>
      </c>
      <c r="I673" s="7" t="s">
        <v>10380</v>
      </c>
      <c r="J673" s="7" t="s">
        <v>10381</v>
      </c>
      <c r="K673" s="8">
        <v>3.2219998836517334</v>
      </c>
      <c r="M673" s="8">
        <v>95.120002746582031</v>
      </c>
      <c r="N673" s="7">
        <v>47.671699523925781</v>
      </c>
      <c r="O673" s="7" t="s">
        <v>360</v>
      </c>
      <c r="P673" s="7" t="s">
        <v>349</v>
      </c>
      <c r="Q673" s="7" t="s">
        <v>242</v>
      </c>
      <c r="R673" s="7" t="s">
        <v>3856</v>
      </c>
      <c r="S673" s="7">
        <v>47.671699523925781</v>
      </c>
    </row>
    <row r="674" spans="1:19" x14ac:dyDescent="0.25">
      <c r="A674" s="7">
        <v>513</v>
      </c>
      <c r="B674" s="7">
        <v>44657</v>
      </c>
      <c r="C674" s="7">
        <v>66911624</v>
      </c>
      <c r="D674" s="7" t="s">
        <v>16885</v>
      </c>
      <c r="E674" s="7" t="s">
        <v>17580</v>
      </c>
      <c r="F674" s="7">
        <v>600000</v>
      </c>
      <c r="G674" s="7">
        <v>4.2354998588562012</v>
      </c>
      <c r="H674" s="7">
        <v>3.9367001056671143</v>
      </c>
      <c r="I674" s="7" t="s">
        <v>17053</v>
      </c>
      <c r="J674" s="7" t="s">
        <v>17054</v>
      </c>
      <c r="K674" s="8">
        <v>4.0524201393127441</v>
      </c>
      <c r="M674" s="8">
        <v>92.930000305175781</v>
      </c>
      <c r="N674" s="7">
        <v>130.29200744628906</v>
      </c>
      <c r="O674" s="7" t="s">
        <v>446</v>
      </c>
      <c r="P674" s="7" t="s">
        <v>349</v>
      </c>
      <c r="Q674" s="7" t="s">
        <v>242</v>
      </c>
      <c r="R674" s="7" t="s">
        <v>3856</v>
      </c>
      <c r="S674" s="7">
        <v>130.29200744628906</v>
      </c>
    </row>
    <row r="675" spans="1:19" x14ac:dyDescent="0.25">
      <c r="A675" s="7">
        <v>513</v>
      </c>
      <c r="B675" s="7">
        <v>44657</v>
      </c>
      <c r="C675" s="7">
        <v>38423348</v>
      </c>
      <c r="D675" s="7" t="s">
        <v>878</v>
      </c>
      <c r="E675" s="7" t="s">
        <v>214</v>
      </c>
      <c r="F675" s="7">
        <v>500000</v>
      </c>
      <c r="G675" s="7">
        <v>1.0678000450134277</v>
      </c>
      <c r="H675" s="7">
        <v>1.0087000131607056</v>
      </c>
      <c r="I675" s="7" t="s">
        <v>19341</v>
      </c>
      <c r="J675" s="7" t="s">
        <v>10382</v>
      </c>
      <c r="K675" s="8">
        <v>4.7525758743286133</v>
      </c>
      <c r="M675" s="8">
        <v>100.19999694824219</v>
      </c>
      <c r="N675" s="7">
        <v>281.79150390625</v>
      </c>
      <c r="O675" s="7" t="s">
        <v>237</v>
      </c>
      <c r="P675" s="7" t="s">
        <v>349</v>
      </c>
      <c r="Q675" s="7" t="s">
        <v>242</v>
      </c>
      <c r="R675" s="7" t="s">
        <v>3856</v>
      </c>
      <c r="S675" s="7">
        <v>281.79150390625</v>
      </c>
    </row>
    <row r="676" spans="1:19" x14ac:dyDescent="0.25">
      <c r="A676" s="7">
        <v>513</v>
      </c>
      <c r="B676" s="7">
        <v>44657</v>
      </c>
      <c r="C676" s="7">
        <v>66993755</v>
      </c>
      <c r="D676" s="7" t="s">
        <v>881</v>
      </c>
      <c r="E676" s="7" t="s">
        <v>21145</v>
      </c>
      <c r="F676" s="7">
        <v>500000</v>
      </c>
      <c r="G676" s="7">
        <v>2.7843999862670898</v>
      </c>
      <c r="H676" s="7">
        <v>2.6679000854492188</v>
      </c>
      <c r="I676" s="7" t="s">
        <v>20739</v>
      </c>
      <c r="J676" s="7" t="s">
        <v>20740</v>
      </c>
      <c r="K676" s="8">
        <v>3.5300800800323486</v>
      </c>
      <c r="M676" s="8">
        <v>95.6510009765625</v>
      </c>
      <c r="N676" s="7">
        <v>84.108299255371094</v>
      </c>
      <c r="O676" s="7" t="s">
        <v>237</v>
      </c>
      <c r="P676" s="7" t="s">
        <v>349</v>
      </c>
      <c r="Q676" s="7" t="s">
        <v>242</v>
      </c>
      <c r="R676" s="7" t="s">
        <v>3856</v>
      </c>
      <c r="S676" s="7">
        <v>95.15557861328125</v>
      </c>
    </row>
    <row r="677" spans="1:19" x14ac:dyDescent="0.25">
      <c r="A677" s="7">
        <v>513</v>
      </c>
      <c r="B677" s="7">
        <v>44657</v>
      </c>
      <c r="C677" s="7">
        <v>34264041</v>
      </c>
      <c r="D677" s="7" t="s">
        <v>881</v>
      </c>
      <c r="E677" s="7" t="s">
        <v>214</v>
      </c>
      <c r="F677" s="7">
        <v>500000</v>
      </c>
      <c r="G677" s="7">
        <v>0.14779999852180481</v>
      </c>
      <c r="H677" s="7">
        <v>0.14579999446868896</v>
      </c>
      <c r="I677" s="7" t="s">
        <v>4881</v>
      </c>
      <c r="J677" s="7" t="s">
        <v>4882</v>
      </c>
      <c r="K677" s="8">
        <v>3.0096940994262695</v>
      </c>
      <c r="M677" s="8">
        <v>99.959999084472656</v>
      </c>
      <c r="N677" s="7">
        <v>258.39450073242188</v>
      </c>
      <c r="O677" s="7" t="s">
        <v>237</v>
      </c>
      <c r="P677" s="7" t="s">
        <v>349</v>
      </c>
      <c r="Q677" s="7" t="s">
        <v>242</v>
      </c>
      <c r="R677" s="7" t="s">
        <v>3856</v>
      </c>
      <c r="S677" s="7">
        <v>81.962356567382813</v>
      </c>
    </row>
    <row r="678" spans="1:19" x14ac:dyDescent="0.25">
      <c r="A678" s="7">
        <v>513</v>
      </c>
      <c r="B678" s="7">
        <v>44657</v>
      </c>
      <c r="C678" s="7">
        <v>26040823</v>
      </c>
      <c r="D678" s="7" t="s">
        <v>884</v>
      </c>
      <c r="E678" s="7" t="s">
        <v>214</v>
      </c>
      <c r="F678" s="7">
        <v>700000</v>
      </c>
      <c r="G678" s="7">
        <v>3.1347999572753906</v>
      </c>
      <c r="H678" s="7">
        <v>2.8731999397277832</v>
      </c>
      <c r="I678" s="7" t="s">
        <v>10383</v>
      </c>
      <c r="J678" s="7" t="s">
        <v>10384</v>
      </c>
      <c r="K678" s="8">
        <v>4.0317702293395996</v>
      </c>
      <c r="M678" s="8">
        <v>100.26799774169922</v>
      </c>
      <c r="N678" s="7">
        <v>132.51699829101563</v>
      </c>
      <c r="O678" s="7" t="s">
        <v>409</v>
      </c>
      <c r="P678" s="7" t="s">
        <v>349</v>
      </c>
      <c r="Q678" s="7" t="s">
        <v>242</v>
      </c>
      <c r="R678" s="7" t="s">
        <v>3856</v>
      </c>
      <c r="S678" s="7">
        <v>132.51699829101563</v>
      </c>
    </row>
    <row r="679" spans="1:19" x14ac:dyDescent="0.25">
      <c r="A679" s="7">
        <v>513</v>
      </c>
      <c r="B679" s="7">
        <v>44657</v>
      </c>
      <c r="C679" s="7">
        <v>36968253</v>
      </c>
      <c r="D679" s="7" t="s">
        <v>887</v>
      </c>
      <c r="E679" s="7" t="s">
        <v>214</v>
      </c>
      <c r="F679" s="7">
        <v>250000</v>
      </c>
      <c r="G679" s="7">
        <v>5.8014998435974121</v>
      </c>
      <c r="H679" s="7">
        <v>5.0854001045227051</v>
      </c>
      <c r="I679" s="7" t="s">
        <v>19342</v>
      </c>
      <c r="J679" s="7" t="s">
        <v>10387</v>
      </c>
      <c r="K679" s="8">
        <v>4.2013630867004395</v>
      </c>
      <c r="M679" s="8">
        <v>98.968002319335938</v>
      </c>
      <c r="N679" s="7">
        <v>143.37930297851563</v>
      </c>
      <c r="O679" s="7" t="s">
        <v>212</v>
      </c>
      <c r="P679" s="7" t="s">
        <v>349</v>
      </c>
      <c r="Q679" s="7" t="s">
        <v>242</v>
      </c>
      <c r="R679" s="7" t="s">
        <v>214</v>
      </c>
      <c r="S679" s="7">
        <v>143.37930297851563</v>
      </c>
    </row>
    <row r="680" spans="1:19" x14ac:dyDescent="0.25">
      <c r="A680" s="7">
        <v>513</v>
      </c>
      <c r="B680" s="7">
        <v>44657</v>
      </c>
      <c r="C680" s="7">
        <v>36961422</v>
      </c>
      <c r="D680" s="7" t="s">
        <v>887</v>
      </c>
      <c r="E680" s="7" t="s">
        <v>214</v>
      </c>
      <c r="F680" s="7">
        <v>950000</v>
      </c>
      <c r="G680" s="7">
        <v>0.80220001935958862</v>
      </c>
      <c r="H680" s="7">
        <v>0.77999997138977051</v>
      </c>
      <c r="I680" s="7" t="s">
        <v>10385</v>
      </c>
      <c r="J680" s="7" t="s">
        <v>10386</v>
      </c>
      <c r="K680" s="8">
        <v>3.4549210071563721</v>
      </c>
      <c r="M680" s="8">
        <v>100.22699737548828</v>
      </c>
      <c r="N680" s="7">
        <v>191.60809326171875</v>
      </c>
      <c r="O680" s="7" t="s">
        <v>212</v>
      </c>
      <c r="P680" s="7" t="s">
        <v>349</v>
      </c>
      <c r="Q680" s="7" t="s">
        <v>242</v>
      </c>
      <c r="R680" s="7" t="s">
        <v>3856</v>
      </c>
      <c r="S680" s="7">
        <v>191.60809326171875</v>
      </c>
    </row>
    <row r="681" spans="1:19" x14ac:dyDescent="0.25">
      <c r="A681" s="7">
        <v>513</v>
      </c>
      <c r="B681" s="7">
        <v>44657</v>
      </c>
      <c r="C681" s="7">
        <v>66881366</v>
      </c>
      <c r="D681" s="7" t="s">
        <v>893</v>
      </c>
      <c r="E681" s="7" t="s">
        <v>214</v>
      </c>
      <c r="F681" s="7">
        <v>500000</v>
      </c>
      <c r="G681" s="7">
        <v>3.942500114440918</v>
      </c>
      <c r="H681" s="7">
        <v>3.5546998977661133</v>
      </c>
      <c r="I681" s="7" t="s">
        <v>10391</v>
      </c>
      <c r="J681" s="7" t="s">
        <v>10392</v>
      </c>
      <c r="K681" s="8">
        <v>4.5235819816589355</v>
      </c>
      <c r="M681" s="8">
        <v>100.80699920654297</v>
      </c>
      <c r="N681" s="7">
        <v>177.81260681152344</v>
      </c>
      <c r="O681" s="7" t="s">
        <v>212</v>
      </c>
      <c r="P681" s="7" t="s">
        <v>892</v>
      </c>
      <c r="Q681" s="7" t="s">
        <v>219</v>
      </c>
      <c r="R681" s="7" t="s">
        <v>3856</v>
      </c>
      <c r="S681" s="7">
        <v>177.81260681152344</v>
      </c>
    </row>
    <row r="682" spans="1:19" x14ac:dyDescent="0.25">
      <c r="A682" s="7">
        <v>513</v>
      </c>
      <c r="B682" s="7">
        <v>44657</v>
      </c>
      <c r="C682" s="7">
        <v>37766124</v>
      </c>
      <c r="D682" s="7" t="s">
        <v>893</v>
      </c>
      <c r="E682" s="7" t="s">
        <v>214</v>
      </c>
      <c r="F682" s="7">
        <v>500000</v>
      </c>
      <c r="G682" s="7">
        <v>0.93360000848770142</v>
      </c>
      <c r="H682" s="7">
        <v>0.90499997138977051</v>
      </c>
      <c r="I682" s="7" t="s">
        <v>10389</v>
      </c>
      <c r="J682" s="7" t="s">
        <v>10390</v>
      </c>
      <c r="K682" s="8">
        <v>3.8500130176544189</v>
      </c>
      <c r="M682" s="8">
        <v>100.93099975585938</v>
      </c>
      <c r="N682" s="7">
        <v>208.21929931640625</v>
      </c>
      <c r="O682" s="7" t="s">
        <v>212</v>
      </c>
      <c r="P682" s="7" t="s">
        <v>892</v>
      </c>
      <c r="Q682" s="7" t="s">
        <v>219</v>
      </c>
      <c r="R682" s="7" t="s">
        <v>3856</v>
      </c>
      <c r="S682" s="7">
        <v>208.21929931640625</v>
      </c>
    </row>
    <row r="683" spans="1:19" x14ac:dyDescent="0.25">
      <c r="A683" s="7">
        <v>513</v>
      </c>
      <c r="B683" s="7">
        <v>44657</v>
      </c>
      <c r="C683" s="7">
        <v>66810525</v>
      </c>
      <c r="D683" s="7" t="s">
        <v>896</v>
      </c>
      <c r="E683" s="7" t="s">
        <v>214</v>
      </c>
      <c r="F683" s="7">
        <v>400000</v>
      </c>
      <c r="G683" s="7">
        <v>3.4386999607086182</v>
      </c>
      <c r="H683" s="7">
        <v>3.2355999946594238</v>
      </c>
      <c r="I683" s="7" t="s">
        <v>4883</v>
      </c>
      <c r="J683" s="7" t="s">
        <v>4884</v>
      </c>
      <c r="K683" s="8">
        <v>3.4289200305938721</v>
      </c>
      <c r="M683" s="8">
        <v>96.610000610351563</v>
      </c>
      <c r="N683" s="7">
        <v>68.654701232910156</v>
      </c>
      <c r="O683" s="7" t="s">
        <v>212</v>
      </c>
      <c r="P683" s="7" t="s">
        <v>315</v>
      </c>
      <c r="Q683" s="7" t="s">
        <v>291</v>
      </c>
      <c r="R683" s="7" t="s">
        <v>3856</v>
      </c>
      <c r="S683" s="7">
        <v>173.9813232421875</v>
      </c>
    </row>
    <row r="684" spans="1:19" x14ac:dyDescent="0.25">
      <c r="A684" s="7">
        <v>513</v>
      </c>
      <c r="B684" s="7">
        <v>44657</v>
      </c>
      <c r="C684" s="7">
        <v>66811093</v>
      </c>
      <c r="D684" s="7" t="s">
        <v>896</v>
      </c>
      <c r="E684" s="7" t="s">
        <v>4885</v>
      </c>
      <c r="F684" s="7">
        <v>400000</v>
      </c>
      <c r="G684" s="7">
        <v>3.4386999607086182</v>
      </c>
      <c r="H684" s="7">
        <v>3.2363998889923096</v>
      </c>
      <c r="I684" s="7" t="s">
        <v>4886</v>
      </c>
      <c r="J684" s="7" t="s">
        <v>4887</v>
      </c>
      <c r="K684" s="8">
        <v>3.4288220405578613</v>
      </c>
      <c r="M684" s="8">
        <v>96.610000610351563</v>
      </c>
      <c r="N684" s="7">
        <v>68.200698852539063</v>
      </c>
      <c r="O684" s="7" t="s">
        <v>212</v>
      </c>
      <c r="P684" s="7" t="s">
        <v>315</v>
      </c>
      <c r="Q684" s="7" t="s">
        <v>291</v>
      </c>
      <c r="R684" s="7" t="s">
        <v>214</v>
      </c>
      <c r="S684" s="7">
        <v>173.9813232421875</v>
      </c>
    </row>
    <row r="685" spans="1:19" x14ac:dyDescent="0.25">
      <c r="A685" s="7">
        <v>513</v>
      </c>
      <c r="B685" s="7">
        <v>44657</v>
      </c>
      <c r="C685" s="7">
        <v>66946277</v>
      </c>
      <c r="D685" s="7" t="s">
        <v>902</v>
      </c>
      <c r="E685" s="7" t="s">
        <v>214</v>
      </c>
      <c r="F685" s="7">
        <v>650000</v>
      </c>
      <c r="G685" s="7">
        <v>39.436000823974609</v>
      </c>
      <c r="H685" s="7">
        <v>18.835899353027344</v>
      </c>
      <c r="I685" s="7" t="s">
        <v>19343</v>
      </c>
      <c r="J685" s="7" t="s">
        <v>18225</v>
      </c>
      <c r="K685" s="8">
        <v>4.7501797676086426</v>
      </c>
      <c r="M685" s="8">
        <v>81.23699951171875</v>
      </c>
      <c r="N685" s="7">
        <v>221.74400329589844</v>
      </c>
      <c r="O685" s="7" t="s">
        <v>409</v>
      </c>
      <c r="P685" s="7" t="s">
        <v>322</v>
      </c>
      <c r="Q685" s="7" t="s">
        <v>291</v>
      </c>
      <c r="R685" s="7" t="s">
        <v>3856</v>
      </c>
      <c r="S685" s="7">
        <v>207.09617614746094</v>
      </c>
    </row>
    <row r="686" spans="1:19" x14ac:dyDescent="0.25">
      <c r="A686" s="7">
        <v>513</v>
      </c>
      <c r="B686" s="7">
        <v>44657</v>
      </c>
      <c r="C686" s="7">
        <v>66771505</v>
      </c>
      <c r="D686" s="7" t="s">
        <v>902</v>
      </c>
      <c r="E686" s="7" t="s">
        <v>214</v>
      </c>
      <c r="F686" s="7">
        <v>1000000</v>
      </c>
      <c r="G686" s="7">
        <v>27.586599349975586</v>
      </c>
      <c r="H686" s="7">
        <v>15.134900093078613</v>
      </c>
      <c r="I686" s="7" t="s">
        <v>19344</v>
      </c>
      <c r="J686" s="7" t="s">
        <v>4894</v>
      </c>
      <c r="K686" s="8">
        <v>4.6889700889587402</v>
      </c>
      <c r="M686" s="8">
        <v>100.16600036621094</v>
      </c>
      <c r="N686" s="7">
        <v>198.79800415039063</v>
      </c>
      <c r="O686" s="7" t="s">
        <v>409</v>
      </c>
      <c r="P686" s="7" t="s">
        <v>322</v>
      </c>
      <c r="Q686" s="7" t="s">
        <v>291</v>
      </c>
      <c r="R686" s="7" t="s">
        <v>3856</v>
      </c>
      <c r="S686" s="7">
        <v>184.930908203125</v>
      </c>
    </row>
    <row r="687" spans="1:19" x14ac:dyDescent="0.25">
      <c r="A687" s="7">
        <v>513</v>
      </c>
      <c r="B687" s="7">
        <v>44657</v>
      </c>
      <c r="C687" s="7">
        <v>65630114</v>
      </c>
      <c r="D687" s="7" t="s">
        <v>902</v>
      </c>
      <c r="E687" s="7" t="s">
        <v>4891</v>
      </c>
      <c r="F687" s="7">
        <v>1000000</v>
      </c>
      <c r="G687" s="7">
        <v>27.586599349975586</v>
      </c>
      <c r="H687" s="7">
        <v>15.134900093078613</v>
      </c>
      <c r="I687" s="7" t="s">
        <v>4892</v>
      </c>
      <c r="J687" s="7" t="s">
        <v>4893</v>
      </c>
      <c r="K687" s="8">
        <v>4.688960075378418</v>
      </c>
      <c r="M687" s="8">
        <v>100.16600036621094</v>
      </c>
      <c r="N687" s="7">
        <v>198.41380310058594</v>
      </c>
      <c r="O687" s="7" t="s">
        <v>409</v>
      </c>
      <c r="P687" s="7" t="s">
        <v>322</v>
      </c>
      <c r="Q687" s="7" t="s">
        <v>291</v>
      </c>
      <c r="R687" s="7" t="s">
        <v>214</v>
      </c>
      <c r="S687" s="7">
        <v>184.930908203125</v>
      </c>
    </row>
    <row r="688" spans="1:19" x14ac:dyDescent="0.25">
      <c r="A688" s="7">
        <v>513</v>
      </c>
      <c r="B688" s="7">
        <v>44657</v>
      </c>
      <c r="C688" s="7">
        <v>32687564</v>
      </c>
      <c r="D688" s="7" t="s">
        <v>902</v>
      </c>
      <c r="E688" s="7" t="s">
        <v>214</v>
      </c>
      <c r="F688" s="7">
        <v>500000</v>
      </c>
      <c r="G688" s="7">
        <v>24.29840087890625</v>
      </c>
      <c r="H688" s="7">
        <v>13.904500007629395</v>
      </c>
      <c r="I688" s="7" t="s">
        <v>4889</v>
      </c>
      <c r="J688" s="7" t="s">
        <v>4890</v>
      </c>
      <c r="K688" s="8">
        <v>4.9222297668457031</v>
      </c>
      <c r="M688" s="8">
        <v>101.08799743652344</v>
      </c>
      <c r="N688" s="7">
        <v>215.32899475097656</v>
      </c>
      <c r="O688" s="7" t="s">
        <v>409</v>
      </c>
      <c r="P688" s="7" t="s">
        <v>322</v>
      </c>
      <c r="Q688" s="7" t="s">
        <v>291</v>
      </c>
      <c r="R688" s="7" t="s">
        <v>3856</v>
      </c>
      <c r="S688" s="7">
        <v>176.86563110351563</v>
      </c>
    </row>
    <row r="689" spans="1:19" x14ac:dyDescent="0.25">
      <c r="A689" s="7">
        <v>513</v>
      </c>
      <c r="B689" s="7">
        <v>44657</v>
      </c>
      <c r="C689" s="7">
        <v>66771739</v>
      </c>
      <c r="D689" s="7" t="s">
        <v>902</v>
      </c>
      <c r="E689" s="7" t="s">
        <v>214</v>
      </c>
      <c r="F689" s="7">
        <v>500000</v>
      </c>
      <c r="G689" s="7">
        <v>8.0820999145507813</v>
      </c>
      <c r="H689" s="7">
        <v>6.7441000938415527</v>
      </c>
      <c r="I689" s="7" t="s">
        <v>19345</v>
      </c>
      <c r="J689" s="7" t="s">
        <v>4888</v>
      </c>
      <c r="K689" s="8">
        <v>3.6845600605010986</v>
      </c>
      <c r="M689" s="8">
        <v>99.758003234863281</v>
      </c>
      <c r="N689" s="7">
        <v>99.324600219726563</v>
      </c>
      <c r="O689" s="7" t="s">
        <v>409</v>
      </c>
      <c r="P689" s="7" t="s">
        <v>322</v>
      </c>
      <c r="Q689" s="7" t="s">
        <v>291</v>
      </c>
      <c r="R689" s="7" t="s">
        <v>3856</v>
      </c>
      <c r="S689" s="7">
        <v>120.11408233642578</v>
      </c>
    </row>
    <row r="690" spans="1:19" x14ac:dyDescent="0.25">
      <c r="A690" s="7">
        <v>513</v>
      </c>
      <c r="B690" s="7">
        <v>44657</v>
      </c>
      <c r="C690" s="7">
        <v>66888239</v>
      </c>
      <c r="D690" s="7" t="s">
        <v>905</v>
      </c>
      <c r="E690" s="7" t="s">
        <v>4899</v>
      </c>
      <c r="F690" s="7">
        <v>300000</v>
      </c>
      <c r="G690" s="7">
        <v>4.0328998565673828</v>
      </c>
      <c r="H690" s="7">
        <v>3.7813999652862549</v>
      </c>
      <c r="I690" s="7" t="s">
        <v>16958</v>
      </c>
      <c r="J690" s="7" t="s">
        <v>4900</v>
      </c>
      <c r="K690" s="8">
        <v>3.7545299530029297</v>
      </c>
      <c r="M690" s="8">
        <v>93.488998413085938</v>
      </c>
      <c r="N690" s="7">
        <v>100.76100158691406</v>
      </c>
      <c r="O690" s="7" t="s">
        <v>212</v>
      </c>
      <c r="P690" s="7" t="s">
        <v>267</v>
      </c>
      <c r="Q690" s="7" t="s">
        <v>242</v>
      </c>
      <c r="R690" s="7" t="s">
        <v>3856</v>
      </c>
      <c r="S690" s="7">
        <v>216.21292114257813</v>
      </c>
    </row>
    <row r="691" spans="1:19" x14ac:dyDescent="0.25">
      <c r="A691" s="7">
        <v>513</v>
      </c>
      <c r="B691" s="7">
        <v>44657</v>
      </c>
      <c r="C691" s="7">
        <v>66771848</v>
      </c>
      <c r="D691" s="7" t="s">
        <v>905</v>
      </c>
      <c r="E691" s="7" t="s">
        <v>214</v>
      </c>
      <c r="F691" s="7">
        <v>500000</v>
      </c>
      <c r="G691" s="7">
        <v>3.0992000102996826</v>
      </c>
      <c r="H691" s="7">
        <v>2.8213000297546387</v>
      </c>
      <c r="I691" s="7" t="s">
        <v>4897</v>
      </c>
      <c r="J691" s="7" t="s">
        <v>4898</v>
      </c>
      <c r="K691" s="8">
        <v>3.5432798862457275</v>
      </c>
      <c r="M691" s="8">
        <v>103.51000213623047</v>
      </c>
      <c r="N691" s="7">
        <v>84.018501281738281</v>
      </c>
      <c r="O691" s="7" t="s">
        <v>212</v>
      </c>
      <c r="P691" s="7" t="s">
        <v>267</v>
      </c>
      <c r="Q691" s="7" t="s">
        <v>242</v>
      </c>
      <c r="R691" s="7" t="s">
        <v>3856</v>
      </c>
      <c r="S691" s="7">
        <v>207.05380249023438</v>
      </c>
    </row>
    <row r="692" spans="1:19" x14ac:dyDescent="0.25">
      <c r="A692" s="7">
        <v>513</v>
      </c>
      <c r="B692" s="7">
        <v>44657</v>
      </c>
      <c r="C692" s="7">
        <v>43440215</v>
      </c>
      <c r="D692" s="7" t="s">
        <v>905</v>
      </c>
      <c r="E692" s="7" t="s">
        <v>214</v>
      </c>
      <c r="F692" s="7">
        <v>750000</v>
      </c>
      <c r="G692" s="7">
        <v>2.0123000144958496</v>
      </c>
      <c r="H692" s="7">
        <v>1.8909000158309937</v>
      </c>
      <c r="I692" s="7" t="s">
        <v>4895</v>
      </c>
      <c r="J692" s="7" t="s">
        <v>4896</v>
      </c>
      <c r="K692" s="8">
        <v>3.4343500137329102</v>
      </c>
      <c r="M692" s="8">
        <v>100.60800170898438</v>
      </c>
      <c r="N692" s="7">
        <v>90.557998657226563</v>
      </c>
      <c r="O692" s="7" t="s">
        <v>212</v>
      </c>
      <c r="P692" s="7" t="s">
        <v>267</v>
      </c>
      <c r="Q692" s="7" t="s">
        <v>242</v>
      </c>
      <c r="R692" s="7" t="s">
        <v>3856</v>
      </c>
      <c r="S692" s="7">
        <v>196.20732116699219</v>
      </c>
    </row>
    <row r="693" spans="1:19" x14ac:dyDescent="0.25">
      <c r="A693" s="7">
        <v>513</v>
      </c>
      <c r="B693" s="7">
        <v>44657</v>
      </c>
      <c r="C693" s="7">
        <v>20075164</v>
      </c>
      <c r="D693" s="7" t="s">
        <v>1910</v>
      </c>
      <c r="E693" s="7" t="s">
        <v>4901</v>
      </c>
      <c r="F693" s="7">
        <v>320121</v>
      </c>
      <c r="G693" s="7">
        <v>1.5687999725341797</v>
      </c>
      <c r="H693" s="7">
        <v>1.4542000293731689</v>
      </c>
      <c r="I693" s="7" t="s">
        <v>4902</v>
      </c>
      <c r="J693" s="7" t="s">
        <v>4903</v>
      </c>
      <c r="K693" s="8">
        <v>3.892827033996582</v>
      </c>
      <c r="M693" s="8">
        <v>103.54599761962891</v>
      </c>
      <c r="N693" s="7">
        <v>155.30499267578125</v>
      </c>
      <c r="O693" s="7" t="s">
        <v>212</v>
      </c>
      <c r="P693" s="7" t="s">
        <v>1129</v>
      </c>
      <c r="Q693" s="7" t="s">
        <v>291</v>
      </c>
      <c r="R693" s="7" t="s">
        <v>214</v>
      </c>
      <c r="S693" s="7">
        <v>451.5916748046875</v>
      </c>
    </row>
    <row r="694" spans="1:19" x14ac:dyDescent="0.25">
      <c r="A694" s="7">
        <v>513</v>
      </c>
      <c r="B694" s="7">
        <v>44657</v>
      </c>
      <c r="C694" s="7">
        <v>27804810</v>
      </c>
      <c r="D694" s="7" t="s">
        <v>1912</v>
      </c>
      <c r="E694" s="7" t="s">
        <v>214</v>
      </c>
      <c r="F694" s="7">
        <v>1000000</v>
      </c>
      <c r="G694" s="7">
        <v>3.5209000110626221</v>
      </c>
      <c r="H694" s="7">
        <v>3.1949999332427979</v>
      </c>
      <c r="I694" s="7" t="s">
        <v>4907</v>
      </c>
      <c r="J694" s="7" t="s">
        <v>4908</v>
      </c>
      <c r="K694" s="8">
        <v>3.011620044708252</v>
      </c>
      <c r="M694" s="8">
        <v>104.51999664306641</v>
      </c>
      <c r="N694" s="7">
        <v>28.702600479125977</v>
      </c>
      <c r="O694" s="7" t="s">
        <v>212</v>
      </c>
      <c r="P694" s="7" t="s">
        <v>447</v>
      </c>
      <c r="Q694" s="7" t="s">
        <v>291</v>
      </c>
      <c r="R694" s="7" t="s">
        <v>3856</v>
      </c>
      <c r="S694" s="7">
        <v>174.6597900390625</v>
      </c>
    </row>
    <row r="695" spans="1:19" x14ac:dyDescent="0.25">
      <c r="A695" s="7">
        <v>513</v>
      </c>
      <c r="B695" s="7">
        <v>44657</v>
      </c>
      <c r="C695" s="7">
        <v>27476822</v>
      </c>
      <c r="D695" s="7" t="s">
        <v>1912</v>
      </c>
      <c r="E695" s="7" t="s">
        <v>4904</v>
      </c>
      <c r="F695" s="7">
        <v>1000000</v>
      </c>
      <c r="G695" s="7">
        <v>3.5209000110626221</v>
      </c>
      <c r="H695" s="7">
        <v>3.1949999332427979</v>
      </c>
      <c r="I695" s="7" t="s">
        <v>4905</v>
      </c>
      <c r="J695" s="7" t="s">
        <v>4906</v>
      </c>
      <c r="K695" s="8">
        <v>3.011599063873291</v>
      </c>
      <c r="M695" s="8">
        <v>104.51999664306641</v>
      </c>
      <c r="N695" s="7">
        <v>28.22450065612793</v>
      </c>
      <c r="O695" s="7" t="s">
        <v>212</v>
      </c>
      <c r="P695" s="7" t="s">
        <v>447</v>
      </c>
      <c r="Q695" s="7" t="s">
        <v>291</v>
      </c>
      <c r="R695" s="7" t="s">
        <v>214</v>
      </c>
      <c r="S695" s="7">
        <v>174.6597900390625</v>
      </c>
    </row>
    <row r="696" spans="1:19" x14ac:dyDescent="0.25">
      <c r="A696" s="7">
        <v>513</v>
      </c>
      <c r="B696" s="7">
        <v>44657</v>
      </c>
      <c r="C696" s="7">
        <v>66926325</v>
      </c>
      <c r="D696" s="7" t="s">
        <v>17975</v>
      </c>
      <c r="E696" s="7" t="s">
        <v>214</v>
      </c>
      <c r="F696" s="7">
        <v>500000</v>
      </c>
      <c r="G696" s="7">
        <v>4.3443999290466309</v>
      </c>
      <c r="H696" s="7">
        <v>4.1823000907897949</v>
      </c>
      <c r="I696" s="7" t="s">
        <v>19346</v>
      </c>
      <c r="J696" s="7" t="s">
        <v>18023</v>
      </c>
      <c r="K696" s="8">
        <v>3.9934210777282715</v>
      </c>
      <c r="M696" s="8">
        <v>94.963996887207031</v>
      </c>
      <c r="N696" s="7">
        <v>125.03130340576172</v>
      </c>
      <c r="O696" s="7" t="s">
        <v>212</v>
      </c>
      <c r="P696" s="7" t="s">
        <v>447</v>
      </c>
      <c r="Q696" s="7" t="s">
        <v>291</v>
      </c>
      <c r="R696" s="7" t="s">
        <v>4184</v>
      </c>
      <c r="S696" s="7">
        <v>125.03130340576172</v>
      </c>
    </row>
    <row r="697" spans="1:19" x14ac:dyDescent="0.25">
      <c r="A697" s="7">
        <v>513</v>
      </c>
      <c r="B697" s="7">
        <v>44657</v>
      </c>
      <c r="C697" s="7">
        <v>66978639</v>
      </c>
      <c r="D697" s="7" t="s">
        <v>19128</v>
      </c>
      <c r="E697" s="7" t="s">
        <v>214</v>
      </c>
      <c r="F697" s="7">
        <v>500000</v>
      </c>
      <c r="G697" s="7">
        <v>9.6728000640869141</v>
      </c>
      <c r="H697" s="7">
        <v>8.0869998931884766</v>
      </c>
      <c r="I697" s="7" t="s">
        <v>19347</v>
      </c>
      <c r="J697" s="7" t="s">
        <v>19348</v>
      </c>
      <c r="K697" s="8">
        <v>3.9663100242614746</v>
      </c>
      <c r="M697" s="8">
        <v>92.217002868652344</v>
      </c>
      <c r="N697" s="7">
        <v>136.31199645996094</v>
      </c>
      <c r="O697" s="7" t="s">
        <v>212</v>
      </c>
      <c r="P697" s="7" t="s">
        <v>322</v>
      </c>
      <c r="Q697" s="7" t="s">
        <v>291</v>
      </c>
      <c r="R697" s="7" t="s">
        <v>3856</v>
      </c>
      <c r="S697" s="7">
        <v>87.535026550292969</v>
      </c>
    </row>
    <row r="698" spans="1:19" x14ac:dyDescent="0.25">
      <c r="A698" s="7">
        <v>513</v>
      </c>
      <c r="B698" s="7">
        <v>44657</v>
      </c>
      <c r="C698" s="7">
        <v>66978644</v>
      </c>
      <c r="D698" s="7" t="s">
        <v>19128</v>
      </c>
      <c r="E698" s="7" t="s">
        <v>19349</v>
      </c>
      <c r="F698" s="7">
        <v>500000</v>
      </c>
      <c r="G698" s="7">
        <v>9.6728000640869141</v>
      </c>
      <c r="H698" s="7">
        <v>8.0869998931884766</v>
      </c>
      <c r="I698" s="7" t="s">
        <v>19350</v>
      </c>
      <c r="J698" s="7" t="s">
        <v>19351</v>
      </c>
      <c r="K698" s="8">
        <v>3.9663100242614746</v>
      </c>
      <c r="M698" s="8">
        <v>92.217002868652344</v>
      </c>
      <c r="N698" s="7">
        <v>136.02789306640625</v>
      </c>
      <c r="O698" s="7" t="s">
        <v>212</v>
      </c>
      <c r="P698" s="7" t="s">
        <v>322</v>
      </c>
      <c r="Q698" s="7" t="s">
        <v>291</v>
      </c>
      <c r="R698" s="7" t="s">
        <v>214</v>
      </c>
      <c r="S698" s="7">
        <v>87.535026550292969</v>
      </c>
    </row>
    <row r="699" spans="1:19" x14ac:dyDescent="0.25">
      <c r="A699" s="7">
        <v>513</v>
      </c>
      <c r="B699" s="7">
        <v>44657</v>
      </c>
      <c r="C699" s="7">
        <v>33942018</v>
      </c>
      <c r="D699" s="7" t="s">
        <v>1914</v>
      </c>
      <c r="E699" s="7" t="s">
        <v>10398</v>
      </c>
      <c r="F699" s="7">
        <v>496798</v>
      </c>
      <c r="G699" s="7">
        <v>2.0889999866485596</v>
      </c>
      <c r="H699" s="7">
        <v>1.9476000070571899</v>
      </c>
      <c r="I699" s="7" t="s">
        <v>10399</v>
      </c>
      <c r="J699" s="7" t="s">
        <v>10400</v>
      </c>
      <c r="K699" s="8">
        <v>3.2191948890686035</v>
      </c>
      <c r="M699" s="8">
        <v>103.06590270996094</v>
      </c>
      <c r="N699" s="7">
        <v>67.18170166015625</v>
      </c>
      <c r="O699" s="7" t="s">
        <v>331</v>
      </c>
      <c r="P699" s="7" t="s">
        <v>289</v>
      </c>
      <c r="Q699" s="7" t="s">
        <v>291</v>
      </c>
      <c r="R699" s="7" t="s">
        <v>214</v>
      </c>
      <c r="S699" s="7">
        <v>67.18170166015625</v>
      </c>
    </row>
    <row r="700" spans="1:19" x14ac:dyDescent="0.25">
      <c r="A700" s="7">
        <v>513</v>
      </c>
      <c r="B700" s="7">
        <v>44657</v>
      </c>
      <c r="C700" s="7">
        <v>19629384</v>
      </c>
      <c r="D700" s="7" t="s">
        <v>1914</v>
      </c>
      <c r="E700" s="7" t="s">
        <v>214</v>
      </c>
      <c r="F700" s="7">
        <v>1094069</v>
      </c>
      <c r="G700" s="7">
        <v>1.4701999425888062</v>
      </c>
      <c r="H700" s="7">
        <v>1.4114999771118164</v>
      </c>
      <c r="I700" s="7" t="s">
        <v>19352</v>
      </c>
      <c r="J700" s="7" t="s">
        <v>10397</v>
      </c>
      <c r="K700" s="8">
        <v>2.6823940277099609</v>
      </c>
      <c r="M700" s="8">
        <v>104.38999938964844</v>
      </c>
      <c r="N700" s="7">
        <v>40.581298828125</v>
      </c>
      <c r="O700" s="7" t="s">
        <v>331</v>
      </c>
      <c r="P700" s="7" t="s">
        <v>289</v>
      </c>
      <c r="Q700" s="7" t="s">
        <v>291</v>
      </c>
      <c r="R700" s="7" t="s">
        <v>3856</v>
      </c>
      <c r="S700" s="7">
        <v>40.581298828125</v>
      </c>
    </row>
    <row r="701" spans="1:19" x14ac:dyDescent="0.25">
      <c r="A701" s="7">
        <v>513</v>
      </c>
      <c r="B701" s="7">
        <v>44657</v>
      </c>
      <c r="C701" s="7">
        <v>19503687</v>
      </c>
      <c r="D701" s="7" t="s">
        <v>1914</v>
      </c>
      <c r="E701" s="7" t="s">
        <v>10394</v>
      </c>
      <c r="F701" s="7">
        <v>1094069</v>
      </c>
      <c r="G701" s="7">
        <v>1.4701999425888062</v>
      </c>
      <c r="H701" s="7">
        <v>1.4114999771118164</v>
      </c>
      <c r="I701" s="7" t="s">
        <v>10395</v>
      </c>
      <c r="J701" s="7" t="s">
        <v>10396</v>
      </c>
      <c r="K701" s="8">
        <v>2.6823170185089111</v>
      </c>
      <c r="M701" s="8">
        <v>104.39019775390625</v>
      </c>
      <c r="N701" s="7">
        <v>40.216701507568359</v>
      </c>
      <c r="O701" s="7" t="s">
        <v>331</v>
      </c>
      <c r="P701" s="7" t="s">
        <v>289</v>
      </c>
      <c r="Q701" s="7" t="s">
        <v>291</v>
      </c>
      <c r="R701" s="7" t="s">
        <v>214</v>
      </c>
      <c r="S701" s="7">
        <v>40.216701507568359</v>
      </c>
    </row>
    <row r="702" spans="1:19" x14ac:dyDescent="0.25">
      <c r="A702" s="7">
        <v>513</v>
      </c>
      <c r="B702" s="7">
        <v>44657</v>
      </c>
      <c r="C702" s="7">
        <v>66776221</v>
      </c>
      <c r="D702" s="7" t="s">
        <v>1916</v>
      </c>
      <c r="E702" s="7" t="s">
        <v>214</v>
      </c>
      <c r="F702" s="7">
        <v>600000</v>
      </c>
      <c r="G702" s="7">
        <v>3.144399881362915</v>
      </c>
      <c r="H702" s="7">
        <v>2.8768000602722168</v>
      </c>
      <c r="I702" s="7" t="s">
        <v>19353</v>
      </c>
      <c r="J702" s="7" t="s">
        <v>10401</v>
      </c>
      <c r="K702" s="8">
        <v>4.5019102096557617</v>
      </c>
      <c r="M702" s="8">
        <v>98.53900146484375</v>
      </c>
      <c r="N702" s="7">
        <v>179.53599548339844</v>
      </c>
      <c r="O702" s="7" t="s">
        <v>212</v>
      </c>
      <c r="P702" s="7" t="s">
        <v>361</v>
      </c>
      <c r="Q702" s="7" t="s">
        <v>242</v>
      </c>
      <c r="R702" s="7" t="s">
        <v>4184</v>
      </c>
      <c r="S702" s="7">
        <v>179.53599548339844</v>
      </c>
    </row>
    <row r="703" spans="1:19" x14ac:dyDescent="0.25">
      <c r="A703" s="7">
        <v>513</v>
      </c>
      <c r="B703" s="7">
        <v>44657</v>
      </c>
      <c r="C703" s="7">
        <v>66824736</v>
      </c>
      <c r="D703" s="7" t="s">
        <v>1920</v>
      </c>
      <c r="E703" s="7" t="s">
        <v>214</v>
      </c>
      <c r="F703" s="7">
        <v>650000</v>
      </c>
      <c r="G703" s="7">
        <v>13.538700103759766</v>
      </c>
      <c r="H703" s="7">
        <v>3.0696001052856445</v>
      </c>
      <c r="I703" s="7" t="s">
        <v>19354</v>
      </c>
      <c r="J703" s="7" t="s">
        <v>10404</v>
      </c>
      <c r="K703" s="8">
        <v>6.0706601142883301</v>
      </c>
      <c r="M703" s="8">
        <v>99.224998474121094</v>
      </c>
      <c r="N703" s="7">
        <v>335.11599731445313</v>
      </c>
      <c r="O703" s="7" t="s">
        <v>212</v>
      </c>
      <c r="P703" s="7" t="s">
        <v>361</v>
      </c>
      <c r="Q703" s="7" t="s">
        <v>242</v>
      </c>
      <c r="R703" s="7" t="s">
        <v>214</v>
      </c>
      <c r="S703" s="7">
        <v>335.11599731445313</v>
      </c>
    </row>
    <row r="704" spans="1:19" x14ac:dyDescent="0.25">
      <c r="A704" s="7">
        <v>513</v>
      </c>
      <c r="B704" s="7">
        <v>44657</v>
      </c>
      <c r="C704" s="7">
        <v>45218176</v>
      </c>
      <c r="D704" s="7" t="s">
        <v>1920</v>
      </c>
      <c r="E704" s="7" t="s">
        <v>214</v>
      </c>
      <c r="F704" s="7">
        <v>650000</v>
      </c>
      <c r="G704" s="7">
        <v>2.4500000476837158</v>
      </c>
      <c r="H704" s="7">
        <v>2.383699893951416</v>
      </c>
      <c r="I704" s="7" t="s">
        <v>22145</v>
      </c>
      <c r="J704" s="7" t="s">
        <v>10403</v>
      </c>
      <c r="K704" s="8">
        <v>6.023709774017334</v>
      </c>
      <c r="M704" s="8">
        <v>99.721000671386719</v>
      </c>
      <c r="N704" s="7">
        <v>339.760986328125</v>
      </c>
      <c r="O704" s="7" t="s">
        <v>212</v>
      </c>
      <c r="P704" s="7" t="s">
        <v>361</v>
      </c>
      <c r="Q704" s="7" t="s">
        <v>242</v>
      </c>
      <c r="R704" s="7" t="s">
        <v>214</v>
      </c>
      <c r="S704" s="7">
        <v>339.760986328125</v>
      </c>
    </row>
    <row r="705" spans="1:19" x14ac:dyDescent="0.25">
      <c r="A705" s="7">
        <v>513</v>
      </c>
      <c r="B705" s="7">
        <v>44657</v>
      </c>
      <c r="C705" s="7">
        <v>21337107</v>
      </c>
      <c r="D705" s="7" t="s">
        <v>1922</v>
      </c>
      <c r="E705" s="7" t="s">
        <v>214</v>
      </c>
      <c r="F705" s="7">
        <v>400000</v>
      </c>
      <c r="G705" s="7">
        <v>0.68330001831054688</v>
      </c>
      <c r="H705" s="7">
        <v>0.6656000018119812</v>
      </c>
      <c r="I705" s="7" t="s">
        <v>10405</v>
      </c>
      <c r="J705" s="7" t="s">
        <v>10406</v>
      </c>
      <c r="K705" s="8">
        <v>2.2782900333404541</v>
      </c>
      <c r="M705" s="8">
        <v>101.49510192871094</v>
      </c>
      <c r="N705" s="7">
        <v>81.291496276855469</v>
      </c>
      <c r="O705" s="7" t="s">
        <v>212</v>
      </c>
      <c r="P705" s="7" t="s">
        <v>639</v>
      </c>
      <c r="Q705" s="7" t="s">
        <v>291</v>
      </c>
      <c r="R705" s="7" t="s">
        <v>214</v>
      </c>
      <c r="S705" s="7">
        <v>81.291496276855469</v>
      </c>
    </row>
    <row r="706" spans="1:19" x14ac:dyDescent="0.25">
      <c r="A706" s="7">
        <v>513</v>
      </c>
      <c r="B706" s="7">
        <v>44657</v>
      </c>
      <c r="C706" s="7">
        <v>45388376</v>
      </c>
      <c r="D706" s="7" t="s">
        <v>1926</v>
      </c>
      <c r="E706" s="7" t="s">
        <v>214</v>
      </c>
      <c r="F706" s="7">
        <v>830000</v>
      </c>
      <c r="G706" s="7">
        <v>9.5413999557495117</v>
      </c>
      <c r="H706" s="7">
        <v>7.3562002182006836</v>
      </c>
      <c r="I706" s="7" t="s">
        <v>4917</v>
      </c>
      <c r="J706" s="7" t="s">
        <v>4918</v>
      </c>
      <c r="K706" s="8">
        <v>4.8755598068237305</v>
      </c>
      <c r="M706" s="8">
        <v>98.670997619628906</v>
      </c>
      <c r="N706" s="7">
        <v>225.23500061035156</v>
      </c>
      <c r="O706" s="7" t="s">
        <v>212</v>
      </c>
      <c r="P706" s="7" t="s">
        <v>553</v>
      </c>
      <c r="Q706" s="7" t="s">
        <v>337</v>
      </c>
      <c r="R706" s="7" t="s">
        <v>214</v>
      </c>
      <c r="S706" s="7">
        <v>183.60261535644531</v>
      </c>
    </row>
    <row r="707" spans="1:19" x14ac:dyDescent="0.25">
      <c r="A707" s="7">
        <v>513</v>
      </c>
      <c r="B707" s="7">
        <v>44657</v>
      </c>
      <c r="C707" s="7">
        <v>45393545</v>
      </c>
      <c r="D707" s="7" t="s">
        <v>1926</v>
      </c>
      <c r="E707" s="7" t="s">
        <v>4914</v>
      </c>
      <c r="F707" s="7">
        <v>830000</v>
      </c>
      <c r="G707" s="7">
        <v>9.5413999557495117</v>
      </c>
      <c r="H707" s="7">
        <v>7.3562002182006836</v>
      </c>
      <c r="I707" s="7" t="s">
        <v>4915</v>
      </c>
      <c r="J707" s="7" t="s">
        <v>4916</v>
      </c>
      <c r="K707" s="8">
        <v>4.8755598068237305</v>
      </c>
      <c r="M707" s="8">
        <v>98.670997619628906</v>
      </c>
      <c r="N707" s="7">
        <v>225.23500061035156</v>
      </c>
      <c r="O707" s="7" t="s">
        <v>212</v>
      </c>
      <c r="P707" s="7" t="s">
        <v>553</v>
      </c>
      <c r="Q707" s="7" t="s">
        <v>337</v>
      </c>
      <c r="R707" s="7" t="s">
        <v>3856</v>
      </c>
      <c r="S707" s="7">
        <v>183.60261535644531</v>
      </c>
    </row>
    <row r="708" spans="1:19" x14ac:dyDescent="0.25">
      <c r="A708" s="7">
        <v>513</v>
      </c>
      <c r="B708" s="7">
        <v>44657</v>
      </c>
      <c r="C708" s="7">
        <v>35339492</v>
      </c>
      <c r="D708" s="7" t="s">
        <v>1926</v>
      </c>
      <c r="E708" s="7" t="s">
        <v>214</v>
      </c>
      <c r="F708" s="7">
        <v>850000</v>
      </c>
      <c r="G708" s="7">
        <v>5.3031997680664063</v>
      </c>
      <c r="H708" s="7">
        <v>4.5713000297546387</v>
      </c>
      <c r="I708" s="7" t="s">
        <v>4912</v>
      </c>
      <c r="J708" s="7" t="s">
        <v>4913</v>
      </c>
      <c r="K708" s="8">
        <v>4.877814769744873</v>
      </c>
      <c r="M708" s="8">
        <v>100.55799865722656</v>
      </c>
      <c r="N708" s="7">
        <v>215.32470703125</v>
      </c>
      <c r="O708" s="7" t="s">
        <v>212</v>
      </c>
      <c r="P708" s="7" t="s">
        <v>553</v>
      </c>
      <c r="Q708" s="7" t="s">
        <v>337</v>
      </c>
      <c r="R708" s="7" t="s">
        <v>214</v>
      </c>
      <c r="S708" s="7">
        <v>156.58354187011719</v>
      </c>
    </row>
    <row r="709" spans="1:19" x14ac:dyDescent="0.25">
      <c r="A709" s="7">
        <v>513</v>
      </c>
      <c r="B709" s="7">
        <v>44657</v>
      </c>
      <c r="C709" s="7">
        <v>34748171</v>
      </c>
      <c r="D709" s="7" t="s">
        <v>1926</v>
      </c>
      <c r="E709" s="7" t="s">
        <v>4909</v>
      </c>
      <c r="F709" s="7">
        <v>850000</v>
      </c>
      <c r="G709" s="7">
        <v>5.3031997680664063</v>
      </c>
      <c r="H709" s="7">
        <v>4.5731000900268555</v>
      </c>
      <c r="I709" s="7" t="s">
        <v>4910</v>
      </c>
      <c r="J709" s="7" t="s">
        <v>4911</v>
      </c>
      <c r="K709" s="8">
        <v>4.8315601348876953</v>
      </c>
      <c r="M709" s="8">
        <v>100.77300262451172</v>
      </c>
      <c r="N709" s="7">
        <v>211.07899475097656</v>
      </c>
      <c r="O709" s="7" t="s">
        <v>212</v>
      </c>
      <c r="P709" s="7" t="s">
        <v>553</v>
      </c>
      <c r="Q709" s="7" t="s">
        <v>337</v>
      </c>
      <c r="R709" s="7" t="s">
        <v>3856</v>
      </c>
      <c r="S709" s="7">
        <v>156.58354187011719</v>
      </c>
    </row>
    <row r="710" spans="1:19" x14ac:dyDescent="0.25">
      <c r="A710" s="7">
        <v>513</v>
      </c>
      <c r="B710" s="7">
        <v>44657</v>
      </c>
      <c r="C710" s="7">
        <v>43080510</v>
      </c>
      <c r="D710" s="7" t="s">
        <v>1929</v>
      </c>
      <c r="E710" s="7" t="s">
        <v>214</v>
      </c>
      <c r="F710" s="7">
        <v>300000</v>
      </c>
      <c r="G710" s="7">
        <v>1.9931999444961548</v>
      </c>
      <c r="H710" s="7">
        <v>1.9012999534606934</v>
      </c>
      <c r="I710" s="7" t="s">
        <v>10407</v>
      </c>
      <c r="J710" s="7" t="s">
        <v>10408</v>
      </c>
      <c r="K710" s="8">
        <v>3.8427350521087646</v>
      </c>
      <c r="M710" s="8">
        <v>100.16799926757813</v>
      </c>
      <c r="N710" s="7">
        <v>131.46549987792969</v>
      </c>
      <c r="O710" s="7" t="s">
        <v>212</v>
      </c>
      <c r="P710" s="7" t="s">
        <v>239</v>
      </c>
      <c r="Q710" s="7" t="s">
        <v>242</v>
      </c>
      <c r="R710" s="7" t="s">
        <v>3856</v>
      </c>
      <c r="S710" s="7">
        <v>131.46549987792969</v>
      </c>
    </row>
    <row r="711" spans="1:19" x14ac:dyDescent="0.25">
      <c r="A711" s="7">
        <v>513</v>
      </c>
      <c r="B711" s="7">
        <v>44657</v>
      </c>
      <c r="C711" s="7">
        <v>66810487</v>
      </c>
      <c r="D711" s="7" t="s">
        <v>1932</v>
      </c>
      <c r="E711" s="7" t="s">
        <v>4970</v>
      </c>
      <c r="F711" s="7">
        <v>750000</v>
      </c>
      <c r="G711" s="7">
        <v>8.4443998336791992</v>
      </c>
      <c r="H711" s="7">
        <v>7.3319997787475586</v>
      </c>
      <c r="I711" s="7" t="s">
        <v>21146</v>
      </c>
      <c r="J711" s="7" t="s">
        <v>4971</v>
      </c>
      <c r="K711" s="8">
        <v>4.3044600486755371</v>
      </c>
      <c r="M711" s="8">
        <v>88.212997436523438</v>
      </c>
      <c r="N711" s="7">
        <v>164.98599243164063</v>
      </c>
      <c r="O711" s="7" t="s">
        <v>212</v>
      </c>
      <c r="P711" s="7" t="s">
        <v>349</v>
      </c>
      <c r="Q711" s="7" t="s">
        <v>242</v>
      </c>
      <c r="R711" s="7" t="s">
        <v>214</v>
      </c>
      <c r="S711" s="7">
        <v>176.88578796386719</v>
      </c>
    </row>
    <row r="712" spans="1:19" x14ac:dyDescent="0.25">
      <c r="A712" s="7">
        <v>513</v>
      </c>
      <c r="B712" s="7">
        <v>44657</v>
      </c>
      <c r="C712" s="7">
        <v>44894187</v>
      </c>
      <c r="D712" s="7" t="s">
        <v>1932</v>
      </c>
      <c r="E712" s="7" t="s">
        <v>4967</v>
      </c>
      <c r="F712" s="7">
        <v>650000</v>
      </c>
      <c r="G712" s="7">
        <v>7.4305000305175781</v>
      </c>
      <c r="H712" s="7">
        <v>6.4528999328613281</v>
      </c>
      <c r="I712" s="7" t="s">
        <v>4968</v>
      </c>
      <c r="J712" s="7" t="s">
        <v>4969</v>
      </c>
      <c r="K712" s="8">
        <v>4.3019299507141113</v>
      </c>
      <c r="M712" s="8">
        <v>91.794998168945313</v>
      </c>
      <c r="N712" s="7">
        <v>159.97999572753906</v>
      </c>
      <c r="O712" s="7" t="s">
        <v>212</v>
      </c>
      <c r="P712" s="7" t="s">
        <v>349</v>
      </c>
      <c r="Q712" s="7" t="s">
        <v>242</v>
      </c>
      <c r="R712" s="7" t="s">
        <v>214</v>
      </c>
      <c r="S712" s="7">
        <v>170.50086975097656</v>
      </c>
    </row>
    <row r="713" spans="1:19" x14ac:dyDescent="0.25">
      <c r="A713" s="7">
        <v>513</v>
      </c>
      <c r="B713" s="7">
        <v>44657</v>
      </c>
      <c r="C713" s="7">
        <v>44894185</v>
      </c>
      <c r="D713" s="7" t="s">
        <v>1932</v>
      </c>
      <c r="E713" s="7" t="s">
        <v>4964</v>
      </c>
      <c r="F713" s="7">
        <v>650000</v>
      </c>
      <c r="G713" s="7">
        <v>7.4305000305175781</v>
      </c>
      <c r="H713" s="7">
        <v>6.4528999328613281</v>
      </c>
      <c r="I713" s="7" t="s">
        <v>4965</v>
      </c>
      <c r="J713" s="7" t="s">
        <v>4966</v>
      </c>
      <c r="K713" s="8">
        <v>4.3019299507141113</v>
      </c>
      <c r="M713" s="8">
        <v>91.794998168945313</v>
      </c>
      <c r="N713" s="7">
        <v>159.97999572753906</v>
      </c>
      <c r="O713" s="7" t="s">
        <v>212</v>
      </c>
      <c r="P713" s="7" t="s">
        <v>349</v>
      </c>
      <c r="Q713" s="7" t="s">
        <v>242</v>
      </c>
      <c r="R713" s="7" t="s">
        <v>3856</v>
      </c>
      <c r="S713" s="7">
        <v>170.50086975097656</v>
      </c>
    </row>
    <row r="714" spans="1:19" x14ac:dyDescent="0.25">
      <c r="A714" s="7">
        <v>513</v>
      </c>
      <c r="B714" s="7">
        <v>44657</v>
      </c>
      <c r="C714" s="7">
        <v>35349111</v>
      </c>
      <c r="D714" s="7" t="s">
        <v>1932</v>
      </c>
      <c r="E714" s="7" t="s">
        <v>4961</v>
      </c>
      <c r="F714" s="7">
        <v>700000</v>
      </c>
      <c r="G714" s="7">
        <v>5.4482998847961426</v>
      </c>
      <c r="H714" s="7">
        <v>4.8035001754760742</v>
      </c>
      <c r="I714" s="7" t="s">
        <v>4962</v>
      </c>
      <c r="J714" s="7" t="s">
        <v>4963</v>
      </c>
      <c r="K714" s="8">
        <v>4.0892200469970703</v>
      </c>
      <c r="M714" s="8">
        <v>97.147003173828125</v>
      </c>
      <c r="N714" s="7">
        <v>132.58999633789063</v>
      </c>
      <c r="O714" s="7" t="s">
        <v>212</v>
      </c>
      <c r="P714" s="7" t="s">
        <v>349</v>
      </c>
      <c r="Q714" s="7" t="s">
        <v>242</v>
      </c>
      <c r="R714" s="7" t="s">
        <v>3856</v>
      </c>
      <c r="S714" s="7">
        <v>157.55401611328125</v>
      </c>
    </row>
    <row r="715" spans="1:19" x14ac:dyDescent="0.25">
      <c r="A715" s="7">
        <v>513</v>
      </c>
      <c r="B715" s="7">
        <v>44657</v>
      </c>
      <c r="C715" s="7">
        <v>35349113</v>
      </c>
      <c r="D715" s="7" t="s">
        <v>1932</v>
      </c>
      <c r="E715" s="7" t="s">
        <v>4959</v>
      </c>
      <c r="F715" s="7">
        <v>700000</v>
      </c>
      <c r="G715" s="7">
        <v>5.4482998847961426</v>
      </c>
      <c r="H715" s="7">
        <v>4.8034000396728516</v>
      </c>
      <c r="I715" s="7" t="s">
        <v>22146</v>
      </c>
      <c r="J715" s="7" t="s">
        <v>4960</v>
      </c>
      <c r="K715" s="8">
        <v>4.089263916015625</v>
      </c>
      <c r="M715" s="8">
        <v>97.147003173828125</v>
      </c>
      <c r="N715" s="7">
        <v>132.20010375976563</v>
      </c>
      <c r="O715" s="7" t="s">
        <v>212</v>
      </c>
      <c r="P715" s="7" t="s">
        <v>349</v>
      </c>
      <c r="Q715" s="7" t="s">
        <v>242</v>
      </c>
      <c r="R715" s="7" t="s">
        <v>214</v>
      </c>
      <c r="S715" s="7">
        <v>157.55401611328125</v>
      </c>
    </row>
    <row r="716" spans="1:19" x14ac:dyDescent="0.25">
      <c r="A716" s="7">
        <v>513</v>
      </c>
      <c r="B716" s="7">
        <v>44657</v>
      </c>
      <c r="C716" s="7">
        <v>29801118</v>
      </c>
      <c r="D716" s="7" t="s">
        <v>1932</v>
      </c>
      <c r="E716" s="7" t="s">
        <v>4957</v>
      </c>
      <c r="F716" s="7">
        <v>750000</v>
      </c>
      <c r="G716" s="7">
        <v>4.0548000335693359</v>
      </c>
      <c r="H716" s="7">
        <v>3.5557000637054443</v>
      </c>
      <c r="I716" s="7" t="s">
        <v>19355</v>
      </c>
      <c r="J716" s="7" t="s">
        <v>4958</v>
      </c>
      <c r="K716" s="8">
        <v>4.0441999435424805</v>
      </c>
      <c r="M716" s="8">
        <v>99.371002197265625</v>
      </c>
      <c r="N716" s="7">
        <v>124.59999847412109</v>
      </c>
      <c r="O716" s="7" t="s">
        <v>212</v>
      </c>
      <c r="P716" s="7" t="s">
        <v>349</v>
      </c>
      <c r="Q716" s="7" t="s">
        <v>242</v>
      </c>
      <c r="R716" s="7" t="s">
        <v>3856</v>
      </c>
      <c r="S716" s="7">
        <v>148.11630249023438</v>
      </c>
    </row>
    <row r="717" spans="1:19" x14ac:dyDescent="0.25">
      <c r="A717" s="7">
        <v>513</v>
      </c>
      <c r="B717" s="7">
        <v>44657</v>
      </c>
      <c r="C717" s="7">
        <v>29747286</v>
      </c>
      <c r="D717" s="7" t="s">
        <v>1932</v>
      </c>
      <c r="E717" s="7" t="s">
        <v>4954</v>
      </c>
      <c r="F717" s="7">
        <v>750000</v>
      </c>
      <c r="G717" s="7">
        <v>4.0548000335693359</v>
      </c>
      <c r="H717" s="7">
        <v>3.5557000637054443</v>
      </c>
      <c r="I717" s="7" t="s">
        <v>4955</v>
      </c>
      <c r="J717" s="7" t="s">
        <v>4956</v>
      </c>
      <c r="K717" s="8">
        <v>4.0441641807556152</v>
      </c>
      <c r="M717" s="8">
        <v>99.371002197265625</v>
      </c>
      <c r="N717" s="7">
        <v>124.16069793701172</v>
      </c>
      <c r="O717" s="7" t="s">
        <v>212</v>
      </c>
      <c r="P717" s="7" t="s">
        <v>349</v>
      </c>
      <c r="Q717" s="7" t="s">
        <v>242</v>
      </c>
      <c r="R717" s="7" t="s">
        <v>214</v>
      </c>
      <c r="S717" s="7">
        <v>148.11630249023438</v>
      </c>
    </row>
    <row r="718" spans="1:19" x14ac:dyDescent="0.25">
      <c r="A718" s="7">
        <v>513</v>
      </c>
      <c r="B718" s="7">
        <v>44657</v>
      </c>
      <c r="C718" s="7">
        <v>66852347</v>
      </c>
      <c r="D718" s="7" t="s">
        <v>1932</v>
      </c>
      <c r="E718" s="7" t="s">
        <v>214</v>
      </c>
      <c r="F718" s="7">
        <v>500000</v>
      </c>
      <c r="G718" s="7">
        <v>3.7918999195098877</v>
      </c>
      <c r="H718" s="7">
        <v>3.5815999507904053</v>
      </c>
      <c r="I718" s="7" t="s">
        <v>4952</v>
      </c>
      <c r="J718" s="7" t="s">
        <v>4953</v>
      </c>
      <c r="K718" s="8">
        <v>3.9978399276733398</v>
      </c>
      <c r="M718" s="8">
        <v>92.166999816894531</v>
      </c>
      <c r="N718" s="7">
        <v>124.70999908447266</v>
      </c>
      <c r="O718" s="7" t="s">
        <v>212</v>
      </c>
      <c r="P718" s="7" t="s">
        <v>349</v>
      </c>
      <c r="Q718" s="7" t="s">
        <v>242</v>
      </c>
      <c r="R718" s="7" t="s">
        <v>3856</v>
      </c>
      <c r="S718" s="7">
        <v>146.3077392578125</v>
      </c>
    </row>
    <row r="719" spans="1:19" x14ac:dyDescent="0.25">
      <c r="A719" s="7">
        <v>513</v>
      </c>
      <c r="B719" s="7">
        <v>44657</v>
      </c>
      <c r="C719" s="7">
        <v>56322610</v>
      </c>
      <c r="D719" s="7" t="s">
        <v>1932</v>
      </c>
      <c r="E719" s="7" t="s">
        <v>4949</v>
      </c>
      <c r="F719" s="7">
        <v>1000000</v>
      </c>
      <c r="G719" s="7">
        <v>3.0608999729156494</v>
      </c>
      <c r="H719" s="7">
        <v>2.8122999668121338</v>
      </c>
      <c r="I719" s="7" t="s">
        <v>4950</v>
      </c>
      <c r="J719" s="7" t="s">
        <v>4951</v>
      </c>
      <c r="K719" s="8">
        <v>3.9347240924835205</v>
      </c>
      <c r="M719" s="8">
        <v>98.041641235351563</v>
      </c>
      <c r="N719" s="7">
        <v>120.50839996337891</v>
      </c>
      <c r="O719" s="7" t="s">
        <v>212</v>
      </c>
      <c r="P719" s="7" t="s">
        <v>349</v>
      </c>
      <c r="Q719" s="7" t="s">
        <v>242</v>
      </c>
      <c r="R719" s="7" t="s">
        <v>214</v>
      </c>
      <c r="S719" s="7">
        <v>141.23634338378906</v>
      </c>
    </row>
    <row r="720" spans="1:19" x14ac:dyDescent="0.25">
      <c r="A720" s="7">
        <v>513</v>
      </c>
      <c r="B720" s="7">
        <v>44657</v>
      </c>
      <c r="C720" s="7">
        <v>56322609</v>
      </c>
      <c r="D720" s="7" t="s">
        <v>1932</v>
      </c>
      <c r="E720" s="7" t="s">
        <v>4946</v>
      </c>
      <c r="F720" s="7">
        <v>1000000</v>
      </c>
      <c r="G720" s="7">
        <v>3.0608999729156494</v>
      </c>
      <c r="H720" s="7">
        <v>2.8131000995635986</v>
      </c>
      <c r="I720" s="7" t="s">
        <v>4947</v>
      </c>
      <c r="J720" s="7" t="s">
        <v>4948</v>
      </c>
      <c r="K720" s="8">
        <v>3.7809898853302002</v>
      </c>
      <c r="M720" s="8">
        <v>98.476997375488281</v>
      </c>
      <c r="N720" s="7">
        <v>105.51799774169922</v>
      </c>
      <c r="O720" s="7" t="s">
        <v>212</v>
      </c>
      <c r="P720" s="7" t="s">
        <v>349</v>
      </c>
      <c r="Q720" s="7" t="s">
        <v>242</v>
      </c>
      <c r="R720" s="7" t="s">
        <v>3856</v>
      </c>
      <c r="S720" s="7">
        <v>141.23634338378906</v>
      </c>
    </row>
    <row r="721" spans="1:19" x14ac:dyDescent="0.25">
      <c r="A721" s="7">
        <v>513</v>
      </c>
      <c r="B721" s="7">
        <v>44657</v>
      </c>
      <c r="C721" s="7">
        <v>46486737</v>
      </c>
      <c r="D721" s="7" t="s">
        <v>1932</v>
      </c>
      <c r="E721" s="7" t="s">
        <v>214</v>
      </c>
      <c r="F721" s="7">
        <v>400000</v>
      </c>
      <c r="G721" s="7">
        <v>2.7816998958587646</v>
      </c>
      <c r="H721" s="7">
        <v>2.6152000427246094</v>
      </c>
      <c r="I721" s="7" t="s">
        <v>4944</v>
      </c>
      <c r="J721" s="7" t="s">
        <v>4945</v>
      </c>
      <c r="K721" s="8">
        <v>3.7789499759674072</v>
      </c>
      <c r="M721" s="8">
        <v>96.981002807617188</v>
      </c>
      <c r="N721" s="7">
        <v>108.47000122070313</v>
      </c>
      <c r="O721" s="7" t="s">
        <v>212</v>
      </c>
      <c r="P721" s="7" t="s">
        <v>349</v>
      </c>
      <c r="Q721" s="7" t="s">
        <v>242</v>
      </c>
      <c r="R721" s="7" t="s">
        <v>3856</v>
      </c>
      <c r="S721" s="7">
        <v>139.28373718261719</v>
      </c>
    </row>
    <row r="722" spans="1:19" x14ac:dyDescent="0.25">
      <c r="A722" s="7">
        <v>513</v>
      </c>
      <c r="B722" s="7">
        <v>44657</v>
      </c>
      <c r="C722" s="7">
        <v>43100491</v>
      </c>
      <c r="D722" s="7" t="s">
        <v>1932</v>
      </c>
      <c r="E722" s="7" t="s">
        <v>4942</v>
      </c>
      <c r="F722" s="7">
        <v>750000</v>
      </c>
      <c r="G722" s="7">
        <v>2.5106000900268555</v>
      </c>
      <c r="H722" s="7">
        <v>2.3122999668121338</v>
      </c>
      <c r="I722" s="7" t="s">
        <v>19356</v>
      </c>
      <c r="J722" s="7" t="s">
        <v>4943</v>
      </c>
      <c r="K722" s="8">
        <v>3.68218994140625</v>
      </c>
      <c r="M722" s="8">
        <v>99.567001342773438</v>
      </c>
      <c r="N722" s="7">
        <v>102.53199768066406</v>
      </c>
      <c r="O722" s="7" t="s">
        <v>212</v>
      </c>
      <c r="P722" s="7" t="s">
        <v>349</v>
      </c>
      <c r="Q722" s="7" t="s">
        <v>242</v>
      </c>
      <c r="R722" s="7" t="s">
        <v>3856</v>
      </c>
      <c r="S722" s="7">
        <v>137.38005065917969</v>
      </c>
    </row>
    <row r="723" spans="1:19" x14ac:dyDescent="0.25">
      <c r="A723" s="7">
        <v>513</v>
      </c>
      <c r="B723" s="7">
        <v>44657</v>
      </c>
      <c r="C723" s="7">
        <v>43102860</v>
      </c>
      <c r="D723" s="7" t="s">
        <v>1932</v>
      </c>
      <c r="E723" s="7" t="s">
        <v>4939</v>
      </c>
      <c r="F723" s="7">
        <v>750000</v>
      </c>
      <c r="G723" s="7">
        <v>2.5106000900268555</v>
      </c>
      <c r="H723" s="7">
        <v>2.3122999668121338</v>
      </c>
      <c r="I723" s="7" t="s">
        <v>4940</v>
      </c>
      <c r="J723" s="7" t="s">
        <v>4941</v>
      </c>
      <c r="K723" s="8">
        <v>3.6823389530181885</v>
      </c>
      <c r="M723" s="8">
        <v>99.567001342773438</v>
      </c>
      <c r="N723" s="7">
        <v>101.97720336914063</v>
      </c>
      <c r="O723" s="7" t="s">
        <v>212</v>
      </c>
      <c r="P723" s="7" t="s">
        <v>349</v>
      </c>
      <c r="Q723" s="7" t="s">
        <v>242</v>
      </c>
      <c r="R723" s="7" t="s">
        <v>214</v>
      </c>
      <c r="S723" s="7">
        <v>137.38005065917969</v>
      </c>
    </row>
    <row r="724" spans="1:19" x14ac:dyDescent="0.25">
      <c r="A724" s="7">
        <v>513</v>
      </c>
      <c r="B724" s="7">
        <v>44657</v>
      </c>
      <c r="C724" s="7">
        <v>66890643</v>
      </c>
      <c r="D724" s="7" t="s">
        <v>1932</v>
      </c>
      <c r="E724" s="7" t="s">
        <v>4933</v>
      </c>
      <c r="F724" s="7">
        <v>1000000</v>
      </c>
      <c r="G724" s="7">
        <v>2.0615999698638916</v>
      </c>
      <c r="H724" s="7">
        <v>1.9766999483108521</v>
      </c>
      <c r="I724" s="7" t="s">
        <v>4934</v>
      </c>
      <c r="J724" s="7" t="s">
        <v>4935</v>
      </c>
      <c r="K724" s="8">
        <v>3.6528699398040771</v>
      </c>
      <c r="M724" s="8">
        <v>96.008003234863281</v>
      </c>
      <c r="N724" s="7">
        <v>110.21900177001953</v>
      </c>
      <c r="O724" s="7" t="s">
        <v>212</v>
      </c>
      <c r="P724" s="7" t="s">
        <v>349</v>
      </c>
      <c r="Q724" s="7" t="s">
        <v>242</v>
      </c>
      <c r="R724" s="7" t="s">
        <v>3856</v>
      </c>
      <c r="S724" s="7">
        <v>134.21136474609375</v>
      </c>
    </row>
    <row r="725" spans="1:19" x14ac:dyDescent="0.25">
      <c r="A725" s="7">
        <v>513</v>
      </c>
      <c r="B725" s="7">
        <v>44657</v>
      </c>
      <c r="C725" s="7">
        <v>66892905</v>
      </c>
      <c r="D725" s="7" t="s">
        <v>1932</v>
      </c>
      <c r="E725" s="7" t="s">
        <v>4936</v>
      </c>
      <c r="F725" s="7">
        <v>1000000</v>
      </c>
      <c r="G725" s="7">
        <v>2.0611000061035156</v>
      </c>
      <c r="H725" s="7">
        <v>1.9766999483108521</v>
      </c>
      <c r="I725" s="7" t="s">
        <v>4937</v>
      </c>
      <c r="J725" s="7" t="s">
        <v>4938</v>
      </c>
      <c r="K725" s="8">
        <v>3.6528699398040771</v>
      </c>
      <c r="M725" s="8">
        <v>96.008003234863281</v>
      </c>
      <c r="N725" s="7">
        <v>110.21900177001953</v>
      </c>
      <c r="O725" s="7" t="s">
        <v>212</v>
      </c>
      <c r="P725" s="7" t="s">
        <v>349</v>
      </c>
      <c r="Q725" s="7" t="s">
        <v>242</v>
      </c>
      <c r="R725" s="7" t="s">
        <v>214</v>
      </c>
      <c r="S725" s="7">
        <v>134.20782470703125</v>
      </c>
    </row>
    <row r="726" spans="1:19" x14ac:dyDescent="0.25">
      <c r="A726" s="7">
        <v>513</v>
      </c>
      <c r="B726" s="7">
        <v>44657</v>
      </c>
      <c r="C726" s="7">
        <v>42422630</v>
      </c>
      <c r="D726" s="7" t="s">
        <v>1932</v>
      </c>
      <c r="E726" s="7" t="s">
        <v>214</v>
      </c>
      <c r="F726" s="7">
        <v>500000</v>
      </c>
      <c r="G726" s="7">
        <v>1.7165999412536621</v>
      </c>
      <c r="H726" s="7">
        <v>1.679900050163269</v>
      </c>
      <c r="I726" s="7" t="s">
        <v>4931</v>
      </c>
      <c r="J726" s="7" t="s">
        <v>4932</v>
      </c>
      <c r="K726" s="8">
        <v>3.6930899620056152</v>
      </c>
      <c r="M726" s="8">
        <v>100.50399780273438</v>
      </c>
      <c r="N726" s="7">
        <v>123.17800140380859</v>
      </c>
      <c r="O726" s="7" t="s">
        <v>212</v>
      </c>
      <c r="P726" s="7" t="s">
        <v>349</v>
      </c>
      <c r="Q726" s="7" t="s">
        <v>242</v>
      </c>
      <c r="R726" s="7" t="s">
        <v>3856</v>
      </c>
      <c r="S726" s="7">
        <v>131.76416015625</v>
      </c>
    </row>
    <row r="727" spans="1:19" x14ac:dyDescent="0.25">
      <c r="A727" s="7">
        <v>513</v>
      </c>
      <c r="B727" s="7">
        <v>44657</v>
      </c>
      <c r="C727" s="7">
        <v>66776217</v>
      </c>
      <c r="D727" s="7" t="s">
        <v>1932</v>
      </c>
      <c r="E727" s="7" t="s">
        <v>214</v>
      </c>
      <c r="F727" s="7">
        <v>750000</v>
      </c>
      <c r="G727" s="7">
        <v>1.6536999940872192</v>
      </c>
      <c r="H727" s="7">
        <v>1.5866999626159668</v>
      </c>
      <c r="I727" s="7" t="s">
        <v>4929</v>
      </c>
      <c r="J727" s="7" t="s">
        <v>4930</v>
      </c>
      <c r="K727" s="8">
        <v>3.440040111541748</v>
      </c>
      <c r="M727" s="8">
        <v>98.898002624511719</v>
      </c>
      <c r="N727" s="7">
        <v>105.58899688720703</v>
      </c>
      <c r="O727" s="7" t="s">
        <v>212</v>
      </c>
      <c r="P727" s="7" t="s">
        <v>349</v>
      </c>
      <c r="Q727" s="7" t="s">
        <v>242</v>
      </c>
      <c r="R727" s="7" t="s">
        <v>3856</v>
      </c>
      <c r="S727" s="7">
        <v>131.31689453125</v>
      </c>
    </row>
    <row r="728" spans="1:19" x14ac:dyDescent="0.25">
      <c r="A728" s="7">
        <v>513</v>
      </c>
      <c r="B728" s="7">
        <v>44657</v>
      </c>
      <c r="C728" s="7">
        <v>18704883</v>
      </c>
      <c r="D728" s="7" t="s">
        <v>1932</v>
      </c>
      <c r="E728" s="7" t="s">
        <v>214</v>
      </c>
      <c r="F728" s="7">
        <v>500000</v>
      </c>
      <c r="G728" s="7">
        <v>1.0678000450134277</v>
      </c>
      <c r="H728" s="7">
        <v>1.0200999975204468</v>
      </c>
      <c r="I728" s="7" t="s">
        <v>4927</v>
      </c>
      <c r="J728" s="7" t="s">
        <v>4928</v>
      </c>
      <c r="K728" s="8">
        <v>3.2984800338745117</v>
      </c>
      <c r="M728" s="8">
        <v>101.12000274658203</v>
      </c>
      <c r="N728" s="7">
        <v>136.11599731445313</v>
      </c>
      <c r="O728" s="7" t="s">
        <v>212</v>
      </c>
      <c r="P728" s="7" t="s">
        <v>349</v>
      </c>
      <c r="Q728" s="7" t="s">
        <v>242</v>
      </c>
      <c r="R728" s="7" t="s">
        <v>3856</v>
      </c>
      <c r="S728" s="7">
        <v>127.13573455810547</v>
      </c>
    </row>
    <row r="729" spans="1:19" x14ac:dyDescent="0.25">
      <c r="A729" s="7">
        <v>513</v>
      </c>
      <c r="B729" s="7">
        <v>44657</v>
      </c>
      <c r="C729" s="7">
        <v>37003781</v>
      </c>
      <c r="D729" s="7" t="s">
        <v>1932</v>
      </c>
      <c r="E729" s="7" t="s">
        <v>214</v>
      </c>
      <c r="F729" s="7">
        <v>300000</v>
      </c>
      <c r="G729" s="7">
        <v>0.7336999773979187</v>
      </c>
      <c r="H729" s="7">
        <v>0.7775999903678894</v>
      </c>
      <c r="I729" s="7" t="s">
        <v>4925</v>
      </c>
      <c r="J729" s="7" t="s">
        <v>4926</v>
      </c>
      <c r="K729" s="8">
        <v>3.3508379459381104</v>
      </c>
      <c r="M729" s="8">
        <v>100.10500335693359</v>
      </c>
      <c r="N729" s="7">
        <v>167.34480285644531</v>
      </c>
      <c r="O729" s="7" t="s">
        <v>212</v>
      </c>
      <c r="P729" s="7" t="s">
        <v>349</v>
      </c>
      <c r="Q729" s="7" t="s">
        <v>242</v>
      </c>
      <c r="R729" s="7" t="s">
        <v>3856</v>
      </c>
      <c r="S729" s="7">
        <v>124.740478515625</v>
      </c>
    </row>
    <row r="730" spans="1:19" x14ac:dyDescent="0.25">
      <c r="A730" s="7">
        <v>513</v>
      </c>
      <c r="B730" s="7">
        <v>44657</v>
      </c>
      <c r="C730" s="7">
        <v>35367169</v>
      </c>
      <c r="D730" s="7" t="s">
        <v>1932</v>
      </c>
      <c r="E730" s="7" t="s">
        <v>4922</v>
      </c>
      <c r="F730" s="7">
        <v>500000</v>
      </c>
      <c r="G730" s="7">
        <v>0.44900000095367432</v>
      </c>
      <c r="H730" s="7">
        <v>0.4357999861240387</v>
      </c>
      <c r="I730" s="7" t="s">
        <v>4923</v>
      </c>
      <c r="J730" s="7" t="s">
        <v>4924</v>
      </c>
      <c r="K730" s="8">
        <v>3.0439260005950928</v>
      </c>
      <c r="M730" s="8">
        <v>99.869438171386719</v>
      </c>
      <c r="N730" s="7">
        <v>189.610107421875</v>
      </c>
      <c r="O730" s="7" t="s">
        <v>212</v>
      </c>
      <c r="P730" s="7" t="s">
        <v>349</v>
      </c>
      <c r="Q730" s="7" t="s">
        <v>242</v>
      </c>
      <c r="R730" s="7" t="s">
        <v>3856</v>
      </c>
      <c r="S730" s="7">
        <v>122.69385528564453</v>
      </c>
    </row>
    <row r="731" spans="1:19" x14ac:dyDescent="0.25">
      <c r="A731" s="7">
        <v>513</v>
      </c>
      <c r="B731" s="7">
        <v>44657</v>
      </c>
      <c r="C731" s="7">
        <v>35363774</v>
      </c>
      <c r="D731" s="7" t="s">
        <v>1932</v>
      </c>
      <c r="E731" s="7" t="s">
        <v>4919</v>
      </c>
      <c r="F731" s="7">
        <v>500000</v>
      </c>
      <c r="G731" s="7">
        <v>0.44900000095367432</v>
      </c>
      <c r="H731" s="7">
        <v>0.4357999861240387</v>
      </c>
      <c r="I731" s="7" t="s">
        <v>4920</v>
      </c>
      <c r="J731" s="7" t="s">
        <v>4921</v>
      </c>
      <c r="K731" s="8">
        <v>3.0439260005950928</v>
      </c>
      <c r="M731" s="8">
        <v>99.869438171386719</v>
      </c>
      <c r="N731" s="7">
        <v>189.60980224609375</v>
      </c>
      <c r="O731" s="7" t="s">
        <v>212</v>
      </c>
      <c r="P731" s="7" t="s">
        <v>349</v>
      </c>
      <c r="Q731" s="7" t="s">
        <v>242</v>
      </c>
      <c r="R731" s="7" t="s">
        <v>214</v>
      </c>
      <c r="S731" s="7">
        <v>122.69385528564453</v>
      </c>
    </row>
    <row r="732" spans="1:19" x14ac:dyDescent="0.25">
      <c r="A732" s="7">
        <v>513</v>
      </c>
      <c r="B732" s="7">
        <v>44657</v>
      </c>
      <c r="C732" s="7">
        <v>40824262</v>
      </c>
      <c r="D732" s="7" t="s">
        <v>1936</v>
      </c>
      <c r="E732" s="7" t="s">
        <v>4974</v>
      </c>
      <c r="F732" s="7">
        <v>3000000</v>
      </c>
      <c r="G732" s="7">
        <v>1.4361000061035156</v>
      </c>
      <c r="H732" s="7">
        <v>1.3718999624252319</v>
      </c>
      <c r="I732" s="7" t="s">
        <v>4975</v>
      </c>
      <c r="J732" s="7" t="s">
        <v>4976</v>
      </c>
      <c r="K732" s="8">
        <v>3.3540399074554443</v>
      </c>
      <c r="M732" s="8">
        <v>103.53800201416016</v>
      </c>
      <c r="N732" s="7">
        <v>111.15000152587891</v>
      </c>
      <c r="O732" s="7" t="s">
        <v>212</v>
      </c>
      <c r="P732" s="7" t="s">
        <v>361</v>
      </c>
      <c r="Q732" s="7" t="s">
        <v>242</v>
      </c>
      <c r="R732" s="7" t="s">
        <v>214</v>
      </c>
      <c r="S732" s="7">
        <v>129.76710510253906</v>
      </c>
    </row>
    <row r="733" spans="1:19" x14ac:dyDescent="0.25">
      <c r="A733" s="7">
        <v>513</v>
      </c>
      <c r="B733" s="7">
        <v>44657</v>
      </c>
      <c r="C733" s="7">
        <v>39645002</v>
      </c>
      <c r="D733" s="7" t="s">
        <v>1936</v>
      </c>
      <c r="E733" s="7" t="s">
        <v>4972</v>
      </c>
      <c r="F733" s="7">
        <v>3000000</v>
      </c>
      <c r="G733" s="7">
        <v>1.4361000061035156</v>
      </c>
      <c r="H733" s="7">
        <v>1.3718999624252319</v>
      </c>
      <c r="I733" s="7" t="s">
        <v>21767</v>
      </c>
      <c r="J733" s="7" t="s">
        <v>4973</v>
      </c>
      <c r="K733" s="8">
        <v>3.3540399074554443</v>
      </c>
      <c r="M733" s="8">
        <v>103.53800201416016</v>
      </c>
      <c r="N733" s="7">
        <v>111.15000152587891</v>
      </c>
      <c r="O733" s="7" t="s">
        <v>212</v>
      </c>
      <c r="P733" s="7" t="s">
        <v>361</v>
      </c>
      <c r="Q733" s="7" t="s">
        <v>242</v>
      </c>
      <c r="R733" s="7" t="s">
        <v>4184</v>
      </c>
      <c r="S733" s="7">
        <v>129.76710510253906</v>
      </c>
    </row>
    <row r="734" spans="1:19" x14ac:dyDescent="0.25">
      <c r="A734" s="7">
        <v>513</v>
      </c>
      <c r="B734" s="7">
        <v>44657</v>
      </c>
      <c r="C734" s="7">
        <v>47366915</v>
      </c>
      <c r="D734" s="7" t="s">
        <v>1940</v>
      </c>
      <c r="E734" s="7" t="s">
        <v>214</v>
      </c>
      <c r="F734" s="7">
        <v>500000</v>
      </c>
      <c r="G734" s="7">
        <v>12.903499603271484</v>
      </c>
      <c r="H734" s="7">
        <v>2.7418999671936035</v>
      </c>
      <c r="I734" s="7" t="s">
        <v>19357</v>
      </c>
      <c r="J734" s="7" t="s">
        <v>10409</v>
      </c>
      <c r="K734" s="8">
        <v>4.1451601982116699</v>
      </c>
      <c r="M734" s="8">
        <v>98.858001708984375</v>
      </c>
      <c r="N734" s="7">
        <v>145.39500427246094</v>
      </c>
      <c r="O734" s="7" t="s">
        <v>212</v>
      </c>
      <c r="P734" s="7" t="s">
        <v>361</v>
      </c>
      <c r="Q734" s="7" t="s">
        <v>242</v>
      </c>
      <c r="R734" s="7" t="s">
        <v>214</v>
      </c>
      <c r="S734" s="7">
        <v>145.39500427246094</v>
      </c>
    </row>
    <row r="735" spans="1:19" x14ac:dyDescent="0.25">
      <c r="A735" s="7">
        <v>513</v>
      </c>
      <c r="B735" s="7">
        <v>44657</v>
      </c>
      <c r="C735" s="7">
        <v>66917740</v>
      </c>
      <c r="D735" s="7" t="s">
        <v>17508</v>
      </c>
      <c r="E735" s="7" t="s">
        <v>17581</v>
      </c>
      <c r="F735" s="7">
        <v>1000000</v>
      </c>
      <c r="G735" s="7">
        <v>4.2527999877929688</v>
      </c>
      <c r="H735" s="7">
        <v>6.1588997840881348</v>
      </c>
      <c r="I735" s="7" t="s">
        <v>22147</v>
      </c>
      <c r="J735" s="7" t="s">
        <v>17582</v>
      </c>
      <c r="K735" s="8">
        <v>4.1964101791381836</v>
      </c>
      <c r="M735" s="8">
        <v>92.695999145507813</v>
      </c>
      <c r="N735" s="7">
        <v>142.52900695800781</v>
      </c>
      <c r="O735" s="7" t="s">
        <v>212</v>
      </c>
      <c r="P735" s="7" t="s">
        <v>361</v>
      </c>
      <c r="Q735" s="7" t="s">
        <v>242</v>
      </c>
      <c r="R735" s="7" t="s">
        <v>4184</v>
      </c>
      <c r="S735" s="7">
        <v>142.52900695800781</v>
      </c>
    </row>
    <row r="736" spans="1:19" x14ac:dyDescent="0.25">
      <c r="A736" s="7">
        <v>513</v>
      </c>
      <c r="B736" s="7">
        <v>44657</v>
      </c>
      <c r="C736" s="7">
        <v>66809777</v>
      </c>
      <c r="D736" s="7" t="s">
        <v>1944</v>
      </c>
      <c r="E736" s="7" t="s">
        <v>214</v>
      </c>
      <c r="F736" s="7">
        <v>800000</v>
      </c>
      <c r="G736" s="7">
        <v>3.4277999401092529</v>
      </c>
      <c r="H736" s="7">
        <v>3.3113000392913818</v>
      </c>
      <c r="I736" s="7" t="s">
        <v>10412</v>
      </c>
      <c r="J736" s="7" t="s">
        <v>10413</v>
      </c>
      <c r="K736" s="8">
        <v>3.2481598854064941</v>
      </c>
      <c r="M736" s="8">
        <v>93.411003112792969</v>
      </c>
      <c r="N736" s="7">
        <v>51.228401184082031</v>
      </c>
      <c r="O736" s="7" t="s">
        <v>212</v>
      </c>
      <c r="P736" s="7" t="s">
        <v>349</v>
      </c>
      <c r="Q736" s="7" t="s">
        <v>242</v>
      </c>
      <c r="R736" s="7" t="s">
        <v>3856</v>
      </c>
      <c r="S736" s="7">
        <v>51.228401184082031</v>
      </c>
    </row>
    <row r="737" spans="1:19" x14ac:dyDescent="0.25">
      <c r="A737" s="7">
        <v>513</v>
      </c>
      <c r="B737" s="7">
        <v>44657</v>
      </c>
      <c r="C737" s="7">
        <v>67027533</v>
      </c>
      <c r="D737" s="7" t="s">
        <v>1944</v>
      </c>
      <c r="E737" s="7" t="s">
        <v>22148</v>
      </c>
      <c r="F737" s="7">
        <v>400000</v>
      </c>
      <c r="G737" s="7">
        <v>2.9540998935699463</v>
      </c>
      <c r="H737" s="7">
        <v>2.8238999843597412</v>
      </c>
      <c r="I737" s="7" t="s">
        <v>22149</v>
      </c>
      <c r="J737" s="7" t="s">
        <v>22150</v>
      </c>
      <c r="K737" s="8">
        <v>3.1215701103210449</v>
      </c>
      <c r="M737" s="8">
        <v>97.906997680664063</v>
      </c>
      <c r="N737" s="7">
        <v>41.839000701904297</v>
      </c>
      <c r="O737" s="7" t="s">
        <v>212</v>
      </c>
      <c r="P737" s="7" t="s">
        <v>349</v>
      </c>
      <c r="Q737" s="7" t="s">
        <v>242</v>
      </c>
      <c r="R737" s="7" t="s">
        <v>3856</v>
      </c>
      <c r="S737" s="7">
        <v>41.839000701904297</v>
      </c>
    </row>
    <row r="738" spans="1:19" x14ac:dyDescent="0.25">
      <c r="A738" s="7">
        <v>513</v>
      </c>
      <c r="B738" s="7">
        <v>44657</v>
      </c>
      <c r="C738" s="7">
        <v>18384072</v>
      </c>
      <c r="D738" s="7" t="s">
        <v>1944</v>
      </c>
      <c r="E738" s="7" t="s">
        <v>214</v>
      </c>
      <c r="F738" s="7">
        <v>500000</v>
      </c>
      <c r="G738" s="7">
        <v>0.91170001029968262</v>
      </c>
      <c r="H738" s="7">
        <v>0.88990002870559692</v>
      </c>
      <c r="I738" s="7" t="s">
        <v>10410</v>
      </c>
      <c r="J738" s="7" t="s">
        <v>10411</v>
      </c>
      <c r="K738" s="8">
        <v>2.9879219532012939</v>
      </c>
      <c r="M738" s="8">
        <v>100.68000030517578</v>
      </c>
      <c r="N738" s="7">
        <v>125.74870300292969</v>
      </c>
      <c r="O738" s="7" t="s">
        <v>212</v>
      </c>
      <c r="P738" s="7" t="s">
        <v>349</v>
      </c>
      <c r="Q738" s="7" t="s">
        <v>242</v>
      </c>
      <c r="R738" s="7" t="s">
        <v>3856</v>
      </c>
      <c r="S738" s="7">
        <v>125.74870300292969</v>
      </c>
    </row>
    <row r="739" spans="1:19" x14ac:dyDescent="0.25">
      <c r="A739" s="7">
        <v>513</v>
      </c>
      <c r="B739" s="7">
        <v>44657</v>
      </c>
      <c r="C739" s="7">
        <v>66833504</v>
      </c>
      <c r="D739" s="7" t="s">
        <v>1945</v>
      </c>
      <c r="E739" s="7" t="s">
        <v>214</v>
      </c>
      <c r="F739" s="7">
        <v>2800000</v>
      </c>
      <c r="G739" s="7">
        <v>3.6138999462127686</v>
      </c>
      <c r="H739" s="7">
        <v>3.3382000923156738</v>
      </c>
      <c r="I739" s="7" t="s">
        <v>19358</v>
      </c>
      <c r="J739" s="7" t="s">
        <v>10414</v>
      </c>
      <c r="K739" s="8">
        <v>3.8258368968963623</v>
      </c>
      <c r="M739" s="8">
        <v>99.7760009765625</v>
      </c>
      <c r="N739" s="7">
        <v>108.95709991455078</v>
      </c>
      <c r="O739" s="7" t="s">
        <v>212</v>
      </c>
      <c r="P739" s="7" t="s">
        <v>349</v>
      </c>
      <c r="Q739" s="7" t="s">
        <v>242</v>
      </c>
      <c r="R739" s="7" t="s">
        <v>4184</v>
      </c>
      <c r="S739" s="7">
        <v>108.95709991455078</v>
      </c>
    </row>
    <row r="740" spans="1:19" x14ac:dyDescent="0.25">
      <c r="A740" s="7">
        <v>513</v>
      </c>
      <c r="B740" s="7">
        <v>44657</v>
      </c>
      <c r="C740" s="7">
        <v>66911363</v>
      </c>
      <c r="D740" s="7" t="s">
        <v>16927</v>
      </c>
      <c r="E740" s="7" t="s">
        <v>17583</v>
      </c>
      <c r="F740" s="7">
        <v>500000</v>
      </c>
      <c r="G740" s="7">
        <v>4.2245001792907715</v>
      </c>
      <c r="H740" s="7">
        <v>3.9907000064849854</v>
      </c>
      <c r="I740" s="7" t="s">
        <v>17055</v>
      </c>
      <c r="J740" s="7" t="s">
        <v>17056</v>
      </c>
      <c r="K740" s="8">
        <v>3.7381699085235596</v>
      </c>
      <c r="M740" s="8">
        <v>92.293998718261719</v>
      </c>
      <c r="N740" s="7">
        <v>99.329902648925781</v>
      </c>
      <c r="O740" s="7" t="s">
        <v>212</v>
      </c>
      <c r="P740" s="7" t="s">
        <v>361</v>
      </c>
      <c r="Q740" s="7" t="s">
        <v>242</v>
      </c>
      <c r="R740" s="7" t="s">
        <v>3856</v>
      </c>
      <c r="S740" s="7">
        <v>99.329902648925781</v>
      </c>
    </row>
    <row r="741" spans="1:19" x14ac:dyDescent="0.25">
      <c r="A741" s="7">
        <v>513</v>
      </c>
      <c r="B741" s="7">
        <v>44657</v>
      </c>
      <c r="C741" s="7">
        <v>66967330</v>
      </c>
      <c r="D741" s="7" t="s">
        <v>20654</v>
      </c>
      <c r="E741" s="7" t="s">
        <v>20741</v>
      </c>
      <c r="F741" s="7">
        <v>300000</v>
      </c>
      <c r="G741" s="7">
        <v>2.5954999923706055</v>
      </c>
      <c r="H741" s="7">
        <v>2.4886999130249023</v>
      </c>
      <c r="I741" s="7" t="s">
        <v>20742</v>
      </c>
      <c r="J741" s="7" t="s">
        <v>20743</v>
      </c>
      <c r="K741" s="8">
        <v>4.0485501289367676</v>
      </c>
      <c r="M741" s="8">
        <v>93.788002014160156</v>
      </c>
      <c r="N741" s="7">
        <v>138.47200012207031</v>
      </c>
      <c r="O741" s="7" t="s">
        <v>212</v>
      </c>
      <c r="P741" s="7" t="s">
        <v>349</v>
      </c>
      <c r="Q741" s="7" t="s">
        <v>242</v>
      </c>
      <c r="R741" s="7" t="s">
        <v>3856</v>
      </c>
      <c r="S741" s="7">
        <v>138.47200012207031</v>
      </c>
    </row>
    <row r="742" spans="1:19" x14ac:dyDescent="0.25">
      <c r="A742" s="7">
        <v>513</v>
      </c>
      <c r="B742" s="7">
        <v>44657</v>
      </c>
      <c r="C742" s="7">
        <v>67015256</v>
      </c>
      <c r="D742" s="7" t="s">
        <v>1948</v>
      </c>
      <c r="E742" s="7" t="s">
        <v>214</v>
      </c>
      <c r="F742" s="7">
        <v>850000</v>
      </c>
      <c r="G742" s="7">
        <v>6.9028000831604004</v>
      </c>
      <c r="H742" s="7">
        <v>5.246300220489502</v>
      </c>
      <c r="I742" s="7" t="s">
        <v>22151</v>
      </c>
      <c r="J742" s="7" t="s">
        <v>22152</v>
      </c>
      <c r="K742" s="8">
        <v>7.496300220489502</v>
      </c>
      <c r="M742" s="8">
        <v>100.01100158691406</v>
      </c>
      <c r="N742" s="7">
        <v>483.63189697265625</v>
      </c>
      <c r="O742" s="7" t="s">
        <v>331</v>
      </c>
      <c r="P742" s="7" t="s">
        <v>1951</v>
      </c>
      <c r="Q742" s="7" t="s">
        <v>291</v>
      </c>
      <c r="R742" s="7" t="s">
        <v>3856</v>
      </c>
      <c r="S742" s="7">
        <v>395.96209716796875</v>
      </c>
    </row>
    <row r="743" spans="1:19" x14ac:dyDescent="0.25">
      <c r="A743" s="7">
        <v>513</v>
      </c>
      <c r="B743" s="7">
        <v>44657</v>
      </c>
      <c r="C743" s="7">
        <v>33347876</v>
      </c>
      <c r="D743" s="7" t="s">
        <v>1948</v>
      </c>
      <c r="E743" s="7" t="s">
        <v>214</v>
      </c>
      <c r="F743" s="7">
        <v>1000000</v>
      </c>
      <c r="G743" s="7">
        <v>4.9527997970581055</v>
      </c>
      <c r="H743" s="7">
        <v>4.2431001663208008</v>
      </c>
      <c r="I743" s="7" t="s">
        <v>19359</v>
      </c>
      <c r="J743" s="7" t="s">
        <v>4982</v>
      </c>
      <c r="K743" s="8">
        <v>7.9343137741088867</v>
      </c>
      <c r="M743" s="8">
        <v>86.212997436523438</v>
      </c>
      <c r="N743" s="7">
        <v>519.80810546875</v>
      </c>
      <c r="O743" s="7" t="s">
        <v>331</v>
      </c>
      <c r="P743" s="7" t="s">
        <v>1951</v>
      </c>
      <c r="Q743" s="7" t="s">
        <v>291</v>
      </c>
      <c r="R743" s="7" t="s">
        <v>3856</v>
      </c>
      <c r="S743" s="7">
        <v>370.54373168945313</v>
      </c>
    </row>
    <row r="744" spans="1:19" x14ac:dyDescent="0.25">
      <c r="A744" s="7">
        <v>513</v>
      </c>
      <c r="B744" s="7">
        <v>44657</v>
      </c>
      <c r="C744" s="7">
        <v>33344575</v>
      </c>
      <c r="D744" s="7" t="s">
        <v>1948</v>
      </c>
      <c r="E744" s="7" t="s">
        <v>4979</v>
      </c>
      <c r="F744" s="7">
        <v>1000000</v>
      </c>
      <c r="G744" s="7">
        <v>4.9527997970581055</v>
      </c>
      <c r="H744" s="7">
        <v>4.2431001663208008</v>
      </c>
      <c r="I744" s="7" t="s">
        <v>4980</v>
      </c>
      <c r="J744" s="7" t="s">
        <v>4981</v>
      </c>
      <c r="K744" s="8">
        <v>7.9342598915100098</v>
      </c>
      <c r="M744" s="8">
        <v>86.213203430175781</v>
      </c>
      <c r="N744" s="7">
        <v>520.58489990234375</v>
      </c>
      <c r="O744" s="7" t="s">
        <v>331</v>
      </c>
      <c r="P744" s="7" t="s">
        <v>1951</v>
      </c>
      <c r="Q744" s="7" t="s">
        <v>291</v>
      </c>
      <c r="R744" s="7" t="s">
        <v>214</v>
      </c>
      <c r="S744" s="7">
        <v>370.54373168945313</v>
      </c>
    </row>
    <row r="745" spans="1:19" x14ac:dyDescent="0.25">
      <c r="A745" s="7">
        <v>513</v>
      </c>
      <c r="B745" s="7">
        <v>44657</v>
      </c>
      <c r="C745" s="7">
        <v>19426276</v>
      </c>
      <c r="D745" s="7" t="s">
        <v>1948</v>
      </c>
      <c r="E745" s="7" t="s">
        <v>214</v>
      </c>
      <c r="F745" s="7">
        <v>183399</v>
      </c>
      <c r="G745" s="7">
        <v>1.3744000196456909</v>
      </c>
      <c r="H745" s="7">
        <v>1.2953000068664551</v>
      </c>
      <c r="I745" s="7" t="s">
        <v>4977</v>
      </c>
      <c r="J745" s="7" t="s">
        <v>4978</v>
      </c>
      <c r="K745" s="8">
        <v>5.7308340072631836</v>
      </c>
      <c r="M745" s="8">
        <v>100.27799987792969</v>
      </c>
      <c r="N745" s="7">
        <v>353.4984130859375</v>
      </c>
      <c r="O745" s="7" t="s">
        <v>331</v>
      </c>
      <c r="P745" s="7" t="s">
        <v>1951</v>
      </c>
      <c r="Q745" s="7" t="s">
        <v>291</v>
      </c>
      <c r="R745" s="7" t="s">
        <v>3856</v>
      </c>
      <c r="S745" s="7">
        <v>320.33453369140625</v>
      </c>
    </row>
    <row r="746" spans="1:19" x14ac:dyDescent="0.25">
      <c r="A746" s="7">
        <v>513</v>
      </c>
      <c r="B746" s="7">
        <v>44657</v>
      </c>
      <c r="C746" s="7">
        <v>66811603</v>
      </c>
      <c r="D746" s="7" t="s">
        <v>1954</v>
      </c>
      <c r="E746" s="7" t="s">
        <v>214</v>
      </c>
      <c r="F746" s="7">
        <v>500000</v>
      </c>
      <c r="G746" s="7">
        <v>1.4263999462127686</v>
      </c>
      <c r="H746" s="7">
        <v>1.3947000503540039</v>
      </c>
      <c r="I746" s="7" t="s">
        <v>10415</v>
      </c>
      <c r="J746" s="7" t="s">
        <v>10416</v>
      </c>
      <c r="K746" s="8">
        <v>3.3350598812103271</v>
      </c>
      <c r="M746" s="8">
        <v>97.121002197265625</v>
      </c>
      <c r="N746" s="7">
        <v>107.81700134277344</v>
      </c>
      <c r="O746" s="7" t="s">
        <v>212</v>
      </c>
      <c r="P746" s="7" t="s">
        <v>361</v>
      </c>
      <c r="Q746" s="7" t="s">
        <v>242</v>
      </c>
      <c r="R746" s="7" t="s">
        <v>3856</v>
      </c>
      <c r="S746" s="7">
        <v>107.81700134277344</v>
      </c>
    </row>
    <row r="747" spans="1:19" x14ac:dyDescent="0.25">
      <c r="A747" s="7">
        <v>513</v>
      </c>
      <c r="B747" s="7">
        <v>44657</v>
      </c>
      <c r="C747" s="7">
        <v>45011437</v>
      </c>
      <c r="D747" s="7" t="s">
        <v>1957</v>
      </c>
      <c r="E747" s="7" t="s">
        <v>214</v>
      </c>
      <c r="F747" s="7">
        <v>600000</v>
      </c>
      <c r="G747" s="7">
        <v>2.4504001140594482</v>
      </c>
      <c r="H747" s="7">
        <v>2.3096001148223877</v>
      </c>
      <c r="I747" s="7" t="s">
        <v>10417</v>
      </c>
      <c r="J747" s="7" t="s">
        <v>10418</v>
      </c>
      <c r="K747" s="8">
        <v>3.9481399059295654</v>
      </c>
      <c r="M747" s="8">
        <v>100.11799621582031</v>
      </c>
      <c r="N747" s="7">
        <v>132.11399841308594</v>
      </c>
      <c r="O747" s="7" t="s">
        <v>212</v>
      </c>
      <c r="P747" s="7" t="s">
        <v>215</v>
      </c>
      <c r="Q747" s="7" t="s">
        <v>219</v>
      </c>
      <c r="R747" s="7" t="s">
        <v>3856</v>
      </c>
      <c r="S747" s="7">
        <v>132.11399841308594</v>
      </c>
    </row>
    <row r="748" spans="1:19" x14ac:dyDescent="0.25">
      <c r="A748" s="7">
        <v>513</v>
      </c>
      <c r="B748" s="7">
        <v>44657</v>
      </c>
      <c r="C748" s="7">
        <v>67030453</v>
      </c>
      <c r="D748" s="7" t="s">
        <v>1960</v>
      </c>
      <c r="E748" s="7" t="s">
        <v>214</v>
      </c>
      <c r="F748" s="7">
        <v>500000</v>
      </c>
      <c r="G748" s="7">
        <v>4.9746999740600586</v>
      </c>
      <c r="H748" s="7">
        <v>4.5384001731872559</v>
      </c>
      <c r="I748" s="7" t="s">
        <v>22153</v>
      </c>
      <c r="J748" s="7" t="s">
        <v>22154</v>
      </c>
      <c r="K748" s="8">
        <v>3.4728701114654541</v>
      </c>
      <c r="M748" s="8">
        <v>99.619003295898438</v>
      </c>
      <c r="N748" s="7">
        <v>74.270599365234375</v>
      </c>
      <c r="O748" s="7" t="s">
        <v>212</v>
      </c>
      <c r="P748" s="7" t="s">
        <v>439</v>
      </c>
      <c r="Q748" s="7" t="s">
        <v>219</v>
      </c>
      <c r="R748" s="7" t="s">
        <v>3856</v>
      </c>
      <c r="S748" s="7">
        <v>74.270599365234375</v>
      </c>
    </row>
    <row r="749" spans="1:19" x14ac:dyDescent="0.25">
      <c r="A749" s="7">
        <v>513</v>
      </c>
      <c r="B749" s="7">
        <v>44657</v>
      </c>
      <c r="C749" s="7">
        <v>46854292</v>
      </c>
      <c r="D749" s="7" t="s">
        <v>1960</v>
      </c>
      <c r="E749" s="7" t="s">
        <v>214</v>
      </c>
      <c r="F749" s="7">
        <v>750000</v>
      </c>
      <c r="G749" s="7">
        <v>2.8692998886108398</v>
      </c>
      <c r="H749" s="7">
        <v>2.7309000492095947</v>
      </c>
      <c r="I749" s="7" t="s">
        <v>10419</v>
      </c>
      <c r="J749" s="7" t="s">
        <v>10420</v>
      </c>
      <c r="K749" s="8">
        <v>3.2381000518798828</v>
      </c>
      <c r="M749" s="8">
        <v>98.247001647949219</v>
      </c>
      <c r="N749" s="7">
        <v>53.963699340820313</v>
      </c>
      <c r="O749" s="7" t="s">
        <v>212</v>
      </c>
      <c r="P749" s="7" t="s">
        <v>439</v>
      </c>
      <c r="Q749" s="7" t="s">
        <v>219</v>
      </c>
      <c r="R749" s="7" t="s">
        <v>3856</v>
      </c>
      <c r="S749" s="7">
        <v>53.963699340820313</v>
      </c>
    </row>
    <row r="750" spans="1:19" x14ac:dyDescent="0.25">
      <c r="A750" s="7">
        <v>513</v>
      </c>
      <c r="B750" s="7">
        <v>44657</v>
      </c>
      <c r="C750" s="7">
        <v>32905081</v>
      </c>
      <c r="D750" s="7" t="s">
        <v>1963</v>
      </c>
      <c r="E750" s="7" t="s">
        <v>214</v>
      </c>
      <c r="F750" s="7">
        <v>600000</v>
      </c>
      <c r="G750" s="7">
        <v>4.7829999923706055</v>
      </c>
      <c r="H750" s="7">
        <v>4.2238001823425293</v>
      </c>
      <c r="I750" s="7" t="s">
        <v>18226</v>
      </c>
      <c r="J750" s="7" t="s">
        <v>4987</v>
      </c>
      <c r="K750" s="8">
        <v>4.745150089263916</v>
      </c>
      <c r="M750" s="8">
        <v>98.427001953125</v>
      </c>
      <c r="N750" s="7">
        <v>201.23399353027344</v>
      </c>
      <c r="O750" s="7" t="s">
        <v>223</v>
      </c>
      <c r="P750" s="7" t="s">
        <v>239</v>
      </c>
      <c r="Q750" s="7" t="s">
        <v>242</v>
      </c>
      <c r="R750" s="7" t="s">
        <v>3856</v>
      </c>
      <c r="S750" s="7">
        <v>184.94927978515625</v>
      </c>
    </row>
    <row r="751" spans="1:19" x14ac:dyDescent="0.25">
      <c r="A751" s="7">
        <v>513</v>
      </c>
      <c r="B751" s="7">
        <v>44657</v>
      </c>
      <c r="C751" s="7">
        <v>25749146</v>
      </c>
      <c r="D751" s="7" t="s">
        <v>1963</v>
      </c>
      <c r="E751" s="7" t="s">
        <v>214</v>
      </c>
      <c r="F751" s="7">
        <v>500000</v>
      </c>
      <c r="G751" s="7">
        <v>3.0855998992919922</v>
      </c>
      <c r="H751" s="7">
        <v>2.8276000022888184</v>
      </c>
      <c r="I751" s="7" t="s">
        <v>4985</v>
      </c>
      <c r="J751" s="7" t="s">
        <v>4986</v>
      </c>
      <c r="K751" s="8">
        <v>4.1845197677612305</v>
      </c>
      <c r="M751" s="8">
        <v>99.468002319335938</v>
      </c>
      <c r="N751" s="7">
        <v>147.83399963378906</v>
      </c>
      <c r="O751" s="7" t="s">
        <v>223</v>
      </c>
      <c r="P751" s="7" t="s">
        <v>239</v>
      </c>
      <c r="Q751" s="7" t="s">
        <v>242</v>
      </c>
      <c r="R751" s="7" t="s">
        <v>3856</v>
      </c>
      <c r="S751" s="7">
        <v>171.05607604980469</v>
      </c>
    </row>
    <row r="752" spans="1:19" x14ac:dyDescent="0.25">
      <c r="A752" s="7">
        <v>513</v>
      </c>
      <c r="B752" s="7">
        <v>44657</v>
      </c>
      <c r="C752" s="7">
        <v>16166210</v>
      </c>
      <c r="D752" s="7" t="s">
        <v>1963</v>
      </c>
      <c r="E752" s="7" t="s">
        <v>214</v>
      </c>
      <c r="F752" s="7">
        <v>500000</v>
      </c>
      <c r="G752" s="7">
        <v>0.5503000020980835</v>
      </c>
      <c r="H752" s="7">
        <v>0.53119999170303345</v>
      </c>
      <c r="I752" s="7" t="s">
        <v>4983</v>
      </c>
      <c r="J752" s="7" t="s">
        <v>4984</v>
      </c>
      <c r="K752" s="8">
        <v>3.0976440906524658</v>
      </c>
      <c r="M752" s="8">
        <v>100.82499694824219</v>
      </c>
      <c r="N752" s="7">
        <v>197.93789672851563</v>
      </c>
      <c r="O752" s="7" t="s">
        <v>223</v>
      </c>
      <c r="P752" s="7" t="s">
        <v>239</v>
      </c>
      <c r="Q752" s="7" t="s">
        <v>242</v>
      </c>
      <c r="R752" s="7" t="s">
        <v>3856</v>
      </c>
      <c r="S752" s="7">
        <v>149.61155700683594</v>
      </c>
    </row>
    <row r="753" spans="1:19" x14ac:dyDescent="0.25">
      <c r="A753" s="7">
        <v>513</v>
      </c>
      <c r="B753" s="7">
        <v>44657</v>
      </c>
      <c r="C753" s="7">
        <v>39522177</v>
      </c>
      <c r="D753" s="7" t="s">
        <v>1964</v>
      </c>
      <c r="E753" s="7" t="s">
        <v>214</v>
      </c>
      <c r="F753" s="7">
        <v>600000</v>
      </c>
      <c r="G753" s="7">
        <v>1.4099999666213989</v>
      </c>
      <c r="H753" s="7">
        <v>1.3614000082015991</v>
      </c>
      <c r="I753" s="7" t="s">
        <v>10421</v>
      </c>
      <c r="J753" s="7" t="s">
        <v>10422</v>
      </c>
      <c r="K753" s="8">
        <v>2.7594099044799805</v>
      </c>
      <c r="M753" s="8">
        <v>102.04299926757813</v>
      </c>
      <c r="N753" s="7">
        <v>52.386199951171875</v>
      </c>
      <c r="O753" s="7" t="s">
        <v>212</v>
      </c>
      <c r="P753" s="7" t="s">
        <v>327</v>
      </c>
      <c r="Q753" s="7" t="s">
        <v>242</v>
      </c>
      <c r="R753" s="7" t="s">
        <v>3856</v>
      </c>
      <c r="S753" s="7">
        <v>52.386199951171875</v>
      </c>
    </row>
    <row r="754" spans="1:19" x14ac:dyDescent="0.25">
      <c r="A754" s="7">
        <v>513</v>
      </c>
      <c r="B754" s="7">
        <v>44657</v>
      </c>
      <c r="C754" s="7">
        <v>66993316</v>
      </c>
      <c r="D754" s="7" t="s">
        <v>1969</v>
      </c>
      <c r="E754" s="7" t="s">
        <v>20744</v>
      </c>
      <c r="F754" s="7">
        <v>500000</v>
      </c>
      <c r="G754" s="7">
        <v>4.9446001052856445</v>
      </c>
      <c r="H754" s="7">
        <v>4.3656997680664063</v>
      </c>
      <c r="I754" s="7" t="s">
        <v>20745</v>
      </c>
      <c r="J754" s="7" t="s">
        <v>20746</v>
      </c>
      <c r="K754" s="8">
        <v>4.4042320251464844</v>
      </c>
      <c r="M754" s="8">
        <v>99.855003356933594</v>
      </c>
      <c r="N754" s="7">
        <v>166.79359436035156</v>
      </c>
      <c r="O754" s="7" t="s">
        <v>212</v>
      </c>
      <c r="P754" s="7" t="s">
        <v>289</v>
      </c>
      <c r="Q754" s="7" t="s">
        <v>291</v>
      </c>
      <c r="R754" s="7" t="s">
        <v>3856</v>
      </c>
      <c r="S754" s="7">
        <v>274.82135009765625</v>
      </c>
    </row>
    <row r="755" spans="1:19" x14ac:dyDescent="0.25">
      <c r="A755" s="7">
        <v>513</v>
      </c>
      <c r="B755" s="7">
        <v>44657</v>
      </c>
      <c r="C755" s="7">
        <v>66993322</v>
      </c>
      <c r="D755" s="7" t="s">
        <v>1969</v>
      </c>
      <c r="E755" s="7" t="s">
        <v>20747</v>
      </c>
      <c r="F755" s="7">
        <v>500000</v>
      </c>
      <c r="G755" s="7">
        <v>4.9446001052856445</v>
      </c>
      <c r="H755" s="7">
        <v>4.3656997680664063</v>
      </c>
      <c r="I755" s="7" t="s">
        <v>20748</v>
      </c>
      <c r="J755" s="7" t="s">
        <v>20749</v>
      </c>
      <c r="K755" s="8">
        <v>4.4042329788208008</v>
      </c>
      <c r="M755" s="8">
        <v>99.855003356933594</v>
      </c>
      <c r="N755" s="7">
        <v>167.37640380859375</v>
      </c>
      <c r="O755" s="7" t="s">
        <v>212</v>
      </c>
      <c r="P755" s="7" t="s">
        <v>289</v>
      </c>
      <c r="Q755" s="7" t="s">
        <v>291</v>
      </c>
      <c r="R755" s="7" t="s">
        <v>214</v>
      </c>
      <c r="S755" s="7">
        <v>274.82135009765625</v>
      </c>
    </row>
    <row r="756" spans="1:19" x14ac:dyDescent="0.25">
      <c r="A756" s="7">
        <v>513</v>
      </c>
      <c r="B756" s="7">
        <v>44657</v>
      </c>
      <c r="C756" s="7">
        <v>46653097</v>
      </c>
      <c r="D756" s="7" t="s">
        <v>1969</v>
      </c>
      <c r="E756" s="7" t="s">
        <v>4997</v>
      </c>
      <c r="F756" s="7">
        <v>800000</v>
      </c>
      <c r="G756" s="7">
        <v>2.8090000152587891</v>
      </c>
      <c r="H756" s="7">
        <v>2.6445999145507813</v>
      </c>
      <c r="I756" s="7" t="s">
        <v>4998</v>
      </c>
      <c r="J756" s="7" t="s">
        <v>4999</v>
      </c>
      <c r="K756" s="8">
        <v>3.69222092628479</v>
      </c>
      <c r="M756" s="8">
        <v>98.695999145507813</v>
      </c>
      <c r="N756" s="7">
        <v>100.74990081787109</v>
      </c>
      <c r="O756" s="7" t="s">
        <v>212</v>
      </c>
      <c r="P756" s="7" t="s">
        <v>289</v>
      </c>
      <c r="Q756" s="7" t="s">
        <v>291</v>
      </c>
      <c r="R756" s="7" t="s">
        <v>3856</v>
      </c>
      <c r="S756" s="7">
        <v>250.06253051757813</v>
      </c>
    </row>
    <row r="757" spans="1:19" x14ac:dyDescent="0.25">
      <c r="A757" s="7">
        <v>513</v>
      </c>
      <c r="B757" s="7">
        <v>44657</v>
      </c>
      <c r="C757" s="7">
        <v>46696088</v>
      </c>
      <c r="D757" s="7" t="s">
        <v>1969</v>
      </c>
      <c r="E757" s="7" t="s">
        <v>4994</v>
      </c>
      <c r="F757" s="7">
        <v>800000</v>
      </c>
      <c r="G757" s="7">
        <v>2.8090000152587891</v>
      </c>
      <c r="H757" s="7">
        <v>2.6445999145507813</v>
      </c>
      <c r="I757" s="7" t="s">
        <v>4995</v>
      </c>
      <c r="J757" s="7" t="s">
        <v>4996</v>
      </c>
      <c r="K757" s="8">
        <v>3.6921000480651855</v>
      </c>
      <c r="M757" s="8">
        <v>98.695999145507813</v>
      </c>
      <c r="N757" s="7">
        <v>100.07589721679688</v>
      </c>
      <c r="O757" s="7" t="s">
        <v>212</v>
      </c>
      <c r="P757" s="7" t="s">
        <v>289</v>
      </c>
      <c r="Q757" s="7" t="s">
        <v>291</v>
      </c>
      <c r="R757" s="7" t="s">
        <v>214</v>
      </c>
      <c r="S757" s="7">
        <v>250.06253051757813</v>
      </c>
    </row>
    <row r="758" spans="1:19" x14ac:dyDescent="0.25">
      <c r="A758" s="7">
        <v>513</v>
      </c>
      <c r="B758" s="7">
        <v>44657</v>
      </c>
      <c r="C758" s="7">
        <v>46644147</v>
      </c>
      <c r="D758" s="7" t="s">
        <v>1969</v>
      </c>
      <c r="E758" s="7" t="s">
        <v>4991</v>
      </c>
      <c r="F758" s="7">
        <v>800000</v>
      </c>
      <c r="G758" s="7">
        <v>0.80769997835159302</v>
      </c>
      <c r="H758" s="7">
        <v>0.79129999876022339</v>
      </c>
      <c r="I758" s="7" t="s">
        <v>4992</v>
      </c>
      <c r="J758" s="7" t="s">
        <v>4993</v>
      </c>
      <c r="K758" s="8">
        <v>2.5053920745849609</v>
      </c>
      <c r="M758" s="8">
        <v>100.27100372314453</v>
      </c>
      <c r="N758" s="7">
        <v>95.720596313476563</v>
      </c>
      <c r="O758" s="7" t="s">
        <v>212</v>
      </c>
      <c r="P758" s="7" t="s">
        <v>289</v>
      </c>
      <c r="Q758" s="7" t="s">
        <v>291</v>
      </c>
      <c r="R758" s="7" t="s">
        <v>3856</v>
      </c>
      <c r="S758" s="7">
        <v>225.99272155761719</v>
      </c>
    </row>
    <row r="759" spans="1:19" x14ac:dyDescent="0.25">
      <c r="A759" s="7">
        <v>513</v>
      </c>
      <c r="B759" s="7">
        <v>44657</v>
      </c>
      <c r="C759" s="7">
        <v>46644131</v>
      </c>
      <c r="D759" s="7" t="s">
        <v>1969</v>
      </c>
      <c r="E759" s="7" t="s">
        <v>4988</v>
      </c>
      <c r="F759" s="7">
        <v>800000</v>
      </c>
      <c r="G759" s="7">
        <v>0.80769997835159302</v>
      </c>
      <c r="H759" s="7">
        <v>0.79129999876022339</v>
      </c>
      <c r="I759" s="7" t="s">
        <v>4989</v>
      </c>
      <c r="J759" s="7" t="s">
        <v>4990</v>
      </c>
      <c r="K759" s="8">
        <v>2.5056350231170654</v>
      </c>
      <c r="M759" s="8">
        <v>100.27100372314453</v>
      </c>
      <c r="N759" s="7">
        <v>84.960601806640625</v>
      </c>
      <c r="O759" s="7" t="s">
        <v>212</v>
      </c>
      <c r="P759" s="7" t="s">
        <v>289</v>
      </c>
      <c r="Q759" s="7" t="s">
        <v>291</v>
      </c>
      <c r="R759" s="7" t="s">
        <v>214</v>
      </c>
      <c r="S759" s="7">
        <v>225.99272155761719</v>
      </c>
    </row>
    <row r="760" spans="1:19" x14ac:dyDescent="0.25">
      <c r="A760" s="7">
        <v>513</v>
      </c>
      <c r="B760" s="7">
        <v>44657</v>
      </c>
      <c r="C760" s="7">
        <v>45599551</v>
      </c>
      <c r="D760" s="7" t="s">
        <v>1970</v>
      </c>
      <c r="E760" s="7" t="s">
        <v>214</v>
      </c>
      <c r="F760" s="7">
        <v>750000</v>
      </c>
      <c r="G760" s="7">
        <v>27.819299697875977</v>
      </c>
      <c r="H760" s="7">
        <v>13.405599594116211</v>
      </c>
      <c r="I760" s="7" t="s">
        <v>5021</v>
      </c>
      <c r="J760" s="7" t="s">
        <v>5022</v>
      </c>
      <c r="K760" s="8">
        <v>5.936769962310791</v>
      </c>
      <c r="M760" s="8">
        <v>99.153999328613281</v>
      </c>
      <c r="N760" s="7">
        <v>325.21200561523438</v>
      </c>
      <c r="O760" s="7" t="s">
        <v>446</v>
      </c>
      <c r="P760" s="7" t="s">
        <v>289</v>
      </c>
      <c r="Q760" s="7" t="s">
        <v>291</v>
      </c>
      <c r="R760" s="7" t="s">
        <v>3856</v>
      </c>
      <c r="S760" s="7">
        <v>381.96878051757813</v>
      </c>
    </row>
    <row r="761" spans="1:19" x14ac:dyDescent="0.25">
      <c r="A761" s="7">
        <v>513</v>
      </c>
      <c r="B761" s="7">
        <v>44657</v>
      </c>
      <c r="C761" s="7">
        <v>45606806</v>
      </c>
      <c r="D761" s="7" t="s">
        <v>1970</v>
      </c>
      <c r="E761" s="7" t="s">
        <v>5018</v>
      </c>
      <c r="F761" s="7">
        <v>750000</v>
      </c>
      <c r="G761" s="7">
        <v>27.819299697875977</v>
      </c>
      <c r="H761" s="7">
        <v>13.397299766540527</v>
      </c>
      <c r="I761" s="7" t="s">
        <v>5019</v>
      </c>
      <c r="J761" s="7" t="s">
        <v>5020</v>
      </c>
      <c r="K761" s="8">
        <v>5.9454708099365234</v>
      </c>
      <c r="M761" s="8">
        <v>99.037002563476563</v>
      </c>
      <c r="N761" s="7">
        <v>325.68649291992188</v>
      </c>
      <c r="O761" s="7" t="s">
        <v>446</v>
      </c>
      <c r="P761" s="7" t="s">
        <v>289</v>
      </c>
      <c r="Q761" s="7" t="s">
        <v>291</v>
      </c>
      <c r="R761" s="7" t="s">
        <v>214</v>
      </c>
      <c r="S761" s="7">
        <v>381.96878051757813</v>
      </c>
    </row>
    <row r="762" spans="1:19" x14ac:dyDescent="0.25">
      <c r="A762" s="7">
        <v>513</v>
      </c>
      <c r="B762" s="7">
        <v>44657</v>
      </c>
      <c r="C762" s="7">
        <v>12910899</v>
      </c>
      <c r="D762" s="7" t="s">
        <v>1970</v>
      </c>
      <c r="E762" s="7" t="s">
        <v>214</v>
      </c>
      <c r="F762" s="7">
        <v>586785</v>
      </c>
      <c r="G762" s="7">
        <v>18.795299530029297</v>
      </c>
      <c r="H762" s="7">
        <v>10.571800231933594</v>
      </c>
      <c r="I762" s="7" t="s">
        <v>5016</v>
      </c>
      <c r="J762" s="7" t="s">
        <v>5017</v>
      </c>
      <c r="K762" s="8">
        <v>6.2254800796508789</v>
      </c>
      <c r="M762" s="8">
        <v>109.87000274658203</v>
      </c>
      <c r="N762" s="7">
        <v>346.427001953125</v>
      </c>
      <c r="O762" s="7" t="s">
        <v>446</v>
      </c>
      <c r="P762" s="7" t="s">
        <v>289</v>
      </c>
      <c r="Q762" s="7" t="s">
        <v>291</v>
      </c>
      <c r="R762" s="7" t="s">
        <v>3856</v>
      </c>
      <c r="S762" s="7">
        <v>334.36190795898438</v>
      </c>
    </row>
    <row r="763" spans="1:19" x14ac:dyDescent="0.25">
      <c r="A763" s="7">
        <v>513</v>
      </c>
      <c r="B763" s="7">
        <v>44657</v>
      </c>
      <c r="C763" s="7">
        <v>12910900</v>
      </c>
      <c r="D763" s="7" t="s">
        <v>1970</v>
      </c>
      <c r="E763" s="7" t="s">
        <v>5013</v>
      </c>
      <c r="F763" s="7">
        <v>586785</v>
      </c>
      <c r="G763" s="7">
        <v>18.795299530029297</v>
      </c>
      <c r="H763" s="7">
        <v>10.545200347900391</v>
      </c>
      <c r="I763" s="7" t="s">
        <v>5014</v>
      </c>
      <c r="J763" s="7" t="s">
        <v>5015</v>
      </c>
      <c r="K763" s="8">
        <v>6.2826828956604004</v>
      </c>
      <c r="M763" s="8">
        <v>109.20099639892578</v>
      </c>
      <c r="N763" s="7">
        <v>351.5557861328125</v>
      </c>
      <c r="O763" s="7" t="s">
        <v>446</v>
      </c>
      <c r="P763" s="7" t="s">
        <v>289</v>
      </c>
      <c r="Q763" s="7" t="s">
        <v>291</v>
      </c>
      <c r="R763" s="7" t="s">
        <v>214</v>
      </c>
      <c r="S763" s="7">
        <v>334.36190795898438</v>
      </c>
    </row>
    <row r="764" spans="1:19" x14ac:dyDescent="0.25">
      <c r="A764" s="7">
        <v>513</v>
      </c>
      <c r="B764" s="7">
        <v>44657</v>
      </c>
      <c r="C764" s="7">
        <v>45599492</v>
      </c>
      <c r="D764" s="7" t="s">
        <v>1970</v>
      </c>
      <c r="E764" s="7" t="s">
        <v>214</v>
      </c>
      <c r="F764" s="7">
        <v>1500000</v>
      </c>
      <c r="G764" s="7">
        <v>7.8193001747131348</v>
      </c>
      <c r="H764" s="7">
        <v>6.433499813079834</v>
      </c>
      <c r="I764" s="7" t="s">
        <v>5011</v>
      </c>
      <c r="J764" s="7" t="s">
        <v>5012</v>
      </c>
      <c r="K764" s="8">
        <v>5.1138200759887695</v>
      </c>
      <c r="M764" s="8">
        <v>96.080001831054688</v>
      </c>
      <c r="N764" s="7">
        <v>244.48899841308594</v>
      </c>
      <c r="O764" s="7" t="s">
        <v>446</v>
      </c>
      <c r="P764" s="7" t="s">
        <v>289</v>
      </c>
      <c r="Q764" s="7" t="s">
        <v>291</v>
      </c>
      <c r="R764" s="7" t="s">
        <v>3856</v>
      </c>
      <c r="S764" s="7">
        <v>251.5382080078125</v>
      </c>
    </row>
    <row r="765" spans="1:19" x14ac:dyDescent="0.25">
      <c r="A765" s="7">
        <v>513</v>
      </c>
      <c r="B765" s="7">
        <v>44657</v>
      </c>
      <c r="C765" s="7">
        <v>45599491</v>
      </c>
      <c r="D765" s="7" t="s">
        <v>1970</v>
      </c>
      <c r="E765" s="7" t="s">
        <v>5008</v>
      </c>
      <c r="F765" s="7">
        <v>1500000</v>
      </c>
      <c r="G765" s="7">
        <v>7.8193001747131348</v>
      </c>
      <c r="H765" s="7">
        <v>6.4344000816345215</v>
      </c>
      <c r="I765" s="7" t="s">
        <v>5009</v>
      </c>
      <c r="J765" s="7" t="s">
        <v>5010</v>
      </c>
      <c r="K765" s="8">
        <v>5.1025881767272949</v>
      </c>
      <c r="M765" s="8">
        <v>96.150001525878906</v>
      </c>
      <c r="N765" s="7">
        <v>243.07479858398438</v>
      </c>
      <c r="O765" s="7" t="s">
        <v>446</v>
      </c>
      <c r="P765" s="7" t="s">
        <v>289</v>
      </c>
      <c r="Q765" s="7" t="s">
        <v>291</v>
      </c>
      <c r="R765" s="7" t="s">
        <v>214</v>
      </c>
      <c r="S765" s="7">
        <v>251.5382080078125</v>
      </c>
    </row>
    <row r="766" spans="1:19" x14ac:dyDescent="0.25">
      <c r="A766" s="7">
        <v>513</v>
      </c>
      <c r="B766" s="7">
        <v>44657</v>
      </c>
      <c r="C766" s="7">
        <v>35624280</v>
      </c>
      <c r="D766" s="7" t="s">
        <v>1970</v>
      </c>
      <c r="E766" s="7" t="s">
        <v>214</v>
      </c>
      <c r="F766" s="7">
        <v>1250000</v>
      </c>
      <c r="G766" s="7">
        <v>5.7603998184204102</v>
      </c>
      <c r="H766" s="7">
        <v>4.8681001663208008</v>
      </c>
      <c r="I766" s="7" t="s">
        <v>5006</v>
      </c>
      <c r="J766" s="7" t="s">
        <v>5007</v>
      </c>
      <c r="K766" s="8">
        <v>4.9543399810791016</v>
      </c>
      <c r="M766" s="8">
        <v>97.740997314453125</v>
      </c>
      <c r="N766" s="7">
        <v>219.24400329589844</v>
      </c>
      <c r="O766" s="7" t="s">
        <v>446</v>
      </c>
      <c r="P766" s="7" t="s">
        <v>289</v>
      </c>
      <c r="Q766" s="7" t="s">
        <v>291</v>
      </c>
      <c r="R766" s="7" t="s">
        <v>3856</v>
      </c>
      <c r="S766" s="7">
        <v>232.71530151367188</v>
      </c>
    </row>
    <row r="767" spans="1:19" x14ac:dyDescent="0.25">
      <c r="A767" s="7">
        <v>513</v>
      </c>
      <c r="B767" s="7">
        <v>44657</v>
      </c>
      <c r="C767" s="7">
        <v>35624278</v>
      </c>
      <c r="D767" s="7" t="s">
        <v>1970</v>
      </c>
      <c r="E767" s="7" t="s">
        <v>5003</v>
      </c>
      <c r="F767" s="7">
        <v>1250000</v>
      </c>
      <c r="G767" s="7">
        <v>5.7603998184204102</v>
      </c>
      <c r="H767" s="7">
        <v>4.8681001663208008</v>
      </c>
      <c r="I767" s="7" t="s">
        <v>5004</v>
      </c>
      <c r="J767" s="7" t="s">
        <v>5005</v>
      </c>
      <c r="K767" s="8">
        <v>4.9544048309326172</v>
      </c>
      <c r="M767" s="8">
        <v>97.740997314453125</v>
      </c>
      <c r="N767" s="7">
        <v>218.88020324707031</v>
      </c>
      <c r="O767" s="7" t="s">
        <v>446</v>
      </c>
      <c r="P767" s="7" t="s">
        <v>289</v>
      </c>
      <c r="Q767" s="7" t="s">
        <v>291</v>
      </c>
      <c r="R767" s="7" t="s">
        <v>214</v>
      </c>
      <c r="S767" s="7">
        <v>232.71530151367188</v>
      </c>
    </row>
    <row r="768" spans="1:19" x14ac:dyDescent="0.25">
      <c r="A768" s="7">
        <v>513</v>
      </c>
      <c r="B768" s="7">
        <v>44657</v>
      </c>
      <c r="C768" s="7">
        <v>20385579</v>
      </c>
      <c r="D768" s="7" t="s">
        <v>1970</v>
      </c>
      <c r="E768" s="7" t="s">
        <v>5000</v>
      </c>
      <c r="F768" s="7">
        <v>596623</v>
      </c>
      <c r="G768" s="7">
        <v>1.8260999917984009</v>
      </c>
      <c r="H768" s="7">
        <v>1.7073999643325806</v>
      </c>
      <c r="I768" s="7" t="s">
        <v>5001</v>
      </c>
      <c r="J768" s="7" t="s">
        <v>5002</v>
      </c>
      <c r="K768" s="8">
        <v>3.5545299053192139</v>
      </c>
      <c r="M768" s="8">
        <v>105.05899810791016</v>
      </c>
      <c r="N768" s="7">
        <v>109.98400115966797</v>
      </c>
      <c r="O768" s="7" t="s">
        <v>446</v>
      </c>
      <c r="P768" s="7" t="s">
        <v>289</v>
      </c>
      <c r="Q768" s="7" t="s">
        <v>291</v>
      </c>
      <c r="R768" s="7" t="s">
        <v>3856</v>
      </c>
      <c r="S768" s="7">
        <v>194.331298828125</v>
      </c>
    </row>
    <row r="769" spans="1:19" x14ac:dyDescent="0.25">
      <c r="A769" s="7">
        <v>513</v>
      </c>
      <c r="B769" s="7">
        <v>44657</v>
      </c>
      <c r="C769" s="7">
        <v>66795336</v>
      </c>
      <c r="D769" s="7" t="s">
        <v>1973</v>
      </c>
      <c r="E769" s="7" t="s">
        <v>214</v>
      </c>
      <c r="F769" s="7">
        <v>600000</v>
      </c>
      <c r="G769" s="7">
        <v>3.5471999645233154</v>
      </c>
      <c r="H769" s="7">
        <v>3.0573000907897949</v>
      </c>
      <c r="I769" s="7" t="s">
        <v>19360</v>
      </c>
      <c r="J769" s="7" t="s">
        <v>10424</v>
      </c>
      <c r="K769" s="8">
        <v>5.2983551025390625</v>
      </c>
      <c r="M769" s="8">
        <v>110.22899627685547</v>
      </c>
      <c r="N769" s="7">
        <v>256.39419555664063</v>
      </c>
      <c r="O769" s="7" t="s">
        <v>446</v>
      </c>
      <c r="P769" s="7" t="s">
        <v>289</v>
      </c>
      <c r="Q769" s="7" t="s">
        <v>291</v>
      </c>
      <c r="R769" s="7" t="s">
        <v>4184</v>
      </c>
      <c r="S769" s="7">
        <v>256.39419555664063</v>
      </c>
    </row>
    <row r="770" spans="1:19" x14ac:dyDescent="0.25">
      <c r="A770" s="7">
        <v>513</v>
      </c>
      <c r="B770" s="7">
        <v>44657</v>
      </c>
      <c r="C770" s="7">
        <v>45673193</v>
      </c>
      <c r="D770" s="7" t="s">
        <v>1975</v>
      </c>
      <c r="E770" s="7" t="s">
        <v>5058</v>
      </c>
      <c r="F770" s="7">
        <v>4000000</v>
      </c>
      <c r="G770" s="7">
        <v>27.772800445556641</v>
      </c>
      <c r="H770" s="7">
        <v>13.755800247192383</v>
      </c>
      <c r="I770" s="7" t="s">
        <v>19361</v>
      </c>
      <c r="J770" s="7" t="s">
        <v>5059</v>
      </c>
      <c r="K770" s="8">
        <v>6.0920720100402832</v>
      </c>
      <c r="M770" s="8">
        <v>82.123001098632813</v>
      </c>
      <c r="N770" s="7">
        <v>340.37939453125</v>
      </c>
      <c r="O770" s="7" t="s">
        <v>331</v>
      </c>
      <c r="P770" s="7" t="s">
        <v>289</v>
      </c>
      <c r="Q770" s="7" t="s">
        <v>291</v>
      </c>
      <c r="R770" s="7" t="s">
        <v>3856</v>
      </c>
      <c r="S770" s="7">
        <v>328.83059692382813</v>
      </c>
    </row>
    <row r="771" spans="1:19" x14ac:dyDescent="0.25">
      <c r="A771" s="7">
        <v>513</v>
      </c>
      <c r="B771" s="7">
        <v>44657</v>
      </c>
      <c r="C771" s="7">
        <v>30813162</v>
      </c>
      <c r="D771" s="7" t="s">
        <v>1975</v>
      </c>
      <c r="E771" s="7" t="s">
        <v>5056</v>
      </c>
      <c r="F771" s="7">
        <v>2789332</v>
      </c>
      <c r="G771" s="7">
        <v>24.876100540161133</v>
      </c>
      <c r="H771" s="7">
        <v>12.687100410461426</v>
      </c>
      <c r="I771" s="7" t="s">
        <v>19362</v>
      </c>
      <c r="J771" s="7" t="s">
        <v>5057</v>
      </c>
      <c r="K771" s="8">
        <v>6.214177131652832</v>
      </c>
      <c r="M771" s="8">
        <v>92.580001831054688</v>
      </c>
      <c r="N771" s="7">
        <v>345.023193359375</v>
      </c>
      <c r="O771" s="7" t="s">
        <v>331</v>
      </c>
      <c r="P771" s="7" t="s">
        <v>289</v>
      </c>
      <c r="Q771" s="7" t="s">
        <v>291</v>
      </c>
      <c r="R771" s="7" t="s">
        <v>3856</v>
      </c>
      <c r="S771" s="7">
        <v>317.451904296875</v>
      </c>
    </row>
    <row r="772" spans="1:19" x14ac:dyDescent="0.25">
      <c r="A772" s="7">
        <v>513</v>
      </c>
      <c r="B772" s="7">
        <v>44657</v>
      </c>
      <c r="C772" s="7">
        <v>22866457</v>
      </c>
      <c r="D772" s="7" t="s">
        <v>1975</v>
      </c>
      <c r="E772" s="7" t="s">
        <v>5054</v>
      </c>
      <c r="F772" s="7">
        <v>3299754</v>
      </c>
      <c r="G772" s="7">
        <v>22.809000015258789</v>
      </c>
      <c r="H772" s="7">
        <v>12.554900169372559</v>
      </c>
      <c r="I772" s="7" t="s">
        <v>3</v>
      </c>
      <c r="J772" s="7" t="s">
        <v>5055</v>
      </c>
      <c r="K772" s="8">
        <v>6.0826320648193359</v>
      </c>
      <c r="M772" s="8">
        <v>86.731002807617188</v>
      </c>
      <c r="N772" s="7">
        <v>328.72320556640625</v>
      </c>
      <c r="O772" s="7" t="s">
        <v>331</v>
      </c>
      <c r="P772" s="7" t="s">
        <v>289</v>
      </c>
      <c r="Q772" s="7" t="s">
        <v>291</v>
      </c>
      <c r="R772" s="7" t="s">
        <v>3856</v>
      </c>
      <c r="S772" s="7">
        <v>308.52676391601563</v>
      </c>
    </row>
    <row r="773" spans="1:19" x14ac:dyDescent="0.25">
      <c r="A773" s="7">
        <v>513</v>
      </c>
      <c r="B773" s="7">
        <v>44657</v>
      </c>
      <c r="C773" s="7">
        <v>7618199</v>
      </c>
      <c r="D773" s="7" t="s">
        <v>1975</v>
      </c>
      <c r="E773" s="7" t="s">
        <v>5052</v>
      </c>
      <c r="F773" s="7">
        <v>2220621</v>
      </c>
      <c r="G773" s="7">
        <v>18.754299163818359</v>
      </c>
      <c r="H773" s="7">
        <v>11.085700035095215</v>
      </c>
      <c r="I773" s="7" t="s">
        <v>21147</v>
      </c>
      <c r="J773" s="7" t="s">
        <v>5053</v>
      </c>
      <c r="K773" s="8">
        <v>6.065946102142334</v>
      </c>
      <c r="M773" s="8">
        <v>95.09100341796875</v>
      </c>
      <c r="N773" s="7">
        <v>329.62710571289063</v>
      </c>
      <c r="O773" s="7" t="s">
        <v>331</v>
      </c>
      <c r="P773" s="7" t="s">
        <v>289</v>
      </c>
      <c r="Q773" s="7" t="s">
        <v>291</v>
      </c>
      <c r="R773" s="7" t="s">
        <v>3856</v>
      </c>
      <c r="S773" s="7">
        <v>288.85031127929688</v>
      </c>
    </row>
    <row r="774" spans="1:19" x14ac:dyDescent="0.25">
      <c r="A774" s="7">
        <v>513</v>
      </c>
      <c r="B774" s="7">
        <v>44657</v>
      </c>
      <c r="C774" s="7">
        <v>100790</v>
      </c>
      <c r="D774" s="7" t="s">
        <v>1975</v>
      </c>
      <c r="E774" s="7" t="s">
        <v>5049</v>
      </c>
      <c r="F774" s="7">
        <v>1634303</v>
      </c>
      <c r="G774" s="7">
        <v>14.789899826049805</v>
      </c>
      <c r="H774" s="7">
        <v>9.3334999084472656</v>
      </c>
      <c r="I774" s="7" t="s">
        <v>5050</v>
      </c>
      <c r="J774" s="7" t="s">
        <v>5051</v>
      </c>
      <c r="K774" s="8">
        <v>5.8286218643188477</v>
      </c>
      <c r="M774" s="8">
        <v>112.71800231933594</v>
      </c>
      <c r="N774" s="7">
        <v>326.39910888671875</v>
      </c>
      <c r="O774" s="7" t="s">
        <v>331</v>
      </c>
      <c r="P774" s="7" t="s">
        <v>289</v>
      </c>
      <c r="Q774" s="7" t="s">
        <v>291</v>
      </c>
      <c r="R774" s="7" t="s">
        <v>3856</v>
      </c>
      <c r="S774" s="7">
        <v>266.53399658203125</v>
      </c>
    </row>
    <row r="775" spans="1:19" x14ac:dyDescent="0.25">
      <c r="A775" s="7">
        <v>513</v>
      </c>
      <c r="B775" s="7">
        <v>44657</v>
      </c>
      <c r="C775" s="7">
        <v>69828</v>
      </c>
      <c r="D775" s="7" t="s">
        <v>1975</v>
      </c>
      <c r="E775" s="7" t="s">
        <v>5046</v>
      </c>
      <c r="F775" s="7">
        <v>1369310</v>
      </c>
      <c r="G775" s="7">
        <v>11.789199829101563</v>
      </c>
      <c r="H775" s="7">
        <v>7.8440999984741211</v>
      </c>
      <c r="I775" s="7" t="s">
        <v>5047</v>
      </c>
      <c r="J775" s="7" t="s">
        <v>5048</v>
      </c>
      <c r="K775" s="8">
        <v>5.7017698287963867</v>
      </c>
      <c r="M775" s="8">
        <v>121.63899993896484</v>
      </c>
      <c r="N775" s="7">
        <v>313.389892578125</v>
      </c>
      <c r="O775" s="7" t="s">
        <v>331</v>
      </c>
      <c r="P775" s="7" t="s">
        <v>289</v>
      </c>
      <c r="Q775" s="7" t="s">
        <v>291</v>
      </c>
      <c r="R775" s="7" t="s">
        <v>3856</v>
      </c>
      <c r="S775" s="7">
        <v>247.44537353515625</v>
      </c>
    </row>
    <row r="776" spans="1:19" x14ac:dyDescent="0.25">
      <c r="A776" s="7">
        <v>513</v>
      </c>
      <c r="B776" s="7">
        <v>44657</v>
      </c>
      <c r="C776" s="7">
        <v>66915584</v>
      </c>
      <c r="D776" s="7" t="s">
        <v>1975</v>
      </c>
      <c r="E776" s="7" t="s">
        <v>17584</v>
      </c>
      <c r="F776" s="7">
        <v>1500000</v>
      </c>
      <c r="G776" s="7">
        <v>9.4319000244140625</v>
      </c>
      <c r="H776" s="7">
        <v>7.7076001167297363</v>
      </c>
      <c r="I776" s="7" t="s">
        <v>21148</v>
      </c>
      <c r="J776" s="7" t="s">
        <v>17585</v>
      </c>
      <c r="K776" s="8">
        <v>5.2722539901733398</v>
      </c>
      <c r="M776" s="8">
        <v>88.799003601074219</v>
      </c>
      <c r="N776" s="7">
        <v>267.79681396484375</v>
      </c>
      <c r="O776" s="7" t="s">
        <v>331</v>
      </c>
      <c r="P776" s="7" t="s">
        <v>289</v>
      </c>
      <c r="Q776" s="7" t="s">
        <v>291</v>
      </c>
      <c r="R776" s="7" t="s">
        <v>3856</v>
      </c>
      <c r="S776" s="7">
        <v>231.07644653320313</v>
      </c>
    </row>
    <row r="777" spans="1:19" x14ac:dyDescent="0.25">
      <c r="A777" s="7">
        <v>513</v>
      </c>
      <c r="B777" s="7">
        <v>44657</v>
      </c>
      <c r="C777" s="7">
        <v>66780104</v>
      </c>
      <c r="D777" s="7" t="s">
        <v>1975</v>
      </c>
      <c r="E777" s="7" t="s">
        <v>5044</v>
      </c>
      <c r="F777" s="7">
        <v>3500000</v>
      </c>
      <c r="G777" s="7">
        <v>8.1807003021240234</v>
      </c>
      <c r="H777" s="7">
        <v>6.7581000328063965</v>
      </c>
      <c r="I777" s="7" t="s">
        <v>19363</v>
      </c>
      <c r="J777" s="7" t="s">
        <v>5045</v>
      </c>
      <c r="K777" s="8">
        <v>5.2417211532592773</v>
      </c>
      <c r="M777" s="8">
        <v>90.996002197265625</v>
      </c>
      <c r="N777" s="7">
        <v>259.368408203125</v>
      </c>
      <c r="O777" s="7" t="s">
        <v>331</v>
      </c>
      <c r="P777" s="7" t="s">
        <v>289</v>
      </c>
      <c r="Q777" s="7" t="s">
        <v>291</v>
      </c>
      <c r="R777" s="7" t="s">
        <v>3856</v>
      </c>
      <c r="S777" s="7">
        <v>221.89994812011719</v>
      </c>
    </row>
    <row r="778" spans="1:19" x14ac:dyDescent="0.25">
      <c r="A778" s="7">
        <v>513</v>
      </c>
      <c r="B778" s="7">
        <v>44657</v>
      </c>
      <c r="C778" s="7">
        <v>43030726</v>
      </c>
      <c r="D778" s="7" t="s">
        <v>1975</v>
      </c>
      <c r="E778" s="7" t="s">
        <v>5041</v>
      </c>
      <c r="F778" s="7">
        <v>2000000</v>
      </c>
      <c r="G778" s="7">
        <v>7.1458001136779785</v>
      </c>
      <c r="H778" s="7">
        <v>5.8425002098083496</v>
      </c>
      <c r="I778" s="7" t="s">
        <v>5042</v>
      </c>
      <c r="J778" s="7" t="s">
        <v>5043</v>
      </c>
      <c r="K778" s="8">
        <v>5.0130481719970703</v>
      </c>
      <c r="M778" s="8">
        <v>96.944000244140625</v>
      </c>
      <c r="N778" s="7">
        <v>232.05790710449219</v>
      </c>
      <c r="O778" s="7" t="s">
        <v>331</v>
      </c>
      <c r="P778" s="7" t="s">
        <v>289</v>
      </c>
      <c r="Q778" s="7" t="s">
        <v>291</v>
      </c>
      <c r="R778" s="7" t="s">
        <v>3856</v>
      </c>
      <c r="S778" s="7">
        <v>214.0601806640625</v>
      </c>
    </row>
    <row r="779" spans="1:19" x14ac:dyDescent="0.25">
      <c r="A779" s="7">
        <v>513</v>
      </c>
      <c r="B779" s="7">
        <v>44657</v>
      </c>
      <c r="C779" s="7">
        <v>35616539</v>
      </c>
      <c r="D779" s="7" t="s">
        <v>1975</v>
      </c>
      <c r="E779" s="7" t="s">
        <v>5038</v>
      </c>
      <c r="F779" s="7">
        <v>3000000</v>
      </c>
      <c r="G779" s="7">
        <v>5.768700122833252</v>
      </c>
      <c r="H779" s="7">
        <v>4.8642997741699219</v>
      </c>
      <c r="I779" s="7" t="s">
        <v>5039</v>
      </c>
      <c r="J779" s="7" t="s">
        <v>5040</v>
      </c>
      <c r="K779" s="8">
        <v>4.6624298095703125</v>
      </c>
      <c r="M779" s="8">
        <v>99.805999755859375</v>
      </c>
      <c r="N779" s="7">
        <v>193.76170349121094</v>
      </c>
      <c r="O779" s="7" t="s">
        <v>331</v>
      </c>
      <c r="P779" s="7" t="s">
        <v>289</v>
      </c>
      <c r="Q779" s="7" t="s">
        <v>291</v>
      </c>
      <c r="R779" s="7" t="s">
        <v>3856</v>
      </c>
      <c r="S779" s="7">
        <v>203.29014587402344</v>
      </c>
    </row>
    <row r="780" spans="1:19" x14ac:dyDescent="0.25">
      <c r="A780" s="7">
        <v>513</v>
      </c>
      <c r="B780" s="7">
        <v>44657</v>
      </c>
      <c r="C780" s="7">
        <v>3075</v>
      </c>
      <c r="D780" s="7" t="s">
        <v>1975</v>
      </c>
      <c r="E780" s="7" t="s">
        <v>5035</v>
      </c>
      <c r="F780" s="7">
        <v>765023</v>
      </c>
      <c r="G780" s="7">
        <v>5.1034002304077148</v>
      </c>
      <c r="H780" s="7">
        <v>4.0409002304077148</v>
      </c>
      <c r="I780" s="7" t="s">
        <v>5036</v>
      </c>
      <c r="J780" s="7" t="s">
        <v>5037</v>
      </c>
      <c r="K780" s="8">
        <v>3.801393985748291</v>
      </c>
      <c r="M780" s="8">
        <v>129.08799743652344</v>
      </c>
      <c r="N780" s="7">
        <v>106.71929931640625</v>
      </c>
      <c r="O780" s="7" t="s">
        <v>331</v>
      </c>
      <c r="P780" s="7" t="s">
        <v>289</v>
      </c>
      <c r="Q780" s="7" t="s">
        <v>291</v>
      </c>
      <c r="R780" s="7" t="s">
        <v>3856</v>
      </c>
      <c r="S780" s="7">
        <v>197.95463562011719</v>
      </c>
    </row>
    <row r="781" spans="1:19" x14ac:dyDescent="0.25">
      <c r="A781" s="7">
        <v>513</v>
      </c>
      <c r="B781" s="7">
        <v>44657</v>
      </c>
      <c r="C781" s="7">
        <v>29292280</v>
      </c>
      <c r="D781" s="7" t="s">
        <v>1975</v>
      </c>
      <c r="E781" s="7" t="s">
        <v>5033</v>
      </c>
      <c r="F781" s="7">
        <v>2176245</v>
      </c>
      <c r="G781" s="7">
        <v>4</v>
      </c>
      <c r="H781" s="7">
        <v>3.5618999004364014</v>
      </c>
      <c r="I781" s="7" t="s">
        <v>19364</v>
      </c>
      <c r="J781" s="7" t="s">
        <v>5034</v>
      </c>
      <c r="K781" s="8">
        <v>3.9459989070892334</v>
      </c>
      <c r="M781" s="8">
        <v>107.53199768066406</v>
      </c>
      <c r="N781" s="7">
        <v>119.89990234375</v>
      </c>
      <c r="O781" s="7" t="s">
        <v>331</v>
      </c>
      <c r="P781" s="7" t="s">
        <v>289</v>
      </c>
      <c r="Q781" s="7" t="s">
        <v>291</v>
      </c>
      <c r="R781" s="7" t="s">
        <v>3856</v>
      </c>
      <c r="S781" s="7">
        <v>188.92691040039063</v>
      </c>
    </row>
    <row r="782" spans="1:19" x14ac:dyDescent="0.25">
      <c r="A782" s="7">
        <v>513</v>
      </c>
      <c r="B782" s="7">
        <v>44657</v>
      </c>
      <c r="C782" s="7">
        <v>66782072</v>
      </c>
      <c r="D782" s="7" t="s">
        <v>1975</v>
      </c>
      <c r="E782" s="7" t="s">
        <v>5031</v>
      </c>
      <c r="F782" s="7">
        <v>1750000</v>
      </c>
      <c r="G782" s="7">
        <v>3.1649999618530273</v>
      </c>
      <c r="H782" s="7">
        <v>2.9632999897003174</v>
      </c>
      <c r="I782" s="7" t="s">
        <v>19365</v>
      </c>
      <c r="J782" s="7" t="s">
        <v>5032</v>
      </c>
      <c r="K782" s="8">
        <v>3.7230091094970703</v>
      </c>
      <c r="M782" s="8">
        <v>97.487998962402344</v>
      </c>
      <c r="N782" s="7">
        <v>100.40260314941406</v>
      </c>
      <c r="O782" s="7" t="s">
        <v>331</v>
      </c>
      <c r="P782" s="7" t="s">
        <v>289</v>
      </c>
      <c r="Q782" s="7" t="s">
        <v>291</v>
      </c>
      <c r="R782" s="7" t="s">
        <v>3856</v>
      </c>
      <c r="S782" s="7">
        <v>181.95646667480469</v>
      </c>
    </row>
    <row r="783" spans="1:19" x14ac:dyDescent="0.25">
      <c r="A783" s="7">
        <v>513</v>
      </c>
      <c r="B783" s="7">
        <v>44657</v>
      </c>
      <c r="C783" s="7">
        <v>90139</v>
      </c>
      <c r="D783" s="7" t="s">
        <v>1975</v>
      </c>
      <c r="E783" s="7" t="s">
        <v>5029</v>
      </c>
      <c r="F783" s="7">
        <v>688201</v>
      </c>
      <c r="G783" s="7">
        <v>2.8308999538421631</v>
      </c>
      <c r="H783" s="7">
        <v>2.5236001014709473</v>
      </c>
      <c r="I783" s="7" t="s">
        <v>19366</v>
      </c>
      <c r="J783" s="7" t="s">
        <v>5030</v>
      </c>
      <c r="K783" s="8">
        <v>2.8052330017089844</v>
      </c>
      <c r="M783" s="8">
        <v>116.03099822998047</v>
      </c>
      <c r="N783" s="7">
        <v>11.777299880981445</v>
      </c>
      <c r="O783" s="7" t="s">
        <v>331</v>
      </c>
      <c r="P783" s="7" t="s">
        <v>289</v>
      </c>
      <c r="Q783" s="7" t="s">
        <v>291</v>
      </c>
      <c r="R783" s="7" t="s">
        <v>3856</v>
      </c>
      <c r="S783" s="7">
        <v>179.13630676269531</v>
      </c>
    </row>
    <row r="784" spans="1:19" x14ac:dyDescent="0.25">
      <c r="A784" s="7">
        <v>513</v>
      </c>
      <c r="B784" s="7">
        <v>44657</v>
      </c>
      <c r="C784" s="7">
        <v>19805954</v>
      </c>
      <c r="D784" s="7" t="s">
        <v>1975</v>
      </c>
      <c r="E784" s="7" t="s">
        <v>5026</v>
      </c>
      <c r="F784" s="7">
        <v>4300000</v>
      </c>
      <c r="G784" s="7">
        <v>2.7543001174926758</v>
      </c>
      <c r="H784" s="7">
        <v>2.5627999305725098</v>
      </c>
      <c r="I784" s="7" t="s">
        <v>5027</v>
      </c>
      <c r="J784" s="7" t="s">
        <v>5028</v>
      </c>
      <c r="K784" s="8">
        <v>3.3274319171905518</v>
      </c>
      <c r="M784" s="8">
        <v>102.4010009765625</v>
      </c>
      <c r="N784" s="7">
        <v>65.053199768066406</v>
      </c>
      <c r="O784" s="7" t="s">
        <v>331</v>
      </c>
      <c r="P784" s="7" t="s">
        <v>289</v>
      </c>
      <c r="Q784" s="7" t="s">
        <v>291</v>
      </c>
      <c r="R784" s="7" t="s">
        <v>4084</v>
      </c>
      <c r="S784" s="7">
        <v>178.48731994628906</v>
      </c>
    </row>
    <row r="785" spans="1:19" x14ac:dyDescent="0.25">
      <c r="A785" s="7">
        <v>513</v>
      </c>
      <c r="B785" s="7">
        <v>44657</v>
      </c>
      <c r="C785" s="7">
        <v>15869224</v>
      </c>
      <c r="D785" s="7" t="s">
        <v>1975</v>
      </c>
      <c r="E785" s="7" t="s">
        <v>5023</v>
      </c>
      <c r="F785" s="7">
        <v>2150000</v>
      </c>
      <c r="G785" s="7">
        <v>0.7444000244140625</v>
      </c>
      <c r="H785" s="7">
        <v>0.73449999094009399</v>
      </c>
      <c r="I785" s="7" t="s">
        <v>19367</v>
      </c>
      <c r="J785" s="7" t="s">
        <v>5024</v>
      </c>
      <c r="K785" s="8">
        <v>1.9079209566116333</v>
      </c>
      <c r="M785" s="8">
        <v>100.5260009765625</v>
      </c>
      <c r="N785" s="7">
        <v>46.254199981689453</v>
      </c>
      <c r="O785" s="7" t="s">
        <v>331</v>
      </c>
      <c r="P785" s="7" t="s">
        <v>289</v>
      </c>
      <c r="Q785" s="7" t="s">
        <v>291</v>
      </c>
      <c r="R785" s="7" t="s">
        <v>3856</v>
      </c>
      <c r="S785" s="7">
        <v>161.17312622070313</v>
      </c>
    </row>
    <row r="786" spans="1:19" x14ac:dyDescent="0.25">
      <c r="A786" s="7">
        <v>513</v>
      </c>
      <c r="B786" s="7">
        <v>44657</v>
      </c>
      <c r="C786" s="7">
        <v>66812972</v>
      </c>
      <c r="D786" s="7" t="s">
        <v>1978</v>
      </c>
      <c r="E786" s="7" t="s">
        <v>214</v>
      </c>
      <c r="F786" s="7">
        <v>800000</v>
      </c>
      <c r="G786" s="7">
        <v>28.457199096679688</v>
      </c>
      <c r="H786" s="7">
        <v>12.880200386047363</v>
      </c>
      <c r="I786" s="7" t="s">
        <v>19368</v>
      </c>
      <c r="J786" s="7" t="s">
        <v>5073</v>
      </c>
      <c r="K786" s="8">
        <v>6.7327799797058105</v>
      </c>
      <c r="M786" s="8">
        <v>87.616996765136719</v>
      </c>
      <c r="N786" s="7">
        <v>406.276611328125</v>
      </c>
      <c r="O786" s="7" t="s">
        <v>280</v>
      </c>
      <c r="P786" s="7" t="s">
        <v>289</v>
      </c>
      <c r="Q786" s="7" t="s">
        <v>291</v>
      </c>
      <c r="R786" s="7" t="s">
        <v>3856</v>
      </c>
      <c r="S786" s="7">
        <v>463.00851440429688</v>
      </c>
    </row>
    <row r="787" spans="1:19" x14ac:dyDescent="0.25">
      <c r="A787" s="7">
        <v>513</v>
      </c>
      <c r="B787" s="7">
        <v>44657</v>
      </c>
      <c r="C787" s="7">
        <v>66812857</v>
      </c>
      <c r="D787" s="7" t="s">
        <v>1978</v>
      </c>
      <c r="E787" s="7" t="s">
        <v>5071</v>
      </c>
      <c r="F787" s="7">
        <v>800000</v>
      </c>
      <c r="G787" s="7">
        <v>28.457199096679688</v>
      </c>
      <c r="H787" s="7">
        <v>12.880200386047363</v>
      </c>
      <c r="I787" s="7" t="s">
        <v>122</v>
      </c>
      <c r="J787" s="7" t="s">
        <v>5072</v>
      </c>
      <c r="K787" s="8">
        <v>6.7327790260314941</v>
      </c>
      <c r="M787" s="8">
        <v>87.616996765136719</v>
      </c>
      <c r="N787" s="7">
        <v>403.93499755859375</v>
      </c>
      <c r="O787" s="7" t="s">
        <v>280</v>
      </c>
      <c r="P787" s="7" t="s">
        <v>289</v>
      </c>
      <c r="Q787" s="7" t="s">
        <v>291</v>
      </c>
      <c r="R787" s="7" t="s">
        <v>214</v>
      </c>
      <c r="S787" s="7">
        <v>463.00851440429688</v>
      </c>
    </row>
    <row r="788" spans="1:19" x14ac:dyDescent="0.25">
      <c r="A788" s="7">
        <v>513</v>
      </c>
      <c r="B788" s="7">
        <v>44657</v>
      </c>
      <c r="C788" s="7">
        <v>45074845</v>
      </c>
      <c r="D788" s="7" t="s">
        <v>1978</v>
      </c>
      <c r="E788" s="7" t="s">
        <v>214</v>
      </c>
      <c r="F788" s="7">
        <v>690598</v>
      </c>
      <c r="G788" s="7">
        <v>7.8000998497009277</v>
      </c>
      <c r="H788" s="7">
        <v>6.2270998954772949</v>
      </c>
      <c r="I788" s="7" t="s">
        <v>28</v>
      </c>
      <c r="J788" s="7" t="s">
        <v>5070</v>
      </c>
      <c r="K788" s="8">
        <v>5.6745319366455078</v>
      </c>
      <c r="M788" s="8">
        <v>95.010002136230469</v>
      </c>
      <c r="N788" s="7">
        <v>301.00119018554688</v>
      </c>
      <c r="O788" s="7" t="s">
        <v>280</v>
      </c>
      <c r="P788" s="7" t="s">
        <v>289</v>
      </c>
      <c r="Q788" s="7" t="s">
        <v>291</v>
      </c>
      <c r="R788" s="7" t="s">
        <v>3856</v>
      </c>
      <c r="S788" s="7">
        <v>306.08609008789063</v>
      </c>
    </row>
    <row r="789" spans="1:19" x14ac:dyDescent="0.25">
      <c r="A789" s="7">
        <v>513</v>
      </c>
      <c r="B789" s="7">
        <v>44657</v>
      </c>
      <c r="C789" s="7">
        <v>45074860</v>
      </c>
      <c r="D789" s="7" t="s">
        <v>1978</v>
      </c>
      <c r="E789" s="7" t="s">
        <v>5068</v>
      </c>
      <c r="F789" s="7">
        <v>690598</v>
      </c>
      <c r="G789" s="7">
        <v>7.8000998497009277</v>
      </c>
      <c r="H789" s="7">
        <v>6.2223000526428223</v>
      </c>
      <c r="I789" s="7" t="s">
        <v>19369</v>
      </c>
      <c r="J789" s="7" t="s">
        <v>5069</v>
      </c>
      <c r="K789" s="8">
        <v>5.742365837097168</v>
      </c>
      <c r="M789" s="8">
        <v>94.600997924804688</v>
      </c>
      <c r="N789" s="7">
        <v>304.34271240234375</v>
      </c>
      <c r="O789" s="7" t="s">
        <v>280</v>
      </c>
      <c r="P789" s="7" t="s">
        <v>289</v>
      </c>
      <c r="Q789" s="7" t="s">
        <v>291</v>
      </c>
      <c r="R789" s="7" t="s">
        <v>214</v>
      </c>
      <c r="S789" s="7">
        <v>306.08609008789063</v>
      </c>
    </row>
    <row r="790" spans="1:19" x14ac:dyDescent="0.25">
      <c r="A790" s="7">
        <v>513</v>
      </c>
      <c r="B790" s="7">
        <v>44657</v>
      </c>
      <c r="C790" s="7">
        <v>31468024</v>
      </c>
      <c r="D790" s="7" t="s">
        <v>1978</v>
      </c>
      <c r="E790" s="7" t="s">
        <v>5065</v>
      </c>
      <c r="F790" s="7">
        <v>499282</v>
      </c>
      <c r="G790" s="7">
        <v>4.479100227355957</v>
      </c>
      <c r="H790" s="7">
        <v>4.0079002380371094</v>
      </c>
      <c r="I790" s="7" t="s">
        <v>5066</v>
      </c>
      <c r="J790" s="7" t="s">
        <v>5067</v>
      </c>
      <c r="K790" s="8">
        <v>5.0425682067871094</v>
      </c>
      <c r="M790" s="8">
        <v>97.253997802734375</v>
      </c>
      <c r="N790" s="7">
        <v>230.30220031738281</v>
      </c>
      <c r="O790" s="7" t="s">
        <v>280</v>
      </c>
      <c r="P790" s="7" t="s">
        <v>289</v>
      </c>
      <c r="Q790" s="7" t="s">
        <v>291</v>
      </c>
      <c r="R790" s="7" t="s">
        <v>214</v>
      </c>
      <c r="S790" s="7">
        <v>269.517578125</v>
      </c>
    </row>
    <row r="791" spans="1:19" x14ac:dyDescent="0.25">
      <c r="A791" s="7">
        <v>513</v>
      </c>
      <c r="B791" s="7">
        <v>44657</v>
      </c>
      <c r="C791" s="7">
        <v>31468030</v>
      </c>
      <c r="D791" s="7" t="s">
        <v>1978</v>
      </c>
      <c r="E791" s="7" t="s">
        <v>214</v>
      </c>
      <c r="F791" s="7">
        <v>499282</v>
      </c>
      <c r="G791" s="7">
        <v>4.4777998924255371</v>
      </c>
      <c r="H791" s="7">
        <v>4.0079002380371094</v>
      </c>
      <c r="I791" s="7" t="s">
        <v>5063</v>
      </c>
      <c r="J791" s="7" t="s">
        <v>5064</v>
      </c>
      <c r="K791" s="8">
        <v>5.0424599647521973</v>
      </c>
      <c r="M791" s="8">
        <v>97.253997802734375</v>
      </c>
      <c r="N791" s="7">
        <v>230.08590698242188</v>
      </c>
      <c r="O791" s="7" t="s">
        <v>280</v>
      </c>
      <c r="P791" s="7" t="s">
        <v>289</v>
      </c>
      <c r="Q791" s="7" t="s">
        <v>291</v>
      </c>
      <c r="R791" s="7" t="s">
        <v>3856</v>
      </c>
      <c r="S791" s="7">
        <v>269.502685546875</v>
      </c>
    </row>
    <row r="792" spans="1:19" x14ac:dyDescent="0.25">
      <c r="A792" s="7">
        <v>513</v>
      </c>
      <c r="B792" s="7">
        <v>44657</v>
      </c>
      <c r="C792" s="7">
        <v>22296186</v>
      </c>
      <c r="D792" s="7" t="s">
        <v>1978</v>
      </c>
      <c r="E792" s="7" t="s">
        <v>5060</v>
      </c>
      <c r="F792" s="7">
        <v>295363</v>
      </c>
      <c r="G792" s="7">
        <v>2.1245999336242676</v>
      </c>
      <c r="H792" s="7">
        <v>1.9709000587463379</v>
      </c>
      <c r="I792" s="7" t="s">
        <v>5061</v>
      </c>
      <c r="J792" s="7" t="s">
        <v>5062</v>
      </c>
      <c r="K792" s="8">
        <v>4.2626738548278809</v>
      </c>
      <c r="M792" s="8">
        <v>100.97499847412109</v>
      </c>
      <c r="N792" s="7">
        <v>170.75070190429688</v>
      </c>
      <c r="O792" s="7" t="s">
        <v>280</v>
      </c>
      <c r="P792" s="7" t="s">
        <v>289</v>
      </c>
      <c r="Q792" s="7" t="s">
        <v>291</v>
      </c>
      <c r="R792" s="7" t="s">
        <v>214</v>
      </c>
      <c r="S792" s="7">
        <v>241.9144287109375</v>
      </c>
    </row>
    <row r="793" spans="1:19" x14ac:dyDescent="0.25">
      <c r="A793" s="7">
        <v>513</v>
      </c>
      <c r="B793" s="7">
        <v>44657</v>
      </c>
      <c r="C793" s="7">
        <v>66853603</v>
      </c>
      <c r="D793" s="7" t="s">
        <v>1981</v>
      </c>
      <c r="E793" s="7" t="s">
        <v>214</v>
      </c>
      <c r="F793" s="7">
        <v>300000</v>
      </c>
      <c r="G793" s="7">
        <v>3.8083000183105469</v>
      </c>
      <c r="H793" s="7">
        <v>3.3350999355316162</v>
      </c>
      <c r="I793" s="7" t="s">
        <v>19370</v>
      </c>
      <c r="J793" s="7" t="s">
        <v>5074</v>
      </c>
      <c r="K793" s="8">
        <v>6.9285798072814941</v>
      </c>
      <c r="M793" s="8">
        <v>94.865997314453125</v>
      </c>
      <c r="N793" s="7">
        <v>419.614990234375</v>
      </c>
      <c r="O793" s="7" t="s">
        <v>212</v>
      </c>
      <c r="P793" s="7" t="s">
        <v>289</v>
      </c>
      <c r="Q793" s="7" t="s">
        <v>291</v>
      </c>
      <c r="R793" s="7" t="s">
        <v>4184</v>
      </c>
      <c r="S793" s="7">
        <v>419.614990234375</v>
      </c>
    </row>
    <row r="794" spans="1:19" x14ac:dyDescent="0.25">
      <c r="A794" s="7">
        <v>513</v>
      </c>
      <c r="B794" s="7">
        <v>44657</v>
      </c>
      <c r="C794" s="7">
        <v>18246744</v>
      </c>
      <c r="D794" s="7" t="s">
        <v>3028</v>
      </c>
      <c r="E794" s="7" t="s">
        <v>10425</v>
      </c>
      <c r="F794" s="7">
        <v>300000</v>
      </c>
      <c r="G794" s="7">
        <v>0.821399986743927</v>
      </c>
      <c r="H794" s="7">
        <v>0.78549998998641968</v>
      </c>
      <c r="I794" s="7" t="s">
        <v>10426</v>
      </c>
      <c r="J794" s="7" t="s">
        <v>10427</v>
      </c>
      <c r="K794" s="8">
        <v>4.989354133605957</v>
      </c>
      <c r="M794" s="8">
        <v>101.58000183105469</v>
      </c>
      <c r="N794" s="7">
        <v>329.827392578125</v>
      </c>
      <c r="O794" s="7" t="s">
        <v>212</v>
      </c>
      <c r="P794" s="7" t="s">
        <v>294</v>
      </c>
      <c r="Q794" s="7" t="s">
        <v>291</v>
      </c>
      <c r="R794" s="7" t="s">
        <v>214</v>
      </c>
      <c r="S794" s="7">
        <v>329.827392578125</v>
      </c>
    </row>
    <row r="795" spans="1:19" x14ac:dyDescent="0.25">
      <c r="A795" s="7">
        <v>513</v>
      </c>
      <c r="B795" s="7">
        <v>44657</v>
      </c>
      <c r="C795" s="7">
        <v>66961605</v>
      </c>
      <c r="D795" s="7" t="s">
        <v>3032</v>
      </c>
      <c r="E795" s="7" t="s">
        <v>18906</v>
      </c>
      <c r="F795" s="7">
        <v>500000</v>
      </c>
      <c r="G795" s="7">
        <v>9.5523996353149414</v>
      </c>
      <c r="H795" s="7">
        <v>7.9156999588012695</v>
      </c>
      <c r="I795" s="7" t="s">
        <v>19371</v>
      </c>
      <c r="J795" s="7" t="s">
        <v>18780</v>
      </c>
      <c r="K795" s="8">
        <v>3.8555500507354736</v>
      </c>
      <c r="M795" s="8">
        <v>94.619003295898438</v>
      </c>
      <c r="N795" s="7">
        <v>124.42800140380859</v>
      </c>
      <c r="O795" s="7" t="s">
        <v>212</v>
      </c>
      <c r="P795" s="7" t="s">
        <v>322</v>
      </c>
      <c r="Q795" s="7" t="s">
        <v>291</v>
      </c>
      <c r="R795" s="7" t="s">
        <v>3856</v>
      </c>
      <c r="S795" s="7">
        <v>105.02289581298828</v>
      </c>
    </row>
    <row r="796" spans="1:19" x14ac:dyDescent="0.25">
      <c r="A796" s="7">
        <v>513</v>
      </c>
      <c r="B796" s="7">
        <v>44657</v>
      </c>
      <c r="C796" s="7">
        <v>66960938</v>
      </c>
      <c r="D796" s="7" t="s">
        <v>3032</v>
      </c>
      <c r="E796" s="7" t="s">
        <v>18907</v>
      </c>
      <c r="F796" s="7">
        <v>500000</v>
      </c>
      <c r="G796" s="7">
        <v>9.5523996353149414</v>
      </c>
      <c r="H796" s="7">
        <v>7.9156999588012695</v>
      </c>
      <c r="I796" s="7" t="s">
        <v>18908</v>
      </c>
      <c r="J796" s="7" t="s">
        <v>18909</v>
      </c>
      <c r="K796" s="8">
        <v>3.8555500507354736</v>
      </c>
      <c r="M796" s="8">
        <v>94.619003295898438</v>
      </c>
      <c r="N796" s="7">
        <v>124.14520263671875</v>
      </c>
      <c r="O796" s="7" t="s">
        <v>212</v>
      </c>
      <c r="P796" s="7" t="s">
        <v>322</v>
      </c>
      <c r="Q796" s="7" t="s">
        <v>291</v>
      </c>
      <c r="R796" s="7" t="s">
        <v>214</v>
      </c>
      <c r="S796" s="7">
        <v>105.02289581298828</v>
      </c>
    </row>
    <row r="797" spans="1:19" x14ac:dyDescent="0.25">
      <c r="A797" s="7">
        <v>513</v>
      </c>
      <c r="B797" s="7">
        <v>44657</v>
      </c>
      <c r="C797" s="7">
        <v>46422762</v>
      </c>
      <c r="D797" s="7" t="s">
        <v>3032</v>
      </c>
      <c r="E797" s="7" t="s">
        <v>5084</v>
      </c>
      <c r="F797" s="7">
        <v>742500</v>
      </c>
      <c r="G797" s="7">
        <v>2.7625000476837158</v>
      </c>
      <c r="H797" s="7">
        <v>2.5940001010894775</v>
      </c>
      <c r="I797" s="7" t="s">
        <v>5085</v>
      </c>
      <c r="J797" s="7" t="s">
        <v>5086</v>
      </c>
      <c r="K797" s="8">
        <v>3.5096800327301025</v>
      </c>
      <c r="M797" s="8">
        <v>97.886001586914063</v>
      </c>
      <c r="N797" s="7">
        <v>81.567802429199219</v>
      </c>
      <c r="O797" s="7" t="s">
        <v>212</v>
      </c>
      <c r="P797" s="7" t="s">
        <v>322</v>
      </c>
      <c r="Q797" s="7" t="s">
        <v>291</v>
      </c>
      <c r="R797" s="7" t="s">
        <v>3856</v>
      </c>
      <c r="S797" s="7">
        <v>78.554450988769531</v>
      </c>
    </row>
    <row r="798" spans="1:19" x14ac:dyDescent="0.25">
      <c r="A798" s="7">
        <v>513</v>
      </c>
      <c r="B798" s="7">
        <v>44657</v>
      </c>
      <c r="C798" s="7">
        <v>46422770</v>
      </c>
      <c r="D798" s="7" t="s">
        <v>3032</v>
      </c>
      <c r="E798" s="7" t="s">
        <v>5081</v>
      </c>
      <c r="F798" s="7">
        <v>742500</v>
      </c>
      <c r="G798" s="7">
        <v>2.7625000476837158</v>
      </c>
      <c r="H798" s="7">
        <v>2.5940999984741211</v>
      </c>
      <c r="I798" s="7" t="s">
        <v>5082</v>
      </c>
      <c r="J798" s="7" t="s">
        <v>5083</v>
      </c>
      <c r="K798" s="8">
        <v>3.5489270687103271</v>
      </c>
      <c r="M798" s="8">
        <v>97.785003662109375</v>
      </c>
      <c r="N798" s="7">
        <v>84.968399047851563</v>
      </c>
      <c r="O798" s="7" t="s">
        <v>212</v>
      </c>
      <c r="P798" s="7" t="s">
        <v>322</v>
      </c>
      <c r="Q798" s="7" t="s">
        <v>291</v>
      </c>
      <c r="R798" s="7" t="s">
        <v>214</v>
      </c>
      <c r="S798" s="7">
        <v>78.554450988769531</v>
      </c>
    </row>
    <row r="799" spans="1:19" x14ac:dyDescent="0.25">
      <c r="A799" s="7">
        <v>513</v>
      </c>
      <c r="B799" s="7">
        <v>44657</v>
      </c>
      <c r="C799" s="7">
        <v>15889089</v>
      </c>
      <c r="D799" s="7" t="s">
        <v>3032</v>
      </c>
      <c r="E799" s="7" t="s">
        <v>5078</v>
      </c>
      <c r="F799" s="7">
        <v>328647</v>
      </c>
      <c r="G799" s="7">
        <v>0.4544999897480011</v>
      </c>
      <c r="H799" s="7">
        <v>0.4496999979019165</v>
      </c>
      <c r="I799" s="7" t="s">
        <v>5079</v>
      </c>
      <c r="J799" s="7" t="s">
        <v>5080</v>
      </c>
      <c r="K799" s="8">
        <v>2.2810719013214111</v>
      </c>
      <c r="M799" s="8">
        <v>100.71299743652344</v>
      </c>
      <c r="N799" s="7">
        <v>110.50379943847656</v>
      </c>
      <c r="O799" s="7" t="s">
        <v>212</v>
      </c>
      <c r="P799" s="7" t="s">
        <v>322</v>
      </c>
      <c r="Q799" s="7" t="s">
        <v>291</v>
      </c>
      <c r="R799" s="7" t="s">
        <v>214</v>
      </c>
      <c r="S799" s="7">
        <v>68.887374877929688</v>
      </c>
    </row>
    <row r="800" spans="1:19" x14ac:dyDescent="0.25">
      <c r="A800" s="7">
        <v>513</v>
      </c>
      <c r="B800" s="7">
        <v>44657</v>
      </c>
      <c r="C800" s="7">
        <v>15885416</v>
      </c>
      <c r="D800" s="7" t="s">
        <v>3032</v>
      </c>
      <c r="E800" s="7" t="s">
        <v>5075</v>
      </c>
      <c r="F800" s="7">
        <v>328647</v>
      </c>
      <c r="G800" s="7">
        <v>0.4544999897480011</v>
      </c>
      <c r="H800" s="7">
        <v>0.4496999979019165</v>
      </c>
      <c r="I800" s="7" t="s">
        <v>5076</v>
      </c>
      <c r="J800" s="7" t="s">
        <v>5077</v>
      </c>
      <c r="K800" s="8">
        <v>2.2810719013214111</v>
      </c>
      <c r="M800" s="8">
        <v>100.71299743652344</v>
      </c>
      <c r="N800" s="7">
        <v>110.50379943847656</v>
      </c>
      <c r="O800" s="7" t="s">
        <v>212</v>
      </c>
      <c r="P800" s="7" t="s">
        <v>322</v>
      </c>
      <c r="Q800" s="7" t="s">
        <v>291</v>
      </c>
      <c r="R800" s="7" t="s">
        <v>3856</v>
      </c>
      <c r="S800" s="7">
        <v>68.887374877929688</v>
      </c>
    </row>
    <row r="801" spans="1:19" x14ac:dyDescent="0.25">
      <c r="A801" s="7">
        <v>513</v>
      </c>
      <c r="B801" s="7">
        <v>44657</v>
      </c>
      <c r="C801" s="7">
        <v>46776795</v>
      </c>
      <c r="D801" s="7" t="s">
        <v>1985</v>
      </c>
      <c r="E801" s="7" t="s">
        <v>214</v>
      </c>
      <c r="F801" s="7">
        <v>300000</v>
      </c>
      <c r="G801" s="7">
        <v>2.7980999946594238</v>
      </c>
      <c r="H801" s="7">
        <v>2.432499885559082</v>
      </c>
      <c r="I801" s="7" t="s">
        <v>10428</v>
      </c>
      <c r="J801" s="7" t="s">
        <v>10429</v>
      </c>
      <c r="K801" s="8">
        <v>7.1920242309570313</v>
      </c>
      <c r="M801" s="8">
        <v>96.78900146484375</v>
      </c>
      <c r="N801" s="7">
        <v>450.8865966796875</v>
      </c>
      <c r="O801" s="7" t="s">
        <v>360</v>
      </c>
      <c r="P801" s="7" t="s">
        <v>267</v>
      </c>
      <c r="Q801" s="7" t="s">
        <v>242</v>
      </c>
      <c r="R801" s="7" t="s">
        <v>214</v>
      </c>
      <c r="S801" s="7">
        <v>450.8865966796875</v>
      </c>
    </row>
    <row r="802" spans="1:19" x14ac:dyDescent="0.25">
      <c r="A802" s="7">
        <v>513</v>
      </c>
      <c r="B802" s="7">
        <v>44657</v>
      </c>
      <c r="C802" s="7">
        <v>31690915</v>
      </c>
      <c r="D802" s="7" t="s">
        <v>1985</v>
      </c>
      <c r="E802" s="7" t="s">
        <v>214</v>
      </c>
      <c r="F802" s="7">
        <v>270000</v>
      </c>
      <c r="G802" s="7">
        <v>1.530500054359436</v>
      </c>
      <c r="H802" s="7">
        <v>1.384600043296814</v>
      </c>
      <c r="I802" s="7" t="s">
        <v>17586</v>
      </c>
      <c r="J802" s="7" t="s">
        <v>17587</v>
      </c>
      <c r="K802" s="8">
        <v>6.9548740386962891</v>
      </c>
      <c r="M802" s="8">
        <v>97.792999267578125</v>
      </c>
      <c r="N802" s="7">
        <v>463.81671142578125</v>
      </c>
      <c r="O802" s="7" t="s">
        <v>360</v>
      </c>
      <c r="P802" s="7" t="s">
        <v>267</v>
      </c>
      <c r="Q802" s="7" t="s">
        <v>242</v>
      </c>
      <c r="R802" s="7" t="s">
        <v>214</v>
      </c>
      <c r="S802" s="7">
        <v>463.81671142578125</v>
      </c>
    </row>
    <row r="803" spans="1:19" x14ac:dyDescent="0.25">
      <c r="A803" s="7">
        <v>513</v>
      </c>
      <c r="B803" s="7">
        <v>44657</v>
      </c>
      <c r="C803" s="7">
        <v>49260879</v>
      </c>
      <c r="D803" s="7" t="s">
        <v>1987</v>
      </c>
      <c r="E803" s="7" t="s">
        <v>214</v>
      </c>
      <c r="F803" s="7">
        <v>1750000</v>
      </c>
      <c r="G803" s="7">
        <v>3.0281000137329102</v>
      </c>
      <c r="H803" s="7">
        <v>2.7181999683380127</v>
      </c>
      <c r="I803" s="7" t="s">
        <v>5094</v>
      </c>
      <c r="J803" s="7" t="s">
        <v>5095</v>
      </c>
      <c r="K803" s="8">
        <v>3.9983201026916504</v>
      </c>
      <c r="M803" s="8">
        <v>103.88800048828125</v>
      </c>
      <c r="N803" s="7">
        <v>129.92300415039063</v>
      </c>
      <c r="O803" s="7" t="s">
        <v>212</v>
      </c>
      <c r="P803" s="7" t="s">
        <v>447</v>
      </c>
      <c r="Q803" s="7" t="s">
        <v>291</v>
      </c>
      <c r="R803" s="7" t="s">
        <v>3856</v>
      </c>
      <c r="S803" s="7">
        <v>141.00738525390625</v>
      </c>
    </row>
    <row r="804" spans="1:19" x14ac:dyDescent="0.25">
      <c r="A804" s="7">
        <v>513</v>
      </c>
      <c r="B804" s="7">
        <v>44657</v>
      </c>
      <c r="C804" s="7">
        <v>49260880</v>
      </c>
      <c r="D804" s="7" t="s">
        <v>1987</v>
      </c>
      <c r="E804" s="7" t="s">
        <v>5092</v>
      </c>
      <c r="F804" s="7">
        <v>1750000</v>
      </c>
      <c r="G804" s="7">
        <v>3.0281000137329102</v>
      </c>
      <c r="H804" s="7">
        <v>2.7204000949859619</v>
      </c>
      <c r="I804" s="7" t="s">
        <v>88</v>
      </c>
      <c r="J804" s="7" t="s">
        <v>5093</v>
      </c>
      <c r="K804" s="8">
        <v>3.873399019241333</v>
      </c>
      <c r="M804" s="8">
        <v>104.25</v>
      </c>
      <c r="N804" s="7">
        <v>116.88929748535156</v>
      </c>
      <c r="O804" s="7" t="s">
        <v>212</v>
      </c>
      <c r="P804" s="7" t="s">
        <v>447</v>
      </c>
      <c r="Q804" s="7" t="s">
        <v>291</v>
      </c>
      <c r="R804" s="7" t="s">
        <v>214</v>
      </c>
      <c r="S804" s="7">
        <v>141.00738525390625</v>
      </c>
    </row>
    <row r="805" spans="1:19" x14ac:dyDescent="0.25">
      <c r="A805" s="7">
        <v>513</v>
      </c>
      <c r="B805" s="7">
        <v>44657</v>
      </c>
      <c r="C805" s="7">
        <v>16185672</v>
      </c>
      <c r="D805" s="7" t="s">
        <v>1987</v>
      </c>
      <c r="E805" s="7" t="s">
        <v>214</v>
      </c>
      <c r="F805" s="7">
        <v>1000000</v>
      </c>
      <c r="G805" s="7">
        <v>0.59140002727508545</v>
      </c>
      <c r="H805" s="7">
        <v>0.57300001382827759</v>
      </c>
      <c r="I805" s="7" t="s">
        <v>5090</v>
      </c>
      <c r="J805" s="7" t="s">
        <v>5091</v>
      </c>
      <c r="K805" s="8">
        <v>3.0130228996276855</v>
      </c>
      <c r="M805" s="8">
        <v>100.64199829101563</v>
      </c>
      <c r="N805" s="7">
        <v>164.62969970703125</v>
      </c>
      <c r="O805" s="7" t="s">
        <v>212</v>
      </c>
      <c r="P805" s="7" t="s">
        <v>447</v>
      </c>
      <c r="Q805" s="7" t="s">
        <v>291</v>
      </c>
      <c r="R805" s="7" t="s">
        <v>3856</v>
      </c>
      <c r="S805" s="7">
        <v>123.71813201904297</v>
      </c>
    </row>
    <row r="806" spans="1:19" x14ac:dyDescent="0.25">
      <c r="A806" s="7">
        <v>513</v>
      </c>
      <c r="B806" s="7">
        <v>44657</v>
      </c>
      <c r="C806" s="7">
        <v>16185673</v>
      </c>
      <c r="D806" s="7" t="s">
        <v>1987</v>
      </c>
      <c r="E806" s="7" t="s">
        <v>5087</v>
      </c>
      <c r="F806" s="7">
        <v>1000000</v>
      </c>
      <c r="G806" s="7">
        <v>0.59140002727508545</v>
      </c>
      <c r="H806" s="7">
        <v>0.57330000400543213</v>
      </c>
      <c r="I806" s="7" t="s">
        <v>5088</v>
      </c>
      <c r="J806" s="7" t="s">
        <v>5089</v>
      </c>
      <c r="K806" s="8">
        <v>2.9184739589691162</v>
      </c>
      <c r="M806" s="8">
        <v>100.69699859619141</v>
      </c>
      <c r="N806" s="7">
        <v>155.22099304199219</v>
      </c>
      <c r="O806" s="7" t="s">
        <v>212</v>
      </c>
      <c r="P806" s="7" t="s">
        <v>447</v>
      </c>
      <c r="Q806" s="7" t="s">
        <v>291</v>
      </c>
      <c r="R806" s="7" t="s">
        <v>214</v>
      </c>
      <c r="S806" s="7">
        <v>123.71813201904297</v>
      </c>
    </row>
    <row r="807" spans="1:19" x14ac:dyDescent="0.25">
      <c r="A807" s="7">
        <v>513</v>
      </c>
      <c r="B807" s="7">
        <v>44657</v>
      </c>
      <c r="C807" s="7">
        <v>40643122</v>
      </c>
      <c r="D807" s="7" t="s">
        <v>1989</v>
      </c>
      <c r="E807" s="7" t="s">
        <v>5098</v>
      </c>
      <c r="F807" s="7">
        <v>1300000</v>
      </c>
      <c r="G807" s="7">
        <v>1.4838999509811401</v>
      </c>
      <c r="H807" s="7">
        <v>1.4071999788284302</v>
      </c>
      <c r="I807" s="7" t="s">
        <v>5099</v>
      </c>
      <c r="J807" s="7" t="s">
        <v>5100</v>
      </c>
      <c r="K807" s="8">
        <v>4.7550420761108398</v>
      </c>
      <c r="M807" s="8">
        <v>101.69100189208984</v>
      </c>
      <c r="N807" s="7">
        <v>246.92100524902344</v>
      </c>
      <c r="O807" s="7" t="s">
        <v>212</v>
      </c>
      <c r="P807" s="7" t="s">
        <v>447</v>
      </c>
      <c r="Q807" s="7" t="s">
        <v>291</v>
      </c>
      <c r="R807" s="7" t="s">
        <v>214</v>
      </c>
      <c r="S807" s="7">
        <v>234.20527648925781</v>
      </c>
    </row>
    <row r="808" spans="1:19" x14ac:dyDescent="0.25">
      <c r="A808" s="7">
        <v>513</v>
      </c>
      <c r="B808" s="7">
        <v>44657</v>
      </c>
      <c r="C808" s="7">
        <v>40643101</v>
      </c>
      <c r="D808" s="7" t="s">
        <v>1989</v>
      </c>
      <c r="E808" s="7" t="s">
        <v>214</v>
      </c>
      <c r="F808" s="7">
        <v>1300000</v>
      </c>
      <c r="G808" s="7">
        <v>1.4832999706268311</v>
      </c>
      <c r="H808" s="7">
        <v>1.4071999788284302</v>
      </c>
      <c r="I808" s="7" t="s">
        <v>5096</v>
      </c>
      <c r="J808" s="7" t="s">
        <v>5097</v>
      </c>
      <c r="K808" s="8">
        <v>4.755040168762207</v>
      </c>
      <c r="M808" s="8">
        <v>101.69100189208984</v>
      </c>
      <c r="N808" s="7">
        <v>248</v>
      </c>
      <c r="O808" s="7" t="s">
        <v>212</v>
      </c>
      <c r="P808" s="7" t="s">
        <v>447</v>
      </c>
      <c r="Q808" s="7" t="s">
        <v>291</v>
      </c>
      <c r="R808" s="7" t="s">
        <v>4184</v>
      </c>
      <c r="S808" s="7">
        <v>234.19802856445313</v>
      </c>
    </row>
    <row r="809" spans="1:19" x14ac:dyDescent="0.25">
      <c r="A809" s="7">
        <v>513</v>
      </c>
      <c r="B809" s="7">
        <v>44657</v>
      </c>
      <c r="C809" s="7">
        <v>66849692</v>
      </c>
      <c r="D809" s="7" t="s">
        <v>1991</v>
      </c>
      <c r="E809" s="7" t="s">
        <v>5114</v>
      </c>
      <c r="F809" s="7">
        <v>500000</v>
      </c>
      <c r="G809" s="7">
        <v>3.7644999027252197</v>
      </c>
      <c r="H809" s="7">
        <v>3.4704999923706055</v>
      </c>
      <c r="I809" s="7" t="s">
        <v>17439</v>
      </c>
      <c r="J809" s="7" t="s">
        <v>5115</v>
      </c>
      <c r="K809" s="8">
        <v>4.9548330307006836</v>
      </c>
      <c r="M809" s="8">
        <v>92.513999938964844</v>
      </c>
      <c r="N809" s="7">
        <v>221.44740295410156</v>
      </c>
      <c r="O809" s="7" t="s">
        <v>212</v>
      </c>
      <c r="P809" s="7" t="s">
        <v>289</v>
      </c>
      <c r="Q809" s="7" t="s">
        <v>291</v>
      </c>
      <c r="R809" s="7" t="s">
        <v>3856</v>
      </c>
      <c r="S809" s="7">
        <v>323.33139038085938</v>
      </c>
    </row>
    <row r="810" spans="1:19" x14ac:dyDescent="0.25">
      <c r="A810" s="7">
        <v>513</v>
      </c>
      <c r="B810" s="7">
        <v>44657</v>
      </c>
      <c r="C810" s="7">
        <v>66850025</v>
      </c>
      <c r="D810" s="7" t="s">
        <v>1991</v>
      </c>
      <c r="E810" s="7" t="s">
        <v>5111</v>
      </c>
      <c r="F810" s="7">
        <v>500000</v>
      </c>
      <c r="G810" s="7">
        <v>3.7644999027252197</v>
      </c>
      <c r="H810" s="7">
        <v>3.4704999923706055</v>
      </c>
      <c r="I810" s="7" t="s">
        <v>5112</v>
      </c>
      <c r="J810" s="7" t="s">
        <v>5113</v>
      </c>
      <c r="K810" s="8">
        <v>4.9548020362854004</v>
      </c>
      <c r="M810" s="8">
        <v>92.513999938964844</v>
      </c>
      <c r="N810" s="7">
        <v>220.30009460449219</v>
      </c>
      <c r="O810" s="7" t="s">
        <v>212</v>
      </c>
      <c r="P810" s="7" t="s">
        <v>289</v>
      </c>
      <c r="Q810" s="7" t="s">
        <v>291</v>
      </c>
      <c r="R810" s="7" t="s">
        <v>214</v>
      </c>
      <c r="S810" s="7">
        <v>323.33139038085938</v>
      </c>
    </row>
    <row r="811" spans="1:19" x14ac:dyDescent="0.25">
      <c r="A811" s="7">
        <v>513</v>
      </c>
      <c r="B811" s="7">
        <v>44657</v>
      </c>
      <c r="C811" s="7">
        <v>46011925</v>
      </c>
      <c r="D811" s="7" t="s">
        <v>1991</v>
      </c>
      <c r="E811" s="7" t="s">
        <v>5109</v>
      </c>
      <c r="F811" s="7">
        <v>1000000</v>
      </c>
      <c r="G811" s="7">
        <v>2.7625000476837158</v>
      </c>
      <c r="H811" s="7">
        <v>2.5113000869750977</v>
      </c>
      <c r="I811" s="7" t="s">
        <v>19372</v>
      </c>
      <c r="J811" s="7" t="s">
        <v>5110</v>
      </c>
      <c r="K811" s="8">
        <v>4.8164420127868652</v>
      </c>
      <c r="M811" s="8">
        <v>99.18499755859375</v>
      </c>
      <c r="N811" s="7">
        <v>213.83689880371094</v>
      </c>
      <c r="O811" s="7" t="s">
        <v>212</v>
      </c>
      <c r="P811" s="7" t="s">
        <v>289</v>
      </c>
      <c r="Q811" s="7" t="s">
        <v>291</v>
      </c>
      <c r="R811" s="7" t="s">
        <v>3856</v>
      </c>
      <c r="S811" s="7">
        <v>309.35928344726563</v>
      </c>
    </row>
    <row r="812" spans="1:19" x14ac:dyDescent="0.25">
      <c r="A812" s="7">
        <v>513</v>
      </c>
      <c r="B812" s="7">
        <v>44657</v>
      </c>
      <c r="C812" s="7">
        <v>46015098</v>
      </c>
      <c r="D812" s="7" t="s">
        <v>1991</v>
      </c>
      <c r="E812" s="7" t="s">
        <v>5106</v>
      </c>
      <c r="F812" s="7">
        <v>1000000</v>
      </c>
      <c r="G812" s="7">
        <v>2.7625000476837158</v>
      </c>
      <c r="H812" s="7">
        <v>2.5113000869750977</v>
      </c>
      <c r="I812" s="7" t="s">
        <v>5107</v>
      </c>
      <c r="J812" s="7" t="s">
        <v>5108</v>
      </c>
      <c r="K812" s="8">
        <v>4.8165750503540039</v>
      </c>
      <c r="M812" s="8">
        <v>99.18499755859375</v>
      </c>
      <c r="N812" s="7">
        <v>211.57699584960938</v>
      </c>
      <c r="O812" s="7" t="s">
        <v>212</v>
      </c>
      <c r="P812" s="7" t="s">
        <v>289</v>
      </c>
      <c r="Q812" s="7" t="s">
        <v>291</v>
      </c>
      <c r="R812" s="7" t="s">
        <v>214</v>
      </c>
      <c r="S812" s="7">
        <v>309.35928344726563</v>
      </c>
    </row>
    <row r="813" spans="1:19" x14ac:dyDescent="0.25">
      <c r="A813" s="7">
        <v>513</v>
      </c>
      <c r="B813" s="7">
        <v>44657</v>
      </c>
      <c r="C813" s="7">
        <v>36374512</v>
      </c>
      <c r="D813" s="7" t="s">
        <v>1991</v>
      </c>
      <c r="E813" s="7" t="s">
        <v>5101</v>
      </c>
      <c r="F813" s="7">
        <v>500000</v>
      </c>
      <c r="G813" s="7">
        <v>0.81859999895095825</v>
      </c>
      <c r="H813" s="7">
        <v>0.794700026512146</v>
      </c>
      <c r="I813" s="7" t="s">
        <v>5102</v>
      </c>
      <c r="J813" s="7" t="s">
        <v>5103</v>
      </c>
      <c r="K813" s="8">
        <v>2.8165650367736816</v>
      </c>
      <c r="M813" s="8">
        <v>102.13999938964844</v>
      </c>
      <c r="N813" s="7">
        <v>114.05049896240234</v>
      </c>
      <c r="O813" s="7" t="s">
        <v>212</v>
      </c>
      <c r="P813" s="7" t="s">
        <v>289</v>
      </c>
      <c r="Q813" s="7" t="s">
        <v>291</v>
      </c>
      <c r="R813" s="7" t="s">
        <v>214</v>
      </c>
      <c r="S813" s="7">
        <v>281.49267578125</v>
      </c>
    </row>
    <row r="814" spans="1:19" x14ac:dyDescent="0.25">
      <c r="A814" s="7">
        <v>513</v>
      </c>
      <c r="B814" s="7">
        <v>44657</v>
      </c>
      <c r="C814" s="7">
        <v>36374513</v>
      </c>
      <c r="D814" s="7" t="s">
        <v>1991</v>
      </c>
      <c r="E814" s="7" t="s">
        <v>5104</v>
      </c>
      <c r="F814" s="7">
        <v>500000</v>
      </c>
      <c r="G814" s="7">
        <v>0.81669998168945313</v>
      </c>
      <c r="H814" s="7">
        <v>0.794700026512146</v>
      </c>
      <c r="I814" s="7" t="s">
        <v>19373</v>
      </c>
      <c r="J814" s="7" t="s">
        <v>5105</v>
      </c>
      <c r="K814" s="8">
        <v>2.8163120746612549</v>
      </c>
      <c r="M814" s="8">
        <v>102.13999938964844</v>
      </c>
      <c r="N814" s="7">
        <v>124.94329833984375</v>
      </c>
      <c r="O814" s="7" t="s">
        <v>212</v>
      </c>
      <c r="P814" s="7" t="s">
        <v>289</v>
      </c>
      <c r="Q814" s="7" t="s">
        <v>291</v>
      </c>
      <c r="R814" s="7" t="s">
        <v>3856</v>
      </c>
      <c r="S814" s="7">
        <v>281.46499633789063</v>
      </c>
    </row>
    <row r="815" spans="1:19" x14ac:dyDescent="0.25">
      <c r="A815" s="7">
        <v>513</v>
      </c>
      <c r="B815" s="7">
        <v>44657</v>
      </c>
      <c r="C815" s="7">
        <v>42503205</v>
      </c>
      <c r="D815" s="7" t="s">
        <v>1994</v>
      </c>
      <c r="E815" s="7" t="s">
        <v>214</v>
      </c>
      <c r="F815" s="7">
        <v>600000</v>
      </c>
      <c r="G815" s="7">
        <v>1.8555999994277954</v>
      </c>
      <c r="H815" s="7">
        <v>1.6991000175476074</v>
      </c>
      <c r="I815" s="7" t="s">
        <v>19374</v>
      </c>
      <c r="J815" s="7" t="s">
        <v>10430</v>
      </c>
      <c r="K815" s="8">
        <v>6.0608501434326172</v>
      </c>
      <c r="M815" s="8">
        <v>102.91100311279297</v>
      </c>
      <c r="N815" s="7">
        <v>359.85400390625</v>
      </c>
      <c r="O815" s="7" t="s">
        <v>212</v>
      </c>
      <c r="P815" s="7" t="s">
        <v>289</v>
      </c>
      <c r="Q815" s="7" t="s">
        <v>291</v>
      </c>
      <c r="R815" s="7" t="s">
        <v>4184</v>
      </c>
      <c r="S815" s="7">
        <v>359.85400390625</v>
      </c>
    </row>
    <row r="816" spans="1:19" x14ac:dyDescent="0.25">
      <c r="A816" s="7">
        <v>513</v>
      </c>
      <c r="B816" s="7">
        <v>44657</v>
      </c>
      <c r="C816" s="7">
        <v>15915298</v>
      </c>
      <c r="D816" s="7" t="s">
        <v>1996</v>
      </c>
      <c r="E816" s="7" t="s">
        <v>214</v>
      </c>
      <c r="F816" s="7">
        <v>450000</v>
      </c>
      <c r="G816" s="7">
        <v>0.47499999403953552</v>
      </c>
      <c r="H816" s="7">
        <v>0.47126975655555725</v>
      </c>
      <c r="I816" s="7" t="s">
        <v>21768</v>
      </c>
      <c r="J816" s="7" t="s">
        <v>10431</v>
      </c>
      <c r="K816" s="8">
        <v>2.3175959587097168</v>
      </c>
      <c r="M816" s="8">
        <v>101.61100006103516</v>
      </c>
      <c r="N816" s="7">
        <v>132.55039978027344</v>
      </c>
      <c r="O816" s="7" t="s">
        <v>212</v>
      </c>
      <c r="P816" s="7" t="s">
        <v>289</v>
      </c>
      <c r="Q816" s="7" t="s">
        <v>291</v>
      </c>
      <c r="R816" s="7" t="s">
        <v>3856</v>
      </c>
      <c r="S816" s="7">
        <v>132.55039978027344</v>
      </c>
    </row>
    <row r="817" spans="1:19" x14ac:dyDescent="0.25">
      <c r="A817" s="7">
        <v>513</v>
      </c>
      <c r="B817" s="7">
        <v>44657</v>
      </c>
      <c r="C817" s="7">
        <v>66948792</v>
      </c>
      <c r="D817" s="7" t="s">
        <v>18227</v>
      </c>
      <c r="E817" s="7" t="s">
        <v>214</v>
      </c>
      <c r="F817" s="7">
        <v>700000</v>
      </c>
      <c r="G817" s="7">
        <v>9.4538002014160156</v>
      </c>
      <c r="H817" s="7">
        <v>7.6048998832702637</v>
      </c>
      <c r="I817" s="7" t="s">
        <v>20750</v>
      </c>
      <c r="J817" s="7" t="s">
        <v>18228</v>
      </c>
      <c r="K817" s="8">
        <v>5.4950070381164551</v>
      </c>
      <c r="M817" s="8">
        <v>90.000999450683594</v>
      </c>
      <c r="N817" s="7">
        <v>290.1676025390625</v>
      </c>
      <c r="O817" s="7" t="s">
        <v>212</v>
      </c>
      <c r="P817" s="7" t="s">
        <v>289</v>
      </c>
      <c r="Q817" s="7" t="s">
        <v>291</v>
      </c>
      <c r="R817" s="7" t="s">
        <v>3856</v>
      </c>
      <c r="S817" s="7">
        <v>290.1676025390625</v>
      </c>
    </row>
    <row r="818" spans="1:19" x14ac:dyDescent="0.25">
      <c r="A818" s="7">
        <v>513</v>
      </c>
      <c r="B818" s="7">
        <v>44657</v>
      </c>
      <c r="C818" s="7">
        <v>66831783</v>
      </c>
      <c r="D818" s="7" t="s">
        <v>1998</v>
      </c>
      <c r="E818" s="7" t="s">
        <v>214</v>
      </c>
      <c r="F818" s="7">
        <v>500000</v>
      </c>
      <c r="G818" s="7">
        <v>8.7035999298095703</v>
      </c>
      <c r="H818" s="7">
        <v>6.8288998603820801</v>
      </c>
      <c r="I818" s="7" t="s">
        <v>21149</v>
      </c>
      <c r="J818" s="7" t="s">
        <v>5119</v>
      </c>
      <c r="K818" s="8">
        <v>6.4867510795593262</v>
      </c>
      <c r="M818" s="8">
        <v>86.114997863769531</v>
      </c>
      <c r="N818" s="7">
        <v>386.11700439453125</v>
      </c>
      <c r="O818" s="7" t="s">
        <v>373</v>
      </c>
      <c r="P818" s="7" t="s">
        <v>289</v>
      </c>
      <c r="Q818" s="7" t="s">
        <v>291</v>
      </c>
      <c r="R818" s="7" t="s">
        <v>3856</v>
      </c>
      <c r="S818" s="7">
        <v>315.49459838867188</v>
      </c>
    </row>
    <row r="819" spans="1:19" x14ac:dyDescent="0.25">
      <c r="A819" s="7">
        <v>513</v>
      </c>
      <c r="B819" s="7">
        <v>44657</v>
      </c>
      <c r="C819" s="7">
        <v>66831793</v>
      </c>
      <c r="D819" s="7" t="s">
        <v>1998</v>
      </c>
      <c r="E819" s="7" t="s">
        <v>5116</v>
      </c>
      <c r="F819" s="7">
        <v>500000</v>
      </c>
      <c r="G819" s="7">
        <v>8.7035999298095703</v>
      </c>
      <c r="H819" s="7">
        <v>6.8288998603820801</v>
      </c>
      <c r="I819" s="7" t="s">
        <v>5117</v>
      </c>
      <c r="J819" s="7" t="s">
        <v>5118</v>
      </c>
      <c r="K819" s="8">
        <v>6.4867501258850098</v>
      </c>
      <c r="M819" s="8">
        <v>86.114997863769531</v>
      </c>
      <c r="N819" s="7">
        <v>384.08380126953125</v>
      </c>
      <c r="O819" s="7" t="s">
        <v>373</v>
      </c>
      <c r="P819" s="7" t="s">
        <v>289</v>
      </c>
      <c r="Q819" s="7" t="s">
        <v>291</v>
      </c>
      <c r="R819" s="7" t="s">
        <v>214</v>
      </c>
      <c r="S819" s="7">
        <v>315.49459838867188</v>
      </c>
    </row>
    <row r="820" spans="1:19" x14ac:dyDescent="0.25">
      <c r="A820" s="7">
        <v>513</v>
      </c>
      <c r="B820" s="7">
        <v>44657</v>
      </c>
      <c r="C820" s="7">
        <v>66815668</v>
      </c>
      <c r="D820" s="7" t="s">
        <v>18874</v>
      </c>
      <c r="E820" s="7" t="s">
        <v>214</v>
      </c>
      <c r="F820" s="7">
        <v>500000</v>
      </c>
      <c r="G820" s="7">
        <v>8.5366001129150391</v>
      </c>
      <c r="H820" s="7">
        <v>6.5598001480102539</v>
      </c>
      <c r="I820" s="7" t="s">
        <v>7431</v>
      </c>
      <c r="J820" s="7" t="s">
        <v>7432</v>
      </c>
      <c r="K820" s="8">
        <v>6.6636362075805664</v>
      </c>
      <c r="M820" s="8">
        <v>87.691001892089844</v>
      </c>
      <c r="N820" s="7">
        <v>403.08889770507813</v>
      </c>
      <c r="O820" s="7" t="s">
        <v>280</v>
      </c>
      <c r="P820" s="7" t="s">
        <v>289</v>
      </c>
      <c r="Q820" s="7" t="s">
        <v>291</v>
      </c>
      <c r="R820" s="7" t="s">
        <v>3856</v>
      </c>
      <c r="S820" s="7">
        <v>313.77374267578125</v>
      </c>
    </row>
    <row r="821" spans="1:19" x14ac:dyDescent="0.25">
      <c r="A821" s="7">
        <v>513</v>
      </c>
      <c r="B821" s="7">
        <v>44657</v>
      </c>
      <c r="C821" s="7">
        <v>66815871</v>
      </c>
      <c r="D821" s="7" t="s">
        <v>18874</v>
      </c>
      <c r="E821" s="7" t="s">
        <v>7428</v>
      </c>
      <c r="F821" s="7">
        <v>500000</v>
      </c>
      <c r="G821" s="7">
        <v>8.5366001129150391</v>
      </c>
      <c r="H821" s="7">
        <v>6.5598001480102539</v>
      </c>
      <c r="I821" s="7" t="s">
        <v>7429</v>
      </c>
      <c r="J821" s="7" t="s">
        <v>7430</v>
      </c>
      <c r="K821" s="8">
        <v>6.6635708808898926</v>
      </c>
      <c r="M821" s="8">
        <v>87.691398620605469</v>
      </c>
      <c r="N821" s="7">
        <v>400.75949096679688</v>
      </c>
      <c r="O821" s="7" t="s">
        <v>280</v>
      </c>
      <c r="P821" s="7" t="s">
        <v>289</v>
      </c>
      <c r="Q821" s="7" t="s">
        <v>291</v>
      </c>
      <c r="R821" s="7" t="s">
        <v>214</v>
      </c>
      <c r="S821" s="7">
        <v>313.77374267578125</v>
      </c>
    </row>
    <row r="822" spans="1:19" x14ac:dyDescent="0.25">
      <c r="A822" s="7">
        <v>513</v>
      </c>
      <c r="B822" s="7">
        <v>44657</v>
      </c>
      <c r="C822" s="7">
        <v>45588208</v>
      </c>
      <c r="D822" s="7" t="s">
        <v>2001</v>
      </c>
      <c r="E822" s="7" t="s">
        <v>214</v>
      </c>
      <c r="F822" s="7">
        <v>300000</v>
      </c>
      <c r="G822" s="7">
        <v>2.5488998889923096</v>
      </c>
      <c r="H822" s="7">
        <v>2.1384000778198242</v>
      </c>
      <c r="I822" s="7" t="s">
        <v>10432</v>
      </c>
      <c r="J822" s="7" t="s">
        <v>10433</v>
      </c>
      <c r="K822" s="8">
        <v>8.0258359909057617</v>
      </c>
      <c r="M822" s="8">
        <v>93.740997314453125</v>
      </c>
      <c r="N822" s="7">
        <v>537.74871826171875</v>
      </c>
      <c r="O822" s="7" t="s">
        <v>280</v>
      </c>
      <c r="P822" s="7" t="s">
        <v>349</v>
      </c>
      <c r="Q822" s="7" t="s">
        <v>242</v>
      </c>
      <c r="R822" s="7" t="s">
        <v>214</v>
      </c>
      <c r="S822" s="7">
        <v>246.97703552246094</v>
      </c>
    </row>
    <row r="823" spans="1:19" x14ac:dyDescent="0.25">
      <c r="A823" s="7">
        <v>513</v>
      </c>
      <c r="B823" s="7">
        <v>44657</v>
      </c>
      <c r="C823" s="7">
        <v>30116246</v>
      </c>
      <c r="D823" s="7" t="s">
        <v>2005</v>
      </c>
      <c r="E823" s="7" t="s">
        <v>214</v>
      </c>
      <c r="F823" s="7">
        <v>890000</v>
      </c>
      <c r="G823" s="7">
        <v>4.1500000953674316</v>
      </c>
      <c r="H823" s="7">
        <v>3.3122999668121338</v>
      </c>
      <c r="I823" s="7" t="s">
        <v>5120</v>
      </c>
      <c r="J823" s="7" t="s">
        <v>5121</v>
      </c>
      <c r="K823" s="8">
        <v>9.8415946960449219</v>
      </c>
      <c r="M823" s="8">
        <v>90.694999694824219</v>
      </c>
      <c r="N823" s="7">
        <v>710.802490234375</v>
      </c>
      <c r="O823" s="7" t="s">
        <v>331</v>
      </c>
      <c r="P823" s="7" t="s">
        <v>300</v>
      </c>
      <c r="Q823" s="7" t="s">
        <v>291</v>
      </c>
      <c r="R823" s="7" t="s">
        <v>3856</v>
      </c>
      <c r="S823" s="7">
        <v>1040.33056640625</v>
      </c>
    </row>
    <row r="824" spans="1:19" x14ac:dyDescent="0.25">
      <c r="A824" s="7">
        <v>513</v>
      </c>
      <c r="B824" s="7">
        <v>44657</v>
      </c>
      <c r="C824" s="7">
        <v>66921261</v>
      </c>
      <c r="D824" s="7" t="s">
        <v>17424</v>
      </c>
      <c r="E824" s="7" t="s">
        <v>214</v>
      </c>
      <c r="F824" s="7">
        <v>550000</v>
      </c>
      <c r="G824" s="7">
        <v>4.2930002212524414</v>
      </c>
      <c r="H824" s="7">
        <v>3.0597999095916748</v>
      </c>
      <c r="I824" s="7" t="s">
        <v>17443</v>
      </c>
      <c r="J824" s="7" t="s">
        <v>17444</v>
      </c>
      <c r="K824" s="8">
        <v>5.8822851181030273</v>
      </c>
      <c r="M824" s="8">
        <v>98.557998657226563</v>
      </c>
      <c r="N824" s="7">
        <v>313.8612060546875</v>
      </c>
      <c r="O824" s="7" t="s">
        <v>266</v>
      </c>
      <c r="P824" s="7" t="s">
        <v>639</v>
      </c>
      <c r="Q824" s="7" t="s">
        <v>291</v>
      </c>
      <c r="R824" s="7" t="s">
        <v>3856</v>
      </c>
      <c r="S824" s="7">
        <v>505.32110595703125</v>
      </c>
    </row>
    <row r="825" spans="1:19" x14ac:dyDescent="0.25">
      <c r="A825" s="7">
        <v>513</v>
      </c>
      <c r="B825" s="7">
        <v>44657</v>
      </c>
      <c r="C825" s="7">
        <v>66921255</v>
      </c>
      <c r="D825" s="7" t="s">
        <v>17424</v>
      </c>
      <c r="E825" s="7" t="s">
        <v>17440</v>
      </c>
      <c r="F825" s="7">
        <v>550000</v>
      </c>
      <c r="G825" s="7">
        <v>4.2930002212524414</v>
      </c>
      <c r="H825" s="7">
        <v>3.0869998931884766</v>
      </c>
      <c r="I825" s="7" t="s">
        <v>17441</v>
      </c>
      <c r="J825" s="7" t="s">
        <v>17442</v>
      </c>
      <c r="K825" s="8">
        <v>5.9383339881896973</v>
      </c>
      <c r="M825" s="8">
        <v>98.349998474121094</v>
      </c>
      <c r="N825" s="7">
        <v>285.4390869140625</v>
      </c>
      <c r="O825" s="7" t="s">
        <v>266</v>
      </c>
      <c r="P825" s="7" t="s">
        <v>639</v>
      </c>
      <c r="Q825" s="7" t="s">
        <v>291</v>
      </c>
      <c r="R825" s="7" t="s">
        <v>214</v>
      </c>
      <c r="S825" s="7">
        <v>505.32110595703125</v>
      </c>
    </row>
    <row r="826" spans="1:19" x14ac:dyDescent="0.25">
      <c r="A826" s="7">
        <v>513</v>
      </c>
      <c r="B826" s="7">
        <v>44657</v>
      </c>
      <c r="C826" s="7">
        <v>66948116</v>
      </c>
      <c r="D826" s="7" t="s">
        <v>21067</v>
      </c>
      <c r="E826" s="7" t="s">
        <v>214</v>
      </c>
      <c r="F826" s="7">
        <v>6202150</v>
      </c>
      <c r="G826" s="7">
        <v>9.5333003997802734</v>
      </c>
      <c r="H826" s="7">
        <v>4.6215000152587891</v>
      </c>
      <c r="I826" s="7" t="s">
        <v>21150</v>
      </c>
      <c r="J826" s="7" t="s">
        <v>21151</v>
      </c>
      <c r="K826" s="8">
        <v>21.031105041503906</v>
      </c>
      <c r="M826" s="8">
        <v>42.999000549316406</v>
      </c>
      <c r="N826" s="7">
        <v>1844.1826171875</v>
      </c>
      <c r="O826" s="7" t="s">
        <v>331</v>
      </c>
      <c r="P826" s="7" t="s">
        <v>300</v>
      </c>
      <c r="Q826" s="7" t="s">
        <v>291</v>
      </c>
      <c r="R826" s="7" t="s">
        <v>4359</v>
      </c>
      <c r="S826" s="7">
        <v>1844.1826171875</v>
      </c>
    </row>
    <row r="827" spans="1:19" x14ac:dyDescent="0.25">
      <c r="A827" s="7">
        <v>513</v>
      </c>
      <c r="B827" s="7">
        <v>44657</v>
      </c>
      <c r="C827" s="7">
        <v>36635341</v>
      </c>
      <c r="D827" s="7" t="s">
        <v>2007</v>
      </c>
      <c r="E827" s="7" t="s">
        <v>214</v>
      </c>
      <c r="F827" s="7">
        <v>721631.8125</v>
      </c>
      <c r="G827" s="7">
        <v>0.67900002002716064</v>
      </c>
      <c r="H827" s="7">
        <v>0.46770000457763672</v>
      </c>
      <c r="I827" s="7" t="s">
        <v>10434</v>
      </c>
      <c r="J827" s="7" t="s">
        <v>10435</v>
      </c>
      <c r="K827" s="8">
        <v>260.21878051757813</v>
      </c>
      <c r="M827" s="8">
        <v>48.013301849365234</v>
      </c>
      <c r="N827" s="7">
        <v>13037.8505859375</v>
      </c>
      <c r="O827" s="7" t="s">
        <v>266</v>
      </c>
      <c r="P827" s="7" t="s">
        <v>267</v>
      </c>
      <c r="Q827" s="7" t="s">
        <v>242</v>
      </c>
      <c r="R827" s="7" t="s">
        <v>214</v>
      </c>
      <c r="S827" s="7">
        <v>13037.8505859375</v>
      </c>
    </row>
    <row r="828" spans="1:19" x14ac:dyDescent="0.25">
      <c r="A828" s="7">
        <v>513</v>
      </c>
      <c r="B828" s="7">
        <v>44657</v>
      </c>
      <c r="C828" s="7">
        <v>66950073</v>
      </c>
      <c r="D828" s="7" t="s">
        <v>18229</v>
      </c>
      <c r="E828" s="7" t="s">
        <v>214</v>
      </c>
      <c r="F828" s="7">
        <v>800000</v>
      </c>
      <c r="G828" s="7">
        <v>4.4626998901367188</v>
      </c>
      <c r="H828" s="7">
        <v>3.6860001087188721</v>
      </c>
      <c r="I828" s="7" t="s">
        <v>18233</v>
      </c>
      <c r="J828" s="7" t="s">
        <v>18234</v>
      </c>
      <c r="K828" s="8">
        <v>5.2630829811096191</v>
      </c>
      <c r="M828" s="8">
        <v>93.55999755859375</v>
      </c>
      <c r="N828" s="7">
        <v>252.12930297851563</v>
      </c>
      <c r="O828" s="7" t="s">
        <v>326</v>
      </c>
      <c r="P828" s="7" t="s">
        <v>380</v>
      </c>
      <c r="Q828" s="7" t="s">
        <v>337</v>
      </c>
      <c r="R828" s="7" t="s">
        <v>3856</v>
      </c>
      <c r="S828" s="7">
        <v>269.32974243164063</v>
      </c>
    </row>
    <row r="829" spans="1:19" x14ac:dyDescent="0.25">
      <c r="A829" s="7">
        <v>513</v>
      </c>
      <c r="B829" s="7">
        <v>44657</v>
      </c>
      <c r="C829" s="7">
        <v>66950386</v>
      </c>
      <c r="D829" s="7" t="s">
        <v>18229</v>
      </c>
      <c r="E829" s="7" t="s">
        <v>18230</v>
      </c>
      <c r="F829" s="7">
        <v>800000</v>
      </c>
      <c r="G829" s="7">
        <v>4.4626998901367188</v>
      </c>
      <c r="H829" s="7">
        <v>3.6861000061035156</v>
      </c>
      <c r="I829" s="7" t="s">
        <v>18231</v>
      </c>
      <c r="J829" s="7" t="s">
        <v>18232</v>
      </c>
      <c r="K829" s="8">
        <v>5.263153076171875</v>
      </c>
      <c r="M829" s="8">
        <v>93.55999755859375</v>
      </c>
      <c r="N829" s="7">
        <v>239.38020324707031</v>
      </c>
      <c r="O829" s="7" t="s">
        <v>326</v>
      </c>
      <c r="P829" s="7" t="s">
        <v>380</v>
      </c>
      <c r="Q829" s="7" t="s">
        <v>337</v>
      </c>
      <c r="R829" s="7" t="s">
        <v>214</v>
      </c>
      <c r="S829" s="7">
        <v>269.32974243164063</v>
      </c>
    </row>
    <row r="830" spans="1:19" x14ac:dyDescent="0.25">
      <c r="A830" s="7">
        <v>513</v>
      </c>
      <c r="B830" s="7">
        <v>44657</v>
      </c>
      <c r="C830" s="7">
        <v>66858212</v>
      </c>
      <c r="D830" s="7" t="s">
        <v>2011</v>
      </c>
      <c r="E830" s="7" t="s">
        <v>10439</v>
      </c>
      <c r="F830" s="7">
        <v>500000</v>
      </c>
      <c r="G830" s="7">
        <v>3.8438999652862549</v>
      </c>
      <c r="H830" s="7">
        <v>3.7028000354766846</v>
      </c>
      <c r="I830" s="7" t="s">
        <v>10440</v>
      </c>
      <c r="J830" s="7" t="s">
        <v>10441</v>
      </c>
      <c r="K830" s="8">
        <v>3.2790400981903076</v>
      </c>
      <c r="M830" s="8">
        <v>92.342002868652344</v>
      </c>
      <c r="N830" s="7">
        <v>52.789901733398438</v>
      </c>
      <c r="O830" s="7" t="s">
        <v>331</v>
      </c>
      <c r="P830" s="7" t="s">
        <v>2013</v>
      </c>
      <c r="Q830" s="7" t="s">
        <v>291</v>
      </c>
      <c r="R830" s="7" t="s">
        <v>3856</v>
      </c>
      <c r="S830" s="7">
        <v>52.789901733398438</v>
      </c>
    </row>
    <row r="831" spans="1:19" x14ac:dyDescent="0.25">
      <c r="A831" s="7">
        <v>513</v>
      </c>
      <c r="B831" s="7">
        <v>44657</v>
      </c>
      <c r="C831" s="7">
        <v>63238960</v>
      </c>
      <c r="D831" s="7" t="s">
        <v>2011</v>
      </c>
      <c r="E831" s="7" t="s">
        <v>10436</v>
      </c>
      <c r="F831" s="7">
        <v>750000</v>
      </c>
      <c r="G831" s="7">
        <v>3.0801000595092773</v>
      </c>
      <c r="H831" s="7">
        <v>2.9289999008178711</v>
      </c>
      <c r="I831" s="7" t="s">
        <v>10437</v>
      </c>
      <c r="J831" s="7" t="s">
        <v>10438</v>
      </c>
      <c r="K831" s="8">
        <v>3.2629001140594482</v>
      </c>
      <c r="M831" s="8">
        <v>96.325996398925781</v>
      </c>
      <c r="N831" s="7">
        <v>54.798500061035156</v>
      </c>
      <c r="O831" s="7" t="s">
        <v>331</v>
      </c>
      <c r="P831" s="7" t="s">
        <v>2013</v>
      </c>
      <c r="Q831" s="7" t="s">
        <v>291</v>
      </c>
      <c r="R831" s="7" t="s">
        <v>3856</v>
      </c>
      <c r="S831" s="7">
        <v>54.798500061035156</v>
      </c>
    </row>
    <row r="832" spans="1:19" x14ac:dyDescent="0.25">
      <c r="A832" s="7">
        <v>513</v>
      </c>
      <c r="B832" s="7">
        <v>44657</v>
      </c>
      <c r="C832" s="7">
        <v>67001247</v>
      </c>
      <c r="D832" s="7" t="s">
        <v>2015</v>
      </c>
      <c r="E832" s="7" t="s">
        <v>21152</v>
      </c>
      <c r="F832" s="7">
        <v>650000</v>
      </c>
      <c r="G832" s="7">
        <v>4.8404998779296875</v>
      </c>
      <c r="H832" s="7">
        <v>4.5124001502990723</v>
      </c>
      <c r="I832" s="7" t="s">
        <v>21153</v>
      </c>
      <c r="J832" s="7" t="s">
        <v>21154</v>
      </c>
      <c r="K832" s="8">
        <v>3.4702599048614502</v>
      </c>
      <c r="M832" s="8">
        <v>94.608001708984375</v>
      </c>
      <c r="N832" s="7">
        <v>73.061798095703125</v>
      </c>
      <c r="O832" s="7" t="s">
        <v>331</v>
      </c>
      <c r="P832" s="7" t="s">
        <v>1442</v>
      </c>
      <c r="Q832" s="7" t="s">
        <v>291</v>
      </c>
      <c r="R832" s="7" t="s">
        <v>3856</v>
      </c>
      <c r="S832" s="7">
        <v>42.670345306396484</v>
      </c>
    </row>
    <row r="833" spans="1:19" x14ac:dyDescent="0.25">
      <c r="A833" s="7">
        <v>513</v>
      </c>
      <c r="B833" s="7">
        <v>44657</v>
      </c>
      <c r="C833" s="7">
        <v>66812879</v>
      </c>
      <c r="D833" s="7" t="s">
        <v>2015</v>
      </c>
      <c r="E833" s="7" t="s">
        <v>5131</v>
      </c>
      <c r="F833" s="7">
        <v>750000</v>
      </c>
      <c r="G833" s="7">
        <v>3.4633998870849609</v>
      </c>
      <c r="H833" s="7">
        <v>3.3229999542236328</v>
      </c>
      <c r="I833" s="7" t="s">
        <v>5132</v>
      </c>
      <c r="J833" s="7" t="s">
        <v>5133</v>
      </c>
      <c r="K833" s="8">
        <v>3.3485000133514404</v>
      </c>
      <c r="M833" s="8">
        <v>94.411003112792969</v>
      </c>
      <c r="N833" s="7">
        <v>61.357601165771484</v>
      </c>
      <c r="O833" s="7" t="s">
        <v>331</v>
      </c>
      <c r="P833" s="7" t="s">
        <v>1442</v>
      </c>
      <c r="Q833" s="7" t="s">
        <v>291</v>
      </c>
      <c r="R833" s="7" t="s">
        <v>3856</v>
      </c>
      <c r="S833" s="7">
        <v>39.852848052978516</v>
      </c>
    </row>
    <row r="834" spans="1:19" x14ac:dyDescent="0.25">
      <c r="A834" s="7">
        <v>513</v>
      </c>
      <c r="B834" s="7">
        <v>44657</v>
      </c>
      <c r="C834" s="7">
        <v>66960755</v>
      </c>
      <c r="D834" s="7" t="s">
        <v>2015</v>
      </c>
      <c r="E834" s="7" t="s">
        <v>18910</v>
      </c>
      <c r="F834" s="7">
        <v>1000000</v>
      </c>
      <c r="G834" s="7">
        <v>2.5543999671936035</v>
      </c>
      <c r="H834" s="7">
        <v>2.4691998958587646</v>
      </c>
      <c r="I834" s="7" t="s">
        <v>19375</v>
      </c>
      <c r="J834" s="7" t="s">
        <v>18911</v>
      </c>
      <c r="K834" s="8">
        <v>3.150860071182251</v>
      </c>
      <c r="M834" s="8">
        <v>95.372001647949219</v>
      </c>
      <c r="N834" s="7">
        <v>49.692501068115234</v>
      </c>
      <c r="O834" s="7" t="s">
        <v>331</v>
      </c>
      <c r="P834" s="7" t="s">
        <v>1442</v>
      </c>
      <c r="Q834" s="7" t="s">
        <v>291</v>
      </c>
      <c r="R834" s="7" t="s">
        <v>3856</v>
      </c>
      <c r="S834" s="7">
        <v>37.964675903320313</v>
      </c>
    </row>
    <row r="835" spans="1:19" x14ac:dyDescent="0.25">
      <c r="A835" s="7">
        <v>513</v>
      </c>
      <c r="B835" s="7">
        <v>44657</v>
      </c>
      <c r="C835" s="7">
        <v>41424093</v>
      </c>
      <c r="D835" s="7" t="s">
        <v>2015</v>
      </c>
      <c r="E835" s="7" t="s">
        <v>5128</v>
      </c>
      <c r="F835" s="7">
        <v>750000</v>
      </c>
      <c r="G835" s="7">
        <v>1.6289999485015869</v>
      </c>
      <c r="H835" s="7">
        <v>1.5529999732971191</v>
      </c>
      <c r="I835" s="7" t="s">
        <v>5129</v>
      </c>
      <c r="J835" s="7" t="s">
        <v>5130</v>
      </c>
      <c r="K835" s="8">
        <v>2.936039924621582</v>
      </c>
      <c r="M835" s="8">
        <v>101.28199768066406</v>
      </c>
      <c r="N835" s="7">
        <v>56.845401763916016</v>
      </c>
      <c r="O835" s="7" t="s">
        <v>331</v>
      </c>
      <c r="P835" s="7" t="s">
        <v>1442</v>
      </c>
      <c r="Q835" s="7" t="s">
        <v>291</v>
      </c>
      <c r="R835" s="7" t="s">
        <v>3856</v>
      </c>
      <c r="S835" s="7">
        <v>36.024379730224609</v>
      </c>
    </row>
    <row r="836" spans="1:19" x14ac:dyDescent="0.25">
      <c r="A836" s="7">
        <v>513</v>
      </c>
      <c r="B836" s="7">
        <v>44657</v>
      </c>
      <c r="C836" s="7">
        <v>66772048</v>
      </c>
      <c r="D836" s="7" t="s">
        <v>2015</v>
      </c>
      <c r="E836" s="7" t="s">
        <v>5125</v>
      </c>
      <c r="F836" s="7">
        <v>800000</v>
      </c>
      <c r="G836" s="7">
        <v>1.0951000452041626</v>
      </c>
      <c r="H836" s="7">
        <v>1.0641000270843506</v>
      </c>
      <c r="I836" s="7" t="s">
        <v>5126</v>
      </c>
      <c r="J836" s="7" t="s">
        <v>5127</v>
      </c>
      <c r="K836" s="8">
        <v>2.6670699119567871</v>
      </c>
      <c r="M836" s="8">
        <v>99.68499755859375</v>
      </c>
      <c r="N836" s="7">
        <v>69.741600036621094</v>
      </c>
      <c r="O836" s="7" t="s">
        <v>331</v>
      </c>
      <c r="P836" s="7" t="s">
        <v>1442</v>
      </c>
      <c r="Q836" s="7" t="s">
        <v>291</v>
      </c>
      <c r="R836" s="7" t="s">
        <v>3856</v>
      </c>
      <c r="S836" s="7">
        <v>34.898612976074219</v>
      </c>
    </row>
    <row r="837" spans="1:19" x14ac:dyDescent="0.25">
      <c r="A837" s="7">
        <v>513</v>
      </c>
      <c r="B837" s="7">
        <v>44657</v>
      </c>
      <c r="C837" s="7">
        <v>35947182</v>
      </c>
      <c r="D837" s="7" t="s">
        <v>2015</v>
      </c>
      <c r="E837" s="7" t="s">
        <v>5122</v>
      </c>
      <c r="F837" s="7">
        <v>1000000</v>
      </c>
      <c r="G837" s="7">
        <v>0.75019997358322144</v>
      </c>
      <c r="H837" s="7">
        <v>0.73360002040863037</v>
      </c>
      <c r="I837" s="7" t="s">
        <v>5123</v>
      </c>
      <c r="J837" s="7" t="s">
        <v>5124</v>
      </c>
      <c r="K837" s="8">
        <v>2.8039610385894775</v>
      </c>
      <c r="M837" s="8">
        <v>99.957977294921875</v>
      </c>
      <c r="N837" s="7">
        <v>122.23909759521484</v>
      </c>
      <c r="O837" s="7" t="s">
        <v>331</v>
      </c>
      <c r="P837" s="7" t="s">
        <v>1442</v>
      </c>
      <c r="Q837" s="7" t="s">
        <v>291</v>
      </c>
      <c r="R837" s="7" t="s">
        <v>3856</v>
      </c>
      <c r="S837" s="7">
        <v>34.169525146484375</v>
      </c>
    </row>
    <row r="838" spans="1:19" x14ac:dyDescent="0.25">
      <c r="A838" s="7">
        <v>513</v>
      </c>
      <c r="B838" s="7">
        <v>44657</v>
      </c>
      <c r="C838" s="7">
        <v>16162203</v>
      </c>
      <c r="D838" s="7" t="s">
        <v>2018</v>
      </c>
      <c r="E838" s="7" t="s">
        <v>10442</v>
      </c>
      <c r="F838" s="7">
        <v>500000</v>
      </c>
      <c r="G838" s="7">
        <v>0.58590000867843628</v>
      </c>
      <c r="H838" s="7">
        <v>0.569100022315979</v>
      </c>
      <c r="I838" s="7" t="s">
        <v>10443</v>
      </c>
      <c r="J838" s="7" t="s">
        <v>10444</v>
      </c>
      <c r="K838" s="8">
        <v>3.0004270076751709</v>
      </c>
      <c r="M838" s="8">
        <v>100.28500366210938</v>
      </c>
      <c r="N838" s="7">
        <v>164.09829711914063</v>
      </c>
      <c r="O838" s="7" t="s">
        <v>212</v>
      </c>
      <c r="P838" s="7" t="s">
        <v>289</v>
      </c>
      <c r="Q838" s="7" t="s">
        <v>291</v>
      </c>
      <c r="R838" s="7" t="s">
        <v>214</v>
      </c>
      <c r="S838" s="7">
        <v>164.09829711914063</v>
      </c>
    </row>
    <row r="839" spans="1:19" x14ac:dyDescent="0.25">
      <c r="A839" s="7">
        <v>513</v>
      </c>
      <c r="B839" s="7">
        <v>44657</v>
      </c>
      <c r="C839" s="7">
        <v>16166203</v>
      </c>
      <c r="D839" s="7" t="s">
        <v>2018</v>
      </c>
      <c r="E839" s="7" t="s">
        <v>10445</v>
      </c>
      <c r="F839" s="7">
        <v>500000</v>
      </c>
      <c r="G839" s="7">
        <v>0.58329999446868896</v>
      </c>
      <c r="H839" s="7">
        <v>0.56919997930526733</v>
      </c>
      <c r="I839" s="7" t="s">
        <v>19376</v>
      </c>
      <c r="J839" s="7" t="s">
        <v>10446</v>
      </c>
      <c r="K839" s="8">
        <v>3.0003209114074707</v>
      </c>
      <c r="M839" s="8">
        <v>100.28500366210938</v>
      </c>
      <c r="N839" s="7">
        <v>182.597900390625</v>
      </c>
      <c r="O839" s="7" t="s">
        <v>212</v>
      </c>
      <c r="P839" s="7" t="s">
        <v>289</v>
      </c>
      <c r="Q839" s="7" t="s">
        <v>291</v>
      </c>
      <c r="R839" s="7" t="s">
        <v>3856</v>
      </c>
      <c r="S839" s="7">
        <v>182.597900390625</v>
      </c>
    </row>
    <row r="840" spans="1:19" x14ac:dyDescent="0.25">
      <c r="A840" s="7">
        <v>513</v>
      </c>
      <c r="B840" s="7">
        <v>44657</v>
      </c>
      <c r="C840" s="7">
        <v>18511752</v>
      </c>
      <c r="D840" s="7" t="s">
        <v>2021</v>
      </c>
      <c r="E840" s="7" t="s">
        <v>214</v>
      </c>
      <c r="F840" s="7">
        <v>320000</v>
      </c>
      <c r="G840" s="7">
        <v>0.98290002346038818</v>
      </c>
      <c r="H840" s="7">
        <v>0.95899999141693115</v>
      </c>
      <c r="I840" s="7" t="s">
        <v>5137</v>
      </c>
      <c r="J840" s="7" t="s">
        <v>5138</v>
      </c>
      <c r="K840" s="8">
        <v>2.9023699760437012</v>
      </c>
      <c r="M840" s="8">
        <v>101.41699981689453</v>
      </c>
      <c r="N840" s="7">
        <v>105.58200073242188</v>
      </c>
      <c r="O840" s="7" t="s">
        <v>237</v>
      </c>
      <c r="P840" s="7" t="s">
        <v>639</v>
      </c>
      <c r="Q840" s="7" t="s">
        <v>291</v>
      </c>
      <c r="R840" s="7" t="s">
        <v>3856</v>
      </c>
      <c r="S840" s="7">
        <v>153.31703186035156</v>
      </c>
    </row>
    <row r="841" spans="1:19" x14ac:dyDescent="0.25">
      <c r="A841" s="7">
        <v>513</v>
      </c>
      <c r="B841" s="7">
        <v>44657</v>
      </c>
      <c r="C841" s="7">
        <v>18511751</v>
      </c>
      <c r="D841" s="7" t="s">
        <v>2021</v>
      </c>
      <c r="E841" s="7" t="s">
        <v>5134</v>
      </c>
      <c r="F841" s="7">
        <v>320000</v>
      </c>
      <c r="G841" s="7">
        <v>0.98290002346038818</v>
      </c>
      <c r="H841" s="7">
        <v>0.9570000171661377</v>
      </c>
      <c r="I841" s="7" t="s">
        <v>5135</v>
      </c>
      <c r="J841" s="7" t="s">
        <v>5136</v>
      </c>
      <c r="K841" s="8">
        <v>3.3322460651397705</v>
      </c>
      <c r="M841" s="8">
        <v>101</v>
      </c>
      <c r="N841" s="7">
        <v>147.02479553222656</v>
      </c>
      <c r="O841" s="7" t="s">
        <v>237</v>
      </c>
      <c r="P841" s="7" t="s">
        <v>639</v>
      </c>
      <c r="Q841" s="7" t="s">
        <v>291</v>
      </c>
      <c r="R841" s="7" t="s">
        <v>214</v>
      </c>
      <c r="S841" s="7">
        <v>153.31703186035156</v>
      </c>
    </row>
    <row r="842" spans="1:19" x14ac:dyDescent="0.25">
      <c r="A842" s="7">
        <v>513</v>
      </c>
      <c r="B842" s="7">
        <v>44657</v>
      </c>
      <c r="C842" s="7">
        <v>66995673</v>
      </c>
      <c r="D842" s="7" t="s">
        <v>2025</v>
      </c>
      <c r="E842" s="7" t="s">
        <v>214</v>
      </c>
      <c r="F842" s="7">
        <v>1100000</v>
      </c>
      <c r="G842" s="7">
        <v>7.0553998947143555</v>
      </c>
      <c r="H842" s="7">
        <v>4.9440999031066895</v>
      </c>
      <c r="I842" s="7" t="s">
        <v>21155</v>
      </c>
      <c r="J842" s="7" t="s">
        <v>21156</v>
      </c>
      <c r="K842" s="8">
        <v>5.485814094543457</v>
      </c>
      <c r="M842" s="8">
        <v>98.636001586914063</v>
      </c>
      <c r="N842" s="7">
        <v>278.940185546875</v>
      </c>
      <c r="O842" s="7" t="s">
        <v>280</v>
      </c>
      <c r="P842" s="7" t="s">
        <v>732</v>
      </c>
      <c r="Q842" s="7" t="s">
        <v>291</v>
      </c>
      <c r="R842" s="7" t="s">
        <v>3856</v>
      </c>
      <c r="S842" s="7">
        <v>298.15200805664063</v>
      </c>
    </row>
    <row r="843" spans="1:19" x14ac:dyDescent="0.25">
      <c r="A843" s="7">
        <v>513</v>
      </c>
      <c r="B843" s="7">
        <v>44657</v>
      </c>
      <c r="C843" s="7">
        <v>66995674</v>
      </c>
      <c r="D843" s="7" t="s">
        <v>2025</v>
      </c>
      <c r="E843" s="7" t="s">
        <v>21157</v>
      </c>
      <c r="F843" s="7">
        <v>1100000</v>
      </c>
      <c r="G843" s="7">
        <v>7.0553998947143555</v>
      </c>
      <c r="H843" s="7">
        <v>4.950200080871582</v>
      </c>
      <c r="I843" s="7" t="s">
        <v>21158</v>
      </c>
      <c r="J843" s="7" t="s">
        <v>21159</v>
      </c>
      <c r="K843" s="8">
        <v>5.5095429420471191</v>
      </c>
      <c r="M843" s="8">
        <v>98.5</v>
      </c>
      <c r="N843" s="7">
        <v>250.01930236816406</v>
      </c>
      <c r="O843" s="7" t="s">
        <v>280</v>
      </c>
      <c r="P843" s="7" t="s">
        <v>732</v>
      </c>
      <c r="Q843" s="7" t="s">
        <v>291</v>
      </c>
      <c r="R843" s="7" t="s">
        <v>214</v>
      </c>
      <c r="S843" s="7">
        <v>298.15200805664063</v>
      </c>
    </row>
    <row r="844" spans="1:19" x14ac:dyDescent="0.25">
      <c r="A844" s="7">
        <v>513</v>
      </c>
      <c r="B844" s="7">
        <v>44657</v>
      </c>
      <c r="C844" s="7">
        <v>27882853</v>
      </c>
      <c r="D844" s="7" t="s">
        <v>2026</v>
      </c>
      <c r="E844" s="7" t="s">
        <v>5139</v>
      </c>
      <c r="F844" s="7">
        <v>154329</v>
      </c>
      <c r="G844" s="7">
        <v>2.6138999462127686</v>
      </c>
      <c r="H844" s="7">
        <v>2.2100000381469727</v>
      </c>
      <c r="I844" s="7" t="s">
        <v>5140</v>
      </c>
      <c r="J844" s="7" t="s">
        <v>5141</v>
      </c>
      <c r="K844" s="8">
        <v>7.4413900375366211</v>
      </c>
      <c r="M844" s="8">
        <v>104.75800323486328</v>
      </c>
      <c r="N844" s="7">
        <v>482.6593017578125</v>
      </c>
      <c r="O844" s="7" t="s">
        <v>331</v>
      </c>
      <c r="P844" s="7" t="s">
        <v>2028</v>
      </c>
      <c r="Q844" s="7" t="s">
        <v>337</v>
      </c>
      <c r="R844" s="7" t="s">
        <v>214</v>
      </c>
      <c r="S844" s="7">
        <v>419.45742797851563</v>
      </c>
    </row>
    <row r="845" spans="1:19" x14ac:dyDescent="0.25">
      <c r="A845" s="7">
        <v>513</v>
      </c>
      <c r="B845" s="7">
        <v>44657</v>
      </c>
      <c r="C845" s="7">
        <v>66956234</v>
      </c>
      <c r="D845" s="7" t="s">
        <v>2030</v>
      </c>
      <c r="E845" s="7" t="s">
        <v>214</v>
      </c>
      <c r="F845" s="7">
        <v>800000</v>
      </c>
      <c r="G845" s="7">
        <v>7.6085000038146973</v>
      </c>
      <c r="H845" s="7">
        <v>5.571199893951416</v>
      </c>
      <c r="I845" s="7" t="s">
        <v>19377</v>
      </c>
      <c r="J845" s="7" t="s">
        <v>18838</v>
      </c>
      <c r="K845" s="8">
        <v>5.978917121887207</v>
      </c>
      <c r="M845" s="8">
        <v>87.285003662109375</v>
      </c>
      <c r="N845" s="7">
        <v>330.6156005859375</v>
      </c>
      <c r="O845" s="7" t="s">
        <v>280</v>
      </c>
      <c r="P845" s="7" t="s">
        <v>2033</v>
      </c>
      <c r="Q845" s="7" t="s">
        <v>286</v>
      </c>
      <c r="R845" s="7" t="s">
        <v>3856</v>
      </c>
      <c r="S845" s="7">
        <v>304.06008911132813</v>
      </c>
    </row>
    <row r="846" spans="1:19" x14ac:dyDescent="0.25">
      <c r="A846" s="7">
        <v>513</v>
      </c>
      <c r="B846" s="7">
        <v>44657</v>
      </c>
      <c r="C846" s="7">
        <v>66956115</v>
      </c>
      <c r="D846" s="7" t="s">
        <v>2030</v>
      </c>
      <c r="E846" s="7" t="s">
        <v>18912</v>
      </c>
      <c r="F846" s="7">
        <v>800000</v>
      </c>
      <c r="G846" s="7">
        <v>7.6085000038146973</v>
      </c>
      <c r="H846" s="7">
        <v>5.5738000869750977</v>
      </c>
      <c r="I846" s="7" t="s">
        <v>18913</v>
      </c>
      <c r="J846" s="7" t="s">
        <v>18914</v>
      </c>
      <c r="K846" s="8">
        <v>5.9851961135864258</v>
      </c>
      <c r="M846" s="8">
        <v>87.25</v>
      </c>
      <c r="N846" s="7">
        <v>313.08621215820313</v>
      </c>
      <c r="O846" s="7" t="s">
        <v>280</v>
      </c>
      <c r="P846" s="7" t="s">
        <v>2033</v>
      </c>
      <c r="Q846" s="7" t="s">
        <v>286</v>
      </c>
      <c r="R846" s="7" t="s">
        <v>214</v>
      </c>
      <c r="S846" s="7">
        <v>304.06008911132813</v>
      </c>
    </row>
    <row r="847" spans="1:19" x14ac:dyDescent="0.25">
      <c r="A847" s="7">
        <v>513</v>
      </c>
      <c r="B847" s="7">
        <v>44657</v>
      </c>
      <c r="C847" s="7">
        <v>66834257</v>
      </c>
      <c r="D847" s="7" t="s">
        <v>2030</v>
      </c>
      <c r="E847" s="7" t="s">
        <v>214</v>
      </c>
      <c r="F847" s="7">
        <v>400000</v>
      </c>
      <c r="G847" s="7">
        <v>3.5701999664306641</v>
      </c>
      <c r="H847" s="7">
        <v>3.1110000610351563</v>
      </c>
      <c r="I847" s="7" t="s">
        <v>5145</v>
      </c>
      <c r="J847" s="7" t="s">
        <v>5146</v>
      </c>
      <c r="K847" s="8">
        <v>5.3855991363525391</v>
      </c>
      <c r="M847" s="8">
        <v>92.75</v>
      </c>
      <c r="N847" s="7">
        <v>259.1702880859375</v>
      </c>
      <c r="O847" s="7" t="s">
        <v>280</v>
      </c>
      <c r="P847" s="7" t="s">
        <v>2033</v>
      </c>
      <c r="Q847" s="7" t="s">
        <v>286</v>
      </c>
      <c r="R847" s="7" t="s">
        <v>214</v>
      </c>
      <c r="S847" s="7">
        <v>259.00912475585938</v>
      </c>
    </row>
    <row r="848" spans="1:19" x14ac:dyDescent="0.25">
      <c r="A848" s="7">
        <v>513</v>
      </c>
      <c r="B848" s="7">
        <v>44657</v>
      </c>
      <c r="C848" s="7">
        <v>66822473</v>
      </c>
      <c r="D848" s="7" t="s">
        <v>2030</v>
      </c>
      <c r="E848" s="7" t="s">
        <v>5142</v>
      </c>
      <c r="F848" s="7">
        <v>400000</v>
      </c>
      <c r="G848" s="7">
        <v>3.5701999664306641</v>
      </c>
      <c r="H848" s="7">
        <v>3.1324999332427979</v>
      </c>
      <c r="I848" s="7" t="s">
        <v>5143</v>
      </c>
      <c r="J848" s="7" t="s">
        <v>5144</v>
      </c>
      <c r="K848" s="8">
        <v>5.6313180923461914</v>
      </c>
      <c r="M848" s="8">
        <v>92</v>
      </c>
      <c r="N848" s="7">
        <v>284.79611206054688</v>
      </c>
      <c r="O848" s="7" t="s">
        <v>280</v>
      </c>
      <c r="P848" s="7" t="s">
        <v>2033</v>
      </c>
      <c r="Q848" s="7" t="s">
        <v>286</v>
      </c>
      <c r="R848" s="7" t="s">
        <v>214</v>
      </c>
      <c r="S848" s="7">
        <v>259.00912475585938</v>
      </c>
    </row>
    <row r="849" spans="1:19" x14ac:dyDescent="0.25">
      <c r="A849" s="7">
        <v>513</v>
      </c>
      <c r="B849" s="7">
        <v>44657</v>
      </c>
      <c r="C849" s="7">
        <v>43440214</v>
      </c>
      <c r="D849" s="7" t="s">
        <v>2035</v>
      </c>
      <c r="E849" s="7" t="s">
        <v>214</v>
      </c>
      <c r="F849" s="7">
        <v>300000</v>
      </c>
      <c r="G849" s="7">
        <v>6.992499828338623</v>
      </c>
      <c r="H849" s="7">
        <v>6.1279001235961914</v>
      </c>
      <c r="I849" s="7" t="s">
        <v>21160</v>
      </c>
      <c r="J849" s="7" t="s">
        <v>10447</v>
      </c>
      <c r="K849" s="8">
        <v>3.6886100769042969</v>
      </c>
      <c r="M849" s="8">
        <v>99.51300048828125</v>
      </c>
      <c r="N849" s="7">
        <v>99.205001831054688</v>
      </c>
      <c r="O849" s="7" t="s">
        <v>360</v>
      </c>
      <c r="P849" s="7" t="s">
        <v>659</v>
      </c>
      <c r="Q849" s="7" t="s">
        <v>242</v>
      </c>
      <c r="R849" s="7" t="s">
        <v>3856</v>
      </c>
      <c r="S849" s="7">
        <v>99.205001831054688</v>
      </c>
    </row>
    <row r="850" spans="1:19" x14ac:dyDescent="0.25">
      <c r="A850" s="7">
        <v>513</v>
      </c>
      <c r="B850" s="7">
        <v>44657</v>
      </c>
      <c r="C850" s="7">
        <v>34309730</v>
      </c>
      <c r="D850" s="7" t="s">
        <v>2038</v>
      </c>
      <c r="E850" s="7" t="s">
        <v>214</v>
      </c>
      <c r="F850" s="7">
        <v>300000</v>
      </c>
      <c r="G850" s="7">
        <v>2.1054000854492188</v>
      </c>
      <c r="H850" s="7">
        <v>1.7630000114440918</v>
      </c>
      <c r="I850" s="7" t="s">
        <v>10451</v>
      </c>
      <c r="J850" s="7" t="s">
        <v>10452</v>
      </c>
      <c r="K850" s="8">
        <v>9.9503393173217773</v>
      </c>
      <c r="M850" s="8">
        <v>94.270797729492188</v>
      </c>
      <c r="N850" s="7">
        <v>734.54290771484375</v>
      </c>
      <c r="O850" s="7" t="s">
        <v>223</v>
      </c>
      <c r="P850" s="7" t="s">
        <v>300</v>
      </c>
      <c r="Q850" s="7" t="s">
        <v>291</v>
      </c>
      <c r="R850" s="7" t="s">
        <v>214</v>
      </c>
      <c r="S850" s="7">
        <v>734.54290771484375</v>
      </c>
    </row>
    <row r="851" spans="1:19" x14ac:dyDescent="0.25">
      <c r="A851" s="7">
        <v>513</v>
      </c>
      <c r="B851" s="7">
        <v>44657</v>
      </c>
      <c r="C851" s="7">
        <v>34021369</v>
      </c>
      <c r="D851" s="7" t="s">
        <v>2038</v>
      </c>
      <c r="E851" s="7" t="s">
        <v>10448</v>
      </c>
      <c r="F851" s="7">
        <v>300000</v>
      </c>
      <c r="G851" s="7">
        <v>2.1054000854492188</v>
      </c>
      <c r="H851" s="7">
        <v>1.7630000114440918</v>
      </c>
      <c r="I851" s="7" t="s">
        <v>10449</v>
      </c>
      <c r="J851" s="7" t="s">
        <v>10450</v>
      </c>
      <c r="K851" s="8">
        <v>9.9503393173217773</v>
      </c>
      <c r="M851" s="8">
        <v>94.270797729492188</v>
      </c>
      <c r="N851" s="7">
        <v>734.54290771484375</v>
      </c>
      <c r="O851" s="7" t="s">
        <v>223</v>
      </c>
      <c r="P851" s="7" t="s">
        <v>300</v>
      </c>
      <c r="Q851" s="7" t="s">
        <v>291</v>
      </c>
      <c r="R851" s="7" t="s">
        <v>214</v>
      </c>
      <c r="S851" s="7">
        <v>734.54290771484375</v>
      </c>
    </row>
    <row r="852" spans="1:19" x14ac:dyDescent="0.25">
      <c r="A852" s="7">
        <v>513</v>
      </c>
      <c r="B852" s="7">
        <v>44657</v>
      </c>
      <c r="C852" s="7">
        <v>66886462</v>
      </c>
      <c r="D852" s="7" t="s">
        <v>2041</v>
      </c>
      <c r="E852" s="7" t="s">
        <v>16959</v>
      </c>
      <c r="F852" s="7">
        <v>250000</v>
      </c>
      <c r="G852" s="7">
        <v>1.982200026512146</v>
      </c>
      <c r="H852" s="7">
        <v>1.7021000385284424</v>
      </c>
      <c r="I852" s="7" t="s">
        <v>16960</v>
      </c>
      <c r="J852" s="7" t="s">
        <v>16961</v>
      </c>
      <c r="K852" s="8">
        <v>15.907722473144531</v>
      </c>
      <c r="M852" s="8">
        <v>89.889999389648438</v>
      </c>
      <c r="N852" s="7">
        <v>1338.4736328125</v>
      </c>
      <c r="O852" s="7" t="s">
        <v>280</v>
      </c>
      <c r="P852" s="7" t="s">
        <v>349</v>
      </c>
      <c r="Q852" s="7" t="s">
        <v>242</v>
      </c>
      <c r="R852" s="7" t="s">
        <v>214</v>
      </c>
      <c r="S852" s="7">
        <v>459.96417236328125</v>
      </c>
    </row>
    <row r="853" spans="1:19" x14ac:dyDescent="0.25">
      <c r="A853" s="7">
        <v>513</v>
      </c>
      <c r="B853" s="7">
        <v>44657</v>
      </c>
      <c r="C853" s="7">
        <v>43498382</v>
      </c>
      <c r="D853" s="7" t="s">
        <v>2041</v>
      </c>
      <c r="E853" s="7" t="s">
        <v>214</v>
      </c>
      <c r="F853" s="7">
        <v>179348</v>
      </c>
      <c r="G853" s="7">
        <v>9.0300001204013824E-2</v>
      </c>
      <c r="H853" s="7">
        <v>7.9000003635883331E-2</v>
      </c>
      <c r="I853" s="7" t="s">
        <v>5147</v>
      </c>
      <c r="J853" s="7" t="s">
        <v>5148</v>
      </c>
      <c r="K853" s="8">
        <v>28.423141479492188</v>
      </c>
      <c r="M853" s="8">
        <v>98.300003051757813</v>
      </c>
      <c r="N853" s="7">
        <v>2861.21240234375</v>
      </c>
      <c r="O853" s="7" t="s">
        <v>280</v>
      </c>
      <c r="P853" s="7" t="s">
        <v>349</v>
      </c>
      <c r="Q853" s="7" t="s">
        <v>242</v>
      </c>
      <c r="R853" s="7" t="s">
        <v>214</v>
      </c>
      <c r="S853" s="7">
        <v>421.07916259765625</v>
      </c>
    </row>
    <row r="854" spans="1:19" x14ac:dyDescent="0.25">
      <c r="A854" s="7">
        <v>513</v>
      </c>
      <c r="B854" s="7">
        <v>44657</v>
      </c>
      <c r="C854" s="7">
        <v>66852988</v>
      </c>
      <c r="D854" s="7" t="s">
        <v>2044</v>
      </c>
      <c r="E854" s="7" t="s">
        <v>214</v>
      </c>
      <c r="F854" s="7">
        <v>750000</v>
      </c>
      <c r="G854" s="7">
        <v>14.264200210571289</v>
      </c>
      <c r="H854" s="7">
        <v>3.9598000049591064</v>
      </c>
      <c r="I854" s="7" t="s">
        <v>19378</v>
      </c>
      <c r="J854" s="7" t="s">
        <v>10453</v>
      </c>
      <c r="K854" s="8">
        <v>5.6357898712158203</v>
      </c>
      <c r="M854" s="8">
        <v>93.869003295898438</v>
      </c>
      <c r="N854" s="7">
        <v>289.62600708007813</v>
      </c>
      <c r="O854" s="7" t="s">
        <v>373</v>
      </c>
      <c r="P854" s="7" t="s">
        <v>361</v>
      </c>
      <c r="Q854" s="7" t="s">
        <v>242</v>
      </c>
      <c r="R854" s="7" t="s">
        <v>214</v>
      </c>
      <c r="S854" s="7">
        <v>289.62600708007813</v>
      </c>
    </row>
    <row r="855" spans="1:19" x14ac:dyDescent="0.25">
      <c r="A855" s="7">
        <v>513</v>
      </c>
      <c r="B855" s="7">
        <v>44657</v>
      </c>
      <c r="C855" s="7">
        <v>66862223</v>
      </c>
      <c r="D855" s="7" t="s">
        <v>2048</v>
      </c>
      <c r="E855" s="7" t="s">
        <v>214</v>
      </c>
      <c r="F855" s="7">
        <v>300000</v>
      </c>
      <c r="G855" s="7">
        <v>8.9034996032714844</v>
      </c>
      <c r="H855" s="7">
        <v>7.9274997711181641</v>
      </c>
      <c r="I855" s="7" t="s">
        <v>5153</v>
      </c>
      <c r="J855" s="7" t="s">
        <v>5154</v>
      </c>
      <c r="K855" s="8">
        <v>3.8468000888824463</v>
      </c>
      <c r="M855" s="8">
        <v>87.119003295898438</v>
      </c>
      <c r="N855" s="7">
        <v>123.20200347900391</v>
      </c>
      <c r="O855" s="7" t="s">
        <v>237</v>
      </c>
      <c r="P855" s="7" t="s">
        <v>361</v>
      </c>
      <c r="Q855" s="7" t="s">
        <v>242</v>
      </c>
      <c r="R855" s="7" t="s">
        <v>3856</v>
      </c>
      <c r="S855" s="7">
        <v>85.182571411132813</v>
      </c>
    </row>
    <row r="856" spans="1:19" x14ac:dyDescent="0.25">
      <c r="A856" s="7">
        <v>513</v>
      </c>
      <c r="B856" s="7">
        <v>44657</v>
      </c>
      <c r="C856" s="7">
        <v>66784076</v>
      </c>
      <c r="D856" s="7" t="s">
        <v>2048</v>
      </c>
      <c r="E856" s="7" t="s">
        <v>214</v>
      </c>
      <c r="F856" s="7">
        <v>350000</v>
      </c>
      <c r="G856" s="7">
        <v>8.2081003189086914</v>
      </c>
      <c r="H856" s="7">
        <v>7.3207001686096191</v>
      </c>
      <c r="I856" s="7" t="s">
        <v>5151</v>
      </c>
      <c r="J856" s="7" t="s">
        <v>5152</v>
      </c>
      <c r="K856" s="8">
        <v>3.7481899261474609</v>
      </c>
      <c r="M856" s="8">
        <v>89.144996643066406</v>
      </c>
      <c r="N856" s="7">
        <v>110.05999755859375</v>
      </c>
      <c r="O856" s="7" t="s">
        <v>237</v>
      </c>
      <c r="P856" s="7" t="s">
        <v>361</v>
      </c>
      <c r="Q856" s="7" t="s">
        <v>242</v>
      </c>
      <c r="R856" s="7" t="s">
        <v>3856</v>
      </c>
      <c r="S856" s="7">
        <v>83.016441345214844</v>
      </c>
    </row>
    <row r="857" spans="1:19" x14ac:dyDescent="0.25">
      <c r="A857" s="7">
        <v>513</v>
      </c>
      <c r="B857" s="7">
        <v>44657</v>
      </c>
      <c r="C857" s="7">
        <v>34939549</v>
      </c>
      <c r="D857" s="7" t="s">
        <v>2048</v>
      </c>
      <c r="E857" s="7" t="s">
        <v>214</v>
      </c>
      <c r="F857" s="7">
        <v>500000</v>
      </c>
      <c r="G857" s="7">
        <v>5.2976999282836914</v>
      </c>
      <c r="H857" s="7">
        <v>4.7863001823425293</v>
      </c>
      <c r="I857" s="7" t="s">
        <v>5149</v>
      </c>
      <c r="J857" s="7" t="s">
        <v>5150</v>
      </c>
      <c r="K857" s="8">
        <v>3.6950500011444092</v>
      </c>
      <c r="M857" s="8">
        <v>97.872001647949219</v>
      </c>
      <c r="N857" s="7">
        <v>96.946296691894531</v>
      </c>
      <c r="O857" s="7" t="s">
        <v>237</v>
      </c>
      <c r="P857" s="7" t="s">
        <v>361</v>
      </c>
      <c r="Q857" s="7" t="s">
        <v>242</v>
      </c>
      <c r="R857" s="7" t="s">
        <v>3856</v>
      </c>
      <c r="S857" s="7">
        <v>73.571441650390625</v>
      </c>
    </row>
    <row r="858" spans="1:19" x14ac:dyDescent="0.25">
      <c r="A858" s="7">
        <v>513</v>
      </c>
      <c r="B858" s="7">
        <v>44657</v>
      </c>
      <c r="C858" s="7">
        <v>66900484</v>
      </c>
      <c r="D858" s="7" t="s">
        <v>16794</v>
      </c>
      <c r="E858" s="7" t="s">
        <v>214</v>
      </c>
      <c r="F858" s="7">
        <v>650000</v>
      </c>
      <c r="G858" s="7">
        <v>4.3611001968383789</v>
      </c>
      <c r="H858" s="7">
        <v>3.8371999263763428</v>
      </c>
      <c r="I858" s="7" t="s">
        <v>16481</v>
      </c>
      <c r="J858" s="7" t="s">
        <v>16482</v>
      </c>
      <c r="K858" s="8">
        <v>5.7858881950378418</v>
      </c>
      <c r="M858" s="8">
        <v>96.5260009765625</v>
      </c>
      <c r="N858" s="7">
        <v>295.96728515625</v>
      </c>
      <c r="O858" s="7" t="s">
        <v>643</v>
      </c>
      <c r="P858" s="7" t="s">
        <v>361</v>
      </c>
      <c r="Q858" s="7" t="s">
        <v>242</v>
      </c>
      <c r="R858" s="7" t="s">
        <v>214</v>
      </c>
      <c r="S858" s="7">
        <v>295.96728515625</v>
      </c>
    </row>
    <row r="859" spans="1:19" x14ac:dyDescent="0.25">
      <c r="A859" s="7">
        <v>513</v>
      </c>
      <c r="B859" s="7">
        <v>44657</v>
      </c>
      <c r="C859" s="7">
        <v>66812891</v>
      </c>
      <c r="D859" s="7" t="s">
        <v>2051</v>
      </c>
      <c r="E859" s="7" t="s">
        <v>214</v>
      </c>
      <c r="F859" s="7">
        <v>300000</v>
      </c>
      <c r="G859" s="7">
        <v>8.4626998901367188</v>
      </c>
      <c r="H859" s="7">
        <v>7.1051998138427734</v>
      </c>
      <c r="I859" s="7" t="s">
        <v>19379</v>
      </c>
      <c r="J859" s="7" t="s">
        <v>10456</v>
      </c>
      <c r="K859" s="8">
        <v>5.3308100700378418</v>
      </c>
      <c r="M859" s="8">
        <v>86.311996459960938</v>
      </c>
      <c r="N859" s="7">
        <v>267.88699340820313</v>
      </c>
      <c r="O859" s="7" t="s">
        <v>643</v>
      </c>
      <c r="P859" s="7" t="s">
        <v>349</v>
      </c>
      <c r="Q859" s="7" t="s">
        <v>242</v>
      </c>
      <c r="R859" s="7" t="s">
        <v>3856</v>
      </c>
      <c r="S859" s="7">
        <v>267.88699340820313</v>
      </c>
    </row>
    <row r="860" spans="1:19" x14ac:dyDescent="0.25">
      <c r="A860" s="7">
        <v>513</v>
      </c>
      <c r="B860" s="7">
        <v>44657</v>
      </c>
      <c r="C860" s="7">
        <v>66968777</v>
      </c>
      <c r="D860" s="7" t="s">
        <v>2051</v>
      </c>
      <c r="E860" s="7" t="s">
        <v>20751</v>
      </c>
      <c r="F860" s="7">
        <v>500000</v>
      </c>
      <c r="G860" s="7">
        <v>4.6132998466491699</v>
      </c>
      <c r="H860" s="7">
        <v>4.2196998596191406</v>
      </c>
      <c r="I860" s="7" t="s">
        <v>20752</v>
      </c>
      <c r="J860" s="7" t="s">
        <v>20753</v>
      </c>
      <c r="K860" s="8">
        <v>4.39739990234375</v>
      </c>
      <c r="M860" s="8">
        <v>92.155998229980469</v>
      </c>
      <c r="N860" s="7">
        <v>165.05400085449219</v>
      </c>
      <c r="O860" s="7" t="s">
        <v>643</v>
      </c>
      <c r="P860" s="7" t="s">
        <v>349</v>
      </c>
      <c r="Q860" s="7" t="s">
        <v>242</v>
      </c>
      <c r="R860" s="7" t="s">
        <v>3856</v>
      </c>
      <c r="S860" s="7">
        <v>165.05400085449219</v>
      </c>
    </row>
    <row r="861" spans="1:19" x14ac:dyDescent="0.25">
      <c r="A861" s="7">
        <v>513</v>
      </c>
      <c r="B861" s="7">
        <v>44657</v>
      </c>
      <c r="C861" s="7">
        <v>29164373</v>
      </c>
      <c r="D861" s="7" t="s">
        <v>2051</v>
      </c>
      <c r="E861" s="7" t="s">
        <v>214</v>
      </c>
      <c r="F861" s="7">
        <v>200000</v>
      </c>
      <c r="G861" s="7">
        <v>1.4319000244140625</v>
      </c>
      <c r="H861" s="7">
        <v>1.3619999885559082</v>
      </c>
      <c r="I861" s="7" t="s">
        <v>10454</v>
      </c>
      <c r="J861" s="7" t="s">
        <v>10455</v>
      </c>
      <c r="K861" s="8">
        <v>4.1110820770263672</v>
      </c>
      <c r="M861" s="8">
        <v>102.59480285644531</v>
      </c>
      <c r="N861" s="7">
        <v>185.34140014648438</v>
      </c>
      <c r="O861" s="7" t="s">
        <v>643</v>
      </c>
      <c r="P861" s="7" t="s">
        <v>349</v>
      </c>
      <c r="Q861" s="7" t="s">
        <v>242</v>
      </c>
      <c r="R861" s="7" t="s">
        <v>214</v>
      </c>
      <c r="S861" s="7">
        <v>185.34140014648438</v>
      </c>
    </row>
    <row r="862" spans="1:19" x14ac:dyDescent="0.25">
      <c r="A862" s="7">
        <v>513</v>
      </c>
      <c r="B862" s="7">
        <v>44657</v>
      </c>
      <c r="C862" s="7">
        <v>66826099</v>
      </c>
      <c r="D862" s="7" t="s">
        <v>2053</v>
      </c>
      <c r="E862" s="7" t="s">
        <v>214</v>
      </c>
      <c r="F862" s="7">
        <v>600000</v>
      </c>
      <c r="G862" s="7">
        <v>4.0388998985290527</v>
      </c>
      <c r="H862" s="7">
        <v>3.6191999912261963</v>
      </c>
      <c r="I862" s="7" t="s">
        <v>19380</v>
      </c>
      <c r="J862" s="7" t="s">
        <v>10457</v>
      </c>
      <c r="K862" s="8">
        <v>5.8574471473693848</v>
      </c>
      <c r="M862" s="8">
        <v>100.50299835205078</v>
      </c>
      <c r="N862" s="7">
        <v>311.08859252929688</v>
      </c>
      <c r="O862" s="7" t="s">
        <v>212</v>
      </c>
      <c r="P862" s="7" t="s">
        <v>215</v>
      </c>
      <c r="Q862" s="7" t="s">
        <v>219</v>
      </c>
      <c r="R862" s="7" t="s">
        <v>4184</v>
      </c>
      <c r="S862" s="7">
        <v>311.08859252929688</v>
      </c>
    </row>
    <row r="863" spans="1:19" x14ac:dyDescent="0.25">
      <c r="A863" s="7">
        <v>513</v>
      </c>
      <c r="B863" s="7">
        <v>44657</v>
      </c>
      <c r="C863" s="7">
        <v>43080192</v>
      </c>
      <c r="D863" s="7" t="s">
        <v>2057</v>
      </c>
      <c r="E863" s="7" t="s">
        <v>214</v>
      </c>
      <c r="F863" s="7">
        <v>400000</v>
      </c>
      <c r="G863" s="7">
        <v>1.9739999771118164</v>
      </c>
      <c r="H863" s="7">
        <v>1.881600022315979</v>
      </c>
      <c r="I863" s="7" t="s">
        <v>10460</v>
      </c>
      <c r="J863" s="7" t="s">
        <v>10461</v>
      </c>
      <c r="K863" s="8">
        <v>3.940932035446167</v>
      </c>
      <c r="M863" s="8">
        <v>99.962997436523438</v>
      </c>
      <c r="N863" s="7">
        <v>142.0491943359375</v>
      </c>
      <c r="O863" s="7" t="s">
        <v>212</v>
      </c>
      <c r="P863" s="7" t="s">
        <v>239</v>
      </c>
      <c r="Q863" s="7" t="s">
        <v>242</v>
      </c>
      <c r="R863" s="7" t="s">
        <v>3856</v>
      </c>
      <c r="S863" s="7">
        <v>142.0491943359375</v>
      </c>
    </row>
    <row r="864" spans="1:19" x14ac:dyDescent="0.25">
      <c r="A864" s="7">
        <v>513</v>
      </c>
      <c r="B864" s="7">
        <v>44657</v>
      </c>
      <c r="C864" s="7">
        <v>35292014</v>
      </c>
      <c r="D864" s="7" t="s">
        <v>2057</v>
      </c>
      <c r="E864" s="7" t="s">
        <v>214</v>
      </c>
      <c r="F864" s="7">
        <v>600000</v>
      </c>
      <c r="G864" s="7">
        <v>0.34166699647903442</v>
      </c>
      <c r="H864" s="7">
        <v>0.33712917566299438</v>
      </c>
      <c r="I864" s="7" t="s">
        <v>10458</v>
      </c>
      <c r="J864" s="7" t="s">
        <v>10459</v>
      </c>
      <c r="K864" s="8">
        <v>3.1656301021575928</v>
      </c>
      <c r="M864" s="8">
        <v>100.02301025390625</v>
      </c>
      <c r="N864" s="7">
        <v>239.78439331054688</v>
      </c>
      <c r="O864" s="7" t="s">
        <v>212</v>
      </c>
      <c r="P864" s="7" t="s">
        <v>239</v>
      </c>
      <c r="Q864" s="7" t="s">
        <v>242</v>
      </c>
      <c r="R864" s="7" t="s">
        <v>3856</v>
      </c>
      <c r="S864" s="7">
        <v>239.78439331054688</v>
      </c>
    </row>
    <row r="865" spans="1:19" x14ac:dyDescent="0.25">
      <c r="A865" s="7">
        <v>513</v>
      </c>
      <c r="B865" s="7">
        <v>44657</v>
      </c>
      <c r="C865" s="7">
        <v>66878388</v>
      </c>
      <c r="D865" s="7" t="s">
        <v>2060</v>
      </c>
      <c r="E865" s="7" t="s">
        <v>214</v>
      </c>
      <c r="F865" s="7">
        <v>500000</v>
      </c>
      <c r="G865" s="7">
        <v>4.4056000709533691</v>
      </c>
      <c r="H865" s="7">
        <v>3.7772998809814453</v>
      </c>
      <c r="I865" s="7" t="s">
        <v>19381</v>
      </c>
      <c r="J865" s="7" t="s">
        <v>10462</v>
      </c>
      <c r="K865" s="8">
        <v>5.3961038589477539</v>
      </c>
      <c r="M865" s="8">
        <v>96.523002624511719</v>
      </c>
      <c r="N865" s="7">
        <v>265.36871337890625</v>
      </c>
      <c r="O865" s="7" t="s">
        <v>212</v>
      </c>
      <c r="P865" s="7" t="s">
        <v>456</v>
      </c>
      <c r="Q865" s="7" t="s">
        <v>219</v>
      </c>
      <c r="R865" s="7" t="s">
        <v>4184</v>
      </c>
      <c r="S865" s="7">
        <v>265.36871337890625</v>
      </c>
    </row>
    <row r="866" spans="1:19" x14ac:dyDescent="0.25">
      <c r="A866" s="7">
        <v>513</v>
      </c>
      <c r="B866" s="7">
        <v>44657</v>
      </c>
      <c r="C866" s="7">
        <v>37391433</v>
      </c>
      <c r="D866" s="7" t="s">
        <v>2063</v>
      </c>
      <c r="E866" s="7" t="s">
        <v>214</v>
      </c>
      <c r="F866" s="7">
        <v>200000</v>
      </c>
      <c r="G866" s="7">
        <v>25.839799880981445</v>
      </c>
      <c r="H866" s="7">
        <v>14.000399589538574</v>
      </c>
      <c r="I866" s="7" t="s">
        <v>5187</v>
      </c>
      <c r="J866" s="7" t="s">
        <v>5188</v>
      </c>
      <c r="K866" s="8">
        <v>5.2968788146972656</v>
      </c>
      <c r="M866" s="8">
        <v>95.839996337890625</v>
      </c>
      <c r="N866" s="7">
        <v>250.57730102539063</v>
      </c>
      <c r="O866" s="7" t="s">
        <v>212</v>
      </c>
      <c r="P866" s="7" t="s">
        <v>349</v>
      </c>
      <c r="Q866" s="7" t="s">
        <v>242</v>
      </c>
      <c r="R866" s="7" t="s">
        <v>214</v>
      </c>
      <c r="S866" s="7">
        <v>216.63613891601563</v>
      </c>
    </row>
    <row r="867" spans="1:19" x14ac:dyDescent="0.25">
      <c r="A867" s="7">
        <v>513</v>
      </c>
      <c r="B867" s="7">
        <v>44657</v>
      </c>
      <c r="C867" s="7">
        <v>66851633</v>
      </c>
      <c r="D867" s="7" t="s">
        <v>2063</v>
      </c>
      <c r="E867" s="7" t="s">
        <v>214</v>
      </c>
      <c r="F867" s="7">
        <v>800000</v>
      </c>
      <c r="G867" s="7">
        <v>8.7884998321533203</v>
      </c>
      <c r="H867" s="7">
        <v>7.4196000099182129</v>
      </c>
      <c r="I867" s="7" t="s">
        <v>21161</v>
      </c>
      <c r="J867" s="7" t="s">
        <v>5186</v>
      </c>
      <c r="K867" s="8">
        <v>4.702549934387207</v>
      </c>
      <c r="M867" s="8">
        <v>87.857002258300781</v>
      </c>
      <c r="N867" s="7">
        <v>206.33500671386719</v>
      </c>
      <c r="O867" s="7" t="s">
        <v>212</v>
      </c>
      <c r="P867" s="7" t="s">
        <v>349</v>
      </c>
      <c r="Q867" s="7" t="s">
        <v>242</v>
      </c>
      <c r="R867" s="7" t="s">
        <v>3856</v>
      </c>
      <c r="S867" s="7">
        <v>148.52493286132813</v>
      </c>
    </row>
    <row r="868" spans="1:19" x14ac:dyDescent="0.25">
      <c r="A868" s="7">
        <v>513</v>
      </c>
      <c r="B868" s="7">
        <v>44657</v>
      </c>
      <c r="C868" s="7">
        <v>47367298</v>
      </c>
      <c r="D868" s="7" t="s">
        <v>2063</v>
      </c>
      <c r="E868" s="7" t="s">
        <v>214</v>
      </c>
      <c r="F868" s="7">
        <v>500000</v>
      </c>
      <c r="G868" s="7">
        <v>7.9451999664306641</v>
      </c>
      <c r="H868" s="7">
        <v>6.8064999580383301</v>
      </c>
      <c r="I868" s="7" t="s">
        <v>19382</v>
      </c>
      <c r="J868" s="7" t="s">
        <v>5185</v>
      </c>
      <c r="K868" s="8">
        <v>4.6525998115539551</v>
      </c>
      <c r="M868" s="8">
        <v>89.945999145507813</v>
      </c>
      <c r="N868" s="7">
        <v>197.38699340820313</v>
      </c>
      <c r="O868" s="7" t="s">
        <v>212</v>
      </c>
      <c r="P868" s="7" t="s">
        <v>349</v>
      </c>
      <c r="Q868" s="7" t="s">
        <v>242</v>
      </c>
      <c r="R868" s="7" t="s">
        <v>3856</v>
      </c>
      <c r="S868" s="7">
        <v>144.10200500488281</v>
      </c>
    </row>
    <row r="869" spans="1:19" x14ac:dyDescent="0.25">
      <c r="A869" s="7">
        <v>513</v>
      </c>
      <c r="B869" s="7">
        <v>44657</v>
      </c>
      <c r="C869" s="7">
        <v>42758006</v>
      </c>
      <c r="D869" s="7" t="s">
        <v>2063</v>
      </c>
      <c r="E869" s="7" t="s">
        <v>214</v>
      </c>
      <c r="F869" s="7">
        <v>600000</v>
      </c>
      <c r="G869" s="7">
        <v>6.877500057220459</v>
      </c>
      <c r="H869" s="7">
        <v>5.7880997657775879</v>
      </c>
      <c r="I869" s="7" t="s">
        <v>19383</v>
      </c>
      <c r="J869" s="7" t="s">
        <v>5184</v>
      </c>
      <c r="K869" s="8">
        <v>4.5814499855041504</v>
      </c>
      <c r="M869" s="8">
        <v>100.97899627685547</v>
      </c>
      <c r="N869" s="7">
        <v>188.12800598144531</v>
      </c>
      <c r="O869" s="7" t="s">
        <v>212</v>
      </c>
      <c r="P869" s="7" t="s">
        <v>349</v>
      </c>
      <c r="Q869" s="7" t="s">
        <v>242</v>
      </c>
      <c r="R869" s="7" t="s">
        <v>3856</v>
      </c>
      <c r="S869" s="7">
        <v>138.36611938476563</v>
      </c>
    </row>
    <row r="870" spans="1:19" x14ac:dyDescent="0.25">
      <c r="A870" s="7">
        <v>513</v>
      </c>
      <c r="B870" s="7">
        <v>44657</v>
      </c>
      <c r="C870" s="7">
        <v>37391431</v>
      </c>
      <c r="D870" s="7" t="s">
        <v>2063</v>
      </c>
      <c r="E870" s="7" t="s">
        <v>214</v>
      </c>
      <c r="F870" s="7">
        <v>1200000</v>
      </c>
      <c r="G870" s="7">
        <v>5.8397998809814453</v>
      </c>
      <c r="H870" s="7">
        <v>5.0331997871398926</v>
      </c>
      <c r="I870" s="7" t="s">
        <v>19384</v>
      </c>
      <c r="J870" s="7" t="s">
        <v>5183</v>
      </c>
      <c r="K870" s="8">
        <v>4.29833984375</v>
      </c>
      <c r="M870" s="8">
        <v>102.30400085449219</v>
      </c>
      <c r="N870" s="7">
        <v>157.89999389648438</v>
      </c>
      <c r="O870" s="7" t="s">
        <v>212</v>
      </c>
      <c r="P870" s="7" t="s">
        <v>349</v>
      </c>
      <c r="Q870" s="7" t="s">
        <v>242</v>
      </c>
      <c r="R870" s="7" t="s">
        <v>3856</v>
      </c>
      <c r="S870" s="7">
        <v>132.65266418457031</v>
      </c>
    </row>
    <row r="871" spans="1:19" x14ac:dyDescent="0.25">
      <c r="A871" s="7">
        <v>513</v>
      </c>
      <c r="B871" s="7">
        <v>44657</v>
      </c>
      <c r="C871" s="7">
        <v>66850962</v>
      </c>
      <c r="D871" s="7" t="s">
        <v>2063</v>
      </c>
      <c r="E871" s="7" t="s">
        <v>214</v>
      </c>
      <c r="F871" s="7">
        <v>400000</v>
      </c>
      <c r="G871" s="7">
        <v>5.7877998352050781</v>
      </c>
      <c r="H871" s="7">
        <v>5.2048001289367676</v>
      </c>
      <c r="I871" s="7" t="s">
        <v>5181</v>
      </c>
      <c r="J871" s="7" t="s">
        <v>5182</v>
      </c>
      <c r="K871" s="8">
        <v>4.2967700958251953</v>
      </c>
      <c r="M871" s="8">
        <v>90.877998352050781</v>
      </c>
      <c r="N871" s="7">
        <v>155.52900695800781</v>
      </c>
      <c r="O871" s="7" t="s">
        <v>212</v>
      </c>
      <c r="P871" s="7" t="s">
        <v>349</v>
      </c>
      <c r="Q871" s="7" t="s">
        <v>242</v>
      </c>
      <c r="R871" s="7" t="s">
        <v>3856</v>
      </c>
      <c r="S871" s="7">
        <v>132.3629150390625</v>
      </c>
    </row>
    <row r="872" spans="1:19" x14ac:dyDescent="0.25">
      <c r="A872" s="7">
        <v>513</v>
      </c>
      <c r="B872" s="7">
        <v>44657</v>
      </c>
      <c r="C872" s="7">
        <v>47367297</v>
      </c>
      <c r="D872" s="7" t="s">
        <v>2063</v>
      </c>
      <c r="E872" s="7" t="s">
        <v>214</v>
      </c>
      <c r="F872" s="7">
        <v>300000</v>
      </c>
      <c r="G872" s="7">
        <v>4.9446001052856445</v>
      </c>
      <c r="H872" s="7">
        <v>4.4482998847961426</v>
      </c>
      <c r="I872" s="7" t="s">
        <v>18236</v>
      </c>
      <c r="J872" s="7" t="s">
        <v>5179</v>
      </c>
      <c r="K872" s="8">
        <v>4.149010181427002</v>
      </c>
      <c r="M872" s="8">
        <v>94.906997680664063</v>
      </c>
      <c r="N872" s="7">
        <v>138.65400695800781</v>
      </c>
      <c r="O872" s="7" t="s">
        <v>212</v>
      </c>
      <c r="P872" s="7" t="s">
        <v>349</v>
      </c>
      <c r="Q872" s="7" t="s">
        <v>242</v>
      </c>
      <c r="R872" s="7" t="s">
        <v>3856</v>
      </c>
      <c r="S872" s="7">
        <v>127.62081146240234</v>
      </c>
    </row>
    <row r="873" spans="1:19" x14ac:dyDescent="0.25">
      <c r="A873" s="7">
        <v>513</v>
      </c>
      <c r="B873" s="7">
        <v>44657</v>
      </c>
      <c r="C873" s="7">
        <v>33597209</v>
      </c>
      <c r="D873" s="7" t="s">
        <v>2063</v>
      </c>
      <c r="E873" s="7" t="s">
        <v>214</v>
      </c>
      <c r="F873" s="7">
        <v>700000</v>
      </c>
      <c r="G873" s="7">
        <v>4.9198999404907227</v>
      </c>
      <c r="H873" s="7">
        <v>4.3762998580932617</v>
      </c>
      <c r="I873" s="7" t="s">
        <v>18235</v>
      </c>
      <c r="J873" s="7" t="s">
        <v>5180</v>
      </c>
      <c r="K873" s="8">
        <v>4.1494998931884766</v>
      </c>
      <c r="M873" s="8">
        <v>101.10199737548828</v>
      </c>
      <c r="N873" s="7">
        <v>142.14599609375</v>
      </c>
      <c r="O873" s="7" t="s">
        <v>212</v>
      </c>
      <c r="P873" s="7" t="s">
        <v>349</v>
      </c>
      <c r="Q873" s="7" t="s">
        <v>242</v>
      </c>
      <c r="R873" s="7" t="s">
        <v>3856</v>
      </c>
      <c r="S873" s="7">
        <v>127.48069763183594</v>
      </c>
    </row>
    <row r="874" spans="1:19" x14ac:dyDescent="0.25">
      <c r="A874" s="7">
        <v>513</v>
      </c>
      <c r="B874" s="7">
        <v>44657</v>
      </c>
      <c r="C874" s="7">
        <v>66998329</v>
      </c>
      <c r="D874" s="7" t="s">
        <v>2063</v>
      </c>
      <c r="E874" s="7" t="s">
        <v>214</v>
      </c>
      <c r="F874" s="7">
        <v>1000000</v>
      </c>
      <c r="G874" s="7">
        <v>4.8104000091552734</v>
      </c>
      <c r="H874" s="7">
        <v>4.2869000434875488</v>
      </c>
      <c r="I874" s="7" t="s">
        <v>22155</v>
      </c>
      <c r="J874" s="7" t="s">
        <v>21162</v>
      </c>
      <c r="K874" s="8">
        <v>4.1486501693725586</v>
      </c>
      <c r="M874" s="8">
        <v>96.114997863769531</v>
      </c>
      <c r="N874" s="7">
        <v>137.75799560546875</v>
      </c>
      <c r="O874" s="7" t="s">
        <v>212</v>
      </c>
      <c r="P874" s="7" t="s">
        <v>349</v>
      </c>
      <c r="Q874" s="7" t="s">
        <v>242</v>
      </c>
      <c r="R874" s="7" t="s">
        <v>3856</v>
      </c>
      <c r="S874" s="7">
        <v>126.85871124267578</v>
      </c>
    </row>
    <row r="875" spans="1:19" x14ac:dyDescent="0.25">
      <c r="A875" s="7">
        <v>513</v>
      </c>
      <c r="B875" s="7">
        <v>44657</v>
      </c>
      <c r="C875" s="7">
        <v>66850963</v>
      </c>
      <c r="D875" s="7" t="s">
        <v>2063</v>
      </c>
      <c r="E875" s="7" t="s">
        <v>214</v>
      </c>
      <c r="F875" s="7">
        <v>300000</v>
      </c>
      <c r="G875" s="7">
        <v>3.7892000675201416</v>
      </c>
      <c r="H875" s="7">
        <v>3.5425999164581299</v>
      </c>
      <c r="I875" s="7" t="s">
        <v>5177</v>
      </c>
      <c r="J875" s="7" t="s">
        <v>5178</v>
      </c>
      <c r="K875" s="8">
        <v>4.1546001434326172</v>
      </c>
      <c r="M875" s="8">
        <v>92.086997985839844</v>
      </c>
      <c r="N875" s="7">
        <v>139.51899719238281</v>
      </c>
      <c r="O875" s="7" t="s">
        <v>212</v>
      </c>
      <c r="P875" s="7" t="s">
        <v>349</v>
      </c>
      <c r="Q875" s="7" t="s">
        <v>242</v>
      </c>
      <c r="R875" s="7" t="s">
        <v>3856</v>
      </c>
      <c r="S875" s="7">
        <v>120.99741363525391</v>
      </c>
    </row>
    <row r="876" spans="1:19" x14ac:dyDescent="0.25">
      <c r="A876" s="7">
        <v>513</v>
      </c>
      <c r="B876" s="7">
        <v>44657</v>
      </c>
      <c r="C876" s="7">
        <v>25741118</v>
      </c>
      <c r="D876" s="7" t="s">
        <v>2063</v>
      </c>
      <c r="E876" s="7" t="s">
        <v>214</v>
      </c>
      <c r="F876" s="7">
        <v>1700000</v>
      </c>
      <c r="G876" s="7">
        <v>3.0445001125335693</v>
      </c>
      <c r="H876" s="7">
        <v>2.7792999744415283</v>
      </c>
      <c r="I876" s="7" t="s">
        <v>19385</v>
      </c>
      <c r="J876" s="7" t="s">
        <v>5176</v>
      </c>
      <c r="K876" s="8">
        <v>4.0313000679016113</v>
      </c>
      <c r="M876" s="8">
        <v>100.61900329589844</v>
      </c>
      <c r="N876" s="7">
        <v>132.71499633789063</v>
      </c>
      <c r="O876" s="7" t="s">
        <v>212</v>
      </c>
      <c r="P876" s="7" t="s">
        <v>349</v>
      </c>
      <c r="Q876" s="7" t="s">
        <v>242</v>
      </c>
      <c r="R876" s="7" t="s">
        <v>3856</v>
      </c>
      <c r="S876" s="7">
        <v>116.65903472900391</v>
      </c>
    </row>
    <row r="877" spans="1:19" x14ac:dyDescent="0.25">
      <c r="A877" s="7">
        <v>513</v>
      </c>
      <c r="B877" s="7">
        <v>44657</v>
      </c>
      <c r="C877" s="7">
        <v>25493300</v>
      </c>
      <c r="D877" s="7" t="s">
        <v>2063</v>
      </c>
      <c r="E877" s="7" t="s">
        <v>5173</v>
      </c>
      <c r="F877" s="7">
        <v>1700000</v>
      </c>
      <c r="G877" s="7">
        <v>3.0445001125335693</v>
      </c>
      <c r="H877" s="7">
        <v>2.7792999744415283</v>
      </c>
      <c r="I877" s="7" t="s">
        <v>5174</v>
      </c>
      <c r="J877" s="7" t="s">
        <v>5175</v>
      </c>
      <c r="K877" s="8">
        <v>4.0314087867736816</v>
      </c>
      <c r="M877" s="8">
        <v>100.61900329589844</v>
      </c>
      <c r="N877" s="7">
        <v>132.18659973144531</v>
      </c>
      <c r="O877" s="7" t="s">
        <v>212</v>
      </c>
      <c r="P877" s="7" t="s">
        <v>349</v>
      </c>
      <c r="Q877" s="7" t="s">
        <v>242</v>
      </c>
      <c r="R877" s="7" t="s">
        <v>214</v>
      </c>
      <c r="S877" s="7">
        <v>116.65903472900391</v>
      </c>
    </row>
    <row r="878" spans="1:19" x14ac:dyDescent="0.25">
      <c r="A878" s="7">
        <v>513</v>
      </c>
      <c r="B878" s="7">
        <v>44657</v>
      </c>
      <c r="C878" s="7">
        <v>47367296</v>
      </c>
      <c r="D878" s="7" t="s">
        <v>2063</v>
      </c>
      <c r="E878" s="7" t="s">
        <v>214</v>
      </c>
      <c r="F878" s="7">
        <v>500000</v>
      </c>
      <c r="G878" s="7">
        <v>2.9458999633789063</v>
      </c>
      <c r="H878" s="7">
        <v>2.7816998958587646</v>
      </c>
      <c r="I878" s="7" t="s">
        <v>5171</v>
      </c>
      <c r="J878" s="7" t="s">
        <v>5172</v>
      </c>
      <c r="K878" s="8">
        <v>4.0210199356079102</v>
      </c>
      <c r="M878" s="8">
        <v>95.810997009277344</v>
      </c>
      <c r="N878" s="7">
        <v>131.35800170898438</v>
      </c>
      <c r="O878" s="7" t="s">
        <v>212</v>
      </c>
      <c r="P878" s="7" t="s">
        <v>349</v>
      </c>
      <c r="Q878" s="7" t="s">
        <v>242</v>
      </c>
      <c r="R878" s="7" t="s">
        <v>3856</v>
      </c>
      <c r="S878" s="7">
        <v>116.08090972900391</v>
      </c>
    </row>
    <row r="879" spans="1:19" x14ac:dyDescent="0.25">
      <c r="A879" s="7">
        <v>513</v>
      </c>
      <c r="B879" s="7">
        <v>44657</v>
      </c>
      <c r="C879" s="7">
        <v>37391432</v>
      </c>
      <c r="D879" s="7" t="s">
        <v>2063</v>
      </c>
      <c r="E879" s="7" t="s">
        <v>214</v>
      </c>
      <c r="F879" s="7">
        <v>300000</v>
      </c>
      <c r="G879" s="7">
        <v>2.841900110244751</v>
      </c>
      <c r="H879" s="7">
        <v>2.6342999935150146</v>
      </c>
      <c r="I879" s="7" t="s">
        <v>5169</v>
      </c>
      <c r="J879" s="7" t="s">
        <v>5170</v>
      </c>
      <c r="K879" s="8">
        <v>4.0315499305725098</v>
      </c>
      <c r="M879" s="8">
        <v>100.90699768066406</v>
      </c>
      <c r="N879" s="7">
        <v>134.25700378417969</v>
      </c>
      <c r="O879" s="7" t="s">
        <v>212</v>
      </c>
      <c r="P879" s="7" t="s">
        <v>349</v>
      </c>
      <c r="Q879" s="7" t="s">
        <v>242</v>
      </c>
      <c r="R879" s="7" t="s">
        <v>3856</v>
      </c>
      <c r="S879" s="7">
        <v>115.47023010253906</v>
      </c>
    </row>
    <row r="880" spans="1:19" x14ac:dyDescent="0.25">
      <c r="A880" s="7">
        <v>513</v>
      </c>
      <c r="B880" s="7">
        <v>44657</v>
      </c>
      <c r="C880" s="7">
        <v>22290807</v>
      </c>
      <c r="D880" s="7" t="s">
        <v>2063</v>
      </c>
      <c r="E880" s="7" t="s">
        <v>214</v>
      </c>
      <c r="F880" s="7">
        <v>500000</v>
      </c>
      <c r="G880" s="7">
        <v>2.1026999950408936</v>
      </c>
      <c r="H880" s="7">
        <v>1.9357999563217163</v>
      </c>
      <c r="I880" s="7" t="s">
        <v>19386</v>
      </c>
      <c r="J880" s="7" t="s">
        <v>5168</v>
      </c>
      <c r="K880" s="8">
        <v>3.8896899223327637</v>
      </c>
      <c r="M880" s="8">
        <v>103.46700286865234</v>
      </c>
      <c r="N880" s="7">
        <v>134.87600708007813</v>
      </c>
      <c r="O880" s="7" t="s">
        <v>212</v>
      </c>
      <c r="P880" s="7" t="s">
        <v>349</v>
      </c>
      <c r="Q880" s="7" t="s">
        <v>242</v>
      </c>
      <c r="R880" s="7" t="s">
        <v>3856</v>
      </c>
      <c r="S880" s="7">
        <v>111.10478210449219</v>
      </c>
    </row>
    <row r="881" spans="1:19" x14ac:dyDescent="0.25">
      <c r="A881" s="7">
        <v>513</v>
      </c>
      <c r="B881" s="7">
        <v>44657</v>
      </c>
      <c r="C881" s="7">
        <v>22296158</v>
      </c>
      <c r="D881" s="7" t="s">
        <v>2063</v>
      </c>
      <c r="E881" s="7" t="s">
        <v>5165</v>
      </c>
      <c r="F881" s="7">
        <v>500000</v>
      </c>
      <c r="G881" s="7">
        <v>2.1026999950408936</v>
      </c>
      <c r="H881" s="7">
        <v>1.9357999563217163</v>
      </c>
      <c r="I881" s="7" t="s">
        <v>5166</v>
      </c>
      <c r="J881" s="7" t="s">
        <v>5167</v>
      </c>
      <c r="K881" s="8">
        <v>3.8898079395294189</v>
      </c>
      <c r="M881" s="8">
        <v>103.46700286865234</v>
      </c>
      <c r="N881" s="7">
        <v>134.28590393066406</v>
      </c>
      <c r="O881" s="7" t="s">
        <v>212</v>
      </c>
      <c r="P881" s="7" t="s">
        <v>349</v>
      </c>
      <c r="Q881" s="7" t="s">
        <v>242</v>
      </c>
      <c r="R881" s="7" t="s">
        <v>214</v>
      </c>
      <c r="S881" s="7">
        <v>111.10478210449219</v>
      </c>
    </row>
    <row r="882" spans="1:19" x14ac:dyDescent="0.25">
      <c r="A882" s="7">
        <v>513</v>
      </c>
      <c r="B882" s="7">
        <v>44657</v>
      </c>
      <c r="C882" s="7">
        <v>33597208</v>
      </c>
      <c r="D882" s="7" t="s">
        <v>2063</v>
      </c>
      <c r="E882" s="7" t="s">
        <v>214</v>
      </c>
      <c r="F882" s="7">
        <v>700000</v>
      </c>
      <c r="G882" s="7">
        <v>1.9220000505447388</v>
      </c>
      <c r="H882" s="7">
        <v>1.8289999961853027</v>
      </c>
      <c r="I882" s="7" t="s">
        <v>5163</v>
      </c>
      <c r="J882" s="7" t="s">
        <v>5164</v>
      </c>
      <c r="K882" s="8">
        <v>3.7964999675750732</v>
      </c>
      <c r="M882" s="8">
        <v>100.55500030517578</v>
      </c>
      <c r="N882" s="7">
        <v>130.27200317382813</v>
      </c>
      <c r="O882" s="7" t="s">
        <v>212</v>
      </c>
      <c r="P882" s="7" t="s">
        <v>349</v>
      </c>
      <c r="Q882" s="7" t="s">
        <v>242</v>
      </c>
      <c r="R882" s="7" t="s">
        <v>3856</v>
      </c>
      <c r="S882" s="7">
        <v>110.03143310546875</v>
      </c>
    </row>
    <row r="883" spans="1:19" x14ac:dyDescent="0.25">
      <c r="A883" s="7">
        <v>513</v>
      </c>
      <c r="B883" s="7">
        <v>44657</v>
      </c>
      <c r="C883" s="7">
        <v>43080018</v>
      </c>
      <c r="D883" s="7" t="s">
        <v>2063</v>
      </c>
      <c r="E883" s="7" t="s">
        <v>214</v>
      </c>
      <c r="F883" s="7">
        <v>200000</v>
      </c>
      <c r="G883" s="7">
        <v>1.8753999471664429</v>
      </c>
      <c r="H883" s="7">
        <v>1.7845000028610229</v>
      </c>
      <c r="I883" s="7" t="s">
        <v>5161</v>
      </c>
      <c r="J883" s="7" t="s">
        <v>5162</v>
      </c>
      <c r="K883" s="8">
        <v>3.7964260578155518</v>
      </c>
      <c r="M883" s="8">
        <v>100.36100006103516</v>
      </c>
      <c r="N883" s="7">
        <v>126.61859893798828</v>
      </c>
      <c r="O883" s="7" t="s">
        <v>212</v>
      </c>
      <c r="P883" s="7" t="s">
        <v>349</v>
      </c>
      <c r="Q883" s="7" t="s">
        <v>242</v>
      </c>
      <c r="R883" s="7" t="s">
        <v>214</v>
      </c>
      <c r="S883" s="7">
        <v>109.75425720214844</v>
      </c>
    </row>
    <row r="884" spans="1:19" x14ac:dyDescent="0.25">
      <c r="A884" s="7">
        <v>513</v>
      </c>
      <c r="B884" s="7">
        <v>44657</v>
      </c>
      <c r="C884" s="7">
        <v>66850965</v>
      </c>
      <c r="D884" s="7" t="s">
        <v>2063</v>
      </c>
      <c r="E884" s="7" t="s">
        <v>214</v>
      </c>
      <c r="F884" s="7">
        <v>500000</v>
      </c>
      <c r="G884" s="7">
        <v>1.7877999544143677</v>
      </c>
      <c r="H884" s="7">
        <v>1.7281999588012695</v>
      </c>
      <c r="I884" s="7" t="s">
        <v>5159</v>
      </c>
      <c r="J884" s="7" t="s">
        <v>5160</v>
      </c>
      <c r="K884" s="8">
        <v>3.8301000595092773</v>
      </c>
      <c r="M884" s="8">
        <v>95.584999084472656</v>
      </c>
      <c r="N884" s="7">
        <v>137.39900207519531</v>
      </c>
      <c r="O884" s="7" t="s">
        <v>212</v>
      </c>
      <c r="P884" s="7" t="s">
        <v>349</v>
      </c>
      <c r="Q884" s="7" t="s">
        <v>242</v>
      </c>
      <c r="R884" s="7" t="s">
        <v>3856</v>
      </c>
      <c r="S884" s="7">
        <v>109.23282623291016</v>
      </c>
    </row>
    <row r="885" spans="1:19" x14ac:dyDescent="0.25">
      <c r="A885" s="7">
        <v>513</v>
      </c>
      <c r="B885" s="7">
        <v>44657</v>
      </c>
      <c r="C885" s="7">
        <v>47367295</v>
      </c>
      <c r="D885" s="7" t="s">
        <v>2063</v>
      </c>
      <c r="E885" s="7" t="s">
        <v>214</v>
      </c>
      <c r="F885" s="7">
        <v>700000</v>
      </c>
      <c r="G885" s="7">
        <v>0.94459998607635498</v>
      </c>
      <c r="H885" s="7">
        <v>0.92110002040863037</v>
      </c>
      <c r="I885" s="7" t="s">
        <v>5157</v>
      </c>
      <c r="J885" s="7" t="s">
        <v>5158</v>
      </c>
      <c r="K885" s="8">
        <v>3.6921989917755127</v>
      </c>
      <c r="M885" s="8">
        <v>98.438003540039063</v>
      </c>
      <c r="N885" s="7">
        <v>190.56869506835938</v>
      </c>
      <c r="O885" s="7" t="s">
        <v>212</v>
      </c>
      <c r="P885" s="7" t="s">
        <v>349</v>
      </c>
      <c r="Q885" s="7" t="s">
        <v>242</v>
      </c>
      <c r="R885" s="7" t="s">
        <v>3856</v>
      </c>
      <c r="S885" s="7">
        <v>104.18947601318359</v>
      </c>
    </row>
    <row r="886" spans="1:19" x14ac:dyDescent="0.25">
      <c r="A886" s="7">
        <v>513</v>
      </c>
      <c r="B886" s="7">
        <v>44657</v>
      </c>
      <c r="C886" s="7">
        <v>37391430</v>
      </c>
      <c r="D886" s="7" t="s">
        <v>2063</v>
      </c>
      <c r="E886" s="7" t="s">
        <v>214</v>
      </c>
      <c r="F886" s="7">
        <v>800000</v>
      </c>
      <c r="G886" s="7">
        <v>0.84049999713897705</v>
      </c>
      <c r="H886" s="7">
        <v>0.81669998168945313</v>
      </c>
      <c r="I886" s="7" t="s">
        <v>5155</v>
      </c>
      <c r="J886" s="7" t="s">
        <v>5156</v>
      </c>
      <c r="K886" s="8">
        <v>3.6460568904876709</v>
      </c>
      <c r="M886" s="8">
        <v>100.18299865722656</v>
      </c>
      <c r="N886" s="7">
        <v>204.64680480957031</v>
      </c>
      <c r="O886" s="7" t="s">
        <v>212</v>
      </c>
      <c r="P886" s="7" t="s">
        <v>349</v>
      </c>
      <c r="Q886" s="7" t="s">
        <v>242</v>
      </c>
      <c r="R886" s="7" t="s">
        <v>3856</v>
      </c>
      <c r="S886" s="7">
        <v>103.5640869140625</v>
      </c>
    </row>
    <row r="887" spans="1:19" x14ac:dyDescent="0.25">
      <c r="A887" s="7">
        <v>513</v>
      </c>
      <c r="B887" s="7">
        <v>44657</v>
      </c>
      <c r="C887" s="7">
        <v>66890415</v>
      </c>
      <c r="D887" s="7" t="s">
        <v>348</v>
      </c>
      <c r="E887" s="7" t="s">
        <v>5197</v>
      </c>
      <c r="F887" s="7">
        <v>550000</v>
      </c>
      <c r="G887" s="7">
        <v>4.041100025177002</v>
      </c>
      <c r="H887" s="7">
        <v>3.8461999893188477</v>
      </c>
      <c r="I887" s="7" t="s">
        <v>16963</v>
      </c>
      <c r="J887" s="7" t="s">
        <v>5198</v>
      </c>
      <c r="K887" s="8">
        <v>3.2488899230957031</v>
      </c>
      <c r="M887" s="8">
        <v>93.275001525878906</v>
      </c>
      <c r="N887" s="7">
        <v>50.022098541259766</v>
      </c>
      <c r="O887" s="7" t="s">
        <v>212</v>
      </c>
      <c r="P887" s="7" t="s">
        <v>349</v>
      </c>
      <c r="Q887" s="7" t="s">
        <v>242</v>
      </c>
      <c r="R887" s="7" t="s">
        <v>3856</v>
      </c>
      <c r="S887" s="7">
        <v>69.32623291015625</v>
      </c>
    </row>
    <row r="888" spans="1:19" x14ac:dyDescent="0.25">
      <c r="A888" s="7">
        <v>513</v>
      </c>
      <c r="B888" s="7">
        <v>44657</v>
      </c>
      <c r="C888" s="7">
        <v>66797469</v>
      </c>
      <c r="D888" s="7" t="s">
        <v>348</v>
      </c>
      <c r="E888" s="7" t="s">
        <v>214</v>
      </c>
      <c r="F888" s="7">
        <v>700000</v>
      </c>
      <c r="G888" s="7">
        <v>3.3264999389648438</v>
      </c>
      <c r="H888" s="7">
        <v>3.2095999717712402</v>
      </c>
      <c r="I888" s="7" t="s">
        <v>5195</v>
      </c>
      <c r="J888" s="7" t="s">
        <v>5196</v>
      </c>
      <c r="K888" s="8">
        <v>3.2143499851226807</v>
      </c>
      <c r="M888" s="8">
        <v>93.850997924804688</v>
      </c>
      <c r="N888" s="7">
        <v>48.376201629638672</v>
      </c>
      <c r="O888" s="7" t="s">
        <v>212</v>
      </c>
      <c r="P888" s="7" t="s">
        <v>349</v>
      </c>
      <c r="Q888" s="7" t="s">
        <v>242</v>
      </c>
      <c r="R888" s="7" t="s">
        <v>3856</v>
      </c>
      <c r="S888" s="7">
        <v>66.874755859375</v>
      </c>
    </row>
    <row r="889" spans="1:19" x14ac:dyDescent="0.25">
      <c r="A889" s="7">
        <v>513</v>
      </c>
      <c r="B889" s="7">
        <v>44657</v>
      </c>
      <c r="C889" s="7">
        <v>66890414</v>
      </c>
      <c r="D889" s="7" t="s">
        <v>348</v>
      </c>
      <c r="E889" s="7" t="s">
        <v>5193</v>
      </c>
      <c r="F889" s="7">
        <v>600000</v>
      </c>
      <c r="G889" s="7">
        <v>2.0423998832702637</v>
      </c>
      <c r="H889" s="7">
        <v>1.9924999475479126</v>
      </c>
      <c r="I889" s="7" t="s">
        <v>16962</v>
      </c>
      <c r="J889" s="7" t="s">
        <v>5194</v>
      </c>
      <c r="K889" s="8">
        <v>2.9421699047088623</v>
      </c>
      <c r="M889" s="8">
        <v>95.902999877929688</v>
      </c>
      <c r="N889" s="7">
        <v>39.466300964355469</v>
      </c>
      <c r="O889" s="7" t="s">
        <v>212</v>
      </c>
      <c r="P889" s="7" t="s">
        <v>349</v>
      </c>
      <c r="Q889" s="7" t="s">
        <v>242</v>
      </c>
      <c r="R889" s="7" t="s">
        <v>3856</v>
      </c>
      <c r="S889" s="7">
        <v>62.413406372070313</v>
      </c>
    </row>
    <row r="890" spans="1:19" x14ac:dyDescent="0.25">
      <c r="A890" s="7">
        <v>513</v>
      </c>
      <c r="B890" s="7">
        <v>44657</v>
      </c>
      <c r="C890" s="7">
        <v>66797472</v>
      </c>
      <c r="D890" s="7" t="s">
        <v>348</v>
      </c>
      <c r="E890" s="7" t="s">
        <v>214</v>
      </c>
      <c r="F890" s="7">
        <v>500000</v>
      </c>
      <c r="G890" s="7">
        <v>1.3250999450683594</v>
      </c>
      <c r="H890" s="7">
        <v>1.2997000217437744</v>
      </c>
      <c r="I890" s="7" t="s">
        <v>5191</v>
      </c>
      <c r="J890" s="7" t="s">
        <v>5192</v>
      </c>
      <c r="K890" s="8">
        <v>2.8904099464416504</v>
      </c>
      <c r="M890" s="8">
        <v>97.558998107910156</v>
      </c>
      <c r="N890" s="7">
        <v>71.027000427246094</v>
      </c>
      <c r="O890" s="7" t="s">
        <v>212</v>
      </c>
      <c r="P890" s="7" t="s">
        <v>349</v>
      </c>
      <c r="Q890" s="7" t="s">
        <v>242</v>
      </c>
      <c r="R890" s="7" t="s">
        <v>3856</v>
      </c>
      <c r="S890" s="7">
        <v>59.896186828613281</v>
      </c>
    </row>
    <row r="891" spans="1:19" x14ac:dyDescent="0.25">
      <c r="A891" s="7">
        <v>513</v>
      </c>
      <c r="B891" s="7">
        <v>44657</v>
      </c>
      <c r="C891" s="7">
        <v>36316457</v>
      </c>
      <c r="D891" s="7" t="s">
        <v>348</v>
      </c>
      <c r="E891" s="7" t="s">
        <v>214</v>
      </c>
      <c r="F891" s="7">
        <v>400000</v>
      </c>
      <c r="G891" s="7">
        <v>0.65979999303817749</v>
      </c>
      <c r="H891" s="7">
        <v>0.64719998836517334</v>
      </c>
      <c r="I891" s="7" t="s">
        <v>5189</v>
      </c>
      <c r="J891" s="7" t="s">
        <v>5190</v>
      </c>
      <c r="K891" s="8">
        <v>1.7600439786911011</v>
      </c>
      <c r="M891" s="8">
        <v>100.10600280761719</v>
      </c>
      <c r="N891" s="7">
        <v>26.849300384521484</v>
      </c>
      <c r="O891" s="7" t="s">
        <v>212</v>
      </c>
      <c r="P891" s="7" t="s">
        <v>349</v>
      </c>
      <c r="Q891" s="7" t="s">
        <v>242</v>
      </c>
      <c r="R891" s="7" t="s">
        <v>3856</v>
      </c>
      <c r="S891" s="7">
        <v>57.549777984619141</v>
      </c>
    </row>
    <row r="892" spans="1:19" x14ac:dyDescent="0.25">
      <c r="A892" s="7">
        <v>513</v>
      </c>
      <c r="B892" s="7">
        <v>44657</v>
      </c>
      <c r="C892" s="7">
        <v>66951226</v>
      </c>
      <c r="D892" s="7" t="s">
        <v>346</v>
      </c>
      <c r="E892" s="7" t="s">
        <v>18915</v>
      </c>
      <c r="F892" s="7">
        <v>700000</v>
      </c>
      <c r="G892" s="7">
        <v>4.479100227355957</v>
      </c>
      <c r="H892" s="7">
        <v>4.2704000473022461</v>
      </c>
      <c r="I892" s="7" t="s">
        <v>18237</v>
      </c>
      <c r="J892" s="7" t="s">
        <v>18238</v>
      </c>
      <c r="K892" s="8">
        <v>3.395780086517334</v>
      </c>
      <c r="M892" s="8">
        <v>92.185997009277344</v>
      </c>
      <c r="N892" s="7">
        <v>65.159599304199219</v>
      </c>
      <c r="O892" s="7" t="s">
        <v>212</v>
      </c>
      <c r="P892" s="7" t="s">
        <v>349</v>
      </c>
      <c r="Q892" s="7" t="s">
        <v>242</v>
      </c>
      <c r="R892" s="7" t="s">
        <v>3856</v>
      </c>
      <c r="S892" s="7">
        <v>65.159599304199219</v>
      </c>
    </row>
    <row r="893" spans="1:19" x14ac:dyDescent="0.25">
      <c r="A893" s="7">
        <v>513</v>
      </c>
      <c r="B893" s="7">
        <v>44657</v>
      </c>
      <c r="C893" s="7">
        <v>66995083</v>
      </c>
      <c r="D893" s="7" t="s">
        <v>355</v>
      </c>
      <c r="E893" s="7" t="s">
        <v>214</v>
      </c>
      <c r="F893" s="7">
        <v>2000000</v>
      </c>
      <c r="G893" s="7">
        <v>4.7888998985290527</v>
      </c>
      <c r="H893" s="7">
        <v>5.8220000267028809</v>
      </c>
      <c r="I893" s="7" t="s">
        <v>21163</v>
      </c>
      <c r="J893" s="7" t="s">
        <v>21164</v>
      </c>
      <c r="K893" s="8">
        <v>4.0746598243713379</v>
      </c>
      <c r="M893" s="8">
        <v>94.717002868652344</v>
      </c>
      <c r="N893" s="7">
        <v>133.76800537109375</v>
      </c>
      <c r="O893" s="7" t="s">
        <v>212</v>
      </c>
      <c r="P893" s="7" t="s">
        <v>349</v>
      </c>
      <c r="Q893" s="7" t="s">
        <v>242</v>
      </c>
      <c r="R893" s="7" t="s">
        <v>4184</v>
      </c>
      <c r="S893" s="7">
        <v>126.73643493652344</v>
      </c>
    </row>
    <row r="894" spans="1:19" x14ac:dyDescent="0.25">
      <c r="A894" s="7">
        <v>513</v>
      </c>
      <c r="B894" s="7">
        <v>44657</v>
      </c>
      <c r="C894" s="7">
        <v>66785592</v>
      </c>
      <c r="D894" s="7" t="s">
        <v>355</v>
      </c>
      <c r="E894" s="7" t="s">
        <v>214</v>
      </c>
      <c r="F894" s="7">
        <v>2000000</v>
      </c>
      <c r="G894" s="7">
        <v>3.213900089263916</v>
      </c>
      <c r="H894" s="7">
        <v>3.0281000137329102</v>
      </c>
      <c r="I894" s="7" t="s">
        <v>19387</v>
      </c>
      <c r="J894" s="7" t="s">
        <v>5201</v>
      </c>
      <c r="K894" s="8">
        <v>3.8358800411224365</v>
      </c>
      <c r="M894" s="8">
        <v>95.844001770019531</v>
      </c>
      <c r="N894" s="7">
        <v>111.68099975585938</v>
      </c>
      <c r="O894" s="7" t="s">
        <v>212</v>
      </c>
      <c r="P894" s="7" t="s">
        <v>349</v>
      </c>
      <c r="Q894" s="7" t="s">
        <v>242</v>
      </c>
      <c r="R894" s="7" t="s">
        <v>4184</v>
      </c>
      <c r="S894" s="7">
        <v>117.65031433105469</v>
      </c>
    </row>
    <row r="895" spans="1:19" x14ac:dyDescent="0.25">
      <c r="A895" s="7">
        <v>513</v>
      </c>
      <c r="B895" s="7">
        <v>44657</v>
      </c>
      <c r="C895" s="7">
        <v>42758146</v>
      </c>
      <c r="D895" s="7" t="s">
        <v>355</v>
      </c>
      <c r="E895" s="7" t="s">
        <v>214</v>
      </c>
      <c r="F895" s="7">
        <v>1850000</v>
      </c>
      <c r="G895" s="7">
        <v>1.8889000415802002</v>
      </c>
      <c r="H895" s="7">
        <v>1.7971999645233154</v>
      </c>
      <c r="I895" s="7" t="s">
        <v>5199</v>
      </c>
      <c r="J895" s="7" t="s">
        <v>5200</v>
      </c>
      <c r="K895" s="8">
        <v>3.6391899585723877</v>
      </c>
      <c r="M895" s="8">
        <v>101.10199737548828</v>
      </c>
      <c r="N895" s="7">
        <v>115.44999694824219</v>
      </c>
      <c r="O895" s="7" t="s">
        <v>212</v>
      </c>
      <c r="P895" s="7" t="s">
        <v>349</v>
      </c>
      <c r="Q895" s="7" t="s">
        <v>242</v>
      </c>
      <c r="R895" s="7" t="s">
        <v>4184</v>
      </c>
      <c r="S895" s="7">
        <v>109.83457183837891</v>
      </c>
    </row>
    <row r="896" spans="1:19" x14ac:dyDescent="0.25">
      <c r="A896" s="7">
        <v>513</v>
      </c>
      <c r="B896" s="7">
        <v>44657</v>
      </c>
      <c r="C896" s="7">
        <v>44166496</v>
      </c>
      <c r="D896" s="7" t="s">
        <v>357</v>
      </c>
      <c r="E896" s="7" t="s">
        <v>214</v>
      </c>
      <c r="F896" s="7">
        <v>200000</v>
      </c>
      <c r="G896" s="7">
        <v>7.1075000762939453</v>
      </c>
      <c r="H896" s="7">
        <v>6.0443000793457031</v>
      </c>
      <c r="I896" s="7" t="s">
        <v>10469</v>
      </c>
      <c r="J896" s="7" t="s">
        <v>10470</v>
      </c>
      <c r="K896" s="8">
        <v>4.3033661842346191</v>
      </c>
      <c r="M896" s="8">
        <v>97.397003173828125</v>
      </c>
      <c r="N896" s="7">
        <v>155.54319763183594</v>
      </c>
      <c r="O896" s="7" t="s">
        <v>212</v>
      </c>
      <c r="P896" s="7" t="s">
        <v>349</v>
      </c>
      <c r="Q896" s="7" t="s">
        <v>242</v>
      </c>
      <c r="R896" s="7" t="s">
        <v>214</v>
      </c>
      <c r="S896" s="7">
        <v>155.54319763183594</v>
      </c>
    </row>
    <row r="897" spans="1:19" x14ac:dyDescent="0.25">
      <c r="A897" s="7">
        <v>513</v>
      </c>
      <c r="B897" s="7">
        <v>44657</v>
      </c>
      <c r="C897" s="7">
        <v>66948113</v>
      </c>
      <c r="D897" s="7" t="s">
        <v>357</v>
      </c>
      <c r="E897" s="7" t="s">
        <v>19388</v>
      </c>
      <c r="F897" s="7">
        <v>400000</v>
      </c>
      <c r="G897" s="7">
        <v>4.4408001899719238</v>
      </c>
      <c r="H897" s="7">
        <v>4.1957001686096191</v>
      </c>
      <c r="I897" s="7" t="s">
        <v>18239</v>
      </c>
      <c r="J897" s="7" t="s">
        <v>18240</v>
      </c>
      <c r="K897" s="8">
        <v>3.938849925994873</v>
      </c>
      <c r="M897" s="8">
        <v>90.558998107910156</v>
      </c>
      <c r="N897" s="7">
        <v>118.88800048828125</v>
      </c>
      <c r="O897" s="7" t="s">
        <v>212</v>
      </c>
      <c r="P897" s="7" t="s">
        <v>349</v>
      </c>
      <c r="Q897" s="7" t="s">
        <v>242</v>
      </c>
      <c r="R897" s="7" t="s">
        <v>3856</v>
      </c>
      <c r="S897" s="7">
        <v>118.88800048828125</v>
      </c>
    </row>
    <row r="898" spans="1:19" x14ac:dyDescent="0.25">
      <c r="A898" s="7">
        <v>513</v>
      </c>
      <c r="B898" s="7">
        <v>44657</v>
      </c>
      <c r="C898" s="7">
        <v>66920812</v>
      </c>
      <c r="D898" s="7" t="s">
        <v>357</v>
      </c>
      <c r="E898" s="7" t="s">
        <v>17588</v>
      </c>
      <c r="F898" s="7">
        <v>600000</v>
      </c>
      <c r="G898" s="7">
        <v>4.2902002334594727</v>
      </c>
      <c r="H898" s="7">
        <v>4.047299861907959</v>
      </c>
      <c r="I898" s="7" t="s">
        <v>18241</v>
      </c>
      <c r="J898" s="7" t="s">
        <v>17589</v>
      </c>
      <c r="K898" s="8">
        <v>3.8985700607299805</v>
      </c>
      <c r="M898" s="8">
        <v>91.777999877929688</v>
      </c>
      <c r="N898" s="7">
        <v>115.5469970703125</v>
      </c>
      <c r="O898" s="7" t="s">
        <v>212</v>
      </c>
      <c r="P898" s="7" t="s">
        <v>349</v>
      </c>
      <c r="Q898" s="7" t="s">
        <v>242</v>
      </c>
      <c r="R898" s="7" t="s">
        <v>3856</v>
      </c>
      <c r="S898" s="7">
        <v>115.5469970703125</v>
      </c>
    </row>
    <row r="899" spans="1:19" x14ac:dyDescent="0.25">
      <c r="A899" s="7">
        <v>513</v>
      </c>
      <c r="B899" s="7">
        <v>44657</v>
      </c>
      <c r="C899" s="7">
        <v>66822859</v>
      </c>
      <c r="D899" s="7" t="s">
        <v>357</v>
      </c>
      <c r="E899" s="7" t="s">
        <v>214</v>
      </c>
      <c r="F899" s="7">
        <v>200000</v>
      </c>
      <c r="G899" s="7">
        <v>3.4770998954772949</v>
      </c>
      <c r="H899" s="7">
        <v>3.3218998908996582</v>
      </c>
      <c r="I899" s="7" t="s">
        <v>10467</v>
      </c>
      <c r="J899" s="7" t="s">
        <v>10468</v>
      </c>
      <c r="K899" s="8">
        <v>3.7280509471893311</v>
      </c>
      <c r="M899" s="8">
        <v>93.705001831054688</v>
      </c>
      <c r="N899" s="7">
        <v>94.779403686523438</v>
      </c>
      <c r="O899" s="7" t="s">
        <v>212</v>
      </c>
      <c r="P899" s="7" t="s">
        <v>349</v>
      </c>
      <c r="Q899" s="7" t="s">
        <v>242</v>
      </c>
      <c r="R899" s="7" t="s">
        <v>214</v>
      </c>
      <c r="S899" s="7">
        <v>94.779403686523438</v>
      </c>
    </row>
    <row r="900" spans="1:19" x14ac:dyDescent="0.25">
      <c r="A900" s="7">
        <v>513</v>
      </c>
      <c r="B900" s="7">
        <v>44657</v>
      </c>
      <c r="C900" s="7">
        <v>66794101</v>
      </c>
      <c r="D900" s="7" t="s">
        <v>357</v>
      </c>
      <c r="E900" s="7" t="s">
        <v>214</v>
      </c>
      <c r="F900" s="7">
        <v>500000</v>
      </c>
      <c r="G900" s="7">
        <v>3.2881999015808105</v>
      </c>
      <c r="H900" s="7">
        <v>3.1261000633239746</v>
      </c>
      <c r="I900" s="7" t="s">
        <v>10465</v>
      </c>
      <c r="J900" s="7" t="s">
        <v>10466</v>
      </c>
      <c r="K900" s="8">
        <v>3.7282600402832031</v>
      </c>
      <c r="M900" s="8">
        <v>94.66400146484375</v>
      </c>
      <c r="N900" s="7">
        <v>100.47299957275391</v>
      </c>
      <c r="O900" s="7" t="s">
        <v>212</v>
      </c>
      <c r="P900" s="7" t="s">
        <v>349</v>
      </c>
      <c r="Q900" s="7" t="s">
        <v>242</v>
      </c>
      <c r="R900" s="7" t="s">
        <v>3856</v>
      </c>
      <c r="S900" s="7">
        <v>100.47299957275391</v>
      </c>
    </row>
    <row r="901" spans="1:19" x14ac:dyDescent="0.25">
      <c r="A901" s="7">
        <v>513</v>
      </c>
      <c r="B901" s="7">
        <v>44657</v>
      </c>
      <c r="C901" s="7">
        <v>43582981</v>
      </c>
      <c r="D901" s="7" t="s">
        <v>357</v>
      </c>
      <c r="E901" s="7" t="s">
        <v>214</v>
      </c>
      <c r="F901" s="7">
        <v>800000</v>
      </c>
      <c r="G901" s="7">
        <v>2.1080999374389648</v>
      </c>
      <c r="H901" s="7">
        <v>1.9894000291824341</v>
      </c>
      <c r="I901" s="7" t="s">
        <v>10463</v>
      </c>
      <c r="J901" s="7" t="s">
        <v>10464</v>
      </c>
      <c r="K901" s="8">
        <v>3.5374200344085693</v>
      </c>
      <c r="M901" s="8">
        <v>99.9219970703125</v>
      </c>
      <c r="N901" s="7">
        <v>98.640602111816406</v>
      </c>
      <c r="O901" s="7" t="s">
        <v>212</v>
      </c>
      <c r="P901" s="7" t="s">
        <v>349</v>
      </c>
      <c r="Q901" s="7" t="s">
        <v>242</v>
      </c>
      <c r="R901" s="7" t="s">
        <v>3856</v>
      </c>
      <c r="S901" s="7">
        <v>98.640602111816406</v>
      </c>
    </row>
    <row r="902" spans="1:19" x14ac:dyDescent="0.25">
      <c r="A902" s="7">
        <v>513</v>
      </c>
      <c r="B902" s="7">
        <v>44657</v>
      </c>
      <c r="C902" s="7">
        <v>66994118</v>
      </c>
      <c r="D902" s="7" t="s">
        <v>363</v>
      </c>
      <c r="E902" s="7" t="s">
        <v>214</v>
      </c>
      <c r="F902" s="7">
        <v>500000</v>
      </c>
      <c r="G902" s="7">
        <v>6.7898998260498047</v>
      </c>
      <c r="H902" s="7">
        <v>5.6079001426696777</v>
      </c>
      <c r="I902" s="7" t="s">
        <v>21165</v>
      </c>
      <c r="J902" s="7" t="s">
        <v>21166</v>
      </c>
      <c r="K902" s="8">
        <v>5.5737299919128418</v>
      </c>
      <c r="M902" s="8">
        <v>93.994003295898438</v>
      </c>
      <c r="N902" s="7">
        <v>284.3900146484375</v>
      </c>
      <c r="O902" s="7" t="s">
        <v>280</v>
      </c>
      <c r="P902" s="7" t="s">
        <v>282</v>
      </c>
      <c r="Q902" s="7" t="s">
        <v>286</v>
      </c>
      <c r="R902" s="7" t="s">
        <v>3856</v>
      </c>
      <c r="S902" s="7">
        <v>242.24815368652344</v>
      </c>
    </row>
    <row r="903" spans="1:19" x14ac:dyDescent="0.25">
      <c r="A903" s="7">
        <v>513</v>
      </c>
      <c r="B903" s="7">
        <v>44657</v>
      </c>
      <c r="C903" s="7">
        <v>66994117</v>
      </c>
      <c r="D903" s="7" t="s">
        <v>363</v>
      </c>
      <c r="E903" s="7" t="s">
        <v>20986</v>
      </c>
      <c r="F903" s="7">
        <v>500000</v>
      </c>
      <c r="G903" s="7">
        <v>6.7898998260498047</v>
      </c>
      <c r="H903" s="7">
        <v>5.6079001426696777</v>
      </c>
      <c r="I903" s="7" t="s">
        <v>20530</v>
      </c>
      <c r="J903" s="7" t="s">
        <v>20978</v>
      </c>
      <c r="K903" s="8">
        <v>5.5737271308898926</v>
      </c>
      <c r="M903" s="8">
        <v>93.994003295898438</v>
      </c>
      <c r="N903" s="7">
        <v>284.056396484375</v>
      </c>
      <c r="O903" s="7" t="s">
        <v>280</v>
      </c>
      <c r="P903" s="7" t="s">
        <v>282</v>
      </c>
      <c r="Q903" s="7" t="s">
        <v>286</v>
      </c>
      <c r="R903" s="7" t="s">
        <v>214</v>
      </c>
      <c r="S903" s="7">
        <v>242.24815368652344</v>
      </c>
    </row>
    <row r="904" spans="1:19" x14ac:dyDescent="0.25">
      <c r="A904" s="7">
        <v>513</v>
      </c>
      <c r="B904" s="7">
        <v>44657</v>
      </c>
      <c r="C904" s="7">
        <v>35364156</v>
      </c>
      <c r="D904" s="7" t="s">
        <v>363</v>
      </c>
      <c r="E904" s="7" t="s">
        <v>214</v>
      </c>
      <c r="F904" s="7">
        <v>299978</v>
      </c>
      <c r="G904" s="7">
        <v>2.4530999660491943</v>
      </c>
      <c r="H904" s="7">
        <v>2.2272000312805176</v>
      </c>
      <c r="I904" s="7" t="s">
        <v>5205</v>
      </c>
      <c r="J904" s="7" t="s">
        <v>5206</v>
      </c>
      <c r="K904" s="8">
        <v>5.0042009353637695</v>
      </c>
      <c r="M904" s="8">
        <v>98.198997497558594</v>
      </c>
      <c r="N904" s="7">
        <v>237.34809875488281</v>
      </c>
      <c r="O904" s="7" t="s">
        <v>280</v>
      </c>
      <c r="P904" s="7" t="s">
        <v>282</v>
      </c>
      <c r="Q904" s="7" t="s">
        <v>286</v>
      </c>
      <c r="R904" s="7" t="s">
        <v>3856</v>
      </c>
      <c r="S904" s="7">
        <v>200.62841796875</v>
      </c>
    </row>
    <row r="905" spans="1:19" x14ac:dyDescent="0.25">
      <c r="A905" s="7">
        <v>513</v>
      </c>
      <c r="B905" s="7">
        <v>44657</v>
      </c>
      <c r="C905" s="7">
        <v>35364155</v>
      </c>
      <c r="D905" s="7" t="s">
        <v>363</v>
      </c>
      <c r="E905" s="7" t="s">
        <v>5202</v>
      </c>
      <c r="F905" s="7">
        <v>299978</v>
      </c>
      <c r="G905" s="7">
        <v>2.4530999660491943</v>
      </c>
      <c r="H905" s="7">
        <v>2.2272000312805176</v>
      </c>
      <c r="I905" s="7" t="s">
        <v>5203</v>
      </c>
      <c r="J905" s="7" t="s">
        <v>5204</v>
      </c>
      <c r="K905" s="8">
        <v>5.0039858818054199</v>
      </c>
      <c r="M905" s="8">
        <v>98.198997497558594</v>
      </c>
      <c r="N905" s="7">
        <v>232.96769714355469</v>
      </c>
      <c r="O905" s="7" t="s">
        <v>280</v>
      </c>
      <c r="P905" s="7" t="s">
        <v>282</v>
      </c>
      <c r="Q905" s="7" t="s">
        <v>286</v>
      </c>
      <c r="R905" s="7" t="s">
        <v>214</v>
      </c>
      <c r="S905" s="7">
        <v>200.62841796875</v>
      </c>
    </row>
    <row r="906" spans="1:19" x14ac:dyDescent="0.25">
      <c r="A906" s="7">
        <v>513</v>
      </c>
      <c r="B906" s="7">
        <v>44657</v>
      </c>
      <c r="C906" s="7">
        <v>35292023</v>
      </c>
      <c r="D906" s="7" t="s">
        <v>21071</v>
      </c>
      <c r="E906" s="7" t="s">
        <v>214</v>
      </c>
      <c r="F906" s="7">
        <v>500000</v>
      </c>
      <c r="G906" s="7">
        <v>0.33611100912094116</v>
      </c>
      <c r="H906" s="7">
        <v>0.32941541075706482</v>
      </c>
      <c r="I906" s="7" t="s">
        <v>21167</v>
      </c>
      <c r="J906" s="7" t="s">
        <v>10533</v>
      </c>
      <c r="K906" s="8">
        <v>4.591376781463623</v>
      </c>
      <c r="M906" s="8">
        <v>99.670997619628906</v>
      </c>
      <c r="N906" s="7">
        <v>383.293701171875</v>
      </c>
      <c r="O906" s="7" t="s">
        <v>212</v>
      </c>
      <c r="P906" s="7" t="s">
        <v>349</v>
      </c>
      <c r="Q906" s="7" t="s">
        <v>242</v>
      </c>
      <c r="R906" s="7" t="s">
        <v>3856</v>
      </c>
      <c r="S906" s="7">
        <v>383.293701171875</v>
      </c>
    </row>
    <row r="907" spans="1:19" x14ac:dyDescent="0.25">
      <c r="A907" s="7">
        <v>513</v>
      </c>
      <c r="B907" s="7">
        <v>44657</v>
      </c>
      <c r="C907" s="7">
        <v>66994345</v>
      </c>
      <c r="D907" s="7" t="s">
        <v>21072</v>
      </c>
      <c r="E907" s="7" t="s">
        <v>22156</v>
      </c>
      <c r="F907" s="7">
        <v>400000</v>
      </c>
      <c r="G907" s="7">
        <v>4.7857999801635742</v>
      </c>
      <c r="H907" s="7">
        <v>4.3899998664855957</v>
      </c>
      <c r="I907" s="7" t="s">
        <v>22157</v>
      </c>
      <c r="J907" s="7" t="s">
        <v>21168</v>
      </c>
      <c r="K907" s="8">
        <v>4.146359920501709</v>
      </c>
      <c r="M907" s="8">
        <v>93.994003295898438</v>
      </c>
      <c r="N907" s="7">
        <v>140.88200378417969</v>
      </c>
      <c r="O907" s="7" t="s">
        <v>409</v>
      </c>
      <c r="P907" s="7" t="s">
        <v>349</v>
      </c>
      <c r="Q907" s="7" t="s">
        <v>242</v>
      </c>
      <c r="R907" s="7" t="s">
        <v>3856</v>
      </c>
      <c r="S907" s="7">
        <v>140.88200378417969</v>
      </c>
    </row>
    <row r="908" spans="1:19" x14ac:dyDescent="0.25">
      <c r="A908" s="7">
        <v>513</v>
      </c>
      <c r="B908" s="7">
        <v>44657</v>
      </c>
      <c r="C908" s="7">
        <v>66994344</v>
      </c>
      <c r="D908" s="7" t="s">
        <v>21072</v>
      </c>
      <c r="E908" s="7" t="s">
        <v>214</v>
      </c>
      <c r="F908" s="7">
        <v>300000</v>
      </c>
      <c r="G908" s="7">
        <v>2.787100076675415</v>
      </c>
      <c r="H908" s="7">
        <v>2.6619000434875488</v>
      </c>
      <c r="I908" s="7" t="s">
        <v>22158</v>
      </c>
      <c r="J908" s="7" t="s">
        <v>21169</v>
      </c>
      <c r="K908" s="8">
        <v>3.8235399723052979</v>
      </c>
      <c r="M908" s="8">
        <v>95.225997924804688</v>
      </c>
      <c r="N908" s="7">
        <v>113.427001953125</v>
      </c>
      <c r="O908" s="7" t="s">
        <v>409</v>
      </c>
      <c r="P908" s="7" t="s">
        <v>349</v>
      </c>
      <c r="Q908" s="7" t="s">
        <v>242</v>
      </c>
      <c r="R908" s="7" t="s">
        <v>3856</v>
      </c>
      <c r="S908" s="7">
        <v>113.427001953125</v>
      </c>
    </row>
    <row r="909" spans="1:19" x14ac:dyDescent="0.25">
      <c r="A909" s="7">
        <v>513</v>
      </c>
      <c r="B909" s="7">
        <v>44657</v>
      </c>
      <c r="C909" s="7">
        <v>66994461</v>
      </c>
      <c r="D909" s="7" t="s">
        <v>21074</v>
      </c>
      <c r="E909" s="7" t="s">
        <v>214</v>
      </c>
      <c r="F909" s="7">
        <v>600000</v>
      </c>
      <c r="G909" s="7">
        <v>9.785099983215332</v>
      </c>
      <c r="H909" s="7">
        <v>8.0611000061035156</v>
      </c>
      <c r="I909" s="7" t="s">
        <v>21769</v>
      </c>
      <c r="J909" s="7" t="s">
        <v>21170</v>
      </c>
      <c r="K909" s="8">
        <v>4.1494197845458984</v>
      </c>
      <c r="M909" s="8">
        <v>93.621002197265625</v>
      </c>
      <c r="N909" s="7">
        <v>154.7969970703125</v>
      </c>
      <c r="O909" s="7" t="s">
        <v>280</v>
      </c>
      <c r="P909" s="7" t="s">
        <v>322</v>
      </c>
      <c r="Q909" s="7" t="s">
        <v>291</v>
      </c>
      <c r="R909" s="7" t="s">
        <v>3856</v>
      </c>
      <c r="S909" s="7">
        <v>127.52523040771484</v>
      </c>
    </row>
    <row r="910" spans="1:19" x14ac:dyDescent="0.25">
      <c r="A910" s="7">
        <v>513</v>
      </c>
      <c r="B910" s="7">
        <v>44657</v>
      </c>
      <c r="C910" s="7">
        <v>35947380</v>
      </c>
      <c r="D910" s="7" t="s">
        <v>2066</v>
      </c>
      <c r="E910" s="7" t="s">
        <v>214</v>
      </c>
      <c r="F910" s="7">
        <v>400000</v>
      </c>
      <c r="G910" s="7">
        <v>5.5468997955322266</v>
      </c>
      <c r="H910" s="7">
        <v>4.9025001525878906</v>
      </c>
      <c r="I910" s="7" t="s">
        <v>16742</v>
      </c>
      <c r="J910" s="7" t="s">
        <v>10477</v>
      </c>
      <c r="K910" s="8">
        <v>4.068230152130127</v>
      </c>
      <c r="M910" s="8">
        <v>97.202003479003906</v>
      </c>
      <c r="N910" s="7">
        <v>134.5260009765625</v>
      </c>
      <c r="O910" s="7" t="s">
        <v>212</v>
      </c>
      <c r="P910" s="7" t="s">
        <v>349</v>
      </c>
      <c r="Q910" s="7" t="s">
        <v>242</v>
      </c>
      <c r="R910" s="7" t="s">
        <v>3856</v>
      </c>
      <c r="S910" s="7">
        <v>134.5260009765625</v>
      </c>
    </row>
    <row r="911" spans="1:19" x14ac:dyDescent="0.25">
      <c r="A911" s="7">
        <v>513</v>
      </c>
      <c r="B911" s="7">
        <v>44657</v>
      </c>
      <c r="C911" s="7">
        <v>24148270</v>
      </c>
      <c r="D911" s="7" t="s">
        <v>2066</v>
      </c>
      <c r="E911" s="7" t="s">
        <v>214</v>
      </c>
      <c r="F911" s="7">
        <v>400000</v>
      </c>
      <c r="G911" s="7">
        <v>2.6556999683380127</v>
      </c>
      <c r="H911" s="7">
        <v>2.4600000381469727</v>
      </c>
      <c r="I911" s="7" t="s">
        <v>10475</v>
      </c>
      <c r="J911" s="7" t="s">
        <v>10476</v>
      </c>
      <c r="K911" s="8">
        <v>3.7405800819396973</v>
      </c>
      <c r="M911" s="8">
        <v>101.27100372314453</v>
      </c>
      <c r="N911" s="7">
        <v>108.23000335693359</v>
      </c>
      <c r="O911" s="7" t="s">
        <v>212</v>
      </c>
      <c r="P911" s="7" t="s">
        <v>349</v>
      </c>
      <c r="Q911" s="7" t="s">
        <v>242</v>
      </c>
      <c r="R911" s="7" t="s">
        <v>3856</v>
      </c>
      <c r="S911" s="7">
        <v>108.23000335693359</v>
      </c>
    </row>
    <row r="912" spans="1:19" x14ac:dyDescent="0.25">
      <c r="A912" s="7">
        <v>513</v>
      </c>
      <c r="B912" s="7">
        <v>44657</v>
      </c>
      <c r="C912" s="7">
        <v>66825144</v>
      </c>
      <c r="D912" s="7" t="s">
        <v>2066</v>
      </c>
      <c r="E912" s="7" t="s">
        <v>214</v>
      </c>
      <c r="F912" s="7">
        <v>500000</v>
      </c>
      <c r="G912" s="7">
        <v>1.5770000219345093</v>
      </c>
      <c r="H912" s="7">
        <v>1.5278999805450439</v>
      </c>
      <c r="I912" s="7" t="s">
        <v>10473</v>
      </c>
      <c r="J912" s="7" t="s">
        <v>10474</v>
      </c>
      <c r="K912" s="8">
        <v>3.5861799716949463</v>
      </c>
      <c r="M912" s="8">
        <v>96.832000732421875</v>
      </c>
      <c r="N912" s="7">
        <v>123.5469970703125</v>
      </c>
      <c r="O912" s="7" t="s">
        <v>212</v>
      </c>
      <c r="P912" s="7" t="s">
        <v>349</v>
      </c>
      <c r="Q912" s="7" t="s">
        <v>242</v>
      </c>
      <c r="R912" s="7" t="s">
        <v>3856</v>
      </c>
      <c r="S912" s="7">
        <v>123.5469970703125</v>
      </c>
    </row>
    <row r="913" spans="1:19" x14ac:dyDescent="0.25">
      <c r="A913" s="7">
        <v>513</v>
      </c>
      <c r="B913" s="7">
        <v>44657</v>
      </c>
      <c r="C913" s="7">
        <v>35947361</v>
      </c>
      <c r="D913" s="7" t="s">
        <v>2066</v>
      </c>
      <c r="E913" s="7" t="s">
        <v>214</v>
      </c>
      <c r="F913" s="7">
        <v>500000</v>
      </c>
      <c r="G913" s="7">
        <v>1.0458999872207642</v>
      </c>
      <c r="H913" s="7">
        <v>1.0068000555038452</v>
      </c>
      <c r="I913" s="7" t="s">
        <v>10471</v>
      </c>
      <c r="J913" s="7" t="s">
        <v>10472</v>
      </c>
      <c r="K913" s="8">
        <v>3.4932301044464111</v>
      </c>
      <c r="M913" s="8">
        <v>99.496002197265625</v>
      </c>
      <c r="N913" s="7">
        <v>157.572998046875</v>
      </c>
      <c r="O913" s="7" t="s">
        <v>212</v>
      </c>
      <c r="P913" s="7" t="s">
        <v>349</v>
      </c>
      <c r="Q913" s="7" t="s">
        <v>242</v>
      </c>
      <c r="R913" s="7" t="s">
        <v>3856</v>
      </c>
      <c r="S913" s="7">
        <v>157.572998046875</v>
      </c>
    </row>
    <row r="914" spans="1:19" x14ac:dyDescent="0.25">
      <c r="A914" s="7">
        <v>513</v>
      </c>
      <c r="B914" s="7">
        <v>44657</v>
      </c>
      <c r="C914" s="7">
        <v>66814224</v>
      </c>
      <c r="D914" s="7" t="s">
        <v>2068</v>
      </c>
      <c r="E914" s="7" t="s">
        <v>214</v>
      </c>
      <c r="F914" s="7">
        <v>700000</v>
      </c>
      <c r="G914" s="7">
        <v>3.4749999046325684</v>
      </c>
      <c r="H914" s="7">
        <v>3.2614998817443848</v>
      </c>
      <c r="I914" s="7" t="s">
        <v>19389</v>
      </c>
      <c r="J914" s="7" t="s">
        <v>10478</v>
      </c>
      <c r="K914" s="8">
        <v>4.090789794921875</v>
      </c>
      <c r="M914" s="8">
        <v>96.097999572753906</v>
      </c>
      <c r="N914" s="7">
        <v>136.0679931640625</v>
      </c>
      <c r="O914" s="7" t="s">
        <v>212</v>
      </c>
      <c r="P914" s="7" t="s">
        <v>349</v>
      </c>
      <c r="Q914" s="7" t="s">
        <v>242</v>
      </c>
      <c r="R914" s="7" t="s">
        <v>4184</v>
      </c>
      <c r="S914" s="7">
        <v>136.0679931640625</v>
      </c>
    </row>
    <row r="915" spans="1:19" x14ac:dyDescent="0.25">
      <c r="A915" s="7">
        <v>513</v>
      </c>
      <c r="B915" s="7">
        <v>44657</v>
      </c>
      <c r="C915" s="7">
        <v>67023116</v>
      </c>
      <c r="D915" s="7" t="s">
        <v>2072</v>
      </c>
      <c r="E915" s="7" t="s">
        <v>22159</v>
      </c>
      <c r="F915" s="7">
        <v>250000</v>
      </c>
      <c r="G915" s="7">
        <v>4.9008002281188965</v>
      </c>
      <c r="H915" s="7">
        <v>4.4689998626708984</v>
      </c>
      <c r="I915" s="7" t="s">
        <v>22160</v>
      </c>
      <c r="J915" s="7" t="s">
        <v>22161</v>
      </c>
      <c r="K915" s="8">
        <v>4.11810302734375</v>
      </c>
      <c r="M915" s="8">
        <v>95.629043579101563</v>
      </c>
      <c r="N915" s="7">
        <v>138.218505859375</v>
      </c>
      <c r="O915" s="7" t="s">
        <v>212</v>
      </c>
      <c r="P915" s="7" t="s">
        <v>349</v>
      </c>
      <c r="Q915" s="7" t="s">
        <v>242</v>
      </c>
      <c r="R915" s="7" t="s">
        <v>214</v>
      </c>
      <c r="S915" s="7">
        <v>138.218505859375</v>
      </c>
    </row>
    <row r="916" spans="1:19" x14ac:dyDescent="0.25">
      <c r="A916" s="7">
        <v>513</v>
      </c>
      <c r="B916" s="7">
        <v>44657</v>
      </c>
      <c r="C916" s="7">
        <v>66863293</v>
      </c>
      <c r="D916" s="7" t="s">
        <v>2072</v>
      </c>
      <c r="E916" s="7" t="s">
        <v>214</v>
      </c>
      <c r="F916" s="7">
        <v>500000</v>
      </c>
      <c r="G916" s="7">
        <v>3.9068999290466309</v>
      </c>
      <c r="H916" s="7">
        <v>3.6926999092102051</v>
      </c>
      <c r="I916" s="7" t="s">
        <v>10483</v>
      </c>
      <c r="J916" s="7" t="s">
        <v>10484</v>
      </c>
      <c r="K916" s="8">
        <v>3.9971599578857422</v>
      </c>
      <c r="M916" s="8">
        <v>92.837997436523438</v>
      </c>
      <c r="N916" s="7">
        <v>125.31400299072266</v>
      </c>
      <c r="O916" s="7" t="s">
        <v>212</v>
      </c>
      <c r="P916" s="7" t="s">
        <v>349</v>
      </c>
      <c r="Q916" s="7" t="s">
        <v>242</v>
      </c>
      <c r="R916" s="7" t="s">
        <v>3856</v>
      </c>
      <c r="S916" s="7">
        <v>125.31400299072266</v>
      </c>
    </row>
    <row r="917" spans="1:19" x14ac:dyDescent="0.25">
      <c r="A917" s="7">
        <v>513</v>
      </c>
      <c r="B917" s="7">
        <v>44657</v>
      </c>
      <c r="C917" s="7">
        <v>67014996</v>
      </c>
      <c r="D917" s="7" t="s">
        <v>2072</v>
      </c>
      <c r="E917" s="7" t="s">
        <v>22162</v>
      </c>
      <c r="F917" s="7">
        <v>700000</v>
      </c>
      <c r="G917" s="7">
        <v>2.9021000862121582</v>
      </c>
      <c r="H917" s="7">
        <v>2.7514998912811279</v>
      </c>
      <c r="I917" s="7" t="s">
        <v>22163</v>
      </c>
      <c r="J917" s="7" t="s">
        <v>22164</v>
      </c>
      <c r="K917" s="8">
        <v>3.6784000396728516</v>
      </c>
      <c r="M917" s="8">
        <v>97.463996887207031</v>
      </c>
      <c r="N917" s="7">
        <v>98.278900146484375</v>
      </c>
      <c r="O917" s="7" t="s">
        <v>212</v>
      </c>
      <c r="P917" s="7" t="s">
        <v>349</v>
      </c>
      <c r="Q917" s="7" t="s">
        <v>242</v>
      </c>
      <c r="R917" s="7" t="s">
        <v>3856</v>
      </c>
      <c r="S917" s="7">
        <v>98.278900146484375</v>
      </c>
    </row>
    <row r="918" spans="1:19" x14ac:dyDescent="0.25">
      <c r="A918" s="7">
        <v>513</v>
      </c>
      <c r="B918" s="7">
        <v>44657</v>
      </c>
      <c r="C918" s="7">
        <v>66863292</v>
      </c>
      <c r="D918" s="7" t="s">
        <v>2072</v>
      </c>
      <c r="E918" s="7" t="s">
        <v>214</v>
      </c>
      <c r="F918" s="7">
        <v>500000</v>
      </c>
      <c r="G918" s="7">
        <v>1.9083000421524048</v>
      </c>
      <c r="H918" s="7">
        <v>1.8552999496459961</v>
      </c>
      <c r="I918" s="7" t="s">
        <v>10481</v>
      </c>
      <c r="J918" s="7" t="s">
        <v>10482</v>
      </c>
      <c r="K918" s="8">
        <v>3.5842099189758301</v>
      </c>
      <c r="M918" s="8">
        <v>95.958999633789063</v>
      </c>
      <c r="N918" s="7">
        <v>108.40000152587891</v>
      </c>
      <c r="O918" s="7" t="s">
        <v>212</v>
      </c>
      <c r="P918" s="7" t="s">
        <v>349</v>
      </c>
      <c r="Q918" s="7" t="s">
        <v>242</v>
      </c>
      <c r="R918" s="7" t="s">
        <v>3856</v>
      </c>
      <c r="S918" s="7">
        <v>108.40000152587891</v>
      </c>
    </row>
    <row r="919" spans="1:19" x14ac:dyDescent="0.25">
      <c r="A919" s="7">
        <v>513</v>
      </c>
      <c r="B919" s="7">
        <v>44657</v>
      </c>
      <c r="C919" s="7">
        <v>34939886</v>
      </c>
      <c r="D919" s="7" t="s">
        <v>2072</v>
      </c>
      <c r="E919" s="7" t="s">
        <v>214</v>
      </c>
      <c r="F919" s="7">
        <v>600000</v>
      </c>
      <c r="G919" s="7">
        <v>0.31666699051856995</v>
      </c>
      <c r="H919" s="7">
        <v>0.31276413798332214</v>
      </c>
      <c r="I919" s="7" t="s">
        <v>10479</v>
      </c>
      <c r="J919" s="7" t="s">
        <v>10480</v>
      </c>
      <c r="K919" s="8">
        <v>3.2278850078582764</v>
      </c>
      <c r="M919" s="8">
        <v>99.922996520996094</v>
      </c>
      <c r="N919" s="7">
        <v>250.21560668945313</v>
      </c>
      <c r="O919" s="7" t="s">
        <v>212</v>
      </c>
      <c r="P919" s="7" t="s">
        <v>349</v>
      </c>
      <c r="Q919" s="7" t="s">
        <v>242</v>
      </c>
      <c r="R919" s="7" t="s">
        <v>3856</v>
      </c>
      <c r="S919" s="7">
        <v>250.21560668945313</v>
      </c>
    </row>
    <row r="920" spans="1:19" x14ac:dyDescent="0.25">
      <c r="A920" s="7">
        <v>513</v>
      </c>
      <c r="B920" s="7">
        <v>44657</v>
      </c>
      <c r="C920" s="7">
        <v>36635354</v>
      </c>
      <c r="D920" s="7" t="s">
        <v>2075</v>
      </c>
      <c r="E920" s="7" t="s">
        <v>214</v>
      </c>
      <c r="F920" s="7">
        <v>300000</v>
      </c>
      <c r="G920" s="7">
        <v>5.683800220489502</v>
      </c>
      <c r="H920" s="7">
        <v>4.8880000114440918</v>
      </c>
      <c r="I920" s="7" t="s">
        <v>19390</v>
      </c>
      <c r="J920" s="7" t="s">
        <v>10485</v>
      </c>
      <c r="K920" s="8">
        <v>4.1353998184204102</v>
      </c>
      <c r="M920" s="8">
        <v>103.07900238037109</v>
      </c>
      <c r="N920" s="7">
        <v>141.69400024414063</v>
      </c>
      <c r="O920" s="7" t="s">
        <v>254</v>
      </c>
      <c r="P920" s="7" t="s">
        <v>349</v>
      </c>
      <c r="Q920" s="7" t="s">
        <v>242</v>
      </c>
      <c r="R920" s="7" t="s">
        <v>3856</v>
      </c>
      <c r="S920" s="7">
        <v>141.69400024414063</v>
      </c>
    </row>
    <row r="921" spans="1:19" x14ac:dyDescent="0.25">
      <c r="A921" s="7">
        <v>513</v>
      </c>
      <c r="B921" s="7">
        <v>44657</v>
      </c>
      <c r="C921" s="7">
        <v>66973544</v>
      </c>
      <c r="D921" s="7" t="s">
        <v>2075</v>
      </c>
      <c r="E921" s="7" t="s">
        <v>21171</v>
      </c>
      <c r="F921" s="7">
        <v>600000</v>
      </c>
      <c r="G921" s="7">
        <v>2.6530001163482666</v>
      </c>
      <c r="H921" s="7">
        <v>2.529900074005127</v>
      </c>
      <c r="I921" s="7" t="s">
        <v>20754</v>
      </c>
      <c r="J921" s="7" t="s">
        <v>20755</v>
      </c>
      <c r="K921" s="8">
        <v>3.3463799953460693</v>
      </c>
      <c r="M921" s="8">
        <v>97.113998413085938</v>
      </c>
      <c r="N921" s="7">
        <v>67.95159912109375</v>
      </c>
      <c r="O921" s="7" t="s">
        <v>254</v>
      </c>
      <c r="P921" s="7" t="s">
        <v>349</v>
      </c>
      <c r="Q921" s="7" t="s">
        <v>242</v>
      </c>
      <c r="R921" s="7" t="s">
        <v>3856</v>
      </c>
      <c r="S921" s="7">
        <v>67.95159912109375</v>
      </c>
    </row>
    <row r="922" spans="1:19" x14ac:dyDescent="0.25">
      <c r="A922" s="7">
        <v>513</v>
      </c>
      <c r="B922" s="7">
        <v>44657</v>
      </c>
      <c r="C922" s="7">
        <v>66988304</v>
      </c>
      <c r="D922" s="7" t="s">
        <v>21077</v>
      </c>
      <c r="E922" s="7" t="s">
        <v>214</v>
      </c>
      <c r="F922" s="7">
        <v>500000</v>
      </c>
      <c r="G922" s="7">
        <v>2.6693999767303467</v>
      </c>
      <c r="H922" s="7">
        <v>2.4124999046325684</v>
      </c>
      <c r="I922" s="7" t="s">
        <v>20756</v>
      </c>
      <c r="J922" s="7" t="s">
        <v>20757</v>
      </c>
      <c r="K922" s="8">
        <v>5.7292089462280273</v>
      </c>
      <c r="M922" s="8">
        <v>98.944000244140625</v>
      </c>
      <c r="N922" s="7">
        <v>306.40420532226563</v>
      </c>
      <c r="O922" s="7" t="s">
        <v>360</v>
      </c>
      <c r="P922" s="7" t="s">
        <v>349</v>
      </c>
      <c r="Q922" s="7" t="s">
        <v>242</v>
      </c>
      <c r="R922" s="7" t="s">
        <v>3856</v>
      </c>
      <c r="S922" s="7">
        <v>306.40420532226563</v>
      </c>
    </row>
    <row r="923" spans="1:19" x14ac:dyDescent="0.25">
      <c r="A923" s="7">
        <v>513</v>
      </c>
      <c r="B923" s="7">
        <v>44657</v>
      </c>
      <c r="C923" s="7">
        <v>66839074</v>
      </c>
      <c r="D923" s="7" t="s">
        <v>2078</v>
      </c>
      <c r="E923" s="7" t="s">
        <v>214</v>
      </c>
      <c r="F923" s="7">
        <v>500000</v>
      </c>
      <c r="G923" s="7">
        <v>28.774799346923828</v>
      </c>
      <c r="H923" s="7">
        <v>17.315000534057617</v>
      </c>
      <c r="I923" s="7" t="s">
        <v>19391</v>
      </c>
      <c r="J923" s="7" t="s">
        <v>5261</v>
      </c>
      <c r="K923" s="8">
        <v>4.3276901245117188</v>
      </c>
      <c r="M923" s="8">
        <v>80.722000122070313</v>
      </c>
      <c r="N923" s="7">
        <v>165.11399841308594</v>
      </c>
      <c r="O923" s="7" t="s">
        <v>266</v>
      </c>
      <c r="P923" s="7" t="s">
        <v>322</v>
      </c>
      <c r="Q923" s="7" t="s">
        <v>291</v>
      </c>
      <c r="R923" s="7" t="s">
        <v>3856</v>
      </c>
      <c r="S923" s="7">
        <v>269.14968872070313</v>
      </c>
    </row>
    <row r="924" spans="1:19" x14ac:dyDescent="0.25">
      <c r="A924" s="7">
        <v>513</v>
      </c>
      <c r="B924" s="7">
        <v>44657</v>
      </c>
      <c r="C924" s="7">
        <v>66838462</v>
      </c>
      <c r="D924" s="7" t="s">
        <v>2078</v>
      </c>
      <c r="E924" s="7" t="s">
        <v>5258</v>
      </c>
      <c r="F924" s="7">
        <v>500000</v>
      </c>
      <c r="G924" s="7">
        <v>28.774799346923828</v>
      </c>
      <c r="H924" s="7">
        <v>17.315000534057617</v>
      </c>
      <c r="I924" s="7" t="s">
        <v>5259</v>
      </c>
      <c r="J924" s="7" t="s">
        <v>5260</v>
      </c>
      <c r="K924" s="8">
        <v>4.3276920318603516</v>
      </c>
      <c r="M924" s="8">
        <v>80.722000122070313</v>
      </c>
      <c r="N924" s="7">
        <v>164.77059936523438</v>
      </c>
      <c r="O924" s="7" t="s">
        <v>266</v>
      </c>
      <c r="P924" s="7" t="s">
        <v>322</v>
      </c>
      <c r="Q924" s="7" t="s">
        <v>291</v>
      </c>
      <c r="R924" s="7" t="s">
        <v>214</v>
      </c>
      <c r="S924" s="7">
        <v>269.14968872070313</v>
      </c>
    </row>
    <row r="925" spans="1:19" x14ac:dyDescent="0.25">
      <c r="A925" s="7">
        <v>513</v>
      </c>
      <c r="B925" s="7">
        <v>44657</v>
      </c>
      <c r="C925" s="7">
        <v>45209069</v>
      </c>
      <c r="D925" s="7" t="s">
        <v>2078</v>
      </c>
      <c r="E925" s="7" t="s">
        <v>214</v>
      </c>
      <c r="F925" s="7">
        <v>2680000</v>
      </c>
      <c r="G925" s="7">
        <v>27.816600799560547</v>
      </c>
      <c r="H925" s="7">
        <v>16.365699768066406</v>
      </c>
      <c r="I925" s="7" t="s">
        <v>19392</v>
      </c>
      <c r="J925" s="7" t="s">
        <v>5257</v>
      </c>
      <c r="K925" s="8">
        <v>4.3761100769042969</v>
      </c>
      <c r="M925" s="8">
        <v>89.180000305175781</v>
      </c>
      <c r="N925" s="7">
        <v>167.46099853515625</v>
      </c>
      <c r="O925" s="7" t="s">
        <v>266</v>
      </c>
      <c r="P925" s="7" t="s">
        <v>322</v>
      </c>
      <c r="Q925" s="7" t="s">
        <v>291</v>
      </c>
      <c r="R925" s="7" t="s">
        <v>3856</v>
      </c>
      <c r="S925" s="7">
        <v>266.15292358398438</v>
      </c>
    </row>
    <row r="926" spans="1:19" x14ac:dyDescent="0.25">
      <c r="A926" s="7">
        <v>513</v>
      </c>
      <c r="B926" s="7">
        <v>44657</v>
      </c>
      <c r="C926" s="7">
        <v>45260186</v>
      </c>
      <c r="D926" s="7" t="s">
        <v>2078</v>
      </c>
      <c r="E926" s="7" t="s">
        <v>5254</v>
      </c>
      <c r="F926" s="7">
        <v>2680000</v>
      </c>
      <c r="G926" s="7">
        <v>27.816600799560547</v>
      </c>
      <c r="H926" s="7">
        <v>16.356599807739258</v>
      </c>
      <c r="I926" s="7" t="s">
        <v>5255</v>
      </c>
      <c r="J926" s="7" t="s">
        <v>5256</v>
      </c>
      <c r="K926" s="8">
        <v>4.384976863861084</v>
      </c>
      <c r="M926" s="8">
        <v>89.049003601074219</v>
      </c>
      <c r="N926" s="7">
        <v>167.97889709472656</v>
      </c>
      <c r="O926" s="7" t="s">
        <v>266</v>
      </c>
      <c r="P926" s="7" t="s">
        <v>322</v>
      </c>
      <c r="Q926" s="7" t="s">
        <v>291</v>
      </c>
      <c r="R926" s="7" t="s">
        <v>214</v>
      </c>
      <c r="S926" s="7">
        <v>266.15292358398438</v>
      </c>
    </row>
    <row r="927" spans="1:19" x14ac:dyDescent="0.25">
      <c r="A927" s="7">
        <v>513</v>
      </c>
      <c r="B927" s="7">
        <v>44657</v>
      </c>
      <c r="C927" s="7">
        <v>42377894</v>
      </c>
      <c r="D927" s="7" t="s">
        <v>2078</v>
      </c>
      <c r="E927" s="7" t="s">
        <v>214</v>
      </c>
      <c r="F927" s="7">
        <v>1300000</v>
      </c>
      <c r="G927" s="7">
        <v>26.833700180053711</v>
      </c>
      <c r="H927" s="7">
        <v>15.447400093078613</v>
      </c>
      <c r="I927" s="7" t="s">
        <v>19393</v>
      </c>
      <c r="J927" s="7" t="s">
        <v>5253</v>
      </c>
      <c r="K927" s="8">
        <v>4.3989901542663574</v>
      </c>
      <c r="M927" s="8">
        <v>99.619003295898438</v>
      </c>
      <c r="N927" s="7">
        <v>167.09500122070313</v>
      </c>
      <c r="O927" s="7" t="s">
        <v>266</v>
      </c>
      <c r="P927" s="7" t="s">
        <v>322</v>
      </c>
      <c r="Q927" s="7" t="s">
        <v>291</v>
      </c>
      <c r="R927" s="7" t="s">
        <v>3856</v>
      </c>
      <c r="S927" s="7">
        <v>262.96514892578125</v>
      </c>
    </row>
    <row r="928" spans="1:19" x14ac:dyDescent="0.25">
      <c r="A928" s="7">
        <v>513</v>
      </c>
      <c r="B928" s="7">
        <v>44657</v>
      </c>
      <c r="C928" s="7">
        <v>42363867</v>
      </c>
      <c r="D928" s="7" t="s">
        <v>2078</v>
      </c>
      <c r="E928" s="7" t="s">
        <v>5250</v>
      </c>
      <c r="F928" s="7">
        <v>1300000</v>
      </c>
      <c r="G928" s="7">
        <v>26.833700180053711</v>
      </c>
      <c r="H928" s="7">
        <v>15.447400093078613</v>
      </c>
      <c r="I928" s="7" t="s">
        <v>5251</v>
      </c>
      <c r="J928" s="7" t="s">
        <v>5252</v>
      </c>
      <c r="K928" s="8">
        <v>4.398989200592041</v>
      </c>
      <c r="M928" s="8">
        <v>99.619003295898438</v>
      </c>
      <c r="N928" s="7">
        <v>166.69099426269531</v>
      </c>
      <c r="O928" s="7" t="s">
        <v>266</v>
      </c>
      <c r="P928" s="7" t="s">
        <v>322</v>
      </c>
      <c r="Q928" s="7" t="s">
        <v>291</v>
      </c>
      <c r="R928" s="7" t="s">
        <v>214</v>
      </c>
      <c r="S928" s="7">
        <v>262.96514892578125</v>
      </c>
    </row>
    <row r="929" spans="1:19" x14ac:dyDescent="0.25">
      <c r="A929" s="7">
        <v>513</v>
      </c>
      <c r="B929" s="7">
        <v>44657</v>
      </c>
      <c r="C929" s="7">
        <v>34892360</v>
      </c>
      <c r="D929" s="7" t="s">
        <v>2078</v>
      </c>
      <c r="E929" s="7" t="s">
        <v>214</v>
      </c>
      <c r="F929" s="7">
        <v>1250000</v>
      </c>
      <c r="G929" s="7">
        <v>24.821399688720703</v>
      </c>
      <c r="H929" s="7">
        <v>14.820500373840332</v>
      </c>
      <c r="I929" s="7" t="s">
        <v>19394</v>
      </c>
      <c r="J929" s="7" t="s">
        <v>3860</v>
      </c>
      <c r="K929" s="8">
        <v>4.423220157623291</v>
      </c>
      <c r="M929" s="8">
        <v>101.14399719238281</v>
      </c>
      <c r="N929" s="7">
        <v>166.07400512695313</v>
      </c>
      <c r="O929" s="7" t="s">
        <v>266</v>
      </c>
      <c r="P929" s="7" t="s">
        <v>322</v>
      </c>
      <c r="Q929" s="7" t="s">
        <v>291</v>
      </c>
      <c r="R929" s="7" t="s">
        <v>3856</v>
      </c>
      <c r="S929" s="7">
        <v>256.06094360351563</v>
      </c>
    </row>
    <row r="930" spans="1:19" x14ac:dyDescent="0.25">
      <c r="A930" s="7">
        <v>513</v>
      </c>
      <c r="B930" s="7">
        <v>44657</v>
      </c>
      <c r="C930" s="7">
        <v>34887580</v>
      </c>
      <c r="D930" s="7" t="s">
        <v>2078</v>
      </c>
      <c r="E930" s="7" t="s">
        <v>5247</v>
      </c>
      <c r="F930" s="7">
        <v>1250000</v>
      </c>
      <c r="G930" s="7">
        <v>24.821399688720703</v>
      </c>
      <c r="H930" s="7">
        <v>14.820400238037109</v>
      </c>
      <c r="I930" s="7" t="s">
        <v>5248</v>
      </c>
      <c r="J930" s="7" t="s">
        <v>5249</v>
      </c>
      <c r="K930" s="8">
        <v>4.4232430458068848</v>
      </c>
      <c r="M930" s="8">
        <v>101.14399719238281</v>
      </c>
      <c r="N930" s="7">
        <v>165.63670349121094</v>
      </c>
      <c r="O930" s="7" t="s">
        <v>266</v>
      </c>
      <c r="P930" s="7" t="s">
        <v>322</v>
      </c>
      <c r="Q930" s="7" t="s">
        <v>291</v>
      </c>
      <c r="R930" s="7" t="s">
        <v>214</v>
      </c>
      <c r="S930" s="7">
        <v>256.06094360351563</v>
      </c>
    </row>
    <row r="931" spans="1:19" x14ac:dyDescent="0.25">
      <c r="A931" s="7">
        <v>513</v>
      </c>
      <c r="B931" s="7">
        <v>44657</v>
      </c>
      <c r="C931" s="7">
        <v>23846620</v>
      </c>
      <c r="D931" s="7" t="s">
        <v>2078</v>
      </c>
      <c r="E931" s="7" t="s">
        <v>214</v>
      </c>
      <c r="F931" s="7">
        <v>980000</v>
      </c>
      <c r="G931" s="7">
        <v>22.579099655151367</v>
      </c>
      <c r="H931" s="7">
        <v>13.483400344848633</v>
      </c>
      <c r="I931" s="7" t="s">
        <v>19395</v>
      </c>
      <c r="J931" s="7" t="s">
        <v>5246</v>
      </c>
      <c r="K931" s="8">
        <v>4.5477499961853027</v>
      </c>
      <c r="M931" s="8">
        <v>104.58499908447266</v>
      </c>
      <c r="N931" s="7">
        <v>175.90899658203125</v>
      </c>
      <c r="O931" s="7" t="s">
        <v>266</v>
      </c>
      <c r="P931" s="7" t="s">
        <v>322</v>
      </c>
      <c r="Q931" s="7" t="s">
        <v>291</v>
      </c>
      <c r="R931" s="7" t="s">
        <v>3856</v>
      </c>
      <c r="S931" s="7">
        <v>247.73023986816406</v>
      </c>
    </row>
    <row r="932" spans="1:19" x14ac:dyDescent="0.25">
      <c r="A932" s="7">
        <v>513</v>
      </c>
      <c r="B932" s="7">
        <v>44657</v>
      </c>
      <c r="C932" s="7">
        <v>23805487</v>
      </c>
      <c r="D932" s="7" t="s">
        <v>2078</v>
      </c>
      <c r="E932" s="7" t="s">
        <v>5243</v>
      </c>
      <c r="F932" s="7">
        <v>980000</v>
      </c>
      <c r="G932" s="7">
        <v>22.579099655151367</v>
      </c>
      <c r="H932" s="7">
        <v>13.453100204467773</v>
      </c>
      <c r="I932" s="7" t="s">
        <v>5244</v>
      </c>
      <c r="J932" s="7" t="s">
        <v>5245</v>
      </c>
      <c r="K932" s="8">
        <v>4.5908122062683105</v>
      </c>
      <c r="M932" s="8">
        <v>103.96499633789063</v>
      </c>
      <c r="N932" s="7">
        <v>179.73860168457031</v>
      </c>
      <c r="O932" s="7" t="s">
        <v>266</v>
      </c>
      <c r="P932" s="7" t="s">
        <v>322</v>
      </c>
      <c r="Q932" s="7" t="s">
        <v>291</v>
      </c>
      <c r="R932" s="7" t="s">
        <v>214</v>
      </c>
      <c r="S932" s="7">
        <v>247.73023986816406</v>
      </c>
    </row>
    <row r="933" spans="1:19" x14ac:dyDescent="0.25">
      <c r="A933" s="7">
        <v>513</v>
      </c>
      <c r="B933" s="7">
        <v>44657</v>
      </c>
      <c r="C933" s="7">
        <v>19869590</v>
      </c>
      <c r="D933" s="7" t="s">
        <v>2078</v>
      </c>
      <c r="E933" s="7" t="s">
        <v>214</v>
      </c>
      <c r="F933" s="7">
        <v>950000</v>
      </c>
      <c r="G933" s="7">
        <v>21.530500411987305</v>
      </c>
      <c r="H933" s="7">
        <v>12.68850040435791</v>
      </c>
      <c r="I933" s="7" t="s">
        <v>19396</v>
      </c>
      <c r="J933" s="7" t="s">
        <v>5242</v>
      </c>
      <c r="K933" s="8">
        <v>4.5534200668334961</v>
      </c>
      <c r="M933" s="8">
        <v>114.60500335693359</v>
      </c>
      <c r="N933" s="7">
        <v>176.26499938964844</v>
      </c>
      <c r="O933" s="7" t="s">
        <v>266</v>
      </c>
      <c r="P933" s="7" t="s">
        <v>322</v>
      </c>
      <c r="Q933" s="7" t="s">
        <v>291</v>
      </c>
      <c r="R933" s="7" t="s">
        <v>3856</v>
      </c>
      <c r="S933" s="7">
        <v>243.58952331542969</v>
      </c>
    </row>
    <row r="934" spans="1:19" x14ac:dyDescent="0.25">
      <c r="A934" s="7">
        <v>513</v>
      </c>
      <c r="B934" s="7">
        <v>44657</v>
      </c>
      <c r="C934" s="7">
        <v>19674451</v>
      </c>
      <c r="D934" s="7" t="s">
        <v>2078</v>
      </c>
      <c r="E934" s="7" t="s">
        <v>5239</v>
      </c>
      <c r="F934" s="7">
        <v>950000</v>
      </c>
      <c r="G934" s="7">
        <v>21.530500411987305</v>
      </c>
      <c r="H934" s="7">
        <v>12.688400268554688</v>
      </c>
      <c r="I934" s="7" t="s">
        <v>5240</v>
      </c>
      <c r="J934" s="7" t="s">
        <v>5241</v>
      </c>
      <c r="K934" s="8">
        <v>4.5534501075744629</v>
      </c>
      <c r="M934" s="8">
        <v>114.60459899902344</v>
      </c>
      <c r="N934" s="7">
        <v>175.74020385742188</v>
      </c>
      <c r="O934" s="7" t="s">
        <v>266</v>
      </c>
      <c r="P934" s="7" t="s">
        <v>322</v>
      </c>
      <c r="Q934" s="7" t="s">
        <v>291</v>
      </c>
      <c r="R934" s="7" t="s">
        <v>214</v>
      </c>
      <c r="S934" s="7">
        <v>243.58952331542969</v>
      </c>
    </row>
    <row r="935" spans="1:19" x14ac:dyDescent="0.25">
      <c r="A935" s="7">
        <v>513</v>
      </c>
      <c r="B935" s="7">
        <v>44657</v>
      </c>
      <c r="C935" s="7">
        <v>15863644</v>
      </c>
      <c r="D935" s="7" t="s">
        <v>2078</v>
      </c>
      <c r="E935" s="7" t="s">
        <v>214</v>
      </c>
      <c r="F935" s="7">
        <v>750000</v>
      </c>
      <c r="G935" s="7">
        <v>20.277799606323242</v>
      </c>
      <c r="H935" s="7">
        <v>13.164899826049805</v>
      </c>
      <c r="I935" s="7" t="s">
        <v>5237</v>
      </c>
      <c r="J935" s="7" t="s">
        <v>5238</v>
      </c>
      <c r="K935" s="8">
        <v>4.5173602104187012</v>
      </c>
      <c r="M935" s="8">
        <v>96.468002319335938</v>
      </c>
      <c r="N935" s="7">
        <v>171.21299743652344</v>
      </c>
      <c r="O935" s="7" t="s">
        <v>266</v>
      </c>
      <c r="P935" s="7" t="s">
        <v>322</v>
      </c>
      <c r="Q935" s="7" t="s">
        <v>291</v>
      </c>
      <c r="R935" s="7" t="s">
        <v>214</v>
      </c>
      <c r="S935" s="7">
        <v>238.42822265625</v>
      </c>
    </row>
    <row r="936" spans="1:19" x14ac:dyDescent="0.25">
      <c r="A936" s="7">
        <v>513</v>
      </c>
      <c r="B936" s="7">
        <v>44657</v>
      </c>
      <c r="C936" s="7">
        <v>15576378</v>
      </c>
      <c r="D936" s="7" t="s">
        <v>2078</v>
      </c>
      <c r="E936" s="7" t="s">
        <v>5234</v>
      </c>
      <c r="F936" s="7">
        <v>750000</v>
      </c>
      <c r="G936" s="7">
        <v>20.276500701904297</v>
      </c>
      <c r="H936" s="7">
        <v>13.164899826049805</v>
      </c>
      <c r="I936" s="7" t="s">
        <v>5235</v>
      </c>
      <c r="J936" s="7" t="s">
        <v>5236</v>
      </c>
      <c r="K936" s="8">
        <v>4.5173602104187012</v>
      </c>
      <c r="M936" s="8">
        <v>96.468002319335938</v>
      </c>
      <c r="N936" s="7">
        <v>171.21299743652344</v>
      </c>
      <c r="O936" s="7" t="s">
        <v>266</v>
      </c>
      <c r="P936" s="7" t="s">
        <v>322</v>
      </c>
      <c r="Q936" s="7" t="s">
        <v>291</v>
      </c>
      <c r="R936" s="7" t="s">
        <v>3856</v>
      </c>
      <c r="S936" s="7">
        <v>238.42274475097656</v>
      </c>
    </row>
    <row r="937" spans="1:19" x14ac:dyDescent="0.25">
      <c r="A937" s="7">
        <v>513</v>
      </c>
      <c r="B937" s="7">
        <v>44657</v>
      </c>
      <c r="C937" s="7">
        <v>118546</v>
      </c>
      <c r="D937" s="7" t="s">
        <v>2078</v>
      </c>
      <c r="E937" s="7" t="s">
        <v>5231</v>
      </c>
      <c r="F937" s="7">
        <v>500000</v>
      </c>
      <c r="G937" s="7">
        <v>14.54889965057373</v>
      </c>
      <c r="H937" s="7">
        <v>9.7890996932983398</v>
      </c>
      <c r="I937" s="7" t="s">
        <v>5232</v>
      </c>
      <c r="J937" s="7" t="s">
        <v>5233</v>
      </c>
      <c r="K937" s="8">
        <v>4.4909501075744629</v>
      </c>
      <c r="M937" s="8">
        <v>117.5780029296875</v>
      </c>
      <c r="N937" s="7">
        <v>193.80400085449219</v>
      </c>
      <c r="O937" s="7" t="s">
        <v>266</v>
      </c>
      <c r="P937" s="7" t="s">
        <v>322</v>
      </c>
      <c r="Q937" s="7" t="s">
        <v>291</v>
      </c>
      <c r="R937" s="7" t="s">
        <v>3856</v>
      </c>
      <c r="S937" s="7">
        <v>211.62548828125</v>
      </c>
    </row>
    <row r="938" spans="1:19" x14ac:dyDescent="0.25">
      <c r="A938" s="7">
        <v>513</v>
      </c>
      <c r="B938" s="7">
        <v>44657</v>
      </c>
      <c r="C938" s="7">
        <v>119688</v>
      </c>
      <c r="D938" s="7" t="s">
        <v>2078</v>
      </c>
      <c r="E938" s="7" t="s">
        <v>5228</v>
      </c>
      <c r="F938" s="7">
        <v>500000</v>
      </c>
      <c r="G938" s="7">
        <v>14.547200202941895</v>
      </c>
      <c r="H938" s="7">
        <v>9.7890996932983398</v>
      </c>
      <c r="I938" s="7" t="s">
        <v>5229</v>
      </c>
      <c r="J938" s="7" t="s">
        <v>5230</v>
      </c>
      <c r="K938" s="8">
        <v>4.4909501075744629</v>
      </c>
      <c r="M938" s="8">
        <v>117.5780029296875</v>
      </c>
      <c r="N938" s="7">
        <v>193.80400085449219</v>
      </c>
      <c r="O938" s="7" t="s">
        <v>266</v>
      </c>
      <c r="P938" s="7" t="s">
        <v>322</v>
      </c>
      <c r="Q938" s="7" t="s">
        <v>291</v>
      </c>
      <c r="R938" s="7" t="s">
        <v>214</v>
      </c>
      <c r="S938" s="7">
        <v>211.61671447753906</v>
      </c>
    </row>
    <row r="939" spans="1:19" x14ac:dyDescent="0.25">
      <c r="A939" s="7">
        <v>513</v>
      </c>
      <c r="B939" s="7">
        <v>44657</v>
      </c>
      <c r="C939" s="7">
        <v>102818</v>
      </c>
      <c r="D939" s="7" t="s">
        <v>2078</v>
      </c>
      <c r="E939" s="7" t="s">
        <v>214</v>
      </c>
      <c r="F939" s="7">
        <v>500000</v>
      </c>
      <c r="G939" s="7">
        <v>13.455599784851074</v>
      </c>
      <c r="H939" s="7">
        <v>9.6683998107910156</v>
      </c>
      <c r="I939" s="7" t="s">
        <v>5226</v>
      </c>
      <c r="J939" s="7" t="s">
        <v>5227</v>
      </c>
      <c r="K939" s="8">
        <v>4.3183598518371582</v>
      </c>
      <c r="M939" s="8">
        <v>113.22699737548828</v>
      </c>
      <c r="N939" s="7">
        <v>178.99200439453125</v>
      </c>
      <c r="O939" s="7" t="s">
        <v>266</v>
      </c>
      <c r="P939" s="7" t="s">
        <v>322</v>
      </c>
      <c r="Q939" s="7" t="s">
        <v>291</v>
      </c>
      <c r="R939" s="7" t="s">
        <v>214</v>
      </c>
      <c r="S939" s="7">
        <v>205.8804931640625</v>
      </c>
    </row>
    <row r="940" spans="1:19" x14ac:dyDescent="0.25">
      <c r="A940" s="7">
        <v>513</v>
      </c>
      <c r="B940" s="7">
        <v>44657</v>
      </c>
      <c r="C940" s="7">
        <v>62098900</v>
      </c>
      <c r="D940" s="7" t="s">
        <v>2078</v>
      </c>
      <c r="E940" s="7" t="s">
        <v>214</v>
      </c>
      <c r="F940" s="7">
        <v>800000</v>
      </c>
      <c r="G940" s="7">
        <v>8.7748003005981445</v>
      </c>
      <c r="H940" s="7">
        <v>7.2564001083374023</v>
      </c>
      <c r="I940" s="7" t="s">
        <v>5224</v>
      </c>
      <c r="J940" s="7" t="s">
        <v>5225</v>
      </c>
      <c r="K940" s="8">
        <v>3.8125400543212891</v>
      </c>
      <c r="M940" s="8">
        <v>99.532997131347656</v>
      </c>
      <c r="N940" s="7">
        <v>115.41500091552734</v>
      </c>
      <c r="O940" s="7" t="s">
        <v>266</v>
      </c>
      <c r="P940" s="7" t="s">
        <v>322</v>
      </c>
      <c r="Q940" s="7" t="s">
        <v>291</v>
      </c>
      <c r="R940" s="7" t="s">
        <v>3856</v>
      </c>
      <c r="S940" s="7">
        <v>178.93002319335938</v>
      </c>
    </row>
    <row r="941" spans="1:19" x14ac:dyDescent="0.25">
      <c r="A941" s="7">
        <v>513</v>
      </c>
      <c r="B941" s="7">
        <v>44657</v>
      </c>
      <c r="C941" s="7">
        <v>62098899</v>
      </c>
      <c r="D941" s="7" t="s">
        <v>2078</v>
      </c>
      <c r="E941" s="7" t="s">
        <v>5221</v>
      </c>
      <c r="F941" s="7">
        <v>800000</v>
      </c>
      <c r="G941" s="7">
        <v>8.7748003005981445</v>
      </c>
      <c r="H941" s="7">
        <v>7.2548999786376953</v>
      </c>
      <c r="I941" s="7" t="s">
        <v>5222</v>
      </c>
      <c r="J941" s="7" t="s">
        <v>5223</v>
      </c>
      <c r="K941" s="8">
        <v>3.8388659954071045</v>
      </c>
      <c r="M941" s="8">
        <v>99.338996887207031</v>
      </c>
      <c r="N941" s="7">
        <v>117.79879760742188</v>
      </c>
      <c r="O941" s="7" t="s">
        <v>266</v>
      </c>
      <c r="P941" s="7" t="s">
        <v>322</v>
      </c>
      <c r="Q941" s="7" t="s">
        <v>291</v>
      </c>
      <c r="R941" s="7" t="s">
        <v>214</v>
      </c>
      <c r="S941" s="7">
        <v>178.93002319335938</v>
      </c>
    </row>
    <row r="942" spans="1:19" x14ac:dyDescent="0.25">
      <c r="A942" s="7">
        <v>513</v>
      </c>
      <c r="B942" s="7">
        <v>44657</v>
      </c>
      <c r="C942" s="7">
        <v>46432762</v>
      </c>
      <c r="D942" s="7" t="s">
        <v>2078</v>
      </c>
      <c r="E942" s="7" t="s">
        <v>214</v>
      </c>
      <c r="F942" s="7">
        <v>1000000</v>
      </c>
      <c r="G942" s="7">
        <v>7.7727999687194824</v>
      </c>
      <c r="H942" s="7">
        <v>6.668799877166748</v>
      </c>
      <c r="I942" s="7" t="s">
        <v>19397</v>
      </c>
      <c r="J942" s="7" t="s">
        <v>5220</v>
      </c>
      <c r="K942" s="8">
        <v>3.8051900863647461</v>
      </c>
      <c r="M942" s="8">
        <v>95.625</v>
      </c>
      <c r="N942" s="7">
        <v>110.88400268554688</v>
      </c>
      <c r="O942" s="7" t="s">
        <v>266</v>
      </c>
      <c r="P942" s="7" t="s">
        <v>322</v>
      </c>
      <c r="Q942" s="7" t="s">
        <v>291</v>
      </c>
      <c r="R942" s="7" t="s">
        <v>3856</v>
      </c>
      <c r="S942" s="7">
        <v>172.67507934570313</v>
      </c>
    </row>
    <row r="943" spans="1:19" x14ac:dyDescent="0.25">
      <c r="A943" s="7">
        <v>513</v>
      </c>
      <c r="B943" s="7">
        <v>44657</v>
      </c>
      <c r="C943" s="7">
        <v>45209068</v>
      </c>
      <c r="D943" s="7" t="s">
        <v>2078</v>
      </c>
      <c r="E943" s="7" t="s">
        <v>214</v>
      </c>
      <c r="F943" s="7">
        <v>1100000</v>
      </c>
      <c r="G943" s="7">
        <v>7.4825000762939453</v>
      </c>
      <c r="H943" s="7">
        <v>6.5204000473022461</v>
      </c>
      <c r="I943" s="7" t="s">
        <v>19398</v>
      </c>
      <c r="J943" s="7" t="s">
        <v>5219</v>
      </c>
      <c r="K943" s="8">
        <v>3.8197600841522217</v>
      </c>
      <c r="M943" s="8">
        <v>94.708999633789063</v>
      </c>
      <c r="N943" s="7">
        <v>111.45999908447266</v>
      </c>
      <c r="O943" s="7" t="s">
        <v>266</v>
      </c>
      <c r="P943" s="7" t="s">
        <v>322</v>
      </c>
      <c r="Q943" s="7" t="s">
        <v>291</v>
      </c>
      <c r="R943" s="7" t="s">
        <v>3856</v>
      </c>
      <c r="S943" s="7">
        <v>170.83236694335938</v>
      </c>
    </row>
    <row r="944" spans="1:19" x14ac:dyDescent="0.25">
      <c r="A944" s="7">
        <v>513</v>
      </c>
      <c r="B944" s="7">
        <v>44657</v>
      </c>
      <c r="C944" s="7">
        <v>45200873</v>
      </c>
      <c r="D944" s="7" t="s">
        <v>2078</v>
      </c>
      <c r="E944" s="7" t="s">
        <v>5216</v>
      </c>
      <c r="F944" s="7">
        <v>1100000</v>
      </c>
      <c r="G944" s="7">
        <v>7.4825000762939453</v>
      </c>
      <c r="H944" s="7">
        <v>6.5201001167297363</v>
      </c>
      <c r="I944" s="7" t="s">
        <v>5217</v>
      </c>
      <c r="J944" s="7" t="s">
        <v>5218</v>
      </c>
      <c r="K944" s="8">
        <v>3.829679012298584</v>
      </c>
      <c r="M944" s="8">
        <v>94.647003173828125</v>
      </c>
      <c r="N944" s="7">
        <v>112.16590118408203</v>
      </c>
      <c r="O944" s="7" t="s">
        <v>266</v>
      </c>
      <c r="P944" s="7" t="s">
        <v>322</v>
      </c>
      <c r="Q944" s="7" t="s">
        <v>291</v>
      </c>
      <c r="R944" s="7" t="s">
        <v>214</v>
      </c>
      <c r="S944" s="7">
        <v>170.83236694335938</v>
      </c>
    </row>
    <row r="945" spans="1:19" x14ac:dyDescent="0.25">
      <c r="A945" s="7">
        <v>513</v>
      </c>
      <c r="B945" s="7">
        <v>44657</v>
      </c>
      <c r="C945" s="7">
        <v>34892362</v>
      </c>
      <c r="D945" s="7" t="s">
        <v>2078</v>
      </c>
      <c r="E945" s="7" t="s">
        <v>214</v>
      </c>
      <c r="F945" s="7">
        <v>1267846</v>
      </c>
      <c r="G945" s="7">
        <v>5.3168997764587402</v>
      </c>
      <c r="H945" s="7">
        <v>4.6609997749328613</v>
      </c>
      <c r="I945" s="7" t="s">
        <v>5214</v>
      </c>
      <c r="J945" s="7" t="s">
        <v>5215</v>
      </c>
      <c r="K945" s="8">
        <v>3.6404800415039063</v>
      </c>
      <c r="M945" s="8">
        <v>99.9219970703125</v>
      </c>
      <c r="N945" s="7">
        <v>86.22540283203125</v>
      </c>
      <c r="O945" s="7" t="s">
        <v>266</v>
      </c>
      <c r="P945" s="7" t="s">
        <v>322</v>
      </c>
      <c r="Q945" s="7" t="s">
        <v>291</v>
      </c>
      <c r="R945" s="7" t="s">
        <v>3856</v>
      </c>
      <c r="S945" s="7">
        <v>156.67529296875</v>
      </c>
    </row>
    <row r="946" spans="1:19" x14ac:dyDescent="0.25">
      <c r="A946" s="7">
        <v>513</v>
      </c>
      <c r="B946" s="7">
        <v>44657</v>
      </c>
      <c r="C946" s="7">
        <v>34887579</v>
      </c>
      <c r="D946" s="7" t="s">
        <v>2078</v>
      </c>
      <c r="E946" s="7" t="s">
        <v>5211</v>
      </c>
      <c r="F946" s="7">
        <v>1267846</v>
      </c>
      <c r="G946" s="7">
        <v>5.3168997764587402</v>
      </c>
      <c r="H946" s="7">
        <v>4.6609997749328613</v>
      </c>
      <c r="I946" s="7" t="s">
        <v>5212</v>
      </c>
      <c r="J946" s="7" t="s">
        <v>5213</v>
      </c>
      <c r="K946" s="8">
        <v>3.6404199600219727</v>
      </c>
      <c r="M946" s="8">
        <v>99.9219970703125</v>
      </c>
      <c r="N946" s="7">
        <v>85.8385009765625</v>
      </c>
      <c r="O946" s="7" t="s">
        <v>266</v>
      </c>
      <c r="P946" s="7" t="s">
        <v>322</v>
      </c>
      <c r="Q946" s="7" t="s">
        <v>291</v>
      </c>
      <c r="R946" s="7" t="s">
        <v>214</v>
      </c>
      <c r="S946" s="7">
        <v>156.67529296875</v>
      </c>
    </row>
    <row r="947" spans="1:19" x14ac:dyDescent="0.25">
      <c r="A947" s="7">
        <v>513</v>
      </c>
      <c r="B947" s="7">
        <v>44657</v>
      </c>
      <c r="C947" s="7">
        <v>27144778</v>
      </c>
      <c r="D947" s="7" t="s">
        <v>2078</v>
      </c>
      <c r="E947" s="7" t="s">
        <v>214</v>
      </c>
      <c r="F947" s="7">
        <v>397235</v>
      </c>
      <c r="G947" s="7">
        <v>3.4442000389099121</v>
      </c>
      <c r="H947" s="7">
        <v>3.1682000160217285</v>
      </c>
      <c r="I947" s="7" t="s">
        <v>18916</v>
      </c>
      <c r="J947" s="7" t="s">
        <v>5210</v>
      </c>
      <c r="K947" s="8">
        <v>3.6394999027252197</v>
      </c>
      <c r="M947" s="8">
        <v>102.75800323486328</v>
      </c>
      <c r="N947" s="7">
        <v>91.68890380859375</v>
      </c>
      <c r="O947" s="7" t="s">
        <v>266</v>
      </c>
      <c r="P947" s="7" t="s">
        <v>322</v>
      </c>
      <c r="Q947" s="7" t="s">
        <v>291</v>
      </c>
      <c r="R947" s="7" t="s">
        <v>3856</v>
      </c>
      <c r="S947" s="7">
        <v>143.90315246582031</v>
      </c>
    </row>
    <row r="948" spans="1:19" x14ac:dyDescent="0.25">
      <c r="A948" s="7">
        <v>513</v>
      </c>
      <c r="B948" s="7">
        <v>44657</v>
      </c>
      <c r="C948" s="7">
        <v>27144777</v>
      </c>
      <c r="D948" s="7" t="s">
        <v>2078</v>
      </c>
      <c r="E948" s="7" t="s">
        <v>5207</v>
      </c>
      <c r="F948" s="7">
        <v>397235</v>
      </c>
      <c r="G948" s="7">
        <v>3.4442000389099121</v>
      </c>
      <c r="H948" s="7">
        <v>3.1682000160217285</v>
      </c>
      <c r="I948" s="7" t="s">
        <v>5208</v>
      </c>
      <c r="J948" s="7" t="s">
        <v>5209</v>
      </c>
      <c r="K948" s="8">
        <v>3.6393630504608154</v>
      </c>
      <c r="M948" s="8">
        <v>102.75800323486328</v>
      </c>
      <c r="N948" s="7">
        <v>91.189903259277344</v>
      </c>
      <c r="O948" s="7" t="s">
        <v>266</v>
      </c>
      <c r="P948" s="7" t="s">
        <v>322</v>
      </c>
      <c r="Q948" s="7" t="s">
        <v>291</v>
      </c>
      <c r="R948" s="7" t="s">
        <v>214</v>
      </c>
      <c r="S948" s="7">
        <v>143.90315246582031</v>
      </c>
    </row>
    <row r="949" spans="1:19" x14ac:dyDescent="0.25">
      <c r="A949" s="7">
        <v>513</v>
      </c>
      <c r="B949" s="7">
        <v>44657</v>
      </c>
      <c r="C949" s="7">
        <v>19257737</v>
      </c>
      <c r="D949" s="7" t="s">
        <v>2078</v>
      </c>
      <c r="E949" s="7" t="s">
        <v>214</v>
      </c>
      <c r="F949" s="7">
        <v>228218</v>
      </c>
      <c r="G949" s="7">
        <v>1.3500000238418579</v>
      </c>
      <c r="H949" s="7">
        <v>1.2983466386795044</v>
      </c>
      <c r="I949" s="7" t="s">
        <v>19059</v>
      </c>
      <c r="J949" s="7" t="s">
        <v>19060</v>
      </c>
      <c r="K949" s="8">
        <v>3.0672760009765625</v>
      </c>
      <c r="M949" s="8">
        <v>101.87699890136719</v>
      </c>
      <c r="N949" s="7">
        <v>89.27960205078125</v>
      </c>
      <c r="O949" s="7" t="s">
        <v>266</v>
      </c>
      <c r="P949" s="7" t="s">
        <v>322</v>
      </c>
      <c r="Q949" s="7" t="s">
        <v>291</v>
      </c>
      <c r="R949" s="7" t="s">
        <v>3856</v>
      </c>
      <c r="S949" s="7">
        <v>129.15286254882813</v>
      </c>
    </row>
    <row r="950" spans="1:19" x14ac:dyDescent="0.25">
      <c r="A950" s="7">
        <v>513</v>
      </c>
      <c r="B950" s="7">
        <v>44657</v>
      </c>
      <c r="C950" s="7">
        <v>66960959</v>
      </c>
      <c r="D950" s="7" t="s">
        <v>2081</v>
      </c>
      <c r="E950" s="7" t="s">
        <v>21172</v>
      </c>
      <c r="F950" s="7">
        <v>300000</v>
      </c>
      <c r="G950" s="7">
        <v>4.558499813079834</v>
      </c>
      <c r="H950" s="7">
        <v>4.1949000358581543</v>
      </c>
      <c r="I950" s="7" t="s">
        <v>20758</v>
      </c>
      <c r="J950" s="7" t="s">
        <v>20759</v>
      </c>
      <c r="K950" s="8">
        <v>3.3640899658203125</v>
      </c>
      <c r="M950" s="8">
        <v>97.213996887207031</v>
      </c>
      <c r="N950" s="7">
        <v>62.601699829101563</v>
      </c>
      <c r="O950" s="7" t="s">
        <v>360</v>
      </c>
      <c r="P950" s="7" t="s">
        <v>349</v>
      </c>
      <c r="Q950" s="7" t="s">
        <v>242</v>
      </c>
      <c r="R950" s="7" t="s">
        <v>3856</v>
      </c>
      <c r="S950" s="7">
        <v>62.601699829101563</v>
      </c>
    </row>
    <row r="951" spans="1:19" x14ac:dyDescent="0.25">
      <c r="A951" s="7">
        <v>513</v>
      </c>
      <c r="B951" s="7">
        <v>44657</v>
      </c>
      <c r="C951" s="7">
        <v>43441113</v>
      </c>
      <c r="D951" s="7" t="s">
        <v>2082</v>
      </c>
      <c r="E951" s="7" t="s">
        <v>214</v>
      </c>
      <c r="F951" s="7">
        <v>300000</v>
      </c>
      <c r="G951" s="7">
        <v>2.0834999084472656</v>
      </c>
      <c r="H951" s="7">
        <v>1.9385999441146851</v>
      </c>
      <c r="I951" s="7" t="s">
        <v>10486</v>
      </c>
      <c r="J951" s="7" t="s">
        <v>10487</v>
      </c>
      <c r="K951" s="8">
        <v>3.7343599796295166</v>
      </c>
      <c r="M951" s="8">
        <v>101.81600189208984</v>
      </c>
      <c r="N951" s="7">
        <v>119.34500122070313</v>
      </c>
      <c r="O951" s="7" t="s">
        <v>409</v>
      </c>
      <c r="P951" s="7" t="s">
        <v>349</v>
      </c>
      <c r="Q951" s="7" t="s">
        <v>242</v>
      </c>
      <c r="R951" s="7" t="s">
        <v>3856</v>
      </c>
      <c r="S951" s="7">
        <v>119.34500122070313</v>
      </c>
    </row>
    <row r="952" spans="1:19" x14ac:dyDescent="0.25">
      <c r="A952" s="7">
        <v>513</v>
      </c>
      <c r="B952" s="7">
        <v>44657</v>
      </c>
      <c r="C952" s="7">
        <v>66983162</v>
      </c>
      <c r="D952" s="7" t="s">
        <v>20689</v>
      </c>
      <c r="E952" s="7" t="s">
        <v>20760</v>
      </c>
      <c r="F952" s="7">
        <v>300000</v>
      </c>
      <c r="G952" s="7">
        <v>2.6912999153137207</v>
      </c>
      <c r="H952" s="7">
        <v>2.5676999092102051</v>
      </c>
      <c r="I952" s="7" t="s">
        <v>20761</v>
      </c>
      <c r="J952" s="7" t="s">
        <v>20762</v>
      </c>
      <c r="K952" s="8">
        <v>3.8409700393676758</v>
      </c>
      <c r="M952" s="8">
        <v>95.336997985839844</v>
      </c>
      <c r="N952" s="7">
        <v>116.73999786376953</v>
      </c>
      <c r="O952" s="7" t="s">
        <v>237</v>
      </c>
      <c r="P952" s="7" t="s">
        <v>361</v>
      </c>
      <c r="Q952" s="7" t="s">
        <v>242</v>
      </c>
      <c r="R952" s="7" t="s">
        <v>3856</v>
      </c>
      <c r="S952" s="7">
        <v>116.73999786376953</v>
      </c>
    </row>
    <row r="953" spans="1:19" x14ac:dyDescent="0.25">
      <c r="A953" s="7">
        <v>513</v>
      </c>
      <c r="B953" s="7">
        <v>44657</v>
      </c>
      <c r="C953" s="7">
        <v>45577341</v>
      </c>
      <c r="D953" s="7" t="s">
        <v>2085</v>
      </c>
      <c r="E953" s="7" t="s">
        <v>214</v>
      </c>
      <c r="F953" s="7">
        <v>500000</v>
      </c>
      <c r="G953" s="7">
        <v>27.813800811767578</v>
      </c>
      <c r="H953" s="7">
        <v>14.360099792480469</v>
      </c>
      <c r="I953" s="7" t="s">
        <v>19399</v>
      </c>
      <c r="J953" s="7" t="s">
        <v>5276</v>
      </c>
      <c r="K953" s="8">
        <v>5.2617001533508301</v>
      </c>
      <c r="M953" s="8">
        <v>98.370002746582031</v>
      </c>
      <c r="N953" s="7">
        <v>255.65699768066406</v>
      </c>
      <c r="O953" s="7" t="s">
        <v>1064</v>
      </c>
      <c r="P953" s="7" t="s">
        <v>322</v>
      </c>
      <c r="Q953" s="7" t="s">
        <v>291</v>
      </c>
      <c r="R953" s="7" t="s">
        <v>3856</v>
      </c>
      <c r="S953" s="7">
        <v>318.82943725585938</v>
      </c>
    </row>
    <row r="954" spans="1:19" x14ac:dyDescent="0.25">
      <c r="A954" s="7">
        <v>513</v>
      </c>
      <c r="B954" s="7">
        <v>44657</v>
      </c>
      <c r="C954" s="7">
        <v>43385448</v>
      </c>
      <c r="D954" s="7" t="s">
        <v>2085</v>
      </c>
      <c r="E954" s="7" t="s">
        <v>214</v>
      </c>
      <c r="F954" s="7">
        <v>500000</v>
      </c>
      <c r="G954" s="7">
        <v>26.565399169921875</v>
      </c>
      <c r="H954" s="7">
        <v>13.60159969329834</v>
      </c>
      <c r="I954" s="7" t="s">
        <v>19400</v>
      </c>
      <c r="J954" s="7" t="s">
        <v>5275</v>
      </c>
      <c r="K954" s="8">
        <v>5.4658899307250977</v>
      </c>
      <c r="M954" s="8">
        <v>100.47100067138672</v>
      </c>
      <c r="N954" s="7">
        <v>274.68499755859375</v>
      </c>
      <c r="O954" s="7" t="s">
        <v>1064</v>
      </c>
      <c r="P954" s="7" t="s">
        <v>322</v>
      </c>
      <c r="Q954" s="7" t="s">
        <v>291</v>
      </c>
      <c r="R954" s="7" t="s">
        <v>3856</v>
      </c>
      <c r="S954" s="7">
        <v>314.02859497070313</v>
      </c>
    </row>
    <row r="955" spans="1:19" x14ac:dyDescent="0.25">
      <c r="A955" s="7">
        <v>513</v>
      </c>
      <c r="B955" s="7">
        <v>44657</v>
      </c>
      <c r="C955" s="7">
        <v>35929533</v>
      </c>
      <c r="D955" s="7" t="s">
        <v>2085</v>
      </c>
      <c r="E955" s="7" t="s">
        <v>5272</v>
      </c>
      <c r="F955" s="7">
        <v>378325</v>
      </c>
      <c r="G955" s="7">
        <v>25.067800521850586</v>
      </c>
      <c r="H955" s="7">
        <v>13.240400314331055</v>
      </c>
      <c r="I955" s="7" t="s">
        <v>5273</v>
      </c>
      <c r="J955" s="7" t="s">
        <v>5274</v>
      </c>
      <c r="K955" s="8">
        <v>5.4567899703979492</v>
      </c>
      <c r="M955" s="8">
        <v>100.58200073242188</v>
      </c>
      <c r="N955" s="7">
        <v>270.79800415039063</v>
      </c>
      <c r="O955" s="7" t="s">
        <v>1064</v>
      </c>
      <c r="P955" s="7" t="s">
        <v>322</v>
      </c>
      <c r="Q955" s="7" t="s">
        <v>291</v>
      </c>
      <c r="R955" s="7" t="s">
        <v>3856</v>
      </c>
      <c r="S955" s="7">
        <v>307.96353149414063</v>
      </c>
    </row>
    <row r="956" spans="1:19" x14ac:dyDescent="0.25">
      <c r="A956" s="7">
        <v>513</v>
      </c>
      <c r="B956" s="7">
        <v>44657</v>
      </c>
      <c r="C956" s="7">
        <v>45541347</v>
      </c>
      <c r="D956" s="7" t="s">
        <v>2085</v>
      </c>
      <c r="E956" s="7" t="s">
        <v>214</v>
      </c>
      <c r="F956" s="7">
        <v>500000</v>
      </c>
      <c r="G956" s="7">
        <v>7.8137998580932617</v>
      </c>
      <c r="H956" s="7">
        <v>6.4556999206542969</v>
      </c>
      <c r="I956" s="7" t="s">
        <v>5270</v>
      </c>
      <c r="J956" s="7" t="s">
        <v>5271</v>
      </c>
      <c r="K956" s="8">
        <v>4.2613201141357422</v>
      </c>
      <c r="M956" s="8">
        <v>99.59100341796875</v>
      </c>
      <c r="N956" s="7">
        <v>155.74600219726563</v>
      </c>
      <c r="O956" s="7" t="s">
        <v>1064</v>
      </c>
      <c r="P956" s="7" t="s">
        <v>322</v>
      </c>
      <c r="Q956" s="7" t="s">
        <v>291</v>
      </c>
      <c r="R956" s="7" t="s">
        <v>3856</v>
      </c>
      <c r="S956" s="7">
        <v>208.54519653320313</v>
      </c>
    </row>
    <row r="957" spans="1:19" x14ac:dyDescent="0.25">
      <c r="A957" s="7">
        <v>513</v>
      </c>
      <c r="B957" s="7">
        <v>44657</v>
      </c>
      <c r="C957" s="7">
        <v>45541338</v>
      </c>
      <c r="D957" s="7" t="s">
        <v>2085</v>
      </c>
      <c r="E957" s="7" t="s">
        <v>5267</v>
      </c>
      <c r="F957" s="7">
        <v>500000</v>
      </c>
      <c r="G957" s="7">
        <v>7.8137998580932617</v>
      </c>
      <c r="H957" s="7">
        <v>6.4532999992370605</v>
      </c>
      <c r="I957" s="7" t="s">
        <v>5268</v>
      </c>
      <c r="J957" s="7" t="s">
        <v>5269</v>
      </c>
      <c r="K957" s="8">
        <v>4.3059110641479492</v>
      </c>
      <c r="M957" s="8">
        <v>99.298500061035156</v>
      </c>
      <c r="N957" s="7">
        <v>159.97419738769531</v>
      </c>
      <c r="O957" s="7" t="s">
        <v>1064</v>
      </c>
      <c r="P957" s="7" t="s">
        <v>322</v>
      </c>
      <c r="Q957" s="7" t="s">
        <v>291</v>
      </c>
      <c r="R957" s="7" t="s">
        <v>214</v>
      </c>
      <c r="S957" s="7">
        <v>208.54519653320313</v>
      </c>
    </row>
    <row r="958" spans="1:19" x14ac:dyDescent="0.25">
      <c r="A958" s="7">
        <v>513</v>
      </c>
      <c r="B958" s="7">
        <v>44657</v>
      </c>
      <c r="C958" s="7">
        <v>43385450</v>
      </c>
      <c r="D958" s="7" t="s">
        <v>2085</v>
      </c>
      <c r="E958" s="7" t="s">
        <v>214</v>
      </c>
      <c r="F958" s="7">
        <v>500000</v>
      </c>
      <c r="G958" s="7">
        <v>7.0637001991271973</v>
      </c>
      <c r="H958" s="7">
        <v>5.8447999954223633</v>
      </c>
      <c r="I958" s="7" t="s">
        <v>5265</v>
      </c>
      <c r="J958" s="7" t="s">
        <v>5266</v>
      </c>
      <c r="K958" s="8">
        <v>4.2552099227905273</v>
      </c>
      <c r="M958" s="8">
        <v>99.96600341796875</v>
      </c>
      <c r="N958" s="7">
        <v>152</v>
      </c>
      <c r="O958" s="7" t="s">
        <v>1064</v>
      </c>
      <c r="P958" s="7" t="s">
        <v>322</v>
      </c>
      <c r="Q958" s="7" t="s">
        <v>291</v>
      </c>
      <c r="R958" s="7" t="s">
        <v>3856</v>
      </c>
      <c r="S958" s="7">
        <v>202.86363220214844</v>
      </c>
    </row>
    <row r="959" spans="1:19" x14ac:dyDescent="0.25">
      <c r="A959" s="7">
        <v>513</v>
      </c>
      <c r="B959" s="7">
        <v>44657</v>
      </c>
      <c r="C959" s="7">
        <v>38553972</v>
      </c>
      <c r="D959" s="7" t="s">
        <v>2085</v>
      </c>
      <c r="E959" s="7" t="s">
        <v>5263</v>
      </c>
      <c r="F959" s="7">
        <v>469890</v>
      </c>
      <c r="G959" s="7">
        <v>5.3196001052856445</v>
      </c>
      <c r="H959" s="7">
        <v>4.79010009765625</v>
      </c>
      <c r="I959" s="7" t="s">
        <v>19401</v>
      </c>
      <c r="J959" s="7" t="s">
        <v>5264</v>
      </c>
      <c r="K959" s="8">
        <v>3.6374599933624268</v>
      </c>
      <c r="M959" s="8">
        <v>101.14099884033203</v>
      </c>
      <c r="N959" s="7">
        <v>86.815299987792969</v>
      </c>
      <c r="O959" s="7" t="s">
        <v>1064</v>
      </c>
      <c r="P959" s="7" t="s">
        <v>322</v>
      </c>
      <c r="Q959" s="7" t="s">
        <v>291</v>
      </c>
      <c r="R959" s="7" t="s">
        <v>3856</v>
      </c>
      <c r="S959" s="7">
        <v>189.24658203125</v>
      </c>
    </row>
    <row r="960" spans="1:19" x14ac:dyDescent="0.25">
      <c r="A960" s="7">
        <v>513</v>
      </c>
      <c r="B960" s="7">
        <v>44657</v>
      </c>
      <c r="C960" s="7">
        <v>22830446</v>
      </c>
      <c r="D960" s="7" t="s">
        <v>2085</v>
      </c>
      <c r="E960" s="7" t="s">
        <v>214</v>
      </c>
      <c r="F960" s="7">
        <v>500000</v>
      </c>
      <c r="G960" s="7">
        <v>2.0666999816894531</v>
      </c>
      <c r="H960" s="7">
        <v>2.0309000015258789</v>
      </c>
      <c r="I960" s="7" t="s">
        <v>21770</v>
      </c>
      <c r="J960" s="7" t="s">
        <v>5262</v>
      </c>
      <c r="K960" s="8">
        <v>3.1093099117279053</v>
      </c>
      <c r="M960" s="8">
        <v>102.76300048828125</v>
      </c>
      <c r="N960" s="7">
        <v>50.441001892089844</v>
      </c>
      <c r="O960" s="7" t="s">
        <v>1064</v>
      </c>
      <c r="P960" s="7" t="s">
        <v>322</v>
      </c>
      <c r="Q960" s="7" t="s">
        <v>291</v>
      </c>
      <c r="R960" s="7" t="s">
        <v>214</v>
      </c>
      <c r="S960" s="7">
        <v>162.52320861816406</v>
      </c>
    </row>
    <row r="961" spans="1:19" x14ac:dyDescent="0.25">
      <c r="A961" s="7">
        <v>513</v>
      </c>
      <c r="B961" s="7">
        <v>44657</v>
      </c>
      <c r="C961" s="7">
        <v>34263910</v>
      </c>
      <c r="D961" s="7" t="s">
        <v>2088</v>
      </c>
      <c r="E961" s="7" t="s">
        <v>214</v>
      </c>
      <c r="F961" s="7">
        <v>364736</v>
      </c>
      <c r="G961" s="7">
        <v>16.733200073242188</v>
      </c>
      <c r="H961" s="7">
        <v>10.922200202941895</v>
      </c>
      <c r="I961" s="7" t="s">
        <v>10488</v>
      </c>
      <c r="J961" s="7" t="s">
        <v>10489</v>
      </c>
      <c r="K961" s="8">
        <v>4.1655502319335938</v>
      </c>
      <c r="M961" s="8">
        <v>111.87000274658203</v>
      </c>
      <c r="N961" s="7">
        <v>144.82000732421875</v>
      </c>
      <c r="O961" s="7" t="s">
        <v>237</v>
      </c>
      <c r="P961" s="7" t="s">
        <v>322</v>
      </c>
      <c r="Q961" s="7" t="s">
        <v>291</v>
      </c>
      <c r="R961" s="7" t="s">
        <v>214</v>
      </c>
      <c r="S961" s="7">
        <v>144.82000732421875</v>
      </c>
    </row>
    <row r="962" spans="1:19" x14ac:dyDescent="0.25">
      <c r="A962" s="7">
        <v>513</v>
      </c>
      <c r="B962" s="7">
        <v>44657</v>
      </c>
      <c r="C962" s="7">
        <v>66849948</v>
      </c>
      <c r="D962" s="7" t="s">
        <v>2092</v>
      </c>
      <c r="E962" s="7" t="s">
        <v>214</v>
      </c>
      <c r="F962" s="7">
        <v>1750000</v>
      </c>
      <c r="G962" s="7">
        <v>9.2594003677368164</v>
      </c>
      <c r="H962" s="7">
        <v>6.4102997779846191</v>
      </c>
      <c r="I962" s="7" t="s">
        <v>5291</v>
      </c>
      <c r="J962" s="7" t="s">
        <v>5292</v>
      </c>
      <c r="K962" s="8">
        <v>5.2607817649841309</v>
      </c>
      <c r="M962" s="8">
        <v>89.936996459960938</v>
      </c>
      <c r="N962" s="7">
        <v>265.92098999023438</v>
      </c>
      <c r="O962" s="7" t="s">
        <v>446</v>
      </c>
      <c r="P962" s="7" t="s">
        <v>447</v>
      </c>
      <c r="Q962" s="7" t="s">
        <v>291</v>
      </c>
      <c r="R962" s="7" t="s">
        <v>3856</v>
      </c>
      <c r="S962" s="7">
        <v>264.11038208007813</v>
      </c>
    </row>
    <row r="963" spans="1:19" x14ac:dyDescent="0.25">
      <c r="A963" s="7">
        <v>513</v>
      </c>
      <c r="B963" s="7">
        <v>44657</v>
      </c>
      <c r="C963" s="7">
        <v>66849953</v>
      </c>
      <c r="D963" s="7" t="s">
        <v>2092</v>
      </c>
      <c r="E963" s="7" t="s">
        <v>5289</v>
      </c>
      <c r="F963" s="7">
        <v>1750000</v>
      </c>
      <c r="G963" s="7">
        <v>9.2594003677368164</v>
      </c>
      <c r="H963" s="7">
        <v>6.4138998985290527</v>
      </c>
      <c r="I963" s="7" t="s">
        <v>66</v>
      </c>
      <c r="J963" s="7" t="s">
        <v>5290</v>
      </c>
      <c r="K963" s="8">
        <v>5.2697348594665527</v>
      </c>
      <c r="M963" s="8">
        <v>89.875999450683594</v>
      </c>
      <c r="N963" s="7">
        <v>239.32330322265625</v>
      </c>
      <c r="O963" s="7" t="s">
        <v>446</v>
      </c>
      <c r="P963" s="7" t="s">
        <v>447</v>
      </c>
      <c r="Q963" s="7" t="s">
        <v>291</v>
      </c>
      <c r="R963" s="7" t="s">
        <v>214</v>
      </c>
      <c r="S963" s="7">
        <v>264.11038208007813</v>
      </c>
    </row>
    <row r="964" spans="1:19" x14ac:dyDescent="0.25">
      <c r="A964" s="7">
        <v>513</v>
      </c>
      <c r="B964" s="7">
        <v>44657</v>
      </c>
      <c r="C964" s="7">
        <v>66811565</v>
      </c>
      <c r="D964" s="7" t="s">
        <v>2092</v>
      </c>
      <c r="E964" s="7" t="s">
        <v>214</v>
      </c>
      <c r="F964" s="7">
        <v>1000000</v>
      </c>
      <c r="G964" s="7">
        <v>8.4462995529174805</v>
      </c>
      <c r="H964" s="7">
        <v>5.0458002090454102</v>
      </c>
      <c r="I964" s="7" t="s">
        <v>5287</v>
      </c>
      <c r="J964" s="7" t="s">
        <v>5288</v>
      </c>
      <c r="K964" s="8">
        <v>5.4033908843994141</v>
      </c>
      <c r="M964" s="8">
        <v>98.632003784179688</v>
      </c>
      <c r="N964" s="7">
        <v>276.67019653320313</v>
      </c>
      <c r="O964" s="7" t="s">
        <v>446</v>
      </c>
      <c r="P964" s="7" t="s">
        <v>447</v>
      </c>
      <c r="Q964" s="7" t="s">
        <v>291</v>
      </c>
      <c r="R964" s="7" t="s">
        <v>3856</v>
      </c>
      <c r="S964" s="7">
        <v>257.07379150390625</v>
      </c>
    </row>
    <row r="965" spans="1:19" x14ac:dyDescent="0.25">
      <c r="A965" s="7">
        <v>513</v>
      </c>
      <c r="B965" s="7">
        <v>44657</v>
      </c>
      <c r="C965" s="7">
        <v>66811562</v>
      </c>
      <c r="D965" s="7" t="s">
        <v>2092</v>
      </c>
      <c r="E965" s="7" t="s">
        <v>5285</v>
      </c>
      <c r="F965" s="7">
        <v>1000000</v>
      </c>
      <c r="G965" s="7">
        <v>8.4462995529174805</v>
      </c>
      <c r="H965" s="7">
        <v>5.0499000549316406</v>
      </c>
      <c r="I965" s="7" t="s">
        <v>48</v>
      </c>
      <c r="J965" s="7" t="s">
        <v>5286</v>
      </c>
      <c r="K965" s="8">
        <v>5.4106087684631348</v>
      </c>
      <c r="M965" s="8">
        <v>98.583999633789063</v>
      </c>
      <c r="N965" s="7">
        <v>217.23739624023438</v>
      </c>
      <c r="O965" s="7" t="s">
        <v>446</v>
      </c>
      <c r="P965" s="7" t="s">
        <v>447</v>
      </c>
      <c r="Q965" s="7" t="s">
        <v>291</v>
      </c>
      <c r="R965" s="7" t="s">
        <v>214</v>
      </c>
      <c r="S965" s="7">
        <v>257.07379150390625</v>
      </c>
    </row>
    <row r="966" spans="1:19" x14ac:dyDescent="0.25">
      <c r="A966" s="7">
        <v>513</v>
      </c>
      <c r="B966" s="7">
        <v>44657</v>
      </c>
      <c r="C966" s="7">
        <v>45742123</v>
      </c>
      <c r="D966" s="7" t="s">
        <v>2092</v>
      </c>
      <c r="E966" s="7" t="s">
        <v>214</v>
      </c>
      <c r="F966" s="7">
        <v>1000000</v>
      </c>
      <c r="G966" s="7">
        <v>7.6194000244140625</v>
      </c>
      <c r="H966" s="7">
        <v>4.2540998458862305</v>
      </c>
      <c r="I966" s="7" t="s">
        <v>5283</v>
      </c>
      <c r="J966" s="7" t="s">
        <v>5284</v>
      </c>
      <c r="K966" s="8">
        <v>5.4505572319030762</v>
      </c>
      <c r="M966" s="8">
        <v>99.989997863769531</v>
      </c>
      <c r="N966" s="7">
        <v>277.82730102539063</v>
      </c>
      <c r="O966" s="7" t="s">
        <v>446</v>
      </c>
      <c r="P966" s="7" t="s">
        <v>447</v>
      </c>
      <c r="Q966" s="7" t="s">
        <v>291</v>
      </c>
      <c r="R966" s="7" t="s">
        <v>3856</v>
      </c>
      <c r="S966" s="7">
        <v>249.75360107421875</v>
      </c>
    </row>
    <row r="967" spans="1:19" x14ac:dyDescent="0.25">
      <c r="A967" s="7">
        <v>513</v>
      </c>
      <c r="B967" s="7">
        <v>44657</v>
      </c>
      <c r="C967" s="7">
        <v>45742122</v>
      </c>
      <c r="D967" s="7" t="s">
        <v>2092</v>
      </c>
      <c r="E967" s="7" t="s">
        <v>5280</v>
      </c>
      <c r="F967" s="7">
        <v>1000000</v>
      </c>
      <c r="G967" s="7">
        <v>5.6181001663208008</v>
      </c>
      <c r="H967" s="7">
        <v>4.2520999908447266</v>
      </c>
      <c r="I967" s="7" t="s">
        <v>5281</v>
      </c>
      <c r="J967" s="7" t="s">
        <v>5282</v>
      </c>
      <c r="K967" s="8">
        <v>5.448418140411377</v>
      </c>
      <c r="M967" s="8">
        <v>100.00099945068359</v>
      </c>
      <c r="N967" s="7">
        <v>205.32789611816406</v>
      </c>
      <c r="O967" s="7" t="s">
        <v>446</v>
      </c>
      <c r="P967" s="7" t="s">
        <v>447</v>
      </c>
      <c r="Q967" s="7" t="s">
        <v>291</v>
      </c>
      <c r="R967" s="7" t="s">
        <v>214</v>
      </c>
      <c r="S967" s="7">
        <v>231.37930297851563</v>
      </c>
    </row>
    <row r="968" spans="1:19" x14ac:dyDescent="0.25">
      <c r="A968" s="7">
        <v>513</v>
      </c>
      <c r="B968" s="7">
        <v>44657</v>
      </c>
      <c r="C968" s="7">
        <v>66778958</v>
      </c>
      <c r="D968" s="7" t="s">
        <v>2092</v>
      </c>
      <c r="E968" s="7" t="s">
        <v>5277</v>
      </c>
      <c r="F968" s="7">
        <v>1000000</v>
      </c>
      <c r="G968" s="7">
        <v>1.1607999801635742</v>
      </c>
      <c r="H968" s="7">
        <v>1.9663000106811523</v>
      </c>
      <c r="I968" s="7" t="s">
        <v>35</v>
      </c>
      <c r="J968" s="7" t="s">
        <v>5278</v>
      </c>
      <c r="K968" s="8">
        <v>4.4917330741882324</v>
      </c>
      <c r="M968" s="8">
        <v>106.72000122070313</v>
      </c>
      <c r="N968" s="7">
        <v>130.08680725097656</v>
      </c>
      <c r="O968" s="7" t="s">
        <v>446</v>
      </c>
      <c r="P968" s="7" t="s">
        <v>447</v>
      </c>
      <c r="Q968" s="7" t="s">
        <v>291</v>
      </c>
      <c r="R968" s="7" t="s">
        <v>214</v>
      </c>
      <c r="S968" s="7">
        <v>187.59019470214844</v>
      </c>
    </row>
    <row r="969" spans="1:19" x14ac:dyDescent="0.25">
      <c r="A969" s="7">
        <v>513</v>
      </c>
      <c r="B969" s="7">
        <v>44657</v>
      </c>
      <c r="C969" s="7">
        <v>66903396</v>
      </c>
      <c r="D969" s="7" t="s">
        <v>16665</v>
      </c>
      <c r="E969" s="7" t="s">
        <v>16658</v>
      </c>
      <c r="F969" s="7">
        <v>1000000</v>
      </c>
      <c r="G969" s="7">
        <v>4.3038997650146484</v>
      </c>
      <c r="H969" s="7">
        <v>3.8031001091003418</v>
      </c>
      <c r="I969" s="7" t="s">
        <v>17823</v>
      </c>
      <c r="J969" s="7" t="s">
        <v>16675</v>
      </c>
      <c r="K969" s="8">
        <v>5.9309291839599609</v>
      </c>
      <c r="M969" s="8">
        <v>96.595001220703125</v>
      </c>
      <c r="N969" s="7">
        <v>314.31710815429688</v>
      </c>
      <c r="O969" s="7" t="s">
        <v>446</v>
      </c>
      <c r="P969" s="7" t="s">
        <v>447</v>
      </c>
      <c r="Q969" s="7" t="s">
        <v>291</v>
      </c>
      <c r="R969" s="7" t="s">
        <v>214</v>
      </c>
      <c r="S969" s="7">
        <v>408.89260864257813</v>
      </c>
    </row>
    <row r="970" spans="1:19" x14ac:dyDescent="0.25">
      <c r="A970" s="7">
        <v>513</v>
      </c>
      <c r="B970" s="7">
        <v>44657</v>
      </c>
      <c r="C970" s="7">
        <v>66903567</v>
      </c>
      <c r="D970" s="7" t="s">
        <v>16665</v>
      </c>
      <c r="E970" s="7" t="s">
        <v>214</v>
      </c>
      <c r="F970" s="7">
        <v>1000000</v>
      </c>
      <c r="G970" s="7">
        <v>4.1694002151489258</v>
      </c>
      <c r="H970" s="7">
        <v>3.801800012588501</v>
      </c>
      <c r="I970" s="7" t="s">
        <v>19402</v>
      </c>
      <c r="J970" s="7" t="s">
        <v>16964</v>
      </c>
      <c r="K970" s="8">
        <v>5.9550862312316895</v>
      </c>
      <c r="M970" s="8">
        <v>96.976997375488281</v>
      </c>
      <c r="N970" s="7">
        <v>321.00009155273438</v>
      </c>
      <c r="O970" s="7" t="s">
        <v>446</v>
      </c>
      <c r="P970" s="7" t="s">
        <v>447</v>
      </c>
      <c r="Q970" s="7" t="s">
        <v>291</v>
      </c>
      <c r="R970" s="7" t="s">
        <v>4184</v>
      </c>
      <c r="S970" s="7">
        <v>406.71878051757813</v>
      </c>
    </row>
    <row r="971" spans="1:19" x14ac:dyDescent="0.25">
      <c r="A971" s="7">
        <v>513</v>
      </c>
      <c r="B971" s="7">
        <v>44657</v>
      </c>
      <c r="C971" s="7">
        <v>66852388</v>
      </c>
      <c r="D971" s="7" t="s">
        <v>2096</v>
      </c>
      <c r="E971" s="7" t="s">
        <v>214</v>
      </c>
      <c r="F971" s="7">
        <v>260000</v>
      </c>
      <c r="G971" s="7">
        <v>3.2690000534057617</v>
      </c>
      <c r="H971" s="7">
        <v>2.2514998912811279</v>
      </c>
      <c r="I971" s="7" t="s">
        <v>5301</v>
      </c>
      <c r="J971" s="7" t="s">
        <v>5302</v>
      </c>
      <c r="K971" s="8">
        <v>38.011264801025391</v>
      </c>
      <c r="M971" s="8">
        <v>48.009998321533203</v>
      </c>
      <c r="N971" s="7">
        <v>3528.784912109375</v>
      </c>
      <c r="O971" s="7" t="s">
        <v>360</v>
      </c>
      <c r="P971" s="7" t="s">
        <v>349</v>
      </c>
      <c r="Q971" s="7" t="s">
        <v>242</v>
      </c>
      <c r="R971" s="7" t="s">
        <v>214</v>
      </c>
      <c r="S971" s="7">
        <v>391.98440551757813</v>
      </c>
    </row>
    <row r="972" spans="1:19" x14ac:dyDescent="0.25">
      <c r="A972" s="7">
        <v>513</v>
      </c>
      <c r="B972" s="7">
        <v>44657</v>
      </c>
      <c r="C972" s="7">
        <v>66803013</v>
      </c>
      <c r="D972" s="7" t="s">
        <v>2096</v>
      </c>
      <c r="E972" s="7" t="s">
        <v>214</v>
      </c>
      <c r="F972" s="7">
        <v>291230</v>
      </c>
      <c r="G972" s="7">
        <v>2.3517999649047852</v>
      </c>
      <c r="H972" s="7">
        <v>1.6643999814987183</v>
      </c>
      <c r="I972" s="7" t="s">
        <v>5299</v>
      </c>
      <c r="J972" s="7" t="s">
        <v>5300</v>
      </c>
      <c r="K972" s="8">
        <v>49.230720520019531</v>
      </c>
      <c r="M972" s="8">
        <v>46.606998443603516</v>
      </c>
      <c r="N972" s="7">
        <v>4662.19580078125</v>
      </c>
      <c r="O972" s="7" t="s">
        <v>360</v>
      </c>
      <c r="P972" s="7" t="s">
        <v>349</v>
      </c>
      <c r="Q972" s="7" t="s">
        <v>242</v>
      </c>
      <c r="R972" s="7" t="s">
        <v>214</v>
      </c>
      <c r="S972" s="7">
        <v>376.6636962890625</v>
      </c>
    </row>
    <row r="973" spans="1:19" x14ac:dyDescent="0.25">
      <c r="A973" s="7">
        <v>513</v>
      </c>
      <c r="B973" s="7">
        <v>44657</v>
      </c>
      <c r="C973" s="7">
        <v>46514956</v>
      </c>
      <c r="D973" s="7" t="s">
        <v>2096</v>
      </c>
      <c r="E973" s="7" t="s">
        <v>214</v>
      </c>
      <c r="F973" s="7">
        <v>200000</v>
      </c>
      <c r="G973" s="7">
        <v>2.2751998901367188</v>
      </c>
      <c r="H973" s="7">
        <v>1.6085000038146973</v>
      </c>
      <c r="I973" s="7" t="s">
        <v>19061</v>
      </c>
      <c r="J973" s="7" t="s">
        <v>5298</v>
      </c>
      <c r="K973" s="8">
        <v>48.552207946777344</v>
      </c>
      <c r="M973" s="8">
        <v>48.028999328613281</v>
      </c>
      <c r="N973" s="7">
        <v>4595.99169921875</v>
      </c>
      <c r="O973" s="7" t="s">
        <v>360</v>
      </c>
      <c r="P973" s="7" t="s">
        <v>349</v>
      </c>
      <c r="Q973" s="7" t="s">
        <v>242</v>
      </c>
      <c r="R973" s="7" t="s">
        <v>214</v>
      </c>
      <c r="S973" s="7">
        <v>375.37063598632813</v>
      </c>
    </row>
    <row r="974" spans="1:19" x14ac:dyDescent="0.25">
      <c r="A974" s="7">
        <v>513</v>
      </c>
      <c r="B974" s="7">
        <v>44657</v>
      </c>
      <c r="C974" s="7">
        <v>66837114</v>
      </c>
      <c r="D974" s="7" t="s">
        <v>2096</v>
      </c>
      <c r="E974" s="7" t="s">
        <v>214</v>
      </c>
      <c r="F974" s="7">
        <v>297549</v>
      </c>
      <c r="G974" s="7">
        <v>2.130000114440918</v>
      </c>
      <c r="H974" s="7">
        <v>1.4665999412536621</v>
      </c>
      <c r="I974" s="7" t="s">
        <v>21771</v>
      </c>
      <c r="J974" s="7" t="s">
        <v>5297</v>
      </c>
      <c r="K974" s="8">
        <v>50.150390625</v>
      </c>
      <c r="M974" s="8">
        <v>49.055000305175781</v>
      </c>
      <c r="N974" s="7">
        <v>4758.98193359375</v>
      </c>
      <c r="O974" s="7" t="s">
        <v>360</v>
      </c>
      <c r="P974" s="7" t="s">
        <v>349</v>
      </c>
      <c r="Q974" s="7" t="s">
        <v>242</v>
      </c>
      <c r="R974" s="7" t="s">
        <v>214</v>
      </c>
      <c r="S974" s="7">
        <v>372.9140625</v>
      </c>
    </row>
    <row r="975" spans="1:19" x14ac:dyDescent="0.25">
      <c r="A975" s="7">
        <v>513</v>
      </c>
      <c r="B975" s="7">
        <v>44657</v>
      </c>
      <c r="C975" s="7">
        <v>66781673</v>
      </c>
      <c r="D975" s="7" t="s">
        <v>2096</v>
      </c>
      <c r="E975" s="7" t="s">
        <v>214</v>
      </c>
      <c r="F975" s="7">
        <v>400000</v>
      </c>
      <c r="G975" s="7">
        <v>1.3881000280380249</v>
      </c>
      <c r="H975" s="7">
        <v>0.99510002136230469</v>
      </c>
      <c r="I975" s="7" t="s">
        <v>5295</v>
      </c>
      <c r="J975" s="7" t="s">
        <v>5296</v>
      </c>
      <c r="K975" s="8">
        <v>63.006626129150391</v>
      </c>
      <c r="M975" s="8">
        <v>53.943000793457031</v>
      </c>
      <c r="N975" s="7">
        <v>6079.890625</v>
      </c>
      <c r="O975" s="7" t="s">
        <v>360</v>
      </c>
      <c r="P975" s="7" t="s">
        <v>349</v>
      </c>
      <c r="Q975" s="7" t="s">
        <v>242</v>
      </c>
      <c r="R975" s="7" t="s">
        <v>214</v>
      </c>
      <c r="S975" s="7">
        <v>360.2528076171875</v>
      </c>
    </row>
    <row r="976" spans="1:19" x14ac:dyDescent="0.25">
      <c r="A976" s="7">
        <v>513</v>
      </c>
      <c r="B976" s="7">
        <v>44657</v>
      </c>
      <c r="C976" s="7">
        <v>43213724</v>
      </c>
      <c r="D976" s="7" t="s">
        <v>2096</v>
      </c>
      <c r="E976" s="7" t="s">
        <v>214</v>
      </c>
      <c r="F976" s="7">
        <v>300000</v>
      </c>
      <c r="G976" s="7">
        <v>1.0458999872207642</v>
      </c>
      <c r="H976" s="7">
        <v>0.73110002279281616</v>
      </c>
      <c r="I976" s="7" t="s">
        <v>5293</v>
      </c>
      <c r="J976" s="7" t="s">
        <v>5294</v>
      </c>
      <c r="K976" s="8">
        <v>65.051155090332031</v>
      </c>
      <c r="M976" s="8">
        <v>60.786998748779297</v>
      </c>
      <c r="N976" s="7">
        <v>6313.548828125</v>
      </c>
      <c r="O976" s="7" t="s">
        <v>360</v>
      </c>
      <c r="P976" s="7" t="s">
        <v>349</v>
      </c>
      <c r="Q976" s="7" t="s">
        <v>242</v>
      </c>
      <c r="R976" s="7" t="s">
        <v>214</v>
      </c>
      <c r="S976" s="7">
        <v>354.35394287109375</v>
      </c>
    </row>
    <row r="977" spans="1:19" x14ac:dyDescent="0.25">
      <c r="A977" s="7">
        <v>513</v>
      </c>
      <c r="B977" s="7">
        <v>44657</v>
      </c>
      <c r="C977" s="7">
        <v>24893578</v>
      </c>
      <c r="D977" s="7" t="s">
        <v>2099</v>
      </c>
      <c r="E977" s="7" t="s">
        <v>214</v>
      </c>
      <c r="F977" s="7">
        <v>350000</v>
      </c>
      <c r="G977" s="7">
        <v>22.349100112915039</v>
      </c>
      <c r="H977" s="7">
        <v>12.310500144958496</v>
      </c>
      <c r="I977" s="7" t="s">
        <v>19062</v>
      </c>
      <c r="J977" s="7" t="s">
        <v>5315</v>
      </c>
      <c r="K977" s="8">
        <v>5.2819600105285645</v>
      </c>
      <c r="M977" s="8">
        <v>117.48699951171875</v>
      </c>
      <c r="N977" s="7">
        <v>249.59300231933594</v>
      </c>
      <c r="O977" s="7" t="s">
        <v>280</v>
      </c>
      <c r="P977" s="7" t="s">
        <v>322</v>
      </c>
      <c r="Q977" s="7" t="s">
        <v>291</v>
      </c>
      <c r="R977" s="7" t="s">
        <v>3856</v>
      </c>
      <c r="S977" s="7">
        <v>296.04141235351563</v>
      </c>
    </row>
    <row r="978" spans="1:19" x14ac:dyDescent="0.25">
      <c r="A978" s="7">
        <v>513</v>
      </c>
      <c r="B978" s="7">
        <v>44657</v>
      </c>
      <c r="C978" s="7">
        <v>24837938</v>
      </c>
      <c r="D978" s="7" t="s">
        <v>2099</v>
      </c>
      <c r="E978" s="7" t="s">
        <v>5312</v>
      </c>
      <c r="F978" s="7">
        <v>350000</v>
      </c>
      <c r="G978" s="7">
        <v>22.349100112915039</v>
      </c>
      <c r="H978" s="7">
        <v>12.310500144958496</v>
      </c>
      <c r="I978" s="7" t="s">
        <v>5313</v>
      </c>
      <c r="J978" s="7" t="s">
        <v>5314</v>
      </c>
      <c r="K978" s="8">
        <v>5.2819299697875977</v>
      </c>
      <c r="M978" s="8">
        <v>117.48699951171875</v>
      </c>
      <c r="N978" s="7">
        <v>249.08360290527344</v>
      </c>
      <c r="O978" s="7" t="s">
        <v>280</v>
      </c>
      <c r="P978" s="7" t="s">
        <v>322</v>
      </c>
      <c r="Q978" s="7" t="s">
        <v>291</v>
      </c>
      <c r="R978" s="7" t="s">
        <v>214</v>
      </c>
      <c r="S978" s="7">
        <v>296.04141235351563</v>
      </c>
    </row>
    <row r="979" spans="1:19" x14ac:dyDescent="0.25">
      <c r="A979" s="7">
        <v>513</v>
      </c>
      <c r="B979" s="7">
        <v>44657</v>
      </c>
      <c r="C979" s="7">
        <v>34662986</v>
      </c>
      <c r="D979" s="7" t="s">
        <v>2099</v>
      </c>
      <c r="E979" s="7" t="s">
        <v>214</v>
      </c>
      <c r="F979" s="7">
        <v>974789</v>
      </c>
      <c r="G979" s="7">
        <v>5.0267000198364258</v>
      </c>
      <c r="H979" s="7">
        <v>4.5247001647949219</v>
      </c>
      <c r="I979" s="7" t="s">
        <v>5310</v>
      </c>
      <c r="J979" s="7" t="s">
        <v>5311</v>
      </c>
      <c r="K979" s="8">
        <v>4.1362199783325195</v>
      </c>
      <c r="M979" s="8">
        <v>101.072998046875</v>
      </c>
      <c r="N979" s="7">
        <v>136.20500183105469</v>
      </c>
      <c r="O979" s="7" t="s">
        <v>280</v>
      </c>
      <c r="P979" s="7" t="s">
        <v>322</v>
      </c>
      <c r="Q979" s="7" t="s">
        <v>291</v>
      </c>
      <c r="R979" s="7" t="s">
        <v>3856</v>
      </c>
      <c r="S979" s="7">
        <v>186.90692138671875</v>
      </c>
    </row>
    <row r="980" spans="1:19" x14ac:dyDescent="0.25">
      <c r="A980" s="7">
        <v>513</v>
      </c>
      <c r="B980" s="7">
        <v>44657</v>
      </c>
      <c r="C980" s="7">
        <v>34662985</v>
      </c>
      <c r="D980" s="7" t="s">
        <v>2099</v>
      </c>
      <c r="E980" s="7" t="s">
        <v>5308</v>
      </c>
      <c r="F980" s="7">
        <v>974789</v>
      </c>
      <c r="G980" s="7">
        <v>5.0267000198364258</v>
      </c>
      <c r="H980" s="7">
        <v>4.5247001647949219</v>
      </c>
      <c r="I980" s="7" t="s">
        <v>22165</v>
      </c>
      <c r="J980" s="7" t="s">
        <v>5309</v>
      </c>
      <c r="K980" s="8">
        <v>4.1361098289489746</v>
      </c>
      <c r="M980" s="8">
        <v>101.072998046875</v>
      </c>
      <c r="N980" s="7">
        <v>135.80690002441406</v>
      </c>
      <c r="O980" s="7" t="s">
        <v>280</v>
      </c>
      <c r="P980" s="7" t="s">
        <v>322</v>
      </c>
      <c r="Q980" s="7" t="s">
        <v>291</v>
      </c>
      <c r="R980" s="7" t="s">
        <v>214</v>
      </c>
      <c r="S980" s="7">
        <v>186.90692138671875</v>
      </c>
    </row>
    <row r="981" spans="1:19" x14ac:dyDescent="0.25">
      <c r="A981" s="7">
        <v>513</v>
      </c>
      <c r="B981" s="7">
        <v>44657</v>
      </c>
      <c r="C981" s="7">
        <v>24837937</v>
      </c>
      <c r="D981" s="7" t="s">
        <v>2099</v>
      </c>
      <c r="E981" s="7" t="s">
        <v>214</v>
      </c>
      <c r="F981" s="7">
        <v>524346</v>
      </c>
      <c r="G981" s="7">
        <v>2.6010000705718994</v>
      </c>
      <c r="H981" s="7">
        <v>2.48580002784729</v>
      </c>
      <c r="I981" s="7" t="s">
        <v>5306</v>
      </c>
      <c r="J981" s="7" t="s">
        <v>5307</v>
      </c>
      <c r="K981" s="8">
        <v>3.6680300235748291</v>
      </c>
      <c r="M981" s="8">
        <v>103.63999938964844</v>
      </c>
      <c r="N981" s="7">
        <v>96.154998779296875</v>
      </c>
      <c r="O981" s="7" t="s">
        <v>280</v>
      </c>
      <c r="P981" s="7" t="s">
        <v>322</v>
      </c>
      <c r="Q981" s="7" t="s">
        <v>291</v>
      </c>
      <c r="R981" s="7" t="s">
        <v>3856</v>
      </c>
      <c r="S981" s="7">
        <v>167.01402282714844</v>
      </c>
    </row>
    <row r="982" spans="1:19" x14ac:dyDescent="0.25">
      <c r="A982" s="7">
        <v>513</v>
      </c>
      <c r="B982" s="7">
        <v>44657</v>
      </c>
      <c r="C982" s="7">
        <v>24837935</v>
      </c>
      <c r="D982" s="7" t="s">
        <v>2099</v>
      </c>
      <c r="E982" s="7" t="s">
        <v>5303</v>
      </c>
      <c r="F982" s="7">
        <v>524346</v>
      </c>
      <c r="G982" s="7">
        <v>2.6010000705718994</v>
      </c>
      <c r="H982" s="7">
        <v>2.48580002784729</v>
      </c>
      <c r="I982" s="7" t="s">
        <v>5304</v>
      </c>
      <c r="J982" s="7" t="s">
        <v>5305</v>
      </c>
      <c r="K982" s="8">
        <v>3.66798996925354</v>
      </c>
      <c r="M982" s="8">
        <v>103.63999938964844</v>
      </c>
      <c r="N982" s="7">
        <v>95.584098815917969</v>
      </c>
      <c r="O982" s="7" t="s">
        <v>280</v>
      </c>
      <c r="P982" s="7" t="s">
        <v>322</v>
      </c>
      <c r="Q982" s="7" t="s">
        <v>291</v>
      </c>
      <c r="R982" s="7" t="s">
        <v>214</v>
      </c>
      <c r="S982" s="7">
        <v>167.01402282714844</v>
      </c>
    </row>
    <row r="983" spans="1:19" x14ac:dyDescent="0.25">
      <c r="A983" s="7">
        <v>513</v>
      </c>
      <c r="B983" s="7">
        <v>44657</v>
      </c>
      <c r="C983" s="7">
        <v>15074619</v>
      </c>
      <c r="D983" s="7" t="s">
        <v>2102</v>
      </c>
      <c r="E983" s="7" t="s">
        <v>5318</v>
      </c>
      <c r="F983" s="7">
        <v>300000</v>
      </c>
      <c r="G983" s="7">
        <v>19.98900032043457</v>
      </c>
      <c r="H983" s="7">
        <v>12.256199836730957</v>
      </c>
      <c r="I983" s="7" t="s">
        <v>5319</v>
      </c>
      <c r="J983" s="7" t="s">
        <v>5320</v>
      </c>
      <c r="K983" s="8">
        <v>4.8579301834106445</v>
      </c>
      <c r="M983" s="8">
        <v>109.73999786376953</v>
      </c>
      <c r="N983" s="7">
        <v>207.33399963378906</v>
      </c>
      <c r="O983" s="7" t="s">
        <v>237</v>
      </c>
      <c r="P983" s="7" t="s">
        <v>1143</v>
      </c>
      <c r="Q983" s="7" t="s">
        <v>286</v>
      </c>
      <c r="R983" s="7" t="s">
        <v>3856</v>
      </c>
      <c r="S983" s="7">
        <v>197.65715026855469</v>
      </c>
    </row>
    <row r="984" spans="1:19" x14ac:dyDescent="0.25">
      <c r="A984" s="7">
        <v>513</v>
      </c>
      <c r="B984" s="7">
        <v>44657</v>
      </c>
      <c r="C984" s="7">
        <v>15074616</v>
      </c>
      <c r="D984" s="7" t="s">
        <v>2102</v>
      </c>
      <c r="E984" s="7" t="s">
        <v>214</v>
      </c>
      <c r="F984" s="7">
        <v>300000</v>
      </c>
      <c r="G984" s="7">
        <v>19.988899230957031</v>
      </c>
      <c r="H984" s="7">
        <v>12.256199836730957</v>
      </c>
      <c r="I984" s="7" t="s">
        <v>5316</v>
      </c>
      <c r="J984" s="7" t="s">
        <v>5317</v>
      </c>
      <c r="K984" s="8">
        <v>4.8579301834106445</v>
      </c>
      <c r="M984" s="8">
        <v>109.73999786376953</v>
      </c>
      <c r="N984" s="7">
        <v>207.33399963378906</v>
      </c>
      <c r="O984" s="7" t="s">
        <v>237</v>
      </c>
      <c r="P984" s="7" t="s">
        <v>1143</v>
      </c>
      <c r="Q984" s="7" t="s">
        <v>286</v>
      </c>
      <c r="R984" s="7" t="s">
        <v>214</v>
      </c>
      <c r="S984" s="7">
        <v>197.65679931640625</v>
      </c>
    </row>
    <row r="985" spans="1:19" x14ac:dyDescent="0.25">
      <c r="A985" s="7">
        <v>513</v>
      </c>
      <c r="B985" s="7">
        <v>44657</v>
      </c>
      <c r="C985" s="7">
        <v>67009313</v>
      </c>
      <c r="D985" s="7" t="s">
        <v>2107</v>
      </c>
      <c r="E985" s="7" t="s">
        <v>214</v>
      </c>
      <c r="F985" s="7">
        <v>500000</v>
      </c>
      <c r="G985" s="7">
        <v>29.858999252319336</v>
      </c>
      <c r="H985" s="7">
        <v>13.029600143432617</v>
      </c>
      <c r="I985" s="7" t="s">
        <v>21772</v>
      </c>
      <c r="J985" s="7" t="s">
        <v>21773</v>
      </c>
      <c r="K985" s="8">
        <v>6.5096898078918457</v>
      </c>
      <c r="M985" s="8">
        <v>96.773002624511719</v>
      </c>
      <c r="N985" s="7">
        <v>383.46798706054688</v>
      </c>
      <c r="O985" s="7" t="s">
        <v>237</v>
      </c>
      <c r="P985" s="7" t="s">
        <v>447</v>
      </c>
      <c r="Q985" s="7" t="s">
        <v>291</v>
      </c>
      <c r="R985" s="7" t="s">
        <v>3856</v>
      </c>
      <c r="S985" s="7">
        <v>326.223388671875</v>
      </c>
    </row>
    <row r="986" spans="1:19" x14ac:dyDescent="0.25">
      <c r="A986" s="7">
        <v>513</v>
      </c>
      <c r="B986" s="7">
        <v>44657</v>
      </c>
      <c r="C986" s="7">
        <v>66857361</v>
      </c>
      <c r="D986" s="7" t="s">
        <v>2107</v>
      </c>
      <c r="E986" s="7" t="s">
        <v>214</v>
      </c>
      <c r="F986" s="7">
        <v>800000</v>
      </c>
      <c r="G986" s="7">
        <v>28.843299865722656</v>
      </c>
      <c r="H986" s="7">
        <v>14.097399711608887</v>
      </c>
      <c r="I986" s="7" t="s">
        <v>19403</v>
      </c>
      <c r="J986" s="7" t="s">
        <v>5334</v>
      </c>
      <c r="K986" s="8">
        <v>6.066500186920166</v>
      </c>
      <c r="M986" s="8">
        <v>81.175003051757813</v>
      </c>
      <c r="N986" s="7">
        <v>338.54598999023438</v>
      </c>
      <c r="O986" s="7" t="s">
        <v>237</v>
      </c>
      <c r="P986" s="7" t="s">
        <v>447</v>
      </c>
      <c r="Q986" s="7" t="s">
        <v>291</v>
      </c>
      <c r="R986" s="7" t="s">
        <v>3856</v>
      </c>
      <c r="S986" s="7">
        <v>322.622314453125</v>
      </c>
    </row>
    <row r="987" spans="1:19" x14ac:dyDescent="0.25">
      <c r="A987" s="7">
        <v>513</v>
      </c>
      <c r="B987" s="7">
        <v>44657</v>
      </c>
      <c r="C987" s="7">
        <v>66864642</v>
      </c>
      <c r="D987" s="7" t="s">
        <v>2107</v>
      </c>
      <c r="E987" s="7" t="s">
        <v>21173</v>
      </c>
      <c r="F987" s="7">
        <v>800000</v>
      </c>
      <c r="G987" s="7">
        <v>28.843299865722656</v>
      </c>
      <c r="H987" s="7">
        <v>14.097399711608887</v>
      </c>
      <c r="I987" s="7" t="s">
        <v>21174</v>
      </c>
      <c r="J987" s="7" t="s">
        <v>21175</v>
      </c>
      <c r="K987" s="8">
        <v>6.0665011405944824</v>
      </c>
      <c r="M987" s="8">
        <v>81.175003051757813</v>
      </c>
      <c r="N987" s="7">
        <v>338.16571044921875</v>
      </c>
      <c r="O987" s="7" t="s">
        <v>237</v>
      </c>
      <c r="P987" s="7" t="s">
        <v>447</v>
      </c>
      <c r="Q987" s="7" t="s">
        <v>291</v>
      </c>
      <c r="R987" s="7" t="s">
        <v>214</v>
      </c>
      <c r="S987" s="7">
        <v>322.622314453125</v>
      </c>
    </row>
    <row r="988" spans="1:19" x14ac:dyDescent="0.25">
      <c r="A988" s="7">
        <v>513</v>
      </c>
      <c r="B988" s="7">
        <v>44657</v>
      </c>
      <c r="C988" s="7">
        <v>26352471</v>
      </c>
      <c r="D988" s="7" t="s">
        <v>2107</v>
      </c>
      <c r="E988" s="7" t="s">
        <v>214</v>
      </c>
      <c r="F988" s="7">
        <v>700000</v>
      </c>
      <c r="G988" s="7">
        <v>23.192300796508789</v>
      </c>
      <c r="H988" s="7">
        <v>12.017999649047852</v>
      </c>
      <c r="I988" s="7" t="s">
        <v>19404</v>
      </c>
      <c r="J988" s="7" t="s">
        <v>5333</v>
      </c>
      <c r="K988" s="8">
        <v>6.1023697853088379</v>
      </c>
      <c r="M988" s="8">
        <v>100.26799774169922</v>
      </c>
      <c r="N988" s="7">
        <v>334.260986328125</v>
      </c>
      <c r="O988" s="7" t="s">
        <v>237</v>
      </c>
      <c r="P988" s="7" t="s">
        <v>447</v>
      </c>
      <c r="Q988" s="7" t="s">
        <v>291</v>
      </c>
      <c r="R988" s="7" t="s">
        <v>3856</v>
      </c>
      <c r="S988" s="7">
        <v>299.869873046875</v>
      </c>
    </row>
    <row r="989" spans="1:19" x14ac:dyDescent="0.25">
      <c r="A989" s="7">
        <v>513</v>
      </c>
      <c r="B989" s="7">
        <v>44657</v>
      </c>
      <c r="C989" s="7">
        <v>14940414</v>
      </c>
      <c r="D989" s="7" t="s">
        <v>2107</v>
      </c>
      <c r="E989" s="7" t="s">
        <v>214</v>
      </c>
      <c r="F989" s="7">
        <v>750000</v>
      </c>
      <c r="G989" s="7">
        <v>19.857599258422852</v>
      </c>
      <c r="H989" s="7">
        <v>11.299300193786621</v>
      </c>
      <c r="I989" s="7" t="s">
        <v>17445</v>
      </c>
      <c r="J989" s="7" t="s">
        <v>5332</v>
      </c>
      <c r="K989" s="8">
        <v>6.3068599700927734</v>
      </c>
      <c r="M989" s="8">
        <v>93.735000610351563</v>
      </c>
      <c r="N989" s="7">
        <v>353.29800415039063</v>
      </c>
      <c r="O989" s="7" t="s">
        <v>237</v>
      </c>
      <c r="P989" s="7" t="s">
        <v>447</v>
      </c>
      <c r="Q989" s="7" t="s">
        <v>291</v>
      </c>
      <c r="R989" s="7" t="s">
        <v>3856</v>
      </c>
      <c r="S989" s="7">
        <v>284.00100708007813</v>
      </c>
    </row>
    <row r="990" spans="1:19" x14ac:dyDescent="0.25">
      <c r="A990" s="7">
        <v>513</v>
      </c>
      <c r="B990" s="7">
        <v>44657</v>
      </c>
      <c r="C990" s="7">
        <v>14819527</v>
      </c>
      <c r="D990" s="7" t="s">
        <v>2107</v>
      </c>
      <c r="E990" s="7" t="s">
        <v>5329</v>
      </c>
      <c r="F990" s="7">
        <v>750000</v>
      </c>
      <c r="G990" s="7">
        <v>19.857599258422852</v>
      </c>
      <c r="H990" s="7">
        <v>11.299300193786621</v>
      </c>
      <c r="I990" s="7" t="s">
        <v>5330</v>
      </c>
      <c r="J990" s="7" t="s">
        <v>5331</v>
      </c>
      <c r="K990" s="8">
        <v>6.3068618774414063</v>
      </c>
      <c r="M990" s="8">
        <v>93.735000610351563</v>
      </c>
      <c r="N990" s="7">
        <v>352.73941040039063</v>
      </c>
      <c r="O990" s="7" t="s">
        <v>237</v>
      </c>
      <c r="P990" s="7" t="s">
        <v>447</v>
      </c>
      <c r="Q990" s="7" t="s">
        <v>291</v>
      </c>
      <c r="R990" s="7" t="s">
        <v>214</v>
      </c>
      <c r="S990" s="7">
        <v>284.00100708007813</v>
      </c>
    </row>
    <row r="991" spans="1:19" x14ac:dyDescent="0.25">
      <c r="A991" s="7">
        <v>513</v>
      </c>
      <c r="B991" s="7">
        <v>44657</v>
      </c>
      <c r="C991" s="7">
        <v>44269581</v>
      </c>
      <c r="D991" s="7" t="s">
        <v>2107</v>
      </c>
      <c r="E991" s="7" t="s">
        <v>214</v>
      </c>
      <c r="F991" s="7">
        <v>574000</v>
      </c>
      <c r="G991" s="7">
        <v>13.811100006103516</v>
      </c>
      <c r="H991" s="7">
        <v>8.7237997055053711</v>
      </c>
      <c r="I991" s="7" t="s">
        <v>19405</v>
      </c>
      <c r="J991" s="7" t="s">
        <v>5328</v>
      </c>
      <c r="K991" s="8">
        <v>5.424199104309082</v>
      </c>
      <c r="M991" s="8">
        <v>96.264396667480469</v>
      </c>
      <c r="N991" s="7">
        <v>274.05828857421875</v>
      </c>
      <c r="O991" s="7" t="s">
        <v>237</v>
      </c>
      <c r="P991" s="7" t="s">
        <v>447</v>
      </c>
      <c r="Q991" s="7" t="s">
        <v>291</v>
      </c>
      <c r="R991" s="7" t="s">
        <v>4084</v>
      </c>
      <c r="S991" s="7">
        <v>249.85037231445313</v>
      </c>
    </row>
    <row r="992" spans="1:19" x14ac:dyDescent="0.25">
      <c r="A992" s="7">
        <v>513</v>
      </c>
      <c r="B992" s="7">
        <v>44657</v>
      </c>
      <c r="C992" s="7">
        <v>66922301</v>
      </c>
      <c r="D992" s="7" t="s">
        <v>2107</v>
      </c>
      <c r="E992" s="7" t="s">
        <v>214</v>
      </c>
      <c r="F992" s="7">
        <v>850000</v>
      </c>
      <c r="G992" s="7">
        <v>11.301799774169922</v>
      </c>
      <c r="H992" s="7">
        <v>8.721099853515625</v>
      </c>
      <c r="I992" s="7" t="s">
        <v>19406</v>
      </c>
      <c r="J992" s="7" t="s">
        <v>17590</v>
      </c>
      <c r="K992" s="8">
        <v>5.4155697822570801</v>
      </c>
      <c r="M992" s="8">
        <v>87.097000122070313</v>
      </c>
      <c r="N992" s="7">
        <v>286.92999267578125</v>
      </c>
      <c r="O992" s="7" t="s">
        <v>237</v>
      </c>
      <c r="P992" s="7" t="s">
        <v>447</v>
      </c>
      <c r="Q992" s="7" t="s">
        <v>291</v>
      </c>
      <c r="R992" s="7" t="s">
        <v>3856</v>
      </c>
      <c r="S992" s="7">
        <v>233.47923278808594</v>
      </c>
    </row>
    <row r="993" spans="1:19" x14ac:dyDescent="0.25">
      <c r="A993" s="7">
        <v>513</v>
      </c>
      <c r="B993" s="7">
        <v>44657</v>
      </c>
      <c r="C993" s="7">
        <v>66857360</v>
      </c>
      <c r="D993" s="7" t="s">
        <v>2107</v>
      </c>
      <c r="E993" s="7" t="s">
        <v>214</v>
      </c>
      <c r="F993" s="7">
        <v>1200000</v>
      </c>
      <c r="G993" s="7">
        <v>8.8432998657226563</v>
      </c>
      <c r="H993" s="7">
        <v>7.3382000923156738</v>
      </c>
      <c r="I993" s="7" t="s">
        <v>19407</v>
      </c>
      <c r="J993" s="7" t="s">
        <v>5327</v>
      </c>
      <c r="K993" s="8">
        <v>5.1852102279663086</v>
      </c>
      <c r="M993" s="8">
        <v>87.099998474121094</v>
      </c>
      <c r="N993" s="7">
        <v>254.71000671386719</v>
      </c>
      <c r="O993" s="7" t="s">
        <v>237</v>
      </c>
      <c r="P993" s="7" t="s">
        <v>447</v>
      </c>
      <c r="Q993" s="7" t="s">
        <v>291</v>
      </c>
      <c r="R993" s="7" t="s">
        <v>3856</v>
      </c>
      <c r="S993" s="7">
        <v>216.16290283203125</v>
      </c>
    </row>
    <row r="994" spans="1:19" x14ac:dyDescent="0.25">
      <c r="A994" s="7">
        <v>513</v>
      </c>
      <c r="B994" s="7">
        <v>44657</v>
      </c>
      <c r="C994" s="7">
        <v>67009312</v>
      </c>
      <c r="D994" s="7" t="s">
        <v>2107</v>
      </c>
      <c r="E994" s="7" t="s">
        <v>214</v>
      </c>
      <c r="F994" s="7">
        <v>1250000</v>
      </c>
      <c r="G994" s="7">
        <v>7.1047000885009766</v>
      </c>
      <c r="H994" s="7">
        <v>5.8730001449584961</v>
      </c>
      <c r="I994" s="7" t="s">
        <v>21774</v>
      </c>
      <c r="J994" s="7" t="s">
        <v>21775</v>
      </c>
      <c r="K994" s="8">
        <v>4.9954099655151367</v>
      </c>
      <c r="M994" s="8">
        <v>98.152999877929688</v>
      </c>
      <c r="N994" s="7">
        <v>227.94099426269531</v>
      </c>
      <c r="O994" s="7" t="s">
        <v>237</v>
      </c>
      <c r="P994" s="7" t="s">
        <v>447</v>
      </c>
      <c r="Q994" s="7" t="s">
        <v>291</v>
      </c>
      <c r="R994" s="7" t="s">
        <v>3856</v>
      </c>
      <c r="S994" s="7">
        <v>203.17698669433594</v>
      </c>
    </row>
    <row r="995" spans="1:19" x14ac:dyDescent="0.25">
      <c r="A995" s="7">
        <v>513</v>
      </c>
      <c r="B995" s="7">
        <v>44657</v>
      </c>
      <c r="C995" s="7">
        <v>31673372</v>
      </c>
      <c r="D995" s="7" t="s">
        <v>2107</v>
      </c>
      <c r="E995" s="7" t="s">
        <v>214</v>
      </c>
      <c r="F995" s="7">
        <v>1000000</v>
      </c>
      <c r="G995" s="7">
        <v>4.8815999031066895</v>
      </c>
      <c r="H995" s="7">
        <v>4.3046998977661133</v>
      </c>
      <c r="I995" s="7" t="s">
        <v>5325</v>
      </c>
      <c r="J995" s="7" t="s">
        <v>5326</v>
      </c>
      <c r="K995" s="8">
        <v>4.2976298332214355</v>
      </c>
      <c r="M995" s="8">
        <v>101.96700286865234</v>
      </c>
      <c r="N995" s="7">
        <v>156.53799438476563</v>
      </c>
      <c r="O995" s="7" t="s">
        <v>237</v>
      </c>
      <c r="P995" s="7" t="s">
        <v>447</v>
      </c>
      <c r="Q995" s="7" t="s">
        <v>291</v>
      </c>
      <c r="R995" s="7" t="s">
        <v>3856</v>
      </c>
      <c r="S995" s="7">
        <v>185.74252319335938</v>
      </c>
    </row>
    <row r="996" spans="1:19" x14ac:dyDescent="0.25">
      <c r="A996" s="7">
        <v>513</v>
      </c>
      <c r="B996" s="7">
        <v>44657</v>
      </c>
      <c r="C996" s="7">
        <v>31873906</v>
      </c>
      <c r="D996" s="7" t="s">
        <v>2107</v>
      </c>
      <c r="E996" s="7" t="s">
        <v>18242</v>
      </c>
      <c r="F996" s="7">
        <v>1000000</v>
      </c>
      <c r="G996" s="7">
        <v>4.8815999031066895</v>
      </c>
      <c r="H996" s="7">
        <v>4.3046998977661133</v>
      </c>
      <c r="I996" s="7" t="s">
        <v>18243</v>
      </c>
      <c r="J996" s="7" t="s">
        <v>18244</v>
      </c>
      <c r="K996" s="8">
        <v>4.2975292205810547</v>
      </c>
      <c r="M996" s="8">
        <v>101.96700286865234</v>
      </c>
      <c r="N996" s="7">
        <v>156.13229370117188</v>
      </c>
      <c r="O996" s="7" t="s">
        <v>237</v>
      </c>
      <c r="P996" s="7" t="s">
        <v>447</v>
      </c>
      <c r="Q996" s="7" t="s">
        <v>291</v>
      </c>
      <c r="R996" s="7" t="s">
        <v>214</v>
      </c>
      <c r="S996" s="7">
        <v>185.74252319335938</v>
      </c>
    </row>
    <row r="997" spans="1:19" x14ac:dyDescent="0.25">
      <c r="A997" s="7">
        <v>513</v>
      </c>
      <c r="B997" s="7">
        <v>44657</v>
      </c>
      <c r="C997" s="7">
        <v>19869592</v>
      </c>
      <c r="D997" s="7" t="s">
        <v>2107</v>
      </c>
      <c r="E997" s="7" t="s">
        <v>214</v>
      </c>
      <c r="F997" s="7">
        <v>1250000</v>
      </c>
      <c r="G997" s="7">
        <v>1.7740999460220337</v>
      </c>
      <c r="H997" s="7">
        <v>1.6746000051498413</v>
      </c>
      <c r="I997" s="7" t="s">
        <v>19408</v>
      </c>
      <c r="J997" s="7" t="s">
        <v>5324</v>
      </c>
      <c r="K997" s="8">
        <v>3.6925699710845947</v>
      </c>
      <c r="M997" s="8">
        <v>102.00499725341797</v>
      </c>
      <c r="N997" s="7">
        <v>125.75599670410156</v>
      </c>
      <c r="O997" s="7" t="s">
        <v>237</v>
      </c>
      <c r="P997" s="7" t="s">
        <v>447</v>
      </c>
      <c r="Q997" s="7" t="s">
        <v>291</v>
      </c>
      <c r="R997" s="7" t="s">
        <v>3856</v>
      </c>
      <c r="S997" s="7">
        <v>160.0498046875</v>
      </c>
    </row>
    <row r="998" spans="1:19" x14ac:dyDescent="0.25">
      <c r="A998" s="7">
        <v>513</v>
      </c>
      <c r="B998" s="7">
        <v>44657</v>
      </c>
      <c r="C998" s="7">
        <v>19708596</v>
      </c>
      <c r="D998" s="7" t="s">
        <v>2107</v>
      </c>
      <c r="E998" s="7" t="s">
        <v>5321</v>
      </c>
      <c r="F998" s="7">
        <v>1250000</v>
      </c>
      <c r="G998" s="7">
        <v>1.7740999460220337</v>
      </c>
      <c r="H998" s="7">
        <v>1.6746000051498413</v>
      </c>
      <c r="I998" s="7" t="s">
        <v>5322</v>
      </c>
      <c r="J998" s="7" t="s">
        <v>5323</v>
      </c>
      <c r="K998" s="8">
        <v>3.6926300525665283</v>
      </c>
      <c r="M998" s="8">
        <v>102.00499725341797</v>
      </c>
      <c r="N998" s="7">
        <v>125.00029754638672</v>
      </c>
      <c r="O998" s="7" t="s">
        <v>237</v>
      </c>
      <c r="P998" s="7" t="s">
        <v>447</v>
      </c>
      <c r="Q998" s="7" t="s">
        <v>291</v>
      </c>
      <c r="R998" s="7" t="s">
        <v>214</v>
      </c>
      <c r="S998" s="7">
        <v>160.0498046875</v>
      </c>
    </row>
    <row r="999" spans="1:19" x14ac:dyDescent="0.25">
      <c r="A999" s="7">
        <v>513</v>
      </c>
      <c r="B999" s="7">
        <v>44657</v>
      </c>
      <c r="C999" s="7">
        <v>66795702</v>
      </c>
      <c r="D999" s="7" t="s">
        <v>2109</v>
      </c>
      <c r="E999" s="7" t="s">
        <v>214</v>
      </c>
      <c r="F999" s="7">
        <v>250000</v>
      </c>
      <c r="G999" s="7">
        <v>2.313499927520752</v>
      </c>
      <c r="H999" s="7">
        <v>2.214400053024292</v>
      </c>
      <c r="I999" s="7" t="s">
        <v>5338</v>
      </c>
      <c r="J999" s="7" t="s">
        <v>5339</v>
      </c>
      <c r="K999" s="8">
        <v>7.6314449310302734</v>
      </c>
      <c r="M999" s="8">
        <v>100.23000335693359</v>
      </c>
      <c r="N999" s="7">
        <v>442.88949584960938</v>
      </c>
      <c r="O999" s="7" t="s">
        <v>237</v>
      </c>
      <c r="P999" s="7" t="s">
        <v>1652</v>
      </c>
      <c r="Q999" s="7" t="s">
        <v>286</v>
      </c>
      <c r="R999" s="7" t="s">
        <v>214</v>
      </c>
      <c r="S999" s="7">
        <v>466.62005615234375</v>
      </c>
    </row>
    <row r="1000" spans="1:19" x14ac:dyDescent="0.25">
      <c r="A1000" s="7">
        <v>513</v>
      </c>
      <c r="B1000" s="7">
        <v>44657</v>
      </c>
      <c r="C1000" s="7">
        <v>66795700</v>
      </c>
      <c r="D1000" s="7" t="s">
        <v>2109</v>
      </c>
      <c r="E1000" s="7" t="s">
        <v>5335</v>
      </c>
      <c r="F1000" s="7">
        <v>250000</v>
      </c>
      <c r="G1000" s="7">
        <v>2.313499927520752</v>
      </c>
      <c r="H1000" s="7">
        <v>2.214400053024292</v>
      </c>
      <c r="I1000" s="7" t="s">
        <v>5336</v>
      </c>
      <c r="J1000" s="7" t="s">
        <v>5337</v>
      </c>
      <c r="K1000" s="8">
        <v>7.6315679550170898</v>
      </c>
      <c r="M1000" s="8">
        <v>100.23000335693359</v>
      </c>
      <c r="N1000" s="7">
        <v>442.88949584960938</v>
      </c>
      <c r="O1000" s="7" t="s">
        <v>237</v>
      </c>
      <c r="P1000" s="7" t="s">
        <v>1652</v>
      </c>
      <c r="Q1000" s="7" t="s">
        <v>286</v>
      </c>
      <c r="R1000" s="7" t="s">
        <v>214</v>
      </c>
      <c r="S1000" s="7">
        <v>466.62005615234375</v>
      </c>
    </row>
    <row r="1001" spans="1:19" x14ac:dyDescent="0.25">
      <c r="A1001" s="7">
        <v>513</v>
      </c>
      <c r="B1001" s="7">
        <v>44657</v>
      </c>
      <c r="C1001" s="7">
        <v>66785593</v>
      </c>
      <c r="D1001" s="7" t="s">
        <v>2112</v>
      </c>
      <c r="E1001" s="7" t="s">
        <v>214</v>
      </c>
      <c r="F1001" s="7">
        <v>300000</v>
      </c>
      <c r="G1001" s="7">
        <v>1.2101000547409058</v>
      </c>
      <c r="H1001" s="7">
        <v>1.1618000268936157</v>
      </c>
      <c r="I1001" s="7" t="s">
        <v>10490</v>
      </c>
      <c r="J1001" s="7" t="s">
        <v>10491</v>
      </c>
      <c r="K1001" s="8">
        <v>4.8548798561096191</v>
      </c>
      <c r="M1001" s="8">
        <v>97.607002258300781</v>
      </c>
      <c r="N1001" s="7">
        <v>277.85800170898438</v>
      </c>
      <c r="O1001" s="7" t="s">
        <v>266</v>
      </c>
      <c r="P1001" s="7" t="s">
        <v>349</v>
      </c>
      <c r="Q1001" s="7" t="s">
        <v>242</v>
      </c>
      <c r="R1001" s="7" t="s">
        <v>3856</v>
      </c>
      <c r="S1001" s="7">
        <v>277.85800170898438</v>
      </c>
    </row>
    <row r="1002" spans="1:19" x14ac:dyDescent="0.25">
      <c r="A1002" s="7">
        <v>513</v>
      </c>
      <c r="B1002" s="7">
        <v>44657</v>
      </c>
      <c r="C1002" s="7">
        <v>66922737</v>
      </c>
      <c r="D1002" s="7" t="s">
        <v>17535</v>
      </c>
      <c r="E1002" s="7" t="s">
        <v>17591</v>
      </c>
      <c r="F1002" s="7">
        <v>500000</v>
      </c>
      <c r="G1002" s="7">
        <v>4.3066000938415527</v>
      </c>
      <c r="H1002" s="7">
        <v>4.0178999900817871</v>
      </c>
      <c r="I1002" s="7" t="s">
        <v>18245</v>
      </c>
      <c r="J1002" s="7" t="s">
        <v>17592</v>
      </c>
      <c r="K1002" s="8">
        <v>4.0166101455688477</v>
      </c>
      <c r="M1002" s="8">
        <v>92.484001159667969</v>
      </c>
      <c r="N1002" s="7">
        <v>126.89700317382813</v>
      </c>
      <c r="O1002" s="7" t="s">
        <v>266</v>
      </c>
      <c r="P1002" s="7" t="s">
        <v>349</v>
      </c>
      <c r="Q1002" s="7" t="s">
        <v>242</v>
      </c>
      <c r="R1002" s="7" t="s">
        <v>3856</v>
      </c>
      <c r="S1002" s="7">
        <v>126.89700317382813</v>
      </c>
    </row>
    <row r="1003" spans="1:19" x14ac:dyDescent="0.25">
      <c r="A1003" s="7">
        <v>513</v>
      </c>
      <c r="B1003" s="7">
        <v>44657</v>
      </c>
      <c r="C1003" s="7">
        <v>66922736</v>
      </c>
      <c r="D1003" s="7" t="s">
        <v>17535</v>
      </c>
      <c r="E1003" s="7" t="s">
        <v>17593</v>
      </c>
      <c r="F1003" s="7">
        <v>500000</v>
      </c>
      <c r="G1003" s="7">
        <v>2.3080000877380371</v>
      </c>
      <c r="H1003" s="7">
        <v>2.2193999290466309</v>
      </c>
      <c r="I1003" s="7" t="s">
        <v>18246</v>
      </c>
      <c r="J1003" s="7" t="s">
        <v>17594</v>
      </c>
      <c r="K1003" s="8">
        <v>3.6479499340057373</v>
      </c>
      <c r="M1003" s="8">
        <v>95.393997192382813</v>
      </c>
      <c r="N1003" s="7">
        <v>104.12799835205078</v>
      </c>
      <c r="O1003" s="7" t="s">
        <v>266</v>
      </c>
      <c r="P1003" s="7" t="s">
        <v>349</v>
      </c>
      <c r="Q1003" s="7" t="s">
        <v>242</v>
      </c>
      <c r="R1003" s="7" t="s">
        <v>3856</v>
      </c>
      <c r="S1003" s="7">
        <v>104.12799835205078</v>
      </c>
    </row>
    <row r="1004" spans="1:19" x14ac:dyDescent="0.25">
      <c r="A1004" s="7">
        <v>513</v>
      </c>
      <c r="B1004" s="7">
        <v>44657</v>
      </c>
      <c r="C1004" s="7">
        <v>67011057</v>
      </c>
      <c r="D1004" s="7" t="s">
        <v>2116</v>
      </c>
      <c r="E1004" s="7" t="s">
        <v>214</v>
      </c>
      <c r="F1004" s="7">
        <v>600000</v>
      </c>
      <c r="G1004" s="7">
        <v>4.8843002319335938</v>
      </c>
      <c r="H1004" s="7">
        <v>4.4463000297546387</v>
      </c>
      <c r="I1004" s="7" t="s">
        <v>22166</v>
      </c>
      <c r="J1004" s="7" t="s">
        <v>21776</v>
      </c>
      <c r="K1004" s="8">
        <v>3.9940600395202637</v>
      </c>
      <c r="M1004" s="8">
        <v>95.40899658203125</v>
      </c>
      <c r="N1004" s="7">
        <v>124.60299682617188</v>
      </c>
      <c r="O1004" s="7" t="s">
        <v>266</v>
      </c>
      <c r="P1004" s="7" t="s">
        <v>349</v>
      </c>
      <c r="Q1004" s="7" t="s">
        <v>242</v>
      </c>
      <c r="R1004" s="7" t="s">
        <v>3856</v>
      </c>
      <c r="S1004" s="7">
        <v>127.27862548828125</v>
      </c>
    </row>
    <row r="1005" spans="1:19" x14ac:dyDescent="0.25">
      <c r="A1005" s="7">
        <v>513</v>
      </c>
      <c r="B1005" s="7">
        <v>44657</v>
      </c>
      <c r="C1005" s="7">
        <v>66898694</v>
      </c>
      <c r="D1005" s="7" t="s">
        <v>2116</v>
      </c>
      <c r="E1005" s="7" t="s">
        <v>16965</v>
      </c>
      <c r="F1005" s="7">
        <v>800000</v>
      </c>
      <c r="G1005" s="7">
        <v>4.156099796295166</v>
      </c>
      <c r="H1005" s="7">
        <v>3.8684999942779541</v>
      </c>
      <c r="I1005" s="7" t="s">
        <v>16407</v>
      </c>
      <c r="J1005" s="7" t="s">
        <v>16408</v>
      </c>
      <c r="K1005" s="8">
        <v>3.9476399421691895</v>
      </c>
      <c r="M1005" s="8">
        <v>93.074996948242188</v>
      </c>
      <c r="N1005" s="7">
        <v>119.53099822998047</v>
      </c>
      <c r="O1005" s="7" t="s">
        <v>266</v>
      </c>
      <c r="P1005" s="7" t="s">
        <v>349</v>
      </c>
      <c r="Q1005" s="7" t="s">
        <v>242</v>
      </c>
      <c r="R1005" s="7" t="s">
        <v>3856</v>
      </c>
      <c r="S1005" s="7">
        <v>123.11553955078125</v>
      </c>
    </row>
    <row r="1006" spans="1:19" x14ac:dyDescent="0.25">
      <c r="A1006" s="7">
        <v>513</v>
      </c>
      <c r="B1006" s="7">
        <v>44657</v>
      </c>
      <c r="C1006" s="7">
        <v>45748543</v>
      </c>
      <c r="D1006" s="7" t="s">
        <v>2118</v>
      </c>
      <c r="E1006" s="7" t="s">
        <v>214</v>
      </c>
      <c r="F1006" s="7">
        <v>350000</v>
      </c>
      <c r="G1006" s="7">
        <v>1.1222000122070313</v>
      </c>
      <c r="H1006" s="7">
        <v>1.0569000244140625</v>
      </c>
      <c r="I1006" s="7" t="s">
        <v>16394</v>
      </c>
      <c r="J1006" s="7" t="s">
        <v>5340</v>
      </c>
      <c r="K1006" s="8">
        <v>4.9474830627441406</v>
      </c>
      <c r="M1006" s="8">
        <v>100.09700012207031</v>
      </c>
      <c r="N1006" s="7">
        <v>296.77081298828125</v>
      </c>
      <c r="O1006" s="7" t="s">
        <v>266</v>
      </c>
      <c r="P1006" s="7" t="s">
        <v>349</v>
      </c>
      <c r="Q1006" s="7" t="s">
        <v>242</v>
      </c>
      <c r="R1006" s="7" t="s">
        <v>214</v>
      </c>
      <c r="S1006" s="7">
        <v>187.19737243652344</v>
      </c>
    </row>
    <row r="1007" spans="1:19" x14ac:dyDescent="0.25">
      <c r="A1007" s="7">
        <v>513</v>
      </c>
      <c r="B1007" s="7">
        <v>44657</v>
      </c>
      <c r="C1007" s="7">
        <v>46913491</v>
      </c>
      <c r="D1007" s="7" t="s">
        <v>2121</v>
      </c>
      <c r="E1007" s="7" t="s">
        <v>214</v>
      </c>
      <c r="F1007" s="7">
        <v>500000</v>
      </c>
      <c r="G1007" s="7">
        <v>4.8722000122070313</v>
      </c>
      <c r="H1007" s="7">
        <v>4.3071999549865723</v>
      </c>
      <c r="I1007" s="7" t="s">
        <v>19409</v>
      </c>
      <c r="J1007" s="7" t="s">
        <v>10493</v>
      </c>
      <c r="K1007" s="8">
        <v>3.993149995803833</v>
      </c>
      <c r="M1007" s="8">
        <v>98.56500244140625</v>
      </c>
      <c r="N1007" s="7">
        <v>120.29599761962891</v>
      </c>
      <c r="O1007" s="7" t="s">
        <v>254</v>
      </c>
      <c r="P1007" s="7" t="s">
        <v>349</v>
      </c>
      <c r="Q1007" s="7" t="s">
        <v>242</v>
      </c>
      <c r="R1007" s="7" t="s">
        <v>4184</v>
      </c>
      <c r="S1007" s="7">
        <v>120.29599761962891</v>
      </c>
    </row>
    <row r="1008" spans="1:19" x14ac:dyDescent="0.25">
      <c r="A1008" s="7">
        <v>513</v>
      </c>
      <c r="B1008" s="7">
        <v>44657</v>
      </c>
      <c r="C1008" s="7">
        <v>46913492</v>
      </c>
      <c r="D1008" s="7" t="s">
        <v>2121</v>
      </c>
      <c r="E1008" s="7" t="s">
        <v>214</v>
      </c>
      <c r="F1008" s="7">
        <v>1000000</v>
      </c>
      <c r="G1008" s="7">
        <v>2.8722000122070313</v>
      </c>
      <c r="H1008" s="7">
        <v>2.6184000968933105</v>
      </c>
      <c r="I1008" s="7" t="s">
        <v>19410</v>
      </c>
      <c r="J1008" s="7" t="s">
        <v>10492</v>
      </c>
      <c r="K1008" s="8">
        <v>3.6928400993347168</v>
      </c>
      <c r="M1008" s="8">
        <v>99.336997985839844</v>
      </c>
      <c r="N1008" s="7">
        <v>93.430702209472656</v>
      </c>
      <c r="O1008" s="7" t="s">
        <v>254</v>
      </c>
      <c r="P1008" s="7" t="s">
        <v>349</v>
      </c>
      <c r="Q1008" s="7" t="s">
        <v>242</v>
      </c>
      <c r="R1008" s="7" t="s">
        <v>4184</v>
      </c>
      <c r="S1008" s="7">
        <v>93.430702209472656</v>
      </c>
    </row>
    <row r="1009" spans="1:19" x14ac:dyDescent="0.25">
      <c r="A1009" s="7">
        <v>513</v>
      </c>
      <c r="B1009" s="7">
        <v>44657</v>
      </c>
      <c r="C1009" s="7">
        <v>34605276</v>
      </c>
      <c r="D1009" s="7" t="s">
        <v>2125</v>
      </c>
      <c r="E1009" s="7" t="s">
        <v>214</v>
      </c>
      <c r="F1009" s="7">
        <v>500000</v>
      </c>
      <c r="G1009" s="7">
        <v>5.2430000305175781</v>
      </c>
      <c r="H1009" s="7">
        <v>4.6954998970031738</v>
      </c>
      <c r="I1009" s="7" t="s">
        <v>16743</v>
      </c>
      <c r="J1009" s="7" t="s">
        <v>10494</v>
      </c>
      <c r="K1009" s="8">
        <v>3.9793100357055664</v>
      </c>
      <c r="M1009" s="8">
        <v>97.747001647949219</v>
      </c>
      <c r="N1009" s="7">
        <v>125.302001953125</v>
      </c>
      <c r="O1009" s="7" t="s">
        <v>254</v>
      </c>
      <c r="P1009" s="7" t="s">
        <v>349</v>
      </c>
      <c r="Q1009" s="7" t="s">
        <v>242</v>
      </c>
      <c r="R1009" s="7" t="s">
        <v>3856</v>
      </c>
      <c r="S1009" s="7">
        <v>125.302001953125</v>
      </c>
    </row>
    <row r="1010" spans="1:19" x14ac:dyDescent="0.25">
      <c r="A1010" s="7">
        <v>513</v>
      </c>
      <c r="B1010" s="7">
        <v>44657</v>
      </c>
      <c r="C1010" s="7">
        <v>45688724</v>
      </c>
      <c r="D1010" s="7" t="s">
        <v>2470</v>
      </c>
      <c r="E1010" s="7" t="s">
        <v>214</v>
      </c>
      <c r="F1010" s="7">
        <v>300000</v>
      </c>
      <c r="G1010" s="7">
        <v>0.60509997606277466</v>
      </c>
      <c r="H1010" s="7">
        <v>0.59020000696182251</v>
      </c>
      <c r="I1010" s="7" t="s">
        <v>10495</v>
      </c>
      <c r="J1010" s="7" t="s">
        <v>10496</v>
      </c>
      <c r="K1010" s="8">
        <v>2.4691939353942871</v>
      </c>
      <c r="M1010" s="8">
        <v>100.45700073242188</v>
      </c>
      <c r="N1010" s="7">
        <v>108.53340148925781</v>
      </c>
      <c r="O1010" s="7" t="s">
        <v>212</v>
      </c>
      <c r="P1010" s="7" t="s">
        <v>349</v>
      </c>
      <c r="Q1010" s="7" t="s">
        <v>242</v>
      </c>
      <c r="R1010" s="7" t="s">
        <v>3856</v>
      </c>
      <c r="S1010" s="7">
        <v>108.53340148925781</v>
      </c>
    </row>
    <row r="1011" spans="1:19" x14ac:dyDescent="0.25">
      <c r="A1011" s="7">
        <v>513</v>
      </c>
      <c r="B1011" s="7">
        <v>44657</v>
      </c>
      <c r="C1011" s="7">
        <v>66953347</v>
      </c>
      <c r="D1011" s="7" t="s">
        <v>2473</v>
      </c>
      <c r="E1011" s="7" t="s">
        <v>20763</v>
      </c>
      <c r="F1011" s="7">
        <v>300000</v>
      </c>
      <c r="G1011" s="7">
        <v>4.5037999153137207</v>
      </c>
      <c r="H1011" s="7">
        <v>4.156099796295166</v>
      </c>
      <c r="I1011" s="7" t="s">
        <v>20764</v>
      </c>
      <c r="J1011" s="7" t="s">
        <v>20765</v>
      </c>
      <c r="K1011" s="8">
        <v>3.937769889831543</v>
      </c>
      <c r="M1011" s="8">
        <v>93.609001159667969</v>
      </c>
      <c r="N1011" s="7">
        <v>119.67099761962891</v>
      </c>
      <c r="O1011" s="7" t="s">
        <v>360</v>
      </c>
      <c r="P1011" s="7" t="s">
        <v>349</v>
      </c>
      <c r="Q1011" s="7" t="s">
        <v>242</v>
      </c>
      <c r="R1011" s="7" t="s">
        <v>3856</v>
      </c>
      <c r="S1011" s="7">
        <v>119.67099761962891</v>
      </c>
    </row>
    <row r="1012" spans="1:19" x14ac:dyDescent="0.25">
      <c r="A1012" s="7">
        <v>513</v>
      </c>
      <c r="B1012" s="7">
        <v>44657</v>
      </c>
      <c r="C1012" s="7">
        <v>66852358</v>
      </c>
      <c r="D1012" s="7" t="s">
        <v>2473</v>
      </c>
      <c r="E1012" s="7" t="s">
        <v>214</v>
      </c>
      <c r="F1012" s="7">
        <v>445000</v>
      </c>
      <c r="G1012" s="7">
        <v>3.7892000675201416</v>
      </c>
      <c r="H1012" s="7">
        <v>3.521899938583374</v>
      </c>
      <c r="I1012" s="7" t="s">
        <v>10497</v>
      </c>
      <c r="J1012" s="7" t="s">
        <v>10498</v>
      </c>
      <c r="K1012" s="8">
        <v>3.9410500526428223</v>
      </c>
      <c r="M1012" s="8">
        <v>96.367996215820313</v>
      </c>
      <c r="N1012" s="7">
        <v>120.01599884033203</v>
      </c>
      <c r="O1012" s="7" t="s">
        <v>360</v>
      </c>
      <c r="P1012" s="7" t="s">
        <v>349</v>
      </c>
      <c r="Q1012" s="7" t="s">
        <v>242</v>
      </c>
      <c r="R1012" s="7" t="s">
        <v>3856</v>
      </c>
      <c r="S1012" s="7">
        <v>120.01599884033203</v>
      </c>
    </row>
    <row r="1013" spans="1:19" x14ac:dyDescent="0.25">
      <c r="A1013" s="7">
        <v>513</v>
      </c>
      <c r="B1013" s="7">
        <v>44657</v>
      </c>
      <c r="C1013" s="7">
        <v>66974154</v>
      </c>
      <c r="D1013" s="7" t="s">
        <v>909</v>
      </c>
      <c r="E1013" s="7" t="s">
        <v>20766</v>
      </c>
      <c r="F1013" s="7">
        <v>300000</v>
      </c>
      <c r="G1013" s="7">
        <v>2.6530001163482666</v>
      </c>
      <c r="H1013" s="7">
        <v>2.5669000148773193</v>
      </c>
      <c r="I1013" s="7" t="s">
        <v>20767</v>
      </c>
      <c r="J1013" s="7" t="s">
        <v>20768</v>
      </c>
      <c r="K1013" s="8">
        <v>3.0538399219512939</v>
      </c>
      <c r="M1013" s="8">
        <v>95.490997314453125</v>
      </c>
      <c r="N1013" s="7">
        <v>38.296199798583984</v>
      </c>
      <c r="O1013" s="7" t="s">
        <v>212</v>
      </c>
      <c r="P1013" s="7" t="s">
        <v>349</v>
      </c>
      <c r="Q1013" s="7" t="s">
        <v>242</v>
      </c>
      <c r="R1013" s="7" t="s">
        <v>3856</v>
      </c>
      <c r="S1013" s="7">
        <v>38.296199798583984</v>
      </c>
    </row>
    <row r="1014" spans="1:19" x14ac:dyDescent="0.25">
      <c r="A1014" s="7">
        <v>513</v>
      </c>
      <c r="B1014" s="7">
        <v>44657</v>
      </c>
      <c r="C1014" s="7">
        <v>66948114</v>
      </c>
      <c r="D1014" s="7" t="s">
        <v>909</v>
      </c>
      <c r="E1014" s="7" t="s">
        <v>214</v>
      </c>
      <c r="F1014" s="7">
        <v>500000</v>
      </c>
      <c r="G1014" s="7">
        <v>2.4393999576568604</v>
      </c>
      <c r="H1014" s="7">
        <v>2.3835999965667725</v>
      </c>
      <c r="I1014" s="7" t="s">
        <v>18247</v>
      </c>
      <c r="J1014" s="7" t="s">
        <v>18248</v>
      </c>
      <c r="K1014" s="8">
        <v>3.0425100326538086</v>
      </c>
      <c r="M1014" s="8">
        <v>94.833000183105469</v>
      </c>
      <c r="N1014" s="7">
        <v>40.466201782226563</v>
      </c>
      <c r="O1014" s="7" t="s">
        <v>212</v>
      </c>
      <c r="P1014" s="7" t="s">
        <v>349</v>
      </c>
      <c r="Q1014" s="7" t="s">
        <v>242</v>
      </c>
      <c r="R1014" s="7" t="s">
        <v>3856</v>
      </c>
      <c r="S1014" s="7">
        <v>40.466201782226563</v>
      </c>
    </row>
    <row r="1015" spans="1:19" x14ac:dyDescent="0.25">
      <c r="A1015" s="7">
        <v>513</v>
      </c>
      <c r="B1015" s="7">
        <v>44657</v>
      </c>
      <c r="C1015" s="7">
        <v>66905803</v>
      </c>
      <c r="D1015" s="7" t="s">
        <v>909</v>
      </c>
      <c r="E1015" s="7" t="s">
        <v>17057</v>
      </c>
      <c r="F1015" s="7">
        <v>600000</v>
      </c>
      <c r="G1015" s="7">
        <v>2.1902999877929688</v>
      </c>
      <c r="H1015" s="7">
        <v>2.137700080871582</v>
      </c>
      <c r="I1015" s="7" t="s">
        <v>17058</v>
      </c>
      <c r="J1015" s="7" t="s">
        <v>17059</v>
      </c>
      <c r="K1015" s="8">
        <v>3.0396199226379395</v>
      </c>
      <c r="M1015" s="8">
        <v>95.373001098632813</v>
      </c>
      <c r="N1015" s="7">
        <v>45.524700164794922</v>
      </c>
      <c r="O1015" s="7" t="s">
        <v>212</v>
      </c>
      <c r="P1015" s="7" t="s">
        <v>349</v>
      </c>
      <c r="Q1015" s="7" t="s">
        <v>242</v>
      </c>
      <c r="R1015" s="7" t="s">
        <v>3856</v>
      </c>
      <c r="S1015" s="7">
        <v>45.524700164794922</v>
      </c>
    </row>
    <row r="1016" spans="1:19" x14ac:dyDescent="0.25">
      <c r="A1016" s="7">
        <v>513</v>
      </c>
      <c r="B1016" s="7">
        <v>44657</v>
      </c>
      <c r="C1016" s="7">
        <v>66877809</v>
      </c>
      <c r="D1016" s="7" t="s">
        <v>909</v>
      </c>
      <c r="E1016" s="7" t="s">
        <v>214</v>
      </c>
      <c r="F1016" s="7">
        <v>550000</v>
      </c>
      <c r="G1016" s="7">
        <v>1.9273999929428101</v>
      </c>
      <c r="H1016" s="7">
        <v>1.8859000205993652</v>
      </c>
      <c r="I1016" s="7" t="s">
        <v>10499</v>
      </c>
      <c r="J1016" s="7" t="s">
        <v>10500</v>
      </c>
      <c r="K1016" s="8">
        <v>3.0415799617767334</v>
      </c>
      <c r="M1016" s="8">
        <v>96.072998046875</v>
      </c>
      <c r="N1016" s="7">
        <v>53.304298400878906</v>
      </c>
      <c r="O1016" s="7" t="s">
        <v>212</v>
      </c>
      <c r="P1016" s="7" t="s">
        <v>349</v>
      </c>
      <c r="Q1016" s="7" t="s">
        <v>242</v>
      </c>
      <c r="R1016" s="7" t="s">
        <v>3856</v>
      </c>
      <c r="S1016" s="7">
        <v>53.304298400878906</v>
      </c>
    </row>
    <row r="1017" spans="1:19" x14ac:dyDescent="0.25">
      <c r="A1017" s="7">
        <v>513</v>
      </c>
      <c r="B1017" s="7">
        <v>44657</v>
      </c>
      <c r="C1017" s="7">
        <v>36331196</v>
      </c>
      <c r="D1017" s="7" t="s">
        <v>912</v>
      </c>
      <c r="E1017" s="7" t="s">
        <v>214</v>
      </c>
      <c r="F1017" s="7">
        <v>550000</v>
      </c>
      <c r="G1017" s="7">
        <v>5.6782999038696289</v>
      </c>
      <c r="H1017" s="7">
        <v>4.9977002143859863</v>
      </c>
      <c r="I1017" s="7" t="s">
        <v>21176</v>
      </c>
      <c r="J1017" s="7" t="s">
        <v>5349</v>
      </c>
      <c r="K1017" s="8">
        <v>4.1366000175476074</v>
      </c>
      <c r="M1017" s="8">
        <v>98.056999206542969</v>
      </c>
      <c r="N1017" s="7">
        <v>141.572998046875</v>
      </c>
      <c r="O1017" s="7" t="s">
        <v>237</v>
      </c>
      <c r="P1017" s="7" t="s">
        <v>349</v>
      </c>
      <c r="Q1017" s="7" t="s">
        <v>242</v>
      </c>
      <c r="R1017" s="7" t="s">
        <v>3856</v>
      </c>
      <c r="S1017" s="7">
        <v>109.1138916015625</v>
      </c>
    </row>
    <row r="1018" spans="1:19" x14ac:dyDescent="0.25">
      <c r="A1018" s="7">
        <v>513</v>
      </c>
      <c r="B1018" s="7">
        <v>44657</v>
      </c>
      <c r="C1018" s="7">
        <v>26040852</v>
      </c>
      <c r="D1018" s="7" t="s">
        <v>912</v>
      </c>
      <c r="E1018" s="7" t="s">
        <v>214</v>
      </c>
      <c r="F1018" s="7">
        <v>600000</v>
      </c>
      <c r="G1018" s="7">
        <v>3.1157000064849854</v>
      </c>
      <c r="H1018" s="7">
        <v>2.8652999401092529</v>
      </c>
      <c r="I1018" s="7" t="s">
        <v>5347</v>
      </c>
      <c r="J1018" s="7" t="s">
        <v>5348</v>
      </c>
      <c r="K1018" s="8">
        <v>3.7218899726867676</v>
      </c>
      <c r="M1018" s="8">
        <v>100.80799865722656</v>
      </c>
      <c r="N1018" s="7">
        <v>101.51300048828125</v>
      </c>
      <c r="O1018" s="7" t="s">
        <v>237</v>
      </c>
      <c r="P1018" s="7" t="s">
        <v>349</v>
      </c>
      <c r="Q1018" s="7" t="s">
        <v>242</v>
      </c>
      <c r="R1018" s="7" t="s">
        <v>3856</v>
      </c>
      <c r="S1018" s="7">
        <v>96.786605834960938</v>
      </c>
    </row>
    <row r="1019" spans="1:19" x14ac:dyDescent="0.25">
      <c r="A1019" s="7">
        <v>513</v>
      </c>
      <c r="B1019" s="7">
        <v>44657</v>
      </c>
      <c r="C1019" s="7">
        <v>44101982</v>
      </c>
      <c r="D1019" s="7" t="s">
        <v>912</v>
      </c>
      <c r="E1019" s="7" t="s">
        <v>214</v>
      </c>
      <c r="F1019" s="7">
        <v>600000</v>
      </c>
      <c r="G1019" s="7">
        <v>2.236799955368042</v>
      </c>
      <c r="H1019" s="7">
        <v>2.13319993019104</v>
      </c>
      <c r="I1019" s="7" t="s">
        <v>5345</v>
      </c>
      <c r="J1019" s="7" t="s">
        <v>5346</v>
      </c>
      <c r="K1019" s="8">
        <v>3.49114990234375</v>
      </c>
      <c r="M1019" s="8">
        <v>98.416000366210938</v>
      </c>
      <c r="N1019" s="7">
        <v>90.593696594238281</v>
      </c>
      <c r="O1019" s="7" t="s">
        <v>237</v>
      </c>
      <c r="P1019" s="7" t="s">
        <v>349</v>
      </c>
      <c r="Q1019" s="7" t="s">
        <v>242</v>
      </c>
      <c r="R1019" s="7" t="s">
        <v>3856</v>
      </c>
      <c r="S1019" s="7">
        <v>92.444198608398438</v>
      </c>
    </row>
    <row r="1020" spans="1:19" x14ac:dyDescent="0.25">
      <c r="A1020" s="7">
        <v>513</v>
      </c>
      <c r="B1020" s="7">
        <v>44657</v>
      </c>
      <c r="C1020" s="7">
        <v>40824269</v>
      </c>
      <c r="D1020" s="7" t="s">
        <v>912</v>
      </c>
      <c r="E1020" s="7" t="s">
        <v>214</v>
      </c>
      <c r="F1020" s="7">
        <v>500000</v>
      </c>
      <c r="G1020" s="7">
        <v>1.4292000532150269</v>
      </c>
      <c r="H1020" s="7">
        <v>1.3794000148773193</v>
      </c>
      <c r="I1020" s="7" t="s">
        <v>5343</v>
      </c>
      <c r="J1020" s="7" t="s">
        <v>5344</v>
      </c>
      <c r="K1020" s="8">
        <v>3.2515799999237061</v>
      </c>
      <c r="M1020" s="8">
        <v>100.86100006103516</v>
      </c>
      <c r="N1020" s="7">
        <v>100.15000152587891</v>
      </c>
      <c r="O1020" s="7" t="s">
        <v>237</v>
      </c>
      <c r="P1020" s="7" t="s">
        <v>349</v>
      </c>
      <c r="Q1020" s="7" t="s">
        <v>242</v>
      </c>
      <c r="R1020" s="7" t="s">
        <v>3856</v>
      </c>
      <c r="S1020" s="7">
        <v>88.414436340332031</v>
      </c>
    </row>
    <row r="1021" spans="1:19" x14ac:dyDescent="0.25">
      <c r="A1021" s="7">
        <v>513</v>
      </c>
      <c r="B1021" s="7">
        <v>44657</v>
      </c>
      <c r="C1021" s="7">
        <v>36331197</v>
      </c>
      <c r="D1021" s="7" t="s">
        <v>912</v>
      </c>
      <c r="E1021" s="7" t="s">
        <v>214</v>
      </c>
      <c r="F1021" s="7">
        <v>350000</v>
      </c>
      <c r="G1021" s="7">
        <v>0.67900002002716064</v>
      </c>
      <c r="H1021" s="7">
        <v>0.66130000352859497</v>
      </c>
      <c r="I1021" s="7" t="s">
        <v>5341</v>
      </c>
      <c r="J1021" s="7" t="s">
        <v>5342</v>
      </c>
      <c r="K1021" s="8">
        <v>3.170875072479248</v>
      </c>
      <c r="M1021" s="8">
        <v>99.967002868652344</v>
      </c>
      <c r="N1021" s="7">
        <v>169.07389831542969</v>
      </c>
      <c r="O1021" s="7" t="s">
        <v>237</v>
      </c>
      <c r="P1021" s="7" t="s">
        <v>349</v>
      </c>
      <c r="Q1021" s="7" t="s">
        <v>242</v>
      </c>
      <c r="R1021" s="7" t="s">
        <v>3856</v>
      </c>
      <c r="S1021" s="7">
        <v>84.644050598144531</v>
      </c>
    </row>
    <row r="1022" spans="1:19" x14ac:dyDescent="0.25">
      <c r="A1022" s="7">
        <v>513</v>
      </c>
      <c r="B1022" s="7">
        <v>44657</v>
      </c>
      <c r="C1022" s="7">
        <v>28118315</v>
      </c>
      <c r="D1022" s="7" t="s">
        <v>916</v>
      </c>
      <c r="E1022" s="7" t="s">
        <v>214</v>
      </c>
      <c r="F1022" s="7">
        <v>500000</v>
      </c>
      <c r="G1022" s="7">
        <v>3.5810999870300293</v>
      </c>
      <c r="H1022" s="7">
        <v>3.2551999092102051</v>
      </c>
      <c r="I1022" s="7" t="s">
        <v>10501</v>
      </c>
      <c r="J1022" s="7" t="s">
        <v>10502</v>
      </c>
      <c r="K1022" s="8">
        <v>3.8901700973510742</v>
      </c>
      <c r="M1022" s="8">
        <v>100.36100006103516</v>
      </c>
      <c r="N1022" s="7">
        <v>115.99099731445313</v>
      </c>
      <c r="O1022" s="7" t="s">
        <v>237</v>
      </c>
      <c r="P1022" s="7" t="s">
        <v>349</v>
      </c>
      <c r="Q1022" s="7" t="s">
        <v>242</v>
      </c>
      <c r="R1022" s="7" t="s">
        <v>3856</v>
      </c>
      <c r="S1022" s="7">
        <v>115.99099731445313</v>
      </c>
    </row>
    <row r="1023" spans="1:19" x14ac:dyDescent="0.25">
      <c r="A1023" s="7">
        <v>513</v>
      </c>
      <c r="B1023" s="7">
        <v>44657</v>
      </c>
      <c r="C1023" s="7">
        <v>33930399</v>
      </c>
      <c r="D1023" s="7" t="s">
        <v>919</v>
      </c>
      <c r="E1023" s="7" t="s">
        <v>214</v>
      </c>
      <c r="F1023" s="7">
        <v>500000</v>
      </c>
      <c r="G1023" s="7">
        <v>25.073200225830078</v>
      </c>
      <c r="H1023" s="7">
        <v>15.483599662780762</v>
      </c>
      <c r="I1023" s="7" t="s">
        <v>19411</v>
      </c>
      <c r="J1023" s="7" t="s">
        <v>10532</v>
      </c>
      <c r="K1023" s="8">
        <v>3.9384200572967529</v>
      </c>
      <c r="M1023" s="8">
        <v>100.97299957275391</v>
      </c>
      <c r="N1023" s="7">
        <v>119.2239990234375</v>
      </c>
      <c r="O1023" s="7" t="s">
        <v>237</v>
      </c>
      <c r="P1023" s="7" t="s">
        <v>349</v>
      </c>
      <c r="Q1023" s="7" t="s">
        <v>242</v>
      </c>
      <c r="R1023" s="7" t="s">
        <v>3856</v>
      </c>
      <c r="S1023" s="7">
        <v>149.21958923339844</v>
      </c>
    </row>
    <row r="1024" spans="1:19" x14ac:dyDescent="0.25">
      <c r="A1024" s="7">
        <v>513</v>
      </c>
      <c r="B1024" s="7">
        <v>44657</v>
      </c>
      <c r="C1024" s="7">
        <v>21344071</v>
      </c>
      <c r="D1024" s="7" t="s">
        <v>919</v>
      </c>
      <c r="E1024" s="7" t="s">
        <v>214</v>
      </c>
      <c r="F1024" s="7">
        <v>650000</v>
      </c>
      <c r="G1024" s="7">
        <v>22.083499908447266</v>
      </c>
      <c r="H1024" s="7">
        <v>13.735799789428711</v>
      </c>
      <c r="I1024" s="7" t="s">
        <v>19412</v>
      </c>
      <c r="J1024" s="7" t="s">
        <v>10531</v>
      </c>
      <c r="K1024" s="8">
        <v>3.9444899559020996</v>
      </c>
      <c r="M1024" s="8">
        <v>113.26399993896484</v>
      </c>
      <c r="N1024" s="7">
        <v>114.56300354003906</v>
      </c>
      <c r="O1024" s="7" t="s">
        <v>237</v>
      </c>
      <c r="P1024" s="7" t="s">
        <v>349</v>
      </c>
      <c r="Q1024" s="7" t="s">
        <v>242</v>
      </c>
      <c r="R1024" s="7" t="s">
        <v>3856</v>
      </c>
      <c r="S1024" s="7">
        <v>142.44656372070313</v>
      </c>
    </row>
    <row r="1025" spans="1:19" x14ac:dyDescent="0.25">
      <c r="A1025" s="7">
        <v>513</v>
      </c>
      <c r="B1025" s="7">
        <v>44657</v>
      </c>
      <c r="C1025" s="7">
        <v>19046128</v>
      </c>
      <c r="D1025" s="7" t="s">
        <v>919</v>
      </c>
      <c r="E1025" s="7" t="s">
        <v>214</v>
      </c>
      <c r="F1025" s="7">
        <v>500000</v>
      </c>
      <c r="G1025" s="7">
        <v>21.125</v>
      </c>
      <c r="H1025" s="7">
        <v>13.671299934387207</v>
      </c>
      <c r="I1025" s="7" t="s">
        <v>10529</v>
      </c>
      <c r="J1025" s="7" t="s">
        <v>10530</v>
      </c>
      <c r="K1025" s="8">
        <v>3.9457700252532959</v>
      </c>
      <c r="M1025" s="8">
        <v>106.10900115966797</v>
      </c>
      <c r="N1025" s="7">
        <v>113.54399871826172</v>
      </c>
      <c r="O1025" s="7" t="s">
        <v>237</v>
      </c>
      <c r="P1025" s="7" t="s">
        <v>349</v>
      </c>
      <c r="Q1025" s="7" t="s">
        <v>242</v>
      </c>
      <c r="R1025" s="7" t="s">
        <v>214</v>
      </c>
      <c r="S1025" s="7">
        <v>140.11422729492188</v>
      </c>
    </row>
    <row r="1026" spans="1:19" x14ac:dyDescent="0.25">
      <c r="A1026" s="7">
        <v>513</v>
      </c>
      <c r="B1026" s="7">
        <v>44657</v>
      </c>
      <c r="C1026" s="7">
        <v>18881601</v>
      </c>
      <c r="D1026" s="7" t="s">
        <v>919</v>
      </c>
      <c r="E1026" s="7" t="s">
        <v>10526</v>
      </c>
      <c r="F1026" s="7">
        <v>500000</v>
      </c>
      <c r="G1026" s="7">
        <v>21.122499465942383</v>
      </c>
      <c r="H1026" s="7">
        <v>13.671299934387207</v>
      </c>
      <c r="I1026" s="7" t="s">
        <v>10527</v>
      </c>
      <c r="J1026" s="7" t="s">
        <v>10528</v>
      </c>
      <c r="K1026" s="8">
        <v>3.9457700252532959</v>
      </c>
      <c r="M1026" s="8">
        <v>106.10900115966797</v>
      </c>
      <c r="N1026" s="7">
        <v>113.54399871826172</v>
      </c>
      <c r="O1026" s="7" t="s">
        <v>237</v>
      </c>
      <c r="P1026" s="7" t="s">
        <v>349</v>
      </c>
      <c r="Q1026" s="7" t="s">
        <v>242</v>
      </c>
      <c r="R1026" s="7" t="s">
        <v>3856</v>
      </c>
      <c r="S1026" s="7">
        <v>140.10804748535156</v>
      </c>
    </row>
    <row r="1027" spans="1:19" x14ac:dyDescent="0.25">
      <c r="A1027" s="7">
        <v>513</v>
      </c>
      <c r="B1027" s="7">
        <v>44657</v>
      </c>
      <c r="C1027" s="7">
        <v>66797471</v>
      </c>
      <c r="D1027" s="7" t="s">
        <v>919</v>
      </c>
      <c r="E1027" s="7" t="s">
        <v>214</v>
      </c>
      <c r="F1027" s="7">
        <v>1150000</v>
      </c>
      <c r="G1027" s="7">
        <v>8.3284997940063477</v>
      </c>
      <c r="H1027" s="7">
        <v>7.5472002029418945</v>
      </c>
      <c r="I1027" s="7" t="s">
        <v>19413</v>
      </c>
      <c r="J1027" s="7" t="s">
        <v>10525</v>
      </c>
      <c r="K1027" s="8">
        <v>3.6896998882293701</v>
      </c>
      <c r="M1027" s="8">
        <v>85.30999755859375</v>
      </c>
      <c r="N1027" s="7">
        <v>103.29799652099609</v>
      </c>
      <c r="O1027" s="7" t="s">
        <v>237</v>
      </c>
      <c r="P1027" s="7" t="s">
        <v>349</v>
      </c>
      <c r="Q1027" s="7" t="s">
        <v>242</v>
      </c>
      <c r="R1027" s="7" t="s">
        <v>3856</v>
      </c>
      <c r="S1027" s="7">
        <v>100.5382080078125</v>
      </c>
    </row>
    <row r="1028" spans="1:19" x14ac:dyDescent="0.25">
      <c r="A1028" s="7">
        <v>513</v>
      </c>
      <c r="B1028" s="7">
        <v>44657</v>
      </c>
      <c r="C1028" s="7">
        <v>38058438</v>
      </c>
      <c r="D1028" s="7" t="s">
        <v>919</v>
      </c>
      <c r="E1028" s="7" t="s">
        <v>214</v>
      </c>
      <c r="F1028" s="7">
        <v>800000</v>
      </c>
      <c r="G1028" s="7">
        <v>6.0697999000549316</v>
      </c>
      <c r="H1028" s="7">
        <v>5.238800048828125</v>
      </c>
      <c r="I1028" s="7" t="s">
        <v>19414</v>
      </c>
      <c r="J1028" s="7" t="s">
        <v>10524</v>
      </c>
      <c r="K1028" s="8">
        <v>3.6461598873138428</v>
      </c>
      <c r="M1028" s="8">
        <v>103.25900268554688</v>
      </c>
      <c r="N1028" s="7">
        <v>93.183296203613281</v>
      </c>
      <c r="O1028" s="7" t="s">
        <v>237</v>
      </c>
      <c r="P1028" s="7" t="s">
        <v>349</v>
      </c>
      <c r="Q1028" s="7" t="s">
        <v>242</v>
      </c>
      <c r="R1028" s="7" t="s">
        <v>3856</v>
      </c>
      <c r="S1028" s="7">
        <v>91.905647277832031</v>
      </c>
    </row>
    <row r="1029" spans="1:19" x14ac:dyDescent="0.25">
      <c r="A1029" s="7">
        <v>513</v>
      </c>
      <c r="B1029" s="7">
        <v>44657</v>
      </c>
      <c r="C1029" s="7">
        <v>33875161</v>
      </c>
      <c r="D1029" s="7" t="s">
        <v>919</v>
      </c>
      <c r="E1029" s="7" t="s">
        <v>214</v>
      </c>
      <c r="F1029" s="7">
        <v>2350000</v>
      </c>
      <c r="G1029" s="7">
        <v>5.0732002258300781</v>
      </c>
      <c r="H1029" s="7">
        <v>4.5454001426696777</v>
      </c>
      <c r="I1029" s="7" t="s">
        <v>16744</v>
      </c>
      <c r="J1029" s="7" t="s">
        <v>10523</v>
      </c>
      <c r="K1029" s="8">
        <v>3.524090051651001</v>
      </c>
      <c r="M1029" s="8">
        <v>99.887001037597656</v>
      </c>
      <c r="N1029" s="7">
        <v>79.503997802734375</v>
      </c>
      <c r="O1029" s="7" t="s">
        <v>237</v>
      </c>
      <c r="P1029" s="7" t="s">
        <v>349</v>
      </c>
      <c r="Q1029" s="7" t="s">
        <v>242</v>
      </c>
      <c r="R1029" s="7" t="s">
        <v>3856</v>
      </c>
      <c r="S1029" s="7">
        <v>87.962364196777344</v>
      </c>
    </row>
    <row r="1030" spans="1:19" x14ac:dyDescent="0.25">
      <c r="A1030" s="7">
        <v>513</v>
      </c>
      <c r="B1030" s="7">
        <v>44657</v>
      </c>
      <c r="C1030" s="7">
        <v>34264157</v>
      </c>
      <c r="D1030" s="7" t="s">
        <v>919</v>
      </c>
      <c r="E1030" s="7" t="s">
        <v>20769</v>
      </c>
      <c r="F1030" s="7">
        <v>2350000</v>
      </c>
      <c r="G1030" s="7">
        <v>5.0732002258300781</v>
      </c>
      <c r="H1030" s="7">
        <v>4.5454001426696777</v>
      </c>
      <c r="I1030" s="7" t="s">
        <v>20770</v>
      </c>
      <c r="J1030" s="7" t="s">
        <v>20771</v>
      </c>
      <c r="K1030" s="8">
        <v>3.5241620540618896</v>
      </c>
      <c r="M1030" s="8">
        <v>99.887001037597656</v>
      </c>
      <c r="N1030" s="7">
        <v>79.127700805664063</v>
      </c>
      <c r="O1030" s="7" t="s">
        <v>237</v>
      </c>
      <c r="P1030" s="7" t="s">
        <v>349</v>
      </c>
      <c r="Q1030" s="7" t="s">
        <v>242</v>
      </c>
      <c r="R1030" s="7" t="s">
        <v>214</v>
      </c>
      <c r="S1030" s="7">
        <v>87.962364196777344</v>
      </c>
    </row>
    <row r="1031" spans="1:19" x14ac:dyDescent="0.25">
      <c r="A1031" s="7">
        <v>513</v>
      </c>
      <c r="B1031" s="7">
        <v>44657</v>
      </c>
      <c r="C1031" s="7">
        <v>67033608</v>
      </c>
      <c r="D1031" s="7" t="s">
        <v>919</v>
      </c>
      <c r="E1031" s="7" t="s">
        <v>214</v>
      </c>
      <c r="F1031" s="7">
        <v>350000</v>
      </c>
      <c r="G1031" s="7">
        <v>4.9993000030517578</v>
      </c>
      <c r="H1031" s="7">
        <v>4.5392999649047852</v>
      </c>
      <c r="I1031" s="7" t="s">
        <v>22167</v>
      </c>
      <c r="J1031" s="7" t="s">
        <v>22168</v>
      </c>
      <c r="K1031" s="8">
        <v>3.5286300182342529</v>
      </c>
      <c r="M1031" s="8">
        <v>98.733001708984375</v>
      </c>
      <c r="N1031" s="7">
        <v>78.0885009765625</v>
      </c>
      <c r="O1031" s="7" t="s">
        <v>237</v>
      </c>
      <c r="P1031" s="7" t="s">
        <v>349</v>
      </c>
      <c r="Q1031" s="7" t="s">
        <v>242</v>
      </c>
      <c r="R1031" s="7" t="s">
        <v>3856</v>
      </c>
      <c r="S1031" s="7">
        <v>87.666969299316406</v>
      </c>
    </row>
    <row r="1032" spans="1:19" x14ac:dyDescent="0.25">
      <c r="A1032" s="7">
        <v>513</v>
      </c>
      <c r="B1032" s="7">
        <v>44657</v>
      </c>
      <c r="C1032" s="7">
        <v>66944709</v>
      </c>
      <c r="D1032" s="7" t="s">
        <v>919</v>
      </c>
      <c r="E1032" s="7" t="s">
        <v>18249</v>
      </c>
      <c r="F1032" s="7">
        <v>600000</v>
      </c>
      <c r="G1032" s="7">
        <v>4.4215998649597168</v>
      </c>
      <c r="H1032" s="7">
        <v>4.2315998077392578</v>
      </c>
      <c r="I1032" s="7" t="s">
        <v>18250</v>
      </c>
      <c r="J1032" s="7" t="s">
        <v>18251</v>
      </c>
      <c r="K1032" s="8">
        <v>3.2976698875427246</v>
      </c>
      <c r="M1032" s="8">
        <v>91.132003784179688</v>
      </c>
      <c r="N1032" s="7">
        <v>54.516899108886719</v>
      </c>
      <c r="O1032" s="7" t="s">
        <v>237</v>
      </c>
      <c r="P1032" s="7" t="s">
        <v>349</v>
      </c>
      <c r="Q1032" s="7" t="s">
        <v>242</v>
      </c>
      <c r="R1032" s="7" t="s">
        <v>3856</v>
      </c>
      <c r="S1032" s="7">
        <v>85.3443603515625</v>
      </c>
    </row>
    <row r="1033" spans="1:19" x14ac:dyDescent="0.25">
      <c r="A1033" s="7">
        <v>513</v>
      </c>
      <c r="B1033" s="7">
        <v>44657</v>
      </c>
      <c r="C1033" s="7">
        <v>29985711</v>
      </c>
      <c r="D1033" s="7" t="s">
        <v>919</v>
      </c>
      <c r="E1033" s="7" t="s">
        <v>214</v>
      </c>
      <c r="F1033" s="7">
        <v>500000</v>
      </c>
      <c r="G1033" s="7">
        <v>4.112299919128418</v>
      </c>
      <c r="H1033" s="7">
        <v>3.8004999160766602</v>
      </c>
      <c r="I1033" s="7" t="s">
        <v>19415</v>
      </c>
      <c r="J1033" s="7" t="s">
        <v>10522</v>
      </c>
      <c r="K1033" s="8">
        <v>3.3482999801635742</v>
      </c>
      <c r="M1033" s="8">
        <v>98.193000793457031</v>
      </c>
      <c r="N1033" s="7">
        <v>60.726600646972656</v>
      </c>
      <c r="O1033" s="7" t="s">
        <v>237</v>
      </c>
      <c r="P1033" s="7" t="s">
        <v>349</v>
      </c>
      <c r="Q1033" s="7" t="s">
        <v>242</v>
      </c>
      <c r="R1033" s="7" t="s">
        <v>3856</v>
      </c>
      <c r="S1033" s="7">
        <v>84.0914306640625</v>
      </c>
    </row>
    <row r="1034" spans="1:19" x14ac:dyDescent="0.25">
      <c r="A1034" s="7">
        <v>513</v>
      </c>
      <c r="B1034" s="7">
        <v>44657</v>
      </c>
      <c r="C1034" s="7">
        <v>29967606</v>
      </c>
      <c r="D1034" s="7" t="s">
        <v>919</v>
      </c>
      <c r="E1034" s="7" t="s">
        <v>10519</v>
      </c>
      <c r="F1034" s="7">
        <v>500000</v>
      </c>
      <c r="G1034" s="7">
        <v>4.112299919128418</v>
      </c>
      <c r="H1034" s="7">
        <v>3.8004999160766602</v>
      </c>
      <c r="I1034" s="7" t="s">
        <v>10520</v>
      </c>
      <c r="J1034" s="7" t="s">
        <v>10521</v>
      </c>
      <c r="K1034" s="8">
        <v>3.3482348918914795</v>
      </c>
      <c r="M1034" s="8">
        <v>98.193000793457031</v>
      </c>
      <c r="N1034" s="7">
        <v>60.304698944091797</v>
      </c>
      <c r="O1034" s="7" t="s">
        <v>237</v>
      </c>
      <c r="P1034" s="7" t="s">
        <v>349</v>
      </c>
      <c r="Q1034" s="7" t="s">
        <v>242</v>
      </c>
      <c r="R1034" s="7" t="s">
        <v>214</v>
      </c>
      <c r="S1034" s="7">
        <v>84.0914306640625</v>
      </c>
    </row>
    <row r="1035" spans="1:19" x14ac:dyDescent="0.25">
      <c r="A1035" s="7">
        <v>513</v>
      </c>
      <c r="B1035" s="7">
        <v>44657</v>
      </c>
      <c r="C1035" s="7">
        <v>66797470</v>
      </c>
      <c r="D1035" s="7" t="s">
        <v>919</v>
      </c>
      <c r="E1035" s="7" t="s">
        <v>214</v>
      </c>
      <c r="F1035" s="7">
        <v>300000</v>
      </c>
      <c r="G1035" s="7">
        <v>3.3292000293731689</v>
      </c>
      <c r="H1035" s="7">
        <v>3.2107000350952148</v>
      </c>
      <c r="I1035" s="7" t="s">
        <v>10517</v>
      </c>
      <c r="J1035" s="7" t="s">
        <v>10518</v>
      </c>
      <c r="K1035" s="8">
        <v>3.2234499454498291</v>
      </c>
      <c r="M1035" s="8">
        <v>93.036003112792969</v>
      </c>
      <c r="N1035" s="7">
        <v>48.666599273681641</v>
      </c>
      <c r="O1035" s="7" t="s">
        <v>237</v>
      </c>
      <c r="P1035" s="7" t="s">
        <v>349</v>
      </c>
      <c r="Q1035" s="7" t="s">
        <v>242</v>
      </c>
      <c r="R1035" s="7" t="s">
        <v>3856</v>
      </c>
      <c r="S1035" s="7">
        <v>80.891990661621094</v>
      </c>
    </row>
    <row r="1036" spans="1:19" x14ac:dyDescent="0.25">
      <c r="A1036" s="7">
        <v>513</v>
      </c>
      <c r="B1036" s="7">
        <v>44657</v>
      </c>
      <c r="C1036" s="7">
        <v>67033607</v>
      </c>
      <c r="D1036" s="7" t="s">
        <v>919</v>
      </c>
      <c r="E1036" s="7" t="s">
        <v>214</v>
      </c>
      <c r="F1036" s="7">
        <v>650000</v>
      </c>
      <c r="G1036" s="7">
        <v>2.9158000946044922</v>
      </c>
      <c r="H1036" s="7">
        <v>2.8096001148223877</v>
      </c>
      <c r="I1036" s="7" t="s">
        <v>22169</v>
      </c>
      <c r="J1036" s="7" t="s">
        <v>22170</v>
      </c>
      <c r="K1036" s="8">
        <v>3.0771598815917969</v>
      </c>
      <c r="M1036" s="8">
        <v>100.13400268554688</v>
      </c>
      <c r="N1036" s="7">
        <v>34.880001068115234</v>
      </c>
      <c r="O1036" s="7" t="s">
        <v>237</v>
      </c>
      <c r="P1036" s="7" t="s">
        <v>349</v>
      </c>
      <c r="Q1036" s="7" t="s">
        <v>242</v>
      </c>
      <c r="R1036" s="7" t="s">
        <v>3856</v>
      </c>
      <c r="S1036" s="7">
        <v>79.188499450683594</v>
      </c>
    </row>
    <row r="1037" spans="1:19" x14ac:dyDescent="0.25">
      <c r="A1037" s="7">
        <v>513</v>
      </c>
      <c r="B1037" s="7">
        <v>44657</v>
      </c>
      <c r="C1037" s="7">
        <v>21344070</v>
      </c>
      <c r="D1037" s="7" t="s">
        <v>919</v>
      </c>
      <c r="E1037" s="7" t="s">
        <v>214</v>
      </c>
      <c r="F1037" s="7">
        <v>1600000</v>
      </c>
      <c r="G1037" s="7">
        <v>2.0834999084472656</v>
      </c>
      <c r="H1037" s="7">
        <v>1.9569000005722046</v>
      </c>
      <c r="I1037" s="7" t="s">
        <v>19416</v>
      </c>
      <c r="J1037" s="7" t="s">
        <v>10516</v>
      </c>
      <c r="K1037" s="8">
        <v>3.0666799545288086</v>
      </c>
      <c r="M1037" s="8">
        <v>102.11799621582031</v>
      </c>
      <c r="N1037" s="7">
        <v>52.392501831054688</v>
      </c>
      <c r="O1037" s="7" t="s">
        <v>237</v>
      </c>
      <c r="P1037" s="7" t="s">
        <v>349</v>
      </c>
      <c r="Q1037" s="7" t="s">
        <v>242</v>
      </c>
      <c r="R1037" s="7" t="s">
        <v>3856</v>
      </c>
      <c r="S1037" s="7">
        <v>75.732170104980469</v>
      </c>
    </row>
    <row r="1038" spans="1:19" x14ac:dyDescent="0.25">
      <c r="A1038" s="7">
        <v>513</v>
      </c>
      <c r="B1038" s="7">
        <v>44657</v>
      </c>
      <c r="C1038" s="7">
        <v>22295948</v>
      </c>
      <c r="D1038" s="7" t="s">
        <v>919</v>
      </c>
      <c r="E1038" s="7" t="s">
        <v>10513</v>
      </c>
      <c r="F1038" s="7">
        <v>1600000</v>
      </c>
      <c r="G1038" s="7">
        <v>2.0834999084472656</v>
      </c>
      <c r="H1038" s="7">
        <v>1.9569000005722046</v>
      </c>
      <c r="I1038" s="7" t="s">
        <v>10514</v>
      </c>
      <c r="J1038" s="7" t="s">
        <v>10515</v>
      </c>
      <c r="K1038" s="8">
        <v>3.0668621063232422</v>
      </c>
      <c r="M1038" s="8">
        <v>102.11799621582031</v>
      </c>
      <c r="N1038" s="7">
        <v>51.816200256347656</v>
      </c>
      <c r="O1038" s="7" t="s">
        <v>237</v>
      </c>
      <c r="P1038" s="7" t="s">
        <v>349</v>
      </c>
      <c r="Q1038" s="7" t="s">
        <v>242</v>
      </c>
      <c r="R1038" s="7" t="s">
        <v>214</v>
      </c>
      <c r="S1038" s="7">
        <v>75.732170104980469</v>
      </c>
    </row>
    <row r="1039" spans="1:19" x14ac:dyDescent="0.25">
      <c r="A1039" s="7">
        <v>513</v>
      </c>
      <c r="B1039" s="7">
        <v>44657</v>
      </c>
      <c r="C1039" s="7">
        <v>44167603</v>
      </c>
      <c r="D1039" s="7" t="s">
        <v>919</v>
      </c>
      <c r="E1039" s="7" t="s">
        <v>214</v>
      </c>
      <c r="F1039" s="7">
        <v>250000</v>
      </c>
      <c r="G1039" s="7">
        <v>2.0423998832702637</v>
      </c>
      <c r="H1039" s="7">
        <v>1.9356000423431396</v>
      </c>
      <c r="I1039" s="7" t="s">
        <v>10511</v>
      </c>
      <c r="J1039" s="7" t="s">
        <v>10512</v>
      </c>
      <c r="K1039" s="8">
        <v>3.3071620464324951</v>
      </c>
      <c r="M1039" s="8">
        <v>99.652000427246094</v>
      </c>
      <c r="N1039" s="7">
        <v>73.347503662109375</v>
      </c>
      <c r="O1039" s="7" t="s">
        <v>237</v>
      </c>
      <c r="P1039" s="7" t="s">
        <v>349</v>
      </c>
      <c r="Q1039" s="7" t="s">
        <v>242</v>
      </c>
      <c r="R1039" s="7" t="s">
        <v>214</v>
      </c>
      <c r="S1039" s="7">
        <v>75.560661315917969</v>
      </c>
    </row>
    <row r="1040" spans="1:19" x14ac:dyDescent="0.25">
      <c r="A1040" s="7">
        <v>513</v>
      </c>
      <c r="B1040" s="7">
        <v>44657</v>
      </c>
      <c r="C1040" s="7">
        <v>18881933</v>
      </c>
      <c r="D1040" s="7" t="s">
        <v>919</v>
      </c>
      <c r="E1040" s="7" t="s">
        <v>214</v>
      </c>
      <c r="F1040" s="7">
        <v>1000000</v>
      </c>
      <c r="G1040" s="7">
        <v>1.122499942779541</v>
      </c>
      <c r="H1040" s="7">
        <v>1.0845999717712402</v>
      </c>
      <c r="I1040" s="7" t="s">
        <v>19417</v>
      </c>
      <c r="J1040" s="7" t="s">
        <v>10510</v>
      </c>
      <c r="K1040" s="8">
        <v>2.8992500305175781</v>
      </c>
      <c r="M1040" s="8">
        <v>100.24600219726563</v>
      </c>
      <c r="N1040" s="7">
        <v>90.573097229003906</v>
      </c>
      <c r="O1040" s="7" t="s">
        <v>237</v>
      </c>
      <c r="P1040" s="7" t="s">
        <v>349</v>
      </c>
      <c r="Q1040" s="7" t="s">
        <v>242</v>
      </c>
      <c r="R1040" s="7" t="s">
        <v>3856</v>
      </c>
      <c r="S1040" s="7">
        <v>71.70452880859375</v>
      </c>
    </row>
    <row r="1041" spans="1:19" x14ac:dyDescent="0.25">
      <c r="A1041" s="7">
        <v>513</v>
      </c>
      <c r="B1041" s="7">
        <v>44657</v>
      </c>
      <c r="C1041" s="7">
        <v>18881600</v>
      </c>
      <c r="D1041" s="7" t="s">
        <v>919</v>
      </c>
      <c r="E1041" s="7" t="s">
        <v>10507</v>
      </c>
      <c r="F1041" s="7">
        <v>1000000</v>
      </c>
      <c r="G1041" s="7">
        <v>1.122499942779541</v>
      </c>
      <c r="H1041" s="7">
        <v>1.0845999717712402</v>
      </c>
      <c r="I1041" s="7" t="s">
        <v>10508</v>
      </c>
      <c r="J1041" s="7" t="s">
        <v>10509</v>
      </c>
      <c r="K1041" s="8">
        <v>2.8992240428924561</v>
      </c>
      <c r="M1041" s="8">
        <v>100.24600219726563</v>
      </c>
      <c r="N1041" s="7">
        <v>89.177200317382813</v>
      </c>
      <c r="O1041" s="7" t="s">
        <v>237</v>
      </c>
      <c r="P1041" s="7" t="s">
        <v>349</v>
      </c>
      <c r="Q1041" s="7" t="s">
        <v>242</v>
      </c>
      <c r="R1041" s="7" t="s">
        <v>214</v>
      </c>
      <c r="S1041" s="7">
        <v>71.70452880859375</v>
      </c>
    </row>
    <row r="1042" spans="1:19" x14ac:dyDescent="0.25">
      <c r="A1042" s="7">
        <v>513</v>
      </c>
      <c r="B1042" s="7">
        <v>44657</v>
      </c>
      <c r="C1042" s="7">
        <v>38058434</v>
      </c>
      <c r="D1042" s="7" t="s">
        <v>919</v>
      </c>
      <c r="E1042" s="7" t="s">
        <v>214</v>
      </c>
      <c r="F1042" s="7">
        <v>950000</v>
      </c>
      <c r="G1042" s="7">
        <v>1.0678000450134277</v>
      </c>
      <c r="H1042" s="7">
        <v>1.0263999700546265</v>
      </c>
      <c r="I1042" s="7" t="s">
        <v>19418</v>
      </c>
      <c r="J1042" s="7" t="s">
        <v>10506</v>
      </c>
      <c r="K1042" s="8">
        <v>2.8925299644470215</v>
      </c>
      <c r="M1042" s="8">
        <v>100.89499664306641</v>
      </c>
      <c r="N1042" s="7">
        <v>95.349296569824219</v>
      </c>
      <c r="O1042" s="7" t="s">
        <v>237</v>
      </c>
      <c r="P1042" s="7" t="s">
        <v>349</v>
      </c>
      <c r="Q1042" s="7" t="s">
        <v>242</v>
      </c>
      <c r="R1042" s="7" t="s">
        <v>3856</v>
      </c>
      <c r="S1042" s="7">
        <v>71.474311828613281</v>
      </c>
    </row>
    <row r="1043" spans="1:19" x14ac:dyDescent="0.25">
      <c r="A1043" s="7">
        <v>513</v>
      </c>
      <c r="B1043" s="7">
        <v>44657</v>
      </c>
      <c r="C1043" s="7">
        <v>38486499</v>
      </c>
      <c r="D1043" s="7" t="s">
        <v>919</v>
      </c>
      <c r="E1043" s="7" t="s">
        <v>10503</v>
      </c>
      <c r="F1043" s="7">
        <v>950000</v>
      </c>
      <c r="G1043" s="7">
        <v>1.0678000450134277</v>
      </c>
      <c r="H1043" s="7">
        <v>1.0263999700546265</v>
      </c>
      <c r="I1043" s="7" t="s">
        <v>10504</v>
      </c>
      <c r="J1043" s="7" t="s">
        <v>10505</v>
      </c>
      <c r="K1043" s="8">
        <v>2.8923270702362061</v>
      </c>
      <c r="M1043" s="8">
        <v>100.89499664306641</v>
      </c>
      <c r="N1043" s="7">
        <v>93.882003784179688</v>
      </c>
      <c r="O1043" s="7" t="s">
        <v>237</v>
      </c>
      <c r="P1043" s="7" t="s">
        <v>349</v>
      </c>
      <c r="Q1043" s="7" t="s">
        <v>242</v>
      </c>
      <c r="R1043" s="7" t="s">
        <v>214</v>
      </c>
      <c r="S1043" s="7">
        <v>71.474311828613281</v>
      </c>
    </row>
    <row r="1044" spans="1:19" x14ac:dyDescent="0.25">
      <c r="A1044" s="7">
        <v>513</v>
      </c>
      <c r="B1044" s="7">
        <v>44657</v>
      </c>
      <c r="C1044" s="7">
        <v>66948939</v>
      </c>
      <c r="D1044" s="7" t="s">
        <v>923</v>
      </c>
      <c r="E1044" s="7" t="s">
        <v>18252</v>
      </c>
      <c r="F1044" s="7">
        <v>1000000</v>
      </c>
      <c r="G1044" s="7">
        <v>49.456501007080078</v>
      </c>
      <c r="H1044" s="7">
        <v>22.019399642944336</v>
      </c>
      <c r="I1044" s="7" t="s">
        <v>19419</v>
      </c>
      <c r="J1044" s="7" t="s">
        <v>18253</v>
      </c>
      <c r="K1044" s="8">
        <v>4.320580005645752</v>
      </c>
      <c r="M1044" s="8">
        <v>78.211997985839844</v>
      </c>
      <c r="N1044" s="7">
        <v>187.86199951171875</v>
      </c>
      <c r="O1044" s="7" t="s">
        <v>331</v>
      </c>
      <c r="P1044" s="7" t="s">
        <v>322</v>
      </c>
      <c r="Q1044" s="7" t="s">
        <v>291</v>
      </c>
      <c r="R1044" s="7" t="s">
        <v>3856</v>
      </c>
      <c r="S1044" s="7">
        <v>131.65451049804688</v>
      </c>
    </row>
    <row r="1045" spans="1:19" x14ac:dyDescent="0.25">
      <c r="A1045" s="7">
        <v>513</v>
      </c>
      <c r="B1045" s="7">
        <v>44657</v>
      </c>
      <c r="C1045" s="7">
        <v>66852689</v>
      </c>
      <c r="D1045" s="7" t="s">
        <v>923</v>
      </c>
      <c r="E1045" s="7" t="s">
        <v>5379</v>
      </c>
      <c r="F1045" s="7">
        <v>2000000</v>
      </c>
      <c r="G1045" s="7">
        <v>38.795299530029297</v>
      </c>
      <c r="H1045" s="7">
        <v>20.482700347900391</v>
      </c>
      <c r="I1045" s="7" t="s">
        <v>5380</v>
      </c>
      <c r="J1045" s="7" t="s">
        <v>5381</v>
      </c>
      <c r="K1045" s="8">
        <v>4.1552901268005371</v>
      </c>
      <c r="M1045" s="8">
        <v>79.750999450683594</v>
      </c>
      <c r="N1045" s="7">
        <v>163.54299926757813</v>
      </c>
      <c r="O1045" s="7" t="s">
        <v>331</v>
      </c>
      <c r="P1045" s="7" t="s">
        <v>322</v>
      </c>
      <c r="Q1045" s="7" t="s">
        <v>291</v>
      </c>
      <c r="R1045" s="7" t="s">
        <v>3856</v>
      </c>
      <c r="S1045" s="7">
        <v>123.32655334472656</v>
      </c>
    </row>
    <row r="1046" spans="1:19" x14ac:dyDescent="0.25">
      <c r="A1046" s="7">
        <v>513</v>
      </c>
      <c r="B1046" s="7">
        <v>44657</v>
      </c>
      <c r="C1046" s="7">
        <v>66883942</v>
      </c>
      <c r="D1046" s="7" t="s">
        <v>923</v>
      </c>
      <c r="E1046" s="7" t="s">
        <v>5377</v>
      </c>
      <c r="F1046" s="7">
        <v>1500000</v>
      </c>
      <c r="G1046" s="7">
        <v>31.022600173950195</v>
      </c>
      <c r="H1046" s="7">
        <v>17.515800476074219</v>
      </c>
      <c r="I1046" s="7" t="s">
        <v>21177</v>
      </c>
      <c r="J1046" s="7" t="s">
        <v>5378</v>
      </c>
      <c r="K1046" s="8">
        <v>4.2604999542236328</v>
      </c>
      <c r="M1046" s="8">
        <v>86.975997924804688</v>
      </c>
      <c r="N1046" s="7">
        <v>162.40699768066406</v>
      </c>
      <c r="O1046" s="7" t="s">
        <v>331</v>
      </c>
      <c r="P1046" s="7" t="s">
        <v>322</v>
      </c>
      <c r="Q1046" s="7" t="s">
        <v>291</v>
      </c>
      <c r="R1046" s="7" t="s">
        <v>3856</v>
      </c>
      <c r="S1046" s="7">
        <v>114.98018646240234</v>
      </c>
    </row>
    <row r="1047" spans="1:19" x14ac:dyDescent="0.25">
      <c r="A1047" s="7">
        <v>513</v>
      </c>
      <c r="B1047" s="7">
        <v>44657</v>
      </c>
      <c r="C1047" s="7">
        <v>66999069</v>
      </c>
      <c r="D1047" s="7" t="s">
        <v>923</v>
      </c>
      <c r="E1047" s="7" t="s">
        <v>21178</v>
      </c>
      <c r="F1047" s="7">
        <v>1000000</v>
      </c>
      <c r="G1047" s="7">
        <v>29.817899703979492</v>
      </c>
      <c r="H1047" s="7">
        <v>16.880199432373047</v>
      </c>
      <c r="I1047" s="7" t="s">
        <v>21179</v>
      </c>
      <c r="J1047" s="7" t="s">
        <v>21180</v>
      </c>
      <c r="K1047" s="8">
        <v>4.2304701805114746</v>
      </c>
      <c r="M1047" s="8">
        <v>96.111000061035156</v>
      </c>
      <c r="N1047" s="7">
        <v>156.57600402832031</v>
      </c>
      <c r="O1047" s="7" t="s">
        <v>331</v>
      </c>
      <c r="P1047" s="7" t="s">
        <v>322</v>
      </c>
      <c r="Q1047" s="7" t="s">
        <v>291</v>
      </c>
      <c r="R1047" s="7" t="s">
        <v>3856</v>
      </c>
      <c r="S1047" s="7">
        <v>113.46253204345703</v>
      </c>
    </row>
    <row r="1048" spans="1:19" x14ac:dyDescent="0.25">
      <c r="A1048" s="7">
        <v>513</v>
      </c>
      <c r="B1048" s="7">
        <v>44657</v>
      </c>
      <c r="C1048" s="7">
        <v>43957017</v>
      </c>
      <c r="D1048" s="7" t="s">
        <v>923</v>
      </c>
      <c r="E1048" s="7" t="s">
        <v>5375</v>
      </c>
      <c r="F1048" s="7">
        <v>2318357</v>
      </c>
      <c r="G1048" s="7">
        <v>27.802900314331055</v>
      </c>
      <c r="H1048" s="7">
        <v>16.773300170898438</v>
      </c>
      <c r="I1048" s="7" t="s">
        <v>20772</v>
      </c>
      <c r="J1048" s="7" t="s">
        <v>5376</v>
      </c>
      <c r="K1048" s="8">
        <v>4.1648201942443848</v>
      </c>
      <c r="M1048" s="8">
        <v>89.108001708984375</v>
      </c>
      <c r="N1048" s="7">
        <v>146.3070068359375</v>
      </c>
      <c r="O1048" s="7" t="s">
        <v>331</v>
      </c>
      <c r="P1048" s="7" t="s">
        <v>322</v>
      </c>
      <c r="Q1048" s="7" t="s">
        <v>291</v>
      </c>
      <c r="R1048" s="7" t="s">
        <v>3856</v>
      </c>
      <c r="S1048" s="7">
        <v>110.76876831054688</v>
      </c>
    </row>
    <row r="1049" spans="1:19" x14ac:dyDescent="0.25">
      <c r="A1049" s="7">
        <v>513</v>
      </c>
      <c r="B1049" s="7">
        <v>44657</v>
      </c>
      <c r="C1049" s="7">
        <v>34366762</v>
      </c>
      <c r="D1049" s="7" t="s">
        <v>923</v>
      </c>
      <c r="E1049" s="7" t="s">
        <v>5372</v>
      </c>
      <c r="F1049" s="7">
        <v>1284412</v>
      </c>
      <c r="G1049" s="7">
        <v>25.204700469970703</v>
      </c>
      <c r="H1049" s="7">
        <v>15.545999526977539</v>
      </c>
      <c r="I1049" s="7" t="s">
        <v>5373</v>
      </c>
      <c r="J1049" s="7" t="s">
        <v>5374</v>
      </c>
      <c r="K1049" s="8">
        <v>4.1523699760437012</v>
      </c>
      <c r="M1049" s="8">
        <v>95.4530029296875</v>
      </c>
      <c r="N1049" s="7">
        <v>140.97999572753906</v>
      </c>
      <c r="O1049" s="7" t="s">
        <v>331</v>
      </c>
      <c r="P1049" s="7" t="s">
        <v>322</v>
      </c>
      <c r="Q1049" s="7" t="s">
        <v>291</v>
      </c>
      <c r="R1049" s="7" t="s">
        <v>3856</v>
      </c>
      <c r="S1049" s="7">
        <v>106.98641204833984</v>
      </c>
    </row>
    <row r="1050" spans="1:19" x14ac:dyDescent="0.25">
      <c r="A1050" s="7">
        <v>513</v>
      </c>
      <c r="B1050" s="7">
        <v>44657</v>
      </c>
      <c r="C1050" s="7">
        <v>16160419</v>
      </c>
      <c r="D1050" s="7" t="s">
        <v>923</v>
      </c>
      <c r="E1050" s="7" t="s">
        <v>5369</v>
      </c>
      <c r="F1050" s="7">
        <v>407620</v>
      </c>
      <c r="G1050" s="7">
        <v>20.563999176025391</v>
      </c>
      <c r="H1050" s="7">
        <v>13.747699737548828</v>
      </c>
      <c r="I1050" s="7" t="s">
        <v>5370</v>
      </c>
      <c r="J1050" s="7" t="s">
        <v>5371</v>
      </c>
      <c r="K1050" s="8">
        <v>4.275479793548584</v>
      </c>
      <c r="M1050" s="8">
        <v>91.157997131347656</v>
      </c>
      <c r="N1050" s="7">
        <v>145.78199768066406</v>
      </c>
      <c r="O1050" s="7" t="s">
        <v>331</v>
      </c>
      <c r="P1050" s="7" t="s">
        <v>322</v>
      </c>
      <c r="Q1050" s="7" t="s">
        <v>291</v>
      </c>
      <c r="R1050" s="7" t="s">
        <v>3856</v>
      </c>
      <c r="S1050" s="7">
        <v>99.265167236328125</v>
      </c>
    </row>
    <row r="1051" spans="1:19" x14ac:dyDescent="0.25">
      <c r="A1051" s="7">
        <v>513</v>
      </c>
      <c r="B1051" s="7">
        <v>44657</v>
      </c>
      <c r="C1051" s="7">
        <v>67020336</v>
      </c>
      <c r="D1051" s="7" t="s">
        <v>923</v>
      </c>
      <c r="E1051" s="7" t="s">
        <v>21777</v>
      </c>
      <c r="F1051" s="7">
        <v>2000000</v>
      </c>
      <c r="G1051" s="7">
        <v>19.419599533081055</v>
      </c>
      <c r="H1051" s="7">
        <v>13.081100463867188</v>
      </c>
      <c r="I1051" s="7" t="s">
        <v>21778</v>
      </c>
      <c r="J1051" s="7" t="s">
        <v>21779</v>
      </c>
      <c r="K1051" s="8">
        <v>4.2966299057006836</v>
      </c>
      <c r="M1051" s="8">
        <v>100.56400299072266</v>
      </c>
      <c r="N1051" s="7">
        <v>147.70399475097656</v>
      </c>
      <c r="O1051" s="7" t="s">
        <v>331</v>
      </c>
      <c r="P1051" s="7" t="s">
        <v>322</v>
      </c>
      <c r="Q1051" s="7" t="s">
        <v>291</v>
      </c>
      <c r="R1051" s="7" t="s">
        <v>3856</v>
      </c>
      <c r="S1051" s="7">
        <v>97.153511047363281</v>
      </c>
    </row>
    <row r="1052" spans="1:19" x14ac:dyDescent="0.25">
      <c r="A1052" s="7">
        <v>513</v>
      </c>
      <c r="B1052" s="7">
        <v>44657</v>
      </c>
      <c r="C1052" s="7">
        <v>66894776</v>
      </c>
      <c r="D1052" s="7" t="s">
        <v>923</v>
      </c>
      <c r="E1052" s="7" t="s">
        <v>5366</v>
      </c>
      <c r="F1052" s="7">
        <v>2700000</v>
      </c>
      <c r="G1052" s="7">
        <v>19.082799911499023</v>
      </c>
      <c r="H1052" s="7">
        <v>13.546799659729004</v>
      </c>
      <c r="I1052" s="7" t="s">
        <v>5367</v>
      </c>
      <c r="J1052" s="7" t="s">
        <v>5368</v>
      </c>
      <c r="K1052" s="8">
        <v>4.1526999473571777</v>
      </c>
      <c r="M1052" s="8">
        <v>86.218002319335938</v>
      </c>
      <c r="N1052" s="7">
        <v>134.375</v>
      </c>
      <c r="O1052" s="7" t="s">
        <v>331</v>
      </c>
      <c r="P1052" s="7" t="s">
        <v>322</v>
      </c>
      <c r="Q1052" s="7" t="s">
        <v>291</v>
      </c>
      <c r="R1052" s="7" t="s">
        <v>3856</v>
      </c>
      <c r="S1052" s="7">
        <v>96.515518188476563</v>
      </c>
    </row>
    <row r="1053" spans="1:19" x14ac:dyDescent="0.25">
      <c r="A1053" s="7">
        <v>513</v>
      </c>
      <c r="B1053" s="7">
        <v>44657</v>
      </c>
      <c r="C1053" s="7">
        <v>66999070</v>
      </c>
      <c r="D1053" s="7" t="s">
        <v>923</v>
      </c>
      <c r="E1053" s="7" t="s">
        <v>21181</v>
      </c>
      <c r="F1053" s="7">
        <v>1500000</v>
      </c>
      <c r="G1053" s="7">
        <v>11.819299697875977</v>
      </c>
      <c r="H1053" s="7">
        <v>9.4242000579833984</v>
      </c>
      <c r="I1053" s="7" t="s">
        <v>21182</v>
      </c>
      <c r="J1053" s="7" t="s">
        <v>21183</v>
      </c>
      <c r="K1053" s="8">
        <v>3.8405699729919434</v>
      </c>
      <c r="M1053" s="8">
        <v>96.786003112792969</v>
      </c>
      <c r="N1053" s="7">
        <v>129.81900024414063</v>
      </c>
      <c r="O1053" s="7" t="s">
        <v>331</v>
      </c>
      <c r="P1053" s="7" t="s">
        <v>322</v>
      </c>
      <c r="Q1053" s="7" t="s">
        <v>291</v>
      </c>
      <c r="R1053" s="7" t="s">
        <v>3856</v>
      </c>
      <c r="S1053" s="7">
        <v>80.826560974121094</v>
      </c>
    </row>
    <row r="1054" spans="1:19" x14ac:dyDescent="0.25">
      <c r="A1054" s="7">
        <v>513</v>
      </c>
      <c r="B1054" s="7">
        <v>44657</v>
      </c>
      <c r="C1054" s="7">
        <v>66922689</v>
      </c>
      <c r="D1054" s="7" t="s">
        <v>923</v>
      </c>
      <c r="E1054" s="7" t="s">
        <v>17446</v>
      </c>
      <c r="F1054" s="7">
        <v>2250000</v>
      </c>
      <c r="G1054" s="7">
        <v>11.304599761962891</v>
      </c>
      <c r="H1054" s="7">
        <v>9.4946002960205078</v>
      </c>
      <c r="I1054" s="7" t="s">
        <v>19063</v>
      </c>
      <c r="J1054" s="7" t="s">
        <v>17447</v>
      </c>
      <c r="K1054" s="8">
        <v>3.7263000011444092</v>
      </c>
      <c r="M1054" s="8">
        <v>89.224998474121094</v>
      </c>
      <c r="N1054" s="7">
        <v>118.552001953125</v>
      </c>
      <c r="O1054" s="7" t="s">
        <v>331</v>
      </c>
      <c r="P1054" s="7" t="s">
        <v>322</v>
      </c>
      <c r="Q1054" s="7" t="s">
        <v>291</v>
      </c>
      <c r="R1054" s="7" t="s">
        <v>3856</v>
      </c>
      <c r="S1054" s="7">
        <v>79.571281433105469</v>
      </c>
    </row>
    <row r="1055" spans="1:19" x14ac:dyDescent="0.25">
      <c r="A1055" s="7">
        <v>513</v>
      </c>
      <c r="B1055" s="7">
        <v>44657</v>
      </c>
      <c r="C1055" s="7">
        <v>46652982</v>
      </c>
      <c r="D1055" s="7" t="s">
        <v>923</v>
      </c>
      <c r="E1055" s="7" t="s">
        <v>5363</v>
      </c>
      <c r="F1055" s="7">
        <v>1500000</v>
      </c>
      <c r="G1055" s="7">
        <v>9.8070001602172852</v>
      </c>
      <c r="H1055" s="7">
        <v>8.4137001037597656</v>
      </c>
      <c r="I1055" s="7" t="s">
        <v>5364</v>
      </c>
      <c r="J1055" s="7" t="s">
        <v>5365</v>
      </c>
      <c r="K1055" s="8">
        <v>3.4672000408172607</v>
      </c>
      <c r="M1055" s="8">
        <v>92.428001403808594</v>
      </c>
      <c r="N1055" s="7">
        <v>87.020599365234375</v>
      </c>
      <c r="O1055" s="7" t="s">
        <v>331</v>
      </c>
      <c r="P1055" s="7" t="s">
        <v>322</v>
      </c>
      <c r="Q1055" s="7" t="s">
        <v>291</v>
      </c>
      <c r="R1055" s="7" t="s">
        <v>3856</v>
      </c>
      <c r="S1055" s="7">
        <v>75.811729431152344</v>
      </c>
    </row>
    <row r="1056" spans="1:19" x14ac:dyDescent="0.25">
      <c r="A1056" s="7">
        <v>513</v>
      </c>
      <c r="B1056" s="7">
        <v>44657</v>
      </c>
      <c r="C1056" s="7">
        <v>66771771</v>
      </c>
      <c r="D1056" s="7" t="s">
        <v>923</v>
      </c>
      <c r="E1056" s="7" t="s">
        <v>5361</v>
      </c>
      <c r="F1056" s="7">
        <v>1758000</v>
      </c>
      <c r="G1056" s="7">
        <v>8.8185997009277344</v>
      </c>
      <c r="H1056" s="7">
        <v>7.6894998550415039</v>
      </c>
      <c r="I1056" s="7" t="s">
        <v>126</v>
      </c>
      <c r="J1056" s="7" t="s">
        <v>5362</v>
      </c>
      <c r="K1056" s="8">
        <v>3.4950098991394043</v>
      </c>
      <c r="M1056" s="8">
        <v>92.128997802734375</v>
      </c>
      <c r="N1056" s="7">
        <v>85.1134033203125</v>
      </c>
      <c r="O1056" s="7" t="s">
        <v>331</v>
      </c>
      <c r="P1056" s="7" t="s">
        <v>322</v>
      </c>
      <c r="Q1056" s="7" t="s">
        <v>291</v>
      </c>
      <c r="R1056" s="7" t="s">
        <v>3856</v>
      </c>
      <c r="S1056" s="7">
        <v>73.244888305664063</v>
      </c>
    </row>
    <row r="1057" spans="1:19" x14ac:dyDescent="0.25">
      <c r="A1057" s="7">
        <v>513</v>
      </c>
      <c r="B1057" s="7">
        <v>44657</v>
      </c>
      <c r="C1057" s="7">
        <v>36981964</v>
      </c>
      <c r="D1057" s="7" t="s">
        <v>923</v>
      </c>
      <c r="E1057" s="7" t="s">
        <v>5358</v>
      </c>
      <c r="F1057" s="7">
        <v>2000000</v>
      </c>
      <c r="G1057" s="7">
        <v>5.8344001770019531</v>
      </c>
      <c r="H1057" s="7">
        <v>5.1427998542785645</v>
      </c>
      <c r="I1057" s="7" t="s">
        <v>5359</v>
      </c>
      <c r="J1057" s="7" t="s">
        <v>5360</v>
      </c>
      <c r="K1057" s="8">
        <v>3.4888899326324463</v>
      </c>
      <c r="M1057" s="8">
        <v>98.694000244140625</v>
      </c>
      <c r="N1057" s="7">
        <v>72.497200012207031</v>
      </c>
      <c r="O1057" s="7" t="s">
        <v>331</v>
      </c>
      <c r="P1057" s="7" t="s">
        <v>322</v>
      </c>
      <c r="Q1057" s="7" t="s">
        <v>291</v>
      </c>
      <c r="R1057" s="7" t="s">
        <v>3856</v>
      </c>
      <c r="S1057" s="7">
        <v>65.108360290527344</v>
      </c>
    </row>
    <row r="1058" spans="1:19" x14ac:dyDescent="0.25">
      <c r="A1058" s="7">
        <v>513</v>
      </c>
      <c r="B1058" s="7">
        <v>44657</v>
      </c>
      <c r="C1058" s="7">
        <v>66998904</v>
      </c>
      <c r="D1058" s="7" t="s">
        <v>923</v>
      </c>
      <c r="E1058" s="7" t="s">
        <v>21184</v>
      </c>
      <c r="F1058" s="7">
        <v>1500000</v>
      </c>
      <c r="G1058" s="7">
        <v>4.8186001777648926</v>
      </c>
      <c r="H1058" s="7">
        <v>4.4134001731872559</v>
      </c>
      <c r="I1058" s="7" t="s">
        <v>21185</v>
      </c>
      <c r="J1058" s="7" t="s">
        <v>21186</v>
      </c>
      <c r="K1058" s="8">
        <v>3.4589900970458984</v>
      </c>
      <c r="M1058" s="8">
        <v>96.877998352050781</v>
      </c>
      <c r="N1058" s="7">
        <v>70.770103454589844</v>
      </c>
      <c r="O1058" s="7" t="s">
        <v>331</v>
      </c>
      <c r="P1058" s="7" t="s">
        <v>322</v>
      </c>
      <c r="Q1058" s="7" t="s">
        <v>291</v>
      </c>
      <c r="R1058" s="7" t="s">
        <v>3856</v>
      </c>
      <c r="S1058" s="7">
        <v>62.218540191650391</v>
      </c>
    </row>
    <row r="1059" spans="1:19" x14ac:dyDescent="0.25">
      <c r="A1059" s="7">
        <v>513</v>
      </c>
      <c r="B1059" s="7">
        <v>44657</v>
      </c>
      <c r="C1059" s="7">
        <v>28551694</v>
      </c>
      <c r="D1059" s="7" t="s">
        <v>923</v>
      </c>
      <c r="E1059" s="7" t="s">
        <v>5356</v>
      </c>
      <c r="F1059" s="7">
        <v>709316</v>
      </c>
      <c r="G1059" s="7">
        <v>3.7918999195098877</v>
      </c>
      <c r="H1059" s="7">
        <v>3.5276999473571777</v>
      </c>
      <c r="I1059" s="7" t="s">
        <v>19420</v>
      </c>
      <c r="J1059" s="7" t="s">
        <v>5357</v>
      </c>
      <c r="K1059" s="8">
        <v>3.1862499713897705</v>
      </c>
      <c r="M1059" s="8">
        <v>99.779998779296875</v>
      </c>
      <c r="N1059" s="7">
        <v>44.712799072265625</v>
      </c>
      <c r="O1059" s="7" t="s">
        <v>331</v>
      </c>
      <c r="P1059" s="7" t="s">
        <v>322</v>
      </c>
      <c r="Q1059" s="7" t="s">
        <v>291</v>
      </c>
      <c r="R1059" s="7" t="s">
        <v>3856</v>
      </c>
      <c r="S1059" s="7">
        <v>59.244373321533203</v>
      </c>
    </row>
    <row r="1060" spans="1:19" x14ac:dyDescent="0.25">
      <c r="A1060" s="7">
        <v>513</v>
      </c>
      <c r="B1060" s="7">
        <v>44657</v>
      </c>
      <c r="C1060" s="7">
        <v>24163378</v>
      </c>
      <c r="D1060" s="7" t="s">
        <v>923</v>
      </c>
      <c r="E1060" s="7" t="s">
        <v>5353</v>
      </c>
      <c r="F1060" s="7">
        <v>318728</v>
      </c>
      <c r="G1060" s="7">
        <v>2.970599889755249</v>
      </c>
      <c r="H1060" s="7">
        <v>2.8173999786376953</v>
      </c>
      <c r="I1060" s="7" t="s">
        <v>5354</v>
      </c>
      <c r="J1060" s="7" t="s">
        <v>5355</v>
      </c>
      <c r="K1060" s="8">
        <v>2.9676098823547363</v>
      </c>
      <c r="M1060" s="8">
        <v>100.44400024414063</v>
      </c>
      <c r="N1060" s="7">
        <v>26.592100143432617</v>
      </c>
      <c r="O1060" s="7" t="s">
        <v>331</v>
      </c>
      <c r="P1060" s="7" t="s">
        <v>322</v>
      </c>
      <c r="Q1060" s="7" t="s">
        <v>291</v>
      </c>
      <c r="R1060" s="7" t="s">
        <v>4084</v>
      </c>
      <c r="S1060" s="7">
        <v>56.831203460693359</v>
      </c>
    </row>
    <row r="1061" spans="1:19" x14ac:dyDescent="0.25">
      <c r="A1061" s="7">
        <v>513</v>
      </c>
      <c r="B1061" s="7">
        <v>44657</v>
      </c>
      <c r="C1061" s="7">
        <v>16162202</v>
      </c>
      <c r="D1061" s="7" t="s">
        <v>923</v>
      </c>
      <c r="E1061" s="7" t="s">
        <v>5350</v>
      </c>
      <c r="F1061" s="7">
        <v>427707</v>
      </c>
      <c r="G1061" s="7">
        <v>0.56400001049041748</v>
      </c>
      <c r="H1061" s="7">
        <v>0.55320000648498535</v>
      </c>
      <c r="I1061" s="7" t="s">
        <v>5351</v>
      </c>
      <c r="J1061" s="7" t="s">
        <v>5352</v>
      </c>
      <c r="K1061" s="8">
        <v>2.0175960063934326</v>
      </c>
      <c r="M1061" s="8">
        <v>100.12899780273438</v>
      </c>
      <c r="N1061" s="7">
        <v>87.59649658203125</v>
      </c>
      <c r="O1061" s="7" t="s">
        <v>331</v>
      </c>
      <c r="P1061" s="7" t="s">
        <v>322</v>
      </c>
      <c r="Q1061" s="7" t="s">
        <v>291</v>
      </c>
      <c r="R1061" s="7" t="s">
        <v>3856</v>
      </c>
      <c r="S1061" s="7">
        <v>49.628509521484375</v>
      </c>
    </row>
    <row r="1062" spans="1:19" x14ac:dyDescent="0.25">
      <c r="A1062" s="7">
        <v>513</v>
      </c>
      <c r="B1062" s="7">
        <v>44657</v>
      </c>
      <c r="C1062" s="7">
        <v>35292022</v>
      </c>
      <c r="D1062" s="7" t="s">
        <v>926</v>
      </c>
      <c r="E1062" s="7" t="s">
        <v>214</v>
      </c>
      <c r="F1062" s="7">
        <v>250000</v>
      </c>
      <c r="G1062" s="7">
        <v>0.30390000343322754</v>
      </c>
      <c r="H1062" s="7">
        <v>2.8557000160217285</v>
      </c>
      <c r="I1062" s="7" t="s">
        <v>22171</v>
      </c>
      <c r="J1062" s="7" t="s">
        <v>10534</v>
      </c>
      <c r="K1062" s="8">
        <v>4.1053109169006348</v>
      </c>
      <c r="M1062" s="8">
        <v>99.763999938964844</v>
      </c>
      <c r="N1062" s="7">
        <v>258.12649536132813</v>
      </c>
      <c r="O1062" s="7" t="s">
        <v>212</v>
      </c>
      <c r="P1062" s="7" t="s">
        <v>361</v>
      </c>
      <c r="Q1062" s="7" t="s">
        <v>242</v>
      </c>
      <c r="R1062" s="7" t="s">
        <v>214</v>
      </c>
      <c r="S1062" s="7">
        <v>258.12649536132813</v>
      </c>
    </row>
    <row r="1063" spans="1:19" x14ac:dyDescent="0.25">
      <c r="A1063" s="7">
        <v>513</v>
      </c>
      <c r="B1063" s="7">
        <v>44657</v>
      </c>
      <c r="C1063" s="7">
        <v>66960958</v>
      </c>
      <c r="D1063" s="7" t="s">
        <v>930</v>
      </c>
      <c r="E1063" s="7" t="s">
        <v>214</v>
      </c>
      <c r="F1063" s="7">
        <v>500000</v>
      </c>
      <c r="G1063" s="7">
        <v>29.552400588989258</v>
      </c>
      <c r="H1063" s="7">
        <v>19.492500305175781</v>
      </c>
      <c r="I1063" s="7" t="s">
        <v>19421</v>
      </c>
      <c r="J1063" s="7" t="s">
        <v>18756</v>
      </c>
      <c r="K1063" s="8">
        <v>3.467750072479248</v>
      </c>
      <c r="M1063" s="8">
        <v>82.194999694824219</v>
      </c>
      <c r="N1063" s="7">
        <v>83.118896484375</v>
      </c>
      <c r="O1063" s="7" t="s">
        <v>331</v>
      </c>
      <c r="P1063" s="7" t="s">
        <v>349</v>
      </c>
      <c r="Q1063" s="7" t="s">
        <v>242</v>
      </c>
      <c r="R1063" s="7" t="s">
        <v>3856</v>
      </c>
      <c r="S1063" s="7">
        <v>113.11892700195313</v>
      </c>
    </row>
    <row r="1064" spans="1:19" x14ac:dyDescent="0.25">
      <c r="A1064" s="7">
        <v>513</v>
      </c>
      <c r="B1064" s="7">
        <v>44657</v>
      </c>
      <c r="C1064" s="7">
        <v>66822482</v>
      </c>
      <c r="D1064" s="7" t="s">
        <v>930</v>
      </c>
      <c r="E1064" s="7" t="s">
        <v>214</v>
      </c>
      <c r="F1064" s="7">
        <v>500000</v>
      </c>
      <c r="G1064" s="7">
        <v>28.539400100708008</v>
      </c>
      <c r="H1064" s="7">
        <v>19.478200912475586</v>
      </c>
      <c r="I1064" s="7" t="s">
        <v>19422</v>
      </c>
      <c r="J1064" s="7" t="s">
        <v>5395</v>
      </c>
      <c r="K1064" s="8">
        <v>3.4779000282287598</v>
      </c>
      <c r="M1064" s="8">
        <v>77.890998840332031</v>
      </c>
      <c r="N1064" s="7">
        <v>81.925201416015625</v>
      </c>
      <c r="O1064" s="7" t="s">
        <v>331</v>
      </c>
      <c r="P1064" s="7" t="s">
        <v>349</v>
      </c>
      <c r="Q1064" s="7" t="s">
        <v>242</v>
      </c>
      <c r="R1064" s="7" t="s">
        <v>3856</v>
      </c>
      <c r="S1064" s="7">
        <v>111.77662658691406</v>
      </c>
    </row>
    <row r="1065" spans="1:19" x14ac:dyDescent="0.25">
      <c r="A1065" s="7">
        <v>513</v>
      </c>
      <c r="B1065" s="7">
        <v>44657</v>
      </c>
      <c r="C1065" s="7">
        <v>41224807</v>
      </c>
      <c r="D1065" s="7" t="s">
        <v>930</v>
      </c>
      <c r="E1065" s="7" t="s">
        <v>214</v>
      </c>
      <c r="F1065" s="7">
        <v>500000</v>
      </c>
      <c r="G1065" s="7">
        <v>26.535299301147461</v>
      </c>
      <c r="H1065" s="7">
        <v>16.456499099731445</v>
      </c>
      <c r="I1065" s="7" t="s">
        <v>19423</v>
      </c>
      <c r="J1065" s="7" t="s">
        <v>5394</v>
      </c>
      <c r="K1065" s="8">
        <v>3.4660000801086426</v>
      </c>
      <c r="M1065" s="8">
        <v>109.21499633789063</v>
      </c>
      <c r="N1065" s="7">
        <v>75.407501220703125</v>
      </c>
      <c r="O1065" s="7" t="s">
        <v>331</v>
      </c>
      <c r="P1065" s="7" t="s">
        <v>349</v>
      </c>
      <c r="Q1065" s="7" t="s">
        <v>242</v>
      </c>
      <c r="R1065" s="7" t="s">
        <v>3856</v>
      </c>
      <c r="S1065" s="7">
        <v>108.96868896484375</v>
      </c>
    </row>
    <row r="1066" spans="1:19" x14ac:dyDescent="0.25">
      <c r="A1066" s="7">
        <v>513</v>
      </c>
      <c r="B1066" s="7">
        <v>44657</v>
      </c>
      <c r="C1066" s="7">
        <v>45991853</v>
      </c>
      <c r="D1066" s="7" t="s">
        <v>930</v>
      </c>
      <c r="E1066" s="7" t="s">
        <v>214</v>
      </c>
      <c r="F1066" s="7">
        <v>500000</v>
      </c>
      <c r="G1066" s="7">
        <v>17.656400680541992</v>
      </c>
      <c r="H1066" s="7">
        <v>13.508299827575684</v>
      </c>
      <c r="I1066" s="7" t="s">
        <v>19424</v>
      </c>
      <c r="J1066" s="7" t="s">
        <v>5393</v>
      </c>
      <c r="K1066" s="8">
        <v>3.436729907989502</v>
      </c>
      <c r="M1066" s="8">
        <v>90.963996887207031</v>
      </c>
      <c r="N1066" s="7">
        <v>70.446601867675781</v>
      </c>
      <c r="O1066" s="7" t="s">
        <v>331</v>
      </c>
      <c r="P1066" s="7" t="s">
        <v>349</v>
      </c>
      <c r="Q1066" s="7" t="s">
        <v>242</v>
      </c>
      <c r="R1066" s="7" t="s">
        <v>3856</v>
      </c>
      <c r="S1066" s="7">
        <v>93.728302001953125</v>
      </c>
    </row>
    <row r="1067" spans="1:19" x14ac:dyDescent="0.25">
      <c r="A1067" s="7">
        <v>513</v>
      </c>
      <c r="B1067" s="7">
        <v>44657</v>
      </c>
      <c r="C1067" s="7">
        <v>66960957</v>
      </c>
      <c r="D1067" s="7" t="s">
        <v>930</v>
      </c>
      <c r="E1067" s="7" t="s">
        <v>214</v>
      </c>
      <c r="F1067" s="7">
        <v>1000000</v>
      </c>
      <c r="G1067" s="7">
        <v>9.5523996353149414</v>
      </c>
      <c r="H1067" s="7">
        <v>8.6068000793457031</v>
      </c>
      <c r="I1067" s="7" t="s">
        <v>19425</v>
      </c>
      <c r="J1067" s="7" t="s">
        <v>18753</v>
      </c>
      <c r="K1067" s="8">
        <v>2.820580005645752</v>
      </c>
      <c r="M1067" s="8">
        <v>91.088996887207031</v>
      </c>
      <c r="N1067" s="7">
        <v>23.724800109863281</v>
      </c>
      <c r="O1067" s="7" t="s">
        <v>331</v>
      </c>
      <c r="P1067" s="7" t="s">
        <v>349</v>
      </c>
      <c r="Q1067" s="7" t="s">
        <v>242</v>
      </c>
      <c r="R1067" s="7" t="s">
        <v>3856</v>
      </c>
      <c r="S1067" s="7">
        <v>75.156951904296875</v>
      </c>
    </row>
    <row r="1068" spans="1:19" x14ac:dyDescent="0.25">
      <c r="A1068" s="7">
        <v>513</v>
      </c>
      <c r="B1068" s="7">
        <v>44657</v>
      </c>
      <c r="C1068" s="7">
        <v>66822481</v>
      </c>
      <c r="D1068" s="7" t="s">
        <v>930</v>
      </c>
      <c r="E1068" s="7" t="s">
        <v>214</v>
      </c>
      <c r="F1068" s="7">
        <v>2000000</v>
      </c>
      <c r="G1068" s="7">
        <v>8.5394001007080078</v>
      </c>
      <c r="H1068" s="7">
        <v>7.9520001411437988</v>
      </c>
      <c r="I1068" s="7" t="s">
        <v>19426</v>
      </c>
      <c r="J1068" s="7" t="s">
        <v>5392</v>
      </c>
      <c r="K1068" s="8">
        <v>2.8022298812866211</v>
      </c>
      <c r="M1068" s="8">
        <v>87.906997680664063</v>
      </c>
      <c r="N1068" s="7">
        <v>17.224399566650391</v>
      </c>
      <c r="O1068" s="7" t="s">
        <v>331</v>
      </c>
      <c r="P1068" s="7" t="s">
        <v>349</v>
      </c>
      <c r="Q1068" s="7" t="s">
        <v>242</v>
      </c>
      <c r="R1068" s="7" t="s">
        <v>3856</v>
      </c>
      <c r="S1068" s="7">
        <v>72.5078125</v>
      </c>
    </row>
    <row r="1069" spans="1:19" x14ac:dyDescent="0.25">
      <c r="A1069" s="7">
        <v>513</v>
      </c>
      <c r="B1069" s="7">
        <v>44657</v>
      </c>
      <c r="C1069" s="7">
        <v>45991852</v>
      </c>
      <c r="D1069" s="7" t="s">
        <v>930</v>
      </c>
      <c r="E1069" s="7" t="s">
        <v>214</v>
      </c>
      <c r="F1069" s="7">
        <v>2000000</v>
      </c>
      <c r="G1069" s="7">
        <v>7.6578001976013184</v>
      </c>
      <c r="H1069" s="7">
        <v>6.9468002319335938</v>
      </c>
      <c r="I1069" s="7" t="s">
        <v>19427</v>
      </c>
      <c r="J1069" s="7" t="s">
        <v>5391</v>
      </c>
      <c r="K1069" s="8">
        <v>2.7708199024200439</v>
      </c>
      <c r="M1069" s="8">
        <v>95.570999145507813</v>
      </c>
      <c r="N1069" s="7">
        <v>9.9961996078491211</v>
      </c>
      <c r="O1069" s="7" t="s">
        <v>331</v>
      </c>
      <c r="P1069" s="7" t="s">
        <v>349</v>
      </c>
      <c r="Q1069" s="7" t="s">
        <v>242</v>
      </c>
      <c r="R1069" s="7" t="s">
        <v>3856</v>
      </c>
      <c r="S1069" s="7">
        <v>70.146629333496094</v>
      </c>
    </row>
    <row r="1070" spans="1:19" x14ac:dyDescent="0.25">
      <c r="A1070" s="7">
        <v>513</v>
      </c>
      <c r="B1070" s="7">
        <v>44657</v>
      </c>
      <c r="C1070" s="7">
        <v>41224806</v>
      </c>
      <c r="D1070" s="7" t="s">
        <v>930</v>
      </c>
      <c r="E1070" s="7" t="s">
        <v>214</v>
      </c>
      <c r="F1070" s="7">
        <v>1000000</v>
      </c>
      <c r="G1070" s="7">
        <v>6.5352001190185547</v>
      </c>
      <c r="H1070" s="7">
        <v>5.7364997863769531</v>
      </c>
      <c r="I1070" s="7" t="s">
        <v>19428</v>
      </c>
      <c r="J1070" s="7" t="s">
        <v>5390</v>
      </c>
      <c r="K1070" s="8">
        <v>2.9507999420166016</v>
      </c>
      <c r="M1070" s="8">
        <v>103.24099731445313</v>
      </c>
      <c r="N1070" s="7">
        <v>24.520299911499023</v>
      </c>
      <c r="O1070" s="7" t="s">
        <v>331</v>
      </c>
      <c r="P1070" s="7" t="s">
        <v>349</v>
      </c>
      <c r="Q1070" s="7" t="s">
        <v>242</v>
      </c>
      <c r="R1070" s="7" t="s">
        <v>3856</v>
      </c>
      <c r="S1070" s="7">
        <v>67.068435668945313</v>
      </c>
    </row>
    <row r="1071" spans="1:19" x14ac:dyDescent="0.25">
      <c r="A1071" s="7">
        <v>513</v>
      </c>
      <c r="B1071" s="7">
        <v>44657</v>
      </c>
      <c r="C1071" s="7">
        <v>35895397</v>
      </c>
      <c r="D1071" s="7" t="s">
        <v>930</v>
      </c>
      <c r="E1071" s="7" t="s">
        <v>214</v>
      </c>
      <c r="F1071" s="7">
        <v>1000000</v>
      </c>
      <c r="G1071" s="7">
        <v>5.5714998245239258</v>
      </c>
      <c r="H1071" s="7">
        <v>5.0830001831054688</v>
      </c>
      <c r="I1071" s="7" t="s">
        <v>19429</v>
      </c>
      <c r="J1071" s="7" t="s">
        <v>5389</v>
      </c>
      <c r="K1071" s="8">
        <v>2.9882099628448486</v>
      </c>
      <c r="M1071" s="8">
        <v>98.148002624511719</v>
      </c>
      <c r="N1071" s="7">
        <v>26.262199401855469</v>
      </c>
      <c r="O1071" s="7" t="s">
        <v>331</v>
      </c>
      <c r="P1071" s="7" t="s">
        <v>349</v>
      </c>
      <c r="Q1071" s="7" t="s">
        <v>242</v>
      </c>
      <c r="R1071" s="7" t="s">
        <v>3856</v>
      </c>
      <c r="S1071" s="7">
        <v>64.365806579589844</v>
      </c>
    </row>
    <row r="1072" spans="1:19" x14ac:dyDescent="0.25">
      <c r="A1072" s="7">
        <v>513</v>
      </c>
      <c r="B1072" s="7">
        <v>44657</v>
      </c>
      <c r="C1072" s="7">
        <v>66822486</v>
      </c>
      <c r="D1072" s="7" t="s">
        <v>930</v>
      </c>
      <c r="E1072" s="7" t="s">
        <v>214</v>
      </c>
      <c r="F1072" s="7">
        <v>2250000</v>
      </c>
      <c r="G1072" s="7">
        <v>3.5399999618530273</v>
      </c>
      <c r="H1072" s="7">
        <v>3.4537999629974365</v>
      </c>
      <c r="I1072" s="7" t="s">
        <v>19430</v>
      </c>
      <c r="J1072" s="7" t="s">
        <v>5388</v>
      </c>
      <c r="K1072" s="8">
        <v>2.7894299030303955</v>
      </c>
      <c r="M1072" s="8">
        <v>92.502998352050781</v>
      </c>
      <c r="N1072" s="7">
        <v>4.8680000305175781</v>
      </c>
      <c r="O1072" s="7" t="s">
        <v>331</v>
      </c>
      <c r="P1072" s="7" t="s">
        <v>349</v>
      </c>
      <c r="Q1072" s="7" t="s">
        <v>242</v>
      </c>
      <c r="R1072" s="7" t="s">
        <v>3856</v>
      </c>
      <c r="S1072" s="7">
        <v>58.507236480712891</v>
      </c>
    </row>
    <row r="1073" spans="1:19" x14ac:dyDescent="0.25">
      <c r="A1073" s="7">
        <v>513</v>
      </c>
      <c r="B1073" s="7">
        <v>44657</v>
      </c>
      <c r="C1073" s="7">
        <v>45991851</v>
      </c>
      <c r="D1073" s="7" t="s">
        <v>930</v>
      </c>
      <c r="E1073" s="7" t="s">
        <v>214</v>
      </c>
      <c r="F1073" s="7">
        <v>2000000</v>
      </c>
      <c r="G1073" s="7">
        <v>2.6584999561309814</v>
      </c>
      <c r="H1073" s="7">
        <v>2.5529000759124756</v>
      </c>
      <c r="I1073" s="7" t="s">
        <v>5386</v>
      </c>
      <c r="J1073" s="7" t="s">
        <v>5387</v>
      </c>
      <c r="K1073" s="8">
        <v>2.7000200748443604</v>
      </c>
      <c r="M1073" s="8">
        <v>98.088996887207031</v>
      </c>
      <c r="N1073" s="7">
        <v>3.2304000854492188</v>
      </c>
      <c r="O1073" s="7" t="s">
        <v>331</v>
      </c>
      <c r="P1073" s="7" t="s">
        <v>349</v>
      </c>
      <c r="Q1073" s="7" t="s">
        <v>242</v>
      </c>
      <c r="R1073" s="7" t="s">
        <v>3856</v>
      </c>
      <c r="S1073" s="7">
        <v>55.90716552734375</v>
      </c>
    </row>
    <row r="1074" spans="1:19" x14ac:dyDescent="0.25">
      <c r="A1074" s="7">
        <v>513</v>
      </c>
      <c r="B1074" s="7">
        <v>44657</v>
      </c>
      <c r="C1074" s="7">
        <v>66960955</v>
      </c>
      <c r="D1074" s="7" t="s">
        <v>930</v>
      </c>
      <c r="E1074" s="7" t="s">
        <v>214</v>
      </c>
      <c r="F1074" s="7">
        <v>1000000</v>
      </c>
      <c r="G1074" s="7">
        <v>2.5543999671936035</v>
      </c>
      <c r="H1074" s="7">
        <v>2.4935998916625977</v>
      </c>
      <c r="I1074" s="7" t="s">
        <v>19431</v>
      </c>
      <c r="J1074" s="7" t="s">
        <v>18759</v>
      </c>
      <c r="K1074" s="8">
        <v>2.6901700496673584</v>
      </c>
      <c r="M1074" s="8">
        <v>95.244003295898438</v>
      </c>
      <c r="N1074" s="7">
        <v>3.4449999332427979</v>
      </c>
      <c r="O1074" s="7" t="s">
        <v>331</v>
      </c>
      <c r="P1074" s="7" t="s">
        <v>349</v>
      </c>
      <c r="Q1074" s="7" t="s">
        <v>242</v>
      </c>
      <c r="R1074" s="7" t="s">
        <v>3856</v>
      </c>
      <c r="S1074" s="7">
        <v>55.598167419433594</v>
      </c>
    </row>
    <row r="1075" spans="1:19" x14ac:dyDescent="0.25">
      <c r="A1075" s="7">
        <v>513</v>
      </c>
      <c r="B1075" s="7">
        <v>44657</v>
      </c>
      <c r="C1075" s="7">
        <v>66822485</v>
      </c>
      <c r="D1075" s="7" t="s">
        <v>930</v>
      </c>
      <c r="E1075" s="7" t="s">
        <v>214</v>
      </c>
      <c r="F1075" s="7">
        <v>1250000</v>
      </c>
      <c r="G1075" s="7">
        <v>1.5386999845504761</v>
      </c>
      <c r="H1075" s="7">
        <v>1.51419997215271</v>
      </c>
      <c r="I1075" s="7" t="s">
        <v>19432</v>
      </c>
      <c r="J1075" s="7" t="s">
        <v>5385</v>
      </c>
      <c r="K1075" s="8">
        <v>2.5598700046539307</v>
      </c>
      <c r="M1075" s="8">
        <v>96.761001586914063</v>
      </c>
      <c r="N1075" s="7">
        <v>23.293800354003906</v>
      </c>
      <c r="O1075" s="7" t="s">
        <v>331</v>
      </c>
      <c r="P1075" s="7" t="s">
        <v>349</v>
      </c>
      <c r="Q1075" s="7" t="s">
        <v>242</v>
      </c>
      <c r="R1075" s="7" t="s">
        <v>3856</v>
      </c>
      <c r="S1075" s="7">
        <v>52.564804077148438</v>
      </c>
    </row>
    <row r="1076" spans="1:19" x14ac:dyDescent="0.25">
      <c r="A1076" s="7">
        <v>513</v>
      </c>
      <c r="B1076" s="7">
        <v>44657</v>
      </c>
      <c r="C1076" s="7">
        <v>41224818</v>
      </c>
      <c r="D1076" s="7" t="s">
        <v>930</v>
      </c>
      <c r="E1076" s="7" t="s">
        <v>214</v>
      </c>
      <c r="F1076" s="7">
        <v>1500000</v>
      </c>
      <c r="G1076" s="7">
        <v>1.5332000255584717</v>
      </c>
      <c r="H1076" s="7">
        <v>1.4682999849319458</v>
      </c>
      <c r="I1076" s="7" t="s">
        <v>19433</v>
      </c>
      <c r="J1076" s="7" t="s">
        <v>5384</v>
      </c>
      <c r="K1076" s="8">
        <v>2.5443201065063477</v>
      </c>
      <c r="M1076" s="8">
        <v>101.05400085449219</v>
      </c>
      <c r="N1076" s="7">
        <v>23.034599304199219</v>
      </c>
      <c r="O1076" s="7" t="s">
        <v>331</v>
      </c>
      <c r="P1076" s="7" t="s">
        <v>349</v>
      </c>
      <c r="Q1076" s="7" t="s">
        <v>242</v>
      </c>
      <c r="R1076" s="7" t="s">
        <v>3856</v>
      </c>
      <c r="S1076" s="7">
        <v>52.548297882080078</v>
      </c>
    </row>
    <row r="1077" spans="1:19" x14ac:dyDescent="0.25">
      <c r="A1077" s="7">
        <v>513</v>
      </c>
      <c r="B1077" s="7">
        <v>44657</v>
      </c>
      <c r="C1077" s="7">
        <v>45991850</v>
      </c>
      <c r="D1077" s="7" t="s">
        <v>930</v>
      </c>
      <c r="E1077" s="7" t="s">
        <v>214</v>
      </c>
      <c r="F1077" s="7">
        <v>1500000</v>
      </c>
      <c r="G1077" s="7">
        <v>0.65560001134872437</v>
      </c>
      <c r="H1077" s="7">
        <v>0.64480000734329224</v>
      </c>
      <c r="I1077" s="7" t="s">
        <v>19434</v>
      </c>
      <c r="J1077" s="7" t="s">
        <v>5383</v>
      </c>
      <c r="K1077" s="8">
        <v>2.4935870170593262</v>
      </c>
      <c r="M1077" s="8">
        <v>99.5989990234375</v>
      </c>
      <c r="N1077" s="7">
        <v>119.77459716796875</v>
      </c>
      <c r="O1077" s="7" t="s">
        <v>331</v>
      </c>
      <c r="P1077" s="7" t="s">
        <v>349</v>
      </c>
      <c r="Q1077" s="7" t="s">
        <v>242</v>
      </c>
      <c r="R1077" s="7" t="s">
        <v>3856</v>
      </c>
      <c r="S1077" s="7">
        <v>49.905265808105469</v>
      </c>
    </row>
    <row r="1078" spans="1:19" x14ac:dyDescent="0.25">
      <c r="A1078" s="7">
        <v>513</v>
      </c>
      <c r="B1078" s="7">
        <v>44657</v>
      </c>
      <c r="C1078" s="7">
        <v>35895396</v>
      </c>
      <c r="D1078" s="7" t="s">
        <v>930</v>
      </c>
      <c r="E1078" s="7" t="s">
        <v>214</v>
      </c>
      <c r="F1078" s="7">
        <v>1000000</v>
      </c>
      <c r="G1078" s="7">
        <v>0.56940001249313354</v>
      </c>
      <c r="H1078" s="7">
        <v>0.56019997596740723</v>
      </c>
      <c r="I1078" s="7" t="s">
        <v>19435</v>
      </c>
      <c r="J1078" s="7" t="s">
        <v>5382</v>
      </c>
      <c r="K1078" s="8">
        <v>2.5452558994293213</v>
      </c>
      <c r="M1078" s="8">
        <v>99.76300048828125</v>
      </c>
      <c r="N1078" s="7">
        <v>139.42799377441406</v>
      </c>
      <c r="O1078" s="7" t="s">
        <v>331</v>
      </c>
      <c r="P1078" s="7" t="s">
        <v>349</v>
      </c>
      <c r="Q1078" s="7" t="s">
        <v>242</v>
      </c>
      <c r="R1078" s="7" t="s">
        <v>3856</v>
      </c>
      <c r="S1078" s="7">
        <v>49.644828796386719</v>
      </c>
    </row>
    <row r="1079" spans="1:19" x14ac:dyDescent="0.25">
      <c r="A1079" s="7">
        <v>513</v>
      </c>
      <c r="B1079" s="7">
        <v>44657</v>
      </c>
      <c r="C1079" s="7">
        <v>66939912</v>
      </c>
      <c r="D1079" s="7" t="s">
        <v>933</v>
      </c>
      <c r="E1079" s="7" t="s">
        <v>18254</v>
      </c>
      <c r="F1079" s="7">
        <v>300000</v>
      </c>
      <c r="G1079" s="7">
        <v>4.4025001525878906</v>
      </c>
      <c r="H1079" s="7">
        <v>4.2188000679016113</v>
      </c>
      <c r="I1079" s="7" t="s">
        <v>18255</v>
      </c>
      <c r="J1079" s="7" t="s">
        <v>18256</v>
      </c>
      <c r="K1079" s="8">
        <v>3.2982299327850342</v>
      </c>
      <c r="M1079" s="8">
        <v>91.674003601074219</v>
      </c>
      <c r="N1079" s="7">
        <v>55.150699615478516</v>
      </c>
      <c r="O1079" s="7" t="s">
        <v>212</v>
      </c>
      <c r="P1079" s="7" t="s">
        <v>349</v>
      </c>
      <c r="Q1079" s="7" t="s">
        <v>242</v>
      </c>
      <c r="R1079" s="7" t="s">
        <v>3856</v>
      </c>
      <c r="S1079" s="7">
        <v>55.150699615478516</v>
      </c>
    </row>
    <row r="1080" spans="1:19" x14ac:dyDescent="0.25">
      <c r="A1080" s="7">
        <v>513</v>
      </c>
      <c r="B1080" s="7">
        <v>44657</v>
      </c>
      <c r="C1080" s="7">
        <v>66810997</v>
      </c>
      <c r="D1080" s="7" t="s">
        <v>933</v>
      </c>
      <c r="E1080" s="7" t="s">
        <v>214</v>
      </c>
      <c r="F1080" s="7">
        <v>800000</v>
      </c>
      <c r="G1080" s="7">
        <v>3.4277999401092529</v>
      </c>
      <c r="H1080" s="7">
        <v>3.3089001178741455</v>
      </c>
      <c r="I1080" s="7" t="s">
        <v>10539</v>
      </c>
      <c r="J1080" s="7" t="s">
        <v>10540</v>
      </c>
      <c r="K1080" s="8">
        <v>3.3794898986816406</v>
      </c>
      <c r="M1080" s="8">
        <v>93.005996704101563</v>
      </c>
      <c r="N1080" s="7">
        <v>64.342796325683594</v>
      </c>
      <c r="O1080" s="7" t="s">
        <v>212</v>
      </c>
      <c r="P1080" s="7" t="s">
        <v>349</v>
      </c>
      <c r="Q1080" s="7" t="s">
        <v>242</v>
      </c>
      <c r="R1080" s="7" t="s">
        <v>3856</v>
      </c>
      <c r="S1080" s="7">
        <v>64.342796325683594</v>
      </c>
    </row>
    <row r="1081" spans="1:19" x14ac:dyDescent="0.25">
      <c r="A1081" s="7">
        <v>513</v>
      </c>
      <c r="B1081" s="7">
        <v>44657</v>
      </c>
      <c r="C1081" s="7">
        <v>67015260</v>
      </c>
      <c r="D1081" s="7" t="s">
        <v>933</v>
      </c>
      <c r="E1081" s="7" t="s">
        <v>22172</v>
      </c>
      <c r="F1081" s="7">
        <v>400000</v>
      </c>
      <c r="G1081" s="7">
        <v>2.9021000862121582</v>
      </c>
      <c r="H1081" s="7">
        <v>2.786099910736084</v>
      </c>
      <c r="I1081" s="7" t="s">
        <v>22173</v>
      </c>
      <c r="J1081" s="7" t="s">
        <v>22174</v>
      </c>
      <c r="K1081" s="8">
        <v>3.081010103225708</v>
      </c>
      <c r="M1081" s="8">
        <v>97.018997192382813</v>
      </c>
      <c r="N1081" s="7">
        <v>38.20989990234375</v>
      </c>
      <c r="O1081" s="7" t="s">
        <v>212</v>
      </c>
      <c r="P1081" s="7" t="s">
        <v>349</v>
      </c>
      <c r="Q1081" s="7" t="s">
        <v>242</v>
      </c>
      <c r="R1081" s="7" t="s">
        <v>3856</v>
      </c>
      <c r="S1081" s="7">
        <v>38.20989990234375</v>
      </c>
    </row>
    <row r="1082" spans="1:19" x14ac:dyDescent="0.25">
      <c r="A1082" s="7">
        <v>513</v>
      </c>
      <c r="B1082" s="7">
        <v>44657</v>
      </c>
      <c r="C1082" s="7">
        <v>40824398</v>
      </c>
      <c r="D1082" s="7" t="s">
        <v>933</v>
      </c>
      <c r="E1082" s="7" t="s">
        <v>214</v>
      </c>
      <c r="F1082" s="7">
        <v>400000</v>
      </c>
      <c r="G1082" s="7">
        <v>1.4701999425888062</v>
      </c>
      <c r="H1082" s="7">
        <v>1.4208999872207642</v>
      </c>
      <c r="I1082" s="7" t="s">
        <v>10537</v>
      </c>
      <c r="J1082" s="7" t="s">
        <v>10538</v>
      </c>
      <c r="K1082" s="8">
        <v>2.9800400733947754</v>
      </c>
      <c r="M1082" s="8">
        <v>101.45500183105469</v>
      </c>
      <c r="N1082" s="7">
        <v>70.497100830078125</v>
      </c>
      <c r="O1082" s="7" t="s">
        <v>212</v>
      </c>
      <c r="P1082" s="7" t="s">
        <v>349</v>
      </c>
      <c r="Q1082" s="7" t="s">
        <v>242</v>
      </c>
      <c r="R1082" s="7" t="s">
        <v>3856</v>
      </c>
      <c r="S1082" s="7">
        <v>70.497100830078125</v>
      </c>
    </row>
    <row r="1083" spans="1:19" x14ac:dyDescent="0.25">
      <c r="A1083" s="7">
        <v>513</v>
      </c>
      <c r="B1083" s="7">
        <v>44657</v>
      </c>
      <c r="C1083" s="7">
        <v>66814222</v>
      </c>
      <c r="D1083" s="7" t="s">
        <v>933</v>
      </c>
      <c r="E1083" s="7" t="s">
        <v>214</v>
      </c>
      <c r="F1083" s="7">
        <v>300000</v>
      </c>
      <c r="G1083" s="7">
        <v>1.4674999713897705</v>
      </c>
      <c r="H1083" s="7">
        <v>1.4393999576568604</v>
      </c>
      <c r="I1083" s="7" t="s">
        <v>10535</v>
      </c>
      <c r="J1083" s="7" t="s">
        <v>10536</v>
      </c>
      <c r="K1083" s="8">
        <v>3.0398800373077393</v>
      </c>
      <c r="M1083" s="8">
        <v>97.024002075195313</v>
      </c>
      <c r="N1083" s="7">
        <v>75.661300659179688</v>
      </c>
      <c r="O1083" s="7" t="s">
        <v>212</v>
      </c>
      <c r="P1083" s="7" t="s">
        <v>349</v>
      </c>
      <c r="Q1083" s="7" t="s">
        <v>242</v>
      </c>
      <c r="R1083" s="7" t="s">
        <v>3856</v>
      </c>
      <c r="S1083" s="7">
        <v>75.661300659179688</v>
      </c>
    </row>
    <row r="1084" spans="1:19" x14ac:dyDescent="0.25">
      <c r="A1084" s="7">
        <v>513</v>
      </c>
      <c r="B1084" s="7">
        <v>44657</v>
      </c>
      <c r="C1084" s="7">
        <v>66899307</v>
      </c>
      <c r="D1084" s="7" t="s">
        <v>16870</v>
      </c>
      <c r="E1084" s="7" t="s">
        <v>17060</v>
      </c>
      <c r="F1084" s="7">
        <v>600000</v>
      </c>
      <c r="G1084" s="7">
        <v>2.1547000408172607</v>
      </c>
      <c r="H1084" s="7">
        <v>2.0859000682830811</v>
      </c>
      <c r="I1084" s="7" t="s">
        <v>17061</v>
      </c>
      <c r="J1084" s="7" t="s">
        <v>17062</v>
      </c>
      <c r="K1084" s="8">
        <v>3.3791499137878418</v>
      </c>
      <c r="M1084" s="8">
        <v>95.871002197265625</v>
      </c>
      <c r="N1084" s="7">
        <v>80.4259033203125</v>
      </c>
      <c r="O1084" s="7" t="s">
        <v>212</v>
      </c>
      <c r="P1084" s="7" t="s">
        <v>349</v>
      </c>
      <c r="Q1084" s="7" t="s">
        <v>242</v>
      </c>
      <c r="R1084" s="7" t="s">
        <v>3856</v>
      </c>
      <c r="S1084" s="7">
        <v>80.4259033203125</v>
      </c>
    </row>
    <row r="1085" spans="1:19" x14ac:dyDescent="0.25">
      <c r="A1085" s="7">
        <v>513</v>
      </c>
      <c r="B1085" s="7">
        <v>44657</v>
      </c>
      <c r="C1085" s="7">
        <v>66825415</v>
      </c>
      <c r="D1085" s="7" t="s">
        <v>934</v>
      </c>
      <c r="E1085" s="7" t="s">
        <v>214</v>
      </c>
      <c r="F1085" s="7">
        <v>300000</v>
      </c>
      <c r="G1085" s="7">
        <v>1.5556000471115112</v>
      </c>
      <c r="H1085" s="7">
        <v>1.4716000556945801</v>
      </c>
      <c r="I1085" s="7" t="s">
        <v>19436</v>
      </c>
      <c r="J1085" s="7" t="s">
        <v>10541</v>
      </c>
      <c r="K1085" s="8">
        <v>3.7480800151824951</v>
      </c>
      <c r="M1085" s="8">
        <v>100.07599639892578</v>
      </c>
      <c r="N1085" s="7">
        <v>142.83200073242188</v>
      </c>
      <c r="O1085" s="7" t="s">
        <v>212</v>
      </c>
      <c r="P1085" s="7" t="s">
        <v>349</v>
      </c>
      <c r="Q1085" s="7" t="s">
        <v>242</v>
      </c>
      <c r="R1085" s="7" t="s">
        <v>4184</v>
      </c>
      <c r="S1085" s="7">
        <v>142.83200073242188</v>
      </c>
    </row>
    <row r="1086" spans="1:19" x14ac:dyDescent="0.25">
      <c r="A1086" s="7">
        <v>513</v>
      </c>
      <c r="B1086" s="7">
        <v>44657</v>
      </c>
      <c r="C1086" s="7">
        <v>66789462</v>
      </c>
      <c r="D1086" s="7" t="s">
        <v>938</v>
      </c>
      <c r="E1086" s="7" t="s">
        <v>214</v>
      </c>
      <c r="F1086" s="7">
        <v>250000</v>
      </c>
      <c r="G1086" s="7">
        <v>13.229299545288086</v>
      </c>
      <c r="H1086" s="7">
        <v>10.87559986114502</v>
      </c>
      <c r="I1086" s="7" t="s">
        <v>19437</v>
      </c>
      <c r="J1086" s="7" t="s">
        <v>10548</v>
      </c>
      <c r="K1086" s="8">
        <v>3.9046669006347656</v>
      </c>
      <c r="M1086" s="8">
        <v>85.589996337890625</v>
      </c>
      <c r="N1086" s="7">
        <v>133.83380126953125</v>
      </c>
      <c r="O1086" s="7" t="s">
        <v>237</v>
      </c>
      <c r="P1086" s="7" t="s">
        <v>361</v>
      </c>
      <c r="Q1086" s="7" t="s">
        <v>242</v>
      </c>
      <c r="R1086" s="7" t="s">
        <v>214</v>
      </c>
      <c r="S1086" s="7">
        <v>133.83380126953125</v>
      </c>
    </row>
    <row r="1087" spans="1:19" x14ac:dyDescent="0.25">
      <c r="A1087" s="7">
        <v>513</v>
      </c>
      <c r="B1087" s="7">
        <v>44657</v>
      </c>
      <c r="C1087" s="7">
        <v>66919694</v>
      </c>
      <c r="D1087" s="7" t="s">
        <v>938</v>
      </c>
      <c r="E1087" s="7" t="s">
        <v>17595</v>
      </c>
      <c r="F1087" s="7">
        <v>300000</v>
      </c>
      <c r="G1087" s="7">
        <v>9.2868003845214844</v>
      </c>
      <c r="H1087" s="7">
        <v>8.1646003723144531</v>
      </c>
      <c r="I1087" s="7" t="s">
        <v>19438</v>
      </c>
      <c r="J1087" s="7" t="s">
        <v>17596</v>
      </c>
      <c r="K1087" s="8">
        <v>3.8503100872039795</v>
      </c>
      <c r="M1087" s="8">
        <v>87.5989990234375</v>
      </c>
      <c r="N1087" s="7">
        <v>125.32900238037109</v>
      </c>
      <c r="O1087" s="7" t="s">
        <v>237</v>
      </c>
      <c r="P1087" s="7" t="s">
        <v>361</v>
      </c>
      <c r="Q1087" s="7" t="s">
        <v>242</v>
      </c>
      <c r="R1087" s="7" t="s">
        <v>3856</v>
      </c>
      <c r="S1087" s="7">
        <v>125.32900238037109</v>
      </c>
    </row>
    <row r="1088" spans="1:19" x14ac:dyDescent="0.25">
      <c r="A1088" s="7">
        <v>513</v>
      </c>
      <c r="B1088" s="7">
        <v>44657</v>
      </c>
      <c r="C1088" s="7">
        <v>66786646</v>
      </c>
      <c r="D1088" s="7" t="s">
        <v>938</v>
      </c>
      <c r="E1088" s="7" t="s">
        <v>214</v>
      </c>
      <c r="F1088" s="7">
        <v>750000</v>
      </c>
      <c r="G1088" s="7">
        <v>8.2299995422363281</v>
      </c>
      <c r="H1088" s="7">
        <v>7.3605999946594238</v>
      </c>
      <c r="I1088" s="7" t="s">
        <v>19439</v>
      </c>
      <c r="J1088" s="7" t="s">
        <v>10547</v>
      </c>
      <c r="K1088" s="8">
        <v>3.7831299304962158</v>
      </c>
      <c r="M1088" s="8">
        <v>88.363998413085938</v>
      </c>
      <c r="N1088" s="7">
        <v>113.68499755859375</v>
      </c>
      <c r="O1088" s="7" t="s">
        <v>237</v>
      </c>
      <c r="P1088" s="7" t="s">
        <v>361</v>
      </c>
      <c r="Q1088" s="7" t="s">
        <v>242</v>
      </c>
      <c r="R1088" s="7" t="s">
        <v>3856</v>
      </c>
      <c r="S1088" s="7">
        <v>113.68499755859375</v>
      </c>
    </row>
    <row r="1089" spans="1:19" x14ac:dyDescent="0.25">
      <c r="A1089" s="7">
        <v>513</v>
      </c>
      <c r="B1089" s="7">
        <v>44657</v>
      </c>
      <c r="C1089" s="7">
        <v>16165528</v>
      </c>
      <c r="D1089" s="7" t="s">
        <v>938</v>
      </c>
      <c r="E1089" s="7" t="s">
        <v>214</v>
      </c>
      <c r="F1089" s="7">
        <v>300000</v>
      </c>
      <c r="G1089" s="7">
        <v>5.5524001121520996</v>
      </c>
      <c r="H1089" s="7">
        <v>4.941199779510498</v>
      </c>
      <c r="I1089" s="7" t="s">
        <v>19440</v>
      </c>
      <c r="J1089" s="7" t="s">
        <v>10546</v>
      </c>
      <c r="K1089" s="8">
        <v>3.6414299011230469</v>
      </c>
      <c r="M1089" s="8">
        <v>98.669998168945313</v>
      </c>
      <c r="N1089" s="7">
        <v>91.843002319335938</v>
      </c>
      <c r="O1089" s="7" t="s">
        <v>237</v>
      </c>
      <c r="P1089" s="7" t="s">
        <v>361</v>
      </c>
      <c r="Q1089" s="7" t="s">
        <v>242</v>
      </c>
      <c r="R1089" s="7" t="s">
        <v>3856</v>
      </c>
      <c r="S1089" s="7">
        <v>91.843002319335938</v>
      </c>
    </row>
    <row r="1090" spans="1:19" x14ac:dyDescent="0.25">
      <c r="A1090" s="7">
        <v>513</v>
      </c>
      <c r="B1090" s="7">
        <v>44657</v>
      </c>
      <c r="C1090" s="7">
        <v>25701940</v>
      </c>
      <c r="D1090" s="7" t="s">
        <v>938</v>
      </c>
      <c r="E1090" s="7" t="s">
        <v>214</v>
      </c>
      <c r="F1090" s="7">
        <v>300000</v>
      </c>
      <c r="G1090" s="7">
        <v>3.0801000595092773</v>
      </c>
      <c r="H1090" s="7">
        <v>2.8735001087188721</v>
      </c>
      <c r="I1090" s="7" t="s">
        <v>10544</v>
      </c>
      <c r="J1090" s="7" t="s">
        <v>10545</v>
      </c>
      <c r="K1090" s="8">
        <v>3.4475901126861572</v>
      </c>
      <c r="M1090" s="8">
        <v>99.063003540039063</v>
      </c>
      <c r="N1090" s="7">
        <v>73.779998779296875</v>
      </c>
      <c r="O1090" s="7" t="s">
        <v>237</v>
      </c>
      <c r="P1090" s="7" t="s">
        <v>361</v>
      </c>
      <c r="Q1090" s="7" t="s">
        <v>242</v>
      </c>
      <c r="R1090" s="7" t="s">
        <v>3856</v>
      </c>
      <c r="S1090" s="7">
        <v>73.779998779296875</v>
      </c>
    </row>
    <row r="1091" spans="1:19" x14ac:dyDescent="0.25">
      <c r="A1091" s="7">
        <v>513</v>
      </c>
      <c r="B1091" s="7">
        <v>44657</v>
      </c>
      <c r="C1091" s="7">
        <v>16165526</v>
      </c>
      <c r="D1091" s="7" t="s">
        <v>938</v>
      </c>
      <c r="E1091" s="7" t="s">
        <v>214</v>
      </c>
      <c r="F1091" s="7">
        <v>300000</v>
      </c>
      <c r="G1091" s="7">
        <v>1.051300048828125</v>
      </c>
      <c r="H1091" s="7">
        <v>1.0159000158309937</v>
      </c>
      <c r="I1091" s="7" t="s">
        <v>10542</v>
      </c>
      <c r="J1091" s="7" t="s">
        <v>10543</v>
      </c>
      <c r="K1091" s="8">
        <v>2.9410800933837891</v>
      </c>
      <c r="M1091" s="8">
        <v>99.930999755859375</v>
      </c>
      <c r="N1091" s="7">
        <v>101.72000122070313</v>
      </c>
      <c r="O1091" s="7" t="s">
        <v>237</v>
      </c>
      <c r="P1091" s="7" t="s">
        <v>361</v>
      </c>
      <c r="Q1091" s="7" t="s">
        <v>242</v>
      </c>
      <c r="R1091" s="7" t="s">
        <v>3856</v>
      </c>
      <c r="S1091" s="7">
        <v>101.72000122070313</v>
      </c>
    </row>
    <row r="1092" spans="1:19" x14ac:dyDescent="0.25">
      <c r="A1092" s="7">
        <v>513</v>
      </c>
      <c r="B1092" s="7">
        <v>44657</v>
      </c>
      <c r="C1092" s="7">
        <v>45588339</v>
      </c>
      <c r="D1092" s="7" t="s">
        <v>940</v>
      </c>
      <c r="E1092" s="7" t="s">
        <v>214</v>
      </c>
      <c r="F1092" s="7">
        <v>500000</v>
      </c>
      <c r="G1092" s="7">
        <v>2.8306000232696533</v>
      </c>
      <c r="H1092" s="7">
        <v>2.701200008392334</v>
      </c>
      <c r="I1092" s="7" t="s">
        <v>19441</v>
      </c>
      <c r="J1092" s="7" t="s">
        <v>10549</v>
      </c>
      <c r="K1092" s="8">
        <v>3.7296299934387207</v>
      </c>
      <c r="M1092" s="8">
        <v>99.517997741699219</v>
      </c>
      <c r="N1092" s="7">
        <v>103.79599761962891</v>
      </c>
      <c r="O1092" s="7" t="s">
        <v>237</v>
      </c>
      <c r="P1092" s="7" t="s">
        <v>361</v>
      </c>
      <c r="Q1092" s="7" t="s">
        <v>242</v>
      </c>
      <c r="R1092" s="7" t="s">
        <v>4184</v>
      </c>
      <c r="S1092" s="7">
        <v>103.79599761962891</v>
      </c>
    </row>
    <row r="1093" spans="1:19" x14ac:dyDescent="0.25">
      <c r="A1093" s="7">
        <v>513</v>
      </c>
      <c r="B1093" s="7">
        <v>44657</v>
      </c>
      <c r="C1093" s="7">
        <v>66857424</v>
      </c>
      <c r="D1093" s="7" t="s">
        <v>943</v>
      </c>
      <c r="E1093" s="7" t="s">
        <v>214</v>
      </c>
      <c r="F1093" s="7">
        <v>350000</v>
      </c>
      <c r="G1093" s="7">
        <v>3.8303000926971436</v>
      </c>
      <c r="H1093" s="7">
        <v>3.0666000843048096</v>
      </c>
      <c r="I1093" s="7" t="s">
        <v>3861</v>
      </c>
      <c r="J1093" s="7" t="s">
        <v>3862</v>
      </c>
      <c r="K1093" s="8">
        <v>17.820291519165039</v>
      </c>
      <c r="M1093" s="8">
        <v>68.827003479003906</v>
      </c>
      <c r="N1093" s="7">
        <v>1507.8155517578125</v>
      </c>
      <c r="O1093" s="7" t="s">
        <v>360</v>
      </c>
      <c r="P1093" s="7" t="s">
        <v>349</v>
      </c>
      <c r="Q1093" s="7" t="s">
        <v>242</v>
      </c>
      <c r="R1093" s="7" t="s">
        <v>214</v>
      </c>
      <c r="S1093" s="7">
        <v>496.44497680664063</v>
      </c>
    </row>
    <row r="1094" spans="1:19" x14ac:dyDescent="0.25">
      <c r="A1094" s="7">
        <v>513</v>
      </c>
      <c r="B1094" s="7">
        <v>44657</v>
      </c>
      <c r="C1094" s="7">
        <v>66825519</v>
      </c>
      <c r="D1094" s="7" t="s">
        <v>943</v>
      </c>
      <c r="E1094" s="7" t="s">
        <v>214</v>
      </c>
      <c r="F1094" s="7">
        <v>500000</v>
      </c>
      <c r="G1094" s="7">
        <v>3.0690999031066895</v>
      </c>
      <c r="H1094" s="7">
        <v>2.4124999046325684</v>
      </c>
      <c r="I1094" s="7" t="s">
        <v>5402</v>
      </c>
      <c r="J1094" s="7" t="s">
        <v>5403</v>
      </c>
      <c r="K1094" s="8">
        <v>19.652685165405273</v>
      </c>
      <c r="M1094" s="8">
        <v>71.811996459960938</v>
      </c>
      <c r="N1094" s="7">
        <v>1693.766845703125</v>
      </c>
      <c r="O1094" s="7" t="s">
        <v>360</v>
      </c>
      <c r="P1094" s="7" t="s">
        <v>349</v>
      </c>
      <c r="Q1094" s="7" t="s">
        <v>242</v>
      </c>
      <c r="R1094" s="7" t="s">
        <v>3856</v>
      </c>
      <c r="S1094" s="7">
        <v>481.6136474609375</v>
      </c>
    </row>
    <row r="1095" spans="1:19" x14ac:dyDescent="0.25">
      <c r="A1095" s="7">
        <v>513</v>
      </c>
      <c r="B1095" s="7">
        <v>44657</v>
      </c>
      <c r="C1095" s="7">
        <v>66883687</v>
      </c>
      <c r="D1095" s="7" t="s">
        <v>943</v>
      </c>
      <c r="E1095" s="7" t="s">
        <v>214</v>
      </c>
      <c r="F1095" s="7">
        <v>450000</v>
      </c>
      <c r="G1095" s="7">
        <v>2.4804999828338623</v>
      </c>
      <c r="H1095" s="7">
        <v>2.0952000617980957</v>
      </c>
      <c r="I1095" s="7" t="s">
        <v>5400</v>
      </c>
      <c r="J1095" s="7" t="s">
        <v>5401</v>
      </c>
      <c r="K1095" s="8">
        <v>20.509540557861328</v>
      </c>
      <c r="M1095" s="8">
        <v>71.563003540039063</v>
      </c>
      <c r="N1095" s="7">
        <v>1787.2720947265625</v>
      </c>
      <c r="O1095" s="7" t="s">
        <v>360</v>
      </c>
      <c r="P1095" s="7" t="s">
        <v>349</v>
      </c>
      <c r="Q1095" s="7" t="s">
        <v>242</v>
      </c>
      <c r="R1095" s="7" t="s">
        <v>214</v>
      </c>
      <c r="S1095" s="7">
        <v>469.95648193359375</v>
      </c>
    </row>
    <row r="1096" spans="1:19" x14ac:dyDescent="0.25">
      <c r="A1096" s="7">
        <v>513</v>
      </c>
      <c r="B1096" s="7">
        <v>44657</v>
      </c>
      <c r="C1096" s="7">
        <v>43145236</v>
      </c>
      <c r="D1096" s="7" t="s">
        <v>943</v>
      </c>
      <c r="E1096" s="7" t="s">
        <v>214</v>
      </c>
      <c r="F1096" s="7">
        <v>500000</v>
      </c>
      <c r="G1096" s="7">
        <v>2.0067999362945557</v>
      </c>
      <c r="H1096" s="7">
        <v>1.6080000400543213</v>
      </c>
      <c r="I1096" s="7" t="s">
        <v>5398</v>
      </c>
      <c r="J1096" s="7" t="s">
        <v>5399</v>
      </c>
      <c r="K1096" s="8">
        <v>23.412849426269531</v>
      </c>
      <c r="M1096" s="8">
        <v>75.435997009277344</v>
      </c>
      <c r="N1096" s="7">
        <v>2087.972900390625</v>
      </c>
      <c r="O1096" s="7" t="s">
        <v>360</v>
      </c>
      <c r="P1096" s="7" t="s">
        <v>349</v>
      </c>
      <c r="Q1096" s="7" t="s">
        <v>242</v>
      </c>
      <c r="R1096" s="7" t="s">
        <v>3856</v>
      </c>
      <c r="S1096" s="7">
        <v>460.46005249023438</v>
      </c>
    </row>
    <row r="1097" spans="1:19" x14ac:dyDescent="0.25">
      <c r="A1097" s="7">
        <v>513</v>
      </c>
      <c r="B1097" s="7">
        <v>44657</v>
      </c>
      <c r="C1097" s="7">
        <v>44230150</v>
      </c>
      <c r="D1097" s="7" t="s">
        <v>943</v>
      </c>
      <c r="E1097" s="7" t="s">
        <v>214</v>
      </c>
      <c r="F1097" s="7">
        <v>500000</v>
      </c>
      <c r="G1097" s="7">
        <v>1.0321999788284302</v>
      </c>
      <c r="H1097" s="7">
        <v>0.87129998207092285</v>
      </c>
      <c r="I1097" s="7" t="s">
        <v>5396</v>
      </c>
      <c r="J1097" s="7" t="s">
        <v>5397</v>
      </c>
      <c r="K1097" s="8">
        <v>23.430343627929688</v>
      </c>
      <c r="M1097" s="8">
        <v>85.856002807617188</v>
      </c>
      <c r="N1097" s="7">
        <v>2152.655029296875</v>
      </c>
      <c r="O1097" s="7" t="s">
        <v>360</v>
      </c>
      <c r="P1097" s="7" t="s">
        <v>349</v>
      </c>
      <c r="Q1097" s="7" t="s">
        <v>242</v>
      </c>
      <c r="R1097" s="7" t="s">
        <v>3856</v>
      </c>
      <c r="S1097" s="7">
        <v>440.61691284179688</v>
      </c>
    </row>
    <row r="1098" spans="1:19" x14ac:dyDescent="0.25">
      <c r="A1098" s="7">
        <v>513</v>
      </c>
      <c r="B1098" s="7">
        <v>44657</v>
      </c>
      <c r="C1098" s="7">
        <v>66910981</v>
      </c>
      <c r="D1098" s="7" t="s">
        <v>947</v>
      </c>
      <c r="E1098" s="7" t="s">
        <v>17597</v>
      </c>
      <c r="F1098" s="7">
        <v>400000</v>
      </c>
      <c r="G1098" s="7">
        <v>4.2300000190734863</v>
      </c>
      <c r="H1098" s="7">
        <v>3.4112999439239502</v>
      </c>
      <c r="I1098" s="7" t="s">
        <v>16801</v>
      </c>
      <c r="J1098" s="7" t="s">
        <v>16802</v>
      </c>
      <c r="K1098" s="8">
        <v>5.3075528144836426</v>
      </c>
      <c r="M1098" s="8">
        <v>97.499000549316406</v>
      </c>
      <c r="N1098" s="7">
        <v>256.3157958984375</v>
      </c>
      <c r="O1098" s="7" t="s">
        <v>237</v>
      </c>
      <c r="P1098" s="7" t="s">
        <v>349</v>
      </c>
      <c r="Q1098" s="7" t="s">
        <v>242</v>
      </c>
      <c r="R1098" s="7" t="s">
        <v>214</v>
      </c>
      <c r="S1098" s="7">
        <v>266.65725708007813</v>
      </c>
    </row>
    <row r="1099" spans="1:19" x14ac:dyDescent="0.25">
      <c r="A1099" s="7">
        <v>513</v>
      </c>
      <c r="B1099" s="7">
        <v>44657</v>
      </c>
      <c r="C1099" s="7">
        <v>44489204</v>
      </c>
      <c r="D1099" s="7" t="s">
        <v>947</v>
      </c>
      <c r="E1099" s="7" t="s">
        <v>214</v>
      </c>
      <c r="F1099" s="7">
        <v>350000</v>
      </c>
      <c r="G1099" s="7">
        <v>0.80220001935958862</v>
      </c>
      <c r="H1099" s="7">
        <v>0.76840001344680786</v>
      </c>
      <c r="I1099" s="7" t="s">
        <v>18024</v>
      </c>
      <c r="J1099" s="7" t="s">
        <v>18025</v>
      </c>
      <c r="K1099" s="8">
        <v>5.2046928405761719</v>
      </c>
      <c r="M1099" s="8">
        <v>100.22000122070313</v>
      </c>
      <c r="N1099" s="7">
        <v>366.58538818359375</v>
      </c>
      <c r="O1099" s="7" t="s">
        <v>237</v>
      </c>
      <c r="P1099" s="7" t="s">
        <v>349</v>
      </c>
      <c r="Q1099" s="7" t="s">
        <v>242</v>
      </c>
      <c r="R1099" s="7" t="s">
        <v>214</v>
      </c>
      <c r="S1099" s="7">
        <v>225.92562866210938</v>
      </c>
    </row>
    <row r="1100" spans="1:19" x14ac:dyDescent="0.25">
      <c r="A1100" s="7">
        <v>513</v>
      </c>
      <c r="B1100" s="7">
        <v>44657</v>
      </c>
      <c r="C1100" s="7">
        <v>19869153</v>
      </c>
      <c r="D1100" s="7" t="s">
        <v>950</v>
      </c>
      <c r="E1100" s="7" t="s">
        <v>214</v>
      </c>
      <c r="F1100" s="7">
        <v>500000</v>
      </c>
      <c r="G1100" s="7">
        <v>21.560600280761719</v>
      </c>
      <c r="H1100" s="7">
        <v>12.085100173950195</v>
      </c>
      <c r="I1100" s="7" t="s">
        <v>19442</v>
      </c>
      <c r="J1100" s="7" t="s">
        <v>5422</v>
      </c>
      <c r="K1100" s="8">
        <v>5.0350298881530762</v>
      </c>
      <c r="M1100" s="8">
        <v>117.5</v>
      </c>
      <c r="N1100" s="7">
        <v>225.47799682617188</v>
      </c>
      <c r="O1100" s="7" t="s">
        <v>360</v>
      </c>
      <c r="P1100" s="7" t="s">
        <v>349</v>
      </c>
      <c r="Q1100" s="7" t="s">
        <v>242</v>
      </c>
      <c r="R1100" s="7" t="s">
        <v>3856</v>
      </c>
      <c r="S1100" s="7">
        <v>203.16319274902344</v>
      </c>
    </row>
    <row r="1101" spans="1:19" x14ac:dyDescent="0.25">
      <c r="A1101" s="7">
        <v>513</v>
      </c>
      <c r="B1101" s="7">
        <v>44657</v>
      </c>
      <c r="C1101" s="7">
        <v>17333182</v>
      </c>
      <c r="D1101" s="7" t="s">
        <v>950</v>
      </c>
      <c r="E1101" s="7" t="s">
        <v>214</v>
      </c>
      <c r="F1101" s="7">
        <v>300000</v>
      </c>
      <c r="G1101" s="7">
        <v>20.607799530029297</v>
      </c>
      <c r="H1101" s="7">
        <v>12.265299797058105</v>
      </c>
      <c r="I1101" s="7" t="s">
        <v>19443</v>
      </c>
      <c r="J1101" s="7" t="s">
        <v>5421</v>
      </c>
      <c r="K1101" s="8">
        <v>5.0260701179504395</v>
      </c>
      <c r="M1101" s="8">
        <v>104.12200164794922</v>
      </c>
      <c r="N1101" s="7">
        <v>223.48699951171875</v>
      </c>
      <c r="O1101" s="7" t="s">
        <v>360</v>
      </c>
      <c r="P1101" s="7" t="s">
        <v>349</v>
      </c>
      <c r="Q1101" s="7" t="s">
        <v>242</v>
      </c>
      <c r="R1101" s="7" t="s">
        <v>3856</v>
      </c>
      <c r="S1101" s="7">
        <v>199.86280822753906</v>
      </c>
    </row>
    <row r="1102" spans="1:19" x14ac:dyDescent="0.25">
      <c r="A1102" s="7">
        <v>513</v>
      </c>
      <c r="B1102" s="7">
        <v>44657</v>
      </c>
      <c r="C1102" s="7">
        <v>47298760</v>
      </c>
      <c r="D1102" s="7" t="s">
        <v>950</v>
      </c>
      <c r="E1102" s="7" t="s">
        <v>214</v>
      </c>
      <c r="F1102" s="7">
        <v>200000</v>
      </c>
      <c r="G1102" s="7">
        <v>12.900799751281738</v>
      </c>
      <c r="H1102" s="7">
        <v>10.170100212097168</v>
      </c>
      <c r="I1102" s="7" t="s">
        <v>5419</v>
      </c>
      <c r="J1102" s="7" t="s">
        <v>5420</v>
      </c>
      <c r="K1102" s="8">
        <v>4.9921059608459473</v>
      </c>
      <c r="M1102" s="8">
        <v>82.391998291015625</v>
      </c>
      <c r="N1102" s="7">
        <v>240.79840087890625</v>
      </c>
      <c r="O1102" s="7" t="s">
        <v>360</v>
      </c>
      <c r="P1102" s="7" t="s">
        <v>349</v>
      </c>
      <c r="Q1102" s="7" t="s">
        <v>242</v>
      </c>
      <c r="R1102" s="7" t="s">
        <v>214</v>
      </c>
      <c r="S1102" s="7">
        <v>168.65444946289063</v>
      </c>
    </row>
    <row r="1103" spans="1:19" x14ac:dyDescent="0.25">
      <c r="A1103" s="7">
        <v>513</v>
      </c>
      <c r="B1103" s="7">
        <v>44657</v>
      </c>
      <c r="C1103" s="7">
        <v>22590035</v>
      </c>
      <c r="D1103" s="7" t="s">
        <v>950</v>
      </c>
      <c r="E1103" s="7" t="s">
        <v>214</v>
      </c>
      <c r="F1103" s="7">
        <v>500000</v>
      </c>
      <c r="G1103" s="7">
        <v>12.178000450134277</v>
      </c>
      <c r="H1103" s="7">
        <v>8.5146999359130859</v>
      </c>
      <c r="I1103" s="7" t="s">
        <v>19444</v>
      </c>
      <c r="J1103" s="7" t="s">
        <v>5418</v>
      </c>
      <c r="K1103" s="8">
        <v>4.9540400505065918</v>
      </c>
      <c r="M1103" s="8">
        <v>113.54799652099609</v>
      </c>
      <c r="N1103" s="7">
        <v>242.25900268554688</v>
      </c>
      <c r="O1103" s="7" t="s">
        <v>360</v>
      </c>
      <c r="P1103" s="7" t="s">
        <v>349</v>
      </c>
      <c r="Q1103" s="7" t="s">
        <v>242</v>
      </c>
      <c r="R1103" s="7" t="s">
        <v>3856</v>
      </c>
      <c r="S1103" s="7">
        <v>165.29330444335938</v>
      </c>
    </row>
    <row r="1104" spans="1:19" x14ac:dyDescent="0.25">
      <c r="A1104" s="7">
        <v>513</v>
      </c>
      <c r="B1104" s="7">
        <v>44657</v>
      </c>
      <c r="C1104" s="7">
        <v>47072262</v>
      </c>
      <c r="D1104" s="7" t="s">
        <v>950</v>
      </c>
      <c r="E1104" s="7" t="s">
        <v>214</v>
      </c>
      <c r="F1104" s="7">
        <v>500000</v>
      </c>
      <c r="G1104" s="7">
        <v>7.901400089263916</v>
      </c>
      <c r="H1104" s="7">
        <v>6.9137997627258301</v>
      </c>
      <c r="I1104" s="7" t="s">
        <v>19445</v>
      </c>
      <c r="J1104" s="7" t="s">
        <v>5417</v>
      </c>
      <c r="K1104" s="8">
        <v>4.6532001495361328</v>
      </c>
      <c r="M1104" s="8">
        <v>87.531997680664063</v>
      </c>
      <c r="N1104" s="7">
        <v>199.12399291992188</v>
      </c>
      <c r="O1104" s="7" t="s">
        <v>360</v>
      </c>
      <c r="P1104" s="7" t="s">
        <v>349</v>
      </c>
      <c r="Q1104" s="7" t="s">
        <v>242</v>
      </c>
      <c r="R1104" s="7" t="s">
        <v>3856</v>
      </c>
      <c r="S1104" s="7">
        <v>143.86964416503906</v>
      </c>
    </row>
    <row r="1105" spans="1:19" x14ac:dyDescent="0.25">
      <c r="A1105" s="7">
        <v>513</v>
      </c>
      <c r="B1105" s="7">
        <v>44657</v>
      </c>
      <c r="C1105" s="7">
        <v>45991796</v>
      </c>
      <c r="D1105" s="7" t="s">
        <v>950</v>
      </c>
      <c r="E1105" s="7" t="s">
        <v>214</v>
      </c>
      <c r="F1105" s="7">
        <v>294000</v>
      </c>
      <c r="G1105" s="7">
        <v>7.6413002014160156</v>
      </c>
      <c r="H1105" s="7">
        <v>6.5974998474121094</v>
      </c>
      <c r="I1105" s="7" t="s">
        <v>19446</v>
      </c>
      <c r="J1105" s="7" t="s">
        <v>5416</v>
      </c>
      <c r="K1105" s="8">
        <v>4.5376391410827637</v>
      </c>
      <c r="M1105" s="8">
        <v>90.483001708984375</v>
      </c>
      <c r="N1105" s="7">
        <v>179.32029724121094</v>
      </c>
      <c r="O1105" s="7" t="s">
        <v>360</v>
      </c>
      <c r="P1105" s="7" t="s">
        <v>349</v>
      </c>
      <c r="Q1105" s="7" t="s">
        <v>242</v>
      </c>
      <c r="R1105" s="7" t="s">
        <v>214</v>
      </c>
      <c r="S1105" s="7">
        <v>142.484619140625</v>
      </c>
    </row>
    <row r="1106" spans="1:19" x14ac:dyDescent="0.25">
      <c r="A1106" s="7">
        <v>513</v>
      </c>
      <c r="B1106" s="7">
        <v>44657</v>
      </c>
      <c r="C1106" s="7">
        <v>44222434</v>
      </c>
      <c r="D1106" s="7" t="s">
        <v>950</v>
      </c>
      <c r="E1106" s="7" t="s">
        <v>214</v>
      </c>
      <c r="F1106" s="7">
        <v>450000</v>
      </c>
      <c r="G1106" s="7">
        <v>7.2716999053955078</v>
      </c>
      <c r="H1106" s="7">
        <v>6.2716999053955078</v>
      </c>
      <c r="I1106" s="7" t="s">
        <v>19447</v>
      </c>
      <c r="J1106" s="7" t="s">
        <v>5415</v>
      </c>
      <c r="K1106" s="8">
        <v>4.474329948425293</v>
      </c>
      <c r="M1106" s="8">
        <v>93.695999145507813</v>
      </c>
      <c r="N1106" s="7">
        <v>178.97000122070313</v>
      </c>
      <c r="O1106" s="7" t="s">
        <v>360</v>
      </c>
      <c r="P1106" s="7" t="s">
        <v>349</v>
      </c>
      <c r="Q1106" s="7" t="s">
        <v>242</v>
      </c>
      <c r="R1106" s="7" t="s">
        <v>3856</v>
      </c>
      <c r="S1106" s="7">
        <v>140.50114440917969</v>
      </c>
    </row>
    <row r="1107" spans="1:19" x14ac:dyDescent="0.25">
      <c r="A1107" s="7">
        <v>513</v>
      </c>
      <c r="B1107" s="7">
        <v>44657</v>
      </c>
      <c r="C1107" s="7">
        <v>38118314</v>
      </c>
      <c r="D1107" s="7" t="s">
        <v>950</v>
      </c>
      <c r="E1107" s="7" t="s">
        <v>214</v>
      </c>
      <c r="F1107" s="7">
        <v>750000</v>
      </c>
      <c r="G1107" s="7">
        <v>6.0534000396728516</v>
      </c>
      <c r="H1107" s="7">
        <v>5.1100997924804688</v>
      </c>
      <c r="I1107" s="7" t="s">
        <v>19448</v>
      </c>
      <c r="J1107" s="7" t="s">
        <v>5414</v>
      </c>
      <c r="K1107" s="8">
        <v>4.5789198875427246</v>
      </c>
      <c r="M1107" s="8">
        <v>100.89299774169922</v>
      </c>
      <c r="N1107" s="7">
        <v>186.48100280761719</v>
      </c>
      <c r="O1107" s="7" t="s">
        <v>360</v>
      </c>
      <c r="P1107" s="7" t="s">
        <v>349</v>
      </c>
      <c r="Q1107" s="7" t="s">
        <v>242</v>
      </c>
      <c r="R1107" s="7" t="s">
        <v>3856</v>
      </c>
      <c r="S1107" s="7">
        <v>133.8394775390625</v>
      </c>
    </row>
    <row r="1108" spans="1:19" x14ac:dyDescent="0.25">
      <c r="A1108" s="7">
        <v>513</v>
      </c>
      <c r="B1108" s="7">
        <v>44657</v>
      </c>
      <c r="C1108" s="7">
        <v>47072261</v>
      </c>
      <c r="D1108" s="7" t="s">
        <v>950</v>
      </c>
      <c r="E1108" s="7" t="s">
        <v>214</v>
      </c>
      <c r="F1108" s="7">
        <v>300000</v>
      </c>
      <c r="G1108" s="7">
        <v>2.9021000862121582</v>
      </c>
      <c r="H1108" s="7">
        <v>2.7567000389099121</v>
      </c>
      <c r="I1108" s="7" t="s">
        <v>5412</v>
      </c>
      <c r="J1108" s="7" t="s">
        <v>5413</v>
      </c>
      <c r="K1108" s="8">
        <v>4.177649974822998</v>
      </c>
      <c r="M1108" s="8">
        <v>95.117996215820313</v>
      </c>
      <c r="N1108" s="7">
        <v>148.01499938964844</v>
      </c>
      <c r="O1108" s="7" t="s">
        <v>360</v>
      </c>
      <c r="P1108" s="7" t="s">
        <v>349</v>
      </c>
      <c r="Q1108" s="7" t="s">
        <v>242</v>
      </c>
      <c r="R1108" s="7" t="s">
        <v>3856</v>
      </c>
      <c r="S1108" s="7">
        <v>115.82382965087891</v>
      </c>
    </row>
    <row r="1109" spans="1:19" x14ac:dyDescent="0.25">
      <c r="A1109" s="7">
        <v>513</v>
      </c>
      <c r="B1109" s="7">
        <v>44657</v>
      </c>
      <c r="C1109" s="7">
        <v>21344061</v>
      </c>
      <c r="D1109" s="7" t="s">
        <v>950</v>
      </c>
      <c r="E1109" s="7" t="s">
        <v>214</v>
      </c>
      <c r="F1109" s="7">
        <v>700000</v>
      </c>
      <c r="G1109" s="7">
        <v>2.0861999988555908</v>
      </c>
      <c r="H1109" s="7">
        <v>1.9120999574661255</v>
      </c>
      <c r="I1109" s="7" t="s">
        <v>5410</v>
      </c>
      <c r="J1109" s="7" t="s">
        <v>5411</v>
      </c>
      <c r="K1109" s="8">
        <v>4.0008201599121094</v>
      </c>
      <c r="M1109" s="8">
        <v>103.86000061035156</v>
      </c>
      <c r="N1109" s="7">
        <v>146.45899963378906</v>
      </c>
      <c r="O1109" s="7" t="s">
        <v>360</v>
      </c>
      <c r="P1109" s="7" t="s">
        <v>349</v>
      </c>
      <c r="Q1109" s="7" t="s">
        <v>242</v>
      </c>
      <c r="R1109" s="7" t="s">
        <v>3856</v>
      </c>
      <c r="S1109" s="7">
        <v>111.00686645507813</v>
      </c>
    </row>
    <row r="1110" spans="1:19" x14ac:dyDescent="0.25">
      <c r="A1110" s="7">
        <v>513</v>
      </c>
      <c r="B1110" s="7">
        <v>44657</v>
      </c>
      <c r="C1110" s="7">
        <v>19805952</v>
      </c>
      <c r="D1110" s="7" t="s">
        <v>950</v>
      </c>
      <c r="E1110" s="7" t="s">
        <v>214</v>
      </c>
      <c r="F1110" s="7">
        <v>500000</v>
      </c>
      <c r="G1110" s="7">
        <v>1.5606000423431396</v>
      </c>
      <c r="H1110" s="7">
        <v>1.457800030708313</v>
      </c>
      <c r="I1110" s="7" t="s">
        <v>5408</v>
      </c>
      <c r="J1110" s="7" t="s">
        <v>5409</v>
      </c>
      <c r="K1110" s="8">
        <v>3.7946100234985352</v>
      </c>
      <c r="M1110" s="8">
        <v>102.37100219726563</v>
      </c>
      <c r="N1110" s="7">
        <v>147.2760009765625</v>
      </c>
      <c r="O1110" s="7" t="s">
        <v>360</v>
      </c>
      <c r="P1110" s="7" t="s">
        <v>349</v>
      </c>
      <c r="Q1110" s="7" t="s">
        <v>242</v>
      </c>
      <c r="R1110" s="7" t="s">
        <v>3856</v>
      </c>
      <c r="S1110" s="7">
        <v>107.87810516357422</v>
      </c>
    </row>
    <row r="1111" spans="1:19" x14ac:dyDescent="0.25">
      <c r="A1111" s="7">
        <v>513</v>
      </c>
      <c r="B1111" s="7">
        <v>44657</v>
      </c>
      <c r="C1111" s="7">
        <v>38118328</v>
      </c>
      <c r="D1111" s="7" t="s">
        <v>950</v>
      </c>
      <c r="E1111" s="7" t="s">
        <v>214</v>
      </c>
      <c r="F1111" s="7">
        <v>750000</v>
      </c>
      <c r="G1111" s="7">
        <v>1.051300048828125</v>
      </c>
      <c r="H1111" s="7">
        <v>1.0020999908447266</v>
      </c>
      <c r="I1111" s="7" t="s">
        <v>5406</v>
      </c>
      <c r="J1111" s="7" t="s">
        <v>5407</v>
      </c>
      <c r="K1111" s="8">
        <v>3.7953600883483887</v>
      </c>
      <c r="M1111" s="8">
        <v>100.46299743652344</v>
      </c>
      <c r="N1111" s="7">
        <v>187.4949951171875</v>
      </c>
      <c r="O1111" s="7" t="s">
        <v>360</v>
      </c>
      <c r="P1111" s="7" t="s">
        <v>349</v>
      </c>
      <c r="Q1111" s="7" t="s">
        <v>242</v>
      </c>
      <c r="R1111" s="7" t="s">
        <v>3856</v>
      </c>
      <c r="S1111" s="7">
        <v>104.82991027832031</v>
      </c>
    </row>
    <row r="1112" spans="1:19" x14ac:dyDescent="0.25">
      <c r="A1112" s="7">
        <v>513</v>
      </c>
      <c r="B1112" s="7">
        <v>44657</v>
      </c>
      <c r="C1112" s="7">
        <v>17333181</v>
      </c>
      <c r="D1112" s="7" t="s">
        <v>950</v>
      </c>
      <c r="E1112" s="7" t="s">
        <v>214</v>
      </c>
      <c r="F1112" s="7">
        <v>700000</v>
      </c>
      <c r="G1112" s="7">
        <v>0.60780000686645508</v>
      </c>
      <c r="H1112" s="7">
        <v>0.58789998292922974</v>
      </c>
      <c r="I1112" s="7" t="s">
        <v>5404</v>
      </c>
      <c r="J1112" s="7" t="s">
        <v>5405</v>
      </c>
      <c r="K1112" s="8">
        <v>3.6063950061798096</v>
      </c>
      <c r="M1112" s="8">
        <v>100.20099639892578</v>
      </c>
      <c r="N1112" s="7">
        <v>239.46690368652344</v>
      </c>
      <c r="O1112" s="7" t="s">
        <v>360</v>
      </c>
      <c r="P1112" s="7" t="s">
        <v>349</v>
      </c>
      <c r="Q1112" s="7" t="s">
        <v>242</v>
      </c>
      <c r="R1112" s="7" t="s">
        <v>3856</v>
      </c>
      <c r="S1112" s="7">
        <v>102.16423797607422</v>
      </c>
    </row>
    <row r="1113" spans="1:19" x14ac:dyDescent="0.25">
      <c r="A1113" s="7">
        <v>513</v>
      </c>
      <c r="B1113" s="7">
        <v>44657</v>
      </c>
      <c r="C1113" s="7">
        <v>66854978</v>
      </c>
      <c r="D1113" s="7" t="s">
        <v>952</v>
      </c>
      <c r="E1113" s="7" t="s">
        <v>214</v>
      </c>
      <c r="F1113" s="7">
        <v>488907</v>
      </c>
      <c r="G1113" s="7">
        <v>3.4777998924255371</v>
      </c>
      <c r="I1113" s="7" t="s">
        <v>19449</v>
      </c>
      <c r="J1113" s="7" t="s">
        <v>10550</v>
      </c>
      <c r="K1113" s="8">
        <v>5.5609598159790039</v>
      </c>
      <c r="M1113" s="8">
        <v>76.862998962402344</v>
      </c>
      <c r="N1113" s="7">
        <v>180.33470153808594</v>
      </c>
      <c r="O1113" s="7" t="s">
        <v>237</v>
      </c>
      <c r="P1113" s="7" t="s">
        <v>322</v>
      </c>
      <c r="Q1113" s="7" t="s">
        <v>291</v>
      </c>
      <c r="R1113" s="7" t="s">
        <v>5978</v>
      </c>
      <c r="S1113" s="7">
        <v>180.33470153808594</v>
      </c>
    </row>
    <row r="1114" spans="1:19" x14ac:dyDescent="0.25">
      <c r="A1114" s="7">
        <v>513</v>
      </c>
      <c r="B1114" s="7">
        <v>44657</v>
      </c>
      <c r="C1114" s="7">
        <v>54078373</v>
      </c>
      <c r="D1114" s="7" t="s">
        <v>956</v>
      </c>
      <c r="E1114" s="7" t="s">
        <v>214</v>
      </c>
      <c r="F1114" s="7">
        <v>600000</v>
      </c>
      <c r="G1114" s="7">
        <v>8.0438003540039063</v>
      </c>
      <c r="H1114" s="7">
        <v>6.8934001922607422</v>
      </c>
      <c r="I1114" s="7" t="s">
        <v>19450</v>
      </c>
      <c r="J1114" s="7" t="s">
        <v>10556</v>
      </c>
      <c r="K1114" s="8">
        <v>4.0941400527954102</v>
      </c>
      <c r="M1114" s="8">
        <v>93.413002014160156</v>
      </c>
      <c r="N1114" s="7">
        <v>143.7550048828125</v>
      </c>
      <c r="O1114" s="7" t="s">
        <v>280</v>
      </c>
      <c r="P1114" s="7" t="s">
        <v>349</v>
      </c>
      <c r="Q1114" s="7" t="s">
        <v>242</v>
      </c>
      <c r="R1114" s="7" t="s">
        <v>3856</v>
      </c>
      <c r="S1114" s="7">
        <v>143.7550048828125</v>
      </c>
    </row>
    <row r="1115" spans="1:19" x14ac:dyDescent="0.25">
      <c r="A1115" s="7">
        <v>513</v>
      </c>
      <c r="B1115" s="7">
        <v>44657</v>
      </c>
      <c r="C1115" s="7">
        <v>45406458</v>
      </c>
      <c r="D1115" s="7" t="s">
        <v>956</v>
      </c>
      <c r="E1115" s="7" t="s">
        <v>214</v>
      </c>
      <c r="F1115" s="7">
        <v>300000</v>
      </c>
      <c r="G1115" s="7">
        <v>7.5454998016357422</v>
      </c>
      <c r="H1115" s="7">
        <v>6.5591001510620117</v>
      </c>
      <c r="I1115" s="7" t="s">
        <v>19451</v>
      </c>
      <c r="J1115" s="7" t="s">
        <v>10555</v>
      </c>
      <c r="K1115" s="8">
        <v>3.9050099849700928</v>
      </c>
      <c r="M1115" s="8">
        <v>94.134002685546875</v>
      </c>
      <c r="N1115" s="7">
        <v>122.97100067138672</v>
      </c>
      <c r="O1115" s="7" t="s">
        <v>280</v>
      </c>
      <c r="P1115" s="7" t="s">
        <v>349</v>
      </c>
      <c r="Q1115" s="7" t="s">
        <v>242</v>
      </c>
      <c r="R1115" s="7" t="s">
        <v>3856</v>
      </c>
      <c r="S1115" s="7">
        <v>122.97100067138672</v>
      </c>
    </row>
    <row r="1116" spans="1:19" x14ac:dyDescent="0.25">
      <c r="A1116" s="7">
        <v>513</v>
      </c>
      <c r="B1116" s="7">
        <v>44657</v>
      </c>
      <c r="C1116" s="7">
        <v>67013634</v>
      </c>
      <c r="D1116" s="7" t="s">
        <v>956</v>
      </c>
      <c r="E1116" s="7" t="s">
        <v>22175</v>
      </c>
      <c r="F1116" s="7">
        <v>700000</v>
      </c>
      <c r="G1116" s="7">
        <v>4.8979997634887695</v>
      </c>
      <c r="H1116" s="7">
        <v>4.492499828338623</v>
      </c>
      <c r="I1116" s="7" t="s">
        <v>22176</v>
      </c>
      <c r="J1116" s="7" t="s">
        <v>22177</v>
      </c>
      <c r="K1116" s="8">
        <v>3.7963199615478516</v>
      </c>
      <c r="M1116" s="8">
        <v>96.246002197265625</v>
      </c>
      <c r="N1116" s="7">
        <v>106.37000274658203</v>
      </c>
      <c r="O1116" s="7" t="s">
        <v>280</v>
      </c>
      <c r="P1116" s="7" t="s">
        <v>349</v>
      </c>
      <c r="Q1116" s="7" t="s">
        <v>242</v>
      </c>
      <c r="R1116" s="7" t="s">
        <v>3856</v>
      </c>
      <c r="S1116" s="7">
        <v>106.37000274658203</v>
      </c>
    </row>
    <row r="1117" spans="1:19" x14ac:dyDescent="0.25">
      <c r="A1117" s="7">
        <v>513</v>
      </c>
      <c r="B1117" s="7">
        <v>44657</v>
      </c>
      <c r="C1117" s="7">
        <v>54078372</v>
      </c>
      <c r="D1117" s="7" t="s">
        <v>956</v>
      </c>
      <c r="E1117" s="7" t="s">
        <v>214</v>
      </c>
      <c r="F1117" s="7">
        <v>300000</v>
      </c>
      <c r="G1117" s="7">
        <v>3.0445001125335693</v>
      </c>
      <c r="H1117" s="7">
        <v>2.8582999706268311</v>
      </c>
      <c r="I1117" s="7" t="s">
        <v>10553</v>
      </c>
      <c r="J1117" s="7" t="s">
        <v>10554</v>
      </c>
      <c r="K1117" s="8">
        <v>3.6228699684143066</v>
      </c>
      <c r="M1117" s="8">
        <v>97.147003173828125</v>
      </c>
      <c r="N1117" s="7">
        <v>91.160697937011719</v>
      </c>
      <c r="O1117" s="7" t="s">
        <v>280</v>
      </c>
      <c r="P1117" s="7" t="s">
        <v>349</v>
      </c>
      <c r="Q1117" s="7" t="s">
        <v>242</v>
      </c>
      <c r="R1117" s="7" t="s">
        <v>3856</v>
      </c>
      <c r="S1117" s="7">
        <v>91.160697937011719</v>
      </c>
    </row>
    <row r="1118" spans="1:19" x14ac:dyDescent="0.25">
      <c r="A1118" s="7">
        <v>513</v>
      </c>
      <c r="B1118" s="7">
        <v>44657</v>
      </c>
      <c r="C1118" s="7">
        <v>23846627</v>
      </c>
      <c r="D1118" s="7" t="s">
        <v>956</v>
      </c>
      <c r="E1118" s="7" t="s">
        <v>214</v>
      </c>
      <c r="F1118" s="7">
        <v>700000</v>
      </c>
      <c r="G1118" s="7">
        <v>2.5762999057769775</v>
      </c>
      <c r="H1118" s="7">
        <v>2.3441998958587646</v>
      </c>
      <c r="I1118" s="7" t="s">
        <v>10551</v>
      </c>
      <c r="J1118" s="7" t="s">
        <v>10552</v>
      </c>
      <c r="K1118" s="8">
        <v>3.5226099491119385</v>
      </c>
      <c r="M1118" s="8">
        <v>105.12400054931641</v>
      </c>
      <c r="N1118" s="7">
        <v>88.104400634765625</v>
      </c>
      <c r="O1118" s="7" t="s">
        <v>280</v>
      </c>
      <c r="P1118" s="7" t="s">
        <v>349</v>
      </c>
      <c r="Q1118" s="7" t="s">
        <v>242</v>
      </c>
      <c r="R1118" s="7" t="s">
        <v>3856</v>
      </c>
      <c r="S1118" s="7">
        <v>88.104400634765625</v>
      </c>
    </row>
    <row r="1119" spans="1:19" x14ac:dyDescent="0.25">
      <c r="A1119" s="7">
        <v>513</v>
      </c>
      <c r="B1119" s="7">
        <v>44657</v>
      </c>
      <c r="C1119" s="7">
        <v>66814744</v>
      </c>
      <c r="D1119" s="7" t="s">
        <v>958</v>
      </c>
      <c r="E1119" s="7" t="s">
        <v>214</v>
      </c>
      <c r="F1119" s="7">
        <v>90000</v>
      </c>
      <c r="G1119" s="7">
        <v>1.4648000001907349</v>
      </c>
      <c r="H1119" s="7">
        <v>1.3336999416351318</v>
      </c>
      <c r="I1119" s="7" t="s">
        <v>5423</v>
      </c>
      <c r="J1119" s="7" t="s">
        <v>5424</v>
      </c>
      <c r="K1119" s="8">
        <v>8.6219825744628906</v>
      </c>
      <c r="M1119" s="8">
        <v>102.86100006103516</v>
      </c>
      <c r="N1119" s="7">
        <v>635.34942626953125</v>
      </c>
      <c r="O1119" s="7" t="s">
        <v>237</v>
      </c>
      <c r="P1119" s="7" t="s">
        <v>349</v>
      </c>
      <c r="Q1119" s="7" t="s">
        <v>242</v>
      </c>
      <c r="R1119" s="7" t="s">
        <v>214</v>
      </c>
      <c r="S1119" s="7">
        <v>361.57000732421875</v>
      </c>
    </row>
    <row r="1120" spans="1:19" x14ac:dyDescent="0.25">
      <c r="A1120" s="7">
        <v>513</v>
      </c>
      <c r="B1120" s="7">
        <v>44657</v>
      </c>
      <c r="C1120" s="7">
        <v>36635342</v>
      </c>
      <c r="D1120" s="7" t="s">
        <v>962</v>
      </c>
      <c r="E1120" s="7" t="s">
        <v>214</v>
      </c>
      <c r="F1120" s="7">
        <v>250000</v>
      </c>
      <c r="G1120" s="7">
        <v>10.647500038146973</v>
      </c>
      <c r="H1120" s="7">
        <v>4.5648999214172363</v>
      </c>
      <c r="I1120" s="7" t="s">
        <v>10557</v>
      </c>
      <c r="J1120" s="7" t="s">
        <v>10558</v>
      </c>
      <c r="K1120" s="8">
        <v>5.9700741767883301</v>
      </c>
      <c r="M1120" s="8">
        <v>98.682197570800781</v>
      </c>
      <c r="N1120" s="7">
        <v>317.77859497070313</v>
      </c>
      <c r="O1120" s="7" t="s">
        <v>212</v>
      </c>
      <c r="P1120" s="7" t="s">
        <v>361</v>
      </c>
      <c r="Q1120" s="7" t="s">
        <v>242</v>
      </c>
      <c r="R1120" s="7" t="s">
        <v>214</v>
      </c>
      <c r="S1120" s="7">
        <v>317.77859497070313</v>
      </c>
    </row>
    <row r="1121" spans="1:19" x14ac:dyDescent="0.25">
      <c r="A1121" s="7">
        <v>513</v>
      </c>
      <c r="B1121" s="7">
        <v>44657</v>
      </c>
      <c r="C1121" s="7">
        <v>36315863</v>
      </c>
      <c r="D1121" s="7" t="s">
        <v>965</v>
      </c>
      <c r="E1121" s="7" t="s">
        <v>214</v>
      </c>
      <c r="F1121" s="7">
        <v>300000</v>
      </c>
      <c r="G1121" s="7">
        <v>11.583800315856934</v>
      </c>
      <c r="H1121" s="7">
        <v>7.6552000045776367</v>
      </c>
      <c r="I1121" s="7" t="s">
        <v>19452</v>
      </c>
      <c r="J1121" s="7" t="s">
        <v>10561</v>
      </c>
      <c r="K1121" s="8">
        <v>20.221988677978516</v>
      </c>
      <c r="M1121" s="8">
        <v>80.063003540039063</v>
      </c>
      <c r="N1121" s="7">
        <v>1788.2362060546875</v>
      </c>
      <c r="O1121" s="7" t="s">
        <v>360</v>
      </c>
      <c r="P1121" s="7" t="s">
        <v>349</v>
      </c>
      <c r="Q1121" s="7" t="s">
        <v>242</v>
      </c>
      <c r="R1121" s="7" t="s">
        <v>214</v>
      </c>
      <c r="S1121" s="7">
        <v>1788.2362060546875</v>
      </c>
    </row>
    <row r="1122" spans="1:19" x14ac:dyDescent="0.25">
      <c r="A1122" s="7">
        <v>513</v>
      </c>
      <c r="B1122" s="7">
        <v>44657</v>
      </c>
      <c r="C1122" s="7">
        <v>66855984</v>
      </c>
      <c r="D1122" s="7" t="s">
        <v>965</v>
      </c>
      <c r="E1122" s="7" t="s">
        <v>214</v>
      </c>
      <c r="F1122" s="7">
        <v>500000</v>
      </c>
      <c r="G1122" s="7">
        <v>3.8361001014709473</v>
      </c>
      <c r="H1122" s="7">
        <v>3.3199999332427979</v>
      </c>
      <c r="I1122" s="7" t="s">
        <v>10559</v>
      </c>
      <c r="J1122" s="7" t="s">
        <v>10560</v>
      </c>
      <c r="K1122" s="8">
        <v>7.4418430328369141</v>
      </c>
      <c r="M1122" s="8">
        <v>95.251998901367188</v>
      </c>
      <c r="N1122" s="7">
        <v>469.93991088867188</v>
      </c>
      <c r="O1122" s="7" t="s">
        <v>360</v>
      </c>
      <c r="P1122" s="7" t="s">
        <v>349</v>
      </c>
      <c r="Q1122" s="7" t="s">
        <v>242</v>
      </c>
      <c r="R1122" s="7" t="s">
        <v>4184</v>
      </c>
      <c r="S1122" s="7">
        <v>469.93991088867188</v>
      </c>
    </row>
    <row r="1123" spans="1:19" x14ac:dyDescent="0.25">
      <c r="A1123" s="7">
        <v>513</v>
      </c>
      <c r="B1123" s="7">
        <v>44657</v>
      </c>
      <c r="C1123" s="7">
        <v>44274287</v>
      </c>
      <c r="D1123" s="7" t="s">
        <v>969</v>
      </c>
      <c r="E1123" s="7" t="s">
        <v>214</v>
      </c>
      <c r="F1123" s="7">
        <v>500000</v>
      </c>
      <c r="G1123" s="7">
        <v>7.2936000823974609</v>
      </c>
      <c r="H1123" s="7">
        <v>5.972099781036377</v>
      </c>
      <c r="I1123" s="7" t="s">
        <v>19453</v>
      </c>
      <c r="J1123" s="7" t="s">
        <v>10566</v>
      </c>
      <c r="K1123" s="8">
        <v>7.0571198463439941</v>
      </c>
      <c r="M1123" s="8">
        <v>84.197998046875</v>
      </c>
      <c r="N1123" s="7">
        <v>437.35598754882813</v>
      </c>
      <c r="O1123" s="7" t="s">
        <v>360</v>
      </c>
      <c r="P1123" s="7" t="s">
        <v>349</v>
      </c>
      <c r="Q1123" s="7" t="s">
        <v>242</v>
      </c>
      <c r="R1123" s="7" t="s">
        <v>3856</v>
      </c>
      <c r="S1123" s="7">
        <v>437.35598754882813</v>
      </c>
    </row>
    <row r="1124" spans="1:19" x14ac:dyDescent="0.25">
      <c r="A1124" s="7">
        <v>513</v>
      </c>
      <c r="B1124" s="7">
        <v>44657</v>
      </c>
      <c r="C1124" s="7">
        <v>66884259</v>
      </c>
      <c r="D1124" s="7" t="s">
        <v>969</v>
      </c>
      <c r="E1124" s="7" t="s">
        <v>10564</v>
      </c>
      <c r="F1124" s="7">
        <v>600000</v>
      </c>
      <c r="G1124" s="7">
        <v>4.0054998397827148</v>
      </c>
      <c r="H1124" s="7">
        <v>3.5864999294281006</v>
      </c>
      <c r="I1124" s="7" t="s">
        <v>17063</v>
      </c>
      <c r="J1124" s="7" t="s">
        <v>10565</v>
      </c>
      <c r="K1124" s="8">
        <v>6.7670798301696777</v>
      </c>
      <c r="M1124" s="8">
        <v>87.665000915527344</v>
      </c>
      <c r="N1124" s="7">
        <v>402.281005859375</v>
      </c>
      <c r="O1124" s="7" t="s">
        <v>360</v>
      </c>
      <c r="P1124" s="7" t="s">
        <v>349</v>
      </c>
      <c r="Q1124" s="7" t="s">
        <v>242</v>
      </c>
      <c r="R1124" s="7" t="s">
        <v>3856</v>
      </c>
      <c r="S1124" s="7">
        <v>402.281005859375</v>
      </c>
    </row>
    <row r="1125" spans="1:19" x14ac:dyDescent="0.25">
      <c r="A1125" s="7">
        <v>513</v>
      </c>
      <c r="B1125" s="7">
        <v>44657</v>
      </c>
      <c r="C1125" s="7">
        <v>67024153</v>
      </c>
      <c r="D1125" s="7" t="s">
        <v>969</v>
      </c>
      <c r="E1125" s="7" t="s">
        <v>214</v>
      </c>
      <c r="F1125" s="7">
        <v>350000</v>
      </c>
      <c r="G1125" s="7">
        <v>2.907599925994873</v>
      </c>
      <c r="H1125" s="7">
        <v>2.6738998889923096</v>
      </c>
      <c r="I1125" s="7" t="s">
        <v>22178</v>
      </c>
      <c r="J1125" s="7" t="s">
        <v>22179</v>
      </c>
      <c r="K1125" s="8">
        <v>5.5991001129150391</v>
      </c>
      <c r="M1125" s="8">
        <v>96.818000793457031</v>
      </c>
      <c r="N1125" s="7">
        <v>290.99398803710938</v>
      </c>
      <c r="O1125" s="7" t="s">
        <v>360</v>
      </c>
      <c r="P1125" s="7" t="s">
        <v>349</v>
      </c>
      <c r="Q1125" s="7" t="s">
        <v>242</v>
      </c>
      <c r="R1125" s="7" t="s">
        <v>3856</v>
      </c>
      <c r="S1125" s="7">
        <v>290.99398803710938</v>
      </c>
    </row>
    <row r="1126" spans="1:19" x14ac:dyDescent="0.25">
      <c r="A1126" s="7">
        <v>513</v>
      </c>
      <c r="B1126" s="7">
        <v>44657</v>
      </c>
      <c r="C1126" s="7">
        <v>44166486</v>
      </c>
      <c r="D1126" s="7" t="s">
        <v>969</v>
      </c>
      <c r="E1126" s="7" t="s">
        <v>214</v>
      </c>
      <c r="F1126" s="7">
        <v>250000</v>
      </c>
      <c r="G1126" s="7">
        <v>2.2067000865936279</v>
      </c>
      <c r="H1126" s="7">
        <v>2.0532999038696289</v>
      </c>
      <c r="I1126" s="7" t="s">
        <v>10562</v>
      </c>
      <c r="J1126" s="7" t="s">
        <v>10563</v>
      </c>
      <c r="K1126" s="8">
        <v>5.4753937721252441</v>
      </c>
      <c r="M1126" s="8">
        <v>96.967002868652344</v>
      </c>
      <c r="N1126" s="7">
        <v>281.55828857421875</v>
      </c>
      <c r="O1126" s="7" t="s">
        <v>360</v>
      </c>
      <c r="P1126" s="7" t="s">
        <v>349</v>
      </c>
      <c r="Q1126" s="7" t="s">
        <v>242</v>
      </c>
      <c r="R1126" s="7" t="s">
        <v>214</v>
      </c>
      <c r="S1126" s="7">
        <v>281.55828857421875</v>
      </c>
    </row>
    <row r="1127" spans="1:19" x14ac:dyDescent="0.25">
      <c r="A1127" s="7">
        <v>513</v>
      </c>
      <c r="B1127" s="7">
        <v>44657</v>
      </c>
      <c r="C1127" s="7">
        <v>66823058</v>
      </c>
      <c r="D1127" s="7" t="s">
        <v>970</v>
      </c>
      <c r="E1127" s="7" t="s">
        <v>214</v>
      </c>
      <c r="F1127" s="7">
        <v>300000</v>
      </c>
      <c r="G1127" s="7">
        <v>1.5413999557495117</v>
      </c>
      <c r="H1127" s="7">
        <v>1.4636000394821167</v>
      </c>
      <c r="I1127" s="7" t="s">
        <v>19454</v>
      </c>
      <c r="J1127" s="7" t="s">
        <v>10567</v>
      </c>
      <c r="K1127" s="8">
        <v>3.3292698860168457</v>
      </c>
      <c r="M1127" s="8">
        <v>100.62599945068359</v>
      </c>
      <c r="N1127" s="7">
        <v>101.21099853515625</v>
      </c>
      <c r="O1127" s="7" t="s">
        <v>212</v>
      </c>
      <c r="P1127" s="7" t="s">
        <v>972</v>
      </c>
      <c r="Q1127" s="7" t="s">
        <v>242</v>
      </c>
      <c r="R1127" s="7" t="s">
        <v>3856</v>
      </c>
      <c r="S1127" s="7">
        <v>101.21099853515625</v>
      </c>
    </row>
    <row r="1128" spans="1:19" x14ac:dyDescent="0.25">
      <c r="A1128" s="7">
        <v>513</v>
      </c>
      <c r="B1128" s="7">
        <v>44657</v>
      </c>
      <c r="C1128" s="7">
        <v>66784353</v>
      </c>
      <c r="D1128" s="7" t="s">
        <v>974</v>
      </c>
      <c r="E1128" s="7" t="s">
        <v>214</v>
      </c>
      <c r="F1128" s="7">
        <v>300000</v>
      </c>
      <c r="G1128" s="7">
        <v>8.1943998336791992</v>
      </c>
      <c r="H1128" s="7">
        <v>7.1321001052856445</v>
      </c>
      <c r="I1128" s="7" t="s">
        <v>17448</v>
      </c>
      <c r="J1128" s="7" t="s">
        <v>5431</v>
      </c>
      <c r="K1128" s="8">
        <v>4.0770998001098633</v>
      </c>
      <c r="M1128" s="8">
        <v>89.103996276855469</v>
      </c>
      <c r="N1128" s="7">
        <v>141</v>
      </c>
      <c r="O1128" s="7" t="s">
        <v>280</v>
      </c>
      <c r="P1128" s="7" t="s">
        <v>349</v>
      </c>
      <c r="Q1128" s="7" t="s">
        <v>242</v>
      </c>
      <c r="R1128" s="7" t="s">
        <v>3856</v>
      </c>
      <c r="S1128" s="7">
        <v>175.32699584960938</v>
      </c>
    </row>
    <row r="1129" spans="1:19" x14ac:dyDescent="0.25">
      <c r="A1129" s="7">
        <v>513</v>
      </c>
      <c r="B1129" s="7">
        <v>44657</v>
      </c>
      <c r="C1129" s="7">
        <v>66784352</v>
      </c>
      <c r="D1129" s="7" t="s">
        <v>974</v>
      </c>
      <c r="E1129" s="7" t="s">
        <v>214</v>
      </c>
      <c r="F1129" s="7">
        <v>500000</v>
      </c>
      <c r="G1129" s="7">
        <v>3.1951000690460205</v>
      </c>
      <c r="H1129" s="7">
        <v>3.0232000350952148</v>
      </c>
      <c r="I1129" s="7" t="s">
        <v>5429</v>
      </c>
      <c r="J1129" s="7" t="s">
        <v>5430</v>
      </c>
      <c r="K1129" s="8">
        <v>3.787600040435791</v>
      </c>
      <c r="M1129" s="8">
        <v>94.293998718261719</v>
      </c>
      <c r="N1129" s="7">
        <v>105.99700164794922</v>
      </c>
      <c r="O1129" s="7" t="s">
        <v>280</v>
      </c>
      <c r="P1129" s="7" t="s">
        <v>349</v>
      </c>
      <c r="Q1129" s="7" t="s">
        <v>242</v>
      </c>
      <c r="R1129" s="7" t="s">
        <v>3856</v>
      </c>
      <c r="S1129" s="7">
        <v>142.17189025878906</v>
      </c>
    </row>
    <row r="1130" spans="1:19" x14ac:dyDescent="0.25">
      <c r="A1130" s="7">
        <v>513</v>
      </c>
      <c r="B1130" s="7">
        <v>44657</v>
      </c>
      <c r="C1130" s="7">
        <v>44282762</v>
      </c>
      <c r="D1130" s="7" t="s">
        <v>974</v>
      </c>
      <c r="E1130" s="7" t="s">
        <v>214</v>
      </c>
      <c r="F1130" s="7">
        <v>500000</v>
      </c>
      <c r="G1130" s="7">
        <v>2.2806000709533691</v>
      </c>
      <c r="H1130" s="7">
        <v>2.1695001125335693</v>
      </c>
      <c r="I1130" s="7" t="s">
        <v>5427</v>
      </c>
      <c r="J1130" s="7" t="s">
        <v>5428</v>
      </c>
      <c r="K1130" s="8">
        <v>3.5815498828887939</v>
      </c>
      <c r="M1130" s="8">
        <v>98.734001159667969</v>
      </c>
      <c r="N1130" s="7">
        <v>98.901199340820313</v>
      </c>
      <c r="O1130" s="7" t="s">
        <v>280</v>
      </c>
      <c r="P1130" s="7" t="s">
        <v>349</v>
      </c>
      <c r="Q1130" s="7" t="s">
        <v>242</v>
      </c>
      <c r="R1130" s="7" t="s">
        <v>3856</v>
      </c>
      <c r="S1130" s="7">
        <v>135.75927734375</v>
      </c>
    </row>
    <row r="1131" spans="1:19" x14ac:dyDescent="0.25">
      <c r="A1131" s="7">
        <v>513</v>
      </c>
      <c r="B1131" s="7">
        <v>44657</v>
      </c>
      <c r="C1131" s="7">
        <v>39508321</v>
      </c>
      <c r="D1131" s="7" t="s">
        <v>974</v>
      </c>
      <c r="E1131" s="7" t="s">
        <v>214</v>
      </c>
      <c r="F1131" s="7">
        <v>500000</v>
      </c>
      <c r="G1131" s="7">
        <v>1.333299994468689</v>
      </c>
      <c r="H1131" s="7">
        <v>1.2822999954223633</v>
      </c>
      <c r="I1131" s="7" t="s">
        <v>5425</v>
      </c>
      <c r="J1131" s="7" t="s">
        <v>5426</v>
      </c>
      <c r="K1131" s="8">
        <v>3.3011100292205811</v>
      </c>
      <c r="M1131" s="8">
        <v>101.2239990234375</v>
      </c>
      <c r="N1131" s="7">
        <v>112.45500183105469</v>
      </c>
      <c r="O1131" s="7" t="s">
        <v>280</v>
      </c>
      <c r="P1131" s="7" t="s">
        <v>349</v>
      </c>
      <c r="Q1131" s="7" t="s">
        <v>242</v>
      </c>
      <c r="R1131" s="7" t="s">
        <v>3856</v>
      </c>
      <c r="S1131" s="7">
        <v>129.03366088867188</v>
      </c>
    </row>
    <row r="1132" spans="1:19" x14ac:dyDescent="0.25">
      <c r="A1132" s="7">
        <v>513</v>
      </c>
      <c r="B1132" s="7">
        <v>44657</v>
      </c>
      <c r="C1132" s="7">
        <v>66888235</v>
      </c>
      <c r="D1132" s="7" t="s">
        <v>977</v>
      </c>
      <c r="E1132" s="7" t="s">
        <v>10568</v>
      </c>
      <c r="F1132" s="7">
        <v>500000</v>
      </c>
      <c r="G1132" s="7">
        <v>2.036099910736084</v>
      </c>
      <c r="H1132" s="7">
        <v>1.9285999536514282</v>
      </c>
      <c r="I1132" s="7" t="s">
        <v>19455</v>
      </c>
      <c r="J1132" s="7" t="s">
        <v>10569</v>
      </c>
      <c r="K1132" s="8">
        <v>3.6616299152374268</v>
      </c>
      <c r="M1132" s="8">
        <v>98.614997863769531</v>
      </c>
      <c r="N1132" s="7">
        <v>112.52700042724609</v>
      </c>
      <c r="O1132" s="7" t="s">
        <v>266</v>
      </c>
      <c r="P1132" s="7" t="s">
        <v>349</v>
      </c>
      <c r="Q1132" s="7" t="s">
        <v>242</v>
      </c>
      <c r="R1132" s="7" t="s">
        <v>4184</v>
      </c>
      <c r="S1132" s="7">
        <v>112.52700042724609</v>
      </c>
    </row>
    <row r="1133" spans="1:19" x14ac:dyDescent="0.25">
      <c r="A1133" s="7">
        <v>513</v>
      </c>
      <c r="B1133" s="7">
        <v>44657</v>
      </c>
      <c r="C1133" s="7">
        <v>47280052</v>
      </c>
      <c r="D1133" s="7" t="s">
        <v>979</v>
      </c>
      <c r="E1133" s="7" t="s">
        <v>214</v>
      </c>
      <c r="F1133" s="7">
        <v>400000</v>
      </c>
      <c r="G1133" s="7">
        <v>0.93059998750686646</v>
      </c>
      <c r="H1133" s="7">
        <v>0.90509998798370361</v>
      </c>
      <c r="I1133" s="7" t="s">
        <v>19456</v>
      </c>
      <c r="J1133" s="7" t="s">
        <v>10571</v>
      </c>
      <c r="K1133" s="8">
        <v>3.2482800483703613</v>
      </c>
      <c r="M1133" s="8">
        <v>100</v>
      </c>
      <c r="N1133" s="7">
        <v>147.89399719238281</v>
      </c>
      <c r="O1133" s="7" t="s">
        <v>266</v>
      </c>
      <c r="P1133" s="7" t="s">
        <v>349</v>
      </c>
      <c r="Q1133" s="7" t="s">
        <v>242</v>
      </c>
      <c r="R1133" s="7" t="s">
        <v>4184</v>
      </c>
      <c r="S1133" s="7">
        <v>147.89399719238281</v>
      </c>
    </row>
    <row r="1134" spans="1:19" x14ac:dyDescent="0.25">
      <c r="A1134" s="7">
        <v>513</v>
      </c>
      <c r="B1134" s="7">
        <v>44657</v>
      </c>
      <c r="C1134" s="7">
        <v>46931259</v>
      </c>
      <c r="D1134" s="7" t="s">
        <v>979</v>
      </c>
      <c r="E1134" s="7" t="s">
        <v>214</v>
      </c>
      <c r="F1134" s="7">
        <v>600000</v>
      </c>
      <c r="G1134" s="7">
        <v>0.77499997615814209</v>
      </c>
      <c r="H1134" s="7">
        <v>0.75599998235702515</v>
      </c>
      <c r="I1134" s="7" t="s">
        <v>19457</v>
      </c>
      <c r="J1134" s="7" t="s">
        <v>10570</v>
      </c>
      <c r="K1134" s="8">
        <v>3.329232931137085</v>
      </c>
      <c r="M1134" s="8">
        <v>100.12599945068359</v>
      </c>
      <c r="N1134" s="7">
        <v>183.24510192871094</v>
      </c>
      <c r="O1134" s="7" t="s">
        <v>266</v>
      </c>
      <c r="P1134" s="7" t="s">
        <v>349</v>
      </c>
      <c r="Q1134" s="7" t="s">
        <v>242</v>
      </c>
      <c r="R1134" s="7" t="s">
        <v>4184</v>
      </c>
      <c r="S1134" s="7">
        <v>183.24510192871094</v>
      </c>
    </row>
    <row r="1135" spans="1:19" x14ac:dyDescent="0.25">
      <c r="A1135" s="7">
        <v>513</v>
      </c>
      <c r="B1135" s="7">
        <v>44657</v>
      </c>
      <c r="C1135" s="7">
        <v>33223559</v>
      </c>
      <c r="D1135" s="7" t="s">
        <v>982</v>
      </c>
      <c r="E1135" s="7" t="s">
        <v>214</v>
      </c>
      <c r="F1135" s="7">
        <v>200000</v>
      </c>
      <c r="G1135" s="7">
        <v>1.9191999435424805</v>
      </c>
      <c r="H1135" s="7">
        <v>1.7610000371932983</v>
      </c>
      <c r="I1135" s="7" t="s">
        <v>10572</v>
      </c>
      <c r="J1135" s="7" t="s">
        <v>10573</v>
      </c>
      <c r="K1135" s="8">
        <v>8.8008956909179688</v>
      </c>
      <c r="M1135" s="8">
        <v>94.277000427246094</v>
      </c>
      <c r="N1135" s="7">
        <v>630.59228515625</v>
      </c>
      <c r="O1135" s="7" t="s">
        <v>212</v>
      </c>
      <c r="P1135" s="7" t="s">
        <v>349</v>
      </c>
      <c r="Q1135" s="7" t="s">
        <v>242</v>
      </c>
      <c r="R1135" s="7" t="s">
        <v>214</v>
      </c>
      <c r="S1135" s="7">
        <v>630.59228515625</v>
      </c>
    </row>
    <row r="1136" spans="1:19" x14ac:dyDescent="0.25">
      <c r="A1136" s="7">
        <v>513</v>
      </c>
      <c r="B1136" s="7">
        <v>44657</v>
      </c>
      <c r="C1136" s="7">
        <v>44489225</v>
      </c>
      <c r="D1136" s="7" t="s">
        <v>988</v>
      </c>
      <c r="E1136" s="7" t="s">
        <v>214</v>
      </c>
      <c r="F1136" s="7">
        <v>400000</v>
      </c>
      <c r="G1136" s="7">
        <v>12.270999908447266</v>
      </c>
      <c r="H1136" s="7">
        <v>2.8733999729156494</v>
      </c>
      <c r="I1136" s="7" t="s">
        <v>19458</v>
      </c>
      <c r="J1136" s="7" t="s">
        <v>10577</v>
      </c>
      <c r="K1136" s="8">
        <v>5.981356143951416</v>
      </c>
      <c r="M1136" s="8">
        <v>99.400001525878906</v>
      </c>
      <c r="N1136" s="7">
        <v>338.96759033203125</v>
      </c>
      <c r="O1136" s="7" t="s">
        <v>212</v>
      </c>
      <c r="P1136" s="7" t="s">
        <v>361</v>
      </c>
      <c r="Q1136" s="7" t="s">
        <v>242</v>
      </c>
      <c r="R1136" s="7" t="s">
        <v>214</v>
      </c>
      <c r="S1136" s="7">
        <v>338.96759033203125</v>
      </c>
    </row>
    <row r="1137" spans="1:19" x14ac:dyDescent="0.25">
      <c r="A1137" s="7">
        <v>513</v>
      </c>
      <c r="B1137" s="7">
        <v>44657</v>
      </c>
      <c r="C1137" s="7">
        <v>66800904</v>
      </c>
      <c r="D1137" s="7" t="s">
        <v>988</v>
      </c>
      <c r="E1137" s="7" t="s">
        <v>214</v>
      </c>
      <c r="F1137" s="7">
        <v>300000</v>
      </c>
      <c r="G1137" s="7">
        <v>3.3222000598907471</v>
      </c>
      <c r="H1137" s="7">
        <v>2.9604001045227051</v>
      </c>
      <c r="I1137" s="7" t="s">
        <v>10575</v>
      </c>
      <c r="J1137" s="7" t="s">
        <v>10576</v>
      </c>
      <c r="K1137" s="8">
        <v>6.1448249816894531</v>
      </c>
      <c r="M1137" s="8">
        <v>98.079002380371094</v>
      </c>
      <c r="N1137" s="7">
        <v>341.919189453125</v>
      </c>
      <c r="O1137" s="7" t="s">
        <v>212</v>
      </c>
      <c r="P1137" s="7" t="s">
        <v>361</v>
      </c>
      <c r="Q1137" s="7" t="s">
        <v>242</v>
      </c>
      <c r="R1137" s="7" t="s">
        <v>214</v>
      </c>
      <c r="S1137" s="7">
        <v>341.919189453125</v>
      </c>
    </row>
    <row r="1138" spans="1:19" x14ac:dyDescent="0.25">
      <c r="A1138" s="7">
        <v>513</v>
      </c>
      <c r="B1138" s="7">
        <v>44657</v>
      </c>
      <c r="C1138" s="7">
        <v>66886368</v>
      </c>
      <c r="D1138" s="7" t="s">
        <v>990</v>
      </c>
      <c r="E1138" s="7" t="s">
        <v>10582</v>
      </c>
      <c r="F1138" s="7">
        <v>500000</v>
      </c>
      <c r="G1138" s="7">
        <v>3.9832999706268311</v>
      </c>
      <c r="H1138" s="7">
        <v>3.7023000717163086</v>
      </c>
      <c r="I1138" s="7" t="s">
        <v>19459</v>
      </c>
      <c r="J1138" s="7" t="s">
        <v>10583</v>
      </c>
      <c r="K1138" s="8">
        <v>3.8983800411224365</v>
      </c>
      <c r="M1138" s="8">
        <v>97.007003784179688</v>
      </c>
      <c r="N1138" s="7">
        <v>115.49600219726563</v>
      </c>
      <c r="O1138" s="7" t="s">
        <v>409</v>
      </c>
      <c r="P1138" s="7" t="s">
        <v>349</v>
      </c>
      <c r="Q1138" s="7" t="s">
        <v>242</v>
      </c>
      <c r="R1138" s="7" t="s">
        <v>4184</v>
      </c>
      <c r="S1138" s="7">
        <v>115.49600219726563</v>
      </c>
    </row>
    <row r="1139" spans="1:19" x14ac:dyDescent="0.25">
      <c r="A1139" s="7">
        <v>513</v>
      </c>
      <c r="B1139" s="7">
        <v>44657</v>
      </c>
      <c r="C1139" s="7">
        <v>66814759</v>
      </c>
      <c r="D1139" s="7" t="s">
        <v>990</v>
      </c>
      <c r="E1139" s="7" t="s">
        <v>214</v>
      </c>
      <c r="F1139" s="7">
        <v>300000</v>
      </c>
      <c r="G1139" s="7">
        <v>3.4777998924255371</v>
      </c>
      <c r="H1139" s="7">
        <v>3.2425999641418457</v>
      </c>
      <c r="I1139" s="7" t="s">
        <v>19460</v>
      </c>
      <c r="J1139" s="7" t="s">
        <v>10581</v>
      </c>
      <c r="K1139" s="8">
        <v>3.8599600791931152</v>
      </c>
      <c r="M1139" s="8">
        <v>98.677001953125</v>
      </c>
      <c r="N1139" s="7">
        <v>113.23400115966797</v>
      </c>
      <c r="O1139" s="7" t="s">
        <v>409</v>
      </c>
      <c r="P1139" s="7" t="s">
        <v>349</v>
      </c>
      <c r="Q1139" s="7" t="s">
        <v>242</v>
      </c>
      <c r="R1139" s="7" t="s">
        <v>4184</v>
      </c>
      <c r="S1139" s="7">
        <v>113.23400115966797</v>
      </c>
    </row>
    <row r="1140" spans="1:19" x14ac:dyDescent="0.25">
      <c r="A1140" s="7">
        <v>513</v>
      </c>
      <c r="B1140" s="7">
        <v>44657</v>
      </c>
      <c r="C1140" s="7">
        <v>45577413</v>
      </c>
      <c r="D1140" s="7" t="s">
        <v>990</v>
      </c>
      <c r="E1140" s="7" t="s">
        <v>214</v>
      </c>
      <c r="F1140" s="7">
        <v>300000</v>
      </c>
      <c r="G1140" s="7">
        <v>2.5499999523162842</v>
      </c>
      <c r="H1140" s="7">
        <v>2.3759000301361084</v>
      </c>
      <c r="I1140" s="7" t="s">
        <v>19461</v>
      </c>
      <c r="J1140" s="7" t="s">
        <v>10580</v>
      </c>
      <c r="K1140" s="8">
        <v>3.9211800098419189</v>
      </c>
      <c r="M1140" s="8">
        <v>99.106002807617188</v>
      </c>
      <c r="N1140" s="7">
        <v>127.84799957275391</v>
      </c>
      <c r="O1140" s="7" t="s">
        <v>409</v>
      </c>
      <c r="P1140" s="7" t="s">
        <v>349</v>
      </c>
      <c r="Q1140" s="7" t="s">
        <v>242</v>
      </c>
      <c r="R1140" s="7" t="s">
        <v>4184</v>
      </c>
      <c r="S1140" s="7">
        <v>127.84799957275391</v>
      </c>
    </row>
    <row r="1141" spans="1:19" x14ac:dyDescent="0.25">
      <c r="A1141" s="7">
        <v>513</v>
      </c>
      <c r="B1141" s="7">
        <v>44657</v>
      </c>
      <c r="C1141" s="7">
        <v>43946037</v>
      </c>
      <c r="D1141" s="7" t="s">
        <v>990</v>
      </c>
      <c r="E1141" s="7" t="s">
        <v>214</v>
      </c>
      <c r="F1141" s="7">
        <v>500000</v>
      </c>
      <c r="G1141" s="7">
        <v>2.2028000354766846</v>
      </c>
      <c r="H1141" s="7">
        <v>2.0594000816345215</v>
      </c>
      <c r="I1141" s="7" t="s">
        <v>19462</v>
      </c>
      <c r="J1141" s="7" t="s">
        <v>10579</v>
      </c>
      <c r="K1141" s="8">
        <v>4.0002098083496094</v>
      </c>
      <c r="M1141" s="8">
        <v>100.62100219726563</v>
      </c>
      <c r="N1141" s="7">
        <v>142.98100280761719</v>
      </c>
      <c r="O1141" s="7" t="s">
        <v>409</v>
      </c>
      <c r="P1141" s="7" t="s">
        <v>349</v>
      </c>
      <c r="Q1141" s="7" t="s">
        <v>242</v>
      </c>
      <c r="R1141" s="7" t="s">
        <v>4184</v>
      </c>
      <c r="S1141" s="7">
        <v>142.98100280761719</v>
      </c>
    </row>
    <row r="1142" spans="1:19" x14ac:dyDescent="0.25">
      <c r="A1142" s="7">
        <v>513</v>
      </c>
      <c r="B1142" s="7">
        <v>44657</v>
      </c>
      <c r="C1142" s="7">
        <v>37765909</v>
      </c>
      <c r="D1142" s="7" t="s">
        <v>990</v>
      </c>
      <c r="E1142" s="7" t="s">
        <v>214</v>
      </c>
      <c r="F1142" s="7">
        <v>300000</v>
      </c>
      <c r="G1142" s="7">
        <v>0.93330001831054688</v>
      </c>
      <c r="H1142" s="7">
        <v>0.89179998636245728</v>
      </c>
      <c r="I1142" s="7" t="s">
        <v>19463</v>
      </c>
      <c r="J1142" s="7" t="s">
        <v>16745</v>
      </c>
      <c r="K1142" s="8">
        <v>3.9071900844573975</v>
      </c>
      <c r="M1142" s="8">
        <v>100.62799835205078</v>
      </c>
      <c r="N1142" s="7">
        <v>294.18301391601563</v>
      </c>
      <c r="O1142" s="7" t="s">
        <v>409</v>
      </c>
      <c r="P1142" s="7" t="s">
        <v>349</v>
      </c>
      <c r="Q1142" s="7" t="s">
        <v>242</v>
      </c>
      <c r="R1142" s="7" t="s">
        <v>4184</v>
      </c>
      <c r="S1142" s="7">
        <v>294.18301391601563</v>
      </c>
    </row>
    <row r="1143" spans="1:19" x14ac:dyDescent="0.25">
      <c r="A1143" s="7">
        <v>513</v>
      </c>
      <c r="B1143" s="7">
        <v>44657</v>
      </c>
      <c r="C1143" s="7">
        <v>36758281</v>
      </c>
      <c r="D1143" s="7" t="s">
        <v>990</v>
      </c>
      <c r="E1143" s="7" t="s">
        <v>214</v>
      </c>
      <c r="F1143" s="7">
        <v>500000</v>
      </c>
      <c r="G1143" s="7">
        <v>0.78329998254776001</v>
      </c>
      <c r="H1143" s="7">
        <v>0.76150000095367432</v>
      </c>
      <c r="I1143" s="7" t="s">
        <v>19464</v>
      </c>
      <c r="J1143" s="7" t="s">
        <v>10578</v>
      </c>
      <c r="K1143" s="8">
        <v>3.5428750514984131</v>
      </c>
      <c r="M1143" s="8">
        <v>100.53700256347656</v>
      </c>
      <c r="N1143" s="7">
        <v>203.20730590820313</v>
      </c>
      <c r="O1143" s="7" t="s">
        <v>409</v>
      </c>
      <c r="P1143" s="7" t="s">
        <v>349</v>
      </c>
      <c r="Q1143" s="7" t="s">
        <v>242</v>
      </c>
      <c r="R1143" s="7" t="s">
        <v>4184</v>
      </c>
      <c r="S1143" s="7">
        <v>203.20730590820313</v>
      </c>
    </row>
    <row r="1144" spans="1:19" x14ac:dyDescent="0.25">
      <c r="A1144" s="7">
        <v>513</v>
      </c>
      <c r="B1144" s="7">
        <v>44657</v>
      </c>
      <c r="C1144" s="7">
        <v>30882096</v>
      </c>
      <c r="D1144" s="7" t="s">
        <v>992</v>
      </c>
      <c r="E1144" s="7" t="s">
        <v>214</v>
      </c>
      <c r="F1144" s="7">
        <v>500000</v>
      </c>
      <c r="G1144" s="7">
        <v>4.3066000938415527</v>
      </c>
      <c r="H1144" s="7">
        <v>3.9521000385284424</v>
      </c>
      <c r="I1144" s="7" t="s">
        <v>10586</v>
      </c>
      <c r="J1144" s="7" t="s">
        <v>10587</v>
      </c>
      <c r="K1144" s="8">
        <v>3.795759916305542</v>
      </c>
      <c r="M1144" s="8">
        <v>97.846000671386719</v>
      </c>
      <c r="N1144" s="7">
        <v>105.85199737548828</v>
      </c>
      <c r="O1144" s="7" t="s">
        <v>254</v>
      </c>
      <c r="P1144" s="7" t="s">
        <v>349</v>
      </c>
      <c r="Q1144" s="7" t="s">
        <v>242</v>
      </c>
      <c r="R1144" s="7" t="s">
        <v>3856</v>
      </c>
      <c r="S1144" s="7">
        <v>105.85199737548828</v>
      </c>
    </row>
    <row r="1145" spans="1:19" x14ac:dyDescent="0.25">
      <c r="A1145" s="7">
        <v>513</v>
      </c>
      <c r="B1145" s="7">
        <v>44657</v>
      </c>
      <c r="C1145" s="7">
        <v>18242855</v>
      </c>
      <c r="D1145" s="7" t="s">
        <v>992</v>
      </c>
      <c r="E1145" s="7" t="s">
        <v>214</v>
      </c>
      <c r="F1145" s="7">
        <v>500000</v>
      </c>
      <c r="G1145" s="7">
        <v>0.83230000734329224</v>
      </c>
      <c r="H1145" s="7">
        <v>0.81059998273849487</v>
      </c>
      <c r="I1145" s="7" t="s">
        <v>10584</v>
      </c>
      <c r="J1145" s="7" t="s">
        <v>10585</v>
      </c>
      <c r="K1145" s="8">
        <v>3.1648108959197998</v>
      </c>
      <c r="M1145" s="8">
        <v>100.552001953125</v>
      </c>
      <c r="N1145" s="7">
        <v>157.92399597167969</v>
      </c>
      <c r="O1145" s="7" t="s">
        <v>254</v>
      </c>
      <c r="P1145" s="7" t="s">
        <v>349</v>
      </c>
      <c r="Q1145" s="7" t="s">
        <v>242</v>
      </c>
      <c r="R1145" s="7" t="s">
        <v>3856</v>
      </c>
      <c r="S1145" s="7">
        <v>157.92399597167969</v>
      </c>
    </row>
    <row r="1146" spans="1:19" x14ac:dyDescent="0.25">
      <c r="A1146" s="7">
        <v>513</v>
      </c>
      <c r="B1146" s="7">
        <v>44657</v>
      </c>
      <c r="C1146" s="7">
        <v>36537826</v>
      </c>
      <c r="D1146" s="7" t="s">
        <v>994</v>
      </c>
      <c r="E1146" s="7" t="s">
        <v>214</v>
      </c>
      <c r="F1146" s="7">
        <v>250000</v>
      </c>
      <c r="G1146" s="7">
        <v>5.6454000473022461</v>
      </c>
      <c r="H1146" s="7">
        <v>4.9345002174377441</v>
      </c>
      <c r="I1146" s="7" t="s">
        <v>19465</v>
      </c>
      <c r="J1146" s="7" t="s">
        <v>10590</v>
      </c>
      <c r="K1146" s="8">
        <v>4.4990811347961426</v>
      </c>
      <c r="M1146" s="8">
        <v>96.915000915527344</v>
      </c>
      <c r="N1146" s="7">
        <v>172.23739624023438</v>
      </c>
      <c r="O1146" s="7" t="s">
        <v>254</v>
      </c>
      <c r="P1146" s="7" t="s">
        <v>349</v>
      </c>
      <c r="Q1146" s="7" t="s">
        <v>242</v>
      </c>
      <c r="R1146" s="7" t="s">
        <v>214</v>
      </c>
      <c r="S1146" s="7">
        <v>172.23739624023438</v>
      </c>
    </row>
    <row r="1147" spans="1:19" x14ac:dyDescent="0.25">
      <c r="A1147" s="7">
        <v>513</v>
      </c>
      <c r="B1147" s="7">
        <v>44657</v>
      </c>
      <c r="C1147" s="7">
        <v>36316462</v>
      </c>
      <c r="D1147" s="7" t="s">
        <v>994</v>
      </c>
      <c r="E1147" s="7" t="s">
        <v>214</v>
      </c>
      <c r="F1147" s="7">
        <v>550000</v>
      </c>
      <c r="G1147" s="7">
        <v>0.64609998464584351</v>
      </c>
      <c r="H1147" s="7">
        <v>0.62720000743865967</v>
      </c>
      <c r="I1147" s="7" t="s">
        <v>10588</v>
      </c>
      <c r="J1147" s="7" t="s">
        <v>10589</v>
      </c>
      <c r="K1147" s="8">
        <v>3.5237429141998291</v>
      </c>
      <c r="M1147" s="8">
        <v>99.902999877929688</v>
      </c>
      <c r="N1147" s="7">
        <v>224.65939331054688</v>
      </c>
      <c r="O1147" s="7" t="s">
        <v>254</v>
      </c>
      <c r="P1147" s="7" t="s">
        <v>349</v>
      </c>
      <c r="Q1147" s="7" t="s">
        <v>242</v>
      </c>
      <c r="R1147" s="7" t="s">
        <v>3856</v>
      </c>
      <c r="S1147" s="7">
        <v>224.65939331054688</v>
      </c>
    </row>
    <row r="1148" spans="1:19" x14ac:dyDescent="0.25">
      <c r="A1148" s="7">
        <v>513</v>
      </c>
      <c r="B1148" s="7">
        <v>44657</v>
      </c>
      <c r="C1148" s="7">
        <v>66902931</v>
      </c>
      <c r="D1148" s="7" t="s">
        <v>997</v>
      </c>
      <c r="E1148" s="7" t="s">
        <v>17598</v>
      </c>
      <c r="F1148" s="7">
        <v>500000</v>
      </c>
      <c r="G1148" s="7">
        <v>4.1694002151489258</v>
      </c>
      <c r="H1148" s="7">
        <v>3.796799898147583</v>
      </c>
      <c r="I1148" s="7" t="s">
        <v>19466</v>
      </c>
      <c r="J1148" s="7" t="s">
        <v>17599</v>
      </c>
      <c r="K1148" s="8">
        <v>4.144780158996582</v>
      </c>
      <c r="M1148" s="8">
        <v>97.170997619628906</v>
      </c>
      <c r="N1148" s="7">
        <v>140.48899841308594</v>
      </c>
      <c r="O1148" s="7" t="s">
        <v>360</v>
      </c>
      <c r="P1148" s="7" t="s">
        <v>349</v>
      </c>
      <c r="Q1148" s="7" t="s">
        <v>242</v>
      </c>
      <c r="R1148" s="7" t="s">
        <v>4184</v>
      </c>
      <c r="S1148" s="7">
        <v>140.48899841308594</v>
      </c>
    </row>
    <row r="1149" spans="1:19" x14ac:dyDescent="0.25">
      <c r="A1149" s="7">
        <v>513</v>
      </c>
      <c r="B1149" s="7">
        <v>44657</v>
      </c>
      <c r="C1149" s="7">
        <v>45950277</v>
      </c>
      <c r="D1149" s="7" t="s">
        <v>997</v>
      </c>
      <c r="E1149" s="7" t="s">
        <v>214</v>
      </c>
      <c r="F1149" s="7">
        <v>500000</v>
      </c>
      <c r="G1149" s="7">
        <v>2.6556000709533691</v>
      </c>
      <c r="H1149" s="7">
        <v>2.4649999141693115</v>
      </c>
      <c r="I1149" s="7" t="s">
        <v>19467</v>
      </c>
      <c r="J1149" s="7" t="s">
        <v>10591</v>
      </c>
      <c r="K1149" s="8">
        <v>4.010310173034668</v>
      </c>
      <c r="M1149" s="8">
        <v>99.970001220703125</v>
      </c>
      <c r="N1149" s="7">
        <v>135.14900207519531</v>
      </c>
      <c r="O1149" s="7" t="s">
        <v>360</v>
      </c>
      <c r="P1149" s="7" t="s">
        <v>349</v>
      </c>
      <c r="Q1149" s="7" t="s">
        <v>242</v>
      </c>
      <c r="R1149" s="7" t="s">
        <v>4184</v>
      </c>
      <c r="S1149" s="7">
        <v>135.14900207519531</v>
      </c>
    </row>
    <row r="1150" spans="1:19" x14ac:dyDescent="0.25">
      <c r="A1150" s="7">
        <v>513</v>
      </c>
      <c r="B1150" s="7">
        <v>44657</v>
      </c>
      <c r="C1150" s="7">
        <v>66853554</v>
      </c>
      <c r="D1150" s="7" t="s">
        <v>999</v>
      </c>
      <c r="E1150" s="7" t="s">
        <v>214</v>
      </c>
      <c r="F1150" s="7">
        <v>500000</v>
      </c>
      <c r="G1150" s="7">
        <v>3.8055999279022217</v>
      </c>
      <c r="H1150" s="7">
        <v>3.5973999500274658</v>
      </c>
      <c r="I1150" s="7" t="s">
        <v>10596</v>
      </c>
      <c r="J1150" s="7" t="s">
        <v>10597</v>
      </c>
      <c r="K1150" s="8">
        <v>3.791409969329834</v>
      </c>
      <c r="M1150" s="8">
        <v>93.708999633789063</v>
      </c>
      <c r="N1150" s="7">
        <v>104.65299987792969</v>
      </c>
      <c r="O1150" s="7" t="s">
        <v>212</v>
      </c>
      <c r="P1150" s="7" t="s">
        <v>349</v>
      </c>
      <c r="Q1150" s="7" t="s">
        <v>242</v>
      </c>
      <c r="R1150" s="7" t="s">
        <v>3856</v>
      </c>
      <c r="S1150" s="7">
        <v>104.65299987792969</v>
      </c>
    </row>
    <row r="1151" spans="1:19" x14ac:dyDescent="0.25">
      <c r="A1151" s="7">
        <v>513</v>
      </c>
      <c r="B1151" s="7">
        <v>44657</v>
      </c>
      <c r="C1151" s="7">
        <v>67028421</v>
      </c>
      <c r="D1151" s="7" t="s">
        <v>999</v>
      </c>
      <c r="E1151" s="7" t="s">
        <v>22180</v>
      </c>
      <c r="F1151" s="7">
        <v>600000</v>
      </c>
      <c r="G1151" s="7">
        <v>2.9540998935699463</v>
      </c>
      <c r="H1151" s="7">
        <v>2.799799919128418</v>
      </c>
      <c r="I1151" s="7" t="s">
        <v>22181</v>
      </c>
      <c r="J1151" s="7" t="s">
        <v>22182</v>
      </c>
      <c r="K1151" s="8">
        <v>3.586669921875</v>
      </c>
      <c r="M1151" s="8">
        <v>98.019996643066406</v>
      </c>
      <c r="N1151" s="7">
        <v>88.574798583984375</v>
      </c>
      <c r="O1151" s="7" t="s">
        <v>212</v>
      </c>
      <c r="P1151" s="7" t="s">
        <v>349</v>
      </c>
      <c r="Q1151" s="7" t="s">
        <v>242</v>
      </c>
      <c r="R1151" s="7" t="s">
        <v>3856</v>
      </c>
      <c r="S1151" s="7">
        <v>88.574798583984375</v>
      </c>
    </row>
    <row r="1152" spans="1:19" x14ac:dyDescent="0.25">
      <c r="A1152" s="7">
        <v>513</v>
      </c>
      <c r="B1152" s="7">
        <v>44657</v>
      </c>
      <c r="C1152" s="7">
        <v>66853553</v>
      </c>
      <c r="D1152" s="7" t="s">
        <v>999</v>
      </c>
      <c r="E1152" s="7" t="s">
        <v>214</v>
      </c>
      <c r="F1152" s="7">
        <v>1000000</v>
      </c>
      <c r="G1152" s="7">
        <v>1.8042000532150269</v>
      </c>
      <c r="H1152" s="7">
        <v>1.7502000331878662</v>
      </c>
      <c r="I1152" s="7" t="s">
        <v>10594</v>
      </c>
      <c r="J1152" s="7" t="s">
        <v>10595</v>
      </c>
      <c r="K1152" s="8">
        <v>3.4917500019073486</v>
      </c>
      <c r="M1152" s="8">
        <v>96.763999938964844</v>
      </c>
      <c r="N1152" s="7">
        <v>103.14800262451172</v>
      </c>
      <c r="O1152" s="7" t="s">
        <v>212</v>
      </c>
      <c r="P1152" s="7" t="s">
        <v>349</v>
      </c>
      <c r="Q1152" s="7" t="s">
        <v>242</v>
      </c>
      <c r="R1152" s="7" t="s">
        <v>3856</v>
      </c>
      <c r="S1152" s="7">
        <v>103.14800262451172</v>
      </c>
    </row>
    <row r="1153" spans="1:19" x14ac:dyDescent="0.25">
      <c r="A1153" s="7">
        <v>513</v>
      </c>
      <c r="B1153" s="7">
        <v>44657</v>
      </c>
      <c r="C1153" s="7">
        <v>66800064</v>
      </c>
      <c r="D1153" s="7" t="s">
        <v>999</v>
      </c>
      <c r="E1153" s="7" t="s">
        <v>214</v>
      </c>
      <c r="F1153" s="7">
        <v>500000</v>
      </c>
      <c r="G1153" s="7">
        <v>1.3415000438690186</v>
      </c>
      <c r="H1153" s="7">
        <v>1.3075000047683716</v>
      </c>
      <c r="I1153" s="7" t="s">
        <v>10592</v>
      </c>
      <c r="J1153" s="7" t="s">
        <v>10593</v>
      </c>
      <c r="K1153" s="8">
        <v>3.3439900875091553</v>
      </c>
      <c r="M1153" s="8">
        <v>97.924003601074219</v>
      </c>
      <c r="N1153" s="7">
        <v>115.36699676513672</v>
      </c>
      <c r="O1153" s="7" t="s">
        <v>212</v>
      </c>
      <c r="P1153" s="7" t="s">
        <v>349</v>
      </c>
      <c r="Q1153" s="7" t="s">
        <v>242</v>
      </c>
      <c r="R1153" s="7" t="s">
        <v>3856</v>
      </c>
      <c r="S1153" s="7">
        <v>115.36699676513672</v>
      </c>
    </row>
    <row r="1154" spans="1:19" x14ac:dyDescent="0.25">
      <c r="A1154" s="7">
        <v>513</v>
      </c>
      <c r="B1154" s="7">
        <v>44657</v>
      </c>
      <c r="C1154" s="7">
        <v>44154240</v>
      </c>
      <c r="D1154" s="7" t="s">
        <v>1001</v>
      </c>
      <c r="E1154" s="7" t="s">
        <v>10598</v>
      </c>
      <c r="F1154" s="7">
        <v>404942</v>
      </c>
      <c r="G1154" s="7">
        <v>0.61049997806549072</v>
      </c>
      <c r="H1154" s="7">
        <v>0.59049999713897705</v>
      </c>
      <c r="I1154" s="7" t="s">
        <v>10599</v>
      </c>
      <c r="J1154" s="7" t="s">
        <v>10600</v>
      </c>
      <c r="K1154" s="8">
        <v>3.8124508857727051</v>
      </c>
      <c r="M1154" s="8">
        <v>99.959999084472656</v>
      </c>
      <c r="N1154" s="7">
        <v>241.59539794921875</v>
      </c>
      <c r="O1154" s="7" t="s">
        <v>212</v>
      </c>
      <c r="P1154" s="7" t="s">
        <v>289</v>
      </c>
      <c r="Q1154" s="7" t="s">
        <v>291</v>
      </c>
      <c r="R1154" s="7" t="s">
        <v>214</v>
      </c>
      <c r="S1154" s="7">
        <v>241.59539794921875</v>
      </c>
    </row>
    <row r="1155" spans="1:19" x14ac:dyDescent="0.25">
      <c r="A1155" s="7">
        <v>513</v>
      </c>
      <c r="B1155" s="7">
        <v>44657</v>
      </c>
      <c r="C1155" s="7">
        <v>66851431</v>
      </c>
      <c r="D1155" s="7" t="s">
        <v>1004</v>
      </c>
      <c r="E1155" s="7" t="s">
        <v>214</v>
      </c>
      <c r="F1155" s="7">
        <v>419000</v>
      </c>
      <c r="G1155" s="7">
        <v>5.0130000114440918</v>
      </c>
      <c r="H1155" s="7">
        <v>4.1536002159118652</v>
      </c>
      <c r="I1155" s="7" t="s">
        <v>20773</v>
      </c>
      <c r="J1155" s="7" t="s">
        <v>5444</v>
      </c>
      <c r="K1155" s="8">
        <v>9.6246261596679688</v>
      </c>
      <c r="M1155" s="8">
        <v>79.5</v>
      </c>
      <c r="N1155" s="7">
        <v>688.7742919921875</v>
      </c>
      <c r="O1155" s="7" t="s">
        <v>360</v>
      </c>
      <c r="P1155" s="7" t="s">
        <v>349</v>
      </c>
      <c r="Q1155" s="7" t="s">
        <v>242</v>
      </c>
      <c r="R1155" s="7" t="s">
        <v>214</v>
      </c>
      <c r="S1155" s="7">
        <v>420.232666015625</v>
      </c>
    </row>
    <row r="1156" spans="1:19" x14ac:dyDescent="0.25">
      <c r="A1156" s="7">
        <v>513</v>
      </c>
      <c r="B1156" s="7">
        <v>44657</v>
      </c>
      <c r="C1156" s="7">
        <v>66897727</v>
      </c>
      <c r="D1156" s="7" t="s">
        <v>1004</v>
      </c>
      <c r="E1156" s="7" t="s">
        <v>16966</v>
      </c>
      <c r="F1156" s="7">
        <v>500000</v>
      </c>
      <c r="G1156" s="7">
        <v>4.3614001274108887</v>
      </c>
      <c r="H1156" s="7">
        <v>3.749000072479248</v>
      </c>
      <c r="I1156" s="7" t="s">
        <v>16967</v>
      </c>
      <c r="J1156" s="7" t="s">
        <v>16466</v>
      </c>
      <c r="K1156" s="8">
        <v>9.3712024688720703</v>
      </c>
      <c r="M1156" s="8">
        <v>82.697998046875</v>
      </c>
      <c r="N1156" s="7">
        <v>662.82830810546875</v>
      </c>
      <c r="O1156" s="7" t="s">
        <v>360</v>
      </c>
      <c r="P1156" s="7" t="s">
        <v>349</v>
      </c>
      <c r="Q1156" s="7" t="s">
        <v>242</v>
      </c>
      <c r="R1156" s="7" t="s">
        <v>3856</v>
      </c>
      <c r="S1156" s="7">
        <v>409.81973266601563</v>
      </c>
    </row>
    <row r="1157" spans="1:19" x14ac:dyDescent="0.25">
      <c r="A1157" s="7">
        <v>513</v>
      </c>
      <c r="B1157" s="7">
        <v>44657</v>
      </c>
      <c r="C1157" s="7">
        <v>66830853</v>
      </c>
      <c r="D1157" s="7" t="s">
        <v>1004</v>
      </c>
      <c r="E1157" s="7" t="s">
        <v>214</v>
      </c>
      <c r="F1157" s="7">
        <v>350000</v>
      </c>
      <c r="G1157" s="7">
        <v>4.098599910736084</v>
      </c>
      <c r="H1157" s="7">
        <v>3.4019999504089355</v>
      </c>
      <c r="I1157" s="7" t="s">
        <v>5442</v>
      </c>
      <c r="J1157" s="7" t="s">
        <v>5443</v>
      </c>
      <c r="K1157" s="8">
        <v>10.473699569702148</v>
      </c>
      <c r="M1157" s="8">
        <v>82.011001586914063</v>
      </c>
      <c r="N1157" s="7">
        <v>772.78289794921875</v>
      </c>
      <c r="O1157" s="7" t="s">
        <v>360</v>
      </c>
      <c r="P1157" s="7" t="s">
        <v>349</v>
      </c>
      <c r="Q1157" s="7" t="s">
        <v>242</v>
      </c>
      <c r="R1157" s="7" t="s">
        <v>214</v>
      </c>
      <c r="S1157" s="7">
        <v>405.57162475585938</v>
      </c>
    </row>
    <row r="1158" spans="1:19" x14ac:dyDescent="0.25">
      <c r="A1158" s="7">
        <v>513</v>
      </c>
      <c r="B1158" s="7">
        <v>44657</v>
      </c>
      <c r="C1158" s="7">
        <v>66793386</v>
      </c>
      <c r="D1158" s="7" t="s">
        <v>1004</v>
      </c>
      <c r="E1158" s="7" t="s">
        <v>214</v>
      </c>
      <c r="F1158" s="7">
        <v>500000</v>
      </c>
      <c r="G1158" s="7">
        <v>3.5373001098632813</v>
      </c>
      <c r="H1158" s="7">
        <v>2.9309000968933105</v>
      </c>
      <c r="I1158" s="7" t="s">
        <v>5440</v>
      </c>
      <c r="J1158" s="7" t="s">
        <v>5441</v>
      </c>
      <c r="K1158" s="8">
        <v>11.151073455810547</v>
      </c>
      <c r="M1158" s="8">
        <v>85.130996704101563</v>
      </c>
      <c r="N1158" s="7">
        <v>841.69677734375</v>
      </c>
      <c r="O1158" s="7" t="s">
        <v>360</v>
      </c>
      <c r="P1158" s="7" t="s">
        <v>349</v>
      </c>
      <c r="Q1158" s="7" t="s">
        <v>242</v>
      </c>
      <c r="R1158" s="7" t="s">
        <v>3856</v>
      </c>
      <c r="S1158" s="7">
        <v>396.40753173828125</v>
      </c>
    </row>
    <row r="1159" spans="1:19" x14ac:dyDescent="0.25">
      <c r="A1159" s="7">
        <v>513</v>
      </c>
      <c r="B1159" s="7">
        <v>44657</v>
      </c>
      <c r="C1159" s="7">
        <v>46514966</v>
      </c>
      <c r="D1159" s="7" t="s">
        <v>1004</v>
      </c>
      <c r="E1159" s="7" t="s">
        <v>214</v>
      </c>
      <c r="F1159" s="7">
        <v>567000</v>
      </c>
      <c r="G1159" s="7">
        <v>3.2744998931884766</v>
      </c>
      <c r="H1159" s="7">
        <v>2.7753000259399414</v>
      </c>
      <c r="I1159" s="7" t="s">
        <v>5438</v>
      </c>
      <c r="J1159" s="7" t="s">
        <v>5439</v>
      </c>
      <c r="K1159" s="8">
        <v>11.210220336914063</v>
      </c>
      <c r="M1159" s="8">
        <v>86.018997192382813</v>
      </c>
      <c r="N1159" s="7">
        <v>848.656982421875</v>
      </c>
      <c r="O1159" s="7" t="s">
        <v>360</v>
      </c>
      <c r="P1159" s="7" t="s">
        <v>349</v>
      </c>
      <c r="Q1159" s="7" t="s">
        <v>242</v>
      </c>
      <c r="R1159" s="7" t="s">
        <v>3856</v>
      </c>
      <c r="S1159" s="7">
        <v>392.07534790039063</v>
      </c>
    </row>
    <row r="1160" spans="1:19" x14ac:dyDescent="0.25">
      <c r="A1160" s="7">
        <v>513</v>
      </c>
      <c r="B1160" s="7">
        <v>44657</v>
      </c>
      <c r="C1160" s="7">
        <v>45728710</v>
      </c>
      <c r="D1160" s="7" t="s">
        <v>1004</v>
      </c>
      <c r="E1160" s="7" t="s">
        <v>214</v>
      </c>
      <c r="F1160" s="7">
        <v>500000</v>
      </c>
      <c r="G1160" s="7">
        <v>2.5873000621795654</v>
      </c>
      <c r="H1160" s="7">
        <v>2.2176001071929932</v>
      </c>
      <c r="I1160" s="7" t="s">
        <v>5436</v>
      </c>
      <c r="J1160" s="7" t="s">
        <v>5437</v>
      </c>
      <c r="K1160" s="8">
        <v>11.075849533081055</v>
      </c>
      <c r="M1160" s="8">
        <v>89.83599853515625</v>
      </c>
      <c r="N1160" s="7">
        <v>842.24169921875</v>
      </c>
      <c r="O1160" s="7" t="s">
        <v>360</v>
      </c>
      <c r="P1160" s="7" t="s">
        <v>349</v>
      </c>
      <c r="Q1160" s="7" t="s">
        <v>242</v>
      </c>
      <c r="R1160" s="7" t="s">
        <v>3856</v>
      </c>
      <c r="S1160" s="7">
        <v>380.626220703125</v>
      </c>
    </row>
    <row r="1161" spans="1:19" x14ac:dyDescent="0.25">
      <c r="A1161" s="7">
        <v>513</v>
      </c>
      <c r="B1161" s="7">
        <v>44657</v>
      </c>
      <c r="C1161" s="7">
        <v>43080186</v>
      </c>
      <c r="D1161" s="7" t="s">
        <v>1004</v>
      </c>
      <c r="E1161" s="7" t="s">
        <v>214</v>
      </c>
      <c r="F1161" s="7">
        <v>555000</v>
      </c>
      <c r="G1161" s="7">
        <v>1.9739999771118164</v>
      </c>
      <c r="H1161" s="7">
        <v>1.7716000080108643</v>
      </c>
      <c r="I1161" s="7" t="s">
        <v>5434</v>
      </c>
      <c r="J1161" s="7" t="s">
        <v>5435</v>
      </c>
      <c r="K1161" s="8">
        <v>11.658048629760742</v>
      </c>
      <c r="M1161" s="8">
        <v>91.209999084472656</v>
      </c>
      <c r="N1161" s="7">
        <v>913.76092529296875</v>
      </c>
      <c r="O1161" s="7" t="s">
        <v>360</v>
      </c>
      <c r="P1161" s="7" t="s">
        <v>349</v>
      </c>
      <c r="Q1161" s="7" t="s">
        <v>242</v>
      </c>
      <c r="R1161" s="7" t="s">
        <v>3856</v>
      </c>
      <c r="S1161" s="7">
        <v>370.26681518554688</v>
      </c>
    </row>
    <row r="1162" spans="1:19" x14ac:dyDescent="0.25">
      <c r="A1162" s="7">
        <v>513</v>
      </c>
      <c r="B1162" s="7">
        <v>44657</v>
      </c>
      <c r="C1162" s="7">
        <v>36965201</v>
      </c>
      <c r="D1162" s="7" t="s">
        <v>1004</v>
      </c>
      <c r="E1162" s="7" t="s">
        <v>214</v>
      </c>
      <c r="F1162" s="7">
        <v>300000</v>
      </c>
      <c r="G1162" s="7">
        <v>0.79670000076293945</v>
      </c>
      <c r="H1162" s="7">
        <v>0.7336999773979187</v>
      </c>
      <c r="I1162" s="7" t="s">
        <v>5432</v>
      </c>
      <c r="J1162" s="7" t="s">
        <v>5433</v>
      </c>
      <c r="K1162" s="8">
        <v>13.305628776550293</v>
      </c>
      <c r="M1162" s="8">
        <v>94.272003173828125</v>
      </c>
      <c r="N1162" s="7">
        <v>1177.6134033203125</v>
      </c>
      <c r="O1162" s="7" t="s">
        <v>360</v>
      </c>
      <c r="P1162" s="7" t="s">
        <v>349</v>
      </c>
      <c r="Q1162" s="7" t="s">
        <v>242</v>
      </c>
      <c r="R1162" s="7" t="s">
        <v>214</v>
      </c>
      <c r="S1162" s="7">
        <v>350.03610229492188</v>
      </c>
    </row>
    <row r="1163" spans="1:19" x14ac:dyDescent="0.25">
      <c r="A1163" s="7">
        <v>513</v>
      </c>
      <c r="B1163" s="7">
        <v>44657</v>
      </c>
      <c r="C1163" s="7">
        <v>31265259</v>
      </c>
      <c r="D1163" s="7" t="s">
        <v>1006</v>
      </c>
      <c r="E1163" s="7" t="s">
        <v>214</v>
      </c>
      <c r="F1163" s="7">
        <v>550000</v>
      </c>
      <c r="G1163" s="7">
        <v>4.4380998611450195</v>
      </c>
      <c r="H1163" s="7">
        <v>2.6008000373840332</v>
      </c>
      <c r="I1163" s="7" t="s">
        <v>5445</v>
      </c>
      <c r="J1163" s="7" t="s">
        <v>5446</v>
      </c>
      <c r="K1163" s="8">
        <v>5.1277952194213867</v>
      </c>
      <c r="M1163" s="8">
        <v>99.299003601074219</v>
      </c>
      <c r="N1163" s="7">
        <v>238.57229614257813</v>
      </c>
      <c r="O1163" s="7" t="s">
        <v>237</v>
      </c>
      <c r="P1163" s="7" t="s">
        <v>267</v>
      </c>
      <c r="Q1163" s="7" t="s">
        <v>242</v>
      </c>
      <c r="R1163" s="7" t="s">
        <v>3856</v>
      </c>
      <c r="S1163" s="7">
        <v>269.0478515625</v>
      </c>
    </row>
    <row r="1164" spans="1:19" x14ac:dyDescent="0.25">
      <c r="A1164" s="7">
        <v>513</v>
      </c>
      <c r="B1164" s="7">
        <v>44657</v>
      </c>
      <c r="C1164" s="7">
        <v>31265260</v>
      </c>
      <c r="D1164" s="7" t="s">
        <v>1006</v>
      </c>
      <c r="E1164" s="7" t="s">
        <v>18026</v>
      </c>
      <c r="F1164" s="7">
        <v>550000</v>
      </c>
      <c r="G1164" s="7">
        <v>4.4380998611450195</v>
      </c>
      <c r="H1164" s="7">
        <v>2.5564000606536865</v>
      </c>
      <c r="I1164" s="7" t="s">
        <v>18027</v>
      </c>
      <c r="J1164" s="7" t="s">
        <v>18028</v>
      </c>
      <c r="K1164" s="8">
        <v>5.0828990936279297</v>
      </c>
      <c r="M1164" s="8">
        <v>99.474998474121094</v>
      </c>
      <c r="N1164" s="7">
        <v>166.28239440917969</v>
      </c>
      <c r="O1164" s="7" t="s">
        <v>237</v>
      </c>
      <c r="P1164" s="7" t="s">
        <v>267</v>
      </c>
      <c r="Q1164" s="7" t="s">
        <v>242</v>
      </c>
      <c r="R1164" s="7" t="s">
        <v>214</v>
      </c>
      <c r="S1164" s="7">
        <v>269.0478515625</v>
      </c>
    </row>
    <row r="1165" spans="1:19" x14ac:dyDescent="0.25">
      <c r="A1165" s="7">
        <v>513</v>
      </c>
      <c r="B1165" s="7">
        <v>44657</v>
      </c>
      <c r="C1165" s="7">
        <v>66994336</v>
      </c>
      <c r="D1165" s="7" t="s">
        <v>21079</v>
      </c>
      <c r="E1165" s="7" t="s">
        <v>21187</v>
      </c>
      <c r="F1165" s="7">
        <v>500000</v>
      </c>
      <c r="G1165" s="7">
        <v>5.2841000556945801</v>
      </c>
      <c r="H1165" s="7">
        <v>4.9079999923706055</v>
      </c>
      <c r="I1165" s="7" t="s">
        <v>21188</v>
      </c>
      <c r="J1165" s="7" t="s">
        <v>21189</v>
      </c>
      <c r="K1165" s="8">
        <v>3.4976999759674072</v>
      </c>
      <c r="M1165" s="8">
        <v>93.425003051757813</v>
      </c>
      <c r="N1165" s="7">
        <v>76.87030029296875</v>
      </c>
      <c r="O1165" s="7" t="s">
        <v>212</v>
      </c>
      <c r="P1165" s="7" t="s">
        <v>663</v>
      </c>
      <c r="Q1165" s="7" t="s">
        <v>242</v>
      </c>
      <c r="R1165" s="7" t="s">
        <v>3856</v>
      </c>
      <c r="S1165" s="7">
        <v>76.87030029296875</v>
      </c>
    </row>
    <row r="1166" spans="1:19" x14ac:dyDescent="0.25">
      <c r="A1166" s="7">
        <v>513</v>
      </c>
      <c r="B1166" s="7">
        <v>44657</v>
      </c>
      <c r="C1166" s="7">
        <v>66996304</v>
      </c>
      <c r="D1166" s="7" t="s">
        <v>21079</v>
      </c>
      <c r="E1166" s="7" t="s">
        <v>22183</v>
      </c>
      <c r="F1166" s="7">
        <v>500000</v>
      </c>
      <c r="G1166" s="7">
        <v>5.2841000556945801</v>
      </c>
      <c r="H1166" s="7">
        <v>4.907599925994873</v>
      </c>
      <c r="I1166" s="7" t="s">
        <v>22184</v>
      </c>
      <c r="J1166" s="7" t="s">
        <v>22185</v>
      </c>
      <c r="K1166" s="8">
        <v>3.5115940570831299</v>
      </c>
      <c r="M1166" s="8">
        <v>93.361000061035156</v>
      </c>
      <c r="N1166" s="7">
        <v>77.8916015625</v>
      </c>
      <c r="O1166" s="7" t="s">
        <v>212</v>
      </c>
      <c r="P1166" s="7" t="s">
        <v>663</v>
      </c>
      <c r="Q1166" s="7" t="s">
        <v>242</v>
      </c>
      <c r="R1166" s="7" t="s">
        <v>214</v>
      </c>
      <c r="S1166" s="7">
        <v>77.8916015625</v>
      </c>
    </row>
    <row r="1167" spans="1:19" x14ac:dyDescent="0.25">
      <c r="A1167" s="7">
        <v>513</v>
      </c>
      <c r="B1167" s="7">
        <v>44657</v>
      </c>
      <c r="C1167" s="7">
        <v>36316487</v>
      </c>
      <c r="D1167" s="7" t="s">
        <v>1010</v>
      </c>
      <c r="E1167" s="7" t="s">
        <v>214</v>
      </c>
      <c r="F1167" s="7">
        <v>400000</v>
      </c>
      <c r="G1167" s="7">
        <v>0.62699997425079346</v>
      </c>
      <c r="H1167" s="7">
        <v>3.4000000953674316</v>
      </c>
      <c r="I1167" s="7" t="s">
        <v>16746</v>
      </c>
      <c r="J1167" s="7" t="s">
        <v>10601</v>
      </c>
      <c r="K1167" s="8">
        <v>3.8012640476226807</v>
      </c>
      <c r="M1167" s="8">
        <v>99.964996337890625</v>
      </c>
      <c r="N1167" s="7">
        <v>182.56210327148438</v>
      </c>
      <c r="O1167" s="7" t="s">
        <v>254</v>
      </c>
      <c r="P1167" s="7" t="s">
        <v>361</v>
      </c>
      <c r="Q1167" s="7" t="s">
        <v>242</v>
      </c>
      <c r="R1167" s="7" t="s">
        <v>4184</v>
      </c>
      <c r="S1167" s="7">
        <v>182.56210327148438</v>
      </c>
    </row>
    <row r="1168" spans="1:19" x14ac:dyDescent="0.25">
      <c r="A1168" s="7">
        <v>513</v>
      </c>
      <c r="B1168" s="7">
        <v>44657</v>
      </c>
      <c r="C1168" s="7">
        <v>42757636</v>
      </c>
      <c r="D1168" s="7" t="s">
        <v>1012</v>
      </c>
      <c r="E1168" s="7" t="s">
        <v>214</v>
      </c>
      <c r="F1168" s="7">
        <v>400000</v>
      </c>
      <c r="G1168" s="7">
        <v>11.800100326538086</v>
      </c>
      <c r="H1168" s="7">
        <v>1.6742000579833984</v>
      </c>
      <c r="I1168" s="7" t="s">
        <v>19468</v>
      </c>
      <c r="J1168" s="7" t="s">
        <v>10602</v>
      </c>
      <c r="K1168" s="8">
        <v>3.9973499774932861</v>
      </c>
      <c r="M1168" s="8">
        <v>104.29100036621094</v>
      </c>
      <c r="N1168" s="7">
        <v>156.13299560546875</v>
      </c>
      <c r="O1168" s="7" t="s">
        <v>254</v>
      </c>
      <c r="P1168" s="7" t="s">
        <v>361</v>
      </c>
      <c r="Q1168" s="7" t="s">
        <v>242</v>
      </c>
      <c r="R1168" s="7" t="s">
        <v>214</v>
      </c>
      <c r="S1168" s="7">
        <v>156.13299560546875</v>
      </c>
    </row>
    <row r="1169" spans="1:19" x14ac:dyDescent="0.25">
      <c r="A1169" s="7">
        <v>513</v>
      </c>
      <c r="B1169" s="7">
        <v>44657</v>
      </c>
      <c r="C1169" s="7">
        <v>66854836</v>
      </c>
      <c r="D1169" s="7" t="s">
        <v>1014</v>
      </c>
      <c r="E1169" s="7" t="s">
        <v>214</v>
      </c>
      <c r="F1169" s="7">
        <v>350000</v>
      </c>
      <c r="G1169" s="7">
        <v>3.8248000144958496</v>
      </c>
      <c r="H1169" s="7">
        <v>3.6733999252319336</v>
      </c>
      <c r="I1169" s="7" t="s">
        <v>10605</v>
      </c>
      <c r="J1169" s="7" t="s">
        <v>10606</v>
      </c>
      <c r="K1169" s="8">
        <v>3.4316799640655518</v>
      </c>
      <c r="M1169" s="8">
        <v>92.250999450683594</v>
      </c>
      <c r="N1169" s="7">
        <v>68.102897644042969</v>
      </c>
      <c r="O1169" s="7" t="s">
        <v>212</v>
      </c>
      <c r="P1169" s="7" t="s">
        <v>349</v>
      </c>
      <c r="Q1169" s="7" t="s">
        <v>242</v>
      </c>
      <c r="R1169" s="7" t="s">
        <v>3856</v>
      </c>
      <c r="S1169" s="7">
        <v>68.102897644042969</v>
      </c>
    </row>
    <row r="1170" spans="1:19" x14ac:dyDescent="0.25">
      <c r="A1170" s="7">
        <v>513</v>
      </c>
      <c r="B1170" s="7">
        <v>44657</v>
      </c>
      <c r="C1170" s="7">
        <v>36537904</v>
      </c>
      <c r="D1170" s="7" t="s">
        <v>1014</v>
      </c>
      <c r="E1170" s="7" t="s">
        <v>214</v>
      </c>
      <c r="F1170" s="7">
        <v>250000</v>
      </c>
      <c r="G1170" s="7">
        <v>0.68720000982284546</v>
      </c>
      <c r="H1170" s="7">
        <v>0.66939997673034668</v>
      </c>
      <c r="I1170" s="7" t="s">
        <v>10603</v>
      </c>
      <c r="J1170" s="7" t="s">
        <v>10604</v>
      </c>
      <c r="K1170" s="8">
        <v>3.1568660736083984</v>
      </c>
      <c r="M1170" s="8">
        <v>99.975997924804688</v>
      </c>
      <c r="N1170" s="7">
        <v>166.53169250488281</v>
      </c>
      <c r="O1170" s="7" t="s">
        <v>212</v>
      </c>
      <c r="P1170" s="7" t="s">
        <v>349</v>
      </c>
      <c r="Q1170" s="7" t="s">
        <v>242</v>
      </c>
      <c r="R1170" s="7" t="s">
        <v>214</v>
      </c>
      <c r="S1170" s="7">
        <v>166.53169250488281</v>
      </c>
    </row>
    <row r="1171" spans="1:19" x14ac:dyDescent="0.25">
      <c r="A1171" s="7">
        <v>513</v>
      </c>
      <c r="B1171" s="7">
        <v>44657</v>
      </c>
      <c r="C1171" s="7">
        <v>42758133</v>
      </c>
      <c r="D1171" s="7" t="s">
        <v>1015</v>
      </c>
      <c r="E1171" s="7" t="s">
        <v>214</v>
      </c>
      <c r="F1171" s="7">
        <v>500000</v>
      </c>
      <c r="G1171" s="7">
        <v>1.8917000293731689</v>
      </c>
      <c r="H1171" s="7">
        <v>1.7897000312805176</v>
      </c>
      <c r="I1171" s="7" t="s">
        <v>19469</v>
      </c>
      <c r="J1171" s="7" t="s">
        <v>10607</v>
      </c>
      <c r="K1171" s="8">
        <v>4.1906599998474121</v>
      </c>
      <c r="M1171" s="8">
        <v>100.77799987792969</v>
      </c>
      <c r="N1171" s="7">
        <v>170.58900451660156</v>
      </c>
      <c r="O1171" s="7" t="s">
        <v>212</v>
      </c>
      <c r="P1171" s="7" t="s">
        <v>361</v>
      </c>
      <c r="Q1171" s="7" t="s">
        <v>242</v>
      </c>
      <c r="R1171" s="7" t="s">
        <v>4184</v>
      </c>
      <c r="S1171" s="7">
        <v>170.58900451660156</v>
      </c>
    </row>
    <row r="1172" spans="1:19" x14ac:dyDescent="0.25">
      <c r="A1172" s="7">
        <v>513</v>
      </c>
      <c r="B1172" s="7">
        <v>44657</v>
      </c>
      <c r="C1172" s="7">
        <v>66925409</v>
      </c>
      <c r="D1172" s="7" t="s">
        <v>1018</v>
      </c>
      <c r="E1172" s="7" t="s">
        <v>19470</v>
      </c>
      <c r="F1172" s="7">
        <v>600000</v>
      </c>
      <c r="G1172" s="7">
        <v>14.310700416564941</v>
      </c>
      <c r="H1172" s="7">
        <v>3.9704999923706055</v>
      </c>
      <c r="I1172" s="7" t="s">
        <v>17600</v>
      </c>
      <c r="J1172" s="7" t="s">
        <v>17601</v>
      </c>
      <c r="K1172" s="8">
        <v>4.2669000625610352</v>
      </c>
      <c r="M1172" s="8">
        <v>96.029998779296875</v>
      </c>
      <c r="N1172" s="7">
        <v>152.94099426269531</v>
      </c>
      <c r="O1172" s="7" t="s">
        <v>212</v>
      </c>
      <c r="P1172" s="7" t="s">
        <v>361</v>
      </c>
      <c r="Q1172" s="7" t="s">
        <v>242</v>
      </c>
      <c r="R1172" s="7" t="s">
        <v>214</v>
      </c>
      <c r="S1172" s="7">
        <v>152.94099426269531</v>
      </c>
    </row>
    <row r="1173" spans="1:19" x14ac:dyDescent="0.25">
      <c r="A1173" s="7">
        <v>513</v>
      </c>
      <c r="B1173" s="7">
        <v>44657</v>
      </c>
      <c r="C1173" s="7">
        <v>41599024</v>
      </c>
      <c r="D1173" s="7" t="s">
        <v>1018</v>
      </c>
      <c r="E1173" s="7" t="s">
        <v>214</v>
      </c>
      <c r="F1173" s="7">
        <v>500000</v>
      </c>
      <c r="G1173" s="7">
        <v>11.583800315856934</v>
      </c>
      <c r="H1173" s="7">
        <v>1.4539999961853027</v>
      </c>
      <c r="I1173" s="7" t="s">
        <v>19471</v>
      </c>
      <c r="J1173" s="7" t="s">
        <v>10608</v>
      </c>
      <c r="K1173" s="8">
        <v>4.1290998458862305</v>
      </c>
      <c r="M1173" s="8">
        <v>104.49600219726563</v>
      </c>
      <c r="N1173" s="7">
        <v>180.06500244140625</v>
      </c>
      <c r="O1173" s="7" t="s">
        <v>212</v>
      </c>
      <c r="P1173" s="7" t="s">
        <v>361</v>
      </c>
      <c r="Q1173" s="7" t="s">
        <v>242</v>
      </c>
      <c r="R1173" s="7" t="s">
        <v>214</v>
      </c>
      <c r="S1173" s="7">
        <v>180.06500244140625</v>
      </c>
    </row>
    <row r="1174" spans="1:19" x14ac:dyDescent="0.25">
      <c r="A1174" s="7">
        <v>513</v>
      </c>
      <c r="B1174" s="7">
        <v>44657</v>
      </c>
      <c r="C1174" s="7">
        <v>66822490</v>
      </c>
      <c r="D1174" s="7" t="s">
        <v>1020</v>
      </c>
      <c r="E1174" s="7" t="s">
        <v>214</v>
      </c>
      <c r="F1174" s="7">
        <v>350000</v>
      </c>
      <c r="G1174" s="7">
        <v>3.5373001098632813</v>
      </c>
      <c r="H1174" s="7">
        <v>3.2918000221252441</v>
      </c>
      <c r="I1174" s="7" t="s">
        <v>10609</v>
      </c>
      <c r="J1174" s="7" t="s">
        <v>10610</v>
      </c>
      <c r="K1174" s="8">
        <v>4.717249870300293</v>
      </c>
      <c r="M1174" s="8">
        <v>92.452003479003906</v>
      </c>
      <c r="N1174" s="7">
        <v>198.29800415039063</v>
      </c>
      <c r="O1174" s="7" t="s">
        <v>212</v>
      </c>
      <c r="P1174" s="7" t="s">
        <v>349</v>
      </c>
      <c r="Q1174" s="7" t="s">
        <v>242</v>
      </c>
      <c r="R1174" s="7" t="s">
        <v>3856</v>
      </c>
      <c r="S1174" s="7">
        <v>198.29800415039063</v>
      </c>
    </row>
    <row r="1175" spans="1:19" x14ac:dyDescent="0.25">
      <c r="A1175" s="7">
        <v>513</v>
      </c>
      <c r="B1175" s="7">
        <v>44657</v>
      </c>
      <c r="C1175" s="7">
        <v>66861293</v>
      </c>
      <c r="D1175" s="7" t="s">
        <v>1023</v>
      </c>
      <c r="E1175" s="7" t="s">
        <v>214</v>
      </c>
      <c r="F1175" s="7">
        <v>300000</v>
      </c>
      <c r="G1175" s="7">
        <v>1.8388999700546265</v>
      </c>
      <c r="H1175" s="7">
        <v>1.7757999897003174</v>
      </c>
      <c r="I1175" s="7" t="s">
        <v>10611</v>
      </c>
      <c r="J1175" s="7" t="s">
        <v>10612</v>
      </c>
      <c r="K1175" s="8">
        <v>4.237030029296875</v>
      </c>
      <c r="M1175" s="8">
        <v>96.080001831054688</v>
      </c>
      <c r="N1175" s="7">
        <v>177.89830017089844</v>
      </c>
      <c r="O1175" s="7" t="s">
        <v>212</v>
      </c>
      <c r="P1175" s="7" t="s">
        <v>349</v>
      </c>
      <c r="Q1175" s="7" t="s">
        <v>242</v>
      </c>
      <c r="R1175" s="7" t="s">
        <v>214</v>
      </c>
      <c r="S1175" s="7">
        <v>177.89830017089844</v>
      </c>
    </row>
    <row r="1176" spans="1:19" x14ac:dyDescent="0.25">
      <c r="A1176" s="7">
        <v>513</v>
      </c>
      <c r="B1176" s="7">
        <v>44657</v>
      </c>
      <c r="C1176" s="7">
        <v>66776548</v>
      </c>
      <c r="D1176" s="7" t="s">
        <v>1025</v>
      </c>
      <c r="E1176" s="7" t="s">
        <v>214</v>
      </c>
      <c r="F1176" s="7">
        <v>500000</v>
      </c>
      <c r="G1176" s="7">
        <v>3.1566998958587646</v>
      </c>
      <c r="H1176" s="7">
        <v>2.9993000030517578</v>
      </c>
      <c r="I1176" s="7" t="s">
        <v>10619</v>
      </c>
      <c r="J1176" s="7" t="s">
        <v>10620</v>
      </c>
      <c r="K1176" s="8">
        <v>3.5668098926544189</v>
      </c>
      <c r="M1176" s="8">
        <v>95.361000061035156</v>
      </c>
      <c r="N1176" s="7">
        <v>84.672401428222656</v>
      </c>
      <c r="O1176" s="7" t="s">
        <v>212</v>
      </c>
      <c r="P1176" s="7" t="s">
        <v>349</v>
      </c>
      <c r="Q1176" s="7" t="s">
        <v>242</v>
      </c>
      <c r="R1176" s="7" t="s">
        <v>3856</v>
      </c>
      <c r="S1176" s="7">
        <v>84.672401428222656</v>
      </c>
    </row>
    <row r="1177" spans="1:19" x14ac:dyDescent="0.25">
      <c r="A1177" s="7">
        <v>513</v>
      </c>
      <c r="B1177" s="7">
        <v>44657</v>
      </c>
      <c r="C1177" s="7">
        <v>45588394</v>
      </c>
      <c r="D1177" s="7" t="s">
        <v>1025</v>
      </c>
      <c r="E1177" s="7" t="s">
        <v>214</v>
      </c>
      <c r="F1177" s="7">
        <v>200000</v>
      </c>
      <c r="G1177" s="7">
        <v>2.5488998889923096</v>
      </c>
      <c r="H1177" s="7">
        <v>2.401900053024292</v>
      </c>
      <c r="I1177" s="7" t="s">
        <v>10617</v>
      </c>
      <c r="J1177" s="7" t="s">
        <v>10618</v>
      </c>
      <c r="K1177" s="8">
        <v>3.5511600971221924</v>
      </c>
      <c r="M1177" s="8">
        <v>98.365997314453125</v>
      </c>
      <c r="N1177" s="7">
        <v>86.279197692871094</v>
      </c>
      <c r="O1177" s="7" t="s">
        <v>212</v>
      </c>
      <c r="P1177" s="7" t="s">
        <v>349</v>
      </c>
      <c r="Q1177" s="7" t="s">
        <v>242</v>
      </c>
      <c r="R1177" s="7" t="s">
        <v>214</v>
      </c>
      <c r="S1177" s="7">
        <v>86.279197692871094</v>
      </c>
    </row>
    <row r="1178" spans="1:19" x14ac:dyDescent="0.25">
      <c r="A1178" s="7">
        <v>513</v>
      </c>
      <c r="B1178" s="7">
        <v>44657</v>
      </c>
      <c r="C1178" s="7">
        <v>66776547</v>
      </c>
      <c r="D1178" s="7" t="s">
        <v>1025</v>
      </c>
      <c r="E1178" s="7" t="s">
        <v>214</v>
      </c>
      <c r="F1178" s="7">
        <v>500000</v>
      </c>
      <c r="G1178" s="7">
        <v>1.1554000377655029</v>
      </c>
      <c r="H1178" s="7">
        <v>1.1246000528335571</v>
      </c>
      <c r="I1178" s="7" t="s">
        <v>10615</v>
      </c>
      <c r="J1178" s="7" t="s">
        <v>10616</v>
      </c>
      <c r="K1178" s="8">
        <v>3.2785298824310303</v>
      </c>
      <c r="M1178" s="8">
        <v>98.278999328613281</v>
      </c>
      <c r="N1178" s="7">
        <v>124.44999694824219</v>
      </c>
      <c r="O1178" s="7" t="s">
        <v>212</v>
      </c>
      <c r="P1178" s="7" t="s">
        <v>349</v>
      </c>
      <c r="Q1178" s="7" t="s">
        <v>242</v>
      </c>
      <c r="R1178" s="7" t="s">
        <v>3856</v>
      </c>
      <c r="S1178" s="7">
        <v>124.44999694824219</v>
      </c>
    </row>
    <row r="1179" spans="1:19" x14ac:dyDescent="0.25">
      <c r="A1179" s="7">
        <v>513</v>
      </c>
      <c r="B1179" s="7">
        <v>44657</v>
      </c>
      <c r="C1179" s="7">
        <v>45413603</v>
      </c>
      <c r="D1179" s="7" t="s">
        <v>1025</v>
      </c>
      <c r="E1179" s="7" t="s">
        <v>214</v>
      </c>
      <c r="F1179" s="7">
        <v>500000</v>
      </c>
      <c r="G1179" s="7">
        <v>0.54759997129440308</v>
      </c>
      <c r="H1179" s="7">
        <v>0.53259998559951782</v>
      </c>
      <c r="I1179" s="7" t="s">
        <v>10613</v>
      </c>
      <c r="J1179" s="7" t="s">
        <v>10614</v>
      </c>
      <c r="K1179" s="8">
        <v>3.2090740203857422</v>
      </c>
      <c r="M1179" s="8">
        <v>99.751998901367188</v>
      </c>
      <c r="N1179" s="7">
        <v>209.54820251464844</v>
      </c>
      <c r="O1179" s="7" t="s">
        <v>212</v>
      </c>
      <c r="P1179" s="7" t="s">
        <v>349</v>
      </c>
      <c r="Q1179" s="7" t="s">
        <v>242</v>
      </c>
      <c r="R1179" s="7" t="s">
        <v>3856</v>
      </c>
      <c r="S1179" s="7">
        <v>209.54820251464844</v>
      </c>
    </row>
    <row r="1180" spans="1:19" x14ac:dyDescent="0.25">
      <c r="A1180" s="7">
        <v>513</v>
      </c>
      <c r="B1180" s="7">
        <v>44657</v>
      </c>
      <c r="C1180" s="7">
        <v>67009813</v>
      </c>
      <c r="D1180" s="7" t="s">
        <v>1027</v>
      </c>
      <c r="E1180" s="7" t="s">
        <v>214</v>
      </c>
      <c r="F1180" s="7">
        <v>300000</v>
      </c>
      <c r="G1180" s="7">
        <v>9.8645000457763672</v>
      </c>
      <c r="H1180" s="7">
        <v>8.0747003555297852</v>
      </c>
      <c r="I1180" s="7" t="s">
        <v>21780</v>
      </c>
      <c r="J1180" s="7" t="s">
        <v>21781</v>
      </c>
      <c r="K1180" s="8">
        <v>4.3321900367736816</v>
      </c>
      <c r="M1180" s="8">
        <v>93.375</v>
      </c>
      <c r="N1180" s="7">
        <v>173.27299499511719</v>
      </c>
      <c r="O1180" s="7" t="s">
        <v>212</v>
      </c>
      <c r="P1180" s="7" t="s">
        <v>349</v>
      </c>
      <c r="Q1180" s="7" t="s">
        <v>242</v>
      </c>
      <c r="R1180" s="7" t="s">
        <v>3856</v>
      </c>
      <c r="S1180" s="7">
        <v>185.54212951660156</v>
      </c>
    </row>
    <row r="1181" spans="1:19" x14ac:dyDescent="0.25">
      <c r="A1181" s="7">
        <v>513</v>
      </c>
      <c r="B1181" s="7">
        <v>44657</v>
      </c>
      <c r="C1181" s="7">
        <v>46840954</v>
      </c>
      <c r="D1181" s="7" t="s">
        <v>1027</v>
      </c>
      <c r="E1181" s="7" t="s">
        <v>214</v>
      </c>
      <c r="F1181" s="7">
        <v>700000</v>
      </c>
      <c r="G1181" s="7">
        <v>7.887700080871582</v>
      </c>
      <c r="H1181" s="7">
        <v>6.9084000587463379</v>
      </c>
      <c r="I1181" s="7" t="s">
        <v>19472</v>
      </c>
      <c r="J1181" s="7" t="s">
        <v>5458</v>
      </c>
      <c r="K1181" s="8">
        <v>4.194389820098877</v>
      </c>
      <c r="M1181" s="8">
        <v>91.052001953125</v>
      </c>
      <c r="N1181" s="7">
        <v>152.92799377441406</v>
      </c>
      <c r="O1181" s="7" t="s">
        <v>212</v>
      </c>
      <c r="P1181" s="7" t="s">
        <v>349</v>
      </c>
      <c r="Q1181" s="7" t="s">
        <v>242</v>
      </c>
      <c r="R1181" s="7" t="s">
        <v>3856</v>
      </c>
      <c r="S1181" s="7">
        <v>173.40068054199219</v>
      </c>
    </row>
    <row r="1182" spans="1:19" x14ac:dyDescent="0.25">
      <c r="A1182" s="7">
        <v>513</v>
      </c>
      <c r="B1182" s="7">
        <v>44657</v>
      </c>
      <c r="C1182" s="7">
        <v>36944851</v>
      </c>
      <c r="D1182" s="7" t="s">
        <v>1027</v>
      </c>
      <c r="E1182" s="7" t="s">
        <v>214</v>
      </c>
      <c r="F1182" s="7">
        <v>500000</v>
      </c>
      <c r="G1182" s="7">
        <v>5.7631998062133789</v>
      </c>
      <c r="H1182" s="7">
        <v>5.0545001029968262</v>
      </c>
      <c r="I1182" s="7" t="s">
        <v>19473</v>
      </c>
      <c r="J1182" s="7" t="s">
        <v>5457</v>
      </c>
      <c r="K1182" s="8">
        <v>4.0498700141906738</v>
      </c>
      <c r="M1182" s="8">
        <v>99.740997314453125</v>
      </c>
      <c r="N1182" s="7">
        <v>132.968994140625</v>
      </c>
      <c r="O1182" s="7" t="s">
        <v>212</v>
      </c>
      <c r="P1182" s="7" t="s">
        <v>349</v>
      </c>
      <c r="Q1182" s="7" t="s">
        <v>242</v>
      </c>
      <c r="R1182" s="7" t="s">
        <v>3856</v>
      </c>
      <c r="S1182" s="7">
        <v>159.64988708496094</v>
      </c>
    </row>
    <row r="1183" spans="1:19" x14ac:dyDescent="0.25">
      <c r="A1183" s="7">
        <v>513</v>
      </c>
      <c r="B1183" s="7">
        <v>44657</v>
      </c>
      <c r="C1183" s="7">
        <v>33226201</v>
      </c>
      <c r="D1183" s="7" t="s">
        <v>1027</v>
      </c>
      <c r="E1183" s="7" t="s">
        <v>214</v>
      </c>
      <c r="F1183" s="7">
        <v>750000</v>
      </c>
      <c r="G1183" s="7">
        <v>4.8952999114990234</v>
      </c>
      <c r="H1183" s="7">
        <v>4.4038000106811523</v>
      </c>
      <c r="I1183" s="7" t="s">
        <v>18257</v>
      </c>
      <c r="J1183" s="7" t="s">
        <v>5456</v>
      </c>
      <c r="K1183" s="8">
        <v>3.8935399055480957</v>
      </c>
      <c r="M1183" s="8">
        <v>99.915000915527344</v>
      </c>
      <c r="N1183" s="7">
        <v>115.94000244140625</v>
      </c>
      <c r="O1183" s="7" t="s">
        <v>212</v>
      </c>
      <c r="P1183" s="7" t="s">
        <v>349</v>
      </c>
      <c r="Q1183" s="7" t="s">
        <v>242</v>
      </c>
      <c r="R1183" s="7" t="s">
        <v>3856</v>
      </c>
      <c r="S1183" s="7">
        <v>153.83975219726563</v>
      </c>
    </row>
    <row r="1184" spans="1:19" x14ac:dyDescent="0.25">
      <c r="A1184" s="7">
        <v>513</v>
      </c>
      <c r="B1184" s="7">
        <v>44657</v>
      </c>
      <c r="C1184" s="7">
        <v>67009814</v>
      </c>
      <c r="D1184" s="7" t="s">
        <v>1027</v>
      </c>
      <c r="E1184" s="7" t="s">
        <v>21782</v>
      </c>
      <c r="F1184" s="7">
        <v>700000</v>
      </c>
      <c r="G1184" s="7">
        <v>4.8652000427246094</v>
      </c>
      <c r="H1184" s="7">
        <v>4.4373998641967773</v>
      </c>
      <c r="I1184" s="7" t="s">
        <v>22186</v>
      </c>
      <c r="J1184" s="7" t="s">
        <v>21783</v>
      </c>
      <c r="K1184" s="8">
        <v>3.8944199085235596</v>
      </c>
      <c r="M1184" s="8">
        <v>95.522003173828125</v>
      </c>
      <c r="N1184" s="7">
        <v>114.572998046875</v>
      </c>
      <c r="O1184" s="7" t="s">
        <v>212</v>
      </c>
      <c r="P1184" s="7" t="s">
        <v>349</v>
      </c>
      <c r="Q1184" s="7" t="s">
        <v>242</v>
      </c>
      <c r="R1184" s="7" t="s">
        <v>3856</v>
      </c>
      <c r="S1184" s="7">
        <v>153.63638305664063</v>
      </c>
    </row>
    <row r="1185" spans="1:19" x14ac:dyDescent="0.25">
      <c r="A1185" s="7">
        <v>513</v>
      </c>
      <c r="B1185" s="7">
        <v>44657</v>
      </c>
      <c r="C1185" s="7">
        <v>30478337</v>
      </c>
      <c r="D1185" s="7" t="s">
        <v>1027</v>
      </c>
      <c r="E1185" s="7" t="s">
        <v>214</v>
      </c>
      <c r="F1185" s="7">
        <v>750000</v>
      </c>
      <c r="G1185" s="7">
        <v>4.1862001419067383</v>
      </c>
      <c r="H1185" s="7">
        <v>3.7997000217437744</v>
      </c>
      <c r="I1185" s="7" t="s">
        <v>5454</v>
      </c>
      <c r="J1185" s="7" t="s">
        <v>5455</v>
      </c>
      <c r="K1185" s="8">
        <v>3.8476500511169434</v>
      </c>
      <c r="M1185" s="8">
        <v>99.430000305175781</v>
      </c>
      <c r="N1185" s="7">
        <v>110.93099975585938</v>
      </c>
      <c r="O1185" s="7" t="s">
        <v>212</v>
      </c>
      <c r="P1185" s="7" t="s">
        <v>349</v>
      </c>
      <c r="Q1185" s="7" t="s">
        <v>242</v>
      </c>
      <c r="R1185" s="7" t="s">
        <v>3856</v>
      </c>
      <c r="S1185" s="7">
        <v>149.01704406738281</v>
      </c>
    </row>
    <row r="1186" spans="1:19" x14ac:dyDescent="0.25">
      <c r="A1186" s="7">
        <v>513</v>
      </c>
      <c r="B1186" s="7">
        <v>44657</v>
      </c>
      <c r="C1186" s="7">
        <v>46840955</v>
      </c>
      <c r="D1186" s="7" t="s">
        <v>1027</v>
      </c>
      <c r="E1186" s="7" t="s">
        <v>214</v>
      </c>
      <c r="F1186" s="7">
        <v>300000</v>
      </c>
      <c r="G1186" s="7">
        <v>2.8884000778198242</v>
      </c>
      <c r="H1186" s="7">
        <v>2.747999906539917</v>
      </c>
      <c r="I1186" s="7" t="s">
        <v>5452</v>
      </c>
      <c r="J1186" s="7" t="s">
        <v>5453</v>
      </c>
      <c r="K1186" s="8">
        <v>3.6785600185394287</v>
      </c>
      <c r="M1186" s="8">
        <v>96.666000366210938</v>
      </c>
      <c r="N1186" s="7">
        <v>97.62030029296875</v>
      </c>
      <c r="O1186" s="7" t="s">
        <v>212</v>
      </c>
      <c r="P1186" s="7" t="s">
        <v>349</v>
      </c>
      <c r="Q1186" s="7" t="s">
        <v>242</v>
      </c>
      <c r="R1186" s="7" t="s">
        <v>3856</v>
      </c>
      <c r="S1186" s="7">
        <v>140.03092956542969</v>
      </c>
    </row>
    <row r="1187" spans="1:19" x14ac:dyDescent="0.25">
      <c r="A1187" s="7">
        <v>513</v>
      </c>
      <c r="B1187" s="7">
        <v>44657</v>
      </c>
      <c r="C1187" s="7">
        <v>36944850</v>
      </c>
      <c r="D1187" s="7" t="s">
        <v>1027</v>
      </c>
      <c r="E1187" s="7" t="s">
        <v>214</v>
      </c>
      <c r="F1187" s="7">
        <v>250000</v>
      </c>
      <c r="G1187" s="7">
        <v>1.2594000101089478</v>
      </c>
      <c r="H1187" s="7">
        <v>1.2152999639511108</v>
      </c>
      <c r="I1187" s="7" t="s">
        <v>5450</v>
      </c>
      <c r="J1187" s="7" t="s">
        <v>5451</v>
      </c>
      <c r="K1187" s="8">
        <v>3.1905999183654785</v>
      </c>
      <c r="M1187" s="8">
        <v>100.37599945068359</v>
      </c>
      <c r="N1187" s="7">
        <v>103.3009033203125</v>
      </c>
      <c r="O1187" s="7" t="s">
        <v>212</v>
      </c>
      <c r="P1187" s="7" t="s">
        <v>349</v>
      </c>
      <c r="Q1187" s="7" t="s">
        <v>242</v>
      </c>
      <c r="R1187" s="7" t="s">
        <v>214</v>
      </c>
      <c r="S1187" s="7">
        <v>128.50590515136719</v>
      </c>
    </row>
    <row r="1188" spans="1:19" x14ac:dyDescent="0.25">
      <c r="A1188" s="7">
        <v>513</v>
      </c>
      <c r="B1188" s="7">
        <v>44657</v>
      </c>
      <c r="C1188" s="7">
        <v>16050166</v>
      </c>
      <c r="D1188" s="7" t="s">
        <v>1027</v>
      </c>
      <c r="E1188" s="7" t="s">
        <v>5447</v>
      </c>
      <c r="F1188" s="7">
        <v>1400000</v>
      </c>
      <c r="G1188" s="7">
        <v>0.78030002117156982</v>
      </c>
      <c r="H1188" s="7">
        <v>0.75279998779296875</v>
      </c>
      <c r="I1188" s="7" t="s">
        <v>5448</v>
      </c>
      <c r="J1188" s="7" t="s">
        <v>5449</v>
      </c>
      <c r="K1188" s="8">
        <v>3.1081259250640869</v>
      </c>
      <c r="M1188" s="8">
        <v>102.80899810791016</v>
      </c>
      <c r="N1188" s="7">
        <v>160.66709899902344</v>
      </c>
      <c r="O1188" s="7" t="s">
        <v>212</v>
      </c>
      <c r="P1188" s="7" t="s">
        <v>349</v>
      </c>
      <c r="Q1188" s="7" t="s">
        <v>242</v>
      </c>
      <c r="R1188" s="7" t="s">
        <v>3856</v>
      </c>
      <c r="S1188" s="7">
        <v>125.07500457763672</v>
      </c>
    </row>
    <row r="1189" spans="1:19" x14ac:dyDescent="0.25">
      <c r="A1189" s="7">
        <v>513</v>
      </c>
      <c r="B1189" s="7">
        <v>44657</v>
      </c>
      <c r="C1189" s="7">
        <v>66825131</v>
      </c>
      <c r="D1189" s="7" t="s">
        <v>1030</v>
      </c>
      <c r="E1189" s="7" t="s">
        <v>10622</v>
      </c>
      <c r="F1189" s="7">
        <v>500000</v>
      </c>
      <c r="G1189" s="7">
        <v>8.5776996612548828</v>
      </c>
      <c r="H1189" s="7">
        <v>7.4555997848510742</v>
      </c>
      <c r="I1189" s="7" t="s">
        <v>17449</v>
      </c>
      <c r="J1189" s="7" t="s">
        <v>10623</v>
      </c>
      <c r="K1189" s="8">
        <v>4.2911100387573242</v>
      </c>
      <c r="M1189" s="8">
        <v>87.261001586914063</v>
      </c>
      <c r="N1189" s="7">
        <v>165.89999389648438</v>
      </c>
      <c r="O1189" s="7" t="s">
        <v>212</v>
      </c>
      <c r="P1189" s="7" t="s">
        <v>1033</v>
      </c>
      <c r="Q1189" s="7" t="s">
        <v>242</v>
      </c>
      <c r="R1189" s="7" t="s">
        <v>3856</v>
      </c>
      <c r="S1189" s="7">
        <v>147.42842102050781</v>
      </c>
    </row>
    <row r="1190" spans="1:19" x14ac:dyDescent="0.25">
      <c r="A1190" s="7">
        <v>513</v>
      </c>
      <c r="B1190" s="7">
        <v>44657</v>
      </c>
      <c r="C1190" s="7">
        <v>66825187</v>
      </c>
      <c r="D1190" s="7" t="s">
        <v>1030</v>
      </c>
      <c r="E1190" s="7" t="s">
        <v>17450</v>
      </c>
      <c r="F1190" s="7">
        <v>500000</v>
      </c>
      <c r="G1190" s="7">
        <v>8.5776996612548828</v>
      </c>
      <c r="H1190" s="7">
        <v>7.4555997848510742</v>
      </c>
      <c r="I1190" s="7" t="s">
        <v>17451</v>
      </c>
      <c r="J1190" s="7" t="s">
        <v>17452</v>
      </c>
      <c r="K1190" s="8">
        <v>4.2910737991333008</v>
      </c>
      <c r="M1190" s="8">
        <v>87.261001586914063</v>
      </c>
      <c r="N1190" s="7">
        <v>165.62300109863281</v>
      </c>
      <c r="O1190" s="7" t="s">
        <v>212</v>
      </c>
      <c r="P1190" s="7" t="s">
        <v>1033</v>
      </c>
      <c r="Q1190" s="7" t="s">
        <v>242</v>
      </c>
      <c r="R1190" s="7" t="s">
        <v>214</v>
      </c>
      <c r="S1190" s="7">
        <v>147.42842102050781</v>
      </c>
    </row>
    <row r="1191" spans="1:19" x14ac:dyDescent="0.25">
      <c r="A1191" s="7">
        <v>513</v>
      </c>
      <c r="B1191" s="7">
        <v>44657</v>
      </c>
      <c r="C1191" s="7">
        <v>42422796</v>
      </c>
      <c r="D1191" s="7" t="s">
        <v>1030</v>
      </c>
      <c r="E1191" s="7" t="s">
        <v>214</v>
      </c>
      <c r="F1191" s="7">
        <v>450000</v>
      </c>
      <c r="G1191" s="7">
        <v>6.822700023651123</v>
      </c>
      <c r="H1191" s="7">
        <v>5.8027000427246094</v>
      </c>
      <c r="I1191" s="7" t="s">
        <v>19474</v>
      </c>
      <c r="J1191" s="7" t="s">
        <v>10621</v>
      </c>
      <c r="K1191" s="8">
        <v>4.0539999008178711</v>
      </c>
      <c r="M1191" s="8">
        <v>102.62799835205078</v>
      </c>
      <c r="N1191" s="7">
        <v>135.26300048828125</v>
      </c>
      <c r="O1191" s="7" t="s">
        <v>212</v>
      </c>
      <c r="P1191" s="7" t="s">
        <v>1033</v>
      </c>
      <c r="Q1191" s="7" t="s">
        <v>242</v>
      </c>
      <c r="R1191" s="7" t="s">
        <v>3856</v>
      </c>
      <c r="S1191" s="7">
        <v>138.0677490234375</v>
      </c>
    </row>
    <row r="1192" spans="1:19" x14ac:dyDescent="0.25">
      <c r="A1192" s="7">
        <v>513</v>
      </c>
      <c r="B1192" s="7">
        <v>44657</v>
      </c>
      <c r="C1192" s="7">
        <v>44112725</v>
      </c>
      <c r="D1192" s="7" t="s">
        <v>1035</v>
      </c>
      <c r="E1192" s="7" t="s">
        <v>10624</v>
      </c>
      <c r="F1192" s="7">
        <v>500000</v>
      </c>
      <c r="G1192" s="7">
        <v>2.2360999584197998</v>
      </c>
      <c r="H1192" s="7">
        <v>2.1472001075744629</v>
      </c>
      <c r="I1192" s="7" t="s">
        <v>19475</v>
      </c>
      <c r="J1192" s="7" t="s">
        <v>10625</v>
      </c>
      <c r="K1192" s="8">
        <v>4.219520092010498</v>
      </c>
      <c r="M1192" s="8">
        <v>100.26999664306641</v>
      </c>
      <c r="N1192" s="7">
        <v>164.01400756835938</v>
      </c>
      <c r="O1192" s="7" t="s">
        <v>212</v>
      </c>
      <c r="P1192" s="7" t="s">
        <v>1033</v>
      </c>
      <c r="Q1192" s="7" t="s">
        <v>242</v>
      </c>
      <c r="R1192" s="7" t="s">
        <v>4184</v>
      </c>
      <c r="S1192" s="7">
        <v>164.01400756835938</v>
      </c>
    </row>
    <row r="1193" spans="1:19" x14ac:dyDescent="0.25">
      <c r="A1193" s="7">
        <v>513</v>
      </c>
      <c r="B1193" s="7">
        <v>44657</v>
      </c>
      <c r="C1193" s="7">
        <v>67009605</v>
      </c>
      <c r="D1193" s="7" t="s">
        <v>1037</v>
      </c>
      <c r="E1193" s="7" t="s">
        <v>21784</v>
      </c>
      <c r="F1193" s="7">
        <v>300000</v>
      </c>
      <c r="G1193" s="7">
        <v>4.8597002029418945</v>
      </c>
      <c r="H1193" s="7">
        <v>4.519899845123291</v>
      </c>
      <c r="I1193" s="7" t="s">
        <v>21785</v>
      </c>
      <c r="J1193" s="7" t="s">
        <v>21694</v>
      </c>
      <c r="K1193" s="8">
        <v>3.4408800601959229</v>
      </c>
      <c r="M1193" s="8">
        <v>95.268997192382813</v>
      </c>
      <c r="N1193" s="7">
        <v>70.203903198242188</v>
      </c>
      <c r="O1193" s="7" t="s">
        <v>212</v>
      </c>
      <c r="P1193" s="7" t="s">
        <v>1033</v>
      </c>
      <c r="Q1193" s="7" t="s">
        <v>242</v>
      </c>
      <c r="R1193" s="7" t="s">
        <v>3856</v>
      </c>
      <c r="S1193" s="7">
        <v>72.101936340332031</v>
      </c>
    </row>
    <row r="1194" spans="1:19" x14ac:dyDescent="0.25">
      <c r="A1194" s="7">
        <v>513</v>
      </c>
      <c r="B1194" s="7">
        <v>44657</v>
      </c>
      <c r="C1194" s="7">
        <v>67009685</v>
      </c>
      <c r="D1194" s="7" t="s">
        <v>1037</v>
      </c>
      <c r="E1194" s="7" t="s">
        <v>22187</v>
      </c>
      <c r="F1194" s="7">
        <v>300000</v>
      </c>
      <c r="G1194" s="7">
        <v>4.8597002029418945</v>
      </c>
      <c r="H1194" s="7">
        <v>4.5174999237060547</v>
      </c>
      <c r="I1194" s="7" t="s">
        <v>22188</v>
      </c>
      <c r="J1194" s="7" t="s">
        <v>22189</v>
      </c>
      <c r="K1194" s="8">
        <v>3.5194120407104492</v>
      </c>
      <c r="M1194" s="8">
        <v>94.930740356445313</v>
      </c>
      <c r="N1194" s="7">
        <v>77.662002563476563</v>
      </c>
      <c r="O1194" s="7" t="s">
        <v>212</v>
      </c>
      <c r="P1194" s="7" t="s">
        <v>1033</v>
      </c>
      <c r="Q1194" s="7" t="s">
        <v>242</v>
      </c>
      <c r="R1194" s="7" t="s">
        <v>214</v>
      </c>
      <c r="S1194" s="7">
        <v>72.101936340332031</v>
      </c>
    </row>
    <row r="1195" spans="1:19" x14ac:dyDescent="0.25">
      <c r="A1195" s="7">
        <v>513</v>
      </c>
      <c r="B1195" s="7">
        <v>44657</v>
      </c>
      <c r="C1195" s="7">
        <v>66891773</v>
      </c>
      <c r="D1195" s="7" t="s">
        <v>1037</v>
      </c>
      <c r="E1195" s="7" t="s">
        <v>5472</v>
      </c>
      <c r="F1195" s="7">
        <v>500000</v>
      </c>
      <c r="G1195" s="7">
        <v>4.0794000625610352</v>
      </c>
      <c r="H1195" s="7">
        <v>3.8894999027252197</v>
      </c>
      <c r="I1195" s="7" t="s">
        <v>5473</v>
      </c>
      <c r="J1195" s="7" t="s">
        <v>5474</v>
      </c>
      <c r="K1195" s="8">
        <v>3.3251399993896484</v>
      </c>
      <c r="M1195" s="8">
        <v>92.614997863769531</v>
      </c>
      <c r="N1195" s="7">
        <v>57.718799591064453</v>
      </c>
      <c r="O1195" s="7" t="s">
        <v>212</v>
      </c>
      <c r="P1195" s="7" t="s">
        <v>1033</v>
      </c>
      <c r="Q1195" s="7" t="s">
        <v>242</v>
      </c>
      <c r="R1195" s="7" t="s">
        <v>3856</v>
      </c>
      <c r="S1195" s="7">
        <v>69.4569091796875</v>
      </c>
    </row>
    <row r="1196" spans="1:19" x14ac:dyDescent="0.25">
      <c r="A1196" s="7">
        <v>513</v>
      </c>
      <c r="B1196" s="7">
        <v>44657</v>
      </c>
      <c r="C1196" s="7">
        <v>66891772</v>
      </c>
      <c r="D1196" s="7" t="s">
        <v>1037</v>
      </c>
      <c r="E1196" s="7" t="s">
        <v>5469</v>
      </c>
      <c r="F1196" s="7">
        <v>500000</v>
      </c>
      <c r="G1196" s="7">
        <v>4.0794000625610352</v>
      </c>
      <c r="H1196" s="7">
        <v>3.8894999027252197</v>
      </c>
      <c r="I1196" s="7" t="s">
        <v>5470</v>
      </c>
      <c r="J1196" s="7" t="s">
        <v>5471</v>
      </c>
      <c r="K1196" s="8">
        <v>3.3251368999481201</v>
      </c>
      <c r="M1196" s="8">
        <v>92.614997863769531</v>
      </c>
      <c r="N1196" s="7">
        <v>57.309600830078125</v>
      </c>
      <c r="O1196" s="7" t="s">
        <v>212</v>
      </c>
      <c r="P1196" s="7" t="s">
        <v>1033</v>
      </c>
      <c r="Q1196" s="7" t="s">
        <v>242</v>
      </c>
      <c r="R1196" s="7" t="s">
        <v>214</v>
      </c>
      <c r="S1196" s="7">
        <v>69.4569091796875</v>
      </c>
    </row>
    <row r="1197" spans="1:19" x14ac:dyDescent="0.25">
      <c r="A1197" s="7">
        <v>513</v>
      </c>
      <c r="B1197" s="7">
        <v>44657</v>
      </c>
      <c r="C1197" s="7">
        <v>58635566</v>
      </c>
      <c r="D1197" s="7" t="s">
        <v>1037</v>
      </c>
      <c r="E1197" s="7" t="s">
        <v>5467</v>
      </c>
      <c r="F1197" s="7">
        <v>500000</v>
      </c>
      <c r="G1197" s="7">
        <v>3.0745999813079834</v>
      </c>
      <c r="H1197" s="7">
        <v>2.9351000785827637</v>
      </c>
      <c r="I1197" s="7" t="s">
        <v>19476</v>
      </c>
      <c r="J1197" s="7" t="s">
        <v>5468</v>
      </c>
      <c r="K1197" s="8">
        <v>3.3077399730682373</v>
      </c>
      <c r="M1197" s="8">
        <v>95.480003356933594</v>
      </c>
      <c r="N1197" s="7">
        <v>59.175300598144531</v>
      </c>
      <c r="O1197" s="7" t="s">
        <v>212</v>
      </c>
      <c r="P1197" s="7" t="s">
        <v>1033</v>
      </c>
      <c r="Q1197" s="7" t="s">
        <v>242</v>
      </c>
      <c r="R1197" s="7" t="s">
        <v>3856</v>
      </c>
      <c r="S1197" s="7">
        <v>66.004890441894531</v>
      </c>
    </row>
    <row r="1198" spans="1:19" x14ac:dyDescent="0.25">
      <c r="A1198" s="7">
        <v>513</v>
      </c>
      <c r="B1198" s="7">
        <v>44657</v>
      </c>
      <c r="C1198" s="7">
        <v>65630189</v>
      </c>
      <c r="D1198" s="7" t="s">
        <v>1037</v>
      </c>
      <c r="E1198" s="7" t="s">
        <v>5464</v>
      </c>
      <c r="F1198" s="7">
        <v>500000</v>
      </c>
      <c r="G1198" s="7">
        <v>3.0745999813079834</v>
      </c>
      <c r="H1198" s="7">
        <v>2.9351000785827637</v>
      </c>
      <c r="I1198" s="7" t="s">
        <v>5465</v>
      </c>
      <c r="J1198" s="7" t="s">
        <v>5466</v>
      </c>
      <c r="K1198" s="8">
        <v>3.3078300952911377</v>
      </c>
      <c r="M1198" s="8">
        <v>95.480003356933594</v>
      </c>
      <c r="N1198" s="7">
        <v>58.660900115966797</v>
      </c>
      <c r="O1198" s="7" t="s">
        <v>212</v>
      </c>
      <c r="P1198" s="7" t="s">
        <v>1033</v>
      </c>
      <c r="Q1198" s="7" t="s">
        <v>242</v>
      </c>
      <c r="R1198" s="7" t="s">
        <v>214</v>
      </c>
      <c r="S1198" s="7">
        <v>66.004890441894531</v>
      </c>
    </row>
    <row r="1199" spans="1:19" x14ac:dyDescent="0.25">
      <c r="A1199" s="7">
        <v>513</v>
      </c>
      <c r="B1199" s="7">
        <v>44657</v>
      </c>
      <c r="C1199" s="7">
        <v>67009606</v>
      </c>
      <c r="D1199" s="7" t="s">
        <v>1037</v>
      </c>
      <c r="E1199" s="7" t="s">
        <v>21786</v>
      </c>
      <c r="F1199" s="7">
        <v>400000</v>
      </c>
      <c r="G1199" s="7">
        <v>2.8610999584197998</v>
      </c>
      <c r="H1199" s="7">
        <v>2.738800048828125</v>
      </c>
      <c r="I1199" s="7" t="s">
        <v>21787</v>
      </c>
      <c r="J1199" s="7" t="s">
        <v>21691</v>
      </c>
      <c r="K1199" s="8">
        <v>3.2382800579071045</v>
      </c>
      <c r="M1199" s="8">
        <v>96.985000610351563</v>
      </c>
      <c r="N1199" s="7">
        <v>53.855701446533203</v>
      </c>
      <c r="O1199" s="7" t="s">
        <v>212</v>
      </c>
      <c r="P1199" s="7" t="s">
        <v>1033</v>
      </c>
      <c r="Q1199" s="7" t="s">
        <v>242</v>
      </c>
      <c r="R1199" s="7" t="s">
        <v>3856</v>
      </c>
      <c r="S1199" s="7">
        <v>65.265464782714844</v>
      </c>
    </row>
    <row r="1200" spans="1:19" x14ac:dyDescent="0.25">
      <c r="A1200" s="7">
        <v>513</v>
      </c>
      <c r="B1200" s="7">
        <v>44657</v>
      </c>
      <c r="C1200" s="7">
        <v>67011080</v>
      </c>
      <c r="D1200" s="7" t="s">
        <v>1037</v>
      </c>
      <c r="E1200" s="7" t="s">
        <v>22190</v>
      </c>
      <c r="F1200" s="7">
        <v>400000</v>
      </c>
      <c r="G1200" s="7">
        <v>2.8610999584197998</v>
      </c>
      <c r="H1200" s="7">
        <v>2.7379999160766602</v>
      </c>
      <c r="I1200" s="7" t="s">
        <v>22191</v>
      </c>
      <c r="J1200" s="7" t="s">
        <v>22192</v>
      </c>
      <c r="K1200" s="8">
        <v>3.2946650981903076</v>
      </c>
      <c r="M1200" s="8">
        <v>96.835258483886719</v>
      </c>
      <c r="N1200" s="7">
        <v>58.938701629638672</v>
      </c>
      <c r="O1200" s="7" t="s">
        <v>212</v>
      </c>
      <c r="P1200" s="7" t="s">
        <v>1033</v>
      </c>
      <c r="Q1200" s="7" t="s">
        <v>242</v>
      </c>
      <c r="R1200" s="7" t="s">
        <v>214</v>
      </c>
      <c r="S1200" s="7">
        <v>65.265464782714844</v>
      </c>
    </row>
    <row r="1201" spans="1:19" x14ac:dyDescent="0.25">
      <c r="A1201" s="7">
        <v>513</v>
      </c>
      <c r="B1201" s="7">
        <v>44657</v>
      </c>
      <c r="C1201" s="7">
        <v>35512038</v>
      </c>
      <c r="D1201" s="7" t="s">
        <v>1037</v>
      </c>
      <c r="E1201" s="7" t="s">
        <v>5462</v>
      </c>
      <c r="F1201" s="7">
        <v>500000</v>
      </c>
      <c r="G1201" s="7">
        <v>0.96670001745223999</v>
      </c>
      <c r="H1201" s="7">
        <v>0.94429999589920044</v>
      </c>
      <c r="I1201" s="7" t="s">
        <v>19477</v>
      </c>
      <c r="J1201" s="7" t="s">
        <v>5463</v>
      </c>
      <c r="K1201" s="8">
        <v>2.764585018157959</v>
      </c>
      <c r="M1201" s="8">
        <v>100.10399627685547</v>
      </c>
      <c r="N1201" s="7">
        <v>94.536201477050781</v>
      </c>
      <c r="O1201" s="7" t="s">
        <v>212</v>
      </c>
      <c r="P1201" s="7" t="s">
        <v>1033</v>
      </c>
      <c r="Q1201" s="7" t="s">
        <v>242</v>
      </c>
      <c r="R1201" s="7" t="s">
        <v>3856</v>
      </c>
      <c r="S1201" s="7">
        <v>58.633335113525391</v>
      </c>
    </row>
    <row r="1202" spans="1:19" x14ac:dyDescent="0.25">
      <c r="A1202" s="7">
        <v>513</v>
      </c>
      <c r="B1202" s="7">
        <v>44657</v>
      </c>
      <c r="C1202" s="7">
        <v>35607639</v>
      </c>
      <c r="D1202" s="7" t="s">
        <v>1037</v>
      </c>
      <c r="E1202" s="7" t="s">
        <v>5459</v>
      </c>
      <c r="F1202" s="7">
        <v>500000</v>
      </c>
      <c r="G1202" s="7">
        <v>0.96369999647140503</v>
      </c>
      <c r="H1202" s="7">
        <v>0.94429999589920044</v>
      </c>
      <c r="I1202" s="7" t="s">
        <v>5460</v>
      </c>
      <c r="J1202" s="7" t="s">
        <v>5461</v>
      </c>
      <c r="K1202" s="8">
        <v>2.7647860050201416</v>
      </c>
      <c r="M1202" s="8">
        <v>100.10399627685547</v>
      </c>
      <c r="N1202" s="7">
        <v>92.938499450683594</v>
      </c>
      <c r="O1202" s="7" t="s">
        <v>212</v>
      </c>
      <c r="P1202" s="7" t="s">
        <v>1033</v>
      </c>
      <c r="Q1202" s="7" t="s">
        <v>242</v>
      </c>
      <c r="R1202" s="7" t="s">
        <v>214</v>
      </c>
      <c r="S1202" s="7">
        <v>58.622749328613281</v>
      </c>
    </row>
    <row r="1203" spans="1:19" x14ac:dyDescent="0.25">
      <c r="A1203" s="7">
        <v>513</v>
      </c>
      <c r="B1203" s="7">
        <v>44657</v>
      </c>
      <c r="C1203" s="7">
        <v>18528401</v>
      </c>
      <c r="D1203" s="7" t="s">
        <v>3828</v>
      </c>
      <c r="E1203" s="7" t="s">
        <v>214</v>
      </c>
      <c r="F1203" s="7">
        <v>450000</v>
      </c>
      <c r="G1203" s="7">
        <v>2.911099910736084</v>
      </c>
      <c r="H1203" s="7">
        <v>2.6517999172210693</v>
      </c>
      <c r="I1203" s="7" t="s">
        <v>10626</v>
      </c>
      <c r="J1203" s="7" t="s">
        <v>10627</v>
      </c>
      <c r="K1203" s="8">
        <v>4.0041499137878418</v>
      </c>
      <c r="M1203" s="8">
        <v>105.70099639892578</v>
      </c>
      <c r="N1203" s="7">
        <v>130.45660400390625</v>
      </c>
      <c r="O1203" s="7" t="s">
        <v>373</v>
      </c>
      <c r="P1203" s="7" t="s">
        <v>361</v>
      </c>
      <c r="Q1203" s="7" t="s">
        <v>242</v>
      </c>
      <c r="R1203" s="7" t="s">
        <v>214</v>
      </c>
      <c r="S1203" s="7">
        <v>130.45660400390625</v>
      </c>
    </row>
    <row r="1204" spans="1:19" x14ac:dyDescent="0.25">
      <c r="A1204" s="7">
        <v>513</v>
      </c>
      <c r="B1204" s="7">
        <v>44657</v>
      </c>
      <c r="C1204" s="7">
        <v>66933374</v>
      </c>
      <c r="D1204" s="7" t="s">
        <v>3825</v>
      </c>
      <c r="E1204" s="7" t="s">
        <v>18258</v>
      </c>
      <c r="F1204" s="7">
        <v>500000</v>
      </c>
      <c r="G1204" s="7">
        <v>2.3847000598907471</v>
      </c>
      <c r="H1204" s="7">
        <v>2.2990999221801758</v>
      </c>
      <c r="I1204" s="7" t="s">
        <v>18259</v>
      </c>
      <c r="J1204" s="7" t="s">
        <v>18029</v>
      </c>
      <c r="K1204" s="8">
        <v>3.6740999221801758</v>
      </c>
      <c r="M1204" s="8">
        <v>94.797996520996094</v>
      </c>
      <c r="N1204" s="7">
        <v>104.89700317382813</v>
      </c>
      <c r="O1204" s="7" t="s">
        <v>212</v>
      </c>
      <c r="P1204" s="7" t="s">
        <v>349</v>
      </c>
      <c r="Q1204" s="7" t="s">
        <v>242</v>
      </c>
      <c r="R1204" s="7" t="s">
        <v>3856</v>
      </c>
      <c r="S1204" s="7">
        <v>104.89700317382813</v>
      </c>
    </row>
    <row r="1205" spans="1:19" x14ac:dyDescent="0.25">
      <c r="A1205" s="7">
        <v>513</v>
      </c>
      <c r="B1205" s="7">
        <v>44657</v>
      </c>
      <c r="C1205" s="7">
        <v>66771586</v>
      </c>
      <c r="D1205" s="7" t="s">
        <v>1039</v>
      </c>
      <c r="E1205" s="7" t="s">
        <v>214</v>
      </c>
      <c r="F1205" s="7">
        <v>750000</v>
      </c>
      <c r="G1205" s="7">
        <v>28.086099624633789</v>
      </c>
      <c r="H1205" s="7">
        <v>17.187700271606445</v>
      </c>
      <c r="I1205" s="7" t="s">
        <v>5550</v>
      </c>
      <c r="J1205" s="7" t="s">
        <v>5551</v>
      </c>
      <c r="K1205" s="8">
        <v>3.8656198978424072</v>
      </c>
      <c r="M1205" s="8">
        <v>91.636001586914063</v>
      </c>
      <c r="N1205" s="7">
        <v>116.96099853515625</v>
      </c>
      <c r="O1205" s="7" t="s">
        <v>326</v>
      </c>
      <c r="P1205" s="7" t="s">
        <v>361</v>
      </c>
      <c r="Q1205" s="7" t="s">
        <v>242</v>
      </c>
      <c r="R1205" s="7" t="s">
        <v>214</v>
      </c>
      <c r="S1205" s="7">
        <v>186.07232666015625</v>
      </c>
    </row>
    <row r="1206" spans="1:19" x14ac:dyDescent="0.25">
      <c r="A1206" s="7">
        <v>513</v>
      </c>
      <c r="B1206" s="7">
        <v>44657</v>
      </c>
      <c r="C1206" s="7">
        <v>66771585</v>
      </c>
      <c r="D1206" s="7" t="s">
        <v>1039</v>
      </c>
      <c r="E1206" s="7" t="s">
        <v>17393</v>
      </c>
      <c r="F1206" s="7">
        <v>750000</v>
      </c>
      <c r="G1206" s="7">
        <v>28.08489990234375</v>
      </c>
      <c r="H1206" s="7">
        <v>17.187700271606445</v>
      </c>
      <c r="I1206" s="7" t="s">
        <v>17394</v>
      </c>
      <c r="J1206" s="7" t="s">
        <v>17395</v>
      </c>
      <c r="K1206" s="8">
        <v>3.8656198978424072</v>
      </c>
      <c r="M1206" s="8">
        <v>91.636001586914063</v>
      </c>
      <c r="N1206" s="7">
        <v>116.96099853515625</v>
      </c>
      <c r="O1206" s="7" t="s">
        <v>326</v>
      </c>
      <c r="P1206" s="7" t="s">
        <v>361</v>
      </c>
      <c r="Q1206" s="7" t="s">
        <v>242</v>
      </c>
      <c r="R1206" s="7" t="s">
        <v>3856</v>
      </c>
      <c r="S1206" s="7">
        <v>186.06961059570313</v>
      </c>
    </row>
    <row r="1207" spans="1:19" x14ac:dyDescent="0.25">
      <c r="A1207" s="7">
        <v>513</v>
      </c>
      <c r="B1207" s="7">
        <v>44657</v>
      </c>
      <c r="C1207" s="7">
        <v>44894224</v>
      </c>
      <c r="D1207" s="7" t="s">
        <v>1039</v>
      </c>
      <c r="E1207" s="7" t="s">
        <v>214</v>
      </c>
      <c r="F1207" s="7">
        <v>750000</v>
      </c>
      <c r="G1207" s="7">
        <v>27.416799545288086</v>
      </c>
      <c r="H1207" s="7">
        <v>17.11829948425293</v>
      </c>
      <c r="I1207" s="7" t="s">
        <v>5548</v>
      </c>
      <c r="J1207" s="7" t="s">
        <v>5549</v>
      </c>
      <c r="K1207" s="8">
        <v>3.8895449638366699</v>
      </c>
      <c r="M1207" s="8">
        <v>91.370185852050781</v>
      </c>
      <c r="N1207" s="7">
        <v>117.38990020751953</v>
      </c>
      <c r="O1207" s="7" t="s">
        <v>326</v>
      </c>
      <c r="P1207" s="7" t="s">
        <v>361</v>
      </c>
      <c r="Q1207" s="7" t="s">
        <v>242</v>
      </c>
      <c r="R1207" s="7" t="s">
        <v>214</v>
      </c>
      <c r="S1207" s="7">
        <v>184.53805541992188</v>
      </c>
    </row>
    <row r="1208" spans="1:19" x14ac:dyDescent="0.25">
      <c r="A1208" s="7">
        <v>513</v>
      </c>
      <c r="B1208" s="7">
        <v>44657</v>
      </c>
      <c r="C1208" s="7">
        <v>44894205</v>
      </c>
      <c r="D1208" s="7" t="s">
        <v>1039</v>
      </c>
      <c r="E1208" s="7" t="s">
        <v>5545</v>
      </c>
      <c r="F1208" s="7">
        <v>750000</v>
      </c>
      <c r="G1208" s="7">
        <v>27.416799545288086</v>
      </c>
      <c r="H1208" s="7">
        <v>17.122699737548828</v>
      </c>
      <c r="I1208" s="7" t="s">
        <v>5546</v>
      </c>
      <c r="J1208" s="7" t="s">
        <v>5547</v>
      </c>
      <c r="K1208" s="8">
        <v>3.8851299285888672</v>
      </c>
      <c r="M1208" s="8">
        <v>91.44000244140625</v>
      </c>
      <c r="N1208" s="7">
        <v>117.31999969482422</v>
      </c>
      <c r="O1208" s="7" t="s">
        <v>326</v>
      </c>
      <c r="P1208" s="7" t="s">
        <v>361</v>
      </c>
      <c r="Q1208" s="7" t="s">
        <v>242</v>
      </c>
      <c r="R1208" s="7" t="s">
        <v>3856</v>
      </c>
      <c r="S1208" s="7">
        <v>184.53805541992188</v>
      </c>
    </row>
    <row r="1209" spans="1:19" x14ac:dyDescent="0.25">
      <c r="A1209" s="7">
        <v>513</v>
      </c>
      <c r="B1209" s="7">
        <v>44657</v>
      </c>
      <c r="C1209" s="7">
        <v>66887637</v>
      </c>
      <c r="D1209" s="7" t="s">
        <v>1039</v>
      </c>
      <c r="E1209" s="7" t="s">
        <v>5542</v>
      </c>
      <c r="F1209" s="7">
        <v>650000</v>
      </c>
      <c r="G1209" s="7">
        <v>19.022600173950195</v>
      </c>
      <c r="H1209" s="7">
        <v>13.574199676513672</v>
      </c>
      <c r="I1209" s="7" t="s">
        <v>5543</v>
      </c>
      <c r="J1209" s="7" t="s">
        <v>5544</v>
      </c>
      <c r="K1209" s="8">
        <v>3.9195799827575684</v>
      </c>
      <c r="M1209" s="8">
        <v>89.415000915527344</v>
      </c>
      <c r="N1209" s="7">
        <v>111.11799621582031</v>
      </c>
      <c r="O1209" s="7" t="s">
        <v>326</v>
      </c>
      <c r="P1209" s="7" t="s">
        <v>361</v>
      </c>
      <c r="Q1209" s="7" t="s">
        <v>242</v>
      </c>
      <c r="R1209" s="7" t="s">
        <v>3856</v>
      </c>
      <c r="S1209" s="7">
        <v>161.7052001953125</v>
      </c>
    </row>
    <row r="1210" spans="1:19" x14ac:dyDescent="0.25">
      <c r="A1210" s="7">
        <v>513</v>
      </c>
      <c r="B1210" s="7">
        <v>44657</v>
      </c>
      <c r="C1210" s="7">
        <v>66892910</v>
      </c>
      <c r="D1210" s="7" t="s">
        <v>1039</v>
      </c>
      <c r="E1210" s="7" t="s">
        <v>214</v>
      </c>
      <c r="F1210" s="7">
        <v>650000</v>
      </c>
      <c r="G1210" s="7">
        <v>19.022199630737305</v>
      </c>
      <c r="H1210" s="7">
        <v>13.574199676513672</v>
      </c>
      <c r="I1210" s="7" t="s">
        <v>5540</v>
      </c>
      <c r="J1210" s="7" t="s">
        <v>5541</v>
      </c>
      <c r="K1210" s="8">
        <v>3.9195799827575684</v>
      </c>
      <c r="M1210" s="8">
        <v>89.415000915527344</v>
      </c>
      <c r="N1210" s="7">
        <v>111.11799621582031</v>
      </c>
      <c r="O1210" s="7" t="s">
        <v>326</v>
      </c>
      <c r="P1210" s="7" t="s">
        <v>361</v>
      </c>
      <c r="Q1210" s="7" t="s">
        <v>242</v>
      </c>
      <c r="R1210" s="7" t="s">
        <v>214</v>
      </c>
      <c r="S1210" s="7">
        <v>161.70393371582031</v>
      </c>
    </row>
    <row r="1211" spans="1:19" x14ac:dyDescent="0.25">
      <c r="A1211" s="7">
        <v>513</v>
      </c>
      <c r="B1211" s="7">
        <v>44657</v>
      </c>
      <c r="C1211" s="7">
        <v>68537</v>
      </c>
      <c r="D1211" s="7" t="s">
        <v>1039</v>
      </c>
      <c r="E1211" s="7" t="s">
        <v>5538</v>
      </c>
      <c r="F1211" s="7">
        <v>1500000</v>
      </c>
      <c r="G1211" s="7">
        <v>11.633099555969238</v>
      </c>
      <c r="H1211" s="7">
        <v>8.1962003707885742</v>
      </c>
      <c r="I1211" s="7" t="s">
        <v>19064</v>
      </c>
      <c r="J1211" s="7" t="s">
        <v>5539</v>
      </c>
      <c r="K1211" s="8">
        <v>3.9132699966430664</v>
      </c>
      <c r="M1211" s="8">
        <v>132.78599548339844</v>
      </c>
      <c r="N1211" s="7">
        <v>137.218994140625</v>
      </c>
      <c r="O1211" s="7" t="s">
        <v>326</v>
      </c>
      <c r="P1211" s="7" t="s">
        <v>361</v>
      </c>
      <c r="Q1211" s="7" t="s">
        <v>242</v>
      </c>
      <c r="R1211" s="7" t="s">
        <v>3856</v>
      </c>
      <c r="S1211" s="7">
        <v>135.18325805664063</v>
      </c>
    </row>
    <row r="1212" spans="1:19" x14ac:dyDescent="0.25">
      <c r="A1212" s="7">
        <v>513</v>
      </c>
      <c r="B1212" s="7">
        <v>44657</v>
      </c>
      <c r="C1212" s="7">
        <v>68935</v>
      </c>
      <c r="D1212" s="7" t="s">
        <v>1039</v>
      </c>
      <c r="E1212" s="7" t="s">
        <v>214</v>
      </c>
      <c r="F1212" s="7">
        <v>1500000</v>
      </c>
      <c r="G1212" s="7">
        <v>11.630599975585938</v>
      </c>
      <c r="H1212" s="7">
        <v>8.1962003707885742</v>
      </c>
      <c r="I1212" s="7" t="s">
        <v>5536</v>
      </c>
      <c r="J1212" s="7" t="s">
        <v>5537</v>
      </c>
      <c r="K1212" s="8">
        <v>3.9132699966430664</v>
      </c>
      <c r="M1212" s="8">
        <v>132.78599548339844</v>
      </c>
      <c r="N1212" s="7">
        <v>137.218994140625</v>
      </c>
      <c r="O1212" s="7" t="s">
        <v>326</v>
      </c>
      <c r="P1212" s="7" t="s">
        <v>361</v>
      </c>
      <c r="Q1212" s="7" t="s">
        <v>242</v>
      </c>
      <c r="R1212" s="7" t="s">
        <v>214</v>
      </c>
      <c r="S1212" s="7">
        <v>135.17317199707031</v>
      </c>
    </row>
    <row r="1213" spans="1:19" x14ac:dyDescent="0.25">
      <c r="A1213" s="7">
        <v>513</v>
      </c>
      <c r="B1213" s="7">
        <v>44657</v>
      </c>
      <c r="C1213" s="7">
        <v>66887632</v>
      </c>
      <c r="D1213" s="7" t="s">
        <v>1039</v>
      </c>
      <c r="E1213" s="7" t="s">
        <v>214</v>
      </c>
      <c r="F1213" s="7">
        <v>850000</v>
      </c>
      <c r="G1213" s="7">
        <v>9.0212001800537109</v>
      </c>
      <c r="H1213" s="7">
        <v>7.7493000030517578</v>
      </c>
      <c r="I1213" s="7" t="s">
        <v>5534</v>
      </c>
      <c r="J1213" s="7" t="s">
        <v>5535</v>
      </c>
      <c r="K1213" s="8">
        <v>3.8028099536895752</v>
      </c>
      <c r="M1213" s="8">
        <v>90.127998352050781</v>
      </c>
      <c r="N1213" s="7">
        <v>117.00460052490234</v>
      </c>
      <c r="O1213" s="7" t="s">
        <v>326</v>
      </c>
      <c r="P1213" s="7" t="s">
        <v>361</v>
      </c>
      <c r="Q1213" s="7" t="s">
        <v>242</v>
      </c>
      <c r="R1213" s="7" t="s">
        <v>214</v>
      </c>
      <c r="S1213" s="7">
        <v>124.241943359375</v>
      </c>
    </row>
    <row r="1214" spans="1:19" x14ac:dyDescent="0.25">
      <c r="A1214" s="7">
        <v>513</v>
      </c>
      <c r="B1214" s="7">
        <v>44657</v>
      </c>
      <c r="C1214" s="7">
        <v>66887633</v>
      </c>
      <c r="D1214" s="7" t="s">
        <v>1039</v>
      </c>
      <c r="E1214" s="7" t="s">
        <v>5531</v>
      </c>
      <c r="F1214" s="7">
        <v>850000</v>
      </c>
      <c r="G1214" s="7">
        <v>9.0212001800537109</v>
      </c>
      <c r="H1214" s="7">
        <v>7.7473001480102539</v>
      </c>
      <c r="I1214" s="7" t="s">
        <v>5532</v>
      </c>
      <c r="J1214" s="7" t="s">
        <v>5533</v>
      </c>
      <c r="K1214" s="8">
        <v>3.837169885635376</v>
      </c>
      <c r="M1214" s="8">
        <v>89.883003234863281</v>
      </c>
      <c r="N1214" s="7">
        <v>120.74400329589844</v>
      </c>
      <c r="O1214" s="7" t="s">
        <v>326</v>
      </c>
      <c r="P1214" s="7" t="s">
        <v>361</v>
      </c>
      <c r="Q1214" s="7" t="s">
        <v>242</v>
      </c>
      <c r="R1214" s="7" t="s">
        <v>3856</v>
      </c>
      <c r="S1214" s="7">
        <v>124.241943359375</v>
      </c>
    </row>
    <row r="1215" spans="1:19" x14ac:dyDescent="0.25">
      <c r="A1215" s="7">
        <v>513</v>
      </c>
      <c r="B1215" s="7">
        <v>44657</v>
      </c>
      <c r="C1215" s="7">
        <v>66771587</v>
      </c>
      <c r="D1215" s="7" t="s">
        <v>1039</v>
      </c>
      <c r="E1215" s="7" t="s">
        <v>214</v>
      </c>
      <c r="F1215" s="7">
        <v>750000</v>
      </c>
      <c r="G1215" s="7">
        <v>8.08489990234375</v>
      </c>
      <c r="H1215" s="7">
        <v>7.0412001609802246</v>
      </c>
      <c r="I1215" s="7" t="s">
        <v>5526</v>
      </c>
      <c r="J1215" s="7" t="s">
        <v>5527</v>
      </c>
      <c r="K1215" s="8">
        <v>3.8045179843902588</v>
      </c>
      <c r="M1215" s="8">
        <v>90.990997314453125</v>
      </c>
      <c r="N1215" s="7">
        <v>112.73200225830078</v>
      </c>
      <c r="O1215" s="7" t="s">
        <v>326</v>
      </c>
      <c r="P1215" s="7" t="s">
        <v>361</v>
      </c>
      <c r="Q1215" s="7" t="s">
        <v>242</v>
      </c>
      <c r="R1215" s="7" t="s">
        <v>214</v>
      </c>
      <c r="S1215" s="7">
        <v>120.12653350830078</v>
      </c>
    </row>
    <row r="1216" spans="1:19" x14ac:dyDescent="0.25">
      <c r="A1216" s="7">
        <v>513</v>
      </c>
      <c r="B1216" s="7">
        <v>44657</v>
      </c>
      <c r="C1216" s="7">
        <v>66771588</v>
      </c>
      <c r="D1216" s="7" t="s">
        <v>1039</v>
      </c>
      <c r="E1216" s="7" t="s">
        <v>5528</v>
      </c>
      <c r="F1216" s="7">
        <v>750000</v>
      </c>
      <c r="G1216" s="7">
        <v>8.08489990234375</v>
      </c>
      <c r="H1216" s="7">
        <v>7.0412001609802246</v>
      </c>
      <c r="I1216" s="7" t="s">
        <v>5529</v>
      </c>
      <c r="J1216" s="7" t="s">
        <v>5530</v>
      </c>
      <c r="K1216" s="8">
        <v>3.8039100170135498</v>
      </c>
      <c r="M1216" s="8">
        <v>90.995002746582031</v>
      </c>
      <c r="N1216" s="7">
        <v>112.94899749755859</v>
      </c>
      <c r="O1216" s="7" t="s">
        <v>326</v>
      </c>
      <c r="P1216" s="7" t="s">
        <v>361</v>
      </c>
      <c r="Q1216" s="7" t="s">
        <v>242</v>
      </c>
      <c r="R1216" s="7" t="s">
        <v>3856</v>
      </c>
      <c r="S1216" s="7">
        <v>120.12653350830078</v>
      </c>
    </row>
    <row r="1217" spans="1:19" x14ac:dyDescent="0.25">
      <c r="A1217" s="7">
        <v>513</v>
      </c>
      <c r="B1217" s="7">
        <v>44657</v>
      </c>
      <c r="C1217" s="7">
        <v>44894207</v>
      </c>
      <c r="D1217" s="7" t="s">
        <v>1039</v>
      </c>
      <c r="E1217" s="7" t="s">
        <v>214</v>
      </c>
      <c r="F1217" s="7">
        <v>500000</v>
      </c>
      <c r="G1217" s="7">
        <v>7.4168000221252441</v>
      </c>
      <c r="H1217" s="7">
        <v>6.5144000053405762</v>
      </c>
      <c r="I1217" s="7" t="s">
        <v>5524</v>
      </c>
      <c r="J1217" s="7" t="s">
        <v>5525</v>
      </c>
      <c r="K1217" s="8">
        <v>3.7528679370880127</v>
      </c>
      <c r="M1217" s="8">
        <v>93.55999755859375</v>
      </c>
      <c r="N1217" s="7">
        <v>104.40190124511719</v>
      </c>
      <c r="O1217" s="7" t="s">
        <v>326</v>
      </c>
      <c r="P1217" s="7" t="s">
        <v>361</v>
      </c>
      <c r="Q1217" s="7" t="s">
        <v>242</v>
      </c>
      <c r="R1217" s="7" t="s">
        <v>214</v>
      </c>
      <c r="S1217" s="7">
        <v>117.13037109375</v>
      </c>
    </row>
    <row r="1218" spans="1:19" x14ac:dyDescent="0.25">
      <c r="A1218" s="7">
        <v>513</v>
      </c>
      <c r="B1218" s="7">
        <v>44657</v>
      </c>
      <c r="C1218" s="7">
        <v>44894221</v>
      </c>
      <c r="D1218" s="7" t="s">
        <v>1039</v>
      </c>
      <c r="E1218" s="7" t="s">
        <v>5521</v>
      </c>
      <c r="F1218" s="7">
        <v>500000</v>
      </c>
      <c r="G1218" s="7">
        <v>7.4168000221252441</v>
      </c>
      <c r="H1218" s="7">
        <v>6.5151000022888184</v>
      </c>
      <c r="I1218" s="7" t="s">
        <v>5522</v>
      </c>
      <c r="J1218" s="7" t="s">
        <v>5523</v>
      </c>
      <c r="K1218" s="8">
        <v>3.7379899024963379</v>
      </c>
      <c r="M1218" s="8">
        <v>93.652000427246094</v>
      </c>
      <c r="N1218" s="7">
        <v>103.19300079345703</v>
      </c>
      <c r="O1218" s="7" t="s">
        <v>326</v>
      </c>
      <c r="P1218" s="7" t="s">
        <v>361</v>
      </c>
      <c r="Q1218" s="7" t="s">
        <v>242</v>
      </c>
      <c r="R1218" s="7" t="s">
        <v>3856</v>
      </c>
      <c r="S1218" s="7">
        <v>117.13037109375</v>
      </c>
    </row>
    <row r="1219" spans="1:19" x14ac:dyDescent="0.25">
      <c r="A1219" s="7">
        <v>513</v>
      </c>
      <c r="B1219" s="7">
        <v>44657</v>
      </c>
      <c r="C1219" s="7">
        <v>43151379</v>
      </c>
      <c r="D1219" s="7" t="s">
        <v>1039</v>
      </c>
      <c r="E1219" s="7" t="s">
        <v>214</v>
      </c>
      <c r="F1219" s="7">
        <v>750000</v>
      </c>
      <c r="G1219" s="7">
        <v>7.0116000175476074</v>
      </c>
      <c r="H1219" s="7">
        <v>5.9348998069763184</v>
      </c>
      <c r="I1219" s="7" t="s">
        <v>5519</v>
      </c>
      <c r="J1219" s="7" t="s">
        <v>5520</v>
      </c>
      <c r="K1219" s="8">
        <v>3.7548019886016846</v>
      </c>
      <c r="M1219" s="8">
        <v>99.206001281738281</v>
      </c>
      <c r="N1219" s="7">
        <v>101.71469879150391</v>
      </c>
      <c r="O1219" s="7" t="s">
        <v>326</v>
      </c>
      <c r="P1219" s="7" t="s">
        <v>361</v>
      </c>
      <c r="Q1219" s="7" t="s">
        <v>242</v>
      </c>
      <c r="R1219" s="7" t="s">
        <v>214</v>
      </c>
      <c r="S1219" s="7">
        <v>115.28974914550781</v>
      </c>
    </row>
    <row r="1220" spans="1:19" x14ac:dyDescent="0.25">
      <c r="A1220" s="7">
        <v>513</v>
      </c>
      <c r="B1220" s="7">
        <v>44657</v>
      </c>
      <c r="C1220" s="7">
        <v>43151376</v>
      </c>
      <c r="D1220" s="7" t="s">
        <v>1039</v>
      </c>
      <c r="E1220" s="7" t="s">
        <v>5516</v>
      </c>
      <c r="F1220" s="7">
        <v>750000</v>
      </c>
      <c r="G1220" s="7">
        <v>7.0116000175476074</v>
      </c>
      <c r="H1220" s="7">
        <v>5.9341998100280762</v>
      </c>
      <c r="I1220" s="7" t="s">
        <v>5517</v>
      </c>
      <c r="J1220" s="7" t="s">
        <v>5518</v>
      </c>
      <c r="K1220" s="8">
        <v>3.7697598934173584</v>
      </c>
      <c r="M1220" s="8">
        <v>99.114997863769531</v>
      </c>
      <c r="N1220" s="7">
        <v>103.55000305175781</v>
      </c>
      <c r="O1220" s="7" t="s">
        <v>326</v>
      </c>
      <c r="P1220" s="7" t="s">
        <v>361</v>
      </c>
      <c r="Q1220" s="7" t="s">
        <v>242</v>
      </c>
      <c r="R1220" s="7" t="s">
        <v>3856</v>
      </c>
      <c r="S1220" s="7">
        <v>115.28974914550781</v>
      </c>
    </row>
    <row r="1221" spans="1:19" x14ac:dyDescent="0.25">
      <c r="A1221" s="7">
        <v>513</v>
      </c>
      <c r="B1221" s="7">
        <v>44657</v>
      </c>
      <c r="C1221" s="7">
        <v>35557371</v>
      </c>
      <c r="D1221" s="7" t="s">
        <v>1039</v>
      </c>
      <c r="E1221" s="7" t="s">
        <v>5513</v>
      </c>
      <c r="F1221" s="7">
        <v>500000</v>
      </c>
      <c r="G1221" s="7">
        <v>5.4784002304077148</v>
      </c>
      <c r="H1221" s="7">
        <v>4.9670000076293945</v>
      </c>
      <c r="I1221" s="7" t="s">
        <v>5514</v>
      </c>
      <c r="J1221" s="7" t="s">
        <v>5515</v>
      </c>
      <c r="K1221" s="8">
        <v>3.6002800464630127</v>
      </c>
      <c r="M1221" s="8">
        <v>98.272003173828125</v>
      </c>
      <c r="N1221" s="7">
        <v>87.5115966796875</v>
      </c>
      <c r="O1221" s="7" t="s">
        <v>326</v>
      </c>
      <c r="P1221" s="7" t="s">
        <v>361</v>
      </c>
      <c r="Q1221" s="7" t="s">
        <v>242</v>
      </c>
      <c r="R1221" s="7" t="s">
        <v>3856</v>
      </c>
      <c r="S1221" s="7">
        <v>108.17286682128906</v>
      </c>
    </row>
    <row r="1222" spans="1:19" x14ac:dyDescent="0.25">
      <c r="A1222" s="7">
        <v>513</v>
      </c>
      <c r="B1222" s="7">
        <v>44657</v>
      </c>
      <c r="C1222" s="7">
        <v>35947113</v>
      </c>
      <c r="D1222" s="7" t="s">
        <v>1039</v>
      </c>
      <c r="E1222" s="7" t="s">
        <v>214</v>
      </c>
      <c r="F1222" s="7">
        <v>500000</v>
      </c>
      <c r="G1222" s="7">
        <v>5.4777998924255371</v>
      </c>
      <c r="H1222" s="7">
        <v>4.9670000076293945</v>
      </c>
      <c r="I1222" s="7" t="s">
        <v>5511</v>
      </c>
      <c r="J1222" s="7" t="s">
        <v>5512</v>
      </c>
      <c r="K1222" s="8">
        <v>3.6002800464630127</v>
      </c>
      <c r="M1222" s="8">
        <v>98.272003173828125</v>
      </c>
      <c r="N1222" s="7">
        <v>87.5115966796875</v>
      </c>
      <c r="O1222" s="7" t="s">
        <v>326</v>
      </c>
      <c r="P1222" s="7" t="s">
        <v>361</v>
      </c>
      <c r="Q1222" s="7" t="s">
        <v>242</v>
      </c>
      <c r="R1222" s="7" t="s">
        <v>214</v>
      </c>
      <c r="S1222" s="7">
        <v>108.17003631591797</v>
      </c>
    </row>
    <row r="1223" spans="1:19" x14ac:dyDescent="0.25">
      <c r="A1223" s="7">
        <v>513</v>
      </c>
      <c r="B1223" s="7">
        <v>44657</v>
      </c>
      <c r="C1223" s="7">
        <v>34476</v>
      </c>
      <c r="D1223" s="7" t="s">
        <v>1039</v>
      </c>
      <c r="E1223" s="7" t="s">
        <v>214</v>
      </c>
      <c r="F1223" s="7">
        <v>309000</v>
      </c>
      <c r="G1223" s="7">
        <v>5.3168997764587402</v>
      </c>
      <c r="H1223" s="7">
        <v>4.4274001121520996</v>
      </c>
      <c r="I1223" s="7" t="s">
        <v>19478</v>
      </c>
      <c r="J1223" s="7" t="s">
        <v>5510</v>
      </c>
      <c r="K1223" s="8">
        <v>3.7131500244140625</v>
      </c>
      <c r="M1223" s="8">
        <v>118.11100006103516</v>
      </c>
      <c r="N1223" s="7">
        <v>99.568702697753906</v>
      </c>
      <c r="O1223" s="7" t="s">
        <v>326</v>
      </c>
      <c r="P1223" s="7" t="s">
        <v>361</v>
      </c>
      <c r="Q1223" s="7" t="s">
        <v>242</v>
      </c>
      <c r="R1223" s="7" t="s">
        <v>4084</v>
      </c>
      <c r="S1223" s="7">
        <v>107.40986633300781</v>
      </c>
    </row>
    <row r="1224" spans="1:19" x14ac:dyDescent="0.25">
      <c r="A1224" s="7">
        <v>513</v>
      </c>
      <c r="B1224" s="7">
        <v>44657</v>
      </c>
      <c r="C1224" s="7">
        <v>23474032</v>
      </c>
      <c r="D1224" s="7" t="s">
        <v>1039</v>
      </c>
      <c r="E1224" s="7" t="s">
        <v>5507</v>
      </c>
      <c r="F1224" s="7">
        <v>309000</v>
      </c>
      <c r="G1224" s="7">
        <v>5.3168997764587402</v>
      </c>
      <c r="H1224" s="7">
        <v>4.4274001121520996</v>
      </c>
      <c r="I1224" s="7" t="s">
        <v>5508</v>
      </c>
      <c r="J1224" s="7" t="s">
        <v>5509</v>
      </c>
      <c r="K1224" s="8">
        <v>3.7131500244140625</v>
      </c>
      <c r="M1224" s="8">
        <v>118.11100006103516</v>
      </c>
      <c r="N1224" s="7">
        <v>99.568702697753906</v>
      </c>
      <c r="O1224" s="7" t="s">
        <v>326</v>
      </c>
      <c r="P1224" s="7" t="s">
        <v>361</v>
      </c>
      <c r="Q1224" s="7" t="s">
        <v>242</v>
      </c>
      <c r="R1224" s="7" t="s">
        <v>3856</v>
      </c>
      <c r="S1224" s="7">
        <v>107.40986633300781</v>
      </c>
    </row>
    <row r="1225" spans="1:19" x14ac:dyDescent="0.25">
      <c r="A1225" s="7">
        <v>513</v>
      </c>
      <c r="B1225" s="7">
        <v>44657</v>
      </c>
      <c r="C1225" s="7">
        <v>33552108</v>
      </c>
      <c r="D1225" s="7" t="s">
        <v>1039</v>
      </c>
      <c r="E1225" s="7" t="s">
        <v>214</v>
      </c>
      <c r="F1225" s="7">
        <v>800000</v>
      </c>
      <c r="G1225" s="7">
        <v>4.993800163269043</v>
      </c>
      <c r="H1225" s="7">
        <v>4.5434999465942383</v>
      </c>
      <c r="I1225" s="7" t="s">
        <v>16713</v>
      </c>
      <c r="J1225" s="7" t="s">
        <v>5503</v>
      </c>
      <c r="K1225" s="8">
        <v>3.5899200439453125</v>
      </c>
      <c r="M1225" s="8">
        <v>99.592002868652344</v>
      </c>
      <c r="N1225" s="7">
        <v>85.838096618652344</v>
      </c>
      <c r="O1225" s="7" t="s">
        <v>326</v>
      </c>
      <c r="P1225" s="7" t="s">
        <v>361</v>
      </c>
      <c r="Q1225" s="7" t="s">
        <v>242</v>
      </c>
      <c r="R1225" s="7" t="s">
        <v>214</v>
      </c>
      <c r="S1225" s="7">
        <v>105.87619018554688</v>
      </c>
    </row>
    <row r="1226" spans="1:19" x14ac:dyDescent="0.25">
      <c r="A1226" s="7">
        <v>513</v>
      </c>
      <c r="B1226" s="7">
        <v>44657</v>
      </c>
      <c r="C1226" s="7">
        <v>33596770</v>
      </c>
      <c r="D1226" s="7" t="s">
        <v>1039</v>
      </c>
      <c r="E1226" s="7" t="s">
        <v>5504</v>
      </c>
      <c r="F1226" s="7">
        <v>800000</v>
      </c>
      <c r="G1226" s="7">
        <v>4.993800163269043</v>
      </c>
      <c r="H1226" s="7">
        <v>4.5434999465942383</v>
      </c>
      <c r="I1226" s="7" t="s">
        <v>5505</v>
      </c>
      <c r="J1226" s="7" t="s">
        <v>5506</v>
      </c>
      <c r="K1226" s="8">
        <v>3.5899200439453125</v>
      </c>
      <c r="M1226" s="8">
        <v>99.592002868652344</v>
      </c>
      <c r="N1226" s="7">
        <v>85.838096618652344</v>
      </c>
      <c r="O1226" s="7" t="s">
        <v>326</v>
      </c>
      <c r="P1226" s="7" t="s">
        <v>361</v>
      </c>
      <c r="Q1226" s="7" t="s">
        <v>242</v>
      </c>
      <c r="R1226" s="7" t="s">
        <v>3856</v>
      </c>
      <c r="S1226" s="7">
        <v>105.87619018554688</v>
      </c>
    </row>
    <row r="1227" spans="1:19" x14ac:dyDescent="0.25">
      <c r="A1227" s="7">
        <v>513</v>
      </c>
      <c r="B1227" s="7">
        <v>44657</v>
      </c>
      <c r="C1227" s="7">
        <v>31523289</v>
      </c>
      <c r="D1227" s="7" t="s">
        <v>1039</v>
      </c>
      <c r="E1227" s="7" t="s">
        <v>5499</v>
      </c>
      <c r="F1227" s="7">
        <v>500000</v>
      </c>
      <c r="G1227" s="7">
        <v>4.4900999069213867</v>
      </c>
      <c r="H1227" s="7">
        <v>4.1786999702453613</v>
      </c>
      <c r="I1227" s="7" t="s">
        <v>5500</v>
      </c>
      <c r="J1227" s="7" t="s">
        <v>5501</v>
      </c>
      <c r="K1227" s="8">
        <v>3.4568300247192383</v>
      </c>
      <c r="M1227" s="8">
        <v>97.083999633789063</v>
      </c>
      <c r="N1227" s="7">
        <v>71.704803466796875</v>
      </c>
      <c r="O1227" s="7" t="s">
        <v>326</v>
      </c>
      <c r="P1227" s="7" t="s">
        <v>361</v>
      </c>
      <c r="Q1227" s="7" t="s">
        <v>242</v>
      </c>
      <c r="R1227" s="7" t="s">
        <v>3856</v>
      </c>
      <c r="S1227" s="7">
        <v>103.46669006347656</v>
      </c>
    </row>
    <row r="1228" spans="1:19" x14ac:dyDescent="0.25">
      <c r="A1228" s="7">
        <v>513</v>
      </c>
      <c r="B1228" s="7">
        <v>44657</v>
      </c>
      <c r="C1228" s="7">
        <v>31872216</v>
      </c>
      <c r="D1228" s="7" t="s">
        <v>1039</v>
      </c>
      <c r="E1228" s="7" t="s">
        <v>214</v>
      </c>
      <c r="F1228" s="7">
        <v>500000</v>
      </c>
      <c r="G1228" s="7">
        <v>4.4889001846313477</v>
      </c>
      <c r="H1228" s="7">
        <v>4.1786999702453613</v>
      </c>
      <c r="I1228" s="7" t="s">
        <v>17396</v>
      </c>
      <c r="J1228" s="7" t="s">
        <v>5502</v>
      </c>
      <c r="K1228" s="8">
        <v>3.4568300247192383</v>
      </c>
      <c r="M1228" s="8">
        <v>97.083999633789063</v>
      </c>
      <c r="N1228" s="7">
        <v>71.704803466796875</v>
      </c>
      <c r="O1228" s="7" t="s">
        <v>326</v>
      </c>
      <c r="P1228" s="7" t="s">
        <v>361</v>
      </c>
      <c r="Q1228" s="7" t="s">
        <v>242</v>
      </c>
      <c r="R1228" s="7" t="s">
        <v>214</v>
      </c>
      <c r="S1228" s="7">
        <v>103.46092224121094</v>
      </c>
    </row>
    <row r="1229" spans="1:19" x14ac:dyDescent="0.25">
      <c r="A1229" s="7">
        <v>513</v>
      </c>
      <c r="B1229" s="7">
        <v>44657</v>
      </c>
      <c r="C1229" s="7">
        <v>66887634</v>
      </c>
      <c r="D1229" s="7" t="s">
        <v>1039</v>
      </c>
      <c r="E1229" s="7" t="s">
        <v>214</v>
      </c>
      <c r="F1229" s="7">
        <v>500000</v>
      </c>
      <c r="G1229" s="7">
        <v>4.0219001770019531</v>
      </c>
      <c r="H1229" s="7">
        <v>3.8020999431610107</v>
      </c>
      <c r="I1229" s="7" t="s">
        <v>5497</v>
      </c>
      <c r="J1229" s="7" t="s">
        <v>5498</v>
      </c>
      <c r="K1229" s="8">
        <v>3.4476220607757568</v>
      </c>
      <c r="M1229" s="8">
        <v>92.742996215820313</v>
      </c>
      <c r="N1229" s="7">
        <v>68.814598083496094</v>
      </c>
      <c r="O1229" s="7" t="s">
        <v>326</v>
      </c>
      <c r="P1229" s="7" t="s">
        <v>361</v>
      </c>
      <c r="Q1229" s="7" t="s">
        <v>242</v>
      </c>
      <c r="R1229" s="7" t="s">
        <v>214</v>
      </c>
      <c r="S1229" s="7">
        <v>101.20767974853516</v>
      </c>
    </row>
    <row r="1230" spans="1:19" x14ac:dyDescent="0.25">
      <c r="A1230" s="7">
        <v>513</v>
      </c>
      <c r="B1230" s="7">
        <v>44657</v>
      </c>
      <c r="C1230" s="7">
        <v>66887636</v>
      </c>
      <c r="D1230" s="7" t="s">
        <v>1039</v>
      </c>
      <c r="E1230" s="7" t="s">
        <v>5494</v>
      </c>
      <c r="F1230" s="7">
        <v>500000</v>
      </c>
      <c r="G1230" s="7">
        <v>4.0219001770019531</v>
      </c>
      <c r="H1230" s="7">
        <v>3.8020000457763672</v>
      </c>
      <c r="I1230" s="7" t="s">
        <v>5495</v>
      </c>
      <c r="J1230" s="7" t="s">
        <v>5496</v>
      </c>
      <c r="K1230" s="8">
        <v>3.4490199089050293</v>
      </c>
      <c r="M1230" s="8">
        <v>92.737998962402344</v>
      </c>
      <c r="N1230" s="7">
        <v>69.370002746582031</v>
      </c>
      <c r="O1230" s="7" t="s">
        <v>326</v>
      </c>
      <c r="P1230" s="7" t="s">
        <v>361</v>
      </c>
      <c r="Q1230" s="7" t="s">
        <v>242</v>
      </c>
      <c r="R1230" s="7" t="s">
        <v>3856</v>
      </c>
      <c r="S1230" s="7">
        <v>101.20767974853516</v>
      </c>
    </row>
    <row r="1231" spans="1:19" x14ac:dyDescent="0.25">
      <c r="A1231" s="7">
        <v>513</v>
      </c>
      <c r="B1231" s="7">
        <v>44657</v>
      </c>
      <c r="C1231" s="7">
        <v>23805489</v>
      </c>
      <c r="D1231" s="7" t="s">
        <v>1039</v>
      </c>
      <c r="E1231" s="7" t="s">
        <v>5491</v>
      </c>
      <c r="F1231" s="7">
        <v>1500000</v>
      </c>
      <c r="G1231" s="7">
        <v>2.5680999755859375</v>
      </c>
      <c r="H1231" s="7">
        <v>2.4010999202728271</v>
      </c>
      <c r="I1231" s="7" t="s">
        <v>5492</v>
      </c>
      <c r="J1231" s="7" t="s">
        <v>5493</v>
      </c>
      <c r="K1231" s="8">
        <v>3.199429988861084</v>
      </c>
      <c r="M1231" s="8">
        <v>101.03800201416016</v>
      </c>
      <c r="N1231" s="7">
        <v>55.088901519775391</v>
      </c>
      <c r="O1231" s="7" t="s">
        <v>326</v>
      </c>
      <c r="P1231" s="7" t="s">
        <v>361</v>
      </c>
      <c r="Q1231" s="7" t="s">
        <v>242</v>
      </c>
      <c r="R1231" s="7" t="s">
        <v>3856</v>
      </c>
      <c r="S1231" s="7">
        <v>94.086814880371094</v>
      </c>
    </row>
    <row r="1232" spans="1:19" x14ac:dyDescent="0.25">
      <c r="A1232" s="7">
        <v>513</v>
      </c>
      <c r="B1232" s="7">
        <v>44657</v>
      </c>
      <c r="C1232" s="7">
        <v>23805492</v>
      </c>
      <c r="D1232" s="7" t="s">
        <v>1039</v>
      </c>
      <c r="E1232" s="7" t="s">
        <v>214</v>
      </c>
      <c r="F1232" s="7">
        <v>1500000</v>
      </c>
      <c r="G1232" s="7">
        <v>2.5666999816894531</v>
      </c>
      <c r="H1232" s="7">
        <v>2.4010999202728271</v>
      </c>
      <c r="I1232" s="7" t="s">
        <v>5489</v>
      </c>
      <c r="J1232" s="7" t="s">
        <v>5490</v>
      </c>
      <c r="K1232" s="8">
        <v>3.199429988861084</v>
      </c>
      <c r="M1232" s="8">
        <v>101.03800201416016</v>
      </c>
      <c r="N1232" s="7">
        <v>55.088901519775391</v>
      </c>
      <c r="O1232" s="7" t="s">
        <v>326</v>
      </c>
      <c r="P1232" s="7" t="s">
        <v>361</v>
      </c>
      <c r="Q1232" s="7" t="s">
        <v>242</v>
      </c>
      <c r="R1232" s="7" t="s">
        <v>214</v>
      </c>
      <c r="S1232" s="7">
        <v>94.079887390136719</v>
      </c>
    </row>
    <row r="1233" spans="1:19" x14ac:dyDescent="0.25">
      <c r="A1233" s="7">
        <v>513</v>
      </c>
      <c r="B1233" s="7">
        <v>44657</v>
      </c>
      <c r="C1233" s="7">
        <v>43151374</v>
      </c>
      <c r="D1233" s="7" t="s">
        <v>1039</v>
      </c>
      <c r="E1233" s="7" t="s">
        <v>214</v>
      </c>
      <c r="F1233" s="7">
        <v>750000</v>
      </c>
      <c r="G1233" s="7">
        <v>1.9273999929428101</v>
      </c>
      <c r="H1233" s="7">
        <v>1.8736000061035156</v>
      </c>
      <c r="I1233" s="7" t="s">
        <v>5487</v>
      </c>
      <c r="J1233" s="7" t="s">
        <v>5488</v>
      </c>
      <c r="K1233" s="8">
        <v>3.1899709701538086</v>
      </c>
      <c r="M1233" s="8">
        <v>100.11277770996094</v>
      </c>
      <c r="N1233" s="7">
        <v>63.47760009765625</v>
      </c>
      <c r="O1233" s="7" t="s">
        <v>326</v>
      </c>
      <c r="P1233" s="7" t="s">
        <v>361</v>
      </c>
      <c r="Q1233" s="7" t="s">
        <v>242</v>
      </c>
      <c r="R1233" s="7" t="s">
        <v>214</v>
      </c>
      <c r="S1233" s="7">
        <v>90.904411315917969</v>
      </c>
    </row>
    <row r="1234" spans="1:19" x14ac:dyDescent="0.25">
      <c r="A1234" s="7">
        <v>513</v>
      </c>
      <c r="B1234" s="7">
        <v>44657</v>
      </c>
      <c r="C1234" s="7">
        <v>43155073</v>
      </c>
      <c r="D1234" s="7" t="s">
        <v>1039</v>
      </c>
      <c r="E1234" s="7" t="s">
        <v>5484</v>
      </c>
      <c r="F1234" s="7">
        <v>750000</v>
      </c>
      <c r="G1234" s="7">
        <v>1.9273999929428101</v>
      </c>
      <c r="H1234" s="7">
        <v>1.8733999729156494</v>
      </c>
      <c r="I1234" s="7" t="s">
        <v>5485</v>
      </c>
      <c r="J1234" s="7" t="s">
        <v>5486</v>
      </c>
      <c r="K1234" s="8">
        <v>3.1661601066589355</v>
      </c>
      <c r="M1234" s="8">
        <v>100.15699768066406</v>
      </c>
      <c r="N1234" s="7">
        <v>61.771400451660156</v>
      </c>
      <c r="O1234" s="7" t="s">
        <v>326</v>
      </c>
      <c r="P1234" s="7" t="s">
        <v>361</v>
      </c>
      <c r="Q1234" s="7" t="s">
        <v>242</v>
      </c>
      <c r="R1234" s="7" t="s">
        <v>3856</v>
      </c>
      <c r="S1234" s="7">
        <v>90.904411315917969</v>
      </c>
    </row>
    <row r="1235" spans="1:19" x14ac:dyDescent="0.25">
      <c r="A1235" s="7">
        <v>513</v>
      </c>
      <c r="B1235" s="7">
        <v>44657</v>
      </c>
      <c r="C1235" s="7">
        <v>35557374</v>
      </c>
      <c r="D1235" s="7" t="s">
        <v>1039</v>
      </c>
      <c r="E1235" s="7" t="s">
        <v>214</v>
      </c>
      <c r="F1235" s="7">
        <v>750000</v>
      </c>
      <c r="G1235" s="7">
        <v>0.97780001163482666</v>
      </c>
      <c r="H1235" s="7">
        <v>0.95829999446868896</v>
      </c>
      <c r="I1235" s="7" t="s">
        <v>5482</v>
      </c>
      <c r="J1235" s="7" t="s">
        <v>5483</v>
      </c>
      <c r="K1235" s="8">
        <v>2.1549160480499268</v>
      </c>
      <c r="M1235" s="8">
        <v>100.57240295410156</v>
      </c>
      <c r="N1235" s="7">
        <v>28.455400466918945</v>
      </c>
      <c r="O1235" s="7" t="s">
        <v>326</v>
      </c>
      <c r="P1235" s="7" t="s">
        <v>361</v>
      </c>
      <c r="Q1235" s="7" t="s">
        <v>242</v>
      </c>
      <c r="R1235" s="7" t="s">
        <v>214</v>
      </c>
      <c r="S1235" s="7">
        <v>86.148452758789063</v>
      </c>
    </row>
    <row r="1236" spans="1:19" x14ac:dyDescent="0.25">
      <c r="A1236" s="7">
        <v>513</v>
      </c>
      <c r="B1236" s="7">
        <v>44657</v>
      </c>
      <c r="C1236" s="7">
        <v>35560639</v>
      </c>
      <c r="D1236" s="7" t="s">
        <v>1039</v>
      </c>
      <c r="E1236" s="7" t="s">
        <v>5480</v>
      </c>
      <c r="F1236" s="7">
        <v>750000</v>
      </c>
      <c r="G1236" s="7">
        <v>0.97469997406005859</v>
      </c>
      <c r="H1236" s="7">
        <v>0.95829999446868896</v>
      </c>
      <c r="I1236" s="7" t="s">
        <v>22193</v>
      </c>
      <c r="J1236" s="7" t="s">
        <v>5481</v>
      </c>
      <c r="K1236" s="8">
        <v>2.1549160480499268</v>
      </c>
      <c r="M1236" s="8">
        <v>100.57240295410156</v>
      </c>
      <c r="N1236" s="7">
        <v>28.455400466918945</v>
      </c>
      <c r="O1236" s="7" t="s">
        <v>326</v>
      </c>
      <c r="P1236" s="7" t="s">
        <v>361</v>
      </c>
      <c r="Q1236" s="7" t="s">
        <v>242</v>
      </c>
      <c r="R1236" s="7" t="s">
        <v>3856</v>
      </c>
      <c r="S1236" s="7">
        <v>86.132858276367188</v>
      </c>
    </row>
    <row r="1237" spans="1:19" x14ac:dyDescent="0.25">
      <c r="A1237" s="7">
        <v>513</v>
      </c>
      <c r="B1237" s="7">
        <v>44657</v>
      </c>
      <c r="C1237" s="7">
        <v>16182895</v>
      </c>
      <c r="D1237" s="7" t="s">
        <v>1039</v>
      </c>
      <c r="E1237" s="7" t="s">
        <v>5477</v>
      </c>
      <c r="F1237" s="7">
        <v>500000</v>
      </c>
      <c r="G1237" s="7">
        <v>0.58859997987747192</v>
      </c>
      <c r="H1237" s="7">
        <v>0.57359999418258667</v>
      </c>
      <c r="I1237" s="7" t="s">
        <v>5478</v>
      </c>
      <c r="J1237" s="7" t="s">
        <v>5479</v>
      </c>
      <c r="K1237" s="8">
        <v>2.6002891063690186</v>
      </c>
      <c r="M1237" s="8">
        <v>100.37400054931641</v>
      </c>
      <c r="N1237" s="7">
        <v>123.87290191650391</v>
      </c>
      <c r="O1237" s="7" t="s">
        <v>326</v>
      </c>
      <c r="P1237" s="7" t="s">
        <v>361</v>
      </c>
      <c r="Q1237" s="7" t="s">
        <v>242</v>
      </c>
      <c r="R1237" s="7" t="s">
        <v>3856</v>
      </c>
      <c r="S1237" s="7">
        <v>84.188278198242188</v>
      </c>
    </row>
    <row r="1238" spans="1:19" x14ac:dyDescent="0.25">
      <c r="A1238" s="7">
        <v>513</v>
      </c>
      <c r="B1238" s="7">
        <v>44657</v>
      </c>
      <c r="C1238" s="7">
        <v>16182894</v>
      </c>
      <c r="D1238" s="7" t="s">
        <v>1039</v>
      </c>
      <c r="E1238" s="7" t="s">
        <v>214</v>
      </c>
      <c r="F1238" s="7">
        <v>500000</v>
      </c>
      <c r="G1238" s="7">
        <v>0.58609998226165771</v>
      </c>
      <c r="H1238" s="7">
        <v>0.57679998874664307</v>
      </c>
      <c r="I1238" s="7" t="s">
        <v>5475</v>
      </c>
      <c r="J1238" s="7" t="s">
        <v>5476</v>
      </c>
      <c r="K1238" s="8">
        <v>1.4637680053710938</v>
      </c>
      <c r="M1238" s="8">
        <v>101.03780364990234</v>
      </c>
      <c r="N1238" s="7">
        <v>7.6171998977661133</v>
      </c>
      <c r="O1238" s="7" t="s">
        <v>326</v>
      </c>
      <c r="P1238" s="7" t="s">
        <v>361</v>
      </c>
      <c r="Q1238" s="7" t="s">
        <v>242</v>
      </c>
      <c r="R1238" s="7" t="s">
        <v>214</v>
      </c>
      <c r="S1238" s="7">
        <v>84.175674438476563</v>
      </c>
    </row>
    <row r="1239" spans="1:19" x14ac:dyDescent="0.25">
      <c r="A1239" s="7">
        <v>513</v>
      </c>
      <c r="B1239" s="7">
        <v>44657</v>
      </c>
      <c r="C1239" s="7">
        <v>35292111</v>
      </c>
      <c r="D1239" s="7" t="s">
        <v>1042</v>
      </c>
      <c r="E1239" s="7" t="s">
        <v>214</v>
      </c>
      <c r="F1239" s="7">
        <v>650000</v>
      </c>
      <c r="G1239" s="7">
        <v>148.87890625</v>
      </c>
      <c r="H1239" s="7">
        <v>4.7023000717163086</v>
      </c>
      <c r="I1239" s="7" t="s">
        <v>10629</v>
      </c>
      <c r="J1239" s="7" t="s">
        <v>10630</v>
      </c>
      <c r="K1239" s="8">
        <v>5.1565289497375488</v>
      </c>
      <c r="M1239" s="8">
        <v>94.052902221679688</v>
      </c>
      <c r="N1239" s="7">
        <v>219.32060241699219</v>
      </c>
      <c r="O1239" s="7" t="s">
        <v>237</v>
      </c>
      <c r="P1239" s="7" t="s">
        <v>361</v>
      </c>
      <c r="Q1239" s="7" t="s">
        <v>242</v>
      </c>
      <c r="R1239" s="7" t="s">
        <v>214</v>
      </c>
      <c r="S1239" s="7">
        <v>219.32060241699219</v>
      </c>
    </row>
    <row r="1240" spans="1:19" x14ac:dyDescent="0.25">
      <c r="A1240" s="7">
        <v>513</v>
      </c>
      <c r="B1240" s="7">
        <v>44657</v>
      </c>
      <c r="C1240" s="7">
        <v>66925404</v>
      </c>
      <c r="D1240" s="7" t="s">
        <v>1042</v>
      </c>
      <c r="E1240" s="7" t="s">
        <v>18260</v>
      </c>
      <c r="F1240" s="7">
        <v>300000</v>
      </c>
      <c r="G1240" s="7">
        <v>148.81039428710938</v>
      </c>
      <c r="H1240" s="7">
        <v>7.825200080871582</v>
      </c>
      <c r="I1240" s="7" t="s">
        <v>19479</v>
      </c>
      <c r="J1240" s="7" t="s">
        <v>18261</v>
      </c>
      <c r="K1240" s="8">
        <v>4.5927248001098633</v>
      </c>
      <c r="M1240" s="8">
        <v>87.103897094726563</v>
      </c>
      <c r="N1240" s="7">
        <v>225.99330139160156</v>
      </c>
      <c r="O1240" s="7" t="s">
        <v>237</v>
      </c>
      <c r="P1240" s="7" t="s">
        <v>361</v>
      </c>
      <c r="Q1240" s="7" t="s">
        <v>242</v>
      </c>
      <c r="R1240" s="7" t="s">
        <v>214</v>
      </c>
      <c r="S1240" s="7">
        <v>225.99330139160156</v>
      </c>
    </row>
    <row r="1241" spans="1:19" x14ac:dyDescent="0.25">
      <c r="A1241" s="7">
        <v>513</v>
      </c>
      <c r="B1241" s="7">
        <v>44657</v>
      </c>
      <c r="C1241" s="7">
        <v>66906471</v>
      </c>
      <c r="D1241" s="7" t="s">
        <v>1042</v>
      </c>
      <c r="E1241" s="7" t="s">
        <v>17064</v>
      </c>
      <c r="F1241" s="7">
        <v>300000</v>
      </c>
      <c r="G1241" s="7">
        <v>4.1532998085021973</v>
      </c>
      <c r="H1241" s="7">
        <v>5.5584001541137695</v>
      </c>
      <c r="I1241" s="7" t="s">
        <v>19480</v>
      </c>
      <c r="J1241" s="7" t="s">
        <v>17065</v>
      </c>
      <c r="K1241" s="8">
        <v>3.5510220527648926</v>
      </c>
      <c r="M1241" s="8">
        <v>102.48139953613281</v>
      </c>
      <c r="N1241" s="7">
        <v>77.2489013671875</v>
      </c>
      <c r="O1241" s="7" t="s">
        <v>237</v>
      </c>
      <c r="P1241" s="7" t="s">
        <v>361</v>
      </c>
      <c r="Q1241" s="7" t="s">
        <v>242</v>
      </c>
      <c r="R1241" s="7" t="s">
        <v>214</v>
      </c>
      <c r="S1241" s="7">
        <v>77.2489013671875</v>
      </c>
    </row>
    <row r="1242" spans="1:19" x14ac:dyDescent="0.25">
      <c r="A1242" s="7">
        <v>513</v>
      </c>
      <c r="B1242" s="7">
        <v>44657</v>
      </c>
      <c r="C1242" s="7">
        <v>66911358</v>
      </c>
      <c r="D1242" s="7" t="s">
        <v>16853</v>
      </c>
      <c r="E1242" s="7" t="s">
        <v>17602</v>
      </c>
      <c r="F1242" s="7">
        <v>350000</v>
      </c>
      <c r="G1242" s="7">
        <v>4.2300000190734863</v>
      </c>
      <c r="H1242" s="7">
        <v>4.0374999046325684</v>
      </c>
      <c r="I1242" s="7" t="s">
        <v>17068</v>
      </c>
      <c r="J1242" s="7" t="s">
        <v>17069</v>
      </c>
      <c r="K1242" s="8">
        <v>3.3313899040222168</v>
      </c>
      <c r="M1242" s="8">
        <v>92.337997436523438</v>
      </c>
      <c r="N1242" s="7">
        <v>58.529899597167969</v>
      </c>
      <c r="O1242" s="7" t="s">
        <v>360</v>
      </c>
      <c r="P1242" s="7" t="s">
        <v>361</v>
      </c>
      <c r="Q1242" s="7" t="s">
        <v>242</v>
      </c>
      <c r="R1242" s="7" t="s">
        <v>3856</v>
      </c>
      <c r="S1242" s="7">
        <v>58.529899597167969</v>
      </c>
    </row>
    <row r="1243" spans="1:19" x14ac:dyDescent="0.25">
      <c r="A1243" s="7">
        <v>513</v>
      </c>
      <c r="B1243" s="7">
        <v>44657</v>
      </c>
      <c r="C1243" s="7">
        <v>66917313</v>
      </c>
      <c r="D1243" s="7" t="s">
        <v>16853</v>
      </c>
      <c r="E1243" s="7" t="s">
        <v>17603</v>
      </c>
      <c r="F1243" s="7">
        <v>250000</v>
      </c>
      <c r="G1243" s="7">
        <v>2.2313001155853271</v>
      </c>
      <c r="H1243" s="7">
        <v>2.178800106048584</v>
      </c>
      <c r="I1243" s="7" t="s">
        <v>17066</v>
      </c>
      <c r="J1243" s="7" t="s">
        <v>17067</v>
      </c>
      <c r="K1243" s="8">
        <v>3.1850860118865967</v>
      </c>
      <c r="M1243" s="8">
        <v>94.795997619628906</v>
      </c>
      <c r="N1243" s="7">
        <v>55.470901489257813</v>
      </c>
      <c r="O1243" s="7" t="s">
        <v>360</v>
      </c>
      <c r="P1243" s="7" t="s">
        <v>361</v>
      </c>
      <c r="Q1243" s="7" t="s">
        <v>242</v>
      </c>
      <c r="R1243" s="7" t="s">
        <v>214</v>
      </c>
      <c r="S1243" s="7">
        <v>55.470901489257813</v>
      </c>
    </row>
    <row r="1244" spans="1:19" x14ac:dyDescent="0.25">
      <c r="A1244" s="7">
        <v>513</v>
      </c>
      <c r="B1244" s="7">
        <v>44657</v>
      </c>
      <c r="C1244" s="7">
        <v>37765908</v>
      </c>
      <c r="D1244" s="7" t="s">
        <v>1045</v>
      </c>
      <c r="E1244" s="7" t="s">
        <v>214</v>
      </c>
      <c r="F1244" s="7">
        <v>300000</v>
      </c>
      <c r="G1244" s="7">
        <v>5.9165000915527344</v>
      </c>
      <c r="H1244" s="7">
        <v>5.3155999183654785</v>
      </c>
      <c r="I1244" s="7" t="s">
        <v>19481</v>
      </c>
      <c r="J1244" s="7" t="s">
        <v>10635</v>
      </c>
      <c r="K1244" s="8">
        <v>3.244920015335083</v>
      </c>
      <c r="M1244" s="8">
        <v>100.72000122070313</v>
      </c>
      <c r="N1244" s="7">
        <v>52.660598754882813</v>
      </c>
      <c r="O1244" s="7" t="s">
        <v>212</v>
      </c>
      <c r="P1244" s="7" t="s">
        <v>659</v>
      </c>
      <c r="Q1244" s="7" t="s">
        <v>242</v>
      </c>
      <c r="R1244" s="7" t="s">
        <v>3856</v>
      </c>
      <c r="S1244" s="7">
        <v>52.660598754882813</v>
      </c>
    </row>
    <row r="1245" spans="1:19" x14ac:dyDescent="0.25">
      <c r="A1245" s="7">
        <v>513</v>
      </c>
      <c r="B1245" s="7">
        <v>44657</v>
      </c>
      <c r="C1245" s="7">
        <v>66881543</v>
      </c>
      <c r="D1245" s="7" t="s">
        <v>1045</v>
      </c>
      <c r="E1245" s="7" t="s">
        <v>214</v>
      </c>
      <c r="F1245" s="7">
        <v>500000</v>
      </c>
      <c r="G1245" s="7">
        <v>3.958899974822998</v>
      </c>
      <c r="H1245" s="7">
        <v>3.8050999641418457</v>
      </c>
      <c r="I1245" s="7" t="s">
        <v>10633</v>
      </c>
      <c r="J1245" s="7" t="s">
        <v>10634</v>
      </c>
      <c r="K1245" s="8">
        <v>3.1132800579071045</v>
      </c>
      <c r="M1245" s="8">
        <v>92.628997802734375</v>
      </c>
      <c r="N1245" s="7">
        <v>35.924999237060547</v>
      </c>
      <c r="O1245" s="7" t="s">
        <v>212</v>
      </c>
      <c r="P1245" s="7" t="s">
        <v>659</v>
      </c>
      <c r="Q1245" s="7" t="s">
        <v>242</v>
      </c>
      <c r="R1245" s="7" t="s">
        <v>3856</v>
      </c>
      <c r="S1245" s="7">
        <v>35.924999237060547</v>
      </c>
    </row>
    <row r="1246" spans="1:19" x14ac:dyDescent="0.25">
      <c r="A1246" s="7">
        <v>513</v>
      </c>
      <c r="B1246" s="7">
        <v>44657</v>
      </c>
      <c r="C1246" s="7">
        <v>44899294</v>
      </c>
      <c r="D1246" s="7" t="s">
        <v>1045</v>
      </c>
      <c r="E1246" s="7" t="s">
        <v>214</v>
      </c>
      <c r="F1246" s="7">
        <v>300000</v>
      </c>
      <c r="G1246" s="7">
        <v>2.4284999370574951</v>
      </c>
      <c r="H1246" s="7">
        <v>2.3519001007080078</v>
      </c>
      <c r="I1246" s="7" t="s">
        <v>10631</v>
      </c>
      <c r="J1246" s="7" t="s">
        <v>10632</v>
      </c>
      <c r="K1246" s="8">
        <v>2.9426100254058838</v>
      </c>
      <c r="M1246" s="8">
        <v>97.188003540039063</v>
      </c>
      <c r="N1246" s="7">
        <v>31.099899291992188</v>
      </c>
      <c r="O1246" s="7" t="s">
        <v>212</v>
      </c>
      <c r="P1246" s="7" t="s">
        <v>659</v>
      </c>
      <c r="Q1246" s="7" t="s">
        <v>242</v>
      </c>
      <c r="R1246" s="7" t="s">
        <v>3856</v>
      </c>
      <c r="S1246" s="7">
        <v>31.099899291992188</v>
      </c>
    </row>
    <row r="1247" spans="1:19" x14ac:dyDescent="0.25">
      <c r="A1247" s="7">
        <v>513</v>
      </c>
      <c r="B1247" s="7">
        <v>44657</v>
      </c>
      <c r="C1247" s="7">
        <v>66881276</v>
      </c>
      <c r="D1247" s="7" t="s">
        <v>1047</v>
      </c>
      <c r="E1247" s="7" t="s">
        <v>214</v>
      </c>
      <c r="F1247" s="7">
        <v>355740</v>
      </c>
      <c r="G1247" s="7">
        <v>4.2944002151489258</v>
      </c>
      <c r="H1247" s="7">
        <v>3.4495000839233398</v>
      </c>
      <c r="I1247" s="7" t="s">
        <v>5560</v>
      </c>
      <c r="J1247" s="7" t="s">
        <v>5561</v>
      </c>
      <c r="K1247" s="8">
        <v>5.5460128784179688</v>
      </c>
      <c r="M1247" s="8">
        <v>95.150001525878906</v>
      </c>
      <c r="N1247" s="7">
        <v>268.818115234375</v>
      </c>
      <c r="O1247" s="7" t="s">
        <v>237</v>
      </c>
      <c r="P1247" s="7" t="s">
        <v>239</v>
      </c>
      <c r="Q1247" s="7" t="s">
        <v>242</v>
      </c>
      <c r="R1247" s="7" t="s">
        <v>214</v>
      </c>
      <c r="S1247" s="7">
        <v>330.59970092773438</v>
      </c>
    </row>
    <row r="1248" spans="1:19" x14ac:dyDescent="0.25">
      <c r="A1248" s="7">
        <v>513</v>
      </c>
      <c r="B1248" s="7">
        <v>44657</v>
      </c>
      <c r="C1248" s="7">
        <v>66881277</v>
      </c>
      <c r="D1248" s="7" t="s">
        <v>1047</v>
      </c>
      <c r="E1248" s="7" t="s">
        <v>5557</v>
      </c>
      <c r="F1248" s="7">
        <v>355740</v>
      </c>
      <c r="G1248" s="7">
        <v>4.2944002151489258</v>
      </c>
      <c r="H1248" s="7">
        <v>3.4495000839233398</v>
      </c>
      <c r="I1248" s="7" t="s">
        <v>5558</v>
      </c>
      <c r="J1248" s="7" t="s">
        <v>5559</v>
      </c>
      <c r="K1248" s="8">
        <v>5.5460128784179688</v>
      </c>
      <c r="M1248" s="8">
        <v>95.150001525878906</v>
      </c>
      <c r="N1248" s="7">
        <v>268.818115234375</v>
      </c>
      <c r="O1248" s="7" t="s">
        <v>237</v>
      </c>
      <c r="P1248" s="7" t="s">
        <v>239</v>
      </c>
      <c r="Q1248" s="7" t="s">
        <v>242</v>
      </c>
      <c r="R1248" s="7" t="s">
        <v>214</v>
      </c>
      <c r="S1248" s="7">
        <v>330.59970092773438</v>
      </c>
    </row>
    <row r="1249" spans="1:19" x14ac:dyDescent="0.25">
      <c r="A1249" s="7">
        <v>513</v>
      </c>
      <c r="B1249" s="7">
        <v>44657</v>
      </c>
      <c r="C1249" s="7">
        <v>39174791</v>
      </c>
      <c r="D1249" s="7" t="s">
        <v>1050</v>
      </c>
      <c r="E1249" s="7" t="s">
        <v>214</v>
      </c>
      <c r="F1249" s="7">
        <v>600000</v>
      </c>
      <c r="G1249" s="7">
        <v>6.3326001167297363</v>
      </c>
      <c r="H1249" s="7">
        <v>5.379000186920166</v>
      </c>
      <c r="I1249" s="7" t="s">
        <v>22194</v>
      </c>
      <c r="J1249" s="7" t="s">
        <v>10640</v>
      </c>
      <c r="K1249" s="8">
        <v>4.0889201164245605</v>
      </c>
      <c r="M1249" s="8">
        <v>105.03099822998047</v>
      </c>
      <c r="N1249" s="7">
        <v>138.05400085449219</v>
      </c>
      <c r="O1249" s="7" t="s">
        <v>254</v>
      </c>
      <c r="P1249" s="7" t="s">
        <v>349</v>
      </c>
      <c r="Q1249" s="7" t="s">
        <v>242</v>
      </c>
      <c r="R1249" s="7" t="s">
        <v>3856</v>
      </c>
      <c r="S1249" s="7">
        <v>138.05400085449219</v>
      </c>
    </row>
    <row r="1250" spans="1:19" x14ac:dyDescent="0.25">
      <c r="A1250" s="7">
        <v>513</v>
      </c>
      <c r="B1250" s="7">
        <v>44657</v>
      </c>
      <c r="C1250" s="7">
        <v>26689734</v>
      </c>
      <c r="D1250" s="7" t="s">
        <v>1050</v>
      </c>
      <c r="E1250" s="7" t="s">
        <v>214</v>
      </c>
      <c r="F1250" s="7">
        <v>500000</v>
      </c>
      <c r="G1250" s="7">
        <v>3.3238000869750977</v>
      </c>
      <c r="H1250" s="7">
        <v>3.0364000797271729</v>
      </c>
      <c r="I1250" s="7" t="s">
        <v>10638</v>
      </c>
      <c r="J1250" s="7" t="s">
        <v>10639</v>
      </c>
      <c r="K1250" s="8">
        <v>3.8297998905181885</v>
      </c>
      <c r="M1250" s="8">
        <v>102.83999633789063</v>
      </c>
      <c r="N1250" s="7">
        <v>111.40699768066406</v>
      </c>
      <c r="O1250" s="7" t="s">
        <v>254</v>
      </c>
      <c r="P1250" s="7" t="s">
        <v>349</v>
      </c>
      <c r="Q1250" s="7" t="s">
        <v>242</v>
      </c>
      <c r="R1250" s="7" t="s">
        <v>3856</v>
      </c>
      <c r="S1250" s="7">
        <v>111.40699768066406</v>
      </c>
    </row>
    <row r="1251" spans="1:19" x14ac:dyDescent="0.25">
      <c r="A1251" s="7">
        <v>513</v>
      </c>
      <c r="B1251" s="7">
        <v>44657</v>
      </c>
      <c r="C1251" s="7">
        <v>39174796</v>
      </c>
      <c r="D1251" s="7" t="s">
        <v>1050</v>
      </c>
      <c r="E1251" s="7" t="s">
        <v>214</v>
      </c>
      <c r="F1251" s="7">
        <v>900000</v>
      </c>
      <c r="G1251" s="7">
        <v>1.3306000232696533</v>
      </c>
      <c r="H1251" s="7">
        <v>1.2791999578475952</v>
      </c>
      <c r="I1251" s="7" t="s">
        <v>10636</v>
      </c>
      <c r="J1251" s="7" t="s">
        <v>10637</v>
      </c>
      <c r="K1251" s="8">
        <v>3.2411999702453613</v>
      </c>
      <c r="M1251" s="8">
        <v>101.46099853515625</v>
      </c>
      <c r="N1251" s="7">
        <v>106.70800018310547</v>
      </c>
      <c r="O1251" s="7" t="s">
        <v>254</v>
      </c>
      <c r="P1251" s="7" t="s">
        <v>349</v>
      </c>
      <c r="Q1251" s="7" t="s">
        <v>242</v>
      </c>
      <c r="R1251" s="7" t="s">
        <v>3856</v>
      </c>
      <c r="S1251" s="7">
        <v>106.70800018310547</v>
      </c>
    </row>
    <row r="1252" spans="1:19" x14ac:dyDescent="0.25">
      <c r="A1252" s="7">
        <v>513</v>
      </c>
      <c r="B1252" s="7">
        <v>44657</v>
      </c>
      <c r="C1252" s="7">
        <v>66822864</v>
      </c>
      <c r="D1252" s="7" t="s">
        <v>1051</v>
      </c>
      <c r="E1252" s="7" t="s">
        <v>214</v>
      </c>
      <c r="F1252" s="7">
        <v>200000</v>
      </c>
      <c r="G1252" s="7">
        <v>13.505800247192383</v>
      </c>
      <c r="H1252" s="7">
        <v>3.1935000419616699</v>
      </c>
      <c r="I1252" s="7" t="s">
        <v>10642</v>
      </c>
      <c r="J1252" s="7" t="s">
        <v>10643</v>
      </c>
      <c r="K1252" s="8">
        <v>3.6661500930786133</v>
      </c>
      <c r="M1252" s="8">
        <v>100.68099975585938</v>
      </c>
      <c r="N1252" s="7">
        <v>93.960296630859375</v>
      </c>
      <c r="O1252" s="7" t="s">
        <v>254</v>
      </c>
      <c r="P1252" s="7" t="s">
        <v>349</v>
      </c>
      <c r="Q1252" s="7" t="s">
        <v>242</v>
      </c>
      <c r="R1252" s="7" t="s">
        <v>214</v>
      </c>
      <c r="S1252" s="7">
        <v>93.960296630859375</v>
      </c>
    </row>
    <row r="1253" spans="1:19" x14ac:dyDescent="0.25">
      <c r="A1253" s="7">
        <v>513</v>
      </c>
      <c r="B1253" s="7">
        <v>44657</v>
      </c>
      <c r="C1253" s="7">
        <v>66815669</v>
      </c>
      <c r="D1253" s="7" t="s">
        <v>1051</v>
      </c>
      <c r="E1253" s="7" t="s">
        <v>214</v>
      </c>
      <c r="F1253" s="7">
        <v>600000</v>
      </c>
      <c r="G1253" s="7">
        <v>1.5055999755859375</v>
      </c>
      <c r="H1253" s="7">
        <v>1.4300999641418457</v>
      </c>
      <c r="I1253" s="7" t="s">
        <v>19482</v>
      </c>
      <c r="J1253" s="7" t="s">
        <v>10641</v>
      </c>
      <c r="K1253" s="8">
        <v>3.3796899318695068</v>
      </c>
      <c r="M1253" s="8">
        <v>100.17500305175781</v>
      </c>
      <c r="N1253" s="7">
        <v>108.29599761962891</v>
      </c>
      <c r="O1253" s="7" t="s">
        <v>254</v>
      </c>
      <c r="P1253" s="7" t="s">
        <v>349</v>
      </c>
      <c r="Q1253" s="7" t="s">
        <v>242</v>
      </c>
      <c r="R1253" s="7" t="s">
        <v>4184</v>
      </c>
      <c r="S1253" s="7">
        <v>108.29599761962891</v>
      </c>
    </row>
    <row r="1254" spans="1:19" x14ac:dyDescent="0.25">
      <c r="A1254" s="7">
        <v>513</v>
      </c>
      <c r="B1254" s="7">
        <v>44657</v>
      </c>
      <c r="C1254" s="7">
        <v>66889304</v>
      </c>
      <c r="D1254" s="7" t="s">
        <v>1054</v>
      </c>
      <c r="E1254" s="7" t="s">
        <v>214</v>
      </c>
      <c r="F1254" s="7">
        <v>700000</v>
      </c>
      <c r="G1254" s="7">
        <v>5.051300048828125</v>
      </c>
      <c r="H1254" s="7">
        <v>4.1588001251220703</v>
      </c>
      <c r="I1254" s="7" t="s">
        <v>5565</v>
      </c>
      <c r="J1254" s="7" t="s">
        <v>5566</v>
      </c>
      <c r="K1254" s="8">
        <v>5.9837470054626465</v>
      </c>
      <c r="M1254" s="8">
        <v>101.14199829101563</v>
      </c>
      <c r="N1254" s="7">
        <v>324.87960815429688</v>
      </c>
      <c r="O1254" s="7" t="s">
        <v>237</v>
      </c>
      <c r="P1254" s="7" t="s">
        <v>732</v>
      </c>
      <c r="Q1254" s="7" t="s">
        <v>291</v>
      </c>
      <c r="R1254" s="7" t="s">
        <v>3856</v>
      </c>
      <c r="S1254" s="7">
        <v>340.828369140625</v>
      </c>
    </row>
    <row r="1255" spans="1:19" x14ac:dyDescent="0.25">
      <c r="A1255" s="7">
        <v>513</v>
      </c>
      <c r="B1255" s="7">
        <v>44657</v>
      </c>
      <c r="C1255" s="7">
        <v>66889301</v>
      </c>
      <c r="D1255" s="7" t="s">
        <v>1054</v>
      </c>
      <c r="E1255" s="7" t="s">
        <v>5562</v>
      </c>
      <c r="F1255" s="7">
        <v>700000</v>
      </c>
      <c r="G1255" s="7">
        <v>5.051300048828125</v>
      </c>
      <c r="H1255" s="7">
        <v>4.1588001251220703</v>
      </c>
      <c r="I1255" s="7" t="s">
        <v>5563</v>
      </c>
      <c r="J1255" s="7" t="s">
        <v>5564</v>
      </c>
      <c r="K1255" s="8">
        <v>5.9837460517883301</v>
      </c>
      <c r="M1255" s="8">
        <v>101.14199829101563</v>
      </c>
      <c r="N1255" s="7">
        <v>270.064697265625</v>
      </c>
      <c r="O1255" s="7" t="s">
        <v>237</v>
      </c>
      <c r="P1255" s="7" t="s">
        <v>732</v>
      </c>
      <c r="Q1255" s="7" t="s">
        <v>291</v>
      </c>
      <c r="R1255" s="7" t="s">
        <v>214</v>
      </c>
      <c r="S1255" s="7">
        <v>340.828369140625</v>
      </c>
    </row>
    <row r="1256" spans="1:19" x14ac:dyDescent="0.25">
      <c r="A1256" s="7">
        <v>513</v>
      </c>
      <c r="B1256" s="7">
        <v>44657</v>
      </c>
      <c r="C1256" s="7">
        <v>36325868</v>
      </c>
      <c r="D1256" s="7" t="s">
        <v>1058</v>
      </c>
      <c r="E1256" s="7" t="s">
        <v>214</v>
      </c>
      <c r="F1256" s="7">
        <v>1000000</v>
      </c>
      <c r="G1256" s="7">
        <v>1.6619000434875488</v>
      </c>
      <c r="H1256" s="7">
        <v>1.6008000373840332</v>
      </c>
      <c r="I1256" s="7" t="s">
        <v>19483</v>
      </c>
      <c r="J1256" s="7" t="s">
        <v>10647</v>
      </c>
      <c r="K1256" s="8">
        <v>4.0361652374267578</v>
      </c>
      <c r="M1256" s="8">
        <v>108.28600311279297</v>
      </c>
      <c r="N1256" s="7">
        <v>165.96110534667969</v>
      </c>
      <c r="O1256" s="7" t="s">
        <v>237</v>
      </c>
      <c r="P1256" s="7" t="s">
        <v>289</v>
      </c>
      <c r="Q1256" s="7" t="s">
        <v>291</v>
      </c>
      <c r="R1256" s="7" t="s">
        <v>3856</v>
      </c>
      <c r="S1256" s="7">
        <v>165.96110534667969</v>
      </c>
    </row>
    <row r="1257" spans="1:19" x14ac:dyDescent="0.25">
      <c r="A1257" s="7">
        <v>513</v>
      </c>
      <c r="B1257" s="7">
        <v>44657</v>
      </c>
      <c r="C1257" s="7">
        <v>36325867</v>
      </c>
      <c r="D1257" s="7" t="s">
        <v>1058</v>
      </c>
      <c r="E1257" s="7" t="s">
        <v>10644</v>
      </c>
      <c r="F1257" s="7">
        <v>1000000</v>
      </c>
      <c r="G1257" s="7">
        <v>1.6619000434875488</v>
      </c>
      <c r="H1257" s="7">
        <v>1.6008000373840332</v>
      </c>
      <c r="I1257" s="7" t="s">
        <v>10645</v>
      </c>
      <c r="J1257" s="7" t="s">
        <v>10646</v>
      </c>
      <c r="K1257" s="8">
        <v>4.036445140838623</v>
      </c>
      <c r="M1257" s="8">
        <v>108.28600311279297</v>
      </c>
      <c r="N1257" s="7">
        <v>156.29330444335938</v>
      </c>
      <c r="O1257" s="7" t="s">
        <v>237</v>
      </c>
      <c r="P1257" s="7" t="s">
        <v>289</v>
      </c>
      <c r="Q1257" s="7" t="s">
        <v>291</v>
      </c>
      <c r="R1257" s="7" t="s">
        <v>214</v>
      </c>
      <c r="S1257" s="7">
        <v>156.29330444335938</v>
      </c>
    </row>
    <row r="1258" spans="1:19" x14ac:dyDescent="0.25">
      <c r="A1258" s="7">
        <v>513</v>
      </c>
      <c r="B1258" s="7">
        <v>44657</v>
      </c>
      <c r="C1258" s="7">
        <v>66855205</v>
      </c>
      <c r="D1258" s="7" t="s">
        <v>1060</v>
      </c>
      <c r="E1258" s="7" t="s">
        <v>214</v>
      </c>
      <c r="F1258" s="7">
        <v>400000</v>
      </c>
      <c r="G1258" s="7">
        <v>8.8296003341674805</v>
      </c>
      <c r="H1258" s="7">
        <v>7.5492000579833984</v>
      </c>
      <c r="I1258" s="7" t="s">
        <v>19484</v>
      </c>
      <c r="J1258" s="7" t="s">
        <v>10655</v>
      </c>
      <c r="K1258" s="8">
        <v>4.801569938659668</v>
      </c>
      <c r="M1258" s="8">
        <v>86.268997192382813</v>
      </c>
      <c r="N1258" s="7">
        <v>217.83900451660156</v>
      </c>
      <c r="O1258" s="7" t="s">
        <v>212</v>
      </c>
      <c r="P1258" s="7" t="s">
        <v>349</v>
      </c>
      <c r="Q1258" s="7" t="s">
        <v>242</v>
      </c>
      <c r="R1258" s="7" t="s">
        <v>3856</v>
      </c>
      <c r="S1258" s="7">
        <v>217.83900451660156</v>
      </c>
    </row>
    <row r="1259" spans="1:19" x14ac:dyDescent="0.25">
      <c r="A1259" s="7">
        <v>513</v>
      </c>
      <c r="B1259" s="7">
        <v>44657</v>
      </c>
      <c r="C1259" s="7">
        <v>66800522</v>
      </c>
      <c r="D1259" s="7" t="s">
        <v>1060</v>
      </c>
      <c r="E1259" s="7" t="s">
        <v>214</v>
      </c>
      <c r="F1259" s="7">
        <v>400000</v>
      </c>
      <c r="G1259" s="7">
        <v>8.3477001190185547</v>
      </c>
      <c r="H1259" s="7">
        <v>7.2393999099731445</v>
      </c>
      <c r="I1259" s="7" t="s">
        <v>19485</v>
      </c>
      <c r="J1259" s="7" t="s">
        <v>10654</v>
      </c>
      <c r="K1259" s="8">
        <v>4.689579963684082</v>
      </c>
      <c r="M1259" s="8">
        <v>86.725997924804688</v>
      </c>
      <c r="N1259" s="7">
        <v>204.70899963378906</v>
      </c>
      <c r="O1259" s="7" t="s">
        <v>212</v>
      </c>
      <c r="P1259" s="7" t="s">
        <v>349</v>
      </c>
      <c r="Q1259" s="7" t="s">
        <v>242</v>
      </c>
      <c r="R1259" s="7" t="s">
        <v>3856</v>
      </c>
      <c r="S1259" s="7">
        <v>204.70899963378906</v>
      </c>
    </row>
    <row r="1260" spans="1:19" x14ac:dyDescent="0.25">
      <c r="A1260" s="7">
        <v>513</v>
      </c>
      <c r="B1260" s="7">
        <v>44657</v>
      </c>
      <c r="C1260" s="7">
        <v>66946721</v>
      </c>
      <c r="D1260" s="7" t="s">
        <v>1060</v>
      </c>
      <c r="E1260" s="7" t="s">
        <v>18262</v>
      </c>
      <c r="F1260" s="7">
        <v>300000</v>
      </c>
      <c r="G1260" s="7">
        <v>4.4435000419616699</v>
      </c>
      <c r="H1260" s="7">
        <v>4.1806001663208008</v>
      </c>
      <c r="I1260" s="7" t="s">
        <v>18263</v>
      </c>
      <c r="J1260" s="7" t="s">
        <v>18264</v>
      </c>
      <c r="K1260" s="8">
        <v>4.1776299476623535</v>
      </c>
      <c r="M1260" s="8">
        <v>90.25</v>
      </c>
      <c r="N1260" s="7">
        <v>142.843994140625</v>
      </c>
      <c r="O1260" s="7" t="s">
        <v>212</v>
      </c>
      <c r="P1260" s="7" t="s">
        <v>349</v>
      </c>
      <c r="Q1260" s="7" t="s">
        <v>242</v>
      </c>
      <c r="R1260" s="7" t="s">
        <v>3856</v>
      </c>
      <c r="S1260" s="7">
        <v>142.843994140625</v>
      </c>
    </row>
    <row r="1261" spans="1:19" x14ac:dyDescent="0.25">
      <c r="A1261" s="7">
        <v>513</v>
      </c>
      <c r="B1261" s="7">
        <v>44657</v>
      </c>
      <c r="C1261" s="7">
        <v>66855204</v>
      </c>
      <c r="D1261" s="7" t="s">
        <v>1060</v>
      </c>
      <c r="E1261" s="7" t="s">
        <v>214</v>
      </c>
      <c r="F1261" s="7">
        <v>420000</v>
      </c>
      <c r="G1261" s="7">
        <v>3.8303000926971436</v>
      </c>
      <c r="H1261" s="7">
        <v>3.6142001152038574</v>
      </c>
      <c r="I1261" s="7" t="s">
        <v>10652</v>
      </c>
      <c r="J1261" s="7" t="s">
        <v>10653</v>
      </c>
      <c r="K1261" s="8">
        <v>4.145899772644043</v>
      </c>
      <c r="M1261" s="8">
        <v>92.478996276855469</v>
      </c>
      <c r="N1261" s="7">
        <v>139.71000671386719</v>
      </c>
      <c r="O1261" s="7" t="s">
        <v>212</v>
      </c>
      <c r="P1261" s="7" t="s">
        <v>349</v>
      </c>
      <c r="Q1261" s="7" t="s">
        <v>242</v>
      </c>
      <c r="R1261" s="7" t="s">
        <v>3856</v>
      </c>
      <c r="S1261" s="7">
        <v>139.71000671386719</v>
      </c>
    </row>
    <row r="1262" spans="1:19" x14ac:dyDescent="0.25">
      <c r="A1262" s="7">
        <v>513</v>
      </c>
      <c r="B1262" s="7">
        <v>44657</v>
      </c>
      <c r="C1262" s="7">
        <v>66800521</v>
      </c>
      <c r="D1262" s="7" t="s">
        <v>1060</v>
      </c>
      <c r="E1262" s="7" t="s">
        <v>214</v>
      </c>
      <c r="F1262" s="7">
        <v>800000</v>
      </c>
      <c r="G1262" s="7">
        <v>3.3484001159667969</v>
      </c>
      <c r="H1262" s="7">
        <v>3.1877000331878662</v>
      </c>
      <c r="I1262" s="7" t="s">
        <v>10650</v>
      </c>
      <c r="J1262" s="7" t="s">
        <v>10651</v>
      </c>
      <c r="K1262" s="8">
        <v>3.9113700389862061</v>
      </c>
      <c r="M1262" s="8">
        <v>93.666999816894531</v>
      </c>
      <c r="N1262" s="7">
        <v>118.24600219726563</v>
      </c>
      <c r="O1262" s="7" t="s">
        <v>212</v>
      </c>
      <c r="P1262" s="7" t="s">
        <v>349</v>
      </c>
      <c r="Q1262" s="7" t="s">
        <v>242</v>
      </c>
      <c r="R1262" s="7" t="s">
        <v>3856</v>
      </c>
      <c r="S1262" s="7">
        <v>118.24600219726563</v>
      </c>
    </row>
    <row r="1263" spans="1:19" x14ac:dyDescent="0.25">
      <c r="A1263" s="7">
        <v>513</v>
      </c>
      <c r="B1263" s="7">
        <v>44657</v>
      </c>
      <c r="C1263" s="7">
        <v>66948689</v>
      </c>
      <c r="D1263" s="7" t="s">
        <v>1060</v>
      </c>
      <c r="E1263" s="7" t="s">
        <v>18265</v>
      </c>
      <c r="F1263" s="7">
        <v>600000</v>
      </c>
      <c r="G1263" s="7">
        <v>2.4449000358581543</v>
      </c>
      <c r="H1263" s="7">
        <v>2.361799955368042</v>
      </c>
      <c r="I1263" s="7" t="s">
        <v>18266</v>
      </c>
      <c r="J1263" s="7" t="s">
        <v>18267</v>
      </c>
      <c r="K1263" s="8">
        <v>3.6657900810241699</v>
      </c>
      <c r="M1263" s="8">
        <v>94.405998229980469</v>
      </c>
      <c r="N1263" s="7">
        <v>102.58799743652344</v>
      </c>
      <c r="O1263" s="7" t="s">
        <v>212</v>
      </c>
      <c r="P1263" s="7" t="s">
        <v>349</v>
      </c>
      <c r="Q1263" s="7" t="s">
        <v>242</v>
      </c>
      <c r="R1263" s="7" t="s">
        <v>3856</v>
      </c>
      <c r="S1263" s="7">
        <v>102.58799743652344</v>
      </c>
    </row>
    <row r="1264" spans="1:19" x14ac:dyDescent="0.25">
      <c r="A1264" s="7">
        <v>513</v>
      </c>
      <c r="B1264" s="7">
        <v>44657</v>
      </c>
      <c r="C1264" s="7">
        <v>44112878</v>
      </c>
      <c r="D1264" s="7" t="s">
        <v>1060</v>
      </c>
      <c r="E1264" s="7" t="s">
        <v>214</v>
      </c>
      <c r="F1264" s="7">
        <v>900000</v>
      </c>
      <c r="G1264" s="7">
        <v>2.2395999431610107</v>
      </c>
      <c r="H1264" s="7">
        <v>2.1278998851776123</v>
      </c>
      <c r="I1264" s="7" t="s">
        <v>10648</v>
      </c>
      <c r="J1264" s="7" t="s">
        <v>10649</v>
      </c>
      <c r="K1264" s="8">
        <v>3.6960599422454834</v>
      </c>
      <c r="M1264" s="8">
        <v>98.513999938964844</v>
      </c>
      <c r="N1264" s="7">
        <v>111.12999725341797</v>
      </c>
      <c r="O1264" s="7" t="s">
        <v>212</v>
      </c>
      <c r="P1264" s="7" t="s">
        <v>349</v>
      </c>
      <c r="Q1264" s="7" t="s">
        <v>242</v>
      </c>
      <c r="R1264" s="7" t="s">
        <v>3856</v>
      </c>
      <c r="S1264" s="7">
        <v>111.12999725341797</v>
      </c>
    </row>
    <row r="1265" spans="1:19" x14ac:dyDescent="0.25">
      <c r="A1265" s="7">
        <v>513</v>
      </c>
      <c r="B1265" s="7">
        <v>44657</v>
      </c>
      <c r="C1265" s="7">
        <v>66884150</v>
      </c>
      <c r="D1265" s="7" t="s">
        <v>1063</v>
      </c>
      <c r="E1265" s="7" t="s">
        <v>214</v>
      </c>
      <c r="F1265" s="7">
        <v>500000</v>
      </c>
      <c r="G1265" s="7">
        <v>8.9966001510620117</v>
      </c>
      <c r="H1265" s="7">
        <v>7.6487002372741699</v>
      </c>
      <c r="I1265" s="7" t="s">
        <v>5580</v>
      </c>
      <c r="J1265" s="7" t="s">
        <v>5581</v>
      </c>
      <c r="K1265" s="8">
        <v>4.3286800384521484</v>
      </c>
      <c r="M1265" s="8">
        <v>90.18499755859375</v>
      </c>
      <c r="N1265" s="7">
        <v>169.64900207519531</v>
      </c>
      <c r="O1265" s="7" t="s">
        <v>1064</v>
      </c>
      <c r="P1265" s="7" t="s">
        <v>322</v>
      </c>
      <c r="Q1265" s="7" t="s">
        <v>291</v>
      </c>
      <c r="R1265" s="7" t="s">
        <v>3856</v>
      </c>
      <c r="S1265" s="7">
        <v>217.27903747558594</v>
      </c>
    </row>
    <row r="1266" spans="1:19" x14ac:dyDescent="0.25">
      <c r="A1266" s="7">
        <v>513</v>
      </c>
      <c r="B1266" s="7">
        <v>44657</v>
      </c>
      <c r="C1266" s="7">
        <v>66884151</v>
      </c>
      <c r="D1266" s="7" t="s">
        <v>1063</v>
      </c>
      <c r="E1266" s="7" t="s">
        <v>5577</v>
      </c>
      <c r="F1266" s="7">
        <v>500000</v>
      </c>
      <c r="G1266" s="7">
        <v>8.9966001510620117</v>
      </c>
      <c r="H1266" s="7">
        <v>7.6487002372741699</v>
      </c>
      <c r="I1266" s="7" t="s">
        <v>5578</v>
      </c>
      <c r="J1266" s="7" t="s">
        <v>5579</v>
      </c>
      <c r="K1266" s="8">
        <v>4.3286819458007813</v>
      </c>
      <c r="M1266" s="8">
        <v>90.18499755859375</v>
      </c>
      <c r="N1266" s="7">
        <v>169.37179565429688</v>
      </c>
      <c r="O1266" s="7" t="s">
        <v>1064</v>
      </c>
      <c r="P1266" s="7" t="s">
        <v>322</v>
      </c>
      <c r="Q1266" s="7" t="s">
        <v>291</v>
      </c>
      <c r="R1266" s="7" t="s">
        <v>214</v>
      </c>
      <c r="S1266" s="7">
        <v>217.27903747558594</v>
      </c>
    </row>
    <row r="1267" spans="1:19" x14ac:dyDescent="0.25">
      <c r="A1267" s="7">
        <v>513</v>
      </c>
      <c r="B1267" s="7">
        <v>44657</v>
      </c>
      <c r="C1267" s="7">
        <v>46439562</v>
      </c>
      <c r="D1267" s="7" t="s">
        <v>1063</v>
      </c>
      <c r="E1267" s="7" t="s">
        <v>214</v>
      </c>
      <c r="F1267" s="7">
        <v>500000</v>
      </c>
      <c r="G1267" s="7">
        <v>7.7699999809265137</v>
      </c>
      <c r="H1267" s="7">
        <v>6.4815998077392578</v>
      </c>
      <c r="I1267" s="7" t="s">
        <v>19486</v>
      </c>
      <c r="J1267" s="7" t="s">
        <v>5576</v>
      </c>
      <c r="K1267" s="8">
        <v>4.337399959564209</v>
      </c>
      <c r="M1267" s="8">
        <v>96.80999755859375</v>
      </c>
      <c r="N1267" s="7">
        <v>163.78799438476563</v>
      </c>
      <c r="O1267" s="7" t="s">
        <v>1064</v>
      </c>
      <c r="P1267" s="7" t="s">
        <v>322</v>
      </c>
      <c r="Q1267" s="7" t="s">
        <v>291</v>
      </c>
      <c r="R1267" s="7" t="s">
        <v>3856</v>
      </c>
      <c r="S1267" s="7">
        <v>208.21644592285156</v>
      </c>
    </row>
    <row r="1268" spans="1:19" x14ac:dyDescent="0.25">
      <c r="A1268" s="7">
        <v>513</v>
      </c>
      <c r="B1268" s="7">
        <v>44657</v>
      </c>
      <c r="C1268" s="7">
        <v>33596794</v>
      </c>
      <c r="D1268" s="7" t="s">
        <v>1063</v>
      </c>
      <c r="E1268" s="7" t="s">
        <v>214</v>
      </c>
      <c r="F1268" s="7">
        <v>500000</v>
      </c>
      <c r="G1268" s="7">
        <v>4.9910998344421387</v>
      </c>
      <c r="H1268" s="7">
        <v>4.4724998474121094</v>
      </c>
      <c r="I1268" s="7" t="s">
        <v>19487</v>
      </c>
      <c r="J1268" s="7" t="s">
        <v>5575</v>
      </c>
      <c r="K1268" s="8">
        <v>3.4245100021362305</v>
      </c>
      <c r="M1268" s="8">
        <v>104.32700347900391</v>
      </c>
      <c r="N1268" s="7">
        <v>69.528999328613281</v>
      </c>
      <c r="O1268" s="7" t="s">
        <v>1064</v>
      </c>
      <c r="P1268" s="7" t="s">
        <v>322</v>
      </c>
      <c r="Q1268" s="7" t="s">
        <v>291</v>
      </c>
      <c r="R1268" s="7" t="s">
        <v>3856</v>
      </c>
      <c r="S1268" s="7">
        <v>186.62156677246094</v>
      </c>
    </row>
    <row r="1269" spans="1:19" x14ac:dyDescent="0.25">
      <c r="A1269" s="7">
        <v>513</v>
      </c>
      <c r="B1269" s="7">
        <v>44657</v>
      </c>
      <c r="C1269" s="7">
        <v>33596793</v>
      </c>
      <c r="D1269" s="7" t="s">
        <v>1063</v>
      </c>
      <c r="E1269" s="7" t="s">
        <v>20774</v>
      </c>
      <c r="F1269" s="7">
        <v>500000</v>
      </c>
      <c r="G1269" s="7">
        <v>4.9910998344421387</v>
      </c>
      <c r="H1269" s="7">
        <v>4.4724998474121094</v>
      </c>
      <c r="I1269" s="7" t="s">
        <v>20775</v>
      </c>
      <c r="J1269" s="7" t="s">
        <v>20776</v>
      </c>
      <c r="K1269" s="8">
        <v>3.4244489669799805</v>
      </c>
      <c r="M1269" s="8">
        <v>104.32700347900391</v>
      </c>
      <c r="N1269" s="7">
        <v>69.132499694824219</v>
      </c>
      <c r="O1269" s="7" t="s">
        <v>1064</v>
      </c>
      <c r="P1269" s="7" t="s">
        <v>322</v>
      </c>
      <c r="Q1269" s="7" t="s">
        <v>291</v>
      </c>
      <c r="R1269" s="7" t="s">
        <v>214</v>
      </c>
      <c r="S1269" s="7">
        <v>186.62156677246094</v>
      </c>
    </row>
    <row r="1270" spans="1:19" x14ac:dyDescent="0.25">
      <c r="A1270" s="7">
        <v>513</v>
      </c>
      <c r="B1270" s="7">
        <v>44657</v>
      </c>
      <c r="C1270" s="7">
        <v>23477547</v>
      </c>
      <c r="D1270" s="7" t="s">
        <v>1063</v>
      </c>
      <c r="E1270" s="7" t="s">
        <v>214</v>
      </c>
      <c r="F1270" s="7">
        <v>500000</v>
      </c>
      <c r="G1270" s="7">
        <v>2.1902999877929688</v>
      </c>
      <c r="H1270" s="7">
        <v>2.1498000621795654</v>
      </c>
      <c r="I1270" s="7" t="s">
        <v>19488</v>
      </c>
      <c r="J1270" s="7" t="s">
        <v>5574</v>
      </c>
      <c r="K1270" s="8">
        <v>3.4927299022674561</v>
      </c>
      <c r="M1270" s="8">
        <v>102.62999725341797</v>
      </c>
      <c r="N1270" s="7">
        <v>85.753097534179688</v>
      </c>
      <c r="O1270" s="7" t="s">
        <v>1064</v>
      </c>
      <c r="P1270" s="7" t="s">
        <v>322</v>
      </c>
      <c r="Q1270" s="7" t="s">
        <v>291</v>
      </c>
      <c r="R1270" s="7" t="s">
        <v>3856</v>
      </c>
      <c r="S1270" s="7">
        <v>163.56509399414063</v>
      </c>
    </row>
    <row r="1271" spans="1:19" x14ac:dyDescent="0.25">
      <c r="A1271" s="7">
        <v>513</v>
      </c>
      <c r="B1271" s="7">
        <v>44657</v>
      </c>
      <c r="C1271" s="7">
        <v>23242091</v>
      </c>
      <c r="D1271" s="7" t="s">
        <v>1063</v>
      </c>
      <c r="E1271" s="7" t="s">
        <v>5571</v>
      </c>
      <c r="F1271" s="7">
        <v>500000</v>
      </c>
      <c r="G1271" s="7">
        <v>2.1902999877929688</v>
      </c>
      <c r="H1271" s="7">
        <v>2.1498000621795654</v>
      </c>
      <c r="I1271" s="7" t="s">
        <v>5572</v>
      </c>
      <c r="J1271" s="7" t="s">
        <v>5573</v>
      </c>
      <c r="K1271" s="8">
        <v>3.4928638935089111</v>
      </c>
      <c r="M1271" s="8">
        <v>102.62999725341797</v>
      </c>
      <c r="N1271" s="7">
        <v>85.177200317382813</v>
      </c>
      <c r="O1271" s="7" t="s">
        <v>1064</v>
      </c>
      <c r="P1271" s="7" t="s">
        <v>322</v>
      </c>
      <c r="Q1271" s="7" t="s">
        <v>291</v>
      </c>
      <c r="R1271" s="7" t="s">
        <v>214</v>
      </c>
      <c r="S1271" s="7">
        <v>163.56509399414063</v>
      </c>
    </row>
    <row r="1272" spans="1:19" x14ac:dyDescent="0.25">
      <c r="A1272" s="7">
        <v>513</v>
      </c>
      <c r="B1272" s="7">
        <v>44657</v>
      </c>
      <c r="C1272" s="7">
        <v>18730328</v>
      </c>
      <c r="D1272" s="7" t="s">
        <v>1063</v>
      </c>
      <c r="E1272" s="7" t="s">
        <v>214</v>
      </c>
      <c r="F1272" s="7">
        <v>500000</v>
      </c>
      <c r="G1272" s="7">
        <v>0.85970002412796021</v>
      </c>
      <c r="H1272" s="7">
        <v>0.90659999847412109</v>
      </c>
      <c r="I1272" s="7" t="s">
        <v>19489</v>
      </c>
      <c r="J1272" s="7" t="s">
        <v>5570</v>
      </c>
      <c r="K1272" s="8">
        <v>2.5898499488830566</v>
      </c>
      <c r="M1272" s="8">
        <v>101.50199890136719</v>
      </c>
      <c r="N1272" s="7">
        <v>81.2969970703125</v>
      </c>
      <c r="O1272" s="7" t="s">
        <v>1064</v>
      </c>
      <c r="P1272" s="7" t="s">
        <v>322</v>
      </c>
      <c r="Q1272" s="7" t="s">
        <v>291</v>
      </c>
      <c r="R1272" s="7" t="s">
        <v>3856</v>
      </c>
      <c r="S1272" s="7">
        <v>152.26335144042969</v>
      </c>
    </row>
    <row r="1273" spans="1:19" x14ac:dyDescent="0.25">
      <c r="A1273" s="7">
        <v>513</v>
      </c>
      <c r="B1273" s="7">
        <v>44657</v>
      </c>
      <c r="C1273" s="7">
        <v>18730327</v>
      </c>
      <c r="D1273" s="7" t="s">
        <v>1063</v>
      </c>
      <c r="E1273" s="7" t="s">
        <v>5567</v>
      </c>
      <c r="F1273" s="7">
        <v>500000</v>
      </c>
      <c r="G1273" s="7">
        <v>0.85970002412796021</v>
      </c>
      <c r="H1273" s="7">
        <v>0.89990001916885376</v>
      </c>
      <c r="I1273" s="7" t="s">
        <v>5568</v>
      </c>
      <c r="J1273" s="7" t="s">
        <v>5569</v>
      </c>
      <c r="K1273" s="8">
        <v>2.4441618919372559</v>
      </c>
      <c r="M1273" s="8">
        <v>101.62602233886719</v>
      </c>
      <c r="N1273" s="7">
        <v>66.443199157714844</v>
      </c>
      <c r="O1273" s="7" t="s">
        <v>1064</v>
      </c>
      <c r="P1273" s="7" t="s">
        <v>322</v>
      </c>
      <c r="Q1273" s="7" t="s">
        <v>291</v>
      </c>
      <c r="R1273" s="7" t="s">
        <v>214</v>
      </c>
      <c r="S1273" s="7">
        <v>152.26335144042969</v>
      </c>
    </row>
    <row r="1274" spans="1:19" x14ac:dyDescent="0.25">
      <c r="A1274" s="7">
        <v>513</v>
      </c>
      <c r="B1274" s="7">
        <v>44657</v>
      </c>
      <c r="C1274" s="7">
        <v>66948687</v>
      </c>
      <c r="D1274" s="7" t="s">
        <v>18515</v>
      </c>
      <c r="E1274" s="7" t="s">
        <v>19490</v>
      </c>
      <c r="F1274" s="7">
        <v>500000</v>
      </c>
      <c r="G1274" s="7">
        <v>2.4449000358581543</v>
      </c>
      <c r="H1274" s="7">
        <v>2.3678998947143555</v>
      </c>
      <c r="I1274" s="7" t="s">
        <v>18269</v>
      </c>
      <c r="J1274" s="7" t="s">
        <v>18270</v>
      </c>
      <c r="K1274" s="8">
        <v>3.82669997215271</v>
      </c>
      <c r="M1274" s="8">
        <v>94.1510009765625</v>
      </c>
      <c r="N1274" s="7">
        <v>118.86100006103516</v>
      </c>
      <c r="O1274" s="7" t="s">
        <v>212</v>
      </c>
      <c r="P1274" s="7" t="s">
        <v>349</v>
      </c>
      <c r="Q1274" s="7" t="s">
        <v>242</v>
      </c>
      <c r="R1274" s="7" t="s">
        <v>3856</v>
      </c>
      <c r="S1274" s="7">
        <v>118.86100006103516</v>
      </c>
    </row>
    <row r="1275" spans="1:19" x14ac:dyDescent="0.25">
      <c r="A1275" s="7">
        <v>513</v>
      </c>
      <c r="B1275" s="7">
        <v>44657</v>
      </c>
      <c r="C1275" s="7">
        <v>44267856</v>
      </c>
      <c r="D1275" s="7" t="s">
        <v>1066</v>
      </c>
      <c r="E1275" s="7" t="s">
        <v>214</v>
      </c>
      <c r="F1275" s="7">
        <v>700000</v>
      </c>
      <c r="G1275" s="7">
        <v>2.2751998901367188</v>
      </c>
      <c r="H1275" s="7">
        <v>2.1528000831604004</v>
      </c>
      <c r="I1275" s="7" t="s">
        <v>5582</v>
      </c>
      <c r="J1275" s="7" t="s">
        <v>5583</v>
      </c>
      <c r="K1275" s="8">
        <v>3.8396499156951904</v>
      </c>
      <c r="M1275" s="8">
        <v>98.992996215820313</v>
      </c>
      <c r="N1275" s="7">
        <v>124.97000122070313</v>
      </c>
      <c r="O1275" s="7" t="s">
        <v>446</v>
      </c>
      <c r="P1275" s="7" t="s">
        <v>349</v>
      </c>
      <c r="Q1275" s="7" t="s">
        <v>242</v>
      </c>
      <c r="R1275" s="7" t="s">
        <v>3856</v>
      </c>
      <c r="S1275" s="7">
        <v>124.97000122070313</v>
      </c>
    </row>
    <row r="1276" spans="1:19" x14ac:dyDescent="0.25">
      <c r="A1276" s="7">
        <v>513</v>
      </c>
      <c r="B1276" s="7">
        <v>44657</v>
      </c>
      <c r="C1276" s="7">
        <v>66915576</v>
      </c>
      <c r="D1276" s="7" t="s">
        <v>16856</v>
      </c>
      <c r="E1276" s="7" t="s">
        <v>17604</v>
      </c>
      <c r="F1276" s="7">
        <v>400000</v>
      </c>
      <c r="G1276" s="7">
        <v>2.2639000415802002</v>
      </c>
      <c r="H1276" s="7">
        <v>2.1435999870300293</v>
      </c>
      <c r="I1276" s="7" t="s">
        <v>19491</v>
      </c>
      <c r="J1276" s="7" t="s">
        <v>17605</v>
      </c>
      <c r="K1276" s="8">
        <v>4.0919399261474609</v>
      </c>
      <c r="M1276" s="8">
        <v>97.872001647949219</v>
      </c>
      <c r="N1276" s="7">
        <v>150.39999389648438</v>
      </c>
      <c r="O1276" s="7" t="s">
        <v>446</v>
      </c>
      <c r="P1276" s="7" t="s">
        <v>349</v>
      </c>
      <c r="Q1276" s="7" t="s">
        <v>242</v>
      </c>
      <c r="R1276" s="7" t="s">
        <v>4184</v>
      </c>
      <c r="S1276" s="7">
        <v>150.39999389648438</v>
      </c>
    </row>
    <row r="1277" spans="1:19" x14ac:dyDescent="0.25">
      <c r="A1277" s="7">
        <v>513</v>
      </c>
      <c r="B1277" s="7">
        <v>44657</v>
      </c>
      <c r="C1277" s="7">
        <v>66785580</v>
      </c>
      <c r="D1277" s="7" t="s">
        <v>16856</v>
      </c>
      <c r="E1277" s="7" t="s">
        <v>214</v>
      </c>
      <c r="F1277" s="7">
        <v>800000</v>
      </c>
      <c r="G1277" s="7">
        <v>1.2138999700546265</v>
      </c>
      <c r="H1277" s="7">
        <v>1.1613999605178833</v>
      </c>
      <c r="I1277" s="7" t="s">
        <v>19492</v>
      </c>
      <c r="J1277" s="7" t="s">
        <v>16714</v>
      </c>
      <c r="K1277" s="8">
        <v>3.9008998870849609</v>
      </c>
      <c r="M1277" s="8">
        <v>99.964996337890625</v>
      </c>
      <c r="N1277" s="7">
        <v>183.29100036621094</v>
      </c>
      <c r="O1277" s="7" t="s">
        <v>446</v>
      </c>
      <c r="P1277" s="7" t="s">
        <v>349</v>
      </c>
      <c r="Q1277" s="7" t="s">
        <v>242</v>
      </c>
      <c r="R1277" s="7" t="s">
        <v>4184</v>
      </c>
      <c r="S1277" s="7">
        <v>183.29100036621094</v>
      </c>
    </row>
    <row r="1278" spans="1:19" x14ac:dyDescent="0.25">
      <c r="A1278" s="7">
        <v>513</v>
      </c>
      <c r="B1278" s="7">
        <v>44657</v>
      </c>
      <c r="C1278" s="7">
        <v>66969847</v>
      </c>
      <c r="D1278" s="7" t="s">
        <v>19156</v>
      </c>
      <c r="E1278" s="7" t="s">
        <v>19493</v>
      </c>
      <c r="F1278" s="7">
        <v>500000</v>
      </c>
      <c r="G1278" s="7">
        <v>2.6145999431610107</v>
      </c>
      <c r="H1278" s="7">
        <v>2.5025999546051025</v>
      </c>
      <c r="I1278" s="7" t="s">
        <v>20777</v>
      </c>
      <c r="J1278" s="7" t="s">
        <v>19494</v>
      </c>
      <c r="K1278" s="8">
        <v>3.7402799129486084</v>
      </c>
      <c r="M1278" s="8">
        <v>95.09100341796875</v>
      </c>
      <c r="N1278" s="7">
        <v>107.57199859619141</v>
      </c>
      <c r="O1278" s="7" t="s">
        <v>212</v>
      </c>
      <c r="P1278" s="7" t="s">
        <v>361</v>
      </c>
      <c r="Q1278" s="7" t="s">
        <v>242</v>
      </c>
      <c r="R1278" s="7" t="s">
        <v>3856</v>
      </c>
      <c r="S1278" s="7">
        <v>107.57199859619141</v>
      </c>
    </row>
    <row r="1279" spans="1:19" x14ac:dyDescent="0.25">
      <c r="A1279" s="7">
        <v>513</v>
      </c>
      <c r="B1279" s="7">
        <v>44657</v>
      </c>
      <c r="C1279" s="7">
        <v>66969530</v>
      </c>
      <c r="D1279" s="7" t="s">
        <v>1069</v>
      </c>
      <c r="E1279" s="7" t="s">
        <v>214</v>
      </c>
      <c r="F1279" s="7">
        <v>500000</v>
      </c>
      <c r="G1279" s="7">
        <v>6.6338000297546387</v>
      </c>
      <c r="H1279" s="7">
        <v>4.5174999237060547</v>
      </c>
      <c r="I1279" s="7" t="s">
        <v>19495</v>
      </c>
      <c r="J1279" s="7" t="s">
        <v>19496</v>
      </c>
      <c r="K1279" s="8">
        <v>7.0918412208557129</v>
      </c>
      <c r="M1279" s="8">
        <v>92.988998413085938</v>
      </c>
      <c r="N1279" s="7">
        <v>438.46551513671875</v>
      </c>
      <c r="O1279" s="7" t="s">
        <v>223</v>
      </c>
      <c r="P1279" s="7" t="s">
        <v>422</v>
      </c>
      <c r="Q1279" s="7" t="s">
        <v>291</v>
      </c>
      <c r="R1279" s="7" t="s">
        <v>3856</v>
      </c>
      <c r="S1279" s="7">
        <v>438.46551513671875</v>
      </c>
    </row>
    <row r="1280" spans="1:19" x14ac:dyDescent="0.25">
      <c r="A1280" s="7">
        <v>513</v>
      </c>
      <c r="B1280" s="7">
        <v>44657</v>
      </c>
      <c r="C1280" s="7">
        <v>66969533</v>
      </c>
      <c r="D1280" s="7" t="s">
        <v>1069</v>
      </c>
      <c r="E1280" s="7" t="s">
        <v>21190</v>
      </c>
      <c r="F1280" s="7">
        <v>500000</v>
      </c>
      <c r="G1280" s="7">
        <v>6.6338000297546387</v>
      </c>
      <c r="H1280" s="7">
        <v>4.5174999237060547</v>
      </c>
      <c r="I1280" s="7" t="s">
        <v>21191</v>
      </c>
      <c r="J1280" s="7" t="s">
        <v>21192</v>
      </c>
      <c r="K1280" s="8">
        <v>7.0918087959289551</v>
      </c>
      <c r="M1280" s="8">
        <v>92.98919677734375</v>
      </c>
      <c r="N1280" s="7">
        <v>408.7864990234375</v>
      </c>
      <c r="O1280" s="7" t="s">
        <v>223</v>
      </c>
      <c r="P1280" s="7" t="s">
        <v>422</v>
      </c>
      <c r="Q1280" s="7" t="s">
        <v>291</v>
      </c>
      <c r="R1280" s="7" t="s">
        <v>214</v>
      </c>
      <c r="S1280" s="7">
        <v>408.7864990234375</v>
      </c>
    </row>
    <row r="1281" spans="1:19" x14ac:dyDescent="0.25">
      <c r="A1281" s="7">
        <v>513</v>
      </c>
      <c r="B1281" s="7">
        <v>44657</v>
      </c>
      <c r="C1281" s="7">
        <v>66919239</v>
      </c>
      <c r="D1281" s="7" t="s">
        <v>17510</v>
      </c>
      <c r="E1281" s="7" t="s">
        <v>17606</v>
      </c>
      <c r="F1281" s="7">
        <v>500000</v>
      </c>
      <c r="G1281" s="7">
        <v>4.2683000564575195</v>
      </c>
      <c r="H1281" s="7">
        <v>3.9644999504089355</v>
      </c>
      <c r="I1281" s="7" t="s">
        <v>18271</v>
      </c>
      <c r="J1281" s="7" t="s">
        <v>17607</v>
      </c>
      <c r="K1281" s="8">
        <v>4.8282599449157715</v>
      </c>
      <c r="M1281" s="8">
        <v>89.679000854492188</v>
      </c>
      <c r="N1281" s="7">
        <v>208.24400329589844</v>
      </c>
      <c r="O1281" s="7" t="s">
        <v>280</v>
      </c>
      <c r="P1281" s="7" t="s">
        <v>349</v>
      </c>
      <c r="Q1281" s="7" t="s">
        <v>242</v>
      </c>
      <c r="R1281" s="7" t="s">
        <v>3856</v>
      </c>
      <c r="S1281" s="7">
        <v>208.24400329589844</v>
      </c>
    </row>
    <row r="1282" spans="1:19" x14ac:dyDescent="0.25">
      <c r="A1282" s="7">
        <v>513</v>
      </c>
      <c r="B1282" s="7">
        <v>44657</v>
      </c>
      <c r="C1282" s="7">
        <v>45218304</v>
      </c>
      <c r="D1282" s="7" t="s">
        <v>1072</v>
      </c>
      <c r="E1282" s="7" t="s">
        <v>5634</v>
      </c>
      <c r="F1282" s="7">
        <v>500000</v>
      </c>
      <c r="G1282" s="7">
        <v>27.482500076293945</v>
      </c>
      <c r="H1282" s="7">
        <v>16.41349983215332</v>
      </c>
      <c r="I1282" s="7" t="s">
        <v>19497</v>
      </c>
      <c r="J1282" s="7" t="s">
        <v>5635</v>
      </c>
      <c r="K1282" s="8">
        <v>4.7484002113342285</v>
      </c>
      <c r="M1282" s="8">
        <v>77.896003723144531</v>
      </c>
      <c r="N1282" s="7">
        <v>204.39599609375</v>
      </c>
      <c r="O1282" s="7" t="s">
        <v>223</v>
      </c>
      <c r="P1282" s="7" t="s">
        <v>349</v>
      </c>
      <c r="Q1282" s="7" t="s">
        <v>242</v>
      </c>
      <c r="R1282" s="7" t="s">
        <v>3856</v>
      </c>
      <c r="S1282" s="7">
        <v>154.16145324707031</v>
      </c>
    </row>
    <row r="1283" spans="1:19" x14ac:dyDescent="0.25">
      <c r="A1283" s="7">
        <v>513</v>
      </c>
      <c r="B1283" s="7">
        <v>44657</v>
      </c>
      <c r="C1283" s="7">
        <v>25706404</v>
      </c>
      <c r="D1283" s="7" t="s">
        <v>1072</v>
      </c>
      <c r="E1283" s="7" t="s">
        <v>5632</v>
      </c>
      <c r="F1283" s="7">
        <v>300000</v>
      </c>
      <c r="G1283" s="7">
        <v>23.077299118041992</v>
      </c>
      <c r="H1283" s="7">
        <v>13.929800033569336</v>
      </c>
      <c r="I1283" s="7" t="s">
        <v>19498</v>
      </c>
      <c r="J1283" s="7" t="s">
        <v>5633</v>
      </c>
      <c r="K1283" s="8">
        <v>4.7860898971557617</v>
      </c>
      <c r="M1283" s="8">
        <v>91.86199951171875</v>
      </c>
      <c r="N1283" s="7">
        <v>200.01800537109375</v>
      </c>
      <c r="O1283" s="7" t="s">
        <v>223</v>
      </c>
      <c r="P1283" s="7" t="s">
        <v>349</v>
      </c>
      <c r="Q1283" s="7" t="s">
        <v>242</v>
      </c>
      <c r="R1283" s="7" t="s">
        <v>3856</v>
      </c>
      <c r="S1283" s="7">
        <v>144.78060913085938</v>
      </c>
    </row>
    <row r="1284" spans="1:19" x14ac:dyDescent="0.25">
      <c r="A1284" s="7">
        <v>513</v>
      </c>
      <c r="B1284" s="7">
        <v>44657</v>
      </c>
      <c r="C1284" s="7">
        <v>21332281</v>
      </c>
      <c r="D1284" s="7" t="s">
        <v>1072</v>
      </c>
      <c r="E1284" s="7" t="s">
        <v>5630</v>
      </c>
      <c r="F1284" s="7">
        <v>500000</v>
      </c>
      <c r="G1284" s="7">
        <v>22.064300537109375</v>
      </c>
      <c r="H1284" s="7">
        <v>13.133399963378906</v>
      </c>
      <c r="I1284" s="7" t="s">
        <v>19499</v>
      </c>
      <c r="J1284" s="7" t="s">
        <v>5631</v>
      </c>
      <c r="K1284" s="8">
        <v>4.7871298789978027</v>
      </c>
      <c r="M1284" s="8">
        <v>101.18599700927734</v>
      </c>
      <c r="N1284" s="7">
        <v>199.32499694824219</v>
      </c>
      <c r="O1284" s="7" t="s">
        <v>223</v>
      </c>
      <c r="P1284" s="7" t="s">
        <v>349</v>
      </c>
      <c r="Q1284" s="7" t="s">
        <v>242</v>
      </c>
      <c r="R1284" s="7" t="s">
        <v>3856</v>
      </c>
      <c r="S1284" s="7">
        <v>142.40061950683594</v>
      </c>
    </row>
    <row r="1285" spans="1:19" x14ac:dyDescent="0.25">
      <c r="A1285" s="7">
        <v>513</v>
      </c>
      <c r="B1285" s="7">
        <v>44657</v>
      </c>
      <c r="C1285" s="7">
        <v>18707377</v>
      </c>
      <c r="D1285" s="7" t="s">
        <v>1072</v>
      </c>
      <c r="E1285" s="7" t="s">
        <v>5628</v>
      </c>
      <c r="F1285" s="7">
        <v>500000</v>
      </c>
      <c r="G1285" s="7">
        <v>21.08690071105957</v>
      </c>
      <c r="H1285" s="7">
        <v>13.207500457763672</v>
      </c>
      <c r="I1285" s="7" t="s">
        <v>19500</v>
      </c>
      <c r="J1285" s="7" t="s">
        <v>5629</v>
      </c>
      <c r="K1285" s="8">
        <v>4.7750701904296875</v>
      </c>
      <c r="M1285" s="8">
        <v>93.06500244140625</v>
      </c>
      <c r="N1285" s="7">
        <v>196.71499633789063</v>
      </c>
      <c r="O1285" s="7" t="s">
        <v>223</v>
      </c>
      <c r="P1285" s="7" t="s">
        <v>349</v>
      </c>
      <c r="Q1285" s="7" t="s">
        <v>242</v>
      </c>
      <c r="R1285" s="7" t="s">
        <v>3856</v>
      </c>
      <c r="S1285" s="7">
        <v>140.01985168457031</v>
      </c>
    </row>
    <row r="1286" spans="1:19" x14ac:dyDescent="0.25">
      <c r="A1286" s="7">
        <v>513</v>
      </c>
      <c r="B1286" s="7">
        <v>44657</v>
      </c>
      <c r="C1286" s="7">
        <v>15346944</v>
      </c>
      <c r="D1286" s="7" t="s">
        <v>1072</v>
      </c>
      <c r="E1286" s="7" t="s">
        <v>214</v>
      </c>
      <c r="F1286" s="7">
        <v>500000</v>
      </c>
      <c r="G1286" s="7">
        <v>20.069400787353516</v>
      </c>
      <c r="H1286" s="7">
        <v>12.365400314331055</v>
      </c>
      <c r="I1286" s="7" t="s">
        <v>5626</v>
      </c>
      <c r="J1286" s="7" t="s">
        <v>5627</v>
      </c>
      <c r="K1286" s="8">
        <v>4.8007597923278809</v>
      </c>
      <c r="M1286" s="8">
        <v>102.54499816894531</v>
      </c>
      <c r="N1286" s="7">
        <v>200.80799865722656</v>
      </c>
      <c r="O1286" s="7" t="s">
        <v>223</v>
      </c>
      <c r="P1286" s="7" t="s">
        <v>349</v>
      </c>
      <c r="Q1286" s="7" t="s">
        <v>242</v>
      </c>
      <c r="R1286" s="7" t="s">
        <v>214</v>
      </c>
      <c r="S1286" s="7">
        <v>137.45072937011719</v>
      </c>
    </row>
    <row r="1287" spans="1:19" x14ac:dyDescent="0.25">
      <c r="A1287" s="7">
        <v>513</v>
      </c>
      <c r="B1287" s="7">
        <v>44657</v>
      </c>
      <c r="C1287" s="7">
        <v>15211158</v>
      </c>
      <c r="D1287" s="7" t="s">
        <v>1072</v>
      </c>
      <c r="E1287" s="7" t="s">
        <v>5623</v>
      </c>
      <c r="F1287" s="7">
        <v>500000</v>
      </c>
      <c r="G1287" s="7">
        <v>20.068399429321289</v>
      </c>
      <c r="H1287" s="7">
        <v>12.365400314331055</v>
      </c>
      <c r="I1287" s="7" t="s">
        <v>5624</v>
      </c>
      <c r="J1287" s="7" t="s">
        <v>5625</v>
      </c>
      <c r="K1287" s="8">
        <v>4.8007597923278809</v>
      </c>
      <c r="M1287" s="8">
        <v>102.54499816894531</v>
      </c>
      <c r="N1287" s="7">
        <v>200.80799865722656</v>
      </c>
      <c r="O1287" s="7" t="s">
        <v>223</v>
      </c>
      <c r="P1287" s="7" t="s">
        <v>349</v>
      </c>
      <c r="Q1287" s="7" t="s">
        <v>242</v>
      </c>
      <c r="R1287" s="7" t="s">
        <v>3856</v>
      </c>
      <c r="S1287" s="7">
        <v>137.44815063476563</v>
      </c>
    </row>
    <row r="1288" spans="1:19" x14ac:dyDescent="0.25">
      <c r="A1288" s="7">
        <v>513</v>
      </c>
      <c r="B1288" s="7">
        <v>44657</v>
      </c>
      <c r="C1288" s="7">
        <v>11513343</v>
      </c>
      <c r="D1288" s="7" t="s">
        <v>1072</v>
      </c>
      <c r="E1288" s="7" t="s">
        <v>5621</v>
      </c>
      <c r="F1288" s="7">
        <v>500000</v>
      </c>
      <c r="G1288" s="7">
        <v>18.806299209594727</v>
      </c>
      <c r="H1288" s="7">
        <v>11.695899963378906</v>
      </c>
      <c r="I1288" s="7" t="s">
        <v>16716</v>
      </c>
      <c r="J1288" s="7" t="s">
        <v>5622</v>
      </c>
      <c r="K1288" s="8">
        <v>4.8000898361206055</v>
      </c>
      <c r="M1288" s="8">
        <v>111.66999816894531</v>
      </c>
      <c r="N1288" s="7">
        <v>204.68800354003906</v>
      </c>
      <c r="O1288" s="7" t="s">
        <v>223</v>
      </c>
      <c r="P1288" s="7" t="s">
        <v>349</v>
      </c>
      <c r="Q1288" s="7" t="s">
        <v>242</v>
      </c>
      <c r="R1288" s="7" t="s">
        <v>3856</v>
      </c>
      <c r="S1288" s="7">
        <v>134.12908935546875</v>
      </c>
    </row>
    <row r="1289" spans="1:19" x14ac:dyDescent="0.25">
      <c r="A1289" s="7">
        <v>513</v>
      </c>
      <c r="B1289" s="7">
        <v>44657</v>
      </c>
      <c r="C1289" s="7">
        <v>12010632</v>
      </c>
      <c r="D1289" s="7" t="s">
        <v>1072</v>
      </c>
      <c r="E1289" s="7" t="s">
        <v>214</v>
      </c>
      <c r="F1289" s="7">
        <v>500000</v>
      </c>
      <c r="G1289" s="7">
        <v>18.802799224853516</v>
      </c>
      <c r="H1289" s="7">
        <v>11.695899963378906</v>
      </c>
      <c r="I1289" s="7" t="s">
        <v>5619</v>
      </c>
      <c r="J1289" s="7" t="s">
        <v>5620</v>
      </c>
      <c r="K1289" s="8">
        <v>4.8000898361206055</v>
      </c>
      <c r="M1289" s="8">
        <v>111.66999816894531</v>
      </c>
      <c r="N1289" s="7">
        <v>204.68800354003906</v>
      </c>
      <c r="O1289" s="7" t="s">
        <v>223</v>
      </c>
      <c r="P1289" s="7" t="s">
        <v>349</v>
      </c>
      <c r="Q1289" s="7" t="s">
        <v>242</v>
      </c>
      <c r="R1289" s="7" t="s">
        <v>214</v>
      </c>
      <c r="S1289" s="7">
        <v>134.11967468261719</v>
      </c>
    </row>
    <row r="1290" spans="1:19" x14ac:dyDescent="0.25">
      <c r="A1290" s="7">
        <v>513</v>
      </c>
      <c r="B1290" s="7">
        <v>44657</v>
      </c>
      <c r="C1290" s="7">
        <v>7393952</v>
      </c>
      <c r="D1290" s="7" t="s">
        <v>1072</v>
      </c>
      <c r="E1290" s="7" t="s">
        <v>5616</v>
      </c>
      <c r="F1290" s="7">
        <v>700000</v>
      </c>
      <c r="G1290" s="7">
        <v>17.311399459838867</v>
      </c>
      <c r="H1290" s="7">
        <v>10.482600212097168</v>
      </c>
      <c r="I1290" s="7" t="s">
        <v>5617</v>
      </c>
      <c r="J1290" s="7" t="s">
        <v>5618</v>
      </c>
      <c r="K1290" s="8">
        <v>4.9891800880432129</v>
      </c>
      <c r="M1290" s="8">
        <v>128.87399291992188</v>
      </c>
      <c r="N1290" s="7">
        <v>231.46400451660156</v>
      </c>
      <c r="O1290" s="7" t="s">
        <v>223</v>
      </c>
      <c r="P1290" s="7" t="s">
        <v>349</v>
      </c>
      <c r="Q1290" s="7" t="s">
        <v>242</v>
      </c>
      <c r="R1290" s="7" t="s">
        <v>3856</v>
      </c>
      <c r="S1290" s="7">
        <v>130.00276184082031</v>
      </c>
    </row>
    <row r="1291" spans="1:19" x14ac:dyDescent="0.25">
      <c r="A1291" s="7">
        <v>513</v>
      </c>
      <c r="B1291" s="7">
        <v>44657</v>
      </c>
      <c r="C1291" s="7">
        <v>131365</v>
      </c>
      <c r="D1291" s="7" t="s">
        <v>1072</v>
      </c>
      <c r="E1291" s="7" t="s">
        <v>5614</v>
      </c>
      <c r="F1291" s="7">
        <v>1250000</v>
      </c>
      <c r="G1291" s="7">
        <v>15.104700088500977</v>
      </c>
      <c r="H1291" s="7">
        <v>9.7948999404907227</v>
      </c>
      <c r="I1291" s="7" t="s">
        <v>19501</v>
      </c>
      <c r="J1291" s="7" t="s">
        <v>5615</v>
      </c>
      <c r="K1291" s="8">
        <v>5.1038899421691895</v>
      </c>
      <c r="M1291" s="8">
        <v>113.52700042724609</v>
      </c>
      <c r="N1291" s="7">
        <v>253.25799560546875</v>
      </c>
      <c r="O1291" s="7" t="s">
        <v>223</v>
      </c>
      <c r="P1291" s="7" t="s">
        <v>349</v>
      </c>
      <c r="Q1291" s="7" t="s">
        <v>242</v>
      </c>
      <c r="R1291" s="7" t="s">
        <v>3856</v>
      </c>
      <c r="S1291" s="7">
        <v>123.51277923583984</v>
      </c>
    </row>
    <row r="1292" spans="1:19" x14ac:dyDescent="0.25">
      <c r="A1292" s="7">
        <v>513</v>
      </c>
      <c r="B1292" s="7">
        <v>44657</v>
      </c>
      <c r="C1292" s="7">
        <v>91394</v>
      </c>
      <c r="D1292" s="7" t="s">
        <v>1072</v>
      </c>
      <c r="E1292" s="7" t="s">
        <v>5612</v>
      </c>
      <c r="F1292" s="7">
        <v>790000</v>
      </c>
      <c r="G1292" s="7">
        <v>12.922699928283691</v>
      </c>
      <c r="H1292" s="7">
        <v>9.1485996246337891</v>
      </c>
      <c r="I1292" s="7" t="s">
        <v>19502</v>
      </c>
      <c r="J1292" s="7" t="s">
        <v>5613</v>
      </c>
      <c r="K1292" s="8">
        <v>5.0047497749328613</v>
      </c>
      <c r="M1292" s="8">
        <v>108.20500183105469</v>
      </c>
      <c r="N1292" s="7">
        <v>247.98199462890625</v>
      </c>
      <c r="O1292" s="7" t="s">
        <v>223</v>
      </c>
      <c r="P1292" s="7" t="s">
        <v>349</v>
      </c>
      <c r="Q1292" s="7" t="s">
        <v>242</v>
      </c>
      <c r="R1292" s="7" t="s">
        <v>3856</v>
      </c>
      <c r="S1292" s="7">
        <v>116.61611175537109</v>
      </c>
    </row>
    <row r="1293" spans="1:19" x14ac:dyDescent="0.25">
      <c r="A1293" s="7">
        <v>513</v>
      </c>
      <c r="B1293" s="7">
        <v>44657</v>
      </c>
      <c r="C1293" s="7">
        <v>62316</v>
      </c>
      <c r="D1293" s="7" t="s">
        <v>1072</v>
      </c>
      <c r="E1293" s="7" t="s">
        <v>214</v>
      </c>
      <c r="F1293" s="7">
        <v>300000</v>
      </c>
      <c r="G1293" s="7">
        <v>11.122200012207031</v>
      </c>
      <c r="H1293" s="7">
        <v>8.1827001571655273</v>
      </c>
      <c r="I1293" s="7" t="s">
        <v>5610</v>
      </c>
      <c r="J1293" s="7" t="s">
        <v>5611</v>
      </c>
      <c r="K1293" s="8">
        <v>4.9391999244689941</v>
      </c>
      <c r="M1293" s="8">
        <v>104.74900054931641</v>
      </c>
      <c r="N1293" s="7">
        <v>239.42100524902344</v>
      </c>
      <c r="O1293" s="7" t="s">
        <v>223</v>
      </c>
      <c r="P1293" s="7" t="s">
        <v>349</v>
      </c>
      <c r="Q1293" s="7" t="s">
        <v>242</v>
      </c>
      <c r="R1293" s="7" t="s">
        <v>214</v>
      </c>
      <c r="S1293" s="7">
        <v>110.56342315673828</v>
      </c>
    </row>
    <row r="1294" spans="1:19" x14ac:dyDescent="0.25">
      <c r="A1294" s="7">
        <v>513</v>
      </c>
      <c r="B1294" s="7">
        <v>44657</v>
      </c>
      <c r="C1294" s="7">
        <v>62990</v>
      </c>
      <c r="D1294" s="7" t="s">
        <v>1072</v>
      </c>
      <c r="E1294" s="7" t="s">
        <v>16676</v>
      </c>
      <c r="F1294" s="7">
        <v>300000</v>
      </c>
      <c r="G1294" s="7">
        <v>11.121199607849121</v>
      </c>
      <c r="H1294" s="7">
        <v>8.1827001571655273</v>
      </c>
      <c r="I1294" s="7" t="s">
        <v>16715</v>
      </c>
      <c r="J1294" s="7" t="s">
        <v>16677</v>
      </c>
      <c r="K1294" s="8">
        <v>4.9391999244689941</v>
      </c>
      <c r="M1294" s="8">
        <v>104.74900054931641</v>
      </c>
      <c r="N1294" s="7">
        <v>239.42100524902344</v>
      </c>
      <c r="O1294" s="7" t="s">
        <v>223</v>
      </c>
      <c r="P1294" s="7" t="s">
        <v>349</v>
      </c>
      <c r="Q1294" s="7" t="s">
        <v>242</v>
      </c>
      <c r="R1294" s="7" t="s">
        <v>3856</v>
      </c>
      <c r="S1294" s="7">
        <v>110.55996704101563</v>
      </c>
    </row>
    <row r="1295" spans="1:19" x14ac:dyDescent="0.25">
      <c r="A1295" s="7">
        <v>513</v>
      </c>
      <c r="B1295" s="7">
        <v>44657</v>
      </c>
      <c r="C1295" s="7">
        <v>54663</v>
      </c>
      <c r="D1295" s="7" t="s">
        <v>1072</v>
      </c>
      <c r="E1295" s="7" t="s">
        <v>5608</v>
      </c>
      <c r="F1295" s="7">
        <v>500000</v>
      </c>
      <c r="G1295" s="7">
        <v>9.9384002685546875</v>
      </c>
      <c r="H1295" s="7">
        <v>7.2361998558044434</v>
      </c>
      <c r="I1295" s="7" t="s">
        <v>19503</v>
      </c>
      <c r="J1295" s="7" t="s">
        <v>5609</v>
      </c>
      <c r="K1295" s="8">
        <v>4.6024799346923828</v>
      </c>
      <c r="M1295" s="8">
        <v>125.86299896240234</v>
      </c>
      <c r="N1295" s="7">
        <v>201.53900146484375</v>
      </c>
      <c r="O1295" s="7" t="s">
        <v>223</v>
      </c>
      <c r="P1295" s="7" t="s">
        <v>349</v>
      </c>
      <c r="Q1295" s="7" t="s">
        <v>242</v>
      </c>
      <c r="R1295" s="7" t="s">
        <v>3856</v>
      </c>
      <c r="S1295" s="7">
        <v>106.40763854980469</v>
      </c>
    </row>
    <row r="1296" spans="1:19" x14ac:dyDescent="0.25">
      <c r="A1296" s="7">
        <v>513</v>
      </c>
      <c r="B1296" s="7">
        <v>44657</v>
      </c>
      <c r="C1296" s="7">
        <v>45254462</v>
      </c>
      <c r="D1296" s="7" t="s">
        <v>1072</v>
      </c>
      <c r="E1296" s="7" t="s">
        <v>5605</v>
      </c>
      <c r="F1296" s="7">
        <v>1000000</v>
      </c>
      <c r="G1296" s="7">
        <v>7.4825000762939453</v>
      </c>
      <c r="H1296" s="7">
        <v>6.5493998527526855</v>
      </c>
      <c r="I1296" s="7" t="s">
        <v>5606</v>
      </c>
      <c r="J1296" s="7" t="s">
        <v>5607</v>
      </c>
      <c r="K1296" s="8">
        <v>3.7992699146270752</v>
      </c>
      <c r="M1296" s="8">
        <v>94.029998779296875</v>
      </c>
      <c r="N1296" s="7">
        <v>109.54000091552734</v>
      </c>
      <c r="O1296" s="7" t="s">
        <v>223</v>
      </c>
      <c r="P1296" s="7" t="s">
        <v>349</v>
      </c>
      <c r="Q1296" s="7" t="s">
        <v>242</v>
      </c>
      <c r="R1296" s="7" t="s">
        <v>3856</v>
      </c>
      <c r="S1296" s="7">
        <v>97.357124328613281</v>
      </c>
    </row>
    <row r="1297" spans="1:19" x14ac:dyDescent="0.25">
      <c r="A1297" s="7">
        <v>513</v>
      </c>
      <c r="B1297" s="7">
        <v>44657</v>
      </c>
      <c r="C1297" s="7">
        <v>38050702</v>
      </c>
      <c r="D1297" s="7" t="s">
        <v>1072</v>
      </c>
      <c r="E1297" s="7" t="s">
        <v>5603</v>
      </c>
      <c r="F1297" s="7">
        <v>1000000</v>
      </c>
      <c r="G1297" s="7">
        <v>6.0697999000549316</v>
      </c>
      <c r="H1297" s="7">
        <v>5.2122001647949219</v>
      </c>
      <c r="I1297" s="7" t="s">
        <v>19504</v>
      </c>
      <c r="J1297" s="7" t="s">
        <v>5604</v>
      </c>
      <c r="K1297" s="8">
        <v>3.8483600616455078</v>
      </c>
      <c r="M1297" s="8">
        <v>102.82399749755859</v>
      </c>
      <c r="N1297" s="7">
        <v>113.41999816894531</v>
      </c>
      <c r="O1297" s="7" t="s">
        <v>223</v>
      </c>
      <c r="P1297" s="7" t="s">
        <v>349</v>
      </c>
      <c r="Q1297" s="7" t="s">
        <v>242</v>
      </c>
      <c r="R1297" s="7" t="s">
        <v>3856</v>
      </c>
      <c r="S1297" s="7">
        <v>91.905647277832031</v>
      </c>
    </row>
    <row r="1298" spans="1:19" x14ac:dyDescent="0.25">
      <c r="A1298" s="7">
        <v>513</v>
      </c>
      <c r="B1298" s="7">
        <v>44657</v>
      </c>
      <c r="C1298" s="7">
        <v>6917</v>
      </c>
      <c r="D1298" s="7" t="s">
        <v>1072</v>
      </c>
      <c r="E1298" s="7" t="s">
        <v>5600</v>
      </c>
      <c r="F1298" s="7">
        <v>200000</v>
      </c>
      <c r="G1298" s="7">
        <v>6.0671000480651855</v>
      </c>
      <c r="H1298" s="7">
        <v>4.8592000007629395</v>
      </c>
      <c r="I1298" s="7" t="s">
        <v>5601</v>
      </c>
      <c r="J1298" s="7" t="s">
        <v>5602</v>
      </c>
      <c r="K1298" s="8">
        <v>4.1097121238708496</v>
      </c>
      <c r="M1298" s="8">
        <v>117.50499725341797</v>
      </c>
      <c r="N1298" s="7">
        <v>135.44320678710938</v>
      </c>
      <c r="O1298" s="7" t="s">
        <v>223</v>
      </c>
      <c r="P1298" s="7" t="s">
        <v>349</v>
      </c>
      <c r="Q1298" s="7" t="s">
        <v>242</v>
      </c>
      <c r="R1298" s="7" t="s">
        <v>4084</v>
      </c>
      <c r="S1298" s="7">
        <v>91.895065307617188</v>
      </c>
    </row>
    <row r="1299" spans="1:19" x14ac:dyDescent="0.25">
      <c r="A1299" s="7">
        <v>513</v>
      </c>
      <c r="B1299" s="7">
        <v>44657</v>
      </c>
      <c r="C1299" s="7">
        <v>25706405</v>
      </c>
      <c r="D1299" s="7" t="s">
        <v>1072</v>
      </c>
      <c r="E1299" s="7" t="s">
        <v>5597</v>
      </c>
      <c r="F1299" s="7">
        <v>2000000</v>
      </c>
      <c r="G1299" s="7">
        <v>3.0773000717163086</v>
      </c>
      <c r="H1299" s="7">
        <v>2.8526999950408936</v>
      </c>
      <c r="I1299" s="7" t="s">
        <v>5598</v>
      </c>
      <c r="J1299" s="7" t="s">
        <v>5599</v>
      </c>
      <c r="K1299" s="8">
        <v>3.5304200649261475</v>
      </c>
      <c r="M1299" s="8">
        <v>99.910003662109375</v>
      </c>
      <c r="N1299" s="7">
        <v>82.2344970703125</v>
      </c>
      <c r="O1299" s="7" t="s">
        <v>223</v>
      </c>
      <c r="P1299" s="7" t="s">
        <v>349</v>
      </c>
      <c r="Q1299" s="7" t="s">
        <v>242</v>
      </c>
      <c r="R1299" s="7" t="s">
        <v>3856</v>
      </c>
      <c r="S1299" s="7">
        <v>79.855110168457031</v>
      </c>
    </row>
    <row r="1300" spans="1:19" x14ac:dyDescent="0.25">
      <c r="A1300" s="7">
        <v>513</v>
      </c>
      <c r="B1300" s="7">
        <v>44657</v>
      </c>
      <c r="C1300" s="7">
        <v>21295511</v>
      </c>
      <c r="D1300" s="7" t="s">
        <v>1072</v>
      </c>
      <c r="E1300" s="7" t="s">
        <v>5594</v>
      </c>
      <c r="F1300" s="7">
        <v>2250000</v>
      </c>
      <c r="G1300" s="7">
        <v>2.0643000602722168</v>
      </c>
      <c r="H1300" s="7">
        <v>1.9323999881744385</v>
      </c>
      <c r="I1300" s="7" t="s">
        <v>5595</v>
      </c>
      <c r="J1300" s="7" t="s">
        <v>5596</v>
      </c>
      <c r="K1300" s="8">
        <v>3.3362100124359131</v>
      </c>
      <c r="M1300" s="8">
        <v>101.80599975585938</v>
      </c>
      <c r="N1300" s="7">
        <v>79.8114013671875</v>
      </c>
      <c r="O1300" s="7" t="s">
        <v>223</v>
      </c>
      <c r="P1300" s="7" t="s">
        <v>349</v>
      </c>
      <c r="Q1300" s="7" t="s">
        <v>242</v>
      </c>
      <c r="R1300" s="7" t="s">
        <v>3856</v>
      </c>
      <c r="S1300" s="7">
        <v>75.652053833007813</v>
      </c>
    </row>
    <row r="1301" spans="1:19" x14ac:dyDescent="0.25">
      <c r="A1301" s="7">
        <v>513</v>
      </c>
      <c r="B1301" s="7">
        <v>44657</v>
      </c>
      <c r="C1301" s="7">
        <v>19619116</v>
      </c>
      <c r="D1301" s="7" t="s">
        <v>1072</v>
      </c>
      <c r="E1301" s="7" t="s">
        <v>214</v>
      </c>
      <c r="F1301" s="7">
        <v>1300000</v>
      </c>
      <c r="G1301" s="7">
        <v>1.4894000291824341</v>
      </c>
      <c r="H1301" s="7">
        <v>1.4356000423431396</v>
      </c>
      <c r="I1301" s="7" t="s">
        <v>19505</v>
      </c>
      <c r="J1301" s="7" t="s">
        <v>5593</v>
      </c>
      <c r="K1301" s="8">
        <v>3.1023399829864502</v>
      </c>
      <c r="M1301" s="8">
        <v>102.01799774169922</v>
      </c>
      <c r="N1301" s="7">
        <v>81.701400756835938</v>
      </c>
      <c r="O1301" s="7" t="s">
        <v>223</v>
      </c>
      <c r="P1301" s="7" t="s">
        <v>349</v>
      </c>
      <c r="Q1301" s="7" t="s">
        <v>242</v>
      </c>
      <c r="R1301" s="7" t="s">
        <v>3856</v>
      </c>
      <c r="S1301" s="7">
        <v>73.246253967285156</v>
      </c>
    </row>
    <row r="1302" spans="1:19" x14ac:dyDescent="0.25">
      <c r="A1302" s="7">
        <v>513</v>
      </c>
      <c r="B1302" s="7">
        <v>44657</v>
      </c>
      <c r="C1302" s="7">
        <v>19869476</v>
      </c>
      <c r="D1302" s="7" t="s">
        <v>1072</v>
      </c>
      <c r="E1302" s="7" t="s">
        <v>5590</v>
      </c>
      <c r="F1302" s="7">
        <v>1300000</v>
      </c>
      <c r="G1302" s="7">
        <v>1.4894000291824341</v>
      </c>
      <c r="H1302" s="7">
        <v>1.4356000423431396</v>
      </c>
      <c r="I1302" s="7" t="s">
        <v>5591</v>
      </c>
      <c r="J1302" s="7" t="s">
        <v>5592</v>
      </c>
      <c r="K1302" s="8">
        <v>3.1020810604095459</v>
      </c>
      <c r="M1302" s="8">
        <v>102.01799774169922</v>
      </c>
      <c r="N1302" s="7">
        <v>80.618499755859375</v>
      </c>
      <c r="O1302" s="7" t="s">
        <v>223</v>
      </c>
      <c r="P1302" s="7" t="s">
        <v>349</v>
      </c>
      <c r="Q1302" s="7" t="s">
        <v>242</v>
      </c>
      <c r="R1302" s="7" t="s">
        <v>214</v>
      </c>
      <c r="S1302" s="7">
        <v>73.246253967285156</v>
      </c>
    </row>
    <row r="1303" spans="1:19" x14ac:dyDescent="0.25">
      <c r="A1303" s="7">
        <v>513</v>
      </c>
      <c r="B1303" s="7">
        <v>44657</v>
      </c>
      <c r="C1303" s="7">
        <v>18707386</v>
      </c>
      <c r="D1303" s="7" t="s">
        <v>1072</v>
      </c>
      <c r="E1303" s="7" t="s">
        <v>5587</v>
      </c>
      <c r="F1303" s="7">
        <v>2000000</v>
      </c>
      <c r="G1303" s="7">
        <v>1.086899995803833</v>
      </c>
      <c r="H1303" s="7">
        <v>1.0497000217437744</v>
      </c>
      <c r="I1303" s="7" t="s">
        <v>5588</v>
      </c>
      <c r="J1303" s="7" t="s">
        <v>5589</v>
      </c>
      <c r="K1303" s="8">
        <v>3.0388898849487305</v>
      </c>
      <c r="M1303" s="8">
        <v>99.957000732421875</v>
      </c>
      <c r="N1303" s="7">
        <v>107.92400360107422</v>
      </c>
      <c r="O1303" s="7" t="s">
        <v>223</v>
      </c>
      <c r="P1303" s="7" t="s">
        <v>349</v>
      </c>
      <c r="Q1303" s="7" t="s">
        <v>242</v>
      </c>
      <c r="R1303" s="7" t="s">
        <v>3856</v>
      </c>
      <c r="S1303" s="7">
        <v>71.554710388183594</v>
      </c>
    </row>
    <row r="1304" spans="1:19" x14ac:dyDescent="0.25">
      <c r="A1304" s="7">
        <v>513</v>
      </c>
      <c r="B1304" s="7">
        <v>44657</v>
      </c>
      <c r="C1304" s="7">
        <v>38098552</v>
      </c>
      <c r="D1304" s="7" t="s">
        <v>1072</v>
      </c>
      <c r="E1304" s="7" t="s">
        <v>5584</v>
      </c>
      <c r="F1304" s="7">
        <v>450000</v>
      </c>
      <c r="G1304" s="7">
        <v>1.0678000450134277</v>
      </c>
      <c r="H1304" s="7">
        <v>1.0255999565124512</v>
      </c>
      <c r="I1304" s="7" t="s">
        <v>5585</v>
      </c>
      <c r="J1304" s="7" t="s">
        <v>5586</v>
      </c>
      <c r="K1304" s="8">
        <v>3.0474898815155029</v>
      </c>
      <c r="M1304" s="8">
        <v>100.73200225830078</v>
      </c>
      <c r="N1304" s="7">
        <v>110.86000061035156</v>
      </c>
      <c r="O1304" s="7" t="s">
        <v>223</v>
      </c>
      <c r="P1304" s="7" t="s">
        <v>349</v>
      </c>
      <c r="Q1304" s="7" t="s">
        <v>242</v>
      </c>
      <c r="R1304" s="7" t="s">
        <v>3856</v>
      </c>
      <c r="S1304" s="7">
        <v>71.474311828613281</v>
      </c>
    </row>
    <row r="1305" spans="1:19" x14ac:dyDescent="0.25">
      <c r="A1305" s="7">
        <v>513</v>
      </c>
      <c r="B1305" s="7">
        <v>44657</v>
      </c>
      <c r="C1305" s="7">
        <v>12698231</v>
      </c>
      <c r="D1305" s="7" t="s">
        <v>1073</v>
      </c>
      <c r="E1305" s="7" t="s">
        <v>214</v>
      </c>
      <c r="F1305" s="7">
        <v>500000</v>
      </c>
      <c r="G1305" s="7">
        <v>19.058300018310547</v>
      </c>
      <c r="H1305" s="7">
        <v>11.664600372314453</v>
      </c>
      <c r="I1305" s="7" t="s">
        <v>5645</v>
      </c>
      <c r="J1305" s="7" t="s">
        <v>5646</v>
      </c>
      <c r="K1305" s="8">
        <v>4.5882301330566406</v>
      </c>
      <c r="M1305" s="8">
        <v>117.17400360107422</v>
      </c>
      <c r="N1305" s="7">
        <v>182.78599548339844</v>
      </c>
      <c r="O1305" s="7" t="s">
        <v>223</v>
      </c>
      <c r="P1305" s="7" t="s">
        <v>349</v>
      </c>
      <c r="Q1305" s="7" t="s">
        <v>242</v>
      </c>
      <c r="R1305" s="7" t="s">
        <v>214</v>
      </c>
      <c r="S1305" s="7">
        <v>134.80369567871094</v>
      </c>
    </row>
    <row r="1306" spans="1:19" x14ac:dyDescent="0.25">
      <c r="A1306" s="7">
        <v>513</v>
      </c>
      <c r="B1306" s="7">
        <v>44657</v>
      </c>
      <c r="C1306" s="7">
        <v>12586140</v>
      </c>
      <c r="D1306" s="7" t="s">
        <v>1073</v>
      </c>
      <c r="E1306" s="7" t="s">
        <v>16678</v>
      </c>
      <c r="F1306" s="7">
        <v>500000</v>
      </c>
      <c r="G1306" s="7">
        <v>19.058200836181641</v>
      </c>
      <c r="H1306" s="7">
        <v>11.664600372314453</v>
      </c>
      <c r="I1306" s="7" t="s">
        <v>16717</v>
      </c>
      <c r="J1306" s="7" t="s">
        <v>16679</v>
      </c>
      <c r="K1306" s="8">
        <v>4.5882301330566406</v>
      </c>
      <c r="M1306" s="8">
        <v>117.17400360107422</v>
      </c>
      <c r="N1306" s="7">
        <v>182.78599548339844</v>
      </c>
      <c r="O1306" s="7" t="s">
        <v>223</v>
      </c>
      <c r="P1306" s="7" t="s">
        <v>349</v>
      </c>
      <c r="Q1306" s="7" t="s">
        <v>242</v>
      </c>
      <c r="R1306" s="7" t="s">
        <v>3856</v>
      </c>
      <c r="S1306" s="7">
        <v>134.80342102050781</v>
      </c>
    </row>
    <row r="1307" spans="1:19" x14ac:dyDescent="0.25">
      <c r="A1307" s="7">
        <v>513</v>
      </c>
      <c r="B1307" s="7">
        <v>44657</v>
      </c>
      <c r="C1307" s="7">
        <v>66784340</v>
      </c>
      <c r="D1307" s="7" t="s">
        <v>1073</v>
      </c>
      <c r="E1307" s="7" t="s">
        <v>214</v>
      </c>
      <c r="F1307" s="7">
        <v>500000</v>
      </c>
      <c r="G1307" s="7">
        <v>8.2108001708984375</v>
      </c>
      <c r="H1307" s="7">
        <v>7.309999942779541</v>
      </c>
      <c r="I1307" s="7" t="s">
        <v>19506</v>
      </c>
      <c r="J1307" s="7" t="s">
        <v>5644</v>
      </c>
      <c r="K1307" s="8">
        <v>3.7804300785064697</v>
      </c>
      <c r="M1307" s="8">
        <v>87.529998779296875</v>
      </c>
      <c r="N1307" s="7">
        <v>111.61900329589844</v>
      </c>
      <c r="O1307" s="7" t="s">
        <v>223</v>
      </c>
      <c r="P1307" s="7" t="s">
        <v>349</v>
      </c>
      <c r="Q1307" s="7" t="s">
        <v>242</v>
      </c>
      <c r="R1307" s="7" t="s">
        <v>3856</v>
      </c>
      <c r="S1307" s="7">
        <v>100.09953308105469</v>
      </c>
    </row>
    <row r="1308" spans="1:19" x14ac:dyDescent="0.25">
      <c r="A1308" s="7">
        <v>513</v>
      </c>
      <c r="B1308" s="7">
        <v>44657</v>
      </c>
      <c r="C1308" s="7">
        <v>66784339</v>
      </c>
      <c r="D1308" s="7" t="s">
        <v>1073</v>
      </c>
      <c r="E1308" s="7" t="s">
        <v>214</v>
      </c>
      <c r="F1308" s="7">
        <v>900000</v>
      </c>
      <c r="G1308" s="7">
        <v>3.2114999294281006</v>
      </c>
      <c r="H1308" s="7">
        <v>3.0725998878479004</v>
      </c>
      <c r="I1308" s="7" t="s">
        <v>5642</v>
      </c>
      <c r="J1308" s="7" t="s">
        <v>5643</v>
      </c>
      <c r="K1308" s="8">
        <v>3.4279000759124756</v>
      </c>
      <c r="M1308" s="8">
        <v>93.731002807617188</v>
      </c>
      <c r="N1308" s="7">
        <v>69.81390380859375</v>
      </c>
      <c r="O1308" s="7" t="s">
        <v>223</v>
      </c>
      <c r="P1308" s="7" t="s">
        <v>349</v>
      </c>
      <c r="Q1308" s="7" t="s">
        <v>242</v>
      </c>
      <c r="R1308" s="7" t="s">
        <v>3856</v>
      </c>
      <c r="S1308" s="7">
        <v>80.407951354980469</v>
      </c>
    </row>
    <row r="1309" spans="1:19" x14ac:dyDescent="0.25">
      <c r="A1309" s="7">
        <v>513</v>
      </c>
      <c r="B1309" s="7">
        <v>44657</v>
      </c>
      <c r="C1309" s="7">
        <v>66784349</v>
      </c>
      <c r="D1309" s="7" t="s">
        <v>1073</v>
      </c>
      <c r="E1309" s="7" t="s">
        <v>214</v>
      </c>
      <c r="F1309" s="7">
        <v>600000</v>
      </c>
      <c r="G1309" s="7">
        <v>1.2101000547409058</v>
      </c>
      <c r="H1309" s="7">
        <v>1.1814999580383301</v>
      </c>
      <c r="I1309" s="7" t="s">
        <v>5640</v>
      </c>
      <c r="J1309" s="7" t="s">
        <v>5641</v>
      </c>
      <c r="K1309" s="8">
        <v>2.9889600276947021</v>
      </c>
      <c r="M1309" s="8">
        <v>97.797996520996094</v>
      </c>
      <c r="N1309" s="7">
        <v>91.33709716796875</v>
      </c>
      <c r="O1309" s="7" t="s">
        <v>223</v>
      </c>
      <c r="P1309" s="7" t="s">
        <v>349</v>
      </c>
      <c r="Q1309" s="7" t="s">
        <v>242</v>
      </c>
      <c r="R1309" s="7" t="s">
        <v>3856</v>
      </c>
      <c r="S1309" s="7">
        <v>72.073036193847656</v>
      </c>
    </row>
    <row r="1310" spans="1:19" x14ac:dyDescent="0.25">
      <c r="A1310" s="7">
        <v>513</v>
      </c>
      <c r="B1310" s="7">
        <v>44657</v>
      </c>
      <c r="C1310" s="7">
        <v>18704907</v>
      </c>
      <c r="D1310" s="7" t="s">
        <v>1073</v>
      </c>
      <c r="E1310" s="7" t="s">
        <v>214</v>
      </c>
      <c r="F1310" s="7">
        <v>750000</v>
      </c>
      <c r="G1310" s="7">
        <v>1.0240000486373901</v>
      </c>
      <c r="H1310" s="7">
        <v>0.98500001430511475</v>
      </c>
      <c r="I1310" s="7" t="s">
        <v>19507</v>
      </c>
      <c r="J1310" s="7" t="s">
        <v>5639</v>
      </c>
      <c r="K1310" s="8">
        <v>2.9932401180267334</v>
      </c>
      <c r="M1310" s="8">
        <v>100.40699768066406</v>
      </c>
      <c r="N1310" s="7">
        <v>109.97499847412109</v>
      </c>
      <c r="O1310" s="7" t="s">
        <v>223</v>
      </c>
      <c r="P1310" s="7" t="s">
        <v>349</v>
      </c>
      <c r="Q1310" s="7" t="s">
        <v>242</v>
      </c>
      <c r="R1310" s="7" t="s">
        <v>3856</v>
      </c>
      <c r="S1310" s="7">
        <v>71.289894104003906</v>
      </c>
    </row>
    <row r="1311" spans="1:19" x14ac:dyDescent="0.25">
      <c r="A1311" s="7">
        <v>513</v>
      </c>
      <c r="B1311" s="7">
        <v>44657</v>
      </c>
      <c r="C1311" s="7">
        <v>18704849</v>
      </c>
      <c r="D1311" s="7" t="s">
        <v>1073</v>
      </c>
      <c r="E1311" s="7" t="s">
        <v>5636</v>
      </c>
      <c r="F1311" s="7">
        <v>750000</v>
      </c>
      <c r="G1311" s="7">
        <v>1.0240000486373901</v>
      </c>
      <c r="H1311" s="7">
        <v>0.98509997129440308</v>
      </c>
      <c r="I1311" s="7" t="s">
        <v>5637</v>
      </c>
      <c r="J1311" s="7" t="s">
        <v>5638</v>
      </c>
      <c r="K1311" s="8">
        <v>2.992825984954834</v>
      </c>
      <c r="M1311" s="8">
        <v>100.40699768066406</v>
      </c>
      <c r="N1311" s="7">
        <v>108.44129943847656</v>
      </c>
      <c r="O1311" s="7" t="s">
        <v>223</v>
      </c>
      <c r="P1311" s="7" t="s">
        <v>349</v>
      </c>
      <c r="Q1311" s="7" t="s">
        <v>242</v>
      </c>
      <c r="R1311" s="7" t="s">
        <v>214</v>
      </c>
      <c r="S1311" s="7">
        <v>71.289894104003906</v>
      </c>
    </row>
    <row r="1312" spans="1:19" x14ac:dyDescent="0.25">
      <c r="A1312" s="7">
        <v>513</v>
      </c>
      <c r="B1312" s="7">
        <v>44657</v>
      </c>
      <c r="C1312" s="7">
        <v>44466694</v>
      </c>
      <c r="D1312" s="7" t="s">
        <v>1075</v>
      </c>
      <c r="E1312" s="7" t="s">
        <v>214</v>
      </c>
      <c r="F1312" s="7">
        <v>500000</v>
      </c>
      <c r="G1312" s="7">
        <v>0.31666699051856995</v>
      </c>
      <c r="H1312" s="7">
        <v>0.30735081434249878</v>
      </c>
      <c r="I1312" s="7" t="s">
        <v>10656</v>
      </c>
      <c r="J1312" s="7" t="s">
        <v>10657</v>
      </c>
      <c r="K1312" s="8">
        <v>6.7878999710083008</v>
      </c>
      <c r="M1312" s="8">
        <v>99.105003356933594</v>
      </c>
      <c r="N1312" s="7">
        <v>606.21722412109375</v>
      </c>
      <c r="O1312" s="7" t="s">
        <v>212</v>
      </c>
      <c r="P1312" s="7" t="s">
        <v>349</v>
      </c>
      <c r="Q1312" s="7" t="s">
        <v>242</v>
      </c>
      <c r="R1312" s="7" t="s">
        <v>3856</v>
      </c>
      <c r="S1312" s="7">
        <v>606.21722412109375</v>
      </c>
    </row>
    <row r="1313" spans="1:19" x14ac:dyDescent="0.25">
      <c r="A1313" s="7">
        <v>513</v>
      </c>
      <c r="B1313" s="7">
        <v>44657</v>
      </c>
      <c r="C1313" s="7">
        <v>44466693</v>
      </c>
      <c r="D1313" s="7" t="s">
        <v>3824</v>
      </c>
      <c r="E1313" s="7" t="s">
        <v>214</v>
      </c>
      <c r="F1313" s="7">
        <v>900000</v>
      </c>
      <c r="G1313" s="7">
        <v>2.3166999816894531</v>
      </c>
      <c r="H1313" s="7">
        <v>2.1335999965667725</v>
      </c>
      <c r="I1313" s="7" t="s">
        <v>22195</v>
      </c>
      <c r="J1313" s="7" t="s">
        <v>10658</v>
      </c>
      <c r="K1313" s="8">
        <v>7.2601499557495117</v>
      </c>
      <c r="M1313" s="8">
        <v>93.781997680664063</v>
      </c>
      <c r="N1313" s="7">
        <v>466.04299926757813</v>
      </c>
      <c r="O1313" s="7" t="s">
        <v>212</v>
      </c>
      <c r="P1313" s="7" t="s">
        <v>349</v>
      </c>
      <c r="Q1313" s="7" t="s">
        <v>242</v>
      </c>
      <c r="R1313" s="7" t="s">
        <v>4184</v>
      </c>
      <c r="S1313" s="7">
        <v>466.04299926757813</v>
      </c>
    </row>
    <row r="1314" spans="1:19" x14ac:dyDescent="0.25">
      <c r="A1314" s="7">
        <v>513</v>
      </c>
      <c r="B1314" s="7">
        <v>44657</v>
      </c>
      <c r="C1314" s="7">
        <v>66822842</v>
      </c>
      <c r="D1314" s="7" t="s">
        <v>3820</v>
      </c>
      <c r="E1314" s="7" t="s">
        <v>214</v>
      </c>
      <c r="F1314" s="7">
        <v>500000</v>
      </c>
      <c r="G1314" s="7">
        <v>8.5394001007080078</v>
      </c>
      <c r="H1314" s="7">
        <v>7.4671998023986816</v>
      </c>
      <c r="I1314" s="7" t="s">
        <v>19508</v>
      </c>
      <c r="J1314" s="7" t="s">
        <v>10661</v>
      </c>
      <c r="K1314" s="8">
        <v>4.0021200180053711</v>
      </c>
      <c r="M1314" s="8">
        <v>87.072998046875</v>
      </c>
      <c r="N1314" s="7">
        <v>135.38400268554688</v>
      </c>
      <c r="O1314" s="7" t="s">
        <v>280</v>
      </c>
      <c r="P1314" s="7" t="s">
        <v>349</v>
      </c>
      <c r="Q1314" s="7" t="s">
        <v>242</v>
      </c>
      <c r="R1314" s="7" t="s">
        <v>3856</v>
      </c>
      <c r="S1314" s="7">
        <v>135.38400268554688</v>
      </c>
    </row>
    <row r="1315" spans="1:19" x14ac:dyDescent="0.25">
      <c r="A1315" s="7">
        <v>513</v>
      </c>
      <c r="B1315" s="7">
        <v>44657</v>
      </c>
      <c r="C1315" s="7">
        <v>20070805</v>
      </c>
      <c r="D1315" s="7" t="s">
        <v>3820</v>
      </c>
      <c r="E1315" s="7" t="s">
        <v>214</v>
      </c>
      <c r="F1315" s="7">
        <v>500000</v>
      </c>
      <c r="G1315" s="7">
        <v>1.5988999605178833</v>
      </c>
      <c r="H1315" s="7">
        <v>1.5085999965667725</v>
      </c>
      <c r="I1315" s="7" t="s">
        <v>10659</v>
      </c>
      <c r="J1315" s="7" t="s">
        <v>10660</v>
      </c>
      <c r="K1315" s="8">
        <v>3.3333299160003662</v>
      </c>
      <c r="M1315" s="8">
        <v>101.98999786376953</v>
      </c>
      <c r="N1315" s="7">
        <v>98.342498779296875</v>
      </c>
      <c r="O1315" s="7" t="s">
        <v>280</v>
      </c>
      <c r="P1315" s="7" t="s">
        <v>349</v>
      </c>
      <c r="Q1315" s="7" t="s">
        <v>242</v>
      </c>
      <c r="R1315" s="7" t="s">
        <v>3856</v>
      </c>
      <c r="S1315" s="7">
        <v>98.342498779296875</v>
      </c>
    </row>
    <row r="1316" spans="1:19" x14ac:dyDescent="0.25">
      <c r="A1316" s="7">
        <v>513</v>
      </c>
      <c r="B1316" s="7">
        <v>44657</v>
      </c>
      <c r="C1316" s="7">
        <v>66813141</v>
      </c>
      <c r="D1316" s="7" t="s">
        <v>1077</v>
      </c>
      <c r="E1316" s="7" t="s">
        <v>214</v>
      </c>
      <c r="F1316" s="7">
        <v>500000</v>
      </c>
      <c r="G1316" s="7">
        <v>5.4756999015808105</v>
      </c>
      <c r="H1316" s="7">
        <v>5.0026998519897461</v>
      </c>
      <c r="I1316" s="7" t="s">
        <v>5655</v>
      </c>
      <c r="J1316" s="7" t="s">
        <v>5656</v>
      </c>
      <c r="K1316" s="8">
        <v>4.0893898010253906</v>
      </c>
      <c r="M1316" s="8">
        <v>91.787002563476563</v>
      </c>
      <c r="N1316" s="7">
        <v>134.85800170898438</v>
      </c>
      <c r="O1316" s="7" t="s">
        <v>212</v>
      </c>
      <c r="P1316" s="7" t="s">
        <v>639</v>
      </c>
      <c r="Q1316" s="7" t="s">
        <v>291</v>
      </c>
      <c r="R1316" s="7" t="s">
        <v>3856</v>
      </c>
      <c r="S1316" s="7">
        <v>157.7369384765625</v>
      </c>
    </row>
    <row r="1317" spans="1:19" x14ac:dyDescent="0.25">
      <c r="A1317" s="7">
        <v>513</v>
      </c>
      <c r="B1317" s="7">
        <v>44657</v>
      </c>
      <c r="C1317" s="7">
        <v>66813136</v>
      </c>
      <c r="D1317" s="7" t="s">
        <v>1077</v>
      </c>
      <c r="E1317" s="7" t="s">
        <v>5652</v>
      </c>
      <c r="F1317" s="7">
        <v>500000</v>
      </c>
      <c r="G1317" s="7">
        <v>5.4756999015808105</v>
      </c>
      <c r="H1317" s="7">
        <v>5.0026998519897461</v>
      </c>
      <c r="I1317" s="7" t="s">
        <v>5653</v>
      </c>
      <c r="J1317" s="7" t="s">
        <v>5654</v>
      </c>
      <c r="K1317" s="8">
        <v>4.089385986328125</v>
      </c>
      <c r="M1317" s="8">
        <v>91.787002563476563</v>
      </c>
      <c r="N1317" s="7">
        <v>134.49200439453125</v>
      </c>
      <c r="O1317" s="7" t="s">
        <v>212</v>
      </c>
      <c r="P1317" s="7" t="s">
        <v>639</v>
      </c>
      <c r="Q1317" s="7" t="s">
        <v>291</v>
      </c>
      <c r="R1317" s="7" t="s">
        <v>214</v>
      </c>
      <c r="S1317" s="7">
        <v>157.7369384765625</v>
      </c>
    </row>
    <row r="1318" spans="1:19" x14ac:dyDescent="0.25">
      <c r="A1318" s="7">
        <v>513</v>
      </c>
      <c r="B1318" s="7">
        <v>44657</v>
      </c>
      <c r="C1318" s="7">
        <v>26749118</v>
      </c>
      <c r="D1318" s="7" t="s">
        <v>1077</v>
      </c>
      <c r="E1318" s="7" t="s">
        <v>214</v>
      </c>
      <c r="F1318" s="7">
        <v>411548</v>
      </c>
      <c r="G1318" s="7">
        <v>3.2716999053955078</v>
      </c>
      <c r="H1318" s="7">
        <v>2.9932000637054443</v>
      </c>
      <c r="I1318" s="7" t="s">
        <v>5650</v>
      </c>
      <c r="J1318" s="7" t="s">
        <v>5651</v>
      </c>
      <c r="K1318" s="8">
        <v>3.4169700145721436</v>
      </c>
      <c r="M1318" s="8">
        <v>104.08899688720703</v>
      </c>
      <c r="N1318" s="7">
        <v>70.620697021484375</v>
      </c>
      <c r="O1318" s="7" t="s">
        <v>212</v>
      </c>
      <c r="P1318" s="7" t="s">
        <v>639</v>
      </c>
      <c r="Q1318" s="7" t="s">
        <v>291</v>
      </c>
      <c r="R1318" s="7" t="s">
        <v>3856</v>
      </c>
      <c r="S1318" s="7">
        <v>142.70501708984375</v>
      </c>
    </row>
    <row r="1319" spans="1:19" x14ac:dyDescent="0.25">
      <c r="A1319" s="7">
        <v>513</v>
      </c>
      <c r="B1319" s="7">
        <v>44657</v>
      </c>
      <c r="C1319" s="7">
        <v>26406335</v>
      </c>
      <c r="D1319" s="7" t="s">
        <v>1077</v>
      </c>
      <c r="E1319" s="7" t="s">
        <v>5647</v>
      </c>
      <c r="F1319" s="7">
        <v>411548</v>
      </c>
      <c r="G1319" s="7">
        <v>3.2716999053955078</v>
      </c>
      <c r="H1319" s="7">
        <v>2.9932000637054443</v>
      </c>
      <c r="I1319" s="7" t="s">
        <v>5648</v>
      </c>
      <c r="J1319" s="7" t="s">
        <v>5649</v>
      </c>
      <c r="K1319" s="8">
        <v>3.4168388843536377</v>
      </c>
      <c r="M1319" s="8">
        <v>104.08940124511719</v>
      </c>
      <c r="N1319" s="7">
        <v>70.10040283203125</v>
      </c>
      <c r="O1319" s="7" t="s">
        <v>212</v>
      </c>
      <c r="P1319" s="7" t="s">
        <v>639</v>
      </c>
      <c r="Q1319" s="7" t="s">
        <v>291</v>
      </c>
      <c r="R1319" s="7" t="s">
        <v>214</v>
      </c>
      <c r="S1319" s="7">
        <v>142.70501708984375</v>
      </c>
    </row>
    <row r="1320" spans="1:19" x14ac:dyDescent="0.25">
      <c r="A1320" s="7">
        <v>513</v>
      </c>
      <c r="B1320" s="7">
        <v>44657</v>
      </c>
      <c r="C1320" s="7">
        <v>22643692</v>
      </c>
      <c r="D1320" s="7" t="s">
        <v>1080</v>
      </c>
      <c r="E1320" s="7" t="s">
        <v>10662</v>
      </c>
      <c r="F1320" s="7">
        <v>300000</v>
      </c>
      <c r="G1320" s="7">
        <v>2.27239990234375</v>
      </c>
      <c r="H1320" s="7">
        <v>2.0838000774383545</v>
      </c>
      <c r="I1320" s="7" t="s">
        <v>10663</v>
      </c>
      <c r="J1320" s="7" t="s">
        <v>10664</v>
      </c>
      <c r="K1320" s="8">
        <v>5.9453949928283691</v>
      </c>
      <c r="M1320" s="8">
        <v>98.532600402832031</v>
      </c>
      <c r="N1320" s="7">
        <v>336.02191162109375</v>
      </c>
      <c r="O1320" s="7" t="s">
        <v>212</v>
      </c>
      <c r="P1320" s="7" t="s">
        <v>639</v>
      </c>
      <c r="Q1320" s="7" t="s">
        <v>291</v>
      </c>
      <c r="R1320" s="7" t="s">
        <v>214</v>
      </c>
      <c r="S1320" s="7">
        <v>336.02191162109375</v>
      </c>
    </row>
    <row r="1321" spans="1:19" x14ac:dyDescent="0.25">
      <c r="A1321" s="7">
        <v>513</v>
      </c>
      <c r="B1321" s="7">
        <v>44657</v>
      </c>
      <c r="C1321" s="7">
        <v>66849601</v>
      </c>
      <c r="D1321" s="7" t="s">
        <v>1082</v>
      </c>
      <c r="E1321" s="7" t="s">
        <v>214</v>
      </c>
      <c r="F1321" s="7">
        <v>700000</v>
      </c>
      <c r="G1321" s="7">
        <v>8.7665996551513672</v>
      </c>
      <c r="H1321" s="7">
        <v>7.0503997802734375</v>
      </c>
      <c r="I1321" s="7" t="s">
        <v>17608</v>
      </c>
      <c r="J1321" s="7" t="s">
        <v>5683</v>
      </c>
      <c r="K1321" s="8">
        <v>8.0483198165893555</v>
      </c>
      <c r="M1321" s="8">
        <v>70.541000366210938</v>
      </c>
      <c r="N1321" s="7">
        <v>541.87200927734375</v>
      </c>
      <c r="O1321" s="7" t="s">
        <v>360</v>
      </c>
      <c r="P1321" s="7" t="s">
        <v>349</v>
      </c>
      <c r="Q1321" s="7" t="s">
        <v>242</v>
      </c>
      <c r="R1321" s="7" t="s">
        <v>3856</v>
      </c>
      <c r="S1321" s="7">
        <v>259.864990234375</v>
      </c>
    </row>
    <row r="1322" spans="1:19" x14ac:dyDescent="0.25">
      <c r="A1322" s="7">
        <v>513</v>
      </c>
      <c r="B1322" s="7">
        <v>44657</v>
      </c>
      <c r="C1322" s="7">
        <v>66822631</v>
      </c>
      <c r="D1322" s="7" t="s">
        <v>1082</v>
      </c>
      <c r="E1322" s="7" t="s">
        <v>214</v>
      </c>
      <c r="F1322" s="7">
        <v>500000</v>
      </c>
      <c r="G1322" s="7">
        <v>8.5420999526977539</v>
      </c>
      <c r="H1322" s="7">
        <v>6.6055998802185059</v>
      </c>
      <c r="I1322" s="7" t="s">
        <v>21193</v>
      </c>
      <c r="J1322" s="7" t="s">
        <v>5682</v>
      </c>
      <c r="K1322" s="8">
        <v>8.761469841003418</v>
      </c>
      <c r="M1322" s="8">
        <v>71.036003112792969</v>
      </c>
      <c r="N1322" s="7">
        <v>612.28399658203125</v>
      </c>
      <c r="O1322" s="7" t="s">
        <v>360</v>
      </c>
      <c r="P1322" s="7" t="s">
        <v>349</v>
      </c>
      <c r="Q1322" s="7" t="s">
        <v>242</v>
      </c>
      <c r="R1322" s="7" t="s">
        <v>3856</v>
      </c>
      <c r="S1322" s="7">
        <v>257.9112548828125</v>
      </c>
    </row>
    <row r="1323" spans="1:19" x14ac:dyDescent="0.25">
      <c r="A1323" s="7">
        <v>513</v>
      </c>
      <c r="B1323" s="7">
        <v>44657</v>
      </c>
      <c r="C1323" s="7">
        <v>66797475</v>
      </c>
      <c r="D1323" s="7" t="s">
        <v>1082</v>
      </c>
      <c r="E1323" s="7" t="s">
        <v>214</v>
      </c>
      <c r="F1323" s="7">
        <v>500000</v>
      </c>
      <c r="G1323" s="7">
        <v>8.3312997817993164</v>
      </c>
      <c r="H1323" s="7">
        <v>6.1598000526428223</v>
      </c>
      <c r="I1323" s="7" t="s">
        <v>19509</v>
      </c>
      <c r="J1323" s="7" t="s">
        <v>5679</v>
      </c>
      <c r="K1323" s="8">
        <v>9.8381204605102539</v>
      </c>
      <c r="M1323" s="8">
        <v>71.786003112792969</v>
      </c>
      <c r="N1323" s="7">
        <v>716.2760009765625</v>
      </c>
      <c r="O1323" s="7" t="s">
        <v>360</v>
      </c>
      <c r="P1323" s="7" t="s">
        <v>349</v>
      </c>
      <c r="Q1323" s="7" t="s">
        <v>242</v>
      </c>
      <c r="R1323" s="7" t="s">
        <v>3856</v>
      </c>
      <c r="S1323" s="7">
        <v>256.06558227539063</v>
      </c>
    </row>
    <row r="1324" spans="1:19" x14ac:dyDescent="0.25">
      <c r="A1324" s="7">
        <v>513</v>
      </c>
      <c r="B1324" s="7">
        <v>44657</v>
      </c>
      <c r="C1324" s="7">
        <v>46432776</v>
      </c>
      <c r="D1324" s="7" t="s">
        <v>1082</v>
      </c>
      <c r="E1324" s="7" t="s">
        <v>214</v>
      </c>
      <c r="F1324" s="7">
        <v>450000</v>
      </c>
      <c r="G1324" s="7">
        <v>7.7727999687194824</v>
      </c>
      <c r="H1324" s="7">
        <v>5.6100001335144043</v>
      </c>
      <c r="I1324" s="7" t="s">
        <v>5671</v>
      </c>
      <c r="J1324" s="7" t="s">
        <v>5672</v>
      </c>
      <c r="K1324" s="8">
        <v>10.86139965057373</v>
      </c>
      <c r="M1324" s="8">
        <v>72.967002868652344</v>
      </c>
      <c r="N1324" s="7">
        <v>816.8389892578125</v>
      </c>
      <c r="O1324" s="7" t="s">
        <v>360</v>
      </c>
      <c r="P1324" s="7" t="s">
        <v>349</v>
      </c>
      <c r="Q1324" s="7" t="s">
        <v>242</v>
      </c>
      <c r="R1324" s="7" t="s">
        <v>3856</v>
      </c>
      <c r="S1324" s="7">
        <v>251.12391662597656</v>
      </c>
    </row>
    <row r="1325" spans="1:19" x14ac:dyDescent="0.25">
      <c r="A1325" s="7">
        <v>513</v>
      </c>
      <c r="B1325" s="7">
        <v>44657</v>
      </c>
      <c r="C1325" s="7">
        <v>46422683</v>
      </c>
      <c r="D1325" s="7" t="s">
        <v>1082</v>
      </c>
      <c r="E1325" s="7" t="s">
        <v>214</v>
      </c>
      <c r="F1325" s="7">
        <v>550000</v>
      </c>
      <c r="G1325" s="7">
        <v>4.7720999717712402</v>
      </c>
      <c r="H1325" s="7">
        <v>3.8942000865936279</v>
      </c>
      <c r="I1325" s="7" t="s">
        <v>5669</v>
      </c>
      <c r="J1325" s="7" t="s">
        <v>5670</v>
      </c>
      <c r="K1325" s="8">
        <v>12.31779956817627</v>
      </c>
      <c r="M1325" s="8">
        <v>74.607002258300781</v>
      </c>
      <c r="N1325" s="7">
        <v>958.29107666015625</v>
      </c>
      <c r="O1325" s="7" t="s">
        <v>360</v>
      </c>
      <c r="P1325" s="7" t="s">
        <v>349</v>
      </c>
      <c r="Q1325" s="7" t="s">
        <v>242</v>
      </c>
      <c r="R1325" s="7" t="s">
        <v>3856</v>
      </c>
      <c r="S1325" s="7">
        <v>223.34837341308594</v>
      </c>
    </row>
    <row r="1326" spans="1:19" x14ac:dyDescent="0.25">
      <c r="A1326" s="7">
        <v>513</v>
      </c>
      <c r="B1326" s="7">
        <v>44657</v>
      </c>
      <c r="C1326" s="7">
        <v>32483144</v>
      </c>
      <c r="D1326" s="7" t="s">
        <v>1082</v>
      </c>
      <c r="E1326" s="7" t="s">
        <v>214</v>
      </c>
      <c r="F1326" s="7">
        <v>323690</v>
      </c>
      <c r="G1326" s="7">
        <v>4.6898999214172363</v>
      </c>
      <c r="H1326" s="7">
        <v>3.7576000690460205</v>
      </c>
      <c r="I1326" s="7" t="s">
        <v>5680</v>
      </c>
      <c r="J1326" s="7" t="s">
        <v>5681</v>
      </c>
      <c r="K1326" s="8">
        <v>12.928400039672852</v>
      </c>
      <c r="M1326" s="8">
        <v>74.884002685546875</v>
      </c>
      <c r="N1326" s="7">
        <v>1018.9135131835938</v>
      </c>
      <c r="O1326" s="7" t="s">
        <v>360</v>
      </c>
      <c r="P1326" s="7" t="s">
        <v>349</v>
      </c>
      <c r="Q1326" s="7" t="s">
        <v>242</v>
      </c>
      <c r="R1326" s="7" t="s">
        <v>3856</v>
      </c>
      <c r="S1326" s="7">
        <v>222.56021118164063</v>
      </c>
    </row>
    <row r="1327" spans="1:19" x14ac:dyDescent="0.25">
      <c r="A1327" s="7">
        <v>513</v>
      </c>
      <c r="B1327" s="7">
        <v>44657</v>
      </c>
      <c r="C1327" s="7">
        <v>66849610</v>
      </c>
      <c r="D1327" s="7" t="s">
        <v>1082</v>
      </c>
      <c r="E1327" s="7" t="s">
        <v>214</v>
      </c>
      <c r="F1327" s="7">
        <v>700000</v>
      </c>
      <c r="G1327" s="7">
        <v>4.2628002166748047</v>
      </c>
      <c r="H1327" s="7">
        <v>3.7818000316619873</v>
      </c>
      <c r="I1327" s="7" t="s">
        <v>5677</v>
      </c>
      <c r="J1327" s="7" t="s">
        <v>5678</v>
      </c>
      <c r="K1327" s="8">
        <v>10.487299919128418</v>
      </c>
      <c r="M1327" s="8">
        <v>73.759002685546875</v>
      </c>
      <c r="N1327" s="7">
        <v>774.74700927734375</v>
      </c>
      <c r="O1327" s="7" t="s">
        <v>360</v>
      </c>
      <c r="P1327" s="7" t="s">
        <v>349</v>
      </c>
      <c r="Q1327" s="7" t="s">
        <v>242</v>
      </c>
      <c r="R1327" s="7" t="s">
        <v>3856</v>
      </c>
      <c r="S1327" s="7">
        <v>218.44351196289063</v>
      </c>
    </row>
    <row r="1328" spans="1:19" x14ac:dyDescent="0.25">
      <c r="A1328" s="7">
        <v>513</v>
      </c>
      <c r="B1328" s="7">
        <v>44657</v>
      </c>
      <c r="C1328" s="7">
        <v>43080512</v>
      </c>
      <c r="D1328" s="7" t="s">
        <v>1082</v>
      </c>
      <c r="E1328" s="7" t="s">
        <v>214</v>
      </c>
      <c r="F1328" s="7">
        <v>1345000</v>
      </c>
      <c r="G1328" s="7">
        <v>4.0026998519897461</v>
      </c>
      <c r="H1328" s="7">
        <v>3.0861999988555908</v>
      </c>
      <c r="I1328" s="7" t="s">
        <v>5663</v>
      </c>
      <c r="J1328" s="7" t="s">
        <v>5664</v>
      </c>
      <c r="K1328" s="8">
        <v>13.861200332641602</v>
      </c>
      <c r="M1328" s="8">
        <v>80.196998596191406</v>
      </c>
      <c r="N1328" s="7">
        <v>1111.9698486328125</v>
      </c>
      <c r="O1328" s="7" t="s">
        <v>360</v>
      </c>
      <c r="P1328" s="7" t="s">
        <v>349</v>
      </c>
      <c r="Q1328" s="7" t="s">
        <v>242</v>
      </c>
      <c r="R1328" s="7" t="s">
        <v>3856</v>
      </c>
      <c r="S1328" s="7">
        <v>215.91915893554688</v>
      </c>
    </row>
    <row r="1329" spans="1:19" x14ac:dyDescent="0.25">
      <c r="A1329" s="7">
        <v>513</v>
      </c>
      <c r="B1329" s="7">
        <v>44657</v>
      </c>
      <c r="C1329" s="7">
        <v>66797474</v>
      </c>
      <c r="D1329" s="7" t="s">
        <v>1082</v>
      </c>
      <c r="E1329" s="7" t="s">
        <v>214</v>
      </c>
      <c r="F1329" s="7">
        <v>500000</v>
      </c>
      <c r="G1329" s="7">
        <v>3.8357000350952148</v>
      </c>
      <c r="H1329" s="7">
        <v>3.3303000926971436</v>
      </c>
      <c r="I1329" s="7" t="s">
        <v>5675</v>
      </c>
      <c r="J1329" s="7" t="s">
        <v>5676</v>
      </c>
      <c r="K1329" s="8">
        <v>11.058500289916992</v>
      </c>
      <c r="M1329" s="8">
        <v>79.031997680664063</v>
      </c>
      <c r="N1329" s="7">
        <v>831.01397705078125</v>
      </c>
      <c r="O1329" s="7" t="s">
        <v>360</v>
      </c>
      <c r="P1329" s="7" t="s">
        <v>349</v>
      </c>
      <c r="Q1329" s="7" t="s">
        <v>242</v>
      </c>
      <c r="R1329" s="7" t="s">
        <v>3856</v>
      </c>
      <c r="S1329" s="7">
        <v>214.29164123535156</v>
      </c>
    </row>
    <row r="1330" spans="1:19" x14ac:dyDescent="0.25">
      <c r="A1330" s="7">
        <v>513</v>
      </c>
      <c r="B1330" s="7">
        <v>44657</v>
      </c>
      <c r="C1330" s="7">
        <v>66822630</v>
      </c>
      <c r="D1330" s="7" t="s">
        <v>1082</v>
      </c>
      <c r="E1330" s="7" t="s">
        <v>214</v>
      </c>
      <c r="F1330" s="7">
        <v>1000000</v>
      </c>
      <c r="G1330" s="7">
        <v>3.5427999496459961</v>
      </c>
      <c r="H1330" s="7">
        <v>3.1282000541687012</v>
      </c>
      <c r="I1330" s="7" t="s">
        <v>5673</v>
      </c>
      <c r="J1330" s="7" t="s">
        <v>5674</v>
      </c>
      <c r="K1330" s="8">
        <v>10.68120002746582</v>
      </c>
      <c r="M1330" s="8">
        <v>78.19000244140625</v>
      </c>
      <c r="N1330" s="7">
        <v>794.88800048828125</v>
      </c>
      <c r="O1330" s="7" t="s">
        <v>360</v>
      </c>
      <c r="P1330" s="7" t="s">
        <v>349</v>
      </c>
      <c r="Q1330" s="7" t="s">
        <v>242</v>
      </c>
      <c r="R1330" s="7" t="s">
        <v>3856</v>
      </c>
      <c r="S1330" s="7">
        <v>211.42477416992188</v>
      </c>
    </row>
    <row r="1331" spans="1:19" x14ac:dyDescent="0.25">
      <c r="A1331" s="7">
        <v>513</v>
      </c>
      <c r="B1331" s="7">
        <v>44657</v>
      </c>
      <c r="C1331" s="7">
        <v>44952779</v>
      </c>
      <c r="D1331" s="7" t="s">
        <v>1082</v>
      </c>
      <c r="E1331" s="7" t="s">
        <v>214</v>
      </c>
      <c r="F1331" s="7">
        <v>500000</v>
      </c>
      <c r="G1331" s="7">
        <v>3.4470000267028809</v>
      </c>
      <c r="H1331" s="7">
        <v>2.9147999286651611</v>
      </c>
      <c r="I1331" s="7" t="s">
        <v>5667</v>
      </c>
      <c r="J1331" s="7" t="s">
        <v>5668</v>
      </c>
      <c r="K1331" s="8">
        <v>13.182499885559082</v>
      </c>
      <c r="M1331" s="8">
        <v>81.010002136230469</v>
      </c>
      <c r="N1331" s="7">
        <v>1046.300048828125</v>
      </c>
      <c r="O1331" s="7" t="s">
        <v>360</v>
      </c>
      <c r="P1331" s="7" t="s">
        <v>349</v>
      </c>
      <c r="Q1331" s="7" t="s">
        <v>242</v>
      </c>
      <c r="R1331" s="7" t="s">
        <v>3856</v>
      </c>
      <c r="S1331" s="7">
        <v>210.48373413085938</v>
      </c>
    </row>
    <row r="1332" spans="1:19" x14ac:dyDescent="0.25">
      <c r="A1332" s="7">
        <v>513</v>
      </c>
      <c r="B1332" s="7">
        <v>44657</v>
      </c>
      <c r="C1332" s="7">
        <v>66774855</v>
      </c>
      <c r="D1332" s="7" t="s">
        <v>1082</v>
      </c>
      <c r="E1332" s="7" t="s">
        <v>214</v>
      </c>
      <c r="F1332" s="7">
        <v>544000</v>
      </c>
      <c r="G1332" s="7">
        <v>3.1375999450683594</v>
      </c>
      <c r="H1332" s="7">
        <v>2.6726999282836914</v>
      </c>
      <c r="I1332" s="7" t="s">
        <v>5665</v>
      </c>
      <c r="J1332" s="7" t="s">
        <v>5666</v>
      </c>
      <c r="K1332" s="8">
        <v>12.27649974822998</v>
      </c>
      <c r="M1332" s="8">
        <v>82.507003784179688</v>
      </c>
      <c r="N1332" s="7">
        <v>958.1610107421875</v>
      </c>
      <c r="O1332" s="7" t="s">
        <v>360</v>
      </c>
      <c r="P1332" s="7" t="s">
        <v>349</v>
      </c>
      <c r="Q1332" s="7" t="s">
        <v>242</v>
      </c>
      <c r="R1332" s="7" t="s">
        <v>3856</v>
      </c>
      <c r="S1332" s="7">
        <v>207.43353271484375</v>
      </c>
    </row>
    <row r="1333" spans="1:19" x14ac:dyDescent="0.25">
      <c r="A1333" s="7">
        <v>513</v>
      </c>
      <c r="B1333" s="7">
        <v>44657</v>
      </c>
      <c r="C1333" s="7">
        <v>36926696</v>
      </c>
      <c r="D1333" s="7" t="s">
        <v>1082</v>
      </c>
      <c r="E1333" s="7" t="s">
        <v>214</v>
      </c>
      <c r="F1333" s="7">
        <v>750000</v>
      </c>
      <c r="G1333" s="7">
        <v>2.7816998958587646</v>
      </c>
      <c r="H1333" s="7">
        <v>2.4210000038146973</v>
      </c>
      <c r="I1333" s="7" t="s">
        <v>5657</v>
      </c>
      <c r="J1333" s="7" t="s">
        <v>5658</v>
      </c>
      <c r="K1333" s="8">
        <v>12.70829963684082</v>
      </c>
      <c r="M1333" s="8">
        <v>82.685997009277344</v>
      </c>
      <c r="N1333" s="7">
        <v>1002.5999755859375</v>
      </c>
      <c r="O1333" s="7" t="s">
        <v>360</v>
      </c>
      <c r="P1333" s="7" t="s">
        <v>349</v>
      </c>
      <c r="Q1333" s="7" t="s">
        <v>242</v>
      </c>
      <c r="R1333" s="7" t="s">
        <v>3856</v>
      </c>
      <c r="S1333" s="7">
        <v>203.90476989746094</v>
      </c>
    </row>
    <row r="1334" spans="1:19" x14ac:dyDescent="0.25">
      <c r="A1334" s="7">
        <v>513</v>
      </c>
      <c r="B1334" s="7">
        <v>44657</v>
      </c>
      <c r="C1334" s="7">
        <v>43080521</v>
      </c>
      <c r="D1334" s="7" t="s">
        <v>1082</v>
      </c>
      <c r="E1334" s="7" t="s">
        <v>214</v>
      </c>
      <c r="F1334" s="7">
        <v>550000</v>
      </c>
      <c r="G1334" s="7">
        <v>2.0041000843048096</v>
      </c>
      <c r="H1334" s="7">
        <v>1.7072999477386475</v>
      </c>
      <c r="I1334" s="7" t="s">
        <v>5661</v>
      </c>
      <c r="J1334" s="7" t="s">
        <v>5662</v>
      </c>
      <c r="K1334" s="8">
        <v>14.774200439453125</v>
      </c>
      <c r="M1334" s="8">
        <v>86.09100341796875</v>
      </c>
      <c r="N1334" s="7">
        <v>1225.68994140625</v>
      </c>
      <c r="O1334" s="7" t="s">
        <v>360</v>
      </c>
      <c r="P1334" s="7" t="s">
        <v>349</v>
      </c>
      <c r="Q1334" s="7" t="s">
        <v>242</v>
      </c>
      <c r="R1334" s="7" t="s">
        <v>3856</v>
      </c>
      <c r="S1334" s="7">
        <v>196.12481689453125</v>
      </c>
    </row>
    <row r="1335" spans="1:19" x14ac:dyDescent="0.25">
      <c r="A1335" s="7">
        <v>513</v>
      </c>
      <c r="B1335" s="7">
        <v>44657</v>
      </c>
      <c r="C1335" s="7">
        <v>40824368</v>
      </c>
      <c r="D1335" s="7" t="s">
        <v>1082</v>
      </c>
      <c r="E1335" s="7" t="s">
        <v>214</v>
      </c>
      <c r="F1335" s="7">
        <v>1000000</v>
      </c>
      <c r="G1335" s="7">
        <v>1.8070000410079956</v>
      </c>
      <c r="H1335" s="7">
        <v>1.5914000272750854</v>
      </c>
      <c r="I1335" s="7" t="s">
        <v>17609</v>
      </c>
      <c r="J1335" s="7" t="s">
        <v>17610</v>
      </c>
      <c r="K1335" s="8">
        <v>14.446599960327148</v>
      </c>
      <c r="M1335" s="8">
        <v>90.082000732421875</v>
      </c>
      <c r="N1335" s="7">
        <v>1201.0400390625</v>
      </c>
      <c r="O1335" s="7" t="s">
        <v>360</v>
      </c>
      <c r="P1335" s="7" t="s">
        <v>349</v>
      </c>
      <c r="Q1335" s="7" t="s">
        <v>242</v>
      </c>
      <c r="R1335" s="7" t="s">
        <v>3856</v>
      </c>
      <c r="S1335" s="7">
        <v>194.13858032226563</v>
      </c>
    </row>
    <row r="1336" spans="1:19" x14ac:dyDescent="0.25">
      <c r="A1336" s="7">
        <v>513</v>
      </c>
      <c r="B1336" s="7">
        <v>44657</v>
      </c>
      <c r="C1336" s="7">
        <v>36963856</v>
      </c>
      <c r="D1336" s="7" t="s">
        <v>1082</v>
      </c>
      <c r="E1336" s="7" t="s">
        <v>214</v>
      </c>
      <c r="F1336" s="7">
        <v>617000</v>
      </c>
      <c r="G1336" s="7">
        <v>0.78030002117156982</v>
      </c>
      <c r="H1336" s="7">
        <v>0.72579997777938843</v>
      </c>
      <c r="I1336" s="7" t="s">
        <v>5659</v>
      </c>
      <c r="J1336" s="7" t="s">
        <v>5660</v>
      </c>
      <c r="K1336" s="8">
        <v>11.626022338867188</v>
      </c>
      <c r="M1336" s="8">
        <v>95.007003784179688</v>
      </c>
      <c r="N1336" s="7">
        <v>1012.4567260742188</v>
      </c>
      <c r="O1336" s="7" t="s">
        <v>360</v>
      </c>
      <c r="P1336" s="7" t="s">
        <v>349</v>
      </c>
      <c r="Q1336" s="7" t="s">
        <v>242</v>
      </c>
      <c r="R1336" s="7" t="s">
        <v>3856</v>
      </c>
      <c r="S1336" s="7">
        <v>183.71041870117188</v>
      </c>
    </row>
    <row r="1337" spans="1:19" x14ac:dyDescent="0.25">
      <c r="A1337" s="7">
        <v>513</v>
      </c>
      <c r="B1337" s="7">
        <v>44657</v>
      </c>
      <c r="C1337" s="7">
        <v>66857649</v>
      </c>
      <c r="D1337" s="7" t="s">
        <v>1086</v>
      </c>
      <c r="E1337" s="7" t="s">
        <v>214</v>
      </c>
      <c r="F1337" s="7">
        <v>512000</v>
      </c>
      <c r="G1337" s="7">
        <v>3.8438999652862549</v>
      </c>
      <c r="H1337" s="7">
        <v>3.5473001003265381</v>
      </c>
      <c r="I1337" s="7" t="s">
        <v>10665</v>
      </c>
      <c r="J1337" s="7" t="s">
        <v>10666</v>
      </c>
      <c r="K1337" s="8">
        <v>5.1969900131225586</v>
      </c>
      <c r="M1337" s="8">
        <v>90.5469970703125</v>
      </c>
      <c r="N1337" s="7">
        <v>243.90400695800781</v>
      </c>
      <c r="O1337" s="7" t="s">
        <v>360</v>
      </c>
      <c r="P1337" s="7" t="s">
        <v>349</v>
      </c>
      <c r="Q1337" s="7" t="s">
        <v>242</v>
      </c>
      <c r="R1337" s="7" t="s">
        <v>3856</v>
      </c>
      <c r="S1337" s="7">
        <v>243.90400695800781</v>
      </c>
    </row>
    <row r="1338" spans="1:19" x14ac:dyDescent="0.25">
      <c r="A1338" s="7">
        <v>513</v>
      </c>
      <c r="B1338" s="7">
        <v>44657</v>
      </c>
      <c r="C1338" s="7">
        <v>66959625</v>
      </c>
      <c r="D1338" s="7" t="s">
        <v>1089</v>
      </c>
      <c r="E1338" s="7" t="s">
        <v>214</v>
      </c>
      <c r="F1338" s="7">
        <v>600000</v>
      </c>
      <c r="G1338" s="7">
        <v>9.785099983215332</v>
      </c>
      <c r="H1338" s="7">
        <v>8.0482997894287109</v>
      </c>
      <c r="I1338" s="7" t="s">
        <v>19510</v>
      </c>
      <c r="J1338" s="7" t="s">
        <v>18917</v>
      </c>
      <c r="K1338" s="8">
        <v>4.2975897789001465</v>
      </c>
      <c r="M1338" s="8">
        <v>90.899002075195313</v>
      </c>
      <c r="N1338" s="7">
        <v>170.04100036621094</v>
      </c>
      <c r="O1338" s="7" t="s">
        <v>237</v>
      </c>
      <c r="P1338" s="7" t="s">
        <v>322</v>
      </c>
      <c r="Q1338" s="7" t="s">
        <v>291</v>
      </c>
      <c r="R1338" s="7" t="s">
        <v>3856</v>
      </c>
      <c r="S1338" s="7">
        <v>185.06716918945313</v>
      </c>
    </row>
    <row r="1339" spans="1:19" x14ac:dyDescent="0.25">
      <c r="A1339" s="7">
        <v>513</v>
      </c>
      <c r="B1339" s="7">
        <v>44657</v>
      </c>
      <c r="C1339" s="7">
        <v>66959370</v>
      </c>
      <c r="D1339" s="7" t="s">
        <v>1089</v>
      </c>
      <c r="E1339" s="7" t="s">
        <v>18918</v>
      </c>
      <c r="F1339" s="7">
        <v>600000</v>
      </c>
      <c r="G1339" s="7">
        <v>9.785099983215332</v>
      </c>
      <c r="H1339" s="7">
        <v>8.0482997894287109</v>
      </c>
      <c r="I1339" s="7" t="s">
        <v>18919</v>
      </c>
      <c r="J1339" s="7" t="s">
        <v>18920</v>
      </c>
      <c r="K1339" s="8">
        <v>4.2975859642028809</v>
      </c>
      <c r="M1339" s="8">
        <v>90.899002075195313</v>
      </c>
      <c r="N1339" s="7">
        <v>169.75320434570313</v>
      </c>
      <c r="O1339" s="7" t="s">
        <v>237</v>
      </c>
      <c r="P1339" s="7" t="s">
        <v>322</v>
      </c>
      <c r="Q1339" s="7" t="s">
        <v>291</v>
      </c>
      <c r="R1339" s="7" t="s">
        <v>214</v>
      </c>
      <c r="S1339" s="7">
        <v>185.06716918945313</v>
      </c>
    </row>
    <row r="1340" spans="1:19" x14ac:dyDescent="0.25">
      <c r="A1340" s="7">
        <v>513</v>
      </c>
      <c r="B1340" s="7">
        <v>44657</v>
      </c>
      <c r="C1340" s="7">
        <v>47214671</v>
      </c>
      <c r="D1340" s="7" t="s">
        <v>1089</v>
      </c>
      <c r="E1340" s="7" t="s">
        <v>214</v>
      </c>
      <c r="F1340" s="7">
        <v>500000</v>
      </c>
      <c r="G1340" s="7">
        <v>7.9123997688293457</v>
      </c>
      <c r="H1340" s="7">
        <v>6.7824997901916504</v>
      </c>
      <c r="I1340" s="7" t="s">
        <v>16803</v>
      </c>
      <c r="J1340" s="7" t="s">
        <v>5692</v>
      </c>
      <c r="K1340" s="8">
        <v>4.3420000076293945</v>
      </c>
      <c r="M1340" s="8">
        <v>92.08599853515625</v>
      </c>
      <c r="N1340" s="7">
        <v>165.86099243164063</v>
      </c>
      <c r="O1340" s="7" t="s">
        <v>237</v>
      </c>
      <c r="P1340" s="7" t="s">
        <v>322</v>
      </c>
      <c r="Q1340" s="7" t="s">
        <v>291</v>
      </c>
      <c r="R1340" s="7" t="s">
        <v>3856</v>
      </c>
      <c r="S1340" s="7">
        <v>173.55638122558594</v>
      </c>
    </row>
    <row r="1341" spans="1:19" x14ac:dyDescent="0.25">
      <c r="A1341" s="7">
        <v>513</v>
      </c>
      <c r="B1341" s="7">
        <v>44657</v>
      </c>
      <c r="C1341" s="7">
        <v>47214670</v>
      </c>
      <c r="D1341" s="7" t="s">
        <v>1089</v>
      </c>
      <c r="E1341" s="7" t="s">
        <v>5689</v>
      </c>
      <c r="F1341" s="7">
        <v>500000</v>
      </c>
      <c r="G1341" s="7">
        <v>7.9123997688293457</v>
      </c>
      <c r="H1341" s="7">
        <v>6.7820000648498535</v>
      </c>
      <c r="I1341" s="7" t="s">
        <v>5690</v>
      </c>
      <c r="J1341" s="7" t="s">
        <v>5691</v>
      </c>
      <c r="K1341" s="8">
        <v>4.3555908203125</v>
      </c>
      <c r="M1341" s="8">
        <v>92</v>
      </c>
      <c r="N1341" s="7">
        <v>166.94679260253906</v>
      </c>
      <c r="O1341" s="7" t="s">
        <v>237</v>
      </c>
      <c r="P1341" s="7" t="s">
        <v>322</v>
      </c>
      <c r="Q1341" s="7" t="s">
        <v>291</v>
      </c>
      <c r="R1341" s="7" t="s">
        <v>214</v>
      </c>
      <c r="S1341" s="7">
        <v>173.55638122558594</v>
      </c>
    </row>
    <row r="1342" spans="1:19" x14ac:dyDescent="0.25">
      <c r="A1342" s="7">
        <v>513</v>
      </c>
      <c r="B1342" s="7">
        <v>44657</v>
      </c>
      <c r="C1342" s="7">
        <v>35616877</v>
      </c>
      <c r="D1342" s="7" t="s">
        <v>1089</v>
      </c>
      <c r="E1342" s="7" t="s">
        <v>214</v>
      </c>
      <c r="F1342" s="7">
        <v>500000</v>
      </c>
      <c r="G1342" s="7">
        <v>5.2593998908996582</v>
      </c>
      <c r="H1342" s="7">
        <v>4.7188000679016113</v>
      </c>
      <c r="I1342" s="7" t="s">
        <v>5687</v>
      </c>
      <c r="J1342" s="7" t="s">
        <v>5688</v>
      </c>
      <c r="K1342" s="8">
        <v>3.7731900215148926</v>
      </c>
      <c r="M1342" s="8">
        <v>100.83999633789063</v>
      </c>
      <c r="N1342" s="7">
        <v>100.1719970703125</v>
      </c>
      <c r="O1342" s="7" t="s">
        <v>237</v>
      </c>
      <c r="P1342" s="7" t="s">
        <v>322</v>
      </c>
      <c r="Q1342" s="7" t="s">
        <v>291</v>
      </c>
      <c r="R1342" s="7" t="s">
        <v>3856</v>
      </c>
      <c r="S1342" s="7">
        <v>156.29002380371094</v>
      </c>
    </row>
    <row r="1343" spans="1:19" x14ac:dyDescent="0.25">
      <c r="A1343" s="7">
        <v>513</v>
      </c>
      <c r="B1343" s="7">
        <v>44657</v>
      </c>
      <c r="C1343" s="7">
        <v>35624294</v>
      </c>
      <c r="D1343" s="7" t="s">
        <v>1089</v>
      </c>
      <c r="E1343" s="7" t="s">
        <v>5684</v>
      </c>
      <c r="F1343" s="7">
        <v>500000</v>
      </c>
      <c r="G1343" s="7">
        <v>5.2593998908996582</v>
      </c>
      <c r="H1343" s="7">
        <v>4.7186999320983887</v>
      </c>
      <c r="I1343" s="7" t="s">
        <v>5685</v>
      </c>
      <c r="J1343" s="7" t="s">
        <v>5686</v>
      </c>
      <c r="K1343" s="8">
        <v>3.8085598945617676</v>
      </c>
      <c r="M1343" s="8">
        <v>100.6719970703125</v>
      </c>
      <c r="N1343" s="7">
        <v>103.26570129394531</v>
      </c>
      <c r="O1343" s="7" t="s">
        <v>237</v>
      </c>
      <c r="P1343" s="7" t="s">
        <v>322</v>
      </c>
      <c r="Q1343" s="7" t="s">
        <v>291</v>
      </c>
      <c r="R1343" s="7" t="s">
        <v>214</v>
      </c>
      <c r="S1343" s="7">
        <v>156.29002380371094</v>
      </c>
    </row>
    <row r="1344" spans="1:19" x14ac:dyDescent="0.25">
      <c r="A1344" s="7">
        <v>513</v>
      </c>
      <c r="B1344" s="7">
        <v>44657</v>
      </c>
      <c r="C1344" s="7">
        <v>66851637</v>
      </c>
      <c r="D1344" s="7" t="s">
        <v>1092</v>
      </c>
      <c r="E1344" s="7" t="s">
        <v>5733</v>
      </c>
      <c r="F1344" s="7">
        <v>1300000</v>
      </c>
      <c r="G1344" s="7">
        <v>38.861099243164063</v>
      </c>
      <c r="H1344" s="7">
        <v>16.677900314331055</v>
      </c>
      <c r="I1344" s="7" t="s">
        <v>19511</v>
      </c>
      <c r="J1344" s="7" t="s">
        <v>5734</v>
      </c>
      <c r="K1344" s="8">
        <v>5.7577409744262695</v>
      </c>
      <c r="M1344" s="8">
        <v>70.898002624511719</v>
      </c>
      <c r="N1344" s="7">
        <v>312.88409423828125</v>
      </c>
      <c r="O1344" s="7" t="s">
        <v>331</v>
      </c>
      <c r="P1344" s="7" t="s">
        <v>422</v>
      </c>
      <c r="Q1344" s="7" t="s">
        <v>291</v>
      </c>
      <c r="R1344" s="7" t="s">
        <v>3856</v>
      </c>
      <c r="S1344" s="7">
        <v>302.0255126953125</v>
      </c>
    </row>
    <row r="1345" spans="1:19" x14ac:dyDescent="0.25">
      <c r="A1345" s="7">
        <v>513</v>
      </c>
      <c r="B1345" s="7">
        <v>44657</v>
      </c>
      <c r="C1345" s="7">
        <v>66778218</v>
      </c>
      <c r="D1345" s="7" t="s">
        <v>1092</v>
      </c>
      <c r="E1345" s="7" t="s">
        <v>5731</v>
      </c>
      <c r="F1345" s="7">
        <v>1500000</v>
      </c>
      <c r="G1345" s="7">
        <v>29.103399276733398</v>
      </c>
      <c r="H1345" s="7">
        <v>14.526300430297852</v>
      </c>
      <c r="I1345" s="7" t="s">
        <v>96</v>
      </c>
      <c r="J1345" s="7" t="s">
        <v>5732</v>
      </c>
      <c r="K1345" s="8">
        <v>5.9125828742980957</v>
      </c>
      <c r="M1345" s="8">
        <v>75.306999206542969</v>
      </c>
      <c r="N1345" s="7">
        <v>325.9873046875</v>
      </c>
      <c r="O1345" s="7" t="s">
        <v>331</v>
      </c>
      <c r="P1345" s="7" t="s">
        <v>422</v>
      </c>
      <c r="Q1345" s="7" t="s">
        <v>291</v>
      </c>
      <c r="R1345" s="7" t="s">
        <v>3856</v>
      </c>
      <c r="S1345" s="7">
        <v>277.31842041015625</v>
      </c>
    </row>
    <row r="1346" spans="1:19" x14ac:dyDescent="0.25">
      <c r="A1346" s="7">
        <v>513</v>
      </c>
      <c r="B1346" s="7">
        <v>44657</v>
      </c>
      <c r="C1346" s="7">
        <v>42323344</v>
      </c>
      <c r="D1346" s="7" t="s">
        <v>1092</v>
      </c>
      <c r="E1346" s="7" t="s">
        <v>5729</v>
      </c>
      <c r="F1346" s="7">
        <v>2800000</v>
      </c>
      <c r="G1346" s="7">
        <v>27.104700088500977</v>
      </c>
      <c r="H1346" s="7">
        <v>12.95829963684082</v>
      </c>
      <c r="I1346" s="7" t="s">
        <v>21788</v>
      </c>
      <c r="J1346" s="7" t="s">
        <v>5730</v>
      </c>
      <c r="K1346" s="8">
        <v>6.3802490234375</v>
      </c>
      <c r="M1346" s="8">
        <v>84.865997314453125</v>
      </c>
      <c r="N1346" s="7">
        <v>367.42990112304688</v>
      </c>
      <c r="O1346" s="7" t="s">
        <v>331</v>
      </c>
      <c r="P1346" s="7" t="s">
        <v>422</v>
      </c>
      <c r="Q1346" s="7" t="s">
        <v>291</v>
      </c>
      <c r="R1346" s="7" t="s">
        <v>3856</v>
      </c>
      <c r="S1346" s="7">
        <v>271.05072021484375</v>
      </c>
    </row>
    <row r="1347" spans="1:19" x14ac:dyDescent="0.25">
      <c r="A1347" s="7">
        <v>513</v>
      </c>
      <c r="B1347" s="7">
        <v>44657</v>
      </c>
      <c r="C1347" s="7">
        <v>24693058</v>
      </c>
      <c r="D1347" s="7" t="s">
        <v>1092</v>
      </c>
      <c r="E1347" s="7" t="s">
        <v>5727</v>
      </c>
      <c r="F1347" s="7">
        <v>4500000</v>
      </c>
      <c r="G1347" s="7">
        <v>23.189599990844727</v>
      </c>
      <c r="H1347" s="7">
        <v>12.322199821472168</v>
      </c>
      <c r="I1347" s="7" t="s">
        <v>21789</v>
      </c>
      <c r="J1347" s="7" t="s">
        <v>5728</v>
      </c>
      <c r="K1347" s="8">
        <v>6.3461260795593262</v>
      </c>
      <c r="M1347" s="8">
        <v>83.761001586914063</v>
      </c>
      <c r="N1347" s="7">
        <v>355.65609741210938</v>
      </c>
      <c r="O1347" s="7" t="s">
        <v>331</v>
      </c>
      <c r="P1347" s="7" t="s">
        <v>422</v>
      </c>
      <c r="Q1347" s="7" t="s">
        <v>291</v>
      </c>
      <c r="R1347" s="7" t="s">
        <v>3856</v>
      </c>
      <c r="S1347" s="7">
        <v>257.31085205078125</v>
      </c>
    </row>
    <row r="1348" spans="1:19" x14ac:dyDescent="0.25">
      <c r="A1348" s="7">
        <v>513</v>
      </c>
      <c r="B1348" s="7">
        <v>44657</v>
      </c>
      <c r="C1348" s="7">
        <v>20391058</v>
      </c>
      <c r="D1348" s="7" t="s">
        <v>1092</v>
      </c>
      <c r="E1348" s="7" t="s">
        <v>5724</v>
      </c>
      <c r="F1348" s="7">
        <v>2500000</v>
      </c>
      <c r="G1348" s="7">
        <v>21.88909912109375</v>
      </c>
      <c r="H1348" s="7">
        <v>11.740099906921387</v>
      </c>
      <c r="I1348" s="7" t="s">
        <v>5725</v>
      </c>
      <c r="J1348" s="7" t="s">
        <v>5726</v>
      </c>
      <c r="K1348" s="8">
        <v>6.4942507743835449</v>
      </c>
      <c r="M1348" s="8">
        <v>89.912002563476563</v>
      </c>
      <c r="N1348" s="7">
        <v>368.48568725585938</v>
      </c>
      <c r="O1348" s="7" t="s">
        <v>331</v>
      </c>
      <c r="P1348" s="7" t="s">
        <v>422</v>
      </c>
      <c r="Q1348" s="7" t="s">
        <v>291</v>
      </c>
      <c r="R1348" s="7" t="s">
        <v>3856</v>
      </c>
      <c r="S1348" s="7">
        <v>252.27859497070313</v>
      </c>
    </row>
    <row r="1349" spans="1:19" x14ac:dyDescent="0.25">
      <c r="A1349" s="7">
        <v>513</v>
      </c>
      <c r="B1349" s="7">
        <v>44657</v>
      </c>
      <c r="C1349" s="7">
        <v>66890684</v>
      </c>
      <c r="D1349" s="7" t="s">
        <v>1092</v>
      </c>
      <c r="E1349" s="7" t="s">
        <v>5722</v>
      </c>
      <c r="F1349" s="7">
        <v>1000000</v>
      </c>
      <c r="G1349" s="7">
        <v>19.879499435424805</v>
      </c>
      <c r="H1349" s="7">
        <v>12.275300025939941</v>
      </c>
      <c r="I1349" s="7" t="s">
        <v>21790</v>
      </c>
      <c r="J1349" s="7" t="s">
        <v>5723</v>
      </c>
      <c r="K1349" s="8">
        <v>6.0625009536743164</v>
      </c>
      <c r="M1349" s="8">
        <v>77.787002563476563</v>
      </c>
      <c r="N1349" s="7">
        <v>323.1243896484375</v>
      </c>
      <c r="O1349" s="7" t="s">
        <v>331</v>
      </c>
      <c r="P1349" s="7" t="s">
        <v>422</v>
      </c>
      <c r="Q1349" s="7" t="s">
        <v>291</v>
      </c>
      <c r="R1349" s="7" t="s">
        <v>3856</v>
      </c>
      <c r="S1349" s="7">
        <v>244.00433349609375</v>
      </c>
    </row>
    <row r="1350" spans="1:19" x14ac:dyDescent="0.25">
      <c r="A1350" s="7">
        <v>513</v>
      </c>
      <c r="B1350" s="7">
        <v>44657</v>
      </c>
      <c r="C1350" s="7">
        <v>7618650</v>
      </c>
      <c r="D1350" s="7" t="s">
        <v>1092</v>
      </c>
      <c r="E1350" s="7" t="s">
        <v>5720</v>
      </c>
      <c r="F1350" s="7">
        <v>2500000</v>
      </c>
      <c r="G1350" s="7">
        <v>18.784400939941406</v>
      </c>
      <c r="H1350" s="7">
        <v>10.733499526977539</v>
      </c>
      <c r="I1350" s="7" t="s">
        <v>18030</v>
      </c>
      <c r="J1350" s="7" t="s">
        <v>5721</v>
      </c>
      <c r="K1350" s="8">
        <v>6.4399228096008301</v>
      </c>
      <c r="M1350" s="8">
        <v>96.584999084472656</v>
      </c>
      <c r="N1350" s="7">
        <v>366.85760498046875</v>
      </c>
      <c r="O1350" s="7" t="s">
        <v>331</v>
      </c>
      <c r="P1350" s="7" t="s">
        <v>422</v>
      </c>
      <c r="Q1350" s="7" t="s">
        <v>291</v>
      </c>
      <c r="R1350" s="7" t="s">
        <v>3856</v>
      </c>
      <c r="S1350" s="7">
        <v>239.22906494140625</v>
      </c>
    </row>
    <row r="1351" spans="1:19" x14ac:dyDescent="0.25">
      <c r="A1351" s="7">
        <v>513</v>
      </c>
      <c r="B1351" s="7">
        <v>44657</v>
      </c>
      <c r="C1351" s="7">
        <v>117215</v>
      </c>
      <c r="D1351" s="7" t="s">
        <v>1092</v>
      </c>
      <c r="E1351" s="7" t="s">
        <v>5718</v>
      </c>
      <c r="F1351" s="7">
        <v>1818400</v>
      </c>
      <c r="G1351" s="7">
        <v>15.449700355529785</v>
      </c>
      <c r="H1351" s="7">
        <v>9.5020999908447266</v>
      </c>
      <c r="I1351" s="7" t="s">
        <v>21791</v>
      </c>
      <c r="J1351" s="7" t="s">
        <v>5719</v>
      </c>
      <c r="K1351" s="8">
        <v>6.1680049896240234</v>
      </c>
      <c r="M1351" s="8">
        <v>111.90699768066406</v>
      </c>
      <c r="N1351" s="7">
        <v>357.91241455078125</v>
      </c>
      <c r="O1351" s="7" t="s">
        <v>331</v>
      </c>
      <c r="P1351" s="7" t="s">
        <v>422</v>
      </c>
      <c r="Q1351" s="7" t="s">
        <v>291</v>
      </c>
      <c r="R1351" s="7" t="s">
        <v>3856</v>
      </c>
      <c r="S1351" s="7">
        <v>223.46282958984375</v>
      </c>
    </row>
    <row r="1352" spans="1:19" x14ac:dyDescent="0.25">
      <c r="A1352" s="7">
        <v>513</v>
      </c>
      <c r="B1352" s="7">
        <v>44657</v>
      </c>
      <c r="C1352" s="7">
        <v>59501</v>
      </c>
      <c r="D1352" s="7" t="s">
        <v>1092</v>
      </c>
      <c r="E1352" s="7" t="s">
        <v>5716</v>
      </c>
      <c r="F1352" s="7">
        <v>340511</v>
      </c>
      <c r="G1352" s="7">
        <v>10.811800003051758</v>
      </c>
      <c r="H1352" s="7">
        <v>7.1168999671936035</v>
      </c>
      <c r="I1352" s="7" t="s">
        <v>17611</v>
      </c>
      <c r="J1352" s="7" t="s">
        <v>5717</v>
      </c>
      <c r="K1352" s="8">
        <v>5.4863810539245605</v>
      </c>
      <c r="M1352" s="8">
        <v>139.44729614257813</v>
      </c>
      <c r="N1352" s="7">
        <v>284.03878784179688</v>
      </c>
      <c r="O1352" s="7" t="s">
        <v>331</v>
      </c>
      <c r="P1352" s="7" t="s">
        <v>422</v>
      </c>
      <c r="Q1352" s="7" t="s">
        <v>291</v>
      </c>
      <c r="R1352" s="7" t="s">
        <v>3856</v>
      </c>
      <c r="S1352" s="7">
        <v>198.29258728027344</v>
      </c>
    </row>
    <row r="1353" spans="1:19" x14ac:dyDescent="0.25">
      <c r="A1353" s="7">
        <v>513</v>
      </c>
      <c r="B1353" s="7">
        <v>44657</v>
      </c>
      <c r="C1353" s="7">
        <v>66890683</v>
      </c>
      <c r="D1353" s="7" t="s">
        <v>1092</v>
      </c>
      <c r="E1353" s="7" t="s">
        <v>5714</v>
      </c>
      <c r="F1353" s="7">
        <v>2000000</v>
      </c>
      <c r="G1353" s="7">
        <v>10.042400360107422</v>
      </c>
      <c r="H1353" s="7">
        <v>8.0750999450683594</v>
      </c>
      <c r="I1353" s="7" t="s">
        <v>21792</v>
      </c>
      <c r="J1353" s="7" t="s">
        <v>5715</v>
      </c>
      <c r="K1353" s="8">
        <v>5.4042730331420898</v>
      </c>
      <c r="M1353" s="8">
        <v>83.471000671386719</v>
      </c>
      <c r="N1353" s="7">
        <v>283.45169067382813</v>
      </c>
      <c r="O1353" s="7" t="s">
        <v>331</v>
      </c>
      <c r="P1353" s="7" t="s">
        <v>422</v>
      </c>
      <c r="Q1353" s="7" t="s">
        <v>291</v>
      </c>
      <c r="R1353" s="7" t="s">
        <v>3856</v>
      </c>
      <c r="S1353" s="7">
        <v>193.74272155761719</v>
      </c>
    </row>
    <row r="1354" spans="1:19" x14ac:dyDescent="0.25">
      <c r="A1354" s="7">
        <v>513</v>
      </c>
      <c r="B1354" s="7">
        <v>44657</v>
      </c>
      <c r="C1354" s="7">
        <v>66778217</v>
      </c>
      <c r="D1354" s="7" t="s">
        <v>1092</v>
      </c>
      <c r="E1354" s="7" t="s">
        <v>5711</v>
      </c>
      <c r="F1354" s="7">
        <v>2539952</v>
      </c>
      <c r="G1354" s="7">
        <v>9.0212001800537109</v>
      </c>
      <c r="H1354" s="7">
        <v>7.4317998886108398</v>
      </c>
      <c r="I1354" s="7" t="s">
        <v>5712</v>
      </c>
      <c r="J1354" s="7" t="s">
        <v>5713</v>
      </c>
      <c r="K1354" s="8">
        <v>5.3161811828613281</v>
      </c>
      <c r="M1354" s="8">
        <v>84.456001281738281</v>
      </c>
      <c r="N1354" s="7">
        <v>270.43368530273438</v>
      </c>
      <c r="O1354" s="7" t="s">
        <v>331</v>
      </c>
      <c r="P1354" s="7" t="s">
        <v>422</v>
      </c>
      <c r="Q1354" s="7" t="s">
        <v>291</v>
      </c>
      <c r="R1354" s="7" t="s">
        <v>3856</v>
      </c>
      <c r="S1354" s="7">
        <v>187.54066467285156</v>
      </c>
    </row>
    <row r="1355" spans="1:19" x14ac:dyDescent="0.25">
      <c r="A1355" s="7">
        <v>513</v>
      </c>
      <c r="B1355" s="7">
        <v>44657</v>
      </c>
      <c r="C1355" s="7">
        <v>46644023</v>
      </c>
      <c r="D1355" s="7" t="s">
        <v>1092</v>
      </c>
      <c r="E1355" s="7" t="s">
        <v>5709</v>
      </c>
      <c r="F1355" s="7">
        <v>1542968</v>
      </c>
      <c r="G1355" s="7">
        <v>7.8165998458862305</v>
      </c>
      <c r="H1355" s="7">
        <v>6.6795997619628906</v>
      </c>
      <c r="I1355" s="7" t="s">
        <v>17612</v>
      </c>
      <c r="J1355" s="7" t="s">
        <v>5710</v>
      </c>
      <c r="K1355" s="8">
        <v>5.2851810455322266</v>
      </c>
      <c r="M1355" s="8">
        <v>85.521003723144531</v>
      </c>
      <c r="N1355" s="7">
        <v>262.13778686523438</v>
      </c>
      <c r="O1355" s="7" t="s">
        <v>331</v>
      </c>
      <c r="P1355" s="7" t="s">
        <v>422</v>
      </c>
      <c r="Q1355" s="7" t="s">
        <v>291</v>
      </c>
      <c r="R1355" s="7" t="s">
        <v>3856</v>
      </c>
      <c r="S1355" s="7">
        <v>179.98966979980469</v>
      </c>
    </row>
    <row r="1356" spans="1:19" x14ac:dyDescent="0.25">
      <c r="A1356" s="7">
        <v>513</v>
      </c>
      <c r="B1356" s="7">
        <v>44657</v>
      </c>
      <c r="C1356" s="7">
        <v>40843307</v>
      </c>
      <c r="D1356" s="7" t="s">
        <v>1092</v>
      </c>
      <c r="E1356" s="7" t="s">
        <v>5706</v>
      </c>
      <c r="F1356" s="7">
        <v>2000000</v>
      </c>
      <c r="G1356" s="7">
        <v>6.9376997947692871</v>
      </c>
      <c r="H1356" s="7">
        <v>5.7677998542785645</v>
      </c>
      <c r="I1356" s="7" t="s">
        <v>5707</v>
      </c>
      <c r="J1356" s="7" t="s">
        <v>5708</v>
      </c>
      <c r="K1356" s="8">
        <v>5.203333854675293</v>
      </c>
      <c r="M1356" s="8">
        <v>95.944000244140625</v>
      </c>
      <c r="N1356" s="7">
        <v>250.314697265625</v>
      </c>
      <c r="O1356" s="7" t="s">
        <v>331</v>
      </c>
      <c r="P1356" s="7" t="s">
        <v>422</v>
      </c>
      <c r="Q1356" s="7" t="s">
        <v>291</v>
      </c>
      <c r="R1356" s="7" t="s">
        <v>3856</v>
      </c>
      <c r="S1356" s="7">
        <v>174.32406616210938</v>
      </c>
    </row>
    <row r="1357" spans="1:19" x14ac:dyDescent="0.25">
      <c r="A1357" s="7">
        <v>513</v>
      </c>
      <c r="B1357" s="7">
        <v>44657</v>
      </c>
      <c r="C1357" s="7">
        <v>32686047</v>
      </c>
      <c r="D1357" s="7" t="s">
        <v>1092</v>
      </c>
      <c r="E1357" s="7" t="s">
        <v>5703</v>
      </c>
      <c r="F1357" s="7">
        <v>1896692</v>
      </c>
      <c r="G1357" s="7">
        <v>5.0486001968383789</v>
      </c>
      <c r="H1357" s="7">
        <v>4.3580999374389648</v>
      </c>
      <c r="I1357" s="7" t="s">
        <v>5704</v>
      </c>
      <c r="J1357" s="7" t="s">
        <v>5705</v>
      </c>
      <c r="K1357" s="8">
        <v>4.827517032623291</v>
      </c>
      <c r="M1357" s="8">
        <v>95.774002075195313</v>
      </c>
      <c r="N1357" s="7">
        <v>209.25270080566406</v>
      </c>
      <c r="O1357" s="7" t="s">
        <v>331</v>
      </c>
      <c r="P1357" s="7" t="s">
        <v>422</v>
      </c>
      <c r="Q1357" s="7" t="s">
        <v>291</v>
      </c>
      <c r="R1357" s="7" t="s">
        <v>3856</v>
      </c>
      <c r="S1357" s="7">
        <v>161.72358703613281</v>
      </c>
    </row>
    <row r="1358" spans="1:19" x14ac:dyDescent="0.25">
      <c r="A1358" s="7">
        <v>513</v>
      </c>
      <c r="B1358" s="7">
        <v>44657</v>
      </c>
      <c r="C1358" s="7">
        <v>27215309</v>
      </c>
      <c r="D1358" s="7" t="s">
        <v>1092</v>
      </c>
      <c r="E1358" s="7" t="s">
        <v>5700</v>
      </c>
      <c r="F1358" s="7">
        <v>1500000</v>
      </c>
      <c r="G1358" s="7">
        <v>3.8111000061035156</v>
      </c>
      <c r="H1358" s="7">
        <v>3.3368000984191895</v>
      </c>
      <c r="I1358" s="7" t="s">
        <v>5701</v>
      </c>
      <c r="J1358" s="7" t="s">
        <v>5702</v>
      </c>
      <c r="K1358" s="8">
        <v>4.5580940246582031</v>
      </c>
      <c r="M1358" s="8">
        <v>99.792999267578125</v>
      </c>
      <c r="N1358" s="7">
        <v>181.64219665527344</v>
      </c>
      <c r="O1358" s="7" t="s">
        <v>331</v>
      </c>
      <c r="P1358" s="7" t="s">
        <v>422</v>
      </c>
      <c r="Q1358" s="7" t="s">
        <v>291</v>
      </c>
      <c r="R1358" s="7" t="s">
        <v>3856</v>
      </c>
      <c r="S1358" s="7">
        <v>153.18045043945313</v>
      </c>
    </row>
    <row r="1359" spans="1:19" x14ac:dyDescent="0.25">
      <c r="A1359" s="7">
        <v>513</v>
      </c>
      <c r="B1359" s="7">
        <v>44657</v>
      </c>
      <c r="C1359" s="7">
        <v>69830</v>
      </c>
      <c r="D1359" s="7" t="s">
        <v>1092</v>
      </c>
      <c r="E1359" s="7" t="s">
        <v>5698</v>
      </c>
      <c r="F1359" s="7">
        <v>1000000</v>
      </c>
      <c r="G1359" s="7">
        <v>2.1217999458312988</v>
      </c>
      <c r="H1359" s="7">
        <v>1.9068000316619873</v>
      </c>
      <c r="I1359" s="7" t="s">
        <v>19512</v>
      </c>
      <c r="J1359" s="7" t="s">
        <v>5699</v>
      </c>
      <c r="K1359" s="8">
        <v>3.9585959911346436</v>
      </c>
      <c r="M1359" s="8">
        <v>108.39399719238281</v>
      </c>
      <c r="N1359" s="7">
        <v>139.985595703125</v>
      </c>
      <c r="O1359" s="7" t="s">
        <v>331</v>
      </c>
      <c r="P1359" s="7" t="s">
        <v>422</v>
      </c>
      <c r="Q1359" s="7" t="s">
        <v>291</v>
      </c>
      <c r="R1359" s="7" t="s">
        <v>3856</v>
      </c>
      <c r="S1359" s="7">
        <v>141.1986083984375</v>
      </c>
    </row>
    <row r="1360" spans="1:19" x14ac:dyDescent="0.25">
      <c r="A1360" s="7">
        <v>513</v>
      </c>
      <c r="B1360" s="7">
        <v>44657</v>
      </c>
      <c r="C1360" s="7">
        <v>19503697</v>
      </c>
      <c r="D1360" s="7" t="s">
        <v>1092</v>
      </c>
      <c r="E1360" s="7" t="s">
        <v>5695</v>
      </c>
      <c r="F1360" s="7">
        <v>1575715</v>
      </c>
      <c r="G1360" s="7">
        <v>1.8890999555587769</v>
      </c>
      <c r="H1360" s="7">
        <v>1.7115999460220337</v>
      </c>
      <c r="I1360" s="7" t="s">
        <v>5696</v>
      </c>
      <c r="J1360" s="7" t="s">
        <v>5697</v>
      </c>
      <c r="K1360" s="8">
        <v>3.9986240863800049</v>
      </c>
      <c r="M1360" s="8">
        <v>99.999000549316406</v>
      </c>
      <c r="N1360" s="7">
        <v>151.89300537109375</v>
      </c>
      <c r="O1360" s="7" t="s">
        <v>331</v>
      </c>
      <c r="P1360" s="7" t="s">
        <v>422</v>
      </c>
      <c r="Q1360" s="7" t="s">
        <v>291</v>
      </c>
      <c r="R1360" s="7" t="s">
        <v>4084</v>
      </c>
      <c r="S1360" s="7">
        <v>139.52285766601563</v>
      </c>
    </row>
    <row r="1361" spans="1:19" x14ac:dyDescent="0.25">
      <c r="A1361" s="7">
        <v>513</v>
      </c>
      <c r="B1361" s="7">
        <v>44657</v>
      </c>
      <c r="C1361" s="7">
        <v>18115400</v>
      </c>
      <c r="D1361" s="7" t="s">
        <v>1092</v>
      </c>
      <c r="E1361" s="7" t="s">
        <v>214</v>
      </c>
      <c r="F1361" s="7">
        <v>1000000</v>
      </c>
      <c r="G1361" s="7">
        <v>0.93629997968673706</v>
      </c>
      <c r="H1361" s="7">
        <v>0.89550000429153442</v>
      </c>
      <c r="I1361" s="7" t="s">
        <v>5693</v>
      </c>
      <c r="J1361" s="7" t="s">
        <v>5694</v>
      </c>
      <c r="K1361" s="8">
        <v>3.2702400684356689</v>
      </c>
      <c r="M1361" s="8">
        <v>99.406997680664063</v>
      </c>
      <c r="N1361" s="7">
        <v>149.77479553222656</v>
      </c>
      <c r="O1361" s="7" t="s">
        <v>331</v>
      </c>
      <c r="P1361" s="7" t="s">
        <v>422</v>
      </c>
      <c r="Q1361" s="7" t="s">
        <v>291</v>
      </c>
      <c r="R1361" s="7" t="s">
        <v>3856</v>
      </c>
      <c r="S1361" s="7">
        <v>132.60740661621094</v>
      </c>
    </row>
    <row r="1362" spans="1:19" x14ac:dyDescent="0.25">
      <c r="A1362" s="7">
        <v>513</v>
      </c>
      <c r="B1362" s="7">
        <v>44657</v>
      </c>
      <c r="C1362" s="7">
        <v>66998897</v>
      </c>
      <c r="D1362" s="7" t="s">
        <v>21027</v>
      </c>
      <c r="E1362" s="7" t="s">
        <v>214</v>
      </c>
      <c r="F1362" s="7">
        <v>900000</v>
      </c>
      <c r="G1362" s="7">
        <v>9.8261003494262695</v>
      </c>
      <c r="H1362" s="7">
        <v>5.9018998146057129</v>
      </c>
      <c r="I1362" s="7" t="s">
        <v>21194</v>
      </c>
      <c r="J1362" s="7" t="s">
        <v>21195</v>
      </c>
      <c r="K1362" s="8">
        <v>5.2363238334655762</v>
      </c>
      <c r="M1362" s="8">
        <v>99.146003723144531</v>
      </c>
      <c r="N1362" s="7">
        <v>265.88800048828125</v>
      </c>
      <c r="O1362" s="7" t="s">
        <v>373</v>
      </c>
      <c r="P1362" s="7" t="s">
        <v>732</v>
      </c>
      <c r="Q1362" s="7" t="s">
        <v>291</v>
      </c>
      <c r="R1362" s="7" t="s">
        <v>3856</v>
      </c>
      <c r="S1362" s="7">
        <v>268.9183349609375</v>
      </c>
    </row>
    <row r="1363" spans="1:19" x14ac:dyDescent="0.25">
      <c r="A1363" s="7">
        <v>513</v>
      </c>
      <c r="B1363" s="7">
        <v>44657</v>
      </c>
      <c r="C1363" s="7">
        <v>66998896</v>
      </c>
      <c r="D1363" s="7" t="s">
        <v>21027</v>
      </c>
      <c r="E1363" s="7" t="s">
        <v>21196</v>
      </c>
      <c r="F1363" s="7">
        <v>900000</v>
      </c>
      <c r="G1363" s="7">
        <v>9.8261003494262695</v>
      </c>
      <c r="H1363" s="7">
        <v>5.9018998146057129</v>
      </c>
      <c r="I1363" s="7" t="s">
        <v>21002</v>
      </c>
      <c r="J1363" s="7" t="s">
        <v>21015</v>
      </c>
      <c r="K1363" s="8">
        <v>5.2363247871398926</v>
      </c>
      <c r="M1363" s="8">
        <v>99.146003723144531</v>
      </c>
      <c r="N1363" s="7">
        <v>208.51449584960938</v>
      </c>
      <c r="O1363" s="7" t="s">
        <v>373</v>
      </c>
      <c r="P1363" s="7" t="s">
        <v>732</v>
      </c>
      <c r="Q1363" s="7" t="s">
        <v>291</v>
      </c>
      <c r="R1363" s="7" t="s">
        <v>214</v>
      </c>
      <c r="S1363" s="7">
        <v>268.9183349609375</v>
      </c>
    </row>
    <row r="1364" spans="1:19" x14ac:dyDescent="0.25">
      <c r="A1364" s="7">
        <v>513</v>
      </c>
      <c r="B1364" s="7">
        <v>44657</v>
      </c>
      <c r="C1364" s="7">
        <v>37909121</v>
      </c>
      <c r="D1364" s="7" t="s">
        <v>1096</v>
      </c>
      <c r="E1364" s="7" t="s">
        <v>214</v>
      </c>
      <c r="F1364" s="7">
        <v>773140</v>
      </c>
      <c r="G1364" s="7">
        <v>8.177800178527832</v>
      </c>
      <c r="H1364" s="7">
        <v>5.9077000617980957</v>
      </c>
      <c r="I1364" s="7" t="s">
        <v>19513</v>
      </c>
      <c r="J1364" s="7" t="s">
        <v>5738</v>
      </c>
      <c r="K1364" s="8">
        <v>5.9873099327087402</v>
      </c>
      <c r="M1364" s="8">
        <v>102.36299896240234</v>
      </c>
      <c r="N1364" s="7">
        <v>340.3699951171875</v>
      </c>
      <c r="O1364" s="7" t="s">
        <v>237</v>
      </c>
      <c r="P1364" s="7" t="s">
        <v>447</v>
      </c>
      <c r="Q1364" s="7" t="s">
        <v>291</v>
      </c>
      <c r="R1364" s="7" t="s">
        <v>3856</v>
      </c>
      <c r="S1364" s="7">
        <v>211.26271057128906</v>
      </c>
    </row>
    <row r="1365" spans="1:19" x14ac:dyDescent="0.25">
      <c r="A1365" s="7">
        <v>513</v>
      </c>
      <c r="B1365" s="7">
        <v>44657</v>
      </c>
      <c r="C1365" s="7">
        <v>37896132</v>
      </c>
      <c r="D1365" s="7" t="s">
        <v>1096</v>
      </c>
      <c r="E1365" s="7" t="s">
        <v>5735</v>
      </c>
      <c r="F1365" s="7">
        <v>773140</v>
      </c>
      <c r="G1365" s="7">
        <v>8.177800178527832</v>
      </c>
      <c r="H1365" s="7">
        <v>5.9033999443054199</v>
      </c>
      <c r="I1365" s="7" t="s">
        <v>5736</v>
      </c>
      <c r="J1365" s="7" t="s">
        <v>5737</v>
      </c>
      <c r="K1365" s="8">
        <v>6.0102329254150391</v>
      </c>
      <c r="M1365" s="8">
        <v>102.21800231933594</v>
      </c>
      <c r="N1365" s="7">
        <v>342.31561279296875</v>
      </c>
      <c r="O1365" s="7" t="s">
        <v>237</v>
      </c>
      <c r="P1365" s="7" t="s">
        <v>447</v>
      </c>
      <c r="Q1365" s="7" t="s">
        <v>291</v>
      </c>
      <c r="R1365" s="7" t="s">
        <v>214</v>
      </c>
      <c r="S1365" s="7">
        <v>211.26271057128906</v>
      </c>
    </row>
    <row r="1366" spans="1:19" x14ac:dyDescent="0.25">
      <c r="A1366" s="7">
        <v>513</v>
      </c>
      <c r="B1366" s="7">
        <v>44657</v>
      </c>
      <c r="C1366" s="7">
        <v>66895029</v>
      </c>
      <c r="D1366" s="7" t="s">
        <v>1099</v>
      </c>
      <c r="E1366" s="7" t="s">
        <v>16483</v>
      </c>
      <c r="F1366" s="7">
        <v>700000</v>
      </c>
      <c r="G1366" s="7">
        <v>4.0957999229431152</v>
      </c>
      <c r="H1366" s="7">
        <v>3.8491001129150391</v>
      </c>
      <c r="I1366" s="7" t="s">
        <v>10671</v>
      </c>
      <c r="J1366" s="7" t="s">
        <v>10672</v>
      </c>
      <c r="K1366" s="8">
        <v>3.5085299015045166</v>
      </c>
      <c r="M1366" s="8">
        <v>94.288002014160156</v>
      </c>
      <c r="N1366" s="7">
        <v>76.356399536132813</v>
      </c>
      <c r="O1366" s="7" t="s">
        <v>212</v>
      </c>
      <c r="P1366" s="7" t="s">
        <v>456</v>
      </c>
      <c r="Q1366" s="7" t="s">
        <v>219</v>
      </c>
      <c r="R1366" s="7" t="s">
        <v>3856</v>
      </c>
      <c r="S1366" s="7">
        <v>76.356399536132813</v>
      </c>
    </row>
    <row r="1367" spans="1:19" x14ac:dyDescent="0.25">
      <c r="A1367" s="7">
        <v>513</v>
      </c>
      <c r="B1367" s="7">
        <v>44657</v>
      </c>
      <c r="C1367" s="7">
        <v>66811586</v>
      </c>
      <c r="D1367" s="7" t="s">
        <v>1099</v>
      </c>
      <c r="E1367" s="7" t="s">
        <v>214</v>
      </c>
      <c r="F1367" s="7">
        <v>500000</v>
      </c>
      <c r="G1367" s="7">
        <v>3.4414999485015869</v>
      </c>
      <c r="H1367" s="7">
        <v>3.2815001010894775</v>
      </c>
      <c r="I1367" s="7" t="s">
        <v>10669</v>
      </c>
      <c r="J1367" s="7" t="s">
        <v>10670</v>
      </c>
      <c r="K1367" s="8">
        <v>3.4343099594116211</v>
      </c>
      <c r="M1367" s="8">
        <v>95.384002685546875</v>
      </c>
      <c r="N1367" s="7">
        <v>70.146102905273438</v>
      </c>
      <c r="O1367" s="7" t="s">
        <v>212</v>
      </c>
      <c r="P1367" s="7" t="s">
        <v>456</v>
      </c>
      <c r="Q1367" s="7" t="s">
        <v>219</v>
      </c>
      <c r="R1367" s="7" t="s">
        <v>3856</v>
      </c>
      <c r="S1367" s="7">
        <v>70.146102905273438</v>
      </c>
    </row>
    <row r="1368" spans="1:19" x14ac:dyDescent="0.25">
      <c r="A1368" s="7">
        <v>513</v>
      </c>
      <c r="B1368" s="7">
        <v>44657</v>
      </c>
      <c r="C1368" s="7">
        <v>38486825</v>
      </c>
      <c r="D1368" s="7" t="s">
        <v>1099</v>
      </c>
      <c r="E1368" s="7" t="s">
        <v>214</v>
      </c>
      <c r="F1368" s="7">
        <v>500000</v>
      </c>
      <c r="G1368" s="7">
        <v>1.128000020980835</v>
      </c>
      <c r="H1368" s="7">
        <v>1.0785000324249268</v>
      </c>
      <c r="I1368" s="7" t="s">
        <v>10667</v>
      </c>
      <c r="J1368" s="7" t="s">
        <v>10668</v>
      </c>
      <c r="K1368" s="8">
        <v>2.702549934387207</v>
      </c>
      <c r="M1368" s="8">
        <v>102.53800201416016</v>
      </c>
      <c r="N1368" s="7">
        <v>70.843101501464844</v>
      </c>
      <c r="O1368" s="7" t="s">
        <v>212</v>
      </c>
      <c r="P1368" s="7" t="s">
        <v>456</v>
      </c>
      <c r="Q1368" s="7" t="s">
        <v>219</v>
      </c>
      <c r="R1368" s="7" t="s">
        <v>3856</v>
      </c>
      <c r="S1368" s="7">
        <v>70.843101501464844</v>
      </c>
    </row>
    <row r="1369" spans="1:19" x14ac:dyDescent="0.25">
      <c r="A1369" s="7">
        <v>513</v>
      </c>
      <c r="B1369" s="7">
        <v>44657</v>
      </c>
      <c r="C1369" s="7">
        <v>66811583</v>
      </c>
      <c r="D1369" s="7" t="s">
        <v>1104</v>
      </c>
      <c r="E1369" s="7" t="s">
        <v>214</v>
      </c>
      <c r="F1369" s="7">
        <v>500000</v>
      </c>
      <c r="G1369" s="7">
        <v>8.4462995529174805</v>
      </c>
      <c r="H1369" s="7">
        <v>7.321199893951416</v>
      </c>
      <c r="I1369" s="7" t="s">
        <v>19514</v>
      </c>
      <c r="J1369" s="7" t="s">
        <v>5741</v>
      </c>
      <c r="K1369" s="8">
        <v>4.5093998908996582</v>
      </c>
      <c r="M1369" s="8">
        <v>86.886001586914063</v>
      </c>
      <c r="N1369" s="7">
        <v>185.64799499511719</v>
      </c>
      <c r="O1369" s="7" t="s">
        <v>446</v>
      </c>
      <c r="P1369" s="7" t="s">
        <v>349</v>
      </c>
      <c r="Q1369" s="7" t="s">
        <v>242</v>
      </c>
      <c r="R1369" s="7" t="s">
        <v>3856</v>
      </c>
      <c r="S1369" s="7">
        <v>146.74183654785156</v>
      </c>
    </row>
    <row r="1370" spans="1:19" x14ac:dyDescent="0.25">
      <c r="A1370" s="7">
        <v>513</v>
      </c>
      <c r="B1370" s="7">
        <v>44657</v>
      </c>
      <c r="C1370" s="7">
        <v>66943573</v>
      </c>
      <c r="D1370" s="7" t="s">
        <v>1104</v>
      </c>
      <c r="E1370" s="7" t="s">
        <v>18272</v>
      </c>
      <c r="F1370" s="7">
        <v>500000</v>
      </c>
      <c r="G1370" s="7">
        <v>4.4243998527526855</v>
      </c>
      <c r="H1370" s="7">
        <v>4.1975998878479004</v>
      </c>
      <c r="I1370" s="7" t="s">
        <v>18031</v>
      </c>
      <c r="J1370" s="7" t="s">
        <v>18032</v>
      </c>
      <c r="K1370" s="8">
        <v>4.1741199493408203</v>
      </c>
      <c r="M1370" s="8">
        <v>89.302001953125</v>
      </c>
      <c r="N1370" s="7">
        <v>142.79499816894531</v>
      </c>
      <c r="O1370" s="7" t="s">
        <v>446</v>
      </c>
      <c r="P1370" s="7" t="s">
        <v>349</v>
      </c>
      <c r="Q1370" s="7" t="s">
        <v>242</v>
      </c>
      <c r="R1370" s="7" t="s">
        <v>3856</v>
      </c>
      <c r="S1370" s="7">
        <v>124.65586853027344</v>
      </c>
    </row>
    <row r="1371" spans="1:19" x14ac:dyDescent="0.25">
      <c r="A1371" s="7">
        <v>513</v>
      </c>
      <c r="B1371" s="7">
        <v>44657</v>
      </c>
      <c r="C1371" s="7">
        <v>66810732</v>
      </c>
      <c r="D1371" s="7" t="s">
        <v>1104</v>
      </c>
      <c r="E1371" s="7" t="s">
        <v>214</v>
      </c>
      <c r="F1371" s="7">
        <v>1000000</v>
      </c>
      <c r="G1371" s="7">
        <v>3.4470000267028809</v>
      </c>
      <c r="H1371" s="7">
        <v>3.2686998844146729</v>
      </c>
      <c r="I1371" s="7" t="s">
        <v>5739</v>
      </c>
      <c r="J1371" s="7" t="s">
        <v>5740</v>
      </c>
      <c r="K1371" s="8">
        <v>3.9179201126098633</v>
      </c>
      <c r="M1371" s="8">
        <v>93.475997924804688</v>
      </c>
      <c r="N1371" s="7">
        <v>117.85500335693359</v>
      </c>
      <c r="O1371" s="7" t="s">
        <v>446</v>
      </c>
      <c r="P1371" s="7" t="s">
        <v>349</v>
      </c>
      <c r="Q1371" s="7" t="s">
        <v>242</v>
      </c>
      <c r="R1371" s="7" t="s">
        <v>3856</v>
      </c>
      <c r="S1371" s="7">
        <v>119.01016998291016</v>
      </c>
    </row>
    <row r="1372" spans="1:19" x14ac:dyDescent="0.25">
      <c r="A1372" s="7">
        <v>513</v>
      </c>
      <c r="B1372" s="7">
        <v>44657</v>
      </c>
      <c r="C1372" s="7">
        <v>45588285</v>
      </c>
      <c r="D1372" s="7" t="s">
        <v>1107</v>
      </c>
      <c r="E1372" s="7" t="s">
        <v>214</v>
      </c>
      <c r="F1372" s="7">
        <v>600000</v>
      </c>
      <c r="G1372" s="7">
        <v>7.8165998458862305</v>
      </c>
      <c r="H1372" s="7">
        <v>4.8882999420166016</v>
      </c>
      <c r="I1372" s="7" t="s">
        <v>5745</v>
      </c>
      <c r="J1372" s="7" t="s">
        <v>5746</v>
      </c>
      <c r="K1372" s="8">
        <v>5.0305919647216797</v>
      </c>
      <c r="M1372" s="8">
        <v>96.599998474121094</v>
      </c>
      <c r="N1372" s="7">
        <v>236.67900085449219</v>
      </c>
      <c r="O1372" s="7" t="s">
        <v>373</v>
      </c>
      <c r="P1372" s="7" t="s">
        <v>315</v>
      </c>
      <c r="Q1372" s="7" t="s">
        <v>291</v>
      </c>
      <c r="R1372" s="7" t="s">
        <v>3856</v>
      </c>
      <c r="S1372" s="7">
        <v>251.51416015625</v>
      </c>
    </row>
    <row r="1373" spans="1:19" x14ac:dyDescent="0.25">
      <c r="A1373" s="7">
        <v>513</v>
      </c>
      <c r="B1373" s="7">
        <v>44657</v>
      </c>
      <c r="C1373" s="7">
        <v>45588293</v>
      </c>
      <c r="D1373" s="7" t="s">
        <v>1107</v>
      </c>
      <c r="E1373" s="7" t="s">
        <v>5742</v>
      </c>
      <c r="F1373" s="7">
        <v>600000</v>
      </c>
      <c r="G1373" s="7">
        <v>7.8165998458862305</v>
      </c>
      <c r="H1373" s="7">
        <v>4.8891000747680664</v>
      </c>
      <c r="I1373" s="7" t="s">
        <v>5743</v>
      </c>
      <c r="J1373" s="7" t="s">
        <v>5744</v>
      </c>
      <c r="K1373" s="8">
        <v>5.0384120941162109</v>
      </c>
      <c r="M1373" s="8">
        <v>96.551002502441406</v>
      </c>
      <c r="N1373" s="7">
        <v>187.08439636230469</v>
      </c>
      <c r="O1373" s="7" t="s">
        <v>373</v>
      </c>
      <c r="P1373" s="7" t="s">
        <v>315</v>
      </c>
      <c r="Q1373" s="7" t="s">
        <v>291</v>
      </c>
      <c r="R1373" s="7" t="s">
        <v>214</v>
      </c>
      <c r="S1373" s="7">
        <v>251.51416015625</v>
      </c>
    </row>
    <row r="1374" spans="1:19" x14ac:dyDescent="0.25">
      <c r="A1374" s="7">
        <v>513</v>
      </c>
      <c r="B1374" s="7">
        <v>44657</v>
      </c>
      <c r="C1374" s="7">
        <v>66953322</v>
      </c>
      <c r="D1374" s="7" t="s">
        <v>1110</v>
      </c>
      <c r="E1374" s="7" t="s">
        <v>18273</v>
      </c>
      <c r="F1374" s="7">
        <v>525000</v>
      </c>
      <c r="G1374" s="7">
        <v>6.5243000984191895</v>
      </c>
      <c r="H1374" s="7">
        <v>4.3997001647949219</v>
      </c>
      <c r="I1374" s="7" t="s">
        <v>18274</v>
      </c>
      <c r="J1374" s="7" t="s">
        <v>18275</v>
      </c>
      <c r="K1374" s="8">
        <v>6.8076000213623047</v>
      </c>
      <c r="M1374" s="8">
        <v>93.851997375488281</v>
      </c>
      <c r="N1374" s="7">
        <v>378.0889892578125</v>
      </c>
      <c r="O1374" s="7" t="s">
        <v>446</v>
      </c>
      <c r="P1374" s="7" t="s">
        <v>1112</v>
      </c>
      <c r="Q1374" s="7" t="s">
        <v>291</v>
      </c>
      <c r="R1374" s="7" t="s">
        <v>3856</v>
      </c>
      <c r="S1374" s="7">
        <v>546.57464599609375</v>
      </c>
    </row>
    <row r="1375" spans="1:19" x14ac:dyDescent="0.25">
      <c r="A1375" s="7">
        <v>513</v>
      </c>
      <c r="B1375" s="7">
        <v>44657</v>
      </c>
      <c r="C1375" s="7">
        <v>38164718</v>
      </c>
      <c r="D1375" s="7" t="s">
        <v>1110</v>
      </c>
      <c r="E1375" s="7" t="s">
        <v>214</v>
      </c>
      <c r="F1375" s="7">
        <v>400000</v>
      </c>
      <c r="G1375" s="7">
        <v>2.1054000854492188</v>
      </c>
      <c r="H1375" s="7">
        <v>1.6698999404907227</v>
      </c>
      <c r="I1375" s="7" t="s">
        <v>5750</v>
      </c>
      <c r="J1375" s="7" t="s">
        <v>5751</v>
      </c>
      <c r="K1375" s="8">
        <v>5.3271498680114746</v>
      </c>
      <c r="M1375" s="8">
        <v>102.30000305175781</v>
      </c>
      <c r="N1375" s="7">
        <v>192.01119995117188</v>
      </c>
      <c r="O1375" s="7" t="s">
        <v>446</v>
      </c>
      <c r="P1375" s="7" t="s">
        <v>1112</v>
      </c>
      <c r="Q1375" s="7" t="s">
        <v>291</v>
      </c>
      <c r="R1375" s="7" t="s">
        <v>214</v>
      </c>
      <c r="S1375" s="7">
        <v>462.44497680664063</v>
      </c>
    </row>
    <row r="1376" spans="1:19" x14ac:dyDescent="0.25">
      <c r="A1376" s="7">
        <v>513</v>
      </c>
      <c r="B1376" s="7">
        <v>44657</v>
      </c>
      <c r="C1376" s="7">
        <v>38129097</v>
      </c>
      <c r="D1376" s="7" t="s">
        <v>1110</v>
      </c>
      <c r="E1376" s="7" t="s">
        <v>5747</v>
      </c>
      <c r="F1376" s="7">
        <v>400000</v>
      </c>
      <c r="G1376" s="7">
        <v>2.1054000854492188</v>
      </c>
      <c r="H1376" s="7">
        <v>1.7311999797821045</v>
      </c>
      <c r="I1376" s="7" t="s">
        <v>5748</v>
      </c>
      <c r="J1376" s="7" t="s">
        <v>5749</v>
      </c>
      <c r="K1376" s="8">
        <v>5.3927898406982422</v>
      </c>
      <c r="M1376" s="8">
        <v>102.16899871826172</v>
      </c>
      <c r="N1376" s="7">
        <v>199.90699768066406</v>
      </c>
      <c r="O1376" s="7" t="s">
        <v>446</v>
      </c>
      <c r="P1376" s="7" t="s">
        <v>1112</v>
      </c>
      <c r="Q1376" s="7" t="s">
        <v>291</v>
      </c>
      <c r="R1376" s="7" t="s">
        <v>3856</v>
      </c>
      <c r="S1376" s="7">
        <v>462.44497680664063</v>
      </c>
    </row>
    <row r="1377" spans="1:19" x14ac:dyDescent="0.25">
      <c r="A1377" s="7">
        <v>513</v>
      </c>
      <c r="B1377" s="7">
        <v>44657</v>
      </c>
      <c r="C1377" s="7">
        <v>66825409</v>
      </c>
      <c r="D1377" s="7" t="s">
        <v>1116</v>
      </c>
      <c r="E1377" s="7" t="s">
        <v>214</v>
      </c>
      <c r="F1377" s="7">
        <v>500000</v>
      </c>
      <c r="G1377" s="7">
        <v>1.5770000219345093</v>
      </c>
      <c r="H1377" s="7">
        <v>1.5110000371932983</v>
      </c>
      <c r="I1377" s="7" t="s">
        <v>10673</v>
      </c>
      <c r="J1377" s="7" t="s">
        <v>10674</v>
      </c>
      <c r="K1377" s="8">
        <v>3.3880200386047363</v>
      </c>
      <c r="M1377" s="8">
        <v>99.103996276855469</v>
      </c>
      <c r="N1377" s="7">
        <v>104.25399780273438</v>
      </c>
      <c r="O1377" s="7" t="s">
        <v>409</v>
      </c>
      <c r="P1377" s="7" t="s">
        <v>349</v>
      </c>
      <c r="Q1377" s="7" t="s">
        <v>242</v>
      </c>
      <c r="R1377" s="7" t="s">
        <v>3856</v>
      </c>
      <c r="S1377" s="7">
        <v>104.25399780273438</v>
      </c>
    </row>
    <row r="1378" spans="1:19" x14ac:dyDescent="0.25">
      <c r="A1378" s="7">
        <v>513</v>
      </c>
      <c r="B1378" s="7">
        <v>44657</v>
      </c>
      <c r="C1378" s="7">
        <v>66857155</v>
      </c>
      <c r="D1378" s="7" t="s">
        <v>1118</v>
      </c>
      <c r="E1378" s="7" t="s">
        <v>214</v>
      </c>
      <c r="F1378" s="7">
        <v>553286</v>
      </c>
      <c r="G1378" s="7">
        <v>3.9944000244140625</v>
      </c>
      <c r="H1378" s="7">
        <v>3.2190001010894775</v>
      </c>
      <c r="I1378" s="7" t="s">
        <v>5752</v>
      </c>
      <c r="J1378" s="7" t="s">
        <v>5753</v>
      </c>
      <c r="K1378" s="8">
        <v>5.7725811004638672</v>
      </c>
      <c r="M1378" s="8">
        <v>95.550003051757813</v>
      </c>
      <c r="N1378" s="7">
        <v>292.801513671875</v>
      </c>
      <c r="O1378" s="7" t="s">
        <v>237</v>
      </c>
      <c r="P1378" s="7" t="s">
        <v>239</v>
      </c>
      <c r="Q1378" s="7" t="s">
        <v>242</v>
      </c>
      <c r="R1378" s="7" t="s">
        <v>214</v>
      </c>
      <c r="S1378" s="7">
        <v>326.49539184570313</v>
      </c>
    </row>
    <row r="1379" spans="1:19" x14ac:dyDescent="0.25">
      <c r="A1379" s="7">
        <v>513</v>
      </c>
      <c r="B1379" s="7">
        <v>44657</v>
      </c>
      <c r="C1379" s="7">
        <v>66857446</v>
      </c>
      <c r="D1379" s="7" t="s">
        <v>1118</v>
      </c>
      <c r="E1379" s="7" t="s">
        <v>18276</v>
      </c>
      <c r="F1379" s="7">
        <v>553286</v>
      </c>
      <c r="G1379" s="7">
        <v>3.9944000244140625</v>
      </c>
      <c r="H1379" s="7">
        <v>3.1995999813079834</v>
      </c>
      <c r="I1379" s="7" t="s">
        <v>18277</v>
      </c>
      <c r="J1379" s="7" t="s">
        <v>18278</v>
      </c>
      <c r="K1379" s="8">
        <v>5.4492712020874023</v>
      </c>
      <c r="M1379" s="8">
        <v>96.002998352050781</v>
      </c>
      <c r="N1379" s="7">
        <v>271.17498779296875</v>
      </c>
      <c r="O1379" s="7" t="s">
        <v>237</v>
      </c>
      <c r="P1379" s="7" t="s">
        <v>239</v>
      </c>
      <c r="Q1379" s="7" t="s">
        <v>242</v>
      </c>
      <c r="R1379" s="7" t="s">
        <v>3856</v>
      </c>
      <c r="S1379" s="7">
        <v>326.49539184570313</v>
      </c>
    </row>
    <row r="1380" spans="1:19" x14ac:dyDescent="0.25">
      <c r="A1380" s="7">
        <v>513</v>
      </c>
      <c r="B1380" s="7">
        <v>44657</v>
      </c>
      <c r="C1380" s="7">
        <v>67015587</v>
      </c>
      <c r="D1380" s="7" t="s">
        <v>21730</v>
      </c>
      <c r="E1380" s="7" t="s">
        <v>214</v>
      </c>
      <c r="F1380" s="7">
        <v>300000</v>
      </c>
      <c r="G1380" s="7">
        <v>4.8460001945495605</v>
      </c>
      <c r="H1380" s="7">
        <v>3.5246999263763428</v>
      </c>
      <c r="I1380" s="7" t="s">
        <v>21793</v>
      </c>
      <c r="J1380" s="7" t="s">
        <v>21663</v>
      </c>
      <c r="K1380" s="8">
        <v>13.611177444458008</v>
      </c>
      <c r="M1380" s="8">
        <v>87.4573974609375</v>
      </c>
      <c r="N1380" s="7">
        <v>1085.9063720703125</v>
      </c>
      <c r="O1380" s="7" t="s">
        <v>280</v>
      </c>
      <c r="P1380" s="7" t="s">
        <v>289</v>
      </c>
      <c r="Q1380" s="7" t="s">
        <v>291</v>
      </c>
      <c r="R1380" s="7" t="s">
        <v>214</v>
      </c>
      <c r="S1380" s="7">
        <v>1085.9063720703125</v>
      </c>
    </row>
    <row r="1381" spans="1:19" x14ac:dyDescent="0.25">
      <c r="A1381" s="7">
        <v>513</v>
      </c>
      <c r="B1381" s="7">
        <v>44657</v>
      </c>
      <c r="C1381" s="7">
        <v>67010053</v>
      </c>
      <c r="D1381" s="7" t="s">
        <v>21730</v>
      </c>
      <c r="E1381" s="7" t="s">
        <v>22196</v>
      </c>
      <c r="F1381" s="7">
        <v>300000</v>
      </c>
      <c r="G1381" s="7">
        <v>4.8460001945495605</v>
      </c>
      <c r="H1381" s="7">
        <v>3.5250000953674316</v>
      </c>
      <c r="I1381" s="7" t="s">
        <v>22197</v>
      </c>
      <c r="J1381" s="7" t="s">
        <v>22198</v>
      </c>
      <c r="K1381" s="8">
        <v>13.676449775695801</v>
      </c>
      <c r="M1381" s="8">
        <v>87.25</v>
      </c>
      <c r="N1381" s="7">
        <v>1092.5220947265625</v>
      </c>
      <c r="O1381" s="7" t="s">
        <v>280</v>
      </c>
      <c r="P1381" s="7" t="s">
        <v>289</v>
      </c>
      <c r="Q1381" s="7" t="s">
        <v>291</v>
      </c>
      <c r="R1381" s="7" t="s">
        <v>214</v>
      </c>
      <c r="S1381" s="7">
        <v>1092.5220947265625</v>
      </c>
    </row>
    <row r="1382" spans="1:19" x14ac:dyDescent="0.25">
      <c r="A1382" s="7">
        <v>513</v>
      </c>
      <c r="B1382" s="7">
        <v>44657</v>
      </c>
      <c r="C1382" s="7">
        <v>18374189</v>
      </c>
      <c r="D1382" s="7" t="s">
        <v>1122</v>
      </c>
      <c r="E1382" s="7" t="s">
        <v>214</v>
      </c>
      <c r="F1382" s="7">
        <v>300000</v>
      </c>
      <c r="G1382" s="7">
        <v>0.81389999389648438</v>
      </c>
      <c r="H1382" s="7">
        <v>0.78869998455047607</v>
      </c>
      <c r="I1382" s="7" t="s">
        <v>10675</v>
      </c>
      <c r="J1382" s="7" t="s">
        <v>10676</v>
      </c>
      <c r="K1382" s="8">
        <v>5.011664867401123</v>
      </c>
      <c r="M1382" s="8">
        <v>99.491996765136719</v>
      </c>
      <c r="N1382" s="7">
        <v>344.94601440429688</v>
      </c>
      <c r="O1382" s="7" t="s">
        <v>254</v>
      </c>
      <c r="P1382" s="7" t="s">
        <v>349</v>
      </c>
      <c r="Q1382" s="7" t="s">
        <v>242</v>
      </c>
      <c r="R1382" s="7" t="s">
        <v>214</v>
      </c>
      <c r="S1382" s="7">
        <v>344.94601440429688</v>
      </c>
    </row>
    <row r="1383" spans="1:19" x14ac:dyDescent="0.25">
      <c r="A1383" s="7">
        <v>513</v>
      </c>
      <c r="B1383" s="7">
        <v>44657</v>
      </c>
      <c r="C1383" s="7">
        <v>17333487</v>
      </c>
      <c r="D1383" s="7" t="s">
        <v>1124</v>
      </c>
      <c r="E1383" s="7" t="s">
        <v>214</v>
      </c>
      <c r="F1383" s="7">
        <v>1000000</v>
      </c>
      <c r="G1383" s="7">
        <v>0.65710002183914185</v>
      </c>
      <c r="H1383" s="7">
        <v>0.63700002431869507</v>
      </c>
      <c r="I1383" s="7" t="s">
        <v>10677</v>
      </c>
      <c r="J1383" s="7" t="s">
        <v>10678</v>
      </c>
      <c r="K1383" s="8">
        <v>3.3615379333496094</v>
      </c>
      <c r="M1383" s="8">
        <v>100.40699768066406</v>
      </c>
      <c r="N1383" s="7">
        <v>206.5697021484375</v>
      </c>
      <c r="O1383" s="7" t="s">
        <v>643</v>
      </c>
      <c r="P1383" s="7" t="s">
        <v>349</v>
      </c>
      <c r="Q1383" s="7" t="s">
        <v>242</v>
      </c>
      <c r="R1383" s="7" t="s">
        <v>3856</v>
      </c>
      <c r="S1383" s="7">
        <v>206.5697021484375</v>
      </c>
    </row>
    <row r="1384" spans="1:19" x14ac:dyDescent="0.25">
      <c r="A1384" s="7">
        <v>513</v>
      </c>
      <c r="B1384" s="7">
        <v>44657</v>
      </c>
      <c r="C1384" s="7">
        <v>18881934</v>
      </c>
      <c r="D1384" s="7" t="s">
        <v>1127</v>
      </c>
      <c r="E1384" s="7" t="s">
        <v>214</v>
      </c>
      <c r="F1384" s="7">
        <v>500000</v>
      </c>
      <c r="G1384" s="7">
        <v>21.103399276733398</v>
      </c>
      <c r="H1384" s="7">
        <v>10.096400260925293</v>
      </c>
      <c r="I1384" s="7" t="s">
        <v>21794</v>
      </c>
      <c r="J1384" s="7" t="s">
        <v>5754</v>
      </c>
      <c r="K1384" s="8">
        <v>8.2040634155273438</v>
      </c>
      <c r="M1384" s="8">
        <v>81.779998779296875</v>
      </c>
      <c r="N1384" s="7">
        <v>538.27899169921875</v>
      </c>
      <c r="O1384" s="7" t="s">
        <v>237</v>
      </c>
      <c r="P1384" s="7" t="s">
        <v>1129</v>
      </c>
      <c r="Q1384" s="7" t="s">
        <v>291</v>
      </c>
      <c r="R1384" s="7" t="s">
        <v>3856</v>
      </c>
      <c r="S1384" s="7">
        <v>618.8590087890625</v>
      </c>
    </row>
    <row r="1385" spans="1:19" x14ac:dyDescent="0.25">
      <c r="A1385" s="7">
        <v>513</v>
      </c>
      <c r="B1385" s="7">
        <v>44657</v>
      </c>
      <c r="C1385" s="7">
        <v>66953315</v>
      </c>
      <c r="D1385" s="7" t="s">
        <v>1127</v>
      </c>
      <c r="E1385" s="7" t="s">
        <v>214</v>
      </c>
      <c r="F1385" s="7">
        <v>300000</v>
      </c>
      <c r="G1385" s="7">
        <v>9.500300407409668</v>
      </c>
      <c r="H1385" s="7">
        <v>6.8568000793457031</v>
      </c>
      <c r="I1385" s="7" t="s">
        <v>18279</v>
      </c>
      <c r="J1385" s="7" t="s">
        <v>18280</v>
      </c>
      <c r="K1385" s="8">
        <v>6.7861328125</v>
      </c>
      <c r="M1385" s="8">
        <v>99.75</v>
      </c>
      <c r="N1385" s="7">
        <v>414.60269165039063</v>
      </c>
      <c r="O1385" s="7" t="s">
        <v>237</v>
      </c>
      <c r="P1385" s="7" t="s">
        <v>1129</v>
      </c>
      <c r="Q1385" s="7" t="s">
        <v>291</v>
      </c>
      <c r="R1385" s="7" t="s">
        <v>214</v>
      </c>
      <c r="S1385" s="7">
        <v>486.9862060546875</v>
      </c>
    </row>
    <row r="1386" spans="1:19" x14ac:dyDescent="0.25">
      <c r="A1386" s="7">
        <v>513</v>
      </c>
      <c r="B1386" s="7">
        <v>44657</v>
      </c>
      <c r="C1386" s="7">
        <v>66953316</v>
      </c>
      <c r="D1386" s="7" t="s">
        <v>1127</v>
      </c>
      <c r="E1386" s="7" t="s">
        <v>18281</v>
      </c>
      <c r="F1386" s="7">
        <v>300000</v>
      </c>
      <c r="G1386" s="7">
        <v>9.500300407409668</v>
      </c>
      <c r="H1386" s="7">
        <v>6.8568000793457031</v>
      </c>
      <c r="I1386" s="7" t="s">
        <v>18282</v>
      </c>
      <c r="J1386" s="7" t="s">
        <v>18283</v>
      </c>
      <c r="K1386" s="8">
        <v>6.7861328125</v>
      </c>
      <c r="M1386" s="8">
        <v>99.75</v>
      </c>
      <c r="N1386" s="7">
        <v>414.60269165039063</v>
      </c>
      <c r="O1386" s="7" t="s">
        <v>237</v>
      </c>
      <c r="P1386" s="7" t="s">
        <v>1129</v>
      </c>
      <c r="Q1386" s="7" t="s">
        <v>291</v>
      </c>
      <c r="R1386" s="7" t="s">
        <v>214</v>
      </c>
      <c r="S1386" s="7">
        <v>486.9862060546875</v>
      </c>
    </row>
    <row r="1387" spans="1:19" x14ac:dyDescent="0.25">
      <c r="A1387" s="7">
        <v>513</v>
      </c>
      <c r="B1387" s="7">
        <v>44657</v>
      </c>
      <c r="C1387" s="7">
        <v>66786231</v>
      </c>
      <c r="D1387" s="7" t="s">
        <v>1131</v>
      </c>
      <c r="E1387" s="7" t="s">
        <v>214</v>
      </c>
      <c r="F1387" s="7">
        <v>300000</v>
      </c>
      <c r="G1387" s="7">
        <v>8.2136001586914063</v>
      </c>
      <c r="H1387" s="7">
        <v>7.1504001617431641</v>
      </c>
      <c r="I1387" s="7" t="s">
        <v>19515</v>
      </c>
      <c r="J1387" s="7" t="s">
        <v>10685</v>
      </c>
      <c r="K1387" s="8">
        <v>4.079430103302002</v>
      </c>
      <c r="M1387" s="8">
        <v>89.067001342773438</v>
      </c>
      <c r="N1387" s="7">
        <v>141.3489990234375</v>
      </c>
      <c r="O1387" s="7" t="s">
        <v>223</v>
      </c>
      <c r="P1387" s="7" t="s">
        <v>349</v>
      </c>
      <c r="Q1387" s="7" t="s">
        <v>242</v>
      </c>
      <c r="R1387" s="7" t="s">
        <v>3856</v>
      </c>
      <c r="S1387" s="7">
        <v>141.3489990234375</v>
      </c>
    </row>
    <row r="1388" spans="1:19" x14ac:dyDescent="0.25">
      <c r="A1388" s="7">
        <v>513</v>
      </c>
      <c r="B1388" s="7">
        <v>44657</v>
      </c>
      <c r="C1388" s="7">
        <v>27363288</v>
      </c>
      <c r="D1388" s="7" t="s">
        <v>1131</v>
      </c>
      <c r="E1388" s="7" t="s">
        <v>214</v>
      </c>
      <c r="F1388" s="7">
        <v>500000</v>
      </c>
      <c r="G1388" s="7">
        <v>3.3127999305725098</v>
      </c>
      <c r="H1388" s="7">
        <v>3.0387001037597656</v>
      </c>
      <c r="I1388" s="7" t="s">
        <v>22199</v>
      </c>
      <c r="J1388" s="7" t="s">
        <v>10684</v>
      </c>
      <c r="K1388" s="8">
        <v>3.6808199882507324</v>
      </c>
      <c r="M1388" s="8">
        <v>102.52899932861328</v>
      </c>
      <c r="N1388" s="7">
        <v>96.779998779296875</v>
      </c>
      <c r="O1388" s="7" t="s">
        <v>223</v>
      </c>
      <c r="P1388" s="7" t="s">
        <v>349</v>
      </c>
      <c r="Q1388" s="7" t="s">
        <v>242</v>
      </c>
      <c r="R1388" s="7" t="s">
        <v>3856</v>
      </c>
      <c r="S1388" s="7">
        <v>96.779998779296875</v>
      </c>
    </row>
    <row r="1389" spans="1:19" x14ac:dyDescent="0.25">
      <c r="A1389" s="7">
        <v>513</v>
      </c>
      <c r="B1389" s="7">
        <v>44657</v>
      </c>
      <c r="C1389" s="7">
        <v>66786238</v>
      </c>
      <c r="D1389" s="7" t="s">
        <v>1131</v>
      </c>
      <c r="E1389" s="7" t="s">
        <v>214</v>
      </c>
      <c r="F1389" s="7">
        <v>500000</v>
      </c>
      <c r="G1389" s="7">
        <v>3.2142000198364258</v>
      </c>
      <c r="H1389" s="7">
        <v>3.0425999164581299</v>
      </c>
      <c r="I1389" s="7" t="s">
        <v>10682</v>
      </c>
      <c r="J1389" s="7" t="s">
        <v>10683</v>
      </c>
      <c r="K1389" s="8">
        <v>3.678149938583374</v>
      </c>
      <c r="M1389" s="8">
        <v>94.579002380371094</v>
      </c>
      <c r="N1389" s="7">
        <v>94.9573974609375</v>
      </c>
      <c r="O1389" s="7" t="s">
        <v>223</v>
      </c>
      <c r="P1389" s="7" t="s">
        <v>349</v>
      </c>
      <c r="Q1389" s="7" t="s">
        <v>242</v>
      </c>
      <c r="R1389" s="7" t="s">
        <v>3856</v>
      </c>
      <c r="S1389" s="7">
        <v>94.9573974609375</v>
      </c>
    </row>
    <row r="1390" spans="1:19" x14ac:dyDescent="0.25">
      <c r="A1390" s="7">
        <v>513</v>
      </c>
      <c r="B1390" s="7">
        <v>44657</v>
      </c>
      <c r="C1390" s="7">
        <v>15864203</v>
      </c>
      <c r="D1390" s="7" t="s">
        <v>1131</v>
      </c>
      <c r="E1390" s="7" t="s">
        <v>10679</v>
      </c>
      <c r="F1390" s="7">
        <v>1000000</v>
      </c>
      <c r="G1390" s="7">
        <v>0.41620001196861267</v>
      </c>
      <c r="H1390" s="7">
        <v>0.41019999980926514</v>
      </c>
      <c r="I1390" s="7" t="s">
        <v>10680</v>
      </c>
      <c r="J1390" s="7" t="s">
        <v>10681</v>
      </c>
      <c r="K1390" s="8">
        <v>3.0360109806060791</v>
      </c>
      <c r="M1390" s="8">
        <v>100.08399963378906</v>
      </c>
      <c r="N1390" s="7">
        <v>214.672607421875</v>
      </c>
      <c r="O1390" s="7" t="s">
        <v>223</v>
      </c>
      <c r="P1390" s="7" t="s">
        <v>349</v>
      </c>
      <c r="Q1390" s="7" t="s">
        <v>242</v>
      </c>
      <c r="R1390" s="7" t="s">
        <v>3856</v>
      </c>
      <c r="S1390" s="7">
        <v>214.672607421875</v>
      </c>
    </row>
    <row r="1391" spans="1:19" x14ac:dyDescent="0.25">
      <c r="A1391" s="7">
        <v>513</v>
      </c>
      <c r="B1391" s="7">
        <v>44657</v>
      </c>
      <c r="C1391" s="7">
        <v>25395549</v>
      </c>
      <c r="D1391" s="7" t="s">
        <v>1134</v>
      </c>
      <c r="E1391" s="7" t="s">
        <v>214</v>
      </c>
      <c r="F1391" s="7">
        <v>1300000</v>
      </c>
      <c r="G1391" s="7">
        <v>22.929500579833984</v>
      </c>
      <c r="H1391" s="7">
        <v>10.94789981842041</v>
      </c>
      <c r="I1391" s="7" t="s">
        <v>21795</v>
      </c>
      <c r="J1391" s="7" t="s">
        <v>5767</v>
      </c>
      <c r="K1391" s="8">
        <v>7.3371939659118652</v>
      </c>
      <c r="M1391" s="8">
        <v>98.017997741699219</v>
      </c>
      <c r="N1391" s="7">
        <v>454.36968994140625</v>
      </c>
      <c r="O1391" s="7" t="s">
        <v>331</v>
      </c>
      <c r="P1391" s="7" t="s">
        <v>1129</v>
      </c>
      <c r="Q1391" s="7" t="s">
        <v>291</v>
      </c>
      <c r="R1391" s="7" t="s">
        <v>3856</v>
      </c>
      <c r="S1391" s="7">
        <v>550.77777099609375</v>
      </c>
    </row>
    <row r="1392" spans="1:19" x14ac:dyDescent="0.25">
      <c r="A1392" s="7">
        <v>513</v>
      </c>
      <c r="B1392" s="7">
        <v>44657</v>
      </c>
      <c r="C1392" s="7">
        <v>21341211</v>
      </c>
      <c r="D1392" s="7" t="s">
        <v>1134</v>
      </c>
      <c r="E1392" s="7" t="s">
        <v>214</v>
      </c>
      <c r="F1392" s="7">
        <v>1000000</v>
      </c>
      <c r="G1392" s="7">
        <v>21.993200302124023</v>
      </c>
      <c r="H1392" s="7">
        <v>10.921699523925781</v>
      </c>
      <c r="I1392" s="7" t="s">
        <v>19516</v>
      </c>
      <c r="J1392" s="7" t="s">
        <v>5766</v>
      </c>
      <c r="K1392" s="8">
        <v>7.2356891632080078</v>
      </c>
      <c r="M1392" s="8">
        <v>97.424003601074219</v>
      </c>
      <c r="N1392" s="7">
        <v>442.79019165039063</v>
      </c>
      <c r="O1392" s="7" t="s">
        <v>331</v>
      </c>
      <c r="P1392" s="7" t="s">
        <v>1129</v>
      </c>
      <c r="Q1392" s="7" t="s">
        <v>291</v>
      </c>
      <c r="R1392" s="7" t="s">
        <v>3856</v>
      </c>
      <c r="S1392" s="7">
        <v>544.110107421875</v>
      </c>
    </row>
    <row r="1393" spans="1:19" x14ac:dyDescent="0.25">
      <c r="A1393" s="7">
        <v>513</v>
      </c>
      <c r="B1393" s="7">
        <v>44657</v>
      </c>
      <c r="C1393" s="7">
        <v>21343998</v>
      </c>
      <c r="D1393" s="7" t="s">
        <v>1134</v>
      </c>
      <c r="E1393" s="7" t="s">
        <v>5763</v>
      </c>
      <c r="F1393" s="7">
        <v>1000000</v>
      </c>
      <c r="G1393" s="7">
        <v>21.993200302124023</v>
      </c>
      <c r="H1393" s="7">
        <v>10.921699523925781</v>
      </c>
      <c r="I1393" s="7" t="s">
        <v>5764</v>
      </c>
      <c r="J1393" s="7" t="s">
        <v>5765</v>
      </c>
      <c r="K1393" s="8">
        <v>7.235659122467041</v>
      </c>
      <c r="M1393" s="8">
        <v>97.424301147460938</v>
      </c>
      <c r="N1393" s="7">
        <v>447.05419921875</v>
      </c>
      <c r="O1393" s="7" t="s">
        <v>331</v>
      </c>
      <c r="P1393" s="7" t="s">
        <v>1129</v>
      </c>
      <c r="Q1393" s="7" t="s">
        <v>291</v>
      </c>
      <c r="R1393" s="7" t="s">
        <v>214</v>
      </c>
      <c r="S1393" s="7">
        <v>544.110107421875</v>
      </c>
    </row>
    <row r="1394" spans="1:19" x14ac:dyDescent="0.25">
      <c r="A1394" s="7">
        <v>513</v>
      </c>
      <c r="B1394" s="7">
        <v>44657</v>
      </c>
      <c r="C1394" s="7">
        <v>18704881</v>
      </c>
      <c r="D1394" s="7" t="s">
        <v>1134</v>
      </c>
      <c r="E1394" s="7" t="s">
        <v>214</v>
      </c>
      <c r="F1394" s="7">
        <v>500000</v>
      </c>
      <c r="G1394" s="7">
        <v>21.062299728393555</v>
      </c>
      <c r="H1394" s="7">
        <v>11.128000259399414</v>
      </c>
      <c r="I1394" s="7" t="s">
        <v>19517</v>
      </c>
      <c r="J1394" s="7" t="s">
        <v>5762</v>
      </c>
      <c r="K1394" s="8">
        <v>6.879127025604248</v>
      </c>
      <c r="M1394" s="8">
        <v>86.150001525878906</v>
      </c>
      <c r="N1394" s="7">
        <v>405.72189331054688</v>
      </c>
      <c r="O1394" s="7" t="s">
        <v>331</v>
      </c>
      <c r="P1394" s="7" t="s">
        <v>1129</v>
      </c>
      <c r="Q1394" s="7" t="s">
        <v>291</v>
      </c>
      <c r="R1394" s="7" t="s">
        <v>3856</v>
      </c>
      <c r="S1394" s="7">
        <v>537.22991943359375</v>
      </c>
    </row>
    <row r="1395" spans="1:19" x14ac:dyDescent="0.25">
      <c r="A1395" s="7">
        <v>513</v>
      </c>
      <c r="B1395" s="7">
        <v>44657</v>
      </c>
      <c r="C1395" s="7">
        <v>45748630</v>
      </c>
      <c r="D1395" s="7" t="s">
        <v>1134</v>
      </c>
      <c r="E1395" s="7" t="s">
        <v>214</v>
      </c>
      <c r="F1395" s="7">
        <v>1200000</v>
      </c>
      <c r="G1395" s="7">
        <v>7.8667001724243164</v>
      </c>
      <c r="H1395" s="7">
        <v>6.1301999092102051</v>
      </c>
      <c r="I1395" s="7" t="s">
        <v>20778</v>
      </c>
      <c r="J1395" s="7" t="s">
        <v>5761</v>
      </c>
      <c r="K1395" s="8">
        <v>5.972754955291748</v>
      </c>
      <c r="M1395" s="8">
        <v>100.93399810791016</v>
      </c>
      <c r="N1395" s="7">
        <v>331.1221923828125</v>
      </c>
      <c r="O1395" s="7" t="s">
        <v>331</v>
      </c>
      <c r="P1395" s="7" t="s">
        <v>1129</v>
      </c>
      <c r="Q1395" s="7" t="s">
        <v>291</v>
      </c>
      <c r="R1395" s="7" t="s">
        <v>3856</v>
      </c>
      <c r="S1395" s="7">
        <v>407.98464965820313</v>
      </c>
    </row>
    <row r="1396" spans="1:19" x14ac:dyDescent="0.25">
      <c r="A1396" s="7">
        <v>513</v>
      </c>
      <c r="B1396" s="7">
        <v>44657</v>
      </c>
      <c r="C1396" s="7">
        <v>18704882</v>
      </c>
      <c r="D1396" s="7" t="s">
        <v>1134</v>
      </c>
      <c r="E1396" s="7" t="s">
        <v>214</v>
      </c>
      <c r="F1396" s="7">
        <v>500000</v>
      </c>
      <c r="G1396" s="7">
        <v>3.0636999607086182</v>
      </c>
      <c r="H1396" s="7">
        <v>2.7939999103546143</v>
      </c>
      <c r="I1396" s="7" t="s">
        <v>5759</v>
      </c>
      <c r="J1396" s="7" t="s">
        <v>5760</v>
      </c>
      <c r="K1396" s="8">
        <v>3.9648590087890625</v>
      </c>
      <c r="M1396" s="8">
        <v>101.16999816894531</v>
      </c>
      <c r="N1396" s="7">
        <v>125.00759887695313</v>
      </c>
      <c r="O1396" s="7" t="s">
        <v>331</v>
      </c>
      <c r="P1396" s="7" t="s">
        <v>1129</v>
      </c>
      <c r="Q1396" s="7" t="s">
        <v>291</v>
      </c>
      <c r="R1396" s="7" t="s">
        <v>3856</v>
      </c>
      <c r="S1396" s="7">
        <v>344.57846069335938</v>
      </c>
    </row>
    <row r="1397" spans="1:19" x14ac:dyDescent="0.25">
      <c r="A1397" s="7">
        <v>513</v>
      </c>
      <c r="B1397" s="7">
        <v>44657</v>
      </c>
      <c r="C1397" s="7">
        <v>18683087</v>
      </c>
      <c r="D1397" s="7" t="s">
        <v>1134</v>
      </c>
      <c r="E1397" s="7" t="s">
        <v>5756</v>
      </c>
      <c r="F1397" s="7">
        <v>500000</v>
      </c>
      <c r="G1397" s="7">
        <v>3.0636999607086182</v>
      </c>
      <c r="H1397" s="7">
        <v>2.7939999103546143</v>
      </c>
      <c r="I1397" s="7" t="s">
        <v>5757</v>
      </c>
      <c r="J1397" s="7" t="s">
        <v>5758</v>
      </c>
      <c r="K1397" s="8">
        <v>3.9649920463562012</v>
      </c>
      <c r="M1397" s="8">
        <v>101.16960144042969</v>
      </c>
      <c r="N1397" s="7">
        <v>125.57440185546875</v>
      </c>
      <c r="O1397" s="7" t="s">
        <v>331</v>
      </c>
      <c r="P1397" s="7" t="s">
        <v>1129</v>
      </c>
      <c r="Q1397" s="7" t="s">
        <v>291</v>
      </c>
      <c r="R1397" s="7" t="s">
        <v>214</v>
      </c>
      <c r="S1397" s="7">
        <v>344.57846069335938</v>
      </c>
    </row>
    <row r="1398" spans="1:19" x14ac:dyDescent="0.25">
      <c r="A1398" s="7">
        <v>513</v>
      </c>
      <c r="B1398" s="7">
        <v>44657</v>
      </c>
      <c r="C1398" s="7">
        <v>17333495</v>
      </c>
      <c r="D1398" s="7" t="s">
        <v>1134</v>
      </c>
      <c r="E1398" s="7" t="s">
        <v>214</v>
      </c>
      <c r="F1398" s="7">
        <v>1000000</v>
      </c>
      <c r="G1398" s="7">
        <v>0.80279999971389771</v>
      </c>
      <c r="H1398" s="7">
        <v>0.78450000286102295</v>
      </c>
      <c r="I1398" s="7" t="s">
        <v>19518</v>
      </c>
      <c r="J1398" s="7" t="s">
        <v>5755</v>
      </c>
      <c r="K1398" s="8">
        <v>2.7067430019378662</v>
      </c>
      <c r="M1398" s="8">
        <v>101.21399688720703</v>
      </c>
      <c r="N1398" s="7">
        <v>116.32289886474609</v>
      </c>
      <c r="O1398" s="7" t="s">
        <v>331</v>
      </c>
      <c r="P1398" s="7" t="s">
        <v>1129</v>
      </c>
      <c r="Q1398" s="7" t="s">
        <v>291</v>
      </c>
      <c r="R1398" s="7" t="s">
        <v>3856</v>
      </c>
      <c r="S1398" s="7">
        <v>311.93328857421875</v>
      </c>
    </row>
    <row r="1399" spans="1:19" x14ac:dyDescent="0.25">
      <c r="A1399" s="7">
        <v>513</v>
      </c>
      <c r="B1399" s="7">
        <v>44657</v>
      </c>
      <c r="C1399" s="7">
        <v>66852363</v>
      </c>
      <c r="D1399" s="7" t="s">
        <v>1138</v>
      </c>
      <c r="E1399" s="7" t="s">
        <v>214</v>
      </c>
      <c r="F1399" s="7">
        <v>500000</v>
      </c>
      <c r="G1399" s="7">
        <v>3.7864000797271729</v>
      </c>
      <c r="H1399" s="7">
        <v>3.2976000308990479</v>
      </c>
      <c r="I1399" s="7" t="s">
        <v>10688</v>
      </c>
      <c r="J1399" s="7" t="s">
        <v>10689</v>
      </c>
      <c r="K1399" s="8">
        <v>8.3200998306274414</v>
      </c>
      <c r="M1399" s="8">
        <v>88.281997680664063</v>
      </c>
      <c r="N1399" s="7">
        <v>557.4730224609375</v>
      </c>
      <c r="O1399" s="7" t="s">
        <v>360</v>
      </c>
      <c r="P1399" s="7" t="s">
        <v>349</v>
      </c>
      <c r="Q1399" s="7" t="s">
        <v>242</v>
      </c>
      <c r="R1399" s="7" t="s">
        <v>3856</v>
      </c>
      <c r="S1399" s="7">
        <v>557.4730224609375</v>
      </c>
    </row>
    <row r="1400" spans="1:19" x14ac:dyDescent="0.25">
      <c r="A1400" s="7">
        <v>513</v>
      </c>
      <c r="B1400" s="7">
        <v>44657</v>
      </c>
      <c r="C1400" s="7">
        <v>46439762</v>
      </c>
      <c r="D1400" s="7" t="s">
        <v>1138</v>
      </c>
      <c r="E1400" s="7" t="s">
        <v>214</v>
      </c>
      <c r="F1400" s="7">
        <v>450000</v>
      </c>
      <c r="G1400" s="7">
        <v>3.2690000534057617</v>
      </c>
      <c r="H1400" s="7">
        <v>2.9460999965667725</v>
      </c>
      <c r="I1400" s="7" t="s">
        <v>10686</v>
      </c>
      <c r="J1400" s="7" t="s">
        <v>10687</v>
      </c>
      <c r="K1400" s="8">
        <v>7.888850212097168</v>
      </c>
      <c r="M1400" s="8">
        <v>88.547996520996094</v>
      </c>
      <c r="N1400" s="7">
        <v>517.3280029296875</v>
      </c>
      <c r="O1400" s="7" t="s">
        <v>360</v>
      </c>
      <c r="P1400" s="7" t="s">
        <v>349</v>
      </c>
      <c r="Q1400" s="7" t="s">
        <v>242</v>
      </c>
      <c r="R1400" s="7" t="s">
        <v>3856</v>
      </c>
      <c r="S1400" s="7">
        <v>517.3280029296875</v>
      </c>
    </row>
    <row r="1401" spans="1:19" x14ac:dyDescent="0.25">
      <c r="A1401" s="7">
        <v>513</v>
      </c>
      <c r="B1401" s="7">
        <v>44657</v>
      </c>
      <c r="C1401" s="7">
        <v>45936290</v>
      </c>
      <c r="D1401" s="7" t="s">
        <v>1140</v>
      </c>
      <c r="E1401" s="7" t="s">
        <v>214</v>
      </c>
      <c r="F1401" s="7">
        <v>500000</v>
      </c>
      <c r="G1401" s="7">
        <v>2.6027998924255371</v>
      </c>
      <c r="H1401" s="7">
        <v>6.4120001792907715</v>
      </c>
      <c r="I1401" s="7" t="s">
        <v>19519</v>
      </c>
      <c r="J1401" s="7" t="s">
        <v>10690</v>
      </c>
      <c r="K1401" s="8">
        <v>12.67436695098877</v>
      </c>
      <c r="M1401" s="8">
        <v>85.029998779296875</v>
      </c>
      <c r="N1401" s="7">
        <v>1001.819580078125</v>
      </c>
      <c r="O1401" s="7" t="s">
        <v>360</v>
      </c>
      <c r="P1401" s="7" t="s">
        <v>349</v>
      </c>
      <c r="Q1401" s="7" t="s">
        <v>242</v>
      </c>
      <c r="R1401" s="7" t="s">
        <v>4184</v>
      </c>
      <c r="S1401" s="7">
        <v>1001.819580078125</v>
      </c>
    </row>
    <row r="1402" spans="1:19" x14ac:dyDescent="0.25">
      <c r="A1402" s="7">
        <v>513</v>
      </c>
      <c r="B1402" s="7">
        <v>44657</v>
      </c>
      <c r="C1402" s="7">
        <v>66782938</v>
      </c>
      <c r="D1402" s="7" t="s">
        <v>1144</v>
      </c>
      <c r="E1402" s="7" t="s">
        <v>214</v>
      </c>
      <c r="F1402" s="7">
        <v>300000</v>
      </c>
      <c r="G1402" s="7">
        <v>8.1888999938964844</v>
      </c>
      <c r="H1402" s="7">
        <v>7.0824999809265137</v>
      </c>
      <c r="I1402" s="7" t="s">
        <v>19520</v>
      </c>
      <c r="J1402" s="7" t="s">
        <v>10693</v>
      </c>
      <c r="K1402" s="8">
        <v>4.0466499328613281</v>
      </c>
      <c r="M1402" s="8">
        <v>92.416999816894531</v>
      </c>
      <c r="N1402" s="7">
        <v>139.73300170898438</v>
      </c>
      <c r="O1402" s="7" t="s">
        <v>360</v>
      </c>
      <c r="P1402" s="7" t="s">
        <v>361</v>
      </c>
      <c r="Q1402" s="7" t="s">
        <v>242</v>
      </c>
      <c r="R1402" s="7" t="s">
        <v>3856</v>
      </c>
      <c r="S1402" s="7">
        <v>139.73300170898438</v>
      </c>
    </row>
    <row r="1403" spans="1:19" x14ac:dyDescent="0.25">
      <c r="A1403" s="7">
        <v>513</v>
      </c>
      <c r="B1403" s="7">
        <v>44657</v>
      </c>
      <c r="C1403" s="7">
        <v>18383421</v>
      </c>
      <c r="D1403" s="7" t="s">
        <v>1144</v>
      </c>
      <c r="E1403" s="7" t="s">
        <v>214</v>
      </c>
      <c r="F1403" s="7">
        <v>400000</v>
      </c>
      <c r="G1403" s="7">
        <v>0.77780002355575562</v>
      </c>
      <c r="H1403" s="7">
        <v>0.76270002126693726</v>
      </c>
      <c r="I1403" s="7" t="s">
        <v>10691</v>
      </c>
      <c r="J1403" s="7" t="s">
        <v>10692</v>
      </c>
      <c r="K1403" s="8">
        <v>2.3531739711761475</v>
      </c>
      <c r="M1403" s="8">
        <v>101.06759643554688</v>
      </c>
      <c r="N1403" s="7">
        <v>69.383003234863281</v>
      </c>
      <c r="O1403" s="7" t="s">
        <v>360</v>
      </c>
      <c r="P1403" s="7" t="s">
        <v>361</v>
      </c>
      <c r="Q1403" s="7" t="s">
        <v>242</v>
      </c>
      <c r="R1403" s="7" t="s">
        <v>214</v>
      </c>
      <c r="S1403" s="7">
        <v>69.383003234863281</v>
      </c>
    </row>
    <row r="1404" spans="1:19" x14ac:dyDescent="0.25">
      <c r="A1404" s="7">
        <v>513</v>
      </c>
      <c r="B1404" s="7">
        <v>44657</v>
      </c>
      <c r="C1404" s="7">
        <v>45080589</v>
      </c>
      <c r="D1404" s="7" t="s">
        <v>1146</v>
      </c>
      <c r="E1404" s="7" t="s">
        <v>214</v>
      </c>
      <c r="F1404" s="7">
        <v>500000</v>
      </c>
      <c r="G1404" s="7">
        <v>2.4723000526428223</v>
      </c>
      <c r="H1404" s="7">
        <v>2.2888998985290527</v>
      </c>
      <c r="I1404" s="7" t="s">
        <v>10694</v>
      </c>
      <c r="J1404" s="7" t="s">
        <v>10695</v>
      </c>
      <c r="K1404" s="8">
        <v>6.782289981842041</v>
      </c>
      <c r="M1404" s="8">
        <v>94.44000244140625</v>
      </c>
      <c r="N1404" s="7">
        <v>414.86801147460938</v>
      </c>
      <c r="O1404" s="7" t="s">
        <v>446</v>
      </c>
      <c r="P1404" s="7" t="s">
        <v>349</v>
      </c>
      <c r="Q1404" s="7" t="s">
        <v>242</v>
      </c>
      <c r="R1404" s="7" t="s">
        <v>3856</v>
      </c>
      <c r="S1404" s="7">
        <v>414.86801147460938</v>
      </c>
    </row>
    <row r="1405" spans="1:19" x14ac:dyDescent="0.25">
      <c r="A1405" s="7">
        <v>513</v>
      </c>
      <c r="B1405" s="7">
        <v>44657</v>
      </c>
      <c r="C1405" s="7">
        <v>66941235</v>
      </c>
      <c r="D1405" s="7" t="s">
        <v>1146</v>
      </c>
      <c r="E1405" s="7" t="s">
        <v>18921</v>
      </c>
      <c r="F1405" s="7">
        <v>315000</v>
      </c>
      <c r="G1405" s="7">
        <v>2.3710000514984131</v>
      </c>
      <c r="H1405" s="7">
        <v>2.1723999977111816</v>
      </c>
      <c r="I1405" s="7" t="s">
        <v>18284</v>
      </c>
      <c r="J1405" s="7" t="s">
        <v>18285</v>
      </c>
      <c r="K1405" s="8">
        <v>6.5834298133850098</v>
      </c>
      <c r="M1405" s="8">
        <v>97.218002319335938</v>
      </c>
      <c r="N1405" s="7">
        <v>397.67098999023438</v>
      </c>
      <c r="O1405" s="7" t="s">
        <v>446</v>
      </c>
      <c r="P1405" s="7" t="s">
        <v>349</v>
      </c>
      <c r="Q1405" s="7" t="s">
        <v>242</v>
      </c>
      <c r="R1405" s="7" t="s">
        <v>3856</v>
      </c>
      <c r="S1405" s="7">
        <v>397.67098999023438</v>
      </c>
    </row>
    <row r="1406" spans="1:19" x14ac:dyDescent="0.25">
      <c r="A1406" s="7">
        <v>513</v>
      </c>
      <c r="B1406" s="7">
        <v>44657</v>
      </c>
      <c r="C1406" s="7">
        <v>31566183</v>
      </c>
      <c r="D1406" s="7" t="s">
        <v>1149</v>
      </c>
      <c r="E1406" s="7" t="s">
        <v>214</v>
      </c>
      <c r="F1406" s="7">
        <v>200000</v>
      </c>
      <c r="G1406" s="7">
        <v>4.3614001274108887</v>
      </c>
      <c r="H1406" s="7">
        <v>3.8738999366760254</v>
      </c>
      <c r="I1406" s="7" t="s">
        <v>10698</v>
      </c>
      <c r="J1406" s="7" t="s">
        <v>10699</v>
      </c>
      <c r="K1406" s="8">
        <v>5.3801050186157227</v>
      </c>
      <c r="M1406" s="8">
        <v>96.612998962402344</v>
      </c>
      <c r="N1406" s="7">
        <v>256.35211181640625</v>
      </c>
      <c r="O1406" s="7" t="s">
        <v>446</v>
      </c>
      <c r="P1406" s="7" t="s">
        <v>349</v>
      </c>
      <c r="Q1406" s="7" t="s">
        <v>242</v>
      </c>
      <c r="R1406" s="7" t="s">
        <v>214</v>
      </c>
      <c r="S1406" s="7">
        <v>256.35211181640625</v>
      </c>
    </row>
    <row r="1407" spans="1:19" x14ac:dyDescent="0.25">
      <c r="A1407" s="7">
        <v>513</v>
      </c>
      <c r="B1407" s="7">
        <v>44657</v>
      </c>
      <c r="C1407" s="7">
        <v>66905097</v>
      </c>
      <c r="D1407" s="7" t="s">
        <v>1149</v>
      </c>
      <c r="E1407" s="7" t="s">
        <v>17070</v>
      </c>
      <c r="F1407" s="7">
        <v>350000</v>
      </c>
      <c r="G1407" s="7">
        <v>4.1751999855041504</v>
      </c>
      <c r="H1407" s="7">
        <v>3.6851000785827637</v>
      </c>
      <c r="I1407" s="7" t="s">
        <v>17071</v>
      </c>
      <c r="J1407" s="7" t="s">
        <v>17072</v>
      </c>
      <c r="K1407" s="8">
        <v>5.4943571090698242</v>
      </c>
      <c r="M1407" s="8">
        <v>96.549003601074219</v>
      </c>
      <c r="N1407" s="7">
        <v>267.5172119140625</v>
      </c>
      <c r="O1407" s="7" t="s">
        <v>446</v>
      </c>
      <c r="P1407" s="7" t="s">
        <v>349</v>
      </c>
      <c r="Q1407" s="7" t="s">
        <v>242</v>
      </c>
      <c r="R1407" s="7" t="s">
        <v>3856</v>
      </c>
      <c r="S1407" s="7">
        <v>267.5172119140625</v>
      </c>
    </row>
    <row r="1408" spans="1:19" x14ac:dyDescent="0.25">
      <c r="A1408" s="7">
        <v>513</v>
      </c>
      <c r="B1408" s="7">
        <v>44657</v>
      </c>
      <c r="C1408" s="7">
        <v>43766100</v>
      </c>
      <c r="D1408" s="7" t="s">
        <v>1149</v>
      </c>
      <c r="E1408" s="7" t="s">
        <v>214</v>
      </c>
      <c r="F1408" s="7">
        <v>500000</v>
      </c>
      <c r="G1408" s="7">
        <v>2.1602001190185547</v>
      </c>
      <c r="H1408" s="7">
        <v>2.0032000541687012</v>
      </c>
      <c r="I1408" s="7" t="s">
        <v>10696</v>
      </c>
      <c r="J1408" s="7" t="s">
        <v>10697</v>
      </c>
      <c r="K1408" s="8">
        <v>4.6428699493408203</v>
      </c>
      <c r="M1408" s="8">
        <v>100.02899932861328</v>
      </c>
      <c r="N1408" s="7">
        <v>208.01499938964844</v>
      </c>
      <c r="O1408" s="7" t="s">
        <v>446</v>
      </c>
      <c r="P1408" s="7" t="s">
        <v>349</v>
      </c>
      <c r="Q1408" s="7" t="s">
        <v>242</v>
      </c>
      <c r="R1408" s="7" t="s">
        <v>3856</v>
      </c>
      <c r="S1408" s="7">
        <v>208.01499938964844</v>
      </c>
    </row>
    <row r="1409" spans="1:19" x14ac:dyDescent="0.25">
      <c r="A1409" s="7">
        <v>513</v>
      </c>
      <c r="B1409" s="7">
        <v>44657</v>
      </c>
      <c r="C1409" s="7">
        <v>66948962</v>
      </c>
      <c r="D1409" s="7" t="s">
        <v>1155</v>
      </c>
      <c r="E1409" s="7" t="s">
        <v>214</v>
      </c>
      <c r="F1409" s="7">
        <v>500000</v>
      </c>
      <c r="G1409" s="7">
        <v>4.4572210311889648</v>
      </c>
      <c r="H1409" s="7">
        <v>2.2165701389312744</v>
      </c>
      <c r="I1409" s="7" t="s">
        <v>22200</v>
      </c>
      <c r="J1409" s="7" t="s">
        <v>18286</v>
      </c>
      <c r="K1409" s="8">
        <v>76.615043640136719</v>
      </c>
      <c r="M1409" s="8">
        <v>10.310210227966309</v>
      </c>
      <c r="N1409" s="7">
        <v>7388.2958984375</v>
      </c>
      <c r="O1409" s="7" t="s">
        <v>212</v>
      </c>
      <c r="P1409" s="7" t="s">
        <v>429</v>
      </c>
      <c r="Q1409" s="7" t="s">
        <v>286</v>
      </c>
      <c r="R1409" s="7" t="s">
        <v>3856</v>
      </c>
      <c r="S1409" s="7">
        <v>7388.2958984375</v>
      </c>
    </row>
    <row r="1410" spans="1:19" x14ac:dyDescent="0.25">
      <c r="A1410" s="7">
        <v>513</v>
      </c>
      <c r="B1410" s="7">
        <v>44657</v>
      </c>
      <c r="C1410" s="7">
        <v>46653191</v>
      </c>
      <c r="D1410" s="7" t="s">
        <v>1155</v>
      </c>
      <c r="E1410" s="7" t="s">
        <v>214</v>
      </c>
      <c r="F1410" s="7">
        <v>581000</v>
      </c>
      <c r="G1410" s="7">
        <v>2.8145105838775635</v>
      </c>
      <c r="H1410" s="7">
        <v>1.739038348197937</v>
      </c>
      <c r="I1410" s="7" t="s">
        <v>22201</v>
      </c>
      <c r="J1410" s="7" t="s">
        <v>10700</v>
      </c>
      <c r="K1410" s="8">
        <v>73.23870849609375</v>
      </c>
      <c r="M1410" s="8">
        <v>22.525001525878906</v>
      </c>
      <c r="N1410" s="7">
        <v>7045.2666015625</v>
      </c>
      <c r="O1410" s="7" t="s">
        <v>212</v>
      </c>
      <c r="P1410" s="7" t="s">
        <v>429</v>
      </c>
      <c r="Q1410" s="7" t="s">
        <v>286</v>
      </c>
      <c r="R1410" s="7" t="s">
        <v>3856</v>
      </c>
      <c r="S1410" s="7">
        <v>7045.2666015625</v>
      </c>
    </row>
    <row r="1411" spans="1:19" x14ac:dyDescent="0.25">
      <c r="A1411" s="7">
        <v>513</v>
      </c>
      <c r="B1411" s="7">
        <v>44657</v>
      </c>
      <c r="C1411" s="7">
        <v>66850689</v>
      </c>
      <c r="D1411" s="7" t="s">
        <v>1157</v>
      </c>
      <c r="E1411" s="7" t="s">
        <v>214</v>
      </c>
      <c r="F1411" s="7">
        <v>500000</v>
      </c>
      <c r="G1411" s="7">
        <v>5.7888998985290527</v>
      </c>
      <c r="I1411" s="7" t="s">
        <v>21796</v>
      </c>
      <c r="J1411" s="7" t="s">
        <v>10704</v>
      </c>
      <c r="K1411" s="8">
        <v>68.165092468261719</v>
      </c>
      <c r="M1411" s="8">
        <v>16.242000579833984</v>
      </c>
      <c r="N1411" s="7">
        <v>6544.0595703125</v>
      </c>
      <c r="O1411" s="7" t="s">
        <v>212</v>
      </c>
      <c r="P1411" s="7" t="s">
        <v>447</v>
      </c>
      <c r="Q1411" s="7" t="s">
        <v>291</v>
      </c>
      <c r="R1411" s="7" t="s">
        <v>4367</v>
      </c>
      <c r="S1411" s="7">
        <v>6544.0595703125</v>
      </c>
    </row>
    <row r="1412" spans="1:19" x14ac:dyDescent="0.25">
      <c r="A1412" s="7">
        <v>513</v>
      </c>
      <c r="B1412" s="7">
        <v>44657</v>
      </c>
      <c r="C1412" s="7">
        <v>42422424</v>
      </c>
      <c r="D1412" s="7" t="s">
        <v>1157</v>
      </c>
      <c r="E1412" s="7" t="s">
        <v>10701</v>
      </c>
      <c r="F1412" s="7">
        <v>400000</v>
      </c>
      <c r="G1412" s="7">
        <v>3.8359999656677246</v>
      </c>
      <c r="H1412" s="7">
        <v>1.2699999809265137</v>
      </c>
      <c r="I1412" s="7" t="s">
        <v>10702</v>
      </c>
      <c r="J1412" s="7" t="s">
        <v>10703</v>
      </c>
      <c r="K1412" s="8">
        <v>99.989997863769531</v>
      </c>
      <c r="M1412" s="8">
        <v>12.75100040435791</v>
      </c>
      <c r="N1412" s="7">
        <v>10000</v>
      </c>
      <c r="O1412" s="7" t="s">
        <v>212</v>
      </c>
      <c r="P1412" s="7" t="s">
        <v>447</v>
      </c>
      <c r="Q1412" s="7" t="s">
        <v>291</v>
      </c>
      <c r="R1412" s="7" t="s">
        <v>214</v>
      </c>
      <c r="S1412" s="7">
        <v>10000</v>
      </c>
    </row>
    <row r="1413" spans="1:19" x14ac:dyDescent="0.25">
      <c r="A1413" s="7">
        <v>513</v>
      </c>
      <c r="B1413" s="7">
        <v>44657</v>
      </c>
      <c r="C1413" s="7">
        <v>46789471</v>
      </c>
      <c r="D1413" s="7" t="s">
        <v>1160</v>
      </c>
      <c r="E1413" s="7" t="s">
        <v>10705</v>
      </c>
      <c r="F1413" s="7">
        <v>268000</v>
      </c>
      <c r="G1413" s="7">
        <v>2.8392000198364258</v>
      </c>
      <c r="H1413" s="7">
        <v>1.968999981880188</v>
      </c>
      <c r="I1413" s="7" t="s">
        <v>10706</v>
      </c>
      <c r="J1413" s="7" t="s">
        <v>10707</v>
      </c>
      <c r="K1413" s="8">
        <v>40.788478851318359</v>
      </c>
      <c r="M1413" s="8">
        <v>49.000099182128906</v>
      </c>
      <c r="N1413" s="7">
        <v>3805.720703125</v>
      </c>
      <c r="O1413" s="7" t="s">
        <v>212</v>
      </c>
      <c r="P1413" s="7" t="s">
        <v>422</v>
      </c>
      <c r="Q1413" s="7" t="s">
        <v>291</v>
      </c>
      <c r="R1413" s="7" t="s">
        <v>214</v>
      </c>
      <c r="S1413" s="7">
        <v>3805.720703125</v>
      </c>
    </row>
    <row r="1414" spans="1:19" x14ac:dyDescent="0.25">
      <c r="A1414" s="7">
        <v>513</v>
      </c>
      <c r="B1414" s="7">
        <v>44657</v>
      </c>
      <c r="C1414" s="7">
        <v>42758137</v>
      </c>
      <c r="D1414" s="7" t="s">
        <v>1162</v>
      </c>
      <c r="E1414" s="7" t="s">
        <v>214</v>
      </c>
      <c r="F1414" s="7">
        <v>500000</v>
      </c>
      <c r="G1414" s="7">
        <v>6.891200065612793</v>
      </c>
      <c r="H1414" s="7">
        <v>5.902400016784668</v>
      </c>
      <c r="I1414" s="7" t="s">
        <v>19521</v>
      </c>
      <c r="J1414" s="7" t="s">
        <v>10712</v>
      </c>
      <c r="K1414" s="8">
        <v>4.4426898956298828</v>
      </c>
      <c r="M1414" s="8">
        <v>98.128997802734375</v>
      </c>
      <c r="N1414" s="7">
        <v>174.22599792480469</v>
      </c>
      <c r="O1414" s="7" t="s">
        <v>360</v>
      </c>
      <c r="P1414" s="7" t="s">
        <v>349</v>
      </c>
      <c r="Q1414" s="7" t="s">
        <v>242</v>
      </c>
      <c r="R1414" s="7" t="s">
        <v>3856</v>
      </c>
      <c r="S1414" s="7">
        <v>174.22599792480469</v>
      </c>
    </row>
    <row r="1415" spans="1:19" x14ac:dyDescent="0.25">
      <c r="A1415" s="7">
        <v>513</v>
      </c>
      <c r="B1415" s="7">
        <v>44657</v>
      </c>
      <c r="C1415" s="7">
        <v>42758140</v>
      </c>
      <c r="D1415" s="7" t="s">
        <v>1162</v>
      </c>
      <c r="E1415" s="7" t="s">
        <v>214</v>
      </c>
      <c r="F1415" s="7">
        <v>300000</v>
      </c>
      <c r="G1415" s="7">
        <v>2.3873999118804932</v>
      </c>
      <c r="H1415" s="7">
        <v>2.2541999816894531</v>
      </c>
      <c r="I1415" s="7" t="s">
        <v>10710</v>
      </c>
      <c r="J1415" s="7" t="s">
        <v>10711</v>
      </c>
      <c r="K1415" s="8">
        <v>3.8889899253845215</v>
      </c>
      <c r="M1415" s="8">
        <v>99.682998657226563</v>
      </c>
      <c r="N1415" s="7">
        <v>127.57199859619141</v>
      </c>
      <c r="O1415" s="7" t="s">
        <v>360</v>
      </c>
      <c r="P1415" s="7" t="s">
        <v>349</v>
      </c>
      <c r="Q1415" s="7" t="s">
        <v>242</v>
      </c>
      <c r="R1415" s="7" t="s">
        <v>3856</v>
      </c>
      <c r="S1415" s="7">
        <v>127.57199859619141</v>
      </c>
    </row>
    <row r="1416" spans="1:19" x14ac:dyDescent="0.25">
      <c r="A1416" s="7">
        <v>513</v>
      </c>
      <c r="B1416" s="7">
        <v>44657</v>
      </c>
      <c r="C1416" s="7">
        <v>20830777</v>
      </c>
      <c r="D1416" s="7" t="s">
        <v>1162</v>
      </c>
      <c r="E1416" s="7" t="s">
        <v>214</v>
      </c>
      <c r="F1416" s="7">
        <v>700000</v>
      </c>
      <c r="G1416" s="7">
        <v>1.8918999433517456</v>
      </c>
      <c r="H1416" s="7">
        <v>1.7741999626159668</v>
      </c>
      <c r="I1416" s="7" t="s">
        <v>10708</v>
      </c>
      <c r="J1416" s="7" t="s">
        <v>10709</v>
      </c>
      <c r="K1416" s="8">
        <v>3.8997900485992432</v>
      </c>
      <c r="M1416" s="8">
        <v>103.78399658203125</v>
      </c>
      <c r="N1416" s="7">
        <v>141.843994140625</v>
      </c>
      <c r="O1416" s="7" t="s">
        <v>360</v>
      </c>
      <c r="P1416" s="7" t="s">
        <v>349</v>
      </c>
      <c r="Q1416" s="7" t="s">
        <v>242</v>
      </c>
      <c r="R1416" s="7" t="s">
        <v>3856</v>
      </c>
      <c r="S1416" s="7">
        <v>141.843994140625</v>
      </c>
    </row>
    <row r="1417" spans="1:19" x14ac:dyDescent="0.25">
      <c r="A1417" s="7">
        <v>513</v>
      </c>
      <c r="B1417" s="7">
        <v>44657</v>
      </c>
      <c r="C1417" s="7">
        <v>46007522</v>
      </c>
      <c r="D1417" s="7" t="s">
        <v>1164</v>
      </c>
      <c r="E1417" s="7" t="s">
        <v>214</v>
      </c>
      <c r="F1417" s="7">
        <v>1050000</v>
      </c>
      <c r="G1417" s="7">
        <v>2.6721999645233154</v>
      </c>
      <c r="H1417" s="7">
        <v>2.4876999855041504</v>
      </c>
      <c r="I1417" s="7" t="s">
        <v>16718</v>
      </c>
      <c r="J1417" s="7" t="s">
        <v>5768</v>
      </c>
      <c r="K1417" s="8">
        <v>4.1013298034667969</v>
      </c>
      <c r="M1417" s="8">
        <v>99.114997863769531</v>
      </c>
      <c r="N1417" s="7">
        <v>143.91700744628906</v>
      </c>
      <c r="O1417" s="7" t="s">
        <v>360</v>
      </c>
      <c r="P1417" s="7" t="s">
        <v>349</v>
      </c>
      <c r="Q1417" s="7" t="s">
        <v>242</v>
      </c>
      <c r="R1417" s="7" t="s">
        <v>4184</v>
      </c>
      <c r="S1417" s="7">
        <v>138.51571655273438</v>
      </c>
    </row>
    <row r="1418" spans="1:19" x14ac:dyDescent="0.25">
      <c r="A1418" s="7">
        <v>513</v>
      </c>
      <c r="B1418" s="7">
        <v>44657</v>
      </c>
      <c r="C1418" s="7">
        <v>20075252</v>
      </c>
      <c r="D1418" s="7" t="s">
        <v>1166</v>
      </c>
      <c r="E1418" s="7" t="s">
        <v>214</v>
      </c>
      <c r="F1418" s="7">
        <v>1750000</v>
      </c>
      <c r="G1418" s="7">
        <v>1.8042000532150269</v>
      </c>
      <c r="H1418" s="7">
        <v>1.697700023651123</v>
      </c>
      <c r="I1418" s="7" t="s">
        <v>5775</v>
      </c>
      <c r="J1418" s="7" t="s">
        <v>5776</v>
      </c>
      <c r="K1418" s="8">
        <v>2.8606100082397461</v>
      </c>
      <c r="M1418" s="8">
        <v>105.47299957275391</v>
      </c>
      <c r="N1418" s="7">
        <v>41.916400909423828</v>
      </c>
      <c r="O1418" s="7" t="s">
        <v>331</v>
      </c>
      <c r="P1418" s="7" t="s">
        <v>1169</v>
      </c>
      <c r="Q1418" s="7" t="s">
        <v>286</v>
      </c>
      <c r="R1418" s="7" t="s">
        <v>3856</v>
      </c>
      <c r="S1418" s="7">
        <v>114.71794128417969</v>
      </c>
    </row>
    <row r="1419" spans="1:19" x14ac:dyDescent="0.25">
      <c r="A1419" s="7">
        <v>513</v>
      </c>
      <c r="B1419" s="7">
        <v>44657</v>
      </c>
      <c r="C1419" s="7">
        <v>20017226</v>
      </c>
      <c r="D1419" s="7" t="s">
        <v>1166</v>
      </c>
      <c r="E1419" s="7" t="s">
        <v>5772</v>
      </c>
      <c r="F1419" s="7">
        <v>1750000</v>
      </c>
      <c r="G1419" s="7">
        <v>1.8042000532150269</v>
      </c>
      <c r="H1419" s="7">
        <v>1.697700023651123</v>
      </c>
      <c r="I1419" s="7" t="s">
        <v>5773</v>
      </c>
      <c r="J1419" s="7" t="s">
        <v>5774</v>
      </c>
      <c r="K1419" s="8">
        <v>2.8606410026550293</v>
      </c>
      <c r="M1419" s="8">
        <v>105.47299957275391</v>
      </c>
      <c r="N1419" s="7">
        <v>41.176998138427734</v>
      </c>
      <c r="O1419" s="7" t="s">
        <v>331</v>
      </c>
      <c r="P1419" s="7" t="s">
        <v>1169</v>
      </c>
      <c r="Q1419" s="7" t="s">
        <v>286</v>
      </c>
      <c r="R1419" s="7" t="s">
        <v>214</v>
      </c>
      <c r="S1419" s="7">
        <v>114.71794128417969</v>
      </c>
    </row>
    <row r="1420" spans="1:19" x14ac:dyDescent="0.25">
      <c r="A1420" s="7">
        <v>513</v>
      </c>
      <c r="B1420" s="7">
        <v>44657</v>
      </c>
      <c r="C1420" s="7">
        <v>18529133</v>
      </c>
      <c r="D1420" s="7" t="s">
        <v>1166</v>
      </c>
      <c r="E1420" s="7" t="s">
        <v>214</v>
      </c>
      <c r="F1420" s="7">
        <v>1500000</v>
      </c>
      <c r="G1420" s="7">
        <v>0.991100013256073</v>
      </c>
      <c r="H1420" s="7">
        <v>0.96740001440048218</v>
      </c>
      <c r="I1420" s="7" t="s">
        <v>19522</v>
      </c>
      <c r="J1420" s="7" t="s">
        <v>5771</v>
      </c>
      <c r="K1420" s="8">
        <v>2.3194999694824219</v>
      </c>
      <c r="M1420" s="8">
        <v>103.09999847412109</v>
      </c>
      <c r="N1420" s="7">
        <v>46.603099822998047</v>
      </c>
      <c r="O1420" s="7" t="s">
        <v>331</v>
      </c>
      <c r="P1420" s="7" t="s">
        <v>1169</v>
      </c>
      <c r="Q1420" s="7" t="s">
        <v>286</v>
      </c>
      <c r="R1420" s="7" t="s">
        <v>3856</v>
      </c>
      <c r="S1420" s="7">
        <v>109.76757049560547</v>
      </c>
    </row>
    <row r="1421" spans="1:19" x14ac:dyDescent="0.25">
      <c r="A1421" s="7">
        <v>513</v>
      </c>
      <c r="B1421" s="7">
        <v>44657</v>
      </c>
      <c r="C1421" s="7">
        <v>18530714</v>
      </c>
      <c r="D1421" s="7" t="s">
        <v>1166</v>
      </c>
      <c r="E1421" s="7" t="s">
        <v>5769</v>
      </c>
      <c r="F1421" s="7">
        <v>1500000</v>
      </c>
      <c r="G1421" s="7">
        <v>0.991100013256073</v>
      </c>
      <c r="H1421" s="7">
        <v>0.96740001440048218</v>
      </c>
      <c r="I1421" s="7" t="s">
        <v>21797</v>
      </c>
      <c r="J1421" s="7" t="s">
        <v>5770</v>
      </c>
      <c r="K1421" s="8">
        <v>2.3199770450592041</v>
      </c>
      <c r="M1421" s="8">
        <v>103.09950256347656</v>
      </c>
      <c r="N1421" s="7">
        <v>45.120998382568359</v>
      </c>
      <c r="O1421" s="7" t="s">
        <v>331</v>
      </c>
      <c r="P1421" s="7" t="s">
        <v>1169</v>
      </c>
      <c r="Q1421" s="7" t="s">
        <v>286</v>
      </c>
      <c r="R1421" s="7" t="s">
        <v>214</v>
      </c>
      <c r="S1421" s="7">
        <v>109.76757049560547</v>
      </c>
    </row>
    <row r="1422" spans="1:19" x14ac:dyDescent="0.25">
      <c r="A1422" s="7">
        <v>513</v>
      </c>
      <c r="B1422" s="7">
        <v>44657</v>
      </c>
      <c r="C1422" s="7">
        <v>44424339</v>
      </c>
      <c r="D1422" s="7" t="s">
        <v>1171</v>
      </c>
      <c r="E1422" s="7" t="s">
        <v>214</v>
      </c>
      <c r="F1422" s="7">
        <v>750000</v>
      </c>
      <c r="G1422" s="7">
        <v>7.4552001953125</v>
      </c>
      <c r="H1422" s="7">
        <v>4.3956999778747559</v>
      </c>
      <c r="I1422" s="7" t="s">
        <v>19523</v>
      </c>
      <c r="J1422" s="7" t="s">
        <v>5781</v>
      </c>
      <c r="K1422" s="8">
        <v>5.771477222442627</v>
      </c>
      <c r="M1422" s="8">
        <v>98.371002197265625</v>
      </c>
      <c r="N1422" s="7">
        <v>309.21469116210938</v>
      </c>
      <c r="O1422" s="7" t="s">
        <v>280</v>
      </c>
      <c r="P1422" s="7" t="s">
        <v>289</v>
      </c>
      <c r="Q1422" s="7" t="s">
        <v>291</v>
      </c>
      <c r="R1422" s="7" t="s">
        <v>3856</v>
      </c>
      <c r="S1422" s="7">
        <v>302.43142700195313</v>
      </c>
    </row>
    <row r="1423" spans="1:19" x14ac:dyDescent="0.25">
      <c r="A1423" s="7">
        <v>513</v>
      </c>
      <c r="B1423" s="7">
        <v>44657</v>
      </c>
      <c r="C1423" s="7">
        <v>44417927</v>
      </c>
      <c r="D1423" s="7" t="s">
        <v>1171</v>
      </c>
      <c r="E1423" s="7" t="s">
        <v>5778</v>
      </c>
      <c r="F1423" s="7">
        <v>750000</v>
      </c>
      <c r="G1423" s="7">
        <v>7.4552001953125</v>
      </c>
      <c r="H1423" s="7">
        <v>4.3958001136779785</v>
      </c>
      <c r="I1423" s="7" t="s">
        <v>5779</v>
      </c>
      <c r="J1423" s="7" t="s">
        <v>5780</v>
      </c>
      <c r="K1423" s="8">
        <v>5.7715578079223633</v>
      </c>
      <c r="M1423" s="8">
        <v>98.371002197265625</v>
      </c>
      <c r="N1423" s="7">
        <v>246.91110229492188</v>
      </c>
      <c r="O1423" s="7" t="s">
        <v>280</v>
      </c>
      <c r="P1423" s="7" t="s">
        <v>289</v>
      </c>
      <c r="Q1423" s="7" t="s">
        <v>291</v>
      </c>
      <c r="R1423" s="7" t="s">
        <v>214</v>
      </c>
      <c r="S1423" s="7">
        <v>302.43142700195313</v>
      </c>
    </row>
    <row r="1424" spans="1:19" x14ac:dyDescent="0.25">
      <c r="A1424" s="7">
        <v>513</v>
      </c>
      <c r="B1424" s="7">
        <v>44657</v>
      </c>
      <c r="C1424" s="7">
        <v>30231570</v>
      </c>
      <c r="D1424" s="7" t="s">
        <v>1171</v>
      </c>
      <c r="E1424" s="7" t="s">
        <v>214</v>
      </c>
      <c r="F1424" s="7">
        <v>650000</v>
      </c>
      <c r="G1424" s="7">
        <v>0.78850001096725464</v>
      </c>
      <c r="H1424" s="7">
        <v>1.5621999502182007</v>
      </c>
      <c r="I1424" s="7" t="s">
        <v>21197</v>
      </c>
      <c r="J1424" s="7" t="s">
        <v>5777</v>
      </c>
      <c r="K1424" s="8">
        <v>5.5327911376953125</v>
      </c>
      <c r="M1424" s="8">
        <v>103.33699798583984</v>
      </c>
      <c r="N1424" s="7">
        <v>401.73159790039063</v>
      </c>
      <c r="O1424" s="7" t="s">
        <v>280</v>
      </c>
      <c r="P1424" s="7" t="s">
        <v>289</v>
      </c>
      <c r="Q1424" s="7" t="s">
        <v>291</v>
      </c>
      <c r="R1424" s="7" t="s">
        <v>3856</v>
      </c>
      <c r="S1424" s="7">
        <v>225.75848388671875</v>
      </c>
    </row>
    <row r="1425" spans="1:19" x14ac:dyDescent="0.25">
      <c r="A1425" s="7">
        <v>513</v>
      </c>
      <c r="B1425" s="7">
        <v>44657</v>
      </c>
      <c r="C1425" s="7">
        <v>30231569</v>
      </c>
      <c r="D1425" s="7" t="s">
        <v>1171</v>
      </c>
      <c r="E1425" s="7" t="s">
        <v>21198</v>
      </c>
      <c r="F1425" s="7">
        <v>650000</v>
      </c>
      <c r="G1425" s="7">
        <v>0.78850001096725464</v>
      </c>
      <c r="H1425" s="7">
        <v>1.5619000196456909</v>
      </c>
      <c r="I1425" s="7" t="s">
        <v>21199</v>
      </c>
      <c r="J1425" s="7" t="s">
        <v>21200</v>
      </c>
      <c r="K1425" s="8">
        <v>5.5331788063049316</v>
      </c>
      <c r="M1425" s="8">
        <v>103.33699798583984</v>
      </c>
      <c r="N1425" s="7">
        <v>171.66650390625</v>
      </c>
      <c r="O1425" s="7" t="s">
        <v>280</v>
      </c>
      <c r="P1425" s="7" t="s">
        <v>289</v>
      </c>
      <c r="Q1425" s="7" t="s">
        <v>291</v>
      </c>
      <c r="R1425" s="7" t="s">
        <v>214</v>
      </c>
      <c r="S1425" s="7">
        <v>225.75848388671875</v>
      </c>
    </row>
    <row r="1426" spans="1:19" x14ac:dyDescent="0.25">
      <c r="A1426" s="7">
        <v>513</v>
      </c>
      <c r="B1426" s="7">
        <v>44657</v>
      </c>
      <c r="C1426" s="7">
        <v>66810999</v>
      </c>
      <c r="D1426" s="7" t="s">
        <v>1174</v>
      </c>
      <c r="E1426" s="7" t="s">
        <v>214</v>
      </c>
      <c r="F1426" s="7">
        <v>370000</v>
      </c>
      <c r="G1426" s="7">
        <v>1.0103000402450562</v>
      </c>
      <c r="H1426" s="7">
        <v>0.72649997472763062</v>
      </c>
      <c r="I1426" s="7" t="s">
        <v>10715</v>
      </c>
      <c r="J1426" s="7" t="s">
        <v>10716</v>
      </c>
      <c r="K1426" s="8">
        <v>51.248588562011719</v>
      </c>
      <c r="M1426" s="8">
        <v>70.771003723144531</v>
      </c>
      <c r="N1426" s="7">
        <v>4936.37939453125</v>
      </c>
      <c r="O1426" s="7" t="s">
        <v>360</v>
      </c>
      <c r="P1426" s="7" t="s">
        <v>349</v>
      </c>
      <c r="Q1426" s="7" t="s">
        <v>242</v>
      </c>
      <c r="R1426" s="7" t="s">
        <v>214</v>
      </c>
      <c r="S1426" s="7">
        <v>4936.37939453125</v>
      </c>
    </row>
    <row r="1427" spans="1:19" x14ac:dyDescent="0.25">
      <c r="A1427" s="7">
        <v>513</v>
      </c>
      <c r="B1427" s="7">
        <v>44657</v>
      </c>
      <c r="C1427" s="7">
        <v>36250081</v>
      </c>
      <c r="D1427" s="7" t="s">
        <v>1174</v>
      </c>
      <c r="E1427" s="7" t="s">
        <v>214</v>
      </c>
      <c r="F1427" s="7">
        <v>276500</v>
      </c>
      <c r="G1427" s="7">
        <v>0.62150001525878906</v>
      </c>
      <c r="H1427" s="7">
        <v>0.50080001354217529</v>
      </c>
      <c r="I1427" s="7" t="s">
        <v>10713</v>
      </c>
      <c r="J1427" s="7" t="s">
        <v>10714</v>
      </c>
      <c r="K1427" s="8">
        <v>40.41046142578125</v>
      </c>
      <c r="M1427" s="8">
        <v>83.208999633789063</v>
      </c>
      <c r="N1427" s="7">
        <v>3917.536865234375</v>
      </c>
      <c r="O1427" s="7" t="s">
        <v>360</v>
      </c>
      <c r="P1427" s="7" t="s">
        <v>349</v>
      </c>
      <c r="Q1427" s="7" t="s">
        <v>242</v>
      </c>
      <c r="R1427" s="7" t="s">
        <v>214</v>
      </c>
      <c r="S1427" s="7">
        <v>3917.536865234375</v>
      </c>
    </row>
    <row r="1428" spans="1:19" x14ac:dyDescent="0.25">
      <c r="A1428" s="7">
        <v>513</v>
      </c>
      <c r="B1428" s="7">
        <v>44657</v>
      </c>
      <c r="C1428" s="7">
        <v>66789046</v>
      </c>
      <c r="D1428" s="7" t="s">
        <v>1174</v>
      </c>
      <c r="E1428" s="7" t="s">
        <v>214</v>
      </c>
      <c r="F1428" s="7">
        <v>346000</v>
      </c>
      <c r="G1428" s="7">
        <v>0.55299997329711914</v>
      </c>
      <c r="H1428" s="7">
        <v>0.43869999051094055</v>
      </c>
      <c r="I1428" s="7" t="s">
        <v>22202</v>
      </c>
      <c r="J1428" s="7" t="s">
        <v>22203</v>
      </c>
      <c r="K1428" s="8">
        <v>43.44482421875</v>
      </c>
      <c r="M1428" s="8">
        <v>85.320999145507813</v>
      </c>
      <c r="N1428" s="7">
        <v>4232.18896484375</v>
      </c>
      <c r="O1428" s="7" t="s">
        <v>360</v>
      </c>
      <c r="P1428" s="7" t="s">
        <v>349</v>
      </c>
      <c r="Q1428" s="7" t="s">
        <v>242</v>
      </c>
      <c r="R1428" s="7" t="s">
        <v>214</v>
      </c>
      <c r="S1428" s="7">
        <v>4232.18896484375</v>
      </c>
    </row>
    <row r="1429" spans="1:19" x14ac:dyDescent="0.25">
      <c r="A1429" s="7">
        <v>513</v>
      </c>
      <c r="B1429" s="7">
        <v>44657</v>
      </c>
      <c r="C1429" s="7">
        <v>66797473</v>
      </c>
      <c r="D1429" s="7" t="s">
        <v>1177</v>
      </c>
      <c r="E1429" s="7" t="s">
        <v>214</v>
      </c>
      <c r="F1429" s="7">
        <v>500000</v>
      </c>
      <c r="G1429" s="7">
        <v>3.3264999389648438</v>
      </c>
      <c r="H1429" s="7">
        <v>3.1744000911712646</v>
      </c>
      <c r="I1429" s="7" t="s">
        <v>10717</v>
      </c>
      <c r="J1429" s="7" t="s">
        <v>10718</v>
      </c>
      <c r="K1429" s="8">
        <v>3.798759937286377</v>
      </c>
      <c r="M1429" s="8">
        <v>93.654998779296875</v>
      </c>
      <c r="N1429" s="7">
        <v>106.98899841308594</v>
      </c>
      <c r="O1429" s="7" t="s">
        <v>212</v>
      </c>
      <c r="P1429" s="7" t="s">
        <v>349</v>
      </c>
      <c r="Q1429" s="7" t="s">
        <v>242</v>
      </c>
      <c r="R1429" s="7" t="s">
        <v>3856</v>
      </c>
      <c r="S1429" s="7">
        <v>106.98899841308594</v>
      </c>
    </row>
    <row r="1430" spans="1:19" x14ac:dyDescent="0.25">
      <c r="A1430" s="7">
        <v>513</v>
      </c>
      <c r="B1430" s="7">
        <v>44657</v>
      </c>
      <c r="C1430" s="7">
        <v>66904072</v>
      </c>
      <c r="D1430" s="7" t="s">
        <v>1177</v>
      </c>
      <c r="E1430" s="7" t="s">
        <v>17073</v>
      </c>
      <c r="F1430" s="7">
        <v>500000</v>
      </c>
      <c r="G1430" s="7">
        <v>2.1765999794006348</v>
      </c>
      <c r="H1430" s="7">
        <v>2.1136999130249023</v>
      </c>
      <c r="I1430" s="7" t="s">
        <v>17074</v>
      </c>
      <c r="J1430" s="7" t="s">
        <v>17075</v>
      </c>
      <c r="K1430" s="8">
        <v>3.3648200035095215</v>
      </c>
      <c r="M1430" s="8">
        <v>95.338996887207031</v>
      </c>
      <c r="N1430" s="7">
        <v>78.421401977539063</v>
      </c>
      <c r="O1430" s="7" t="s">
        <v>212</v>
      </c>
      <c r="P1430" s="7" t="s">
        <v>349</v>
      </c>
      <c r="Q1430" s="7" t="s">
        <v>242</v>
      </c>
      <c r="R1430" s="7" t="s">
        <v>3856</v>
      </c>
      <c r="S1430" s="7">
        <v>78.421401977539063</v>
      </c>
    </row>
    <row r="1431" spans="1:19" x14ac:dyDescent="0.25">
      <c r="A1431" s="7">
        <v>513</v>
      </c>
      <c r="B1431" s="7">
        <v>44657</v>
      </c>
      <c r="C1431" s="7">
        <v>66922763</v>
      </c>
      <c r="D1431" s="7" t="s">
        <v>17520</v>
      </c>
      <c r="E1431" s="7" t="s">
        <v>214</v>
      </c>
      <c r="F1431" s="7">
        <v>300000</v>
      </c>
      <c r="G1431" s="7">
        <v>3.2888998985290527</v>
      </c>
      <c r="H1431" s="7">
        <v>2.83489990234375</v>
      </c>
      <c r="I1431" s="7" t="s">
        <v>17562</v>
      </c>
      <c r="J1431" s="7" t="s">
        <v>17563</v>
      </c>
      <c r="K1431" s="8">
        <v>7.5395650863647461</v>
      </c>
      <c r="M1431" s="8">
        <v>94</v>
      </c>
      <c r="N1431" s="7">
        <v>481.53311157226563</v>
      </c>
      <c r="O1431" s="7" t="s">
        <v>360</v>
      </c>
      <c r="P1431" s="7" t="s">
        <v>361</v>
      </c>
      <c r="Q1431" s="7" t="s">
        <v>242</v>
      </c>
      <c r="R1431" s="7" t="s">
        <v>214</v>
      </c>
      <c r="S1431" s="7">
        <v>481.53311157226563</v>
      </c>
    </row>
    <row r="1432" spans="1:19" x14ac:dyDescent="0.25">
      <c r="A1432" s="7">
        <v>513</v>
      </c>
      <c r="B1432" s="7">
        <v>44657</v>
      </c>
      <c r="C1432" s="7">
        <v>67004925</v>
      </c>
      <c r="D1432" s="7" t="s">
        <v>1180</v>
      </c>
      <c r="E1432" s="7" t="s">
        <v>214</v>
      </c>
      <c r="F1432" s="7">
        <v>500000</v>
      </c>
      <c r="G1432" s="7">
        <v>10.00409984588623</v>
      </c>
      <c r="H1432" s="7">
        <v>6.0138001441955566</v>
      </c>
      <c r="I1432" s="7" t="s">
        <v>21798</v>
      </c>
      <c r="J1432" s="7" t="s">
        <v>21656</v>
      </c>
      <c r="K1432" s="8">
        <v>6.3770151138305664</v>
      </c>
      <c r="M1432" s="8">
        <v>96.299003601074219</v>
      </c>
      <c r="N1432" s="7">
        <v>380.7218017578125</v>
      </c>
      <c r="O1432" s="7" t="s">
        <v>266</v>
      </c>
      <c r="P1432" s="7" t="s">
        <v>289</v>
      </c>
      <c r="Q1432" s="7" t="s">
        <v>291</v>
      </c>
      <c r="R1432" s="7" t="s">
        <v>3856</v>
      </c>
      <c r="S1432" s="7">
        <v>493.91973876953125</v>
      </c>
    </row>
    <row r="1433" spans="1:19" x14ac:dyDescent="0.25">
      <c r="A1433" s="7">
        <v>513</v>
      </c>
      <c r="B1433" s="7">
        <v>44657</v>
      </c>
      <c r="C1433" s="7">
        <v>66904071</v>
      </c>
      <c r="D1433" s="7" t="s">
        <v>1180</v>
      </c>
      <c r="E1433" s="7" t="s">
        <v>214</v>
      </c>
      <c r="F1433" s="7">
        <v>850000</v>
      </c>
      <c r="G1433" s="7">
        <v>9.1745004653930664</v>
      </c>
      <c r="H1433" s="7">
        <v>6.0956001281738281</v>
      </c>
      <c r="I1433" s="7" t="s">
        <v>21799</v>
      </c>
      <c r="J1433" s="7" t="s">
        <v>16968</v>
      </c>
      <c r="K1433" s="8">
        <v>5.9809989929199219</v>
      </c>
      <c r="M1433" s="8">
        <v>90.523002624511719</v>
      </c>
      <c r="N1433" s="7">
        <v>337.5723876953125</v>
      </c>
      <c r="O1433" s="7" t="s">
        <v>266</v>
      </c>
      <c r="P1433" s="7" t="s">
        <v>289</v>
      </c>
      <c r="Q1433" s="7" t="s">
        <v>291</v>
      </c>
      <c r="R1433" s="7" t="s">
        <v>3856</v>
      </c>
      <c r="S1433" s="7">
        <v>482.4412841796875</v>
      </c>
    </row>
    <row r="1434" spans="1:19" x14ac:dyDescent="0.25">
      <c r="A1434" s="7">
        <v>513</v>
      </c>
      <c r="B1434" s="7">
        <v>44657</v>
      </c>
      <c r="C1434" s="7">
        <v>46696098</v>
      </c>
      <c r="D1434" s="7" t="s">
        <v>1180</v>
      </c>
      <c r="E1434" s="7" t="s">
        <v>214</v>
      </c>
      <c r="F1434" s="7">
        <v>1300000</v>
      </c>
      <c r="G1434" s="7">
        <v>3.8111000061035156</v>
      </c>
      <c r="H1434" s="7">
        <v>3.0945999622344971</v>
      </c>
      <c r="I1434" s="7" t="s">
        <v>19524</v>
      </c>
      <c r="J1434" s="7" t="s">
        <v>5784</v>
      </c>
      <c r="K1434" s="8">
        <v>5.8059568405151367</v>
      </c>
      <c r="M1434" s="8">
        <v>103.17299652099609</v>
      </c>
      <c r="N1434" s="7">
        <v>306.42849731445313</v>
      </c>
      <c r="O1434" s="7" t="s">
        <v>266</v>
      </c>
      <c r="P1434" s="7" t="s">
        <v>289</v>
      </c>
      <c r="Q1434" s="7" t="s">
        <v>291</v>
      </c>
      <c r="R1434" s="7" t="s">
        <v>3856</v>
      </c>
      <c r="S1434" s="7">
        <v>400.89300537109375</v>
      </c>
    </row>
    <row r="1435" spans="1:19" x14ac:dyDescent="0.25">
      <c r="A1435" s="7">
        <v>513</v>
      </c>
      <c r="B1435" s="7">
        <v>44657</v>
      </c>
      <c r="C1435" s="7">
        <v>46653105</v>
      </c>
      <c r="D1435" s="7" t="s">
        <v>1180</v>
      </c>
      <c r="E1435" s="7" t="s">
        <v>5782</v>
      </c>
      <c r="F1435" s="7">
        <v>1300000</v>
      </c>
      <c r="G1435" s="7">
        <v>3.8111000061035156</v>
      </c>
      <c r="H1435" s="7">
        <v>3.0945999622344971</v>
      </c>
      <c r="I1435" s="7" t="s">
        <v>17397</v>
      </c>
      <c r="J1435" s="7" t="s">
        <v>5783</v>
      </c>
      <c r="K1435" s="8">
        <v>5.8059568405151367</v>
      </c>
      <c r="M1435" s="8">
        <v>103.17299652099609</v>
      </c>
      <c r="N1435" s="7">
        <v>237.91279602050781</v>
      </c>
      <c r="O1435" s="7" t="s">
        <v>266</v>
      </c>
      <c r="P1435" s="7" t="s">
        <v>289</v>
      </c>
      <c r="Q1435" s="7" t="s">
        <v>291</v>
      </c>
      <c r="R1435" s="7" t="s">
        <v>214</v>
      </c>
      <c r="S1435" s="7">
        <v>400.89300537109375</v>
      </c>
    </row>
    <row r="1436" spans="1:19" x14ac:dyDescent="0.25">
      <c r="A1436" s="7">
        <v>513</v>
      </c>
      <c r="B1436" s="7">
        <v>44657</v>
      </c>
      <c r="C1436" s="7">
        <v>43206027</v>
      </c>
      <c r="D1436" s="7" t="s">
        <v>1180</v>
      </c>
      <c r="E1436" s="7" t="s">
        <v>21800</v>
      </c>
      <c r="F1436" s="7">
        <v>300000</v>
      </c>
      <c r="G1436" s="7">
        <v>1.0267000198364258</v>
      </c>
      <c r="H1436" s="7">
        <v>1.1949000358581543</v>
      </c>
      <c r="I1436" s="7" t="s">
        <v>21801</v>
      </c>
      <c r="J1436" s="7" t="s">
        <v>21802</v>
      </c>
      <c r="K1436" s="8">
        <v>6.0843729972839355</v>
      </c>
      <c r="M1436" s="8">
        <v>103.875</v>
      </c>
      <c r="N1436" s="7">
        <v>222.98429870605469</v>
      </c>
      <c r="O1436" s="7" t="s">
        <v>266</v>
      </c>
      <c r="P1436" s="7" t="s">
        <v>289</v>
      </c>
      <c r="Q1436" s="7" t="s">
        <v>291</v>
      </c>
      <c r="R1436" s="7" t="s">
        <v>214</v>
      </c>
      <c r="S1436" s="7">
        <v>354.02194213867188</v>
      </c>
    </row>
    <row r="1437" spans="1:19" x14ac:dyDescent="0.25">
      <c r="A1437" s="7">
        <v>513</v>
      </c>
      <c r="B1437" s="7">
        <v>44657</v>
      </c>
      <c r="C1437" s="7">
        <v>47153091</v>
      </c>
      <c r="D1437" s="7" t="s">
        <v>1182</v>
      </c>
      <c r="E1437" s="7" t="s">
        <v>214</v>
      </c>
      <c r="F1437" s="7">
        <v>350000</v>
      </c>
      <c r="G1437" s="7">
        <v>4.8267998695373535</v>
      </c>
      <c r="H1437" s="7">
        <v>3.6222000122070313</v>
      </c>
      <c r="I1437" s="7" t="s">
        <v>10719</v>
      </c>
      <c r="J1437" s="7" t="s">
        <v>10720</v>
      </c>
      <c r="K1437" s="8">
        <v>7.4159579277038574</v>
      </c>
      <c r="M1437" s="8">
        <v>94.333602905273438</v>
      </c>
      <c r="N1437" s="7">
        <v>446.57919311523438</v>
      </c>
      <c r="O1437" s="7" t="s">
        <v>280</v>
      </c>
      <c r="P1437" s="7" t="s">
        <v>639</v>
      </c>
      <c r="Q1437" s="7" t="s">
        <v>291</v>
      </c>
      <c r="R1437" s="7" t="s">
        <v>214</v>
      </c>
      <c r="S1437" s="7">
        <v>446.57919311523438</v>
      </c>
    </row>
    <row r="1438" spans="1:19" x14ac:dyDescent="0.25">
      <c r="A1438" s="7">
        <v>513</v>
      </c>
      <c r="B1438" s="7">
        <v>44657</v>
      </c>
      <c r="C1438" s="7">
        <v>46716523</v>
      </c>
      <c r="D1438" s="7" t="s">
        <v>1182</v>
      </c>
      <c r="E1438" s="7" t="s">
        <v>18287</v>
      </c>
      <c r="F1438" s="7">
        <v>350000</v>
      </c>
      <c r="G1438" s="7">
        <v>4.8267998695373535</v>
      </c>
      <c r="H1438" s="7">
        <v>3.6222000122070313</v>
      </c>
      <c r="I1438" s="7" t="s">
        <v>18288</v>
      </c>
      <c r="J1438" s="7" t="s">
        <v>18289</v>
      </c>
      <c r="K1438" s="8">
        <v>7.4159579277038574</v>
      </c>
      <c r="M1438" s="8">
        <v>94.333999633789063</v>
      </c>
      <c r="N1438" s="7">
        <v>446.57919311523438</v>
      </c>
      <c r="O1438" s="7" t="s">
        <v>280</v>
      </c>
      <c r="P1438" s="7" t="s">
        <v>639</v>
      </c>
      <c r="Q1438" s="7" t="s">
        <v>291</v>
      </c>
      <c r="R1438" s="7" t="s">
        <v>214</v>
      </c>
      <c r="S1438" s="7">
        <v>446.57919311523438</v>
      </c>
    </row>
    <row r="1439" spans="1:19" x14ac:dyDescent="0.25">
      <c r="A1439" s="7">
        <v>513</v>
      </c>
      <c r="B1439" s="7">
        <v>44657</v>
      </c>
      <c r="C1439" s="7">
        <v>45728732</v>
      </c>
      <c r="D1439" s="7" t="s">
        <v>1185</v>
      </c>
      <c r="E1439" s="7" t="s">
        <v>214</v>
      </c>
      <c r="F1439" s="7">
        <v>500000</v>
      </c>
      <c r="G1439" s="7">
        <v>0.60509997606277466</v>
      </c>
      <c r="H1439" s="7">
        <v>0.58520001173019409</v>
      </c>
      <c r="I1439" s="7" t="s">
        <v>10721</v>
      </c>
      <c r="J1439" s="7" t="s">
        <v>10722</v>
      </c>
      <c r="K1439" s="8">
        <v>3.7324790954589844</v>
      </c>
      <c r="M1439" s="8">
        <v>100.03700256347656</v>
      </c>
      <c r="N1439" s="7">
        <v>252.5426025390625</v>
      </c>
      <c r="O1439" s="7" t="s">
        <v>446</v>
      </c>
      <c r="P1439" s="7" t="s">
        <v>349</v>
      </c>
      <c r="Q1439" s="7" t="s">
        <v>242</v>
      </c>
      <c r="R1439" s="7" t="s">
        <v>3856</v>
      </c>
      <c r="S1439" s="7">
        <v>252.5426025390625</v>
      </c>
    </row>
    <row r="1440" spans="1:19" x14ac:dyDescent="0.25">
      <c r="A1440" s="7">
        <v>513</v>
      </c>
      <c r="B1440" s="7">
        <v>44657</v>
      </c>
      <c r="C1440" s="7">
        <v>46840927</v>
      </c>
      <c r="D1440" s="7" t="s">
        <v>1187</v>
      </c>
      <c r="E1440" s="7" t="s">
        <v>214</v>
      </c>
      <c r="F1440" s="7">
        <v>400000</v>
      </c>
      <c r="G1440" s="7">
        <v>7.8548998832702637</v>
      </c>
      <c r="H1440" s="7">
        <v>6.8098001480102539</v>
      </c>
      <c r="I1440" s="7" t="s">
        <v>19525</v>
      </c>
      <c r="J1440" s="7" t="s">
        <v>10725</v>
      </c>
      <c r="K1440" s="8">
        <v>4.6534099578857422</v>
      </c>
      <c r="M1440" s="8">
        <v>89.226997375488281</v>
      </c>
      <c r="N1440" s="7">
        <v>198.64399719238281</v>
      </c>
      <c r="O1440" s="7" t="s">
        <v>446</v>
      </c>
      <c r="P1440" s="7" t="s">
        <v>349</v>
      </c>
      <c r="Q1440" s="7" t="s">
        <v>242</v>
      </c>
      <c r="R1440" s="7" t="s">
        <v>3856</v>
      </c>
      <c r="S1440" s="7">
        <v>198.64399719238281</v>
      </c>
    </row>
    <row r="1441" spans="1:19" x14ac:dyDescent="0.25">
      <c r="A1441" s="7">
        <v>513</v>
      </c>
      <c r="B1441" s="7">
        <v>44657</v>
      </c>
      <c r="C1441" s="7">
        <v>66922305</v>
      </c>
      <c r="D1441" s="7" t="s">
        <v>1187</v>
      </c>
      <c r="E1441" s="7" t="s">
        <v>18033</v>
      </c>
      <c r="F1441" s="7">
        <v>500000</v>
      </c>
      <c r="G1441" s="7">
        <v>4.3038997650146484</v>
      </c>
      <c r="H1441" s="7">
        <v>4.031099796295166</v>
      </c>
      <c r="I1441" s="7" t="s">
        <v>18290</v>
      </c>
      <c r="J1441" s="7" t="s">
        <v>17613</v>
      </c>
      <c r="K1441" s="8">
        <v>4.0918698310852051</v>
      </c>
      <c r="M1441" s="8">
        <v>92.207000732421875</v>
      </c>
      <c r="N1441" s="7">
        <v>135.02499389648438</v>
      </c>
      <c r="O1441" s="7" t="s">
        <v>446</v>
      </c>
      <c r="P1441" s="7" t="s">
        <v>349</v>
      </c>
      <c r="Q1441" s="7" t="s">
        <v>242</v>
      </c>
      <c r="R1441" s="7" t="s">
        <v>3856</v>
      </c>
      <c r="S1441" s="7">
        <v>135.02499389648438</v>
      </c>
    </row>
    <row r="1442" spans="1:19" x14ac:dyDescent="0.25">
      <c r="A1442" s="7">
        <v>513</v>
      </c>
      <c r="B1442" s="7">
        <v>44657</v>
      </c>
      <c r="C1442" s="7">
        <v>46840930</v>
      </c>
      <c r="D1442" s="7" t="s">
        <v>1187</v>
      </c>
      <c r="E1442" s="7" t="s">
        <v>214</v>
      </c>
      <c r="F1442" s="7">
        <v>400000</v>
      </c>
      <c r="G1442" s="7">
        <v>2.855600118637085</v>
      </c>
      <c r="H1442" s="7">
        <v>2.7104001045227051</v>
      </c>
      <c r="I1442" s="7" t="s">
        <v>10723</v>
      </c>
      <c r="J1442" s="7" t="s">
        <v>10724</v>
      </c>
      <c r="K1442" s="8">
        <v>3.918220043182373</v>
      </c>
      <c r="M1442" s="8">
        <v>96.208000183105469</v>
      </c>
      <c r="N1442" s="7">
        <v>121.92500305175781</v>
      </c>
      <c r="O1442" s="7" t="s">
        <v>446</v>
      </c>
      <c r="P1442" s="7" t="s">
        <v>349</v>
      </c>
      <c r="Q1442" s="7" t="s">
        <v>242</v>
      </c>
      <c r="R1442" s="7" t="s">
        <v>3856</v>
      </c>
      <c r="S1442" s="7">
        <v>121.92500305175781</v>
      </c>
    </row>
    <row r="1443" spans="1:19" x14ac:dyDescent="0.25">
      <c r="A1443" s="7">
        <v>513</v>
      </c>
      <c r="B1443" s="7">
        <v>44657</v>
      </c>
      <c r="C1443" s="7">
        <v>16063350</v>
      </c>
      <c r="D1443" s="7" t="s">
        <v>1189</v>
      </c>
      <c r="E1443" s="7" t="s">
        <v>214</v>
      </c>
      <c r="F1443" s="7">
        <v>500000</v>
      </c>
      <c r="G1443" s="7">
        <v>0.51469999551773071</v>
      </c>
      <c r="H1443" s="7">
        <v>0.49729999899864197</v>
      </c>
      <c r="I1443" s="7" t="s">
        <v>5788</v>
      </c>
      <c r="J1443" s="7" t="s">
        <v>5789</v>
      </c>
      <c r="K1443" s="8">
        <v>3.3339190483093262</v>
      </c>
      <c r="M1443" s="8">
        <v>100.27300262451172</v>
      </c>
      <c r="N1443" s="7">
        <v>207.0458984375</v>
      </c>
      <c r="O1443" s="7" t="s">
        <v>373</v>
      </c>
      <c r="P1443" s="7" t="s">
        <v>322</v>
      </c>
      <c r="Q1443" s="7" t="s">
        <v>291</v>
      </c>
      <c r="R1443" s="7" t="s">
        <v>214</v>
      </c>
      <c r="S1443" s="7">
        <v>123.16658020019531</v>
      </c>
    </row>
    <row r="1444" spans="1:19" x14ac:dyDescent="0.25">
      <c r="A1444" s="7">
        <v>513</v>
      </c>
      <c r="B1444" s="7">
        <v>44657</v>
      </c>
      <c r="C1444" s="7">
        <v>16063344</v>
      </c>
      <c r="D1444" s="7" t="s">
        <v>1189</v>
      </c>
      <c r="E1444" s="7" t="s">
        <v>5785</v>
      </c>
      <c r="F1444" s="7">
        <v>500000</v>
      </c>
      <c r="G1444" s="7">
        <v>0.51469999551773071</v>
      </c>
      <c r="H1444" s="7">
        <v>0.49860000610351563</v>
      </c>
      <c r="I1444" s="7" t="s">
        <v>5786</v>
      </c>
      <c r="J1444" s="7" t="s">
        <v>5787</v>
      </c>
      <c r="K1444" s="8">
        <v>2.8222510814666748</v>
      </c>
      <c r="M1444" s="8">
        <v>100.53299713134766</v>
      </c>
      <c r="N1444" s="7">
        <v>176.47360229492188</v>
      </c>
      <c r="O1444" s="7" t="s">
        <v>373</v>
      </c>
      <c r="P1444" s="7" t="s">
        <v>322</v>
      </c>
      <c r="Q1444" s="7" t="s">
        <v>291</v>
      </c>
      <c r="R1444" s="7" t="s">
        <v>3856</v>
      </c>
      <c r="S1444" s="7">
        <v>123.16658020019531</v>
      </c>
    </row>
    <row r="1445" spans="1:19" x14ac:dyDescent="0.25">
      <c r="A1445" s="7">
        <v>513</v>
      </c>
      <c r="B1445" s="7">
        <v>44657</v>
      </c>
      <c r="C1445" s="7">
        <v>19869198</v>
      </c>
      <c r="D1445" s="7" t="s">
        <v>3818</v>
      </c>
      <c r="E1445" s="7" t="s">
        <v>214</v>
      </c>
      <c r="F1445" s="7">
        <v>400000</v>
      </c>
      <c r="G1445" s="7">
        <v>1.530500054359436</v>
      </c>
      <c r="H1445" s="7">
        <v>1.4211000204086304</v>
      </c>
      <c r="I1445" s="7" t="s">
        <v>10728</v>
      </c>
      <c r="J1445" s="7" t="s">
        <v>10729</v>
      </c>
      <c r="K1445" s="8">
        <v>3.7321300506591797</v>
      </c>
      <c r="M1445" s="8">
        <v>103.34200286865234</v>
      </c>
      <c r="N1445" s="7">
        <v>142.80499267578125</v>
      </c>
      <c r="O1445" s="7" t="s">
        <v>212</v>
      </c>
      <c r="P1445" s="7" t="s">
        <v>349</v>
      </c>
      <c r="Q1445" s="7" t="s">
        <v>242</v>
      </c>
      <c r="R1445" s="7" t="s">
        <v>3856</v>
      </c>
      <c r="S1445" s="7">
        <v>142.80499267578125</v>
      </c>
    </row>
    <row r="1446" spans="1:19" x14ac:dyDescent="0.25">
      <c r="A1446" s="7">
        <v>513</v>
      </c>
      <c r="B1446" s="7">
        <v>44657</v>
      </c>
      <c r="C1446" s="7">
        <v>17333486</v>
      </c>
      <c r="D1446" s="7" t="s">
        <v>3818</v>
      </c>
      <c r="E1446" s="7" t="s">
        <v>214</v>
      </c>
      <c r="F1446" s="7">
        <v>300000</v>
      </c>
      <c r="G1446" s="7">
        <v>0.62419998645782471</v>
      </c>
      <c r="H1446" s="7">
        <v>0.6031000018119812</v>
      </c>
      <c r="I1446" s="7" t="s">
        <v>10726</v>
      </c>
      <c r="J1446" s="7" t="s">
        <v>10727</v>
      </c>
      <c r="K1446" s="8">
        <v>3.7709629535675049</v>
      </c>
      <c r="M1446" s="8">
        <v>100.21199798583984</v>
      </c>
      <c r="N1446" s="7">
        <v>235.7760009765625</v>
      </c>
      <c r="O1446" s="7" t="s">
        <v>212</v>
      </c>
      <c r="P1446" s="7" t="s">
        <v>349</v>
      </c>
      <c r="Q1446" s="7" t="s">
        <v>242</v>
      </c>
      <c r="R1446" s="7" t="s">
        <v>3856</v>
      </c>
      <c r="S1446" s="7">
        <v>235.7760009765625</v>
      </c>
    </row>
    <row r="1447" spans="1:19" x14ac:dyDescent="0.25">
      <c r="A1447" s="7">
        <v>513</v>
      </c>
      <c r="B1447" s="7">
        <v>44657</v>
      </c>
      <c r="C1447" s="7">
        <v>66897964</v>
      </c>
      <c r="D1447" s="7" t="s">
        <v>21033</v>
      </c>
      <c r="E1447" s="7" t="s">
        <v>21201</v>
      </c>
      <c r="F1447" s="7">
        <v>350000</v>
      </c>
      <c r="G1447" s="7">
        <v>4.112299919128418</v>
      </c>
      <c r="H1447" s="7">
        <v>3.4605000019073486</v>
      </c>
      <c r="I1447" s="7" t="s">
        <v>22204</v>
      </c>
      <c r="J1447" s="7" t="s">
        <v>21202</v>
      </c>
      <c r="K1447" s="8">
        <v>6.7782349586486816</v>
      </c>
      <c r="M1447" s="8">
        <v>93.169998168945313</v>
      </c>
      <c r="N1447" s="7">
        <v>400.93460083007813</v>
      </c>
      <c r="O1447" s="7" t="s">
        <v>237</v>
      </c>
      <c r="P1447" s="7" t="s">
        <v>349</v>
      </c>
      <c r="Q1447" s="7" t="s">
        <v>242</v>
      </c>
      <c r="R1447" s="7" t="s">
        <v>214</v>
      </c>
      <c r="S1447" s="7">
        <v>400.93460083007813</v>
      </c>
    </row>
    <row r="1448" spans="1:19" x14ac:dyDescent="0.25">
      <c r="A1448" s="7">
        <v>513</v>
      </c>
      <c r="B1448" s="7">
        <v>44657</v>
      </c>
      <c r="C1448" s="7">
        <v>35034656</v>
      </c>
      <c r="D1448" s="7" t="s">
        <v>1193</v>
      </c>
      <c r="E1448" s="7" t="s">
        <v>5792</v>
      </c>
      <c r="F1448" s="7">
        <v>1220000</v>
      </c>
      <c r="G1448" s="7">
        <v>5.4401001930236816</v>
      </c>
      <c r="H1448" s="7">
        <v>2.8787999153137207</v>
      </c>
      <c r="I1448" s="7" t="s">
        <v>5793</v>
      </c>
      <c r="J1448" s="7" t="s">
        <v>5794</v>
      </c>
      <c r="K1448" s="8">
        <v>7.0517821311950684</v>
      </c>
      <c r="M1448" s="8">
        <v>99.207000732421875</v>
      </c>
      <c r="N1448" s="7">
        <v>432.23141479492188</v>
      </c>
      <c r="O1448" s="7" t="s">
        <v>373</v>
      </c>
      <c r="P1448" s="7" t="s">
        <v>315</v>
      </c>
      <c r="Q1448" s="7" t="s">
        <v>291</v>
      </c>
      <c r="R1448" s="7" t="s">
        <v>3856</v>
      </c>
      <c r="S1448" s="7">
        <v>526.85589599609375</v>
      </c>
    </row>
    <row r="1449" spans="1:19" x14ac:dyDescent="0.25">
      <c r="A1449" s="7">
        <v>513</v>
      </c>
      <c r="B1449" s="7">
        <v>44657</v>
      </c>
      <c r="C1449" s="7">
        <v>35607353</v>
      </c>
      <c r="D1449" s="7" t="s">
        <v>1193</v>
      </c>
      <c r="E1449" s="7" t="s">
        <v>214</v>
      </c>
      <c r="F1449" s="7">
        <v>1220000</v>
      </c>
      <c r="G1449" s="7">
        <v>5.4388999938964844</v>
      </c>
      <c r="H1449" s="7">
        <v>2.8787999153137207</v>
      </c>
      <c r="I1449" s="7" t="s">
        <v>5790</v>
      </c>
      <c r="J1449" s="7" t="s">
        <v>5791</v>
      </c>
      <c r="K1449" s="8">
        <v>7.0517821311950684</v>
      </c>
      <c r="M1449" s="8">
        <v>99.207000732421875</v>
      </c>
      <c r="N1449" s="7">
        <v>432.23141479492188</v>
      </c>
      <c r="O1449" s="7" t="s">
        <v>373</v>
      </c>
      <c r="P1449" s="7" t="s">
        <v>315</v>
      </c>
      <c r="Q1449" s="7" t="s">
        <v>291</v>
      </c>
      <c r="R1449" s="7" t="s">
        <v>214</v>
      </c>
      <c r="S1449" s="7">
        <v>526.833740234375</v>
      </c>
    </row>
    <row r="1450" spans="1:19" x14ac:dyDescent="0.25">
      <c r="A1450" s="7">
        <v>513</v>
      </c>
      <c r="B1450" s="7">
        <v>44657</v>
      </c>
      <c r="C1450" s="7">
        <v>43093364</v>
      </c>
      <c r="D1450" s="7" t="s">
        <v>1195</v>
      </c>
      <c r="E1450" s="7" t="s">
        <v>5797</v>
      </c>
      <c r="F1450" s="7">
        <v>495000</v>
      </c>
      <c r="G1450" s="7">
        <v>2.4203000068664551</v>
      </c>
      <c r="H1450" s="7">
        <v>2.5824000835418701</v>
      </c>
      <c r="I1450" s="7" t="s">
        <v>5798</v>
      </c>
      <c r="J1450" s="7" t="s">
        <v>5799</v>
      </c>
      <c r="K1450" s="8">
        <v>5.4263639450073242</v>
      </c>
      <c r="M1450" s="8">
        <v>100.72200012207031</v>
      </c>
      <c r="N1450" s="7">
        <v>183.864501953125</v>
      </c>
      <c r="O1450" s="7" t="s">
        <v>373</v>
      </c>
      <c r="P1450" s="7" t="s">
        <v>315</v>
      </c>
      <c r="Q1450" s="7" t="s">
        <v>291</v>
      </c>
      <c r="R1450" s="7" t="s">
        <v>4084</v>
      </c>
      <c r="S1450" s="7">
        <v>304.52279663085938</v>
      </c>
    </row>
    <row r="1451" spans="1:19" x14ac:dyDescent="0.25">
      <c r="A1451" s="7">
        <v>513</v>
      </c>
      <c r="B1451" s="7">
        <v>44657</v>
      </c>
      <c r="C1451" s="7">
        <v>43443441</v>
      </c>
      <c r="D1451" s="7" t="s">
        <v>1195</v>
      </c>
      <c r="E1451" s="7" t="s">
        <v>214</v>
      </c>
      <c r="F1451" s="7">
        <v>495000</v>
      </c>
      <c r="G1451" s="7">
        <v>2.4166998863220215</v>
      </c>
      <c r="H1451" s="7">
        <v>2.5824000835418701</v>
      </c>
      <c r="I1451" s="7" t="s">
        <v>5795</v>
      </c>
      <c r="J1451" s="7" t="s">
        <v>5796</v>
      </c>
      <c r="K1451" s="8">
        <v>5.4262490272521973</v>
      </c>
      <c r="M1451" s="8">
        <v>100.72200012207031</v>
      </c>
      <c r="N1451" s="7">
        <v>280.284912109375</v>
      </c>
      <c r="O1451" s="7" t="s">
        <v>373</v>
      </c>
      <c r="P1451" s="7" t="s">
        <v>315</v>
      </c>
      <c r="Q1451" s="7" t="s">
        <v>291</v>
      </c>
      <c r="R1451" s="7" t="s">
        <v>214</v>
      </c>
      <c r="S1451" s="7">
        <v>304.47174072265625</v>
      </c>
    </row>
    <row r="1452" spans="1:19" x14ac:dyDescent="0.25">
      <c r="A1452" s="7">
        <v>513</v>
      </c>
      <c r="B1452" s="7">
        <v>44657</v>
      </c>
      <c r="C1452" s="7">
        <v>35762898</v>
      </c>
      <c r="D1452" s="7" t="s">
        <v>1198</v>
      </c>
      <c r="E1452" s="7" t="s">
        <v>214</v>
      </c>
      <c r="F1452" s="7">
        <v>450000</v>
      </c>
      <c r="G1452" s="7">
        <v>5.4920997619628906</v>
      </c>
      <c r="H1452" s="7">
        <v>3.503000020980835</v>
      </c>
      <c r="I1452" s="7" t="s">
        <v>10732</v>
      </c>
      <c r="J1452" s="7" t="s">
        <v>10733</v>
      </c>
      <c r="K1452" s="8">
        <v>7.0828671455383301</v>
      </c>
      <c r="M1452" s="8">
        <v>96.263702392578125</v>
      </c>
      <c r="N1452" s="7">
        <v>383.79888916015625</v>
      </c>
      <c r="O1452" s="7" t="s">
        <v>446</v>
      </c>
      <c r="P1452" s="7" t="s">
        <v>447</v>
      </c>
      <c r="Q1452" s="7" t="s">
        <v>291</v>
      </c>
      <c r="R1452" s="7" t="s">
        <v>214</v>
      </c>
      <c r="S1452" s="7">
        <v>383.79888916015625</v>
      </c>
    </row>
    <row r="1453" spans="1:19" x14ac:dyDescent="0.25">
      <c r="A1453" s="7">
        <v>513</v>
      </c>
      <c r="B1453" s="7">
        <v>44657</v>
      </c>
      <c r="C1453" s="7">
        <v>35612653</v>
      </c>
      <c r="D1453" s="7" t="s">
        <v>1198</v>
      </c>
      <c r="E1453" s="7" t="s">
        <v>10730</v>
      </c>
      <c r="F1453" s="7">
        <v>450000</v>
      </c>
      <c r="G1453" s="7">
        <v>5.4920997619628906</v>
      </c>
      <c r="H1453" s="7">
        <v>3.503000020980835</v>
      </c>
      <c r="I1453" s="7" t="s">
        <v>22205</v>
      </c>
      <c r="J1453" s="7" t="s">
        <v>10731</v>
      </c>
      <c r="K1453" s="8">
        <v>7.0828671455383301</v>
      </c>
      <c r="M1453" s="8">
        <v>96.263999938964844</v>
      </c>
      <c r="N1453" s="7">
        <v>383.79888916015625</v>
      </c>
      <c r="O1453" s="7" t="s">
        <v>446</v>
      </c>
      <c r="P1453" s="7" t="s">
        <v>447</v>
      </c>
      <c r="Q1453" s="7" t="s">
        <v>291</v>
      </c>
      <c r="R1453" s="7" t="s">
        <v>214</v>
      </c>
      <c r="S1453" s="7">
        <v>383.79888916015625</v>
      </c>
    </row>
    <row r="1454" spans="1:19" x14ac:dyDescent="0.25">
      <c r="A1454" s="7">
        <v>513</v>
      </c>
      <c r="B1454" s="7">
        <v>44657</v>
      </c>
      <c r="C1454" s="7">
        <v>66851632</v>
      </c>
      <c r="D1454" s="7" t="s">
        <v>1201</v>
      </c>
      <c r="E1454" s="7" t="s">
        <v>214</v>
      </c>
      <c r="F1454" s="7">
        <v>300000</v>
      </c>
      <c r="G1454" s="7">
        <v>1.785099983215332</v>
      </c>
      <c r="H1454" s="7">
        <v>1.7130000591278076</v>
      </c>
      <c r="I1454" s="7" t="s">
        <v>10734</v>
      </c>
      <c r="J1454" s="7" t="s">
        <v>10735</v>
      </c>
      <c r="K1454" s="8">
        <v>3.3739199638366699</v>
      </c>
      <c r="M1454" s="8">
        <v>99.355003356933594</v>
      </c>
      <c r="N1454" s="7">
        <v>92.729598999023438</v>
      </c>
      <c r="O1454" s="7" t="s">
        <v>446</v>
      </c>
      <c r="P1454" s="7" t="s">
        <v>349</v>
      </c>
      <c r="Q1454" s="7" t="s">
        <v>242</v>
      </c>
      <c r="R1454" s="7" t="s">
        <v>3856</v>
      </c>
      <c r="S1454" s="7">
        <v>92.729598999023438</v>
      </c>
    </row>
    <row r="1455" spans="1:19" x14ac:dyDescent="0.25">
      <c r="A1455" s="7">
        <v>513</v>
      </c>
      <c r="B1455" s="7">
        <v>44657</v>
      </c>
      <c r="C1455" s="7">
        <v>37391415</v>
      </c>
      <c r="D1455" s="7" t="s">
        <v>1204</v>
      </c>
      <c r="E1455" s="7" t="s">
        <v>214</v>
      </c>
      <c r="F1455" s="7">
        <v>300000</v>
      </c>
      <c r="G1455" s="7">
        <v>1.3497999906539917</v>
      </c>
      <c r="H1455" s="7">
        <v>1.3029999732971191</v>
      </c>
      <c r="I1455" s="7" t="s">
        <v>10736</v>
      </c>
      <c r="J1455" s="7" t="s">
        <v>10737</v>
      </c>
      <c r="K1455" s="8">
        <v>3.1279499530792236</v>
      </c>
      <c r="M1455" s="8">
        <v>100.81300354003906</v>
      </c>
      <c r="N1455" s="7">
        <v>93.792701721191406</v>
      </c>
      <c r="O1455" s="7" t="s">
        <v>212</v>
      </c>
      <c r="P1455" s="7" t="s">
        <v>1033</v>
      </c>
      <c r="Q1455" s="7" t="s">
        <v>242</v>
      </c>
      <c r="R1455" s="7" t="s">
        <v>3856</v>
      </c>
      <c r="S1455" s="7">
        <v>93.792701721191406</v>
      </c>
    </row>
    <row r="1456" spans="1:19" x14ac:dyDescent="0.25">
      <c r="A1456" s="7">
        <v>513</v>
      </c>
      <c r="B1456" s="7">
        <v>44657</v>
      </c>
      <c r="C1456" s="7">
        <v>66775327</v>
      </c>
      <c r="D1456" s="7" t="s">
        <v>1208</v>
      </c>
      <c r="E1456" s="7" t="s">
        <v>5802</v>
      </c>
      <c r="F1456" s="7">
        <v>300000</v>
      </c>
      <c r="G1456" s="7">
        <v>2.1519999504089355</v>
      </c>
      <c r="H1456" s="7">
        <v>2.0222001075744629</v>
      </c>
      <c r="I1456" s="7" t="s">
        <v>5803</v>
      </c>
      <c r="J1456" s="7" t="s">
        <v>5804</v>
      </c>
      <c r="K1456" s="8">
        <v>5.3722090721130371</v>
      </c>
      <c r="M1456" s="8">
        <v>101</v>
      </c>
      <c r="N1456" s="7">
        <v>228.13870239257813</v>
      </c>
      <c r="O1456" s="7" t="s">
        <v>446</v>
      </c>
      <c r="P1456" s="7" t="s">
        <v>1033</v>
      </c>
      <c r="Q1456" s="7" t="s">
        <v>242</v>
      </c>
      <c r="R1456" s="7" t="s">
        <v>214</v>
      </c>
      <c r="S1456" s="7">
        <v>300.70895385742188</v>
      </c>
    </row>
    <row r="1457" spans="1:19" x14ac:dyDescent="0.25">
      <c r="A1457" s="7">
        <v>513</v>
      </c>
      <c r="B1457" s="7">
        <v>44657</v>
      </c>
      <c r="C1457" s="7">
        <v>66777231</v>
      </c>
      <c r="D1457" s="7" t="s">
        <v>1208</v>
      </c>
      <c r="E1457" s="7" t="s">
        <v>214</v>
      </c>
      <c r="F1457" s="7">
        <v>300000</v>
      </c>
      <c r="G1457" s="7">
        <v>2.1500000953674316</v>
      </c>
      <c r="H1457" s="7">
        <v>2.0466001033782959</v>
      </c>
      <c r="I1457" s="7" t="s">
        <v>5800</v>
      </c>
      <c r="J1457" s="7" t="s">
        <v>5801</v>
      </c>
      <c r="K1457" s="8">
        <v>5.4361357688903809</v>
      </c>
      <c r="M1457" s="8">
        <v>100.87100219726563</v>
      </c>
      <c r="N1457" s="7">
        <v>287.12960815429688</v>
      </c>
      <c r="O1457" s="7" t="s">
        <v>446</v>
      </c>
      <c r="P1457" s="7" t="s">
        <v>1033</v>
      </c>
      <c r="Q1457" s="7" t="s">
        <v>242</v>
      </c>
      <c r="R1457" s="7" t="s">
        <v>214</v>
      </c>
      <c r="S1457" s="7">
        <v>300.68048095703125</v>
      </c>
    </row>
    <row r="1458" spans="1:19" x14ac:dyDescent="0.25">
      <c r="A1458" s="7">
        <v>513</v>
      </c>
      <c r="B1458" s="7">
        <v>44657</v>
      </c>
      <c r="C1458" s="7">
        <v>66796004</v>
      </c>
      <c r="D1458" s="7" t="s">
        <v>1213</v>
      </c>
      <c r="E1458" s="7" t="s">
        <v>214</v>
      </c>
      <c r="F1458" s="7">
        <v>300000</v>
      </c>
      <c r="G1458" s="7">
        <v>3.3127999305725098</v>
      </c>
      <c r="H1458" s="7">
        <v>3.1184000968933105</v>
      </c>
      <c r="I1458" s="7" t="s">
        <v>10746</v>
      </c>
      <c r="J1458" s="7" t="s">
        <v>10747</v>
      </c>
      <c r="K1458" s="8">
        <v>3.8204400539398193</v>
      </c>
      <c r="M1458" s="8">
        <v>96.308998107910156</v>
      </c>
      <c r="N1458" s="7">
        <v>109.92099761962891</v>
      </c>
      <c r="O1458" s="7" t="s">
        <v>212</v>
      </c>
      <c r="P1458" s="7" t="s">
        <v>1033</v>
      </c>
      <c r="Q1458" s="7" t="s">
        <v>242</v>
      </c>
      <c r="R1458" s="7" t="s">
        <v>3856</v>
      </c>
      <c r="S1458" s="7">
        <v>109.92099761962891</v>
      </c>
    </row>
    <row r="1459" spans="1:19" x14ac:dyDescent="0.25">
      <c r="A1459" s="7">
        <v>513</v>
      </c>
      <c r="B1459" s="7">
        <v>44657</v>
      </c>
      <c r="C1459" s="7">
        <v>66915580</v>
      </c>
      <c r="D1459" s="7" t="s">
        <v>1213</v>
      </c>
      <c r="E1459" s="7" t="s">
        <v>17614</v>
      </c>
      <c r="F1459" s="7">
        <v>300000</v>
      </c>
      <c r="G1459" s="7">
        <v>2.250499963760376</v>
      </c>
      <c r="H1459" s="7">
        <v>2.1772000789642334</v>
      </c>
      <c r="I1459" s="7" t="s">
        <v>18291</v>
      </c>
      <c r="J1459" s="7" t="s">
        <v>17615</v>
      </c>
      <c r="K1459" s="8">
        <v>3.6426699161529541</v>
      </c>
      <c r="M1459" s="8">
        <v>95.141998291015625</v>
      </c>
      <c r="N1459" s="7">
        <v>104.82199859619141</v>
      </c>
      <c r="O1459" s="7" t="s">
        <v>212</v>
      </c>
      <c r="P1459" s="7" t="s">
        <v>1033</v>
      </c>
      <c r="Q1459" s="7" t="s">
        <v>242</v>
      </c>
      <c r="R1459" s="7" t="s">
        <v>3856</v>
      </c>
      <c r="S1459" s="7">
        <v>104.82199859619141</v>
      </c>
    </row>
    <row r="1460" spans="1:19" x14ac:dyDescent="0.25">
      <c r="A1460" s="7">
        <v>513</v>
      </c>
      <c r="B1460" s="7">
        <v>44657</v>
      </c>
      <c r="C1460" s="7">
        <v>43441131</v>
      </c>
      <c r="D1460" s="7" t="s">
        <v>1213</v>
      </c>
      <c r="E1460" s="7" t="s">
        <v>214</v>
      </c>
      <c r="F1460" s="7">
        <v>300000</v>
      </c>
      <c r="G1460" s="7">
        <v>2.0834999084472656</v>
      </c>
      <c r="H1460" s="7">
        <v>1.9668999910354614</v>
      </c>
      <c r="I1460" s="7" t="s">
        <v>10744</v>
      </c>
      <c r="J1460" s="7" t="s">
        <v>10745</v>
      </c>
      <c r="K1460" s="8">
        <v>3.6353700160980225</v>
      </c>
      <c r="M1460" s="8">
        <v>99.480003356933594</v>
      </c>
      <c r="N1460" s="7">
        <v>108.90599822998047</v>
      </c>
      <c r="O1460" s="7" t="s">
        <v>212</v>
      </c>
      <c r="P1460" s="7" t="s">
        <v>1033</v>
      </c>
      <c r="Q1460" s="7" t="s">
        <v>242</v>
      </c>
      <c r="R1460" s="7" t="s">
        <v>3856</v>
      </c>
      <c r="S1460" s="7">
        <v>108.90599822998047</v>
      </c>
    </row>
    <row r="1461" spans="1:19" x14ac:dyDescent="0.25">
      <c r="A1461" s="7">
        <v>513</v>
      </c>
      <c r="B1461" s="7">
        <v>44657</v>
      </c>
      <c r="C1461" s="7">
        <v>66796007</v>
      </c>
      <c r="D1461" s="7" t="s">
        <v>1213</v>
      </c>
      <c r="E1461" s="7" t="s">
        <v>214</v>
      </c>
      <c r="F1461" s="7">
        <v>300000</v>
      </c>
      <c r="G1461" s="7">
        <v>1.3114000558853149</v>
      </c>
      <c r="H1461" s="7">
        <v>1.2747999429702759</v>
      </c>
      <c r="I1461" s="7" t="s">
        <v>10742</v>
      </c>
      <c r="J1461" s="7" t="s">
        <v>10743</v>
      </c>
      <c r="K1461" s="8">
        <v>3.3968501091003418</v>
      </c>
      <c r="M1461" s="8">
        <v>98.376998901367188</v>
      </c>
      <c r="N1461" s="7">
        <v>123.75299835205078</v>
      </c>
      <c r="O1461" s="7" t="s">
        <v>212</v>
      </c>
      <c r="P1461" s="7" t="s">
        <v>1033</v>
      </c>
      <c r="Q1461" s="7" t="s">
        <v>242</v>
      </c>
      <c r="R1461" s="7" t="s">
        <v>3856</v>
      </c>
      <c r="S1461" s="7">
        <v>123.75299835205078</v>
      </c>
    </row>
    <row r="1462" spans="1:19" x14ac:dyDescent="0.25">
      <c r="A1462" s="7">
        <v>513</v>
      </c>
      <c r="B1462" s="7">
        <v>44657</v>
      </c>
      <c r="C1462" s="7">
        <v>66962765</v>
      </c>
      <c r="D1462" s="7" t="s">
        <v>1216</v>
      </c>
      <c r="E1462" s="7" t="s">
        <v>19526</v>
      </c>
      <c r="F1462" s="7">
        <v>300000</v>
      </c>
      <c r="G1462" s="7">
        <v>4.5693998336791992</v>
      </c>
      <c r="H1462" s="7">
        <v>4.9921998977661133</v>
      </c>
      <c r="I1462" s="7" t="s">
        <v>19527</v>
      </c>
      <c r="J1462" s="7" t="s">
        <v>19528</v>
      </c>
      <c r="K1462" s="8">
        <v>4.3580598831176758</v>
      </c>
      <c r="M1462" s="8">
        <v>94.426002502441406</v>
      </c>
      <c r="N1462" s="7">
        <v>158.16400146484375</v>
      </c>
      <c r="O1462" s="7" t="s">
        <v>212</v>
      </c>
      <c r="P1462" s="7" t="s">
        <v>361</v>
      </c>
      <c r="Q1462" s="7" t="s">
        <v>242</v>
      </c>
      <c r="R1462" s="7" t="s">
        <v>4184</v>
      </c>
      <c r="S1462" s="7">
        <v>158.16400146484375</v>
      </c>
    </row>
    <row r="1463" spans="1:19" x14ac:dyDescent="0.25">
      <c r="A1463" s="7">
        <v>513</v>
      </c>
      <c r="B1463" s="7">
        <v>44657</v>
      </c>
      <c r="C1463" s="7">
        <v>40882360</v>
      </c>
      <c r="D1463" s="7" t="s">
        <v>1216</v>
      </c>
      <c r="E1463" s="7" t="s">
        <v>214</v>
      </c>
      <c r="F1463" s="7">
        <v>225000</v>
      </c>
      <c r="G1463" s="7">
        <v>1.7740999460220337</v>
      </c>
      <c r="H1463" s="7">
        <v>1.6680999994277954</v>
      </c>
      <c r="I1463" s="7" t="s">
        <v>10748</v>
      </c>
      <c r="J1463" s="7" t="s">
        <v>10749</v>
      </c>
      <c r="K1463" s="8">
        <v>4.1275601387023926</v>
      </c>
      <c r="M1463" s="8">
        <v>101.47000122070313</v>
      </c>
      <c r="N1463" s="7">
        <v>169.46099853515625</v>
      </c>
      <c r="O1463" s="7" t="s">
        <v>212</v>
      </c>
      <c r="P1463" s="7" t="s">
        <v>361</v>
      </c>
      <c r="Q1463" s="7" t="s">
        <v>242</v>
      </c>
      <c r="R1463" s="7" t="s">
        <v>214</v>
      </c>
      <c r="S1463" s="7">
        <v>169.46099853515625</v>
      </c>
    </row>
    <row r="1464" spans="1:19" x14ac:dyDescent="0.25">
      <c r="A1464" s="7">
        <v>513</v>
      </c>
      <c r="B1464" s="7">
        <v>44657</v>
      </c>
      <c r="C1464" s="7">
        <v>20585904</v>
      </c>
      <c r="D1464" s="7" t="s">
        <v>1219</v>
      </c>
      <c r="E1464" s="7" t="s">
        <v>214</v>
      </c>
      <c r="F1464" s="7">
        <v>600000</v>
      </c>
      <c r="G1464" s="7">
        <v>1.8125</v>
      </c>
      <c r="H1464" s="7">
        <v>1.5957000255584717</v>
      </c>
      <c r="I1464" s="7" t="s">
        <v>5811</v>
      </c>
      <c r="J1464" s="7" t="s">
        <v>5812</v>
      </c>
      <c r="K1464" s="8">
        <v>13.533489227294922</v>
      </c>
      <c r="M1464" s="8">
        <v>90.168998718261719</v>
      </c>
      <c r="N1464" s="7">
        <v>1108.817626953125</v>
      </c>
      <c r="O1464" s="7" t="s">
        <v>360</v>
      </c>
      <c r="P1464" s="7" t="s">
        <v>349</v>
      </c>
      <c r="Q1464" s="7" t="s">
        <v>242</v>
      </c>
      <c r="R1464" s="7" t="s">
        <v>3856</v>
      </c>
      <c r="S1464" s="7">
        <v>295.8565673828125</v>
      </c>
    </row>
    <row r="1465" spans="1:19" x14ac:dyDescent="0.25">
      <c r="A1465" s="7">
        <v>513</v>
      </c>
      <c r="B1465" s="7">
        <v>44657</v>
      </c>
      <c r="C1465" s="7">
        <v>46518976</v>
      </c>
      <c r="D1465" s="7" t="s">
        <v>1219</v>
      </c>
      <c r="E1465" s="7" t="s">
        <v>214</v>
      </c>
      <c r="F1465" s="7">
        <v>400000</v>
      </c>
      <c r="G1465" s="7">
        <v>1.2922999858856201</v>
      </c>
      <c r="H1465" s="7">
        <v>1.1571999788284302</v>
      </c>
      <c r="I1465" s="7" t="s">
        <v>5809</v>
      </c>
      <c r="J1465" s="7" t="s">
        <v>5810</v>
      </c>
      <c r="K1465" s="8">
        <v>14.453098297119141</v>
      </c>
      <c r="M1465" s="8">
        <v>91.15899658203125</v>
      </c>
      <c r="N1465" s="7">
        <v>1232.6107177734375</v>
      </c>
      <c r="O1465" s="7" t="s">
        <v>360</v>
      </c>
      <c r="P1465" s="7" t="s">
        <v>349</v>
      </c>
      <c r="Q1465" s="7" t="s">
        <v>242</v>
      </c>
      <c r="R1465" s="7" t="s">
        <v>214</v>
      </c>
      <c r="S1465" s="7">
        <v>288.3668212890625</v>
      </c>
    </row>
    <row r="1466" spans="1:19" x14ac:dyDescent="0.25">
      <c r="A1466" s="7">
        <v>513</v>
      </c>
      <c r="B1466" s="7">
        <v>44657</v>
      </c>
      <c r="C1466" s="7">
        <v>45991680</v>
      </c>
      <c r="D1466" s="7" t="s">
        <v>1219</v>
      </c>
      <c r="E1466" s="7" t="s">
        <v>214</v>
      </c>
      <c r="F1466" s="7">
        <v>400000</v>
      </c>
      <c r="G1466" s="7">
        <v>0.66259998083114624</v>
      </c>
      <c r="H1466" s="7">
        <v>0.58880001306533813</v>
      </c>
      <c r="I1466" s="7" t="s">
        <v>5807</v>
      </c>
      <c r="J1466" s="7" t="s">
        <v>5808</v>
      </c>
      <c r="K1466" s="8">
        <v>19.223625183105469</v>
      </c>
      <c r="M1466" s="8">
        <v>92.668998718261719</v>
      </c>
      <c r="N1466" s="7">
        <v>1791.84375</v>
      </c>
      <c r="O1466" s="7" t="s">
        <v>360</v>
      </c>
      <c r="P1466" s="7" t="s">
        <v>349</v>
      </c>
      <c r="Q1466" s="7" t="s">
        <v>242</v>
      </c>
      <c r="R1466" s="7" t="s">
        <v>214</v>
      </c>
      <c r="S1466" s="7">
        <v>279.21829223632813</v>
      </c>
    </row>
    <row r="1467" spans="1:19" x14ac:dyDescent="0.25">
      <c r="A1467" s="7">
        <v>513</v>
      </c>
      <c r="B1467" s="7">
        <v>44657</v>
      </c>
      <c r="C1467" s="7">
        <v>66890552</v>
      </c>
      <c r="D1467" s="7" t="s">
        <v>1219</v>
      </c>
      <c r="E1467" s="7" t="s">
        <v>214</v>
      </c>
      <c r="F1467" s="7">
        <v>400000</v>
      </c>
      <c r="G1467" s="7">
        <v>5.7500001043081284E-2</v>
      </c>
      <c r="H1467" s="7">
        <v>5.3399998694658279E-2</v>
      </c>
      <c r="I1467" s="7" t="s">
        <v>5805</v>
      </c>
      <c r="J1467" s="7" t="s">
        <v>5806</v>
      </c>
      <c r="K1467" s="8">
        <v>15.399669647216797</v>
      </c>
      <c r="M1467" s="8">
        <v>99.529998779296875</v>
      </c>
      <c r="N1467" s="7">
        <v>1545.17919921875</v>
      </c>
      <c r="O1467" s="7" t="s">
        <v>360</v>
      </c>
      <c r="P1467" s="7" t="s">
        <v>349</v>
      </c>
      <c r="Q1467" s="7" t="s">
        <v>242</v>
      </c>
      <c r="R1467" s="7" t="s">
        <v>214</v>
      </c>
      <c r="S1467" s="7">
        <v>270.35067749023438</v>
      </c>
    </row>
    <row r="1468" spans="1:19" x14ac:dyDescent="0.25">
      <c r="A1468" s="7">
        <v>513</v>
      </c>
      <c r="B1468" s="7">
        <v>44657</v>
      </c>
      <c r="C1468" s="7">
        <v>66811502</v>
      </c>
      <c r="D1468" s="7" t="s">
        <v>1221</v>
      </c>
      <c r="E1468" s="7" t="s">
        <v>214</v>
      </c>
      <c r="F1468" s="7">
        <v>200000</v>
      </c>
      <c r="G1468" s="7">
        <v>0.95279997587203979</v>
      </c>
      <c r="H1468" s="7">
        <v>0.85049998760223389</v>
      </c>
      <c r="I1468" s="7" t="s">
        <v>5813</v>
      </c>
      <c r="J1468" s="7" t="s">
        <v>5814</v>
      </c>
      <c r="K1468" s="8">
        <v>18.966056823730469</v>
      </c>
      <c r="M1468" s="8">
        <v>91.525001525878906</v>
      </c>
      <c r="N1468" s="7">
        <v>1716.552490234375</v>
      </c>
      <c r="O1468" s="7" t="s">
        <v>360</v>
      </c>
      <c r="P1468" s="7" t="s">
        <v>349</v>
      </c>
      <c r="Q1468" s="7" t="s">
        <v>242</v>
      </c>
      <c r="R1468" s="7" t="s">
        <v>214</v>
      </c>
      <c r="S1468" s="7">
        <v>438.98306274414063</v>
      </c>
    </row>
    <row r="1469" spans="1:19" x14ac:dyDescent="0.25">
      <c r="A1469" s="7">
        <v>513</v>
      </c>
      <c r="B1469" s="7">
        <v>44657</v>
      </c>
      <c r="C1469" s="7">
        <v>38118034</v>
      </c>
      <c r="D1469" s="7" t="s">
        <v>1224</v>
      </c>
      <c r="E1469" s="7" t="s">
        <v>214</v>
      </c>
      <c r="F1469" s="7">
        <v>391806</v>
      </c>
      <c r="G1469" s="7">
        <v>1.0293999910354614</v>
      </c>
      <c r="H1469" s="7">
        <v>0.95959997177124023</v>
      </c>
      <c r="I1469" s="7" t="s">
        <v>5815</v>
      </c>
      <c r="J1469" s="7" t="s">
        <v>5816</v>
      </c>
      <c r="K1469" s="8">
        <v>4.9179987907409668</v>
      </c>
      <c r="M1469" s="8">
        <v>101.69300079345703</v>
      </c>
      <c r="N1469" s="7">
        <v>301.03518676757813</v>
      </c>
      <c r="O1469" s="7" t="s">
        <v>360</v>
      </c>
      <c r="P1469" s="7" t="s">
        <v>215</v>
      </c>
      <c r="Q1469" s="7" t="s">
        <v>219</v>
      </c>
      <c r="R1469" s="7" t="s">
        <v>214</v>
      </c>
      <c r="S1469" s="7">
        <v>354.06863403320313</v>
      </c>
    </row>
    <row r="1470" spans="1:19" x14ac:dyDescent="0.25">
      <c r="A1470" s="7">
        <v>513</v>
      </c>
      <c r="B1470" s="7">
        <v>44657</v>
      </c>
      <c r="C1470" s="7">
        <v>47174979</v>
      </c>
      <c r="D1470" s="7" t="s">
        <v>1226</v>
      </c>
      <c r="E1470" s="7" t="s">
        <v>214</v>
      </c>
      <c r="F1470" s="7">
        <v>400000</v>
      </c>
      <c r="G1470" s="7">
        <v>4.8898000717163086</v>
      </c>
      <c r="H1470" s="7">
        <v>4.0714998245239258</v>
      </c>
      <c r="I1470" s="7" t="s">
        <v>18292</v>
      </c>
      <c r="J1470" s="7" t="s">
        <v>5820</v>
      </c>
      <c r="K1470" s="8">
        <v>6.6817798614501953</v>
      </c>
      <c r="M1470" s="8">
        <v>100.78399658203125</v>
      </c>
      <c r="N1470" s="7">
        <v>394.95608520507813</v>
      </c>
      <c r="O1470" s="7" t="s">
        <v>360</v>
      </c>
      <c r="P1470" s="7" t="s">
        <v>225</v>
      </c>
      <c r="Q1470" s="7" t="s">
        <v>219</v>
      </c>
      <c r="R1470" s="7" t="s">
        <v>214</v>
      </c>
      <c r="S1470" s="7">
        <v>418.27716064453125</v>
      </c>
    </row>
    <row r="1471" spans="1:19" x14ac:dyDescent="0.25">
      <c r="A1471" s="7">
        <v>513</v>
      </c>
      <c r="B1471" s="7">
        <v>44657</v>
      </c>
      <c r="C1471" s="7">
        <v>45335364</v>
      </c>
      <c r="D1471" s="7" t="s">
        <v>1226</v>
      </c>
      <c r="E1471" s="7" t="s">
        <v>214</v>
      </c>
      <c r="F1471" s="7">
        <v>600000</v>
      </c>
      <c r="G1471" s="7">
        <v>2.8610999584197998</v>
      </c>
      <c r="H1471" s="7">
        <v>2.5471000671386719</v>
      </c>
      <c r="I1471" s="7" t="s">
        <v>5818</v>
      </c>
      <c r="J1471" s="7" t="s">
        <v>5819</v>
      </c>
      <c r="K1471" s="8">
        <v>6.3596329689025879</v>
      </c>
      <c r="M1471" s="8">
        <v>100.99400329589844</v>
      </c>
      <c r="N1471" s="7">
        <v>366.787109375</v>
      </c>
      <c r="O1471" s="7" t="s">
        <v>360</v>
      </c>
      <c r="P1471" s="7" t="s">
        <v>225</v>
      </c>
      <c r="Q1471" s="7" t="s">
        <v>219</v>
      </c>
      <c r="R1471" s="7" t="s">
        <v>3856</v>
      </c>
      <c r="S1471" s="7">
        <v>385.20849609375</v>
      </c>
    </row>
    <row r="1472" spans="1:19" x14ac:dyDescent="0.25">
      <c r="A1472" s="7">
        <v>513</v>
      </c>
      <c r="B1472" s="7">
        <v>44657</v>
      </c>
      <c r="C1472" s="7">
        <v>37766101</v>
      </c>
      <c r="D1472" s="7" t="s">
        <v>1226</v>
      </c>
      <c r="E1472" s="7" t="s">
        <v>214</v>
      </c>
      <c r="F1472" s="7">
        <v>500000</v>
      </c>
      <c r="G1472" s="7">
        <v>0.95279997587203979</v>
      </c>
      <c r="H1472" s="7">
        <v>0.91250002384185791</v>
      </c>
      <c r="I1472" s="7" t="s">
        <v>11</v>
      </c>
      <c r="J1472" s="7" t="s">
        <v>5817</v>
      </c>
      <c r="K1472" s="8">
        <v>5.3701472282409668</v>
      </c>
      <c r="M1472" s="8">
        <v>101.37999725341797</v>
      </c>
      <c r="N1472" s="7">
        <v>355.87619018554688</v>
      </c>
      <c r="O1472" s="7" t="s">
        <v>360</v>
      </c>
      <c r="P1472" s="7" t="s">
        <v>225</v>
      </c>
      <c r="Q1472" s="7" t="s">
        <v>219</v>
      </c>
      <c r="R1472" s="7" t="s">
        <v>3856</v>
      </c>
      <c r="S1472" s="7">
        <v>352.74295043945313</v>
      </c>
    </row>
    <row r="1473" spans="1:19" x14ac:dyDescent="0.25">
      <c r="A1473" s="7">
        <v>513</v>
      </c>
      <c r="B1473" s="7">
        <v>44657</v>
      </c>
      <c r="C1473" s="7">
        <v>66889674</v>
      </c>
      <c r="D1473" s="7" t="s">
        <v>1232</v>
      </c>
      <c r="E1473" s="7" t="s">
        <v>214</v>
      </c>
      <c r="F1473" s="7">
        <v>500000</v>
      </c>
      <c r="G1473" s="7">
        <v>9.0417003631591797</v>
      </c>
      <c r="H1473" s="7">
        <v>7.8241000175476074</v>
      </c>
      <c r="I1473" s="7" t="s">
        <v>18922</v>
      </c>
      <c r="J1473" s="7" t="s">
        <v>5821</v>
      </c>
      <c r="K1473" s="8">
        <v>7.916600227355957</v>
      </c>
      <c r="M1473" s="8">
        <v>91.925003051757813</v>
      </c>
      <c r="N1473" s="7">
        <v>523.541015625</v>
      </c>
      <c r="O1473" s="7" t="s">
        <v>212</v>
      </c>
      <c r="P1473" s="7" t="s">
        <v>422</v>
      </c>
      <c r="Q1473" s="7" t="s">
        <v>291</v>
      </c>
      <c r="R1473" s="7" t="s">
        <v>4184</v>
      </c>
      <c r="S1473" s="7">
        <v>724.09490966796875</v>
      </c>
    </row>
    <row r="1474" spans="1:19" x14ac:dyDescent="0.25">
      <c r="A1474" s="7">
        <v>513</v>
      </c>
      <c r="B1474" s="7">
        <v>44657</v>
      </c>
      <c r="C1474" s="7">
        <v>46141876</v>
      </c>
      <c r="D1474" s="7" t="s">
        <v>1234</v>
      </c>
      <c r="E1474" s="7" t="s">
        <v>214</v>
      </c>
      <c r="F1474" s="7">
        <v>450000</v>
      </c>
      <c r="G1474" s="7">
        <v>2.6858000755310059</v>
      </c>
      <c r="H1474" s="7">
        <v>2.4777998924255371</v>
      </c>
      <c r="I1474" s="7" t="s">
        <v>5822</v>
      </c>
      <c r="J1474" s="7" t="s">
        <v>5823</v>
      </c>
      <c r="K1474" s="8">
        <v>4.5478448867797852</v>
      </c>
      <c r="M1474" s="8">
        <v>99.25</v>
      </c>
      <c r="N1474" s="7">
        <v>187.91189575195313</v>
      </c>
      <c r="O1474" s="7" t="s">
        <v>212</v>
      </c>
      <c r="P1474" s="7" t="s">
        <v>289</v>
      </c>
      <c r="Q1474" s="7" t="s">
        <v>291</v>
      </c>
      <c r="R1474" s="7" t="s">
        <v>214</v>
      </c>
      <c r="S1474" s="7">
        <v>308.27798461914063</v>
      </c>
    </row>
    <row r="1475" spans="1:19" x14ac:dyDescent="0.25">
      <c r="A1475" s="7">
        <v>513</v>
      </c>
      <c r="B1475" s="7">
        <v>44657</v>
      </c>
      <c r="C1475" s="7">
        <v>43423909</v>
      </c>
      <c r="D1475" s="7" t="s">
        <v>1236</v>
      </c>
      <c r="E1475" s="7" t="s">
        <v>214</v>
      </c>
      <c r="F1475" s="7">
        <v>500000</v>
      </c>
      <c r="G1475" s="7">
        <v>2.0697999000549316</v>
      </c>
      <c r="H1475" s="7">
        <v>0.47249999642372131</v>
      </c>
      <c r="I1475" s="7" t="s">
        <v>22206</v>
      </c>
      <c r="J1475" s="7" t="s">
        <v>10750</v>
      </c>
      <c r="K1475" s="8">
        <v>252.05406188964844</v>
      </c>
      <c r="M1475" s="8">
        <v>5.8280000686645508</v>
      </c>
      <c r="N1475" s="7">
        <v>24950.69140625</v>
      </c>
      <c r="O1475" s="7" t="s">
        <v>409</v>
      </c>
      <c r="P1475" s="7" t="s">
        <v>835</v>
      </c>
      <c r="Q1475" s="7" t="s">
        <v>286</v>
      </c>
      <c r="R1475" s="7" t="s">
        <v>3856</v>
      </c>
      <c r="S1475" s="7">
        <v>24950.69140625</v>
      </c>
    </row>
    <row r="1476" spans="1:19" x14ac:dyDescent="0.25">
      <c r="A1476" s="7">
        <v>513</v>
      </c>
      <c r="B1476" s="7">
        <v>44657</v>
      </c>
      <c r="C1476" s="7">
        <v>66892837</v>
      </c>
      <c r="D1476" s="7" t="s">
        <v>3815</v>
      </c>
      <c r="E1476" s="7" t="s">
        <v>214</v>
      </c>
      <c r="F1476" s="7">
        <v>500000</v>
      </c>
      <c r="G1476" s="7">
        <v>9.078700065612793</v>
      </c>
      <c r="H1476" s="7">
        <v>7.5894999504089355</v>
      </c>
      <c r="I1476" s="7" t="s">
        <v>19529</v>
      </c>
      <c r="J1476" s="7" t="s">
        <v>16484</v>
      </c>
      <c r="K1476" s="8">
        <v>5.351250171661377</v>
      </c>
      <c r="M1476" s="8">
        <v>82.903999328613281</v>
      </c>
      <c r="N1476" s="7">
        <v>274.16500854492188</v>
      </c>
      <c r="O1476" s="7" t="s">
        <v>212</v>
      </c>
      <c r="P1476" s="7" t="s">
        <v>2400</v>
      </c>
      <c r="Q1476" s="7" t="s">
        <v>286</v>
      </c>
      <c r="R1476" s="7" t="s">
        <v>3856</v>
      </c>
      <c r="S1476" s="7">
        <v>274.16500854492188</v>
      </c>
    </row>
    <row r="1477" spans="1:19" x14ac:dyDescent="0.25">
      <c r="A1477" s="7">
        <v>513</v>
      </c>
      <c r="B1477" s="7">
        <v>44657</v>
      </c>
      <c r="C1477" s="7">
        <v>17495721</v>
      </c>
      <c r="D1477" s="7" t="s">
        <v>3815</v>
      </c>
      <c r="E1477" s="7" t="s">
        <v>10751</v>
      </c>
      <c r="F1477" s="7">
        <v>1264004</v>
      </c>
      <c r="G1477" s="7">
        <v>0.67619997262954712</v>
      </c>
      <c r="H1477" s="7">
        <v>0.64469999074935913</v>
      </c>
      <c r="I1477" s="7" t="s">
        <v>10752</v>
      </c>
      <c r="J1477" s="7" t="s">
        <v>10753</v>
      </c>
      <c r="K1477" s="8">
        <v>6.752720832824707</v>
      </c>
      <c r="M1477" s="8">
        <v>98.286003112792969</v>
      </c>
      <c r="N1477" s="7">
        <v>526.852783203125</v>
      </c>
      <c r="O1477" s="7" t="s">
        <v>212</v>
      </c>
      <c r="P1477" s="7" t="s">
        <v>2400</v>
      </c>
      <c r="Q1477" s="7" t="s">
        <v>286</v>
      </c>
      <c r="R1477" s="7" t="s">
        <v>214</v>
      </c>
      <c r="S1477" s="7">
        <v>526.852783203125</v>
      </c>
    </row>
    <row r="1478" spans="1:19" x14ac:dyDescent="0.25">
      <c r="A1478" s="7">
        <v>513</v>
      </c>
      <c r="B1478" s="7">
        <v>44657</v>
      </c>
      <c r="C1478" s="7">
        <v>17333488</v>
      </c>
      <c r="D1478" s="7" t="s">
        <v>3815</v>
      </c>
      <c r="E1478" s="7" t="s">
        <v>214</v>
      </c>
      <c r="F1478" s="7">
        <v>1264004</v>
      </c>
      <c r="G1478" s="7">
        <v>0.67500001192092896</v>
      </c>
      <c r="H1478" s="7">
        <v>0.64469999074935913</v>
      </c>
      <c r="I1478" s="7" t="s">
        <v>19530</v>
      </c>
      <c r="J1478" s="7" t="s">
        <v>10754</v>
      </c>
      <c r="K1478" s="8">
        <v>6.7531728744506836</v>
      </c>
      <c r="M1478" s="8">
        <v>98.286003112792969</v>
      </c>
      <c r="N1478" s="7">
        <v>542.46209716796875</v>
      </c>
      <c r="O1478" s="7" t="s">
        <v>212</v>
      </c>
      <c r="P1478" s="7" t="s">
        <v>2400</v>
      </c>
      <c r="Q1478" s="7" t="s">
        <v>286</v>
      </c>
      <c r="R1478" s="7" t="s">
        <v>3856</v>
      </c>
      <c r="S1478" s="7">
        <v>542.46209716796875</v>
      </c>
    </row>
    <row r="1479" spans="1:19" x14ac:dyDescent="0.25">
      <c r="A1479" s="7">
        <v>513</v>
      </c>
      <c r="B1479" s="7">
        <v>44657</v>
      </c>
      <c r="C1479" s="7">
        <v>40974727</v>
      </c>
      <c r="D1479" s="7" t="s">
        <v>1238</v>
      </c>
      <c r="E1479" s="7" t="s">
        <v>214</v>
      </c>
      <c r="F1479" s="7">
        <v>500000</v>
      </c>
      <c r="G1479" s="7">
        <v>1.5441000461578369</v>
      </c>
      <c r="H1479" s="7">
        <v>1.3976999521255493</v>
      </c>
      <c r="I1479" s="7" t="s">
        <v>5824</v>
      </c>
      <c r="J1479" s="7" t="s">
        <v>5825</v>
      </c>
      <c r="K1479" s="8">
        <v>6.4991049766540527</v>
      </c>
      <c r="M1479" s="8">
        <v>101.08200073242188</v>
      </c>
      <c r="N1479" s="7">
        <v>417.60321044921875</v>
      </c>
      <c r="O1479" s="7" t="s">
        <v>212</v>
      </c>
      <c r="P1479" s="7" t="s">
        <v>1239</v>
      </c>
      <c r="Q1479" s="7" t="s">
        <v>242</v>
      </c>
      <c r="R1479" s="7" t="s">
        <v>3856</v>
      </c>
      <c r="S1479" s="7">
        <v>451.089111328125</v>
      </c>
    </row>
    <row r="1480" spans="1:19" x14ac:dyDescent="0.25">
      <c r="A1480" s="7">
        <v>513</v>
      </c>
      <c r="B1480" s="7">
        <v>44657</v>
      </c>
      <c r="C1480" s="7">
        <v>40988848</v>
      </c>
      <c r="D1480" s="7" t="s">
        <v>1238</v>
      </c>
      <c r="E1480" s="7" t="s">
        <v>21203</v>
      </c>
      <c r="F1480" s="7">
        <v>500000</v>
      </c>
      <c r="G1480" s="7">
        <v>1.5441000461578369</v>
      </c>
      <c r="H1480" s="7">
        <v>1.3983000516891479</v>
      </c>
      <c r="I1480" s="7" t="s">
        <v>21204</v>
      </c>
      <c r="J1480" s="7" t="s">
        <v>21205</v>
      </c>
      <c r="K1480" s="8">
        <v>6.4210648536682129</v>
      </c>
      <c r="M1480" s="8">
        <v>101.19599914550781</v>
      </c>
      <c r="N1480" s="7">
        <v>410.3052978515625</v>
      </c>
      <c r="O1480" s="7" t="s">
        <v>212</v>
      </c>
      <c r="P1480" s="7" t="s">
        <v>1239</v>
      </c>
      <c r="Q1480" s="7" t="s">
        <v>242</v>
      </c>
      <c r="R1480" s="7" t="s">
        <v>214</v>
      </c>
      <c r="S1480" s="7">
        <v>451.089111328125</v>
      </c>
    </row>
    <row r="1481" spans="1:19" x14ac:dyDescent="0.25">
      <c r="A1481" s="7">
        <v>513</v>
      </c>
      <c r="B1481" s="7">
        <v>44657</v>
      </c>
      <c r="C1481" s="7">
        <v>46931262</v>
      </c>
      <c r="D1481" s="7" t="s">
        <v>1241</v>
      </c>
      <c r="E1481" s="7" t="s">
        <v>214</v>
      </c>
      <c r="F1481" s="7">
        <v>1000000</v>
      </c>
      <c r="G1481" s="7">
        <v>2.8889000415802002</v>
      </c>
      <c r="H1481" s="7">
        <v>4.2688999176025391</v>
      </c>
      <c r="I1481" s="7" t="s">
        <v>18034</v>
      </c>
      <c r="J1481" s="7" t="s">
        <v>5826</v>
      </c>
      <c r="K1481" s="8">
        <v>4.3970298767089844</v>
      </c>
      <c r="M1481" s="8">
        <v>97.051002502441406</v>
      </c>
      <c r="N1481" s="7">
        <v>158.82000732421875</v>
      </c>
      <c r="O1481" s="7" t="s">
        <v>212</v>
      </c>
      <c r="P1481" s="7" t="s">
        <v>659</v>
      </c>
      <c r="Q1481" s="7" t="s">
        <v>242</v>
      </c>
      <c r="R1481" s="7" t="s">
        <v>4184</v>
      </c>
      <c r="S1481" s="7">
        <v>95.67083740234375</v>
      </c>
    </row>
    <row r="1482" spans="1:19" x14ac:dyDescent="0.25">
      <c r="A1482" s="7">
        <v>513</v>
      </c>
      <c r="B1482" s="7">
        <v>44657</v>
      </c>
      <c r="C1482" s="7">
        <v>66945671</v>
      </c>
      <c r="D1482" s="7" t="s">
        <v>1245</v>
      </c>
      <c r="E1482" s="7" t="s">
        <v>18293</v>
      </c>
      <c r="F1482" s="7">
        <v>800000</v>
      </c>
      <c r="G1482" s="7">
        <v>4.9388999938964844</v>
      </c>
      <c r="H1482" s="7">
        <v>4.7217001914978027</v>
      </c>
      <c r="I1482" s="7" t="s">
        <v>18294</v>
      </c>
      <c r="J1482" s="7" t="s">
        <v>18295</v>
      </c>
      <c r="K1482" s="8">
        <v>3.2842700481414795</v>
      </c>
      <c r="M1482" s="8">
        <v>90.541000366210938</v>
      </c>
      <c r="N1482" s="7">
        <v>54.694198608398438</v>
      </c>
      <c r="O1482" s="7" t="s">
        <v>212</v>
      </c>
      <c r="P1482" s="7" t="s">
        <v>659</v>
      </c>
      <c r="Q1482" s="7" t="s">
        <v>242</v>
      </c>
      <c r="R1482" s="7" t="s">
        <v>214</v>
      </c>
      <c r="S1482" s="7">
        <v>49.587806701660156</v>
      </c>
    </row>
    <row r="1483" spans="1:19" x14ac:dyDescent="0.25">
      <c r="A1483" s="7">
        <v>513</v>
      </c>
      <c r="B1483" s="7">
        <v>44657</v>
      </c>
      <c r="C1483" s="7">
        <v>66946242</v>
      </c>
      <c r="D1483" s="7" t="s">
        <v>1245</v>
      </c>
      <c r="E1483" s="7" t="s">
        <v>18296</v>
      </c>
      <c r="F1483" s="7">
        <v>800000</v>
      </c>
      <c r="G1483" s="7">
        <v>4.9362998008728027</v>
      </c>
      <c r="H1483" s="7">
        <v>4.7217001914978027</v>
      </c>
      <c r="I1483" s="7" t="s">
        <v>18297</v>
      </c>
      <c r="J1483" s="7" t="s">
        <v>18298</v>
      </c>
      <c r="K1483" s="8">
        <v>3.2842700481414795</v>
      </c>
      <c r="M1483" s="8">
        <v>90.541000366210938</v>
      </c>
      <c r="N1483" s="7">
        <v>54.694198608398438</v>
      </c>
      <c r="O1483" s="7" t="s">
        <v>212</v>
      </c>
      <c r="P1483" s="7" t="s">
        <v>659</v>
      </c>
      <c r="Q1483" s="7" t="s">
        <v>242</v>
      </c>
      <c r="R1483" s="7" t="s">
        <v>3856</v>
      </c>
      <c r="S1483" s="7">
        <v>49.581642150878906</v>
      </c>
    </row>
    <row r="1484" spans="1:19" x14ac:dyDescent="0.25">
      <c r="A1484" s="7">
        <v>513</v>
      </c>
      <c r="B1484" s="7">
        <v>44657</v>
      </c>
      <c r="C1484" s="7">
        <v>66970220</v>
      </c>
      <c r="D1484" s="7" t="s">
        <v>1245</v>
      </c>
      <c r="E1484" s="7" t="s">
        <v>20781</v>
      </c>
      <c r="F1484" s="7">
        <v>700000</v>
      </c>
      <c r="G1484" s="7">
        <v>2.6282999515533447</v>
      </c>
      <c r="H1484" s="7">
        <v>2.5460000038146973</v>
      </c>
      <c r="I1484" s="7" t="s">
        <v>20782</v>
      </c>
      <c r="J1484" s="7" t="s">
        <v>20783</v>
      </c>
      <c r="K1484" s="8">
        <v>3.0773200988769531</v>
      </c>
      <c r="M1484" s="8">
        <v>95.222000122070313</v>
      </c>
      <c r="N1484" s="7">
        <v>40.931499481201172</v>
      </c>
      <c r="O1484" s="7" t="s">
        <v>212</v>
      </c>
      <c r="P1484" s="7" t="s">
        <v>659</v>
      </c>
      <c r="Q1484" s="7" t="s">
        <v>242</v>
      </c>
      <c r="R1484" s="7" t="s">
        <v>3856</v>
      </c>
      <c r="S1484" s="7">
        <v>44.018978118896484</v>
      </c>
    </row>
    <row r="1485" spans="1:19" x14ac:dyDescent="0.25">
      <c r="A1485" s="7">
        <v>513</v>
      </c>
      <c r="B1485" s="7">
        <v>44657</v>
      </c>
      <c r="C1485" s="7">
        <v>66970795</v>
      </c>
      <c r="D1485" s="7" t="s">
        <v>1245</v>
      </c>
      <c r="E1485" s="7" t="s">
        <v>20779</v>
      </c>
      <c r="F1485" s="7">
        <v>700000</v>
      </c>
      <c r="G1485" s="7">
        <v>2.625</v>
      </c>
      <c r="H1485" s="7">
        <v>2.5460000038146973</v>
      </c>
      <c r="I1485" s="7" t="s">
        <v>20780</v>
      </c>
      <c r="J1485" s="7" t="s">
        <v>20633</v>
      </c>
      <c r="K1485" s="8">
        <v>3.0773200988769531</v>
      </c>
      <c r="M1485" s="8">
        <v>95.222000122070313</v>
      </c>
      <c r="N1485" s="7">
        <v>40.931499481201172</v>
      </c>
      <c r="O1485" s="7" t="s">
        <v>212</v>
      </c>
      <c r="P1485" s="7" t="s">
        <v>659</v>
      </c>
      <c r="Q1485" s="7" t="s">
        <v>242</v>
      </c>
      <c r="R1485" s="7" t="s">
        <v>214</v>
      </c>
      <c r="S1485" s="7">
        <v>44.010913848876953</v>
      </c>
    </row>
    <row r="1486" spans="1:19" x14ac:dyDescent="0.25">
      <c r="A1486" s="7">
        <v>513</v>
      </c>
      <c r="B1486" s="7">
        <v>44657</v>
      </c>
      <c r="C1486" s="7">
        <v>66878844</v>
      </c>
      <c r="D1486" s="7" t="s">
        <v>1246</v>
      </c>
      <c r="E1486" s="7" t="s">
        <v>16460</v>
      </c>
      <c r="F1486" s="7">
        <v>500000</v>
      </c>
      <c r="G1486" s="7">
        <v>3.9249999523162842</v>
      </c>
      <c r="H1486" s="7">
        <v>5.8898000717163086</v>
      </c>
      <c r="I1486" s="7" t="s">
        <v>5833</v>
      </c>
      <c r="J1486" s="7" t="s">
        <v>5834</v>
      </c>
      <c r="K1486" s="8">
        <v>3.8744099140167236</v>
      </c>
      <c r="M1486" s="8">
        <v>92.592002868652344</v>
      </c>
      <c r="N1486" s="7">
        <v>111.19100189208984</v>
      </c>
      <c r="O1486" s="7" t="s">
        <v>212</v>
      </c>
      <c r="P1486" s="7" t="s">
        <v>659</v>
      </c>
      <c r="Q1486" s="7" t="s">
        <v>242</v>
      </c>
      <c r="R1486" s="7" t="s">
        <v>4184</v>
      </c>
      <c r="S1486" s="7">
        <v>83.32965087890625</v>
      </c>
    </row>
    <row r="1487" spans="1:19" x14ac:dyDescent="0.25">
      <c r="A1487" s="7">
        <v>513</v>
      </c>
      <c r="B1487" s="7">
        <v>44657</v>
      </c>
      <c r="C1487" s="7">
        <v>38495639</v>
      </c>
      <c r="D1487" s="7" t="s">
        <v>1246</v>
      </c>
      <c r="E1487" s="7" t="s">
        <v>5830</v>
      </c>
      <c r="F1487" s="7">
        <v>750000</v>
      </c>
      <c r="G1487" s="7">
        <v>1.6783000230789185</v>
      </c>
      <c r="H1487" s="7">
        <v>1.5849000215530396</v>
      </c>
      <c r="I1487" s="7" t="s">
        <v>5831</v>
      </c>
      <c r="J1487" s="7" t="s">
        <v>5832</v>
      </c>
      <c r="K1487" s="8">
        <v>3.5280570983886719</v>
      </c>
      <c r="M1487" s="8">
        <v>101.59774780273438</v>
      </c>
      <c r="N1487" s="7">
        <v>113.51080322265625</v>
      </c>
      <c r="O1487" s="7" t="s">
        <v>212</v>
      </c>
      <c r="P1487" s="7" t="s">
        <v>659</v>
      </c>
      <c r="Q1487" s="7" t="s">
        <v>242</v>
      </c>
      <c r="R1487" s="7" t="s">
        <v>214</v>
      </c>
      <c r="S1487" s="7">
        <v>74.038177490234375</v>
      </c>
    </row>
    <row r="1488" spans="1:19" x14ac:dyDescent="0.25">
      <c r="A1488" s="7">
        <v>513</v>
      </c>
      <c r="B1488" s="7">
        <v>44657</v>
      </c>
      <c r="C1488" s="7">
        <v>38495637</v>
      </c>
      <c r="D1488" s="7" t="s">
        <v>1246</v>
      </c>
      <c r="E1488" s="7" t="s">
        <v>5827</v>
      </c>
      <c r="F1488" s="7">
        <v>750000</v>
      </c>
      <c r="G1488" s="7">
        <v>1.6778000593185425</v>
      </c>
      <c r="H1488" s="7">
        <v>1.5851999521255493</v>
      </c>
      <c r="I1488" s="7" t="s">
        <v>5828</v>
      </c>
      <c r="J1488" s="7" t="s">
        <v>5829</v>
      </c>
      <c r="K1488" s="8">
        <v>3.4936399459838867</v>
      </c>
      <c r="M1488" s="8">
        <v>101.65399932861328</v>
      </c>
      <c r="N1488" s="7">
        <v>110.9219970703125</v>
      </c>
      <c r="O1488" s="7" t="s">
        <v>212</v>
      </c>
      <c r="P1488" s="7" t="s">
        <v>659</v>
      </c>
      <c r="Q1488" s="7" t="s">
        <v>242</v>
      </c>
      <c r="R1488" s="7" t="s">
        <v>4184</v>
      </c>
      <c r="S1488" s="7">
        <v>74.036087036132813</v>
      </c>
    </row>
    <row r="1489" spans="1:19" x14ac:dyDescent="0.25">
      <c r="A1489" s="7">
        <v>513</v>
      </c>
      <c r="B1489" s="7">
        <v>44657</v>
      </c>
      <c r="C1489" s="7">
        <v>66868877</v>
      </c>
      <c r="D1489" s="7" t="s">
        <v>1248</v>
      </c>
      <c r="E1489" s="7" t="s">
        <v>214</v>
      </c>
      <c r="F1489" s="7">
        <v>300000</v>
      </c>
      <c r="G1489" s="7">
        <v>8.9253997802734375</v>
      </c>
      <c r="H1489" s="7">
        <v>7.8580999374389648</v>
      </c>
      <c r="I1489" s="7" t="s">
        <v>19531</v>
      </c>
      <c r="J1489" s="7" t="s">
        <v>10755</v>
      </c>
      <c r="K1489" s="8">
        <v>4.0193901062011719</v>
      </c>
      <c r="M1489" s="8">
        <v>87.764999389648438</v>
      </c>
      <c r="N1489" s="7">
        <v>140.5050048828125</v>
      </c>
      <c r="O1489" s="7" t="s">
        <v>212</v>
      </c>
      <c r="P1489" s="7" t="s">
        <v>327</v>
      </c>
      <c r="Q1489" s="7" t="s">
        <v>242</v>
      </c>
      <c r="R1489" s="7" t="s">
        <v>3856</v>
      </c>
      <c r="S1489" s="7">
        <v>140.5050048828125</v>
      </c>
    </row>
    <row r="1490" spans="1:19" x14ac:dyDescent="0.25">
      <c r="A1490" s="7">
        <v>513</v>
      </c>
      <c r="B1490" s="7">
        <v>44657</v>
      </c>
      <c r="C1490" s="7">
        <v>66920122</v>
      </c>
      <c r="D1490" s="7" t="s">
        <v>17517</v>
      </c>
      <c r="E1490" s="7" t="s">
        <v>17616</v>
      </c>
      <c r="F1490" s="7">
        <v>300000</v>
      </c>
      <c r="G1490" s="7">
        <v>4.2820000648498535</v>
      </c>
      <c r="H1490" s="7">
        <v>4.0068998336791992</v>
      </c>
      <c r="I1490" s="7" t="s">
        <v>18299</v>
      </c>
      <c r="J1490" s="7" t="s">
        <v>17617</v>
      </c>
      <c r="K1490" s="8">
        <v>4.1225500106811523</v>
      </c>
      <c r="M1490" s="8">
        <v>92.226997375488281</v>
      </c>
      <c r="N1490" s="7">
        <v>138.0469970703125</v>
      </c>
      <c r="O1490" s="7" t="s">
        <v>212</v>
      </c>
      <c r="P1490" s="7" t="s">
        <v>1033</v>
      </c>
      <c r="Q1490" s="7" t="s">
        <v>242</v>
      </c>
      <c r="R1490" s="7" t="s">
        <v>3856</v>
      </c>
      <c r="S1490" s="7">
        <v>138.0469970703125</v>
      </c>
    </row>
    <row r="1491" spans="1:19" x14ac:dyDescent="0.25">
      <c r="A1491" s="7">
        <v>513</v>
      </c>
      <c r="B1491" s="7">
        <v>44657</v>
      </c>
      <c r="C1491" s="7">
        <v>66920121</v>
      </c>
      <c r="D1491" s="7" t="s">
        <v>17517</v>
      </c>
      <c r="E1491" s="7" t="s">
        <v>17618</v>
      </c>
      <c r="F1491" s="7">
        <v>300000</v>
      </c>
      <c r="G1491" s="7">
        <v>2.2834000587463379</v>
      </c>
      <c r="H1491" s="7">
        <v>2.208899974822998</v>
      </c>
      <c r="I1491" s="7" t="s">
        <v>18300</v>
      </c>
      <c r="J1491" s="7" t="s">
        <v>17619</v>
      </c>
      <c r="K1491" s="8">
        <v>3.6949400901794434</v>
      </c>
      <c r="M1491" s="8">
        <v>94.962997436523438</v>
      </c>
      <c r="N1491" s="7">
        <v>109.4219970703125</v>
      </c>
      <c r="O1491" s="7" t="s">
        <v>212</v>
      </c>
      <c r="P1491" s="7" t="s">
        <v>1033</v>
      </c>
      <c r="Q1491" s="7" t="s">
        <v>242</v>
      </c>
      <c r="R1491" s="7" t="s">
        <v>3856</v>
      </c>
      <c r="S1491" s="7">
        <v>109.4219970703125</v>
      </c>
    </row>
    <row r="1492" spans="1:19" x14ac:dyDescent="0.25">
      <c r="A1492" s="7">
        <v>513</v>
      </c>
      <c r="B1492" s="7">
        <v>44657</v>
      </c>
      <c r="C1492" s="7">
        <v>66882977</v>
      </c>
      <c r="D1492" s="7" t="s">
        <v>1253</v>
      </c>
      <c r="E1492" s="7" t="s">
        <v>16485</v>
      </c>
      <c r="F1492" s="7">
        <v>500000</v>
      </c>
      <c r="G1492" s="7">
        <v>3.9807999134063721</v>
      </c>
      <c r="H1492" s="7">
        <v>3.7497000694274902</v>
      </c>
      <c r="I1492" s="7" t="s">
        <v>17076</v>
      </c>
      <c r="J1492" s="7" t="s">
        <v>16486</v>
      </c>
      <c r="K1492" s="8">
        <v>3.6162900924682617</v>
      </c>
      <c r="M1492" s="8">
        <v>95.435997009277344</v>
      </c>
      <c r="N1492" s="7">
        <v>87.001197814941406</v>
      </c>
      <c r="O1492" s="7" t="s">
        <v>212</v>
      </c>
      <c r="P1492" s="7" t="s">
        <v>456</v>
      </c>
      <c r="Q1492" s="7" t="s">
        <v>219</v>
      </c>
      <c r="R1492" s="7" t="s">
        <v>3856</v>
      </c>
      <c r="S1492" s="7">
        <v>87.001197814941406</v>
      </c>
    </row>
    <row r="1493" spans="1:19" x14ac:dyDescent="0.25">
      <c r="A1493" s="7">
        <v>513</v>
      </c>
      <c r="B1493" s="7">
        <v>44657</v>
      </c>
      <c r="C1493" s="7">
        <v>66789256</v>
      </c>
      <c r="D1493" s="7" t="s">
        <v>1253</v>
      </c>
      <c r="E1493" s="7" t="s">
        <v>214</v>
      </c>
      <c r="F1493" s="7">
        <v>500000</v>
      </c>
      <c r="G1493" s="7">
        <v>3.0362999439239502</v>
      </c>
      <c r="H1493" s="7">
        <v>2.9100000858306885</v>
      </c>
      <c r="I1493" s="7" t="s">
        <v>10756</v>
      </c>
      <c r="J1493" s="7" t="s">
        <v>10757</v>
      </c>
      <c r="K1493" s="8">
        <v>3.2883191108703613</v>
      </c>
      <c r="M1493" s="8">
        <v>94.872299194335938</v>
      </c>
      <c r="N1493" s="7">
        <v>56.690700531005859</v>
      </c>
      <c r="O1493" s="7" t="s">
        <v>212</v>
      </c>
      <c r="P1493" s="7" t="s">
        <v>456</v>
      </c>
      <c r="Q1493" s="7" t="s">
        <v>219</v>
      </c>
      <c r="R1493" s="7" t="s">
        <v>214</v>
      </c>
      <c r="S1493" s="7">
        <v>56.690700531005859</v>
      </c>
    </row>
    <row r="1494" spans="1:19" x14ac:dyDescent="0.25">
      <c r="A1494" s="7">
        <v>513</v>
      </c>
      <c r="B1494" s="7">
        <v>44657</v>
      </c>
      <c r="C1494" s="7">
        <v>44166488</v>
      </c>
      <c r="D1494" s="7" t="s">
        <v>1256</v>
      </c>
      <c r="E1494" s="7" t="s">
        <v>214</v>
      </c>
      <c r="F1494" s="7">
        <v>500000</v>
      </c>
      <c r="G1494" s="7">
        <v>7.1595001220703125</v>
      </c>
      <c r="H1494" s="7">
        <v>5.4366998672485352</v>
      </c>
      <c r="I1494" s="7" t="s">
        <v>19532</v>
      </c>
      <c r="J1494" s="7" t="s">
        <v>5842</v>
      </c>
      <c r="K1494" s="8">
        <v>7.8697490692138672</v>
      </c>
      <c r="M1494" s="8">
        <v>92.3280029296875</v>
      </c>
      <c r="N1494" s="7">
        <v>517.77569580078125</v>
      </c>
      <c r="O1494" s="7" t="s">
        <v>254</v>
      </c>
      <c r="P1494" s="7" t="s">
        <v>239</v>
      </c>
      <c r="Q1494" s="7" t="s">
        <v>242</v>
      </c>
      <c r="R1494" s="7" t="s">
        <v>3856</v>
      </c>
      <c r="S1494" s="7">
        <v>368.30789184570313</v>
      </c>
    </row>
    <row r="1495" spans="1:19" x14ac:dyDescent="0.25">
      <c r="A1495" s="7">
        <v>513</v>
      </c>
      <c r="B1495" s="7">
        <v>44657</v>
      </c>
      <c r="C1495" s="7">
        <v>43759401</v>
      </c>
      <c r="D1495" s="7" t="s">
        <v>1256</v>
      </c>
      <c r="E1495" s="7" t="s">
        <v>5839</v>
      </c>
      <c r="F1495" s="7">
        <v>500000</v>
      </c>
      <c r="G1495" s="7">
        <v>7.1595001220703125</v>
      </c>
      <c r="H1495" s="7">
        <v>5.435999870300293</v>
      </c>
      <c r="I1495" s="7" t="s">
        <v>5840</v>
      </c>
      <c r="J1495" s="7" t="s">
        <v>5841</v>
      </c>
      <c r="K1495" s="8">
        <v>7.8798432350158691</v>
      </c>
      <c r="M1495" s="8">
        <v>92.276199340820313</v>
      </c>
      <c r="N1495" s="7">
        <v>518.82208251953125</v>
      </c>
      <c r="O1495" s="7" t="s">
        <v>254</v>
      </c>
      <c r="P1495" s="7" t="s">
        <v>239</v>
      </c>
      <c r="Q1495" s="7" t="s">
        <v>242</v>
      </c>
      <c r="R1495" s="7" t="s">
        <v>214</v>
      </c>
      <c r="S1495" s="7">
        <v>368.30789184570313</v>
      </c>
    </row>
    <row r="1496" spans="1:19" x14ac:dyDescent="0.25">
      <c r="A1496" s="7">
        <v>513</v>
      </c>
      <c r="B1496" s="7">
        <v>44657</v>
      </c>
      <c r="C1496" s="7">
        <v>31690024</v>
      </c>
      <c r="D1496" s="7" t="s">
        <v>1256</v>
      </c>
      <c r="E1496" s="7" t="s">
        <v>214</v>
      </c>
      <c r="F1496" s="7">
        <v>522600</v>
      </c>
      <c r="G1496" s="7">
        <v>4.5666999816894531</v>
      </c>
      <c r="H1496" s="7">
        <v>3.8187000751495361</v>
      </c>
      <c r="I1496" s="7" t="s">
        <v>19533</v>
      </c>
      <c r="J1496" s="7" t="s">
        <v>5838</v>
      </c>
      <c r="K1496" s="8">
        <v>6.4906420707702637</v>
      </c>
      <c r="M1496" s="8">
        <v>98.569999694824219</v>
      </c>
      <c r="N1496" s="7">
        <v>375.00140380859375</v>
      </c>
      <c r="O1496" s="7" t="s">
        <v>254</v>
      </c>
      <c r="P1496" s="7" t="s">
        <v>239</v>
      </c>
      <c r="Q1496" s="7" t="s">
        <v>242</v>
      </c>
      <c r="R1496" s="7" t="s">
        <v>3856</v>
      </c>
      <c r="S1496" s="7">
        <v>334.3006591796875</v>
      </c>
    </row>
    <row r="1497" spans="1:19" x14ac:dyDescent="0.25">
      <c r="A1497" s="7">
        <v>513</v>
      </c>
      <c r="B1497" s="7">
        <v>44657</v>
      </c>
      <c r="C1497" s="7">
        <v>31690025</v>
      </c>
      <c r="D1497" s="7" t="s">
        <v>1256</v>
      </c>
      <c r="E1497" s="7" t="s">
        <v>5835</v>
      </c>
      <c r="F1497" s="7">
        <v>522600</v>
      </c>
      <c r="G1497" s="7">
        <v>4.5666999816894531</v>
      </c>
      <c r="H1497" s="7">
        <v>3.8164999485015869</v>
      </c>
      <c r="I1497" s="7" t="s">
        <v>5836</v>
      </c>
      <c r="J1497" s="7" t="s">
        <v>5837</v>
      </c>
      <c r="K1497" s="8">
        <v>6.5535588264465332</v>
      </c>
      <c r="M1497" s="8">
        <v>98.327003479003906</v>
      </c>
      <c r="N1497" s="7">
        <v>381.79541015625</v>
      </c>
      <c r="O1497" s="7" t="s">
        <v>254</v>
      </c>
      <c r="P1497" s="7" t="s">
        <v>239</v>
      </c>
      <c r="Q1497" s="7" t="s">
        <v>242</v>
      </c>
      <c r="R1497" s="7" t="s">
        <v>214</v>
      </c>
      <c r="S1497" s="7">
        <v>334.3006591796875</v>
      </c>
    </row>
    <row r="1498" spans="1:19" x14ac:dyDescent="0.25">
      <c r="A1498" s="7">
        <v>513</v>
      </c>
      <c r="B1498" s="7">
        <v>44657</v>
      </c>
      <c r="C1498" s="7">
        <v>67009311</v>
      </c>
      <c r="D1498" s="7" t="s">
        <v>1259</v>
      </c>
      <c r="E1498" s="7" t="s">
        <v>22207</v>
      </c>
      <c r="F1498" s="7">
        <v>750000</v>
      </c>
      <c r="G1498" s="7">
        <v>4.8624000549316406</v>
      </c>
      <c r="H1498" s="7">
        <v>4.4890999794006348</v>
      </c>
      <c r="I1498" s="7" t="s">
        <v>22208</v>
      </c>
      <c r="J1498" s="7" t="s">
        <v>22209</v>
      </c>
      <c r="K1498" s="8">
        <v>3.3802700042724609</v>
      </c>
      <c r="M1498" s="8">
        <v>97.1510009765625</v>
      </c>
      <c r="N1498" s="7">
        <v>64.271598815917969</v>
      </c>
      <c r="O1498" s="7" t="s">
        <v>212</v>
      </c>
      <c r="P1498" s="7" t="s">
        <v>215</v>
      </c>
      <c r="Q1498" s="7" t="s">
        <v>219</v>
      </c>
      <c r="R1498" s="7" t="s">
        <v>3856</v>
      </c>
      <c r="S1498" s="7">
        <v>105.24976348876953</v>
      </c>
    </row>
    <row r="1499" spans="1:19" x14ac:dyDescent="0.25">
      <c r="A1499" s="7">
        <v>513</v>
      </c>
      <c r="B1499" s="7">
        <v>44657</v>
      </c>
      <c r="C1499" s="7">
        <v>66912041</v>
      </c>
      <c r="D1499" s="7" t="s">
        <v>1259</v>
      </c>
      <c r="E1499" s="7" t="s">
        <v>16969</v>
      </c>
      <c r="F1499" s="7">
        <v>1000000</v>
      </c>
      <c r="G1499" s="7">
        <v>4.2080998420715332</v>
      </c>
      <c r="H1499" s="7">
        <v>3.9644999504089355</v>
      </c>
      <c r="I1499" s="7" t="s">
        <v>16970</v>
      </c>
      <c r="J1499" s="7" t="s">
        <v>16971</v>
      </c>
      <c r="K1499" s="8">
        <v>3.433459997177124</v>
      </c>
      <c r="M1499" s="8">
        <v>94.265998840332031</v>
      </c>
      <c r="N1499" s="7">
        <v>68.912002563476563</v>
      </c>
      <c r="O1499" s="7" t="s">
        <v>212</v>
      </c>
      <c r="P1499" s="7" t="s">
        <v>215</v>
      </c>
      <c r="Q1499" s="7" t="s">
        <v>219</v>
      </c>
      <c r="R1499" s="7" t="s">
        <v>3856</v>
      </c>
      <c r="S1499" s="7">
        <v>102.10823822021484</v>
      </c>
    </row>
    <row r="1500" spans="1:19" x14ac:dyDescent="0.25">
      <c r="A1500" s="7">
        <v>513</v>
      </c>
      <c r="B1500" s="7">
        <v>44657</v>
      </c>
      <c r="C1500" s="7">
        <v>66782942</v>
      </c>
      <c r="D1500" s="7" t="s">
        <v>1259</v>
      </c>
      <c r="E1500" s="7" t="s">
        <v>214</v>
      </c>
      <c r="F1500" s="7">
        <v>1300000</v>
      </c>
      <c r="G1500" s="7">
        <v>3.7781999111175537</v>
      </c>
      <c r="H1500" s="7">
        <v>3.5185000896453857</v>
      </c>
      <c r="I1500" s="7" t="s">
        <v>5849</v>
      </c>
      <c r="J1500" s="7" t="s">
        <v>5850</v>
      </c>
      <c r="K1500" s="8">
        <v>3.4621601104736328</v>
      </c>
      <c r="M1500" s="8">
        <v>98.198997497558594</v>
      </c>
      <c r="N1500" s="7">
        <v>72.223297119140625</v>
      </c>
      <c r="O1500" s="7" t="s">
        <v>212</v>
      </c>
      <c r="P1500" s="7" t="s">
        <v>215</v>
      </c>
      <c r="Q1500" s="7" t="s">
        <v>219</v>
      </c>
      <c r="R1500" s="7" t="s">
        <v>3856</v>
      </c>
      <c r="S1500" s="7">
        <v>100.02485656738281</v>
      </c>
    </row>
    <row r="1501" spans="1:19" x14ac:dyDescent="0.25">
      <c r="A1501" s="7">
        <v>513</v>
      </c>
      <c r="B1501" s="7">
        <v>44657</v>
      </c>
      <c r="C1501" s="7">
        <v>45754615</v>
      </c>
      <c r="D1501" s="7" t="s">
        <v>1259</v>
      </c>
      <c r="E1501" s="7" t="s">
        <v>214</v>
      </c>
      <c r="F1501" s="7">
        <v>750000</v>
      </c>
      <c r="G1501" s="7">
        <v>2.8747000694274902</v>
      </c>
      <c r="H1501" s="7">
        <v>2.722599983215332</v>
      </c>
      <c r="I1501" s="7" t="s">
        <v>5847</v>
      </c>
      <c r="J1501" s="7" t="s">
        <v>5848</v>
      </c>
      <c r="K1501" s="8">
        <v>3.3507199287414551</v>
      </c>
      <c r="M1501" s="8">
        <v>98.910003662109375</v>
      </c>
      <c r="N1501" s="7">
        <v>65.301597595214844</v>
      </c>
      <c r="O1501" s="7" t="s">
        <v>212</v>
      </c>
      <c r="P1501" s="7" t="s">
        <v>215</v>
      </c>
      <c r="Q1501" s="7" t="s">
        <v>219</v>
      </c>
      <c r="R1501" s="7" t="s">
        <v>3856</v>
      </c>
      <c r="S1501" s="7">
        <v>95.600868225097656</v>
      </c>
    </row>
    <row r="1502" spans="1:19" x14ac:dyDescent="0.25">
      <c r="A1502" s="7">
        <v>513</v>
      </c>
      <c r="B1502" s="7">
        <v>44657</v>
      </c>
      <c r="C1502" s="7">
        <v>38118351</v>
      </c>
      <c r="D1502" s="7" t="s">
        <v>1259</v>
      </c>
      <c r="E1502" s="7" t="s">
        <v>214</v>
      </c>
      <c r="F1502" s="7">
        <v>500000</v>
      </c>
      <c r="G1502" s="7">
        <v>1.0458999872207642</v>
      </c>
      <c r="H1502" s="7">
        <v>1.0010000467300415</v>
      </c>
      <c r="I1502" s="7" t="s">
        <v>5845</v>
      </c>
      <c r="J1502" s="7" t="s">
        <v>5846</v>
      </c>
      <c r="K1502" s="8">
        <v>2.6858799457550049</v>
      </c>
      <c r="M1502" s="8">
        <v>101.83000183105469</v>
      </c>
      <c r="N1502" s="7">
        <v>77.078399658203125</v>
      </c>
      <c r="O1502" s="7" t="s">
        <v>212</v>
      </c>
      <c r="P1502" s="7" t="s">
        <v>215</v>
      </c>
      <c r="Q1502" s="7" t="s">
        <v>219</v>
      </c>
      <c r="R1502" s="7" t="s">
        <v>3856</v>
      </c>
      <c r="S1502" s="7">
        <v>86.490852355957031</v>
      </c>
    </row>
    <row r="1503" spans="1:19" x14ac:dyDescent="0.25">
      <c r="A1503" s="7">
        <v>513</v>
      </c>
      <c r="B1503" s="7">
        <v>44657</v>
      </c>
      <c r="C1503" s="7">
        <v>36982111</v>
      </c>
      <c r="D1503" s="7" t="s">
        <v>1259</v>
      </c>
      <c r="E1503" s="7" t="s">
        <v>214</v>
      </c>
      <c r="F1503" s="7">
        <v>1000000</v>
      </c>
      <c r="G1503" s="7">
        <v>0.83499997854232788</v>
      </c>
      <c r="H1503" s="7">
        <v>0.8156999945640564</v>
      </c>
      <c r="I1503" s="7" t="s">
        <v>5843</v>
      </c>
      <c r="J1503" s="7" t="s">
        <v>5844</v>
      </c>
      <c r="K1503" s="8">
        <v>2.7023940086364746</v>
      </c>
      <c r="M1503" s="8">
        <v>100.75</v>
      </c>
      <c r="N1503" s="7">
        <v>100.53929901123047</v>
      </c>
      <c r="O1503" s="7" t="s">
        <v>212</v>
      </c>
      <c r="P1503" s="7" t="s">
        <v>215</v>
      </c>
      <c r="Q1503" s="7" t="s">
        <v>219</v>
      </c>
      <c r="R1503" s="7" t="s">
        <v>3856</v>
      </c>
      <c r="S1503" s="7">
        <v>85.429885864257813</v>
      </c>
    </row>
    <row r="1504" spans="1:19" x14ac:dyDescent="0.25">
      <c r="A1504" s="7">
        <v>513</v>
      </c>
      <c r="B1504" s="7">
        <v>44657</v>
      </c>
      <c r="C1504" s="7">
        <v>66831738</v>
      </c>
      <c r="D1504" s="7" t="s">
        <v>1261</v>
      </c>
      <c r="E1504" s="7" t="s">
        <v>214</v>
      </c>
      <c r="F1504" s="7">
        <v>1000000</v>
      </c>
      <c r="G1504" s="7">
        <v>4.1167001724243164</v>
      </c>
      <c r="H1504" s="7">
        <v>3.8392000198364258</v>
      </c>
      <c r="I1504" s="7" t="s">
        <v>19534</v>
      </c>
      <c r="J1504" s="7" t="s">
        <v>5852</v>
      </c>
      <c r="K1504" s="8">
        <v>4.6342349052429199</v>
      </c>
      <c r="M1504" s="8">
        <v>99.96099853515625</v>
      </c>
      <c r="N1504" s="7">
        <v>188.85539245605469</v>
      </c>
      <c r="O1504" s="7" t="s">
        <v>212</v>
      </c>
      <c r="P1504" s="7" t="s">
        <v>215</v>
      </c>
      <c r="Q1504" s="7" t="s">
        <v>219</v>
      </c>
      <c r="R1504" s="7" t="s">
        <v>4184</v>
      </c>
      <c r="S1504" s="7">
        <v>217.02714538574219</v>
      </c>
    </row>
    <row r="1505" spans="1:19" x14ac:dyDescent="0.25">
      <c r="A1505" s="7">
        <v>513</v>
      </c>
      <c r="B1505" s="7">
        <v>44657</v>
      </c>
      <c r="C1505" s="7">
        <v>42422797</v>
      </c>
      <c r="D1505" s="7" t="s">
        <v>1261</v>
      </c>
      <c r="E1505" s="7" t="s">
        <v>214</v>
      </c>
      <c r="F1505" s="7">
        <v>750000</v>
      </c>
      <c r="G1505" s="7">
        <v>2.7916998863220215</v>
      </c>
      <c r="H1505" s="7">
        <v>2.5206999778747559</v>
      </c>
      <c r="I1505" s="7" t="s">
        <v>17453</v>
      </c>
      <c r="J1505" s="7" t="s">
        <v>5851</v>
      </c>
      <c r="K1505" s="8">
        <v>4.8168611526489258</v>
      </c>
      <c r="M1505" s="8">
        <v>103.69300079345703</v>
      </c>
      <c r="N1505" s="7">
        <v>213.40939331054688</v>
      </c>
      <c r="O1505" s="7" t="s">
        <v>212</v>
      </c>
      <c r="P1505" s="7" t="s">
        <v>215</v>
      </c>
      <c r="Q1505" s="7" t="s">
        <v>219</v>
      </c>
      <c r="R1505" s="7" t="s">
        <v>4184</v>
      </c>
      <c r="S1505" s="7">
        <v>204.00421142578125</v>
      </c>
    </row>
    <row r="1506" spans="1:19" x14ac:dyDescent="0.25">
      <c r="A1506" s="7">
        <v>513</v>
      </c>
      <c r="B1506" s="7">
        <v>44657</v>
      </c>
      <c r="C1506" s="7">
        <v>24148260</v>
      </c>
      <c r="D1506" s="7" t="s">
        <v>1263</v>
      </c>
      <c r="E1506" s="7" t="s">
        <v>214</v>
      </c>
      <c r="F1506" s="7">
        <v>700000</v>
      </c>
      <c r="G1506" s="7">
        <v>2.6010000705718994</v>
      </c>
      <c r="H1506" s="7">
        <v>2.4114999771118164</v>
      </c>
      <c r="I1506" s="7" t="s">
        <v>10758</v>
      </c>
      <c r="J1506" s="7" t="s">
        <v>10759</v>
      </c>
      <c r="K1506" s="8">
        <v>3.2011001110076904</v>
      </c>
      <c r="M1506" s="8">
        <v>102.77700042724609</v>
      </c>
      <c r="N1506" s="7">
        <v>55.129501342773438</v>
      </c>
      <c r="O1506" s="7" t="s">
        <v>360</v>
      </c>
      <c r="P1506" s="7" t="s">
        <v>215</v>
      </c>
      <c r="Q1506" s="7" t="s">
        <v>219</v>
      </c>
      <c r="R1506" s="7" t="s">
        <v>3856</v>
      </c>
      <c r="S1506" s="7">
        <v>55.129501342773438</v>
      </c>
    </row>
    <row r="1507" spans="1:19" x14ac:dyDescent="0.25">
      <c r="A1507" s="7">
        <v>513</v>
      </c>
      <c r="B1507" s="7">
        <v>44657</v>
      </c>
      <c r="C1507" s="7">
        <v>44406445</v>
      </c>
      <c r="D1507" s="7" t="s">
        <v>1266</v>
      </c>
      <c r="E1507" s="7" t="s">
        <v>214</v>
      </c>
      <c r="F1507" s="7">
        <v>300000</v>
      </c>
      <c r="G1507" s="7">
        <v>0.31111100316047668</v>
      </c>
      <c r="H1507" s="7">
        <v>0.30666622519493103</v>
      </c>
      <c r="I1507" s="7" t="s">
        <v>10760</v>
      </c>
      <c r="J1507" s="7" t="s">
        <v>10761</v>
      </c>
      <c r="K1507" s="8">
        <v>1.8943990468978882</v>
      </c>
      <c r="M1507" s="8">
        <v>101.247802734375</v>
      </c>
      <c r="N1507" s="7">
        <v>102.78910064697266</v>
      </c>
      <c r="O1507" s="7" t="s">
        <v>409</v>
      </c>
      <c r="P1507" s="7" t="s">
        <v>349</v>
      </c>
      <c r="Q1507" s="7" t="s">
        <v>242</v>
      </c>
      <c r="R1507" s="7" t="s">
        <v>3856</v>
      </c>
      <c r="S1507" s="7">
        <v>102.78910064697266</v>
      </c>
    </row>
    <row r="1508" spans="1:19" x14ac:dyDescent="0.25">
      <c r="A1508" s="7">
        <v>513</v>
      </c>
      <c r="B1508" s="7">
        <v>44657</v>
      </c>
      <c r="C1508" s="7">
        <v>66776602</v>
      </c>
      <c r="D1508" s="7" t="s">
        <v>16791</v>
      </c>
      <c r="E1508" s="7" t="s">
        <v>214</v>
      </c>
      <c r="F1508" s="7">
        <v>626251</v>
      </c>
      <c r="G1508" s="7">
        <v>2.1328001022338867</v>
      </c>
      <c r="H1508" s="7">
        <v>1.437000036239624</v>
      </c>
      <c r="I1508" s="7" t="s">
        <v>19535</v>
      </c>
      <c r="J1508" s="7" t="s">
        <v>10768</v>
      </c>
      <c r="K1508" s="8">
        <v>8.9570121765136719</v>
      </c>
      <c r="M1508" s="8">
        <v>99.594001770019531</v>
      </c>
      <c r="N1508" s="7">
        <v>639.58319091796875</v>
      </c>
      <c r="O1508" s="7" t="s">
        <v>373</v>
      </c>
      <c r="P1508" s="7" t="s">
        <v>1272</v>
      </c>
      <c r="Q1508" s="7" t="s">
        <v>291</v>
      </c>
      <c r="R1508" s="7" t="s">
        <v>3856</v>
      </c>
      <c r="S1508" s="7">
        <v>639.58319091796875</v>
      </c>
    </row>
    <row r="1509" spans="1:19" x14ac:dyDescent="0.25">
      <c r="A1509" s="7">
        <v>513</v>
      </c>
      <c r="B1509" s="7">
        <v>44657</v>
      </c>
      <c r="C1509" s="7">
        <v>42827715</v>
      </c>
      <c r="D1509" s="7" t="s">
        <v>16791</v>
      </c>
      <c r="E1509" s="7" t="s">
        <v>214</v>
      </c>
      <c r="F1509" s="7">
        <v>600000</v>
      </c>
      <c r="G1509" s="7">
        <v>2.1328001022338867</v>
      </c>
      <c r="H1509" s="7">
        <v>1.4289000034332275</v>
      </c>
      <c r="I1509" s="7" t="s">
        <v>19536</v>
      </c>
      <c r="J1509" s="7" t="s">
        <v>10767</v>
      </c>
      <c r="K1509" s="8">
        <v>8.9141979217529297</v>
      </c>
      <c r="M1509" s="8">
        <v>99.675003051757813</v>
      </c>
      <c r="N1509" s="7">
        <v>635.91180419921875</v>
      </c>
      <c r="O1509" s="7" t="s">
        <v>373</v>
      </c>
      <c r="P1509" s="7" t="s">
        <v>1272</v>
      </c>
      <c r="Q1509" s="7" t="s">
        <v>291</v>
      </c>
      <c r="R1509" s="7" t="s">
        <v>3856</v>
      </c>
      <c r="S1509" s="7">
        <v>635.91180419921875</v>
      </c>
    </row>
    <row r="1510" spans="1:19" x14ac:dyDescent="0.25">
      <c r="A1510" s="7">
        <v>513</v>
      </c>
      <c r="B1510" s="7">
        <v>44657</v>
      </c>
      <c r="C1510" s="7">
        <v>66789457</v>
      </c>
      <c r="D1510" s="7" t="s">
        <v>1269</v>
      </c>
      <c r="E1510" s="7" t="s">
        <v>10762</v>
      </c>
      <c r="F1510" s="7">
        <v>1058585.25</v>
      </c>
      <c r="G1510" s="7">
        <v>1.9848999977111816</v>
      </c>
      <c r="H1510" s="7">
        <v>1.7828999757766724</v>
      </c>
      <c r="I1510" s="7" t="s">
        <v>10763</v>
      </c>
      <c r="J1510" s="7" t="s">
        <v>10764</v>
      </c>
      <c r="K1510" s="8">
        <v>10.213035583496094</v>
      </c>
      <c r="M1510" s="8">
        <v>99.650001525878906</v>
      </c>
      <c r="N1510" s="7">
        <v>769.9000244140625</v>
      </c>
      <c r="O1510" s="7" t="s">
        <v>373</v>
      </c>
      <c r="P1510" s="7" t="s">
        <v>1272</v>
      </c>
      <c r="Q1510" s="7" t="s">
        <v>291</v>
      </c>
      <c r="R1510" s="7" t="s">
        <v>214</v>
      </c>
      <c r="S1510" s="7">
        <v>769.9000244140625</v>
      </c>
    </row>
    <row r="1511" spans="1:19" x14ac:dyDescent="0.25">
      <c r="A1511" s="7">
        <v>513</v>
      </c>
      <c r="B1511" s="7">
        <v>44657</v>
      </c>
      <c r="C1511" s="7">
        <v>66797801</v>
      </c>
      <c r="D1511" s="7" t="s">
        <v>1274</v>
      </c>
      <c r="E1511" s="7" t="s">
        <v>214</v>
      </c>
      <c r="F1511" s="7">
        <v>431578.9375</v>
      </c>
      <c r="G1511" s="7">
        <v>2.984299898147583</v>
      </c>
      <c r="H1511" s="7">
        <v>2.6273999214172363</v>
      </c>
      <c r="I1511" s="7" t="s">
        <v>5856</v>
      </c>
      <c r="J1511" s="7" t="s">
        <v>5857</v>
      </c>
      <c r="K1511" s="8">
        <v>12.871940612792969</v>
      </c>
      <c r="M1511" s="8">
        <v>87.864303588867188</v>
      </c>
      <c r="N1511" s="7">
        <v>1016.5784912109375</v>
      </c>
      <c r="O1511" s="7" t="s">
        <v>373</v>
      </c>
      <c r="P1511" s="7" t="s">
        <v>1272</v>
      </c>
      <c r="Q1511" s="7" t="s">
        <v>291</v>
      </c>
      <c r="R1511" s="7" t="s">
        <v>214</v>
      </c>
      <c r="S1511" s="7">
        <v>1403.2100830078125</v>
      </c>
    </row>
    <row r="1512" spans="1:19" x14ac:dyDescent="0.25">
      <c r="A1512" s="7">
        <v>513</v>
      </c>
      <c r="B1512" s="7">
        <v>44657</v>
      </c>
      <c r="C1512" s="7">
        <v>66789010</v>
      </c>
      <c r="D1512" s="7" t="s">
        <v>1274</v>
      </c>
      <c r="E1512" s="7" t="s">
        <v>5853</v>
      </c>
      <c r="F1512" s="7">
        <v>431578</v>
      </c>
      <c r="G1512" s="7">
        <v>2.984299898147583</v>
      </c>
      <c r="H1512" s="7">
        <v>2.6273999214172363</v>
      </c>
      <c r="I1512" s="7" t="s">
        <v>5854</v>
      </c>
      <c r="J1512" s="7" t="s">
        <v>5855</v>
      </c>
      <c r="K1512" s="8">
        <v>12.871940612792969</v>
      </c>
      <c r="M1512" s="8">
        <v>87.863998413085938</v>
      </c>
      <c r="N1512" s="7">
        <v>1016.5784912109375</v>
      </c>
      <c r="O1512" s="7" t="s">
        <v>373</v>
      </c>
      <c r="P1512" s="7" t="s">
        <v>1272</v>
      </c>
      <c r="Q1512" s="7" t="s">
        <v>291</v>
      </c>
      <c r="R1512" s="7" t="s">
        <v>214</v>
      </c>
      <c r="S1512" s="7">
        <v>1403.2100830078125</v>
      </c>
    </row>
    <row r="1513" spans="1:19" x14ac:dyDescent="0.25">
      <c r="A1513" s="7">
        <v>513</v>
      </c>
      <c r="B1513" s="7">
        <v>44657</v>
      </c>
      <c r="C1513" s="7">
        <v>66797802</v>
      </c>
      <c r="D1513" s="7" t="s">
        <v>16793</v>
      </c>
      <c r="E1513" s="7" t="s">
        <v>214</v>
      </c>
      <c r="F1513" s="7">
        <v>355649.1875</v>
      </c>
      <c r="G1513" s="7">
        <v>3.7344000339508057</v>
      </c>
      <c r="H1513" s="7">
        <v>3.1287000179290771</v>
      </c>
      <c r="I1513" s="7" t="s">
        <v>10765</v>
      </c>
      <c r="J1513" s="7" t="s">
        <v>10766</v>
      </c>
      <c r="K1513" s="8">
        <v>13.893383026123047</v>
      </c>
      <c r="M1513" s="8">
        <v>99.269798278808594</v>
      </c>
      <c r="N1513" s="7">
        <v>1114.9718017578125</v>
      </c>
      <c r="O1513" s="7" t="s">
        <v>373</v>
      </c>
      <c r="P1513" s="7" t="s">
        <v>1272</v>
      </c>
      <c r="Q1513" s="7" t="s">
        <v>291</v>
      </c>
      <c r="R1513" s="7" t="s">
        <v>214</v>
      </c>
      <c r="S1513" s="7">
        <v>1435.9554443359375</v>
      </c>
    </row>
    <row r="1514" spans="1:19" x14ac:dyDescent="0.25">
      <c r="A1514" s="7">
        <v>513</v>
      </c>
      <c r="B1514" s="7">
        <v>44657</v>
      </c>
      <c r="C1514" s="7">
        <v>66776057</v>
      </c>
      <c r="D1514" s="7" t="s">
        <v>16793</v>
      </c>
      <c r="E1514" s="7" t="s">
        <v>5858</v>
      </c>
      <c r="F1514" s="7">
        <v>355649</v>
      </c>
      <c r="G1514" s="7">
        <v>3.7344000339508057</v>
      </c>
      <c r="H1514" s="7">
        <v>3.1287000179290771</v>
      </c>
      <c r="I1514" s="7" t="s">
        <v>5859</v>
      </c>
      <c r="J1514" s="7" t="s">
        <v>5860</v>
      </c>
      <c r="K1514" s="8">
        <v>13.893383026123047</v>
      </c>
      <c r="M1514" s="8">
        <v>99.269996643066406</v>
      </c>
      <c r="N1514" s="7">
        <v>1114.9718017578125</v>
      </c>
      <c r="O1514" s="7" t="s">
        <v>373</v>
      </c>
      <c r="P1514" s="7" t="s">
        <v>1272</v>
      </c>
      <c r="Q1514" s="7" t="s">
        <v>291</v>
      </c>
      <c r="R1514" s="7" t="s">
        <v>214</v>
      </c>
      <c r="S1514" s="7">
        <v>1435.9554443359375</v>
      </c>
    </row>
    <row r="1515" spans="1:19" x14ac:dyDescent="0.25">
      <c r="A1515" s="7">
        <v>513</v>
      </c>
      <c r="B1515" s="7">
        <v>44657</v>
      </c>
      <c r="C1515" s="7">
        <v>25082884</v>
      </c>
      <c r="D1515" s="7" t="s">
        <v>1276</v>
      </c>
      <c r="E1515" s="7" t="s">
        <v>214</v>
      </c>
      <c r="F1515" s="7">
        <v>925000</v>
      </c>
      <c r="G1515" s="7">
        <v>0.89999997615814209</v>
      </c>
      <c r="H1515" s="7">
        <v>0.81760001182556152</v>
      </c>
      <c r="I1515" s="7" t="s">
        <v>19537</v>
      </c>
      <c r="J1515" s="7" t="s">
        <v>10769</v>
      </c>
      <c r="K1515" s="8">
        <v>15.425315856933594</v>
      </c>
      <c r="M1515" s="8">
        <v>92.94000244140625</v>
      </c>
      <c r="N1515" s="7">
        <v>1371.8245849609375</v>
      </c>
      <c r="O1515" s="7" t="s">
        <v>373</v>
      </c>
      <c r="P1515" s="7" t="s">
        <v>1272</v>
      </c>
      <c r="Q1515" s="7" t="s">
        <v>291</v>
      </c>
      <c r="R1515" s="7" t="s">
        <v>3856</v>
      </c>
      <c r="S1515" s="7">
        <v>1371.8245849609375</v>
      </c>
    </row>
    <row r="1516" spans="1:19" x14ac:dyDescent="0.25">
      <c r="A1516" s="7">
        <v>513</v>
      </c>
      <c r="B1516" s="7">
        <v>44657</v>
      </c>
      <c r="C1516" s="7">
        <v>44892548</v>
      </c>
      <c r="D1516" s="7" t="s">
        <v>1280</v>
      </c>
      <c r="E1516" s="7" t="s">
        <v>214</v>
      </c>
      <c r="F1516" s="7">
        <v>300000</v>
      </c>
      <c r="G1516" s="7">
        <v>2.2971000671386719</v>
      </c>
      <c r="H1516" s="7">
        <v>1.7199000120162964</v>
      </c>
      <c r="I1516" s="7" t="s">
        <v>10773</v>
      </c>
      <c r="J1516" s="7" t="s">
        <v>10774</v>
      </c>
      <c r="K1516" s="8">
        <v>32.137001037597656</v>
      </c>
      <c r="M1516" s="8">
        <v>66.14739990234375</v>
      </c>
      <c r="N1516" s="7">
        <v>2958.87255859375</v>
      </c>
      <c r="O1516" s="7" t="s">
        <v>212</v>
      </c>
      <c r="P1516" s="7" t="s">
        <v>447</v>
      </c>
      <c r="Q1516" s="7" t="s">
        <v>291</v>
      </c>
      <c r="R1516" s="7" t="s">
        <v>214</v>
      </c>
      <c r="S1516" s="7">
        <v>2958.87255859375</v>
      </c>
    </row>
    <row r="1517" spans="1:19" x14ac:dyDescent="0.25">
      <c r="A1517" s="7">
        <v>513</v>
      </c>
      <c r="B1517" s="7">
        <v>44657</v>
      </c>
      <c r="C1517" s="7">
        <v>44281251</v>
      </c>
      <c r="D1517" s="7" t="s">
        <v>1280</v>
      </c>
      <c r="E1517" s="7" t="s">
        <v>10770</v>
      </c>
      <c r="F1517" s="7">
        <v>300000</v>
      </c>
      <c r="G1517" s="7">
        <v>2.2971000671386719</v>
      </c>
      <c r="H1517" s="7">
        <v>1.7199000120162964</v>
      </c>
      <c r="I1517" s="7" t="s">
        <v>10771</v>
      </c>
      <c r="J1517" s="7" t="s">
        <v>10772</v>
      </c>
      <c r="K1517" s="8">
        <v>32.137001037597656</v>
      </c>
      <c r="M1517" s="8">
        <v>66.147003173828125</v>
      </c>
      <c r="N1517" s="7">
        <v>2958.87255859375</v>
      </c>
      <c r="O1517" s="7" t="s">
        <v>212</v>
      </c>
      <c r="P1517" s="7" t="s">
        <v>447</v>
      </c>
      <c r="Q1517" s="7" t="s">
        <v>291</v>
      </c>
      <c r="R1517" s="7" t="s">
        <v>214</v>
      </c>
      <c r="S1517" s="7">
        <v>2958.87255859375</v>
      </c>
    </row>
    <row r="1518" spans="1:19" x14ac:dyDescent="0.25">
      <c r="A1518" s="7">
        <v>513</v>
      </c>
      <c r="B1518" s="7">
        <v>44657</v>
      </c>
      <c r="C1518" s="7">
        <v>66854113</v>
      </c>
      <c r="D1518" s="7" t="s">
        <v>1283</v>
      </c>
      <c r="E1518" s="7" t="s">
        <v>5861</v>
      </c>
      <c r="F1518" s="7">
        <v>400000</v>
      </c>
      <c r="G1518" s="7">
        <v>3.8466999530792236</v>
      </c>
      <c r="H1518" s="7">
        <v>2.9277000427246094</v>
      </c>
      <c r="I1518" s="7" t="s">
        <v>5862</v>
      </c>
      <c r="J1518" s="7" t="s">
        <v>5863</v>
      </c>
      <c r="K1518" s="8">
        <v>9.7936000823974609</v>
      </c>
      <c r="M1518" s="8">
        <v>93.56500244140625</v>
      </c>
      <c r="N1518" s="7">
        <v>687.2030029296875</v>
      </c>
      <c r="O1518" s="7" t="s">
        <v>266</v>
      </c>
      <c r="P1518" s="7" t="s">
        <v>267</v>
      </c>
      <c r="Q1518" s="7" t="s">
        <v>242</v>
      </c>
      <c r="R1518" s="7" t="s">
        <v>214</v>
      </c>
      <c r="S1518" s="7">
        <v>324.46450805664063</v>
      </c>
    </row>
    <row r="1519" spans="1:19" x14ac:dyDescent="0.25">
      <c r="A1519" s="7">
        <v>513</v>
      </c>
      <c r="B1519" s="7">
        <v>44657</v>
      </c>
      <c r="C1519" s="7">
        <v>66854114</v>
      </c>
      <c r="D1519" s="7" t="s">
        <v>1283</v>
      </c>
      <c r="E1519" s="7" t="s">
        <v>214</v>
      </c>
      <c r="F1519" s="7">
        <v>400000</v>
      </c>
      <c r="G1519" s="7">
        <v>3.8417000770568848</v>
      </c>
      <c r="H1519" s="7">
        <v>2.9219000339508057</v>
      </c>
      <c r="I1519" s="7" t="s">
        <v>19538</v>
      </c>
      <c r="J1519" s="7" t="s">
        <v>5864</v>
      </c>
      <c r="K1519" s="8">
        <v>9.7298049926757813</v>
      </c>
      <c r="M1519" s="8">
        <v>93.758003234863281</v>
      </c>
      <c r="N1519" s="7">
        <v>698.7205810546875</v>
      </c>
      <c r="O1519" s="7" t="s">
        <v>266</v>
      </c>
      <c r="P1519" s="7" t="s">
        <v>267</v>
      </c>
      <c r="Q1519" s="7" t="s">
        <v>242</v>
      </c>
      <c r="R1519" s="7" t="s">
        <v>214</v>
      </c>
      <c r="S1519" s="7">
        <v>324.39566040039063</v>
      </c>
    </row>
    <row r="1520" spans="1:19" x14ac:dyDescent="0.25">
      <c r="A1520" s="7">
        <v>513</v>
      </c>
      <c r="B1520" s="7">
        <v>44657</v>
      </c>
      <c r="C1520" s="7">
        <v>46704741</v>
      </c>
      <c r="D1520" s="7" t="s">
        <v>1287</v>
      </c>
      <c r="E1520" s="7" t="s">
        <v>214</v>
      </c>
      <c r="F1520" s="7">
        <v>3200000</v>
      </c>
      <c r="G1520" s="7">
        <v>37.815200805664063</v>
      </c>
      <c r="H1520" s="7">
        <v>13.314900398254395</v>
      </c>
      <c r="I1520" s="7" t="s">
        <v>19539</v>
      </c>
      <c r="J1520" s="7" t="s">
        <v>5909</v>
      </c>
      <c r="K1520" s="8">
        <v>7.1648697853088379</v>
      </c>
      <c r="M1520" s="8">
        <v>83.241996765136719</v>
      </c>
      <c r="N1520" s="7">
        <v>453.59698486328125</v>
      </c>
      <c r="O1520" s="7" t="s">
        <v>331</v>
      </c>
      <c r="P1520" s="7" t="s">
        <v>294</v>
      </c>
      <c r="Q1520" s="7" t="s">
        <v>291</v>
      </c>
      <c r="R1520" s="7" t="s">
        <v>3856</v>
      </c>
      <c r="S1520" s="7">
        <v>433.62649536132813</v>
      </c>
    </row>
    <row r="1521" spans="1:19" x14ac:dyDescent="0.25">
      <c r="A1521" s="7">
        <v>513</v>
      </c>
      <c r="B1521" s="7">
        <v>44657</v>
      </c>
      <c r="C1521" s="7">
        <v>46653103</v>
      </c>
      <c r="D1521" s="7" t="s">
        <v>1287</v>
      </c>
      <c r="E1521" s="7" t="s">
        <v>5907</v>
      </c>
      <c r="F1521" s="7">
        <v>3200000</v>
      </c>
      <c r="G1521" s="7">
        <v>37.815200805664063</v>
      </c>
      <c r="H1521" s="7">
        <v>13.314900398254395</v>
      </c>
      <c r="I1521" s="7" t="s">
        <v>100</v>
      </c>
      <c r="J1521" s="7" t="s">
        <v>5908</v>
      </c>
      <c r="K1521" s="8">
        <v>7.1648812294006348</v>
      </c>
      <c r="M1521" s="8">
        <v>83.241996765136719</v>
      </c>
      <c r="N1521" s="7">
        <v>457.20260620117188</v>
      </c>
      <c r="O1521" s="7" t="s">
        <v>331</v>
      </c>
      <c r="P1521" s="7" t="s">
        <v>294</v>
      </c>
      <c r="Q1521" s="7" t="s">
        <v>291</v>
      </c>
      <c r="R1521" s="7" t="s">
        <v>214</v>
      </c>
      <c r="S1521" s="7">
        <v>433.62649536132813</v>
      </c>
    </row>
    <row r="1522" spans="1:19" x14ac:dyDescent="0.25">
      <c r="A1522" s="7">
        <v>513</v>
      </c>
      <c r="B1522" s="7">
        <v>44657</v>
      </c>
      <c r="C1522" s="7">
        <v>43774930</v>
      </c>
      <c r="D1522" s="7" t="s">
        <v>1287</v>
      </c>
      <c r="E1522" s="7" t="s">
        <v>214</v>
      </c>
      <c r="F1522" s="7">
        <v>1500000</v>
      </c>
      <c r="G1522" s="7">
        <v>27.162200927734375</v>
      </c>
      <c r="H1522" s="7">
        <v>11.890500068664551</v>
      </c>
      <c r="I1522" s="7" t="s">
        <v>21803</v>
      </c>
      <c r="J1522" s="7" t="s">
        <v>5906</v>
      </c>
      <c r="K1522" s="8">
        <v>7.100773811340332</v>
      </c>
      <c r="M1522" s="8">
        <v>91.601997375488281</v>
      </c>
      <c r="N1522" s="7">
        <v>439.63031005859375</v>
      </c>
      <c r="O1522" s="7" t="s">
        <v>331</v>
      </c>
      <c r="P1522" s="7" t="s">
        <v>294</v>
      </c>
      <c r="Q1522" s="7" t="s">
        <v>291</v>
      </c>
      <c r="R1522" s="7" t="s">
        <v>3856</v>
      </c>
      <c r="S1522" s="7">
        <v>394.99984741210938</v>
      </c>
    </row>
    <row r="1523" spans="1:19" x14ac:dyDescent="0.25">
      <c r="A1523" s="7">
        <v>513</v>
      </c>
      <c r="B1523" s="7">
        <v>44657</v>
      </c>
      <c r="C1523" s="7">
        <v>43774805</v>
      </c>
      <c r="D1523" s="7" t="s">
        <v>1287</v>
      </c>
      <c r="E1523" s="7" t="s">
        <v>5903</v>
      </c>
      <c r="F1523" s="7">
        <v>1500000</v>
      </c>
      <c r="G1523" s="7">
        <v>27.162200927734375</v>
      </c>
      <c r="H1523" s="7">
        <v>11.890399932861328</v>
      </c>
      <c r="I1523" s="7" t="s">
        <v>5904</v>
      </c>
      <c r="J1523" s="7" t="s">
        <v>5905</v>
      </c>
      <c r="K1523" s="8">
        <v>7.1008148193359375</v>
      </c>
      <c r="M1523" s="8">
        <v>91.60150146484375</v>
      </c>
      <c r="N1523" s="7">
        <v>440.581298828125</v>
      </c>
      <c r="O1523" s="7" t="s">
        <v>331</v>
      </c>
      <c r="P1523" s="7" t="s">
        <v>294</v>
      </c>
      <c r="Q1523" s="7" t="s">
        <v>291</v>
      </c>
      <c r="R1523" s="7" t="s">
        <v>214</v>
      </c>
      <c r="S1523" s="7">
        <v>394.99984741210938</v>
      </c>
    </row>
    <row r="1524" spans="1:19" x14ac:dyDescent="0.25">
      <c r="A1524" s="7">
        <v>513</v>
      </c>
      <c r="B1524" s="7">
        <v>44657</v>
      </c>
      <c r="C1524" s="7">
        <v>37139053</v>
      </c>
      <c r="D1524" s="7" t="s">
        <v>1287</v>
      </c>
      <c r="E1524" s="7" t="s">
        <v>214</v>
      </c>
      <c r="F1524" s="7">
        <v>1000000</v>
      </c>
      <c r="G1524" s="7">
        <v>25.858999252319336</v>
      </c>
      <c r="H1524" s="7">
        <v>11.820400238037109</v>
      </c>
      <c r="I1524" s="7" t="s">
        <v>19540</v>
      </c>
      <c r="J1524" s="7" t="s">
        <v>5902</v>
      </c>
      <c r="K1524" s="8">
        <v>7.0788297653198242</v>
      </c>
      <c r="M1524" s="8">
        <v>93.165000915527344</v>
      </c>
      <c r="N1524" s="7">
        <v>433.96038818359375</v>
      </c>
      <c r="O1524" s="7" t="s">
        <v>331</v>
      </c>
      <c r="P1524" s="7" t="s">
        <v>294</v>
      </c>
      <c r="Q1524" s="7" t="s">
        <v>291</v>
      </c>
      <c r="R1524" s="7" t="s">
        <v>3856</v>
      </c>
      <c r="S1524" s="7">
        <v>389.10287475585938</v>
      </c>
    </row>
    <row r="1525" spans="1:19" x14ac:dyDescent="0.25">
      <c r="A1525" s="7">
        <v>513</v>
      </c>
      <c r="B1525" s="7">
        <v>44657</v>
      </c>
      <c r="C1525" s="7">
        <v>37126493</v>
      </c>
      <c r="D1525" s="7" t="s">
        <v>1287</v>
      </c>
      <c r="E1525" s="7" t="s">
        <v>5899</v>
      </c>
      <c r="F1525" s="7">
        <v>1000000</v>
      </c>
      <c r="G1525" s="7">
        <v>25.858999252319336</v>
      </c>
      <c r="H1525" s="7">
        <v>11.820400238037109</v>
      </c>
      <c r="I1525" s="7" t="s">
        <v>5900</v>
      </c>
      <c r="J1525" s="7" t="s">
        <v>5901</v>
      </c>
      <c r="K1525" s="8">
        <v>7.0788278579711914</v>
      </c>
      <c r="M1525" s="8">
        <v>93.165000915527344</v>
      </c>
      <c r="N1525" s="7">
        <v>436.32528686523438</v>
      </c>
      <c r="O1525" s="7" t="s">
        <v>331</v>
      </c>
      <c r="P1525" s="7" t="s">
        <v>294</v>
      </c>
      <c r="Q1525" s="7" t="s">
        <v>291</v>
      </c>
      <c r="R1525" s="7" t="s">
        <v>214</v>
      </c>
      <c r="S1525" s="7">
        <v>389.10287475585938</v>
      </c>
    </row>
    <row r="1526" spans="1:19" x14ac:dyDescent="0.25">
      <c r="A1526" s="7">
        <v>513</v>
      </c>
      <c r="B1526" s="7">
        <v>44657</v>
      </c>
      <c r="C1526" s="7">
        <v>24785406</v>
      </c>
      <c r="D1526" s="7" t="s">
        <v>1287</v>
      </c>
      <c r="E1526" s="7" t="s">
        <v>214</v>
      </c>
      <c r="F1526" s="7">
        <v>2000000</v>
      </c>
      <c r="G1526" s="7">
        <v>22.809000015258789</v>
      </c>
      <c r="H1526" s="7">
        <v>11.080599784851074</v>
      </c>
      <c r="I1526" s="7" t="s">
        <v>19541</v>
      </c>
      <c r="J1526" s="7" t="s">
        <v>5898</v>
      </c>
      <c r="K1526" s="8">
        <v>7.0938959121704102</v>
      </c>
      <c r="M1526" s="8">
        <v>97.249000549316406</v>
      </c>
      <c r="N1526" s="7">
        <v>429.849609375</v>
      </c>
      <c r="O1526" s="7" t="s">
        <v>331</v>
      </c>
      <c r="P1526" s="7" t="s">
        <v>294</v>
      </c>
      <c r="Q1526" s="7" t="s">
        <v>291</v>
      </c>
      <c r="R1526" s="7" t="s">
        <v>3856</v>
      </c>
      <c r="S1526" s="7">
        <v>374.0806884765625</v>
      </c>
    </row>
    <row r="1527" spans="1:19" x14ac:dyDescent="0.25">
      <c r="A1527" s="7">
        <v>513</v>
      </c>
      <c r="B1527" s="7">
        <v>44657</v>
      </c>
      <c r="C1527" s="7">
        <v>21344065</v>
      </c>
      <c r="D1527" s="7" t="s">
        <v>1287</v>
      </c>
      <c r="E1527" s="7" t="s">
        <v>214</v>
      </c>
      <c r="F1527" s="7">
        <v>1500000</v>
      </c>
      <c r="G1527" s="7">
        <v>22.064300537109375</v>
      </c>
      <c r="H1527" s="7">
        <v>10.523500442504883</v>
      </c>
      <c r="I1527" s="7" t="s">
        <v>19542</v>
      </c>
      <c r="J1527" s="7" t="s">
        <v>5897</v>
      </c>
      <c r="K1527" s="8">
        <v>7.1583261489868164</v>
      </c>
      <c r="M1527" s="8">
        <v>103.20400238037109</v>
      </c>
      <c r="N1527" s="7">
        <v>435.16390991210938</v>
      </c>
      <c r="O1527" s="7" t="s">
        <v>331</v>
      </c>
      <c r="P1527" s="7" t="s">
        <v>294</v>
      </c>
      <c r="Q1527" s="7" t="s">
        <v>291</v>
      </c>
      <c r="R1527" s="7" t="s">
        <v>3856</v>
      </c>
      <c r="S1527" s="7">
        <v>370.135498046875</v>
      </c>
    </row>
    <row r="1528" spans="1:19" x14ac:dyDescent="0.25">
      <c r="A1528" s="7">
        <v>513</v>
      </c>
      <c r="B1528" s="7">
        <v>44657</v>
      </c>
      <c r="C1528" s="7">
        <v>66852346</v>
      </c>
      <c r="D1528" s="7" t="s">
        <v>1287</v>
      </c>
      <c r="E1528" s="7" t="s">
        <v>214</v>
      </c>
      <c r="F1528" s="7">
        <v>1500000</v>
      </c>
      <c r="G1528" s="7">
        <v>18.792600631713867</v>
      </c>
      <c r="H1528" s="7">
        <v>10.946999549865723</v>
      </c>
      <c r="I1528" s="7" t="s">
        <v>19543</v>
      </c>
      <c r="J1528" s="7" t="s">
        <v>5896</v>
      </c>
      <c r="K1528" s="8">
        <v>6.7196769714355469</v>
      </c>
      <c r="M1528" s="8">
        <v>84.964996337890625</v>
      </c>
      <c r="N1528" s="7">
        <v>394.78741455078125</v>
      </c>
      <c r="O1528" s="7" t="s">
        <v>331</v>
      </c>
      <c r="P1528" s="7" t="s">
        <v>294</v>
      </c>
      <c r="Q1528" s="7" t="s">
        <v>291</v>
      </c>
      <c r="R1528" s="7" t="s">
        <v>3856</v>
      </c>
      <c r="S1528" s="7">
        <v>351.40072631835938</v>
      </c>
    </row>
    <row r="1529" spans="1:19" x14ac:dyDescent="0.25">
      <c r="A1529" s="7">
        <v>513</v>
      </c>
      <c r="B1529" s="7">
        <v>44657</v>
      </c>
      <c r="C1529" s="7">
        <v>66851520</v>
      </c>
      <c r="D1529" s="7" t="s">
        <v>1287</v>
      </c>
      <c r="E1529" s="7" t="s">
        <v>5893</v>
      </c>
      <c r="F1529" s="7">
        <v>1500000</v>
      </c>
      <c r="G1529" s="7">
        <v>18.792600631713867</v>
      </c>
      <c r="H1529" s="7">
        <v>10.94890022277832</v>
      </c>
      <c r="I1529" s="7" t="s">
        <v>5894</v>
      </c>
      <c r="J1529" s="7" t="s">
        <v>5895</v>
      </c>
      <c r="K1529" s="8">
        <v>6.7158718109130859</v>
      </c>
      <c r="M1529" s="8">
        <v>85.000999450683594</v>
      </c>
      <c r="N1529" s="7">
        <v>395.98541259765625</v>
      </c>
      <c r="O1529" s="7" t="s">
        <v>331</v>
      </c>
      <c r="P1529" s="7" t="s">
        <v>294</v>
      </c>
      <c r="Q1529" s="7" t="s">
        <v>291</v>
      </c>
      <c r="R1529" s="7" t="s">
        <v>214</v>
      </c>
      <c r="S1529" s="7">
        <v>351.40072631835938</v>
      </c>
    </row>
    <row r="1530" spans="1:19" x14ac:dyDescent="0.25">
      <c r="A1530" s="7">
        <v>513</v>
      </c>
      <c r="B1530" s="7">
        <v>44657</v>
      </c>
      <c r="C1530" s="7">
        <v>67011050</v>
      </c>
      <c r="D1530" s="7" t="s">
        <v>1287</v>
      </c>
      <c r="E1530" s="7" t="s">
        <v>214</v>
      </c>
      <c r="F1530" s="7">
        <v>1782000</v>
      </c>
      <c r="G1530" s="7">
        <v>10.880200386047363</v>
      </c>
      <c r="H1530" s="7">
        <v>7.7178001403808594</v>
      </c>
      <c r="I1530" s="7" t="s">
        <v>21804</v>
      </c>
      <c r="J1530" s="7" t="s">
        <v>21715</v>
      </c>
      <c r="K1530" s="8">
        <v>6.4810547828674316</v>
      </c>
      <c r="M1530" s="8">
        <v>96.277999877929688</v>
      </c>
      <c r="N1530" s="7">
        <v>391.22000122070313</v>
      </c>
      <c r="O1530" s="7" t="s">
        <v>331</v>
      </c>
      <c r="P1530" s="7" t="s">
        <v>294</v>
      </c>
      <c r="Q1530" s="7" t="s">
        <v>291</v>
      </c>
      <c r="R1530" s="7" t="s">
        <v>3856</v>
      </c>
      <c r="S1530" s="7">
        <v>295.49383544921875</v>
      </c>
    </row>
    <row r="1531" spans="1:19" x14ac:dyDescent="0.25">
      <c r="A1531" s="7">
        <v>513</v>
      </c>
      <c r="B1531" s="7">
        <v>44657</v>
      </c>
      <c r="C1531" s="7">
        <v>67015137</v>
      </c>
      <c r="D1531" s="7" t="s">
        <v>1287</v>
      </c>
      <c r="E1531" s="7" t="s">
        <v>21612</v>
      </c>
      <c r="F1531" s="7">
        <v>1782000</v>
      </c>
      <c r="G1531" s="7">
        <v>10.880200386047363</v>
      </c>
      <c r="H1531" s="7">
        <v>7.7121000289916992</v>
      </c>
      <c r="I1531" s="7" t="s">
        <v>21624</v>
      </c>
      <c r="J1531" s="7" t="s">
        <v>21640</v>
      </c>
      <c r="K1531" s="8">
        <v>6.5180039405822754</v>
      </c>
      <c r="M1531" s="8">
        <v>96</v>
      </c>
      <c r="N1531" s="7">
        <v>393.44558715820313</v>
      </c>
      <c r="O1531" s="7" t="s">
        <v>331</v>
      </c>
      <c r="P1531" s="7" t="s">
        <v>294</v>
      </c>
      <c r="Q1531" s="7" t="s">
        <v>291</v>
      </c>
      <c r="R1531" s="7" t="s">
        <v>214</v>
      </c>
      <c r="S1531" s="7">
        <v>295.49383544921875</v>
      </c>
    </row>
    <row r="1532" spans="1:19" x14ac:dyDescent="0.25">
      <c r="A1532" s="7">
        <v>513</v>
      </c>
      <c r="B1532" s="7">
        <v>44657</v>
      </c>
      <c r="C1532" s="7">
        <v>66813391</v>
      </c>
      <c r="D1532" s="7" t="s">
        <v>1287</v>
      </c>
      <c r="E1532" s="7" t="s">
        <v>214</v>
      </c>
      <c r="F1532" s="7">
        <v>3066000</v>
      </c>
      <c r="G1532" s="7">
        <v>10.464099884033203</v>
      </c>
      <c r="H1532" s="7">
        <v>7.9232997894287109</v>
      </c>
      <c r="I1532" s="7" t="s">
        <v>5891</v>
      </c>
      <c r="J1532" s="7" t="s">
        <v>5892</v>
      </c>
      <c r="K1532" s="8">
        <v>6.2343192100524902</v>
      </c>
      <c r="M1532" s="8">
        <v>89.665000915527344</v>
      </c>
      <c r="N1532" s="7">
        <v>366.501708984375</v>
      </c>
      <c r="O1532" s="7" t="s">
        <v>331</v>
      </c>
      <c r="P1532" s="7" t="s">
        <v>294</v>
      </c>
      <c r="Q1532" s="7" t="s">
        <v>291</v>
      </c>
      <c r="R1532" s="7" t="s">
        <v>3856</v>
      </c>
      <c r="S1532" s="7">
        <v>292.10531616210938</v>
      </c>
    </row>
    <row r="1533" spans="1:19" x14ac:dyDescent="0.25">
      <c r="A1533" s="7">
        <v>513</v>
      </c>
      <c r="B1533" s="7">
        <v>44657</v>
      </c>
      <c r="C1533" s="7">
        <v>66813387</v>
      </c>
      <c r="D1533" s="7" t="s">
        <v>1287</v>
      </c>
      <c r="E1533" s="7" t="s">
        <v>5889</v>
      </c>
      <c r="F1533" s="7">
        <v>3066000</v>
      </c>
      <c r="G1533" s="7">
        <v>10.464099884033203</v>
      </c>
      <c r="H1533" s="7">
        <v>7.9198999404907227</v>
      </c>
      <c r="I1533" s="7" t="s">
        <v>121</v>
      </c>
      <c r="J1533" s="7" t="s">
        <v>5890</v>
      </c>
      <c r="K1533" s="8">
        <v>6.2575588226318359</v>
      </c>
      <c r="M1533" s="8">
        <v>89.5</v>
      </c>
      <c r="N1533" s="7">
        <v>368.93548583984375</v>
      </c>
      <c r="O1533" s="7" t="s">
        <v>331</v>
      </c>
      <c r="P1533" s="7" t="s">
        <v>294</v>
      </c>
      <c r="Q1533" s="7" t="s">
        <v>291</v>
      </c>
      <c r="R1533" s="7" t="s">
        <v>214</v>
      </c>
      <c r="S1533" s="7">
        <v>292.10531616210938</v>
      </c>
    </row>
    <row r="1534" spans="1:19" x14ac:dyDescent="0.25">
      <c r="A1534" s="7">
        <v>513</v>
      </c>
      <c r="B1534" s="7">
        <v>44657</v>
      </c>
      <c r="C1534" s="7">
        <v>46704740</v>
      </c>
      <c r="D1534" s="7" t="s">
        <v>1287</v>
      </c>
      <c r="E1534" s="7" t="s">
        <v>214</v>
      </c>
      <c r="F1534" s="7">
        <v>2000000</v>
      </c>
      <c r="G1534" s="7">
        <v>7.8165998458862305</v>
      </c>
      <c r="H1534" s="7">
        <v>6.3578000068664551</v>
      </c>
      <c r="I1534" s="7" t="s">
        <v>19544</v>
      </c>
      <c r="J1534" s="7" t="s">
        <v>5888</v>
      </c>
      <c r="K1534" s="8">
        <v>6.0292010307312012</v>
      </c>
      <c r="M1534" s="8">
        <v>90.573997497558594</v>
      </c>
      <c r="N1534" s="7">
        <v>336.539794921875</v>
      </c>
      <c r="O1534" s="7" t="s">
        <v>331</v>
      </c>
      <c r="P1534" s="7" t="s">
        <v>294</v>
      </c>
      <c r="Q1534" s="7" t="s">
        <v>291</v>
      </c>
      <c r="R1534" s="7" t="s">
        <v>3856</v>
      </c>
      <c r="S1534" s="7">
        <v>269.4715576171875</v>
      </c>
    </row>
    <row r="1535" spans="1:19" x14ac:dyDescent="0.25">
      <c r="A1535" s="7">
        <v>513</v>
      </c>
      <c r="B1535" s="7">
        <v>44657</v>
      </c>
      <c r="C1535" s="7">
        <v>46776951</v>
      </c>
      <c r="D1535" s="7" t="s">
        <v>1287</v>
      </c>
      <c r="E1535" s="7" t="s">
        <v>5885</v>
      </c>
      <c r="F1535" s="7">
        <v>2000000</v>
      </c>
      <c r="G1535" s="7">
        <v>7.8165998458862305</v>
      </c>
      <c r="H1535" s="7">
        <v>6.3498001098632813</v>
      </c>
      <c r="I1535" s="7" t="s">
        <v>5886</v>
      </c>
      <c r="J1535" s="7" t="s">
        <v>5887</v>
      </c>
      <c r="K1535" s="8">
        <v>6.1282367706298828</v>
      </c>
      <c r="M1535" s="8">
        <v>90.000999450683594</v>
      </c>
      <c r="N1535" s="7">
        <v>345.77780151367188</v>
      </c>
      <c r="O1535" s="7" t="s">
        <v>331</v>
      </c>
      <c r="P1535" s="7" t="s">
        <v>294</v>
      </c>
      <c r="Q1535" s="7" t="s">
        <v>291</v>
      </c>
      <c r="R1535" s="7" t="s">
        <v>214</v>
      </c>
      <c r="S1535" s="7">
        <v>269.4715576171875</v>
      </c>
    </row>
    <row r="1536" spans="1:19" x14ac:dyDescent="0.25">
      <c r="A1536" s="7">
        <v>513</v>
      </c>
      <c r="B1536" s="7">
        <v>44657</v>
      </c>
      <c r="C1536" s="7">
        <v>67010792</v>
      </c>
      <c r="D1536" s="7" t="s">
        <v>1287</v>
      </c>
      <c r="E1536" s="7" t="s">
        <v>214</v>
      </c>
      <c r="F1536" s="7">
        <v>1782000</v>
      </c>
      <c r="G1536" s="7">
        <v>6.8801999092102051</v>
      </c>
      <c r="H1536" s="7">
        <v>5.5493001937866211</v>
      </c>
      <c r="I1536" s="7" t="s">
        <v>21805</v>
      </c>
      <c r="J1536" s="7" t="s">
        <v>21712</v>
      </c>
      <c r="K1536" s="8">
        <v>5.9042601585388184</v>
      </c>
      <c r="M1536" s="8">
        <v>97.735000610351563</v>
      </c>
      <c r="N1536" s="7">
        <v>320.26220703125</v>
      </c>
      <c r="O1536" s="7" t="s">
        <v>331</v>
      </c>
      <c r="P1536" s="7" t="s">
        <v>294</v>
      </c>
      <c r="Q1536" s="7" t="s">
        <v>291</v>
      </c>
      <c r="R1536" s="7" t="s">
        <v>3856</v>
      </c>
      <c r="S1536" s="7">
        <v>261.02825927734375</v>
      </c>
    </row>
    <row r="1537" spans="1:19" x14ac:dyDescent="0.25">
      <c r="A1537" s="7">
        <v>513</v>
      </c>
      <c r="B1537" s="7">
        <v>44657</v>
      </c>
      <c r="C1537" s="7">
        <v>67010790</v>
      </c>
      <c r="D1537" s="7" t="s">
        <v>1287</v>
      </c>
      <c r="E1537" s="7" t="s">
        <v>21806</v>
      </c>
      <c r="F1537" s="7">
        <v>1782000</v>
      </c>
      <c r="G1537" s="7">
        <v>6.8801999092102051</v>
      </c>
      <c r="H1537" s="7">
        <v>5.5493001937866211</v>
      </c>
      <c r="I1537" s="7" t="s">
        <v>21807</v>
      </c>
      <c r="J1537" s="7" t="s">
        <v>21808</v>
      </c>
      <c r="K1537" s="8">
        <v>5.9042329788208008</v>
      </c>
      <c r="M1537" s="8">
        <v>97.735198974609375</v>
      </c>
      <c r="N1537" s="7">
        <v>317.35379028320313</v>
      </c>
      <c r="O1537" s="7" t="s">
        <v>331</v>
      </c>
      <c r="P1537" s="7" t="s">
        <v>294</v>
      </c>
      <c r="Q1537" s="7" t="s">
        <v>291</v>
      </c>
      <c r="R1537" s="7" t="s">
        <v>214</v>
      </c>
      <c r="S1537" s="7">
        <v>261.02825927734375</v>
      </c>
    </row>
    <row r="1538" spans="1:19" x14ac:dyDescent="0.25">
      <c r="A1538" s="7">
        <v>513</v>
      </c>
      <c r="B1538" s="7">
        <v>44657</v>
      </c>
      <c r="C1538" s="7">
        <v>38952251</v>
      </c>
      <c r="D1538" s="7" t="s">
        <v>1287</v>
      </c>
      <c r="E1538" s="7" t="s">
        <v>214</v>
      </c>
      <c r="F1538" s="7">
        <v>1300000</v>
      </c>
      <c r="G1538" s="7">
        <v>6.2834000587463379</v>
      </c>
      <c r="H1538" s="7">
        <v>5.1160998344421387</v>
      </c>
      <c r="I1538" s="7" t="s">
        <v>19545</v>
      </c>
      <c r="J1538" s="7" t="s">
        <v>5884</v>
      </c>
      <c r="K1538" s="8">
        <v>5.8518528938293457</v>
      </c>
      <c r="M1538" s="8">
        <v>100.75900268554688</v>
      </c>
      <c r="N1538" s="7">
        <v>313.67849731445313</v>
      </c>
      <c r="O1538" s="7" t="s">
        <v>331</v>
      </c>
      <c r="P1538" s="7" t="s">
        <v>294</v>
      </c>
      <c r="Q1538" s="7" t="s">
        <v>291</v>
      </c>
      <c r="R1538" s="7" t="s">
        <v>3856</v>
      </c>
      <c r="S1538" s="7">
        <v>255.53105163574219</v>
      </c>
    </row>
    <row r="1539" spans="1:19" x14ac:dyDescent="0.25">
      <c r="A1539" s="7">
        <v>513</v>
      </c>
      <c r="B1539" s="7">
        <v>44657</v>
      </c>
      <c r="C1539" s="7">
        <v>38904046</v>
      </c>
      <c r="D1539" s="7" t="s">
        <v>1287</v>
      </c>
      <c r="E1539" s="7" t="s">
        <v>5881</v>
      </c>
      <c r="F1539" s="7">
        <v>1300000</v>
      </c>
      <c r="G1539" s="7">
        <v>6.2834000587463379</v>
      </c>
      <c r="H1539" s="7">
        <v>5.1160998344421387</v>
      </c>
      <c r="I1539" s="7" t="s">
        <v>5882</v>
      </c>
      <c r="J1539" s="7" t="s">
        <v>5883</v>
      </c>
      <c r="K1539" s="8">
        <v>5.8518562316894531</v>
      </c>
      <c r="M1539" s="8">
        <v>100.75900268554688</v>
      </c>
      <c r="N1539" s="7">
        <v>314.21148681640625</v>
      </c>
      <c r="O1539" s="7" t="s">
        <v>331</v>
      </c>
      <c r="P1539" s="7" t="s">
        <v>294</v>
      </c>
      <c r="Q1539" s="7" t="s">
        <v>291</v>
      </c>
      <c r="R1539" s="7" t="s">
        <v>214</v>
      </c>
      <c r="S1539" s="7">
        <v>255.53105163574219</v>
      </c>
    </row>
    <row r="1540" spans="1:19" x14ac:dyDescent="0.25">
      <c r="A1540" s="7">
        <v>513</v>
      </c>
      <c r="B1540" s="7">
        <v>44657</v>
      </c>
      <c r="C1540" s="7">
        <v>32687570</v>
      </c>
      <c r="D1540" s="7" t="s">
        <v>1287</v>
      </c>
      <c r="E1540" s="7" t="s">
        <v>214</v>
      </c>
      <c r="F1540" s="7">
        <v>1700000</v>
      </c>
      <c r="G1540" s="7">
        <v>4.8021998405456543</v>
      </c>
      <c r="H1540" s="7">
        <v>4.0935001373291016</v>
      </c>
      <c r="I1540" s="7" t="s">
        <v>5879</v>
      </c>
      <c r="J1540" s="7" t="s">
        <v>5880</v>
      </c>
      <c r="K1540" s="8">
        <v>5.5131011009216309</v>
      </c>
      <c r="M1540" s="8">
        <v>101.81099700927734</v>
      </c>
      <c r="N1540" s="7">
        <v>277.51409912109375</v>
      </c>
      <c r="O1540" s="7" t="s">
        <v>331</v>
      </c>
      <c r="P1540" s="7" t="s">
        <v>294</v>
      </c>
      <c r="Q1540" s="7" t="s">
        <v>291</v>
      </c>
      <c r="R1540" s="7" t="s">
        <v>3856</v>
      </c>
      <c r="S1540" s="7">
        <v>241.51063537597656</v>
      </c>
    </row>
    <row r="1541" spans="1:19" x14ac:dyDescent="0.25">
      <c r="A1541" s="7">
        <v>513</v>
      </c>
      <c r="B1541" s="7">
        <v>44657</v>
      </c>
      <c r="C1541" s="7">
        <v>32684221</v>
      </c>
      <c r="D1541" s="7" t="s">
        <v>1287</v>
      </c>
      <c r="E1541" s="7" t="s">
        <v>5876</v>
      </c>
      <c r="F1541" s="7">
        <v>1700000</v>
      </c>
      <c r="G1541" s="7">
        <v>4.8021998405456543</v>
      </c>
      <c r="H1541" s="7">
        <v>4.0935001373291016</v>
      </c>
      <c r="I1541" s="7" t="s">
        <v>5877</v>
      </c>
      <c r="J1541" s="7" t="s">
        <v>5878</v>
      </c>
      <c r="K1541" s="8">
        <v>5.5131139755249023</v>
      </c>
      <c r="M1541" s="8">
        <v>101.81099700927734</v>
      </c>
      <c r="N1541" s="7">
        <v>278.10391235351563</v>
      </c>
      <c r="O1541" s="7" t="s">
        <v>331</v>
      </c>
      <c r="P1541" s="7" t="s">
        <v>294</v>
      </c>
      <c r="Q1541" s="7" t="s">
        <v>291</v>
      </c>
      <c r="R1541" s="7" t="s">
        <v>214</v>
      </c>
      <c r="S1541" s="7">
        <v>241.51063537597656</v>
      </c>
    </row>
    <row r="1542" spans="1:19" x14ac:dyDescent="0.25">
      <c r="A1542" s="7">
        <v>513</v>
      </c>
      <c r="B1542" s="7">
        <v>44657</v>
      </c>
      <c r="C1542" s="7">
        <v>102383</v>
      </c>
      <c r="D1542" s="7" t="s">
        <v>1287</v>
      </c>
      <c r="E1542" s="7" t="s">
        <v>5873</v>
      </c>
      <c r="F1542" s="7">
        <v>300000</v>
      </c>
      <c r="G1542" s="7">
        <v>4.0332999229431152</v>
      </c>
      <c r="H1542" s="7">
        <v>3.2915000915527344</v>
      </c>
      <c r="I1542" s="7" t="s">
        <v>5874</v>
      </c>
      <c r="J1542" s="7" t="s">
        <v>5875</v>
      </c>
      <c r="K1542" s="8">
        <v>5.9310002326965332</v>
      </c>
      <c r="M1542" s="8">
        <v>109.5</v>
      </c>
      <c r="N1542" s="7">
        <v>321.51580810546875</v>
      </c>
      <c r="O1542" s="7" t="s">
        <v>331</v>
      </c>
      <c r="P1542" s="7" t="s">
        <v>294</v>
      </c>
      <c r="Q1542" s="7" t="s">
        <v>291</v>
      </c>
      <c r="R1542" s="7" t="s">
        <v>214</v>
      </c>
      <c r="S1542" s="7">
        <v>234.03004455566406</v>
      </c>
    </row>
    <row r="1543" spans="1:19" x14ac:dyDescent="0.25">
      <c r="A1543" s="7">
        <v>513</v>
      </c>
      <c r="B1543" s="7">
        <v>44657</v>
      </c>
      <c r="C1543" s="7">
        <v>28842885</v>
      </c>
      <c r="D1543" s="7" t="s">
        <v>1287</v>
      </c>
      <c r="E1543" s="7" t="s">
        <v>214</v>
      </c>
      <c r="F1543" s="7">
        <v>1787090</v>
      </c>
      <c r="G1543" s="7">
        <v>3.8138000965118408</v>
      </c>
      <c r="H1543" s="7">
        <v>3.3067998886108398</v>
      </c>
      <c r="I1543" s="7" t="s">
        <v>19546</v>
      </c>
      <c r="J1543" s="7" t="s">
        <v>5872</v>
      </c>
      <c r="K1543" s="8">
        <v>5.1936368942260742</v>
      </c>
      <c r="M1543" s="8">
        <v>105.73600006103516</v>
      </c>
      <c r="N1543" s="7">
        <v>245.18890380859375</v>
      </c>
      <c r="O1543" s="7" t="s">
        <v>331</v>
      </c>
      <c r="P1543" s="7" t="s">
        <v>294</v>
      </c>
      <c r="Q1543" s="7" t="s">
        <v>291</v>
      </c>
      <c r="R1543" s="7" t="s">
        <v>3856</v>
      </c>
      <c r="S1543" s="7">
        <v>231.87034606933594</v>
      </c>
    </row>
    <row r="1544" spans="1:19" x14ac:dyDescent="0.25">
      <c r="A1544" s="7">
        <v>513</v>
      </c>
      <c r="B1544" s="7">
        <v>44657</v>
      </c>
      <c r="C1544" s="7">
        <v>28842852</v>
      </c>
      <c r="D1544" s="7" t="s">
        <v>1287</v>
      </c>
      <c r="E1544" s="7" t="s">
        <v>5869</v>
      </c>
      <c r="F1544" s="7">
        <v>1787090</v>
      </c>
      <c r="G1544" s="7">
        <v>3.8138000965118408</v>
      </c>
      <c r="H1544" s="7">
        <v>3.3067998886108398</v>
      </c>
      <c r="I1544" s="7" t="s">
        <v>5870</v>
      </c>
      <c r="J1544" s="7" t="s">
        <v>5871</v>
      </c>
      <c r="K1544" s="8">
        <v>5.1937108039855957</v>
      </c>
      <c r="M1544" s="8">
        <v>105.73570251464844</v>
      </c>
      <c r="N1544" s="7">
        <v>246.260498046875</v>
      </c>
      <c r="O1544" s="7" t="s">
        <v>331</v>
      </c>
      <c r="P1544" s="7" t="s">
        <v>294</v>
      </c>
      <c r="Q1544" s="7" t="s">
        <v>291</v>
      </c>
      <c r="R1544" s="7" t="s">
        <v>214</v>
      </c>
      <c r="S1544" s="7">
        <v>231.87034606933594</v>
      </c>
    </row>
    <row r="1545" spans="1:19" x14ac:dyDescent="0.25">
      <c r="A1545" s="7">
        <v>513</v>
      </c>
      <c r="B1545" s="7">
        <v>44657</v>
      </c>
      <c r="C1545" s="7">
        <v>24785324</v>
      </c>
      <c r="D1545" s="7" t="s">
        <v>1287</v>
      </c>
      <c r="E1545" s="7" t="s">
        <v>5866</v>
      </c>
      <c r="F1545" s="7">
        <v>1272202</v>
      </c>
      <c r="G1545" s="7">
        <v>2.8090000152587891</v>
      </c>
      <c r="H1545" s="7">
        <v>2.564500093460083</v>
      </c>
      <c r="I1545" s="7" t="s">
        <v>5867</v>
      </c>
      <c r="J1545" s="7" t="s">
        <v>5868</v>
      </c>
      <c r="K1545" s="8">
        <v>4.2866458892822266</v>
      </c>
      <c r="M1545" s="8">
        <v>103.16860198974609</v>
      </c>
      <c r="N1545" s="7">
        <v>160.48219299316406</v>
      </c>
      <c r="O1545" s="7" t="s">
        <v>331</v>
      </c>
      <c r="P1545" s="7" t="s">
        <v>294</v>
      </c>
      <c r="Q1545" s="7" t="s">
        <v>291</v>
      </c>
      <c r="R1545" s="7" t="s">
        <v>214</v>
      </c>
      <c r="S1545" s="7">
        <v>221.85359191894531</v>
      </c>
    </row>
    <row r="1546" spans="1:19" x14ac:dyDescent="0.25">
      <c r="A1546" s="7">
        <v>513</v>
      </c>
      <c r="B1546" s="7">
        <v>44657</v>
      </c>
      <c r="C1546" s="7">
        <v>24785405</v>
      </c>
      <c r="D1546" s="7" t="s">
        <v>1287</v>
      </c>
      <c r="E1546" s="7" t="s">
        <v>214</v>
      </c>
      <c r="F1546" s="7">
        <v>1272202</v>
      </c>
      <c r="G1546" s="7">
        <v>2.8055999279022217</v>
      </c>
      <c r="H1546" s="7">
        <v>2.564500093460083</v>
      </c>
      <c r="I1546" s="7" t="s">
        <v>21809</v>
      </c>
      <c r="J1546" s="7" t="s">
        <v>5865</v>
      </c>
      <c r="K1546" s="8">
        <v>4.2864828109741211</v>
      </c>
      <c r="M1546" s="8">
        <v>103.16899871826172</v>
      </c>
      <c r="N1546" s="7">
        <v>160.17610168457031</v>
      </c>
      <c r="O1546" s="7" t="s">
        <v>331</v>
      </c>
      <c r="P1546" s="7" t="s">
        <v>294</v>
      </c>
      <c r="Q1546" s="7" t="s">
        <v>291</v>
      </c>
      <c r="R1546" s="7" t="s">
        <v>4084</v>
      </c>
      <c r="S1546" s="7">
        <v>221.81935119628906</v>
      </c>
    </row>
    <row r="1547" spans="1:19" x14ac:dyDescent="0.25">
      <c r="A1547" s="7">
        <v>513</v>
      </c>
      <c r="B1547" s="7">
        <v>44657</v>
      </c>
      <c r="C1547" s="7">
        <v>45218421</v>
      </c>
      <c r="D1547" s="7" t="s">
        <v>1290</v>
      </c>
      <c r="E1547" s="7" t="s">
        <v>214</v>
      </c>
      <c r="F1547" s="7">
        <v>500000</v>
      </c>
      <c r="G1547" s="7">
        <v>27.482500076293945</v>
      </c>
      <c r="H1547" s="7">
        <v>15.045100212097168</v>
      </c>
      <c r="I1547" s="7" t="s">
        <v>5937</v>
      </c>
      <c r="J1547" s="7" t="s">
        <v>5938</v>
      </c>
      <c r="K1547" s="8">
        <v>4.8878598213195801</v>
      </c>
      <c r="M1547" s="8">
        <v>97.175003051757813</v>
      </c>
      <c r="N1547" s="7">
        <v>217.63299560546875</v>
      </c>
      <c r="O1547" s="7" t="s">
        <v>254</v>
      </c>
      <c r="P1547" s="7" t="s">
        <v>215</v>
      </c>
      <c r="Q1547" s="7" t="s">
        <v>219</v>
      </c>
      <c r="R1547" s="7" t="s">
        <v>3856</v>
      </c>
      <c r="S1547" s="7">
        <v>317.57730102539063</v>
      </c>
    </row>
    <row r="1548" spans="1:19" x14ac:dyDescent="0.25">
      <c r="A1548" s="7">
        <v>513</v>
      </c>
      <c r="B1548" s="7">
        <v>44657</v>
      </c>
      <c r="C1548" s="7">
        <v>45200890</v>
      </c>
      <c r="D1548" s="7" t="s">
        <v>1290</v>
      </c>
      <c r="E1548" s="7" t="s">
        <v>5935</v>
      </c>
      <c r="F1548" s="7">
        <v>500000</v>
      </c>
      <c r="G1548" s="7">
        <v>27.482500076293945</v>
      </c>
      <c r="H1548" s="7">
        <v>15.00059986114502</v>
      </c>
      <c r="I1548" s="7" t="s">
        <v>20784</v>
      </c>
      <c r="J1548" s="7" t="s">
        <v>5936</v>
      </c>
      <c r="K1548" s="8">
        <v>4.9339218139648438</v>
      </c>
      <c r="M1548" s="8">
        <v>96.5</v>
      </c>
      <c r="N1548" s="7">
        <v>221.87330627441406</v>
      </c>
      <c r="O1548" s="7" t="s">
        <v>254</v>
      </c>
      <c r="P1548" s="7" t="s">
        <v>215</v>
      </c>
      <c r="Q1548" s="7" t="s">
        <v>219</v>
      </c>
      <c r="R1548" s="7" t="s">
        <v>214</v>
      </c>
      <c r="S1548" s="7">
        <v>317.57730102539063</v>
      </c>
    </row>
    <row r="1549" spans="1:19" x14ac:dyDescent="0.25">
      <c r="A1549" s="7">
        <v>513</v>
      </c>
      <c r="B1549" s="7">
        <v>44657</v>
      </c>
      <c r="C1549" s="7">
        <v>40602179</v>
      </c>
      <c r="D1549" s="7" t="s">
        <v>1290</v>
      </c>
      <c r="E1549" s="7" t="s">
        <v>214</v>
      </c>
      <c r="F1549" s="7">
        <v>1300000</v>
      </c>
      <c r="G1549" s="7">
        <v>26.469499588012695</v>
      </c>
      <c r="H1549" s="7">
        <v>14.165300369262695</v>
      </c>
      <c r="I1549" s="7" t="s">
        <v>13</v>
      </c>
      <c r="J1549" s="7" t="s">
        <v>5934</v>
      </c>
      <c r="K1549" s="8">
        <v>5.0181899070739746</v>
      </c>
      <c r="M1549" s="8">
        <v>108.83300018310547</v>
      </c>
      <c r="N1549" s="7">
        <v>230.95899963378906</v>
      </c>
      <c r="O1549" s="7" t="s">
        <v>254</v>
      </c>
      <c r="P1549" s="7" t="s">
        <v>215</v>
      </c>
      <c r="Q1549" s="7" t="s">
        <v>219</v>
      </c>
      <c r="R1549" s="7" t="s">
        <v>3856</v>
      </c>
      <c r="S1549" s="7">
        <v>313.650390625</v>
      </c>
    </row>
    <row r="1550" spans="1:19" x14ac:dyDescent="0.25">
      <c r="A1550" s="7">
        <v>513</v>
      </c>
      <c r="B1550" s="7">
        <v>44657</v>
      </c>
      <c r="C1550" s="7">
        <v>40602197</v>
      </c>
      <c r="D1550" s="7" t="s">
        <v>1290</v>
      </c>
      <c r="E1550" s="7" t="s">
        <v>5931</v>
      </c>
      <c r="F1550" s="7">
        <v>1000000</v>
      </c>
      <c r="G1550" s="7">
        <v>26.469499588012695</v>
      </c>
      <c r="H1550" s="7">
        <v>14.10200023651123</v>
      </c>
      <c r="I1550" s="7" t="s">
        <v>5932</v>
      </c>
      <c r="J1550" s="7" t="s">
        <v>5933</v>
      </c>
      <c r="K1550" s="8">
        <v>5.0886611938476563</v>
      </c>
      <c r="M1550" s="8">
        <v>107.75</v>
      </c>
      <c r="N1550" s="7">
        <v>237.61109924316406</v>
      </c>
      <c r="O1550" s="7" t="s">
        <v>254</v>
      </c>
      <c r="P1550" s="7" t="s">
        <v>215</v>
      </c>
      <c r="Q1550" s="7" t="s">
        <v>219</v>
      </c>
      <c r="R1550" s="7" t="s">
        <v>214</v>
      </c>
      <c r="S1550" s="7">
        <v>313.650390625</v>
      </c>
    </row>
    <row r="1551" spans="1:19" x14ac:dyDescent="0.25">
      <c r="A1551" s="7">
        <v>513</v>
      </c>
      <c r="B1551" s="7">
        <v>44657</v>
      </c>
      <c r="C1551" s="7">
        <v>7843302</v>
      </c>
      <c r="D1551" s="7" t="s">
        <v>1290</v>
      </c>
      <c r="E1551" s="7" t="s">
        <v>214</v>
      </c>
      <c r="F1551" s="7">
        <v>1750000</v>
      </c>
      <c r="G1551" s="7">
        <v>15.236100196838379</v>
      </c>
      <c r="H1551" s="7">
        <v>9.8346004486083984</v>
      </c>
      <c r="I1551" s="7" t="s">
        <v>5929</v>
      </c>
      <c r="J1551" s="7" t="s">
        <v>5930</v>
      </c>
      <c r="K1551" s="8">
        <v>4.9583020210266113</v>
      </c>
      <c r="M1551" s="8">
        <v>120.052001953125</v>
      </c>
      <c r="N1551" s="7">
        <v>237.47439575195313</v>
      </c>
      <c r="O1551" s="7" t="s">
        <v>254</v>
      </c>
      <c r="P1551" s="7" t="s">
        <v>215</v>
      </c>
      <c r="Q1551" s="7" t="s">
        <v>219</v>
      </c>
      <c r="R1551" s="7" t="s">
        <v>214</v>
      </c>
      <c r="S1551" s="7">
        <v>258.56161499023438</v>
      </c>
    </row>
    <row r="1552" spans="1:19" x14ac:dyDescent="0.25">
      <c r="A1552" s="7">
        <v>513</v>
      </c>
      <c r="B1552" s="7">
        <v>44657</v>
      </c>
      <c r="C1552" s="7">
        <v>133758</v>
      </c>
      <c r="D1552" s="7" t="s">
        <v>1290</v>
      </c>
      <c r="E1552" s="7" t="s">
        <v>5926</v>
      </c>
      <c r="F1552" s="7">
        <v>1750000</v>
      </c>
      <c r="G1552" s="7">
        <v>15.236100196838379</v>
      </c>
      <c r="H1552" s="7">
        <v>9.8617000579833984</v>
      </c>
      <c r="I1552" s="7" t="s">
        <v>5927</v>
      </c>
      <c r="J1552" s="7" t="s">
        <v>5928</v>
      </c>
      <c r="K1552" s="8">
        <v>4.8747601509094238</v>
      </c>
      <c r="M1552" s="8">
        <v>121.05699920654297</v>
      </c>
      <c r="N1552" s="7">
        <v>229.71499633789063</v>
      </c>
      <c r="O1552" s="7" t="s">
        <v>254</v>
      </c>
      <c r="P1552" s="7" t="s">
        <v>215</v>
      </c>
      <c r="Q1552" s="7" t="s">
        <v>219</v>
      </c>
      <c r="R1552" s="7" t="s">
        <v>3856</v>
      </c>
      <c r="S1552" s="7">
        <v>258.56161499023438</v>
      </c>
    </row>
    <row r="1553" spans="1:19" x14ac:dyDescent="0.25">
      <c r="A1553" s="7">
        <v>513</v>
      </c>
      <c r="B1553" s="7">
        <v>44657</v>
      </c>
      <c r="C1553" s="7">
        <v>45200888</v>
      </c>
      <c r="D1553" s="7" t="s">
        <v>1290</v>
      </c>
      <c r="E1553" s="7" t="s">
        <v>214</v>
      </c>
      <c r="F1553" s="7">
        <v>500000</v>
      </c>
      <c r="G1553" s="7">
        <v>7.8165998458862305</v>
      </c>
      <c r="H1553" s="7">
        <v>6.5746002197265625</v>
      </c>
      <c r="I1553" s="7" t="s">
        <v>5924</v>
      </c>
      <c r="J1553" s="7" t="s">
        <v>5925</v>
      </c>
      <c r="K1553" s="8">
        <v>3.8423800468444824</v>
      </c>
      <c r="M1553" s="8">
        <v>99.374000549316406</v>
      </c>
      <c r="N1553" s="7">
        <v>113.98600006103516</v>
      </c>
      <c r="O1553" s="7" t="s">
        <v>254</v>
      </c>
      <c r="P1553" s="7" t="s">
        <v>215</v>
      </c>
      <c r="Q1553" s="7" t="s">
        <v>219</v>
      </c>
      <c r="R1553" s="7" t="s">
        <v>3856</v>
      </c>
      <c r="S1553" s="7">
        <v>208.56620788574219</v>
      </c>
    </row>
    <row r="1554" spans="1:19" x14ac:dyDescent="0.25">
      <c r="A1554" s="7">
        <v>513</v>
      </c>
      <c r="B1554" s="7">
        <v>44657</v>
      </c>
      <c r="C1554" s="7">
        <v>45200889</v>
      </c>
      <c r="D1554" s="7" t="s">
        <v>1290</v>
      </c>
      <c r="E1554" s="7" t="s">
        <v>5921</v>
      </c>
      <c r="F1554" s="7">
        <v>500000</v>
      </c>
      <c r="G1554" s="7">
        <v>7.8165998458862305</v>
      </c>
      <c r="H1554" s="7">
        <v>6.5743999481201172</v>
      </c>
      <c r="I1554" s="7" t="s">
        <v>5922</v>
      </c>
      <c r="J1554" s="7" t="s">
        <v>5923</v>
      </c>
      <c r="K1554" s="8">
        <v>3.8454020023345947</v>
      </c>
      <c r="M1554" s="8">
        <v>99.353797912597656</v>
      </c>
      <c r="N1554" s="7">
        <v>113.99970245361328</v>
      </c>
      <c r="O1554" s="7" t="s">
        <v>254</v>
      </c>
      <c r="P1554" s="7" t="s">
        <v>215</v>
      </c>
      <c r="Q1554" s="7" t="s">
        <v>219</v>
      </c>
      <c r="R1554" s="7" t="s">
        <v>214</v>
      </c>
      <c r="S1554" s="7">
        <v>208.56620788574219</v>
      </c>
    </row>
    <row r="1555" spans="1:19" x14ac:dyDescent="0.25">
      <c r="A1555" s="7">
        <v>513</v>
      </c>
      <c r="B1555" s="7">
        <v>44657</v>
      </c>
      <c r="C1555" s="7">
        <v>44267854</v>
      </c>
      <c r="D1555" s="7" t="s">
        <v>1290</v>
      </c>
      <c r="E1555" s="7" t="s">
        <v>214</v>
      </c>
      <c r="F1555" s="7">
        <v>1000000</v>
      </c>
      <c r="G1555" s="7">
        <v>7.279900074005127</v>
      </c>
      <c r="H1555" s="7">
        <v>6.2455000877380371</v>
      </c>
      <c r="I1555" s="7" t="s">
        <v>5919</v>
      </c>
      <c r="J1555" s="7" t="s">
        <v>5920</v>
      </c>
      <c r="K1555" s="8">
        <v>3.8197100162506104</v>
      </c>
      <c r="M1555" s="8">
        <v>100.34400177001953</v>
      </c>
      <c r="N1555" s="7">
        <v>113.5989990234375</v>
      </c>
      <c r="O1555" s="7" t="s">
        <v>254</v>
      </c>
      <c r="P1555" s="7" t="s">
        <v>215</v>
      </c>
      <c r="Q1555" s="7" t="s">
        <v>219</v>
      </c>
      <c r="R1555" s="7" t="s">
        <v>3856</v>
      </c>
      <c r="S1555" s="7">
        <v>204.51235961914063</v>
      </c>
    </row>
    <row r="1556" spans="1:19" x14ac:dyDescent="0.25">
      <c r="A1556" s="7">
        <v>513</v>
      </c>
      <c r="B1556" s="7">
        <v>44657</v>
      </c>
      <c r="C1556" s="7">
        <v>40602198</v>
      </c>
      <c r="D1556" s="7" t="s">
        <v>1290</v>
      </c>
      <c r="E1556" s="7" t="s">
        <v>214</v>
      </c>
      <c r="F1556" s="7">
        <v>1000000</v>
      </c>
      <c r="G1556" s="7">
        <v>6.4723000526428223</v>
      </c>
      <c r="H1556" s="7">
        <v>5.5527000427246094</v>
      </c>
      <c r="I1556" s="7" t="s">
        <v>5917</v>
      </c>
      <c r="J1556" s="7" t="s">
        <v>5918</v>
      </c>
      <c r="K1556" s="8">
        <v>3.7421200275421143</v>
      </c>
      <c r="M1556" s="8">
        <v>106.30100250244141</v>
      </c>
      <c r="N1556" s="7">
        <v>103.61900329589844</v>
      </c>
      <c r="O1556" s="7" t="s">
        <v>254</v>
      </c>
      <c r="P1556" s="7" t="s">
        <v>215</v>
      </c>
      <c r="Q1556" s="7" t="s">
        <v>219</v>
      </c>
      <c r="R1556" s="7" t="s">
        <v>3856</v>
      </c>
      <c r="S1556" s="7">
        <v>198.30853271484375</v>
      </c>
    </row>
    <row r="1557" spans="1:19" x14ac:dyDescent="0.25">
      <c r="A1557" s="7">
        <v>513</v>
      </c>
      <c r="B1557" s="7">
        <v>44657</v>
      </c>
      <c r="C1557" s="7">
        <v>40602200</v>
      </c>
      <c r="D1557" s="7" t="s">
        <v>1290</v>
      </c>
      <c r="E1557" s="7" t="s">
        <v>5915</v>
      </c>
      <c r="F1557" s="7">
        <v>1000000</v>
      </c>
      <c r="G1557" s="7">
        <v>6.4723000526428223</v>
      </c>
      <c r="H1557" s="7">
        <v>5.5529999732971191</v>
      </c>
      <c r="I1557" s="7" t="s">
        <v>111</v>
      </c>
      <c r="J1557" s="7" t="s">
        <v>5916</v>
      </c>
      <c r="K1557" s="8">
        <v>3.7358090877532959</v>
      </c>
      <c r="M1557" s="8">
        <v>106.33799743652344</v>
      </c>
      <c r="N1557" s="7">
        <v>102.65239715576172</v>
      </c>
      <c r="O1557" s="7" t="s">
        <v>254</v>
      </c>
      <c r="P1557" s="7" t="s">
        <v>215</v>
      </c>
      <c r="Q1557" s="7" t="s">
        <v>219</v>
      </c>
      <c r="R1557" s="7" t="s">
        <v>214</v>
      </c>
      <c r="S1557" s="7">
        <v>198.30853271484375</v>
      </c>
    </row>
    <row r="1558" spans="1:19" x14ac:dyDescent="0.25">
      <c r="A1558" s="7">
        <v>513</v>
      </c>
      <c r="B1558" s="7">
        <v>44657</v>
      </c>
      <c r="C1558" s="7">
        <v>30123060</v>
      </c>
      <c r="D1558" s="7" t="s">
        <v>1290</v>
      </c>
      <c r="E1558" s="7" t="s">
        <v>214</v>
      </c>
      <c r="F1558" s="7">
        <v>1200000</v>
      </c>
      <c r="G1558" s="7">
        <v>1.1471999883651733</v>
      </c>
      <c r="H1558" s="7">
        <v>1.1033999919891357</v>
      </c>
      <c r="I1558" s="7" t="s">
        <v>5913</v>
      </c>
      <c r="J1558" s="7" t="s">
        <v>5914</v>
      </c>
      <c r="K1558" s="8">
        <v>2.9277999401092529</v>
      </c>
      <c r="M1558" s="8">
        <v>101.09500122070313</v>
      </c>
      <c r="N1558" s="7">
        <v>90.697502136230469</v>
      </c>
      <c r="O1558" s="7" t="s">
        <v>254</v>
      </c>
      <c r="P1558" s="7" t="s">
        <v>215</v>
      </c>
      <c r="Q1558" s="7" t="s">
        <v>219</v>
      </c>
      <c r="R1558" s="7" t="s">
        <v>3856</v>
      </c>
      <c r="S1558" s="7">
        <v>154.72013854980469</v>
      </c>
    </row>
    <row r="1559" spans="1:19" x14ac:dyDescent="0.25">
      <c r="A1559" s="7">
        <v>513</v>
      </c>
      <c r="B1559" s="7">
        <v>44657</v>
      </c>
      <c r="C1559" s="7">
        <v>30169341</v>
      </c>
      <c r="D1559" s="7" t="s">
        <v>1290</v>
      </c>
      <c r="E1559" s="7" t="s">
        <v>5910</v>
      </c>
      <c r="F1559" s="7">
        <v>1200000</v>
      </c>
      <c r="G1559" s="7">
        <v>1.1471999883651733</v>
      </c>
      <c r="H1559" s="7">
        <v>1.1023000478744507</v>
      </c>
      <c r="I1559" s="7" t="s">
        <v>5911</v>
      </c>
      <c r="J1559" s="7" t="s">
        <v>5912</v>
      </c>
      <c r="K1559" s="8">
        <v>3.1183528900146484</v>
      </c>
      <c r="M1559" s="8">
        <v>100.87999725341797</v>
      </c>
      <c r="N1559" s="7">
        <v>108.36949920654297</v>
      </c>
      <c r="O1559" s="7" t="s">
        <v>254</v>
      </c>
      <c r="P1559" s="7" t="s">
        <v>215</v>
      </c>
      <c r="Q1559" s="7" t="s">
        <v>219</v>
      </c>
      <c r="R1559" s="7" t="s">
        <v>214</v>
      </c>
      <c r="S1559" s="7">
        <v>154.72013854980469</v>
      </c>
    </row>
    <row r="1560" spans="1:19" x14ac:dyDescent="0.25">
      <c r="A1560" s="7">
        <v>513</v>
      </c>
      <c r="B1560" s="7">
        <v>44657</v>
      </c>
      <c r="C1560" s="7">
        <v>66787246</v>
      </c>
      <c r="D1560" s="7" t="s">
        <v>1292</v>
      </c>
      <c r="E1560" s="7" t="s">
        <v>214</v>
      </c>
      <c r="F1560" s="7">
        <v>1500000</v>
      </c>
      <c r="G1560" s="7">
        <v>3.4832999706268311</v>
      </c>
      <c r="H1560" s="7">
        <v>3.1477000713348389</v>
      </c>
      <c r="I1560" s="7" t="s">
        <v>20785</v>
      </c>
      <c r="J1560" s="7" t="s">
        <v>5939</v>
      </c>
      <c r="K1560" s="8">
        <v>5.0411381721496582</v>
      </c>
      <c r="M1560" s="8">
        <v>103.02700042724609</v>
      </c>
      <c r="N1560" s="7">
        <v>230.87379455566406</v>
      </c>
      <c r="O1560" s="7" t="s">
        <v>254</v>
      </c>
      <c r="P1560" s="7" t="s">
        <v>215</v>
      </c>
      <c r="Q1560" s="7" t="s">
        <v>219</v>
      </c>
      <c r="R1560" s="7" t="s">
        <v>4184</v>
      </c>
      <c r="S1560" s="7">
        <v>257.99429321289063</v>
      </c>
    </row>
    <row r="1561" spans="1:19" x14ac:dyDescent="0.25">
      <c r="A1561" s="7">
        <v>513</v>
      </c>
      <c r="B1561" s="7">
        <v>44657</v>
      </c>
      <c r="C1561" s="7">
        <v>66900476</v>
      </c>
      <c r="D1561" s="7" t="s">
        <v>16487</v>
      </c>
      <c r="E1561" s="7" t="s">
        <v>17077</v>
      </c>
      <c r="F1561" s="7">
        <v>425000</v>
      </c>
      <c r="G1561" s="7">
        <v>4.0278000831604004</v>
      </c>
      <c r="H1561" s="7">
        <v>2.3691999912261963</v>
      </c>
      <c r="I1561" s="7" t="s">
        <v>18301</v>
      </c>
      <c r="J1561" s="7" t="s">
        <v>16488</v>
      </c>
      <c r="K1561" s="8">
        <v>39.450065612792969</v>
      </c>
      <c r="M1561" s="8">
        <v>38.224300384521484</v>
      </c>
      <c r="N1561" s="7">
        <v>3673.223388671875</v>
      </c>
      <c r="O1561" s="7" t="s">
        <v>223</v>
      </c>
      <c r="P1561" s="7" t="s">
        <v>2728</v>
      </c>
      <c r="Q1561" s="7" t="s">
        <v>286</v>
      </c>
      <c r="R1561" s="7" t="s">
        <v>214</v>
      </c>
      <c r="S1561" s="7">
        <v>3673.223388671875</v>
      </c>
    </row>
    <row r="1562" spans="1:19" x14ac:dyDescent="0.25">
      <c r="A1562" s="7">
        <v>513</v>
      </c>
      <c r="B1562" s="7">
        <v>44657</v>
      </c>
      <c r="C1562" s="7">
        <v>66915660</v>
      </c>
      <c r="D1562" s="7" t="s">
        <v>18302</v>
      </c>
      <c r="E1562" s="7" t="s">
        <v>214</v>
      </c>
      <c r="F1562" s="7">
        <v>1666634.625</v>
      </c>
      <c r="G1562" s="7">
        <v>5.7330999374389648</v>
      </c>
      <c r="H1562" s="7">
        <v>2.1798000335693359</v>
      </c>
      <c r="I1562" s="7" t="s">
        <v>20786</v>
      </c>
      <c r="J1562" s="7" t="s">
        <v>18303</v>
      </c>
      <c r="K1562" s="8">
        <v>56.598491668701172</v>
      </c>
      <c r="M1562" s="8">
        <v>19.811899185180664</v>
      </c>
      <c r="N1562" s="7">
        <v>5392.6064453125</v>
      </c>
      <c r="O1562" s="7" t="s">
        <v>237</v>
      </c>
      <c r="P1562" s="7" t="s">
        <v>2728</v>
      </c>
      <c r="Q1562" s="7" t="s">
        <v>286</v>
      </c>
      <c r="R1562" s="7" t="s">
        <v>214</v>
      </c>
      <c r="S1562" s="7">
        <v>5392.6064453125</v>
      </c>
    </row>
    <row r="1563" spans="1:19" x14ac:dyDescent="0.25">
      <c r="A1563" s="7">
        <v>513</v>
      </c>
      <c r="B1563" s="7">
        <v>44657</v>
      </c>
      <c r="C1563" s="7">
        <v>66851624</v>
      </c>
      <c r="D1563" s="7" t="s">
        <v>1295</v>
      </c>
      <c r="E1563" s="7" t="s">
        <v>214</v>
      </c>
      <c r="F1563" s="7">
        <v>750000</v>
      </c>
      <c r="G1563" s="7">
        <v>5.9520998001098633</v>
      </c>
      <c r="H1563" s="7">
        <v>5.2455000877380371</v>
      </c>
      <c r="I1563" s="7" t="s">
        <v>19547</v>
      </c>
      <c r="J1563" s="7" t="s">
        <v>10786</v>
      </c>
      <c r="K1563" s="8">
        <v>4.6246500015258789</v>
      </c>
      <c r="M1563" s="8">
        <v>93.55999755859375</v>
      </c>
      <c r="N1563" s="7">
        <v>188.94000244140625</v>
      </c>
      <c r="O1563" s="7" t="s">
        <v>643</v>
      </c>
      <c r="P1563" s="7" t="s">
        <v>215</v>
      </c>
      <c r="Q1563" s="7" t="s">
        <v>219</v>
      </c>
      <c r="R1563" s="7" t="s">
        <v>3856</v>
      </c>
      <c r="S1563" s="7">
        <v>194.24836730957031</v>
      </c>
    </row>
    <row r="1564" spans="1:19" x14ac:dyDescent="0.25">
      <c r="A1564" s="7">
        <v>513</v>
      </c>
      <c r="B1564" s="7">
        <v>44657</v>
      </c>
      <c r="C1564" s="7">
        <v>66832435</v>
      </c>
      <c r="D1564" s="7" t="s">
        <v>1295</v>
      </c>
      <c r="E1564" s="7" t="s">
        <v>214</v>
      </c>
      <c r="F1564" s="7">
        <v>750000</v>
      </c>
      <c r="G1564" s="7">
        <v>3.8603999614715576</v>
      </c>
      <c r="H1564" s="7">
        <v>3.5295000076293945</v>
      </c>
      <c r="I1564" s="7" t="s">
        <v>19548</v>
      </c>
      <c r="J1564" s="7" t="s">
        <v>10785</v>
      </c>
      <c r="K1564" s="8">
        <v>4.491300106048584</v>
      </c>
      <c r="M1564" s="8">
        <v>97.398002624511719</v>
      </c>
      <c r="N1564" s="7">
        <v>174.88499450683594</v>
      </c>
      <c r="O1564" s="7" t="s">
        <v>643</v>
      </c>
      <c r="P1564" s="7" t="s">
        <v>215</v>
      </c>
      <c r="Q1564" s="7" t="s">
        <v>219</v>
      </c>
      <c r="R1564" s="7" t="s">
        <v>3856</v>
      </c>
      <c r="S1564" s="7">
        <v>177.45156860351563</v>
      </c>
    </row>
    <row r="1565" spans="1:19" x14ac:dyDescent="0.25">
      <c r="A1565" s="7">
        <v>513</v>
      </c>
      <c r="B1565" s="7">
        <v>44657</v>
      </c>
      <c r="C1565" s="7">
        <v>66834731</v>
      </c>
      <c r="D1565" s="7" t="s">
        <v>1295</v>
      </c>
      <c r="E1565" s="7" t="s">
        <v>10782</v>
      </c>
      <c r="F1565" s="7">
        <v>750000</v>
      </c>
      <c r="G1565" s="7">
        <v>3.8603999614715576</v>
      </c>
      <c r="H1565" s="7">
        <v>3.5315999984741211</v>
      </c>
      <c r="I1565" s="7" t="s">
        <v>10783</v>
      </c>
      <c r="J1565" s="7" t="s">
        <v>10784</v>
      </c>
      <c r="K1565" s="8">
        <v>4.3989062309265137</v>
      </c>
      <c r="M1565" s="8">
        <v>97.717002868652344</v>
      </c>
      <c r="N1565" s="7">
        <v>165.22259521484375</v>
      </c>
      <c r="O1565" s="7" t="s">
        <v>643</v>
      </c>
      <c r="P1565" s="7" t="s">
        <v>215</v>
      </c>
      <c r="Q1565" s="7" t="s">
        <v>219</v>
      </c>
      <c r="R1565" s="7" t="s">
        <v>214</v>
      </c>
      <c r="S1565" s="7">
        <v>177.45156860351563</v>
      </c>
    </row>
    <row r="1566" spans="1:19" x14ac:dyDescent="0.25">
      <c r="A1566" s="7">
        <v>513</v>
      </c>
      <c r="B1566" s="7">
        <v>44657</v>
      </c>
      <c r="C1566" s="7">
        <v>66851623</v>
      </c>
      <c r="D1566" s="7" t="s">
        <v>1295</v>
      </c>
      <c r="E1566" s="7" t="s">
        <v>214</v>
      </c>
      <c r="F1566" s="7">
        <v>500000</v>
      </c>
      <c r="G1566" s="7">
        <v>2.9514000415802002</v>
      </c>
      <c r="H1566" s="7">
        <v>2.7788000106811523</v>
      </c>
      <c r="I1566" s="7" t="s">
        <v>19549</v>
      </c>
      <c r="J1566" s="7" t="s">
        <v>10781</v>
      </c>
      <c r="K1566" s="8">
        <v>4.4378900527954102</v>
      </c>
      <c r="M1566" s="8">
        <v>95.032997131347656</v>
      </c>
      <c r="N1566" s="7">
        <v>173.19599914550781</v>
      </c>
      <c r="O1566" s="7" t="s">
        <v>643</v>
      </c>
      <c r="P1566" s="7" t="s">
        <v>215</v>
      </c>
      <c r="Q1566" s="7" t="s">
        <v>219</v>
      </c>
      <c r="R1566" s="7" t="s">
        <v>3856</v>
      </c>
      <c r="S1566" s="7">
        <v>169.93980407714844</v>
      </c>
    </row>
    <row r="1567" spans="1:19" x14ac:dyDescent="0.25">
      <c r="A1567" s="7">
        <v>513</v>
      </c>
      <c r="B1567" s="7">
        <v>44657</v>
      </c>
      <c r="C1567" s="7">
        <v>66851489</v>
      </c>
      <c r="D1567" s="7" t="s">
        <v>1295</v>
      </c>
      <c r="E1567" s="7" t="s">
        <v>10778</v>
      </c>
      <c r="F1567" s="7">
        <v>500000</v>
      </c>
      <c r="G1567" s="7">
        <v>2.9514000415802002</v>
      </c>
      <c r="H1567" s="7">
        <v>2.7788999080657959</v>
      </c>
      <c r="I1567" s="7" t="s">
        <v>10779</v>
      </c>
      <c r="J1567" s="7" t="s">
        <v>10780</v>
      </c>
      <c r="K1567" s="8">
        <v>4.4251241683959961</v>
      </c>
      <c r="M1567" s="8">
        <v>95.067001342773438</v>
      </c>
      <c r="N1567" s="7">
        <v>171.36650085449219</v>
      </c>
      <c r="O1567" s="7" t="s">
        <v>643</v>
      </c>
      <c r="P1567" s="7" t="s">
        <v>215</v>
      </c>
      <c r="Q1567" s="7" t="s">
        <v>219</v>
      </c>
      <c r="R1567" s="7" t="s">
        <v>214</v>
      </c>
      <c r="S1567" s="7">
        <v>169.93980407714844</v>
      </c>
    </row>
    <row r="1568" spans="1:19" x14ac:dyDescent="0.25">
      <c r="A1568" s="7">
        <v>513</v>
      </c>
      <c r="B1568" s="7">
        <v>44657</v>
      </c>
      <c r="C1568" s="7">
        <v>66910659</v>
      </c>
      <c r="D1568" s="7" t="s">
        <v>1295</v>
      </c>
      <c r="E1568" s="7" t="s">
        <v>214</v>
      </c>
      <c r="F1568" s="7">
        <v>1000000</v>
      </c>
      <c r="G1568" s="7">
        <v>2.3190000057220459</v>
      </c>
      <c r="H1568" s="7">
        <v>2.22760009765625</v>
      </c>
      <c r="I1568" s="7" t="s">
        <v>19550</v>
      </c>
      <c r="J1568" s="7" t="s">
        <v>16972</v>
      </c>
      <c r="K1568" s="8">
        <v>4.0829200744628906</v>
      </c>
      <c r="M1568" s="8">
        <v>94.4530029296875</v>
      </c>
      <c r="N1568" s="7">
        <v>147.06900024414063</v>
      </c>
      <c r="O1568" s="7" t="s">
        <v>643</v>
      </c>
      <c r="P1568" s="7" t="s">
        <v>215</v>
      </c>
      <c r="Q1568" s="7" t="s">
        <v>219</v>
      </c>
      <c r="R1568" s="7" t="s">
        <v>3856</v>
      </c>
      <c r="S1568" s="7">
        <v>164.64808654785156</v>
      </c>
    </row>
    <row r="1569" spans="1:19" x14ac:dyDescent="0.25">
      <c r="A1569" s="7">
        <v>513</v>
      </c>
      <c r="B1569" s="7">
        <v>44657</v>
      </c>
      <c r="C1569" s="7">
        <v>66907457</v>
      </c>
      <c r="D1569" s="7" t="s">
        <v>1295</v>
      </c>
      <c r="E1569" s="7" t="s">
        <v>16804</v>
      </c>
      <c r="F1569" s="7">
        <v>1000000</v>
      </c>
      <c r="G1569" s="7">
        <v>2.3190000057220459</v>
      </c>
      <c r="H1569" s="7">
        <v>2.2269999980926514</v>
      </c>
      <c r="I1569" s="7" t="s">
        <v>16805</v>
      </c>
      <c r="J1569" s="7" t="s">
        <v>16806</v>
      </c>
      <c r="K1569" s="8">
        <v>4.177645206451416</v>
      </c>
      <c r="M1569" s="8">
        <v>94.253013610839844</v>
      </c>
      <c r="N1569" s="7">
        <v>155.98570251464844</v>
      </c>
      <c r="O1569" s="7" t="s">
        <v>643</v>
      </c>
      <c r="P1569" s="7" t="s">
        <v>215</v>
      </c>
      <c r="Q1569" s="7" t="s">
        <v>219</v>
      </c>
      <c r="R1569" s="7" t="s">
        <v>214</v>
      </c>
      <c r="S1569" s="7">
        <v>164.64808654785156</v>
      </c>
    </row>
    <row r="1570" spans="1:19" x14ac:dyDescent="0.25">
      <c r="A1570" s="7">
        <v>513</v>
      </c>
      <c r="B1570" s="7">
        <v>44657</v>
      </c>
      <c r="C1570" s="7">
        <v>66883686</v>
      </c>
      <c r="D1570" s="7" t="s">
        <v>1295</v>
      </c>
      <c r="E1570" s="7" t="s">
        <v>10775</v>
      </c>
      <c r="F1570" s="7">
        <v>300000</v>
      </c>
      <c r="G1570" s="7">
        <v>1.8589999675750732</v>
      </c>
      <c r="H1570" s="7">
        <v>1.7979999780654907</v>
      </c>
      <c r="I1570" s="7" t="s">
        <v>10776</v>
      </c>
      <c r="J1570" s="7" t="s">
        <v>10777</v>
      </c>
      <c r="K1570" s="8">
        <v>4.1666221618652344</v>
      </c>
      <c r="M1570" s="8">
        <v>95.504997253417969</v>
      </c>
      <c r="N1570" s="7">
        <v>167.16119384765625</v>
      </c>
      <c r="O1570" s="7" t="s">
        <v>643</v>
      </c>
      <c r="P1570" s="7" t="s">
        <v>215</v>
      </c>
      <c r="Q1570" s="7" t="s">
        <v>219</v>
      </c>
      <c r="R1570" s="7" t="s">
        <v>214</v>
      </c>
      <c r="S1570" s="7">
        <v>160.76844787597656</v>
      </c>
    </row>
    <row r="1571" spans="1:19" x14ac:dyDescent="0.25">
      <c r="A1571" s="7">
        <v>513</v>
      </c>
      <c r="B1571" s="7">
        <v>44657</v>
      </c>
      <c r="C1571" s="7">
        <v>44607493</v>
      </c>
      <c r="D1571" s="7" t="s">
        <v>1298</v>
      </c>
      <c r="E1571" s="7" t="s">
        <v>214</v>
      </c>
      <c r="F1571" s="7">
        <v>400000</v>
      </c>
      <c r="G1571" s="7">
        <v>2.3573000431060791</v>
      </c>
      <c r="H1571" s="7">
        <v>2.2314999103546143</v>
      </c>
      <c r="I1571" s="7" t="s">
        <v>10787</v>
      </c>
      <c r="J1571" s="7" t="s">
        <v>10788</v>
      </c>
      <c r="K1571" s="8">
        <v>4.2282400131225586</v>
      </c>
      <c r="M1571" s="8">
        <v>97.824996948242188</v>
      </c>
      <c r="N1571" s="7">
        <v>161.7550048828125</v>
      </c>
      <c r="O1571" s="7" t="s">
        <v>212</v>
      </c>
      <c r="P1571" s="7" t="s">
        <v>349</v>
      </c>
      <c r="Q1571" s="7" t="s">
        <v>242</v>
      </c>
      <c r="R1571" s="7" t="s">
        <v>3856</v>
      </c>
      <c r="S1571" s="7">
        <v>161.7550048828125</v>
      </c>
    </row>
    <row r="1572" spans="1:19" x14ac:dyDescent="0.25">
      <c r="A1572" s="7">
        <v>513</v>
      </c>
      <c r="B1572" s="7">
        <v>44657</v>
      </c>
      <c r="C1572" s="7">
        <v>37913646</v>
      </c>
      <c r="D1572" s="7" t="s">
        <v>1300</v>
      </c>
      <c r="E1572" s="7" t="s">
        <v>10789</v>
      </c>
      <c r="F1572" s="7">
        <v>690000</v>
      </c>
      <c r="G1572" s="7">
        <v>3.0664000511169434</v>
      </c>
      <c r="H1572" s="7">
        <v>2.4393999576568604</v>
      </c>
      <c r="I1572" s="7" t="s">
        <v>19551</v>
      </c>
      <c r="J1572" s="7" t="s">
        <v>10790</v>
      </c>
      <c r="K1572" s="8">
        <v>11.111863136291504</v>
      </c>
      <c r="M1572" s="8">
        <v>90.813796997070313</v>
      </c>
      <c r="N1572" s="7">
        <v>834.33111572265625</v>
      </c>
      <c r="O1572" s="7" t="s">
        <v>280</v>
      </c>
      <c r="P1572" s="7" t="s">
        <v>349</v>
      </c>
      <c r="Q1572" s="7" t="s">
        <v>242</v>
      </c>
      <c r="R1572" s="7" t="s">
        <v>214</v>
      </c>
      <c r="S1572" s="7">
        <v>834.33111572265625</v>
      </c>
    </row>
    <row r="1573" spans="1:19" x14ac:dyDescent="0.25">
      <c r="A1573" s="7">
        <v>513</v>
      </c>
      <c r="B1573" s="7">
        <v>44657</v>
      </c>
      <c r="C1573" s="7">
        <v>66974153</v>
      </c>
      <c r="D1573" s="7" t="s">
        <v>20692</v>
      </c>
      <c r="E1573" s="7" t="s">
        <v>21206</v>
      </c>
      <c r="F1573" s="7">
        <v>300000</v>
      </c>
      <c r="G1573" s="7">
        <v>2.6556999683380127</v>
      </c>
      <c r="H1573" s="7">
        <v>2.5327999591827393</v>
      </c>
      <c r="I1573" s="7" t="s">
        <v>20787</v>
      </c>
      <c r="J1573" s="7" t="s">
        <v>20788</v>
      </c>
      <c r="K1573" s="8">
        <v>3.8412599563598633</v>
      </c>
      <c r="M1573" s="8">
        <v>95.396003723144531</v>
      </c>
      <c r="N1573" s="7">
        <v>117.22599792480469</v>
      </c>
      <c r="O1573" s="7" t="s">
        <v>360</v>
      </c>
      <c r="P1573" s="7" t="s">
        <v>349</v>
      </c>
      <c r="Q1573" s="7" t="s">
        <v>242</v>
      </c>
      <c r="R1573" s="7" t="s">
        <v>3856</v>
      </c>
      <c r="S1573" s="7">
        <v>117.22599792480469</v>
      </c>
    </row>
    <row r="1574" spans="1:19" x14ac:dyDescent="0.25">
      <c r="A1574" s="7">
        <v>513</v>
      </c>
      <c r="B1574" s="7">
        <v>44657</v>
      </c>
      <c r="C1574" s="7">
        <v>66779508</v>
      </c>
      <c r="D1574" s="7" t="s">
        <v>1303</v>
      </c>
      <c r="E1574" s="7" t="s">
        <v>214</v>
      </c>
      <c r="F1574" s="7">
        <v>300000</v>
      </c>
      <c r="G1574" s="7">
        <v>17.910999298095703</v>
      </c>
      <c r="H1574" s="7">
        <v>12.873200416564941</v>
      </c>
      <c r="I1574" s="7" t="s">
        <v>5946</v>
      </c>
      <c r="J1574" s="7" t="s">
        <v>5947</v>
      </c>
      <c r="K1574" s="8">
        <v>4.1535210609436035</v>
      </c>
      <c r="M1574" s="8">
        <v>94.447402954101563</v>
      </c>
      <c r="N1574" s="7">
        <v>141.13029479980469</v>
      </c>
      <c r="O1574" s="7" t="s">
        <v>212</v>
      </c>
      <c r="P1574" s="7" t="s">
        <v>215</v>
      </c>
      <c r="Q1574" s="7" t="s">
        <v>219</v>
      </c>
      <c r="R1574" s="7" t="s">
        <v>214</v>
      </c>
      <c r="S1574" s="7">
        <v>109.66242218017578</v>
      </c>
    </row>
    <row r="1575" spans="1:19" x14ac:dyDescent="0.25">
      <c r="A1575" s="7">
        <v>513</v>
      </c>
      <c r="B1575" s="7">
        <v>44657</v>
      </c>
      <c r="C1575" s="7">
        <v>66919459</v>
      </c>
      <c r="D1575" s="7" t="s">
        <v>1303</v>
      </c>
      <c r="E1575" s="7" t="s">
        <v>21207</v>
      </c>
      <c r="F1575" s="7">
        <v>250000</v>
      </c>
      <c r="G1575" s="7">
        <v>4.2519001960754395</v>
      </c>
      <c r="H1575" s="7">
        <v>4.0145998001098633</v>
      </c>
      <c r="I1575" s="7" t="s">
        <v>18304</v>
      </c>
      <c r="J1575" s="7" t="s">
        <v>18305</v>
      </c>
      <c r="K1575" s="8">
        <v>3.5219509601593018</v>
      </c>
      <c r="M1575" s="8">
        <v>93.447998046875</v>
      </c>
      <c r="N1575" s="7">
        <v>77.413803100585938</v>
      </c>
      <c r="O1575" s="7" t="s">
        <v>212</v>
      </c>
      <c r="P1575" s="7" t="s">
        <v>215</v>
      </c>
      <c r="Q1575" s="7" t="s">
        <v>219</v>
      </c>
      <c r="R1575" s="7" t="s">
        <v>214</v>
      </c>
      <c r="S1575" s="7">
        <v>70.04449462890625</v>
      </c>
    </row>
    <row r="1576" spans="1:19" x14ac:dyDescent="0.25">
      <c r="A1576" s="7">
        <v>513</v>
      </c>
      <c r="B1576" s="7">
        <v>44657</v>
      </c>
      <c r="C1576" s="7">
        <v>66849955</v>
      </c>
      <c r="D1576" s="7" t="s">
        <v>1303</v>
      </c>
      <c r="E1576" s="7" t="s">
        <v>214</v>
      </c>
      <c r="F1576" s="7">
        <v>750000</v>
      </c>
      <c r="G1576" s="7">
        <v>3.7699999809265137</v>
      </c>
      <c r="H1576" s="7">
        <v>3.5929000377655029</v>
      </c>
      <c r="I1576" s="7" t="s">
        <v>5944</v>
      </c>
      <c r="J1576" s="7" t="s">
        <v>5945</v>
      </c>
      <c r="K1576" s="8">
        <v>3.4565401077270508</v>
      </c>
      <c r="M1576" s="8">
        <v>93.626998901367188</v>
      </c>
      <c r="N1576" s="7">
        <v>71.105697631835938</v>
      </c>
      <c r="O1576" s="7" t="s">
        <v>212</v>
      </c>
      <c r="P1576" s="7" t="s">
        <v>215</v>
      </c>
      <c r="Q1576" s="7" t="s">
        <v>219</v>
      </c>
      <c r="R1576" s="7" t="s">
        <v>3856</v>
      </c>
      <c r="S1576" s="7">
        <v>68.399154663085938</v>
      </c>
    </row>
    <row r="1577" spans="1:19" x14ac:dyDescent="0.25">
      <c r="A1577" s="7">
        <v>513</v>
      </c>
      <c r="B1577" s="7">
        <v>44657</v>
      </c>
      <c r="C1577" s="7">
        <v>46913506</v>
      </c>
      <c r="D1577" s="7" t="s">
        <v>1303</v>
      </c>
      <c r="E1577" s="7" t="s">
        <v>214</v>
      </c>
      <c r="F1577" s="7">
        <v>500000</v>
      </c>
      <c r="G1577" s="7">
        <v>2.8692998886108398</v>
      </c>
      <c r="H1577" s="7">
        <v>2.7248001098632813</v>
      </c>
      <c r="I1577" s="7" t="s">
        <v>5942</v>
      </c>
      <c r="J1577" s="7" t="s">
        <v>5943</v>
      </c>
      <c r="K1577" s="8">
        <v>3.570620059967041</v>
      </c>
      <c r="M1577" s="8">
        <v>97.444999694824219</v>
      </c>
      <c r="N1577" s="7">
        <v>87.151397705078125</v>
      </c>
      <c r="O1577" s="7" t="s">
        <v>212</v>
      </c>
      <c r="P1577" s="7" t="s">
        <v>215</v>
      </c>
      <c r="Q1577" s="7" t="s">
        <v>219</v>
      </c>
      <c r="R1577" s="7" t="s">
        <v>3856</v>
      </c>
      <c r="S1577" s="7">
        <v>65.293899536132813</v>
      </c>
    </row>
    <row r="1578" spans="1:19" x14ac:dyDescent="0.25">
      <c r="A1578" s="7">
        <v>513</v>
      </c>
      <c r="B1578" s="7">
        <v>44657</v>
      </c>
      <c r="C1578" s="7">
        <v>36250044</v>
      </c>
      <c r="D1578" s="7" t="s">
        <v>1303</v>
      </c>
      <c r="E1578" s="7" t="s">
        <v>214</v>
      </c>
      <c r="F1578" s="7">
        <v>750000</v>
      </c>
      <c r="G1578" s="7">
        <v>0.60509997606277466</v>
      </c>
      <c r="H1578" s="7">
        <v>0.59069997072219849</v>
      </c>
      <c r="I1578" s="7" t="s">
        <v>5940</v>
      </c>
      <c r="J1578" s="7" t="s">
        <v>5941</v>
      </c>
      <c r="K1578" s="8">
        <v>2.2915630340576172</v>
      </c>
      <c r="M1578" s="8">
        <v>100.56900024414063</v>
      </c>
      <c r="N1578" s="7">
        <v>90.850303649902344</v>
      </c>
      <c r="O1578" s="7" t="s">
        <v>212</v>
      </c>
      <c r="P1578" s="7" t="s">
        <v>215</v>
      </c>
      <c r="Q1578" s="7" t="s">
        <v>219</v>
      </c>
      <c r="R1578" s="7" t="s">
        <v>3856</v>
      </c>
      <c r="S1578" s="7">
        <v>57.356472015380859</v>
      </c>
    </row>
    <row r="1579" spans="1:19" x14ac:dyDescent="0.25">
      <c r="A1579" s="7">
        <v>513</v>
      </c>
      <c r="B1579" s="7">
        <v>44657</v>
      </c>
      <c r="C1579" s="7">
        <v>66901381</v>
      </c>
      <c r="D1579" s="7" t="s">
        <v>1306</v>
      </c>
      <c r="E1579" s="7" t="s">
        <v>214</v>
      </c>
      <c r="F1579" s="7">
        <v>750000</v>
      </c>
      <c r="G1579" s="7">
        <v>5.1388998031616211</v>
      </c>
      <c r="H1579" s="7">
        <v>4.4788999557495117</v>
      </c>
      <c r="I1579" s="7" t="s">
        <v>19552</v>
      </c>
      <c r="J1579" s="7" t="s">
        <v>17620</v>
      </c>
      <c r="K1579" s="8">
        <v>5.0865731239318848</v>
      </c>
      <c r="M1579" s="8">
        <v>96.252998352050781</v>
      </c>
      <c r="N1579" s="7">
        <v>235.28450012207031</v>
      </c>
      <c r="O1579" s="7" t="s">
        <v>212</v>
      </c>
      <c r="P1579" s="7" t="s">
        <v>215</v>
      </c>
      <c r="Q1579" s="7" t="s">
        <v>219</v>
      </c>
      <c r="R1579" s="7" t="s">
        <v>4184</v>
      </c>
      <c r="S1579" s="7">
        <v>155.48110961914063</v>
      </c>
    </row>
    <row r="1580" spans="1:19" x14ac:dyDescent="0.25">
      <c r="A1580" s="7">
        <v>513</v>
      </c>
      <c r="B1580" s="7">
        <v>44657</v>
      </c>
      <c r="C1580" s="7">
        <v>66798300</v>
      </c>
      <c r="D1580" s="7" t="s">
        <v>1306</v>
      </c>
      <c r="E1580" s="7" t="s">
        <v>214</v>
      </c>
      <c r="F1580" s="7">
        <v>750000</v>
      </c>
      <c r="G1580" s="7">
        <v>4.052800178527832</v>
      </c>
      <c r="H1580" s="7">
        <v>3.5427999496459961</v>
      </c>
      <c r="I1580" s="7" t="s">
        <v>19553</v>
      </c>
      <c r="J1580" s="7" t="s">
        <v>5949</v>
      </c>
      <c r="K1580" s="8">
        <v>5.5503039360046387</v>
      </c>
      <c r="M1580" s="8">
        <v>102.05799865722656</v>
      </c>
      <c r="N1580" s="7">
        <v>280.39010620117188</v>
      </c>
      <c r="O1580" s="7" t="s">
        <v>212</v>
      </c>
      <c r="P1580" s="7" t="s">
        <v>215</v>
      </c>
      <c r="Q1580" s="7" t="s">
        <v>219</v>
      </c>
      <c r="R1580" s="7" t="s">
        <v>4184</v>
      </c>
      <c r="S1580" s="7">
        <v>148.10256958007813</v>
      </c>
    </row>
    <row r="1581" spans="1:19" x14ac:dyDescent="0.25">
      <c r="A1581" s="7">
        <v>513</v>
      </c>
      <c r="B1581" s="7">
        <v>44657</v>
      </c>
      <c r="C1581" s="7">
        <v>42975754</v>
      </c>
      <c r="D1581" s="7" t="s">
        <v>1306</v>
      </c>
      <c r="E1581" s="7" t="s">
        <v>214</v>
      </c>
      <c r="F1581" s="7">
        <v>1000000</v>
      </c>
      <c r="G1581" s="7">
        <v>2.9528000354766846</v>
      </c>
      <c r="H1581" s="7">
        <v>3.1442000865936279</v>
      </c>
      <c r="I1581" s="7" t="s">
        <v>18035</v>
      </c>
      <c r="J1581" s="7" t="s">
        <v>5948</v>
      </c>
      <c r="K1581" s="8">
        <v>5.7298011779785156</v>
      </c>
      <c r="M1581" s="8">
        <v>101.05599975585938</v>
      </c>
      <c r="N1581" s="7">
        <v>302.43499755859375</v>
      </c>
      <c r="O1581" s="7" t="s">
        <v>212</v>
      </c>
      <c r="P1581" s="7" t="s">
        <v>215</v>
      </c>
      <c r="Q1581" s="7" t="s">
        <v>219</v>
      </c>
      <c r="R1581" s="7" t="s">
        <v>4184</v>
      </c>
      <c r="S1581" s="7">
        <v>140.4813232421875</v>
      </c>
    </row>
    <row r="1582" spans="1:19" x14ac:dyDescent="0.25">
      <c r="A1582" s="7">
        <v>513</v>
      </c>
      <c r="B1582" s="7">
        <v>44657</v>
      </c>
      <c r="C1582" s="7">
        <v>46653107</v>
      </c>
      <c r="D1582" s="7" t="s">
        <v>1308</v>
      </c>
      <c r="E1582" s="7" t="s">
        <v>214</v>
      </c>
      <c r="F1582" s="7">
        <v>500000</v>
      </c>
      <c r="G1582" s="7">
        <v>7.8111000061035156</v>
      </c>
      <c r="H1582" s="7">
        <v>6.6058998107910156</v>
      </c>
      <c r="I1582" s="7" t="s">
        <v>5957</v>
      </c>
      <c r="J1582" s="7" t="s">
        <v>5958</v>
      </c>
      <c r="K1582" s="8">
        <v>4.7111001014709473</v>
      </c>
      <c r="M1582" s="8">
        <v>91.512001037597656</v>
      </c>
      <c r="N1582" s="7">
        <v>202.343994140625</v>
      </c>
      <c r="O1582" s="7" t="s">
        <v>237</v>
      </c>
      <c r="P1582" s="7" t="s">
        <v>322</v>
      </c>
      <c r="Q1582" s="7" t="s">
        <v>291</v>
      </c>
      <c r="R1582" s="7" t="s">
        <v>3856</v>
      </c>
      <c r="S1582" s="7">
        <v>172.91719055175781</v>
      </c>
    </row>
    <row r="1583" spans="1:19" x14ac:dyDescent="0.25">
      <c r="A1583" s="7">
        <v>513</v>
      </c>
      <c r="B1583" s="7">
        <v>44657</v>
      </c>
      <c r="C1583" s="7">
        <v>46704601</v>
      </c>
      <c r="D1583" s="7" t="s">
        <v>1308</v>
      </c>
      <c r="E1583" s="7" t="s">
        <v>5955</v>
      </c>
      <c r="F1583" s="7">
        <v>500000</v>
      </c>
      <c r="G1583" s="7">
        <v>7.8111000061035156</v>
      </c>
      <c r="H1583" s="7">
        <v>6.6044998168945313</v>
      </c>
      <c r="I1583" s="7" t="s">
        <v>17454</v>
      </c>
      <c r="J1583" s="7" t="s">
        <v>5956</v>
      </c>
      <c r="K1583" s="8">
        <v>4.7332491874694824</v>
      </c>
      <c r="M1583" s="8">
        <v>91.375999450683594</v>
      </c>
      <c r="N1583" s="7">
        <v>204.28829956054688</v>
      </c>
      <c r="O1583" s="7" t="s">
        <v>237</v>
      </c>
      <c r="P1583" s="7" t="s">
        <v>322</v>
      </c>
      <c r="Q1583" s="7" t="s">
        <v>291</v>
      </c>
      <c r="R1583" s="7" t="s">
        <v>214</v>
      </c>
      <c r="S1583" s="7">
        <v>172.91719055175781</v>
      </c>
    </row>
    <row r="1584" spans="1:19" x14ac:dyDescent="0.25">
      <c r="A1584" s="7">
        <v>513</v>
      </c>
      <c r="B1584" s="7">
        <v>44657</v>
      </c>
      <c r="C1584" s="7">
        <v>23846624</v>
      </c>
      <c r="D1584" s="7" t="s">
        <v>1308</v>
      </c>
      <c r="E1584" s="7" t="s">
        <v>214</v>
      </c>
      <c r="F1584" s="7">
        <v>350000</v>
      </c>
      <c r="G1584" s="7">
        <v>2.814500093460083</v>
      </c>
      <c r="H1584" s="7">
        <v>2.611799955368042</v>
      </c>
      <c r="I1584" s="7" t="s">
        <v>5953</v>
      </c>
      <c r="J1584" s="7" t="s">
        <v>5954</v>
      </c>
      <c r="K1584" s="8">
        <v>3.4998600482940674</v>
      </c>
      <c r="M1584" s="8">
        <v>102.6510009765625</v>
      </c>
      <c r="N1584" s="7">
        <v>81.964599609375</v>
      </c>
      <c r="O1584" s="7" t="s">
        <v>237</v>
      </c>
      <c r="P1584" s="7" t="s">
        <v>322</v>
      </c>
      <c r="Q1584" s="7" t="s">
        <v>291</v>
      </c>
      <c r="R1584" s="7" t="s">
        <v>3856</v>
      </c>
      <c r="S1584" s="7">
        <v>139.5135498046875</v>
      </c>
    </row>
    <row r="1585" spans="1:19" x14ac:dyDescent="0.25">
      <c r="A1585" s="7">
        <v>513</v>
      </c>
      <c r="B1585" s="7">
        <v>44657</v>
      </c>
      <c r="C1585" s="7">
        <v>23798346</v>
      </c>
      <c r="D1585" s="7" t="s">
        <v>1308</v>
      </c>
      <c r="E1585" s="7" t="s">
        <v>5950</v>
      </c>
      <c r="F1585" s="7">
        <v>350000</v>
      </c>
      <c r="G1585" s="7">
        <v>2.814500093460083</v>
      </c>
      <c r="H1585" s="7">
        <v>2.611799955368042</v>
      </c>
      <c r="I1585" s="7" t="s">
        <v>5951</v>
      </c>
      <c r="J1585" s="7" t="s">
        <v>5952</v>
      </c>
      <c r="K1585" s="8">
        <v>3.49971604347229</v>
      </c>
      <c r="M1585" s="8">
        <v>102.6510009765625</v>
      </c>
      <c r="N1585" s="7">
        <v>81.397201538085938</v>
      </c>
      <c r="O1585" s="7" t="s">
        <v>237</v>
      </c>
      <c r="P1585" s="7" t="s">
        <v>322</v>
      </c>
      <c r="Q1585" s="7" t="s">
        <v>291</v>
      </c>
      <c r="R1585" s="7" t="s">
        <v>214</v>
      </c>
      <c r="S1585" s="7">
        <v>139.5135498046875</v>
      </c>
    </row>
    <row r="1586" spans="1:19" x14ac:dyDescent="0.25">
      <c r="A1586" s="7">
        <v>513</v>
      </c>
      <c r="B1586" s="7">
        <v>44657</v>
      </c>
      <c r="C1586" s="7">
        <v>66962752</v>
      </c>
      <c r="D1586" s="7" t="s">
        <v>1311</v>
      </c>
      <c r="E1586" s="7" t="s">
        <v>18923</v>
      </c>
      <c r="F1586" s="7">
        <v>750000</v>
      </c>
      <c r="G1586" s="7">
        <v>29.571500778198242</v>
      </c>
      <c r="H1586" s="7">
        <v>12.230299949645996</v>
      </c>
      <c r="I1586" s="7" t="s">
        <v>18924</v>
      </c>
      <c r="J1586" s="7" t="s">
        <v>18925</v>
      </c>
      <c r="K1586" s="8">
        <v>7.1875009536743164</v>
      </c>
      <c r="M1586" s="8">
        <v>83.996002197265625</v>
      </c>
      <c r="N1586" s="7">
        <v>454.7139892578125</v>
      </c>
      <c r="O1586" s="7" t="s">
        <v>223</v>
      </c>
      <c r="P1586" s="7" t="s">
        <v>422</v>
      </c>
      <c r="Q1586" s="7" t="s">
        <v>291</v>
      </c>
      <c r="R1586" s="7" t="s">
        <v>3856</v>
      </c>
      <c r="S1586" s="7">
        <v>389.47698974609375</v>
      </c>
    </row>
    <row r="1587" spans="1:19" x14ac:dyDescent="0.25">
      <c r="A1587" s="7">
        <v>513</v>
      </c>
      <c r="B1587" s="7">
        <v>44657</v>
      </c>
      <c r="C1587" s="7">
        <v>21539602</v>
      </c>
      <c r="D1587" s="7" t="s">
        <v>1311</v>
      </c>
      <c r="E1587" s="7" t="s">
        <v>5973</v>
      </c>
      <c r="F1587" s="7">
        <v>2000000</v>
      </c>
      <c r="G1587" s="7">
        <v>23.140300750732422</v>
      </c>
      <c r="H1587" s="7">
        <v>11.400300025939941</v>
      </c>
      <c r="I1587" s="7" t="s">
        <v>5974</v>
      </c>
      <c r="J1587" s="7" t="s">
        <v>5975</v>
      </c>
      <c r="K1587" s="8">
        <v>7.0653772354125977</v>
      </c>
      <c r="M1587" s="8">
        <v>86.519996643066406</v>
      </c>
      <c r="N1587" s="7">
        <v>427.50930786132813</v>
      </c>
      <c r="O1587" s="7" t="s">
        <v>223</v>
      </c>
      <c r="P1587" s="7" t="s">
        <v>422</v>
      </c>
      <c r="Q1587" s="7" t="s">
        <v>291</v>
      </c>
      <c r="R1587" s="7" t="s">
        <v>3856</v>
      </c>
      <c r="S1587" s="7">
        <v>359.30096435546875</v>
      </c>
    </row>
    <row r="1588" spans="1:19" x14ac:dyDescent="0.25">
      <c r="A1588" s="7">
        <v>513</v>
      </c>
      <c r="B1588" s="7">
        <v>44657</v>
      </c>
      <c r="C1588" s="7">
        <v>19452860</v>
      </c>
      <c r="D1588" s="7" t="s">
        <v>1311</v>
      </c>
      <c r="E1588" s="7" t="s">
        <v>5971</v>
      </c>
      <c r="F1588" s="7">
        <v>850000</v>
      </c>
      <c r="G1588" s="7">
        <v>21.448299407958984</v>
      </c>
      <c r="H1588" s="7">
        <v>10.584500312805176</v>
      </c>
      <c r="I1588" s="7" t="s">
        <v>19554</v>
      </c>
      <c r="J1588" s="7" t="s">
        <v>5972</v>
      </c>
      <c r="K1588" s="8">
        <v>7.3731050491333008</v>
      </c>
      <c r="M1588" s="8">
        <v>100.01399993896484</v>
      </c>
      <c r="N1588" s="7">
        <v>455.70318603515625</v>
      </c>
      <c r="O1588" s="7" t="s">
        <v>223</v>
      </c>
      <c r="P1588" s="7" t="s">
        <v>422</v>
      </c>
      <c r="Q1588" s="7" t="s">
        <v>291</v>
      </c>
      <c r="R1588" s="7" t="s">
        <v>3856</v>
      </c>
      <c r="S1588" s="7">
        <v>350.06689453125</v>
      </c>
    </row>
    <row r="1589" spans="1:19" x14ac:dyDescent="0.25">
      <c r="A1589" s="7">
        <v>513</v>
      </c>
      <c r="B1589" s="7">
        <v>44657</v>
      </c>
      <c r="C1589" s="7">
        <v>66962751</v>
      </c>
      <c r="D1589" s="7" t="s">
        <v>1311</v>
      </c>
      <c r="E1589" s="7" t="s">
        <v>18926</v>
      </c>
      <c r="F1589" s="7">
        <v>1250000</v>
      </c>
      <c r="G1589" s="7">
        <v>9.5714998245239258</v>
      </c>
      <c r="H1589" s="7">
        <v>7.283599853515625</v>
      </c>
      <c r="I1589" s="7" t="s">
        <v>18927</v>
      </c>
      <c r="J1589" s="7" t="s">
        <v>18928</v>
      </c>
      <c r="K1589" s="8">
        <v>6.0570569038391113</v>
      </c>
      <c r="M1589" s="8">
        <v>89.709999084472656</v>
      </c>
      <c r="N1589" s="7">
        <v>346.8743896484375</v>
      </c>
      <c r="O1589" s="7" t="s">
        <v>223</v>
      </c>
      <c r="P1589" s="7" t="s">
        <v>422</v>
      </c>
      <c r="Q1589" s="7" t="s">
        <v>291</v>
      </c>
      <c r="R1589" s="7" t="s">
        <v>3856</v>
      </c>
      <c r="S1589" s="7">
        <v>266.76812744140625</v>
      </c>
    </row>
    <row r="1590" spans="1:19" x14ac:dyDescent="0.25">
      <c r="A1590" s="7">
        <v>513</v>
      </c>
      <c r="B1590" s="7">
        <v>44657</v>
      </c>
      <c r="C1590" s="7">
        <v>58635555</v>
      </c>
      <c r="D1590" s="7" t="s">
        <v>1311</v>
      </c>
      <c r="E1590" s="7" t="s">
        <v>5968</v>
      </c>
      <c r="F1590" s="7">
        <v>2000000</v>
      </c>
      <c r="G1590" s="7">
        <v>7.8137998580932617</v>
      </c>
      <c r="H1590" s="7">
        <v>5.9190998077392578</v>
      </c>
      <c r="I1590" s="7" t="s">
        <v>5969</v>
      </c>
      <c r="J1590" s="7" t="s">
        <v>5970</v>
      </c>
      <c r="K1590" s="8">
        <v>6.1254568099975586</v>
      </c>
      <c r="M1590" s="8">
        <v>104.60099792480469</v>
      </c>
      <c r="N1590" s="7">
        <v>346.15350341796875</v>
      </c>
      <c r="O1590" s="7" t="s">
        <v>223</v>
      </c>
      <c r="P1590" s="7" t="s">
        <v>422</v>
      </c>
      <c r="Q1590" s="7" t="s">
        <v>291</v>
      </c>
      <c r="R1590" s="7" t="s">
        <v>3856</v>
      </c>
      <c r="S1590" s="7">
        <v>251.48922729492188</v>
      </c>
    </row>
    <row r="1591" spans="1:19" x14ac:dyDescent="0.25">
      <c r="A1591" s="7">
        <v>513</v>
      </c>
      <c r="B1591" s="7">
        <v>44657</v>
      </c>
      <c r="C1591" s="7">
        <v>26293809</v>
      </c>
      <c r="D1591" s="7" t="s">
        <v>1311</v>
      </c>
      <c r="E1591" s="7" t="s">
        <v>5965</v>
      </c>
      <c r="F1591" s="7">
        <v>1500000</v>
      </c>
      <c r="G1591" s="7">
        <v>3.9670999050140381</v>
      </c>
      <c r="H1591" s="7">
        <v>3.5764000415802002</v>
      </c>
      <c r="I1591" s="7" t="s">
        <v>5966</v>
      </c>
      <c r="J1591" s="7" t="s">
        <v>5967</v>
      </c>
      <c r="K1591" s="8">
        <v>5.0657758712768555</v>
      </c>
      <c r="M1591" s="8">
        <v>101.09799957275391</v>
      </c>
      <c r="N1591" s="7">
        <v>231.96249389648438</v>
      </c>
      <c r="O1591" s="7" t="s">
        <v>223</v>
      </c>
      <c r="P1591" s="7" t="s">
        <v>422</v>
      </c>
      <c r="Q1591" s="7" t="s">
        <v>291</v>
      </c>
      <c r="R1591" s="7" t="s">
        <v>3856</v>
      </c>
      <c r="S1591" s="7">
        <v>215.57264709472656</v>
      </c>
    </row>
    <row r="1592" spans="1:19" x14ac:dyDescent="0.25">
      <c r="A1592" s="7">
        <v>513</v>
      </c>
      <c r="B1592" s="7">
        <v>44657</v>
      </c>
      <c r="C1592" s="7">
        <v>23239761</v>
      </c>
      <c r="D1592" s="7" t="s">
        <v>1311</v>
      </c>
      <c r="E1592" s="7" t="s">
        <v>5962</v>
      </c>
      <c r="F1592" s="7">
        <v>1200000</v>
      </c>
      <c r="G1592" s="7">
        <v>2.7788999080657959</v>
      </c>
      <c r="H1592" s="7">
        <v>2.5683999061584473</v>
      </c>
      <c r="I1592" s="7" t="s">
        <v>5963</v>
      </c>
      <c r="J1592" s="7" t="s">
        <v>5964</v>
      </c>
      <c r="K1592" s="8">
        <v>4.8269810676574707</v>
      </c>
      <c r="M1592" s="8">
        <v>98.191001892089844</v>
      </c>
      <c r="N1592" s="7">
        <v>214.65609741210938</v>
      </c>
      <c r="O1592" s="7" t="s">
        <v>223</v>
      </c>
      <c r="P1592" s="7" t="s">
        <v>422</v>
      </c>
      <c r="Q1592" s="7" t="s">
        <v>291</v>
      </c>
      <c r="R1592" s="7" t="s">
        <v>3856</v>
      </c>
      <c r="S1592" s="7">
        <v>203.87692260742188</v>
      </c>
    </row>
    <row r="1593" spans="1:19" x14ac:dyDescent="0.25">
      <c r="A1593" s="7">
        <v>513</v>
      </c>
      <c r="B1593" s="7">
        <v>44657</v>
      </c>
      <c r="C1593" s="7">
        <v>19452849</v>
      </c>
      <c r="D1593" s="7" t="s">
        <v>1311</v>
      </c>
      <c r="E1593" s="7" t="s">
        <v>5959</v>
      </c>
      <c r="F1593" s="7">
        <v>1800000</v>
      </c>
      <c r="G1593" s="7">
        <v>1.4483000040054321</v>
      </c>
      <c r="H1593" s="7">
        <v>1.3767000436782837</v>
      </c>
      <c r="I1593" s="7" t="s">
        <v>5960</v>
      </c>
      <c r="J1593" s="7" t="s">
        <v>5961</v>
      </c>
      <c r="K1593" s="8">
        <v>4.4215459823608398</v>
      </c>
      <c r="M1593" s="8">
        <v>102.01300048828125</v>
      </c>
      <c r="N1593" s="7">
        <v>216.39599609375</v>
      </c>
      <c r="O1593" s="7" t="s">
        <v>223</v>
      </c>
      <c r="P1593" s="7" t="s">
        <v>422</v>
      </c>
      <c r="Q1593" s="7" t="s">
        <v>291</v>
      </c>
      <c r="R1593" s="7" t="s">
        <v>3856</v>
      </c>
      <c r="S1593" s="7">
        <v>190.51026916503906</v>
      </c>
    </row>
    <row r="1594" spans="1:19" x14ac:dyDescent="0.25">
      <c r="A1594" s="7">
        <v>513</v>
      </c>
      <c r="B1594" s="7">
        <v>44657</v>
      </c>
      <c r="C1594" s="7">
        <v>66862029</v>
      </c>
      <c r="D1594" s="7" t="s">
        <v>1314</v>
      </c>
      <c r="E1594" s="7" t="s">
        <v>214</v>
      </c>
      <c r="F1594" s="7">
        <v>300000</v>
      </c>
      <c r="G1594" s="7">
        <v>3.8631000518798828</v>
      </c>
      <c r="H1594" s="7">
        <v>3.2520999908447266</v>
      </c>
      <c r="I1594" s="7" t="s">
        <v>10794</v>
      </c>
      <c r="J1594" s="7" t="s">
        <v>10795</v>
      </c>
      <c r="K1594" s="8">
        <v>8.8826456069946289</v>
      </c>
      <c r="M1594" s="8">
        <v>94.346900939941406</v>
      </c>
      <c r="N1594" s="7">
        <v>614.2803955078125</v>
      </c>
      <c r="O1594" s="7" t="s">
        <v>212</v>
      </c>
      <c r="P1594" s="7" t="s">
        <v>388</v>
      </c>
      <c r="Q1594" s="7" t="s">
        <v>337</v>
      </c>
      <c r="R1594" s="7" t="s">
        <v>214</v>
      </c>
      <c r="S1594" s="7">
        <v>614.2803955078125</v>
      </c>
    </row>
    <row r="1595" spans="1:19" x14ac:dyDescent="0.25">
      <c r="A1595" s="7">
        <v>513</v>
      </c>
      <c r="B1595" s="7">
        <v>44657</v>
      </c>
      <c r="C1595" s="7">
        <v>66862031</v>
      </c>
      <c r="D1595" s="7" t="s">
        <v>1314</v>
      </c>
      <c r="E1595" s="7" t="s">
        <v>10791</v>
      </c>
      <c r="F1595" s="7">
        <v>300000</v>
      </c>
      <c r="G1595" s="7">
        <v>3.8631000518798828</v>
      </c>
      <c r="H1595" s="7">
        <v>3.2520999908447266</v>
      </c>
      <c r="I1595" s="7" t="s">
        <v>10792</v>
      </c>
      <c r="J1595" s="7" t="s">
        <v>10793</v>
      </c>
      <c r="K1595" s="8">
        <v>8.8826456069946289</v>
      </c>
      <c r="M1595" s="8">
        <v>94.347000122070313</v>
      </c>
      <c r="N1595" s="7">
        <v>614.2803955078125</v>
      </c>
      <c r="O1595" s="7" t="s">
        <v>212</v>
      </c>
      <c r="P1595" s="7" t="s">
        <v>388</v>
      </c>
      <c r="Q1595" s="7" t="s">
        <v>337</v>
      </c>
      <c r="R1595" s="7" t="s">
        <v>214</v>
      </c>
      <c r="S1595" s="7">
        <v>614.2803955078125</v>
      </c>
    </row>
    <row r="1596" spans="1:19" x14ac:dyDescent="0.25">
      <c r="A1596" s="7">
        <v>513</v>
      </c>
      <c r="B1596" s="7">
        <v>44657</v>
      </c>
      <c r="C1596" s="7">
        <v>66805987</v>
      </c>
      <c r="D1596" s="7" t="s">
        <v>1317</v>
      </c>
      <c r="E1596" s="7" t="s">
        <v>214</v>
      </c>
      <c r="F1596" s="7">
        <v>3403135</v>
      </c>
      <c r="G1596" s="7">
        <v>16.066699981689453</v>
      </c>
      <c r="H1596" s="7">
        <v>9.8346004486083984</v>
      </c>
      <c r="I1596" s="7" t="s">
        <v>19555</v>
      </c>
      <c r="J1596" s="7" t="s">
        <v>5980</v>
      </c>
      <c r="K1596" s="8">
        <v>9.5683717727661133</v>
      </c>
      <c r="M1596" s="8">
        <v>56.268001556396484</v>
      </c>
      <c r="N1596" s="7">
        <v>694.57342529296875</v>
      </c>
      <c r="O1596" s="7" t="s">
        <v>331</v>
      </c>
      <c r="P1596" s="7" t="s">
        <v>1320</v>
      </c>
      <c r="Q1596" s="7" t="s">
        <v>291</v>
      </c>
      <c r="R1596" s="7" t="s">
        <v>4359</v>
      </c>
      <c r="S1596" s="7">
        <v>603.8880615234375</v>
      </c>
    </row>
    <row r="1597" spans="1:19" x14ac:dyDescent="0.25">
      <c r="A1597" s="7">
        <v>513</v>
      </c>
      <c r="B1597" s="7">
        <v>44657</v>
      </c>
      <c r="C1597" s="7">
        <v>66805984</v>
      </c>
      <c r="D1597" s="7" t="s">
        <v>1317</v>
      </c>
      <c r="E1597" s="7" t="s">
        <v>214</v>
      </c>
      <c r="F1597" s="7">
        <v>8458865</v>
      </c>
      <c r="G1597" s="7">
        <v>11.066699981689453</v>
      </c>
      <c r="H1597" s="7">
        <v>7.7009000778198242</v>
      </c>
      <c r="I1597" s="7" t="s">
        <v>19556</v>
      </c>
      <c r="J1597" s="7" t="s">
        <v>5979</v>
      </c>
      <c r="K1597" s="8">
        <v>11.038572311401367</v>
      </c>
      <c r="M1597" s="8">
        <v>64.629997253417969</v>
      </c>
      <c r="N1597" s="7">
        <v>846.99212646484375</v>
      </c>
      <c r="O1597" s="7" t="s">
        <v>331</v>
      </c>
      <c r="P1597" s="7" t="s">
        <v>1320</v>
      </c>
      <c r="Q1597" s="7" t="s">
        <v>291</v>
      </c>
      <c r="R1597" s="7" t="s">
        <v>4359</v>
      </c>
      <c r="S1597" s="7">
        <v>545.21783447265625</v>
      </c>
    </row>
    <row r="1598" spans="1:19" x14ac:dyDescent="0.25">
      <c r="A1598" s="7">
        <v>513</v>
      </c>
      <c r="B1598" s="7">
        <v>44657</v>
      </c>
      <c r="C1598" s="7">
        <v>66805986</v>
      </c>
      <c r="D1598" s="7" t="s">
        <v>1317</v>
      </c>
      <c r="E1598" s="7" t="s">
        <v>214</v>
      </c>
      <c r="F1598" s="7">
        <v>1004942</v>
      </c>
      <c r="G1598" s="7">
        <v>6.0666999816894531</v>
      </c>
      <c r="H1598" s="7">
        <v>5.5810999870300293</v>
      </c>
      <c r="I1598" s="7" t="s">
        <v>19557</v>
      </c>
      <c r="J1598" s="7" t="s">
        <v>5977</v>
      </c>
      <c r="K1598" s="8">
        <v>10.171363830566406</v>
      </c>
      <c r="M1598" s="8">
        <v>54.958999633789063</v>
      </c>
      <c r="N1598" s="7">
        <v>744.74169921875</v>
      </c>
      <c r="O1598" s="7" t="s">
        <v>331</v>
      </c>
      <c r="P1598" s="7" t="s">
        <v>1320</v>
      </c>
      <c r="Q1598" s="7" t="s">
        <v>291</v>
      </c>
      <c r="R1598" s="7" t="s">
        <v>5978</v>
      </c>
      <c r="S1598" s="7">
        <v>474.89630126953125</v>
      </c>
    </row>
    <row r="1599" spans="1:19" x14ac:dyDescent="0.25">
      <c r="A1599" s="7">
        <v>513</v>
      </c>
      <c r="B1599" s="7">
        <v>44657</v>
      </c>
      <c r="C1599" s="7">
        <v>66805985</v>
      </c>
      <c r="D1599" s="7" t="s">
        <v>1317</v>
      </c>
      <c r="E1599" s="7" t="s">
        <v>214</v>
      </c>
      <c r="F1599" s="7">
        <v>3701424</v>
      </c>
      <c r="G1599" s="7">
        <v>6.0666999816894531</v>
      </c>
      <c r="H1599" s="7">
        <v>4.6930999755859375</v>
      </c>
      <c r="I1599" s="7" t="s">
        <v>21810</v>
      </c>
      <c r="J1599" s="7" t="s">
        <v>5976</v>
      </c>
      <c r="K1599" s="8">
        <v>10.281998634338379</v>
      </c>
      <c r="M1599" s="8">
        <v>82.624000549316406</v>
      </c>
      <c r="N1599" s="7">
        <v>756.19488525390625</v>
      </c>
      <c r="O1599" s="7" t="s">
        <v>331</v>
      </c>
      <c r="P1599" s="7" t="s">
        <v>1320</v>
      </c>
      <c r="Q1599" s="7" t="s">
        <v>291</v>
      </c>
      <c r="R1599" s="7" t="s">
        <v>4359</v>
      </c>
      <c r="S1599" s="7">
        <v>474.89630126953125</v>
      </c>
    </row>
    <row r="1600" spans="1:19" x14ac:dyDescent="0.25">
      <c r="A1600" s="7">
        <v>513</v>
      </c>
      <c r="B1600" s="7">
        <v>44657</v>
      </c>
      <c r="C1600" s="7">
        <v>66956928</v>
      </c>
      <c r="D1600" s="7" t="s">
        <v>18774</v>
      </c>
      <c r="E1600" s="7" t="s">
        <v>214</v>
      </c>
      <c r="F1600" s="7">
        <v>500000</v>
      </c>
      <c r="G1600" s="7">
        <v>4.5201997756958008</v>
      </c>
      <c r="H1600" s="7">
        <v>3.5501000881195068</v>
      </c>
      <c r="I1600" s="7" t="s">
        <v>19065</v>
      </c>
      <c r="J1600" s="7" t="s">
        <v>18772</v>
      </c>
      <c r="K1600" s="8">
        <v>6.9351987838745117</v>
      </c>
      <c r="M1600" s="8">
        <v>92.5989990234375</v>
      </c>
      <c r="N1600" s="7">
        <v>419.40679931640625</v>
      </c>
      <c r="O1600" s="7" t="s">
        <v>266</v>
      </c>
      <c r="P1600" s="7" t="s">
        <v>19038</v>
      </c>
      <c r="Q1600" s="7" t="s">
        <v>337</v>
      </c>
      <c r="R1600" s="7" t="s">
        <v>3856</v>
      </c>
      <c r="S1600" s="7">
        <v>333.67031860351563</v>
      </c>
    </row>
    <row r="1601" spans="1:19" x14ac:dyDescent="0.25">
      <c r="A1601" s="7">
        <v>513</v>
      </c>
      <c r="B1601" s="7">
        <v>44657</v>
      </c>
      <c r="C1601" s="7">
        <v>66956926</v>
      </c>
      <c r="D1601" s="7" t="s">
        <v>18774</v>
      </c>
      <c r="E1601" s="7" t="s">
        <v>18979</v>
      </c>
      <c r="F1601" s="7">
        <v>500000</v>
      </c>
      <c r="G1601" s="7">
        <v>4.5201997756958008</v>
      </c>
      <c r="H1601" s="7">
        <v>3.5690999031066895</v>
      </c>
      <c r="I1601" s="7" t="s">
        <v>18731</v>
      </c>
      <c r="J1601" s="7" t="s">
        <v>19036</v>
      </c>
      <c r="K1601" s="8">
        <v>7.0821781158447266</v>
      </c>
      <c r="M1601" s="8">
        <v>92.064002990722656</v>
      </c>
      <c r="N1601" s="7">
        <v>422.47311401367188</v>
      </c>
      <c r="O1601" s="7" t="s">
        <v>266</v>
      </c>
      <c r="P1601" s="7" t="s">
        <v>19038</v>
      </c>
      <c r="Q1601" s="7" t="s">
        <v>337</v>
      </c>
      <c r="R1601" s="7" t="s">
        <v>214</v>
      </c>
      <c r="S1601" s="7">
        <v>333.67031860351563</v>
      </c>
    </row>
    <row r="1602" spans="1:19" x14ac:dyDescent="0.25">
      <c r="A1602" s="7">
        <v>513</v>
      </c>
      <c r="B1602" s="7">
        <v>44657</v>
      </c>
      <c r="C1602" s="7">
        <v>66792782</v>
      </c>
      <c r="D1602" s="7" t="s">
        <v>1323</v>
      </c>
      <c r="E1602" s="7" t="s">
        <v>5985</v>
      </c>
      <c r="F1602" s="7">
        <v>575000</v>
      </c>
      <c r="G1602" s="7">
        <v>8.8597002029418945</v>
      </c>
      <c r="H1602" s="7">
        <v>6.981299877166748</v>
      </c>
      <c r="I1602" s="7" t="s">
        <v>21811</v>
      </c>
      <c r="J1602" s="7" t="s">
        <v>5986</v>
      </c>
      <c r="K1602" s="8">
        <v>6.4699897766113281</v>
      </c>
      <c r="M1602" s="8">
        <v>86.036903381347656</v>
      </c>
      <c r="N1602" s="7">
        <v>382.78851318359375</v>
      </c>
      <c r="O1602" s="7" t="s">
        <v>237</v>
      </c>
      <c r="P1602" s="7" t="s">
        <v>422</v>
      </c>
      <c r="Q1602" s="7" t="s">
        <v>291</v>
      </c>
      <c r="R1602" s="7" t="s">
        <v>214</v>
      </c>
      <c r="S1602" s="7">
        <v>260.67160034179688</v>
      </c>
    </row>
    <row r="1603" spans="1:19" x14ac:dyDescent="0.25">
      <c r="A1603" s="7">
        <v>513</v>
      </c>
      <c r="B1603" s="7">
        <v>44657</v>
      </c>
      <c r="C1603" s="7">
        <v>44265445</v>
      </c>
      <c r="D1603" s="7" t="s">
        <v>1323</v>
      </c>
      <c r="E1603" s="7" t="s">
        <v>214</v>
      </c>
      <c r="F1603" s="7">
        <v>1000000</v>
      </c>
      <c r="G1603" s="7">
        <v>7.279900074005127</v>
      </c>
      <c r="H1603" s="7">
        <v>5.9664998054504395</v>
      </c>
      <c r="I1603" s="7" t="s">
        <v>21812</v>
      </c>
      <c r="J1603" s="7" t="s">
        <v>5984</v>
      </c>
      <c r="K1603" s="8">
        <v>6.1525478363037109</v>
      </c>
      <c r="M1603" s="8">
        <v>88.96099853515625</v>
      </c>
      <c r="N1603" s="7">
        <v>346.58120727539063</v>
      </c>
      <c r="O1603" s="7" t="s">
        <v>237</v>
      </c>
      <c r="P1603" s="7" t="s">
        <v>422</v>
      </c>
      <c r="Q1603" s="7" t="s">
        <v>291</v>
      </c>
      <c r="R1603" s="7" t="s">
        <v>3856</v>
      </c>
      <c r="S1603" s="7">
        <v>246.70111083984375</v>
      </c>
    </row>
    <row r="1604" spans="1:19" x14ac:dyDescent="0.25">
      <c r="A1604" s="7">
        <v>513</v>
      </c>
      <c r="B1604" s="7">
        <v>44657</v>
      </c>
      <c r="C1604" s="7">
        <v>44265447</v>
      </c>
      <c r="D1604" s="7" t="s">
        <v>1323</v>
      </c>
      <c r="E1604" s="7" t="s">
        <v>5981</v>
      </c>
      <c r="F1604" s="7">
        <v>1000000</v>
      </c>
      <c r="G1604" s="7">
        <v>7.279900074005127</v>
      </c>
      <c r="H1604" s="7">
        <v>5.9672999382019043</v>
      </c>
      <c r="I1604" s="7" t="s">
        <v>5982</v>
      </c>
      <c r="J1604" s="7" t="s">
        <v>5983</v>
      </c>
      <c r="K1604" s="8">
        <v>6.1545810699462891</v>
      </c>
      <c r="M1604" s="8">
        <v>88.949996948242188</v>
      </c>
      <c r="N1604" s="7">
        <v>344.96319580078125</v>
      </c>
      <c r="O1604" s="7" t="s">
        <v>237</v>
      </c>
      <c r="P1604" s="7" t="s">
        <v>422</v>
      </c>
      <c r="Q1604" s="7" t="s">
        <v>291</v>
      </c>
      <c r="R1604" s="7" t="s">
        <v>214</v>
      </c>
      <c r="S1604" s="7">
        <v>246.70111083984375</v>
      </c>
    </row>
    <row r="1605" spans="1:19" x14ac:dyDescent="0.25">
      <c r="A1605" s="7">
        <v>513</v>
      </c>
      <c r="B1605" s="7">
        <v>44657</v>
      </c>
      <c r="C1605" s="7">
        <v>66947557</v>
      </c>
      <c r="D1605" s="7" t="s">
        <v>17977</v>
      </c>
      <c r="E1605" s="7" t="s">
        <v>214</v>
      </c>
      <c r="F1605" s="7">
        <v>350000</v>
      </c>
      <c r="G1605" s="7">
        <v>4.6215000152587891</v>
      </c>
      <c r="H1605" s="7">
        <v>3.6605000495910645</v>
      </c>
      <c r="I1605" s="7" t="s">
        <v>18036</v>
      </c>
      <c r="J1605" s="7" t="s">
        <v>18037</v>
      </c>
      <c r="K1605" s="8">
        <v>6.9049510955810547</v>
      </c>
      <c r="M1605" s="8">
        <v>92.176002502441406</v>
      </c>
      <c r="N1605" s="7">
        <v>404.4486083984375</v>
      </c>
      <c r="O1605" s="7" t="s">
        <v>237</v>
      </c>
      <c r="P1605" s="7" t="s">
        <v>447</v>
      </c>
      <c r="Q1605" s="7" t="s">
        <v>291</v>
      </c>
      <c r="R1605" s="7" t="s">
        <v>214</v>
      </c>
      <c r="S1605" s="7">
        <v>271.14581298828125</v>
      </c>
    </row>
    <row r="1606" spans="1:19" x14ac:dyDescent="0.25">
      <c r="A1606" s="7">
        <v>513</v>
      </c>
      <c r="B1606" s="7">
        <v>44657</v>
      </c>
      <c r="C1606" s="7">
        <v>66947556</v>
      </c>
      <c r="D1606" s="7" t="s">
        <v>17977</v>
      </c>
      <c r="E1606" s="7" t="s">
        <v>18038</v>
      </c>
      <c r="F1606" s="7">
        <v>350000</v>
      </c>
      <c r="G1606" s="7">
        <v>4.6215000152587891</v>
      </c>
      <c r="H1606" s="7">
        <v>3.6605000495910645</v>
      </c>
      <c r="I1606" s="7" t="s">
        <v>18039</v>
      </c>
      <c r="J1606" s="7" t="s">
        <v>18040</v>
      </c>
      <c r="K1606" s="8">
        <v>6.9049510955810547</v>
      </c>
      <c r="M1606" s="8">
        <v>92.176002502441406</v>
      </c>
      <c r="N1606" s="7">
        <v>404.4486083984375</v>
      </c>
      <c r="O1606" s="7" t="s">
        <v>237</v>
      </c>
      <c r="P1606" s="7" t="s">
        <v>447</v>
      </c>
      <c r="Q1606" s="7" t="s">
        <v>291</v>
      </c>
      <c r="R1606" s="7" t="s">
        <v>214</v>
      </c>
      <c r="S1606" s="7">
        <v>271.14581298828125</v>
      </c>
    </row>
    <row r="1607" spans="1:19" x14ac:dyDescent="0.25">
      <c r="A1607" s="7">
        <v>513</v>
      </c>
      <c r="B1607" s="7">
        <v>44657</v>
      </c>
      <c r="C1607" s="7">
        <v>66974786</v>
      </c>
      <c r="D1607" s="7" t="s">
        <v>19145</v>
      </c>
      <c r="E1607" s="7" t="s">
        <v>214</v>
      </c>
      <c r="F1607" s="7">
        <v>300000</v>
      </c>
      <c r="G1607" s="7">
        <v>6.5900001525878906</v>
      </c>
      <c r="H1607" s="7">
        <v>4.5083999633789063</v>
      </c>
      <c r="I1607" s="7" t="s">
        <v>19558</v>
      </c>
      <c r="J1607" s="7" t="s">
        <v>19559</v>
      </c>
      <c r="K1607" s="8">
        <v>6.9481549263000488</v>
      </c>
      <c r="M1607" s="8">
        <v>93.09429931640625</v>
      </c>
      <c r="N1607" s="7">
        <v>394.58660888671875</v>
      </c>
      <c r="O1607" s="7" t="s">
        <v>237</v>
      </c>
      <c r="P1607" s="7" t="s">
        <v>294</v>
      </c>
      <c r="Q1607" s="7" t="s">
        <v>291</v>
      </c>
      <c r="R1607" s="7" t="s">
        <v>214</v>
      </c>
      <c r="S1607" s="7">
        <v>394.58660888671875</v>
      </c>
    </row>
    <row r="1608" spans="1:19" x14ac:dyDescent="0.25">
      <c r="A1608" s="7">
        <v>513</v>
      </c>
      <c r="B1608" s="7">
        <v>44657</v>
      </c>
      <c r="C1608" s="7">
        <v>33878356</v>
      </c>
      <c r="D1608" s="7" t="s">
        <v>1325</v>
      </c>
      <c r="E1608" s="7" t="s">
        <v>214</v>
      </c>
      <c r="F1608" s="7">
        <v>330000</v>
      </c>
      <c r="G1608" s="7">
        <v>5.0704998970031738</v>
      </c>
      <c r="H1608" s="7">
        <v>3.1554000377655029</v>
      </c>
      <c r="I1608" s="7" t="s">
        <v>5987</v>
      </c>
      <c r="J1608" s="7" t="s">
        <v>5988</v>
      </c>
      <c r="K1608" s="8">
        <v>6.5195159912109375</v>
      </c>
      <c r="M1608" s="8">
        <v>97.248001098632813</v>
      </c>
      <c r="N1608" s="7">
        <v>322.35418701171875</v>
      </c>
      <c r="O1608" s="7" t="s">
        <v>237</v>
      </c>
      <c r="P1608" s="7" t="s">
        <v>732</v>
      </c>
      <c r="Q1608" s="7" t="s">
        <v>291</v>
      </c>
      <c r="R1608" s="7" t="s">
        <v>214</v>
      </c>
      <c r="S1608" s="7">
        <v>341.08541870117188</v>
      </c>
    </row>
    <row r="1609" spans="1:19" x14ac:dyDescent="0.25">
      <c r="A1609" s="7">
        <v>513</v>
      </c>
      <c r="B1609" s="7">
        <v>44657</v>
      </c>
      <c r="C1609" s="7">
        <v>33928002</v>
      </c>
      <c r="D1609" s="7" t="s">
        <v>1325</v>
      </c>
      <c r="E1609" s="7" t="s">
        <v>20789</v>
      </c>
      <c r="F1609" s="7">
        <v>330000</v>
      </c>
      <c r="G1609" s="7">
        <v>5.0704998970031738</v>
      </c>
      <c r="H1609" s="7">
        <v>3.1561999320983887</v>
      </c>
      <c r="I1609" s="7" t="s">
        <v>20790</v>
      </c>
      <c r="J1609" s="7" t="s">
        <v>20791</v>
      </c>
      <c r="K1609" s="8">
        <v>6.5195159912109375</v>
      </c>
      <c r="M1609" s="8">
        <v>97.248001098632813</v>
      </c>
      <c r="N1609" s="7">
        <v>322.36929321289063</v>
      </c>
      <c r="O1609" s="7" t="s">
        <v>237</v>
      </c>
      <c r="P1609" s="7" t="s">
        <v>732</v>
      </c>
      <c r="Q1609" s="7" t="s">
        <v>291</v>
      </c>
      <c r="R1609" s="7" t="s">
        <v>214</v>
      </c>
      <c r="S1609" s="7">
        <v>341.08541870117188</v>
      </c>
    </row>
    <row r="1610" spans="1:19" x14ac:dyDescent="0.25">
      <c r="A1610" s="7">
        <v>513</v>
      </c>
      <c r="B1610" s="7">
        <v>44657</v>
      </c>
      <c r="C1610" s="7">
        <v>66858491</v>
      </c>
      <c r="D1610" s="7" t="s">
        <v>1328</v>
      </c>
      <c r="E1610" s="7" t="s">
        <v>214</v>
      </c>
      <c r="F1610" s="7">
        <v>1500000</v>
      </c>
      <c r="G1610" s="7">
        <v>38.863800048828125</v>
      </c>
      <c r="H1610" s="7">
        <v>9.9652004241943359</v>
      </c>
      <c r="I1610" s="7" t="s">
        <v>19560</v>
      </c>
      <c r="J1610" s="7" t="s">
        <v>6043</v>
      </c>
      <c r="K1610" s="8">
        <v>9.9496326446533203</v>
      </c>
      <c r="M1610" s="8">
        <v>75.927001953125</v>
      </c>
      <c r="N1610" s="7">
        <v>732.07330322265625</v>
      </c>
      <c r="O1610" s="7" t="s">
        <v>331</v>
      </c>
      <c r="P1610" s="7" t="s">
        <v>342</v>
      </c>
      <c r="Q1610" s="7" t="s">
        <v>337</v>
      </c>
      <c r="R1610" s="7" t="s">
        <v>3856</v>
      </c>
      <c r="S1610" s="7">
        <v>633.5362548828125</v>
      </c>
    </row>
    <row r="1611" spans="1:19" x14ac:dyDescent="0.25">
      <c r="A1611" s="7">
        <v>513</v>
      </c>
      <c r="B1611" s="7">
        <v>44657</v>
      </c>
      <c r="C1611" s="7">
        <v>45748619</v>
      </c>
      <c r="D1611" s="7" t="s">
        <v>1328</v>
      </c>
      <c r="E1611" s="7" t="s">
        <v>214</v>
      </c>
      <c r="F1611" s="7">
        <v>500000</v>
      </c>
      <c r="G1611" s="7">
        <v>37.620800018310547</v>
      </c>
      <c r="H1611" s="7">
        <v>9.2974996566772461</v>
      </c>
      <c r="I1611" s="7" t="s">
        <v>19561</v>
      </c>
      <c r="J1611" s="7" t="s">
        <v>6042</v>
      </c>
      <c r="K1611" s="8">
        <v>10.349409103393555</v>
      </c>
      <c r="M1611" s="8">
        <v>79.207000732421875</v>
      </c>
      <c r="N1611" s="7">
        <v>772.051025390625</v>
      </c>
      <c r="O1611" s="7" t="s">
        <v>331</v>
      </c>
      <c r="P1611" s="7" t="s">
        <v>342</v>
      </c>
      <c r="Q1611" s="7" t="s">
        <v>337</v>
      </c>
      <c r="R1611" s="7" t="s">
        <v>3856</v>
      </c>
      <c r="S1611" s="7">
        <v>628.73876953125</v>
      </c>
    </row>
    <row r="1612" spans="1:19" x14ac:dyDescent="0.25">
      <c r="A1612" s="7">
        <v>513</v>
      </c>
      <c r="B1612" s="7">
        <v>44657</v>
      </c>
      <c r="C1612" s="7">
        <v>66951225</v>
      </c>
      <c r="D1612" s="7" t="s">
        <v>1328</v>
      </c>
      <c r="E1612" s="7" t="s">
        <v>214</v>
      </c>
      <c r="F1612" s="7">
        <v>750000</v>
      </c>
      <c r="G1612" s="7">
        <v>29.481199264526367</v>
      </c>
      <c r="H1612" s="7">
        <v>9.0726995468139648</v>
      </c>
      <c r="I1612" s="7" t="s">
        <v>19562</v>
      </c>
      <c r="J1612" s="7" t="s">
        <v>18306</v>
      </c>
      <c r="K1612" s="8">
        <v>10.706379890441895</v>
      </c>
      <c r="M1612" s="8">
        <v>82.567001342773438</v>
      </c>
      <c r="N1612" s="7">
        <v>806.36517333984375</v>
      </c>
      <c r="O1612" s="7" t="s">
        <v>331</v>
      </c>
      <c r="P1612" s="7" t="s">
        <v>342</v>
      </c>
      <c r="Q1612" s="7" t="s">
        <v>337</v>
      </c>
      <c r="R1612" s="7" t="s">
        <v>3856</v>
      </c>
      <c r="S1612" s="7">
        <v>591.09033203125</v>
      </c>
    </row>
    <row r="1613" spans="1:19" x14ac:dyDescent="0.25">
      <c r="A1613" s="7">
        <v>513</v>
      </c>
      <c r="B1613" s="7">
        <v>44657</v>
      </c>
      <c r="C1613" s="7">
        <v>66775343</v>
      </c>
      <c r="D1613" s="7" t="s">
        <v>1328</v>
      </c>
      <c r="E1613" s="7" t="s">
        <v>214</v>
      </c>
      <c r="F1613" s="7">
        <v>2000000</v>
      </c>
      <c r="G1613" s="7">
        <v>28.142400741577148</v>
      </c>
      <c r="H1613" s="7">
        <v>8.6386003494262695</v>
      </c>
      <c r="I1613" s="7" t="s">
        <v>19563</v>
      </c>
      <c r="J1613" s="7" t="s">
        <v>6041</v>
      </c>
      <c r="K1613" s="8">
        <v>10.789043426513672</v>
      </c>
      <c r="M1613" s="8">
        <v>83.156997680664063</v>
      </c>
      <c r="N1613" s="7">
        <v>811.0748291015625</v>
      </c>
      <c r="O1613" s="7" t="s">
        <v>331</v>
      </c>
      <c r="P1613" s="7" t="s">
        <v>342</v>
      </c>
      <c r="Q1613" s="7" t="s">
        <v>337</v>
      </c>
      <c r="R1613" s="7" t="s">
        <v>3856</v>
      </c>
      <c r="S1613" s="7">
        <v>583.6807861328125</v>
      </c>
    </row>
    <row r="1614" spans="1:19" x14ac:dyDescent="0.25">
      <c r="A1614" s="7">
        <v>513</v>
      </c>
      <c r="B1614" s="7">
        <v>44657</v>
      </c>
      <c r="C1614" s="7">
        <v>66775350</v>
      </c>
      <c r="D1614" s="7" t="s">
        <v>1328</v>
      </c>
      <c r="E1614" s="7" t="s">
        <v>6039</v>
      </c>
      <c r="F1614" s="7">
        <v>2000000</v>
      </c>
      <c r="G1614" s="7">
        <v>28.142400741577148</v>
      </c>
      <c r="H1614" s="7">
        <v>8.6386003494262695</v>
      </c>
      <c r="I1614" s="7" t="s">
        <v>101</v>
      </c>
      <c r="J1614" s="7" t="s">
        <v>6040</v>
      </c>
      <c r="K1614" s="8">
        <v>10.789076805114746</v>
      </c>
      <c r="M1614" s="8">
        <v>83.156700134277344</v>
      </c>
      <c r="N1614" s="7">
        <v>811.58038330078125</v>
      </c>
      <c r="O1614" s="7" t="s">
        <v>331</v>
      </c>
      <c r="P1614" s="7" t="s">
        <v>342</v>
      </c>
      <c r="Q1614" s="7" t="s">
        <v>337</v>
      </c>
      <c r="R1614" s="7" t="s">
        <v>214</v>
      </c>
      <c r="S1614" s="7">
        <v>583.6807861328125</v>
      </c>
    </row>
    <row r="1615" spans="1:19" x14ac:dyDescent="0.25">
      <c r="A1615" s="7">
        <v>513</v>
      </c>
      <c r="B1615" s="7">
        <v>44657</v>
      </c>
      <c r="C1615" s="7">
        <v>42652962</v>
      </c>
      <c r="D1615" s="7" t="s">
        <v>1328</v>
      </c>
      <c r="E1615" s="7" t="s">
        <v>214</v>
      </c>
      <c r="F1615" s="7">
        <v>1500000</v>
      </c>
      <c r="G1615" s="7">
        <v>26.89940071105957</v>
      </c>
      <c r="H1615" s="7">
        <v>8.8643999099731445</v>
      </c>
      <c r="I1615" s="7" t="s">
        <v>19564</v>
      </c>
      <c r="J1615" s="7" t="s">
        <v>6038</v>
      </c>
      <c r="K1615" s="8">
        <v>10.738922119140625</v>
      </c>
      <c r="M1615" s="8">
        <v>82.136001586914063</v>
      </c>
      <c r="N1615" s="7">
        <v>802.75</v>
      </c>
      <c r="O1615" s="7" t="s">
        <v>331</v>
      </c>
      <c r="P1615" s="7" t="s">
        <v>342</v>
      </c>
      <c r="Q1615" s="7" t="s">
        <v>337</v>
      </c>
      <c r="R1615" s="7" t="s">
        <v>3856</v>
      </c>
      <c r="S1615" s="7">
        <v>576.44207763671875</v>
      </c>
    </row>
    <row r="1616" spans="1:19" x14ac:dyDescent="0.25">
      <c r="A1616" s="7">
        <v>513</v>
      </c>
      <c r="B1616" s="7">
        <v>44657</v>
      </c>
      <c r="C1616" s="7">
        <v>42649450</v>
      </c>
      <c r="D1616" s="7" t="s">
        <v>1328</v>
      </c>
      <c r="E1616" s="7" t="s">
        <v>6035</v>
      </c>
      <c r="F1616" s="7">
        <v>1500000</v>
      </c>
      <c r="G1616" s="7">
        <v>26.89940071105957</v>
      </c>
      <c r="H1616" s="7">
        <v>8.8643999099731445</v>
      </c>
      <c r="I1616" s="7" t="s">
        <v>6036</v>
      </c>
      <c r="J1616" s="7" t="s">
        <v>6037</v>
      </c>
      <c r="K1616" s="8">
        <v>10.738920211791992</v>
      </c>
      <c r="M1616" s="8">
        <v>82.136001586914063</v>
      </c>
      <c r="N1616" s="7">
        <v>805.4326171875</v>
      </c>
      <c r="O1616" s="7" t="s">
        <v>331</v>
      </c>
      <c r="P1616" s="7" t="s">
        <v>342</v>
      </c>
      <c r="Q1616" s="7" t="s">
        <v>337</v>
      </c>
      <c r="R1616" s="7" t="s">
        <v>214</v>
      </c>
      <c r="S1616" s="7">
        <v>576.44207763671875</v>
      </c>
    </row>
    <row r="1617" spans="1:19" x14ac:dyDescent="0.25">
      <c r="A1617" s="7">
        <v>513</v>
      </c>
      <c r="B1617" s="7">
        <v>44657</v>
      </c>
      <c r="C1617" s="7">
        <v>37172866</v>
      </c>
      <c r="D1617" s="7" t="s">
        <v>1328</v>
      </c>
      <c r="E1617" s="7" t="s">
        <v>214</v>
      </c>
      <c r="F1617" s="7">
        <v>1500000</v>
      </c>
      <c r="G1617" s="7">
        <v>25.875400543212891</v>
      </c>
      <c r="H1617" s="7">
        <v>9.1197996139526367</v>
      </c>
      <c r="I1617" s="7" t="s">
        <v>19565</v>
      </c>
      <c r="J1617" s="7" t="s">
        <v>6034</v>
      </c>
      <c r="K1617" s="8">
        <v>10.394866943359375</v>
      </c>
      <c r="M1617" s="8">
        <v>77.750999450683594</v>
      </c>
      <c r="N1617" s="7">
        <v>765.6085205078125</v>
      </c>
      <c r="O1617" s="7" t="s">
        <v>331</v>
      </c>
      <c r="P1617" s="7" t="s">
        <v>342</v>
      </c>
      <c r="Q1617" s="7" t="s">
        <v>337</v>
      </c>
      <c r="R1617" s="7" t="s">
        <v>3856</v>
      </c>
      <c r="S1617" s="7">
        <v>570.20501708984375</v>
      </c>
    </row>
    <row r="1618" spans="1:19" x14ac:dyDescent="0.25">
      <c r="A1618" s="7">
        <v>513</v>
      </c>
      <c r="B1618" s="7">
        <v>44657</v>
      </c>
      <c r="C1618" s="7">
        <v>37166331</v>
      </c>
      <c r="D1618" s="7" t="s">
        <v>1328</v>
      </c>
      <c r="E1618" s="7" t="s">
        <v>6031</v>
      </c>
      <c r="F1618" s="7">
        <v>1500000</v>
      </c>
      <c r="G1618" s="7">
        <v>25.875400543212891</v>
      </c>
      <c r="H1618" s="7">
        <v>9.1197004318237305</v>
      </c>
      <c r="I1618" s="7" t="s">
        <v>6032</v>
      </c>
      <c r="J1618" s="7" t="s">
        <v>6033</v>
      </c>
      <c r="K1618" s="8">
        <v>10.394875526428223</v>
      </c>
      <c r="M1618" s="8">
        <v>77.750900268554688</v>
      </c>
      <c r="N1618" s="7">
        <v>769.6641845703125</v>
      </c>
      <c r="O1618" s="7" t="s">
        <v>331</v>
      </c>
      <c r="P1618" s="7" t="s">
        <v>342</v>
      </c>
      <c r="Q1618" s="7" t="s">
        <v>337</v>
      </c>
      <c r="R1618" s="7" t="s">
        <v>214</v>
      </c>
      <c r="S1618" s="7">
        <v>570.20501708984375</v>
      </c>
    </row>
    <row r="1619" spans="1:19" x14ac:dyDescent="0.25">
      <c r="A1619" s="7">
        <v>513</v>
      </c>
      <c r="B1619" s="7">
        <v>44657</v>
      </c>
      <c r="C1619" s="7">
        <v>32857381</v>
      </c>
      <c r="D1619" s="7" t="s">
        <v>1328</v>
      </c>
      <c r="E1619" s="7" t="s">
        <v>214</v>
      </c>
      <c r="F1619" s="7">
        <v>2500000</v>
      </c>
      <c r="G1619" s="7">
        <v>24.818599700927734</v>
      </c>
      <c r="H1619" s="7">
        <v>8.819000244140625</v>
      </c>
      <c r="I1619" s="7" t="s">
        <v>19566</v>
      </c>
      <c r="J1619" s="7" t="s">
        <v>6030</v>
      </c>
      <c r="K1619" s="8">
        <v>10.525956153869629</v>
      </c>
      <c r="M1619" s="8">
        <v>82.23699951171875</v>
      </c>
      <c r="N1619" s="7">
        <v>776.1124267578125</v>
      </c>
      <c r="O1619" s="7" t="s">
        <v>331</v>
      </c>
      <c r="P1619" s="7" t="s">
        <v>342</v>
      </c>
      <c r="Q1619" s="7" t="s">
        <v>337</v>
      </c>
      <c r="R1619" s="7" t="s">
        <v>3856</v>
      </c>
      <c r="S1619" s="7">
        <v>563.49639892578125</v>
      </c>
    </row>
    <row r="1620" spans="1:19" x14ac:dyDescent="0.25">
      <c r="A1620" s="7">
        <v>513</v>
      </c>
      <c r="B1620" s="7">
        <v>44657</v>
      </c>
      <c r="C1620" s="7">
        <v>8143699</v>
      </c>
      <c r="D1620" s="7" t="s">
        <v>1328</v>
      </c>
      <c r="E1620" s="7" t="s">
        <v>214</v>
      </c>
      <c r="F1620" s="7">
        <v>500000</v>
      </c>
      <c r="G1620" s="7">
        <v>18.064300537109375</v>
      </c>
      <c r="H1620" s="7">
        <v>8.9995002746582031</v>
      </c>
      <c r="I1620" s="7" t="s">
        <v>19567</v>
      </c>
      <c r="J1620" s="7" t="s">
        <v>6029</v>
      </c>
      <c r="K1620" s="8">
        <v>8.9772682189941406</v>
      </c>
      <c r="M1620" s="8">
        <v>81.366996765136719</v>
      </c>
      <c r="N1620" s="7">
        <v>624.51507568359375</v>
      </c>
      <c r="O1620" s="7" t="s">
        <v>331</v>
      </c>
      <c r="P1620" s="7" t="s">
        <v>342</v>
      </c>
      <c r="Q1620" s="7" t="s">
        <v>337</v>
      </c>
      <c r="R1620" s="7" t="s">
        <v>3856</v>
      </c>
      <c r="S1620" s="7">
        <v>513.26556396484375</v>
      </c>
    </row>
    <row r="1621" spans="1:19" x14ac:dyDescent="0.25">
      <c r="A1621" s="7">
        <v>513</v>
      </c>
      <c r="B1621" s="7">
        <v>44657</v>
      </c>
      <c r="C1621" s="7">
        <v>66951224</v>
      </c>
      <c r="D1621" s="7" t="s">
        <v>1328</v>
      </c>
      <c r="E1621" s="7" t="s">
        <v>214</v>
      </c>
      <c r="F1621" s="7">
        <v>1125000</v>
      </c>
      <c r="G1621" s="7">
        <v>11.482500076293945</v>
      </c>
      <c r="H1621" s="7">
        <v>7.297299861907959</v>
      </c>
      <c r="I1621" s="7" t="s">
        <v>19568</v>
      </c>
      <c r="J1621" s="7" t="s">
        <v>18307</v>
      </c>
      <c r="K1621" s="8">
        <v>9.4331607818603516</v>
      </c>
      <c r="M1621" s="8">
        <v>85.232002258300781</v>
      </c>
      <c r="N1621" s="7">
        <v>686.4959716796875</v>
      </c>
      <c r="O1621" s="7" t="s">
        <v>331</v>
      </c>
      <c r="P1621" s="7" t="s">
        <v>342</v>
      </c>
      <c r="Q1621" s="7" t="s">
        <v>337</v>
      </c>
      <c r="R1621" s="7" t="s">
        <v>3856</v>
      </c>
      <c r="S1621" s="7">
        <v>449.82867431640625</v>
      </c>
    </row>
    <row r="1622" spans="1:19" x14ac:dyDescent="0.25">
      <c r="A1622" s="7">
        <v>513</v>
      </c>
      <c r="B1622" s="7">
        <v>44657</v>
      </c>
      <c r="C1622" s="7">
        <v>66775950</v>
      </c>
      <c r="D1622" s="7" t="s">
        <v>1328</v>
      </c>
      <c r="E1622" s="7" t="s">
        <v>214</v>
      </c>
      <c r="F1622" s="7">
        <v>1750000</v>
      </c>
      <c r="G1622" s="7">
        <v>10.143699645996094</v>
      </c>
      <c r="H1622" s="7">
        <v>6.5366997718811035</v>
      </c>
      <c r="I1622" s="7" t="s">
        <v>6027</v>
      </c>
      <c r="J1622" s="7" t="s">
        <v>6028</v>
      </c>
      <c r="K1622" s="8">
        <v>9.3690643310546875</v>
      </c>
      <c r="M1622" s="8">
        <v>88.720001220703125</v>
      </c>
      <c r="N1622" s="7">
        <v>679.9420166015625</v>
      </c>
      <c r="O1622" s="7" t="s">
        <v>331</v>
      </c>
      <c r="P1622" s="7" t="s">
        <v>342</v>
      </c>
      <c r="Q1622" s="7" t="s">
        <v>337</v>
      </c>
      <c r="R1622" s="7" t="s">
        <v>3856</v>
      </c>
      <c r="S1622" s="7">
        <v>434.9344482421875</v>
      </c>
    </row>
    <row r="1623" spans="1:19" x14ac:dyDescent="0.25">
      <c r="A1623" s="7">
        <v>513</v>
      </c>
      <c r="B1623" s="7">
        <v>44657</v>
      </c>
      <c r="C1623" s="7">
        <v>66775393</v>
      </c>
      <c r="D1623" s="7" t="s">
        <v>1328</v>
      </c>
      <c r="E1623" s="7" t="s">
        <v>6024</v>
      </c>
      <c r="F1623" s="7">
        <v>1750000</v>
      </c>
      <c r="G1623" s="7">
        <v>10.143699645996094</v>
      </c>
      <c r="H1623" s="7">
        <v>6.5311999320983887</v>
      </c>
      <c r="I1623" s="7" t="s">
        <v>6025</v>
      </c>
      <c r="J1623" s="7" t="s">
        <v>6026</v>
      </c>
      <c r="K1623" s="8">
        <v>9.4049701690673828</v>
      </c>
      <c r="M1623" s="8">
        <v>88.505996704101563</v>
      </c>
      <c r="N1623" s="7">
        <v>681.73309326171875</v>
      </c>
      <c r="O1623" s="7" t="s">
        <v>331</v>
      </c>
      <c r="P1623" s="7" t="s">
        <v>342</v>
      </c>
      <c r="Q1623" s="7" t="s">
        <v>337</v>
      </c>
      <c r="R1623" s="7" t="s">
        <v>214</v>
      </c>
      <c r="S1623" s="7">
        <v>434.9344482421875</v>
      </c>
    </row>
    <row r="1624" spans="1:19" x14ac:dyDescent="0.25">
      <c r="A1624" s="7">
        <v>513</v>
      </c>
      <c r="B1624" s="7">
        <v>44657</v>
      </c>
      <c r="C1624" s="7">
        <v>45748627</v>
      </c>
      <c r="D1624" s="7" t="s">
        <v>1328</v>
      </c>
      <c r="E1624" s="7" t="s">
        <v>214</v>
      </c>
      <c r="F1624" s="7">
        <v>1000000</v>
      </c>
      <c r="G1624" s="7">
        <v>9.7741003036499023</v>
      </c>
      <c r="H1624" s="7">
        <v>6.6092000007629395</v>
      </c>
      <c r="I1624" s="7" t="s">
        <v>19569</v>
      </c>
      <c r="J1624" s="7" t="s">
        <v>6023</v>
      </c>
      <c r="K1624" s="8">
        <v>8.9981670379638672</v>
      </c>
      <c r="M1624" s="8">
        <v>87.510002136230469</v>
      </c>
      <c r="N1624" s="7">
        <v>641.857177734375</v>
      </c>
      <c r="O1624" s="7" t="s">
        <v>331</v>
      </c>
      <c r="P1624" s="7" t="s">
        <v>342</v>
      </c>
      <c r="Q1624" s="7" t="s">
        <v>337</v>
      </c>
      <c r="R1624" s="7" t="s">
        <v>3856</v>
      </c>
      <c r="S1624" s="7">
        <v>430.69888305664063</v>
      </c>
    </row>
    <row r="1625" spans="1:19" x14ac:dyDescent="0.25">
      <c r="A1625" s="7">
        <v>513</v>
      </c>
      <c r="B1625" s="7">
        <v>44657</v>
      </c>
      <c r="C1625" s="7">
        <v>45748515</v>
      </c>
      <c r="D1625" s="7" t="s">
        <v>1328</v>
      </c>
      <c r="E1625" s="7" t="s">
        <v>6020</v>
      </c>
      <c r="F1625" s="7">
        <v>1000000</v>
      </c>
      <c r="G1625" s="7">
        <v>9.7741003036499023</v>
      </c>
      <c r="H1625" s="7">
        <v>6.6092000007629395</v>
      </c>
      <c r="I1625" s="7" t="s">
        <v>6021</v>
      </c>
      <c r="J1625" s="7" t="s">
        <v>6022</v>
      </c>
      <c r="K1625" s="8">
        <v>8.9980602264404297</v>
      </c>
      <c r="M1625" s="8">
        <v>87.510002136230469</v>
      </c>
      <c r="N1625" s="7">
        <v>639.85980224609375</v>
      </c>
      <c r="O1625" s="7" t="s">
        <v>331</v>
      </c>
      <c r="P1625" s="7" t="s">
        <v>342</v>
      </c>
      <c r="Q1625" s="7" t="s">
        <v>337</v>
      </c>
      <c r="R1625" s="7" t="s">
        <v>214</v>
      </c>
      <c r="S1625" s="7">
        <v>430.69888305664063</v>
      </c>
    </row>
    <row r="1626" spans="1:19" x14ac:dyDescent="0.25">
      <c r="A1626" s="7">
        <v>513</v>
      </c>
      <c r="B1626" s="7">
        <v>44657</v>
      </c>
      <c r="C1626" s="7">
        <v>66858490</v>
      </c>
      <c r="D1626" s="7" t="s">
        <v>1328</v>
      </c>
      <c r="E1626" s="7" t="s">
        <v>214</v>
      </c>
      <c r="F1626" s="7">
        <v>1500000</v>
      </c>
      <c r="G1626" s="7">
        <v>8.8624000549316406</v>
      </c>
      <c r="H1626" s="7">
        <v>6.4745998382568359</v>
      </c>
      <c r="I1626" s="7" t="s">
        <v>19570</v>
      </c>
      <c r="J1626" s="7" t="s">
        <v>6019</v>
      </c>
      <c r="K1626" s="8">
        <v>8.7174501419067383</v>
      </c>
      <c r="M1626" s="8">
        <v>82.693000793457031</v>
      </c>
      <c r="N1626" s="7">
        <v>609.85577392578125</v>
      </c>
      <c r="O1626" s="7" t="s">
        <v>331</v>
      </c>
      <c r="P1626" s="7" t="s">
        <v>342</v>
      </c>
      <c r="Q1626" s="7" t="s">
        <v>337</v>
      </c>
      <c r="R1626" s="7" t="s">
        <v>3856</v>
      </c>
      <c r="S1626" s="7">
        <v>420.02084350585938</v>
      </c>
    </row>
    <row r="1627" spans="1:19" x14ac:dyDescent="0.25">
      <c r="A1627" s="7">
        <v>513</v>
      </c>
      <c r="B1627" s="7">
        <v>44657</v>
      </c>
      <c r="C1627" s="7">
        <v>66858158</v>
      </c>
      <c r="D1627" s="7" t="s">
        <v>1328</v>
      </c>
      <c r="E1627" s="7" t="s">
        <v>6017</v>
      </c>
      <c r="F1627" s="7">
        <v>1500000</v>
      </c>
      <c r="G1627" s="7">
        <v>8.8624000549316406</v>
      </c>
      <c r="H1627" s="7">
        <v>6.4678001403808594</v>
      </c>
      <c r="I1627" s="7" t="s">
        <v>109</v>
      </c>
      <c r="J1627" s="7" t="s">
        <v>6018</v>
      </c>
      <c r="K1627" s="8">
        <v>8.7792539596557617</v>
      </c>
      <c r="M1627" s="8">
        <v>82.360000610351563</v>
      </c>
      <c r="N1627" s="7">
        <v>614.56982421875</v>
      </c>
      <c r="O1627" s="7" t="s">
        <v>331</v>
      </c>
      <c r="P1627" s="7" t="s">
        <v>342</v>
      </c>
      <c r="Q1627" s="7" t="s">
        <v>337</v>
      </c>
      <c r="R1627" s="7" t="s">
        <v>214</v>
      </c>
      <c r="S1627" s="7">
        <v>420.02084350585938</v>
      </c>
    </row>
    <row r="1628" spans="1:19" x14ac:dyDescent="0.25">
      <c r="A1628" s="7">
        <v>513</v>
      </c>
      <c r="B1628" s="7">
        <v>44657</v>
      </c>
      <c r="C1628" s="7">
        <v>42649455</v>
      </c>
      <c r="D1628" s="7" t="s">
        <v>1328</v>
      </c>
      <c r="E1628" s="7" t="s">
        <v>214</v>
      </c>
      <c r="F1628" s="7">
        <v>1750000</v>
      </c>
      <c r="G1628" s="7">
        <v>6.8994002342224121</v>
      </c>
      <c r="H1628" s="7">
        <v>5.1827001571655273</v>
      </c>
      <c r="I1628" s="7" t="s">
        <v>19571</v>
      </c>
      <c r="J1628" s="7" t="s">
        <v>6016</v>
      </c>
      <c r="K1628" s="8">
        <v>8.659764289855957</v>
      </c>
      <c r="M1628" s="8">
        <v>94.569000244140625</v>
      </c>
      <c r="N1628" s="7">
        <v>595.869384765625</v>
      </c>
      <c r="O1628" s="7" t="s">
        <v>331</v>
      </c>
      <c r="P1628" s="7" t="s">
        <v>342</v>
      </c>
      <c r="Q1628" s="7" t="s">
        <v>337</v>
      </c>
      <c r="R1628" s="7" t="s">
        <v>3856</v>
      </c>
      <c r="S1628" s="7">
        <v>395.91903686523438</v>
      </c>
    </row>
    <row r="1629" spans="1:19" x14ac:dyDescent="0.25">
      <c r="A1629" s="7">
        <v>513</v>
      </c>
      <c r="B1629" s="7">
        <v>44657</v>
      </c>
      <c r="C1629" s="7">
        <v>42649449</v>
      </c>
      <c r="D1629" s="7" t="s">
        <v>1328</v>
      </c>
      <c r="E1629" s="7" t="s">
        <v>6014</v>
      </c>
      <c r="F1629" s="7">
        <v>1750000</v>
      </c>
      <c r="G1629" s="7">
        <v>6.8994002342224121</v>
      </c>
      <c r="H1629" s="7">
        <v>5.1817002296447754</v>
      </c>
      <c r="I1629" s="7" t="s">
        <v>19572</v>
      </c>
      <c r="J1629" s="7" t="s">
        <v>6015</v>
      </c>
      <c r="K1629" s="8">
        <v>8.6734256744384766</v>
      </c>
      <c r="M1629" s="8">
        <v>94.5</v>
      </c>
      <c r="N1629" s="7">
        <v>597.6759033203125</v>
      </c>
      <c r="O1629" s="7" t="s">
        <v>331</v>
      </c>
      <c r="P1629" s="7" t="s">
        <v>342</v>
      </c>
      <c r="Q1629" s="7" t="s">
        <v>337</v>
      </c>
      <c r="R1629" s="7" t="s">
        <v>214</v>
      </c>
      <c r="S1629" s="7">
        <v>395.91903686523438</v>
      </c>
    </row>
    <row r="1630" spans="1:19" x14ac:dyDescent="0.25">
      <c r="A1630" s="7">
        <v>513</v>
      </c>
      <c r="B1630" s="7">
        <v>44657</v>
      </c>
      <c r="C1630" s="7">
        <v>37172868</v>
      </c>
      <c r="D1630" s="7" t="s">
        <v>1328</v>
      </c>
      <c r="E1630" s="7" t="s">
        <v>214</v>
      </c>
      <c r="F1630" s="7">
        <v>1250000</v>
      </c>
      <c r="G1630" s="7">
        <v>5.8754000663757324</v>
      </c>
      <c r="H1630" s="7">
        <v>4.6946001052856445</v>
      </c>
      <c r="I1630" s="7" t="s">
        <v>19573</v>
      </c>
      <c r="J1630" s="7" t="s">
        <v>6013</v>
      </c>
      <c r="K1630" s="8">
        <v>8.1007347106933594</v>
      </c>
      <c r="M1630" s="8">
        <v>93.027999877929688</v>
      </c>
      <c r="N1630" s="7">
        <v>537.74200439453125</v>
      </c>
      <c r="O1630" s="7" t="s">
        <v>331</v>
      </c>
      <c r="P1630" s="7" t="s">
        <v>342</v>
      </c>
      <c r="Q1630" s="7" t="s">
        <v>337</v>
      </c>
      <c r="R1630" s="7" t="s">
        <v>3856</v>
      </c>
      <c r="S1630" s="7">
        <v>382.75039672851563</v>
      </c>
    </row>
    <row r="1631" spans="1:19" x14ac:dyDescent="0.25">
      <c r="A1631" s="7">
        <v>513</v>
      </c>
      <c r="B1631" s="7">
        <v>44657</v>
      </c>
      <c r="C1631" s="7">
        <v>37166333</v>
      </c>
      <c r="D1631" s="7" t="s">
        <v>1328</v>
      </c>
      <c r="E1631" s="7" t="s">
        <v>6010</v>
      </c>
      <c r="F1631" s="7">
        <v>1250000</v>
      </c>
      <c r="G1631" s="7">
        <v>5.8754000663757324</v>
      </c>
      <c r="H1631" s="7">
        <v>4.6946001052856445</v>
      </c>
      <c r="I1631" s="7" t="s">
        <v>6011</v>
      </c>
      <c r="J1631" s="7" t="s">
        <v>6012</v>
      </c>
      <c r="K1631" s="8">
        <v>8.1006584167480469</v>
      </c>
      <c r="M1631" s="8">
        <v>93.028297424316406</v>
      </c>
      <c r="N1631" s="7">
        <v>537.9644775390625</v>
      </c>
      <c r="O1631" s="7" t="s">
        <v>331</v>
      </c>
      <c r="P1631" s="7" t="s">
        <v>342</v>
      </c>
      <c r="Q1631" s="7" t="s">
        <v>337</v>
      </c>
      <c r="R1631" s="7" t="s">
        <v>214</v>
      </c>
      <c r="S1631" s="7">
        <v>382.75039672851563</v>
      </c>
    </row>
    <row r="1632" spans="1:19" x14ac:dyDescent="0.25">
      <c r="A1632" s="7">
        <v>513</v>
      </c>
      <c r="B1632" s="7">
        <v>44657</v>
      </c>
      <c r="C1632" s="7">
        <v>66951223</v>
      </c>
      <c r="D1632" s="7" t="s">
        <v>1328</v>
      </c>
      <c r="E1632" s="7" t="s">
        <v>214</v>
      </c>
      <c r="F1632" s="7">
        <v>1125000</v>
      </c>
      <c r="G1632" s="7">
        <v>5.4812002182006836</v>
      </c>
      <c r="H1632" s="7">
        <v>4.5489001274108887</v>
      </c>
      <c r="I1632" s="7" t="s">
        <v>19574</v>
      </c>
      <c r="J1632" s="7" t="s">
        <v>18308</v>
      </c>
      <c r="K1632" s="8">
        <v>7.8291659355163574</v>
      </c>
      <c r="M1632" s="8">
        <v>91.094001770019531</v>
      </c>
      <c r="N1632" s="7">
        <v>510.02899169921875</v>
      </c>
      <c r="O1632" s="7" t="s">
        <v>331</v>
      </c>
      <c r="P1632" s="7" t="s">
        <v>342</v>
      </c>
      <c r="Q1632" s="7" t="s">
        <v>337</v>
      </c>
      <c r="R1632" s="7" t="s">
        <v>3856</v>
      </c>
      <c r="S1632" s="7">
        <v>377.57403564453125</v>
      </c>
    </row>
    <row r="1633" spans="1:19" x14ac:dyDescent="0.25">
      <c r="A1633" s="7">
        <v>513</v>
      </c>
      <c r="B1633" s="7">
        <v>44657</v>
      </c>
      <c r="C1633" s="7">
        <v>66950811</v>
      </c>
      <c r="D1633" s="7" t="s">
        <v>1328</v>
      </c>
      <c r="E1633" s="7" t="s">
        <v>18309</v>
      </c>
      <c r="F1633" s="7">
        <v>1125000</v>
      </c>
      <c r="G1633" s="7">
        <v>5.4812002182006836</v>
      </c>
      <c r="H1633" s="7">
        <v>4.5468001365661621</v>
      </c>
      <c r="I1633" s="7" t="s">
        <v>18310</v>
      </c>
      <c r="J1633" s="7" t="s">
        <v>18311</v>
      </c>
      <c r="K1633" s="8">
        <v>7.881309986114502</v>
      </c>
      <c r="M1633" s="8">
        <v>90.877998352050781</v>
      </c>
      <c r="N1633" s="7">
        <v>515.7415771484375</v>
      </c>
      <c r="O1633" s="7" t="s">
        <v>331</v>
      </c>
      <c r="P1633" s="7" t="s">
        <v>342</v>
      </c>
      <c r="Q1633" s="7" t="s">
        <v>337</v>
      </c>
      <c r="R1633" s="7" t="s">
        <v>214</v>
      </c>
      <c r="S1633" s="7">
        <v>377.57403564453125</v>
      </c>
    </row>
    <row r="1634" spans="1:19" x14ac:dyDescent="0.25">
      <c r="A1634" s="7">
        <v>513</v>
      </c>
      <c r="B1634" s="7">
        <v>44657</v>
      </c>
      <c r="C1634" s="7">
        <v>32857377</v>
      </c>
      <c r="D1634" s="7" t="s">
        <v>1328</v>
      </c>
      <c r="E1634" s="7" t="s">
        <v>214</v>
      </c>
      <c r="F1634" s="7">
        <v>2000000</v>
      </c>
      <c r="G1634" s="7">
        <v>4.8186001777648926</v>
      </c>
      <c r="H1634" s="7">
        <v>3.9149999618530273</v>
      </c>
      <c r="I1634" s="7" t="s">
        <v>19575</v>
      </c>
      <c r="J1634" s="7" t="s">
        <v>6009</v>
      </c>
      <c r="K1634" s="8">
        <v>7.9381179809570313</v>
      </c>
      <c r="M1634" s="8">
        <v>98.258003234863281</v>
      </c>
      <c r="N1634" s="7">
        <v>520.031494140625</v>
      </c>
      <c r="O1634" s="7" t="s">
        <v>331</v>
      </c>
      <c r="P1634" s="7" t="s">
        <v>342</v>
      </c>
      <c r="Q1634" s="7" t="s">
        <v>337</v>
      </c>
      <c r="R1634" s="7" t="s">
        <v>3856</v>
      </c>
      <c r="S1634" s="7">
        <v>368.74163818359375</v>
      </c>
    </row>
    <row r="1635" spans="1:19" x14ac:dyDescent="0.25">
      <c r="A1635" s="7">
        <v>513</v>
      </c>
      <c r="B1635" s="7">
        <v>44657</v>
      </c>
      <c r="C1635" s="7">
        <v>32851593</v>
      </c>
      <c r="D1635" s="7" t="s">
        <v>1328</v>
      </c>
      <c r="E1635" s="7" t="s">
        <v>6006</v>
      </c>
      <c r="F1635" s="7">
        <v>2000000</v>
      </c>
      <c r="G1635" s="7">
        <v>4.8186001777648926</v>
      </c>
      <c r="H1635" s="7">
        <v>3.9149999618530273</v>
      </c>
      <c r="I1635" s="7" t="s">
        <v>6007</v>
      </c>
      <c r="J1635" s="7" t="s">
        <v>6008</v>
      </c>
      <c r="K1635" s="8">
        <v>7.9380230903625488</v>
      </c>
      <c r="M1635" s="8">
        <v>98.258399963378906</v>
      </c>
      <c r="N1635" s="7">
        <v>520.45648193359375</v>
      </c>
      <c r="O1635" s="7" t="s">
        <v>331</v>
      </c>
      <c r="P1635" s="7" t="s">
        <v>342</v>
      </c>
      <c r="Q1635" s="7" t="s">
        <v>337</v>
      </c>
      <c r="R1635" s="7" t="s">
        <v>214</v>
      </c>
      <c r="S1635" s="7">
        <v>368.74163818359375</v>
      </c>
    </row>
    <row r="1636" spans="1:19" x14ac:dyDescent="0.25">
      <c r="A1636" s="7">
        <v>513</v>
      </c>
      <c r="B1636" s="7">
        <v>44657</v>
      </c>
      <c r="C1636" s="7">
        <v>66858489</v>
      </c>
      <c r="D1636" s="7" t="s">
        <v>1328</v>
      </c>
      <c r="E1636" s="7" t="s">
        <v>214</v>
      </c>
      <c r="F1636" s="7">
        <v>750000</v>
      </c>
      <c r="G1636" s="7">
        <v>3.8631000518798828</v>
      </c>
      <c r="H1636" s="7">
        <v>3.4637000560760498</v>
      </c>
      <c r="I1636" s="7" t="s">
        <v>19576</v>
      </c>
      <c r="J1636" s="7" t="s">
        <v>6005</v>
      </c>
      <c r="K1636" s="8">
        <v>7.1932578086853027</v>
      </c>
      <c r="M1636" s="8">
        <v>88.984001159667969</v>
      </c>
      <c r="N1636" s="7">
        <v>445.01959228515625</v>
      </c>
      <c r="O1636" s="7" t="s">
        <v>331</v>
      </c>
      <c r="P1636" s="7" t="s">
        <v>342</v>
      </c>
      <c r="Q1636" s="7" t="s">
        <v>337</v>
      </c>
      <c r="R1636" s="7" t="s">
        <v>3856</v>
      </c>
      <c r="S1636" s="7">
        <v>355.720947265625</v>
      </c>
    </row>
    <row r="1637" spans="1:19" x14ac:dyDescent="0.25">
      <c r="A1637" s="7">
        <v>513</v>
      </c>
      <c r="B1637" s="7">
        <v>44657</v>
      </c>
      <c r="C1637" s="7">
        <v>66815327</v>
      </c>
      <c r="D1637" s="7" t="s">
        <v>1328</v>
      </c>
      <c r="E1637" s="7" t="s">
        <v>214</v>
      </c>
      <c r="F1637" s="7">
        <v>750000</v>
      </c>
      <c r="G1637" s="7">
        <v>3.499000072479248</v>
      </c>
      <c r="H1637" s="7">
        <v>3.1347999572753906</v>
      </c>
      <c r="I1637" s="7" t="s">
        <v>6003</v>
      </c>
      <c r="J1637" s="7" t="s">
        <v>6004</v>
      </c>
      <c r="K1637" s="8">
        <v>6.4747657775878906</v>
      </c>
      <c r="M1637" s="8">
        <v>96.221000671386719</v>
      </c>
      <c r="N1637" s="7">
        <v>374.17831420898438</v>
      </c>
      <c r="O1637" s="7" t="s">
        <v>331</v>
      </c>
      <c r="P1637" s="7" t="s">
        <v>342</v>
      </c>
      <c r="Q1637" s="7" t="s">
        <v>337</v>
      </c>
      <c r="R1637" s="7" t="s">
        <v>3856</v>
      </c>
      <c r="S1637" s="7">
        <v>350.67343139648438</v>
      </c>
    </row>
    <row r="1638" spans="1:19" x14ac:dyDescent="0.25">
      <c r="A1638" s="7">
        <v>513</v>
      </c>
      <c r="B1638" s="7">
        <v>44657</v>
      </c>
      <c r="C1638" s="7">
        <v>66815326</v>
      </c>
      <c r="D1638" s="7" t="s">
        <v>1328</v>
      </c>
      <c r="E1638" s="7" t="s">
        <v>6001</v>
      </c>
      <c r="F1638" s="7">
        <v>750000</v>
      </c>
      <c r="G1638" s="7">
        <v>3.499000072479248</v>
      </c>
      <c r="H1638" s="7">
        <v>3.1324000358581543</v>
      </c>
      <c r="I1638" s="7" t="s">
        <v>50</v>
      </c>
      <c r="J1638" s="7" t="s">
        <v>6002</v>
      </c>
      <c r="K1638" s="8">
        <v>6.5935368537902832</v>
      </c>
      <c r="M1638" s="8">
        <v>95.863800048828125</v>
      </c>
      <c r="N1638" s="7">
        <v>386.50650024414063</v>
      </c>
      <c r="O1638" s="7" t="s">
        <v>331</v>
      </c>
      <c r="P1638" s="7" t="s">
        <v>342</v>
      </c>
      <c r="Q1638" s="7" t="s">
        <v>337</v>
      </c>
      <c r="R1638" s="7" t="s">
        <v>214</v>
      </c>
      <c r="S1638" s="7">
        <v>350.67343139648438</v>
      </c>
    </row>
    <row r="1639" spans="1:19" x14ac:dyDescent="0.25">
      <c r="A1639" s="7">
        <v>513</v>
      </c>
      <c r="B1639" s="7">
        <v>44657</v>
      </c>
      <c r="C1639" s="7">
        <v>26351897</v>
      </c>
      <c r="D1639" s="7" t="s">
        <v>1328</v>
      </c>
      <c r="E1639" s="7" t="s">
        <v>214</v>
      </c>
      <c r="F1639" s="7">
        <v>1500000</v>
      </c>
      <c r="G1639" s="7">
        <v>3.1786000728607178</v>
      </c>
      <c r="H1639" s="7">
        <v>2.7985000610351563</v>
      </c>
      <c r="I1639" s="7" t="s">
        <v>19577</v>
      </c>
      <c r="J1639" s="7" t="s">
        <v>6000</v>
      </c>
      <c r="K1639" s="8">
        <v>6.5319890975952148</v>
      </c>
      <c r="M1639" s="8">
        <v>98.130996704101563</v>
      </c>
      <c r="N1639" s="7">
        <v>381.2423095703125</v>
      </c>
      <c r="O1639" s="7" t="s">
        <v>331</v>
      </c>
      <c r="P1639" s="7" t="s">
        <v>342</v>
      </c>
      <c r="Q1639" s="7" t="s">
        <v>337</v>
      </c>
      <c r="R1639" s="7" t="s">
        <v>3856</v>
      </c>
      <c r="S1639" s="7">
        <v>346.19357299804688</v>
      </c>
    </row>
    <row r="1640" spans="1:19" x14ac:dyDescent="0.25">
      <c r="A1640" s="7">
        <v>513</v>
      </c>
      <c r="B1640" s="7">
        <v>44657</v>
      </c>
      <c r="C1640" s="7">
        <v>66775347</v>
      </c>
      <c r="D1640" s="7" t="s">
        <v>1328</v>
      </c>
      <c r="E1640" s="7" t="s">
        <v>214</v>
      </c>
      <c r="F1640" s="7">
        <v>1250000</v>
      </c>
      <c r="G1640" s="7">
        <v>2.1436998844146729</v>
      </c>
      <c r="H1640" s="7">
        <v>1.9451999664306641</v>
      </c>
      <c r="I1640" s="7" t="s">
        <v>5998</v>
      </c>
      <c r="J1640" s="7" t="s">
        <v>5999</v>
      </c>
      <c r="K1640" s="8">
        <v>6.4047307968139648</v>
      </c>
      <c r="M1640" s="8">
        <v>98.697998046875</v>
      </c>
      <c r="N1640" s="7">
        <v>384.11111450195313</v>
      </c>
      <c r="O1640" s="7" t="s">
        <v>331</v>
      </c>
      <c r="P1640" s="7" t="s">
        <v>342</v>
      </c>
      <c r="Q1640" s="7" t="s">
        <v>337</v>
      </c>
      <c r="R1640" s="7" t="s">
        <v>3856</v>
      </c>
      <c r="S1640" s="7">
        <v>331.48782348632813</v>
      </c>
    </row>
    <row r="1641" spans="1:19" x14ac:dyDescent="0.25">
      <c r="A1641" s="7">
        <v>513</v>
      </c>
      <c r="B1641" s="7">
        <v>44657</v>
      </c>
      <c r="C1641" s="7">
        <v>66775348</v>
      </c>
      <c r="D1641" s="7" t="s">
        <v>1328</v>
      </c>
      <c r="E1641" s="7" t="s">
        <v>5995</v>
      </c>
      <c r="F1641" s="7">
        <v>1250000</v>
      </c>
      <c r="G1641" s="7">
        <v>2.1436998844146729</v>
      </c>
      <c r="H1641" s="7">
        <v>1.9451999664306641</v>
      </c>
      <c r="I1641" s="7" t="s">
        <v>5996</v>
      </c>
      <c r="J1641" s="7" t="s">
        <v>5997</v>
      </c>
      <c r="K1641" s="8">
        <v>6.4047231674194336</v>
      </c>
      <c r="M1641" s="8">
        <v>98.697998046875</v>
      </c>
      <c r="N1641" s="7">
        <v>384.99420166015625</v>
      </c>
      <c r="O1641" s="7" t="s">
        <v>331</v>
      </c>
      <c r="P1641" s="7" t="s">
        <v>342</v>
      </c>
      <c r="Q1641" s="7" t="s">
        <v>337</v>
      </c>
      <c r="R1641" s="7" t="s">
        <v>214</v>
      </c>
      <c r="S1641" s="7">
        <v>331.48782348632813</v>
      </c>
    </row>
    <row r="1642" spans="1:19" x14ac:dyDescent="0.25">
      <c r="A1642" s="7">
        <v>513</v>
      </c>
      <c r="B1642" s="7">
        <v>44657</v>
      </c>
      <c r="C1642" s="7">
        <v>42649454</v>
      </c>
      <c r="D1642" s="7" t="s">
        <v>1328</v>
      </c>
      <c r="E1642" s="7" t="s">
        <v>214</v>
      </c>
      <c r="F1642" s="7">
        <v>750000</v>
      </c>
      <c r="G1642" s="7">
        <v>1.9000999927520752</v>
      </c>
      <c r="H1642" s="7">
        <v>1.7582999467849731</v>
      </c>
      <c r="I1642" s="7" t="s">
        <v>19578</v>
      </c>
      <c r="J1642" s="7" t="s">
        <v>5994</v>
      </c>
      <c r="K1642" s="8">
        <v>6.1708521842956543</v>
      </c>
      <c r="M1642" s="8">
        <v>100.04399871826172</v>
      </c>
      <c r="N1642" s="7">
        <v>368.47918701171875</v>
      </c>
      <c r="O1642" s="7" t="s">
        <v>331</v>
      </c>
      <c r="P1642" s="7" t="s">
        <v>342</v>
      </c>
      <c r="Q1642" s="7" t="s">
        <v>337</v>
      </c>
      <c r="R1642" s="7" t="s">
        <v>3856</v>
      </c>
      <c r="S1642" s="7">
        <v>327.97589111328125</v>
      </c>
    </row>
    <row r="1643" spans="1:19" x14ac:dyDescent="0.25">
      <c r="A1643" s="7">
        <v>513</v>
      </c>
      <c r="B1643" s="7">
        <v>44657</v>
      </c>
      <c r="C1643" s="7">
        <v>42649453</v>
      </c>
      <c r="D1643" s="7" t="s">
        <v>1328</v>
      </c>
      <c r="E1643" s="7" t="s">
        <v>5991</v>
      </c>
      <c r="F1643" s="7">
        <v>750000</v>
      </c>
      <c r="G1643" s="7">
        <v>1.9000999927520752</v>
      </c>
      <c r="H1643" s="7">
        <v>1.7582999467849731</v>
      </c>
      <c r="I1643" s="7" t="s">
        <v>5992</v>
      </c>
      <c r="J1643" s="7" t="s">
        <v>5993</v>
      </c>
      <c r="K1643" s="8">
        <v>6.1711797714233398</v>
      </c>
      <c r="M1643" s="8">
        <v>100.04389953613281</v>
      </c>
      <c r="N1643" s="7">
        <v>368.50180053710938</v>
      </c>
      <c r="O1643" s="7" t="s">
        <v>331</v>
      </c>
      <c r="P1643" s="7" t="s">
        <v>342</v>
      </c>
      <c r="Q1643" s="7" t="s">
        <v>337</v>
      </c>
      <c r="R1643" s="7" t="s">
        <v>214</v>
      </c>
      <c r="S1643" s="7">
        <v>327.97589111328125</v>
      </c>
    </row>
    <row r="1644" spans="1:19" x14ac:dyDescent="0.25">
      <c r="A1644" s="7">
        <v>513</v>
      </c>
      <c r="B1644" s="7">
        <v>44657</v>
      </c>
      <c r="C1644" s="7">
        <v>45748626</v>
      </c>
      <c r="D1644" s="7" t="s">
        <v>1328</v>
      </c>
      <c r="E1644" s="7" t="s">
        <v>214</v>
      </c>
      <c r="F1644" s="7">
        <v>500000</v>
      </c>
      <c r="G1644" s="7">
        <v>1.6208000183105469</v>
      </c>
      <c r="H1644" s="7">
        <v>1.5087000131607056</v>
      </c>
      <c r="I1644" s="7" t="s">
        <v>19579</v>
      </c>
      <c r="J1644" s="7" t="s">
        <v>5990</v>
      </c>
      <c r="K1644" s="8">
        <v>6.0997629165649414</v>
      </c>
      <c r="M1644" s="8">
        <v>97.63800048828125</v>
      </c>
      <c r="N1644" s="7">
        <v>374.23098754882813</v>
      </c>
      <c r="O1644" s="7" t="s">
        <v>331</v>
      </c>
      <c r="P1644" s="7" t="s">
        <v>342</v>
      </c>
      <c r="Q1644" s="7" t="s">
        <v>337</v>
      </c>
      <c r="R1644" s="7" t="s">
        <v>3856</v>
      </c>
      <c r="S1644" s="7">
        <v>323.92654418945313</v>
      </c>
    </row>
    <row r="1645" spans="1:19" x14ac:dyDescent="0.25">
      <c r="A1645" s="7">
        <v>513</v>
      </c>
      <c r="B1645" s="7">
        <v>44657</v>
      </c>
      <c r="C1645" s="7">
        <v>37172867</v>
      </c>
      <c r="D1645" s="7" t="s">
        <v>1328</v>
      </c>
      <c r="E1645" s="7" t="s">
        <v>214</v>
      </c>
      <c r="F1645" s="7">
        <v>1250000</v>
      </c>
      <c r="G1645" s="7">
        <v>0.87220001220703125</v>
      </c>
      <c r="H1645" s="7">
        <v>0.83990001678466797</v>
      </c>
      <c r="I1645" s="7" t="s">
        <v>22210</v>
      </c>
      <c r="J1645" s="7" t="s">
        <v>5989</v>
      </c>
      <c r="K1645" s="8">
        <v>5.5303249359130859</v>
      </c>
      <c r="M1645" s="8">
        <v>100.03199768066406</v>
      </c>
      <c r="N1645" s="7">
        <v>386.99859619140625</v>
      </c>
      <c r="O1645" s="7" t="s">
        <v>331</v>
      </c>
      <c r="P1645" s="7" t="s">
        <v>342</v>
      </c>
      <c r="Q1645" s="7" t="s">
        <v>337</v>
      </c>
      <c r="R1645" s="7" t="s">
        <v>3856</v>
      </c>
      <c r="S1645" s="7">
        <v>312.95828247070313</v>
      </c>
    </row>
    <row r="1646" spans="1:19" x14ac:dyDescent="0.25">
      <c r="A1646" s="7">
        <v>513</v>
      </c>
      <c r="B1646" s="7">
        <v>44657</v>
      </c>
      <c r="C1646" s="7">
        <v>66952416</v>
      </c>
      <c r="D1646" s="7" t="s">
        <v>1331</v>
      </c>
      <c r="E1646" s="7" t="s">
        <v>18312</v>
      </c>
      <c r="F1646" s="7">
        <v>300000</v>
      </c>
      <c r="G1646" s="7">
        <v>4.4572000503540039</v>
      </c>
      <c r="H1646" s="7">
        <v>3.4886000156402588</v>
      </c>
      <c r="I1646" s="7" t="s">
        <v>18313</v>
      </c>
      <c r="J1646" s="7" t="s">
        <v>18314</v>
      </c>
      <c r="K1646" s="8">
        <v>16.061178207397461</v>
      </c>
      <c r="M1646" s="8">
        <v>72.246002197265625</v>
      </c>
      <c r="N1646" s="7">
        <v>1331.9326171875</v>
      </c>
      <c r="O1646" s="7" t="s">
        <v>280</v>
      </c>
      <c r="P1646" s="7" t="s">
        <v>349</v>
      </c>
      <c r="Q1646" s="7" t="s">
        <v>242</v>
      </c>
      <c r="R1646" s="7" t="s">
        <v>214</v>
      </c>
      <c r="S1646" s="7">
        <v>508.44512939453125</v>
      </c>
    </row>
    <row r="1647" spans="1:19" x14ac:dyDescent="0.25">
      <c r="A1647" s="7">
        <v>513</v>
      </c>
      <c r="B1647" s="7">
        <v>44657</v>
      </c>
      <c r="C1647" s="7">
        <v>66895259</v>
      </c>
      <c r="D1647" s="7" t="s">
        <v>1331</v>
      </c>
      <c r="E1647" s="7" t="s">
        <v>16461</v>
      </c>
      <c r="F1647" s="7">
        <v>450000</v>
      </c>
      <c r="G1647" s="7">
        <v>2.6064000129699707</v>
      </c>
      <c r="H1647" s="7">
        <v>2.1254000663757324</v>
      </c>
      <c r="I1647" s="7" t="s">
        <v>6044</v>
      </c>
      <c r="J1647" s="7" t="s">
        <v>6045</v>
      </c>
      <c r="K1647" s="8">
        <v>16.524606704711914</v>
      </c>
      <c r="M1647" s="8">
        <v>82</v>
      </c>
      <c r="N1647" s="7">
        <v>1387.185791015625</v>
      </c>
      <c r="O1647" s="7" t="s">
        <v>280</v>
      </c>
      <c r="P1647" s="7" t="s">
        <v>349</v>
      </c>
      <c r="Q1647" s="7" t="s">
        <v>242</v>
      </c>
      <c r="R1647" s="7" t="s">
        <v>214</v>
      </c>
      <c r="S1647" s="7">
        <v>472.46340942382813</v>
      </c>
    </row>
    <row r="1648" spans="1:19" x14ac:dyDescent="0.25">
      <c r="A1648" s="7">
        <v>513</v>
      </c>
      <c r="B1648" s="7">
        <v>44657</v>
      </c>
      <c r="C1648" s="7">
        <v>66841119</v>
      </c>
      <c r="D1648" s="7" t="s">
        <v>1334</v>
      </c>
      <c r="E1648" s="7" t="s">
        <v>17078</v>
      </c>
      <c r="F1648" s="7">
        <v>300000</v>
      </c>
      <c r="G1648" s="7">
        <v>1.1744999885559082</v>
      </c>
      <c r="H1648" s="7">
        <v>0.41029998660087585</v>
      </c>
      <c r="I1648" s="7" t="s">
        <v>17079</v>
      </c>
      <c r="J1648" s="7" t="s">
        <v>10240</v>
      </c>
      <c r="K1648" s="8">
        <v>278.08224487304688</v>
      </c>
      <c r="M1648" s="8">
        <v>14.892999649047852</v>
      </c>
      <c r="N1648" s="7">
        <v>27605.734375</v>
      </c>
      <c r="O1648" s="7" t="s">
        <v>360</v>
      </c>
      <c r="P1648" s="7" t="s">
        <v>349</v>
      </c>
      <c r="Q1648" s="7" t="s">
        <v>242</v>
      </c>
      <c r="R1648" s="7" t="s">
        <v>214</v>
      </c>
      <c r="S1648" s="7">
        <v>27605.734375</v>
      </c>
    </row>
    <row r="1649" spans="1:19" x14ac:dyDescent="0.25">
      <c r="A1649" s="7">
        <v>513</v>
      </c>
      <c r="B1649" s="7">
        <v>44657</v>
      </c>
      <c r="C1649" s="7">
        <v>66911034</v>
      </c>
      <c r="D1649" s="7" t="s">
        <v>1335</v>
      </c>
      <c r="E1649" s="7" t="s">
        <v>16977</v>
      </c>
      <c r="F1649" s="7">
        <v>500000</v>
      </c>
      <c r="G1649" s="7">
        <v>19.227899551391602</v>
      </c>
      <c r="H1649" s="7">
        <v>14.711400032043457</v>
      </c>
      <c r="I1649" s="7" t="s">
        <v>19580</v>
      </c>
      <c r="J1649" s="7" t="s">
        <v>16978</v>
      </c>
      <c r="K1649" s="8">
        <v>3.2739300727844238</v>
      </c>
      <c r="M1649" s="8">
        <v>89.018997192382813</v>
      </c>
      <c r="N1649" s="7">
        <v>45.862098693847656</v>
      </c>
      <c r="O1649" s="7" t="s">
        <v>409</v>
      </c>
      <c r="P1649" s="7" t="s">
        <v>1033</v>
      </c>
      <c r="Q1649" s="7" t="s">
        <v>242</v>
      </c>
      <c r="R1649" s="7" t="s">
        <v>3856</v>
      </c>
      <c r="S1649" s="7">
        <v>78.206268310546875</v>
      </c>
    </row>
    <row r="1650" spans="1:19" x14ac:dyDescent="0.25">
      <c r="A1650" s="7">
        <v>513</v>
      </c>
      <c r="B1650" s="7">
        <v>44657</v>
      </c>
      <c r="C1650" s="7">
        <v>66992616</v>
      </c>
      <c r="D1650" s="7" t="s">
        <v>1335</v>
      </c>
      <c r="E1650" s="7" t="s">
        <v>21208</v>
      </c>
      <c r="F1650" s="7">
        <v>1000000</v>
      </c>
      <c r="G1650" s="7">
        <v>9.7822999954223633</v>
      </c>
      <c r="H1650" s="7">
        <v>8.6342000961303711</v>
      </c>
      <c r="I1650" s="7" t="s">
        <v>21209</v>
      </c>
      <c r="J1650" s="7" t="s">
        <v>21210</v>
      </c>
      <c r="K1650" s="8">
        <v>3.4201700687408447</v>
      </c>
      <c r="M1650" s="8">
        <v>89.307998657226563</v>
      </c>
      <c r="N1650" s="7">
        <v>84.450302124023438</v>
      </c>
      <c r="O1650" s="7" t="s">
        <v>409</v>
      </c>
      <c r="P1650" s="7" t="s">
        <v>1033</v>
      </c>
      <c r="Q1650" s="7" t="s">
        <v>242</v>
      </c>
      <c r="R1650" s="7" t="s">
        <v>3856</v>
      </c>
      <c r="S1650" s="7">
        <v>60.546161651611328</v>
      </c>
    </row>
    <row r="1651" spans="1:19" x14ac:dyDescent="0.25">
      <c r="A1651" s="7">
        <v>513</v>
      </c>
      <c r="B1651" s="7">
        <v>44657</v>
      </c>
      <c r="C1651" s="7">
        <v>66857658</v>
      </c>
      <c r="D1651" s="7" t="s">
        <v>1335</v>
      </c>
      <c r="E1651" s="7" t="s">
        <v>6077</v>
      </c>
      <c r="F1651" s="7">
        <v>300000</v>
      </c>
      <c r="G1651" s="7">
        <v>8.8432998657226563</v>
      </c>
      <c r="H1651" s="7">
        <v>8.1602001190185547</v>
      </c>
      <c r="I1651" s="7" t="s">
        <v>19581</v>
      </c>
      <c r="J1651" s="7" t="s">
        <v>6078</v>
      </c>
      <c r="K1651" s="8">
        <v>3.2515499591827393</v>
      </c>
      <c r="M1651" s="8">
        <v>85.682998657226563</v>
      </c>
      <c r="N1651" s="7">
        <v>63.372299194335938</v>
      </c>
      <c r="O1651" s="7" t="s">
        <v>409</v>
      </c>
      <c r="P1651" s="7" t="s">
        <v>1033</v>
      </c>
      <c r="Q1651" s="7" t="s">
        <v>242</v>
      </c>
      <c r="R1651" s="7" t="s">
        <v>3856</v>
      </c>
      <c r="S1651" s="7">
        <v>58.512565612792969</v>
      </c>
    </row>
    <row r="1652" spans="1:19" x14ac:dyDescent="0.25">
      <c r="A1652" s="7">
        <v>513</v>
      </c>
      <c r="B1652" s="7">
        <v>44657</v>
      </c>
      <c r="C1652" s="7">
        <v>66812878</v>
      </c>
      <c r="D1652" s="7" t="s">
        <v>1335</v>
      </c>
      <c r="E1652" s="7" t="s">
        <v>6075</v>
      </c>
      <c r="F1652" s="7">
        <v>500000</v>
      </c>
      <c r="G1652" s="7">
        <v>8.4572000503540039</v>
      </c>
      <c r="H1652" s="7">
        <v>7.8846001625061035</v>
      </c>
      <c r="I1652" s="7" t="s">
        <v>19582</v>
      </c>
      <c r="J1652" s="7" t="s">
        <v>6076</v>
      </c>
      <c r="K1652" s="8">
        <v>3.2009398937225342</v>
      </c>
      <c r="M1652" s="8">
        <v>85.647003173828125</v>
      </c>
      <c r="N1652" s="7">
        <v>56.614498138427734</v>
      </c>
      <c r="O1652" s="7" t="s">
        <v>409</v>
      </c>
      <c r="P1652" s="7" t="s">
        <v>1033</v>
      </c>
      <c r="Q1652" s="7" t="s">
        <v>242</v>
      </c>
      <c r="R1652" s="7" t="s">
        <v>3856</v>
      </c>
      <c r="S1652" s="7">
        <v>57.662803649902344</v>
      </c>
    </row>
    <row r="1653" spans="1:19" x14ac:dyDescent="0.25">
      <c r="A1653" s="7">
        <v>513</v>
      </c>
      <c r="B1653" s="7">
        <v>44657</v>
      </c>
      <c r="C1653" s="7">
        <v>66958156</v>
      </c>
      <c r="D1653" s="7" t="s">
        <v>1335</v>
      </c>
      <c r="E1653" s="7" t="s">
        <v>18929</v>
      </c>
      <c r="F1653" s="7">
        <v>1000000</v>
      </c>
      <c r="G1653" s="7">
        <v>6.5352001190185547</v>
      </c>
      <c r="H1653" s="7">
        <v>5.988800048828125</v>
      </c>
      <c r="I1653" s="7" t="s">
        <v>19583</v>
      </c>
      <c r="J1653" s="7" t="s">
        <v>18930</v>
      </c>
      <c r="K1653" s="8">
        <v>3.2726900577545166</v>
      </c>
      <c r="M1653" s="8">
        <v>91.108001708984375</v>
      </c>
      <c r="N1653" s="7">
        <v>55.075801849365234</v>
      </c>
      <c r="O1653" s="7" t="s">
        <v>409</v>
      </c>
      <c r="P1653" s="7" t="s">
        <v>1033</v>
      </c>
      <c r="Q1653" s="7" t="s">
        <v>242</v>
      </c>
      <c r="R1653" s="7" t="s">
        <v>3856</v>
      </c>
      <c r="S1653" s="7">
        <v>53.321441650390625</v>
      </c>
    </row>
    <row r="1654" spans="1:19" x14ac:dyDescent="0.25">
      <c r="A1654" s="7">
        <v>513</v>
      </c>
      <c r="B1654" s="7">
        <v>44657</v>
      </c>
      <c r="C1654" s="7">
        <v>31673416</v>
      </c>
      <c r="D1654" s="7" t="s">
        <v>1335</v>
      </c>
      <c r="E1654" s="7" t="s">
        <v>6073</v>
      </c>
      <c r="F1654" s="7">
        <v>700000</v>
      </c>
      <c r="G1654" s="7">
        <v>5.037600040435791</v>
      </c>
      <c r="H1654" s="7">
        <v>4.6458001136779785</v>
      </c>
      <c r="I1654" s="7" t="s">
        <v>19584</v>
      </c>
      <c r="J1654" s="7" t="s">
        <v>6074</v>
      </c>
      <c r="K1654" s="8">
        <v>3.1975901126861572</v>
      </c>
      <c r="M1654" s="8">
        <v>96.198997497558594</v>
      </c>
      <c r="N1654" s="7">
        <v>46.436599731445313</v>
      </c>
      <c r="O1654" s="7" t="s">
        <v>409</v>
      </c>
      <c r="P1654" s="7" t="s">
        <v>1033</v>
      </c>
      <c r="Q1654" s="7" t="s">
        <v>242</v>
      </c>
      <c r="R1654" s="7" t="s">
        <v>3856</v>
      </c>
      <c r="S1654" s="7">
        <v>49.821670532226563</v>
      </c>
    </row>
    <row r="1655" spans="1:19" x14ac:dyDescent="0.25">
      <c r="A1655" s="7">
        <v>513</v>
      </c>
      <c r="B1655" s="7">
        <v>44657</v>
      </c>
      <c r="C1655" s="7">
        <v>66992615</v>
      </c>
      <c r="D1655" s="7" t="s">
        <v>1335</v>
      </c>
      <c r="E1655" s="7" t="s">
        <v>21211</v>
      </c>
      <c r="F1655" s="7">
        <v>1000000</v>
      </c>
      <c r="G1655" s="7">
        <v>4.7829999923706055</v>
      </c>
      <c r="H1655" s="7">
        <v>4.5265002250671387</v>
      </c>
      <c r="I1655" s="7" t="s">
        <v>21212</v>
      </c>
      <c r="J1655" s="7" t="s">
        <v>21213</v>
      </c>
      <c r="K1655" s="8">
        <v>3.2129900455474854</v>
      </c>
      <c r="M1655" s="8">
        <v>93.01300048828125</v>
      </c>
      <c r="N1655" s="7">
        <v>47.244998931884766</v>
      </c>
      <c r="O1655" s="7" t="s">
        <v>409</v>
      </c>
      <c r="P1655" s="7" t="s">
        <v>1033</v>
      </c>
      <c r="Q1655" s="7" t="s">
        <v>242</v>
      </c>
      <c r="R1655" s="7" t="s">
        <v>3856</v>
      </c>
      <c r="S1655" s="7">
        <v>49.217658996582031</v>
      </c>
    </row>
    <row r="1656" spans="1:19" x14ac:dyDescent="0.25">
      <c r="A1656" s="7">
        <v>513</v>
      </c>
      <c r="B1656" s="7">
        <v>44657</v>
      </c>
      <c r="C1656" s="7">
        <v>66911033</v>
      </c>
      <c r="D1656" s="7" t="s">
        <v>1335</v>
      </c>
      <c r="E1656" s="7" t="s">
        <v>16975</v>
      </c>
      <c r="F1656" s="7">
        <v>750000</v>
      </c>
      <c r="G1656" s="7">
        <v>4.7283000946044922</v>
      </c>
      <c r="H1656" s="7">
        <v>4.5286002159118652</v>
      </c>
      <c r="I1656" s="7" t="s">
        <v>19585</v>
      </c>
      <c r="J1656" s="7" t="s">
        <v>16976</v>
      </c>
      <c r="K1656" s="8">
        <v>3.1189200878143311</v>
      </c>
      <c r="M1656" s="8">
        <v>91.2969970703125</v>
      </c>
      <c r="N1656" s="7">
        <v>37.743698120117188</v>
      </c>
      <c r="O1656" s="7" t="s">
        <v>409</v>
      </c>
      <c r="P1656" s="7" t="s">
        <v>1033</v>
      </c>
      <c r="Q1656" s="7" t="s">
        <v>242</v>
      </c>
      <c r="R1656" s="7" t="s">
        <v>3856</v>
      </c>
      <c r="S1656" s="7">
        <v>49.087570190429688</v>
      </c>
    </row>
    <row r="1657" spans="1:19" x14ac:dyDescent="0.25">
      <c r="A1657" s="7">
        <v>513</v>
      </c>
      <c r="B1657" s="7">
        <v>44657</v>
      </c>
      <c r="C1657" s="7">
        <v>22918266</v>
      </c>
      <c r="D1657" s="7" t="s">
        <v>1335</v>
      </c>
      <c r="E1657" s="7" t="s">
        <v>6071</v>
      </c>
      <c r="F1657" s="7">
        <v>900000</v>
      </c>
      <c r="G1657" s="7">
        <v>4.3477001190185547</v>
      </c>
      <c r="H1657" s="7">
        <v>4.0109000205993652</v>
      </c>
      <c r="I1657" s="7" t="s">
        <v>19586</v>
      </c>
      <c r="J1657" s="7" t="s">
        <v>6072</v>
      </c>
      <c r="K1657" s="8">
        <v>3.1054399013519287</v>
      </c>
      <c r="M1657" s="8">
        <v>100.58100128173828</v>
      </c>
      <c r="N1657" s="7">
        <v>36.683601379394531</v>
      </c>
      <c r="O1657" s="7" t="s">
        <v>409</v>
      </c>
      <c r="P1657" s="7" t="s">
        <v>1033</v>
      </c>
      <c r="Q1657" s="7" t="s">
        <v>242</v>
      </c>
      <c r="R1657" s="7" t="s">
        <v>3856</v>
      </c>
      <c r="S1657" s="7">
        <v>48.179424285888672</v>
      </c>
    </row>
    <row r="1658" spans="1:19" x14ac:dyDescent="0.25">
      <c r="A1658" s="7">
        <v>513</v>
      </c>
      <c r="B1658" s="7">
        <v>44657</v>
      </c>
      <c r="C1658" s="7">
        <v>29994954</v>
      </c>
      <c r="D1658" s="7" t="s">
        <v>1335</v>
      </c>
      <c r="E1658" s="7" t="s">
        <v>6069</v>
      </c>
      <c r="F1658" s="7">
        <v>1000000</v>
      </c>
      <c r="G1658" s="7">
        <v>4.1342000961303711</v>
      </c>
      <c r="H1658" s="7">
        <v>3.8468999862670898</v>
      </c>
      <c r="I1658" s="7" t="s">
        <v>19587</v>
      </c>
      <c r="J1658" s="7" t="s">
        <v>6070</v>
      </c>
      <c r="K1658" s="8">
        <v>3.1137299537658691</v>
      </c>
      <c r="M1658" s="8">
        <v>98.114997863769531</v>
      </c>
      <c r="N1658" s="7">
        <v>37.233200073242188</v>
      </c>
      <c r="O1658" s="7" t="s">
        <v>409</v>
      </c>
      <c r="P1658" s="7" t="s">
        <v>1033</v>
      </c>
      <c r="Q1658" s="7" t="s">
        <v>242</v>
      </c>
      <c r="R1658" s="7" t="s">
        <v>3856</v>
      </c>
      <c r="S1658" s="7">
        <v>47.667770385742188</v>
      </c>
    </row>
    <row r="1659" spans="1:19" x14ac:dyDescent="0.25">
      <c r="A1659" s="7">
        <v>513</v>
      </c>
      <c r="B1659" s="7">
        <v>44657</v>
      </c>
      <c r="C1659" s="7">
        <v>66882631</v>
      </c>
      <c r="D1659" s="7" t="s">
        <v>1335</v>
      </c>
      <c r="E1659" s="7" t="s">
        <v>214</v>
      </c>
      <c r="F1659" s="7">
        <v>350000</v>
      </c>
      <c r="G1659" s="7">
        <v>3.9616999626159668</v>
      </c>
      <c r="H1659" s="7">
        <v>3.8254001140594482</v>
      </c>
      <c r="I1659" s="7" t="s">
        <v>19588</v>
      </c>
      <c r="J1659" s="7" t="s">
        <v>6068</v>
      </c>
      <c r="K1659" s="8">
        <v>3.0135800838470459</v>
      </c>
      <c r="M1659" s="8">
        <v>92.992996215820313</v>
      </c>
      <c r="N1659" s="7">
        <v>26.507600784301758</v>
      </c>
      <c r="O1659" s="7" t="s">
        <v>409</v>
      </c>
      <c r="P1659" s="7" t="s">
        <v>1033</v>
      </c>
      <c r="Q1659" s="7" t="s">
        <v>242</v>
      </c>
      <c r="R1659" s="7" t="s">
        <v>3856</v>
      </c>
      <c r="S1659" s="7">
        <v>47.253253936767578</v>
      </c>
    </row>
    <row r="1660" spans="1:19" x14ac:dyDescent="0.25">
      <c r="A1660" s="7">
        <v>513</v>
      </c>
      <c r="B1660" s="7">
        <v>44657</v>
      </c>
      <c r="C1660" s="7">
        <v>66857657</v>
      </c>
      <c r="D1660" s="7" t="s">
        <v>1335</v>
      </c>
      <c r="E1660" s="7" t="s">
        <v>6066</v>
      </c>
      <c r="F1660" s="7">
        <v>700000</v>
      </c>
      <c r="G1660" s="7">
        <v>3.8438999652862549</v>
      </c>
      <c r="H1660" s="7">
        <v>3.7427999973297119</v>
      </c>
      <c r="I1660" s="7" t="s">
        <v>19589</v>
      </c>
      <c r="J1660" s="7" t="s">
        <v>6067</v>
      </c>
      <c r="K1660" s="8">
        <v>3.0799100399017334</v>
      </c>
      <c r="M1660" s="8">
        <v>91.175003051757813</v>
      </c>
      <c r="N1660" s="7">
        <v>32.685501098632813</v>
      </c>
      <c r="O1660" s="7" t="s">
        <v>409</v>
      </c>
      <c r="P1660" s="7" t="s">
        <v>1033</v>
      </c>
      <c r="Q1660" s="7" t="s">
        <v>242</v>
      </c>
      <c r="R1660" s="7" t="s">
        <v>3856</v>
      </c>
      <c r="S1660" s="7">
        <v>46.969627380371094</v>
      </c>
    </row>
    <row r="1661" spans="1:19" x14ac:dyDescent="0.25">
      <c r="A1661" s="7">
        <v>513</v>
      </c>
      <c r="B1661" s="7">
        <v>44657</v>
      </c>
      <c r="C1661" s="7">
        <v>27810859</v>
      </c>
      <c r="D1661" s="7" t="s">
        <v>1335</v>
      </c>
      <c r="E1661" s="7" t="s">
        <v>6064</v>
      </c>
      <c r="F1661" s="7">
        <v>1000000</v>
      </c>
      <c r="G1661" s="7">
        <v>3.5947999954223633</v>
      </c>
      <c r="H1661" s="7">
        <v>3.3285999298095703</v>
      </c>
      <c r="I1661" s="7" t="s">
        <v>19590</v>
      </c>
      <c r="J1661" s="7" t="s">
        <v>6065</v>
      </c>
      <c r="K1661" s="8">
        <v>3.0796999931335449</v>
      </c>
      <c r="M1661" s="8">
        <v>100.572998046875</v>
      </c>
      <c r="N1661" s="7">
        <v>34.715000152587891</v>
      </c>
      <c r="O1661" s="7" t="s">
        <v>409</v>
      </c>
      <c r="P1661" s="7" t="s">
        <v>1033</v>
      </c>
      <c r="Q1661" s="7" t="s">
        <v>242</v>
      </c>
      <c r="R1661" s="7" t="s">
        <v>3856</v>
      </c>
      <c r="S1661" s="7">
        <v>46.368427276611328</v>
      </c>
    </row>
    <row r="1662" spans="1:19" x14ac:dyDescent="0.25">
      <c r="A1662" s="7">
        <v>513</v>
      </c>
      <c r="B1662" s="7">
        <v>44657</v>
      </c>
      <c r="C1662" s="7">
        <v>66812877</v>
      </c>
      <c r="D1662" s="7" t="s">
        <v>1335</v>
      </c>
      <c r="E1662" s="7" t="s">
        <v>6062</v>
      </c>
      <c r="F1662" s="7">
        <v>400000</v>
      </c>
      <c r="G1662" s="7">
        <v>3.4579000473022461</v>
      </c>
      <c r="H1662" s="7">
        <v>3.3673000335693359</v>
      </c>
      <c r="I1662" s="7" t="s">
        <v>19591</v>
      </c>
      <c r="J1662" s="7" t="s">
        <v>6063</v>
      </c>
      <c r="K1662" s="8">
        <v>3.0774800777435303</v>
      </c>
      <c r="M1662" s="8">
        <v>92.425003051757813</v>
      </c>
      <c r="N1662" s="7">
        <v>33.908798217773438</v>
      </c>
      <c r="O1662" s="7" t="s">
        <v>409</v>
      </c>
      <c r="P1662" s="7" t="s">
        <v>1033</v>
      </c>
      <c r="Q1662" s="7" t="s">
        <v>242</v>
      </c>
      <c r="R1662" s="7" t="s">
        <v>3856</v>
      </c>
      <c r="S1662" s="7">
        <v>46.037216186523438</v>
      </c>
    </row>
    <row r="1663" spans="1:19" x14ac:dyDescent="0.25">
      <c r="A1663" s="7">
        <v>513</v>
      </c>
      <c r="B1663" s="7">
        <v>44657</v>
      </c>
      <c r="C1663" s="7">
        <v>46798028</v>
      </c>
      <c r="D1663" s="7" t="s">
        <v>1335</v>
      </c>
      <c r="E1663" s="7" t="s">
        <v>6060</v>
      </c>
      <c r="F1663" s="7">
        <v>500000</v>
      </c>
      <c r="G1663" s="7">
        <v>2.8527998924255371</v>
      </c>
      <c r="H1663" s="7">
        <v>2.7425999641418457</v>
      </c>
      <c r="I1663" s="7" t="s">
        <v>19592</v>
      </c>
      <c r="J1663" s="7" t="s">
        <v>6061</v>
      </c>
      <c r="K1663" s="8">
        <v>3.0256600379943848</v>
      </c>
      <c r="M1663" s="8">
        <v>96.882003784179688</v>
      </c>
      <c r="N1663" s="7">
        <v>32.623798370361328</v>
      </c>
      <c r="O1663" s="7" t="s">
        <v>409</v>
      </c>
      <c r="P1663" s="7" t="s">
        <v>1033</v>
      </c>
      <c r="Q1663" s="7" t="s">
        <v>242</v>
      </c>
      <c r="R1663" s="7" t="s">
        <v>3856</v>
      </c>
      <c r="S1663" s="7">
        <v>44.566909790039063</v>
      </c>
    </row>
    <row r="1664" spans="1:19" x14ac:dyDescent="0.25">
      <c r="A1664" s="7">
        <v>513</v>
      </c>
      <c r="B1664" s="7">
        <v>44657</v>
      </c>
      <c r="C1664" s="7">
        <v>24551994</v>
      </c>
      <c r="D1664" s="7" t="s">
        <v>1335</v>
      </c>
      <c r="E1664" s="7" t="s">
        <v>6058</v>
      </c>
      <c r="F1664" s="7">
        <v>1250000</v>
      </c>
      <c r="G1664" s="7">
        <v>2.7925999164581299</v>
      </c>
      <c r="H1664" s="7">
        <v>2.6496000289916992</v>
      </c>
      <c r="I1664" s="7" t="s">
        <v>19593</v>
      </c>
      <c r="J1664" s="7" t="s">
        <v>6059</v>
      </c>
      <c r="K1664" s="8">
        <v>2.98580002784729</v>
      </c>
      <c r="M1664" s="8">
        <v>99.7030029296875</v>
      </c>
      <c r="N1664" s="7">
        <v>30.162099838256836</v>
      </c>
      <c r="O1664" s="7" t="s">
        <v>409</v>
      </c>
      <c r="P1664" s="7" t="s">
        <v>1033</v>
      </c>
      <c r="Q1664" s="7" t="s">
        <v>242</v>
      </c>
      <c r="R1664" s="7" t="s">
        <v>3856</v>
      </c>
      <c r="S1664" s="7">
        <v>44.42010498046875</v>
      </c>
    </row>
    <row r="1665" spans="1:19" x14ac:dyDescent="0.25">
      <c r="A1665" s="7">
        <v>513</v>
      </c>
      <c r="B1665" s="7">
        <v>44657</v>
      </c>
      <c r="C1665" s="7">
        <v>66992614</v>
      </c>
      <c r="D1665" s="7" t="s">
        <v>1335</v>
      </c>
      <c r="E1665" s="7" t="s">
        <v>21214</v>
      </c>
      <c r="F1665" s="7">
        <v>1000000</v>
      </c>
      <c r="G1665" s="7">
        <v>2.7843999862670898</v>
      </c>
      <c r="H1665" s="7">
        <v>2.6979000568389893</v>
      </c>
      <c r="I1665" s="7" t="s">
        <v>21215</v>
      </c>
      <c r="J1665" s="7" t="s">
        <v>21216</v>
      </c>
      <c r="K1665" s="8">
        <v>2.9939999580383301</v>
      </c>
      <c r="M1665" s="8">
        <v>95.378997802734375</v>
      </c>
      <c r="N1665" s="7">
        <v>30.295700073242188</v>
      </c>
      <c r="O1665" s="7" t="s">
        <v>409</v>
      </c>
      <c r="P1665" s="7" t="s">
        <v>1033</v>
      </c>
      <c r="Q1665" s="7" t="s">
        <v>242</v>
      </c>
      <c r="R1665" s="7" t="s">
        <v>3856</v>
      </c>
      <c r="S1665" s="7">
        <v>44.400100708007813</v>
      </c>
    </row>
    <row r="1666" spans="1:19" x14ac:dyDescent="0.25">
      <c r="A1666" s="7">
        <v>513</v>
      </c>
      <c r="B1666" s="7">
        <v>44657</v>
      </c>
      <c r="C1666" s="7">
        <v>66911032</v>
      </c>
      <c r="D1666" s="7" t="s">
        <v>1335</v>
      </c>
      <c r="E1666" s="7" t="s">
        <v>16973</v>
      </c>
      <c r="F1666" s="7">
        <v>750000</v>
      </c>
      <c r="G1666" s="7">
        <v>2.228600025177002</v>
      </c>
      <c r="H1666" s="7">
        <v>2.1835999488830566</v>
      </c>
      <c r="I1666" s="7" t="s">
        <v>19594</v>
      </c>
      <c r="J1666" s="7" t="s">
        <v>16974</v>
      </c>
      <c r="K1666" s="8">
        <v>2.7916700839996338</v>
      </c>
      <c r="M1666" s="8">
        <v>95.350997924804688</v>
      </c>
      <c r="N1666" s="7">
        <v>19.873699188232422</v>
      </c>
      <c r="O1666" s="7" t="s">
        <v>409</v>
      </c>
      <c r="P1666" s="7" t="s">
        <v>1033</v>
      </c>
      <c r="Q1666" s="7" t="s">
        <v>242</v>
      </c>
      <c r="R1666" s="7" t="s">
        <v>3856</v>
      </c>
      <c r="S1666" s="7">
        <v>43.040542602539063</v>
      </c>
    </row>
    <row r="1667" spans="1:19" x14ac:dyDescent="0.25">
      <c r="A1667" s="7">
        <v>513</v>
      </c>
      <c r="B1667" s="7">
        <v>44657</v>
      </c>
      <c r="C1667" s="7">
        <v>44105510</v>
      </c>
      <c r="D1667" s="7" t="s">
        <v>1335</v>
      </c>
      <c r="E1667" s="7" t="s">
        <v>6056</v>
      </c>
      <c r="F1667" s="7">
        <v>500000</v>
      </c>
      <c r="G1667" s="7">
        <v>2.2177000045776367</v>
      </c>
      <c r="H1667" s="7">
        <v>2.1308000087738037</v>
      </c>
      <c r="I1667" s="7" t="s">
        <v>19595</v>
      </c>
      <c r="J1667" s="7" t="s">
        <v>6057</v>
      </c>
      <c r="K1667" s="8">
        <v>2.7904300689697266</v>
      </c>
      <c r="M1667" s="8">
        <v>99.111000061035156</v>
      </c>
      <c r="N1667" s="7">
        <v>20.801799774169922</v>
      </c>
      <c r="O1667" s="7" t="s">
        <v>409</v>
      </c>
      <c r="P1667" s="7" t="s">
        <v>1033</v>
      </c>
      <c r="Q1667" s="7" t="s">
        <v>242</v>
      </c>
      <c r="R1667" s="7" t="s">
        <v>3856</v>
      </c>
      <c r="S1667" s="7">
        <v>43.013813018798828</v>
      </c>
    </row>
    <row r="1668" spans="1:19" x14ac:dyDescent="0.25">
      <c r="A1668" s="7">
        <v>513</v>
      </c>
      <c r="B1668" s="7">
        <v>44657</v>
      </c>
      <c r="C1668" s="7">
        <v>66857656</v>
      </c>
      <c r="D1668" s="7" t="s">
        <v>1335</v>
      </c>
      <c r="E1668" s="7" t="s">
        <v>6054</v>
      </c>
      <c r="F1668" s="7">
        <v>500000</v>
      </c>
      <c r="G1668" s="7">
        <v>1.8425999879837036</v>
      </c>
      <c r="H1668" s="7">
        <v>1.8133000135421753</v>
      </c>
      <c r="I1668" s="7" t="s">
        <v>19596</v>
      </c>
      <c r="J1668" s="7" t="s">
        <v>6055</v>
      </c>
      <c r="K1668" s="8">
        <v>2.7368700504302979</v>
      </c>
      <c r="M1668" s="8">
        <v>95.791999816894531</v>
      </c>
      <c r="N1668" s="7">
        <v>25.306299209594727</v>
      </c>
      <c r="O1668" s="7" t="s">
        <v>409</v>
      </c>
      <c r="P1668" s="7" t="s">
        <v>1033</v>
      </c>
      <c r="Q1668" s="7" t="s">
        <v>242</v>
      </c>
      <c r="R1668" s="7" t="s">
        <v>3856</v>
      </c>
      <c r="S1668" s="7">
        <v>42.092506408691406</v>
      </c>
    </row>
    <row r="1669" spans="1:19" x14ac:dyDescent="0.25">
      <c r="A1669" s="7">
        <v>513</v>
      </c>
      <c r="B1669" s="7">
        <v>44657</v>
      </c>
      <c r="C1669" s="7">
        <v>20330085</v>
      </c>
      <c r="D1669" s="7" t="s">
        <v>1335</v>
      </c>
      <c r="E1669" s="7" t="s">
        <v>6051</v>
      </c>
      <c r="F1669" s="7">
        <v>750000</v>
      </c>
      <c r="G1669" s="7">
        <v>1.771399974822998</v>
      </c>
      <c r="H1669" s="7">
        <v>1.6923999786376953</v>
      </c>
      <c r="I1669" s="7" t="s">
        <v>6052</v>
      </c>
      <c r="J1669" s="7" t="s">
        <v>6053</v>
      </c>
      <c r="K1669" s="8">
        <v>2.6656899452209473</v>
      </c>
      <c r="M1669" s="8">
        <v>102.28800201416016</v>
      </c>
      <c r="N1669" s="7">
        <v>22.988500595092773</v>
      </c>
      <c r="O1669" s="7" t="s">
        <v>409</v>
      </c>
      <c r="P1669" s="7" t="s">
        <v>1033</v>
      </c>
      <c r="Q1669" s="7" t="s">
        <v>242</v>
      </c>
      <c r="R1669" s="7" t="s">
        <v>3856</v>
      </c>
      <c r="S1669" s="7">
        <v>41.917331695556641</v>
      </c>
    </row>
    <row r="1670" spans="1:19" x14ac:dyDescent="0.25">
      <c r="A1670" s="7">
        <v>513</v>
      </c>
      <c r="B1670" s="7">
        <v>44657</v>
      </c>
      <c r="C1670" s="7">
        <v>41547375</v>
      </c>
      <c r="D1670" s="7" t="s">
        <v>1335</v>
      </c>
      <c r="E1670" s="7" t="s">
        <v>6049</v>
      </c>
      <c r="F1670" s="7">
        <v>500000</v>
      </c>
      <c r="G1670" s="7">
        <v>1.6399999856948853</v>
      </c>
      <c r="H1670" s="7">
        <v>1.5680999755859375</v>
      </c>
      <c r="I1670" s="7" t="s">
        <v>19597</v>
      </c>
      <c r="J1670" s="7" t="s">
        <v>6050</v>
      </c>
      <c r="K1670" s="8">
        <v>2.6185200214385986</v>
      </c>
      <c r="M1670" s="8">
        <v>101.60199737548828</v>
      </c>
      <c r="N1670" s="7">
        <v>24.547500610351563</v>
      </c>
      <c r="O1670" s="7" t="s">
        <v>409</v>
      </c>
      <c r="P1670" s="7" t="s">
        <v>1033</v>
      </c>
      <c r="Q1670" s="7" t="s">
        <v>242</v>
      </c>
      <c r="R1670" s="7" t="s">
        <v>3856</v>
      </c>
      <c r="S1670" s="7">
        <v>41.593822479248047</v>
      </c>
    </row>
    <row r="1671" spans="1:19" x14ac:dyDescent="0.25">
      <c r="A1671" s="7">
        <v>513</v>
      </c>
      <c r="B1671" s="7">
        <v>44657</v>
      </c>
      <c r="C1671" s="7">
        <v>35883282</v>
      </c>
      <c r="D1671" s="7" t="s">
        <v>1335</v>
      </c>
      <c r="E1671" s="7" t="s">
        <v>6046</v>
      </c>
      <c r="F1671" s="7">
        <v>1000000</v>
      </c>
      <c r="G1671" s="7">
        <v>0.56950002908706665</v>
      </c>
      <c r="H1671" s="7">
        <v>0.55529999732971191</v>
      </c>
      <c r="I1671" s="7" t="s">
        <v>6047</v>
      </c>
      <c r="J1671" s="7" t="s">
        <v>6048</v>
      </c>
      <c r="K1671" s="8">
        <v>2.586522102355957</v>
      </c>
      <c r="M1671" s="8">
        <v>100.23000335693359</v>
      </c>
      <c r="N1671" s="7">
        <v>124.67880249023438</v>
      </c>
      <c r="O1671" s="7" t="s">
        <v>409</v>
      </c>
      <c r="P1671" s="7" t="s">
        <v>1033</v>
      </c>
      <c r="Q1671" s="7" t="s">
        <v>242</v>
      </c>
      <c r="R1671" s="7" t="s">
        <v>3856</v>
      </c>
      <c r="S1671" s="7">
        <v>38.949573516845703</v>
      </c>
    </row>
    <row r="1672" spans="1:19" x14ac:dyDescent="0.25">
      <c r="A1672" s="7">
        <v>513</v>
      </c>
      <c r="B1672" s="7">
        <v>44657</v>
      </c>
      <c r="C1672" s="7">
        <v>66972500</v>
      </c>
      <c r="D1672" s="7" t="s">
        <v>1337</v>
      </c>
      <c r="E1672" s="7" t="s">
        <v>19598</v>
      </c>
      <c r="F1672" s="7">
        <v>350000</v>
      </c>
      <c r="G1672" s="7">
        <v>4.6378998756408691</v>
      </c>
      <c r="H1672" s="7">
        <v>4.3337001800537109</v>
      </c>
      <c r="I1672" s="7" t="s">
        <v>19599</v>
      </c>
      <c r="J1672" s="7" t="s">
        <v>19600</v>
      </c>
      <c r="K1672" s="8">
        <v>3.4997200965881348</v>
      </c>
      <c r="M1672" s="8">
        <v>92.91400146484375</v>
      </c>
      <c r="N1672" s="7">
        <v>75.080001831054688</v>
      </c>
      <c r="O1672" s="7" t="s">
        <v>212</v>
      </c>
      <c r="P1672" s="7" t="s">
        <v>663</v>
      </c>
      <c r="Q1672" s="7" t="s">
        <v>242</v>
      </c>
      <c r="R1672" s="7" t="s">
        <v>3856</v>
      </c>
      <c r="S1672" s="7">
        <v>125.87624359130859</v>
      </c>
    </row>
    <row r="1673" spans="1:19" x14ac:dyDescent="0.25">
      <c r="A1673" s="7">
        <v>513</v>
      </c>
      <c r="B1673" s="7">
        <v>44657</v>
      </c>
      <c r="C1673" s="7">
        <v>66962768</v>
      </c>
      <c r="D1673" s="7" t="s">
        <v>464</v>
      </c>
      <c r="E1673" s="7" t="s">
        <v>20792</v>
      </c>
      <c r="F1673" s="7">
        <v>500000</v>
      </c>
      <c r="G1673" s="7">
        <v>4.572199821472168</v>
      </c>
      <c r="H1673" s="7">
        <v>4.269899845123291</v>
      </c>
      <c r="I1673" s="7" t="s">
        <v>20793</v>
      </c>
      <c r="J1673" s="7" t="s">
        <v>20536</v>
      </c>
      <c r="K1673" s="8">
        <v>3.3031299114227295</v>
      </c>
      <c r="M1673" s="8">
        <v>94.859001159667969</v>
      </c>
      <c r="N1673" s="7">
        <v>56.13079833984375</v>
      </c>
      <c r="O1673" s="7" t="s">
        <v>212</v>
      </c>
      <c r="P1673" s="7" t="s">
        <v>215</v>
      </c>
      <c r="Q1673" s="7" t="s">
        <v>219</v>
      </c>
      <c r="R1673" s="7" t="s">
        <v>3856</v>
      </c>
      <c r="S1673" s="7">
        <v>85.95208740234375</v>
      </c>
    </row>
    <row r="1674" spans="1:19" x14ac:dyDescent="0.25">
      <c r="A1674" s="7">
        <v>513</v>
      </c>
      <c r="B1674" s="7">
        <v>44657</v>
      </c>
      <c r="C1674" s="7">
        <v>66813718</v>
      </c>
      <c r="D1674" s="7" t="s">
        <v>464</v>
      </c>
      <c r="E1674" s="7" t="s">
        <v>214</v>
      </c>
      <c r="F1674" s="7">
        <v>500000</v>
      </c>
      <c r="G1674" s="7">
        <v>3.4633998870849609</v>
      </c>
      <c r="H1674" s="7">
        <v>3.3134000301361084</v>
      </c>
      <c r="I1674" s="7" t="s">
        <v>6079</v>
      </c>
      <c r="J1674" s="7" t="s">
        <v>6080</v>
      </c>
      <c r="K1674" s="8">
        <v>3.3268899917602539</v>
      </c>
      <c r="M1674" s="8">
        <v>95.134002685546875</v>
      </c>
      <c r="N1674" s="7">
        <v>59.288101196289063</v>
      </c>
      <c r="O1674" s="7" t="s">
        <v>212</v>
      </c>
      <c r="P1674" s="7" t="s">
        <v>215</v>
      </c>
      <c r="Q1674" s="7" t="s">
        <v>219</v>
      </c>
      <c r="R1674" s="7" t="s">
        <v>3856</v>
      </c>
      <c r="S1674" s="7">
        <v>81.442916870117188</v>
      </c>
    </row>
    <row r="1675" spans="1:19" x14ac:dyDescent="0.25">
      <c r="A1675" s="7">
        <v>513</v>
      </c>
      <c r="B1675" s="7">
        <v>44657</v>
      </c>
      <c r="C1675" s="7">
        <v>66995698</v>
      </c>
      <c r="D1675" s="7" t="s">
        <v>21035</v>
      </c>
      <c r="E1675" s="7" t="s">
        <v>214</v>
      </c>
      <c r="F1675" s="7">
        <v>1250000</v>
      </c>
      <c r="G1675" s="7">
        <v>23.087699890136719</v>
      </c>
      <c r="H1675" s="7">
        <v>14.005100250244141</v>
      </c>
      <c r="I1675" s="7" t="s">
        <v>21217</v>
      </c>
      <c r="J1675" s="7" t="s">
        <v>21218</v>
      </c>
      <c r="K1675" s="8">
        <v>4.8989901542663574</v>
      </c>
      <c r="M1675" s="8">
        <v>92.884002685546875</v>
      </c>
      <c r="N1675" s="7">
        <v>212.6929931640625</v>
      </c>
      <c r="O1675" s="7" t="s">
        <v>223</v>
      </c>
      <c r="P1675" s="7" t="s">
        <v>225</v>
      </c>
      <c r="Q1675" s="7" t="s">
        <v>219</v>
      </c>
      <c r="R1675" s="7" t="s">
        <v>3856</v>
      </c>
      <c r="S1675" s="7">
        <v>212.6929931640625</v>
      </c>
    </row>
    <row r="1676" spans="1:19" x14ac:dyDescent="0.25">
      <c r="A1676" s="7">
        <v>513</v>
      </c>
      <c r="B1676" s="7">
        <v>44657</v>
      </c>
      <c r="C1676" s="7">
        <v>66995697</v>
      </c>
      <c r="D1676" s="7" t="s">
        <v>21035</v>
      </c>
      <c r="E1676" s="7" t="s">
        <v>214</v>
      </c>
      <c r="F1676" s="7">
        <v>1250000</v>
      </c>
      <c r="G1676" s="7">
        <v>10.008199691772461</v>
      </c>
      <c r="H1676" s="7">
        <v>8.2920999526977539</v>
      </c>
      <c r="I1676" s="7" t="s">
        <v>21219</v>
      </c>
      <c r="J1676" s="7" t="s">
        <v>21220</v>
      </c>
      <c r="K1676" s="8">
        <v>4.2292900085449219</v>
      </c>
      <c r="M1676" s="8">
        <v>94.410003662109375</v>
      </c>
      <c r="N1676" s="7">
        <v>166.07099914550781</v>
      </c>
      <c r="O1676" s="7" t="s">
        <v>223</v>
      </c>
      <c r="P1676" s="7" t="s">
        <v>225</v>
      </c>
      <c r="Q1676" s="7" t="s">
        <v>219</v>
      </c>
      <c r="R1676" s="7" t="s">
        <v>3856</v>
      </c>
      <c r="S1676" s="7">
        <v>166.07099914550781</v>
      </c>
    </row>
    <row r="1677" spans="1:19" x14ac:dyDescent="0.25">
      <c r="A1677" s="7">
        <v>513</v>
      </c>
      <c r="B1677" s="7">
        <v>44657</v>
      </c>
      <c r="C1677" s="7">
        <v>66851448</v>
      </c>
      <c r="D1677" s="7" t="s">
        <v>466</v>
      </c>
      <c r="E1677" s="7" t="s">
        <v>214</v>
      </c>
      <c r="F1677" s="7">
        <v>500000</v>
      </c>
      <c r="G1677" s="7">
        <v>3.3972001075744629</v>
      </c>
      <c r="H1677" s="7">
        <v>2.7439999580383301</v>
      </c>
      <c r="I1677" s="7" t="s">
        <v>19601</v>
      </c>
      <c r="J1677" s="7" t="s">
        <v>10796</v>
      </c>
      <c r="K1677" s="8">
        <v>12.174674987792969</v>
      </c>
      <c r="M1677" s="8">
        <v>80.948997497558594</v>
      </c>
      <c r="N1677" s="7">
        <v>944.589111328125</v>
      </c>
      <c r="O1677" s="7" t="s">
        <v>212</v>
      </c>
      <c r="P1677" s="7" t="s">
        <v>447</v>
      </c>
      <c r="Q1677" s="7" t="s">
        <v>291</v>
      </c>
      <c r="R1677" s="7" t="s">
        <v>3856</v>
      </c>
      <c r="S1677" s="7">
        <v>944.589111328125</v>
      </c>
    </row>
    <row r="1678" spans="1:19" x14ac:dyDescent="0.25">
      <c r="A1678" s="7">
        <v>513</v>
      </c>
      <c r="B1678" s="7">
        <v>44657</v>
      </c>
      <c r="C1678" s="7">
        <v>66931131</v>
      </c>
      <c r="D1678" s="7" t="s">
        <v>471</v>
      </c>
      <c r="E1678" s="7" t="s">
        <v>214</v>
      </c>
      <c r="F1678" s="7">
        <v>500000</v>
      </c>
      <c r="G1678" s="7">
        <v>4.4025001525878906</v>
      </c>
      <c r="H1678" s="7">
        <v>4.0903000831604004</v>
      </c>
      <c r="I1678" s="7" t="s">
        <v>21813</v>
      </c>
      <c r="J1678" s="7" t="s">
        <v>18041</v>
      </c>
      <c r="K1678" s="8">
        <v>6.2479801177978516</v>
      </c>
      <c r="M1678" s="8">
        <v>100</v>
      </c>
      <c r="N1678" s="7">
        <v>350.54998779296875</v>
      </c>
      <c r="O1678" s="7" t="s">
        <v>266</v>
      </c>
      <c r="P1678" s="7" t="s">
        <v>282</v>
      </c>
      <c r="Q1678" s="7" t="s">
        <v>286</v>
      </c>
      <c r="R1678" s="7" t="s">
        <v>3856</v>
      </c>
      <c r="S1678" s="7">
        <v>410.48162841796875</v>
      </c>
    </row>
    <row r="1679" spans="1:19" x14ac:dyDescent="0.25">
      <c r="A1679" s="7">
        <v>513</v>
      </c>
      <c r="B1679" s="7">
        <v>44657</v>
      </c>
      <c r="C1679" s="7">
        <v>66930726</v>
      </c>
      <c r="D1679" s="7" t="s">
        <v>471</v>
      </c>
      <c r="E1679" s="7" t="s">
        <v>17621</v>
      </c>
      <c r="F1679" s="7">
        <v>500000</v>
      </c>
      <c r="G1679" s="7">
        <v>4.4025001525878906</v>
      </c>
      <c r="H1679" s="7">
        <v>4.0903000831604004</v>
      </c>
      <c r="I1679" s="7" t="s">
        <v>17622</v>
      </c>
      <c r="J1679" s="7" t="s">
        <v>17623</v>
      </c>
      <c r="K1679" s="8">
        <v>6.2478981018066406</v>
      </c>
      <c r="M1679" s="8">
        <v>100</v>
      </c>
      <c r="N1679" s="7">
        <v>277.09390258789063</v>
      </c>
      <c r="O1679" s="7" t="s">
        <v>266</v>
      </c>
      <c r="P1679" s="7" t="s">
        <v>282</v>
      </c>
      <c r="Q1679" s="7" t="s">
        <v>286</v>
      </c>
      <c r="R1679" s="7" t="s">
        <v>214</v>
      </c>
      <c r="S1679" s="7">
        <v>410.48162841796875</v>
      </c>
    </row>
    <row r="1680" spans="1:19" x14ac:dyDescent="0.25">
      <c r="A1680" s="7">
        <v>513</v>
      </c>
      <c r="B1680" s="7">
        <v>44657</v>
      </c>
      <c r="C1680" s="7">
        <v>46766778</v>
      </c>
      <c r="D1680" s="7" t="s">
        <v>473</v>
      </c>
      <c r="E1680" s="7" t="s">
        <v>214</v>
      </c>
      <c r="F1680" s="7">
        <v>750000</v>
      </c>
      <c r="G1680" s="7">
        <v>7.8302998542785645</v>
      </c>
      <c r="H1680" s="7">
        <v>6.3765997886657715</v>
      </c>
      <c r="I1680" s="7" t="s">
        <v>32</v>
      </c>
      <c r="J1680" s="7" t="s">
        <v>6107</v>
      </c>
      <c r="K1680" s="8">
        <v>5.6712961196899414</v>
      </c>
      <c r="M1680" s="8">
        <v>93.454002380371094</v>
      </c>
      <c r="N1680" s="7">
        <v>300.79708862304688</v>
      </c>
      <c r="O1680" s="7" t="s">
        <v>237</v>
      </c>
      <c r="P1680" s="7" t="s">
        <v>289</v>
      </c>
      <c r="Q1680" s="7" t="s">
        <v>291</v>
      </c>
      <c r="R1680" s="7" t="s">
        <v>3856</v>
      </c>
      <c r="S1680" s="7">
        <v>306.40447998046875</v>
      </c>
    </row>
    <row r="1681" spans="1:19" x14ac:dyDescent="0.25">
      <c r="A1681" s="7">
        <v>513</v>
      </c>
      <c r="B1681" s="7">
        <v>44657</v>
      </c>
      <c r="C1681" s="7">
        <v>46766776</v>
      </c>
      <c r="D1681" s="7" t="s">
        <v>473</v>
      </c>
      <c r="E1681" s="7" t="s">
        <v>6104</v>
      </c>
      <c r="F1681" s="7">
        <v>750000</v>
      </c>
      <c r="G1681" s="7">
        <v>7.8302998542785645</v>
      </c>
      <c r="H1681" s="7">
        <v>6.3701000213623047</v>
      </c>
      <c r="I1681" s="7" t="s">
        <v>6105</v>
      </c>
      <c r="J1681" s="7" t="s">
        <v>6106</v>
      </c>
      <c r="K1681" s="8">
        <v>5.7521591186523438</v>
      </c>
      <c r="M1681" s="8">
        <v>92.970001220703125</v>
      </c>
      <c r="N1681" s="7">
        <v>308.00808715820313</v>
      </c>
      <c r="O1681" s="7" t="s">
        <v>237</v>
      </c>
      <c r="P1681" s="7" t="s">
        <v>289</v>
      </c>
      <c r="Q1681" s="7" t="s">
        <v>291</v>
      </c>
      <c r="R1681" s="7" t="s">
        <v>214</v>
      </c>
      <c r="S1681" s="7">
        <v>306.40447998046875</v>
      </c>
    </row>
    <row r="1682" spans="1:19" x14ac:dyDescent="0.25">
      <c r="A1682" s="7">
        <v>513</v>
      </c>
      <c r="B1682" s="7">
        <v>44657</v>
      </c>
      <c r="C1682" s="7">
        <v>46766777</v>
      </c>
      <c r="D1682" s="7" t="s">
        <v>473</v>
      </c>
      <c r="E1682" s="7" t="s">
        <v>214</v>
      </c>
      <c r="F1682" s="7">
        <v>500000</v>
      </c>
      <c r="G1682" s="7">
        <v>2.8308999538421631</v>
      </c>
      <c r="H1682" s="7">
        <v>2.6426000595092773</v>
      </c>
      <c r="I1682" s="7" t="s">
        <v>6102</v>
      </c>
      <c r="J1682" s="7" t="s">
        <v>6103</v>
      </c>
      <c r="K1682" s="8">
        <v>4.3341059684753418</v>
      </c>
      <c r="M1682" s="8">
        <v>98.128997802734375</v>
      </c>
      <c r="N1682" s="7">
        <v>164.66459655761719</v>
      </c>
      <c r="O1682" s="7" t="s">
        <v>237</v>
      </c>
      <c r="P1682" s="7" t="s">
        <v>289</v>
      </c>
      <c r="Q1682" s="7" t="s">
        <v>291</v>
      </c>
      <c r="R1682" s="7" t="s">
        <v>3856</v>
      </c>
      <c r="S1682" s="7">
        <v>250.32167053222656</v>
      </c>
    </row>
    <row r="1683" spans="1:19" x14ac:dyDescent="0.25">
      <c r="A1683" s="7">
        <v>513</v>
      </c>
      <c r="B1683" s="7">
        <v>44657</v>
      </c>
      <c r="C1683" s="7">
        <v>46776761</v>
      </c>
      <c r="D1683" s="7" t="s">
        <v>473</v>
      </c>
      <c r="E1683" s="7" t="s">
        <v>6099</v>
      </c>
      <c r="F1683" s="7">
        <v>500000</v>
      </c>
      <c r="G1683" s="7">
        <v>2.8308999538421631</v>
      </c>
      <c r="H1683" s="7">
        <v>2.6426000595092773</v>
      </c>
      <c r="I1683" s="7" t="s">
        <v>6100</v>
      </c>
      <c r="J1683" s="7" t="s">
        <v>6101</v>
      </c>
      <c r="K1683" s="8">
        <v>4.3340249061584473</v>
      </c>
      <c r="M1683" s="8">
        <v>98.128997802734375</v>
      </c>
      <c r="N1683" s="7">
        <v>163.66220092773438</v>
      </c>
      <c r="O1683" s="7" t="s">
        <v>237</v>
      </c>
      <c r="P1683" s="7" t="s">
        <v>289</v>
      </c>
      <c r="Q1683" s="7" t="s">
        <v>291</v>
      </c>
      <c r="R1683" s="7" t="s">
        <v>214</v>
      </c>
      <c r="S1683" s="7">
        <v>250.32167053222656</v>
      </c>
    </row>
    <row r="1684" spans="1:19" x14ac:dyDescent="0.25">
      <c r="A1684" s="7">
        <v>513</v>
      </c>
      <c r="B1684" s="7">
        <v>44657</v>
      </c>
      <c r="C1684" s="7">
        <v>66793221</v>
      </c>
      <c r="D1684" s="7" t="s">
        <v>478</v>
      </c>
      <c r="E1684" s="7" t="s">
        <v>214</v>
      </c>
      <c r="F1684" s="7">
        <v>1000000</v>
      </c>
      <c r="G1684" s="7">
        <v>30.27239990234375</v>
      </c>
      <c r="H1684" s="7">
        <v>4.9032998085021973</v>
      </c>
      <c r="I1684" s="7" t="s">
        <v>19602</v>
      </c>
      <c r="J1684" s="7" t="s">
        <v>6098</v>
      </c>
      <c r="K1684" s="8">
        <v>19.756557464599609</v>
      </c>
      <c r="M1684" s="8">
        <v>48.202999114990234</v>
      </c>
      <c r="N1684" s="7">
        <v>1712.7657470703125</v>
      </c>
      <c r="O1684" s="7" t="s">
        <v>331</v>
      </c>
      <c r="P1684" s="7" t="s">
        <v>310</v>
      </c>
      <c r="Q1684" s="7" t="s">
        <v>291</v>
      </c>
      <c r="R1684" s="7" t="s">
        <v>3856</v>
      </c>
      <c r="S1684" s="7">
        <v>719.1160888671875</v>
      </c>
    </row>
    <row r="1685" spans="1:19" x14ac:dyDescent="0.25">
      <c r="A1685" s="7">
        <v>513</v>
      </c>
      <c r="B1685" s="7">
        <v>44657</v>
      </c>
      <c r="C1685" s="7">
        <v>66792671</v>
      </c>
      <c r="D1685" s="7" t="s">
        <v>478</v>
      </c>
      <c r="E1685" s="7" t="s">
        <v>6096</v>
      </c>
      <c r="F1685" s="7">
        <v>1000000</v>
      </c>
      <c r="G1685" s="7">
        <v>30.27239990234375</v>
      </c>
      <c r="H1685" s="7">
        <v>4.9032001495361328</v>
      </c>
      <c r="I1685" s="7" t="s">
        <v>86</v>
      </c>
      <c r="J1685" s="7" t="s">
        <v>6097</v>
      </c>
      <c r="K1685" s="8">
        <v>19.756738662719727</v>
      </c>
      <c r="M1685" s="8">
        <v>48.202598571777344</v>
      </c>
      <c r="N1685" s="7">
        <v>1711.1495361328125</v>
      </c>
      <c r="O1685" s="7" t="s">
        <v>331</v>
      </c>
      <c r="P1685" s="7" t="s">
        <v>310</v>
      </c>
      <c r="Q1685" s="7" t="s">
        <v>291</v>
      </c>
      <c r="R1685" s="7" t="s">
        <v>214</v>
      </c>
      <c r="S1685" s="7">
        <v>719.1160888671875</v>
      </c>
    </row>
    <row r="1686" spans="1:19" x14ac:dyDescent="0.25">
      <c r="A1686" s="7">
        <v>513</v>
      </c>
      <c r="B1686" s="7">
        <v>44657</v>
      </c>
      <c r="C1686" s="7">
        <v>44485526</v>
      </c>
      <c r="D1686" s="7" t="s">
        <v>478</v>
      </c>
      <c r="E1686" s="7" t="s">
        <v>214</v>
      </c>
      <c r="F1686" s="7">
        <v>1097000</v>
      </c>
      <c r="G1686" s="7">
        <v>27.789199829101563</v>
      </c>
      <c r="H1686" s="7">
        <v>6.1831002235412598</v>
      </c>
      <c r="I1686" s="7" t="s">
        <v>19603</v>
      </c>
      <c r="J1686" s="7" t="s">
        <v>6095</v>
      </c>
      <c r="K1686" s="8">
        <v>16.219337463378906</v>
      </c>
      <c r="M1686" s="8">
        <v>44.631000518798828</v>
      </c>
      <c r="N1686" s="7">
        <v>1353.150390625</v>
      </c>
      <c r="O1686" s="7" t="s">
        <v>331</v>
      </c>
      <c r="P1686" s="7" t="s">
        <v>310</v>
      </c>
      <c r="Q1686" s="7" t="s">
        <v>291</v>
      </c>
      <c r="R1686" s="7" t="s">
        <v>3856</v>
      </c>
      <c r="S1686" s="7">
        <v>703.40911865234375</v>
      </c>
    </row>
    <row r="1687" spans="1:19" x14ac:dyDescent="0.25">
      <c r="A1687" s="7">
        <v>513</v>
      </c>
      <c r="B1687" s="7">
        <v>44657</v>
      </c>
      <c r="C1687" s="7">
        <v>44479640</v>
      </c>
      <c r="D1687" s="7" t="s">
        <v>478</v>
      </c>
      <c r="E1687" s="7" t="s">
        <v>6092</v>
      </c>
      <c r="F1687" s="7">
        <v>1097000</v>
      </c>
      <c r="G1687" s="7">
        <v>27.789199829101563</v>
      </c>
      <c r="H1687" s="7">
        <v>6.1830000877380371</v>
      </c>
      <c r="I1687" s="7" t="s">
        <v>6093</v>
      </c>
      <c r="J1687" s="7" t="s">
        <v>6094</v>
      </c>
      <c r="K1687" s="8">
        <v>16.218528747558594</v>
      </c>
      <c r="M1687" s="8">
        <v>44.630901336669922</v>
      </c>
      <c r="N1687" s="7">
        <v>1355.583251953125</v>
      </c>
      <c r="O1687" s="7" t="s">
        <v>331</v>
      </c>
      <c r="P1687" s="7" t="s">
        <v>310</v>
      </c>
      <c r="Q1687" s="7" t="s">
        <v>291</v>
      </c>
      <c r="R1687" s="7" t="s">
        <v>214</v>
      </c>
      <c r="S1687" s="7">
        <v>703.40911865234375</v>
      </c>
    </row>
    <row r="1688" spans="1:19" x14ac:dyDescent="0.25">
      <c r="A1688" s="7">
        <v>513</v>
      </c>
      <c r="B1688" s="7">
        <v>44657</v>
      </c>
      <c r="C1688" s="7">
        <v>11912840</v>
      </c>
      <c r="D1688" s="7" t="s">
        <v>478</v>
      </c>
      <c r="E1688" s="7" t="s">
        <v>214</v>
      </c>
      <c r="F1688" s="7">
        <v>653500</v>
      </c>
      <c r="G1688" s="7">
        <v>18.822700500488281</v>
      </c>
      <c r="H1688" s="7">
        <v>5.9204998016357422</v>
      </c>
      <c r="I1688" s="7" t="s">
        <v>21814</v>
      </c>
      <c r="J1688" s="7" t="s">
        <v>6091</v>
      </c>
      <c r="K1688" s="8">
        <v>17.427560806274414</v>
      </c>
      <c r="M1688" s="8">
        <v>46.139999389648438</v>
      </c>
      <c r="N1688" s="7">
        <v>1465.4237060546875</v>
      </c>
      <c r="O1688" s="7" t="s">
        <v>331</v>
      </c>
      <c r="P1688" s="7" t="s">
        <v>310</v>
      </c>
      <c r="Q1688" s="7" t="s">
        <v>291</v>
      </c>
      <c r="R1688" s="7" t="s">
        <v>3856</v>
      </c>
      <c r="S1688" s="7">
        <v>631.66510009765625</v>
      </c>
    </row>
    <row r="1689" spans="1:19" x14ac:dyDescent="0.25">
      <c r="A1689" s="7">
        <v>513</v>
      </c>
      <c r="B1689" s="7">
        <v>44657</v>
      </c>
      <c r="C1689" s="7">
        <v>94313</v>
      </c>
      <c r="D1689" s="7" t="s">
        <v>478</v>
      </c>
      <c r="E1689" s="7" t="s">
        <v>214</v>
      </c>
      <c r="F1689" s="7">
        <v>1000000</v>
      </c>
      <c r="G1689" s="7">
        <v>13.188199996948242</v>
      </c>
      <c r="H1689" s="7">
        <v>5.5124998092651367</v>
      </c>
      <c r="I1689" s="7" t="s">
        <v>21815</v>
      </c>
      <c r="J1689" s="7" t="s">
        <v>6090</v>
      </c>
      <c r="K1689" s="8">
        <v>18.415794372558594</v>
      </c>
      <c r="M1689" s="8">
        <v>47.226001739501953</v>
      </c>
      <c r="N1689" s="7">
        <v>1584.94384765625</v>
      </c>
      <c r="O1689" s="7" t="s">
        <v>331</v>
      </c>
      <c r="P1689" s="7" t="s">
        <v>310</v>
      </c>
      <c r="Q1689" s="7" t="s">
        <v>291</v>
      </c>
      <c r="R1689" s="7" t="s">
        <v>3856</v>
      </c>
      <c r="S1689" s="7">
        <v>571.48101806640625</v>
      </c>
    </row>
    <row r="1690" spans="1:19" x14ac:dyDescent="0.25">
      <c r="A1690" s="7">
        <v>513</v>
      </c>
      <c r="B1690" s="7">
        <v>44657</v>
      </c>
      <c r="C1690" s="7">
        <v>54960</v>
      </c>
      <c r="D1690" s="7" t="s">
        <v>478</v>
      </c>
      <c r="E1690" s="7" t="s">
        <v>214</v>
      </c>
      <c r="F1690" s="7">
        <v>500000</v>
      </c>
      <c r="G1690" s="7">
        <v>10.009599685668945</v>
      </c>
      <c r="H1690" s="7">
        <v>4.7094001770019531</v>
      </c>
      <c r="I1690" s="7" t="s">
        <v>21816</v>
      </c>
      <c r="J1690" s="7" t="s">
        <v>6089</v>
      </c>
      <c r="K1690" s="8">
        <v>20.106985092163086</v>
      </c>
      <c r="M1690" s="8">
        <v>49.694000244140625</v>
      </c>
      <c r="N1690" s="7">
        <v>1753.7193603515625</v>
      </c>
      <c r="O1690" s="7" t="s">
        <v>331</v>
      </c>
      <c r="P1690" s="7" t="s">
        <v>310</v>
      </c>
      <c r="Q1690" s="7" t="s">
        <v>291</v>
      </c>
      <c r="R1690" s="7" t="s">
        <v>3856</v>
      </c>
      <c r="S1690" s="7">
        <v>531.3468017578125</v>
      </c>
    </row>
    <row r="1691" spans="1:19" x14ac:dyDescent="0.25">
      <c r="A1691" s="7">
        <v>513</v>
      </c>
      <c r="B1691" s="7">
        <v>44657</v>
      </c>
      <c r="C1691" s="7">
        <v>33160549</v>
      </c>
      <c r="D1691" s="7" t="s">
        <v>478</v>
      </c>
      <c r="E1691" s="7" t="s">
        <v>214</v>
      </c>
      <c r="F1691" s="7">
        <v>601085</v>
      </c>
      <c r="G1691" s="7">
        <v>6.8965997695922852</v>
      </c>
      <c r="H1691" s="7">
        <v>3.9544999599456787</v>
      </c>
      <c r="I1691" s="7" t="s">
        <v>21221</v>
      </c>
      <c r="J1691" s="7" t="s">
        <v>6088</v>
      </c>
      <c r="K1691" s="8">
        <v>24.70014762878418</v>
      </c>
      <c r="M1691" s="8">
        <v>47.950000762939453</v>
      </c>
      <c r="N1691" s="7">
        <v>2199.888916015625</v>
      </c>
      <c r="O1691" s="7" t="s">
        <v>331</v>
      </c>
      <c r="P1691" s="7" t="s">
        <v>310</v>
      </c>
      <c r="Q1691" s="7" t="s">
        <v>291</v>
      </c>
      <c r="R1691" s="7" t="s">
        <v>3856</v>
      </c>
      <c r="S1691" s="7">
        <v>487.39703369140625</v>
      </c>
    </row>
    <row r="1692" spans="1:19" x14ac:dyDescent="0.25">
      <c r="A1692" s="7">
        <v>513</v>
      </c>
      <c r="B1692" s="7">
        <v>44657</v>
      </c>
      <c r="C1692" s="7">
        <v>23477548</v>
      </c>
      <c r="D1692" s="7" t="s">
        <v>478</v>
      </c>
      <c r="E1692" s="7" t="s">
        <v>214</v>
      </c>
      <c r="F1692" s="7">
        <v>800000</v>
      </c>
      <c r="G1692" s="7">
        <v>4.7829999923706055</v>
      </c>
      <c r="H1692" s="7">
        <v>3.3436999320983887</v>
      </c>
      <c r="I1692" s="7" t="s">
        <v>19604</v>
      </c>
      <c r="J1692" s="7" t="s">
        <v>6087</v>
      </c>
      <c r="K1692" s="8">
        <v>25.696964263916016</v>
      </c>
      <c r="M1692" s="8">
        <v>48.433998107910156</v>
      </c>
      <c r="N1692" s="7">
        <v>2295.87841796875</v>
      </c>
      <c r="O1692" s="7" t="s">
        <v>331</v>
      </c>
      <c r="P1692" s="7" t="s">
        <v>310</v>
      </c>
      <c r="Q1692" s="7" t="s">
        <v>291</v>
      </c>
      <c r="R1692" s="7" t="s">
        <v>3856</v>
      </c>
      <c r="S1692" s="7">
        <v>454.91958618164063</v>
      </c>
    </row>
    <row r="1693" spans="1:19" x14ac:dyDescent="0.25">
      <c r="A1693" s="7">
        <v>513</v>
      </c>
      <c r="B1693" s="7">
        <v>44657</v>
      </c>
      <c r="C1693" s="7">
        <v>23477455</v>
      </c>
      <c r="D1693" s="7" t="s">
        <v>478</v>
      </c>
      <c r="E1693" s="7" t="s">
        <v>6084</v>
      </c>
      <c r="F1693" s="7">
        <v>800000</v>
      </c>
      <c r="G1693" s="7">
        <v>4.7829999923706055</v>
      </c>
      <c r="H1693" s="7">
        <v>3.3436000347137451</v>
      </c>
      <c r="I1693" s="7" t="s">
        <v>6085</v>
      </c>
      <c r="J1693" s="7" t="s">
        <v>6086</v>
      </c>
      <c r="K1693" s="8">
        <v>25.697086334228516</v>
      </c>
      <c r="M1693" s="8">
        <v>48.433799743652344</v>
      </c>
      <c r="N1693" s="7">
        <v>2295.952392578125</v>
      </c>
      <c r="O1693" s="7" t="s">
        <v>331</v>
      </c>
      <c r="P1693" s="7" t="s">
        <v>310</v>
      </c>
      <c r="Q1693" s="7" t="s">
        <v>291</v>
      </c>
      <c r="R1693" s="7" t="s">
        <v>214</v>
      </c>
      <c r="S1693" s="7">
        <v>454.91958618164063</v>
      </c>
    </row>
    <row r="1694" spans="1:19" x14ac:dyDescent="0.25">
      <c r="A1694" s="7">
        <v>513</v>
      </c>
      <c r="B1694" s="7">
        <v>44657</v>
      </c>
      <c r="C1694" s="7">
        <v>17333492</v>
      </c>
      <c r="D1694" s="7" t="s">
        <v>478</v>
      </c>
      <c r="E1694" s="7" t="s">
        <v>214</v>
      </c>
      <c r="F1694" s="7">
        <v>800000</v>
      </c>
      <c r="G1694" s="7">
        <v>2.8171999454498291</v>
      </c>
      <c r="H1694" s="7">
        <v>2.1791000366210938</v>
      </c>
      <c r="I1694" s="7" t="s">
        <v>6082</v>
      </c>
      <c r="J1694" s="7" t="s">
        <v>6083</v>
      </c>
      <c r="K1694" s="8">
        <v>30.950586318969727</v>
      </c>
      <c r="M1694" s="8">
        <v>54.983001708984375</v>
      </c>
      <c r="N1694" s="7">
        <v>2826.468994140625</v>
      </c>
      <c r="O1694" s="7" t="s">
        <v>331</v>
      </c>
      <c r="P1694" s="7" t="s">
        <v>310</v>
      </c>
      <c r="Q1694" s="7" t="s">
        <v>291</v>
      </c>
      <c r="R1694" s="7" t="s">
        <v>3856</v>
      </c>
      <c r="S1694" s="7">
        <v>422.86874389648438</v>
      </c>
    </row>
    <row r="1695" spans="1:19" x14ac:dyDescent="0.25">
      <c r="A1695" s="7">
        <v>513</v>
      </c>
      <c r="B1695" s="7">
        <v>44657</v>
      </c>
      <c r="C1695" s="7">
        <v>57812</v>
      </c>
      <c r="D1695" s="7" t="s">
        <v>478</v>
      </c>
      <c r="E1695" s="7" t="s">
        <v>214</v>
      </c>
      <c r="F1695" s="7">
        <v>800000</v>
      </c>
      <c r="G1695" s="7">
        <v>0.79720002412796021</v>
      </c>
      <c r="H1695" s="7">
        <v>0.65700000524520874</v>
      </c>
      <c r="I1695" s="7" t="s">
        <v>19605</v>
      </c>
      <c r="J1695" s="7" t="s">
        <v>6081</v>
      </c>
      <c r="K1695" s="8">
        <v>36.85882568359375</v>
      </c>
      <c r="M1695" s="8">
        <v>81.252998352050781</v>
      </c>
      <c r="N1695" s="7">
        <v>3532.4658203125</v>
      </c>
      <c r="O1695" s="7" t="s">
        <v>331</v>
      </c>
      <c r="P1695" s="7" t="s">
        <v>310</v>
      </c>
      <c r="Q1695" s="7" t="s">
        <v>291</v>
      </c>
      <c r="R1695" s="7" t="s">
        <v>3856</v>
      </c>
      <c r="S1695" s="7">
        <v>388.2255859375</v>
      </c>
    </row>
    <row r="1696" spans="1:19" x14ac:dyDescent="0.25">
      <c r="A1696" s="7">
        <v>513</v>
      </c>
      <c r="B1696" s="7">
        <v>44657</v>
      </c>
      <c r="C1696" s="7">
        <v>66916354</v>
      </c>
      <c r="D1696" s="7" t="s">
        <v>483</v>
      </c>
      <c r="E1696" s="7" t="s">
        <v>18042</v>
      </c>
      <c r="F1696" s="7">
        <v>500000</v>
      </c>
      <c r="G1696" s="7">
        <v>9.2456998825073242</v>
      </c>
      <c r="H1696" s="7">
        <v>7.6879000663757324</v>
      </c>
      <c r="I1696" s="7" t="s">
        <v>19606</v>
      </c>
      <c r="J1696" s="7" t="s">
        <v>18043</v>
      </c>
      <c r="K1696" s="8">
        <v>3.8790950775146484</v>
      </c>
      <c r="M1696" s="8">
        <v>98.614997863769531</v>
      </c>
      <c r="N1696" s="7">
        <v>127.69249725341797</v>
      </c>
      <c r="O1696" s="7" t="s">
        <v>360</v>
      </c>
      <c r="P1696" s="7" t="s">
        <v>215</v>
      </c>
      <c r="Q1696" s="7" t="s">
        <v>219</v>
      </c>
      <c r="R1696" s="7" t="s">
        <v>3856</v>
      </c>
      <c r="S1696" s="7">
        <v>263.9931640625</v>
      </c>
    </row>
    <row r="1697" spans="1:19" x14ac:dyDescent="0.25">
      <c r="A1697" s="7">
        <v>513</v>
      </c>
      <c r="B1697" s="7">
        <v>44657</v>
      </c>
      <c r="C1697" s="7">
        <v>44952780</v>
      </c>
      <c r="D1697" s="7" t="s">
        <v>483</v>
      </c>
      <c r="E1697" s="7" t="s">
        <v>214</v>
      </c>
      <c r="F1697" s="7">
        <v>500000</v>
      </c>
      <c r="G1697" s="7">
        <v>7.4470000267028809</v>
      </c>
      <c r="H1697" s="7">
        <v>6.3984999656677246</v>
      </c>
      <c r="I1697" s="7" t="s">
        <v>6112</v>
      </c>
      <c r="J1697" s="7" t="s">
        <v>6113</v>
      </c>
      <c r="K1697" s="8">
        <v>3.9748671054840088</v>
      </c>
      <c r="M1697" s="8">
        <v>99.360000610351563</v>
      </c>
      <c r="N1697" s="7">
        <v>129.51780700683594</v>
      </c>
      <c r="O1697" s="7" t="s">
        <v>360</v>
      </c>
      <c r="P1697" s="7" t="s">
        <v>215</v>
      </c>
      <c r="Q1697" s="7" t="s">
        <v>219</v>
      </c>
      <c r="R1697" s="7" t="s">
        <v>3856</v>
      </c>
      <c r="S1697" s="7">
        <v>248.2069091796875</v>
      </c>
    </row>
    <row r="1698" spans="1:19" x14ac:dyDescent="0.25">
      <c r="A1698" s="7">
        <v>513</v>
      </c>
      <c r="B1698" s="7">
        <v>44657</v>
      </c>
      <c r="C1698" s="7">
        <v>31566281</v>
      </c>
      <c r="D1698" s="7" t="s">
        <v>483</v>
      </c>
      <c r="E1698" s="7" t="s">
        <v>214</v>
      </c>
      <c r="F1698" s="7">
        <v>750000</v>
      </c>
      <c r="G1698" s="7">
        <v>4.4408001899719238</v>
      </c>
      <c r="H1698" s="7">
        <v>4.056300163269043</v>
      </c>
      <c r="I1698" s="7" t="s">
        <v>6110</v>
      </c>
      <c r="J1698" s="7" t="s">
        <v>6111</v>
      </c>
      <c r="K1698" s="8">
        <v>3.765078067779541</v>
      </c>
      <c r="M1698" s="8">
        <v>99.471000671386719</v>
      </c>
      <c r="N1698" s="7">
        <v>102.30370330810547</v>
      </c>
      <c r="O1698" s="7" t="s">
        <v>360</v>
      </c>
      <c r="P1698" s="7" t="s">
        <v>215</v>
      </c>
      <c r="Q1698" s="7" t="s">
        <v>219</v>
      </c>
      <c r="R1698" s="7" t="s">
        <v>3856</v>
      </c>
      <c r="S1698" s="7">
        <v>220.16355895996094</v>
      </c>
    </row>
    <row r="1699" spans="1:19" x14ac:dyDescent="0.25">
      <c r="A1699" s="7">
        <v>513</v>
      </c>
      <c r="B1699" s="7">
        <v>44657</v>
      </c>
      <c r="C1699" s="7">
        <v>22591144</v>
      </c>
      <c r="D1699" s="7" t="s">
        <v>486</v>
      </c>
      <c r="E1699" s="7" t="s">
        <v>214</v>
      </c>
      <c r="F1699" s="7">
        <v>750000</v>
      </c>
      <c r="G1699" s="7">
        <v>2.1984999179840088</v>
      </c>
      <c r="H1699" s="7">
        <v>2.050800085067749</v>
      </c>
      <c r="I1699" s="7" t="s">
        <v>6108</v>
      </c>
      <c r="J1699" s="7" t="s">
        <v>6109</v>
      </c>
      <c r="K1699" s="8">
        <v>3.9375491142272949</v>
      </c>
      <c r="M1699" s="8">
        <v>101.30100250244141</v>
      </c>
      <c r="N1699" s="7">
        <v>136.23390197753906</v>
      </c>
      <c r="O1699" s="7" t="s">
        <v>360</v>
      </c>
      <c r="P1699" s="7" t="s">
        <v>215</v>
      </c>
      <c r="Q1699" s="7" t="s">
        <v>219</v>
      </c>
      <c r="R1699" s="7" t="s">
        <v>3856</v>
      </c>
      <c r="S1699" s="7">
        <v>198.07838439941406</v>
      </c>
    </row>
    <row r="1700" spans="1:19" x14ac:dyDescent="0.25">
      <c r="A1700" s="7">
        <v>513</v>
      </c>
      <c r="B1700" s="7">
        <v>44657</v>
      </c>
      <c r="C1700" s="7">
        <v>66810946</v>
      </c>
      <c r="D1700" s="7" t="s">
        <v>490</v>
      </c>
      <c r="E1700" s="7" t="s">
        <v>214</v>
      </c>
      <c r="F1700" s="7">
        <v>750000</v>
      </c>
      <c r="G1700" s="7">
        <v>5.5276999473571777</v>
      </c>
      <c r="H1700" s="7">
        <v>4.5789999961853027</v>
      </c>
      <c r="I1700" s="7" t="s">
        <v>47</v>
      </c>
      <c r="J1700" s="7" t="s">
        <v>6124</v>
      </c>
      <c r="K1700" s="8">
        <v>5.7421622276306152</v>
      </c>
      <c r="M1700" s="8">
        <v>105.64900207519531</v>
      </c>
      <c r="N1700" s="7">
        <v>301.39569091796875</v>
      </c>
      <c r="O1700" s="7" t="s">
        <v>446</v>
      </c>
      <c r="P1700" s="7" t="s">
        <v>289</v>
      </c>
      <c r="Q1700" s="7" t="s">
        <v>291</v>
      </c>
      <c r="R1700" s="7" t="s">
        <v>3856</v>
      </c>
      <c r="S1700" s="7">
        <v>347.17062377929688</v>
      </c>
    </row>
    <row r="1701" spans="1:19" x14ac:dyDescent="0.25">
      <c r="A1701" s="7">
        <v>513</v>
      </c>
      <c r="B1701" s="7">
        <v>44657</v>
      </c>
      <c r="C1701" s="7">
        <v>66810944</v>
      </c>
      <c r="D1701" s="7" t="s">
        <v>490</v>
      </c>
      <c r="E1701" s="7" t="s">
        <v>6122</v>
      </c>
      <c r="F1701" s="7">
        <v>750000</v>
      </c>
      <c r="G1701" s="7">
        <v>5.5276999473571777</v>
      </c>
      <c r="H1701" s="7">
        <v>4.5789999961853027</v>
      </c>
      <c r="I1701" s="7" t="s">
        <v>19607</v>
      </c>
      <c r="J1701" s="7" t="s">
        <v>6123</v>
      </c>
      <c r="K1701" s="8">
        <v>5.7422327995300293</v>
      </c>
      <c r="M1701" s="8">
        <v>105.64869689941406</v>
      </c>
      <c r="N1701" s="7">
        <v>298.19839477539063</v>
      </c>
      <c r="O1701" s="7" t="s">
        <v>446</v>
      </c>
      <c r="P1701" s="7" t="s">
        <v>289</v>
      </c>
      <c r="Q1701" s="7" t="s">
        <v>291</v>
      </c>
      <c r="R1701" s="7" t="s">
        <v>214</v>
      </c>
      <c r="S1701" s="7">
        <v>347.17062377929688</v>
      </c>
    </row>
    <row r="1702" spans="1:19" x14ac:dyDescent="0.25">
      <c r="A1702" s="7">
        <v>513</v>
      </c>
      <c r="B1702" s="7">
        <v>44657</v>
      </c>
      <c r="C1702" s="7">
        <v>32851693</v>
      </c>
      <c r="D1702" s="7" t="s">
        <v>490</v>
      </c>
      <c r="E1702" s="7" t="s">
        <v>6119</v>
      </c>
      <c r="F1702" s="7">
        <v>750000</v>
      </c>
      <c r="G1702" s="7">
        <v>4.8214001655578613</v>
      </c>
      <c r="H1702" s="7">
        <v>4.170100212097168</v>
      </c>
      <c r="I1702" s="7" t="s">
        <v>6120</v>
      </c>
      <c r="J1702" s="7" t="s">
        <v>6121</v>
      </c>
      <c r="K1702" s="8">
        <v>5.0320038795471191</v>
      </c>
      <c r="M1702" s="8">
        <v>101.54900360107422</v>
      </c>
      <c r="N1702" s="7">
        <v>229.42320251464844</v>
      </c>
      <c r="O1702" s="7" t="s">
        <v>446</v>
      </c>
      <c r="P1702" s="7" t="s">
        <v>289</v>
      </c>
      <c r="Q1702" s="7" t="s">
        <v>291</v>
      </c>
      <c r="R1702" s="7" t="s">
        <v>3856</v>
      </c>
      <c r="S1702" s="7">
        <v>337.74099731445313</v>
      </c>
    </row>
    <row r="1703" spans="1:19" x14ac:dyDescent="0.25">
      <c r="A1703" s="7">
        <v>513</v>
      </c>
      <c r="B1703" s="7">
        <v>44657</v>
      </c>
      <c r="C1703" s="7">
        <v>26088081</v>
      </c>
      <c r="D1703" s="7" t="s">
        <v>490</v>
      </c>
      <c r="E1703" s="7" t="s">
        <v>6117</v>
      </c>
      <c r="F1703" s="7">
        <v>1000000</v>
      </c>
      <c r="G1703" s="7">
        <v>3.1895999908447266</v>
      </c>
      <c r="H1703" s="7">
        <v>2.8752000331878662</v>
      </c>
      <c r="I1703" s="7" t="s">
        <v>80</v>
      </c>
      <c r="J1703" s="7" t="s">
        <v>6118</v>
      </c>
      <c r="K1703" s="8">
        <v>4.7537698745727539</v>
      </c>
      <c r="M1703" s="8">
        <v>100.86000061035156</v>
      </c>
      <c r="N1703" s="7">
        <v>203.37359619140625</v>
      </c>
      <c r="O1703" s="7" t="s">
        <v>446</v>
      </c>
      <c r="P1703" s="7" t="s">
        <v>289</v>
      </c>
      <c r="Q1703" s="7" t="s">
        <v>291</v>
      </c>
      <c r="R1703" s="7" t="s">
        <v>3856</v>
      </c>
      <c r="S1703" s="7">
        <v>315.35028076171875</v>
      </c>
    </row>
    <row r="1704" spans="1:19" x14ac:dyDescent="0.25">
      <c r="A1704" s="7">
        <v>513</v>
      </c>
      <c r="B1704" s="7">
        <v>44657</v>
      </c>
      <c r="C1704" s="7">
        <v>19810371</v>
      </c>
      <c r="D1704" s="7" t="s">
        <v>490</v>
      </c>
      <c r="E1704" s="7" t="s">
        <v>6114</v>
      </c>
      <c r="F1704" s="7">
        <v>210762</v>
      </c>
      <c r="G1704" s="7">
        <v>1.4428000450134277</v>
      </c>
      <c r="H1704" s="7">
        <v>1.3789999485015869</v>
      </c>
      <c r="I1704" s="7" t="s">
        <v>6115</v>
      </c>
      <c r="J1704" s="7" t="s">
        <v>6116</v>
      </c>
      <c r="K1704" s="8">
        <v>3.4935140609741211</v>
      </c>
      <c r="M1704" s="8">
        <v>103.06800079345703</v>
      </c>
      <c r="N1704" s="7">
        <v>124.06770324707031</v>
      </c>
      <c r="O1704" s="7" t="s">
        <v>446</v>
      </c>
      <c r="P1704" s="7" t="s">
        <v>289</v>
      </c>
      <c r="Q1704" s="7" t="s">
        <v>291</v>
      </c>
      <c r="R1704" s="7" t="s">
        <v>3856</v>
      </c>
      <c r="S1704" s="7">
        <v>290.54025268554688</v>
      </c>
    </row>
    <row r="1705" spans="1:19" x14ac:dyDescent="0.25">
      <c r="A1705" s="7">
        <v>513</v>
      </c>
      <c r="B1705" s="7">
        <v>44657</v>
      </c>
      <c r="C1705" s="7">
        <v>66906446</v>
      </c>
      <c r="D1705" s="7" t="s">
        <v>497</v>
      </c>
      <c r="E1705" s="7" t="s">
        <v>17624</v>
      </c>
      <c r="F1705" s="7">
        <v>750000</v>
      </c>
      <c r="G1705" s="7">
        <v>4.1888999938964844</v>
      </c>
      <c r="H1705" s="7">
        <v>3.9749999046325684</v>
      </c>
      <c r="I1705" s="7" t="s">
        <v>17080</v>
      </c>
      <c r="J1705" s="7" t="s">
        <v>17081</v>
      </c>
      <c r="K1705" s="8">
        <v>3.3178400993347168</v>
      </c>
      <c r="M1705" s="8">
        <v>93.483001708984375</v>
      </c>
      <c r="N1705" s="7">
        <v>57.176200866699219</v>
      </c>
      <c r="O1705" s="7" t="s">
        <v>212</v>
      </c>
      <c r="P1705" s="7" t="s">
        <v>215</v>
      </c>
      <c r="Q1705" s="7" t="s">
        <v>219</v>
      </c>
      <c r="R1705" s="7" t="s">
        <v>3856</v>
      </c>
      <c r="S1705" s="7">
        <v>57.176200866699219</v>
      </c>
    </row>
    <row r="1706" spans="1:19" x14ac:dyDescent="0.25">
      <c r="A1706" s="7">
        <v>513</v>
      </c>
      <c r="B1706" s="7">
        <v>44657</v>
      </c>
      <c r="C1706" s="7">
        <v>42758139</v>
      </c>
      <c r="D1706" s="7" t="s">
        <v>497</v>
      </c>
      <c r="E1706" s="7" t="s">
        <v>214</v>
      </c>
      <c r="F1706" s="7">
        <v>750000</v>
      </c>
      <c r="G1706" s="7">
        <v>1.9138000011444092</v>
      </c>
      <c r="H1706" s="7">
        <v>1.8350000381469727</v>
      </c>
      <c r="I1706" s="7" t="s">
        <v>10797</v>
      </c>
      <c r="J1706" s="7" t="s">
        <v>10798</v>
      </c>
      <c r="K1706" s="8">
        <v>3.1406500339508057</v>
      </c>
      <c r="M1706" s="8">
        <v>100.69000244140625</v>
      </c>
      <c r="N1706" s="7">
        <v>64.769500732421875</v>
      </c>
      <c r="O1706" s="7" t="s">
        <v>212</v>
      </c>
      <c r="P1706" s="7" t="s">
        <v>215</v>
      </c>
      <c r="Q1706" s="7" t="s">
        <v>219</v>
      </c>
      <c r="R1706" s="7" t="s">
        <v>3856</v>
      </c>
      <c r="S1706" s="7">
        <v>64.769500732421875</v>
      </c>
    </row>
    <row r="1707" spans="1:19" x14ac:dyDescent="0.25">
      <c r="A1707" s="7">
        <v>513</v>
      </c>
      <c r="B1707" s="7">
        <v>44657</v>
      </c>
      <c r="C1707" s="7">
        <v>43424009</v>
      </c>
      <c r="D1707" s="7" t="s">
        <v>501</v>
      </c>
      <c r="E1707" s="7" t="s">
        <v>214</v>
      </c>
      <c r="F1707" s="7">
        <v>500000</v>
      </c>
      <c r="G1707" s="7">
        <v>20.069400787353516</v>
      </c>
      <c r="H1707" s="7">
        <v>11.958499908447266</v>
      </c>
      <c r="I1707" s="7" t="s">
        <v>19608</v>
      </c>
      <c r="J1707" s="7" t="s">
        <v>10802</v>
      </c>
      <c r="K1707" s="8">
        <v>5.13031005859375</v>
      </c>
      <c r="M1707" s="8">
        <v>99.930999755859375</v>
      </c>
      <c r="N1707" s="7">
        <v>242.38200378417969</v>
      </c>
      <c r="O1707" s="7" t="s">
        <v>409</v>
      </c>
      <c r="P1707" s="7" t="s">
        <v>315</v>
      </c>
      <c r="Q1707" s="7" t="s">
        <v>291</v>
      </c>
      <c r="R1707" s="7" t="s">
        <v>3856</v>
      </c>
      <c r="S1707" s="7">
        <v>242.38200378417969</v>
      </c>
    </row>
    <row r="1708" spans="1:19" x14ac:dyDescent="0.25">
      <c r="A1708" s="7">
        <v>513</v>
      </c>
      <c r="B1708" s="7">
        <v>44657</v>
      </c>
      <c r="C1708" s="7">
        <v>43424006</v>
      </c>
      <c r="D1708" s="7" t="s">
        <v>501</v>
      </c>
      <c r="E1708" s="7" t="s">
        <v>10799</v>
      </c>
      <c r="F1708" s="7">
        <v>500000</v>
      </c>
      <c r="G1708" s="7">
        <v>20.069400787353516</v>
      </c>
      <c r="H1708" s="7">
        <v>11.958499908447266</v>
      </c>
      <c r="I1708" s="7" t="s">
        <v>10800</v>
      </c>
      <c r="J1708" s="7" t="s">
        <v>10801</v>
      </c>
      <c r="K1708" s="8">
        <v>5.1303000450134277</v>
      </c>
      <c r="M1708" s="8">
        <v>99.931098937988281</v>
      </c>
      <c r="N1708" s="7">
        <v>241.86270141601563</v>
      </c>
      <c r="O1708" s="7" t="s">
        <v>409</v>
      </c>
      <c r="P1708" s="7" t="s">
        <v>315</v>
      </c>
      <c r="Q1708" s="7" t="s">
        <v>291</v>
      </c>
      <c r="R1708" s="7" t="s">
        <v>214</v>
      </c>
      <c r="S1708" s="7">
        <v>241.86270141601563</v>
      </c>
    </row>
    <row r="1709" spans="1:19" x14ac:dyDescent="0.25">
      <c r="A1709" s="7">
        <v>513</v>
      </c>
      <c r="B1709" s="7">
        <v>44657</v>
      </c>
      <c r="C1709" s="7">
        <v>66829534</v>
      </c>
      <c r="D1709" s="7" t="s">
        <v>505</v>
      </c>
      <c r="E1709" s="7" t="s">
        <v>214</v>
      </c>
      <c r="F1709" s="7">
        <v>400000</v>
      </c>
      <c r="G1709" s="7">
        <v>16.977800369262695</v>
      </c>
      <c r="H1709" s="7">
        <v>11.503999710083008</v>
      </c>
      <c r="I1709" s="7" t="s">
        <v>6127</v>
      </c>
      <c r="J1709" s="7" t="s">
        <v>6128</v>
      </c>
      <c r="K1709" s="8">
        <v>4.5249300003051758</v>
      </c>
      <c r="M1709" s="8">
        <v>93.947998046875</v>
      </c>
      <c r="N1709" s="7">
        <v>181.63200378417969</v>
      </c>
      <c r="O1709" s="7" t="s">
        <v>254</v>
      </c>
      <c r="P1709" s="7" t="s">
        <v>315</v>
      </c>
      <c r="Q1709" s="7" t="s">
        <v>291</v>
      </c>
      <c r="R1709" s="7" t="s">
        <v>3856</v>
      </c>
      <c r="S1709" s="7">
        <v>223.65280151367188</v>
      </c>
    </row>
    <row r="1710" spans="1:19" x14ac:dyDescent="0.25">
      <c r="A1710" s="7">
        <v>513</v>
      </c>
      <c r="B1710" s="7">
        <v>44657</v>
      </c>
      <c r="C1710" s="7">
        <v>66829535</v>
      </c>
      <c r="D1710" s="7" t="s">
        <v>505</v>
      </c>
      <c r="E1710" s="7" t="s">
        <v>6125</v>
      </c>
      <c r="F1710" s="7">
        <v>400000</v>
      </c>
      <c r="G1710" s="7">
        <v>16.975000381469727</v>
      </c>
      <c r="H1710" s="7">
        <v>11.501999855041504</v>
      </c>
      <c r="I1710" s="7" t="s">
        <v>60</v>
      </c>
      <c r="J1710" s="7" t="s">
        <v>6126</v>
      </c>
      <c r="K1710" s="8">
        <v>4.5284638404846191</v>
      </c>
      <c r="M1710" s="8">
        <v>93.90899658203125</v>
      </c>
      <c r="N1710" s="7">
        <v>181.4866943359375</v>
      </c>
      <c r="O1710" s="7" t="s">
        <v>254</v>
      </c>
      <c r="P1710" s="7" t="s">
        <v>315</v>
      </c>
      <c r="Q1710" s="7" t="s">
        <v>291</v>
      </c>
      <c r="R1710" s="7" t="s">
        <v>214</v>
      </c>
      <c r="S1710" s="7">
        <v>223.63951110839844</v>
      </c>
    </row>
    <row r="1711" spans="1:19" x14ac:dyDescent="0.25">
      <c r="A1711" s="7">
        <v>513</v>
      </c>
      <c r="B1711" s="7">
        <v>44657</v>
      </c>
      <c r="C1711" s="7">
        <v>35363797</v>
      </c>
      <c r="D1711" s="7" t="s">
        <v>508</v>
      </c>
      <c r="E1711" s="7" t="s">
        <v>214</v>
      </c>
      <c r="F1711" s="7">
        <v>600000</v>
      </c>
      <c r="G1711" s="7">
        <v>25.437400817871094</v>
      </c>
      <c r="H1711" s="7">
        <v>13.865099906921387</v>
      </c>
      <c r="I1711" s="7" t="s">
        <v>19609</v>
      </c>
      <c r="J1711" s="7" t="s">
        <v>6141</v>
      </c>
      <c r="K1711" s="8">
        <v>5.7004299163818359</v>
      </c>
      <c r="M1711" s="8">
        <v>83.978996276855469</v>
      </c>
      <c r="N1711" s="7">
        <v>295.25299072265625</v>
      </c>
      <c r="O1711" s="7" t="s">
        <v>223</v>
      </c>
      <c r="P1711" s="7" t="s">
        <v>322</v>
      </c>
      <c r="Q1711" s="7" t="s">
        <v>291</v>
      </c>
      <c r="R1711" s="7" t="s">
        <v>3856</v>
      </c>
      <c r="S1711" s="7">
        <v>309.4923095703125</v>
      </c>
    </row>
    <row r="1712" spans="1:19" x14ac:dyDescent="0.25">
      <c r="A1712" s="7">
        <v>513</v>
      </c>
      <c r="B1712" s="7">
        <v>44657</v>
      </c>
      <c r="C1712" s="7">
        <v>35349121</v>
      </c>
      <c r="D1712" s="7" t="s">
        <v>508</v>
      </c>
      <c r="E1712" s="7" t="s">
        <v>6138</v>
      </c>
      <c r="F1712" s="7">
        <v>600000</v>
      </c>
      <c r="G1712" s="7">
        <v>25.437400817871094</v>
      </c>
      <c r="H1712" s="7">
        <v>13.865099906921387</v>
      </c>
      <c r="I1712" s="7" t="s">
        <v>6139</v>
      </c>
      <c r="J1712" s="7" t="s">
        <v>6140</v>
      </c>
      <c r="K1712" s="8">
        <v>5.7004480361938477</v>
      </c>
      <c r="M1712" s="8">
        <v>83.978996276855469</v>
      </c>
      <c r="N1712" s="7">
        <v>294.81381225585938</v>
      </c>
      <c r="O1712" s="7" t="s">
        <v>223</v>
      </c>
      <c r="P1712" s="7" t="s">
        <v>322</v>
      </c>
      <c r="Q1712" s="7" t="s">
        <v>291</v>
      </c>
      <c r="R1712" s="7" t="s">
        <v>214</v>
      </c>
      <c r="S1712" s="7">
        <v>309.4923095703125</v>
      </c>
    </row>
    <row r="1713" spans="1:19" x14ac:dyDescent="0.25">
      <c r="A1713" s="7">
        <v>513</v>
      </c>
      <c r="B1713" s="7">
        <v>44657</v>
      </c>
      <c r="C1713" s="7">
        <v>66946937</v>
      </c>
      <c r="D1713" s="7" t="s">
        <v>508</v>
      </c>
      <c r="E1713" s="7" t="s">
        <v>214</v>
      </c>
      <c r="F1713" s="7">
        <v>560000</v>
      </c>
      <c r="G1713" s="7">
        <v>9.4427995681762695</v>
      </c>
      <c r="H1713" s="7">
        <v>7.7891998291015625</v>
      </c>
      <c r="I1713" s="7" t="s">
        <v>19610</v>
      </c>
      <c r="J1713" s="7" t="s">
        <v>18315</v>
      </c>
      <c r="K1713" s="8">
        <v>4.7146601676940918</v>
      </c>
      <c r="M1713" s="8">
        <v>90.449996948242188</v>
      </c>
      <c r="N1713" s="7">
        <v>210.20899963378906</v>
      </c>
      <c r="O1713" s="7" t="s">
        <v>223</v>
      </c>
      <c r="P1713" s="7" t="s">
        <v>322</v>
      </c>
      <c r="Q1713" s="7" t="s">
        <v>291</v>
      </c>
      <c r="R1713" s="7" t="s">
        <v>3856</v>
      </c>
      <c r="S1713" s="7">
        <v>220.50045776367188</v>
      </c>
    </row>
    <row r="1714" spans="1:19" x14ac:dyDescent="0.25">
      <c r="A1714" s="7">
        <v>513</v>
      </c>
      <c r="B1714" s="7">
        <v>44657</v>
      </c>
      <c r="C1714" s="7">
        <v>66946681</v>
      </c>
      <c r="D1714" s="7" t="s">
        <v>508</v>
      </c>
      <c r="E1714" s="7" t="s">
        <v>18044</v>
      </c>
      <c r="F1714" s="7">
        <v>560000</v>
      </c>
      <c r="G1714" s="7">
        <v>9.4427995681762695</v>
      </c>
      <c r="H1714" s="7">
        <v>7.7891998291015625</v>
      </c>
      <c r="I1714" s="7" t="s">
        <v>17825</v>
      </c>
      <c r="J1714" s="7" t="s">
        <v>18045</v>
      </c>
      <c r="K1714" s="8">
        <v>4.714655876159668</v>
      </c>
      <c r="M1714" s="8">
        <v>90.449996948242188</v>
      </c>
      <c r="N1714" s="7">
        <v>209.92489624023438</v>
      </c>
      <c r="O1714" s="7" t="s">
        <v>223</v>
      </c>
      <c r="P1714" s="7" t="s">
        <v>322</v>
      </c>
      <c r="Q1714" s="7" t="s">
        <v>291</v>
      </c>
      <c r="R1714" s="7" t="s">
        <v>214</v>
      </c>
      <c r="S1714" s="7">
        <v>220.50045776367188</v>
      </c>
    </row>
    <row r="1715" spans="1:19" x14ac:dyDescent="0.25">
      <c r="A1715" s="7">
        <v>513</v>
      </c>
      <c r="B1715" s="7">
        <v>44657</v>
      </c>
      <c r="C1715" s="7">
        <v>41215776</v>
      </c>
      <c r="D1715" s="7" t="s">
        <v>508</v>
      </c>
      <c r="E1715" s="7" t="s">
        <v>214</v>
      </c>
      <c r="F1715" s="7">
        <v>680000</v>
      </c>
      <c r="G1715" s="7">
        <v>6.5777997970581055</v>
      </c>
      <c r="H1715" s="7">
        <v>5.3804998397827148</v>
      </c>
      <c r="I1715" s="7" t="s">
        <v>19611</v>
      </c>
      <c r="J1715" s="7" t="s">
        <v>6137</v>
      </c>
      <c r="K1715" s="8">
        <v>4.7112398147583008</v>
      </c>
      <c r="M1715" s="8">
        <v>103.00800323486328</v>
      </c>
      <c r="N1715" s="7">
        <v>199.44599914550781</v>
      </c>
      <c r="O1715" s="7" t="s">
        <v>223</v>
      </c>
      <c r="P1715" s="7" t="s">
        <v>322</v>
      </c>
      <c r="Q1715" s="7" t="s">
        <v>291</v>
      </c>
      <c r="R1715" s="7" t="s">
        <v>3856</v>
      </c>
      <c r="S1715" s="7">
        <v>199.12590026855469</v>
      </c>
    </row>
    <row r="1716" spans="1:19" x14ac:dyDescent="0.25">
      <c r="A1716" s="7">
        <v>513</v>
      </c>
      <c r="B1716" s="7">
        <v>44657</v>
      </c>
      <c r="C1716" s="7">
        <v>30889183</v>
      </c>
      <c r="D1716" s="7" t="s">
        <v>508</v>
      </c>
      <c r="E1716" s="7" t="s">
        <v>214</v>
      </c>
      <c r="F1716" s="7">
        <v>700000</v>
      </c>
      <c r="G1716" s="7">
        <v>4.3284997940063477</v>
      </c>
      <c r="H1716" s="7">
        <v>3.8292999267578125</v>
      </c>
      <c r="I1716" s="7" t="s">
        <v>19612</v>
      </c>
      <c r="J1716" s="7" t="s">
        <v>6136</v>
      </c>
      <c r="K1716" s="8">
        <v>4.0169401168823242</v>
      </c>
      <c r="M1716" s="8">
        <v>98.944999694824219</v>
      </c>
      <c r="N1716" s="7">
        <v>122.39900207519531</v>
      </c>
      <c r="O1716" s="7" t="s">
        <v>223</v>
      </c>
      <c r="P1716" s="7" t="s">
        <v>322</v>
      </c>
      <c r="Q1716" s="7" t="s">
        <v>291</v>
      </c>
      <c r="R1716" s="7" t="s">
        <v>3856</v>
      </c>
      <c r="S1716" s="7">
        <v>181.27241516113281</v>
      </c>
    </row>
    <row r="1717" spans="1:19" x14ac:dyDescent="0.25">
      <c r="A1717" s="7">
        <v>513</v>
      </c>
      <c r="B1717" s="7">
        <v>44657</v>
      </c>
      <c r="C1717" s="7">
        <v>30891401</v>
      </c>
      <c r="D1717" s="7" t="s">
        <v>508</v>
      </c>
      <c r="E1717" s="7" t="s">
        <v>6133</v>
      </c>
      <c r="F1717" s="7">
        <v>700000</v>
      </c>
      <c r="G1717" s="7">
        <v>4.3284997940063477</v>
      </c>
      <c r="H1717" s="7">
        <v>3.8292999267578125</v>
      </c>
      <c r="I1717" s="7" t="s">
        <v>6134</v>
      </c>
      <c r="J1717" s="7" t="s">
        <v>6135</v>
      </c>
      <c r="K1717" s="8">
        <v>4.0168838500976563</v>
      </c>
      <c r="M1717" s="8">
        <v>98.944999694824219</v>
      </c>
      <c r="N1717" s="7">
        <v>121.97609710693359</v>
      </c>
      <c r="O1717" s="7" t="s">
        <v>223</v>
      </c>
      <c r="P1717" s="7" t="s">
        <v>322</v>
      </c>
      <c r="Q1717" s="7" t="s">
        <v>291</v>
      </c>
      <c r="R1717" s="7" t="s">
        <v>214</v>
      </c>
      <c r="S1717" s="7">
        <v>181.27241516113281</v>
      </c>
    </row>
    <row r="1718" spans="1:19" x14ac:dyDescent="0.25">
      <c r="A1718" s="7">
        <v>513</v>
      </c>
      <c r="B1718" s="7">
        <v>44657</v>
      </c>
      <c r="C1718" s="7">
        <v>23846625</v>
      </c>
      <c r="D1718" s="7" t="s">
        <v>508</v>
      </c>
      <c r="E1718" s="7" t="s">
        <v>214</v>
      </c>
      <c r="F1718" s="7">
        <v>600000</v>
      </c>
      <c r="G1718" s="7">
        <v>2.5653998851776123</v>
      </c>
      <c r="H1718" s="7">
        <v>2.3738999366760254</v>
      </c>
      <c r="I1718" s="7" t="s">
        <v>19613</v>
      </c>
      <c r="J1718" s="7" t="s">
        <v>6132</v>
      </c>
      <c r="K1718" s="8">
        <v>3.2855300903320313</v>
      </c>
      <c r="M1718" s="8">
        <v>102.65599822998047</v>
      </c>
      <c r="N1718" s="7">
        <v>64.408599853515625</v>
      </c>
      <c r="O1718" s="7" t="s">
        <v>223</v>
      </c>
      <c r="P1718" s="7" t="s">
        <v>322</v>
      </c>
      <c r="Q1718" s="7" t="s">
        <v>291</v>
      </c>
      <c r="R1718" s="7" t="s">
        <v>3856</v>
      </c>
      <c r="S1718" s="7">
        <v>166.71589660644531</v>
      </c>
    </row>
    <row r="1719" spans="1:19" x14ac:dyDescent="0.25">
      <c r="A1719" s="7">
        <v>513</v>
      </c>
      <c r="B1719" s="7">
        <v>44657</v>
      </c>
      <c r="C1719" s="7">
        <v>23805650</v>
      </c>
      <c r="D1719" s="7" t="s">
        <v>508</v>
      </c>
      <c r="E1719" s="7" t="s">
        <v>6129</v>
      </c>
      <c r="F1719" s="7">
        <v>600000</v>
      </c>
      <c r="G1719" s="7">
        <v>2.5653998851776123</v>
      </c>
      <c r="H1719" s="7">
        <v>2.3738999366760254</v>
      </c>
      <c r="I1719" s="7" t="s">
        <v>6130</v>
      </c>
      <c r="J1719" s="7" t="s">
        <v>6131</v>
      </c>
      <c r="K1719" s="8">
        <v>3.2857179641723633</v>
      </c>
      <c r="M1719" s="8">
        <v>102.65599822998047</v>
      </c>
      <c r="N1719" s="7">
        <v>63.861099243164063</v>
      </c>
      <c r="O1719" s="7" t="s">
        <v>223</v>
      </c>
      <c r="P1719" s="7" t="s">
        <v>322</v>
      </c>
      <c r="Q1719" s="7" t="s">
        <v>291</v>
      </c>
      <c r="R1719" s="7" t="s">
        <v>214</v>
      </c>
      <c r="S1719" s="7">
        <v>166.71589660644531</v>
      </c>
    </row>
    <row r="1720" spans="1:19" x14ac:dyDescent="0.25">
      <c r="A1720" s="7">
        <v>513</v>
      </c>
      <c r="B1720" s="7">
        <v>44657</v>
      </c>
      <c r="C1720" s="7">
        <v>38516447</v>
      </c>
      <c r="D1720" s="7" t="s">
        <v>511</v>
      </c>
      <c r="E1720" s="7" t="s">
        <v>6142</v>
      </c>
      <c r="F1720" s="7">
        <v>1000000</v>
      </c>
      <c r="G1720" s="7">
        <v>5.9302000999450684</v>
      </c>
      <c r="H1720" s="7">
        <v>5.1291999816894531</v>
      </c>
      <c r="I1720" s="7" t="s">
        <v>6143</v>
      </c>
      <c r="J1720" s="7" t="s">
        <v>6144</v>
      </c>
      <c r="K1720" s="8">
        <v>4.2045698165893555</v>
      </c>
      <c r="M1720" s="8">
        <v>103.48600006103516</v>
      </c>
      <c r="N1720" s="7">
        <v>145.30499267578125</v>
      </c>
      <c r="O1720" s="7" t="s">
        <v>237</v>
      </c>
      <c r="P1720" s="7" t="s">
        <v>322</v>
      </c>
      <c r="Q1720" s="7" t="s">
        <v>291</v>
      </c>
      <c r="R1720" s="7" t="s">
        <v>3856</v>
      </c>
      <c r="S1720" s="7">
        <v>160.75558471679688</v>
      </c>
    </row>
    <row r="1721" spans="1:19" x14ac:dyDescent="0.25">
      <c r="A1721" s="7">
        <v>513</v>
      </c>
      <c r="B1721" s="7">
        <v>44657</v>
      </c>
      <c r="C1721" s="7">
        <v>21123451</v>
      </c>
      <c r="D1721" s="7" t="s">
        <v>513</v>
      </c>
      <c r="E1721" s="7" t="s">
        <v>6145</v>
      </c>
      <c r="F1721" s="7">
        <v>400000</v>
      </c>
      <c r="G1721" s="7">
        <v>1.7740999460220337</v>
      </c>
      <c r="H1721" s="7">
        <v>1.7776000499725342</v>
      </c>
      <c r="I1721" s="7" t="s">
        <v>6146</v>
      </c>
      <c r="J1721" s="7" t="s">
        <v>6147</v>
      </c>
      <c r="K1721" s="8">
        <v>3.6373600959777832</v>
      </c>
      <c r="M1721" s="8">
        <v>101.04599761962891</v>
      </c>
      <c r="N1721" s="7">
        <v>108.09400177001953</v>
      </c>
      <c r="O1721" s="7" t="s">
        <v>237</v>
      </c>
      <c r="P1721" s="7" t="s">
        <v>322</v>
      </c>
      <c r="Q1721" s="7" t="s">
        <v>291</v>
      </c>
      <c r="R1721" s="7" t="s">
        <v>3856</v>
      </c>
      <c r="S1721" s="7">
        <v>109.15123748779297</v>
      </c>
    </row>
    <row r="1722" spans="1:19" x14ac:dyDescent="0.25">
      <c r="A1722" s="7">
        <v>513</v>
      </c>
      <c r="B1722" s="7">
        <v>44657</v>
      </c>
      <c r="C1722" s="7">
        <v>66999143</v>
      </c>
      <c r="D1722" s="7" t="s">
        <v>21039</v>
      </c>
      <c r="E1722" s="7" t="s">
        <v>21817</v>
      </c>
      <c r="F1722" s="7">
        <v>435000</v>
      </c>
      <c r="G1722" s="7">
        <v>4.8295998573303223</v>
      </c>
      <c r="H1722" s="7">
        <v>3.364300012588501</v>
      </c>
      <c r="I1722" s="7" t="s">
        <v>21222</v>
      </c>
      <c r="J1722" s="7" t="s">
        <v>21223</v>
      </c>
      <c r="K1722" s="8">
        <v>9.7395658493041992</v>
      </c>
      <c r="M1722" s="8">
        <v>95.293998718261719</v>
      </c>
      <c r="N1722" s="7">
        <v>670.3218994140625</v>
      </c>
      <c r="O1722" s="7" t="s">
        <v>237</v>
      </c>
      <c r="P1722" s="7" t="s">
        <v>1143</v>
      </c>
      <c r="Q1722" s="7" t="s">
        <v>286</v>
      </c>
      <c r="R1722" s="7" t="s">
        <v>214</v>
      </c>
      <c r="S1722" s="7">
        <v>417.3193359375</v>
      </c>
    </row>
    <row r="1723" spans="1:19" x14ac:dyDescent="0.25">
      <c r="A1723" s="7">
        <v>513</v>
      </c>
      <c r="B1723" s="7">
        <v>44657</v>
      </c>
      <c r="C1723" s="7">
        <v>66999144</v>
      </c>
      <c r="D1723" s="7" t="s">
        <v>21039</v>
      </c>
      <c r="E1723" s="7" t="s">
        <v>214</v>
      </c>
      <c r="F1723" s="7">
        <v>435000</v>
      </c>
      <c r="G1723" s="7">
        <v>4.8295998573303223</v>
      </c>
      <c r="H1723" s="7">
        <v>3.364300012588501</v>
      </c>
      <c r="I1723" s="7" t="s">
        <v>21224</v>
      </c>
      <c r="J1723" s="7" t="s">
        <v>21225</v>
      </c>
      <c r="K1723" s="8">
        <v>9.7395658493041992</v>
      </c>
      <c r="M1723" s="8">
        <v>95.293998718261719</v>
      </c>
      <c r="N1723" s="7">
        <v>670.3218994140625</v>
      </c>
      <c r="O1723" s="7" t="s">
        <v>237</v>
      </c>
      <c r="P1723" s="7" t="s">
        <v>1143</v>
      </c>
      <c r="Q1723" s="7" t="s">
        <v>286</v>
      </c>
      <c r="R1723" s="7" t="s">
        <v>214</v>
      </c>
      <c r="S1723" s="7">
        <v>417.3193359375</v>
      </c>
    </row>
    <row r="1724" spans="1:19" x14ac:dyDescent="0.25">
      <c r="A1724" s="7">
        <v>513</v>
      </c>
      <c r="B1724" s="7">
        <v>44657</v>
      </c>
      <c r="C1724" s="7">
        <v>66972327</v>
      </c>
      <c r="D1724" s="7" t="s">
        <v>19150</v>
      </c>
      <c r="E1724" s="7" t="s">
        <v>214</v>
      </c>
      <c r="F1724" s="7">
        <v>450000</v>
      </c>
      <c r="G1724" s="7">
        <v>5.0623002052307129</v>
      </c>
      <c r="H1724" s="7">
        <v>3.4709999561309814</v>
      </c>
      <c r="I1724" s="7" t="s">
        <v>19614</v>
      </c>
      <c r="J1724" s="7" t="s">
        <v>19615</v>
      </c>
      <c r="K1724" s="8">
        <v>7.5367870330810547</v>
      </c>
      <c r="M1724" s="8">
        <v>95.696502685546875</v>
      </c>
      <c r="N1724" s="7">
        <v>444.96310424804688</v>
      </c>
      <c r="O1724" s="7" t="s">
        <v>237</v>
      </c>
      <c r="P1724" s="7" t="s">
        <v>342</v>
      </c>
      <c r="Q1724" s="7" t="s">
        <v>337</v>
      </c>
      <c r="R1724" s="7" t="s">
        <v>214</v>
      </c>
      <c r="S1724" s="7">
        <v>444.96310424804688</v>
      </c>
    </row>
    <row r="1725" spans="1:19" x14ac:dyDescent="0.25">
      <c r="A1725" s="7">
        <v>513</v>
      </c>
      <c r="B1725" s="7">
        <v>44657</v>
      </c>
      <c r="C1725" s="7">
        <v>66969044</v>
      </c>
      <c r="D1725" s="7" t="s">
        <v>19150</v>
      </c>
      <c r="E1725" s="7" t="s">
        <v>19616</v>
      </c>
      <c r="F1725" s="7">
        <v>450000</v>
      </c>
      <c r="G1725" s="7">
        <v>5.0623002052307129</v>
      </c>
      <c r="H1725" s="7">
        <v>3.4709999561309814</v>
      </c>
      <c r="I1725" s="7" t="s">
        <v>20794</v>
      </c>
      <c r="J1725" s="7" t="s">
        <v>19617</v>
      </c>
      <c r="K1725" s="8">
        <v>7.5367870330810547</v>
      </c>
      <c r="M1725" s="8">
        <v>95.695999145507813</v>
      </c>
      <c r="N1725" s="7">
        <v>444.96310424804688</v>
      </c>
      <c r="O1725" s="7" t="s">
        <v>237</v>
      </c>
      <c r="P1725" s="7" t="s">
        <v>342</v>
      </c>
      <c r="Q1725" s="7" t="s">
        <v>337</v>
      </c>
      <c r="R1725" s="7" t="s">
        <v>214</v>
      </c>
      <c r="S1725" s="7">
        <v>444.96310424804688</v>
      </c>
    </row>
    <row r="1726" spans="1:19" x14ac:dyDescent="0.25">
      <c r="A1726" s="7">
        <v>513</v>
      </c>
      <c r="B1726" s="7">
        <v>44657</v>
      </c>
      <c r="C1726" s="7">
        <v>66877793</v>
      </c>
      <c r="D1726" s="7" t="s">
        <v>516</v>
      </c>
      <c r="E1726" s="7" t="s">
        <v>214</v>
      </c>
      <c r="F1726" s="7">
        <v>625000</v>
      </c>
      <c r="G1726" s="7">
        <v>8.9773998260498047</v>
      </c>
      <c r="H1726" s="7">
        <v>6.6784000396728516</v>
      </c>
      <c r="I1726" s="7" t="s">
        <v>72</v>
      </c>
      <c r="J1726" s="7" t="s">
        <v>6154</v>
      </c>
      <c r="K1726" s="8">
        <v>6.595911979675293</v>
      </c>
      <c r="M1726" s="8">
        <v>95.170997619628906</v>
      </c>
      <c r="N1726" s="7">
        <v>398.22760009765625</v>
      </c>
      <c r="O1726" s="7" t="s">
        <v>223</v>
      </c>
      <c r="P1726" s="7" t="s">
        <v>518</v>
      </c>
      <c r="Q1726" s="7" t="s">
        <v>219</v>
      </c>
      <c r="R1726" s="7" t="s">
        <v>3856</v>
      </c>
      <c r="S1726" s="7">
        <v>390.73965454101563</v>
      </c>
    </row>
    <row r="1727" spans="1:19" x14ac:dyDescent="0.25">
      <c r="A1727" s="7">
        <v>513</v>
      </c>
      <c r="B1727" s="7">
        <v>44657</v>
      </c>
      <c r="C1727" s="7">
        <v>66877787</v>
      </c>
      <c r="D1727" s="7" t="s">
        <v>516</v>
      </c>
      <c r="E1727" s="7" t="s">
        <v>214</v>
      </c>
      <c r="F1727" s="7">
        <v>625000</v>
      </c>
      <c r="G1727" s="7">
        <v>5.9794998168945313</v>
      </c>
      <c r="H1727" s="7">
        <v>4.8596000671386719</v>
      </c>
      <c r="I1727" s="7" t="s">
        <v>6152</v>
      </c>
      <c r="J1727" s="7" t="s">
        <v>6153</v>
      </c>
      <c r="K1727" s="8">
        <v>6.1551370620727539</v>
      </c>
      <c r="M1727" s="8">
        <v>96.143997192382813</v>
      </c>
      <c r="N1727" s="7">
        <v>343.33609008789063</v>
      </c>
      <c r="O1727" s="7" t="s">
        <v>223</v>
      </c>
      <c r="P1727" s="7" t="s">
        <v>518</v>
      </c>
      <c r="Q1727" s="7" t="s">
        <v>219</v>
      </c>
      <c r="R1727" s="7" t="s">
        <v>3856</v>
      </c>
      <c r="S1727" s="7">
        <v>353.11502075195313</v>
      </c>
    </row>
    <row r="1728" spans="1:19" x14ac:dyDescent="0.25">
      <c r="A1728" s="7">
        <v>513</v>
      </c>
      <c r="B1728" s="7">
        <v>44657</v>
      </c>
      <c r="C1728" s="7">
        <v>66877792</v>
      </c>
      <c r="D1728" s="7" t="s">
        <v>516</v>
      </c>
      <c r="E1728" s="7" t="s">
        <v>214</v>
      </c>
      <c r="F1728" s="7">
        <v>625000</v>
      </c>
      <c r="G1728" s="7">
        <v>3.978100061416626</v>
      </c>
      <c r="H1728" s="7">
        <v>3.4755001068115234</v>
      </c>
      <c r="I1728" s="7" t="s">
        <v>6150</v>
      </c>
      <c r="J1728" s="7" t="s">
        <v>6151</v>
      </c>
      <c r="K1728" s="8">
        <v>5.9005928039550781</v>
      </c>
      <c r="M1728" s="8">
        <v>96.406997680664063</v>
      </c>
      <c r="N1728" s="7">
        <v>315.41329956054688</v>
      </c>
      <c r="O1728" s="7" t="s">
        <v>223</v>
      </c>
      <c r="P1728" s="7" t="s">
        <v>518</v>
      </c>
      <c r="Q1728" s="7" t="s">
        <v>219</v>
      </c>
      <c r="R1728" s="7" t="s">
        <v>3856</v>
      </c>
      <c r="S1728" s="7">
        <v>326.27157592773438</v>
      </c>
    </row>
    <row r="1729" spans="1:19" x14ac:dyDescent="0.25">
      <c r="A1729" s="7">
        <v>513</v>
      </c>
      <c r="B1729" s="7">
        <v>44657</v>
      </c>
      <c r="C1729" s="7">
        <v>66877788</v>
      </c>
      <c r="D1729" s="7" t="s">
        <v>516</v>
      </c>
      <c r="E1729" s="7" t="s">
        <v>214</v>
      </c>
      <c r="F1729" s="7">
        <v>625000</v>
      </c>
      <c r="G1729" s="7">
        <v>1.9795000553131104</v>
      </c>
      <c r="H1729" s="7">
        <v>1.8008999824523926</v>
      </c>
      <c r="I1729" s="7" t="s">
        <v>6148</v>
      </c>
      <c r="J1729" s="7" t="s">
        <v>6149</v>
      </c>
      <c r="K1729" s="8">
        <v>5.0714049339294434</v>
      </c>
      <c r="M1729" s="8">
        <v>98.93499755859375</v>
      </c>
      <c r="N1729" s="7">
        <v>254.841796875</v>
      </c>
      <c r="O1729" s="7" t="s">
        <v>223</v>
      </c>
      <c r="P1729" s="7" t="s">
        <v>518</v>
      </c>
      <c r="Q1729" s="7" t="s">
        <v>219</v>
      </c>
      <c r="R1729" s="7" t="s">
        <v>3856</v>
      </c>
      <c r="S1729" s="7">
        <v>298.24710083007813</v>
      </c>
    </row>
    <row r="1730" spans="1:19" x14ac:dyDescent="0.25">
      <c r="A1730" s="7">
        <v>513</v>
      </c>
      <c r="B1730" s="7">
        <v>44657</v>
      </c>
      <c r="C1730" s="7">
        <v>31690027</v>
      </c>
      <c r="D1730" s="7" t="s">
        <v>522</v>
      </c>
      <c r="E1730" s="7" t="s">
        <v>6155</v>
      </c>
      <c r="F1730" s="7">
        <v>600000</v>
      </c>
      <c r="G1730" s="7">
        <v>4.2983999252319336</v>
      </c>
      <c r="H1730" s="7">
        <v>3.9463999271392822</v>
      </c>
      <c r="I1730" s="7" t="s">
        <v>6156</v>
      </c>
      <c r="J1730" s="7" t="s">
        <v>6157</v>
      </c>
      <c r="K1730" s="8">
        <v>3.4329900741577148</v>
      </c>
      <c r="M1730" s="8">
        <v>102.25099945068359</v>
      </c>
      <c r="N1730" s="7">
        <v>65.045097351074219</v>
      </c>
      <c r="O1730" s="7" t="s">
        <v>237</v>
      </c>
      <c r="P1730" s="7" t="s">
        <v>422</v>
      </c>
      <c r="Q1730" s="7" t="s">
        <v>291</v>
      </c>
      <c r="R1730" s="7" t="s">
        <v>3856</v>
      </c>
      <c r="S1730" s="7">
        <v>149.78446960449219</v>
      </c>
    </row>
    <row r="1731" spans="1:19" x14ac:dyDescent="0.25">
      <c r="A1731" s="7">
        <v>513</v>
      </c>
      <c r="B1731" s="7">
        <v>44657</v>
      </c>
      <c r="C1731" s="7">
        <v>66946682</v>
      </c>
      <c r="D1731" s="7" t="s">
        <v>525</v>
      </c>
      <c r="E1731" s="7" t="s">
        <v>18048</v>
      </c>
      <c r="F1731" s="7">
        <v>800000</v>
      </c>
      <c r="G1731" s="7">
        <v>9.8805999755859375</v>
      </c>
      <c r="H1731" s="7">
        <v>8.3304004669189453</v>
      </c>
      <c r="I1731" s="7" t="s">
        <v>18049</v>
      </c>
      <c r="J1731" s="7" t="s">
        <v>18050</v>
      </c>
      <c r="K1731" s="8">
        <v>4.2973418235778809</v>
      </c>
      <c r="M1731" s="8">
        <v>90.000999450683594</v>
      </c>
      <c r="N1731" s="7">
        <v>171.21189880371094</v>
      </c>
      <c r="O1731" s="7" t="s">
        <v>373</v>
      </c>
      <c r="P1731" s="7" t="s">
        <v>322</v>
      </c>
      <c r="Q1731" s="7" t="s">
        <v>291</v>
      </c>
      <c r="R1731" s="7" t="s">
        <v>214</v>
      </c>
      <c r="S1731" s="7">
        <v>223.62156677246094</v>
      </c>
    </row>
    <row r="1732" spans="1:19" x14ac:dyDescent="0.25">
      <c r="A1732" s="7">
        <v>513</v>
      </c>
      <c r="B1732" s="7">
        <v>44657</v>
      </c>
      <c r="C1732" s="7">
        <v>66946686</v>
      </c>
      <c r="D1732" s="7" t="s">
        <v>525</v>
      </c>
      <c r="E1732" s="7" t="s">
        <v>214</v>
      </c>
      <c r="F1732" s="7">
        <v>800000</v>
      </c>
      <c r="G1732" s="7">
        <v>9.8777999877929688</v>
      </c>
      <c r="H1732" s="7">
        <v>8.3288002014160156</v>
      </c>
      <c r="I1732" s="7" t="s">
        <v>18046</v>
      </c>
      <c r="J1732" s="7" t="s">
        <v>18047</v>
      </c>
      <c r="K1732" s="8">
        <v>4.3140702247619629</v>
      </c>
      <c r="M1732" s="8">
        <v>89.875</v>
      </c>
      <c r="N1732" s="7">
        <v>173.18899536132813</v>
      </c>
      <c r="O1732" s="7" t="s">
        <v>373</v>
      </c>
      <c r="P1732" s="7" t="s">
        <v>322</v>
      </c>
      <c r="Q1732" s="7" t="s">
        <v>291</v>
      </c>
      <c r="R1732" s="7" t="s">
        <v>3856</v>
      </c>
      <c r="S1732" s="7">
        <v>223.60173034667969</v>
      </c>
    </row>
    <row r="1733" spans="1:19" x14ac:dyDescent="0.25">
      <c r="A1733" s="7">
        <v>513</v>
      </c>
      <c r="B1733" s="7">
        <v>44657</v>
      </c>
      <c r="C1733" s="7">
        <v>22911830</v>
      </c>
      <c r="D1733" s="7" t="s">
        <v>525</v>
      </c>
      <c r="E1733" s="7" t="s">
        <v>214</v>
      </c>
      <c r="F1733" s="7">
        <v>561815</v>
      </c>
      <c r="G1733" s="7">
        <v>3.8138999938964844</v>
      </c>
      <c r="H1733" s="7">
        <v>3.3794999122619629</v>
      </c>
      <c r="I1733" s="7" t="s">
        <v>21226</v>
      </c>
      <c r="J1733" s="7" t="s">
        <v>6162</v>
      </c>
      <c r="K1733" s="8">
        <v>3.9102199077606201</v>
      </c>
      <c r="M1733" s="8">
        <v>102.94200134277344</v>
      </c>
      <c r="N1733" s="7">
        <v>113.39499664306641</v>
      </c>
      <c r="O1733" s="7" t="s">
        <v>373</v>
      </c>
      <c r="P1733" s="7" t="s">
        <v>322</v>
      </c>
      <c r="Q1733" s="7" t="s">
        <v>291</v>
      </c>
      <c r="R1733" s="7" t="s">
        <v>3856</v>
      </c>
      <c r="S1733" s="7">
        <v>177.07020568847656</v>
      </c>
    </row>
    <row r="1734" spans="1:19" x14ac:dyDescent="0.25">
      <c r="A1734" s="7">
        <v>513</v>
      </c>
      <c r="B1734" s="7">
        <v>44657</v>
      </c>
      <c r="C1734" s="7">
        <v>22707753</v>
      </c>
      <c r="D1734" s="7" t="s">
        <v>525</v>
      </c>
      <c r="E1734" s="7" t="s">
        <v>6159</v>
      </c>
      <c r="F1734" s="7">
        <v>561815</v>
      </c>
      <c r="G1734" s="7">
        <v>3.8138999938964844</v>
      </c>
      <c r="H1734" s="7">
        <v>3.3822999000549316</v>
      </c>
      <c r="I1734" s="7" t="s">
        <v>6160</v>
      </c>
      <c r="J1734" s="7" t="s">
        <v>6161</v>
      </c>
      <c r="K1734" s="8">
        <v>3.6970510482788086</v>
      </c>
      <c r="M1734" s="8">
        <v>103.59999847412109</v>
      </c>
      <c r="N1734" s="7">
        <v>94.24530029296875</v>
      </c>
      <c r="O1734" s="7" t="s">
        <v>373</v>
      </c>
      <c r="P1734" s="7" t="s">
        <v>322</v>
      </c>
      <c r="Q1734" s="7" t="s">
        <v>291</v>
      </c>
      <c r="R1734" s="7" t="s">
        <v>214</v>
      </c>
      <c r="S1734" s="7">
        <v>177.07020568847656</v>
      </c>
    </row>
    <row r="1735" spans="1:19" x14ac:dyDescent="0.25">
      <c r="A1735" s="7">
        <v>513</v>
      </c>
      <c r="B1735" s="7">
        <v>44657</v>
      </c>
      <c r="C1735" s="7">
        <v>19869596</v>
      </c>
      <c r="D1735" s="7" t="s">
        <v>525</v>
      </c>
      <c r="E1735" s="7" t="s">
        <v>214</v>
      </c>
      <c r="F1735" s="7">
        <v>438185</v>
      </c>
      <c r="G1735" s="7">
        <v>1.5638999938964844</v>
      </c>
      <c r="H1735" s="7">
        <v>1.4138000011444092</v>
      </c>
      <c r="I1735" s="7" t="s">
        <v>19618</v>
      </c>
      <c r="J1735" s="7" t="s">
        <v>6158</v>
      </c>
      <c r="K1735" s="8">
        <v>3.4932100772857666</v>
      </c>
      <c r="M1735" s="8">
        <v>102.06800079345703</v>
      </c>
      <c r="N1735" s="7">
        <v>105.51599884033203</v>
      </c>
      <c r="O1735" s="7" t="s">
        <v>373</v>
      </c>
      <c r="P1735" s="7" t="s">
        <v>322</v>
      </c>
      <c r="Q1735" s="7" t="s">
        <v>291</v>
      </c>
      <c r="R1735" s="7" t="s">
        <v>3856</v>
      </c>
      <c r="S1735" s="7">
        <v>158.26719665527344</v>
      </c>
    </row>
    <row r="1736" spans="1:19" x14ac:dyDescent="0.25">
      <c r="A1736" s="7">
        <v>513</v>
      </c>
      <c r="B1736" s="7">
        <v>44657</v>
      </c>
      <c r="C1736" s="7">
        <v>33226235</v>
      </c>
      <c r="D1736" s="7" t="s">
        <v>529</v>
      </c>
      <c r="E1736" s="7" t="s">
        <v>214</v>
      </c>
      <c r="F1736" s="7">
        <v>500000</v>
      </c>
      <c r="G1736" s="7">
        <v>1.8753999471664429</v>
      </c>
      <c r="H1736" s="7">
        <v>1.7913000583648682</v>
      </c>
      <c r="I1736" s="7" t="s">
        <v>10803</v>
      </c>
      <c r="J1736" s="7" t="s">
        <v>10804</v>
      </c>
      <c r="K1736" s="8">
        <v>3.1498401165008545</v>
      </c>
      <c r="M1736" s="8">
        <v>101.43000030517578</v>
      </c>
      <c r="N1736" s="7">
        <v>66.782798767089844</v>
      </c>
      <c r="O1736" s="7" t="s">
        <v>446</v>
      </c>
      <c r="P1736" s="7" t="s">
        <v>439</v>
      </c>
      <c r="Q1736" s="7" t="s">
        <v>219</v>
      </c>
      <c r="R1736" s="7" t="s">
        <v>3856</v>
      </c>
      <c r="S1736" s="7">
        <v>66.782798767089844</v>
      </c>
    </row>
    <row r="1737" spans="1:19" x14ac:dyDescent="0.25">
      <c r="A1737" s="7">
        <v>513</v>
      </c>
      <c r="B1737" s="7">
        <v>44657</v>
      </c>
      <c r="C1737" s="7">
        <v>66773159</v>
      </c>
      <c r="D1737" s="7" t="s">
        <v>533</v>
      </c>
      <c r="E1737" s="7" t="s">
        <v>214</v>
      </c>
      <c r="F1737" s="7">
        <v>600000</v>
      </c>
      <c r="G1737" s="7">
        <v>8.112299919128418</v>
      </c>
      <c r="H1737" s="7">
        <v>6.392399787902832</v>
      </c>
      <c r="I1737" s="7" t="s">
        <v>6175</v>
      </c>
      <c r="J1737" s="7" t="s">
        <v>6176</v>
      </c>
      <c r="K1737" s="8">
        <v>4.2862801551818848</v>
      </c>
      <c r="M1737" s="8">
        <v>110.78600311279297</v>
      </c>
      <c r="N1737" s="7">
        <v>163.25399780273438</v>
      </c>
      <c r="O1737" s="7" t="s">
        <v>446</v>
      </c>
      <c r="P1737" s="7" t="s">
        <v>439</v>
      </c>
      <c r="Q1737" s="7" t="s">
        <v>219</v>
      </c>
      <c r="R1737" s="7" t="s">
        <v>3856</v>
      </c>
      <c r="S1737" s="7">
        <v>174.81285095214844</v>
      </c>
    </row>
    <row r="1738" spans="1:19" x14ac:dyDescent="0.25">
      <c r="A1738" s="7">
        <v>513</v>
      </c>
      <c r="B1738" s="7">
        <v>44657</v>
      </c>
      <c r="C1738" s="7">
        <v>66773158</v>
      </c>
      <c r="D1738" s="7" t="s">
        <v>533</v>
      </c>
      <c r="E1738" s="7" t="s">
        <v>6173</v>
      </c>
      <c r="F1738" s="7">
        <v>600000</v>
      </c>
      <c r="G1738" s="7">
        <v>8.112299919128418</v>
      </c>
      <c r="H1738" s="7">
        <v>6.3898000717163086</v>
      </c>
      <c r="I1738" s="7" t="s">
        <v>127</v>
      </c>
      <c r="J1738" s="7" t="s">
        <v>6174</v>
      </c>
      <c r="K1738" s="8">
        <v>4.3140511512756348</v>
      </c>
      <c r="M1738" s="8">
        <v>110.58560180664063</v>
      </c>
      <c r="N1738" s="7">
        <v>165.7366943359375</v>
      </c>
      <c r="O1738" s="7" t="s">
        <v>446</v>
      </c>
      <c r="P1738" s="7" t="s">
        <v>439</v>
      </c>
      <c r="Q1738" s="7" t="s">
        <v>219</v>
      </c>
      <c r="R1738" s="7" t="s">
        <v>214</v>
      </c>
      <c r="S1738" s="7">
        <v>174.81285095214844</v>
      </c>
    </row>
    <row r="1739" spans="1:19" x14ac:dyDescent="0.25">
      <c r="A1739" s="7">
        <v>513</v>
      </c>
      <c r="B1739" s="7">
        <v>44657</v>
      </c>
      <c r="C1739" s="7">
        <v>66891299</v>
      </c>
      <c r="D1739" s="7" t="s">
        <v>533</v>
      </c>
      <c r="E1739" s="7" t="s">
        <v>214</v>
      </c>
      <c r="F1739" s="7">
        <v>700000</v>
      </c>
      <c r="G1739" s="7">
        <v>6.0588998794555664</v>
      </c>
      <c r="H1739" s="7">
        <v>5.3789000511169434</v>
      </c>
      <c r="I1739" s="7" t="s">
        <v>16395</v>
      </c>
      <c r="J1739" s="7" t="s">
        <v>6172</v>
      </c>
      <c r="K1739" s="8">
        <v>3.9535698890686035</v>
      </c>
      <c r="M1739" s="8">
        <v>92.902999877929688</v>
      </c>
      <c r="N1739" s="7">
        <v>121.20899963378906</v>
      </c>
      <c r="O1739" s="7" t="s">
        <v>446</v>
      </c>
      <c r="P1739" s="7" t="s">
        <v>439</v>
      </c>
      <c r="Q1739" s="7" t="s">
        <v>219</v>
      </c>
      <c r="R1739" s="7" t="s">
        <v>3856</v>
      </c>
      <c r="S1739" s="7">
        <v>161.60491943359375</v>
      </c>
    </row>
    <row r="1740" spans="1:19" x14ac:dyDescent="0.25">
      <c r="A1740" s="7">
        <v>513</v>
      </c>
      <c r="B1740" s="7">
        <v>44657</v>
      </c>
      <c r="C1740" s="7">
        <v>31873464</v>
      </c>
      <c r="D1740" s="7" t="s">
        <v>533</v>
      </c>
      <c r="E1740" s="7" t="s">
        <v>214</v>
      </c>
      <c r="F1740" s="7">
        <v>1250000</v>
      </c>
      <c r="G1740" s="7">
        <v>4.5749001502990723</v>
      </c>
      <c r="H1740" s="7">
        <v>4.0574002265930176</v>
      </c>
      <c r="I1740" s="7" t="s">
        <v>6170</v>
      </c>
      <c r="J1740" s="7" t="s">
        <v>6171</v>
      </c>
      <c r="K1740" s="8">
        <v>3.9096200466156006</v>
      </c>
      <c r="M1740" s="8">
        <v>101.41000366210938</v>
      </c>
      <c r="N1740" s="7">
        <v>117.45099639892578</v>
      </c>
      <c r="O1740" s="7" t="s">
        <v>446</v>
      </c>
      <c r="P1740" s="7" t="s">
        <v>439</v>
      </c>
      <c r="Q1740" s="7" t="s">
        <v>219</v>
      </c>
      <c r="R1740" s="7" t="s">
        <v>3856</v>
      </c>
      <c r="S1740" s="7">
        <v>151.66879272460938</v>
      </c>
    </row>
    <row r="1741" spans="1:19" x14ac:dyDescent="0.25">
      <c r="A1741" s="7">
        <v>513</v>
      </c>
      <c r="B1741" s="7">
        <v>44657</v>
      </c>
      <c r="C1741" s="7">
        <v>31871979</v>
      </c>
      <c r="D1741" s="7" t="s">
        <v>533</v>
      </c>
      <c r="E1741" s="7" t="s">
        <v>6168</v>
      </c>
      <c r="F1741" s="7">
        <v>1250000</v>
      </c>
      <c r="G1741" s="7">
        <v>4.5749001502990723</v>
      </c>
      <c r="H1741" s="7">
        <v>4.054999828338623</v>
      </c>
      <c r="I1741" s="7" t="s">
        <v>16979</v>
      </c>
      <c r="J1741" s="7" t="s">
        <v>6169</v>
      </c>
      <c r="K1741" s="8">
        <v>3.9839279651641846</v>
      </c>
      <c r="M1741" s="8">
        <v>101.09960174560547</v>
      </c>
      <c r="N1741" s="7">
        <v>124.47149658203125</v>
      </c>
      <c r="O1741" s="7" t="s">
        <v>446</v>
      </c>
      <c r="P1741" s="7" t="s">
        <v>439</v>
      </c>
      <c r="Q1741" s="7" t="s">
        <v>219</v>
      </c>
      <c r="R1741" s="7" t="s">
        <v>214</v>
      </c>
      <c r="S1741" s="7">
        <v>151.66879272460938</v>
      </c>
    </row>
    <row r="1742" spans="1:19" x14ac:dyDescent="0.25">
      <c r="A1742" s="7">
        <v>513</v>
      </c>
      <c r="B1742" s="7">
        <v>44657</v>
      </c>
      <c r="C1742" s="7">
        <v>66773160</v>
      </c>
      <c r="D1742" s="7" t="s">
        <v>533</v>
      </c>
      <c r="E1742" s="7" t="s">
        <v>214</v>
      </c>
      <c r="F1742" s="7">
        <v>1000000</v>
      </c>
      <c r="G1742" s="7">
        <v>3.1129000186920166</v>
      </c>
      <c r="H1742" s="7">
        <v>2.8197000026702881</v>
      </c>
      <c r="I1742" s="7" t="s">
        <v>6166</v>
      </c>
      <c r="J1742" s="7" t="s">
        <v>6167</v>
      </c>
      <c r="K1742" s="8">
        <v>3.8167400360107422</v>
      </c>
      <c r="M1742" s="8">
        <v>103.43900299072266</v>
      </c>
      <c r="N1742" s="7">
        <v>111.44100189208984</v>
      </c>
      <c r="O1742" s="7" t="s">
        <v>446</v>
      </c>
      <c r="P1742" s="7" t="s">
        <v>439</v>
      </c>
      <c r="Q1742" s="7" t="s">
        <v>219</v>
      </c>
      <c r="R1742" s="7" t="s">
        <v>3856</v>
      </c>
      <c r="S1742" s="7">
        <v>141.59909057617188</v>
      </c>
    </row>
    <row r="1743" spans="1:19" x14ac:dyDescent="0.25">
      <c r="A1743" s="7">
        <v>513</v>
      </c>
      <c r="B1743" s="7">
        <v>44657</v>
      </c>
      <c r="C1743" s="7">
        <v>66773157</v>
      </c>
      <c r="D1743" s="7" t="s">
        <v>533</v>
      </c>
      <c r="E1743" s="7" t="s">
        <v>6163</v>
      </c>
      <c r="F1743" s="7">
        <v>1000000</v>
      </c>
      <c r="G1743" s="7">
        <v>3.1129000186920166</v>
      </c>
      <c r="H1743" s="7">
        <v>2.8192000389099121</v>
      </c>
      <c r="I1743" s="7" t="s">
        <v>6164</v>
      </c>
      <c r="J1743" s="7" t="s">
        <v>6165</v>
      </c>
      <c r="K1743" s="8">
        <v>3.841447114944458</v>
      </c>
      <c r="M1743" s="8">
        <v>103.36599731445313</v>
      </c>
      <c r="N1743" s="7">
        <v>113.37969970703125</v>
      </c>
      <c r="O1743" s="7" t="s">
        <v>446</v>
      </c>
      <c r="P1743" s="7" t="s">
        <v>439</v>
      </c>
      <c r="Q1743" s="7" t="s">
        <v>219</v>
      </c>
      <c r="R1743" s="7" t="s">
        <v>214</v>
      </c>
      <c r="S1743" s="7">
        <v>141.59909057617188</v>
      </c>
    </row>
    <row r="1744" spans="1:19" x14ac:dyDescent="0.25">
      <c r="A1744" s="7">
        <v>513</v>
      </c>
      <c r="B1744" s="7">
        <v>44657</v>
      </c>
      <c r="C1744" s="7">
        <v>67004868</v>
      </c>
      <c r="D1744" s="7" t="s">
        <v>21660</v>
      </c>
      <c r="E1744" s="7" t="s">
        <v>214</v>
      </c>
      <c r="F1744" s="7">
        <v>400000</v>
      </c>
      <c r="G1744" s="7">
        <v>7.8604001998901367</v>
      </c>
      <c r="H1744" s="7">
        <v>4.5415000915527344</v>
      </c>
      <c r="I1744" s="7" t="s">
        <v>21818</v>
      </c>
      <c r="J1744" s="7" t="s">
        <v>21659</v>
      </c>
      <c r="K1744" s="8">
        <v>6.883544921875</v>
      </c>
      <c r="M1744" s="8">
        <v>97.685501098632813</v>
      </c>
      <c r="N1744" s="7">
        <v>358.25048828125</v>
      </c>
      <c r="O1744" s="7" t="s">
        <v>266</v>
      </c>
      <c r="P1744" s="7" t="s">
        <v>289</v>
      </c>
      <c r="Q1744" s="7" t="s">
        <v>291</v>
      </c>
      <c r="R1744" s="7" t="s">
        <v>214</v>
      </c>
      <c r="S1744" s="7">
        <v>358.25048828125</v>
      </c>
    </row>
    <row r="1745" spans="1:19" x14ac:dyDescent="0.25">
      <c r="A1745" s="7">
        <v>513</v>
      </c>
      <c r="B1745" s="7">
        <v>44657</v>
      </c>
      <c r="C1745" s="7">
        <v>66998757</v>
      </c>
      <c r="D1745" s="7" t="s">
        <v>21660</v>
      </c>
      <c r="E1745" s="7" t="s">
        <v>21819</v>
      </c>
      <c r="F1745" s="7">
        <v>400000</v>
      </c>
      <c r="G1745" s="7">
        <v>7.8604001998901367</v>
      </c>
      <c r="H1745" s="7">
        <v>4.5415000915527344</v>
      </c>
      <c r="I1745" s="7" t="s">
        <v>21820</v>
      </c>
      <c r="J1745" s="7" t="s">
        <v>21821</v>
      </c>
      <c r="K1745" s="8">
        <v>6.883544921875</v>
      </c>
      <c r="M1745" s="8">
        <v>97.685501098632813</v>
      </c>
      <c r="N1745" s="7">
        <v>358.25048828125</v>
      </c>
      <c r="O1745" s="7" t="s">
        <v>266</v>
      </c>
      <c r="P1745" s="7" t="s">
        <v>289</v>
      </c>
      <c r="Q1745" s="7" t="s">
        <v>291</v>
      </c>
      <c r="R1745" s="7" t="s">
        <v>214</v>
      </c>
      <c r="S1745" s="7">
        <v>358.25048828125</v>
      </c>
    </row>
    <row r="1746" spans="1:19" x14ac:dyDescent="0.25">
      <c r="A1746" s="7">
        <v>513</v>
      </c>
      <c r="B1746" s="7">
        <v>44657</v>
      </c>
      <c r="C1746" s="7">
        <v>36271720</v>
      </c>
      <c r="D1746" s="7" t="s">
        <v>535</v>
      </c>
      <c r="E1746" s="7" t="s">
        <v>214</v>
      </c>
      <c r="F1746" s="7">
        <v>400000</v>
      </c>
      <c r="G1746" s="7">
        <v>10.466699600219727</v>
      </c>
      <c r="H1746" s="7">
        <v>8.2257003784179688</v>
      </c>
      <c r="I1746" s="7" t="s">
        <v>6180</v>
      </c>
      <c r="J1746" s="7" t="s">
        <v>6181</v>
      </c>
      <c r="K1746" s="8">
        <v>4.3166399002075195</v>
      </c>
      <c r="M1746" s="8">
        <v>100.79599761962891</v>
      </c>
      <c r="N1746" s="7">
        <v>174.80099487304688</v>
      </c>
      <c r="O1746" s="7" t="s">
        <v>237</v>
      </c>
      <c r="P1746" s="7" t="s">
        <v>215</v>
      </c>
      <c r="Q1746" s="7" t="s">
        <v>219</v>
      </c>
      <c r="R1746" s="7" t="s">
        <v>214</v>
      </c>
      <c r="S1746" s="7">
        <v>130.39710998535156</v>
      </c>
    </row>
    <row r="1747" spans="1:19" x14ac:dyDescent="0.25">
      <c r="A1747" s="7">
        <v>513</v>
      </c>
      <c r="B1747" s="7">
        <v>44657</v>
      </c>
      <c r="C1747" s="7">
        <v>36271724</v>
      </c>
      <c r="D1747" s="7" t="s">
        <v>535</v>
      </c>
      <c r="E1747" s="7" t="s">
        <v>6177</v>
      </c>
      <c r="F1747" s="7">
        <v>400000</v>
      </c>
      <c r="G1747" s="7">
        <v>10.466699600219727</v>
      </c>
      <c r="H1747" s="7">
        <v>8.2257003784179688</v>
      </c>
      <c r="I1747" s="7" t="s">
        <v>6178</v>
      </c>
      <c r="J1747" s="7" t="s">
        <v>6179</v>
      </c>
      <c r="K1747" s="8">
        <v>4.3166399002075195</v>
      </c>
      <c r="M1747" s="8">
        <v>101.10199737548828</v>
      </c>
      <c r="N1747" s="7">
        <v>174.80099487304688</v>
      </c>
      <c r="O1747" s="7" t="s">
        <v>237</v>
      </c>
      <c r="P1747" s="7" t="s">
        <v>215</v>
      </c>
      <c r="Q1747" s="7" t="s">
        <v>219</v>
      </c>
      <c r="R1747" s="7" t="s">
        <v>3856</v>
      </c>
      <c r="S1747" s="7">
        <v>130.39710998535156</v>
      </c>
    </row>
    <row r="1748" spans="1:19" x14ac:dyDescent="0.25">
      <c r="A1748" s="7">
        <v>513</v>
      </c>
      <c r="B1748" s="7">
        <v>44657</v>
      </c>
      <c r="C1748" s="7">
        <v>44474614</v>
      </c>
      <c r="D1748" s="7" t="s">
        <v>539</v>
      </c>
      <c r="E1748" s="7" t="s">
        <v>214</v>
      </c>
      <c r="F1748" s="7">
        <v>600000</v>
      </c>
      <c r="G1748" s="7">
        <v>2.313499927520752</v>
      </c>
      <c r="H1748" s="7">
        <v>2.1710999011993408</v>
      </c>
      <c r="I1748" s="7" t="s">
        <v>10805</v>
      </c>
      <c r="J1748" s="7" t="s">
        <v>10806</v>
      </c>
      <c r="K1748" s="8">
        <v>4.4236798286437988</v>
      </c>
      <c r="M1748" s="8">
        <v>98.94000244140625</v>
      </c>
      <c r="N1748" s="7">
        <v>182.90199279785156</v>
      </c>
      <c r="O1748" s="7" t="s">
        <v>212</v>
      </c>
      <c r="P1748" s="7" t="s">
        <v>215</v>
      </c>
      <c r="Q1748" s="7" t="s">
        <v>219</v>
      </c>
      <c r="R1748" s="7" t="s">
        <v>3856</v>
      </c>
      <c r="S1748" s="7">
        <v>182.90199279785156</v>
      </c>
    </row>
    <row r="1749" spans="1:19" x14ac:dyDescent="0.25">
      <c r="A1749" s="7">
        <v>513</v>
      </c>
      <c r="B1749" s="7">
        <v>44657</v>
      </c>
      <c r="C1749" s="7">
        <v>39242018</v>
      </c>
      <c r="D1749" s="7" t="s">
        <v>542</v>
      </c>
      <c r="E1749" s="7" t="s">
        <v>214</v>
      </c>
      <c r="F1749" s="7">
        <v>1000000</v>
      </c>
      <c r="G1749" s="7">
        <v>6.343599796295166</v>
      </c>
      <c r="H1749" s="7">
        <v>5.1339998245239258</v>
      </c>
      <c r="I1749" s="7" t="s">
        <v>113</v>
      </c>
      <c r="J1749" s="7" t="s">
        <v>6182</v>
      </c>
      <c r="K1749" s="8">
        <v>5.8889040946960449</v>
      </c>
      <c r="M1749" s="8">
        <v>102.4010009765625</v>
      </c>
      <c r="N1749" s="7">
        <v>317.5159912109375</v>
      </c>
      <c r="O1749" s="7" t="s">
        <v>237</v>
      </c>
      <c r="P1749" s="7" t="s">
        <v>380</v>
      </c>
      <c r="Q1749" s="7" t="s">
        <v>337</v>
      </c>
      <c r="R1749" s="7" t="s">
        <v>3856</v>
      </c>
      <c r="S1749" s="7">
        <v>357.854736328125</v>
      </c>
    </row>
    <row r="1750" spans="1:19" x14ac:dyDescent="0.25">
      <c r="A1750" s="7">
        <v>513</v>
      </c>
      <c r="B1750" s="7">
        <v>44657</v>
      </c>
      <c r="C1750" s="7">
        <v>66926429</v>
      </c>
      <c r="D1750" s="7" t="s">
        <v>542</v>
      </c>
      <c r="E1750" s="7" t="s">
        <v>18316</v>
      </c>
      <c r="F1750" s="7">
        <v>500000</v>
      </c>
      <c r="G1750" s="7">
        <v>5.2923002243041992</v>
      </c>
      <c r="H1750" s="7">
        <v>4.6003999710083008</v>
      </c>
      <c r="I1750" s="7" t="s">
        <v>22211</v>
      </c>
      <c r="J1750" s="7" t="s">
        <v>18317</v>
      </c>
      <c r="K1750" s="8">
        <v>5.5539488792419434</v>
      </c>
      <c r="M1750" s="8">
        <v>94.372001647949219</v>
      </c>
      <c r="N1750" s="7">
        <v>282.24301147460938</v>
      </c>
      <c r="O1750" s="7" t="s">
        <v>237</v>
      </c>
      <c r="P1750" s="7" t="s">
        <v>380</v>
      </c>
      <c r="Q1750" s="7" t="s">
        <v>337</v>
      </c>
      <c r="R1750" s="7" t="s">
        <v>3856</v>
      </c>
      <c r="S1750" s="7">
        <v>344.04617309570313</v>
      </c>
    </row>
    <row r="1751" spans="1:19" x14ac:dyDescent="0.25">
      <c r="A1751" s="7">
        <v>513</v>
      </c>
      <c r="B1751" s="7">
        <v>44657</v>
      </c>
      <c r="C1751" s="7">
        <v>39242017</v>
      </c>
      <c r="D1751" s="7" t="s">
        <v>546</v>
      </c>
      <c r="E1751" s="7" t="s">
        <v>214</v>
      </c>
      <c r="F1751" s="7">
        <v>500000</v>
      </c>
      <c r="G1751" s="7">
        <v>6.343599796295166</v>
      </c>
      <c r="H1751" s="7">
        <v>4.7558999061584473</v>
      </c>
      <c r="I1751" s="7" t="s">
        <v>21822</v>
      </c>
      <c r="J1751" s="7" t="s">
        <v>6191</v>
      </c>
      <c r="K1751" s="8">
        <v>8.7398290634155273</v>
      </c>
      <c r="M1751" s="8">
        <v>98.592002868652344</v>
      </c>
      <c r="N1751" s="7">
        <v>602.6085205078125</v>
      </c>
      <c r="O1751" s="7" t="s">
        <v>237</v>
      </c>
      <c r="P1751" s="7" t="s">
        <v>380</v>
      </c>
      <c r="Q1751" s="7" t="s">
        <v>337</v>
      </c>
      <c r="R1751" s="7" t="s">
        <v>3856</v>
      </c>
      <c r="S1751" s="7">
        <v>669.49041748046875</v>
      </c>
    </row>
    <row r="1752" spans="1:19" x14ac:dyDescent="0.25">
      <c r="A1752" s="7">
        <v>513</v>
      </c>
      <c r="B1752" s="7">
        <v>44657</v>
      </c>
      <c r="C1752" s="7">
        <v>24837941</v>
      </c>
      <c r="D1752" s="7" t="s">
        <v>546</v>
      </c>
      <c r="E1752" s="7" t="s">
        <v>214</v>
      </c>
      <c r="F1752" s="7">
        <v>1250000</v>
      </c>
      <c r="G1752" s="7">
        <v>2.850100040435791</v>
      </c>
      <c r="H1752" s="7">
        <v>2.4983999729156494</v>
      </c>
      <c r="I1752" s="7" t="s">
        <v>19619</v>
      </c>
      <c r="J1752" s="7" t="s">
        <v>6190</v>
      </c>
      <c r="K1752" s="8">
        <v>8.1192693710327148</v>
      </c>
      <c r="M1752" s="8">
        <v>97.503997802734375</v>
      </c>
      <c r="N1752" s="7">
        <v>542.9071044921875</v>
      </c>
      <c r="O1752" s="7" t="s">
        <v>237</v>
      </c>
      <c r="P1752" s="7" t="s">
        <v>380</v>
      </c>
      <c r="Q1752" s="7" t="s">
        <v>337</v>
      </c>
      <c r="R1752" s="7" t="s">
        <v>3856</v>
      </c>
      <c r="S1752" s="7">
        <v>591.6778564453125</v>
      </c>
    </row>
    <row r="1753" spans="1:19" x14ac:dyDescent="0.25">
      <c r="A1753" s="7">
        <v>513</v>
      </c>
      <c r="B1753" s="7">
        <v>44657</v>
      </c>
      <c r="C1753" s="7">
        <v>24837939</v>
      </c>
      <c r="D1753" s="7" t="s">
        <v>546</v>
      </c>
      <c r="E1753" s="7" t="s">
        <v>6187</v>
      </c>
      <c r="F1753" s="7">
        <v>1250000</v>
      </c>
      <c r="G1753" s="7">
        <v>2.850100040435791</v>
      </c>
      <c r="H1753" s="7">
        <v>2.4983999729156494</v>
      </c>
      <c r="I1753" s="7" t="s">
        <v>6188</v>
      </c>
      <c r="J1753" s="7" t="s">
        <v>6189</v>
      </c>
      <c r="K1753" s="8">
        <v>8.1192054748535156</v>
      </c>
      <c r="M1753" s="8">
        <v>97.504203796386719</v>
      </c>
      <c r="N1753" s="7">
        <v>542.66558837890625</v>
      </c>
      <c r="O1753" s="7" t="s">
        <v>237</v>
      </c>
      <c r="P1753" s="7" t="s">
        <v>380</v>
      </c>
      <c r="Q1753" s="7" t="s">
        <v>337</v>
      </c>
      <c r="R1753" s="7" t="s">
        <v>214</v>
      </c>
      <c r="S1753" s="7">
        <v>591.6778564453125</v>
      </c>
    </row>
    <row r="1754" spans="1:19" x14ac:dyDescent="0.25">
      <c r="A1754" s="7">
        <v>513</v>
      </c>
      <c r="B1754" s="7">
        <v>44657</v>
      </c>
      <c r="C1754" s="7">
        <v>19235426</v>
      </c>
      <c r="D1754" s="7" t="s">
        <v>546</v>
      </c>
      <c r="E1754" s="7" t="s">
        <v>214</v>
      </c>
      <c r="F1754" s="7">
        <v>1000000</v>
      </c>
      <c r="G1754" s="7">
        <v>1.3306000232696533</v>
      </c>
      <c r="H1754" s="7">
        <v>1.2372000217437744</v>
      </c>
      <c r="I1754" s="7" t="s">
        <v>0</v>
      </c>
      <c r="J1754" s="7" t="s">
        <v>6186</v>
      </c>
      <c r="K1754" s="8">
        <v>7.3707852363586426</v>
      </c>
      <c r="M1754" s="8">
        <v>99.212997436523438</v>
      </c>
      <c r="N1754" s="7">
        <v>521.2926025390625</v>
      </c>
      <c r="O1754" s="7" t="s">
        <v>237</v>
      </c>
      <c r="P1754" s="7" t="s">
        <v>380</v>
      </c>
      <c r="Q1754" s="7" t="s">
        <v>337</v>
      </c>
      <c r="R1754" s="7" t="s">
        <v>3856</v>
      </c>
      <c r="S1754" s="7">
        <v>555.50140380859375</v>
      </c>
    </row>
    <row r="1755" spans="1:19" x14ac:dyDescent="0.25">
      <c r="A1755" s="7">
        <v>513</v>
      </c>
      <c r="B1755" s="7">
        <v>44657</v>
      </c>
      <c r="C1755" s="7">
        <v>19235427</v>
      </c>
      <c r="D1755" s="7" t="s">
        <v>546</v>
      </c>
      <c r="E1755" s="7" t="s">
        <v>6183</v>
      </c>
      <c r="F1755" s="7">
        <v>1000000</v>
      </c>
      <c r="G1755" s="7">
        <v>1.3306000232696533</v>
      </c>
      <c r="H1755" s="7">
        <v>1.2372000217437744</v>
      </c>
      <c r="I1755" s="7" t="s">
        <v>6184</v>
      </c>
      <c r="J1755" s="7" t="s">
        <v>6185</v>
      </c>
      <c r="K1755" s="8">
        <v>7.3706531524658203</v>
      </c>
      <c r="M1755" s="8">
        <v>99.213203430175781</v>
      </c>
      <c r="N1755" s="7">
        <v>518.84930419921875</v>
      </c>
      <c r="O1755" s="7" t="s">
        <v>237</v>
      </c>
      <c r="P1755" s="7" t="s">
        <v>380</v>
      </c>
      <c r="Q1755" s="7" t="s">
        <v>337</v>
      </c>
      <c r="R1755" s="7" t="s">
        <v>214</v>
      </c>
      <c r="S1755" s="7">
        <v>555.50140380859375</v>
      </c>
    </row>
    <row r="1756" spans="1:19" x14ac:dyDescent="0.25">
      <c r="A1756" s="7">
        <v>513</v>
      </c>
      <c r="B1756" s="7">
        <v>44657</v>
      </c>
      <c r="C1756" s="7">
        <v>24456598</v>
      </c>
      <c r="D1756" s="7" t="s">
        <v>547</v>
      </c>
      <c r="E1756" s="7" t="s">
        <v>214</v>
      </c>
      <c r="F1756" s="7">
        <v>1000000</v>
      </c>
      <c r="G1756" s="7">
        <v>2.6803998947143555</v>
      </c>
      <c r="H1756" s="7">
        <v>2.1700999736785889</v>
      </c>
      <c r="I1756" s="7" t="s">
        <v>19620</v>
      </c>
      <c r="J1756" s="7" t="s">
        <v>10807</v>
      </c>
      <c r="K1756" s="8">
        <v>20.727712631225586</v>
      </c>
      <c r="M1756" s="8">
        <v>72.0469970703125</v>
      </c>
      <c r="N1756" s="7">
        <v>1806.09814453125</v>
      </c>
      <c r="O1756" s="7" t="s">
        <v>331</v>
      </c>
      <c r="P1756" s="7" t="s">
        <v>549</v>
      </c>
      <c r="Q1756" s="7" t="s">
        <v>337</v>
      </c>
      <c r="R1756" s="7" t="s">
        <v>3856</v>
      </c>
      <c r="S1756" s="7">
        <v>1806.09814453125</v>
      </c>
    </row>
    <row r="1757" spans="1:19" x14ac:dyDescent="0.25">
      <c r="A1757" s="7">
        <v>513</v>
      </c>
      <c r="B1757" s="7">
        <v>44657</v>
      </c>
      <c r="C1757" s="7">
        <v>43164898</v>
      </c>
      <c r="D1757" s="7" t="s">
        <v>551</v>
      </c>
      <c r="E1757" s="7" t="s">
        <v>214</v>
      </c>
      <c r="F1757" s="7">
        <v>500000</v>
      </c>
      <c r="G1757" s="7">
        <v>2.0315001010894775</v>
      </c>
      <c r="H1757" s="7">
        <v>1.7567000389099121</v>
      </c>
      <c r="I1757" s="7" t="s">
        <v>6195</v>
      </c>
      <c r="J1757" s="7" t="s">
        <v>6196</v>
      </c>
      <c r="K1757" s="8">
        <v>7.3221912384033203</v>
      </c>
      <c r="M1757" s="8">
        <v>104.03600311279297</v>
      </c>
      <c r="N1757" s="7">
        <v>478.35809326171875</v>
      </c>
      <c r="O1757" s="7" t="s">
        <v>212</v>
      </c>
      <c r="P1757" s="7" t="s">
        <v>553</v>
      </c>
      <c r="Q1757" s="7" t="s">
        <v>337</v>
      </c>
      <c r="R1757" s="7" t="s">
        <v>3856</v>
      </c>
      <c r="S1757" s="7">
        <v>572.35205078125</v>
      </c>
    </row>
    <row r="1758" spans="1:19" x14ac:dyDescent="0.25">
      <c r="A1758" s="7">
        <v>513</v>
      </c>
      <c r="B1758" s="7">
        <v>44657</v>
      </c>
      <c r="C1758" s="7">
        <v>43164897</v>
      </c>
      <c r="D1758" s="7" t="s">
        <v>551</v>
      </c>
      <c r="E1758" s="7" t="s">
        <v>6192</v>
      </c>
      <c r="F1758" s="7">
        <v>450000</v>
      </c>
      <c r="G1758" s="7">
        <v>2.0315001010894775</v>
      </c>
      <c r="H1758" s="7">
        <v>1.7558000087738037</v>
      </c>
      <c r="I1758" s="7" t="s">
        <v>6193</v>
      </c>
      <c r="J1758" s="7" t="s">
        <v>6194</v>
      </c>
      <c r="K1758" s="8">
        <v>7.404177188873291</v>
      </c>
      <c r="M1758" s="8">
        <v>103.87999725341797</v>
      </c>
      <c r="N1758" s="7">
        <v>488.41680908203125</v>
      </c>
      <c r="O1758" s="7" t="s">
        <v>212</v>
      </c>
      <c r="P1758" s="7" t="s">
        <v>553</v>
      </c>
      <c r="Q1758" s="7" t="s">
        <v>337</v>
      </c>
      <c r="R1758" s="7" t="s">
        <v>214</v>
      </c>
      <c r="S1758" s="7">
        <v>572.35205078125</v>
      </c>
    </row>
    <row r="1759" spans="1:19" x14ac:dyDescent="0.25">
      <c r="A1759" s="7">
        <v>513</v>
      </c>
      <c r="B1759" s="7">
        <v>44657</v>
      </c>
      <c r="C1759" s="7">
        <v>66906392</v>
      </c>
      <c r="D1759" s="7" t="s">
        <v>16704</v>
      </c>
      <c r="E1759" s="7" t="s">
        <v>214</v>
      </c>
      <c r="F1759" s="7">
        <v>350000</v>
      </c>
      <c r="G1759" s="7">
        <v>4.1943998336791992</v>
      </c>
      <c r="H1759" s="7">
        <v>3.3129000663757324</v>
      </c>
      <c r="I1759" s="7" t="s">
        <v>16719</v>
      </c>
      <c r="J1759" s="7" t="s">
        <v>16720</v>
      </c>
      <c r="K1759" s="8">
        <v>10.346081733703613</v>
      </c>
      <c r="M1759" s="8">
        <v>94.652000427246094</v>
      </c>
      <c r="N1759" s="7">
        <v>762.32269287109375</v>
      </c>
      <c r="O1759" s="7" t="s">
        <v>212</v>
      </c>
      <c r="P1759" s="7" t="s">
        <v>553</v>
      </c>
      <c r="Q1759" s="7" t="s">
        <v>337</v>
      </c>
      <c r="R1759" s="7" t="s">
        <v>214</v>
      </c>
      <c r="S1759" s="7">
        <v>1177.1407470703125</v>
      </c>
    </row>
    <row r="1760" spans="1:19" x14ac:dyDescent="0.25">
      <c r="A1760" s="7">
        <v>513</v>
      </c>
      <c r="B1760" s="7">
        <v>44657</v>
      </c>
      <c r="C1760" s="7">
        <v>22425278</v>
      </c>
      <c r="D1760" s="7" t="s">
        <v>1338</v>
      </c>
      <c r="E1760" s="7" t="s">
        <v>214</v>
      </c>
      <c r="F1760" s="7">
        <v>500000</v>
      </c>
      <c r="G1760" s="7">
        <v>2.1984999179840088</v>
      </c>
      <c r="H1760" s="7">
        <v>2.0864999294281006</v>
      </c>
      <c r="I1760" s="7" t="s">
        <v>6197</v>
      </c>
      <c r="J1760" s="7" t="s">
        <v>6198</v>
      </c>
      <c r="K1760" s="8">
        <v>2.8045699596405029</v>
      </c>
      <c r="M1760" s="8">
        <v>101.46900177001953</v>
      </c>
      <c r="N1760" s="7">
        <v>23.11669921875</v>
      </c>
      <c r="O1760" s="7" t="s">
        <v>373</v>
      </c>
      <c r="P1760" s="7" t="s">
        <v>215</v>
      </c>
      <c r="Q1760" s="7" t="s">
        <v>219</v>
      </c>
      <c r="R1760" s="7" t="s">
        <v>3856</v>
      </c>
      <c r="S1760" s="7">
        <v>52.011013031005859</v>
      </c>
    </row>
    <row r="1761" spans="1:19" x14ac:dyDescent="0.25">
      <c r="A1761" s="7">
        <v>513</v>
      </c>
      <c r="B1761" s="7">
        <v>44657</v>
      </c>
      <c r="C1761" s="7">
        <v>46506002</v>
      </c>
      <c r="D1761" s="7" t="s">
        <v>1343</v>
      </c>
      <c r="E1761" s="7" t="s">
        <v>214</v>
      </c>
      <c r="F1761" s="7">
        <v>1000000</v>
      </c>
      <c r="G1761" s="7">
        <v>1.7916669845581055</v>
      </c>
      <c r="H1761" s="7">
        <v>0.64770001173019409</v>
      </c>
      <c r="I1761" s="7" t="s">
        <v>21227</v>
      </c>
      <c r="J1761" s="7" t="s">
        <v>6200</v>
      </c>
      <c r="K1761" s="8">
        <v>230.96446228027344</v>
      </c>
      <c r="M1761" s="8">
        <v>13.208999633789063</v>
      </c>
      <c r="N1761" s="7">
        <v>22852.806640625</v>
      </c>
      <c r="O1761" s="7" t="s">
        <v>360</v>
      </c>
      <c r="P1761" s="7" t="s">
        <v>349</v>
      </c>
      <c r="Q1761" s="7" t="s">
        <v>242</v>
      </c>
      <c r="R1761" s="7" t="s">
        <v>4367</v>
      </c>
      <c r="S1761" s="7">
        <v>456.11447143554688</v>
      </c>
    </row>
    <row r="1762" spans="1:19" x14ac:dyDescent="0.25">
      <c r="A1762" s="7">
        <v>513</v>
      </c>
      <c r="B1762" s="7">
        <v>44657</v>
      </c>
      <c r="C1762" s="7">
        <v>43440220</v>
      </c>
      <c r="D1762" s="7" t="s">
        <v>1343</v>
      </c>
      <c r="E1762" s="7" t="s">
        <v>214</v>
      </c>
      <c r="F1762" s="7">
        <v>850000</v>
      </c>
      <c r="G1762" s="7">
        <v>1.0111110210418701</v>
      </c>
      <c r="H1762" s="7">
        <v>0.30899998545646667</v>
      </c>
      <c r="I1762" s="7" t="s">
        <v>21228</v>
      </c>
      <c r="J1762" s="7" t="s">
        <v>6199</v>
      </c>
      <c r="K1762" s="8">
        <v>560.73199462890625</v>
      </c>
      <c r="M1762" s="8">
        <v>13.175000190734863</v>
      </c>
      <c r="N1762" s="7">
        <v>55884.71875</v>
      </c>
      <c r="O1762" s="7" t="s">
        <v>360</v>
      </c>
      <c r="P1762" s="7" t="s">
        <v>349</v>
      </c>
      <c r="Q1762" s="7" t="s">
        <v>242</v>
      </c>
      <c r="R1762" s="7" t="s">
        <v>4367</v>
      </c>
      <c r="S1762" s="7">
        <v>440.18319702148438</v>
      </c>
    </row>
    <row r="1763" spans="1:19" x14ac:dyDescent="0.25">
      <c r="A1763" s="7">
        <v>513</v>
      </c>
      <c r="B1763" s="7">
        <v>44657</v>
      </c>
      <c r="C1763" s="7">
        <v>43036814</v>
      </c>
      <c r="D1763" s="7" t="s">
        <v>1346</v>
      </c>
      <c r="E1763" s="7" t="s">
        <v>214</v>
      </c>
      <c r="F1763" s="7">
        <v>700000</v>
      </c>
      <c r="G1763" s="7">
        <v>1.9876797199249268</v>
      </c>
      <c r="H1763" s="7">
        <v>1.5652117729187012</v>
      </c>
      <c r="I1763" s="7" t="s">
        <v>22212</v>
      </c>
      <c r="J1763" s="7" t="s">
        <v>22213</v>
      </c>
      <c r="K1763" s="8">
        <v>40.262985229492188</v>
      </c>
      <c r="M1763" s="8">
        <v>55</v>
      </c>
      <c r="N1763" s="7">
        <v>3772.501220703125</v>
      </c>
      <c r="O1763" s="7" t="s">
        <v>266</v>
      </c>
      <c r="P1763" s="7" t="s">
        <v>429</v>
      </c>
      <c r="Q1763" s="7" t="s">
        <v>286</v>
      </c>
      <c r="R1763" s="7" t="s">
        <v>3856</v>
      </c>
      <c r="S1763" s="7">
        <v>3772.501220703125</v>
      </c>
    </row>
    <row r="1764" spans="1:19" x14ac:dyDescent="0.25">
      <c r="A1764" s="7">
        <v>513</v>
      </c>
      <c r="B1764" s="7">
        <v>44657</v>
      </c>
      <c r="C1764" s="7">
        <v>33347877</v>
      </c>
      <c r="D1764" s="7" t="s">
        <v>1346</v>
      </c>
      <c r="E1764" s="7" t="s">
        <v>214</v>
      </c>
      <c r="F1764" s="7">
        <v>750000</v>
      </c>
      <c r="G1764" s="7">
        <v>0.95003420114517212</v>
      </c>
      <c r="H1764" s="7">
        <v>0.67100536823272705</v>
      </c>
      <c r="I1764" s="7" t="s">
        <v>22214</v>
      </c>
      <c r="J1764" s="7" t="s">
        <v>22215</v>
      </c>
      <c r="K1764" s="8">
        <v>77.981803894042969</v>
      </c>
      <c r="M1764" s="8">
        <v>56.574726104736328</v>
      </c>
      <c r="N1764" s="7">
        <v>7635.3876953125</v>
      </c>
      <c r="O1764" s="7" t="s">
        <v>266</v>
      </c>
      <c r="P1764" s="7" t="s">
        <v>429</v>
      </c>
      <c r="Q1764" s="7" t="s">
        <v>286</v>
      </c>
      <c r="R1764" s="7" t="s">
        <v>3856</v>
      </c>
      <c r="S1764" s="7">
        <v>7635.3876953125</v>
      </c>
    </row>
    <row r="1765" spans="1:19" x14ac:dyDescent="0.25">
      <c r="A1765" s="7">
        <v>513</v>
      </c>
      <c r="B1765" s="7">
        <v>44657</v>
      </c>
      <c r="C1765" s="7">
        <v>33344576</v>
      </c>
      <c r="D1765" s="7" t="s">
        <v>1346</v>
      </c>
      <c r="E1765" s="7" t="s">
        <v>6201</v>
      </c>
      <c r="F1765" s="7">
        <v>750000</v>
      </c>
      <c r="G1765" s="7">
        <v>0.94999998807907104</v>
      </c>
      <c r="H1765" s="7">
        <v>0.67100000381469727</v>
      </c>
      <c r="I1765" s="7" t="s">
        <v>6202</v>
      </c>
      <c r="J1765" s="7" t="s">
        <v>6203</v>
      </c>
      <c r="K1765" s="8">
        <v>77.981803894042969</v>
      </c>
      <c r="M1765" s="8">
        <v>56.575000762939453</v>
      </c>
      <c r="N1765" s="7">
        <v>7635.3876953125</v>
      </c>
      <c r="O1765" s="7" t="s">
        <v>266</v>
      </c>
      <c r="P1765" s="7" t="s">
        <v>429</v>
      </c>
      <c r="Q1765" s="7" t="s">
        <v>286</v>
      </c>
      <c r="R1765" s="7" t="s">
        <v>214</v>
      </c>
      <c r="S1765" s="7">
        <v>7635.3876953125</v>
      </c>
    </row>
    <row r="1766" spans="1:19" x14ac:dyDescent="0.25">
      <c r="A1766" s="7">
        <v>513</v>
      </c>
      <c r="B1766" s="7">
        <v>44657</v>
      </c>
      <c r="C1766" s="7">
        <v>66912038</v>
      </c>
      <c r="D1766" s="7" t="s">
        <v>1348</v>
      </c>
      <c r="E1766" s="7" t="s">
        <v>214</v>
      </c>
      <c r="F1766" s="7">
        <v>750000</v>
      </c>
      <c r="G1766" s="7">
        <v>4.2463998794555664</v>
      </c>
      <c r="H1766" s="7">
        <v>3.6040000915527344</v>
      </c>
      <c r="I1766" s="7" t="s">
        <v>19621</v>
      </c>
      <c r="J1766" s="7" t="s">
        <v>16980</v>
      </c>
      <c r="K1766" s="8">
        <v>8.0665197372436523</v>
      </c>
      <c r="M1766" s="8">
        <v>91.792999267578125</v>
      </c>
      <c r="N1766" s="7">
        <v>532.2313232421875</v>
      </c>
      <c r="O1766" s="7" t="s">
        <v>212</v>
      </c>
      <c r="P1766" s="7" t="s">
        <v>282</v>
      </c>
      <c r="Q1766" s="7" t="s">
        <v>286</v>
      </c>
      <c r="R1766" s="7" t="s">
        <v>3856</v>
      </c>
      <c r="S1766" s="7">
        <v>218.28472900390625</v>
      </c>
    </row>
    <row r="1767" spans="1:19" x14ac:dyDescent="0.25">
      <c r="A1767" s="7">
        <v>513</v>
      </c>
      <c r="B1767" s="7">
        <v>44657</v>
      </c>
      <c r="C1767" s="7">
        <v>66910992</v>
      </c>
      <c r="D1767" s="7" t="s">
        <v>1348</v>
      </c>
      <c r="E1767" s="7" t="s">
        <v>16789</v>
      </c>
      <c r="F1767" s="7">
        <v>750000</v>
      </c>
      <c r="G1767" s="7">
        <v>4.2463998794555664</v>
      </c>
      <c r="H1767" s="7">
        <v>3.6040000915527344</v>
      </c>
      <c r="I1767" s="7" t="s">
        <v>17502</v>
      </c>
      <c r="J1767" s="7" t="s">
        <v>16786</v>
      </c>
      <c r="K1767" s="8">
        <v>8.0665092468261719</v>
      </c>
      <c r="M1767" s="8">
        <v>91.792999267578125</v>
      </c>
      <c r="N1767" s="7">
        <v>533.260986328125</v>
      </c>
      <c r="O1767" s="7" t="s">
        <v>212</v>
      </c>
      <c r="P1767" s="7" t="s">
        <v>282</v>
      </c>
      <c r="Q1767" s="7" t="s">
        <v>286</v>
      </c>
      <c r="R1767" s="7" t="s">
        <v>214</v>
      </c>
      <c r="S1767" s="7">
        <v>218.28472900390625</v>
      </c>
    </row>
    <row r="1768" spans="1:19" x14ac:dyDescent="0.25">
      <c r="A1768" s="7">
        <v>513</v>
      </c>
      <c r="B1768" s="7">
        <v>44657</v>
      </c>
      <c r="C1768" s="7">
        <v>38098570</v>
      </c>
      <c r="D1768" s="7" t="s">
        <v>1348</v>
      </c>
      <c r="E1768" s="7" t="s">
        <v>214</v>
      </c>
      <c r="F1768" s="7">
        <v>500000</v>
      </c>
      <c r="G1768" s="7">
        <v>2.0725998878479004</v>
      </c>
      <c r="H1768" s="7">
        <v>1.8593000173568726</v>
      </c>
      <c r="I1768" s="7" t="s">
        <v>19622</v>
      </c>
      <c r="J1768" s="7" t="s">
        <v>6211</v>
      </c>
      <c r="K1768" s="8">
        <v>7.273676872253418</v>
      </c>
      <c r="M1768" s="8">
        <v>97.819999694824219</v>
      </c>
      <c r="N1768" s="7">
        <v>472.59170532226563</v>
      </c>
      <c r="O1768" s="7" t="s">
        <v>212</v>
      </c>
      <c r="P1768" s="7" t="s">
        <v>282</v>
      </c>
      <c r="Q1768" s="7" t="s">
        <v>286</v>
      </c>
      <c r="R1768" s="7" t="s">
        <v>3856</v>
      </c>
      <c r="S1768" s="7">
        <v>196.81381225585938</v>
      </c>
    </row>
    <row r="1769" spans="1:19" x14ac:dyDescent="0.25">
      <c r="A1769" s="7">
        <v>513</v>
      </c>
      <c r="B1769" s="7">
        <v>44657</v>
      </c>
      <c r="C1769" s="7">
        <v>38058761</v>
      </c>
      <c r="D1769" s="7" t="s">
        <v>1348</v>
      </c>
      <c r="E1769" s="7" t="s">
        <v>6208</v>
      </c>
      <c r="F1769" s="7">
        <v>500000</v>
      </c>
      <c r="G1769" s="7">
        <v>2.0725998878479004</v>
      </c>
      <c r="H1769" s="7">
        <v>1.8593000173568726</v>
      </c>
      <c r="I1769" s="7" t="s">
        <v>6209</v>
      </c>
      <c r="J1769" s="7" t="s">
        <v>6210</v>
      </c>
      <c r="K1769" s="8">
        <v>7.2738289833068848</v>
      </c>
      <c r="M1769" s="8">
        <v>97.8197021484375</v>
      </c>
      <c r="N1769" s="7">
        <v>473.310791015625</v>
      </c>
      <c r="O1769" s="7" t="s">
        <v>212</v>
      </c>
      <c r="P1769" s="7" t="s">
        <v>282</v>
      </c>
      <c r="Q1769" s="7" t="s">
        <v>286</v>
      </c>
      <c r="R1769" s="7" t="s">
        <v>214</v>
      </c>
      <c r="S1769" s="7">
        <v>196.81381225585938</v>
      </c>
    </row>
    <row r="1770" spans="1:19" x14ac:dyDescent="0.25">
      <c r="A1770" s="7">
        <v>513</v>
      </c>
      <c r="B1770" s="7">
        <v>44657</v>
      </c>
      <c r="C1770" s="7">
        <v>42176296</v>
      </c>
      <c r="D1770" s="7" t="s">
        <v>1348</v>
      </c>
      <c r="E1770" s="7" t="s">
        <v>214</v>
      </c>
      <c r="F1770" s="7">
        <v>500000</v>
      </c>
      <c r="G1770" s="7">
        <v>1.798799991607666</v>
      </c>
      <c r="H1770" s="7">
        <v>1.6294000148773193</v>
      </c>
      <c r="I1770" s="7" t="s">
        <v>6206</v>
      </c>
      <c r="J1770" s="7" t="s">
        <v>6207</v>
      </c>
      <c r="K1770" s="8">
        <v>6.8378190994262695</v>
      </c>
      <c r="M1770" s="8">
        <v>102.33399963378906</v>
      </c>
      <c r="N1770" s="7">
        <v>439.88720703125</v>
      </c>
      <c r="O1770" s="7" t="s">
        <v>212</v>
      </c>
      <c r="P1770" s="7" t="s">
        <v>282</v>
      </c>
      <c r="Q1770" s="7" t="s">
        <v>286</v>
      </c>
      <c r="R1770" s="7" t="s">
        <v>3856</v>
      </c>
      <c r="S1770" s="7">
        <v>194.05583190917969</v>
      </c>
    </row>
    <row r="1771" spans="1:19" x14ac:dyDescent="0.25">
      <c r="A1771" s="7">
        <v>513</v>
      </c>
      <c r="B1771" s="7">
        <v>44657</v>
      </c>
      <c r="C1771" s="7">
        <v>42187273</v>
      </c>
      <c r="D1771" s="7" t="s">
        <v>1348</v>
      </c>
      <c r="E1771" s="7" t="s">
        <v>16807</v>
      </c>
      <c r="F1771" s="7">
        <v>500000</v>
      </c>
      <c r="G1771" s="7">
        <v>1.798799991607666</v>
      </c>
      <c r="H1771" s="7">
        <v>1.6294000148773193</v>
      </c>
      <c r="I1771" s="7" t="s">
        <v>19623</v>
      </c>
      <c r="J1771" s="7" t="s">
        <v>16808</v>
      </c>
      <c r="K1771" s="8">
        <v>6.8377871513366699</v>
      </c>
      <c r="M1771" s="8">
        <v>102.33409881591797</v>
      </c>
      <c r="N1771" s="7">
        <v>439.48678588867188</v>
      </c>
      <c r="O1771" s="7" t="s">
        <v>212</v>
      </c>
      <c r="P1771" s="7" t="s">
        <v>282</v>
      </c>
      <c r="Q1771" s="7" t="s">
        <v>286</v>
      </c>
      <c r="R1771" s="7" t="s">
        <v>214</v>
      </c>
      <c r="S1771" s="7">
        <v>194.05583190917969</v>
      </c>
    </row>
    <row r="1772" spans="1:19" x14ac:dyDescent="0.25">
      <c r="A1772" s="7">
        <v>513</v>
      </c>
      <c r="B1772" s="7">
        <v>44657</v>
      </c>
      <c r="C1772" s="7">
        <v>31698056</v>
      </c>
      <c r="D1772" s="7" t="s">
        <v>1348</v>
      </c>
      <c r="E1772" s="7" t="s">
        <v>214</v>
      </c>
      <c r="F1772" s="7">
        <v>500000</v>
      </c>
      <c r="G1772" s="7">
        <v>1.5469000339508057</v>
      </c>
      <c r="H1772" s="7">
        <v>1.4235999584197998</v>
      </c>
      <c r="I1772" s="7" t="s">
        <v>19624</v>
      </c>
      <c r="J1772" s="7" t="s">
        <v>6205</v>
      </c>
      <c r="K1772" s="8">
        <v>6.4647369384765625</v>
      </c>
      <c r="M1772" s="8">
        <v>98.416000366210938</v>
      </c>
      <c r="N1772" s="7">
        <v>414.03900146484375</v>
      </c>
      <c r="O1772" s="7" t="s">
        <v>212</v>
      </c>
      <c r="P1772" s="7" t="s">
        <v>282</v>
      </c>
      <c r="Q1772" s="7" t="s">
        <v>286</v>
      </c>
      <c r="R1772" s="7" t="s">
        <v>3856</v>
      </c>
      <c r="S1772" s="7">
        <v>191.50932312011719</v>
      </c>
    </row>
    <row r="1773" spans="1:19" x14ac:dyDescent="0.25">
      <c r="A1773" s="7">
        <v>513</v>
      </c>
      <c r="B1773" s="7">
        <v>44657</v>
      </c>
      <c r="C1773" s="7">
        <v>35367166</v>
      </c>
      <c r="D1773" s="7" t="s">
        <v>1348</v>
      </c>
      <c r="E1773" s="7" t="s">
        <v>214</v>
      </c>
      <c r="F1773" s="7">
        <v>500000</v>
      </c>
      <c r="G1773" s="7">
        <v>0.44722199440002441</v>
      </c>
      <c r="H1773" s="7">
        <v>0.43871062994003296</v>
      </c>
      <c r="I1773" s="7" t="s">
        <v>21823</v>
      </c>
      <c r="J1773" s="7" t="s">
        <v>6204</v>
      </c>
      <c r="K1773" s="8">
        <v>4.8513541221618652</v>
      </c>
      <c r="M1773" s="8">
        <v>99.732002258300781</v>
      </c>
      <c r="N1773" s="7">
        <v>390.59921264648438</v>
      </c>
      <c r="O1773" s="7" t="s">
        <v>212</v>
      </c>
      <c r="P1773" s="7" t="s">
        <v>282</v>
      </c>
      <c r="Q1773" s="7" t="s">
        <v>286</v>
      </c>
      <c r="R1773" s="7" t="s">
        <v>3856</v>
      </c>
      <c r="S1773" s="7">
        <v>180.30125427246094</v>
      </c>
    </row>
    <row r="1774" spans="1:19" x14ac:dyDescent="0.25">
      <c r="A1774" s="7">
        <v>513</v>
      </c>
      <c r="B1774" s="7">
        <v>44657</v>
      </c>
      <c r="C1774" s="7">
        <v>66849272</v>
      </c>
      <c r="D1774" s="7" t="s">
        <v>1351</v>
      </c>
      <c r="E1774" s="7" t="s">
        <v>6226</v>
      </c>
      <c r="F1774" s="7">
        <v>1000000</v>
      </c>
      <c r="G1774" s="7">
        <v>8.7693004608154297</v>
      </c>
      <c r="H1774" s="7">
        <v>7.7087001800537109</v>
      </c>
      <c r="I1774" s="7" t="s">
        <v>6227</v>
      </c>
      <c r="J1774" s="7" t="s">
        <v>6228</v>
      </c>
      <c r="K1774" s="8">
        <v>4.4275898933410645</v>
      </c>
      <c r="M1774" s="8">
        <v>84.317001342773438</v>
      </c>
      <c r="N1774" s="7">
        <v>180.44700622558594</v>
      </c>
      <c r="O1774" s="7" t="s">
        <v>212</v>
      </c>
      <c r="P1774" s="7" t="s">
        <v>239</v>
      </c>
      <c r="Q1774" s="7" t="s">
        <v>242</v>
      </c>
      <c r="R1774" s="7" t="s">
        <v>3856</v>
      </c>
      <c r="S1774" s="7">
        <v>215.6224365234375</v>
      </c>
    </row>
    <row r="1775" spans="1:19" x14ac:dyDescent="0.25">
      <c r="A1775" s="7">
        <v>513</v>
      </c>
      <c r="B1775" s="7">
        <v>44657</v>
      </c>
      <c r="C1775" s="7">
        <v>66853272</v>
      </c>
      <c r="D1775" s="7" t="s">
        <v>1351</v>
      </c>
      <c r="E1775" s="7" t="s">
        <v>6223</v>
      </c>
      <c r="F1775" s="7">
        <v>1000000</v>
      </c>
      <c r="G1775" s="7">
        <v>8.7693004608154297</v>
      </c>
      <c r="H1775" s="7">
        <v>7.7070999145507813</v>
      </c>
      <c r="I1775" s="7" t="s">
        <v>6224</v>
      </c>
      <c r="J1775" s="7" t="s">
        <v>6225</v>
      </c>
      <c r="K1775" s="8">
        <v>4.4475069046020508</v>
      </c>
      <c r="M1775" s="8">
        <v>84.186981201171875</v>
      </c>
      <c r="N1775" s="7">
        <v>182.16529846191406</v>
      </c>
      <c r="O1775" s="7" t="s">
        <v>212</v>
      </c>
      <c r="P1775" s="7" t="s">
        <v>239</v>
      </c>
      <c r="Q1775" s="7" t="s">
        <v>242</v>
      </c>
      <c r="R1775" s="7" t="s">
        <v>214</v>
      </c>
      <c r="S1775" s="7">
        <v>215.6224365234375</v>
      </c>
    </row>
    <row r="1776" spans="1:19" x14ac:dyDescent="0.25">
      <c r="A1776" s="7">
        <v>513</v>
      </c>
      <c r="B1776" s="7">
        <v>44657</v>
      </c>
      <c r="C1776" s="7">
        <v>46422670</v>
      </c>
      <c r="D1776" s="7" t="s">
        <v>1351</v>
      </c>
      <c r="E1776" s="7" t="s">
        <v>6221</v>
      </c>
      <c r="F1776" s="7">
        <v>1000000</v>
      </c>
      <c r="G1776" s="7">
        <v>7.7754998207092285</v>
      </c>
      <c r="H1776" s="7">
        <v>6.6979999542236328</v>
      </c>
      <c r="I1776" s="7" t="s">
        <v>19625</v>
      </c>
      <c r="J1776" s="7" t="s">
        <v>6222</v>
      </c>
      <c r="K1776" s="8">
        <v>4.3555798530578613</v>
      </c>
      <c r="M1776" s="8">
        <v>92.772003173828125</v>
      </c>
      <c r="N1776" s="7">
        <v>168.73899841308594</v>
      </c>
      <c r="O1776" s="7" t="s">
        <v>212</v>
      </c>
      <c r="P1776" s="7" t="s">
        <v>239</v>
      </c>
      <c r="Q1776" s="7" t="s">
        <v>242</v>
      </c>
      <c r="R1776" s="7" t="s">
        <v>3856</v>
      </c>
      <c r="S1776" s="7">
        <v>208.25775146484375</v>
      </c>
    </row>
    <row r="1777" spans="1:19" x14ac:dyDescent="0.25">
      <c r="A1777" s="7">
        <v>513</v>
      </c>
      <c r="B1777" s="7">
        <v>44657</v>
      </c>
      <c r="C1777" s="7">
        <v>46422668</v>
      </c>
      <c r="D1777" s="7" t="s">
        <v>1351</v>
      </c>
      <c r="E1777" s="7" t="s">
        <v>6219</v>
      </c>
      <c r="F1777" s="7">
        <v>1000000</v>
      </c>
      <c r="G1777" s="7">
        <v>7.7754998207092285</v>
      </c>
      <c r="H1777" s="7">
        <v>6.6979999542236328</v>
      </c>
      <c r="I1777" s="7" t="s">
        <v>21824</v>
      </c>
      <c r="J1777" s="7" t="s">
        <v>6220</v>
      </c>
      <c r="K1777" s="8">
        <v>4.3555102348327637</v>
      </c>
      <c r="M1777" s="8">
        <v>92.772499084472656</v>
      </c>
      <c r="N1777" s="7">
        <v>168.44500732421875</v>
      </c>
      <c r="O1777" s="7" t="s">
        <v>212</v>
      </c>
      <c r="P1777" s="7" t="s">
        <v>239</v>
      </c>
      <c r="Q1777" s="7" t="s">
        <v>242</v>
      </c>
      <c r="R1777" s="7" t="s">
        <v>214</v>
      </c>
      <c r="S1777" s="7">
        <v>208.25775146484375</v>
      </c>
    </row>
    <row r="1778" spans="1:19" x14ac:dyDescent="0.25">
      <c r="A1778" s="7">
        <v>513</v>
      </c>
      <c r="B1778" s="7">
        <v>44657</v>
      </c>
      <c r="C1778" s="7">
        <v>36968257</v>
      </c>
      <c r="D1778" s="7" t="s">
        <v>1351</v>
      </c>
      <c r="E1778" s="7" t="s">
        <v>6217</v>
      </c>
      <c r="F1778" s="7">
        <v>1000000</v>
      </c>
      <c r="G1778" s="7">
        <v>5.8207001686096191</v>
      </c>
      <c r="H1778" s="7">
        <v>5.1139998435974121</v>
      </c>
      <c r="I1778" s="7" t="s">
        <v>19626</v>
      </c>
      <c r="J1778" s="7" t="s">
        <v>6218</v>
      </c>
      <c r="K1778" s="8">
        <v>4.3187799453735352</v>
      </c>
      <c r="M1778" s="8">
        <v>97.734001159667969</v>
      </c>
      <c r="N1778" s="7">
        <v>159.71400451660156</v>
      </c>
      <c r="O1778" s="7" t="s">
        <v>212</v>
      </c>
      <c r="P1778" s="7" t="s">
        <v>239</v>
      </c>
      <c r="Q1778" s="7" t="s">
        <v>242</v>
      </c>
      <c r="R1778" s="7" t="s">
        <v>3856</v>
      </c>
      <c r="S1778" s="7">
        <v>193.21505737304688</v>
      </c>
    </row>
    <row r="1779" spans="1:19" x14ac:dyDescent="0.25">
      <c r="A1779" s="7">
        <v>513</v>
      </c>
      <c r="B1779" s="7">
        <v>44657</v>
      </c>
      <c r="C1779" s="7">
        <v>30881853</v>
      </c>
      <c r="D1779" s="7" t="s">
        <v>1351</v>
      </c>
      <c r="E1779" s="7" t="s">
        <v>6215</v>
      </c>
      <c r="F1779" s="7">
        <v>1000000</v>
      </c>
      <c r="G1779" s="7">
        <v>4.3284997940063477</v>
      </c>
      <c r="H1779" s="7">
        <v>3.9565000534057617</v>
      </c>
      <c r="I1779" s="7" t="s">
        <v>19627</v>
      </c>
      <c r="J1779" s="7" t="s">
        <v>6216</v>
      </c>
      <c r="K1779" s="8">
        <v>4.09552001953125</v>
      </c>
      <c r="M1779" s="8">
        <v>97.165000915527344</v>
      </c>
      <c r="N1779" s="7">
        <v>135.64199829101563</v>
      </c>
      <c r="O1779" s="7" t="s">
        <v>212</v>
      </c>
      <c r="P1779" s="7" t="s">
        <v>239</v>
      </c>
      <c r="Q1779" s="7" t="s">
        <v>242</v>
      </c>
      <c r="R1779" s="7" t="s">
        <v>3856</v>
      </c>
      <c r="S1779" s="7">
        <v>181.27241516113281</v>
      </c>
    </row>
    <row r="1780" spans="1:19" x14ac:dyDescent="0.25">
      <c r="A1780" s="7">
        <v>513</v>
      </c>
      <c r="B1780" s="7">
        <v>44657</v>
      </c>
      <c r="C1780" s="7">
        <v>43080003</v>
      </c>
      <c r="D1780" s="7" t="s">
        <v>1351</v>
      </c>
      <c r="E1780" s="7" t="s">
        <v>214</v>
      </c>
      <c r="F1780" s="7">
        <v>500000</v>
      </c>
      <c r="G1780" s="7">
        <v>1.9301999807357788</v>
      </c>
      <c r="H1780" s="7">
        <v>1.8424999713897705</v>
      </c>
      <c r="I1780" s="7" t="s">
        <v>19628</v>
      </c>
      <c r="J1780" s="7" t="s">
        <v>6214</v>
      </c>
      <c r="K1780" s="8">
        <v>3.5420498847961426</v>
      </c>
      <c r="M1780" s="8">
        <v>100.61399841308594</v>
      </c>
      <c r="N1780" s="7">
        <v>104.46199798583984</v>
      </c>
      <c r="O1780" s="7" t="s">
        <v>212</v>
      </c>
      <c r="P1780" s="7" t="s">
        <v>239</v>
      </c>
      <c r="Q1780" s="7" t="s">
        <v>242</v>
      </c>
      <c r="R1780" s="7" t="s">
        <v>3856</v>
      </c>
      <c r="S1780" s="7">
        <v>161.37052917480469</v>
      </c>
    </row>
    <row r="1781" spans="1:19" x14ac:dyDescent="0.25">
      <c r="A1781" s="7">
        <v>513</v>
      </c>
      <c r="B1781" s="7">
        <v>44657</v>
      </c>
      <c r="C1781" s="7">
        <v>18242124</v>
      </c>
      <c r="D1781" s="7" t="s">
        <v>1351</v>
      </c>
      <c r="E1781" s="7" t="s">
        <v>214</v>
      </c>
      <c r="F1781" s="7">
        <v>750000</v>
      </c>
      <c r="G1781" s="7">
        <v>0.77209997177124023</v>
      </c>
      <c r="H1781" s="7">
        <v>0.75089997053146362</v>
      </c>
      <c r="I1781" s="7" t="s">
        <v>6212</v>
      </c>
      <c r="J1781" s="7" t="s">
        <v>6213</v>
      </c>
      <c r="K1781" s="8">
        <v>3.1688370704650879</v>
      </c>
      <c r="M1781" s="8">
        <v>100.62300109863281</v>
      </c>
      <c r="N1781" s="7">
        <v>168.14010620117188</v>
      </c>
      <c r="O1781" s="7" t="s">
        <v>212</v>
      </c>
      <c r="P1781" s="7" t="s">
        <v>239</v>
      </c>
      <c r="Q1781" s="7" t="s">
        <v>242</v>
      </c>
      <c r="R1781" s="7" t="s">
        <v>3856</v>
      </c>
      <c r="S1781" s="7">
        <v>151.51335144042969</v>
      </c>
    </row>
    <row r="1782" spans="1:19" x14ac:dyDescent="0.25">
      <c r="A1782" s="7">
        <v>513</v>
      </c>
      <c r="B1782" s="7">
        <v>44657</v>
      </c>
      <c r="C1782" s="7">
        <v>36315961</v>
      </c>
      <c r="D1782" s="7" t="s">
        <v>1353</v>
      </c>
      <c r="E1782" s="7" t="s">
        <v>214</v>
      </c>
      <c r="F1782" s="7">
        <v>750000</v>
      </c>
      <c r="G1782" s="7">
        <v>25.6427001953125</v>
      </c>
      <c r="H1782" s="7">
        <v>15.923100471496582</v>
      </c>
      <c r="I1782" s="7" t="s">
        <v>19629</v>
      </c>
      <c r="J1782" s="7" t="s">
        <v>6239</v>
      </c>
      <c r="K1782" s="8">
        <v>3.7329399585723877</v>
      </c>
      <c r="M1782" s="8">
        <v>104.37899780273438</v>
      </c>
      <c r="N1782" s="7">
        <v>100.03299713134766</v>
      </c>
      <c r="O1782" s="7" t="s">
        <v>212</v>
      </c>
      <c r="P1782" s="7" t="s">
        <v>349</v>
      </c>
      <c r="Q1782" s="7" t="s">
        <v>242</v>
      </c>
      <c r="R1782" s="7" t="s">
        <v>3856</v>
      </c>
      <c r="S1782" s="7">
        <v>150.42762756347656</v>
      </c>
    </row>
    <row r="1783" spans="1:19" x14ac:dyDescent="0.25">
      <c r="A1783" s="7">
        <v>513</v>
      </c>
      <c r="B1783" s="7">
        <v>44657</v>
      </c>
      <c r="C1783" s="7">
        <v>36315960</v>
      </c>
      <c r="D1783" s="7" t="s">
        <v>1353</v>
      </c>
      <c r="E1783" s="7" t="s">
        <v>214</v>
      </c>
      <c r="F1783" s="7">
        <v>600000</v>
      </c>
      <c r="G1783" s="7">
        <v>5.6427001953125</v>
      </c>
      <c r="H1783" s="7">
        <v>5.0654001235961914</v>
      </c>
      <c r="I1783" s="7" t="s">
        <v>19630</v>
      </c>
      <c r="J1783" s="7" t="s">
        <v>6238</v>
      </c>
      <c r="K1783" s="8">
        <v>3.1577000617980957</v>
      </c>
      <c r="M1783" s="8">
        <v>100.47100067138672</v>
      </c>
      <c r="N1783" s="7">
        <v>43.532398223876953</v>
      </c>
      <c r="O1783" s="7" t="s">
        <v>212</v>
      </c>
      <c r="P1783" s="7" t="s">
        <v>349</v>
      </c>
      <c r="Q1783" s="7" t="s">
        <v>242</v>
      </c>
      <c r="R1783" s="7" t="s">
        <v>3856</v>
      </c>
      <c r="S1783" s="7">
        <v>90.225112915039063</v>
      </c>
    </row>
    <row r="1784" spans="1:19" x14ac:dyDescent="0.25">
      <c r="A1784" s="7">
        <v>513</v>
      </c>
      <c r="B1784" s="7">
        <v>44657</v>
      </c>
      <c r="C1784" s="7">
        <v>33597197</v>
      </c>
      <c r="D1784" s="7" t="s">
        <v>1353</v>
      </c>
      <c r="E1784" s="7" t="s">
        <v>214</v>
      </c>
      <c r="F1784" s="7">
        <v>850000</v>
      </c>
      <c r="G1784" s="7">
        <v>4.9335999488830566</v>
      </c>
      <c r="H1784" s="7">
        <v>4.5093998908996582</v>
      </c>
      <c r="I1784" s="7" t="s">
        <v>19631</v>
      </c>
      <c r="J1784" s="7" t="s">
        <v>6237</v>
      </c>
      <c r="K1784" s="8">
        <v>3.1540999412536621</v>
      </c>
      <c r="M1784" s="8">
        <v>101.00099945068359</v>
      </c>
      <c r="N1784" s="7">
        <v>42.323600769042969</v>
      </c>
      <c r="O1784" s="7" t="s">
        <v>212</v>
      </c>
      <c r="P1784" s="7" t="s">
        <v>349</v>
      </c>
      <c r="Q1784" s="7" t="s">
        <v>242</v>
      </c>
      <c r="R1784" s="7" t="s">
        <v>3856</v>
      </c>
      <c r="S1784" s="7">
        <v>87.404022216796875</v>
      </c>
    </row>
    <row r="1785" spans="1:19" x14ac:dyDescent="0.25">
      <c r="A1785" s="7">
        <v>513</v>
      </c>
      <c r="B1785" s="7">
        <v>44657</v>
      </c>
      <c r="C1785" s="7">
        <v>29859412</v>
      </c>
      <c r="D1785" s="7" t="s">
        <v>1353</v>
      </c>
      <c r="E1785" s="7" t="s">
        <v>214</v>
      </c>
      <c r="F1785" s="7">
        <v>1000000</v>
      </c>
      <c r="G1785" s="7">
        <v>4.0520000457763672</v>
      </c>
      <c r="H1785" s="7">
        <v>3.7469000816345215</v>
      </c>
      <c r="I1785" s="7" t="s">
        <v>19632</v>
      </c>
      <c r="J1785" s="7" t="s">
        <v>6236</v>
      </c>
      <c r="K1785" s="8">
        <v>3.1184000968933105</v>
      </c>
      <c r="M1785" s="8">
        <v>99.079002380371094</v>
      </c>
      <c r="N1785" s="7">
        <v>37.572601318359375</v>
      </c>
      <c r="O1785" s="7" t="s">
        <v>212</v>
      </c>
      <c r="P1785" s="7" t="s">
        <v>349</v>
      </c>
      <c r="Q1785" s="7" t="s">
        <v>242</v>
      </c>
      <c r="R1785" s="7" t="s">
        <v>3856</v>
      </c>
      <c r="S1785" s="7">
        <v>83.846427917480469</v>
      </c>
    </row>
    <row r="1786" spans="1:19" x14ac:dyDescent="0.25">
      <c r="A1786" s="7">
        <v>513</v>
      </c>
      <c r="B1786" s="7">
        <v>44657</v>
      </c>
      <c r="C1786" s="7">
        <v>27419719</v>
      </c>
      <c r="D1786" s="7" t="s">
        <v>1353</v>
      </c>
      <c r="E1786" s="7" t="s">
        <v>214</v>
      </c>
      <c r="F1786" s="7">
        <v>500000</v>
      </c>
      <c r="G1786" s="7">
        <v>3.4442000389099121</v>
      </c>
      <c r="H1786" s="7">
        <v>3.2039000988006592</v>
      </c>
      <c r="I1786" s="7" t="s">
        <v>19633</v>
      </c>
      <c r="J1786" s="7" t="s">
        <v>6235</v>
      </c>
      <c r="K1786" s="8">
        <v>3.3250401020050049</v>
      </c>
      <c r="M1786" s="8">
        <v>101.53099822998047</v>
      </c>
      <c r="N1786" s="7">
        <v>59.9906005859375</v>
      </c>
      <c r="O1786" s="7" t="s">
        <v>212</v>
      </c>
      <c r="P1786" s="7" t="s">
        <v>349</v>
      </c>
      <c r="Q1786" s="7" t="s">
        <v>242</v>
      </c>
      <c r="R1786" s="7" t="s">
        <v>3856</v>
      </c>
      <c r="S1786" s="7">
        <v>81.364158630371094</v>
      </c>
    </row>
    <row r="1787" spans="1:19" x14ac:dyDescent="0.25">
      <c r="A1787" s="7">
        <v>513</v>
      </c>
      <c r="B1787" s="7">
        <v>44657</v>
      </c>
      <c r="C1787" s="7">
        <v>27144783</v>
      </c>
      <c r="D1787" s="7" t="s">
        <v>1353</v>
      </c>
      <c r="E1787" s="7" t="s">
        <v>6232</v>
      </c>
      <c r="F1787" s="7">
        <v>500000</v>
      </c>
      <c r="G1787" s="7">
        <v>3.4442000389099121</v>
      </c>
      <c r="H1787" s="7">
        <v>3.2039000988006592</v>
      </c>
      <c r="I1787" s="7" t="s">
        <v>6233</v>
      </c>
      <c r="J1787" s="7" t="s">
        <v>6234</v>
      </c>
      <c r="K1787" s="8">
        <v>3.3249659538269043</v>
      </c>
      <c r="M1787" s="8">
        <v>101.53099822998047</v>
      </c>
      <c r="N1787" s="7">
        <v>59.501201629638672</v>
      </c>
      <c r="O1787" s="7" t="s">
        <v>212</v>
      </c>
      <c r="P1787" s="7" t="s">
        <v>349</v>
      </c>
      <c r="Q1787" s="7" t="s">
        <v>242</v>
      </c>
      <c r="R1787" s="7" t="s">
        <v>214</v>
      </c>
      <c r="S1787" s="7">
        <v>81.364158630371094</v>
      </c>
    </row>
    <row r="1788" spans="1:19" x14ac:dyDescent="0.25">
      <c r="A1788" s="7">
        <v>513</v>
      </c>
      <c r="B1788" s="7">
        <v>44657</v>
      </c>
      <c r="C1788" s="7">
        <v>22866474</v>
      </c>
      <c r="D1788" s="7" t="s">
        <v>1353</v>
      </c>
      <c r="E1788" s="7" t="s">
        <v>214</v>
      </c>
      <c r="F1788" s="7">
        <v>1500000</v>
      </c>
      <c r="G1788" s="7">
        <v>2.3162000179290771</v>
      </c>
      <c r="H1788" s="7">
        <v>2.1989998817443848</v>
      </c>
      <c r="I1788" s="7" t="s">
        <v>6230</v>
      </c>
      <c r="J1788" s="7" t="s">
        <v>6231</v>
      </c>
      <c r="K1788" s="8">
        <v>2.8925199508666992</v>
      </c>
      <c r="M1788" s="8">
        <v>101.625</v>
      </c>
      <c r="N1788" s="7">
        <v>29.274799346923828</v>
      </c>
      <c r="O1788" s="7" t="s">
        <v>212</v>
      </c>
      <c r="P1788" s="7" t="s">
        <v>349</v>
      </c>
      <c r="Q1788" s="7" t="s">
        <v>242</v>
      </c>
      <c r="R1788" s="7" t="s">
        <v>3856</v>
      </c>
      <c r="S1788" s="7">
        <v>76.701835632324219</v>
      </c>
    </row>
    <row r="1789" spans="1:19" x14ac:dyDescent="0.25">
      <c r="A1789" s="7">
        <v>513</v>
      </c>
      <c r="B1789" s="7">
        <v>44657</v>
      </c>
      <c r="C1789" s="7">
        <v>36210358</v>
      </c>
      <c r="D1789" s="7" t="s">
        <v>1353</v>
      </c>
      <c r="E1789" s="7" t="s">
        <v>214</v>
      </c>
      <c r="F1789" s="7">
        <v>750000</v>
      </c>
      <c r="G1789" s="7">
        <v>0.64170002937316895</v>
      </c>
      <c r="H1789" s="7">
        <v>0.6281999945640564</v>
      </c>
      <c r="I1789" s="7" t="s">
        <v>19634</v>
      </c>
      <c r="J1789" s="7" t="s">
        <v>6229</v>
      </c>
      <c r="K1789" s="8">
        <v>2.8213200569152832</v>
      </c>
      <c r="M1789" s="8">
        <v>99.9530029296875</v>
      </c>
      <c r="N1789" s="7">
        <v>154.8843994140625</v>
      </c>
      <c r="O1789" s="7" t="s">
        <v>212</v>
      </c>
      <c r="P1789" s="7" t="s">
        <v>349</v>
      </c>
      <c r="Q1789" s="7" t="s">
        <v>242</v>
      </c>
      <c r="R1789" s="7" t="s">
        <v>3856</v>
      </c>
      <c r="S1789" s="7">
        <v>69.678001403808594</v>
      </c>
    </row>
    <row r="1790" spans="1:19" x14ac:dyDescent="0.25">
      <c r="A1790" s="7">
        <v>513</v>
      </c>
      <c r="B1790" s="7">
        <v>44657</v>
      </c>
      <c r="C1790" s="7">
        <v>66819173</v>
      </c>
      <c r="D1790" s="7" t="s">
        <v>1384</v>
      </c>
      <c r="E1790" s="7" t="s">
        <v>214</v>
      </c>
      <c r="F1790" s="7">
        <v>350000</v>
      </c>
      <c r="G1790" s="7">
        <v>3.5236001014709473</v>
      </c>
      <c r="H1790" s="7">
        <v>3.3624000549316406</v>
      </c>
      <c r="I1790" s="7" t="s">
        <v>17455</v>
      </c>
      <c r="J1790" s="7" t="s">
        <v>10808</v>
      </c>
      <c r="K1790" s="8">
        <v>3.472059965133667</v>
      </c>
      <c r="M1790" s="8">
        <v>93.373001098632813</v>
      </c>
      <c r="N1790" s="7">
        <v>73.499397277832031</v>
      </c>
      <c r="O1790" s="7" t="s">
        <v>409</v>
      </c>
      <c r="P1790" s="7" t="s">
        <v>761</v>
      </c>
      <c r="Q1790" s="7" t="s">
        <v>242</v>
      </c>
      <c r="R1790" s="7" t="s">
        <v>3856</v>
      </c>
      <c r="S1790" s="7">
        <v>73.499397277832031</v>
      </c>
    </row>
    <row r="1791" spans="1:19" x14ac:dyDescent="0.25">
      <c r="A1791" s="7">
        <v>513</v>
      </c>
      <c r="B1791" s="7">
        <v>44657</v>
      </c>
      <c r="C1791" s="7">
        <v>67015255</v>
      </c>
      <c r="D1791" s="7" t="s">
        <v>1386</v>
      </c>
      <c r="E1791" s="7" t="s">
        <v>22216</v>
      </c>
      <c r="F1791" s="7">
        <v>500000</v>
      </c>
      <c r="G1791" s="7">
        <v>4.9008002281188965</v>
      </c>
      <c r="H1791" s="7">
        <v>4.553800106048584</v>
      </c>
      <c r="I1791" s="7" t="s">
        <v>22217</v>
      </c>
      <c r="J1791" s="7" t="s">
        <v>22218</v>
      </c>
      <c r="K1791" s="8">
        <v>2.9834001064300537</v>
      </c>
      <c r="M1791" s="8">
        <v>98.221000671386719</v>
      </c>
      <c r="N1791" s="7">
        <v>24.977399826049805</v>
      </c>
      <c r="O1791" s="7" t="s">
        <v>212</v>
      </c>
      <c r="P1791" s="7" t="s">
        <v>215</v>
      </c>
      <c r="Q1791" s="7" t="s">
        <v>219</v>
      </c>
      <c r="R1791" s="7" t="s">
        <v>3856</v>
      </c>
      <c r="S1791" s="7">
        <v>59.797237396240234</v>
      </c>
    </row>
    <row r="1792" spans="1:19" x14ac:dyDescent="0.25">
      <c r="A1792" s="7">
        <v>513</v>
      </c>
      <c r="B1792" s="7">
        <v>44657</v>
      </c>
      <c r="C1792" s="7">
        <v>66850509</v>
      </c>
      <c r="D1792" s="7" t="s">
        <v>1386</v>
      </c>
      <c r="E1792" s="7" t="s">
        <v>214</v>
      </c>
      <c r="F1792" s="7">
        <v>660000</v>
      </c>
      <c r="G1792" s="7">
        <v>3.7727999687194824</v>
      </c>
      <c r="H1792" s="7">
        <v>3.6161999702453613</v>
      </c>
      <c r="I1792" s="7" t="s">
        <v>6246</v>
      </c>
      <c r="J1792" s="7" t="s">
        <v>6247</v>
      </c>
      <c r="K1792" s="8">
        <v>3.1844699382781982</v>
      </c>
      <c r="M1792" s="8">
        <v>93.746002197265625</v>
      </c>
      <c r="N1792" s="7">
        <v>43.830398559570313</v>
      </c>
      <c r="O1792" s="7" t="s">
        <v>212</v>
      </c>
      <c r="P1792" s="7" t="s">
        <v>215</v>
      </c>
      <c r="Q1792" s="7" t="s">
        <v>219</v>
      </c>
      <c r="R1792" s="7" t="s">
        <v>3856</v>
      </c>
      <c r="S1792" s="7">
        <v>56.580986022949219</v>
      </c>
    </row>
    <row r="1793" spans="1:19" x14ac:dyDescent="0.25">
      <c r="A1793" s="7">
        <v>513</v>
      </c>
      <c r="B1793" s="7">
        <v>44657</v>
      </c>
      <c r="C1793" s="7">
        <v>46499243</v>
      </c>
      <c r="D1793" s="7" t="s">
        <v>1386</v>
      </c>
      <c r="E1793" s="7" t="s">
        <v>214</v>
      </c>
      <c r="F1793" s="7">
        <v>500000</v>
      </c>
      <c r="G1793" s="7">
        <v>2.7925999164581299</v>
      </c>
      <c r="H1793" s="7">
        <v>2.6586000919342041</v>
      </c>
      <c r="I1793" s="7" t="s">
        <v>6244</v>
      </c>
      <c r="J1793" s="7" t="s">
        <v>6245</v>
      </c>
      <c r="K1793" s="8">
        <v>3.2347900867462158</v>
      </c>
      <c r="M1793" s="8">
        <v>98.053001403808594</v>
      </c>
      <c r="N1793" s="7">
        <v>54.838298797607422</v>
      </c>
      <c r="O1793" s="7" t="s">
        <v>212</v>
      </c>
      <c r="P1793" s="7" t="s">
        <v>215</v>
      </c>
      <c r="Q1793" s="7" t="s">
        <v>219</v>
      </c>
      <c r="R1793" s="7" t="s">
        <v>3856</v>
      </c>
      <c r="S1793" s="7">
        <v>53.745162963867188</v>
      </c>
    </row>
    <row r="1794" spans="1:19" x14ac:dyDescent="0.25">
      <c r="A1794" s="7">
        <v>513</v>
      </c>
      <c r="B1794" s="7">
        <v>44657</v>
      </c>
      <c r="C1794" s="7">
        <v>42422793</v>
      </c>
      <c r="D1794" s="7" t="s">
        <v>1386</v>
      </c>
      <c r="E1794" s="7" t="s">
        <v>214</v>
      </c>
      <c r="F1794" s="7">
        <v>1225000</v>
      </c>
      <c r="G1794" s="7">
        <v>1.7933000326156616</v>
      </c>
      <c r="H1794" s="7">
        <v>1.711899995803833</v>
      </c>
      <c r="I1794" s="7" t="s">
        <v>6242</v>
      </c>
      <c r="J1794" s="7" t="s">
        <v>6243</v>
      </c>
      <c r="K1794" s="8">
        <v>3.0891098976135254</v>
      </c>
      <c r="M1794" s="8">
        <v>101.35600280761719</v>
      </c>
      <c r="N1794" s="7">
        <v>64.323997497558594</v>
      </c>
      <c r="O1794" s="7" t="s">
        <v>212</v>
      </c>
      <c r="P1794" s="7" t="s">
        <v>215</v>
      </c>
      <c r="Q1794" s="7" t="s">
        <v>219</v>
      </c>
      <c r="R1794" s="7" t="s">
        <v>3856</v>
      </c>
      <c r="S1794" s="7">
        <v>50.822727203369141</v>
      </c>
    </row>
    <row r="1795" spans="1:19" x14ac:dyDescent="0.25">
      <c r="A1795" s="7">
        <v>513</v>
      </c>
      <c r="B1795" s="7">
        <v>44657</v>
      </c>
      <c r="C1795" s="7">
        <v>37391927</v>
      </c>
      <c r="D1795" s="7" t="s">
        <v>1386</v>
      </c>
      <c r="E1795" s="7" t="s">
        <v>214</v>
      </c>
      <c r="F1795" s="7">
        <v>650000</v>
      </c>
      <c r="G1795" s="7">
        <v>0.9089999794960022</v>
      </c>
      <c r="H1795" s="7">
        <v>0.89010000228881836</v>
      </c>
      <c r="I1795" s="7" t="s">
        <v>6240</v>
      </c>
      <c r="J1795" s="7" t="s">
        <v>6241</v>
      </c>
      <c r="K1795" s="8">
        <v>2.4086689949035645</v>
      </c>
      <c r="M1795" s="8">
        <v>101.08799743652344</v>
      </c>
      <c r="N1795" s="7">
        <v>68.290702819824219</v>
      </c>
      <c r="O1795" s="7" t="s">
        <v>212</v>
      </c>
      <c r="P1795" s="7" t="s">
        <v>215</v>
      </c>
      <c r="Q1795" s="7" t="s">
        <v>219</v>
      </c>
      <c r="R1795" s="7" t="s">
        <v>3856</v>
      </c>
      <c r="S1795" s="7">
        <v>48.217147827148438</v>
      </c>
    </row>
    <row r="1796" spans="1:19" x14ac:dyDescent="0.25">
      <c r="A1796" s="7">
        <v>513</v>
      </c>
      <c r="B1796" s="7">
        <v>44657</v>
      </c>
      <c r="C1796" s="7">
        <v>66815674</v>
      </c>
      <c r="D1796" s="7" t="s">
        <v>1388</v>
      </c>
      <c r="E1796" s="7" t="s">
        <v>214</v>
      </c>
      <c r="F1796" s="7">
        <v>750000</v>
      </c>
      <c r="G1796" s="7">
        <v>3.9944000244140625</v>
      </c>
      <c r="H1796" s="7">
        <v>3.8227999210357666</v>
      </c>
      <c r="I1796" s="7" t="s">
        <v>22219</v>
      </c>
      <c r="J1796" s="7" t="s">
        <v>6248</v>
      </c>
      <c r="K1796" s="8">
        <v>4.669370174407959</v>
      </c>
      <c r="M1796" s="8">
        <v>99.388999938964844</v>
      </c>
      <c r="N1796" s="7">
        <v>190.3489990234375</v>
      </c>
      <c r="O1796" s="7" t="s">
        <v>212</v>
      </c>
      <c r="P1796" s="7" t="s">
        <v>215</v>
      </c>
      <c r="Q1796" s="7" t="s">
        <v>219</v>
      </c>
      <c r="R1796" s="7" t="s">
        <v>4184</v>
      </c>
      <c r="S1796" s="7">
        <v>122.18367767333984</v>
      </c>
    </row>
    <row r="1797" spans="1:19" x14ac:dyDescent="0.25">
      <c r="A1797" s="7">
        <v>513</v>
      </c>
      <c r="B1797" s="7">
        <v>44657</v>
      </c>
      <c r="C1797" s="7">
        <v>36249500</v>
      </c>
      <c r="D1797" s="7" t="s">
        <v>1389</v>
      </c>
      <c r="E1797" s="7" t="s">
        <v>214</v>
      </c>
      <c r="F1797" s="7">
        <v>150000</v>
      </c>
      <c r="G1797" s="7">
        <v>1.0979000329971313</v>
      </c>
      <c r="H1797" s="7">
        <v>1.0389000177383423</v>
      </c>
      <c r="I1797" s="7" t="s">
        <v>10809</v>
      </c>
      <c r="J1797" s="7" t="s">
        <v>10810</v>
      </c>
      <c r="K1797" s="8">
        <v>5.1517519950866699</v>
      </c>
      <c r="M1797" s="8">
        <v>99.306999206542969</v>
      </c>
      <c r="N1797" s="7">
        <v>310.7421875</v>
      </c>
      <c r="O1797" s="7" t="s">
        <v>360</v>
      </c>
      <c r="P1797" s="7" t="s">
        <v>361</v>
      </c>
      <c r="Q1797" s="7" t="s">
        <v>242</v>
      </c>
      <c r="R1797" s="7" t="s">
        <v>214</v>
      </c>
      <c r="S1797" s="7">
        <v>310.7421875</v>
      </c>
    </row>
    <row r="1798" spans="1:19" x14ac:dyDescent="0.25">
      <c r="A1798" s="7">
        <v>513</v>
      </c>
      <c r="B1798" s="7">
        <v>44657</v>
      </c>
      <c r="C1798" s="7">
        <v>66823029</v>
      </c>
      <c r="D1798" s="7" t="s">
        <v>1391</v>
      </c>
      <c r="E1798" s="7" t="s">
        <v>214</v>
      </c>
      <c r="F1798" s="7">
        <v>350000</v>
      </c>
      <c r="G1798" s="7">
        <v>3.5564999580383301</v>
      </c>
      <c r="H1798" s="7">
        <v>2.8968000411987305</v>
      </c>
      <c r="I1798" s="7" t="s">
        <v>6252</v>
      </c>
      <c r="J1798" s="7" t="s">
        <v>6253</v>
      </c>
      <c r="K1798" s="8">
        <v>8.6646356582641602</v>
      </c>
      <c r="M1798" s="8">
        <v>99.872001647949219</v>
      </c>
      <c r="N1798" s="7">
        <v>594.92626953125</v>
      </c>
      <c r="O1798" s="7" t="s">
        <v>212</v>
      </c>
      <c r="P1798" s="7" t="s">
        <v>388</v>
      </c>
      <c r="Q1798" s="7" t="s">
        <v>337</v>
      </c>
      <c r="R1798" s="7" t="s">
        <v>214</v>
      </c>
      <c r="S1798" s="7">
        <v>752.745361328125</v>
      </c>
    </row>
    <row r="1799" spans="1:19" x14ac:dyDescent="0.25">
      <c r="A1799" s="7">
        <v>513</v>
      </c>
      <c r="B1799" s="7">
        <v>44657</v>
      </c>
      <c r="C1799" s="7">
        <v>66823806</v>
      </c>
      <c r="D1799" s="7" t="s">
        <v>1391</v>
      </c>
      <c r="E1799" s="7" t="s">
        <v>6249</v>
      </c>
      <c r="F1799" s="7">
        <v>350000</v>
      </c>
      <c r="G1799" s="7">
        <v>3.5564999580383301</v>
      </c>
      <c r="H1799" s="7">
        <v>2.8968000411987305</v>
      </c>
      <c r="I1799" s="7" t="s">
        <v>6250</v>
      </c>
      <c r="J1799" s="7" t="s">
        <v>6251</v>
      </c>
      <c r="K1799" s="8">
        <v>8.6646356582641602</v>
      </c>
      <c r="M1799" s="8">
        <v>99.872001647949219</v>
      </c>
      <c r="N1799" s="7">
        <v>594.92626953125</v>
      </c>
      <c r="O1799" s="7" t="s">
        <v>212</v>
      </c>
      <c r="P1799" s="7" t="s">
        <v>388</v>
      </c>
      <c r="Q1799" s="7" t="s">
        <v>337</v>
      </c>
      <c r="R1799" s="7" t="s">
        <v>214</v>
      </c>
      <c r="S1799" s="7">
        <v>752.745361328125</v>
      </c>
    </row>
    <row r="1800" spans="1:19" x14ac:dyDescent="0.25">
      <c r="A1800" s="7">
        <v>513</v>
      </c>
      <c r="B1800" s="7">
        <v>44657</v>
      </c>
      <c r="C1800" s="7">
        <v>37765905</v>
      </c>
      <c r="D1800" s="7" t="s">
        <v>1394</v>
      </c>
      <c r="E1800" s="7" t="s">
        <v>214</v>
      </c>
      <c r="F1800" s="7">
        <v>300000</v>
      </c>
      <c r="G1800" s="7">
        <v>0.80220001935958862</v>
      </c>
      <c r="H1800" s="7">
        <v>0.75669997930526733</v>
      </c>
      <c r="I1800" s="7" t="s">
        <v>10812</v>
      </c>
      <c r="J1800" s="7" t="s">
        <v>10813</v>
      </c>
      <c r="K1800" s="8">
        <v>8.2528228759765625</v>
      </c>
      <c r="M1800" s="8">
        <v>98.275001525878906</v>
      </c>
      <c r="N1800" s="7">
        <v>658.87982177734375</v>
      </c>
      <c r="O1800" s="7" t="s">
        <v>212</v>
      </c>
      <c r="P1800" s="7" t="s">
        <v>282</v>
      </c>
      <c r="Q1800" s="7" t="s">
        <v>286</v>
      </c>
      <c r="R1800" s="7" t="s">
        <v>214</v>
      </c>
      <c r="S1800" s="7">
        <v>658.87982177734375</v>
      </c>
    </row>
    <row r="1801" spans="1:19" x14ac:dyDescent="0.25">
      <c r="A1801" s="7">
        <v>513</v>
      </c>
      <c r="B1801" s="7">
        <v>44657</v>
      </c>
      <c r="C1801" s="7">
        <v>34264086</v>
      </c>
      <c r="D1801" s="7" t="s">
        <v>1397</v>
      </c>
      <c r="E1801" s="7" t="s">
        <v>214</v>
      </c>
      <c r="F1801" s="7">
        <v>300000</v>
      </c>
      <c r="G1801" s="7">
        <v>0.63239997625350952</v>
      </c>
      <c r="H1801" s="7">
        <v>4.258699893951416</v>
      </c>
      <c r="I1801" s="7" t="s">
        <v>19635</v>
      </c>
      <c r="J1801" s="7" t="s">
        <v>10811</v>
      </c>
      <c r="K1801" s="8">
        <v>8.3657913208007813</v>
      </c>
      <c r="M1801" s="8">
        <v>98.225601196289063</v>
      </c>
      <c r="N1801" s="7">
        <v>677.576171875</v>
      </c>
      <c r="O1801" s="7" t="s">
        <v>212</v>
      </c>
      <c r="P1801" s="7" t="s">
        <v>282</v>
      </c>
      <c r="Q1801" s="7" t="s">
        <v>286</v>
      </c>
      <c r="R1801" s="7" t="s">
        <v>214</v>
      </c>
      <c r="S1801" s="7">
        <v>677.576171875</v>
      </c>
    </row>
    <row r="1802" spans="1:19" x14ac:dyDescent="0.25">
      <c r="A1802" s="7">
        <v>513</v>
      </c>
      <c r="B1802" s="7">
        <v>44657</v>
      </c>
      <c r="C1802" s="7">
        <v>66910586</v>
      </c>
      <c r="D1802" s="7" t="s">
        <v>1399</v>
      </c>
      <c r="E1802" s="7" t="s">
        <v>214</v>
      </c>
      <c r="F1802" s="7">
        <v>400000</v>
      </c>
      <c r="G1802" s="7">
        <v>6.2066998481750488</v>
      </c>
      <c r="H1802" s="7">
        <v>3.9725000858306885</v>
      </c>
      <c r="I1802" s="7" t="s">
        <v>21825</v>
      </c>
      <c r="J1802" s="7" t="s">
        <v>17082</v>
      </c>
      <c r="K1802" s="8">
        <v>9.2167882919311523</v>
      </c>
      <c r="M1802" s="8">
        <v>93.74310302734375</v>
      </c>
      <c r="N1802" s="7">
        <v>612.904296875</v>
      </c>
      <c r="O1802" s="7" t="s">
        <v>223</v>
      </c>
      <c r="P1802" s="7" t="s">
        <v>422</v>
      </c>
      <c r="Q1802" s="7" t="s">
        <v>291</v>
      </c>
      <c r="R1802" s="7" t="s">
        <v>214</v>
      </c>
      <c r="S1802" s="7">
        <v>612.904296875</v>
      </c>
    </row>
    <row r="1803" spans="1:19" x14ac:dyDescent="0.25">
      <c r="A1803" s="7">
        <v>513</v>
      </c>
      <c r="B1803" s="7">
        <v>44657</v>
      </c>
      <c r="C1803" s="7">
        <v>46486740</v>
      </c>
      <c r="D1803" s="7" t="s">
        <v>1402</v>
      </c>
      <c r="E1803" s="7" t="s">
        <v>3863</v>
      </c>
      <c r="F1803" s="7">
        <v>2500000</v>
      </c>
      <c r="G1803" s="7">
        <v>27.778200149536133</v>
      </c>
      <c r="H1803" s="7">
        <v>16.860200881958008</v>
      </c>
      <c r="I1803" s="7" t="s">
        <v>85</v>
      </c>
      <c r="J1803" s="7" t="s">
        <v>3864</v>
      </c>
      <c r="K1803" s="8">
        <v>4.0564799308776855</v>
      </c>
      <c r="M1803" s="8">
        <v>90.774002075195313</v>
      </c>
      <c r="N1803" s="7">
        <v>135.34199523925781</v>
      </c>
      <c r="O1803" s="7" t="s">
        <v>280</v>
      </c>
      <c r="P1803" s="7" t="s">
        <v>447</v>
      </c>
      <c r="Q1803" s="7" t="s">
        <v>291</v>
      </c>
      <c r="R1803" s="7" t="s">
        <v>3856</v>
      </c>
      <c r="S1803" s="7">
        <v>185.37123107910156</v>
      </c>
    </row>
    <row r="1804" spans="1:19" x14ac:dyDescent="0.25">
      <c r="A1804" s="7">
        <v>513</v>
      </c>
      <c r="B1804" s="7">
        <v>44657</v>
      </c>
      <c r="C1804" s="7">
        <v>18730201</v>
      </c>
      <c r="D1804" s="7" t="s">
        <v>1402</v>
      </c>
      <c r="E1804" s="7" t="s">
        <v>6257</v>
      </c>
      <c r="F1804" s="7">
        <v>700000</v>
      </c>
      <c r="G1804" s="7">
        <v>21.089700698852539</v>
      </c>
      <c r="H1804" s="7">
        <v>13.445799827575684</v>
      </c>
      <c r="I1804" s="7" t="s">
        <v>6258</v>
      </c>
      <c r="J1804" s="7" t="s">
        <v>6259</v>
      </c>
      <c r="K1804" s="8">
        <v>4.2605299949645996</v>
      </c>
      <c r="M1804" s="8">
        <v>101.57900238037109</v>
      </c>
      <c r="N1804" s="7">
        <v>145.1510009765625</v>
      </c>
      <c r="O1804" s="7" t="s">
        <v>280</v>
      </c>
      <c r="P1804" s="7" t="s">
        <v>447</v>
      </c>
      <c r="Q1804" s="7" t="s">
        <v>291</v>
      </c>
      <c r="R1804" s="7" t="s">
        <v>3856</v>
      </c>
      <c r="S1804" s="7">
        <v>167.99374389648438</v>
      </c>
    </row>
    <row r="1805" spans="1:19" x14ac:dyDescent="0.25">
      <c r="A1805" s="7">
        <v>513</v>
      </c>
      <c r="B1805" s="7">
        <v>44657</v>
      </c>
      <c r="C1805" s="7">
        <v>18879834</v>
      </c>
      <c r="D1805" s="7" t="s">
        <v>1402</v>
      </c>
      <c r="E1805" s="7" t="s">
        <v>6254</v>
      </c>
      <c r="F1805" s="7">
        <v>300000</v>
      </c>
      <c r="G1805" s="7">
        <v>1.0896999835968018</v>
      </c>
      <c r="H1805" s="7">
        <v>1.0559999942779541</v>
      </c>
      <c r="I1805" s="7" t="s">
        <v>6255</v>
      </c>
      <c r="J1805" s="7" t="s">
        <v>6256</v>
      </c>
      <c r="K1805" s="8">
        <v>2.5121300220489502</v>
      </c>
      <c r="M1805" s="8">
        <v>100.38700103759766</v>
      </c>
      <c r="N1805" s="7">
        <v>54.887199401855469</v>
      </c>
      <c r="O1805" s="7" t="s">
        <v>280</v>
      </c>
      <c r="P1805" s="7" t="s">
        <v>447</v>
      </c>
      <c r="Q1805" s="7" t="s">
        <v>291</v>
      </c>
      <c r="R1805" s="7" t="s">
        <v>3856</v>
      </c>
      <c r="S1805" s="7">
        <v>86.710975646972656</v>
      </c>
    </row>
    <row r="1806" spans="1:19" x14ac:dyDescent="0.25">
      <c r="A1806" s="7">
        <v>513</v>
      </c>
      <c r="B1806" s="7">
        <v>44657</v>
      </c>
      <c r="C1806" s="7">
        <v>35373026</v>
      </c>
      <c r="D1806" s="7" t="s">
        <v>1405</v>
      </c>
      <c r="E1806" s="7" t="s">
        <v>10814</v>
      </c>
      <c r="F1806" s="7">
        <v>267500</v>
      </c>
      <c r="G1806" s="7">
        <v>4.2111001014709473</v>
      </c>
      <c r="H1806" s="7">
        <v>3.6682000160217285</v>
      </c>
      <c r="I1806" s="7" t="s">
        <v>22220</v>
      </c>
      <c r="J1806" s="7" t="s">
        <v>10815</v>
      </c>
      <c r="K1806" s="8">
        <v>4.9926881790161133</v>
      </c>
      <c r="M1806" s="8">
        <v>97.500999450683594</v>
      </c>
      <c r="N1806" s="7">
        <v>227.67509460449219</v>
      </c>
      <c r="O1806" s="7" t="s">
        <v>237</v>
      </c>
      <c r="P1806" s="7" t="s">
        <v>639</v>
      </c>
      <c r="Q1806" s="7" t="s">
        <v>291</v>
      </c>
      <c r="R1806" s="7" t="s">
        <v>214</v>
      </c>
      <c r="S1806" s="7">
        <v>227.67509460449219</v>
      </c>
    </row>
    <row r="1807" spans="1:19" x14ac:dyDescent="0.25">
      <c r="A1807" s="7">
        <v>513</v>
      </c>
      <c r="B1807" s="7">
        <v>44657</v>
      </c>
      <c r="C1807" s="7">
        <v>21373961</v>
      </c>
      <c r="D1807" s="7" t="s">
        <v>1408</v>
      </c>
      <c r="E1807" s="7" t="s">
        <v>214</v>
      </c>
      <c r="F1807" s="7">
        <v>441236</v>
      </c>
      <c r="G1807" s="7">
        <v>8.8999996185302734</v>
      </c>
      <c r="H1807" s="7">
        <v>6.1477999687194824</v>
      </c>
      <c r="I1807" s="7" t="s">
        <v>19636</v>
      </c>
      <c r="J1807" s="7" t="s">
        <v>6263</v>
      </c>
      <c r="K1807" s="8">
        <v>7.3845000267028809</v>
      </c>
      <c r="M1807" s="8">
        <v>93.886001586914063</v>
      </c>
      <c r="N1807" s="7">
        <v>479.31298828125</v>
      </c>
      <c r="O1807" s="7" t="s">
        <v>237</v>
      </c>
      <c r="P1807" s="7" t="s">
        <v>447</v>
      </c>
      <c r="Q1807" s="7" t="s">
        <v>291</v>
      </c>
      <c r="R1807" s="7" t="s">
        <v>3856</v>
      </c>
      <c r="S1807" s="7">
        <v>216.57627868652344</v>
      </c>
    </row>
    <row r="1808" spans="1:19" x14ac:dyDescent="0.25">
      <c r="A1808" s="7">
        <v>513</v>
      </c>
      <c r="B1808" s="7">
        <v>44657</v>
      </c>
      <c r="C1808" s="7">
        <v>21373959</v>
      </c>
      <c r="D1808" s="7" t="s">
        <v>1408</v>
      </c>
      <c r="E1808" s="7" t="s">
        <v>6260</v>
      </c>
      <c r="F1808" s="7">
        <v>441238</v>
      </c>
      <c r="G1808" s="7">
        <v>8.8999996185302734</v>
      </c>
      <c r="H1808" s="7">
        <v>6.1691999435424805</v>
      </c>
      <c r="I1808" s="7" t="s">
        <v>6261</v>
      </c>
      <c r="J1808" s="7" t="s">
        <v>6262</v>
      </c>
      <c r="K1808" s="8">
        <v>7.2786049842834473</v>
      </c>
      <c r="M1808" s="8">
        <v>94.5</v>
      </c>
      <c r="N1808" s="7">
        <v>468.29141235351563</v>
      </c>
      <c r="O1808" s="7" t="s">
        <v>237</v>
      </c>
      <c r="P1808" s="7" t="s">
        <v>447</v>
      </c>
      <c r="Q1808" s="7" t="s">
        <v>291</v>
      </c>
      <c r="R1808" s="7" t="s">
        <v>214</v>
      </c>
      <c r="S1808" s="7">
        <v>216.57627868652344</v>
      </c>
    </row>
    <row r="1809" spans="1:19" x14ac:dyDescent="0.25">
      <c r="A1809" s="7">
        <v>513</v>
      </c>
      <c r="B1809" s="7">
        <v>44657</v>
      </c>
      <c r="C1809" s="7">
        <v>66964383</v>
      </c>
      <c r="D1809" s="7" t="s">
        <v>1413</v>
      </c>
      <c r="E1809" s="7" t="s">
        <v>214</v>
      </c>
      <c r="F1809" s="7">
        <v>400000</v>
      </c>
      <c r="G1809" s="7">
        <v>4.558499813079834</v>
      </c>
      <c r="H1809" s="7">
        <v>3.624000072479248</v>
      </c>
      <c r="I1809" s="7" t="s">
        <v>18931</v>
      </c>
      <c r="J1809" s="7" t="s">
        <v>18828</v>
      </c>
      <c r="K1809" s="8">
        <v>8.8749828338623047</v>
      </c>
      <c r="M1809" s="8">
        <v>95.387496948242188</v>
      </c>
      <c r="N1809" s="7">
        <v>614.77911376953125</v>
      </c>
      <c r="O1809" s="7" t="s">
        <v>212</v>
      </c>
      <c r="P1809" s="7" t="s">
        <v>388</v>
      </c>
      <c r="Q1809" s="7" t="s">
        <v>337</v>
      </c>
      <c r="R1809" s="7" t="s">
        <v>214</v>
      </c>
      <c r="S1809" s="7">
        <v>614.77911376953125</v>
      </c>
    </row>
    <row r="1810" spans="1:19" x14ac:dyDescent="0.25">
      <c r="A1810" s="7">
        <v>513</v>
      </c>
      <c r="B1810" s="7">
        <v>44657</v>
      </c>
      <c r="C1810" s="7">
        <v>66961748</v>
      </c>
      <c r="D1810" s="7" t="s">
        <v>1413</v>
      </c>
      <c r="E1810" s="7" t="s">
        <v>20795</v>
      </c>
      <c r="F1810" s="7">
        <v>400000</v>
      </c>
      <c r="G1810" s="7">
        <v>4.558499813079834</v>
      </c>
      <c r="H1810" s="7">
        <v>3.624000072479248</v>
      </c>
      <c r="I1810" s="7" t="s">
        <v>20796</v>
      </c>
      <c r="J1810" s="7" t="s">
        <v>20797</v>
      </c>
      <c r="K1810" s="8">
        <v>8.8749828338623047</v>
      </c>
      <c r="M1810" s="8">
        <v>95.38800048828125</v>
      </c>
      <c r="N1810" s="7">
        <v>614.77911376953125</v>
      </c>
      <c r="O1810" s="7" t="s">
        <v>212</v>
      </c>
      <c r="P1810" s="7" t="s">
        <v>388</v>
      </c>
      <c r="Q1810" s="7" t="s">
        <v>337</v>
      </c>
      <c r="R1810" s="7" t="s">
        <v>214</v>
      </c>
      <c r="S1810" s="7">
        <v>614.77911376953125</v>
      </c>
    </row>
    <row r="1811" spans="1:19" x14ac:dyDescent="0.25">
      <c r="A1811" s="7">
        <v>513</v>
      </c>
      <c r="B1811" s="7">
        <v>44657</v>
      </c>
      <c r="C1811" s="7">
        <v>35929582</v>
      </c>
      <c r="D1811" s="7" t="s">
        <v>1413</v>
      </c>
      <c r="E1811" s="7" t="s">
        <v>10816</v>
      </c>
      <c r="F1811" s="7">
        <v>400000</v>
      </c>
      <c r="G1811" s="7">
        <v>0.52569997310638428</v>
      </c>
      <c r="H1811" s="7">
        <v>0.47699999809265137</v>
      </c>
      <c r="I1811" s="7" t="s">
        <v>10817</v>
      </c>
      <c r="J1811" s="7" t="s">
        <v>10818</v>
      </c>
      <c r="K1811" s="8">
        <v>10.085905075073242</v>
      </c>
      <c r="M1811" s="8">
        <v>100.20099639892578</v>
      </c>
      <c r="N1811" s="7">
        <v>879.71240234375</v>
      </c>
      <c r="O1811" s="7" t="s">
        <v>212</v>
      </c>
      <c r="P1811" s="7" t="s">
        <v>388</v>
      </c>
      <c r="Q1811" s="7" t="s">
        <v>337</v>
      </c>
      <c r="R1811" s="7" t="s">
        <v>214</v>
      </c>
      <c r="S1811" s="7">
        <v>879.71240234375</v>
      </c>
    </row>
    <row r="1812" spans="1:19" x14ac:dyDescent="0.25">
      <c r="A1812" s="7">
        <v>513</v>
      </c>
      <c r="B1812" s="7">
        <v>44657</v>
      </c>
      <c r="C1812" s="7">
        <v>66815690</v>
      </c>
      <c r="D1812" s="7" t="s">
        <v>1416</v>
      </c>
      <c r="E1812" s="7" t="s">
        <v>214</v>
      </c>
      <c r="F1812" s="7">
        <v>350000</v>
      </c>
      <c r="G1812" s="7">
        <v>4.427800178527832</v>
      </c>
      <c r="H1812" s="7">
        <v>3.7546999454498291</v>
      </c>
      <c r="I1812" s="7" t="s">
        <v>16844</v>
      </c>
      <c r="J1812" s="7" t="s">
        <v>10821</v>
      </c>
      <c r="K1812" s="8">
        <v>4.3715090751647949</v>
      </c>
      <c r="M1812" s="8">
        <v>100.01100158691406</v>
      </c>
      <c r="N1812" s="7">
        <v>162.93429565429688</v>
      </c>
      <c r="O1812" s="7" t="s">
        <v>326</v>
      </c>
      <c r="P1812" s="7" t="s">
        <v>327</v>
      </c>
      <c r="Q1812" s="7" t="s">
        <v>242</v>
      </c>
      <c r="R1812" s="7" t="s">
        <v>214</v>
      </c>
      <c r="S1812" s="7">
        <v>162.93429565429688</v>
      </c>
    </row>
    <row r="1813" spans="1:19" x14ac:dyDescent="0.25">
      <c r="A1813" s="7">
        <v>513</v>
      </c>
      <c r="B1813" s="7">
        <v>44657</v>
      </c>
      <c r="C1813" s="7">
        <v>18879842</v>
      </c>
      <c r="D1813" s="7" t="s">
        <v>1416</v>
      </c>
      <c r="E1813" s="7" t="s">
        <v>214</v>
      </c>
      <c r="F1813" s="7">
        <v>358835</v>
      </c>
      <c r="G1813" s="7">
        <v>1.0249999761581421</v>
      </c>
      <c r="H1813" s="7">
        <v>0.9757000207901001</v>
      </c>
      <c r="I1813" s="7" t="s">
        <v>10819</v>
      </c>
      <c r="J1813" s="7" t="s">
        <v>10820</v>
      </c>
      <c r="K1813" s="8">
        <v>3.368272066116333</v>
      </c>
      <c r="M1813" s="8">
        <v>101.12999725341797</v>
      </c>
      <c r="N1813" s="7">
        <v>147.16020202636719</v>
      </c>
      <c r="O1813" s="7" t="s">
        <v>326</v>
      </c>
      <c r="P1813" s="7" t="s">
        <v>327</v>
      </c>
      <c r="Q1813" s="7" t="s">
        <v>242</v>
      </c>
      <c r="R1813" s="7" t="s">
        <v>214</v>
      </c>
      <c r="S1813" s="7">
        <v>147.16020202636719</v>
      </c>
    </row>
    <row r="1814" spans="1:19" x14ac:dyDescent="0.25">
      <c r="A1814" s="7">
        <v>513</v>
      </c>
      <c r="B1814" s="7">
        <v>44657</v>
      </c>
      <c r="C1814" s="7">
        <v>66920261</v>
      </c>
      <c r="D1814" s="7" t="s">
        <v>17551</v>
      </c>
      <c r="E1814" s="7" t="s">
        <v>214</v>
      </c>
      <c r="F1814" s="7">
        <v>600000</v>
      </c>
      <c r="G1814" s="7">
        <v>9.2895002365112305</v>
      </c>
      <c r="H1814" s="7">
        <v>7.1943001747131348</v>
      </c>
      <c r="I1814" s="7" t="s">
        <v>19637</v>
      </c>
      <c r="J1814" s="7" t="s">
        <v>17625</v>
      </c>
      <c r="K1814" s="8">
        <v>6.7613720893859863</v>
      </c>
      <c r="M1814" s="8">
        <v>83.7239990234375</v>
      </c>
      <c r="N1814" s="7">
        <v>416.11138916015625</v>
      </c>
      <c r="O1814" s="7" t="s">
        <v>212</v>
      </c>
      <c r="P1814" s="7" t="s">
        <v>447</v>
      </c>
      <c r="Q1814" s="7" t="s">
        <v>291</v>
      </c>
      <c r="R1814" s="7" t="s">
        <v>3856</v>
      </c>
      <c r="S1814" s="7">
        <v>416.11138916015625</v>
      </c>
    </row>
    <row r="1815" spans="1:19" x14ac:dyDescent="0.25">
      <c r="A1815" s="7">
        <v>513</v>
      </c>
      <c r="B1815" s="7">
        <v>44657</v>
      </c>
      <c r="C1815" s="7">
        <v>66772282</v>
      </c>
      <c r="D1815" s="7" t="s">
        <v>1418</v>
      </c>
      <c r="E1815" s="7" t="s">
        <v>6279</v>
      </c>
      <c r="F1815" s="7">
        <v>650000</v>
      </c>
      <c r="G1815" s="7">
        <v>7.8522000312805176</v>
      </c>
      <c r="H1815" s="7">
        <v>6.4394001960754395</v>
      </c>
      <c r="I1815" s="7" t="s">
        <v>6280</v>
      </c>
      <c r="J1815" s="7" t="s">
        <v>6281</v>
      </c>
      <c r="K1815" s="8">
        <v>4.4597101211547852</v>
      </c>
      <c r="M1815" s="8">
        <v>102.72499847412109</v>
      </c>
      <c r="N1815" s="7">
        <v>177.02499389648438</v>
      </c>
      <c r="O1815" s="7" t="s">
        <v>373</v>
      </c>
      <c r="P1815" s="7" t="s">
        <v>659</v>
      </c>
      <c r="Q1815" s="7" t="s">
        <v>242</v>
      </c>
      <c r="R1815" s="7" t="s">
        <v>3856</v>
      </c>
      <c r="S1815" s="7">
        <v>208.83311462402344</v>
      </c>
    </row>
    <row r="1816" spans="1:19" x14ac:dyDescent="0.25">
      <c r="A1816" s="7">
        <v>513</v>
      </c>
      <c r="B1816" s="7">
        <v>44657</v>
      </c>
      <c r="C1816" s="7">
        <v>43774919</v>
      </c>
      <c r="D1816" s="7" t="s">
        <v>1418</v>
      </c>
      <c r="E1816" s="7" t="s">
        <v>6276</v>
      </c>
      <c r="F1816" s="7">
        <v>650000</v>
      </c>
      <c r="G1816" s="7">
        <v>6.9376997947692871</v>
      </c>
      <c r="H1816" s="7">
        <v>5.8474998474121094</v>
      </c>
      <c r="I1816" s="7" t="s">
        <v>6277</v>
      </c>
      <c r="J1816" s="7" t="s">
        <v>6278</v>
      </c>
      <c r="K1816" s="8">
        <v>4.3695898056030273</v>
      </c>
      <c r="M1816" s="8">
        <v>102.99600219726563</v>
      </c>
      <c r="N1816" s="7">
        <v>164.32200622558594</v>
      </c>
      <c r="O1816" s="7" t="s">
        <v>373</v>
      </c>
      <c r="P1816" s="7" t="s">
        <v>659</v>
      </c>
      <c r="Q1816" s="7" t="s">
        <v>242</v>
      </c>
      <c r="R1816" s="7" t="s">
        <v>3856</v>
      </c>
      <c r="S1816" s="7">
        <v>201.89866638183594</v>
      </c>
    </row>
    <row r="1817" spans="1:19" x14ac:dyDescent="0.25">
      <c r="A1817" s="7">
        <v>513</v>
      </c>
      <c r="B1817" s="7">
        <v>44657</v>
      </c>
      <c r="C1817" s="7">
        <v>66772284</v>
      </c>
      <c r="D1817" s="7" t="s">
        <v>1418</v>
      </c>
      <c r="E1817" s="7" t="s">
        <v>6273</v>
      </c>
      <c r="F1817" s="7">
        <v>675000</v>
      </c>
      <c r="G1817" s="7">
        <v>3.8220000267028809</v>
      </c>
      <c r="H1817" s="7">
        <v>3.4702000617980957</v>
      </c>
      <c r="I1817" s="7" t="s">
        <v>6274</v>
      </c>
      <c r="J1817" s="7" t="s">
        <v>6275</v>
      </c>
      <c r="K1817" s="8">
        <v>4.0045499801635742</v>
      </c>
      <c r="M1817" s="8">
        <v>99.102996826171875</v>
      </c>
      <c r="N1817" s="7">
        <v>124.47899627685547</v>
      </c>
      <c r="O1817" s="7" t="s">
        <v>373</v>
      </c>
      <c r="P1817" s="7" t="s">
        <v>659</v>
      </c>
      <c r="Q1817" s="7" t="s">
        <v>242</v>
      </c>
      <c r="R1817" s="7" t="s">
        <v>3856</v>
      </c>
      <c r="S1817" s="7">
        <v>177.13665771484375</v>
      </c>
    </row>
    <row r="1818" spans="1:19" x14ac:dyDescent="0.25">
      <c r="A1818" s="7">
        <v>513</v>
      </c>
      <c r="B1818" s="7">
        <v>44657</v>
      </c>
      <c r="C1818" s="7">
        <v>26047597</v>
      </c>
      <c r="D1818" s="7" t="s">
        <v>1418</v>
      </c>
      <c r="E1818" s="7" t="s">
        <v>6270</v>
      </c>
      <c r="F1818" s="7">
        <v>600000</v>
      </c>
      <c r="G1818" s="7">
        <v>2.9377000331878662</v>
      </c>
      <c r="H1818" s="7">
        <v>2.77239990234375</v>
      </c>
      <c r="I1818" s="7" t="s">
        <v>6271</v>
      </c>
      <c r="J1818" s="7" t="s">
        <v>6272</v>
      </c>
      <c r="K1818" s="8">
        <v>3.7225899696350098</v>
      </c>
      <c r="M1818" s="8">
        <v>102.83499908447266</v>
      </c>
      <c r="N1818" s="7">
        <v>96.9490966796875</v>
      </c>
      <c r="O1818" s="7" t="s">
        <v>373</v>
      </c>
      <c r="P1818" s="7" t="s">
        <v>659</v>
      </c>
      <c r="Q1818" s="7" t="s">
        <v>242</v>
      </c>
      <c r="R1818" s="7" t="s">
        <v>3856</v>
      </c>
      <c r="S1818" s="7">
        <v>169.82571411132813</v>
      </c>
    </row>
    <row r="1819" spans="1:19" x14ac:dyDescent="0.25">
      <c r="A1819" s="7">
        <v>513</v>
      </c>
      <c r="B1819" s="7">
        <v>44657</v>
      </c>
      <c r="C1819" s="7">
        <v>18374269</v>
      </c>
      <c r="D1819" s="7" t="s">
        <v>1418</v>
      </c>
      <c r="E1819" s="7" t="s">
        <v>214</v>
      </c>
      <c r="F1819" s="7">
        <v>500000</v>
      </c>
      <c r="G1819" s="7">
        <v>0.85559999942779541</v>
      </c>
      <c r="H1819" s="7">
        <v>0.83590000867843628</v>
      </c>
      <c r="I1819" s="7" t="s">
        <v>21826</v>
      </c>
      <c r="J1819" s="7" t="s">
        <v>6269</v>
      </c>
      <c r="K1819" s="8">
        <v>2.9202980995178223</v>
      </c>
      <c r="M1819" s="8">
        <v>101.74099731445313</v>
      </c>
      <c r="N1819" s="7">
        <v>115.29959869384766</v>
      </c>
      <c r="O1819" s="7" t="s">
        <v>373</v>
      </c>
      <c r="P1819" s="7" t="s">
        <v>659</v>
      </c>
      <c r="Q1819" s="7" t="s">
        <v>242</v>
      </c>
      <c r="R1819" s="7" t="s">
        <v>214</v>
      </c>
      <c r="S1819" s="7">
        <v>152.22825622558594</v>
      </c>
    </row>
    <row r="1820" spans="1:19" x14ac:dyDescent="0.25">
      <c r="A1820" s="7">
        <v>513</v>
      </c>
      <c r="B1820" s="7">
        <v>44657</v>
      </c>
      <c r="C1820" s="7">
        <v>66928026</v>
      </c>
      <c r="D1820" s="7" t="s">
        <v>17996</v>
      </c>
      <c r="E1820" s="7" t="s">
        <v>18051</v>
      </c>
      <c r="F1820" s="7">
        <v>390307</v>
      </c>
      <c r="G1820" s="7">
        <v>2.5243000984191895</v>
      </c>
      <c r="H1820" s="7">
        <v>2.1315999031066895</v>
      </c>
      <c r="I1820" s="7" t="s">
        <v>18318</v>
      </c>
      <c r="J1820" s="7" t="s">
        <v>18052</v>
      </c>
      <c r="K1820" s="8">
        <v>11.896701812744141</v>
      </c>
      <c r="M1820" s="8">
        <v>89.588996887207031</v>
      </c>
      <c r="N1820" s="7">
        <v>926.17431640625</v>
      </c>
      <c r="O1820" s="7" t="s">
        <v>446</v>
      </c>
      <c r="P1820" s="7" t="s">
        <v>239</v>
      </c>
      <c r="Q1820" s="7" t="s">
        <v>242</v>
      </c>
      <c r="R1820" s="7" t="s">
        <v>214</v>
      </c>
      <c r="S1820" s="7">
        <v>926.17431640625</v>
      </c>
    </row>
    <row r="1821" spans="1:19" x14ac:dyDescent="0.25">
      <c r="A1821" s="7">
        <v>513</v>
      </c>
      <c r="B1821" s="7">
        <v>44657</v>
      </c>
      <c r="C1821" s="7">
        <v>66813476</v>
      </c>
      <c r="D1821" s="7" t="s">
        <v>1423</v>
      </c>
      <c r="E1821" s="7" t="s">
        <v>214</v>
      </c>
      <c r="F1821" s="7">
        <v>1500000</v>
      </c>
      <c r="G1821" s="7">
        <v>3.5236001014709473</v>
      </c>
      <c r="H1821" s="7">
        <v>2.7044000625610352</v>
      </c>
      <c r="I1821" s="7" t="s">
        <v>6285</v>
      </c>
      <c r="J1821" s="7" t="s">
        <v>6286</v>
      </c>
      <c r="K1821" s="8">
        <v>5.6098699569702148</v>
      </c>
      <c r="M1821" s="8">
        <v>103.99099731445313</v>
      </c>
      <c r="N1821" s="7">
        <v>287.61520385742188</v>
      </c>
      <c r="O1821" s="7" t="s">
        <v>266</v>
      </c>
      <c r="P1821" s="7" t="s">
        <v>1425</v>
      </c>
      <c r="Q1821" s="7" t="s">
        <v>337</v>
      </c>
      <c r="R1821" s="7" t="s">
        <v>3856</v>
      </c>
      <c r="S1821" s="7">
        <v>319.99893188476563</v>
      </c>
    </row>
    <row r="1822" spans="1:19" x14ac:dyDescent="0.25">
      <c r="A1822" s="7">
        <v>513</v>
      </c>
      <c r="B1822" s="7">
        <v>44657</v>
      </c>
      <c r="C1822" s="7">
        <v>66813388</v>
      </c>
      <c r="D1822" s="7" t="s">
        <v>1423</v>
      </c>
      <c r="E1822" s="7" t="s">
        <v>6282</v>
      </c>
      <c r="F1822" s="7">
        <v>1500000</v>
      </c>
      <c r="G1822" s="7">
        <v>3.5236001014709473</v>
      </c>
      <c r="H1822" s="7">
        <v>2.7950999736785889</v>
      </c>
      <c r="I1822" s="7" t="s">
        <v>6283</v>
      </c>
      <c r="J1822" s="7" t="s">
        <v>6284</v>
      </c>
      <c r="K1822" s="8">
        <v>5.8401021957397461</v>
      </c>
      <c r="M1822" s="8">
        <v>103.25</v>
      </c>
      <c r="N1822" s="7">
        <v>237.45089721679688</v>
      </c>
      <c r="O1822" s="7" t="s">
        <v>266</v>
      </c>
      <c r="P1822" s="7" t="s">
        <v>1425</v>
      </c>
      <c r="Q1822" s="7" t="s">
        <v>337</v>
      </c>
      <c r="R1822" s="7" t="s">
        <v>214</v>
      </c>
      <c r="S1822" s="7">
        <v>319.99893188476563</v>
      </c>
    </row>
    <row r="1823" spans="1:19" x14ac:dyDescent="0.25">
      <c r="A1823" s="7">
        <v>513</v>
      </c>
      <c r="B1823" s="7">
        <v>44657</v>
      </c>
      <c r="C1823" s="7">
        <v>37309696</v>
      </c>
      <c r="D1823" s="7" t="s">
        <v>1423</v>
      </c>
      <c r="E1823" s="7" t="s">
        <v>214</v>
      </c>
      <c r="F1823" s="7">
        <v>1000000</v>
      </c>
      <c r="G1823" s="7">
        <v>1.9000999927520752</v>
      </c>
      <c r="H1823" s="7">
        <v>1.5098999738693237</v>
      </c>
      <c r="I1823" s="7" t="s">
        <v>21229</v>
      </c>
      <c r="J1823" s="7" t="s">
        <v>21230</v>
      </c>
      <c r="K1823" s="8">
        <v>5.434539794921875</v>
      </c>
      <c r="M1823" s="8">
        <v>102.55999755859375</v>
      </c>
      <c r="N1823" s="7">
        <v>294.84799194335938</v>
      </c>
      <c r="O1823" s="7" t="s">
        <v>266</v>
      </c>
      <c r="P1823" s="7" t="s">
        <v>1425</v>
      </c>
      <c r="Q1823" s="7" t="s">
        <v>337</v>
      </c>
      <c r="R1823" s="7" t="s">
        <v>3856</v>
      </c>
      <c r="S1823" s="7">
        <v>297.11138916015625</v>
      </c>
    </row>
    <row r="1824" spans="1:19" x14ac:dyDescent="0.25">
      <c r="A1824" s="7">
        <v>513</v>
      </c>
      <c r="B1824" s="7">
        <v>44657</v>
      </c>
      <c r="C1824" s="7">
        <v>37309697</v>
      </c>
      <c r="D1824" s="7" t="s">
        <v>1423</v>
      </c>
      <c r="E1824" s="7" t="s">
        <v>6287</v>
      </c>
      <c r="F1824" s="7">
        <v>1000000</v>
      </c>
      <c r="G1824" s="7">
        <v>1.9000999927520752</v>
      </c>
      <c r="H1824" s="7">
        <v>1.4844000339508057</v>
      </c>
      <c r="I1824" s="7" t="s">
        <v>6288</v>
      </c>
      <c r="J1824" s="7" t="s">
        <v>6289</v>
      </c>
      <c r="K1824" s="8">
        <v>5.4124851226806641</v>
      </c>
      <c r="M1824" s="8">
        <v>102.59999847412109</v>
      </c>
      <c r="N1824" s="7">
        <v>203.99290466308594</v>
      </c>
      <c r="O1824" s="7" t="s">
        <v>266</v>
      </c>
      <c r="P1824" s="7" t="s">
        <v>1425</v>
      </c>
      <c r="Q1824" s="7" t="s">
        <v>337</v>
      </c>
      <c r="R1824" s="7" t="s">
        <v>214</v>
      </c>
      <c r="S1824" s="7">
        <v>297.11138916015625</v>
      </c>
    </row>
    <row r="1825" spans="1:19" x14ac:dyDescent="0.25">
      <c r="A1825" s="7">
        <v>513</v>
      </c>
      <c r="B1825" s="7">
        <v>44657</v>
      </c>
      <c r="C1825" s="7">
        <v>33727725</v>
      </c>
      <c r="D1825" s="7" t="s">
        <v>1423</v>
      </c>
      <c r="E1825" s="7" t="s">
        <v>214</v>
      </c>
      <c r="F1825" s="7">
        <v>1350000</v>
      </c>
      <c r="G1825" s="7">
        <v>0.98290002346038818</v>
      </c>
      <c r="H1825" s="7">
        <v>1.0138000249862671</v>
      </c>
      <c r="I1825" s="7" t="s">
        <v>21231</v>
      </c>
      <c r="J1825" s="7" t="s">
        <v>21232</v>
      </c>
      <c r="K1825" s="8">
        <v>5.9014039039611816</v>
      </c>
      <c r="M1825" s="8">
        <v>101.50399780273438</v>
      </c>
      <c r="N1825" s="7">
        <v>405.41421508789063</v>
      </c>
      <c r="O1825" s="7" t="s">
        <v>266</v>
      </c>
      <c r="P1825" s="7" t="s">
        <v>1425</v>
      </c>
      <c r="Q1825" s="7" t="s">
        <v>337</v>
      </c>
      <c r="R1825" s="7" t="s">
        <v>3856</v>
      </c>
      <c r="S1825" s="7">
        <v>283.88247680664063</v>
      </c>
    </row>
    <row r="1826" spans="1:19" x14ac:dyDescent="0.25">
      <c r="A1826" s="7">
        <v>513</v>
      </c>
      <c r="B1826" s="7">
        <v>44657</v>
      </c>
      <c r="C1826" s="7">
        <v>33363199</v>
      </c>
      <c r="D1826" s="7" t="s">
        <v>1423</v>
      </c>
      <c r="E1826" s="7" t="s">
        <v>21233</v>
      </c>
      <c r="F1826" s="7">
        <v>1350000</v>
      </c>
      <c r="G1826" s="7">
        <v>0.98290002346038818</v>
      </c>
      <c r="H1826" s="7">
        <v>1.0099999904632568</v>
      </c>
      <c r="I1826" s="7" t="s">
        <v>21234</v>
      </c>
      <c r="J1826" s="7" t="s">
        <v>21235</v>
      </c>
      <c r="K1826" s="8">
        <v>5.9055919647216797</v>
      </c>
      <c r="M1826" s="8">
        <v>101.5</v>
      </c>
      <c r="N1826" s="7">
        <v>280.48678588867188</v>
      </c>
      <c r="O1826" s="7" t="s">
        <v>266</v>
      </c>
      <c r="P1826" s="7" t="s">
        <v>1425</v>
      </c>
      <c r="Q1826" s="7" t="s">
        <v>337</v>
      </c>
      <c r="R1826" s="7" t="s">
        <v>4084</v>
      </c>
      <c r="S1826" s="7">
        <v>283.88247680664063</v>
      </c>
    </row>
    <row r="1827" spans="1:19" x14ac:dyDescent="0.25">
      <c r="A1827" s="7">
        <v>513</v>
      </c>
      <c r="B1827" s="7">
        <v>44657</v>
      </c>
      <c r="C1827" s="7">
        <v>33363198</v>
      </c>
      <c r="D1827" s="7" t="s">
        <v>1423</v>
      </c>
      <c r="E1827" s="7" t="s">
        <v>21827</v>
      </c>
      <c r="F1827" s="7">
        <v>500000</v>
      </c>
      <c r="G1827" s="7">
        <v>0.98290002346038818</v>
      </c>
      <c r="H1827" s="7">
        <v>0.54229998588562012</v>
      </c>
      <c r="I1827" s="7" t="s">
        <v>21828</v>
      </c>
      <c r="J1827" s="7" t="s">
        <v>21829</v>
      </c>
      <c r="K1827" s="8">
        <v>7.3818597793579102</v>
      </c>
      <c r="M1827" s="8">
        <v>99.875</v>
      </c>
      <c r="N1827" s="7">
        <v>490.29998779296875</v>
      </c>
      <c r="O1827" s="7" t="s">
        <v>266</v>
      </c>
      <c r="P1827" s="7" t="s">
        <v>1425</v>
      </c>
      <c r="Q1827" s="7" t="s">
        <v>337</v>
      </c>
      <c r="R1827" s="7" t="s">
        <v>3856</v>
      </c>
      <c r="S1827" s="7">
        <v>283.88247680664063</v>
      </c>
    </row>
    <row r="1828" spans="1:19" x14ac:dyDescent="0.25">
      <c r="A1828" s="7">
        <v>513</v>
      </c>
      <c r="B1828" s="7">
        <v>44657</v>
      </c>
      <c r="C1828" s="7">
        <v>37318612</v>
      </c>
      <c r="D1828" s="7" t="s">
        <v>1423</v>
      </c>
      <c r="E1828" s="7" t="s">
        <v>214</v>
      </c>
      <c r="F1828" s="7">
        <v>850000</v>
      </c>
      <c r="G1828" s="7">
        <v>0.40250000357627869</v>
      </c>
      <c r="H1828" s="7">
        <v>0.87589997053146362</v>
      </c>
      <c r="I1828" s="7" t="s">
        <v>19066</v>
      </c>
      <c r="J1828" s="7" t="s">
        <v>19067</v>
      </c>
      <c r="K1828" s="8">
        <v>5.1574969291687012</v>
      </c>
      <c r="M1828" s="8">
        <v>100.51300048828125</v>
      </c>
      <c r="N1828" s="7">
        <v>429.15771484375</v>
      </c>
      <c r="O1828" s="7" t="s">
        <v>266</v>
      </c>
      <c r="P1828" s="7" t="s">
        <v>1425</v>
      </c>
      <c r="Q1828" s="7" t="s">
        <v>337</v>
      </c>
      <c r="R1828" s="7" t="s">
        <v>3856</v>
      </c>
      <c r="S1828" s="7">
        <v>275.41525268554688</v>
      </c>
    </row>
    <row r="1829" spans="1:19" x14ac:dyDescent="0.25">
      <c r="A1829" s="7">
        <v>513</v>
      </c>
      <c r="B1829" s="7">
        <v>44657</v>
      </c>
      <c r="C1829" s="7">
        <v>37318574</v>
      </c>
      <c r="D1829" s="7" t="s">
        <v>1423</v>
      </c>
      <c r="E1829" s="7" t="s">
        <v>19068</v>
      </c>
      <c r="F1829" s="7">
        <v>850000</v>
      </c>
      <c r="G1829" s="7">
        <v>0.40250000357627869</v>
      </c>
      <c r="H1829" s="7">
        <v>0.95810002088546753</v>
      </c>
      <c r="I1829" s="7" t="s">
        <v>19069</v>
      </c>
      <c r="J1829" s="7" t="s">
        <v>19070</v>
      </c>
      <c r="K1829" s="8">
        <v>5.8225970268249512</v>
      </c>
      <c r="M1829" s="8">
        <v>100.25</v>
      </c>
      <c r="N1829" s="7">
        <v>305.61349487304688</v>
      </c>
      <c r="O1829" s="7" t="s">
        <v>266</v>
      </c>
      <c r="P1829" s="7" t="s">
        <v>1425</v>
      </c>
      <c r="Q1829" s="7" t="s">
        <v>337</v>
      </c>
      <c r="R1829" s="7" t="s">
        <v>214</v>
      </c>
      <c r="S1829" s="7">
        <v>275.41525268554688</v>
      </c>
    </row>
    <row r="1830" spans="1:19" x14ac:dyDescent="0.25">
      <c r="A1830" s="7">
        <v>513</v>
      </c>
      <c r="B1830" s="7">
        <v>44657</v>
      </c>
      <c r="C1830" s="7">
        <v>25740597</v>
      </c>
      <c r="D1830" s="7" t="s">
        <v>1679</v>
      </c>
      <c r="E1830" s="7" t="s">
        <v>214</v>
      </c>
      <c r="F1830" s="7">
        <v>1000000</v>
      </c>
      <c r="G1830" s="7">
        <v>3.0418000221252441</v>
      </c>
      <c r="H1830" s="7">
        <v>2.8180999755859375</v>
      </c>
      <c r="I1830" s="7" t="s">
        <v>19638</v>
      </c>
      <c r="J1830" s="7" t="s">
        <v>10822</v>
      </c>
      <c r="K1830" s="8">
        <v>3.8229300975799561</v>
      </c>
      <c r="M1830" s="8">
        <v>98.7239990234375</v>
      </c>
      <c r="N1830" s="7">
        <v>111.50399780273438</v>
      </c>
      <c r="O1830" s="7" t="s">
        <v>446</v>
      </c>
      <c r="P1830" s="7" t="s">
        <v>972</v>
      </c>
      <c r="Q1830" s="7" t="s">
        <v>242</v>
      </c>
      <c r="R1830" s="7" t="s">
        <v>3856</v>
      </c>
      <c r="S1830" s="7">
        <v>111.50399780273438</v>
      </c>
    </row>
    <row r="1831" spans="1:19" x14ac:dyDescent="0.25">
      <c r="A1831" s="7">
        <v>513</v>
      </c>
      <c r="B1831" s="7">
        <v>44657</v>
      </c>
      <c r="C1831" s="7">
        <v>66854859</v>
      </c>
      <c r="D1831" s="7" t="s">
        <v>1682</v>
      </c>
      <c r="E1831" s="7" t="s">
        <v>214</v>
      </c>
      <c r="F1831" s="7">
        <v>500000</v>
      </c>
      <c r="G1831" s="7">
        <v>4.8077001571655273</v>
      </c>
      <c r="H1831" s="7">
        <v>3.9951999187469482</v>
      </c>
      <c r="I1831" s="7" t="s">
        <v>18319</v>
      </c>
      <c r="J1831" s="7" t="s">
        <v>10831</v>
      </c>
      <c r="K1831" s="8">
        <v>8.0965890884399414</v>
      </c>
      <c r="M1831" s="8">
        <v>88.055999755859375</v>
      </c>
      <c r="N1831" s="7">
        <v>535.86920166015625</v>
      </c>
      <c r="O1831" s="7" t="s">
        <v>326</v>
      </c>
      <c r="P1831" s="7" t="s">
        <v>349</v>
      </c>
      <c r="Q1831" s="7" t="s">
        <v>242</v>
      </c>
      <c r="R1831" s="7" t="s">
        <v>3856</v>
      </c>
      <c r="S1831" s="7">
        <v>337.55648803710938</v>
      </c>
    </row>
    <row r="1832" spans="1:19" x14ac:dyDescent="0.25">
      <c r="A1832" s="7">
        <v>513</v>
      </c>
      <c r="B1832" s="7">
        <v>44657</v>
      </c>
      <c r="C1832" s="7">
        <v>66897969</v>
      </c>
      <c r="D1832" s="7" t="s">
        <v>1682</v>
      </c>
      <c r="E1832" s="7" t="s">
        <v>16489</v>
      </c>
      <c r="F1832" s="7">
        <v>500000</v>
      </c>
      <c r="G1832" s="7">
        <v>4.112299919128418</v>
      </c>
      <c r="H1832" s="7">
        <v>3.4749999046325684</v>
      </c>
      <c r="I1832" s="7" t="s">
        <v>17083</v>
      </c>
      <c r="J1832" s="7" t="s">
        <v>16490</v>
      </c>
      <c r="K1832" s="8">
        <v>8.4739828109741211</v>
      </c>
      <c r="M1832" s="8">
        <v>88.133003234863281</v>
      </c>
      <c r="N1832" s="7">
        <v>572.8270263671875</v>
      </c>
      <c r="O1832" s="7" t="s">
        <v>326</v>
      </c>
      <c r="P1832" s="7" t="s">
        <v>349</v>
      </c>
      <c r="Q1832" s="7" t="s">
        <v>242</v>
      </c>
      <c r="R1832" s="7" t="s">
        <v>3856</v>
      </c>
      <c r="S1832" s="7">
        <v>328.1116943359375</v>
      </c>
    </row>
    <row r="1833" spans="1:19" x14ac:dyDescent="0.25">
      <c r="A1833" s="7">
        <v>513</v>
      </c>
      <c r="B1833" s="7">
        <v>44657</v>
      </c>
      <c r="C1833" s="7">
        <v>66823128</v>
      </c>
      <c r="D1833" s="7" t="s">
        <v>1682</v>
      </c>
      <c r="E1833" s="7" t="s">
        <v>214</v>
      </c>
      <c r="F1833" s="7">
        <v>700000</v>
      </c>
      <c r="G1833" s="7">
        <v>3.5346000194549561</v>
      </c>
      <c r="H1833" s="7">
        <v>2.8782000541687012</v>
      </c>
      <c r="I1833" s="7" t="s">
        <v>10829</v>
      </c>
      <c r="J1833" s="7" t="s">
        <v>10830</v>
      </c>
      <c r="K1833" s="8">
        <v>7.7454099655151367</v>
      </c>
      <c r="M1833" s="8">
        <v>94.538002014160156</v>
      </c>
      <c r="N1833" s="7">
        <v>501.13839721679688</v>
      </c>
      <c r="O1833" s="7" t="s">
        <v>326</v>
      </c>
      <c r="P1833" s="7" t="s">
        <v>349</v>
      </c>
      <c r="Q1833" s="7" t="s">
        <v>242</v>
      </c>
      <c r="R1833" s="7" t="s">
        <v>3856</v>
      </c>
      <c r="S1833" s="7">
        <v>320.1514892578125</v>
      </c>
    </row>
    <row r="1834" spans="1:19" x14ac:dyDescent="0.25">
      <c r="A1834" s="7">
        <v>513</v>
      </c>
      <c r="B1834" s="7">
        <v>44657</v>
      </c>
      <c r="C1834" s="7">
        <v>66789047</v>
      </c>
      <c r="D1834" s="7" t="s">
        <v>1682</v>
      </c>
      <c r="E1834" s="7" t="s">
        <v>214</v>
      </c>
      <c r="F1834" s="7">
        <v>600000</v>
      </c>
      <c r="G1834" s="7">
        <v>2.236799955368042</v>
      </c>
      <c r="H1834" s="7">
        <v>1.9776999950408936</v>
      </c>
      <c r="I1834" s="7" t="s">
        <v>10827</v>
      </c>
      <c r="J1834" s="7" t="s">
        <v>10828</v>
      </c>
      <c r="K1834" s="8">
        <v>8.9775190353393555</v>
      </c>
      <c r="M1834" s="8">
        <v>95.755996704101563</v>
      </c>
      <c r="N1834" s="7">
        <v>639.37689208984375</v>
      </c>
      <c r="O1834" s="7" t="s">
        <v>326</v>
      </c>
      <c r="P1834" s="7" t="s">
        <v>349</v>
      </c>
      <c r="Q1834" s="7" t="s">
        <v>242</v>
      </c>
      <c r="R1834" s="7" t="s">
        <v>3856</v>
      </c>
      <c r="S1834" s="7">
        <v>301.91641235351563</v>
      </c>
    </row>
    <row r="1835" spans="1:19" x14ac:dyDescent="0.25">
      <c r="A1835" s="7">
        <v>513</v>
      </c>
      <c r="B1835" s="7">
        <v>44657</v>
      </c>
      <c r="C1835" s="7">
        <v>44166924</v>
      </c>
      <c r="D1835" s="7" t="s">
        <v>1682</v>
      </c>
      <c r="E1835" s="7" t="s">
        <v>214</v>
      </c>
      <c r="F1835" s="7">
        <v>700000</v>
      </c>
      <c r="G1835" s="7">
        <v>1.2347999811172485</v>
      </c>
      <c r="H1835" s="7">
        <v>1.1403000354766846</v>
      </c>
      <c r="I1835" s="7" t="s">
        <v>10825</v>
      </c>
      <c r="J1835" s="7" t="s">
        <v>10826</v>
      </c>
      <c r="K1835" s="8">
        <v>7.9167490005493164</v>
      </c>
      <c r="M1835" s="8">
        <v>98.635002136230469</v>
      </c>
      <c r="N1835" s="7">
        <v>583.96209716796875</v>
      </c>
      <c r="O1835" s="7" t="s">
        <v>326</v>
      </c>
      <c r="P1835" s="7" t="s">
        <v>349</v>
      </c>
      <c r="Q1835" s="7" t="s">
        <v>242</v>
      </c>
      <c r="R1835" s="7" t="s">
        <v>3856</v>
      </c>
      <c r="S1835" s="7">
        <v>287.5350341796875</v>
      </c>
    </row>
    <row r="1836" spans="1:19" x14ac:dyDescent="0.25">
      <c r="A1836" s="7">
        <v>513</v>
      </c>
      <c r="B1836" s="7">
        <v>44657</v>
      </c>
      <c r="C1836" s="7">
        <v>37003526</v>
      </c>
      <c r="D1836" s="7" t="s">
        <v>1682</v>
      </c>
      <c r="E1836" s="7" t="s">
        <v>214</v>
      </c>
      <c r="F1836" s="7">
        <v>450000</v>
      </c>
      <c r="G1836" s="7">
        <v>0.81309998035430908</v>
      </c>
      <c r="H1836" s="7">
        <v>0.76940000057220459</v>
      </c>
      <c r="I1836" s="7" t="s">
        <v>10823</v>
      </c>
      <c r="J1836" s="7" t="s">
        <v>10824</v>
      </c>
      <c r="K1836" s="8">
        <v>7.4622759819030762</v>
      </c>
      <c r="M1836" s="8">
        <v>98.818000793457031</v>
      </c>
      <c r="N1836" s="7">
        <v>590.47442626953125</v>
      </c>
      <c r="O1836" s="7" t="s">
        <v>326</v>
      </c>
      <c r="P1836" s="7" t="s">
        <v>349</v>
      </c>
      <c r="Q1836" s="7" t="s">
        <v>242</v>
      </c>
      <c r="R1836" s="7" t="s">
        <v>214</v>
      </c>
      <c r="S1836" s="7">
        <v>281.41256713867188</v>
      </c>
    </row>
    <row r="1837" spans="1:19" x14ac:dyDescent="0.25">
      <c r="A1837" s="7">
        <v>513</v>
      </c>
      <c r="B1837" s="7">
        <v>44657</v>
      </c>
      <c r="C1837" s="7">
        <v>31221076</v>
      </c>
      <c r="D1837" s="7" t="s">
        <v>1682</v>
      </c>
      <c r="E1837" s="7" t="s">
        <v>214</v>
      </c>
      <c r="F1837" s="7">
        <v>379762</v>
      </c>
      <c r="G1837" s="7">
        <v>0.36140000820159912</v>
      </c>
      <c r="H1837" s="7">
        <v>0.34290000796318054</v>
      </c>
      <c r="I1837" s="7" t="s">
        <v>18320</v>
      </c>
      <c r="J1837" s="7" t="s">
        <v>13900</v>
      </c>
      <c r="K1837" s="8">
        <v>10.577592849731445</v>
      </c>
      <c r="M1837" s="8">
        <v>98.206001281738281</v>
      </c>
      <c r="N1837" s="7">
        <v>970.21368408203125</v>
      </c>
      <c r="O1837" s="7" t="s">
        <v>326</v>
      </c>
      <c r="P1837" s="7" t="s">
        <v>349</v>
      </c>
      <c r="Q1837" s="7" t="s">
        <v>242</v>
      </c>
      <c r="R1837" s="7" t="s">
        <v>214</v>
      </c>
      <c r="S1837" s="7">
        <v>274.81307983398438</v>
      </c>
    </row>
    <row r="1838" spans="1:19" x14ac:dyDescent="0.25">
      <c r="A1838" s="7">
        <v>513</v>
      </c>
      <c r="B1838" s="7">
        <v>44657</v>
      </c>
      <c r="C1838" s="7">
        <v>66962201</v>
      </c>
      <c r="D1838" s="7" t="s">
        <v>1685</v>
      </c>
      <c r="E1838" s="7" t="s">
        <v>19639</v>
      </c>
      <c r="F1838" s="7">
        <v>300000</v>
      </c>
      <c r="G1838" s="7">
        <v>4.5529999732971191</v>
      </c>
      <c r="H1838" s="7">
        <v>3.9418001174926758</v>
      </c>
      <c r="I1838" s="7" t="s">
        <v>20798</v>
      </c>
      <c r="J1838" s="7" t="s">
        <v>19640</v>
      </c>
      <c r="K1838" s="8">
        <v>6.905250072479248</v>
      </c>
      <c r="M1838" s="8">
        <v>89.773002624511719</v>
      </c>
      <c r="N1838" s="7">
        <v>417.10699462890625</v>
      </c>
      <c r="O1838" s="7" t="s">
        <v>212</v>
      </c>
      <c r="P1838" s="7" t="s">
        <v>349</v>
      </c>
      <c r="Q1838" s="7" t="s">
        <v>242</v>
      </c>
      <c r="R1838" s="7" t="s">
        <v>3856</v>
      </c>
      <c r="S1838" s="7">
        <v>417.10699462890625</v>
      </c>
    </row>
    <row r="1839" spans="1:19" x14ac:dyDescent="0.25">
      <c r="A1839" s="7">
        <v>513</v>
      </c>
      <c r="B1839" s="7">
        <v>44657</v>
      </c>
      <c r="C1839" s="7">
        <v>46854306</v>
      </c>
      <c r="D1839" s="7" t="s">
        <v>1685</v>
      </c>
      <c r="E1839" s="7" t="s">
        <v>214</v>
      </c>
      <c r="F1839" s="7">
        <v>300000</v>
      </c>
      <c r="G1839" s="7">
        <v>2.8692998886108398</v>
      </c>
      <c r="H1839" s="7">
        <v>2.6540000438690186</v>
      </c>
      <c r="I1839" s="7" t="s">
        <v>10836</v>
      </c>
      <c r="J1839" s="7" t="s">
        <v>10837</v>
      </c>
      <c r="K1839" s="8">
        <v>6.6129398345947266</v>
      </c>
      <c r="M1839" s="8">
        <v>91.670997619628906</v>
      </c>
      <c r="N1839" s="7">
        <v>391.02700805664063</v>
      </c>
      <c r="O1839" s="7" t="s">
        <v>212</v>
      </c>
      <c r="P1839" s="7" t="s">
        <v>349</v>
      </c>
      <c r="Q1839" s="7" t="s">
        <v>242</v>
      </c>
      <c r="R1839" s="7" t="s">
        <v>3856</v>
      </c>
      <c r="S1839" s="7">
        <v>391.02700805664063</v>
      </c>
    </row>
    <row r="1840" spans="1:19" x14ac:dyDescent="0.25">
      <c r="A1840" s="7">
        <v>513</v>
      </c>
      <c r="B1840" s="7">
        <v>44657</v>
      </c>
      <c r="C1840" s="7">
        <v>66862870</v>
      </c>
      <c r="D1840" s="7" t="s">
        <v>1685</v>
      </c>
      <c r="E1840" s="7" t="s">
        <v>214</v>
      </c>
      <c r="F1840" s="7">
        <v>500000</v>
      </c>
      <c r="G1840" s="7">
        <v>1.905500054359436</v>
      </c>
      <c r="H1840" s="7">
        <v>1.8112000226974487</v>
      </c>
      <c r="I1840" s="7" t="s">
        <v>10834</v>
      </c>
      <c r="J1840" s="7" t="s">
        <v>10835</v>
      </c>
      <c r="K1840" s="8">
        <v>6.1186399459838867</v>
      </c>
      <c r="M1840" s="8">
        <v>93.802001953125</v>
      </c>
      <c r="N1840" s="7">
        <v>362.3179931640625</v>
      </c>
      <c r="O1840" s="7" t="s">
        <v>212</v>
      </c>
      <c r="P1840" s="7" t="s">
        <v>349</v>
      </c>
      <c r="Q1840" s="7" t="s">
        <v>242</v>
      </c>
      <c r="R1840" s="7" t="s">
        <v>3856</v>
      </c>
      <c r="S1840" s="7">
        <v>362.3179931640625</v>
      </c>
    </row>
    <row r="1841" spans="1:19" x14ac:dyDescent="0.25">
      <c r="A1841" s="7">
        <v>513</v>
      </c>
      <c r="B1841" s="7">
        <v>44657</v>
      </c>
      <c r="C1841" s="7">
        <v>37393375</v>
      </c>
      <c r="D1841" s="7" t="s">
        <v>1685</v>
      </c>
      <c r="E1841" s="7" t="s">
        <v>214</v>
      </c>
      <c r="F1841" s="7">
        <v>200000</v>
      </c>
      <c r="G1841" s="7">
        <v>0.89249998331069946</v>
      </c>
      <c r="H1841" s="7">
        <v>0.87050002813339233</v>
      </c>
      <c r="I1841" s="7" t="s">
        <v>10832</v>
      </c>
      <c r="J1841" s="7" t="s">
        <v>10833</v>
      </c>
      <c r="K1841" s="8">
        <v>2.7593190670013428</v>
      </c>
      <c r="M1841" s="8">
        <v>101.40650177001953</v>
      </c>
      <c r="N1841" s="7">
        <v>95.779403686523438</v>
      </c>
      <c r="O1841" s="7" t="s">
        <v>212</v>
      </c>
      <c r="P1841" s="7" t="s">
        <v>349</v>
      </c>
      <c r="Q1841" s="7" t="s">
        <v>242</v>
      </c>
      <c r="R1841" s="7" t="s">
        <v>214</v>
      </c>
      <c r="S1841" s="7">
        <v>95.779403686523438</v>
      </c>
    </row>
    <row r="1842" spans="1:19" x14ac:dyDescent="0.25">
      <c r="A1842" s="7">
        <v>513</v>
      </c>
      <c r="B1842" s="7">
        <v>44657</v>
      </c>
      <c r="C1842" s="7">
        <v>36635353</v>
      </c>
      <c r="D1842" s="7" t="s">
        <v>1687</v>
      </c>
      <c r="E1842" s="7" t="s">
        <v>214</v>
      </c>
      <c r="F1842" s="7">
        <v>400000</v>
      </c>
      <c r="G1842" s="7">
        <v>0.65829998254776001</v>
      </c>
      <c r="H1842" s="7">
        <v>6.7782001495361328</v>
      </c>
      <c r="I1842" s="7" t="s">
        <v>10838</v>
      </c>
      <c r="J1842" s="7" t="s">
        <v>10839</v>
      </c>
      <c r="K1842" s="8">
        <v>17.692846298217773</v>
      </c>
      <c r="M1842" s="8">
        <v>92.755996704101563</v>
      </c>
      <c r="N1842" s="7">
        <v>1639.233154296875</v>
      </c>
      <c r="O1842" s="7" t="s">
        <v>212</v>
      </c>
      <c r="P1842" s="7" t="s">
        <v>349</v>
      </c>
      <c r="Q1842" s="7" t="s">
        <v>242</v>
      </c>
      <c r="R1842" s="7" t="s">
        <v>214</v>
      </c>
      <c r="S1842" s="7">
        <v>1639.233154296875</v>
      </c>
    </row>
    <row r="1843" spans="1:19" x14ac:dyDescent="0.25">
      <c r="A1843" s="7">
        <v>513</v>
      </c>
      <c r="B1843" s="7">
        <v>44657</v>
      </c>
      <c r="C1843" s="7">
        <v>66815422</v>
      </c>
      <c r="D1843" s="7" t="s">
        <v>1690</v>
      </c>
      <c r="E1843" s="7" t="s">
        <v>214</v>
      </c>
      <c r="F1843" s="7">
        <v>850000</v>
      </c>
      <c r="G1843" s="7">
        <v>28.487300872802734</v>
      </c>
      <c r="H1843" s="7">
        <v>15.562199592590332</v>
      </c>
      <c r="I1843" s="7" t="s">
        <v>6296</v>
      </c>
      <c r="J1843" s="7" t="s">
        <v>6297</v>
      </c>
      <c r="K1843" s="8">
        <v>4.9888401031494141</v>
      </c>
      <c r="M1843" s="8">
        <v>88.8280029296875</v>
      </c>
      <c r="N1843" s="7">
        <v>230.02699279785156</v>
      </c>
      <c r="O1843" s="7" t="s">
        <v>266</v>
      </c>
      <c r="P1843" s="7" t="s">
        <v>447</v>
      </c>
      <c r="Q1843" s="7" t="s">
        <v>291</v>
      </c>
      <c r="R1843" s="7" t="s">
        <v>3856</v>
      </c>
      <c r="S1843" s="7">
        <v>268.26177978515625</v>
      </c>
    </row>
    <row r="1844" spans="1:19" x14ac:dyDescent="0.25">
      <c r="A1844" s="7">
        <v>513</v>
      </c>
      <c r="B1844" s="7">
        <v>44657</v>
      </c>
      <c r="C1844" s="7">
        <v>66815434</v>
      </c>
      <c r="D1844" s="7" t="s">
        <v>1690</v>
      </c>
      <c r="E1844" s="7" t="s">
        <v>6294</v>
      </c>
      <c r="F1844" s="7">
        <v>850000</v>
      </c>
      <c r="G1844" s="7">
        <v>28.487300872802734</v>
      </c>
      <c r="H1844" s="7">
        <v>15.562199592590332</v>
      </c>
      <c r="I1844" s="7" t="s">
        <v>92</v>
      </c>
      <c r="J1844" s="7" t="s">
        <v>6295</v>
      </c>
      <c r="K1844" s="8">
        <v>4.9888439178466797</v>
      </c>
      <c r="M1844" s="8">
        <v>88.8280029296875</v>
      </c>
      <c r="N1844" s="7">
        <v>229.65409851074219</v>
      </c>
      <c r="O1844" s="7" t="s">
        <v>266</v>
      </c>
      <c r="P1844" s="7" t="s">
        <v>447</v>
      </c>
      <c r="Q1844" s="7" t="s">
        <v>291</v>
      </c>
      <c r="R1844" s="7" t="s">
        <v>214</v>
      </c>
      <c r="S1844" s="7">
        <v>268.26177978515625</v>
      </c>
    </row>
    <row r="1845" spans="1:19" x14ac:dyDescent="0.25">
      <c r="A1845" s="7">
        <v>513</v>
      </c>
      <c r="B1845" s="7">
        <v>44657</v>
      </c>
      <c r="C1845" s="7">
        <v>19892671</v>
      </c>
      <c r="D1845" s="7" t="s">
        <v>1690</v>
      </c>
      <c r="E1845" s="7" t="s">
        <v>214</v>
      </c>
      <c r="F1845" s="7">
        <v>317879</v>
      </c>
      <c r="G1845" s="7">
        <v>1.6016000509262085</v>
      </c>
      <c r="H1845" s="7">
        <v>1.503600001335144</v>
      </c>
      <c r="I1845" s="7" t="s">
        <v>19641</v>
      </c>
      <c r="J1845" s="7" t="s">
        <v>6293</v>
      </c>
      <c r="K1845" s="8">
        <v>2.9189798831939697</v>
      </c>
      <c r="M1845" s="8">
        <v>104.00299835205078</v>
      </c>
      <c r="N1845" s="7">
        <v>57.148899078369141</v>
      </c>
      <c r="O1845" s="7" t="s">
        <v>266</v>
      </c>
      <c r="P1845" s="7" t="s">
        <v>447</v>
      </c>
      <c r="Q1845" s="7" t="s">
        <v>291</v>
      </c>
      <c r="R1845" s="7" t="s">
        <v>3856</v>
      </c>
      <c r="S1845" s="7">
        <v>130.9461669921875</v>
      </c>
    </row>
    <row r="1846" spans="1:19" x14ac:dyDescent="0.25">
      <c r="A1846" s="7">
        <v>513</v>
      </c>
      <c r="B1846" s="7">
        <v>44657</v>
      </c>
      <c r="C1846" s="7">
        <v>19892678</v>
      </c>
      <c r="D1846" s="7" t="s">
        <v>1690</v>
      </c>
      <c r="E1846" s="7" t="s">
        <v>6290</v>
      </c>
      <c r="F1846" s="7">
        <v>317879</v>
      </c>
      <c r="G1846" s="7">
        <v>1.6016000509262085</v>
      </c>
      <c r="H1846" s="7">
        <v>1.503600001335144</v>
      </c>
      <c r="I1846" s="7" t="s">
        <v>6291</v>
      </c>
      <c r="J1846" s="7" t="s">
        <v>6292</v>
      </c>
      <c r="K1846" s="8">
        <v>2.9188039302825928</v>
      </c>
      <c r="M1846" s="8">
        <v>104.00299835205078</v>
      </c>
      <c r="N1846" s="7">
        <v>56.198501586914063</v>
      </c>
      <c r="O1846" s="7" t="s">
        <v>266</v>
      </c>
      <c r="P1846" s="7" t="s">
        <v>447</v>
      </c>
      <c r="Q1846" s="7" t="s">
        <v>291</v>
      </c>
      <c r="R1846" s="7" t="s">
        <v>214</v>
      </c>
      <c r="S1846" s="7">
        <v>130.9461669921875</v>
      </c>
    </row>
    <row r="1847" spans="1:19" x14ac:dyDescent="0.25">
      <c r="A1847" s="7">
        <v>513</v>
      </c>
      <c r="B1847" s="7">
        <v>44657</v>
      </c>
      <c r="C1847" s="7">
        <v>46499252</v>
      </c>
      <c r="D1847" s="7" t="s">
        <v>1693</v>
      </c>
      <c r="E1847" s="7" t="s">
        <v>214</v>
      </c>
      <c r="F1847" s="7">
        <v>500000</v>
      </c>
      <c r="G1847" s="7">
        <v>2.7953000068664551</v>
      </c>
      <c r="H1847" s="7">
        <v>2.1851000785827637</v>
      </c>
      <c r="I1847" s="7" t="s">
        <v>19642</v>
      </c>
      <c r="J1847" s="7" t="s">
        <v>10840</v>
      </c>
      <c r="K1847" s="8">
        <v>29.691207885742188</v>
      </c>
      <c r="M1847" s="8">
        <v>56.2760009765625</v>
      </c>
      <c r="N1847" s="7">
        <v>2700.84423828125</v>
      </c>
      <c r="O1847" s="7" t="s">
        <v>280</v>
      </c>
      <c r="P1847" s="7" t="s">
        <v>239</v>
      </c>
      <c r="Q1847" s="7" t="s">
        <v>242</v>
      </c>
      <c r="R1847" s="7" t="s">
        <v>3856</v>
      </c>
      <c r="S1847" s="7">
        <v>2700.84423828125</v>
      </c>
    </row>
    <row r="1848" spans="1:19" x14ac:dyDescent="0.25">
      <c r="A1848" s="7">
        <v>513</v>
      </c>
      <c r="B1848" s="7">
        <v>44657</v>
      </c>
      <c r="C1848" s="7">
        <v>46514573</v>
      </c>
      <c r="D1848" s="7" t="s">
        <v>1693</v>
      </c>
      <c r="E1848" s="7" t="s">
        <v>21830</v>
      </c>
      <c r="F1848" s="7">
        <v>500000</v>
      </c>
      <c r="G1848" s="7">
        <v>2.7953000068664551</v>
      </c>
      <c r="H1848" s="7">
        <v>2.1847999095916748</v>
      </c>
      <c r="I1848" s="7" t="s">
        <v>21831</v>
      </c>
      <c r="J1848" s="7" t="s">
        <v>21832</v>
      </c>
      <c r="K1848" s="8">
        <v>29.712856292724609</v>
      </c>
      <c r="M1848" s="8">
        <v>56.2489013671875</v>
      </c>
      <c r="N1848" s="7">
        <v>2701.102294921875</v>
      </c>
      <c r="O1848" s="7" t="s">
        <v>280</v>
      </c>
      <c r="P1848" s="7" t="s">
        <v>239</v>
      </c>
      <c r="Q1848" s="7" t="s">
        <v>242</v>
      </c>
      <c r="R1848" s="7" t="s">
        <v>214</v>
      </c>
      <c r="S1848" s="7">
        <v>2701.102294921875</v>
      </c>
    </row>
    <row r="1849" spans="1:19" x14ac:dyDescent="0.25">
      <c r="A1849" s="7">
        <v>513</v>
      </c>
      <c r="B1849" s="7">
        <v>44657</v>
      </c>
      <c r="C1849" s="7">
        <v>66925392</v>
      </c>
      <c r="D1849" s="7" t="s">
        <v>18861</v>
      </c>
      <c r="E1849" s="7" t="s">
        <v>214</v>
      </c>
      <c r="F1849" s="7">
        <v>300000</v>
      </c>
      <c r="G1849" s="7">
        <v>6.2887997627258301</v>
      </c>
      <c r="H1849" s="7">
        <v>4.2410998344421387</v>
      </c>
      <c r="I1849" s="7" t="s">
        <v>17626</v>
      </c>
      <c r="J1849" s="7" t="s">
        <v>17627</v>
      </c>
      <c r="K1849" s="8">
        <v>10.092432975769043</v>
      </c>
      <c r="M1849" s="8">
        <v>89.033897399902344</v>
      </c>
      <c r="N1849" s="7">
        <v>715.6939697265625</v>
      </c>
      <c r="O1849" s="7" t="s">
        <v>280</v>
      </c>
      <c r="P1849" s="7" t="s">
        <v>690</v>
      </c>
      <c r="Q1849" s="7" t="s">
        <v>291</v>
      </c>
      <c r="R1849" s="7" t="s">
        <v>214</v>
      </c>
      <c r="S1849" s="7">
        <v>715.6939697265625</v>
      </c>
    </row>
    <row r="1850" spans="1:19" x14ac:dyDescent="0.25">
      <c r="A1850" s="7">
        <v>513</v>
      </c>
      <c r="B1850" s="7">
        <v>44657</v>
      </c>
      <c r="C1850" s="7">
        <v>66837134</v>
      </c>
      <c r="D1850" s="7" t="s">
        <v>1697</v>
      </c>
      <c r="E1850" s="7" t="s">
        <v>214</v>
      </c>
      <c r="F1850" s="7">
        <v>680000</v>
      </c>
      <c r="G1850" s="7">
        <v>3.6905999183654785</v>
      </c>
      <c r="H1850" s="7">
        <v>2.4830999374389648</v>
      </c>
      <c r="I1850" s="7" t="s">
        <v>19643</v>
      </c>
      <c r="J1850" s="7" t="s">
        <v>10844</v>
      </c>
      <c r="K1850" s="8">
        <v>8.4754962921142578</v>
      </c>
      <c r="M1850" s="8">
        <v>104.72000122070313</v>
      </c>
      <c r="N1850" s="7">
        <v>573.7144775390625</v>
      </c>
      <c r="O1850" s="7" t="s">
        <v>223</v>
      </c>
      <c r="P1850" s="7" t="s">
        <v>289</v>
      </c>
      <c r="Q1850" s="7" t="s">
        <v>291</v>
      </c>
      <c r="R1850" s="7" t="s">
        <v>3856</v>
      </c>
      <c r="S1850" s="7">
        <v>573.7144775390625</v>
      </c>
    </row>
    <row r="1851" spans="1:19" x14ac:dyDescent="0.25">
      <c r="A1851" s="7">
        <v>513</v>
      </c>
      <c r="B1851" s="7">
        <v>44657</v>
      </c>
      <c r="C1851" s="7">
        <v>66837135</v>
      </c>
      <c r="D1851" s="7" t="s">
        <v>1697</v>
      </c>
      <c r="E1851" s="7" t="s">
        <v>10841</v>
      </c>
      <c r="F1851" s="7">
        <v>680000</v>
      </c>
      <c r="G1851" s="7">
        <v>3.6905999183654785</v>
      </c>
      <c r="H1851" s="7">
        <v>2.4830999374389648</v>
      </c>
      <c r="I1851" s="7" t="s">
        <v>10842</v>
      </c>
      <c r="J1851" s="7" t="s">
        <v>10843</v>
      </c>
      <c r="K1851" s="8">
        <v>8.4756011962890625</v>
      </c>
      <c r="M1851" s="8">
        <v>104.72000122070313</v>
      </c>
      <c r="N1851" s="7">
        <v>541.931884765625</v>
      </c>
      <c r="O1851" s="7" t="s">
        <v>223</v>
      </c>
      <c r="P1851" s="7" t="s">
        <v>289</v>
      </c>
      <c r="Q1851" s="7" t="s">
        <v>291</v>
      </c>
      <c r="R1851" s="7" t="s">
        <v>214</v>
      </c>
      <c r="S1851" s="7">
        <v>541.931884765625</v>
      </c>
    </row>
    <row r="1852" spans="1:19" x14ac:dyDescent="0.25">
      <c r="A1852" s="7">
        <v>513</v>
      </c>
      <c r="B1852" s="7">
        <v>44657</v>
      </c>
      <c r="C1852" s="7">
        <v>37887432</v>
      </c>
      <c r="D1852" s="7" t="s">
        <v>1701</v>
      </c>
      <c r="E1852" s="7" t="s">
        <v>214</v>
      </c>
      <c r="F1852" s="7">
        <v>500000</v>
      </c>
      <c r="G1852" s="7">
        <v>1.0443999767303467</v>
      </c>
      <c r="H1852" s="7">
        <v>1.4114999771118164</v>
      </c>
      <c r="I1852" s="7" t="s">
        <v>6298</v>
      </c>
      <c r="J1852" s="7" t="s">
        <v>6299</v>
      </c>
      <c r="K1852" s="8">
        <v>4.6725687980651855</v>
      </c>
      <c r="M1852" s="8">
        <v>101.58699798583984</v>
      </c>
      <c r="N1852" s="7">
        <v>275.92779541015625</v>
      </c>
      <c r="O1852" s="7" t="s">
        <v>212</v>
      </c>
      <c r="P1852" s="7" t="s">
        <v>380</v>
      </c>
      <c r="Q1852" s="7" t="s">
        <v>337</v>
      </c>
      <c r="R1852" s="7" t="s">
        <v>4184</v>
      </c>
      <c r="S1852" s="7">
        <v>440.86773681640625</v>
      </c>
    </row>
    <row r="1853" spans="1:19" x14ac:dyDescent="0.25">
      <c r="A1853" s="7">
        <v>513</v>
      </c>
      <c r="B1853" s="7">
        <v>44657</v>
      </c>
      <c r="C1853" s="7">
        <v>66857704</v>
      </c>
      <c r="D1853" s="7" t="s">
        <v>1706</v>
      </c>
      <c r="E1853" s="7" t="s">
        <v>214</v>
      </c>
      <c r="F1853" s="7">
        <v>404000</v>
      </c>
      <c r="G1853" s="7">
        <v>4.0683999061584473</v>
      </c>
      <c r="H1853" s="7">
        <v>3.4186999797821045</v>
      </c>
      <c r="I1853" s="7" t="s">
        <v>6304</v>
      </c>
      <c r="J1853" s="7" t="s">
        <v>6305</v>
      </c>
      <c r="K1853" s="8">
        <v>13.812740325927734</v>
      </c>
      <c r="M1853" s="8">
        <v>72.010002136230469</v>
      </c>
      <c r="N1853" s="7">
        <v>1106.6524658203125</v>
      </c>
      <c r="O1853" s="7" t="s">
        <v>360</v>
      </c>
      <c r="P1853" s="7" t="s">
        <v>349</v>
      </c>
      <c r="Q1853" s="7" t="s">
        <v>242</v>
      </c>
      <c r="R1853" s="7" t="s">
        <v>214</v>
      </c>
      <c r="S1853" s="7">
        <v>264.79360961914063</v>
      </c>
    </row>
    <row r="1854" spans="1:19" x14ac:dyDescent="0.25">
      <c r="A1854" s="7">
        <v>513</v>
      </c>
      <c r="B1854" s="7">
        <v>44657</v>
      </c>
      <c r="C1854" s="7">
        <v>66919462</v>
      </c>
      <c r="D1854" s="7" t="s">
        <v>1706</v>
      </c>
      <c r="E1854" s="7" t="s">
        <v>17628</v>
      </c>
      <c r="F1854" s="7">
        <v>300000</v>
      </c>
      <c r="G1854" s="7">
        <v>3.5236001014709473</v>
      </c>
      <c r="H1854" s="7">
        <v>2.9691998958587646</v>
      </c>
      <c r="I1854" s="7" t="s">
        <v>18321</v>
      </c>
      <c r="J1854" s="7" t="s">
        <v>17629</v>
      </c>
      <c r="K1854" s="8">
        <v>15.215602874755859</v>
      </c>
      <c r="M1854" s="8">
        <v>72.106002807617188</v>
      </c>
      <c r="N1854" s="7">
        <v>1248.1884765625</v>
      </c>
      <c r="O1854" s="7" t="s">
        <v>360</v>
      </c>
      <c r="P1854" s="7" t="s">
        <v>349</v>
      </c>
      <c r="Q1854" s="7" t="s">
        <v>242</v>
      </c>
      <c r="R1854" s="7" t="s">
        <v>214</v>
      </c>
      <c r="S1854" s="7">
        <v>258.46514892578125</v>
      </c>
    </row>
    <row r="1855" spans="1:19" x14ac:dyDescent="0.25">
      <c r="A1855" s="7">
        <v>513</v>
      </c>
      <c r="B1855" s="7">
        <v>44657</v>
      </c>
      <c r="C1855" s="7">
        <v>66843675</v>
      </c>
      <c r="D1855" s="7" t="s">
        <v>1706</v>
      </c>
      <c r="E1855" s="7" t="s">
        <v>214</v>
      </c>
      <c r="F1855" s="7">
        <v>450000</v>
      </c>
      <c r="G1855" s="7">
        <v>2.6912999153137207</v>
      </c>
      <c r="H1855" s="7">
        <v>2.3036000728607178</v>
      </c>
      <c r="I1855" s="7" t="s">
        <v>6302</v>
      </c>
      <c r="J1855" s="7" t="s">
        <v>6303</v>
      </c>
      <c r="K1855" s="8">
        <v>15.912817001342773</v>
      </c>
      <c r="M1855" s="8">
        <v>77.579002380371094</v>
      </c>
      <c r="N1855" s="7">
        <v>1324.4521484375</v>
      </c>
      <c r="O1855" s="7" t="s">
        <v>360</v>
      </c>
      <c r="P1855" s="7" t="s">
        <v>349</v>
      </c>
      <c r="Q1855" s="7" t="s">
        <v>242</v>
      </c>
      <c r="R1855" s="7" t="s">
        <v>214</v>
      </c>
      <c r="S1855" s="7">
        <v>248.66801452636719</v>
      </c>
    </row>
    <row r="1856" spans="1:19" x14ac:dyDescent="0.25">
      <c r="A1856" s="7">
        <v>513</v>
      </c>
      <c r="B1856" s="7">
        <v>44657</v>
      </c>
      <c r="C1856" s="7">
        <v>46505993</v>
      </c>
      <c r="D1856" s="7" t="s">
        <v>1706</v>
      </c>
      <c r="E1856" s="7" t="s">
        <v>214</v>
      </c>
      <c r="F1856" s="7">
        <v>350000</v>
      </c>
      <c r="G1856" s="7">
        <v>1.3279000520706177</v>
      </c>
      <c r="H1856" s="7">
        <v>1.1538000106811523</v>
      </c>
      <c r="I1856" s="7" t="s">
        <v>6300</v>
      </c>
      <c r="J1856" s="7" t="s">
        <v>6301</v>
      </c>
      <c r="K1856" s="8">
        <v>20.734395980834961</v>
      </c>
      <c r="M1856" s="8">
        <v>84.59100341796875</v>
      </c>
      <c r="N1856" s="7">
        <v>1857.89111328125</v>
      </c>
      <c r="O1856" s="7" t="s">
        <v>360</v>
      </c>
      <c r="P1856" s="7" t="s">
        <v>349</v>
      </c>
      <c r="Q1856" s="7" t="s">
        <v>242</v>
      </c>
      <c r="R1856" s="7" t="s">
        <v>214</v>
      </c>
      <c r="S1856" s="7">
        <v>232.31724548339844</v>
      </c>
    </row>
    <row r="1857" spans="1:19" x14ac:dyDescent="0.25">
      <c r="A1857" s="7">
        <v>513</v>
      </c>
      <c r="B1857" s="7">
        <v>44657</v>
      </c>
      <c r="C1857" s="7">
        <v>45998305</v>
      </c>
      <c r="D1857" s="7" t="s">
        <v>1708</v>
      </c>
      <c r="E1857" s="7" t="s">
        <v>214</v>
      </c>
      <c r="F1857" s="7">
        <v>350000</v>
      </c>
      <c r="G1857" s="7">
        <v>2.4860000610351563</v>
      </c>
      <c r="H1857" s="7">
        <v>2.2866001129150391</v>
      </c>
      <c r="I1857" s="7" t="s">
        <v>10845</v>
      </c>
      <c r="J1857" s="7" t="s">
        <v>10846</v>
      </c>
      <c r="K1857" s="8">
        <v>5.3592867851257324</v>
      </c>
      <c r="M1857" s="8">
        <v>101.18309783935547</v>
      </c>
      <c r="N1857" s="7">
        <v>272.83648681640625</v>
      </c>
      <c r="O1857" s="7" t="s">
        <v>212</v>
      </c>
      <c r="P1857" s="7" t="s">
        <v>215</v>
      </c>
      <c r="Q1857" s="7" t="s">
        <v>219</v>
      </c>
      <c r="R1857" s="7" t="s">
        <v>214</v>
      </c>
      <c r="S1857" s="7">
        <v>272.83648681640625</v>
      </c>
    </row>
    <row r="1858" spans="1:19" x14ac:dyDescent="0.25">
      <c r="A1858" s="7">
        <v>513</v>
      </c>
      <c r="B1858" s="7">
        <v>44657</v>
      </c>
      <c r="C1858" s="7">
        <v>44105315</v>
      </c>
      <c r="D1858" s="7" t="s">
        <v>1712</v>
      </c>
      <c r="E1858" s="7" t="s">
        <v>214</v>
      </c>
      <c r="F1858" s="7">
        <v>875000</v>
      </c>
      <c r="G1858" s="7">
        <v>27.271699905395508</v>
      </c>
      <c r="H1858" s="7">
        <v>12.702099800109863</v>
      </c>
      <c r="I1858" s="7" t="s">
        <v>19071</v>
      </c>
      <c r="J1858" s="7" t="s">
        <v>10857</v>
      </c>
      <c r="K1858" s="8">
        <v>6.34552001953125</v>
      </c>
      <c r="M1858" s="8">
        <v>100.56099700927734</v>
      </c>
      <c r="N1858" s="7">
        <v>364.07901000976563</v>
      </c>
      <c r="O1858" s="7" t="s">
        <v>360</v>
      </c>
      <c r="P1858" s="7" t="s">
        <v>447</v>
      </c>
      <c r="Q1858" s="7" t="s">
        <v>291</v>
      </c>
      <c r="R1858" s="7" t="s">
        <v>3856</v>
      </c>
      <c r="S1858" s="7">
        <v>364.07901000976563</v>
      </c>
    </row>
    <row r="1859" spans="1:19" x14ac:dyDescent="0.25">
      <c r="A1859" s="7">
        <v>513</v>
      </c>
      <c r="B1859" s="7">
        <v>44657</v>
      </c>
      <c r="C1859" s="7">
        <v>20586121</v>
      </c>
      <c r="D1859" s="7" t="s">
        <v>1712</v>
      </c>
      <c r="E1859" s="7" t="s">
        <v>214</v>
      </c>
      <c r="F1859" s="7">
        <v>700000</v>
      </c>
      <c r="G1859" s="7">
        <v>21.311399459838867</v>
      </c>
      <c r="H1859" s="7">
        <v>11.194600105285645</v>
      </c>
      <c r="I1859" s="7" t="s">
        <v>19644</v>
      </c>
      <c r="J1859" s="7" t="s">
        <v>10856</v>
      </c>
      <c r="K1859" s="8">
        <v>6.409520149230957</v>
      </c>
      <c r="M1859" s="8">
        <v>106.22200012207031</v>
      </c>
      <c r="N1859" s="7">
        <v>362.28298950195313</v>
      </c>
      <c r="O1859" s="7" t="s">
        <v>360</v>
      </c>
      <c r="P1859" s="7" t="s">
        <v>447</v>
      </c>
      <c r="Q1859" s="7" t="s">
        <v>291</v>
      </c>
      <c r="R1859" s="7" t="s">
        <v>3856</v>
      </c>
      <c r="S1859" s="7">
        <v>362.28298950195313</v>
      </c>
    </row>
    <row r="1860" spans="1:19" x14ac:dyDescent="0.25">
      <c r="A1860" s="7">
        <v>513</v>
      </c>
      <c r="B1860" s="7">
        <v>44657</v>
      </c>
      <c r="C1860" s="7">
        <v>44105316</v>
      </c>
      <c r="D1860" s="7" t="s">
        <v>1712</v>
      </c>
      <c r="E1860" s="7" t="s">
        <v>214</v>
      </c>
      <c r="F1860" s="7">
        <v>775000</v>
      </c>
      <c r="G1860" s="7">
        <v>7.7754998207092285</v>
      </c>
      <c r="H1860" s="7">
        <v>6.2518000602722168</v>
      </c>
      <c r="I1860" s="7" t="s">
        <v>21236</v>
      </c>
      <c r="J1860" s="7" t="s">
        <v>10855</v>
      </c>
      <c r="K1860" s="8">
        <v>5.1030697822570801</v>
      </c>
      <c r="M1860" s="8">
        <v>98.505996704101563</v>
      </c>
      <c r="N1860" s="7">
        <v>240.42999267578125</v>
      </c>
      <c r="O1860" s="7" t="s">
        <v>360</v>
      </c>
      <c r="P1860" s="7" t="s">
        <v>447</v>
      </c>
      <c r="Q1860" s="7" t="s">
        <v>291</v>
      </c>
      <c r="R1860" s="7" t="s">
        <v>3856</v>
      </c>
      <c r="S1860" s="7">
        <v>240.42999267578125</v>
      </c>
    </row>
    <row r="1861" spans="1:19" x14ac:dyDescent="0.25">
      <c r="A1861" s="7">
        <v>513</v>
      </c>
      <c r="B1861" s="7">
        <v>44657</v>
      </c>
      <c r="C1861" s="7">
        <v>28480259</v>
      </c>
      <c r="D1861" s="7" t="s">
        <v>1712</v>
      </c>
      <c r="E1861" s="7" t="s">
        <v>214</v>
      </c>
      <c r="F1861" s="7">
        <v>800000</v>
      </c>
      <c r="G1861" s="7">
        <v>3.5646998882293701</v>
      </c>
      <c r="H1861" s="7">
        <v>3.2873001098632813</v>
      </c>
      <c r="I1861" s="7" t="s">
        <v>19645</v>
      </c>
      <c r="J1861" s="7" t="s">
        <v>10854</v>
      </c>
      <c r="K1861" s="8">
        <v>4.5201897621154785</v>
      </c>
      <c r="M1861" s="8">
        <v>102.37699890136719</v>
      </c>
      <c r="N1861" s="7">
        <v>173.40899658203125</v>
      </c>
      <c r="O1861" s="7" t="s">
        <v>360</v>
      </c>
      <c r="P1861" s="7" t="s">
        <v>447</v>
      </c>
      <c r="Q1861" s="7" t="s">
        <v>291</v>
      </c>
      <c r="R1861" s="7" t="s">
        <v>3856</v>
      </c>
      <c r="S1861" s="7">
        <v>173.40899658203125</v>
      </c>
    </row>
    <row r="1862" spans="1:19" x14ac:dyDescent="0.25">
      <c r="A1862" s="7">
        <v>513</v>
      </c>
      <c r="B1862" s="7">
        <v>44657</v>
      </c>
      <c r="C1862" s="7">
        <v>28121825</v>
      </c>
      <c r="D1862" s="7" t="s">
        <v>1712</v>
      </c>
      <c r="E1862" s="7" t="s">
        <v>10851</v>
      </c>
      <c r="F1862" s="7">
        <v>800000</v>
      </c>
      <c r="G1862" s="7">
        <v>3.5646998882293701</v>
      </c>
      <c r="H1862" s="7">
        <v>3.2873001098632813</v>
      </c>
      <c r="I1862" s="7" t="s">
        <v>10852</v>
      </c>
      <c r="J1862" s="7" t="s">
        <v>10853</v>
      </c>
      <c r="K1862" s="8">
        <v>4.5202569961547852</v>
      </c>
      <c r="M1862" s="8">
        <v>102.37699890136719</v>
      </c>
      <c r="N1862" s="7">
        <v>172.94779968261719</v>
      </c>
      <c r="O1862" s="7" t="s">
        <v>360</v>
      </c>
      <c r="P1862" s="7" t="s">
        <v>447</v>
      </c>
      <c r="Q1862" s="7" t="s">
        <v>291</v>
      </c>
      <c r="R1862" s="7" t="s">
        <v>214</v>
      </c>
      <c r="S1862" s="7">
        <v>172.94779968261719</v>
      </c>
    </row>
    <row r="1863" spans="1:19" x14ac:dyDescent="0.25">
      <c r="A1863" s="7">
        <v>513</v>
      </c>
      <c r="B1863" s="7">
        <v>44657</v>
      </c>
      <c r="C1863" s="7">
        <v>20586120</v>
      </c>
      <c r="D1863" s="7" t="s">
        <v>1712</v>
      </c>
      <c r="E1863" s="7" t="s">
        <v>214</v>
      </c>
      <c r="F1863" s="7">
        <v>600000</v>
      </c>
      <c r="G1863" s="7">
        <v>2.4421999454498291</v>
      </c>
      <c r="H1863" s="7">
        <v>2.3287999629974365</v>
      </c>
      <c r="I1863" s="7" t="s">
        <v>19646</v>
      </c>
      <c r="J1863" s="7" t="s">
        <v>10850</v>
      </c>
      <c r="K1863" s="8">
        <v>4.0748200416564941</v>
      </c>
      <c r="M1863" s="8">
        <v>102.70200347900391</v>
      </c>
      <c r="N1863" s="7">
        <v>138.64700317382813</v>
      </c>
      <c r="O1863" s="7" t="s">
        <v>360</v>
      </c>
      <c r="P1863" s="7" t="s">
        <v>447</v>
      </c>
      <c r="Q1863" s="7" t="s">
        <v>291</v>
      </c>
      <c r="R1863" s="7" t="s">
        <v>3856</v>
      </c>
      <c r="S1863" s="7">
        <v>138.64700317382813</v>
      </c>
    </row>
    <row r="1864" spans="1:19" x14ac:dyDescent="0.25">
      <c r="A1864" s="7">
        <v>513</v>
      </c>
      <c r="B1864" s="7">
        <v>44657</v>
      </c>
      <c r="C1864" s="7">
        <v>20586003</v>
      </c>
      <c r="D1864" s="7" t="s">
        <v>1712</v>
      </c>
      <c r="E1864" s="7" t="s">
        <v>10847</v>
      </c>
      <c r="F1864" s="7">
        <v>600000</v>
      </c>
      <c r="G1864" s="7">
        <v>2.4421999454498291</v>
      </c>
      <c r="H1864" s="7">
        <v>2.3287999629974365</v>
      </c>
      <c r="I1864" s="7" t="s">
        <v>10848</v>
      </c>
      <c r="J1864" s="7" t="s">
        <v>10849</v>
      </c>
      <c r="K1864" s="8">
        <v>4.0747599601745605</v>
      </c>
      <c r="M1864" s="8">
        <v>102.70200347900391</v>
      </c>
      <c r="N1864" s="7">
        <v>138.0653076171875</v>
      </c>
      <c r="O1864" s="7" t="s">
        <v>360</v>
      </c>
      <c r="P1864" s="7" t="s">
        <v>447</v>
      </c>
      <c r="Q1864" s="7" t="s">
        <v>291</v>
      </c>
      <c r="R1864" s="7" t="s">
        <v>214</v>
      </c>
      <c r="S1864" s="7">
        <v>138.0653076171875</v>
      </c>
    </row>
    <row r="1865" spans="1:19" x14ac:dyDescent="0.25">
      <c r="A1865" s="7">
        <v>513</v>
      </c>
      <c r="B1865" s="7">
        <v>44657</v>
      </c>
      <c r="C1865" s="7">
        <v>66852138</v>
      </c>
      <c r="D1865" s="7" t="s">
        <v>1715</v>
      </c>
      <c r="E1865" s="7" t="s">
        <v>214</v>
      </c>
      <c r="F1865" s="7">
        <v>300000</v>
      </c>
      <c r="G1865" s="7">
        <v>3.2662999629974365</v>
      </c>
      <c r="H1865" s="7">
        <v>2.7402000427246094</v>
      </c>
      <c r="I1865" s="7" t="s">
        <v>10862</v>
      </c>
      <c r="J1865" s="7" t="s">
        <v>10863</v>
      </c>
      <c r="K1865" s="8">
        <v>17.734689712524414</v>
      </c>
      <c r="M1865" s="8">
        <v>74.594001770019531</v>
      </c>
      <c r="N1865" s="7">
        <v>1501.1390380859375</v>
      </c>
      <c r="O1865" s="7" t="s">
        <v>360</v>
      </c>
      <c r="P1865" s="7" t="s">
        <v>349</v>
      </c>
      <c r="Q1865" s="7" t="s">
        <v>242</v>
      </c>
      <c r="R1865" s="7" t="s">
        <v>214</v>
      </c>
      <c r="S1865" s="7">
        <v>1501.1390380859375</v>
      </c>
    </row>
    <row r="1866" spans="1:19" x14ac:dyDescent="0.25">
      <c r="A1866" s="7">
        <v>513</v>
      </c>
      <c r="B1866" s="7">
        <v>44657</v>
      </c>
      <c r="C1866" s="7">
        <v>66802892</v>
      </c>
      <c r="D1866" s="7" t="s">
        <v>1715</v>
      </c>
      <c r="E1866" s="7" t="s">
        <v>214</v>
      </c>
      <c r="F1866" s="7">
        <v>250000</v>
      </c>
      <c r="G1866" s="7">
        <v>2.3491001129150391</v>
      </c>
      <c r="H1866" s="7">
        <v>1.9904999732971191</v>
      </c>
      <c r="I1866" s="7" t="s">
        <v>10860</v>
      </c>
      <c r="J1866" s="7" t="s">
        <v>10861</v>
      </c>
      <c r="K1866" s="8">
        <v>19.258214950561523</v>
      </c>
      <c r="M1866" s="8">
        <v>76.38800048828125</v>
      </c>
      <c r="N1866" s="7">
        <v>1665.00634765625</v>
      </c>
      <c r="O1866" s="7" t="s">
        <v>360</v>
      </c>
      <c r="P1866" s="7" t="s">
        <v>349</v>
      </c>
      <c r="Q1866" s="7" t="s">
        <v>242</v>
      </c>
      <c r="R1866" s="7" t="s">
        <v>214</v>
      </c>
      <c r="S1866" s="7">
        <v>1665.00634765625</v>
      </c>
    </row>
    <row r="1867" spans="1:19" x14ac:dyDescent="0.25">
      <c r="A1867" s="7">
        <v>513</v>
      </c>
      <c r="B1867" s="7">
        <v>44657</v>
      </c>
      <c r="C1867" s="7">
        <v>43512313</v>
      </c>
      <c r="D1867" s="7" t="s">
        <v>1715</v>
      </c>
      <c r="E1867" s="7" t="s">
        <v>214</v>
      </c>
      <c r="F1867" s="7">
        <v>200000</v>
      </c>
      <c r="G1867" s="7">
        <v>1.0211999416351318</v>
      </c>
      <c r="H1867" s="7">
        <v>0.85989999771118164</v>
      </c>
      <c r="I1867" s="7" t="s">
        <v>10858</v>
      </c>
      <c r="J1867" s="7" t="s">
        <v>10859</v>
      </c>
      <c r="K1867" s="8">
        <v>25.530902862548828</v>
      </c>
      <c r="M1867" s="8">
        <v>83.459999084472656</v>
      </c>
      <c r="N1867" s="7">
        <v>2363.660888671875</v>
      </c>
      <c r="O1867" s="7" t="s">
        <v>360</v>
      </c>
      <c r="P1867" s="7" t="s">
        <v>349</v>
      </c>
      <c r="Q1867" s="7" t="s">
        <v>242</v>
      </c>
      <c r="R1867" s="7" t="s">
        <v>214</v>
      </c>
      <c r="S1867" s="7">
        <v>2363.660888671875</v>
      </c>
    </row>
    <row r="1868" spans="1:19" x14ac:dyDescent="0.25">
      <c r="A1868" s="7">
        <v>513</v>
      </c>
      <c r="B1868" s="7">
        <v>44657</v>
      </c>
      <c r="C1868" s="7">
        <v>44489068</v>
      </c>
      <c r="D1868" s="7" t="s">
        <v>1718</v>
      </c>
      <c r="E1868" s="7" t="s">
        <v>214</v>
      </c>
      <c r="F1868" s="7">
        <v>900000</v>
      </c>
      <c r="G1868" s="7">
        <v>2.2555999755859375</v>
      </c>
      <c r="H1868" s="7">
        <v>2.0613000392913818</v>
      </c>
      <c r="I1868" s="7" t="s">
        <v>10865</v>
      </c>
      <c r="J1868" s="7" t="s">
        <v>10866</v>
      </c>
      <c r="K1868" s="8">
        <v>5.7791218757629395</v>
      </c>
      <c r="M1868" s="8">
        <v>99.929000854492188</v>
      </c>
      <c r="N1868" s="7">
        <v>310.90811157226563</v>
      </c>
      <c r="O1868" s="7" t="s">
        <v>212</v>
      </c>
      <c r="P1868" s="7" t="s">
        <v>361</v>
      </c>
      <c r="Q1868" s="7" t="s">
        <v>242</v>
      </c>
      <c r="R1868" s="7" t="s">
        <v>214</v>
      </c>
      <c r="S1868" s="7">
        <v>310.90811157226563</v>
      </c>
    </row>
    <row r="1869" spans="1:19" x14ac:dyDescent="0.25">
      <c r="A1869" s="7">
        <v>513</v>
      </c>
      <c r="B1869" s="7">
        <v>44657</v>
      </c>
      <c r="C1869" s="7">
        <v>23477155</v>
      </c>
      <c r="D1869" s="7" t="s">
        <v>1722</v>
      </c>
      <c r="E1869" s="7" t="s">
        <v>214</v>
      </c>
      <c r="F1869" s="7">
        <v>325000</v>
      </c>
      <c r="G1869" s="7">
        <v>2.4667999744415283</v>
      </c>
      <c r="H1869" s="7">
        <v>2.2948000431060791</v>
      </c>
      <c r="I1869" s="7" t="s">
        <v>10868</v>
      </c>
      <c r="J1869" s="7" t="s">
        <v>10869</v>
      </c>
      <c r="K1869" s="8">
        <v>4.7174901962280273</v>
      </c>
      <c r="M1869" s="8">
        <v>100.64800262451172</v>
      </c>
      <c r="N1869" s="7">
        <v>209.09199523925781</v>
      </c>
      <c r="O1869" s="7" t="s">
        <v>212</v>
      </c>
      <c r="P1869" s="7" t="s">
        <v>361</v>
      </c>
      <c r="Q1869" s="7" t="s">
        <v>242</v>
      </c>
      <c r="R1869" s="7" t="s">
        <v>3856</v>
      </c>
      <c r="S1869" s="7">
        <v>209.09199523925781</v>
      </c>
    </row>
    <row r="1870" spans="1:19" x14ac:dyDescent="0.25">
      <c r="A1870" s="7">
        <v>513</v>
      </c>
      <c r="B1870" s="7">
        <v>44657</v>
      </c>
      <c r="C1870" s="7">
        <v>37391419</v>
      </c>
      <c r="D1870" s="7" t="s">
        <v>1725</v>
      </c>
      <c r="E1870" s="7" t="s">
        <v>214</v>
      </c>
      <c r="F1870" s="7">
        <v>200000</v>
      </c>
      <c r="G1870" s="7">
        <v>10.822699546813965</v>
      </c>
      <c r="H1870" s="7">
        <v>0.79680001735687256</v>
      </c>
      <c r="I1870" s="7" t="s">
        <v>10870</v>
      </c>
      <c r="J1870" s="7" t="s">
        <v>10871</v>
      </c>
      <c r="K1870" s="8">
        <v>2.7395899295806885</v>
      </c>
      <c r="M1870" s="8">
        <v>102.21009826660156</v>
      </c>
      <c r="N1870" s="7">
        <v>108.41300201416016</v>
      </c>
      <c r="O1870" s="7" t="s">
        <v>212</v>
      </c>
      <c r="P1870" s="7" t="s">
        <v>361</v>
      </c>
      <c r="Q1870" s="7" t="s">
        <v>242</v>
      </c>
      <c r="R1870" s="7" t="s">
        <v>214</v>
      </c>
      <c r="S1870" s="7">
        <v>108.41300201416016</v>
      </c>
    </row>
    <row r="1871" spans="1:19" x14ac:dyDescent="0.25">
      <c r="A1871" s="7">
        <v>513</v>
      </c>
      <c r="B1871" s="7">
        <v>44657</v>
      </c>
      <c r="C1871" s="7">
        <v>66972705</v>
      </c>
      <c r="D1871" s="7" t="s">
        <v>1727</v>
      </c>
      <c r="E1871" s="7" t="s">
        <v>214</v>
      </c>
      <c r="F1871" s="7">
        <v>800000</v>
      </c>
      <c r="G1871" s="7">
        <v>8.5749998092651367</v>
      </c>
      <c r="H1871" s="7">
        <v>5.8881001472473145</v>
      </c>
      <c r="I1871" s="7" t="s">
        <v>19647</v>
      </c>
      <c r="J1871" s="7" t="s">
        <v>19648</v>
      </c>
      <c r="K1871" s="8">
        <v>7.8065052032470703</v>
      </c>
      <c r="M1871" s="8">
        <v>95</v>
      </c>
      <c r="N1871" s="7">
        <v>517.792724609375</v>
      </c>
      <c r="O1871" s="7" t="s">
        <v>331</v>
      </c>
      <c r="P1871" s="7" t="s">
        <v>1728</v>
      </c>
      <c r="Q1871" s="7" t="s">
        <v>337</v>
      </c>
      <c r="R1871" s="7" t="s">
        <v>3856</v>
      </c>
      <c r="S1871" s="7">
        <v>511.67083740234375</v>
      </c>
    </row>
    <row r="1872" spans="1:19" x14ac:dyDescent="0.25">
      <c r="A1872" s="7">
        <v>513</v>
      </c>
      <c r="B1872" s="7">
        <v>44657</v>
      </c>
      <c r="C1872" s="7">
        <v>46767971</v>
      </c>
      <c r="D1872" s="7" t="s">
        <v>1727</v>
      </c>
      <c r="E1872" s="7" t="s">
        <v>214</v>
      </c>
      <c r="F1872" s="7">
        <v>1000000</v>
      </c>
      <c r="G1872" s="7">
        <v>7.8305997848510742</v>
      </c>
      <c r="H1872" s="7">
        <v>5.8730998039245605</v>
      </c>
      <c r="I1872" s="7" t="s">
        <v>19649</v>
      </c>
      <c r="J1872" s="7" t="s">
        <v>6307</v>
      </c>
      <c r="K1872" s="8">
        <v>7.5410690307617188</v>
      </c>
      <c r="M1872" s="8">
        <v>94.156997680664063</v>
      </c>
      <c r="N1872" s="7">
        <v>492.09820556640625</v>
      </c>
      <c r="O1872" s="7" t="s">
        <v>331</v>
      </c>
      <c r="P1872" s="7" t="s">
        <v>1728</v>
      </c>
      <c r="Q1872" s="7" t="s">
        <v>337</v>
      </c>
      <c r="R1872" s="7" t="s">
        <v>3856</v>
      </c>
      <c r="S1872" s="7">
        <v>501.07196044921875</v>
      </c>
    </row>
    <row r="1873" spans="1:19" x14ac:dyDescent="0.25">
      <c r="A1873" s="7">
        <v>513</v>
      </c>
      <c r="B1873" s="7">
        <v>44657</v>
      </c>
      <c r="C1873" s="7">
        <v>26352501</v>
      </c>
      <c r="D1873" s="7" t="s">
        <v>1727</v>
      </c>
      <c r="E1873" s="7" t="s">
        <v>214</v>
      </c>
      <c r="F1873" s="7">
        <v>700000</v>
      </c>
      <c r="G1873" s="7">
        <v>3.1923000812530518</v>
      </c>
      <c r="H1873" s="7">
        <v>2.7720999717712402</v>
      </c>
      <c r="I1873" s="7" t="s">
        <v>93</v>
      </c>
      <c r="J1873" s="7" t="s">
        <v>6306</v>
      </c>
      <c r="K1873" s="8">
        <v>6.4798731803894043</v>
      </c>
      <c r="M1873" s="8">
        <v>101.322998046875</v>
      </c>
      <c r="N1873" s="7">
        <v>375.9722900390625</v>
      </c>
      <c r="O1873" s="7" t="s">
        <v>331</v>
      </c>
      <c r="P1873" s="7" t="s">
        <v>1728</v>
      </c>
      <c r="Q1873" s="7" t="s">
        <v>337</v>
      </c>
      <c r="R1873" s="7" t="s">
        <v>3856</v>
      </c>
      <c r="S1873" s="7">
        <v>429.11636352539063</v>
      </c>
    </row>
    <row r="1874" spans="1:19" x14ac:dyDescent="0.25">
      <c r="A1874" s="7">
        <v>513</v>
      </c>
      <c r="B1874" s="7">
        <v>44657</v>
      </c>
      <c r="C1874" s="7">
        <v>33344466</v>
      </c>
      <c r="D1874" s="7" t="s">
        <v>1730</v>
      </c>
      <c r="E1874" s="7" t="s">
        <v>214</v>
      </c>
      <c r="F1874" s="7">
        <v>500000</v>
      </c>
      <c r="G1874" s="7">
        <v>0.94169998168945313</v>
      </c>
      <c r="H1874" s="7">
        <v>0.90299999713897705</v>
      </c>
      <c r="I1874" s="7" t="s">
        <v>19650</v>
      </c>
      <c r="J1874" s="7" t="s">
        <v>6312</v>
      </c>
      <c r="K1874" s="8">
        <v>4.9862852096557617</v>
      </c>
      <c r="M1874" s="8">
        <v>100.80400085449219</v>
      </c>
      <c r="N1874" s="7">
        <v>320.91189575195313</v>
      </c>
      <c r="O1874" s="7" t="s">
        <v>212</v>
      </c>
      <c r="P1874" s="7" t="s">
        <v>282</v>
      </c>
      <c r="Q1874" s="7" t="s">
        <v>286</v>
      </c>
      <c r="R1874" s="7" t="s">
        <v>3856</v>
      </c>
      <c r="S1874" s="7">
        <v>352.55072021484375</v>
      </c>
    </row>
    <row r="1875" spans="1:19" x14ac:dyDescent="0.25">
      <c r="A1875" s="7">
        <v>513</v>
      </c>
      <c r="B1875" s="7">
        <v>44657</v>
      </c>
      <c r="C1875" s="7">
        <v>33499331</v>
      </c>
      <c r="D1875" s="7" t="s">
        <v>1730</v>
      </c>
      <c r="E1875" s="7" t="s">
        <v>6309</v>
      </c>
      <c r="F1875" s="7">
        <v>500000</v>
      </c>
      <c r="G1875" s="7">
        <v>0.93910002708435059</v>
      </c>
      <c r="H1875" s="7">
        <v>0.90299999713897705</v>
      </c>
      <c r="I1875" s="7" t="s">
        <v>6310</v>
      </c>
      <c r="J1875" s="7" t="s">
        <v>6311</v>
      </c>
      <c r="K1875" s="8">
        <v>4.985814094543457</v>
      </c>
      <c r="M1875" s="8">
        <v>100.80400085449219</v>
      </c>
      <c r="N1875" s="7">
        <v>318.75830078125</v>
      </c>
      <c r="O1875" s="7" t="s">
        <v>212</v>
      </c>
      <c r="P1875" s="7" t="s">
        <v>282</v>
      </c>
      <c r="Q1875" s="7" t="s">
        <v>286</v>
      </c>
      <c r="R1875" s="7" t="s">
        <v>214</v>
      </c>
      <c r="S1875" s="7">
        <v>352.50567626953125</v>
      </c>
    </row>
    <row r="1876" spans="1:19" x14ac:dyDescent="0.25">
      <c r="A1876" s="7">
        <v>513</v>
      </c>
      <c r="B1876" s="7">
        <v>44657</v>
      </c>
      <c r="C1876" s="7">
        <v>15904842</v>
      </c>
      <c r="D1876" s="7" t="s">
        <v>1730</v>
      </c>
      <c r="E1876" s="7" t="s">
        <v>214</v>
      </c>
      <c r="F1876" s="7">
        <v>750000</v>
      </c>
      <c r="G1876" s="7">
        <v>0.43333300948143005</v>
      </c>
      <c r="H1876" s="7">
        <v>0.42588204145431519</v>
      </c>
      <c r="I1876" s="7" t="s">
        <v>21833</v>
      </c>
      <c r="J1876" s="7" t="s">
        <v>6308</v>
      </c>
      <c r="K1876" s="8">
        <v>4.5890040397644043</v>
      </c>
      <c r="M1876" s="8">
        <v>100.27400207519531</v>
      </c>
      <c r="N1876" s="7">
        <v>366.70071411132813</v>
      </c>
      <c r="O1876" s="7" t="s">
        <v>212</v>
      </c>
      <c r="P1876" s="7" t="s">
        <v>282</v>
      </c>
      <c r="Q1876" s="7" t="s">
        <v>286</v>
      </c>
      <c r="R1876" s="7" t="s">
        <v>3856</v>
      </c>
      <c r="S1876" s="7">
        <v>343.70819091796875</v>
      </c>
    </row>
    <row r="1877" spans="1:19" x14ac:dyDescent="0.25">
      <c r="A1877" s="7">
        <v>513</v>
      </c>
      <c r="B1877" s="7">
        <v>44657</v>
      </c>
      <c r="C1877" s="7">
        <v>66915662</v>
      </c>
      <c r="D1877" s="7" t="s">
        <v>16902</v>
      </c>
      <c r="E1877" s="7" t="s">
        <v>214</v>
      </c>
      <c r="F1877" s="7">
        <v>325000</v>
      </c>
      <c r="G1877" s="7">
        <v>4.1697001457214355</v>
      </c>
      <c r="H1877" s="7">
        <v>3.2307999134063721</v>
      </c>
      <c r="I1877" s="7" t="s">
        <v>17087</v>
      </c>
      <c r="J1877" s="7" t="s">
        <v>17088</v>
      </c>
      <c r="K1877" s="8">
        <v>7.4520812034606934</v>
      </c>
      <c r="M1877" s="8">
        <v>93.983001708984375</v>
      </c>
      <c r="N1877" s="7">
        <v>454.5321044921875</v>
      </c>
      <c r="O1877" s="7" t="s">
        <v>280</v>
      </c>
      <c r="P1877" s="7" t="s">
        <v>447</v>
      </c>
      <c r="Q1877" s="7" t="s">
        <v>291</v>
      </c>
      <c r="R1877" s="7" t="s">
        <v>214</v>
      </c>
      <c r="S1877" s="7">
        <v>454.5321044921875</v>
      </c>
    </row>
    <row r="1878" spans="1:19" x14ac:dyDescent="0.25">
      <c r="A1878" s="7">
        <v>513</v>
      </c>
      <c r="B1878" s="7">
        <v>44657</v>
      </c>
      <c r="C1878" s="7">
        <v>66902513</v>
      </c>
      <c r="D1878" s="7" t="s">
        <v>16902</v>
      </c>
      <c r="E1878" s="7" t="s">
        <v>17084</v>
      </c>
      <c r="F1878" s="7">
        <v>325000</v>
      </c>
      <c r="G1878" s="7">
        <v>4.1697001457214355</v>
      </c>
      <c r="H1878" s="7">
        <v>3.2307999134063721</v>
      </c>
      <c r="I1878" s="7" t="s">
        <v>17085</v>
      </c>
      <c r="J1878" s="7" t="s">
        <v>17086</v>
      </c>
      <c r="K1878" s="8">
        <v>7.4520812034606934</v>
      </c>
      <c r="M1878" s="8">
        <v>93.983001708984375</v>
      </c>
      <c r="N1878" s="7">
        <v>454.5321044921875</v>
      </c>
      <c r="O1878" s="7" t="s">
        <v>280</v>
      </c>
      <c r="P1878" s="7" t="s">
        <v>447</v>
      </c>
      <c r="Q1878" s="7" t="s">
        <v>291</v>
      </c>
      <c r="R1878" s="7" t="s">
        <v>214</v>
      </c>
      <c r="S1878" s="7">
        <v>454.5321044921875</v>
      </c>
    </row>
    <row r="1879" spans="1:19" x14ac:dyDescent="0.25">
      <c r="A1879" s="7">
        <v>513</v>
      </c>
      <c r="B1879" s="7">
        <v>44657</v>
      </c>
      <c r="C1879" s="7">
        <v>136368</v>
      </c>
      <c r="D1879" s="7" t="s">
        <v>1734</v>
      </c>
      <c r="E1879" s="7" t="s">
        <v>214</v>
      </c>
      <c r="F1879" s="7">
        <v>1250000</v>
      </c>
      <c r="G1879" s="7">
        <v>15.359342575073242</v>
      </c>
      <c r="H1879" s="7">
        <v>5.4016141891479492</v>
      </c>
      <c r="I1879" s="7" t="s">
        <v>22221</v>
      </c>
      <c r="J1879" s="7" t="s">
        <v>22222</v>
      </c>
      <c r="K1879" s="8">
        <v>19.987419128417969</v>
      </c>
      <c r="M1879" s="8">
        <v>39.834728240966797</v>
      </c>
      <c r="N1879" s="7">
        <v>1737.29296875</v>
      </c>
      <c r="O1879" s="7" t="s">
        <v>223</v>
      </c>
      <c r="P1879" s="7" t="s">
        <v>429</v>
      </c>
      <c r="Q1879" s="7" t="s">
        <v>286</v>
      </c>
      <c r="R1879" s="7" t="s">
        <v>3856</v>
      </c>
      <c r="S1879" s="7">
        <v>560.61419677734375</v>
      </c>
    </row>
    <row r="1880" spans="1:19" x14ac:dyDescent="0.25">
      <c r="A1880" s="7">
        <v>513</v>
      </c>
      <c r="B1880" s="7">
        <v>44657</v>
      </c>
      <c r="C1880" s="7">
        <v>136019</v>
      </c>
      <c r="D1880" s="7" t="s">
        <v>1734</v>
      </c>
      <c r="E1880" s="7" t="s">
        <v>6314</v>
      </c>
      <c r="F1880" s="7">
        <v>1250000</v>
      </c>
      <c r="G1880" s="7">
        <v>15.359299659729004</v>
      </c>
      <c r="H1880" s="7">
        <v>5.4015998840332031</v>
      </c>
      <c r="I1880" s="7" t="s">
        <v>6315</v>
      </c>
      <c r="J1880" s="7" t="s">
        <v>6316</v>
      </c>
      <c r="K1880" s="8">
        <v>19.987419128417969</v>
      </c>
      <c r="M1880" s="8">
        <v>39.834999084472656</v>
      </c>
      <c r="N1880" s="7">
        <v>1737.29296875</v>
      </c>
      <c r="O1880" s="7" t="s">
        <v>223</v>
      </c>
      <c r="P1880" s="7" t="s">
        <v>429</v>
      </c>
      <c r="Q1880" s="7" t="s">
        <v>286</v>
      </c>
      <c r="R1880" s="7" t="s">
        <v>214</v>
      </c>
      <c r="S1880" s="7">
        <v>560.61370849609375</v>
      </c>
    </row>
    <row r="1881" spans="1:19" x14ac:dyDescent="0.25">
      <c r="A1881" s="7">
        <v>513</v>
      </c>
      <c r="B1881" s="7">
        <v>44657</v>
      </c>
      <c r="C1881" s="7">
        <v>75245</v>
      </c>
      <c r="D1881" s="7" t="s">
        <v>1734</v>
      </c>
      <c r="E1881" s="7" t="s">
        <v>214</v>
      </c>
      <c r="F1881" s="7">
        <v>1200000</v>
      </c>
      <c r="G1881" s="7">
        <v>12.0574951171875</v>
      </c>
      <c r="H1881" s="7">
        <v>4.4370875358581543</v>
      </c>
      <c r="I1881" s="7" t="s">
        <v>22223</v>
      </c>
      <c r="J1881" s="7" t="s">
        <v>22224</v>
      </c>
      <c r="K1881" s="8">
        <v>22.626970291137695</v>
      </c>
      <c r="M1881" s="8">
        <v>42.760524749755859</v>
      </c>
      <c r="N1881" s="7">
        <v>2005.816162109375</v>
      </c>
      <c r="O1881" s="7" t="s">
        <v>223</v>
      </c>
      <c r="P1881" s="7" t="s">
        <v>429</v>
      </c>
      <c r="Q1881" s="7" t="s">
        <v>286</v>
      </c>
      <c r="R1881" s="7" t="s">
        <v>3856</v>
      </c>
      <c r="S1881" s="7">
        <v>520.99444580078125</v>
      </c>
    </row>
    <row r="1882" spans="1:19" x14ac:dyDescent="0.25">
      <c r="A1882" s="7">
        <v>513</v>
      </c>
      <c r="B1882" s="7">
        <v>44657</v>
      </c>
      <c r="C1882" s="7">
        <v>66920124</v>
      </c>
      <c r="D1882" s="7" t="s">
        <v>1734</v>
      </c>
      <c r="E1882" s="7" t="s">
        <v>22225</v>
      </c>
      <c r="F1882" s="7">
        <v>1000000</v>
      </c>
      <c r="G1882" s="7">
        <v>9.2676248550415039</v>
      </c>
      <c r="H1882" s="7">
        <v>6.2435250282287598</v>
      </c>
      <c r="I1882" s="7" t="s">
        <v>22226</v>
      </c>
      <c r="J1882" s="7" t="s">
        <v>22227</v>
      </c>
      <c r="K1882" s="8">
        <v>17.303583145141602</v>
      </c>
      <c r="M1882" s="8">
        <v>37.339576721191406</v>
      </c>
      <c r="N1882" s="7">
        <v>1469.171630859375</v>
      </c>
      <c r="O1882" s="7" t="s">
        <v>223</v>
      </c>
      <c r="P1882" s="7" t="s">
        <v>429</v>
      </c>
      <c r="Q1882" s="7" t="s">
        <v>286</v>
      </c>
      <c r="R1882" s="7" t="s">
        <v>3856</v>
      </c>
      <c r="S1882" s="7">
        <v>483.74526977539063</v>
      </c>
    </row>
    <row r="1883" spans="1:19" x14ac:dyDescent="0.25">
      <c r="A1883" s="7">
        <v>513</v>
      </c>
      <c r="B1883" s="7">
        <v>44657</v>
      </c>
      <c r="C1883" s="7">
        <v>46922977</v>
      </c>
      <c r="D1883" s="7" t="s">
        <v>1734</v>
      </c>
      <c r="E1883" s="7" t="s">
        <v>214</v>
      </c>
      <c r="F1883" s="7">
        <v>2000000</v>
      </c>
      <c r="G1883" s="7">
        <v>7.8877482414245605</v>
      </c>
      <c r="H1883" s="7">
        <v>5.6049160957336426</v>
      </c>
      <c r="I1883" s="7" t="s">
        <v>22228</v>
      </c>
      <c r="J1883" s="7" t="s">
        <v>22229</v>
      </c>
      <c r="K1883" s="8">
        <v>19.785512924194336</v>
      </c>
      <c r="M1883" s="8">
        <v>35.297901153564453</v>
      </c>
      <c r="N1883" s="7">
        <v>1710.2972412109375</v>
      </c>
      <c r="O1883" s="7" t="s">
        <v>223</v>
      </c>
      <c r="P1883" s="7" t="s">
        <v>429</v>
      </c>
      <c r="Q1883" s="7" t="s">
        <v>286</v>
      </c>
      <c r="R1883" s="7" t="s">
        <v>3856</v>
      </c>
      <c r="S1883" s="7">
        <v>464.023193359375</v>
      </c>
    </row>
    <row r="1884" spans="1:19" x14ac:dyDescent="0.25">
      <c r="A1884" s="7">
        <v>513</v>
      </c>
      <c r="B1884" s="7">
        <v>44657</v>
      </c>
      <c r="C1884" s="7">
        <v>66853731</v>
      </c>
      <c r="D1884" s="7" t="s">
        <v>1734</v>
      </c>
      <c r="E1884" s="7" t="s">
        <v>214</v>
      </c>
      <c r="F1884" s="7">
        <v>2000000</v>
      </c>
      <c r="G1884" s="7">
        <v>6.8090348243713379</v>
      </c>
      <c r="H1884" s="7">
        <v>5.0343303680419922</v>
      </c>
      <c r="I1884" s="7" t="s">
        <v>22230</v>
      </c>
      <c r="J1884" s="7" t="s">
        <v>22231</v>
      </c>
      <c r="K1884" s="8">
        <v>21.542327880859375</v>
      </c>
      <c r="M1884" s="8">
        <v>35.122005462646484</v>
      </c>
      <c r="N1884" s="7">
        <v>1882.5107421875</v>
      </c>
      <c r="O1884" s="7" t="s">
        <v>223</v>
      </c>
      <c r="P1884" s="7" t="s">
        <v>429</v>
      </c>
      <c r="Q1884" s="7" t="s">
        <v>286</v>
      </c>
      <c r="R1884" s="7" t="s">
        <v>3856</v>
      </c>
      <c r="S1884" s="7">
        <v>448.01275634765625</v>
      </c>
    </row>
    <row r="1885" spans="1:19" x14ac:dyDescent="0.25">
      <c r="A1885" s="7">
        <v>513</v>
      </c>
      <c r="B1885" s="7">
        <v>44657</v>
      </c>
      <c r="C1885" s="7">
        <v>18374221</v>
      </c>
      <c r="D1885" s="7" t="s">
        <v>1734</v>
      </c>
      <c r="E1885" s="7" t="s">
        <v>214</v>
      </c>
      <c r="F1885" s="7">
        <v>900000</v>
      </c>
      <c r="G1885" s="7">
        <v>5.8344001770019531</v>
      </c>
      <c r="H1885" s="7">
        <v>3.8396000862121582</v>
      </c>
      <c r="I1885" s="7" t="s">
        <v>22232</v>
      </c>
      <c r="J1885" s="7" t="s">
        <v>22233</v>
      </c>
      <c r="K1885" s="8">
        <v>28.82568359375</v>
      </c>
      <c r="M1885" s="8">
        <v>34.366001129150391</v>
      </c>
      <c r="N1885" s="7">
        <v>2608.62548828125</v>
      </c>
      <c r="O1885" s="7" t="s">
        <v>223</v>
      </c>
      <c r="P1885" s="7" t="s">
        <v>429</v>
      </c>
      <c r="Q1885" s="7" t="s">
        <v>286</v>
      </c>
      <c r="R1885" s="7" t="s">
        <v>3856</v>
      </c>
      <c r="S1885" s="7">
        <v>433.1085205078125</v>
      </c>
    </row>
    <row r="1886" spans="1:19" x14ac:dyDescent="0.25">
      <c r="A1886" s="7">
        <v>513</v>
      </c>
      <c r="B1886" s="7">
        <v>44657</v>
      </c>
      <c r="C1886" s="7">
        <v>66788976</v>
      </c>
      <c r="D1886" s="7" t="s">
        <v>1734</v>
      </c>
      <c r="E1886" s="7" t="s">
        <v>214</v>
      </c>
      <c r="F1886" s="7">
        <v>1000000</v>
      </c>
      <c r="G1886" s="7">
        <v>5.2265572547912598</v>
      </c>
      <c r="H1886" s="7">
        <v>3.9618713855743408</v>
      </c>
      <c r="I1886" s="7" t="s">
        <v>22234</v>
      </c>
      <c r="J1886" s="7" t="s">
        <v>22235</v>
      </c>
      <c r="K1886" s="8">
        <v>25.692502975463867</v>
      </c>
      <c r="M1886" s="8">
        <v>36.616870880126953</v>
      </c>
      <c r="N1886" s="7">
        <v>2296.108154296875</v>
      </c>
      <c r="O1886" s="7" t="s">
        <v>223</v>
      </c>
      <c r="P1886" s="7" t="s">
        <v>429</v>
      </c>
      <c r="Q1886" s="7" t="s">
        <v>286</v>
      </c>
      <c r="R1886" s="7" t="s">
        <v>3856</v>
      </c>
      <c r="S1886" s="7">
        <v>423.60748291015625</v>
      </c>
    </row>
    <row r="1887" spans="1:19" x14ac:dyDescent="0.25">
      <c r="A1887" s="7">
        <v>513</v>
      </c>
      <c r="B1887" s="7">
        <v>44657</v>
      </c>
      <c r="C1887" s="7">
        <v>33488813</v>
      </c>
      <c r="D1887" s="7" t="s">
        <v>1734</v>
      </c>
      <c r="E1887" s="7" t="s">
        <v>214</v>
      </c>
      <c r="F1887" s="7">
        <v>750000</v>
      </c>
      <c r="G1887" s="7">
        <v>4.9582476615905762</v>
      </c>
      <c r="H1887" s="7">
        <v>3.5089633464813232</v>
      </c>
      <c r="I1887" s="7" t="s">
        <v>22236</v>
      </c>
      <c r="J1887" s="7" t="s">
        <v>22237</v>
      </c>
      <c r="K1887" s="8">
        <v>29.569944381713867</v>
      </c>
      <c r="M1887" s="8">
        <v>37.923484802246094</v>
      </c>
      <c r="N1887" s="7">
        <v>2685.353515625</v>
      </c>
      <c r="O1887" s="7" t="s">
        <v>223</v>
      </c>
      <c r="P1887" s="7" t="s">
        <v>429</v>
      </c>
      <c r="Q1887" s="7" t="s">
        <v>286</v>
      </c>
      <c r="R1887" s="7" t="s">
        <v>3856</v>
      </c>
      <c r="S1887" s="7">
        <v>419.3643798828125</v>
      </c>
    </row>
    <row r="1888" spans="1:19" x14ac:dyDescent="0.25">
      <c r="A1888" s="7">
        <v>513</v>
      </c>
      <c r="B1888" s="7">
        <v>44657</v>
      </c>
      <c r="C1888" s="7">
        <v>42442437</v>
      </c>
      <c r="D1888" s="7" t="s">
        <v>1734</v>
      </c>
      <c r="E1888" s="7" t="s">
        <v>214</v>
      </c>
      <c r="F1888" s="7">
        <v>1250000</v>
      </c>
      <c r="G1888" s="7">
        <v>3.8494181632995605</v>
      </c>
      <c r="H1888" s="7">
        <v>2.7824151515960693</v>
      </c>
      <c r="I1888" s="7" t="s">
        <v>22238</v>
      </c>
      <c r="J1888" s="7" t="s">
        <v>22239</v>
      </c>
      <c r="K1888" s="8">
        <v>34.031700134277344</v>
      </c>
      <c r="M1888" s="8">
        <v>40.442096710205078</v>
      </c>
      <c r="N1888" s="7">
        <v>3124.69873046875</v>
      </c>
      <c r="O1888" s="7" t="s">
        <v>223</v>
      </c>
      <c r="P1888" s="7" t="s">
        <v>429</v>
      </c>
      <c r="Q1888" s="7" t="s">
        <v>286</v>
      </c>
      <c r="R1888" s="7" t="s">
        <v>3856</v>
      </c>
      <c r="S1888" s="7">
        <v>401.5184326171875</v>
      </c>
    </row>
    <row r="1889" spans="1:19" x14ac:dyDescent="0.25">
      <c r="A1889" s="7">
        <v>513</v>
      </c>
      <c r="B1889" s="7">
        <v>44657</v>
      </c>
      <c r="C1889" s="7">
        <v>66822484</v>
      </c>
      <c r="D1889" s="7" t="s">
        <v>22058</v>
      </c>
      <c r="E1889" s="7" t="s">
        <v>214</v>
      </c>
      <c r="F1889" s="7">
        <v>1400000</v>
      </c>
      <c r="G1889" s="7">
        <v>13.552361488342285</v>
      </c>
      <c r="H1889" s="7">
        <v>4.7750983238220215</v>
      </c>
      <c r="I1889" s="7" t="s">
        <v>22240</v>
      </c>
      <c r="J1889" s="7" t="s">
        <v>22241</v>
      </c>
      <c r="K1889" s="8">
        <v>26.937587738037109</v>
      </c>
      <c r="M1889" s="8">
        <v>22.810575485229492</v>
      </c>
      <c r="N1889" s="7">
        <v>2436.4697265625</v>
      </c>
      <c r="O1889" s="7" t="s">
        <v>223</v>
      </c>
      <c r="P1889" s="7" t="s">
        <v>429</v>
      </c>
      <c r="Q1889" s="7" t="s">
        <v>286</v>
      </c>
      <c r="R1889" s="7" t="s">
        <v>4184</v>
      </c>
      <c r="S1889" s="7">
        <v>2436.4697265625</v>
      </c>
    </row>
    <row r="1890" spans="1:19" x14ac:dyDescent="0.25">
      <c r="A1890" s="7">
        <v>513</v>
      </c>
      <c r="B1890" s="7">
        <v>44657</v>
      </c>
      <c r="C1890" s="7">
        <v>66993409</v>
      </c>
      <c r="D1890" s="7" t="s">
        <v>21042</v>
      </c>
      <c r="E1890" s="7" t="s">
        <v>214</v>
      </c>
      <c r="F1890" s="7">
        <v>500000</v>
      </c>
      <c r="G1890" s="7">
        <v>10.036999702453613</v>
      </c>
      <c r="H1890" s="7">
        <v>8.1255998611450195</v>
      </c>
      <c r="I1890" s="7" t="s">
        <v>22242</v>
      </c>
      <c r="J1890" s="7" t="s">
        <v>21237</v>
      </c>
      <c r="K1890" s="8">
        <v>4.4446101188659668</v>
      </c>
      <c r="M1890" s="8">
        <v>93.314002990722656</v>
      </c>
      <c r="N1890" s="7">
        <v>185.35200500488281</v>
      </c>
      <c r="O1890" s="7" t="s">
        <v>446</v>
      </c>
      <c r="P1890" s="7" t="s">
        <v>447</v>
      </c>
      <c r="Q1890" s="7" t="s">
        <v>291</v>
      </c>
      <c r="R1890" s="7" t="s">
        <v>3856</v>
      </c>
      <c r="S1890" s="7">
        <v>185.35200500488281</v>
      </c>
    </row>
    <row r="1891" spans="1:19" x14ac:dyDescent="0.25">
      <c r="A1891" s="7">
        <v>513</v>
      </c>
      <c r="B1891" s="7">
        <v>44657</v>
      </c>
      <c r="C1891" s="7">
        <v>66931159</v>
      </c>
      <c r="D1891" s="7" t="s">
        <v>17900</v>
      </c>
      <c r="E1891" s="7" t="s">
        <v>214</v>
      </c>
      <c r="F1891" s="7">
        <v>300000</v>
      </c>
      <c r="G1891" s="7">
        <v>4.3394999504089355</v>
      </c>
      <c r="H1891" s="7">
        <v>3.3826999664306641</v>
      </c>
      <c r="I1891" s="7" t="s">
        <v>18053</v>
      </c>
      <c r="J1891" s="7" t="s">
        <v>17899</v>
      </c>
      <c r="K1891" s="8">
        <v>9.9163331985473633</v>
      </c>
      <c r="M1891" s="8">
        <v>89.464897155761719</v>
      </c>
      <c r="N1891" s="7">
        <v>707.35247802734375</v>
      </c>
      <c r="O1891" s="7" t="s">
        <v>266</v>
      </c>
      <c r="P1891" s="7" t="s">
        <v>422</v>
      </c>
      <c r="Q1891" s="7" t="s">
        <v>291</v>
      </c>
      <c r="R1891" s="7" t="s">
        <v>214</v>
      </c>
      <c r="S1891" s="7">
        <v>707.35247802734375</v>
      </c>
    </row>
    <row r="1892" spans="1:19" x14ac:dyDescent="0.25">
      <c r="A1892" s="7">
        <v>513</v>
      </c>
      <c r="B1892" s="7">
        <v>44657</v>
      </c>
      <c r="C1892" s="7">
        <v>66928576</v>
      </c>
      <c r="D1892" s="7" t="s">
        <v>17900</v>
      </c>
      <c r="E1892" s="7" t="s">
        <v>18322</v>
      </c>
      <c r="F1892" s="7">
        <v>300000</v>
      </c>
      <c r="G1892" s="7">
        <v>4.3394999504089355</v>
      </c>
      <c r="H1892" s="7">
        <v>3.3826999664306641</v>
      </c>
      <c r="I1892" s="7" t="s">
        <v>18323</v>
      </c>
      <c r="J1892" s="7" t="s">
        <v>18324</v>
      </c>
      <c r="K1892" s="8">
        <v>9.9163331985473633</v>
      </c>
      <c r="M1892" s="8">
        <v>89.464996337890625</v>
      </c>
      <c r="N1892" s="7">
        <v>707.35247802734375</v>
      </c>
      <c r="O1892" s="7" t="s">
        <v>266</v>
      </c>
      <c r="P1892" s="7" t="s">
        <v>422</v>
      </c>
      <c r="Q1892" s="7" t="s">
        <v>291</v>
      </c>
      <c r="R1892" s="7" t="s">
        <v>3856</v>
      </c>
      <c r="S1892" s="7">
        <v>707.35247802734375</v>
      </c>
    </row>
    <row r="1893" spans="1:19" x14ac:dyDescent="0.25">
      <c r="A1893" s="7">
        <v>513</v>
      </c>
      <c r="B1893" s="7">
        <v>44657</v>
      </c>
      <c r="C1893" s="7">
        <v>66995693</v>
      </c>
      <c r="D1893" s="7" t="s">
        <v>21045</v>
      </c>
      <c r="E1893" s="7" t="s">
        <v>21238</v>
      </c>
      <c r="F1893" s="7">
        <v>500000</v>
      </c>
      <c r="G1893" s="7">
        <v>4.8021998405456543</v>
      </c>
      <c r="H1893" s="7">
        <v>4.4503002166748047</v>
      </c>
      <c r="I1893" s="7" t="s">
        <v>22243</v>
      </c>
      <c r="J1893" s="7" t="s">
        <v>21239</v>
      </c>
      <c r="K1893" s="8">
        <v>3.9377501010894775</v>
      </c>
      <c r="M1893" s="8">
        <v>93.149002075195313</v>
      </c>
      <c r="N1893" s="7">
        <v>119.94300079345703</v>
      </c>
      <c r="O1893" s="7" t="s">
        <v>409</v>
      </c>
      <c r="P1893" s="7" t="s">
        <v>349</v>
      </c>
      <c r="Q1893" s="7" t="s">
        <v>242</v>
      </c>
      <c r="R1893" s="7" t="s">
        <v>3856</v>
      </c>
      <c r="S1893" s="7">
        <v>119.94300079345703</v>
      </c>
    </row>
    <row r="1894" spans="1:19" x14ac:dyDescent="0.25">
      <c r="A1894" s="7">
        <v>513</v>
      </c>
      <c r="B1894" s="7">
        <v>44657</v>
      </c>
      <c r="C1894" s="7">
        <v>66784346</v>
      </c>
      <c r="D1894" s="7" t="s">
        <v>1738</v>
      </c>
      <c r="E1894" s="7" t="s">
        <v>214</v>
      </c>
      <c r="F1894" s="7">
        <v>500000</v>
      </c>
      <c r="G1894" s="7">
        <v>3.2114999294281006</v>
      </c>
      <c r="H1894" s="7">
        <v>3.052299976348877</v>
      </c>
      <c r="I1894" s="7" t="s">
        <v>10872</v>
      </c>
      <c r="J1894" s="7" t="s">
        <v>10873</v>
      </c>
      <c r="K1894" s="8">
        <v>3.9698801040649414</v>
      </c>
      <c r="M1894" s="8">
        <v>93.739997863769531</v>
      </c>
      <c r="N1894" s="7">
        <v>124.76100158691406</v>
      </c>
      <c r="O1894" s="7" t="s">
        <v>409</v>
      </c>
      <c r="P1894" s="7" t="s">
        <v>349</v>
      </c>
      <c r="Q1894" s="7" t="s">
        <v>242</v>
      </c>
      <c r="R1894" s="7" t="s">
        <v>3856</v>
      </c>
      <c r="S1894" s="7">
        <v>124.76100158691406</v>
      </c>
    </row>
    <row r="1895" spans="1:19" x14ac:dyDescent="0.25">
      <c r="A1895" s="7">
        <v>513</v>
      </c>
      <c r="B1895" s="7">
        <v>44657</v>
      </c>
      <c r="C1895" s="7">
        <v>43835587</v>
      </c>
      <c r="D1895" s="7" t="s">
        <v>1741</v>
      </c>
      <c r="E1895" s="7" t="s">
        <v>214</v>
      </c>
      <c r="F1895" s="7">
        <v>500000</v>
      </c>
      <c r="G1895" s="7">
        <v>2.1821000576019287</v>
      </c>
      <c r="H1895" s="7">
        <v>2.071199893951416</v>
      </c>
      <c r="I1895" s="7" t="s">
        <v>10874</v>
      </c>
      <c r="J1895" s="7" t="s">
        <v>10875</v>
      </c>
      <c r="K1895" s="8">
        <v>3.705470085144043</v>
      </c>
      <c r="M1895" s="8">
        <v>98.531997680664063</v>
      </c>
      <c r="N1895" s="7">
        <v>113.21099853515625</v>
      </c>
      <c r="O1895" s="7" t="s">
        <v>237</v>
      </c>
      <c r="P1895" s="7" t="s">
        <v>349</v>
      </c>
      <c r="Q1895" s="7" t="s">
        <v>242</v>
      </c>
      <c r="R1895" s="7" t="s">
        <v>3856</v>
      </c>
      <c r="S1895" s="7">
        <v>113.21099853515625</v>
      </c>
    </row>
    <row r="1896" spans="1:19" x14ac:dyDescent="0.25">
      <c r="A1896" s="7">
        <v>513</v>
      </c>
      <c r="B1896" s="7">
        <v>44657</v>
      </c>
      <c r="C1896" s="7">
        <v>66773009</v>
      </c>
      <c r="D1896" s="7" t="s">
        <v>1744</v>
      </c>
      <c r="E1896" s="7" t="s">
        <v>214</v>
      </c>
      <c r="F1896" s="7">
        <v>400000</v>
      </c>
      <c r="G1896" s="7">
        <v>7.8604001998901367</v>
      </c>
      <c r="H1896" s="7">
        <v>6.4310998916625977</v>
      </c>
      <c r="I1896" s="7" t="s">
        <v>6320</v>
      </c>
      <c r="J1896" s="7" t="s">
        <v>6321</v>
      </c>
      <c r="K1896" s="8">
        <v>4.701779842376709</v>
      </c>
      <c r="M1896" s="8">
        <v>101.12699890136719</v>
      </c>
      <c r="N1896" s="7">
        <v>201.00399780273438</v>
      </c>
      <c r="O1896" s="7" t="s">
        <v>237</v>
      </c>
      <c r="P1896" s="7" t="s">
        <v>422</v>
      </c>
      <c r="Q1896" s="7" t="s">
        <v>291</v>
      </c>
      <c r="R1896" s="7" t="s">
        <v>3856</v>
      </c>
      <c r="S1896" s="7">
        <v>173.22846984863281</v>
      </c>
    </row>
    <row r="1897" spans="1:19" x14ac:dyDescent="0.25">
      <c r="A1897" s="7">
        <v>513</v>
      </c>
      <c r="B1897" s="7">
        <v>44657</v>
      </c>
      <c r="C1897" s="7">
        <v>66773008</v>
      </c>
      <c r="D1897" s="7" t="s">
        <v>1744</v>
      </c>
      <c r="E1897" s="7" t="s">
        <v>6317</v>
      </c>
      <c r="F1897" s="7">
        <v>400000</v>
      </c>
      <c r="G1897" s="7">
        <v>7.8604001998901367</v>
      </c>
      <c r="H1897" s="7">
        <v>6.4246001243591309</v>
      </c>
      <c r="I1897" s="7" t="s">
        <v>6318</v>
      </c>
      <c r="J1897" s="7" t="s">
        <v>6319</v>
      </c>
      <c r="K1897" s="8">
        <v>4.7978768348693848</v>
      </c>
      <c r="M1897" s="8">
        <v>100.5</v>
      </c>
      <c r="N1897" s="7">
        <v>210.20539855957031</v>
      </c>
      <c r="O1897" s="7" t="s">
        <v>237</v>
      </c>
      <c r="P1897" s="7" t="s">
        <v>422</v>
      </c>
      <c r="Q1897" s="7" t="s">
        <v>291</v>
      </c>
      <c r="R1897" s="7" t="s">
        <v>214</v>
      </c>
      <c r="S1897" s="7">
        <v>173.22846984863281</v>
      </c>
    </row>
    <row r="1898" spans="1:19" x14ac:dyDescent="0.25">
      <c r="A1898" s="7">
        <v>513</v>
      </c>
      <c r="B1898" s="7">
        <v>44657</v>
      </c>
      <c r="C1898" s="7">
        <v>30995192</v>
      </c>
      <c r="D1898" s="7" t="s">
        <v>1747</v>
      </c>
      <c r="E1898" s="7" t="s">
        <v>214</v>
      </c>
      <c r="F1898" s="7">
        <v>350000</v>
      </c>
      <c r="G1898" s="7">
        <v>1.3005000352859497</v>
      </c>
      <c r="H1898" s="7">
        <v>1.2223999500274658</v>
      </c>
      <c r="I1898" s="7" t="s">
        <v>6322</v>
      </c>
      <c r="J1898" s="7" t="s">
        <v>6323</v>
      </c>
      <c r="K1898" s="8">
        <v>5.8372921943664551</v>
      </c>
      <c r="M1898" s="8">
        <v>100.19100189208984</v>
      </c>
      <c r="N1898" s="7">
        <v>368.86349487304688</v>
      </c>
      <c r="O1898" s="7" t="s">
        <v>212</v>
      </c>
      <c r="P1898" s="7" t="s">
        <v>1652</v>
      </c>
      <c r="Q1898" s="7" t="s">
        <v>286</v>
      </c>
      <c r="R1898" s="7" t="s">
        <v>214</v>
      </c>
      <c r="S1898" s="7">
        <v>288.4853515625</v>
      </c>
    </row>
    <row r="1899" spans="1:19" x14ac:dyDescent="0.25">
      <c r="A1899" s="7">
        <v>513</v>
      </c>
      <c r="B1899" s="7">
        <v>44657</v>
      </c>
      <c r="C1899" s="7">
        <v>47214679</v>
      </c>
      <c r="D1899" s="7" t="s">
        <v>1749</v>
      </c>
      <c r="E1899" s="7" t="s">
        <v>214</v>
      </c>
      <c r="F1899" s="7">
        <v>400000</v>
      </c>
      <c r="G1899" s="7">
        <v>2.9103000164031982</v>
      </c>
      <c r="H1899" s="7">
        <v>2.7346000671386719</v>
      </c>
      <c r="I1899" s="7" t="s">
        <v>10876</v>
      </c>
      <c r="J1899" s="7" t="s">
        <v>10877</v>
      </c>
      <c r="K1899" s="8">
        <v>4.766240119934082</v>
      </c>
      <c r="M1899" s="8">
        <v>95.249000549316406</v>
      </c>
      <c r="N1899" s="7">
        <v>207.05999755859375</v>
      </c>
      <c r="O1899" s="7" t="s">
        <v>280</v>
      </c>
      <c r="P1899" s="7" t="s">
        <v>349</v>
      </c>
      <c r="Q1899" s="7" t="s">
        <v>242</v>
      </c>
      <c r="R1899" s="7" t="s">
        <v>3856</v>
      </c>
      <c r="S1899" s="7">
        <v>207.05999755859375</v>
      </c>
    </row>
    <row r="1900" spans="1:19" x14ac:dyDescent="0.25">
      <c r="A1900" s="7">
        <v>513</v>
      </c>
      <c r="B1900" s="7">
        <v>44657</v>
      </c>
      <c r="C1900" s="7">
        <v>36968241</v>
      </c>
      <c r="D1900" s="7" t="s">
        <v>1752</v>
      </c>
      <c r="E1900" s="7" t="s">
        <v>214</v>
      </c>
      <c r="F1900" s="7">
        <v>300000</v>
      </c>
      <c r="G1900" s="7">
        <v>0.80220001935958862</v>
      </c>
      <c r="H1900" s="7">
        <v>0.77810001373291016</v>
      </c>
      <c r="I1900" s="7" t="s">
        <v>6324</v>
      </c>
      <c r="J1900" s="7" t="s">
        <v>6325</v>
      </c>
      <c r="K1900" s="8">
        <v>4.026090145111084</v>
      </c>
      <c r="M1900" s="8">
        <v>99.682998657226563</v>
      </c>
      <c r="N1900" s="7">
        <v>237.28190612792969</v>
      </c>
      <c r="O1900" s="7" t="s">
        <v>446</v>
      </c>
      <c r="P1900" s="7" t="s">
        <v>349</v>
      </c>
      <c r="Q1900" s="7" t="s">
        <v>242</v>
      </c>
      <c r="R1900" s="7" t="s">
        <v>3856</v>
      </c>
      <c r="S1900" s="7">
        <v>183.93417358398438</v>
      </c>
    </row>
    <row r="1901" spans="1:19" x14ac:dyDescent="0.25">
      <c r="A1901" s="7">
        <v>513</v>
      </c>
      <c r="B1901" s="7">
        <v>44657</v>
      </c>
      <c r="C1901" s="7">
        <v>66881241</v>
      </c>
      <c r="D1901" s="7" t="s">
        <v>1754</v>
      </c>
      <c r="E1901" s="7" t="s">
        <v>18325</v>
      </c>
      <c r="F1901" s="7">
        <v>400000</v>
      </c>
      <c r="G1901" s="7">
        <v>1.9658000469207764</v>
      </c>
      <c r="H1901" s="7">
        <v>1.9134999513626099</v>
      </c>
      <c r="I1901" s="7" t="s">
        <v>6326</v>
      </c>
      <c r="J1901" s="7" t="s">
        <v>6327</v>
      </c>
      <c r="K1901" s="8">
        <v>3.4117801189422607</v>
      </c>
      <c r="M1901" s="8">
        <v>96.156997680664063</v>
      </c>
      <c r="N1901" s="7">
        <v>89.196998596191406</v>
      </c>
      <c r="O1901" s="7" t="s">
        <v>280</v>
      </c>
      <c r="P1901" s="7" t="s">
        <v>349</v>
      </c>
      <c r="Q1901" s="7" t="s">
        <v>242</v>
      </c>
      <c r="R1901" s="7" t="s">
        <v>3856</v>
      </c>
      <c r="S1901" s="7">
        <v>62.145336151123047</v>
      </c>
    </row>
    <row r="1902" spans="1:19" x14ac:dyDescent="0.25">
      <c r="A1902" s="7">
        <v>513</v>
      </c>
      <c r="B1902" s="7">
        <v>44657</v>
      </c>
      <c r="C1902" s="7">
        <v>66942050</v>
      </c>
      <c r="D1902" s="7" t="s">
        <v>1757</v>
      </c>
      <c r="E1902" s="7" t="s">
        <v>18326</v>
      </c>
      <c r="F1902" s="7">
        <v>480000</v>
      </c>
      <c r="G1902" s="7">
        <v>2.3491001129150391</v>
      </c>
      <c r="H1902" s="7">
        <v>2.1408998966217041</v>
      </c>
      <c r="I1902" s="7" t="s">
        <v>18327</v>
      </c>
      <c r="J1902" s="7" t="s">
        <v>18328</v>
      </c>
      <c r="K1902" s="8">
        <v>8.0552968978881836</v>
      </c>
      <c r="M1902" s="8">
        <v>93.675003051757813</v>
      </c>
      <c r="N1902" s="7">
        <v>544.7147216796875</v>
      </c>
      <c r="O1902" s="7" t="s">
        <v>360</v>
      </c>
      <c r="P1902" s="7" t="s">
        <v>349</v>
      </c>
      <c r="Q1902" s="7" t="s">
        <v>242</v>
      </c>
      <c r="R1902" s="7" t="s">
        <v>214</v>
      </c>
      <c r="S1902" s="7">
        <v>544.7147216796875</v>
      </c>
    </row>
    <row r="1903" spans="1:19" x14ac:dyDescent="0.25">
      <c r="A1903" s="7">
        <v>513</v>
      </c>
      <c r="B1903" s="7">
        <v>44657</v>
      </c>
      <c r="C1903" s="7">
        <v>41599432</v>
      </c>
      <c r="D1903" s="7" t="s">
        <v>1759</v>
      </c>
      <c r="E1903" s="7" t="s">
        <v>214</v>
      </c>
      <c r="F1903" s="7">
        <v>300000</v>
      </c>
      <c r="G1903" s="7">
        <v>3.6631999015808105</v>
      </c>
      <c r="H1903" s="7">
        <v>3.3055000305175781</v>
      </c>
      <c r="I1903" s="7" t="s">
        <v>6328</v>
      </c>
      <c r="J1903" s="7" t="s">
        <v>6329</v>
      </c>
      <c r="K1903" s="8">
        <v>3.4240400791168213</v>
      </c>
      <c r="M1903" s="8">
        <v>104.55599975585938</v>
      </c>
      <c r="N1903" s="7">
        <v>69.612098693847656</v>
      </c>
      <c r="O1903" s="7" t="s">
        <v>446</v>
      </c>
      <c r="P1903" s="7" t="s">
        <v>215</v>
      </c>
      <c r="Q1903" s="7" t="s">
        <v>219</v>
      </c>
      <c r="R1903" s="7" t="s">
        <v>3856</v>
      </c>
      <c r="S1903" s="7">
        <v>69.612098693847656</v>
      </c>
    </row>
    <row r="1904" spans="1:19" x14ac:dyDescent="0.25">
      <c r="A1904" s="7">
        <v>513</v>
      </c>
      <c r="B1904" s="7">
        <v>44657</v>
      </c>
      <c r="C1904" s="7">
        <v>66823109</v>
      </c>
      <c r="D1904" s="7" t="s">
        <v>1762</v>
      </c>
      <c r="E1904" s="7" t="s">
        <v>214</v>
      </c>
      <c r="F1904" s="7">
        <v>300000</v>
      </c>
      <c r="G1904" s="7">
        <v>3.5209000110626221</v>
      </c>
      <c r="H1904" s="7">
        <v>2.4748001098632813</v>
      </c>
      <c r="I1904" s="7" t="s">
        <v>10878</v>
      </c>
      <c r="J1904" s="7" t="s">
        <v>10879</v>
      </c>
      <c r="K1904" s="8">
        <v>9.4231958389282227</v>
      </c>
      <c r="M1904" s="8">
        <v>99.5</v>
      </c>
      <c r="N1904" s="7">
        <v>639.701416015625</v>
      </c>
      <c r="O1904" s="7" t="s">
        <v>223</v>
      </c>
      <c r="P1904" s="7" t="s">
        <v>1279</v>
      </c>
      <c r="Q1904" s="7" t="s">
        <v>219</v>
      </c>
      <c r="R1904" s="7" t="s">
        <v>214</v>
      </c>
      <c r="S1904" s="7">
        <v>639.701416015625</v>
      </c>
    </row>
    <row r="1905" spans="1:19" x14ac:dyDescent="0.25">
      <c r="A1905" s="7">
        <v>513</v>
      </c>
      <c r="B1905" s="7">
        <v>44657</v>
      </c>
      <c r="C1905" s="7">
        <v>66887631</v>
      </c>
      <c r="D1905" s="7" t="s">
        <v>1764</v>
      </c>
      <c r="E1905" s="7" t="s">
        <v>214</v>
      </c>
      <c r="F1905" s="7">
        <v>1000000</v>
      </c>
      <c r="G1905" s="7">
        <v>9.0321998596191406</v>
      </c>
      <c r="H1905" s="7">
        <v>7.1503000259399414</v>
      </c>
      <c r="I1905" s="7" t="s">
        <v>6333</v>
      </c>
      <c r="J1905" s="7" t="s">
        <v>6334</v>
      </c>
      <c r="K1905" s="8">
        <v>6.0356497764587402</v>
      </c>
      <c r="M1905" s="8">
        <v>85.168998718261719</v>
      </c>
      <c r="N1905" s="7">
        <v>340.906005859375</v>
      </c>
      <c r="O1905" s="7" t="s">
        <v>280</v>
      </c>
      <c r="P1905" s="7" t="s">
        <v>663</v>
      </c>
      <c r="Q1905" s="7" t="s">
        <v>242</v>
      </c>
      <c r="R1905" s="7" t="s">
        <v>3856</v>
      </c>
      <c r="S1905" s="7">
        <v>180.50997924804688</v>
      </c>
    </row>
    <row r="1906" spans="1:19" x14ac:dyDescent="0.25">
      <c r="A1906" s="7">
        <v>513</v>
      </c>
      <c r="B1906" s="7">
        <v>44657</v>
      </c>
      <c r="C1906" s="7">
        <v>66887627</v>
      </c>
      <c r="D1906" s="7" t="s">
        <v>1764</v>
      </c>
      <c r="E1906" s="7" t="s">
        <v>6330</v>
      </c>
      <c r="F1906" s="7">
        <v>1000000</v>
      </c>
      <c r="G1906" s="7">
        <v>9.0321998596191406</v>
      </c>
      <c r="H1906" s="7">
        <v>7.1395998001098633</v>
      </c>
      <c r="I1906" s="7" t="s">
        <v>6331</v>
      </c>
      <c r="J1906" s="7" t="s">
        <v>6332</v>
      </c>
      <c r="K1906" s="8">
        <v>6.1525812149047852</v>
      </c>
      <c r="M1906" s="8">
        <v>84.441001892089844</v>
      </c>
      <c r="N1906" s="7">
        <v>352.38629150390625</v>
      </c>
      <c r="O1906" s="7" t="s">
        <v>280</v>
      </c>
      <c r="P1906" s="7" t="s">
        <v>663</v>
      </c>
      <c r="Q1906" s="7" t="s">
        <v>242</v>
      </c>
      <c r="R1906" s="7" t="s">
        <v>214</v>
      </c>
      <c r="S1906" s="7">
        <v>180.50997924804688</v>
      </c>
    </row>
    <row r="1907" spans="1:19" x14ac:dyDescent="0.25">
      <c r="A1907" s="7">
        <v>513</v>
      </c>
      <c r="B1907" s="7">
        <v>44657</v>
      </c>
      <c r="C1907" s="7">
        <v>32904984</v>
      </c>
      <c r="D1907" s="7" t="s">
        <v>1767</v>
      </c>
      <c r="E1907" s="7" t="s">
        <v>214</v>
      </c>
      <c r="F1907" s="7">
        <v>1500000</v>
      </c>
      <c r="G1907" s="7">
        <v>4.7994999885559082</v>
      </c>
      <c r="H1907" s="7">
        <v>4.2163000106811523</v>
      </c>
      <c r="I1907" s="7" t="s">
        <v>6335</v>
      </c>
      <c r="J1907" s="7" t="s">
        <v>6336</v>
      </c>
      <c r="K1907" s="8">
        <v>5.7836899757385254</v>
      </c>
      <c r="M1907" s="8">
        <v>93.647003173828125</v>
      </c>
      <c r="N1907" s="7">
        <v>305.01800537109375</v>
      </c>
      <c r="O1907" s="7" t="s">
        <v>280</v>
      </c>
      <c r="P1907" s="7" t="s">
        <v>663</v>
      </c>
      <c r="Q1907" s="7" t="s">
        <v>242</v>
      </c>
      <c r="R1907" s="7" t="s">
        <v>3856</v>
      </c>
      <c r="S1907" s="7">
        <v>153.19206237792969</v>
      </c>
    </row>
    <row r="1908" spans="1:19" x14ac:dyDescent="0.25">
      <c r="A1908" s="7">
        <v>513</v>
      </c>
      <c r="B1908" s="7">
        <v>44657</v>
      </c>
      <c r="C1908" s="7">
        <v>37667104</v>
      </c>
      <c r="D1908" s="7" t="s">
        <v>1770</v>
      </c>
      <c r="E1908" s="7" t="s">
        <v>214</v>
      </c>
      <c r="F1908" s="7">
        <v>365000</v>
      </c>
      <c r="G1908" s="7">
        <v>1.9220000505447388</v>
      </c>
      <c r="H1908" s="7">
        <v>1.757599949836731</v>
      </c>
      <c r="I1908" s="7" t="s">
        <v>20799</v>
      </c>
      <c r="J1908" s="7" t="s">
        <v>10880</v>
      </c>
      <c r="K1908" s="8">
        <v>8.6036186218261719</v>
      </c>
      <c r="M1908" s="8">
        <v>95.68499755859375</v>
      </c>
      <c r="N1908" s="7">
        <v>610.95391845703125</v>
      </c>
      <c r="O1908" s="7" t="s">
        <v>326</v>
      </c>
      <c r="P1908" s="7" t="s">
        <v>1652</v>
      </c>
      <c r="Q1908" s="7" t="s">
        <v>286</v>
      </c>
      <c r="R1908" s="7" t="s">
        <v>214</v>
      </c>
      <c r="S1908" s="7">
        <v>610.95391845703125</v>
      </c>
    </row>
    <row r="1909" spans="1:19" x14ac:dyDescent="0.25">
      <c r="A1909" s="7">
        <v>513</v>
      </c>
      <c r="B1909" s="7">
        <v>44657</v>
      </c>
      <c r="C1909" s="7">
        <v>46495017</v>
      </c>
      <c r="D1909" s="7" t="s">
        <v>1772</v>
      </c>
      <c r="E1909" s="7" t="s">
        <v>214</v>
      </c>
      <c r="F1909" s="7">
        <v>500000</v>
      </c>
      <c r="G1909" s="7">
        <v>4.7803001403808594</v>
      </c>
      <c r="H1909" s="7">
        <v>3.5938999652862549</v>
      </c>
      <c r="I1909" s="7" t="s">
        <v>6345</v>
      </c>
      <c r="J1909" s="7" t="s">
        <v>6346</v>
      </c>
      <c r="K1909" s="8">
        <v>6.7099552154541016</v>
      </c>
      <c r="M1909" s="8">
        <v>95.11199951171875</v>
      </c>
      <c r="N1909" s="7">
        <v>397.17440795898438</v>
      </c>
      <c r="O1909" s="7" t="s">
        <v>223</v>
      </c>
      <c r="P1909" s="7" t="s">
        <v>422</v>
      </c>
      <c r="Q1909" s="7" t="s">
        <v>291</v>
      </c>
      <c r="R1909" s="7" t="s">
        <v>3856</v>
      </c>
      <c r="S1909" s="7">
        <v>514.55224609375</v>
      </c>
    </row>
    <row r="1910" spans="1:19" x14ac:dyDescent="0.25">
      <c r="A1910" s="7">
        <v>513</v>
      </c>
      <c r="B1910" s="7">
        <v>44657</v>
      </c>
      <c r="C1910" s="7">
        <v>46495010</v>
      </c>
      <c r="D1910" s="7" t="s">
        <v>1772</v>
      </c>
      <c r="E1910" s="7" t="s">
        <v>6342</v>
      </c>
      <c r="F1910" s="7">
        <v>500000</v>
      </c>
      <c r="G1910" s="7">
        <v>4.7803001403808594</v>
      </c>
      <c r="H1910" s="7">
        <v>3.6159999370574951</v>
      </c>
      <c r="I1910" s="7" t="s">
        <v>6343</v>
      </c>
      <c r="J1910" s="7" t="s">
        <v>6344</v>
      </c>
      <c r="K1910" s="8">
        <v>6.8481488227844238</v>
      </c>
      <c r="M1910" s="8">
        <v>94.572998046875</v>
      </c>
      <c r="N1910" s="7">
        <v>390.36920166015625</v>
      </c>
      <c r="O1910" s="7" t="s">
        <v>223</v>
      </c>
      <c r="P1910" s="7" t="s">
        <v>422</v>
      </c>
      <c r="Q1910" s="7" t="s">
        <v>291</v>
      </c>
      <c r="R1910" s="7" t="s">
        <v>214</v>
      </c>
      <c r="S1910" s="7">
        <v>514.55224609375</v>
      </c>
    </row>
    <row r="1911" spans="1:19" x14ac:dyDescent="0.25">
      <c r="A1911" s="7">
        <v>513</v>
      </c>
      <c r="B1911" s="7">
        <v>44657</v>
      </c>
      <c r="C1911" s="7">
        <v>35373424</v>
      </c>
      <c r="D1911" s="7" t="s">
        <v>1772</v>
      </c>
      <c r="E1911" s="7" t="s">
        <v>214</v>
      </c>
      <c r="F1911" s="7">
        <v>170000</v>
      </c>
      <c r="G1911" s="7">
        <v>0.45719999074935913</v>
      </c>
      <c r="H1911" s="7">
        <v>1.0499999523162842</v>
      </c>
      <c r="I1911" s="7" t="s">
        <v>6340</v>
      </c>
      <c r="J1911" s="7" t="s">
        <v>6341</v>
      </c>
      <c r="K1911" s="8">
        <v>3.9514279365539551</v>
      </c>
      <c r="M1911" s="8">
        <v>102.73200225830078</v>
      </c>
      <c r="N1911" s="7">
        <v>156.10899353027344</v>
      </c>
      <c r="O1911" s="7" t="s">
        <v>223</v>
      </c>
      <c r="P1911" s="7" t="s">
        <v>422</v>
      </c>
      <c r="Q1911" s="7" t="s">
        <v>291</v>
      </c>
      <c r="R1911" s="7" t="s">
        <v>214</v>
      </c>
      <c r="S1911" s="7">
        <v>428.72940063476563</v>
      </c>
    </row>
    <row r="1912" spans="1:19" x14ac:dyDescent="0.25">
      <c r="A1912" s="7">
        <v>513</v>
      </c>
      <c r="B1912" s="7">
        <v>44657</v>
      </c>
      <c r="C1912" s="7">
        <v>35373423</v>
      </c>
      <c r="D1912" s="7" t="s">
        <v>1772</v>
      </c>
      <c r="E1912" s="7" t="s">
        <v>6337</v>
      </c>
      <c r="F1912" s="7">
        <v>170000</v>
      </c>
      <c r="G1912" s="7">
        <v>0.45719999074935913</v>
      </c>
      <c r="H1912" s="7">
        <v>1.0499999523162842</v>
      </c>
      <c r="I1912" s="7" t="s">
        <v>6338</v>
      </c>
      <c r="J1912" s="7" t="s">
        <v>6339</v>
      </c>
      <c r="K1912" s="8">
        <v>3.9514279365539551</v>
      </c>
      <c r="M1912" s="8">
        <v>102.73200225830078</v>
      </c>
      <c r="N1912" s="7">
        <v>156.10899353027344</v>
      </c>
      <c r="O1912" s="7" t="s">
        <v>223</v>
      </c>
      <c r="P1912" s="7" t="s">
        <v>422</v>
      </c>
      <c r="Q1912" s="7" t="s">
        <v>291</v>
      </c>
      <c r="R1912" s="7" t="s">
        <v>214</v>
      </c>
      <c r="S1912" s="7">
        <v>428.72940063476563</v>
      </c>
    </row>
    <row r="1913" spans="1:19" x14ac:dyDescent="0.25">
      <c r="A1913" s="7">
        <v>513</v>
      </c>
      <c r="B1913" s="7">
        <v>44657</v>
      </c>
      <c r="C1913" s="7">
        <v>44607374</v>
      </c>
      <c r="D1913" s="7" t="s">
        <v>1775</v>
      </c>
      <c r="E1913" s="7" t="s">
        <v>214</v>
      </c>
      <c r="F1913" s="7">
        <v>300000</v>
      </c>
      <c r="G1913" s="7">
        <v>2.1984999179840088</v>
      </c>
      <c r="H1913" s="7">
        <v>0.93519997596740723</v>
      </c>
      <c r="I1913" s="7" t="s">
        <v>22244</v>
      </c>
      <c r="J1913" s="7" t="s">
        <v>10881</v>
      </c>
      <c r="K1913" s="8">
        <v>52.653034210205078</v>
      </c>
      <c r="M1913" s="8">
        <v>14.718999862670898</v>
      </c>
      <c r="N1913" s="7">
        <v>13569.0703125</v>
      </c>
      <c r="O1913" s="7" t="s">
        <v>266</v>
      </c>
      <c r="P1913" s="7" t="s">
        <v>429</v>
      </c>
      <c r="Q1913" s="7" t="s">
        <v>286</v>
      </c>
      <c r="R1913" s="7" t="s">
        <v>214</v>
      </c>
      <c r="S1913" s="7">
        <v>13569.0703125</v>
      </c>
    </row>
    <row r="1914" spans="1:19" x14ac:dyDescent="0.25">
      <c r="A1914" s="7">
        <v>513</v>
      </c>
      <c r="B1914" s="7">
        <v>44657</v>
      </c>
      <c r="C1914" s="7">
        <v>66889287</v>
      </c>
      <c r="D1914" s="7" t="s">
        <v>1778</v>
      </c>
      <c r="E1914" s="7" t="s">
        <v>214</v>
      </c>
      <c r="F1914" s="7">
        <v>500000</v>
      </c>
      <c r="G1914" s="7">
        <v>4.041100025177002</v>
      </c>
      <c r="H1914" s="7">
        <v>3.6579000949859619</v>
      </c>
      <c r="I1914" s="7" t="s">
        <v>6350</v>
      </c>
      <c r="J1914" s="7" t="s">
        <v>6351</v>
      </c>
      <c r="K1914" s="8">
        <v>6.7164468765258789</v>
      </c>
      <c r="M1914" s="8">
        <v>86.160003662109375</v>
      </c>
      <c r="N1914" s="7">
        <v>396.99179077148438</v>
      </c>
      <c r="O1914" s="7" t="s">
        <v>331</v>
      </c>
      <c r="P1914" s="7" t="s">
        <v>1652</v>
      </c>
      <c r="Q1914" s="7" t="s">
        <v>286</v>
      </c>
      <c r="R1914" s="7" t="s">
        <v>3856</v>
      </c>
      <c r="S1914" s="7">
        <v>234.10659790039063</v>
      </c>
    </row>
    <row r="1915" spans="1:19" x14ac:dyDescent="0.25">
      <c r="A1915" s="7">
        <v>513</v>
      </c>
      <c r="B1915" s="7">
        <v>44657</v>
      </c>
      <c r="C1915" s="7">
        <v>66889288</v>
      </c>
      <c r="D1915" s="7" t="s">
        <v>1778</v>
      </c>
      <c r="E1915" s="7" t="s">
        <v>6347</v>
      </c>
      <c r="F1915" s="7">
        <v>500000</v>
      </c>
      <c r="G1915" s="7">
        <v>4.041100025177002</v>
      </c>
      <c r="H1915" s="7">
        <v>3.6579000949859619</v>
      </c>
      <c r="I1915" s="7" t="s">
        <v>6348</v>
      </c>
      <c r="J1915" s="7" t="s">
        <v>6349</v>
      </c>
      <c r="K1915" s="8">
        <v>6.7163519859313965</v>
      </c>
      <c r="M1915" s="8">
        <v>86.160301208496094</v>
      </c>
      <c r="N1915" s="7">
        <v>396.7742919921875</v>
      </c>
      <c r="O1915" s="7" t="s">
        <v>331</v>
      </c>
      <c r="P1915" s="7" t="s">
        <v>1652</v>
      </c>
      <c r="Q1915" s="7" t="s">
        <v>286</v>
      </c>
      <c r="R1915" s="7" t="s">
        <v>214</v>
      </c>
      <c r="S1915" s="7">
        <v>234.10659790039063</v>
      </c>
    </row>
    <row r="1916" spans="1:19" x14ac:dyDescent="0.25">
      <c r="A1916" s="7">
        <v>513</v>
      </c>
      <c r="B1916" s="7">
        <v>44657</v>
      </c>
      <c r="C1916" s="7">
        <v>19046126</v>
      </c>
      <c r="D1916" s="7" t="s">
        <v>1781</v>
      </c>
      <c r="E1916" s="7" t="s">
        <v>214</v>
      </c>
      <c r="F1916" s="7">
        <v>400000</v>
      </c>
      <c r="G1916" s="7">
        <v>1.1197999715805054</v>
      </c>
      <c r="H1916" s="7">
        <v>1.0523999929428101</v>
      </c>
      <c r="I1916" s="7" t="s">
        <v>6355</v>
      </c>
      <c r="J1916" s="7" t="s">
        <v>6356</v>
      </c>
      <c r="K1916" s="8">
        <v>6.4477229118347168</v>
      </c>
      <c r="M1916" s="8">
        <v>98.050003051757813</v>
      </c>
      <c r="N1916" s="7">
        <v>445.20748901367188</v>
      </c>
      <c r="O1916" s="7" t="s">
        <v>280</v>
      </c>
      <c r="P1916" s="7" t="s">
        <v>349</v>
      </c>
      <c r="Q1916" s="7" t="s">
        <v>242</v>
      </c>
      <c r="R1916" s="7" t="s">
        <v>214</v>
      </c>
      <c r="S1916" s="7">
        <v>229.79234313964844</v>
      </c>
    </row>
    <row r="1917" spans="1:19" x14ac:dyDescent="0.25">
      <c r="A1917" s="7">
        <v>513</v>
      </c>
      <c r="B1917" s="7">
        <v>44657</v>
      </c>
      <c r="C1917" s="7">
        <v>18881790</v>
      </c>
      <c r="D1917" s="7" t="s">
        <v>1781</v>
      </c>
      <c r="E1917" s="7" t="s">
        <v>6352</v>
      </c>
      <c r="F1917" s="7">
        <v>400000</v>
      </c>
      <c r="G1917" s="7">
        <v>1.1197999715805054</v>
      </c>
      <c r="H1917" s="7">
        <v>1.0370999574661255</v>
      </c>
      <c r="I1917" s="7" t="s">
        <v>6353</v>
      </c>
      <c r="J1917" s="7" t="s">
        <v>6354</v>
      </c>
      <c r="K1917" s="8">
        <v>9.356745719909668</v>
      </c>
      <c r="M1917" s="8">
        <v>95.168998718261719</v>
      </c>
      <c r="N1917" s="7">
        <v>737.697021484375</v>
      </c>
      <c r="O1917" s="7" t="s">
        <v>280</v>
      </c>
      <c r="P1917" s="7" t="s">
        <v>349</v>
      </c>
      <c r="Q1917" s="7" t="s">
        <v>242</v>
      </c>
      <c r="R1917" s="7" t="s">
        <v>4084</v>
      </c>
      <c r="S1917" s="7">
        <v>229.79234313964844</v>
      </c>
    </row>
    <row r="1918" spans="1:19" x14ac:dyDescent="0.25">
      <c r="A1918" s="7">
        <v>513</v>
      </c>
      <c r="B1918" s="7">
        <v>44657</v>
      </c>
      <c r="C1918" s="7">
        <v>66896888</v>
      </c>
      <c r="D1918" s="7" t="s">
        <v>16905</v>
      </c>
      <c r="E1918" s="7" t="s">
        <v>17089</v>
      </c>
      <c r="F1918" s="7">
        <v>375000</v>
      </c>
      <c r="G1918" s="7">
        <v>4.1012997627258301</v>
      </c>
      <c r="H1918" s="7">
        <v>3.1033000946044922</v>
      </c>
      <c r="I1918" s="7" t="s">
        <v>17090</v>
      </c>
      <c r="J1918" s="7" t="s">
        <v>17091</v>
      </c>
      <c r="K1918" s="8">
        <v>9.6213626861572266</v>
      </c>
      <c r="M1918" s="8">
        <v>96</v>
      </c>
      <c r="N1918" s="7">
        <v>667.19171142578125</v>
      </c>
      <c r="O1918" s="7" t="s">
        <v>266</v>
      </c>
      <c r="P1918" s="7" t="s">
        <v>659</v>
      </c>
      <c r="Q1918" s="7" t="s">
        <v>242</v>
      </c>
      <c r="R1918" s="7" t="s">
        <v>214</v>
      </c>
      <c r="S1918" s="7">
        <v>667.19171142578125</v>
      </c>
    </row>
    <row r="1919" spans="1:19" x14ac:dyDescent="0.25">
      <c r="A1919" s="7">
        <v>513</v>
      </c>
      <c r="B1919" s="7">
        <v>44657</v>
      </c>
      <c r="C1919" s="7">
        <v>66847866</v>
      </c>
      <c r="D1919" s="7" t="s">
        <v>1784</v>
      </c>
      <c r="E1919" s="7" t="s">
        <v>214</v>
      </c>
      <c r="F1919" s="7">
        <v>200000</v>
      </c>
      <c r="G1919" s="7">
        <v>13.382599830627441</v>
      </c>
      <c r="H1919" s="7">
        <v>3.1951000690460205</v>
      </c>
      <c r="I1919" s="7" t="s">
        <v>10882</v>
      </c>
      <c r="J1919" s="7" t="s">
        <v>10883</v>
      </c>
      <c r="K1919" s="8">
        <v>4.2581501007080078</v>
      </c>
      <c r="M1919" s="8">
        <v>99.663002014160156</v>
      </c>
      <c r="N1919" s="7">
        <v>147.28199768066406</v>
      </c>
      <c r="O1919" s="7" t="s">
        <v>254</v>
      </c>
      <c r="P1919" s="7" t="s">
        <v>349</v>
      </c>
      <c r="Q1919" s="7" t="s">
        <v>242</v>
      </c>
      <c r="R1919" s="7" t="s">
        <v>214</v>
      </c>
      <c r="S1919" s="7">
        <v>147.28199768066406</v>
      </c>
    </row>
    <row r="1920" spans="1:19" x14ac:dyDescent="0.25">
      <c r="A1920" s="7">
        <v>513</v>
      </c>
      <c r="B1920" s="7">
        <v>44657</v>
      </c>
      <c r="C1920" s="7">
        <v>66948690</v>
      </c>
      <c r="D1920" s="7" t="s">
        <v>18329</v>
      </c>
      <c r="E1920" s="7" t="s">
        <v>18932</v>
      </c>
      <c r="F1920" s="7">
        <v>300000</v>
      </c>
      <c r="G1920" s="7">
        <v>2.4421999454498291</v>
      </c>
      <c r="H1920" s="7">
        <v>2.3736999034881592</v>
      </c>
      <c r="I1920" s="7" t="s">
        <v>18330</v>
      </c>
      <c r="J1920" s="7" t="s">
        <v>18331</v>
      </c>
      <c r="K1920" s="8">
        <v>3.4734299182891846</v>
      </c>
      <c r="M1920" s="8">
        <v>94.553001403808594</v>
      </c>
      <c r="N1920" s="7">
        <v>83.567703247070313</v>
      </c>
      <c r="O1920" s="7" t="s">
        <v>212</v>
      </c>
      <c r="P1920" s="7" t="s">
        <v>361</v>
      </c>
      <c r="Q1920" s="7" t="s">
        <v>242</v>
      </c>
      <c r="R1920" s="7" t="s">
        <v>3856</v>
      </c>
      <c r="S1920" s="7">
        <v>83.567703247070313</v>
      </c>
    </row>
    <row r="1921" spans="1:19" x14ac:dyDescent="0.25">
      <c r="A1921" s="7">
        <v>513</v>
      </c>
      <c r="B1921" s="7">
        <v>44657</v>
      </c>
      <c r="C1921" s="7">
        <v>46776790</v>
      </c>
      <c r="D1921" s="7" t="s">
        <v>1787</v>
      </c>
      <c r="E1921" s="7" t="s">
        <v>214</v>
      </c>
      <c r="F1921" s="7">
        <v>500000</v>
      </c>
      <c r="G1921" s="7">
        <v>2.8118000030517578</v>
      </c>
      <c r="H1921" s="7">
        <v>2.4574999809265137</v>
      </c>
      <c r="I1921" s="7" t="s">
        <v>10884</v>
      </c>
      <c r="J1921" s="7" t="s">
        <v>10885</v>
      </c>
      <c r="K1921" s="8">
        <v>7.7224898338317871</v>
      </c>
      <c r="M1921" s="8">
        <v>99.430999755859375</v>
      </c>
      <c r="N1921" s="7">
        <v>503.73770141601563</v>
      </c>
      <c r="O1921" s="7" t="s">
        <v>212</v>
      </c>
      <c r="P1921" s="7" t="s">
        <v>637</v>
      </c>
      <c r="Q1921" s="7" t="s">
        <v>219</v>
      </c>
      <c r="R1921" s="7" t="s">
        <v>3856</v>
      </c>
      <c r="S1921" s="7">
        <v>503.73770141601563</v>
      </c>
    </row>
    <row r="1922" spans="1:19" x14ac:dyDescent="0.25">
      <c r="A1922" s="7">
        <v>513</v>
      </c>
      <c r="B1922" s="7">
        <v>44657</v>
      </c>
      <c r="C1922" s="7">
        <v>43504008</v>
      </c>
      <c r="D1922" s="7" t="s">
        <v>1790</v>
      </c>
      <c r="E1922" s="7" t="s">
        <v>214</v>
      </c>
      <c r="F1922" s="7">
        <v>500000</v>
      </c>
      <c r="G1922" s="7">
        <v>6.8611001968383789</v>
      </c>
      <c r="H1922" s="7">
        <v>5.5517001152038574</v>
      </c>
      <c r="I1922" s="7" t="s">
        <v>6364</v>
      </c>
      <c r="J1922" s="7" t="s">
        <v>6365</v>
      </c>
      <c r="K1922" s="8">
        <v>4.7847051620483398</v>
      </c>
      <c r="M1922" s="8">
        <v>107.75599670410156</v>
      </c>
      <c r="N1922" s="7">
        <v>208.26260375976563</v>
      </c>
      <c r="O1922" s="7" t="s">
        <v>266</v>
      </c>
      <c r="P1922" s="7" t="s">
        <v>380</v>
      </c>
      <c r="Q1922" s="7" t="s">
        <v>337</v>
      </c>
      <c r="R1922" s="7" t="s">
        <v>3856</v>
      </c>
      <c r="S1922" s="7">
        <v>201.31056213378906</v>
      </c>
    </row>
    <row r="1923" spans="1:19" x14ac:dyDescent="0.25">
      <c r="A1923" s="7">
        <v>513</v>
      </c>
      <c r="B1923" s="7">
        <v>44657</v>
      </c>
      <c r="C1923" s="7">
        <v>43504007</v>
      </c>
      <c r="D1923" s="7" t="s">
        <v>1790</v>
      </c>
      <c r="E1923" s="7" t="s">
        <v>6362</v>
      </c>
      <c r="F1923" s="7">
        <v>500000</v>
      </c>
      <c r="G1923" s="7">
        <v>6.8611001968383789</v>
      </c>
      <c r="H1923" s="7">
        <v>5.5535998344421387</v>
      </c>
      <c r="I1923" s="7" t="s">
        <v>21</v>
      </c>
      <c r="J1923" s="7" t="s">
        <v>6363</v>
      </c>
      <c r="K1923" s="8">
        <v>4.7526798248291016</v>
      </c>
      <c r="M1923" s="8">
        <v>107.94999694824219</v>
      </c>
      <c r="N1923" s="7">
        <v>202.80760192871094</v>
      </c>
      <c r="O1923" s="7" t="s">
        <v>266</v>
      </c>
      <c r="P1923" s="7" t="s">
        <v>380</v>
      </c>
      <c r="Q1923" s="7" t="s">
        <v>337</v>
      </c>
      <c r="R1923" s="7" t="s">
        <v>214</v>
      </c>
      <c r="S1923" s="7">
        <v>201.31056213378906</v>
      </c>
    </row>
    <row r="1924" spans="1:19" x14ac:dyDescent="0.25">
      <c r="A1924" s="7">
        <v>513</v>
      </c>
      <c r="B1924" s="7">
        <v>44657</v>
      </c>
      <c r="C1924" s="7">
        <v>43504006</v>
      </c>
      <c r="D1924" s="7" t="s">
        <v>1790</v>
      </c>
      <c r="E1924" s="7" t="s">
        <v>214</v>
      </c>
      <c r="F1924" s="7">
        <v>500000</v>
      </c>
      <c r="G1924" s="7">
        <v>2.0232999324798584</v>
      </c>
      <c r="H1924" s="7">
        <v>1.9028999805450439</v>
      </c>
      <c r="I1924" s="7" t="s">
        <v>6360</v>
      </c>
      <c r="J1924" s="7" t="s">
        <v>6361</v>
      </c>
      <c r="K1924" s="8">
        <v>4.1251192092895508</v>
      </c>
      <c r="M1924" s="8">
        <v>101.91999816894531</v>
      </c>
      <c r="N1924" s="7">
        <v>158.83389282226563</v>
      </c>
      <c r="O1924" s="7" t="s">
        <v>266</v>
      </c>
      <c r="P1924" s="7" t="s">
        <v>380</v>
      </c>
      <c r="Q1924" s="7" t="s">
        <v>337</v>
      </c>
      <c r="R1924" s="7" t="s">
        <v>3856</v>
      </c>
      <c r="S1924" s="7">
        <v>162.15693664550781</v>
      </c>
    </row>
    <row r="1925" spans="1:19" x14ac:dyDescent="0.25">
      <c r="A1925" s="7">
        <v>513</v>
      </c>
      <c r="B1925" s="7">
        <v>44657</v>
      </c>
      <c r="C1925" s="7">
        <v>43504011</v>
      </c>
      <c r="D1925" s="7" t="s">
        <v>1790</v>
      </c>
      <c r="E1925" s="7" t="s">
        <v>6357</v>
      </c>
      <c r="F1925" s="7">
        <v>500000</v>
      </c>
      <c r="G1925" s="7">
        <v>2.0232999324798584</v>
      </c>
      <c r="H1925" s="7">
        <v>1.9028999805450439</v>
      </c>
      <c r="I1925" s="7" t="s">
        <v>6358</v>
      </c>
      <c r="J1925" s="7" t="s">
        <v>6359</v>
      </c>
      <c r="K1925" s="8">
        <v>4.1252799034118652</v>
      </c>
      <c r="M1925" s="8">
        <v>101.91999816894531</v>
      </c>
      <c r="N1925" s="7">
        <v>156.73500061035156</v>
      </c>
      <c r="O1925" s="7" t="s">
        <v>266</v>
      </c>
      <c r="P1925" s="7" t="s">
        <v>380</v>
      </c>
      <c r="Q1925" s="7" t="s">
        <v>337</v>
      </c>
      <c r="R1925" s="7" t="s">
        <v>214</v>
      </c>
      <c r="S1925" s="7">
        <v>162.15693664550781</v>
      </c>
    </row>
    <row r="1926" spans="1:19" x14ac:dyDescent="0.25">
      <c r="A1926" s="7">
        <v>513</v>
      </c>
      <c r="B1926" s="7">
        <v>44657</v>
      </c>
      <c r="C1926" s="7">
        <v>47153093</v>
      </c>
      <c r="D1926" s="7" t="s">
        <v>1793</v>
      </c>
      <c r="E1926" s="7" t="s">
        <v>214</v>
      </c>
      <c r="F1926" s="7">
        <v>481252</v>
      </c>
      <c r="G1926" s="7">
        <v>2.850100040435791</v>
      </c>
      <c r="H1926" s="7">
        <v>2.2258999347686768</v>
      </c>
      <c r="I1926" s="7" t="s">
        <v>10889</v>
      </c>
      <c r="J1926" s="7" t="s">
        <v>10890</v>
      </c>
      <c r="K1926" s="8">
        <v>24.039644241333008</v>
      </c>
      <c r="M1926" s="8">
        <v>68.704399108886719</v>
      </c>
      <c r="N1926" s="7">
        <v>2133.183349609375</v>
      </c>
      <c r="O1926" s="7" t="s">
        <v>212</v>
      </c>
      <c r="P1926" s="7" t="s">
        <v>447</v>
      </c>
      <c r="Q1926" s="7" t="s">
        <v>291</v>
      </c>
      <c r="R1926" s="7" t="s">
        <v>214</v>
      </c>
      <c r="S1926" s="7">
        <v>2133.183349609375</v>
      </c>
    </row>
    <row r="1927" spans="1:19" x14ac:dyDescent="0.25">
      <c r="A1927" s="7">
        <v>513</v>
      </c>
      <c r="B1927" s="7">
        <v>44657</v>
      </c>
      <c r="C1927" s="7">
        <v>46836664</v>
      </c>
      <c r="D1927" s="7" t="s">
        <v>1793</v>
      </c>
      <c r="E1927" s="7" t="s">
        <v>10886</v>
      </c>
      <c r="F1927" s="7">
        <v>481252</v>
      </c>
      <c r="G1927" s="7">
        <v>2.850100040435791</v>
      </c>
      <c r="H1927" s="7">
        <v>2.2258999347686768</v>
      </c>
      <c r="I1927" s="7" t="s">
        <v>10887</v>
      </c>
      <c r="J1927" s="7" t="s">
        <v>10888</v>
      </c>
      <c r="K1927" s="8">
        <v>24.039644241333008</v>
      </c>
      <c r="M1927" s="8">
        <v>68.704002380371094</v>
      </c>
      <c r="N1927" s="7">
        <v>2133.183349609375</v>
      </c>
      <c r="O1927" s="7" t="s">
        <v>212</v>
      </c>
      <c r="P1927" s="7" t="s">
        <v>447</v>
      </c>
      <c r="Q1927" s="7" t="s">
        <v>291</v>
      </c>
      <c r="R1927" s="7" t="s">
        <v>214</v>
      </c>
      <c r="S1927" s="7">
        <v>2133.183349609375</v>
      </c>
    </row>
    <row r="1928" spans="1:19" x14ac:dyDescent="0.25">
      <c r="A1928" s="7">
        <v>513</v>
      </c>
      <c r="B1928" s="7">
        <v>44657</v>
      </c>
      <c r="C1928" s="7">
        <v>21334863</v>
      </c>
      <c r="D1928" s="7" t="s">
        <v>1796</v>
      </c>
      <c r="E1928" s="7" t="s">
        <v>214</v>
      </c>
      <c r="F1928" s="7">
        <v>500000</v>
      </c>
      <c r="G1928" s="7">
        <v>21.524999618530273</v>
      </c>
      <c r="H1928" s="7">
        <v>11.472999572753906</v>
      </c>
      <c r="I1928" s="7" t="s">
        <v>19651</v>
      </c>
      <c r="J1928" s="7" t="s">
        <v>3865</v>
      </c>
      <c r="K1928" s="8">
        <v>5.5328898429870605</v>
      </c>
      <c r="M1928" s="8">
        <v>121.44599914550781</v>
      </c>
      <c r="N1928" s="7">
        <v>274.80300903320313</v>
      </c>
      <c r="O1928" s="7" t="s">
        <v>266</v>
      </c>
      <c r="P1928" s="7" t="s">
        <v>289</v>
      </c>
      <c r="Q1928" s="7" t="s">
        <v>291</v>
      </c>
      <c r="R1928" s="7" t="s">
        <v>3856</v>
      </c>
      <c r="S1928" s="7">
        <v>292.18136596679688</v>
      </c>
    </row>
    <row r="1929" spans="1:19" x14ac:dyDescent="0.25">
      <c r="A1929" s="7">
        <v>513</v>
      </c>
      <c r="B1929" s="7">
        <v>44657</v>
      </c>
      <c r="C1929" s="7">
        <v>45754524</v>
      </c>
      <c r="D1929" s="7" t="s">
        <v>1796</v>
      </c>
      <c r="E1929" s="7" t="s">
        <v>214</v>
      </c>
      <c r="F1929" s="7">
        <v>500000</v>
      </c>
      <c r="G1929" s="7">
        <v>7.2881999015808105</v>
      </c>
      <c r="H1929" s="7">
        <v>6.3234000205993652</v>
      </c>
      <c r="I1929" s="7" t="s">
        <v>6376</v>
      </c>
      <c r="J1929" s="7" t="s">
        <v>6377</v>
      </c>
      <c r="K1929" s="8">
        <v>4.2359299659729004</v>
      </c>
      <c r="M1929" s="8">
        <v>100.08200073242188</v>
      </c>
      <c r="N1929" s="7">
        <v>149.05299377441406</v>
      </c>
      <c r="O1929" s="7" t="s">
        <v>266</v>
      </c>
      <c r="P1929" s="7" t="s">
        <v>289</v>
      </c>
      <c r="Q1929" s="7" t="s">
        <v>291</v>
      </c>
      <c r="R1929" s="7" t="s">
        <v>3856</v>
      </c>
      <c r="S1929" s="7">
        <v>204.57546997070313</v>
      </c>
    </row>
    <row r="1930" spans="1:19" x14ac:dyDescent="0.25">
      <c r="A1930" s="7">
        <v>513</v>
      </c>
      <c r="B1930" s="7">
        <v>44657</v>
      </c>
      <c r="C1930" s="7">
        <v>35732582</v>
      </c>
      <c r="D1930" s="7" t="s">
        <v>1796</v>
      </c>
      <c r="E1930" s="7" t="s">
        <v>214</v>
      </c>
      <c r="F1930" s="7">
        <v>498632</v>
      </c>
      <c r="G1930" s="7">
        <v>5.5468997955322266</v>
      </c>
      <c r="H1930" s="7">
        <v>4.750999927520752</v>
      </c>
      <c r="I1930" s="7" t="s">
        <v>19652</v>
      </c>
      <c r="J1930" s="7" t="s">
        <v>6375</v>
      </c>
      <c r="K1930" s="8">
        <v>3.8989200592041016</v>
      </c>
      <c r="M1930" s="8">
        <v>104.82499694824219</v>
      </c>
      <c r="N1930" s="7">
        <v>117.91000366210938</v>
      </c>
      <c r="O1930" s="7" t="s">
        <v>266</v>
      </c>
      <c r="P1930" s="7" t="s">
        <v>289</v>
      </c>
      <c r="Q1930" s="7" t="s">
        <v>291</v>
      </c>
      <c r="R1930" s="7" t="s">
        <v>3856</v>
      </c>
      <c r="S1930" s="7">
        <v>191.0521240234375</v>
      </c>
    </row>
    <row r="1931" spans="1:19" x14ac:dyDescent="0.25">
      <c r="A1931" s="7">
        <v>513</v>
      </c>
      <c r="B1931" s="7">
        <v>44657</v>
      </c>
      <c r="C1931" s="7">
        <v>35732581</v>
      </c>
      <c r="D1931" s="7" t="s">
        <v>1796</v>
      </c>
      <c r="E1931" s="7" t="s">
        <v>6372</v>
      </c>
      <c r="F1931" s="7">
        <v>498632</v>
      </c>
      <c r="G1931" s="7">
        <v>5.5468997955322266</v>
      </c>
      <c r="H1931" s="7">
        <v>4.7497000694274902</v>
      </c>
      <c r="I1931" s="7" t="s">
        <v>6373</v>
      </c>
      <c r="J1931" s="7" t="s">
        <v>6374</v>
      </c>
      <c r="K1931" s="8">
        <v>3.9284470081329346</v>
      </c>
      <c r="M1931" s="8">
        <v>104.67500305175781</v>
      </c>
      <c r="N1931" s="7">
        <v>120.49079895019531</v>
      </c>
      <c r="O1931" s="7" t="s">
        <v>266</v>
      </c>
      <c r="P1931" s="7" t="s">
        <v>289</v>
      </c>
      <c r="Q1931" s="7" t="s">
        <v>291</v>
      </c>
      <c r="R1931" s="7" t="s">
        <v>214</v>
      </c>
      <c r="S1931" s="7">
        <v>191.0521240234375</v>
      </c>
    </row>
    <row r="1932" spans="1:19" x14ac:dyDescent="0.25">
      <c r="A1932" s="7">
        <v>513</v>
      </c>
      <c r="B1932" s="7">
        <v>44657</v>
      </c>
      <c r="C1932" s="7">
        <v>21341094</v>
      </c>
      <c r="D1932" s="7" t="s">
        <v>1796</v>
      </c>
      <c r="E1932" s="7" t="s">
        <v>6369</v>
      </c>
      <c r="F1932" s="7">
        <v>158759</v>
      </c>
      <c r="G1932" s="7">
        <v>1.8125</v>
      </c>
      <c r="H1932" s="7">
        <v>1.7237000465393066</v>
      </c>
      <c r="I1932" s="7" t="s">
        <v>6370</v>
      </c>
      <c r="J1932" s="7" t="s">
        <v>6371</v>
      </c>
      <c r="K1932" s="8">
        <v>2.7455780506134033</v>
      </c>
      <c r="M1932" s="8">
        <v>105.52700042724609</v>
      </c>
      <c r="N1932" s="7">
        <v>26.041999816894531</v>
      </c>
      <c r="O1932" s="7" t="s">
        <v>266</v>
      </c>
      <c r="P1932" s="7" t="s">
        <v>289</v>
      </c>
      <c r="Q1932" s="7" t="s">
        <v>291</v>
      </c>
      <c r="R1932" s="7" t="s">
        <v>214</v>
      </c>
      <c r="S1932" s="7">
        <v>160.37493896484375</v>
      </c>
    </row>
    <row r="1933" spans="1:19" x14ac:dyDescent="0.25">
      <c r="A1933" s="7">
        <v>513</v>
      </c>
      <c r="B1933" s="7">
        <v>44657</v>
      </c>
      <c r="C1933" s="7">
        <v>18573823</v>
      </c>
      <c r="D1933" s="7" t="s">
        <v>1796</v>
      </c>
      <c r="E1933" s="7" t="s">
        <v>6366</v>
      </c>
      <c r="F1933" s="7">
        <v>196982</v>
      </c>
      <c r="G1933" s="7">
        <v>1.0211999416351318</v>
      </c>
      <c r="H1933" s="7">
        <v>0.97699999809265137</v>
      </c>
      <c r="I1933" s="7" t="s">
        <v>6367</v>
      </c>
      <c r="J1933" s="7" t="s">
        <v>6368</v>
      </c>
      <c r="K1933" s="8">
        <v>2.252155065536499</v>
      </c>
      <c r="M1933" s="8">
        <v>102.50969696044922</v>
      </c>
      <c r="N1933" s="7">
        <v>34.884601593017578</v>
      </c>
      <c r="O1933" s="7" t="s">
        <v>266</v>
      </c>
      <c r="P1933" s="7" t="s">
        <v>289</v>
      </c>
      <c r="Q1933" s="7" t="s">
        <v>291</v>
      </c>
      <c r="R1933" s="7" t="s">
        <v>214</v>
      </c>
      <c r="S1933" s="7">
        <v>153.64433288574219</v>
      </c>
    </row>
    <row r="1934" spans="1:19" x14ac:dyDescent="0.25">
      <c r="A1934" s="7">
        <v>513</v>
      </c>
      <c r="B1934" s="7">
        <v>44657</v>
      </c>
      <c r="C1934" s="7">
        <v>46840929</v>
      </c>
      <c r="D1934" s="7" t="s">
        <v>1798</v>
      </c>
      <c r="E1934" s="7" t="s">
        <v>214</v>
      </c>
      <c r="F1934" s="7">
        <v>750000</v>
      </c>
      <c r="G1934" s="7">
        <v>37.924999237060547</v>
      </c>
      <c r="H1934" s="7">
        <v>7.4144001007080078</v>
      </c>
      <c r="I1934" s="7" t="s">
        <v>19653</v>
      </c>
      <c r="J1934" s="7" t="s">
        <v>6411</v>
      </c>
      <c r="K1934" s="8">
        <v>13.493359565734863</v>
      </c>
      <c r="M1934" s="8">
        <v>65.079002380371094</v>
      </c>
      <c r="N1934" s="7">
        <v>1086.446044921875</v>
      </c>
      <c r="O1934" s="7" t="s">
        <v>331</v>
      </c>
      <c r="P1934" s="7" t="s">
        <v>1800</v>
      </c>
      <c r="Q1934" s="7" t="s">
        <v>337</v>
      </c>
      <c r="R1934" s="7" t="s">
        <v>3856</v>
      </c>
      <c r="S1934" s="7">
        <v>758.9654541015625</v>
      </c>
    </row>
    <row r="1935" spans="1:19" x14ac:dyDescent="0.25">
      <c r="A1935" s="7">
        <v>513</v>
      </c>
      <c r="B1935" s="7">
        <v>44657</v>
      </c>
      <c r="C1935" s="7">
        <v>46789512</v>
      </c>
      <c r="D1935" s="7" t="s">
        <v>1798</v>
      </c>
      <c r="E1935" s="7" t="s">
        <v>6408</v>
      </c>
      <c r="F1935" s="7">
        <v>750000</v>
      </c>
      <c r="G1935" s="7">
        <v>37.924999237060547</v>
      </c>
      <c r="H1935" s="7">
        <v>7.4144001007080078</v>
      </c>
      <c r="I1935" s="7" t="s">
        <v>6409</v>
      </c>
      <c r="J1935" s="7" t="s">
        <v>6410</v>
      </c>
      <c r="K1935" s="8">
        <v>13.493265151977539</v>
      </c>
      <c r="M1935" s="8">
        <v>65.079498291015625</v>
      </c>
      <c r="N1935" s="7">
        <v>1085.1160888671875</v>
      </c>
      <c r="O1935" s="7" t="s">
        <v>331</v>
      </c>
      <c r="P1935" s="7" t="s">
        <v>1800</v>
      </c>
      <c r="Q1935" s="7" t="s">
        <v>337</v>
      </c>
      <c r="R1935" s="7" t="s">
        <v>214</v>
      </c>
      <c r="S1935" s="7">
        <v>758.9654541015625</v>
      </c>
    </row>
    <row r="1936" spans="1:19" x14ac:dyDescent="0.25">
      <c r="A1936" s="7">
        <v>513</v>
      </c>
      <c r="B1936" s="7">
        <v>44657</v>
      </c>
      <c r="C1936" s="7">
        <v>42979027</v>
      </c>
      <c r="D1936" s="7" t="s">
        <v>1798</v>
      </c>
      <c r="E1936" s="7" t="s">
        <v>214</v>
      </c>
      <c r="F1936" s="7">
        <v>1000000</v>
      </c>
      <c r="G1936" s="7">
        <v>27.969400405883789</v>
      </c>
      <c r="H1936" s="7">
        <v>7.2582998275756836</v>
      </c>
      <c r="I1936" s="7" t="s">
        <v>19654</v>
      </c>
      <c r="J1936" s="7" t="s">
        <v>6407</v>
      </c>
      <c r="K1936" s="8">
        <v>13.79514217376709</v>
      </c>
      <c r="M1936" s="8">
        <v>65.606002807617188</v>
      </c>
      <c r="N1936" s="7">
        <v>1113.880859375</v>
      </c>
      <c r="O1936" s="7" t="s">
        <v>331</v>
      </c>
      <c r="P1936" s="7" t="s">
        <v>1800</v>
      </c>
      <c r="Q1936" s="7" t="s">
        <v>337</v>
      </c>
      <c r="R1936" s="7" t="s">
        <v>3856</v>
      </c>
      <c r="S1936" s="7">
        <v>704.6019287109375</v>
      </c>
    </row>
    <row r="1937" spans="1:19" x14ac:dyDescent="0.25">
      <c r="A1937" s="7">
        <v>513</v>
      </c>
      <c r="B1937" s="7">
        <v>44657</v>
      </c>
      <c r="C1937" s="7">
        <v>38242494</v>
      </c>
      <c r="D1937" s="7" t="s">
        <v>1798</v>
      </c>
      <c r="E1937" s="7" t="s">
        <v>214</v>
      </c>
      <c r="F1937" s="7">
        <v>1000000</v>
      </c>
      <c r="G1937" s="7">
        <v>26.188899993896484</v>
      </c>
      <c r="H1937" s="7">
        <v>7.215400218963623</v>
      </c>
      <c r="I1937" s="7" t="s">
        <v>19655</v>
      </c>
      <c r="J1937" s="7" t="s">
        <v>6406</v>
      </c>
      <c r="K1937" s="8">
        <v>13.359489440917969</v>
      </c>
      <c r="M1937" s="8">
        <v>65.595001220703125</v>
      </c>
      <c r="N1937" s="7">
        <v>1065.5831298828125</v>
      </c>
      <c r="O1937" s="7" t="s">
        <v>331</v>
      </c>
      <c r="P1937" s="7" t="s">
        <v>1800</v>
      </c>
      <c r="Q1937" s="7" t="s">
        <v>337</v>
      </c>
      <c r="R1937" s="7" t="s">
        <v>3856</v>
      </c>
      <c r="S1937" s="7">
        <v>692.4298095703125</v>
      </c>
    </row>
    <row r="1938" spans="1:19" x14ac:dyDescent="0.25">
      <c r="A1938" s="7">
        <v>513</v>
      </c>
      <c r="B1938" s="7">
        <v>44657</v>
      </c>
      <c r="C1938" s="7">
        <v>38185363</v>
      </c>
      <c r="D1938" s="7" t="s">
        <v>1798</v>
      </c>
      <c r="E1938" s="7" t="s">
        <v>6403</v>
      </c>
      <c r="F1938" s="7">
        <v>1000000</v>
      </c>
      <c r="G1938" s="7">
        <v>26.188899993896484</v>
      </c>
      <c r="H1938" s="7">
        <v>7.215400218963623</v>
      </c>
      <c r="I1938" s="7" t="s">
        <v>6404</v>
      </c>
      <c r="J1938" s="7" t="s">
        <v>6405</v>
      </c>
      <c r="K1938" s="8">
        <v>13.390172958374023</v>
      </c>
      <c r="M1938" s="8">
        <v>65.594902038574219</v>
      </c>
      <c r="N1938" s="7">
        <v>1071.15234375</v>
      </c>
      <c r="O1938" s="7" t="s">
        <v>331</v>
      </c>
      <c r="P1938" s="7" t="s">
        <v>1800</v>
      </c>
      <c r="Q1938" s="7" t="s">
        <v>337</v>
      </c>
      <c r="R1938" s="7" t="s">
        <v>214</v>
      </c>
      <c r="S1938" s="7">
        <v>692.4298095703125</v>
      </c>
    </row>
    <row r="1939" spans="1:19" x14ac:dyDescent="0.25">
      <c r="A1939" s="7">
        <v>513</v>
      </c>
      <c r="B1939" s="7">
        <v>44657</v>
      </c>
      <c r="C1939" s="7">
        <v>66883842</v>
      </c>
      <c r="D1939" s="7" t="s">
        <v>1798</v>
      </c>
      <c r="E1939" s="7" t="s">
        <v>214</v>
      </c>
      <c r="F1939" s="7">
        <v>500000</v>
      </c>
      <c r="G1939" s="7">
        <v>18.283300399780273</v>
      </c>
      <c r="H1939" s="7">
        <v>6.6876001358032227</v>
      </c>
      <c r="I1939" s="7" t="s">
        <v>19656</v>
      </c>
      <c r="J1939" s="7" t="s">
        <v>6402</v>
      </c>
      <c r="K1939" s="8">
        <v>13.954873085021973</v>
      </c>
      <c r="M1939" s="8">
        <v>66.367996215820313</v>
      </c>
      <c r="N1939" s="7">
        <v>1116.6951904296875</v>
      </c>
      <c r="O1939" s="7" t="s">
        <v>331</v>
      </c>
      <c r="P1939" s="7" t="s">
        <v>1800</v>
      </c>
      <c r="Q1939" s="7" t="s">
        <v>337</v>
      </c>
      <c r="R1939" s="7" t="s">
        <v>3856</v>
      </c>
      <c r="S1939" s="7">
        <v>626.4659423828125</v>
      </c>
    </row>
    <row r="1940" spans="1:19" x14ac:dyDescent="0.25">
      <c r="A1940" s="7">
        <v>513</v>
      </c>
      <c r="B1940" s="7">
        <v>44657</v>
      </c>
      <c r="C1940" s="7">
        <v>46789626</v>
      </c>
      <c r="D1940" s="7" t="s">
        <v>1798</v>
      </c>
      <c r="E1940" s="7" t="s">
        <v>214</v>
      </c>
      <c r="F1940" s="7">
        <v>1000000</v>
      </c>
      <c r="G1940" s="7">
        <v>11.844400405883789</v>
      </c>
      <c r="H1940" s="7">
        <v>6.3442997932434082</v>
      </c>
      <c r="I1940" s="7" t="s">
        <v>20800</v>
      </c>
      <c r="J1940" s="7" t="s">
        <v>6401</v>
      </c>
      <c r="K1940" s="8">
        <v>13.872297286987305</v>
      </c>
      <c r="M1940" s="8">
        <v>65.621002197265625</v>
      </c>
      <c r="N1940" s="7">
        <v>1130.4488525390625</v>
      </c>
      <c r="O1940" s="7" t="s">
        <v>331</v>
      </c>
      <c r="P1940" s="7" t="s">
        <v>1800</v>
      </c>
      <c r="Q1940" s="7" t="s">
        <v>337</v>
      </c>
      <c r="R1940" s="7" t="s">
        <v>3856</v>
      </c>
      <c r="S1940" s="7">
        <v>555.08697509765625</v>
      </c>
    </row>
    <row r="1941" spans="1:19" x14ac:dyDescent="0.25">
      <c r="A1941" s="7">
        <v>513</v>
      </c>
      <c r="B1941" s="7">
        <v>44657</v>
      </c>
      <c r="C1941" s="7">
        <v>46789513</v>
      </c>
      <c r="D1941" s="7" t="s">
        <v>1798</v>
      </c>
      <c r="E1941" s="7" t="s">
        <v>6399</v>
      </c>
      <c r="F1941" s="7">
        <v>1000000</v>
      </c>
      <c r="G1941" s="7">
        <v>11.844400405883789</v>
      </c>
      <c r="H1941" s="7">
        <v>6.3442001342773438</v>
      </c>
      <c r="I1941" s="7" t="s">
        <v>77</v>
      </c>
      <c r="J1941" s="7" t="s">
        <v>6400</v>
      </c>
      <c r="K1941" s="8">
        <v>13.872380256652832</v>
      </c>
      <c r="M1941" s="8">
        <v>65.620697021484375</v>
      </c>
      <c r="N1941" s="7">
        <v>1130.003662109375</v>
      </c>
      <c r="O1941" s="7" t="s">
        <v>331</v>
      </c>
      <c r="P1941" s="7" t="s">
        <v>1800</v>
      </c>
      <c r="Q1941" s="7" t="s">
        <v>337</v>
      </c>
      <c r="R1941" s="7" t="s">
        <v>214</v>
      </c>
      <c r="S1941" s="7">
        <v>555.08697509765625</v>
      </c>
    </row>
    <row r="1942" spans="1:19" x14ac:dyDescent="0.25">
      <c r="A1942" s="7">
        <v>513</v>
      </c>
      <c r="B1942" s="7">
        <v>44657</v>
      </c>
      <c r="C1942" s="7">
        <v>66883841</v>
      </c>
      <c r="D1942" s="7" t="s">
        <v>1798</v>
      </c>
      <c r="E1942" s="7" t="s">
        <v>214</v>
      </c>
      <c r="F1942" s="7">
        <v>1000000</v>
      </c>
      <c r="G1942" s="7">
        <v>10.486100196838379</v>
      </c>
      <c r="H1942" s="7">
        <v>6.0096001625061035</v>
      </c>
      <c r="I1942" s="7" t="s">
        <v>6397</v>
      </c>
      <c r="J1942" s="7" t="s">
        <v>6398</v>
      </c>
      <c r="K1942" s="8">
        <v>14.622219085693359</v>
      </c>
      <c r="M1942" s="8">
        <v>67.727996826171875</v>
      </c>
      <c r="N1942" s="7">
        <v>1205.349853515625</v>
      </c>
      <c r="O1942" s="7" t="s">
        <v>331</v>
      </c>
      <c r="P1942" s="7" t="s">
        <v>1800</v>
      </c>
      <c r="Q1942" s="7" t="s">
        <v>337</v>
      </c>
      <c r="R1942" s="7" t="s">
        <v>3856</v>
      </c>
      <c r="S1942" s="7">
        <v>537.664794921875</v>
      </c>
    </row>
    <row r="1943" spans="1:19" x14ac:dyDescent="0.25">
      <c r="A1943" s="7">
        <v>513</v>
      </c>
      <c r="B1943" s="7">
        <v>44657</v>
      </c>
      <c r="C1943" s="7">
        <v>42979026</v>
      </c>
      <c r="D1943" s="7" t="s">
        <v>1798</v>
      </c>
      <c r="E1943" s="7" t="s">
        <v>214</v>
      </c>
      <c r="F1943" s="7">
        <v>1250000</v>
      </c>
      <c r="G1943" s="7">
        <v>9.0249996185302734</v>
      </c>
      <c r="H1943" s="7">
        <v>5.2849998474121094</v>
      </c>
      <c r="I1943" s="7" t="s">
        <v>20801</v>
      </c>
      <c r="J1943" s="7" t="s">
        <v>6396</v>
      </c>
      <c r="K1943" s="8">
        <v>14.062559127807617</v>
      </c>
      <c r="M1943" s="8">
        <v>68.662002563476563</v>
      </c>
      <c r="N1943" s="7">
        <v>1149.1446533203125</v>
      </c>
      <c r="O1943" s="7" t="s">
        <v>331</v>
      </c>
      <c r="P1943" s="7" t="s">
        <v>1800</v>
      </c>
      <c r="Q1943" s="7" t="s">
        <v>337</v>
      </c>
      <c r="R1943" s="7" t="s">
        <v>3856</v>
      </c>
      <c r="S1943" s="7">
        <v>517.9488525390625</v>
      </c>
    </row>
    <row r="1944" spans="1:19" x14ac:dyDescent="0.25">
      <c r="A1944" s="7">
        <v>513</v>
      </c>
      <c r="B1944" s="7">
        <v>44657</v>
      </c>
      <c r="C1944" s="7">
        <v>27810656</v>
      </c>
      <c r="D1944" s="7" t="s">
        <v>1798</v>
      </c>
      <c r="E1944" s="7" t="s">
        <v>214</v>
      </c>
      <c r="F1944" s="7">
        <v>1000000</v>
      </c>
      <c r="G1944" s="7">
        <v>7.5194001197814941</v>
      </c>
      <c r="H1944" s="7">
        <v>4.8755002021789551</v>
      </c>
      <c r="I1944" s="7" t="s">
        <v>21240</v>
      </c>
      <c r="J1944" s="7" t="s">
        <v>6395</v>
      </c>
      <c r="K1944" s="8">
        <v>10.072736740112305</v>
      </c>
      <c r="M1944" s="8">
        <v>103.80799865722656</v>
      </c>
      <c r="N1944" s="7">
        <v>743.92730712890625</v>
      </c>
      <c r="O1944" s="7" t="s">
        <v>331</v>
      </c>
      <c r="P1944" s="7" t="s">
        <v>1800</v>
      </c>
      <c r="Q1944" s="7" t="s">
        <v>337</v>
      </c>
      <c r="R1944" s="7" t="s">
        <v>3856</v>
      </c>
      <c r="S1944" s="7">
        <v>496.56210327148438</v>
      </c>
    </row>
    <row r="1945" spans="1:19" x14ac:dyDescent="0.25">
      <c r="A1945" s="7">
        <v>513</v>
      </c>
      <c r="B1945" s="7">
        <v>44657</v>
      </c>
      <c r="C1945" s="7">
        <v>27810417</v>
      </c>
      <c r="D1945" s="7" t="s">
        <v>1798</v>
      </c>
      <c r="E1945" s="7" t="s">
        <v>19072</v>
      </c>
      <c r="F1945" s="7">
        <v>1000000</v>
      </c>
      <c r="G1945" s="7">
        <v>7.5194001197814941</v>
      </c>
      <c r="H1945" s="7">
        <v>4.8755002021789551</v>
      </c>
      <c r="I1945" s="7" t="s">
        <v>21241</v>
      </c>
      <c r="J1945" s="7" t="s">
        <v>19073</v>
      </c>
      <c r="K1945" s="8">
        <v>10.014171600341797</v>
      </c>
      <c r="M1945" s="8">
        <v>103.80750274658203</v>
      </c>
      <c r="N1945" s="7">
        <v>733.98150634765625</v>
      </c>
      <c r="O1945" s="7" t="s">
        <v>331</v>
      </c>
      <c r="P1945" s="7" t="s">
        <v>1800</v>
      </c>
      <c r="Q1945" s="7" t="s">
        <v>337</v>
      </c>
      <c r="R1945" s="7" t="s">
        <v>214</v>
      </c>
      <c r="S1945" s="7">
        <v>496.56210327148438</v>
      </c>
    </row>
    <row r="1946" spans="1:19" x14ac:dyDescent="0.25">
      <c r="A1946" s="7">
        <v>513</v>
      </c>
      <c r="B1946" s="7">
        <v>44657</v>
      </c>
      <c r="C1946" s="7">
        <v>38486823</v>
      </c>
      <c r="D1946" s="7" t="s">
        <v>1798</v>
      </c>
      <c r="E1946" s="7" t="s">
        <v>214</v>
      </c>
      <c r="F1946" s="7">
        <v>1000000</v>
      </c>
      <c r="G1946" s="7">
        <v>6.1055998802185059</v>
      </c>
      <c r="H1946" s="7">
        <v>4.1835999488830566</v>
      </c>
      <c r="I1946" s="7" t="s">
        <v>21242</v>
      </c>
      <c r="J1946" s="7" t="s">
        <v>6394</v>
      </c>
      <c r="K1946" s="8">
        <v>14.487359046936035</v>
      </c>
      <c r="M1946" s="8">
        <v>70.136001586914063</v>
      </c>
      <c r="N1946" s="7">
        <v>1179.32177734375</v>
      </c>
      <c r="O1946" s="7" t="s">
        <v>331</v>
      </c>
      <c r="P1946" s="7" t="s">
        <v>1800</v>
      </c>
      <c r="Q1946" s="7" t="s">
        <v>337</v>
      </c>
      <c r="R1946" s="7" t="s">
        <v>3856</v>
      </c>
      <c r="S1946" s="7">
        <v>475.48956298828125</v>
      </c>
    </row>
    <row r="1947" spans="1:19" x14ac:dyDescent="0.25">
      <c r="A1947" s="7">
        <v>513</v>
      </c>
      <c r="B1947" s="7">
        <v>44657</v>
      </c>
      <c r="C1947" s="7">
        <v>66883840</v>
      </c>
      <c r="D1947" s="7" t="s">
        <v>1798</v>
      </c>
      <c r="E1947" s="7" t="s">
        <v>214</v>
      </c>
      <c r="F1947" s="7">
        <v>1000000</v>
      </c>
      <c r="G1947" s="7">
        <v>5.9972000122070313</v>
      </c>
      <c r="H1947" s="7">
        <v>4.2857999801635742</v>
      </c>
      <c r="I1947" s="7" t="s">
        <v>19657</v>
      </c>
      <c r="J1947" s="7" t="s">
        <v>6393</v>
      </c>
      <c r="K1947" s="8">
        <v>14.619684219360352</v>
      </c>
      <c r="M1947" s="8">
        <v>70.511001586914063</v>
      </c>
      <c r="N1947" s="7">
        <v>1192.08837890625</v>
      </c>
      <c r="O1947" s="7" t="s">
        <v>331</v>
      </c>
      <c r="P1947" s="7" t="s">
        <v>1800</v>
      </c>
      <c r="Q1947" s="7" t="s">
        <v>337</v>
      </c>
      <c r="R1947" s="7" t="s">
        <v>3856</v>
      </c>
      <c r="S1947" s="7">
        <v>473.8345947265625</v>
      </c>
    </row>
    <row r="1948" spans="1:19" x14ac:dyDescent="0.25">
      <c r="A1948" s="7">
        <v>513</v>
      </c>
      <c r="B1948" s="7">
        <v>44657</v>
      </c>
      <c r="C1948" s="7">
        <v>66883709</v>
      </c>
      <c r="D1948" s="7" t="s">
        <v>1798</v>
      </c>
      <c r="E1948" s="7" t="s">
        <v>6391</v>
      </c>
      <c r="F1948" s="7">
        <v>1000000</v>
      </c>
      <c r="G1948" s="7">
        <v>5.9972000122070313</v>
      </c>
      <c r="H1948" s="7">
        <v>4.2767000198364258</v>
      </c>
      <c r="I1948" s="7" t="s">
        <v>74</v>
      </c>
      <c r="J1948" s="7" t="s">
        <v>6392</v>
      </c>
      <c r="K1948" s="8">
        <v>15.685922622680664</v>
      </c>
      <c r="M1948" s="8">
        <v>70.008003234863281</v>
      </c>
      <c r="N1948" s="7">
        <v>1297.4683837890625</v>
      </c>
      <c r="O1948" s="7" t="s">
        <v>331</v>
      </c>
      <c r="P1948" s="7" t="s">
        <v>1800</v>
      </c>
      <c r="Q1948" s="7" t="s">
        <v>337</v>
      </c>
      <c r="R1948" s="7" t="s">
        <v>214</v>
      </c>
      <c r="S1948" s="7">
        <v>473.8345947265625</v>
      </c>
    </row>
    <row r="1949" spans="1:19" x14ac:dyDescent="0.25">
      <c r="A1949" s="7">
        <v>513</v>
      </c>
      <c r="B1949" s="7">
        <v>44657</v>
      </c>
      <c r="C1949" s="7">
        <v>42975712</v>
      </c>
      <c r="D1949" s="7" t="s">
        <v>1798</v>
      </c>
      <c r="E1949" s="7" t="s">
        <v>214</v>
      </c>
      <c r="F1949" s="7">
        <v>750000</v>
      </c>
      <c r="G1949" s="7">
        <v>4.0777997970581055</v>
      </c>
      <c r="H1949" s="7">
        <v>3.0613999366760254</v>
      </c>
      <c r="I1949" s="7" t="s">
        <v>19658</v>
      </c>
      <c r="J1949" s="7" t="s">
        <v>6390</v>
      </c>
      <c r="K1949" s="8">
        <v>14.835917472839355</v>
      </c>
      <c r="M1949" s="8">
        <v>76.108001708984375</v>
      </c>
      <c r="N1949" s="7">
        <v>1209.9873046875</v>
      </c>
      <c r="O1949" s="7" t="s">
        <v>331</v>
      </c>
      <c r="P1949" s="7" t="s">
        <v>1800</v>
      </c>
      <c r="Q1949" s="7" t="s">
        <v>337</v>
      </c>
      <c r="R1949" s="7" t="s">
        <v>3856</v>
      </c>
      <c r="S1949" s="7">
        <v>443.6207275390625</v>
      </c>
    </row>
    <row r="1950" spans="1:19" x14ac:dyDescent="0.25">
      <c r="A1950" s="7">
        <v>513</v>
      </c>
      <c r="B1950" s="7">
        <v>44657</v>
      </c>
      <c r="C1950" s="7">
        <v>42975711</v>
      </c>
      <c r="D1950" s="7" t="s">
        <v>1798</v>
      </c>
      <c r="E1950" s="7" t="s">
        <v>6387</v>
      </c>
      <c r="F1950" s="7">
        <v>750000</v>
      </c>
      <c r="G1950" s="7">
        <v>4.0777997970581055</v>
      </c>
      <c r="H1950" s="7">
        <v>3.0613999366760254</v>
      </c>
      <c r="I1950" s="7" t="s">
        <v>6388</v>
      </c>
      <c r="J1950" s="7" t="s">
        <v>6389</v>
      </c>
      <c r="K1950" s="8">
        <v>16.149934768676758</v>
      </c>
      <c r="M1950" s="8">
        <v>76.1083984375</v>
      </c>
      <c r="N1950" s="7">
        <v>1344.05712890625</v>
      </c>
      <c r="O1950" s="7" t="s">
        <v>331</v>
      </c>
      <c r="P1950" s="7" t="s">
        <v>1800</v>
      </c>
      <c r="Q1950" s="7" t="s">
        <v>337</v>
      </c>
      <c r="R1950" s="7" t="s">
        <v>214</v>
      </c>
      <c r="S1950" s="7">
        <v>443.6207275390625</v>
      </c>
    </row>
    <row r="1951" spans="1:19" x14ac:dyDescent="0.25">
      <c r="A1951" s="7">
        <v>513</v>
      </c>
      <c r="B1951" s="7">
        <v>44657</v>
      </c>
      <c r="C1951" s="7">
        <v>46789515</v>
      </c>
      <c r="D1951" s="7" t="s">
        <v>1798</v>
      </c>
      <c r="E1951" s="7" t="s">
        <v>214</v>
      </c>
      <c r="F1951" s="7">
        <v>1250000</v>
      </c>
      <c r="G1951" s="7">
        <v>3.8417000770568848</v>
      </c>
      <c r="H1951" s="7">
        <v>3.0490000247955322</v>
      </c>
      <c r="I1951" s="7" t="s">
        <v>19659</v>
      </c>
      <c r="J1951" s="7" t="s">
        <v>6386</v>
      </c>
      <c r="K1951" s="8">
        <v>16.064579010009766</v>
      </c>
      <c r="M1951" s="8">
        <v>73.222999572753906</v>
      </c>
      <c r="N1951" s="7">
        <v>1332.1903076171875</v>
      </c>
      <c r="O1951" s="7" t="s">
        <v>331</v>
      </c>
      <c r="P1951" s="7" t="s">
        <v>1800</v>
      </c>
      <c r="Q1951" s="7" t="s">
        <v>337</v>
      </c>
      <c r="R1951" s="7" t="s">
        <v>3856</v>
      </c>
      <c r="S1951" s="7">
        <v>439.78753662109375</v>
      </c>
    </row>
    <row r="1952" spans="1:19" x14ac:dyDescent="0.25">
      <c r="A1952" s="7">
        <v>513</v>
      </c>
      <c r="B1952" s="7">
        <v>44657</v>
      </c>
      <c r="C1952" s="7">
        <v>46789514</v>
      </c>
      <c r="D1952" s="7" t="s">
        <v>1798</v>
      </c>
      <c r="E1952" s="7" t="s">
        <v>6383</v>
      </c>
      <c r="F1952" s="7">
        <v>1250000</v>
      </c>
      <c r="G1952" s="7">
        <v>3.8417000770568848</v>
      </c>
      <c r="H1952" s="7">
        <v>3.0490000247955322</v>
      </c>
      <c r="I1952" s="7" t="s">
        <v>6384</v>
      </c>
      <c r="J1952" s="7" t="s">
        <v>6385</v>
      </c>
      <c r="K1952" s="8">
        <v>16.06463623046875</v>
      </c>
      <c r="M1952" s="8">
        <v>73.222900390625</v>
      </c>
      <c r="N1952" s="7">
        <v>1332.6590576171875</v>
      </c>
      <c r="O1952" s="7" t="s">
        <v>331</v>
      </c>
      <c r="P1952" s="7" t="s">
        <v>1800</v>
      </c>
      <c r="Q1952" s="7" t="s">
        <v>337</v>
      </c>
      <c r="R1952" s="7" t="s">
        <v>214</v>
      </c>
      <c r="S1952" s="7">
        <v>439.78753662109375</v>
      </c>
    </row>
    <row r="1953" spans="1:19" x14ac:dyDescent="0.25">
      <c r="A1953" s="7">
        <v>513</v>
      </c>
      <c r="B1953" s="7">
        <v>44657</v>
      </c>
      <c r="C1953" s="7">
        <v>66883849</v>
      </c>
      <c r="D1953" s="7" t="s">
        <v>1798</v>
      </c>
      <c r="E1953" s="7" t="s">
        <v>214</v>
      </c>
      <c r="F1953" s="7">
        <v>525000</v>
      </c>
      <c r="G1953" s="7">
        <v>3.0006999969482422</v>
      </c>
      <c r="H1953" s="7">
        <v>2.7880001068115234</v>
      </c>
      <c r="I1953" s="7" t="s">
        <v>21834</v>
      </c>
      <c r="J1953" s="7" t="s">
        <v>6382</v>
      </c>
      <c r="K1953" s="8">
        <v>15.419352531433105</v>
      </c>
      <c r="M1953" s="8">
        <v>64.042999267578125</v>
      </c>
      <c r="N1953" s="7">
        <v>1269.4256591796875</v>
      </c>
      <c r="O1953" s="7" t="s">
        <v>331</v>
      </c>
      <c r="P1953" s="7" t="s">
        <v>1800</v>
      </c>
      <c r="Q1953" s="7" t="s">
        <v>337</v>
      </c>
      <c r="R1953" s="7" t="s">
        <v>5978</v>
      </c>
      <c r="S1953" s="7">
        <v>425.93267822265625</v>
      </c>
    </row>
    <row r="1954" spans="1:19" x14ac:dyDescent="0.25">
      <c r="A1954" s="7">
        <v>513</v>
      </c>
      <c r="B1954" s="7">
        <v>44657</v>
      </c>
      <c r="C1954" s="7">
        <v>23242471</v>
      </c>
      <c r="D1954" s="7" t="s">
        <v>1798</v>
      </c>
      <c r="E1954" s="7" t="s">
        <v>214</v>
      </c>
      <c r="F1954" s="7">
        <v>1000000</v>
      </c>
      <c r="G1954" s="7">
        <v>2.7806000709533691</v>
      </c>
      <c r="H1954" s="7">
        <v>2.228600025177002</v>
      </c>
      <c r="I1954" s="7" t="s">
        <v>20802</v>
      </c>
      <c r="J1954" s="7" t="s">
        <v>6381</v>
      </c>
      <c r="K1954" s="8">
        <v>16.184078216552734</v>
      </c>
      <c r="M1954" s="8">
        <v>82.725997924804688</v>
      </c>
      <c r="N1954" s="7">
        <v>1350.2735595703125</v>
      </c>
      <c r="O1954" s="7" t="s">
        <v>331</v>
      </c>
      <c r="P1954" s="7" t="s">
        <v>1800</v>
      </c>
      <c r="Q1954" s="7" t="s">
        <v>337</v>
      </c>
      <c r="R1954" s="7" t="s">
        <v>3856</v>
      </c>
      <c r="S1954" s="7">
        <v>422.25588989257813</v>
      </c>
    </row>
    <row r="1955" spans="1:19" x14ac:dyDescent="0.25">
      <c r="A1955" s="7">
        <v>513</v>
      </c>
      <c r="B1955" s="7">
        <v>44657</v>
      </c>
      <c r="C1955" s="7">
        <v>23477440</v>
      </c>
      <c r="D1955" s="7" t="s">
        <v>1798</v>
      </c>
      <c r="E1955" s="7" t="s">
        <v>6378</v>
      </c>
      <c r="F1955" s="7">
        <v>1000000</v>
      </c>
      <c r="G1955" s="7">
        <v>2.7806000709533691</v>
      </c>
      <c r="H1955" s="7">
        <v>2.2263998985290527</v>
      </c>
      <c r="I1955" s="7" t="s">
        <v>6379</v>
      </c>
      <c r="J1955" s="7" t="s">
        <v>6380</v>
      </c>
      <c r="K1955" s="8">
        <v>16.304338455200195</v>
      </c>
      <c r="M1955" s="8">
        <v>82.5</v>
      </c>
      <c r="N1955" s="7">
        <v>1365.658447265625</v>
      </c>
      <c r="O1955" s="7" t="s">
        <v>331</v>
      </c>
      <c r="P1955" s="7" t="s">
        <v>1800</v>
      </c>
      <c r="Q1955" s="7" t="s">
        <v>337</v>
      </c>
      <c r="R1955" s="7" t="s">
        <v>214</v>
      </c>
      <c r="S1955" s="7">
        <v>422.25588989257813</v>
      </c>
    </row>
    <row r="1956" spans="1:19" x14ac:dyDescent="0.25">
      <c r="A1956" s="7">
        <v>513</v>
      </c>
      <c r="B1956" s="7">
        <v>44657</v>
      </c>
      <c r="C1956" s="7">
        <v>38058553</v>
      </c>
      <c r="D1956" s="7" t="s">
        <v>16706</v>
      </c>
      <c r="E1956" s="7" t="s">
        <v>16747</v>
      </c>
      <c r="F1956" s="7">
        <v>345000</v>
      </c>
      <c r="G1956" s="7">
        <v>1.0678000450134277</v>
      </c>
      <c r="H1956" s="7">
        <v>0.9649999737739563</v>
      </c>
      <c r="I1956" s="7" t="s">
        <v>16748</v>
      </c>
      <c r="J1956" s="7" t="s">
        <v>16749</v>
      </c>
      <c r="K1956" s="8">
        <v>8.6729650497436523</v>
      </c>
      <c r="M1956" s="8">
        <v>99.816001892089844</v>
      </c>
      <c r="N1956" s="7">
        <v>675.08282470703125</v>
      </c>
      <c r="O1956" s="7" t="s">
        <v>212</v>
      </c>
      <c r="P1956" s="7" t="s">
        <v>422</v>
      </c>
      <c r="Q1956" s="7" t="s">
        <v>291</v>
      </c>
      <c r="R1956" s="7" t="s">
        <v>3856</v>
      </c>
      <c r="S1956" s="7">
        <v>675.08282470703125</v>
      </c>
    </row>
    <row r="1957" spans="1:19" x14ac:dyDescent="0.25">
      <c r="A1957" s="7">
        <v>513</v>
      </c>
      <c r="B1957" s="7">
        <v>44657</v>
      </c>
      <c r="C1957" s="7">
        <v>43206021</v>
      </c>
      <c r="D1957" s="7" t="s">
        <v>1802</v>
      </c>
      <c r="E1957" s="7" t="s">
        <v>6414</v>
      </c>
      <c r="F1957" s="7">
        <v>383419</v>
      </c>
      <c r="G1957" s="7">
        <v>6.0260000228881836</v>
      </c>
      <c r="H1957" s="7">
        <v>5.3871002197265625</v>
      </c>
      <c r="I1957" s="7" t="s">
        <v>6415</v>
      </c>
      <c r="J1957" s="7" t="s">
        <v>6416</v>
      </c>
      <c r="K1957" s="8">
        <v>5.9679732322692871</v>
      </c>
      <c r="M1957" s="8">
        <v>95.288002014160156</v>
      </c>
      <c r="N1957" s="7">
        <v>346.81948852539063</v>
      </c>
      <c r="O1957" s="7" t="s">
        <v>212</v>
      </c>
      <c r="P1957" s="7" t="s">
        <v>315</v>
      </c>
      <c r="Q1957" s="7" t="s">
        <v>291</v>
      </c>
      <c r="R1957" s="7" t="s">
        <v>214</v>
      </c>
      <c r="S1957" s="7">
        <v>235.19715881347656</v>
      </c>
    </row>
    <row r="1958" spans="1:19" x14ac:dyDescent="0.25">
      <c r="A1958" s="7">
        <v>513</v>
      </c>
      <c r="B1958" s="7">
        <v>44657</v>
      </c>
      <c r="C1958" s="7">
        <v>43206022</v>
      </c>
      <c r="D1958" s="7" t="s">
        <v>1802</v>
      </c>
      <c r="E1958" s="7" t="s">
        <v>214</v>
      </c>
      <c r="F1958" s="7">
        <v>383419</v>
      </c>
      <c r="G1958" s="7">
        <v>6.0250000953674316</v>
      </c>
      <c r="H1958" s="7">
        <v>5.0602998733520508</v>
      </c>
      <c r="I1958" s="7" t="s">
        <v>6412</v>
      </c>
      <c r="J1958" s="7" t="s">
        <v>6413</v>
      </c>
      <c r="K1958" s="8">
        <v>3.8624699115753174</v>
      </c>
      <c r="M1958" s="8">
        <v>107.39420318603516</v>
      </c>
      <c r="N1958" s="7">
        <v>114.83499908447266</v>
      </c>
      <c r="O1958" s="7" t="s">
        <v>212</v>
      </c>
      <c r="P1958" s="7" t="s">
        <v>315</v>
      </c>
      <c r="Q1958" s="7" t="s">
        <v>291</v>
      </c>
      <c r="R1958" s="7" t="s">
        <v>4184</v>
      </c>
      <c r="S1958" s="7">
        <v>235.18785095214844</v>
      </c>
    </row>
    <row r="1959" spans="1:19" x14ac:dyDescent="0.25">
      <c r="A1959" s="7">
        <v>513</v>
      </c>
      <c r="B1959" s="7">
        <v>44657</v>
      </c>
      <c r="C1959" s="7">
        <v>38117873</v>
      </c>
      <c r="D1959" s="7" t="s">
        <v>21095</v>
      </c>
      <c r="E1959" s="7" t="s">
        <v>214</v>
      </c>
      <c r="F1959" s="7">
        <v>400000</v>
      </c>
      <c r="G1959" s="7">
        <v>3.9000000953674316</v>
      </c>
      <c r="H1959" s="7">
        <v>2.0058000087738037</v>
      </c>
      <c r="I1959" s="7" t="s">
        <v>21243</v>
      </c>
      <c r="J1959" s="7" t="s">
        <v>10891</v>
      </c>
      <c r="K1959" s="8">
        <v>6.2748799324035645</v>
      </c>
      <c r="M1959" s="8">
        <v>99.481002807617188</v>
      </c>
      <c r="N1959" s="7">
        <v>264.53201293945313</v>
      </c>
      <c r="O1959" s="7" t="s">
        <v>237</v>
      </c>
      <c r="P1959" s="7" t="s">
        <v>289</v>
      </c>
      <c r="Q1959" s="7" t="s">
        <v>291</v>
      </c>
      <c r="R1959" s="7" t="s">
        <v>214</v>
      </c>
      <c r="S1959" s="7">
        <v>264.53201293945313</v>
      </c>
    </row>
    <row r="1960" spans="1:19" x14ac:dyDescent="0.25">
      <c r="A1960" s="7">
        <v>513</v>
      </c>
      <c r="B1960" s="7">
        <v>44657</v>
      </c>
      <c r="C1960" s="7">
        <v>37126589</v>
      </c>
      <c r="D1960" s="7" t="s">
        <v>21095</v>
      </c>
      <c r="E1960" s="7" t="s">
        <v>21244</v>
      </c>
      <c r="F1960" s="7">
        <v>400000</v>
      </c>
      <c r="G1960" s="7">
        <v>3.8986999988555908</v>
      </c>
      <c r="H1960" s="7">
        <v>2.0058000087738037</v>
      </c>
      <c r="I1960" s="7" t="s">
        <v>21245</v>
      </c>
      <c r="J1960" s="7" t="s">
        <v>21246</v>
      </c>
      <c r="K1960" s="8">
        <v>6.2748799324035645</v>
      </c>
      <c r="M1960" s="8">
        <v>99.481002807617188</v>
      </c>
      <c r="N1960" s="7">
        <v>264.53201293945313</v>
      </c>
      <c r="O1960" s="7" t="s">
        <v>237</v>
      </c>
      <c r="P1960" s="7" t="s">
        <v>289</v>
      </c>
      <c r="Q1960" s="7" t="s">
        <v>291</v>
      </c>
      <c r="R1960" s="7" t="s">
        <v>3856</v>
      </c>
      <c r="S1960" s="7">
        <v>264.53201293945313</v>
      </c>
    </row>
    <row r="1961" spans="1:19" x14ac:dyDescent="0.25">
      <c r="A1961" s="7">
        <v>513</v>
      </c>
      <c r="B1961" s="7">
        <v>44657</v>
      </c>
      <c r="C1961" s="7">
        <v>66999513</v>
      </c>
      <c r="D1961" s="7" t="s">
        <v>1806</v>
      </c>
      <c r="E1961" s="7" t="s">
        <v>214</v>
      </c>
      <c r="F1961" s="7">
        <v>400000</v>
      </c>
      <c r="G1961" s="7">
        <v>9.7714004516601563</v>
      </c>
      <c r="H1961" s="7">
        <v>7.2081999778747559</v>
      </c>
      <c r="I1961" s="7" t="s">
        <v>21247</v>
      </c>
      <c r="J1961" s="7" t="s">
        <v>21248</v>
      </c>
      <c r="K1961" s="8">
        <v>6.9429149627685547</v>
      </c>
      <c r="M1961" s="8">
        <v>89.874702453613281</v>
      </c>
      <c r="N1961" s="7">
        <v>434.95111083984375</v>
      </c>
      <c r="O1961" s="7" t="s">
        <v>373</v>
      </c>
      <c r="P1961" s="7" t="s">
        <v>289</v>
      </c>
      <c r="Q1961" s="7" t="s">
        <v>291</v>
      </c>
      <c r="R1961" s="7" t="s">
        <v>214</v>
      </c>
      <c r="S1961" s="7">
        <v>434.95111083984375</v>
      </c>
    </row>
    <row r="1962" spans="1:19" x14ac:dyDescent="0.25">
      <c r="A1962" s="7">
        <v>513</v>
      </c>
      <c r="B1962" s="7">
        <v>44657</v>
      </c>
      <c r="C1962" s="7">
        <v>46514617</v>
      </c>
      <c r="D1962" s="7" t="s">
        <v>1806</v>
      </c>
      <c r="E1962" s="7" t="s">
        <v>214</v>
      </c>
      <c r="F1962" s="7">
        <v>500000</v>
      </c>
      <c r="G1962" s="7">
        <v>7.7947001457214355</v>
      </c>
      <c r="H1962" s="7">
        <v>6.2080001831054688</v>
      </c>
      <c r="I1962" s="7" t="s">
        <v>19660</v>
      </c>
      <c r="J1962" s="7" t="s">
        <v>10892</v>
      </c>
      <c r="K1962" s="8">
        <v>6.7575798034667969</v>
      </c>
      <c r="M1962" s="8">
        <v>88.730003356933594</v>
      </c>
      <c r="N1962" s="7">
        <v>409.28219604492188</v>
      </c>
      <c r="O1962" s="7" t="s">
        <v>373</v>
      </c>
      <c r="P1962" s="7" t="s">
        <v>289</v>
      </c>
      <c r="Q1962" s="7" t="s">
        <v>291</v>
      </c>
      <c r="R1962" s="7" t="s">
        <v>3856</v>
      </c>
      <c r="S1962" s="7">
        <v>409.28219604492188</v>
      </c>
    </row>
    <row r="1963" spans="1:19" x14ac:dyDescent="0.25">
      <c r="A1963" s="7">
        <v>513</v>
      </c>
      <c r="B1963" s="7">
        <v>44657</v>
      </c>
      <c r="C1963" s="7">
        <v>66794020</v>
      </c>
      <c r="D1963" s="7" t="s">
        <v>1809</v>
      </c>
      <c r="E1963" s="7" t="s">
        <v>214</v>
      </c>
      <c r="F1963" s="7">
        <v>300000</v>
      </c>
      <c r="G1963" s="7">
        <v>13.292300224304199</v>
      </c>
      <c r="H1963" s="7">
        <v>10.354299545288086</v>
      </c>
      <c r="I1963" s="7" t="s">
        <v>6419</v>
      </c>
      <c r="J1963" s="7" t="s">
        <v>6420</v>
      </c>
      <c r="K1963" s="8">
        <v>5.1555490493774414</v>
      </c>
      <c r="M1963" s="8">
        <v>79.436569213867188</v>
      </c>
      <c r="N1963" s="7">
        <v>263.11260986328125</v>
      </c>
      <c r="O1963" s="7" t="s">
        <v>373</v>
      </c>
      <c r="P1963" s="7" t="s">
        <v>327</v>
      </c>
      <c r="Q1963" s="7" t="s">
        <v>242</v>
      </c>
      <c r="R1963" s="7" t="s">
        <v>214</v>
      </c>
      <c r="S1963" s="7">
        <v>246.57395935058594</v>
      </c>
    </row>
    <row r="1964" spans="1:19" x14ac:dyDescent="0.25">
      <c r="A1964" s="7">
        <v>513</v>
      </c>
      <c r="B1964" s="7">
        <v>44657</v>
      </c>
      <c r="C1964" s="7">
        <v>66796998</v>
      </c>
      <c r="D1964" s="7" t="s">
        <v>1809</v>
      </c>
      <c r="E1964" s="7" t="s">
        <v>214</v>
      </c>
      <c r="F1964" s="7">
        <v>300000</v>
      </c>
      <c r="G1964" s="7">
        <v>8.2944002151489258</v>
      </c>
      <c r="H1964" s="7">
        <v>7.2133002281188965</v>
      </c>
      <c r="I1964" s="7" t="s">
        <v>6417</v>
      </c>
      <c r="J1964" s="7" t="s">
        <v>6418</v>
      </c>
      <c r="K1964" s="8">
        <v>4.3887939453125</v>
      </c>
      <c r="M1964" s="8">
        <v>86.983001708984375</v>
      </c>
      <c r="N1964" s="7">
        <v>174.56559753417969</v>
      </c>
      <c r="O1964" s="7" t="s">
        <v>373</v>
      </c>
      <c r="P1964" s="7" t="s">
        <v>327</v>
      </c>
      <c r="Q1964" s="7" t="s">
        <v>242</v>
      </c>
      <c r="R1964" s="7" t="s">
        <v>214</v>
      </c>
      <c r="S1964" s="7">
        <v>212.12767028808594</v>
      </c>
    </row>
    <row r="1965" spans="1:19" x14ac:dyDescent="0.25">
      <c r="A1965" s="7">
        <v>513</v>
      </c>
      <c r="B1965" s="7">
        <v>44657</v>
      </c>
      <c r="C1965" s="7">
        <v>66881984</v>
      </c>
      <c r="D1965" s="7" t="s">
        <v>1811</v>
      </c>
      <c r="E1965" s="7" t="s">
        <v>6423</v>
      </c>
      <c r="F1965" s="7">
        <v>700000</v>
      </c>
      <c r="G1965" s="7">
        <v>3.9753999710083008</v>
      </c>
      <c r="H1965" s="7">
        <v>3.6728999614715576</v>
      </c>
      <c r="I1965" s="7" t="s">
        <v>6424</v>
      </c>
      <c r="J1965" s="7" t="s">
        <v>6425</v>
      </c>
      <c r="K1965" s="8">
        <v>5.2278900146484375</v>
      </c>
      <c r="M1965" s="8">
        <v>91.913002014160156</v>
      </c>
      <c r="N1965" s="7">
        <v>248.6820068359375</v>
      </c>
      <c r="O1965" s="7" t="s">
        <v>360</v>
      </c>
      <c r="P1965" s="7" t="s">
        <v>349</v>
      </c>
      <c r="Q1965" s="7" t="s">
        <v>242</v>
      </c>
      <c r="R1965" s="7" t="s">
        <v>3856</v>
      </c>
      <c r="S1965" s="7">
        <v>178.39337158203125</v>
      </c>
    </row>
    <row r="1966" spans="1:19" x14ac:dyDescent="0.25">
      <c r="A1966" s="7">
        <v>513</v>
      </c>
      <c r="B1966" s="7">
        <v>44657</v>
      </c>
      <c r="C1966" s="7">
        <v>42649520</v>
      </c>
      <c r="D1966" s="7" t="s">
        <v>1811</v>
      </c>
      <c r="E1966" s="7" t="s">
        <v>214</v>
      </c>
      <c r="F1966" s="7">
        <v>500000</v>
      </c>
      <c r="G1966" s="7">
        <v>1.8890999555587769</v>
      </c>
      <c r="H1966" s="7">
        <v>1.7749999761581421</v>
      </c>
      <c r="I1966" s="7" t="s">
        <v>6421</v>
      </c>
      <c r="J1966" s="7" t="s">
        <v>6422</v>
      </c>
      <c r="K1966" s="8">
        <v>4.8929901123046875</v>
      </c>
      <c r="M1966" s="8">
        <v>100.13899993896484</v>
      </c>
      <c r="N1966" s="7">
        <v>240.64999389648438</v>
      </c>
      <c r="O1966" s="7" t="s">
        <v>360</v>
      </c>
      <c r="P1966" s="7" t="s">
        <v>349</v>
      </c>
      <c r="Q1966" s="7" t="s">
        <v>242</v>
      </c>
      <c r="R1966" s="7" t="s">
        <v>3856</v>
      </c>
      <c r="S1966" s="7">
        <v>161.02305603027344</v>
      </c>
    </row>
    <row r="1967" spans="1:19" x14ac:dyDescent="0.25">
      <c r="A1967" s="7">
        <v>513</v>
      </c>
      <c r="B1967" s="7">
        <v>44657</v>
      </c>
      <c r="C1967" s="7">
        <v>31333341</v>
      </c>
      <c r="D1967" s="7" t="s">
        <v>1814</v>
      </c>
      <c r="E1967" s="7" t="s">
        <v>6426</v>
      </c>
      <c r="F1967" s="7">
        <v>297975</v>
      </c>
      <c r="G1967" s="7">
        <v>1.4593000411987305</v>
      </c>
      <c r="H1967" s="7">
        <v>0.5404999852180481</v>
      </c>
      <c r="I1967" s="7" t="s">
        <v>6427</v>
      </c>
      <c r="J1967" s="7" t="s">
        <v>6428</v>
      </c>
      <c r="K1967" s="8">
        <v>276.83599853515625</v>
      </c>
      <c r="M1967" s="8">
        <v>10</v>
      </c>
      <c r="N1967" s="7">
        <v>27408.017578125</v>
      </c>
      <c r="O1967" s="7" t="s">
        <v>254</v>
      </c>
      <c r="P1967" s="7" t="s">
        <v>429</v>
      </c>
      <c r="Q1967" s="7" t="s">
        <v>286</v>
      </c>
      <c r="R1967" s="7" t="s">
        <v>214</v>
      </c>
      <c r="S1967" s="7">
        <v>27408.017578125</v>
      </c>
    </row>
    <row r="1968" spans="1:19" x14ac:dyDescent="0.25">
      <c r="A1968" s="7">
        <v>513</v>
      </c>
      <c r="B1968" s="7">
        <v>44657</v>
      </c>
      <c r="C1968" s="7">
        <v>26040728</v>
      </c>
      <c r="D1968" s="7" t="s">
        <v>1817</v>
      </c>
      <c r="E1968" s="7" t="s">
        <v>214</v>
      </c>
      <c r="F1968" s="7">
        <v>1000000</v>
      </c>
      <c r="G1968" s="7">
        <v>3.1594998836517334</v>
      </c>
      <c r="H1968" s="7">
        <v>2.8931000232696533</v>
      </c>
      <c r="I1968" s="7" t="s">
        <v>6429</v>
      </c>
      <c r="J1968" s="7" t="s">
        <v>6430</v>
      </c>
      <c r="K1968" s="8">
        <v>4.8599801063537598</v>
      </c>
      <c r="M1968" s="8">
        <v>97.142997741699219</v>
      </c>
      <c r="N1968" s="7">
        <v>214.7550048828125</v>
      </c>
      <c r="O1968" s="7" t="s">
        <v>360</v>
      </c>
      <c r="P1968" s="7" t="s">
        <v>659</v>
      </c>
      <c r="Q1968" s="7" t="s">
        <v>242</v>
      </c>
      <c r="R1968" s="7" t="s">
        <v>3856</v>
      </c>
      <c r="S1968" s="7">
        <v>171.66972351074219</v>
      </c>
    </row>
    <row r="1969" spans="1:19" x14ac:dyDescent="0.25">
      <c r="A1969" s="7">
        <v>513</v>
      </c>
      <c r="B1969" s="7">
        <v>44657</v>
      </c>
      <c r="C1969" s="7">
        <v>66915663</v>
      </c>
      <c r="D1969" s="7" t="s">
        <v>16491</v>
      </c>
      <c r="E1969" s="7" t="s">
        <v>17630</v>
      </c>
      <c r="F1969" s="7">
        <v>300000</v>
      </c>
      <c r="G1969" s="7">
        <v>15.227899551391602</v>
      </c>
      <c r="H1969" s="7">
        <v>8.1746997833251953</v>
      </c>
      <c r="I1969" s="7" t="s">
        <v>19661</v>
      </c>
      <c r="J1969" s="7" t="s">
        <v>17092</v>
      </c>
      <c r="K1969" s="8">
        <v>7.210090160369873</v>
      </c>
      <c r="M1969" s="8">
        <v>88.787002563476563</v>
      </c>
      <c r="N1969" s="7">
        <v>409.62298583984375</v>
      </c>
      <c r="O1969" s="7" t="s">
        <v>360</v>
      </c>
      <c r="P1969" s="7" t="s">
        <v>659</v>
      </c>
      <c r="Q1969" s="7" t="s">
        <v>242</v>
      </c>
      <c r="R1969" s="7" t="s">
        <v>214</v>
      </c>
      <c r="S1969" s="7">
        <v>409.62298583984375</v>
      </c>
    </row>
    <row r="1970" spans="1:19" x14ac:dyDescent="0.25">
      <c r="A1970" s="7">
        <v>513</v>
      </c>
      <c r="B1970" s="7">
        <v>44657</v>
      </c>
      <c r="C1970" s="7">
        <v>66900483</v>
      </c>
      <c r="D1970" s="7" t="s">
        <v>16491</v>
      </c>
      <c r="E1970" s="7" t="s">
        <v>17631</v>
      </c>
      <c r="F1970" s="7">
        <v>850000</v>
      </c>
      <c r="G1970" s="7">
        <v>14.110899925231934</v>
      </c>
      <c r="H1970" s="7">
        <v>7.5384998321533203</v>
      </c>
      <c r="I1970" s="7" t="s">
        <v>19662</v>
      </c>
      <c r="J1970" s="7" t="s">
        <v>16492</v>
      </c>
      <c r="K1970" s="8">
        <v>7.4925999641418457</v>
      </c>
      <c r="M1970" s="8">
        <v>89.569999694824219</v>
      </c>
      <c r="N1970" s="7">
        <v>417.56298828125</v>
      </c>
      <c r="O1970" s="7" t="s">
        <v>360</v>
      </c>
      <c r="P1970" s="7" t="s">
        <v>659</v>
      </c>
      <c r="Q1970" s="7" t="s">
        <v>242</v>
      </c>
      <c r="R1970" s="7" t="s">
        <v>214</v>
      </c>
      <c r="S1970" s="7">
        <v>417.56298828125</v>
      </c>
    </row>
    <row r="1971" spans="1:19" x14ac:dyDescent="0.25">
      <c r="A1971" s="7">
        <v>513</v>
      </c>
      <c r="B1971" s="7">
        <v>44657</v>
      </c>
      <c r="C1971" s="7">
        <v>17385183</v>
      </c>
      <c r="D1971" s="7" t="s">
        <v>1820</v>
      </c>
      <c r="E1971" s="7" t="s">
        <v>214</v>
      </c>
      <c r="F1971" s="7">
        <v>420825</v>
      </c>
      <c r="G1971" s="7">
        <v>6.0082998275756836</v>
      </c>
      <c r="H1971" s="7">
        <v>4.7982997894287109</v>
      </c>
      <c r="I1971" s="7" t="s">
        <v>19663</v>
      </c>
      <c r="J1971" s="7" t="s">
        <v>10893</v>
      </c>
      <c r="K1971" s="8">
        <v>5.3735599517822266</v>
      </c>
      <c r="M1971" s="8">
        <v>100.61000061035156</v>
      </c>
      <c r="N1971" s="7">
        <v>274.20498657226563</v>
      </c>
      <c r="O1971" s="7" t="s">
        <v>237</v>
      </c>
      <c r="P1971" s="7" t="s">
        <v>447</v>
      </c>
      <c r="Q1971" s="7" t="s">
        <v>291</v>
      </c>
      <c r="R1971" s="7" t="s">
        <v>3856</v>
      </c>
      <c r="S1971" s="7">
        <v>274.20498657226563</v>
      </c>
    </row>
    <row r="1972" spans="1:19" x14ac:dyDescent="0.25">
      <c r="A1972" s="7">
        <v>513</v>
      </c>
      <c r="B1972" s="7">
        <v>44657</v>
      </c>
      <c r="C1972" s="7">
        <v>66961894</v>
      </c>
      <c r="D1972" s="7" t="s">
        <v>1824</v>
      </c>
      <c r="E1972" s="7" t="s">
        <v>214</v>
      </c>
      <c r="F1972" s="7">
        <v>500000</v>
      </c>
      <c r="G1972" s="7">
        <v>4.555783748626709</v>
      </c>
      <c r="H1972" s="7">
        <v>3.774376392364502</v>
      </c>
      <c r="I1972" s="7" t="s">
        <v>22245</v>
      </c>
      <c r="J1972" s="7" t="s">
        <v>22246</v>
      </c>
      <c r="K1972" s="8">
        <v>17.552413940429688</v>
      </c>
      <c r="M1972" s="8">
        <v>55</v>
      </c>
      <c r="N1972" s="7">
        <v>1480.6944580078125</v>
      </c>
      <c r="O1972" s="7" t="s">
        <v>266</v>
      </c>
      <c r="P1972" s="7" t="s">
        <v>429</v>
      </c>
      <c r="Q1972" s="7" t="s">
        <v>286</v>
      </c>
      <c r="R1972" s="7" t="s">
        <v>3856</v>
      </c>
      <c r="S1972" s="7">
        <v>1480.6944580078125</v>
      </c>
    </row>
    <row r="1973" spans="1:19" x14ac:dyDescent="0.25">
      <c r="A1973" s="7">
        <v>513</v>
      </c>
      <c r="B1973" s="7">
        <v>44657</v>
      </c>
      <c r="C1973" s="7">
        <v>66814220</v>
      </c>
      <c r="D1973" s="7" t="s">
        <v>1824</v>
      </c>
      <c r="E1973" s="7" t="s">
        <v>214</v>
      </c>
      <c r="F1973" s="7">
        <v>500000</v>
      </c>
      <c r="G1973" s="7">
        <v>3.4305269718170166</v>
      </c>
      <c r="H1973" s="7">
        <v>2.9420468807220459</v>
      </c>
      <c r="I1973" s="7" t="s">
        <v>22247</v>
      </c>
      <c r="J1973" s="7" t="s">
        <v>22248</v>
      </c>
      <c r="K1973" s="8">
        <v>20.668119430541992</v>
      </c>
      <c r="M1973" s="8">
        <v>57</v>
      </c>
      <c r="N1973" s="7">
        <v>1791.837890625</v>
      </c>
      <c r="O1973" s="7" t="s">
        <v>266</v>
      </c>
      <c r="P1973" s="7" t="s">
        <v>429</v>
      </c>
      <c r="Q1973" s="7" t="s">
        <v>286</v>
      </c>
      <c r="R1973" s="7" t="s">
        <v>3856</v>
      </c>
      <c r="S1973" s="7">
        <v>1791.837890625</v>
      </c>
    </row>
    <row r="1974" spans="1:19" x14ac:dyDescent="0.25">
      <c r="A1974" s="7">
        <v>513</v>
      </c>
      <c r="B1974" s="7">
        <v>44657</v>
      </c>
      <c r="C1974" s="7">
        <v>66812714</v>
      </c>
      <c r="D1974" s="7" t="s">
        <v>1824</v>
      </c>
      <c r="E1974" s="7" t="s">
        <v>10894</v>
      </c>
      <c r="F1974" s="7">
        <v>500000</v>
      </c>
      <c r="G1974" s="7">
        <v>3.4305000305175781</v>
      </c>
      <c r="H1974" s="7">
        <v>2.9419999122619629</v>
      </c>
      <c r="I1974" s="7" t="s">
        <v>10895</v>
      </c>
      <c r="J1974" s="7" t="s">
        <v>10896</v>
      </c>
      <c r="K1974" s="8">
        <v>20.668119430541992</v>
      </c>
      <c r="M1974" s="8">
        <v>57</v>
      </c>
      <c r="N1974" s="7">
        <v>1791.837890625</v>
      </c>
      <c r="O1974" s="7" t="s">
        <v>266</v>
      </c>
      <c r="P1974" s="7" t="s">
        <v>429</v>
      </c>
      <c r="Q1974" s="7" t="s">
        <v>286</v>
      </c>
      <c r="R1974" s="7" t="s">
        <v>214</v>
      </c>
      <c r="S1974" s="7">
        <v>1791.837890625</v>
      </c>
    </row>
    <row r="1975" spans="1:19" x14ac:dyDescent="0.25">
      <c r="A1975" s="7">
        <v>513</v>
      </c>
      <c r="B1975" s="7">
        <v>44657</v>
      </c>
      <c r="C1975" s="7">
        <v>45526083</v>
      </c>
      <c r="D1975" s="7" t="s">
        <v>1824</v>
      </c>
      <c r="E1975" s="7" t="s">
        <v>22249</v>
      </c>
      <c r="F1975" s="7">
        <v>750000</v>
      </c>
      <c r="G1975" s="7">
        <v>2.5598905086517334</v>
      </c>
      <c r="H1975" s="7">
        <v>2.1005599498748779</v>
      </c>
      <c r="I1975" s="7" t="s">
        <v>22250</v>
      </c>
      <c r="J1975" s="7" t="s">
        <v>22251</v>
      </c>
      <c r="K1975" s="8">
        <v>26.759119033813477</v>
      </c>
      <c r="M1975" s="8">
        <v>58.564918518066406</v>
      </c>
      <c r="N1975" s="7">
        <v>2409.944580078125</v>
      </c>
      <c r="O1975" s="7" t="s">
        <v>266</v>
      </c>
      <c r="P1975" s="7" t="s">
        <v>429</v>
      </c>
      <c r="Q1975" s="7" t="s">
        <v>286</v>
      </c>
      <c r="R1975" s="7" t="s">
        <v>3856</v>
      </c>
      <c r="S1975" s="7">
        <v>2409.944580078125</v>
      </c>
    </row>
    <row r="1976" spans="1:19" x14ac:dyDescent="0.25">
      <c r="A1976" s="7">
        <v>513</v>
      </c>
      <c r="B1976" s="7">
        <v>44657</v>
      </c>
      <c r="C1976" s="7">
        <v>33608789</v>
      </c>
      <c r="D1976" s="7" t="s">
        <v>1824</v>
      </c>
      <c r="E1976" s="7" t="s">
        <v>214</v>
      </c>
      <c r="F1976" s="7">
        <v>1000000</v>
      </c>
      <c r="G1976" s="7">
        <v>1.010266900062561</v>
      </c>
      <c r="H1976" s="7">
        <v>0.72133564949035645</v>
      </c>
      <c r="I1976" s="7" t="s">
        <v>22252</v>
      </c>
      <c r="J1976" s="7" t="s">
        <v>22253</v>
      </c>
      <c r="K1976" s="8">
        <v>67.149726867675781</v>
      </c>
      <c r="M1976" s="8">
        <v>58.386241912841797</v>
      </c>
      <c r="N1976" s="7">
        <v>6534.27099609375</v>
      </c>
      <c r="O1976" s="7" t="s">
        <v>266</v>
      </c>
      <c r="P1976" s="7" t="s">
        <v>429</v>
      </c>
      <c r="Q1976" s="7" t="s">
        <v>286</v>
      </c>
      <c r="R1976" s="7" t="s">
        <v>3856</v>
      </c>
      <c r="S1976" s="7">
        <v>6534.27099609375</v>
      </c>
    </row>
    <row r="1977" spans="1:19" x14ac:dyDescent="0.25">
      <c r="A1977" s="7">
        <v>513</v>
      </c>
      <c r="B1977" s="7">
        <v>44657</v>
      </c>
      <c r="C1977" s="7">
        <v>27476826</v>
      </c>
      <c r="D1977" s="7" t="s">
        <v>1824</v>
      </c>
      <c r="E1977" s="7" t="s">
        <v>214</v>
      </c>
      <c r="F1977" s="7">
        <v>1000000</v>
      </c>
      <c r="G1977" s="7">
        <v>0.52019166946411133</v>
      </c>
      <c r="H1977" s="7">
        <v>0.33191099762916565</v>
      </c>
      <c r="I1977" s="7" t="s">
        <v>22254</v>
      </c>
      <c r="J1977" s="7" t="s">
        <v>22255</v>
      </c>
      <c r="K1977" s="8">
        <v>100.05112457275391</v>
      </c>
      <c r="M1977" s="8">
        <v>67.862464904785156</v>
      </c>
      <c r="N1977" s="7">
        <v>9853.4501953125</v>
      </c>
      <c r="O1977" s="7" t="s">
        <v>266</v>
      </c>
      <c r="P1977" s="7" t="s">
        <v>429</v>
      </c>
      <c r="Q1977" s="7" t="s">
        <v>286</v>
      </c>
      <c r="R1977" s="7" t="s">
        <v>3856</v>
      </c>
      <c r="S1977" s="7">
        <v>9853.4501953125</v>
      </c>
    </row>
    <row r="1978" spans="1:19" x14ac:dyDescent="0.25">
      <c r="A1978" s="7">
        <v>513</v>
      </c>
      <c r="B1978" s="7">
        <v>44657</v>
      </c>
      <c r="C1978" s="7">
        <v>35757356</v>
      </c>
      <c r="D1978" s="7" t="s">
        <v>1827</v>
      </c>
      <c r="E1978" s="7" t="s">
        <v>214</v>
      </c>
      <c r="F1978" s="7">
        <v>350000</v>
      </c>
      <c r="G1978" s="7">
        <v>5.5550999641418457</v>
      </c>
      <c r="H1978" s="7">
        <v>4.7332000732421875</v>
      </c>
      <c r="I1978" s="7" t="s">
        <v>6444</v>
      </c>
      <c r="J1978" s="7" t="s">
        <v>6445</v>
      </c>
      <c r="K1978" s="8">
        <v>6.0710620880126953</v>
      </c>
      <c r="M1978" s="8">
        <v>91.458000183105469</v>
      </c>
      <c r="N1978" s="7">
        <v>334.32510375976563</v>
      </c>
      <c r="O1978" s="7" t="s">
        <v>254</v>
      </c>
      <c r="P1978" s="7" t="s">
        <v>239</v>
      </c>
      <c r="Q1978" s="7" t="s">
        <v>242</v>
      </c>
      <c r="R1978" s="7" t="s">
        <v>214</v>
      </c>
      <c r="S1978" s="7">
        <v>230.78643798828125</v>
      </c>
    </row>
    <row r="1979" spans="1:19" x14ac:dyDescent="0.25">
      <c r="A1979" s="7">
        <v>513</v>
      </c>
      <c r="B1979" s="7">
        <v>44657</v>
      </c>
      <c r="C1979" s="7">
        <v>35757355</v>
      </c>
      <c r="D1979" s="7" t="s">
        <v>1827</v>
      </c>
      <c r="E1979" s="7" t="s">
        <v>6441</v>
      </c>
      <c r="F1979" s="7">
        <v>350000</v>
      </c>
      <c r="G1979" s="7">
        <v>5.5550999641418457</v>
      </c>
      <c r="H1979" s="7">
        <v>4.7340002059936523</v>
      </c>
      <c r="I1979" s="7" t="s">
        <v>6442</v>
      </c>
      <c r="J1979" s="7" t="s">
        <v>6443</v>
      </c>
      <c r="K1979" s="8">
        <v>6.0522952079772949</v>
      </c>
      <c r="M1979" s="8">
        <v>91.599998474121094</v>
      </c>
      <c r="N1979" s="7">
        <v>332.73748779296875</v>
      </c>
      <c r="O1979" s="7" t="s">
        <v>254</v>
      </c>
      <c r="P1979" s="7" t="s">
        <v>239</v>
      </c>
      <c r="Q1979" s="7" t="s">
        <v>242</v>
      </c>
      <c r="R1979" s="7" t="s">
        <v>214</v>
      </c>
      <c r="S1979" s="7">
        <v>230.78643798828125</v>
      </c>
    </row>
    <row r="1980" spans="1:19" x14ac:dyDescent="0.25">
      <c r="A1980" s="7">
        <v>513</v>
      </c>
      <c r="B1980" s="7">
        <v>44657</v>
      </c>
      <c r="C1980" s="7">
        <v>66854117</v>
      </c>
      <c r="D1980" s="7" t="s">
        <v>1827</v>
      </c>
      <c r="E1980" s="7" t="s">
        <v>214</v>
      </c>
      <c r="F1980" s="7">
        <v>300000</v>
      </c>
      <c r="G1980" s="7">
        <v>3.8248000144958496</v>
      </c>
      <c r="H1980" s="7">
        <v>3.4096000194549561</v>
      </c>
      <c r="I1980" s="7" t="s">
        <v>6439</v>
      </c>
      <c r="J1980" s="7" t="s">
        <v>6440</v>
      </c>
      <c r="K1980" s="8">
        <v>5.780890941619873</v>
      </c>
      <c r="M1980" s="8">
        <v>96.490997314453125</v>
      </c>
      <c r="N1980" s="7">
        <v>303.89111328125</v>
      </c>
      <c r="O1980" s="7" t="s">
        <v>254</v>
      </c>
      <c r="P1980" s="7" t="s">
        <v>239</v>
      </c>
      <c r="Q1980" s="7" t="s">
        <v>242</v>
      </c>
      <c r="R1980" s="7" t="s">
        <v>214</v>
      </c>
      <c r="S1980" s="7">
        <v>214.18524169921875</v>
      </c>
    </row>
    <row r="1981" spans="1:19" x14ac:dyDescent="0.25">
      <c r="A1981" s="7">
        <v>513</v>
      </c>
      <c r="B1981" s="7">
        <v>44657</v>
      </c>
      <c r="C1981" s="7">
        <v>66854115</v>
      </c>
      <c r="D1981" s="7" t="s">
        <v>1827</v>
      </c>
      <c r="E1981" s="7" t="s">
        <v>6436</v>
      </c>
      <c r="F1981" s="7">
        <v>300000</v>
      </c>
      <c r="G1981" s="7">
        <v>3.8248000144958496</v>
      </c>
      <c r="H1981" s="7">
        <v>3.4094998836517334</v>
      </c>
      <c r="I1981" s="7" t="s">
        <v>6437</v>
      </c>
      <c r="J1981" s="7" t="s">
        <v>6438</v>
      </c>
      <c r="K1981" s="8">
        <v>5.7848138809204102</v>
      </c>
      <c r="M1981" s="8">
        <v>96.490997314453125</v>
      </c>
      <c r="N1981" s="7">
        <v>304.0281982421875</v>
      </c>
      <c r="O1981" s="7" t="s">
        <v>254</v>
      </c>
      <c r="P1981" s="7" t="s">
        <v>239</v>
      </c>
      <c r="Q1981" s="7" t="s">
        <v>242</v>
      </c>
      <c r="R1981" s="7" t="s">
        <v>214</v>
      </c>
      <c r="S1981" s="7">
        <v>214.18524169921875</v>
      </c>
    </row>
    <row r="1982" spans="1:19" x14ac:dyDescent="0.25">
      <c r="A1982" s="7">
        <v>513</v>
      </c>
      <c r="B1982" s="7">
        <v>44657</v>
      </c>
      <c r="C1982" s="7">
        <v>43093411</v>
      </c>
      <c r="D1982" s="7" t="s">
        <v>1827</v>
      </c>
      <c r="E1982" s="7" t="s">
        <v>214</v>
      </c>
      <c r="F1982" s="7">
        <v>300000</v>
      </c>
      <c r="G1982" s="7">
        <v>2.0095999240875244</v>
      </c>
      <c r="H1982" s="7">
        <v>1.8382999897003174</v>
      </c>
      <c r="I1982" s="7" t="s">
        <v>6434</v>
      </c>
      <c r="J1982" s="7" t="s">
        <v>6435</v>
      </c>
      <c r="K1982" s="8">
        <v>4.9339628219604492</v>
      </c>
      <c r="M1982" s="8">
        <v>100.83300018310547</v>
      </c>
      <c r="N1982" s="7">
        <v>240.46200561523438</v>
      </c>
      <c r="O1982" s="7" t="s">
        <v>254</v>
      </c>
      <c r="P1982" s="7" t="s">
        <v>239</v>
      </c>
      <c r="Q1982" s="7" t="s">
        <v>242</v>
      </c>
      <c r="R1982" s="7" t="s">
        <v>214</v>
      </c>
      <c r="S1982" s="7">
        <v>196.18016052246094</v>
      </c>
    </row>
    <row r="1983" spans="1:19" x14ac:dyDescent="0.25">
      <c r="A1983" s="7">
        <v>513</v>
      </c>
      <c r="B1983" s="7">
        <v>44657</v>
      </c>
      <c r="C1983" s="7">
        <v>43093412</v>
      </c>
      <c r="D1983" s="7" t="s">
        <v>1827</v>
      </c>
      <c r="E1983" s="7" t="s">
        <v>6431</v>
      </c>
      <c r="F1983" s="7">
        <v>300000</v>
      </c>
      <c r="G1983" s="7">
        <v>2.0095999240875244</v>
      </c>
      <c r="H1983" s="7">
        <v>1.8382999897003174</v>
      </c>
      <c r="I1983" s="7" t="s">
        <v>6432</v>
      </c>
      <c r="J1983" s="7" t="s">
        <v>6433</v>
      </c>
      <c r="K1983" s="8">
        <v>4.9340348243713379</v>
      </c>
      <c r="M1983" s="8">
        <v>100.83300018310547</v>
      </c>
      <c r="N1983" s="7">
        <v>240.46200561523438</v>
      </c>
      <c r="O1983" s="7" t="s">
        <v>254</v>
      </c>
      <c r="P1983" s="7" t="s">
        <v>239</v>
      </c>
      <c r="Q1983" s="7" t="s">
        <v>242</v>
      </c>
      <c r="R1983" s="7" t="s">
        <v>214</v>
      </c>
      <c r="S1983" s="7">
        <v>196.18016052246094</v>
      </c>
    </row>
    <row r="1984" spans="1:19" x14ac:dyDescent="0.25">
      <c r="A1984" s="7">
        <v>513</v>
      </c>
      <c r="B1984" s="7">
        <v>44657</v>
      </c>
      <c r="C1984" s="7">
        <v>44485549</v>
      </c>
      <c r="D1984" s="7" t="s">
        <v>1831</v>
      </c>
      <c r="E1984" s="7" t="s">
        <v>214</v>
      </c>
      <c r="F1984" s="7">
        <v>900000</v>
      </c>
      <c r="G1984" s="7">
        <v>2.3162000179290771</v>
      </c>
      <c r="H1984" s="7">
        <v>2.4179000854492188</v>
      </c>
      <c r="I1984" s="7" t="s">
        <v>19664</v>
      </c>
      <c r="J1984" s="7" t="s">
        <v>6448</v>
      </c>
      <c r="K1984" s="8">
        <v>6.9261660575866699</v>
      </c>
      <c r="M1984" s="8">
        <v>100.41000366210938</v>
      </c>
      <c r="N1984" s="7">
        <v>432.53359985351563</v>
      </c>
      <c r="O1984" s="7" t="s">
        <v>280</v>
      </c>
      <c r="P1984" s="7" t="s">
        <v>215</v>
      </c>
      <c r="Q1984" s="7" t="s">
        <v>219</v>
      </c>
      <c r="R1984" s="7" t="s">
        <v>3856</v>
      </c>
      <c r="S1984" s="7">
        <v>579.11761474609375</v>
      </c>
    </row>
    <row r="1985" spans="1:19" x14ac:dyDescent="0.25">
      <c r="A1985" s="7">
        <v>513</v>
      </c>
      <c r="B1985" s="7">
        <v>44657</v>
      </c>
      <c r="C1985" s="7">
        <v>44481993</v>
      </c>
      <c r="D1985" s="7" t="s">
        <v>1831</v>
      </c>
      <c r="E1985" s="7" t="s">
        <v>6446</v>
      </c>
      <c r="F1985" s="7">
        <v>900000</v>
      </c>
      <c r="G1985" s="7">
        <v>2.3162000179290771</v>
      </c>
      <c r="H1985" s="7">
        <v>2.4597001075744629</v>
      </c>
      <c r="I1985" s="7" t="s">
        <v>25</v>
      </c>
      <c r="J1985" s="7" t="s">
        <v>6447</v>
      </c>
      <c r="K1985" s="8">
        <v>7.0590171813964844</v>
      </c>
      <c r="M1985" s="8">
        <v>100.12999725341797</v>
      </c>
      <c r="N1985" s="7">
        <v>354.49929809570313</v>
      </c>
      <c r="O1985" s="7" t="s">
        <v>280</v>
      </c>
      <c r="P1985" s="7" t="s">
        <v>215</v>
      </c>
      <c r="Q1985" s="7" t="s">
        <v>219</v>
      </c>
      <c r="R1985" s="7" t="s">
        <v>214</v>
      </c>
      <c r="S1985" s="7">
        <v>579.11761474609375</v>
      </c>
    </row>
    <row r="1986" spans="1:19" x14ac:dyDescent="0.25">
      <c r="A1986" s="7">
        <v>513</v>
      </c>
      <c r="B1986" s="7">
        <v>44657</v>
      </c>
      <c r="C1986" s="7">
        <v>33928338</v>
      </c>
      <c r="D1986" s="7" t="s">
        <v>1835</v>
      </c>
      <c r="E1986" s="7" t="s">
        <v>214</v>
      </c>
      <c r="F1986" s="7">
        <v>300000</v>
      </c>
      <c r="G1986" s="7">
        <v>4.9883999824523926</v>
      </c>
      <c r="H1986" s="7">
        <v>4.0820999145507813</v>
      </c>
      <c r="I1986" s="7" t="s">
        <v>22256</v>
      </c>
      <c r="J1986" s="7" t="s">
        <v>10897</v>
      </c>
      <c r="K1986" s="8">
        <v>8.0724430084228516</v>
      </c>
      <c r="M1986" s="8">
        <v>96.550697326660156</v>
      </c>
      <c r="N1986" s="7">
        <v>542.66741943359375</v>
      </c>
      <c r="O1986" s="7" t="s">
        <v>212</v>
      </c>
      <c r="P1986" s="7" t="s">
        <v>422</v>
      </c>
      <c r="Q1986" s="7" t="s">
        <v>291</v>
      </c>
      <c r="R1986" s="7" t="s">
        <v>214</v>
      </c>
      <c r="S1986" s="7">
        <v>542.66741943359375</v>
      </c>
    </row>
    <row r="1987" spans="1:19" x14ac:dyDescent="0.25">
      <c r="A1987" s="7">
        <v>513</v>
      </c>
      <c r="B1987" s="7">
        <v>44657</v>
      </c>
      <c r="C1987" s="7">
        <v>33551967</v>
      </c>
      <c r="D1987" s="7" t="s">
        <v>1835</v>
      </c>
      <c r="E1987" s="7" t="s">
        <v>22257</v>
      </c>
      <c r="F1987" s="7">
        <v>300000</v>
      </c>
      <c r="G1987" s="7">
        <v>4.9883999824523926</v>
      </c>
      <c r="H1987" s="7">
        <v>4.0820999145507813</v>
      </c>
      <c r="I1987" s="7" t="s">
        <v>22258</v>
      </c>
      <c r="J1987" s="7" t="s">
        <v>22259</v>
      </c>
      <c r="K1987" s="8">
        <v>8.1045160293579102</v>
      </c>
      <c r="M1987" s="8">
        <v>96.551002502441406</v>
      </c>
      <c r="N1987" s="7">
        <v>542.636474609375</v>
      </c>
      <c r="O1987" s="7" t="s">
        <v>212</v>
      </c>
      <c r="P1987" s="7" t="s">
        <v>422</v>
      </c>
      <c r="Q1987" s="7" t="s">
        <v>291</v>
      </c>
      <c r="R1987" s="7" t="s">
        <v>214</v>
      </c>
      <c r="S1987" s="7">
        <v>542.636474609375</v>
      </c>
    </row>
    <row r="1988" spans="1:19" x14ac:dyDescent="0.25">
      <c r="A1988" s="7">
        <v>513</v>
      </c>
      <c r="B1988" s="7">
        <v>44657</v>
      </c>
      <c r="C1988" s="7">
        <v>66888068</v>
      </c>
      <c r="D1988" s="7" t="s">
        <v>1835</v>
      </c>
      <c r="E1988" s="7" t="s">
        <v>214</v>
      </c>
      <c r="F1988" s="7">
        <v>400000</v>
      </c>
      <c r="G1988" s="7">
        <v>4.0250000953674316</v>
      </c>
      <c r="H1988" s="7">
        <v>5.069699764251709</v>
      </c>
      <c r="I1988" s="7" t="s">
        <v>19665</v>
      </c>
      <c r="J1988" s="7" t="s">
        <v>10898</v>
      </c>
      <c r="K1988" s="8">
        <v>9.7606697082519531</v>
      </c>
      <c r="M1988" s="8">
        <v>92.616996765136719</v>
      </c>
      <c r="N1988" s="7">
        <v>679.239990234375</v>
      </c>
      <c r="O1988" s="7" t="s">
        <v>212</v>
      </c>
      <c r="P1988" s="7" t="s">
        <v>422</v>
      </c>
      <c r="Q1988" s="7" t="s">
        <v>291</v>
      </c>
      <c r="R1988" s="7" t="s">
        <v>4184</v>
      </c>
      <c r="S1988" s="7">
        <v>679.239990234375</v>
      </c>
    </row>
    <row r="1989" spans="1:19" x14ac:dyDescent="0.25">
      <c r="A1989" s="7">
        <v>513</v>
      </c>
      <c r="B1989" s="7">
        <v>44657</v>
      </c>
      <c r="C1989" s="7">
        <v>66858770</v>
      </c>
      <c r="D1989" s="7" t="s">
        <v>1838</v>
      </c>
      <c r="E1989" s="7" t="s">
        <v>214</v>
      </c>
      <c r="F1989" s="7">
        <v>815609</v>
      </c>
      <c r="G1989" s="7">
        <v>7.0611000061035156</v>
      </c>
      <c r="H1989" s="7">
        <v>5.3218002319335938</v>
      </c>
      <c r="I1989" s="7" t="s">
        <v>19666</v>
      </c>
      <c r="J1989" s="7" t="s">
        <v>10901</v>
      </c>
      <c r="K1989" s="8">
        <v>6.3677592277526855</v>
      </c>
      <c r="M1989" s="8">
        <v>91.9530029296875</v>
      </c>
      <c r="N1989" s="7">
        <v>379.0736083984375</v>
      </c>
      <c r="O1989" s="7" t="s">
        <v>223</v>
      </c>
      <c r="P1989" s="7" t="s">
        <v>289</v>
      </c>
      <c r="Q1989" s="7" t="s">
        <v>291</v>
      </c>
      <c r="R1989" s="7" t="s">
        <v>3856</v>
      </c>
      <c r="S1989" s="7">
        <v>379.0736083984375</v>
      </c>
    </row>
    <row r="1990" spans="1:19" x14ac:dyDescent="0.25">
      <c r="A1990" s="7">
        <v>513</v>
      </c>
      <c r="B1990" s="7">
        <v>44657</v>
      </c>
      <c r="C1990" s="7">
        <v>66858769</v>
      </c>
      <c r="D1990" s="7" t="s">
        <v>1838</v>
      </c>
      <c r="E1990" s="7" t="s">
        <v>10899</v>
      </c>
      <c r="F1990" s="7">
        <v>815609</v>
      </c>
      <c r="G1990" s="7">
        <v>7.0611000061035156</v>
      </c>
      <c r="H1990" s="7">
        <v>5.3158001899719238</v>
      </c>
      <c r="I1990" s="7" t="s">
        <v>21249</v>
      </c>
      <c r="J1990" s="7" t="s">
        <v>10900</v>
      </c>
      <c r="K1990" s="8">
        <v>6.7586359977722168</v>
      </c>
      <c r="M1990" s="8">
        <v>91.75</v>
      </c>
      <c r="N1990" s="7">
        <v>414.66549682617188</v>
      </c>
      <c r="O1990" s="7" t="s">
        <v>223</v>
      </c>
      <c r="P1990" s="7" t="s">
        <v>289</v>
      </c>
      <c r="Q1990" s="7" t="s">
        <v>291</v>
      </c>
      <c r="R1990" s="7" t="s">
        <v>214</v>
      </c>
      <c r="S1990" s="7">
        <v>414.66549682617188</v>
      </c>
    </row>
    <row r="1991" spans="1:19" x14ac:dyDescent="0.25">
      <c r="A1991" s="7">
        <v>513</v>
      </c>
      <c r="B1991" s="7">
        <v>44657</v>
      </c>
      <c r="C1991" s="7">
        <v>22866461</v>
      </c>
      <c r="D1991" s="7" t="s">
        <v>1842</v>
      </c>
      <c r="E1991" s="7" t="s">
        <v>214</v>
      </c>
      <c r="F1991" s="7">
        <v>970588.25</v>
      </c>
      <c r="G1991" s="7">
        <v>3.8138999938964844</v>
      </c>
      <c r="H1991" s="7">
        <v>3.3605999946594238</v>
      </c>
      <c r="I1991" s="7" t="s">
        <v>19667</v>
      </c>
      <c r="J1991" s="7" t="s">
        <v>6452</v>
      </c>
      <c r="K1991" s="8">
        <v>4.3295001983642578</v>
      </c>
      <c r="M1991" s="8">
        <v>101.02899932861328</v>
      </c>
      <c r="N1991" s="7">
        <v>167.06500244140625</v>
      </c>
      <c r="O1991" s="7" t="s">
        <v>237</v>
      </c>
      <c r="P1991" s="7" t="s">
        <v>322</v>
      </c>
      <c r="Q1991" s="7" t="s">
        <v>291</v>
      </c>
      <c r="R1991" s="7" t="s">
        <v>3856</v>
      </c>
      <c r="S1991" s="7">
        <v>146.45941162109375</v>
      </c>
    </row>
    <row r="1992" spans="1:19" x14ac:dyDescent="0.25">
      <c r="A1992" s="7">
        <v>513</v>
      </c>
      <c r="B1992" s="7">
        <v>44657</v>
      </c>
      <c r="C1992" s="7">
        <v>22866460</v>
      </c>
      <c r="D1992" s="7" t="s">
        <v>1842</v>
      </c>
      <c r="E1992" s="7" t="s">
        <v>6449</v>
      </c>
      <c r="F1992" s="7">
        <v>970640</v>
      </c>
      <c r="G1992" s="7">
        <v>3.8138999938964844</v>
      </c>
      <c r="H1992" s="7">
        <v>3.3534998893737793</v>
      </c>
      <c r="I1992" s="7" t="s">
        <v>6450</v>
      </c>
      <c r="J1992" s="7" t="s">
        <v>6451</v>
      </c>
      <c r="K1992" s="8">
        <v>4.4474740028381348</v>
      </c>
      <c r="M1992" s="8">
        <v>100.62599945068359</v>
      </c>
      <c r="N1992" s="7">
        <v>178.4208984375</v>
      </c>
      <c r="O1992" s="7" t="s">
        <v>237</v>
      </c>
      <c r="P1992" s="7" t="s">
        <v>322</v>
      </c>
      <c r="Q1992" s="7" t="s">
        <v>291</v>
      </c>
      <c r="R1992" s="7" t="s">
        <v>214</v>
      </c>
      <c r="S1992" s="7">
        <v>146.45941162109375</v>
      </c>
    </row>
    <row r="1993" spans="1:19" x14ac:dyDescent="0.25">
      <c r="A1993" s="7">
        <v>513</v>
      </c>
      <c r="B1993" s="7">
        <v>44657</v>
      </c>
      <c r="C1993" s="7">
        <v>66953440</v>
      </c>
      <c r="D1993" s="7" t="s">
        <v>18332</v>
      </c>
      <c r="E1993" s="7" t="s">
        <v>214</v>
      </c>
      <c r="F1993" s="7">
        <v>366118.625</v>
      </c>
      <c r="G1993" s="7">
        <v>3.1512999534606934</v>
      </c>
      <c r="H1993" s="7">
        <v>2.434999942779541</v>
      </c>
      <c r="I1993" s="7" t="s">
        <v>19668</v>
      </c>
      <c r="J1993" s="7" t="s">
        <v>18333</v>
      </c>
      <c r="K1993" s="8">
        <v>10.773176193237305</v>
      </c>
      <c r="M1993" s="8">
        <v>94.846199035644531</v>
      </c>
      <c r="N1993" s="7">
        <v>805.64459228515625</v>
      </c>
      <c r="O1993" s="7" t="s">
        <v>237</v>
      </c>
      <c r="P1993" s="7" t="s">
        <v>300</v>
      </c>
      <c r="Q1993" s="7" t="s">
        <v>291</v>
      </c>
      <c r="R1993" s="7" t="s">
        <v>214</v>
      </c>
      <c r="S1993" s="7">
        <v>805.64459228515625</v>
      </c>
    </row>
    <row r="1994" spans="1:19" x14ac:dyDescent="0.25">
      <c r="A1994" s="7">
        <v>513</v>
      </c>
      <c r="B1994" s="7">
        <v>44657</v>
      </c>
      <c r="C1994" s="7">
        <v>66894573</v>
      </c>
      <c r="D1994" s="7" t="s">
        <v>16861</v>
      </c>
      <c r="E1994" s="7" t="s">
        <v>214</v>
      </c>
      <c r="F1994" s="7">
        <v>650000</v>
      </c>
      <c r="G1994" s="7">
        <v>4.2300000190734863</v>
      </c>
      <c r="H1994" s="7">
        <v>3.1345000267028809</v>
      </c>
      <c r="I1994" s="7" t="s">
        <v>19669</v>
      </c>
      <c r="J1994" s="7" t="s">
        <v>17868</v>
      </c>
      <c r="K1994" s="8">
        <v>11.098128318786621</v>
      </c>
      <c r="M1994" s="8">
        <v>89.734001159667969</v>
      </c>
      <c r="N1994" s="7">
        <v>835.373291015625</v>
      </c>
      <c r="O1994" s="7" t="s">
        <v>643</v>
      </c>
      <c r="P1994" s="7" t="s">
        <v>289</v>
      </c>
      <c r="Q1994" s="7" t="s">
        <v>291</v>
      </c>
      <c r="R1994" s="7" t="s">
        <v>3856</v>
      </c>
      <c r="S1994" s="7">
        <v>835.373291015625</v>
      </c>
    </row>
    <row r="1995" spans="1:19" x14ac:dyDescent="0.25">
      <c r="A1995" s="7">
        <v>513</v>
      </c>
      <c r="B1995" s="7">
        <v>44657</v>
      </c>
      <c r="C1995" s="7">
        <v>66861331</v>
      </c>
      <c r="D1995" s="7" t="s">
        <v>16861</v>
      </c>
      <c r="E1995" s="7" t="s">
        <v>17093</v>
      </c>
      <c r="F1995" s="7">
        <v>650000</v>
      </c>
      <c r="G1995" s="7">
        <v>4.2300000190734863</v>
      </c>
      <c r="H1995" s="7">
        <v>3.1345000267028809</v>
      </c>
      <c r="I1995" s="7" t="s">
        <v>17094</v>
      </c>
      <c r="J1995" s="7" t="s">
        <v>17095</v>
      </c>
      <c r="K1995" s="8">
        <v>11.09801197052002</v>
      </c>
      <c r="M1995" s="8">
        <v>89.734001159667969</v>
      </c>
      <c r="N1995" s="7">
        <v>820.7490234375</v>
      </c>
      <c r="O1995" s="7" t="s">
        <v>643</v>
      </c>
      <c r="P1995" s="7" t="s">
        <v>289</v>
      </c>
      <c r="Q1995" s="7" t="s">
        <v>291</v>
      </c>
      <c r="R1995" s="7" t="s">
        <v>214</v>
      </c>
      <c r="S1995" s="7">
        <v>820.7490234375</v>
      </c>
    </row>
    <row r="1996" spans="1:19" x14ac:dyDescent="0.25">
      <c r="A1996" s="7">
        <v>513</v>
      </c>
      <c r="B1996" s="7">
        <v>44657</v>
      </c>
      <c r="C1996" s="7">
        <v>36336312</v>
      </c>
      <c r="D1996" s="7" t="s">
        <v>1845</v>
      </c>
      <c r="E1996" s="7" t="s">
        <v>214</v>
      </c>
      <c r="F1996" s="7">
        <v>650000</v>
      </c>
      <c r="G1996" s="7">
        <v>2.8199999332427979</v>
      </c>
      <c r="H1996" s="7">
        <v>2.3784999847412109</v>
      </c>
      <c r="I1996" s="7" t="s">
        <v>19670</v>
      </c>
      <c r="J1996" s="7" t="s">
        <v>10904</v>
      </c>
      <c r="K1996" s="8">
        <v>13.156319618225098</v>
      </c>
      <c r="M1996" s="8">
        <v>85.875</v>
      </c>
      <c r="N1996" s="7">
        <v>1047.0032958984375</v>
      </c>
      <c r="O1996" s="7" t="s">
        <v>643</v>
      </c>
      <c r="P1996" s="7" t="s">
        <v>289</v>
      </c>
      <c r="Q1996" s="7" t="s">
        <v>291</v>
      </c>
      <c r="R1996" s="7" t="s">
        <v>3856</v>
      </c>
      <c r="S1996" s="7">
        <v>1047.0032958984375</v>
      </c>
    </row>
    <row r="1997" spans="1:19" x14ac:dyDescent="0.25">
      <c r="A1997" s="7">
        <v>513</v>
      </c>
      <c r="B1997" s="7">
        <v>44657</v>
      </c>
      <c r="C1997" s="7">
        <v>36341408</v>
      </c>
      <c r="D1997" s="7" t="s">
        <v>1845</v>
      </c>
      <c r="E1997" s="7" t="s">
        <v>10902</v>
      </c>
      <c r="F1997" s="7">
        <v>650000</v>
      </c>
      <c r="G1997" s="7">
        <v>2.8199999332427979</v>
      </c>
      <c r="H1997" s="7">
        <v>2.3784999847412109</v>
      </c>
      <c r="I1997" s="7" t="s">
        <v>19671</v>
      </c>
      <c r="J1997" s="7" t="s">
        <v>10903</v>
      </c>
      <c r="K1997" s="8">
        <v>13.156465530395508</v>
      </c>
      <c r="M1997" s="8">
        <v>85.874702453613281</v>
      </c>
      <c r="N1997" s="7">
        <v>1045.2635498046875</v>
      </c>
      <c r="O1997" s="7" t="s">
        <v>643</v>
      </c>
      <c r="P1997" s="7" t="s">
        <v>289</v>
      </c>
      <c r="Q1997" s="7" t="s">
        <v>291</v>
      </c>
      <c r="R1997" s="7" t="s">
        <v>214</v>
      </c>
      <c r="S1997" s="7">
        <v>1045.2635498046875</v>
      </c>
    </row>
    <row r="1998" spans="1:19" x14ac:dyDescent="0.25">
      <c r="A1998" s="7">
        <v>513</v>
      </c>
      <c r="B1998" s="7">
        <v>44657</v>
      </c>
      <c r="C1998" s="7">
        <v>66794104</v>
      </c>
      <c r="D1998" s="7" t="s">
        <v>1848</v>
      </c>
      <c r="E1998" s="7" t="s">
        <v>214</v>
      </c>
      <c r="F1998" s="7">
        <v>300000</v>
      </c>
      <c r="G1998" s="7">
        <v>8.2902002334594727</v>
      </c>
      <c r="H1998" s="7">
        <v>7.0971999168395996</v>
      </c>
      <c r="I1998" s="7" t="s">
        <v>21250</v>
      </c>
      <c r="J1998" s="7" t="s">
        <v>6455</v>
      </c>
      <c r="K1998" s="8">
        <v>3.8892900943756104</v>
      </c>
      <c r="M1998" s="8">
        <v>93.745002746582031</v>
      </c>
      <c r="N1998" s="7">
        <v>122.04100036621094</v>
      </c>
      <c r="O1998" s="7" t="s">
        <v>360</v>
      </c>
      <c r="P1998" s="7" t="s">
        <v>361</v>
      </c>
      <c r="Q1998" s="7" t="s">
        <v>242</v>
      </c>
      <c r="R1998" s="7" t="s">
        <v>3856</v>
      </c>
      <c r="S1998" s="7">
        <v>145.92314147949219</v>
      </c>
    </row>
    <row r="1999" spans="1:19" x14ac:dyDescent="0.25">
      <c r="A1999" s="7">
        <v>513</v>
      </c>
      <c r="B1999" s="7">
        <v>44657</v>
      </c>
      <c r="C1999" s="7">
        <v>22591112</v>
      </c>
      <c r="D1999" s="7" t="s">
        <v>1848</v>
      </c>
      <c r="E1999" s="7" t="s">
        <v>214</v>
      </c>
      <c r="F1999" s="7">
        <v>400000</v>
      </c>
      <c r="G1999" s="7">
        <v>2.201200008392334</v>
      </c>
      <c r="H1999" s="7">
        <v>2.0613999366760254</v>
      </c>
      <c r="I1999" s="7" t="s">
        <v>6453</v>
      </c>
      <c r="J1999" s="7" t="s">
        <v>6454</v>
      </c>
      <c r="K1999" s="8">
        <v>3.598829984664917</v>
      </c>
      <c r="M1999" s="8">
        <v>101.62300109863281</v>
      </c>
      <c r="N1999" s="7">
        <v>102.79799652099609</v>
      </c>
      <c r="O1999" s="7" t="s">
        <v>360</v>
      </c>
      <c r="P1999" s="7" t="s">
        <v>361</v>
      </c>
      <c r="Q1999" s="7" t="s">
        <v>242</v>
      </c>
      <c r="R1999" s="7" t="s">
        <v>3856</v>
      </c>
      <c r="S1999" s="7">
        <v>111.68888854980469</v>
      </c>
    </row>
    <row r="2000" spans="1:19" x14ac:dyDescent="0.25">
      <c r="A2000" s="7">
        <v>513</v>
      </c>
      <c r="B2000" s="7">
        <v>44657</v>
      </c>
      <c r="C2000" s="7">
        <v>66907151</v>
      </c>
      <c r="D2000" s="7" t="s">
        <v>16862</v>
      </c>
      <c r="E2000" s="7" t="s">
        <v>214</v>
      </c>
      <c r="F2000" s="7">
        <v>500000</v>
      </c>
      <c r="G2000" s="7">
        <v>6.1957998275756836</v>
      </c>
      <c r="H2000" s="7">
        <v>5.1911001205444336</v>
      </c>
      <c r="I2000" s="7" t="s">
        <v>19672</v>
      </c>
      <c r="J2000" s="7" t="s">
        <v>17096</v>
      </c>
      <c r="K2000" s="8">
        <v>7.0266151428222656</v>
      </c>
      <c r="M2000" s="8">
        <v>85</v>
      </c>
      <c r="N2000" s="7">
        <v>430.95278930664063</v>
      </c>
      <c r="O2000" s="7" t="s">
        <v>254</v>
      </c>
      <c r="P2000" s="7" t="s">
        <v>1652</v>
      </c>
      <c r="Q2000" s="7" t="s">
        <v>286</v>
      </c>
      <c r="R2000" s="7" t="s">
        <v>3856</v>
      </c>
      <c r="S2000" s="7">
        <v>430.95278930664063</v>
      </c>
    </row>
    <row r="2001" spans="1:19" x14ac:dyDescent="0.25">
      <c r="A2001" s="7">
        <v>513</v>
      </c>
      <c r="B2001" s="7">
        <v>44657</v>
      </c>
      <c r="C2001" s="7">
        <v>66795029</v>
      </c>
      <c r="D2001" s="7" t="s">
        <v>1851</v>
      </c>
      <c r="E2001" s="7" t="s">
        <v>214</v>
      </c>
      <c r="F2001" s="7">
        <v>300000</v>
      </c>
      <c r="G2001" s="7">
        <v>3.2662999629974365</v>
      </c>
      <c r="H2001" s="7">
        <v>2.7934999465942383</v>
      </c>
      <c r="I2001" s="7" t="s">
        <v>6458</v>
      </c>
      <c r="J2001" s="7" t="s">
        <v>6459</v>
      </c>
      <c r="K2001" s="8">
        <v>7.0833988189697266</v>
      </c>
      <c r="M2001" s="8">
        <v>95.593002319335938</v>
      </c>
      <c r="N2001" s="7">
        <v>436.0098876953125</v>
      </c>
      <c r="O2001" s="7" t="s">
        <v>360</v>
      </c>
      <c r="P2001" s="7" t="s">
        <v>349</v>
      </c>
      <c r="Q2001" s="7" t="s">
        <v>242</v>
      </c>
      <c r="R2001" s="7" t="s">
        <v>214</v>
      </c>
      <c r="S2001" s="7">
        <v>391.93975830078125</v>
      </c>
    </row>
    <row r="2002" spans="1:19" x14ac:dyDescent="0.25">
      <c r="A2002" s="7">
        <v>513</v>
      </c>
      <c r="B2002" s="7">
        <v>44657</v>
      </c>
      <c r="C2002" s="7">
        <v>66825502</v>
      </c>
      <c r="D2002" s="7" t="s">
        <v>1851</v>
      </c>
      <c r="E2002" s="7" t="s">
        <v>214</v>
      </c>
      <c r="F2002" s="7">
        <v>450000</v>
      </c>
      <c r="G2002" s="7">
        <v>3.0608999729156494</v>
      </c>
      <c r="H2002" s="7">
        <v>2.685499906539917</v>
      </c>
      <c r="I2002" s="7" t="s">
        <v>6456</v>
      </c>
      <c r="J2002" s="7" t="s">
        <v>6457</v>
      </c>
      <c r="K2002" s="8">
        <v>6.6410551071166992</v>
      </c>
      <c r="M2002" s="8">
        <v>95.206001281738281</v>
      </c>
      <c r="N2002" s="7">
        <v>392.63888549804688</v>
      </c>
      <c r="O2002" s="7" t="s">
        <v>360</v>
      </c>
      <c r="P2002" s="7" t="s">
        <v>349</v>
      </c>
      <c r="Q2002" s="7" t="s">
        <v>242</v>
      </c>
      <c r="R2002" s="7" t="s">
        <v>214</v>
      </c>
      <c r="S2002" s="7">
        <v>388.53515625</v>
      </c>
    </row>
    <row r="2003" spans="1:19" x14ac:dyDescent="0.25">
      <c r="A2003" s="7">
        <v>513</v>
      </c>
      <c r="B2003" s="7">
        <v>44657</v>
      </c>
      <c r="C2003" s="7">
        <v>66882122</v>
      </c>
      <c r="D2003" s="7" t="s">
        <v>1854</v>
      </c>
      <c r="E2003" s="7" t="s">
        <v>6461</v>
      </c>
      <c r="F2003" s="7">
        <v>911800</v>
      </c>
      <c r="G2003" s="7">
        <v>3.7555999755859375</v>
      </c>
      <c r="H2003" s="7">
        <v>3.1619000434875488</v>
      </c>
      <c r="I2003" s="7" t="s">
        <v>6462</v>
      </c>
      <c r="J2003" s="7" t="s">
        <v>6463</v>
      </c>
      <c r="K2003" s="8">
        <v>5.5729398727416992</v>
      </c>
      <c r="M2003" s="8">
        <v>94.244003295898438</v>
      </c>
      <c r="N2003" s="7">
        <v>274.03961181640625</v>
      </c>
      <c r="O2003" s="7" t="s">
        <v>237</v>
      </c>
      <c r="P2003" s="7" t="s">
        <v>239</v>
      </c>
      <c r="Q2003" s="7" t="s">
        <v>242</v>
      </c>
      <c r="R2003" s="7" t="s">
        <v>214</v>
      </c>
      <c r="S2003" s="7">
        <v>261.16854858398438</v>
      </c>
    </row>
    <row r="2004" spans="1:19" x14ac:dyDescent="0.25">
      <c r="A2004" s="7">
        <v>513</v>
      </c>
      <c r="B2004" s="7">
        <v>44657</v>
      </c>
      <c r="C2004" s="7">
        <v>66882364</v>
      </c>
      <c r="D2004" s="7" t="s">
        <v>1854</v>
      </c>
      <c r="E2004" s="7" t="s">
        <v>214</v>
      </c>
      <c r="F2004" s="7">
        <v>911800</v>
      </c>
      <c r="G2004" s="7">
        <v>3.75</v>
      </c>
      <c r="H2004" s="7">
        <v>3.1508998870849609</v>
      </c>
      <c r="I2004" s="7" t="s">
        <v>19673</v>
      </c>
      <c r="J2004" s="7" t="s">
        <v>6460</v>
      </c>
      <c r="K2004" s="8">
        <v>5.4948868751525879</v>
      </c>
      <c r="M2004" s="8">
        <v>94.496002197265625</v>
      </c>
      <c r="N2004" s="7">
        <v>275.452392578125</v>
      </c>
      <c r="O2004" s="7" t="s">
        <v>237</v>
      </c>
      <c r="P2004" s="7" t="s">
        <v>239</v>
      </c>
      <c r="Q2004" s="7" t="s">
        <v>242</v>
      </c>
      <c r="R2004" s="7" t="s">
        <v>3856</v>
      </c>
      <c r="S2004" s="7">
        <v>261.10342407226563</v>
      </c>
    </row>
    <row r="2005" spans="1:19" x14ac:dyDescent="0.25">
      <c r="A2005" s="7">
        <v>513</v>
      </c>
      <c r="B2005" s="7">
        <v>44657</v>
      </c>
      <c r="C2005" s="7">
        <v>66980549</v>
      </c>
      <c r="D2005" s="7" t="s">
        <v>20672</v>
      </c>
      <c r="E2005" s="7" t="s">
        <v>214</v>
      </c>
      <c r="F2005" s="7">
        <v>1000000</v>
      </c>
      <c r="G2005" s="7">
        <v>5.2221999168395996</v>
      </c>
      <c r="H2005" s="7">
        <v>4.141200065612793</v>
      </c>
      <c r="I2005" s="7" t="s">
        <v>20803</v>
      </c>
      <c r="J2005" s="7" t="s">
        <v>20612</v>
      </c>
      <c r="K2005" s="8">
        <v>5.6510238647460938</v>
      </c>
      <c r="M2005" s="8">
        <v>92.558998107910156</v>
      </c>
      <c r="N2005" s="7">
        <v>294.50360107421875</v>
      </c>
      <c r="O2005" s="7" t="s">
        <v>237</v>
      </c>
      <c r="P2005" s="7" t="s">
        <v>239</v>
      </c>
      <c r="Q2005" s="7" t="s">
        <v>242</v>
      </c>
      <c r="R2005" s="7" t="s">
        <v>3856</v>
      </c>
      <c r="S2005" s="7">
        <v>294.50360107421875</v>
      </c>
    </row>
    <row r="2006" spans="1:19" x14ac:dyDescent="0.25">
      <c r="A2006" s="7">
        <v>513</v>
      </c>
      <c r="B2006" s="7">
        <v>44657</v>
      </c>
      <c r="C2006" s="7">
        <v>67033717</v>
      </c>
      <c r="D2006" s="7" t="s">
        <v>22063</v>
      </c>
      <c r="E2006" s="7" t="s">
        <v>22260</v>
      </c>
      <c r="F2006" s="7">
        <v>750000</v>
      </c>
      <c r="G2006" s="7">
        <v>2.9979000091552734</v>
      </c>
      <c r="H2006" s="7">
        <v>2.5144999027252197</v>
      </c>
      <c r="I2006" s="7" t="s">
        <v>22261</v>
      </c>
      <c r="J2006" s="7" t="s">
        <v>22262</v>
      </c>
      <c r="K2006" s="8">
        <v>5.7596578598022461</v>
      </c>
      <c r="M2006" s="8">
        <v>99.293998718261719</v>
      </c>
      <c r="N2006" s="7">
        <v>290.20559692382813</v>
      </c>
      <c r="O2006" s="7" t="s">
        <v>237</v>
      </c>
      <c r="P2006" s="7" t="s">
        <v>239</v>
      </c>
      <c r="Q2006" s="7" t="s">
        <v>242</v>
      </c>
      <c r="R2006" s="7" t="s">
        <v>214</v>
      </c>
      <c r="S2006" s="7">
        <v>290.20559692382813</v>
      </c>
    </row>
    <row r="2007" spans="1:19" x14ac:dyDescent="0.25">
      <c r="A2007" s="7">
        <v>513</v>
      </c>
      <c r="B2007" s="7">
        <v>44657</v>
      </c>
      <c r="C2007" s="7">
        <v>30940894</v>
      </c>
      <c r="D2007" s="7" t="s">
        <v>17376</v>
      </c>
      <c r="E2007" s="7" t="s">
        <v>214</v>
      </c>
      <c r="F2007" s="7">
        <v>500000</v>
      </c>
      <c r="G2007" s="7">
        <v>0.35870000720024109</v>
      </c>
      <c r="H2007" s="7">
        <v>0.91720002889633179</v>
      </c>
      <c r="I2007" s="7" t="s">
        <v>22263</v>
      </c>
      <c r="J2007" s="7" t="s">
        <v>14563</v>
      </c>
      <c r="K2007" s="8">
        <v>4.847196102142334</v>
      </c>
      <c r="M2007" s="8">
        <v>99.998001098632813</v>
      </c>
      <c r="N2007" s="7">
        <v>405.13720703125</v>
      </c>
      <c r="O2007" s="7" t="s">
        <v>237</v>
      </c>
      <c r="P2007" s="7" t="s">
        <v>239</v>
      </c>
      <c r="Q2007" s="7" t="s">
        <v>242</v>
      </c>
      <c r="R2007" s="7" t="s">
        <v>3856</v>
      </c>
      <c r="S2007" s="7">
        <v>220.50119018554688</v>
      </c>
    </row>
    <row r="2008" spans="1:19" x14ac:dyDescent="0.25">
      <c r="A2008" s="7">
        <v>513</v>
      </c>
      <c r="B2008" s="7">
        <v>44657</v>
      </c>
      <c r="C2008" s="7">
        <v>30940895</v>
      </c>
      <c r="D2008" s="7" t="s">
        <v>17376</v>
      </c>
      <c r="E2008" s="7" t="s">
        <v>17398</v>
      </c>
      <c r="F2008" s="7">
        <v>500000</v>
      </c>
      <c r="G2008" s="7">
        <v>0.35870000720024109</v>
      </c>
      <c r="H2008" s="7">
        <v>0.91640001535415649</v>
      </c>
      <c r="I2008" s="7" t="s">
        <v>17399</v>
      </c>
      <c r="J2008" s="7" t="s">
        <v>17400</v>
      </c>
      <c r="K2008" s="8">
        <v>4.8404660224914551</v>
      </c>
      <c r="M2008" s="8">
        <v>100</v>
      </c>
      <c r="N2008" s="7">
        <v>238.16679382324219</v>
      </c>
      <c r="O2008" s="7" t="s">
        <v>237</v>
      </c>
      <c r="P2008" s="7" t="s">
        <v>239</v>
      </c>
      <c r="Q2008" s="7" t="s">
        <v>242</v>
      </c>
      <c r="R2008" s="7" t="s">
        <v>214</v>
      </c>
      <c r="S2008" s="7">
        <v>220.50119018554688</v>
      </c>
    </row>
    <row r="2009" spans="1:19" x14ac:dyDescent="0.25">
      <c r="A2009" s="7">
        <v>513</v>
      </c>
      <c r="B2009" s="7">
        <v>44657</v>
      </c>
      <c r="C2009" s="7">
        <v>44406376</v>
      </c>
      <c r="D2009" s="7" t="s">
        <v>1858</v>
      </c>
      <c r="E2009" s="7" t="s">
        <v>214</v>
      </c>
      <c r="F2009" s="7">
        <v>535000</v>
      </c>
      <c r="G2009" s="7">
        <v>3.3101000785827637</v>
      </c>
      <c r="H2009" s="7">
        <v>2.7476000785827637</v>
      </c>
      <c r="I2009" s="7" t="s">
        <v>6467</v>
      </c>
      <c r="J2009" s="7" t="s">
        <v>6468</v>
      </c>
      <c r="K2009" s="8">
        <v>5.6192770004272461</v>
      </c>
      <c r="M2009" s="8">
        <v>100.97699737548828</v>
      </c>
      <c r="N2009" s="7">
        <v>289.4110107421875</v>
      </c>
      <c r="O2009" s="7" t="s">
        <v>237</v>
      </c>
      <c r="P2009" s="7" t="s">
        <v>239</v>
      </c>
      <c r="Q2009" s="7" t="s">
        <v>242</v>
      </c>
      <c r="R2009" s="7" t="s">
        <v>3856</v>
      </c>
      <c r="S2009" s="7">
        <v>255.96647644042969</v>
      </c>
    </row>
    <row r="2010" spans="1:19" x14ac:dyDescent="0.25">
      <c r="A2010" s="7">
        <v>513</v>
      </c>
      <c r="B2010" s="7">
        <v>44657</v>
      </c>
      <c r="C2010" s="7">
        <v>44406377</v>
      </c>
      <c r="D2010" s="7" t="s">
        <v>1858</v>
      </c>
      <c r="E2010" s="7" t="s">
        <v>6464</v>
      </c>
      <c r="F2010" s="7">
        <v>535000</v>
      </c>
      <c r="G2010" s="7">
        <v>3.3101000785827637</v>
      </c>
      <c r="H2010" s="7">
        <v>2.7562999725341797</v>
      </c>
      <c r="I2010" s="7" t="s">
        <v>6465</v>
      </c>
      <c r="J2010" s="7" t="s">
        <v>6466</v>
      </c>
      <c r="K2010" s="8">
        <v>5.6415948867797852</v>
      </c>
      <c r="M2010" s="8">
        <v>100.91000366210938</v>
      </c>
      <c r="N2010" s="7">
        <v>242.5906982421875</v>
      </c>
      <c r="O2010" s="7" t="s">
        <v>237</v>
      </c>
      <c r="P2010" s="7" t="s">
        <v>239</v>
      </c>
      <c r="Q2010" s="7" t="s">
        <v>242</v>
      </c>
      <c r="R2010" s="7" t="s">
        <v>214</v>
      </c>
      <c r="S2010" s="7">
        <v>255.96647644042969</v>
      </c>
    </row>
    <row r="2011" spans="1:19" x14ac:dyDescent="0.25">
      <c r="A2011" s="7">
        <v>513</v>
      </c>
      <c r="B2011" s="7">
        <v>44657</v>
      </c>
      <c r="C2011" s="7">
        <v>44417942</v>
      </c>
      <c r="D2011" s="7" t="s">
        <v>1858</v>
      </c>
      <c r="E2011" s="7" t="s">
        <v>214</v>
      </c>
      <c r="F2011" s="7">
        <v>500000</v>
      </c>
      <c r="G2011" s="7">
        <v>0.81309998035430908</v>
      </c>
      <c r="H2011" s="7">
        <v>1.5527000427246094</v>
      </c>
      <c r="I2011" s="7" t="s">
        <v>21251</v>
      </c>
      <c r="J2011" s="7" t="s">
        <v>14566</v>
      </c>
      <c r="K2011" s="8">
        <v>5.2154221534729004</v>
      </c>
      <c r="M2011" s="8">
        <v>100.25399780273438</v>
      </c>
      <c r="N2011" s="7">
        <v>365.78900146484375</v>
      </c>
      <c r="O2011" s="7" t="s">
        <v>237</v>
      </c>
      <c r="P2011" s="7" t="s">
        <v>239</v>
      </c>
      <c r="Q2011" s="7" t="s">
        <v>242</v>
      </c>
      <c r="R2011" s="7" t="s">
        <v>3856</v>
      </c>
      <c r="S2011" s="7">
        <v>226.05857849121094</v>
      </c>
    </row>
    <row r="2012" spans="1:19" x14ac:dyDescent="0.25">
      <c r="A2012" s="7">
        <v>513</v>
      </c>
      <c r="B2012" s="7">
        <v>44657</v>
      </c>
      <c r="C2012" s="7">
        <v>44559616</v>
      </c>
      <c r="D2012" s="7" t="s">
        <v>1858</v>
      </c>
      <c r="E2012" s="7" t="s">
        <v>21252</v>
      </c>
      <c r="F2012" s="7">
        <v>500000</v>
      </c>
      <c r="G2012" s="7">
        <v>0.81309998035430908</v>
      </c>
      <c r="H2012" s="7">
        <v>1.6037000417709351</v>
      </c>
      <c r="I2012" s="7" t="s">
        <v>21253</v>
      </c>
      <c r="J2012" s="7" t="s">
        <v>21254</v>
      </c>
      <c r="K2012" s="8">
        <v>5.4651470184326172</v>
      </c>
      <c r="M2012" s="8">
        <v>100.05799865722656</v>
      </c>
      <c r="N2012" s="7">
        <v>216.63789367675781</v>
      </c>
      <c r="O2012" s="7" t="s">
        <v>237</v>
      </c>
      <c r="P2012" s="7" t="s">
        <v>239</v>
      </c>
      <c r="Q2012" s="7" t="s">
        <v>242</v>
      </c>
      <c r="R2012" s="7" t="s">
        <v>214</v>
      </c>
      <c r="S2012" s="7">
        <v>226.05857849121094</v>
      </c>
    </row>
    <row r="2013" spans="1:19" x14ac:dyDescent="0.25">
      <c r="A2013" s="7">
        <v>513</v>
      </c>
      <c r="B2013" s="7">
        <v>44657</v>
      </c>
      <c r="C2013" s="7">
        <v>44627296</v>
      </c>
      <c r="D2013" s="7" t="s">
        <v>1861</v>
      </c>
      <c r="E2013" s="7" t="s">
        <v>214</v>
      </c>
      <c r="F2013" s="7">
        <v>435000</v>
      </c>
      <c r="G2013" s="7">
        <v>0.37229999899864197</v>
      </c>
      <c r="H2013" s="7">
        <v>0.48930001258850098</v>
      </c>
      <c r="I2013" s="7" t="s">
        <v>6469</v>
      </c>
      <c r="J2013" s="7" t="s">
        <v>6470</v>
      </c>
      <c r="K2013" s="8">
        <v>4.2537970542907715</v>
      </c>
      <c r="M2013" s="8">
        <v>100.71900177001953</v>
      </c>
      <c r="N2013" s="7">
        <v>343.46078491210938</v>
      </c>
      <c r="O2013" s="7" t="s">
        <v>237</v>
      </c>
      <c r="P2013" s="7" t="s">
        <v>239</v>
      </c>
      <c r="Q2013" s="7" t="s">
        <v>242</v>
      </c>
      <c r="R2013" s="7" t="s">
        <v>214</v>
      </c>
      <c r="S2013" s="7">
        <v>274.97280883789063</v>
      </c>
    </row>
    <row r="2014" spans="1:19" x14ac:dyDescent="0.25">
      <c r="A2014" s="7">
        <v>513</v>
      </c>
      <c r="B2014" s="7">
        <v>44657</v>
      </c>
      <c r="C2014" s="7">
        <v>44892850</v>
      </c>
      <c r="D2014" s="7" t="s">
        <v>1861</v>
      </c>
      <c r="E2014" s="7" t="s">
        <v>21255</v>
      </c>
      <c r="F2014" s="7">
        <v>435000</v>
      </c>
      <c r="G2014" s="7">
        <v>0.37229999899864197</v>
      </c>
      <c r="H2014" s="7">
        <v>0.48949998617172241</v>
      </c>
      <c r="I2014" s="7" t="s">
        <v>21256</v>
      </c>
      <c r="J2014" s="7" t="s">
        <v>21257</v>
      </c>
      <c r="K2014" s="8">
        <v>4.2547202110290527</v>
      </c>
      <c r="M2014" s="8">
        <v>100.71900177001953</v>
      </c>
      <c r="N2014" s="7">
        <v>310.35888671875</v>
      </c>
      <c r="O2014" s="7" t="s">
        <v>237</v>
      </c>
      <c r="P2014" s="7" t="s">
        <v>239</v>
      </c>
      <c r="Q2014" s="7" t="s">
        <v>242</v>
      </c>
      <c r="R2014" s="7" t="s">
        <v>214</v>
      </c>
      <c r="S2014" s="7">
        <v>274.97280883789063</v>
      </c>
    </row>
    <row r="2015" spans="1:19" x14ac:dyDescent="0.25">
      <c r="A2015" s="7">
        <v>513</v>
      </c>
      <c r="B2015" s="7">
        <v>44657</v>
      </c>
      <c r="C2015" s="7">
        <v>66793867</v>
      </c>
      <c r="D2015" s="7" t="s">
        <v>1864</v>
      </c>
      <c r="E2015" s="7" t="s">
        <v>214</v>
      </c>
      <c r="F2015" s="7">
        <v>250000</v>
      </c>
      <c r="G2015" s="7">
        <v>2.7953000068664551</v>
      </c>
      <c r="H2015" s="7">
        <v>2.2702000141143799</v>
      </c>
      <c r="I2015" s="7" t="s">
        <v>6483</v>
      </c>
      <c r="J2015" s="7" t="s">
        <v>6484</v>
      </c>
      <c r="K2015" s="8">
        <v>19.654212951660156</v>
      </c>
      <c r="M2015" s="8">
        <v>73.754997253417969</v>
      </c>
      <c r="N2015" s="7">
        <v>1697.1446533203125</v>
      </c>
      <c r="O2015" s="7" t="s">
        <v>360</v>
      </c>
      <c r="P2015" s="7" t="s">
        <v>349</v>
      </c>
      <c r="Q2015" s="7" t="s">
        <v>242</v>
      </c>
      <c r="R2015" s="7" t="s">
        <v>214</v>
      </c>
      <c r="S2015" s="7">
        <v>309.8211669921875</v>
      </c>
    </row>
    <row r="2016" spans="1:19" x14ac:dyDescent="0.25">
      <c r="A2016" s="7">
        <v>513</v>
      </c>
      <c r="B2016" s="7">
        <v>44657</v>
      </c>
      <c r="C2016" s="7">
        <v>22591587</v>
      </c>
      <c r="D2016" s="7" t="s">
        <v>1864</v>
      </c>
      <c r="E2016" s="7" t="s">
        <v>214</v>
      </c>
      <c r="F2016" s="7">
        <v>600000</v>
      </c>
      <c r="G2016" s="7">
        <v>2.2395999431610107</v>
      </c>
      <c r="H2016" s="7">
        <v>1.8707000017166138</v>
      </c>
      <c r="I2016" s="7" t="s">
        <v>6481</v>
      </c>
      <c r="J2016" s="7" t="s">
        <v>6482</v>
      </c>
      <c r="K2016" s="8">
        <v>21.413307189941406</v>
      </c>
      <c r="M2016" s="8">
        <v>73.416000366210938</v>
      </c>
      <c r="N2016" s="7">
        <v>1882.8946533203125</v>
      </c>
      <c r="O2016" s="7" t="s">
        <v>360</v>
      </c>
      <c r="P2016" s="7" t="s">
        <v>349</v>
      </c>
      <c r="Q2016" s="7" t="s">
        <v>242</v>
      </c>
      <c r="R2016" s="7" t="s">
        <v>3856</v>
      </c>
      <c r="S2016" s="7">
        <v>301.95623779296875</v>
      </c>
    </row>
    <row r="2017" spans="1:19" x14ac:dyDescent="0.25">
      <c r="A2017" s="7">
        <v>513</v>
      </c>
      <c r="B2017" s="7">
        <v>44657</v>
      </c>
      <c r="C2017" s="7">
        <v>47682766</v>
      </c>
      <c r="D2017" s="7" t="s">
        <v>1864</v>
      </c>
      <c r="E2017" s="7" t="s">
        <v>214</v>
      </c>
      <c r="F2017" s="7">
        <v>300000</v>
      </c>
      <c r="G2017" s="7">
        <v>1.905500054359436</v>
      </c>
      <c r="H2017" s="7">
        <v>1.5959999561309814</v>
      </c>
      <c r="I2017" s="7" t="s">
        <v>6479</v>
      </c>
      <c r="J2017" s="7" t="s">
        <v>6480</v>
      </c>
      <c r="K2017" s="8">
        <v>24.541364669799805</v>
      </c>
      <c r="M2017" s="8">
        <v>74.856002807617188</v>
      </c>
      <c r="N2017" s="7">
        <v>2205.275634765625</v>
      </c>
      <c r="O2017" s="7" t="s">
        <v>360</v>
      </c>
      <c r="P2017" s="7" t="s">
        <v>349</v>
      </c>
      <c r="Q2017" s="7" t="s">
        <v>242</v>
      </c>
      <c r="R2017" s="7" t="s">
        <v>214</v>
      </c>
      <c r="S2017" s="7">
        <v>297.18869018554688</v>
      </c>
    </row>
    <row r="2018" spans="1:19" x14ac:dyDescent="0.25">
      <c r="A2018" s="7">
        <v>513</v>
      </c>
      <c r="B2018" s="7">
        <v>44657</v>
      </c>
      <c r="C2018" s="7">
        <v>45260853</v>
      </c>
      <c r="D2018" s="7" t="s">
        <v>1864</v>
      </c>
      <c r="E2018" s="7" t="s">
        <v>214</v>
      </c>
      <c r="F2018" s="7">
        <v>500000</v>
      </c>
      <c r="G2018" s="7">
        <v>1.4701999425888062</v>
      </c>
      <c r="H2018" s="7">
        <v>1.2481000423431396</v>
      </c>
      <c r="I2018" s="7" t="s">
        <v>6477</v>
      </c>
      <c r="J2018" s="7" t="s">
        <v>6478</v>
      </c>
      <c r="K2018" s="8">
        <v>26.754325866699219</v>
      </c>
      <c r="M2018" s="8">
        <v>76.916999816894531</v>
      </c>
      <c r="N2018" s="7">
        <v>2447.7744140625</v>
      </c>
      <c r="O2018" s="7" t="s">
        <v>360</v>
      </c>
      <c r="P2018" s="7" t="s">
        <v>349</v>
      </c>
      <c r="Q2018" s="7" t="s">
        <v>242</v>
      </c>
      <c r="R2018" s="7" t="s">
        <v>3856</v>
      </c>
      <c r="S2018" s="7">
        <v>290.93539428710938</v>
      </c>
    </row>
    <row r="2019" spans="1:19" x14ac:dyDescent="0.25">
      <c r="A2019" s="7">
        <v>513</v>
      </c>
      <c r="B2019" s="7">
        <v>44657</v>
      </c>
      <c r="C2019" s="7">
        <v>66798035</v>
      </c>
      <c r="D2019" s="7" t="s">
        <v>1864</v>
      </c>
      <c r="E2019" s="7" t="s">
        <v>214</v>
      </c>
      <c r="F2019" s="7">
        <v>400000</v>
      </c>
      <c r="G2019" s="7">
        <v>1.0404000282287598</v>
      </c>
      <c r="H2019" s="7">
        <v>0.8651999831199646</v>
      </c>
      <c r="I2019" s="7" t="s">
        <v>6475</v>
      </c>
      <c r="J2019" s="7" t="s">
        <v>6476</v>
      </c>
      <c r="K2019" s="8">
        <v>32.747512817382813</v>
      </c>
      <c r="M2019" s="8">
        <v>78.105003356933594</v>
      </c>
      <c r="N2019" s="7">
        <v>3083.65966796875</v>
      </c>
      <c r="O2019" s="7" t="s">
        <v>360</v>
      </c>
      <c r="P2019" s="7" t="s">
        <v>349</v>
      </c>
      <c r="Q2019" s="7" t="s">
        <v>242</v>
      </c>
      <c r="R2019" s="7" t="s">
        <v>214</v>
      </c>
      <c r="S2019" s="7">
        <v>284.71746826171875</v>
      </c>
    </row>
    <row r="2020" spans="1:19" x14ac:dyDescent="0.25">
      <c r="A2020" s="7">
        <v>513</v>
      </c>
      <c r="B2020" s="7">
        <v>44657</v>
      </c>
      <c r="C2020" s="7">
        <v>37391427</v>
      </c>
      <c r="D2020" s="7" t="s">
        <v>1864</v>
      </c>
      <c r="E2020" s="7" t="s">
        <v>214</v>
      </c>
      <c r="F2020" s="7">
        <v>300000</v>
      </c>
      <c r="G2020" s="7">
        <v>0.85149997472763062</v>
      </c>
      <c r="H2020" s="7">
        <v>0.68980002403259277</v>
      </c>
      <c r="I2020" s="7" t="s">
        <v>6473</v>
      </c>
      <c r="J2020" s="7" t="s">
        <v>6474</v>
      </c>
      <c r="K2020" s="8">
        <v>42.373508453369141</v>
      </c>
      <c r="M2020" s="8">
        <v>76.018997192382813</v>
      </c>
      <c r="N2020" s="7">
        <v>4075.522705078125</v>
      </c>
      <c r="O2020" s="7" t="s">
        <v>360</v>
      </c>
      <c r="P2020" s="7" t="s">
        <v>349</v>
      </c>
      <c r="Q2020" s="7" t="s">
        <v>242</v>
      </c>
      <c r="R2020" s="7" t="s">
        <v>214</v>
      </c>
      <c r="S2020" s="7">
        <v>281.9716796875</v>
      </c>
    </row>
    <row r="2021" spans="1:19" x14ac:dyDescent="0.25">
      <c r="A2021" s="7">
        <v>513</v>
      </c>
      <c r="B2021" s="7">
        <v>44657</v>
      </c>
      <c r="C2021" s="7">
        <v>45998315</v>
      </c>
      <c r="D2021" s="7" t="s">
        <v>1864</v>
      </c>
      <c r="E2021" s="7" t="s">
        <v>214</v>
      </c>
      <c r="F2021" s="7">
        <v>370000</v>
      </c>
      <c r="G2021" s="7">
        <v>0.60229998826980591</v>
      </c>
      <c r="H2021" s="7">
        <v>0.50050002336502075</v>
      </c>
      <c r="I2021" s="7" t="s">
        <v>6471</v>
      </c>
      <c r="J2021" s="7" t="s">
        <v>6472</v>
      </c>
      <c r="K2021" s="8">
        <v>34.755764007568359</v>
      </c>
      <c r="M2021" s="8">
        <v>85.290000915527344</v>
      </c>
      <c r="N2021" s="7">
        <v>3355.33837890625</v>
      </c>
      <c r="O2021" s="7" t="s">
        <v>360</v>
      </c>
      <c r="P2021" s="7" t="s">
        <v>349</v>
      </c>
      <c r="Q2021" s="7" t="s">
        <v>242</v>
      </c>
      <c r="R2021" s="7" t="s">
        <v>214</v>
      </c>
      <c r="S2021" s="7">
        <v>278.33782958984375</v>
      </c>
    </row>
    <row r="2022" spans="1:19" x14ac:dyDescent="0.25">
      <c r="A2022" s="7">
        <v>513</v>
      </c>
      <c r="B2022" s="7">
        <v>44657</v>
      </c>
      <c r="C2022" s="7">
        <v>66899305</v>
      </c>
      <c r="D2022" s="7" t="s">
        <v>16865</v>
      </c>
      <c r="E2022" s="7" t="s">
        <v>17097</v>
      </c>
      <c r="F2022" s="7">
        <v>560000</v>
      </c>
      <c r="G2022" s="7">
        <v>4.1505999565124512</v>
      </c>
      <c r="H2022" s="7">
        <v>3.7021000385284424</v>
      </c>
      <c r="I2022" s="7" t="s">
        <v>17098</v>
      </c>
      <c r="J2022" s="7" t="s">
        <v>17099</v>
      </c>
      <c r="K2022" s="8">
        <v>5.2444000244140625</v>
      </c>
      <c r="M2022" s="8">
        <v>93.012001037597656</v>
      </c>
      <c r="N2022" s="7">
        <v>248.11900329589844</v>
      </c>
      <c r="O2022" s="7" t="s">
        <v>212</v>
      </c>
      <c r="P2022" s="7" t="s">
        <v>349</v>
      </c>
      <c r="Q2022" s="7" t="s">
        <v>242</v>
      </c>
      <c r="R2022" s="7" t="s">
        <v>3856</v>
      </c>
      <c r="S2022" s="7">
        <v>248.11900329589844</v>
      </c>
    </row>
    <row r="2023" spans="1:19" x14ac:dyDescent="0.25">
      <c r="A2023" s="7">
        <v>513</v>
      </c>
      <c r="B2023" s="7">
        <v>44657</v>
      </c>
      <c r="C2023" s="7">
        <v>38113289</v>
      </c>
      <c r="D2023" s="7" t="s">
        <v>1866</v>
      </c>
      <c r="E2023" s="7" t="s">
        <v>214</v>
      </c>
      <c r="F2023" s="7">
        <v>425000</v>
      </c>
      <c r="G2023" s="7">
        <v>1.0693999528884888</v>
      </c>
      <c r="H2023" s="7">
        <v>1.0338000059127808</v>
      </c>
      <c r="I2023" s="7" t="s">
        <v>6488</v>
      </c>
      <c r="J2023" s="7" t="s">
        <v>6489</v>
      </c>
      <c r="K2023" s="8">
        <v>3.0465960502624512</v>
      </c>
      <c r="M2023" s="8">
        <v>102.95320129394531</v>
      </c>
      <c r="N2023" s="7">
        <v>107.25229644775391</v>
      </c>
      <c r="O2023" s="7" t="s">
        <v>360</v>
      </c>
      <c r="P2023" s="7" t="s">
        <v>380</v>
      </c>
      <c r="Q2023" s="7" t="s">
        <v>337</v>
      </c>
      <c r="R2023" s="7" t="s">
        <v>3856</v>
      </c>
      <c r="S2023" s="7">
        <v>186.65975952148438</v>
      </c>
    </row>
    <row r="2024" spans="1:19" x14ac:dyDescent="0.25">
      <c r="A2024" s="7">
        <v>513</v>
      </c>
      <c r="B2024" s="7">
        <v>44657</v>
      </c>
      <c r="C2024" s="7">
        <v>38058501</v>
      </c>
      <c r="D2024" s="7" t="s">
        <v>1866</v>
      </c>
      <c r="E2024" s="7" t="s">
        <v>6485</v>
      </c>
      <c r="F2024" s="7">
        <v>425000</v>
      </c>
      <c r="G2024" s="7">
        <v>1.0678000450134277</v>
      </c>
      <c r="H2024" s="7">
        <v>1.0253000259399414</v>
      </c>
      <c r="I2024" s="7" t="s">
        <v>6486</v>
      </c>
      <c r="J2024" s="7" t="s">
        <v>6487</v>
      </c>
      <c r="K2024" s="8">
        <v>4.6924600601196289</v>
      </c>
      <c r="M2024" s="8">
        <v>101.22000122070313</v>
      </c>
      <c r="N2024" s="7">
        <v>274.43051147460938</v>
      </c>
      <c r="O2024" s="7" t="s">
        <v>360</v>
      </c>
      <c r="P2024" s="7" t="s">
        <v>380</v>
      </c>
      <c r="Q2024" s="7" t="s">
        <v>337</v>
      </c>
      <c r="R2024" s="7" t="s">
        <v>214</v>
      </c>
      <c r="S2024" s="7">
        <v>186.64344787597656</v>
      </c>
    </row>
    <row r="2025" spans="1:19" x14ac:dyDescent="0.25">
      <c r="A2025" s="7">
        <v>513</v>
      </c>
      <c r="B2025" s="7">
        <v>44657</v>
      </c>
      <c r="C2025" s="7">
        <v>24281526</v>
      </c>
      <c r="D2025" s="7" t="s">
        <v>1869</v>
      </c>
      <c r="E2025" s="7" t="s">
        <v>214</v>
      </c>
      <c r="F2025" s="7">
        <v>400000</v>
      </c>
      <c r="G2025" s="7">
        <v>2.4038000106811523</v>
      </c>
      <c r="H2025" s="7">
        <v>2.2980000972747803</v>
      </c>
      <c r="I2025" s="7" t="s">
        <v>6493</v>
      </c>
      <c r="J2025" s="7" t="s">
        <v>6494</v>
      </c>
      <c r="K2025" s="8">
        <v>3.2735579013824463</v>
      </c>
      <c r="M2025" s="8">
        <v>103.66799926757813</v>
      </c>
      <c r="N2025" s="7">
        <v>60.25</v>
      </c>
      <c r="O2025" s="7" t="s">
        <v>280</v>
      </c>
      <c r="P2025" s="7" t="s">
        <v>447</v>
      </c>
      <c r="Q2025" s="7" t="s">
        <v>291</v>
      </c>
      <c r="R2025" s="7" t="s">
        <v>214</v>
      </c>
      <c r="S2025" s="7">
        <v>136.62808227539063</v>
      </c>
    </row>
    <row r="2026" spans="1:19" x14ac:dyDescent="0.25">
      <c r="A2026" s="7">
        <v>513</v>
      </c>
      <c r="B2026" s="7">
        <v>44657</v>
      </c>
      <c r="C2026" s="7">
        <v>23983594</v>
      </c>
      <c r="D2026" s="7" t="s">
        <v>1869</v>
      </c>
      <c r="E2026" s="7" t="s">
        <v>6490</v>
      </c>
      <c r="F2026" s="7">
        <v>400000</v>
      </c>
      <c r="G2026" s="7">
        <v>2.4038000106811523</v>
      </c>
      <c r="H2026" s="7">
        <v>2.296799898147583</v>
      </c>
      <c r="I2026" s="7" t="s">
        <v>6491</v>
      </c>
      <c r="J2026" s="7" t="s">
        <v>6492</v>
      </c>
      <c r="K2026" s="8">
        <v>3.1848499774932861</v>
      </c>
      <c r="M2026" s="8">
        <v>103.87599945068359</v>
      </c>
      <c r="N2026" s="7">
        <v>52.248001098632813</v>
      </c>
      <c r="O2026" s="7" t="s">
        <v>280</v>
      </c>
      <c r="P2026" s="7" t="s">
        <v>447</v>
      </c>
      <c r="Q2026" s="7" t="s">
        <v>291</v>
      </c>
      <c r="R2026" s="7" t="s">
        <v>3856</v>
      </c>
      <c r="S2026" s="7">
        <v>136.62808227539063</v>
      </c>
    </row>
    <row r="2027" spans="1:19" x14ac:dyDescent="0.25">
      <c r="A2027" s="7">
        <v>513</v>
      </c>
      <c r="B2027" s="7">
        <v>44657</v>
      </c>
      <c r="C2027" s="7">
        <v>29808907</v>
      </c>
      <c r="D2027" s="7" t="s">
        <v>1872</v>
      </c>
      <c r="E2027" s="7" t="s">
        <v>214</v>
      </c>
      <c r="F2027" s="7">
        <v>550000</v>
      </c>
      <c r="G2027" s="7">
        <v>3.8138000965118408</v>
      </c>
      <c r="H2027" s="7">
        <v>3.4168999195098877</v>
      </c>
      <c r="I2027" s="7" t="s">
        <v>6498</v>
      </c>
      <c r="J2027" s="7" t="s">
        <v>6499</v>
      </c>
      <c r="K2027" s="8">
        <v>5.193202018737793</v>
      </c>
      <c r="M2027" s="8">
        <v>101.052001953125</v>
      </c>
      <c r="N2027" s="7">
        <v>245.14529418945313</v>
      </c>
      <c r="O2027" s="7" t="s">
        <v>212</v>
      </c>
      <c r="P2027" s="7" t="s">
        <v>422</v>
      </c>
      <c r="Q2027" s="7" t="s">
        <v>291</v>
      </c>
      <c r="R2027" s="7" t="s">
        <v>3856</v>
      </c>
      <c r="S2027" s="7">
        <v>214.07783508300781</v>
      </c>
    </row>
    <row r="2028" spans="1:19" x14ac:dyDescent="0.25">
      <c r="A2028" s="7">
        <v>513</v>
      </c>
      <c r="B2028" s="7">
        <v>44657</v>
      </c>
      <c r="C2028" s="7">
        <v>29808904</v>
      </c>
      <c r="D2028" s="7" t="s">
        <v>1872</v>
      </c>
      <c r="E2028" s="7" t="s">
        <v>6495</v>
      </c>
      <c r="F2028" s="7">
        <v>550000</v>
      </c>
      <c r="G2028" s="7">
        <v>3.8138000965118408</v>
      </c>
      <c r="H2028" s="7">
        <v>3.4168999195098877</v>
      </c>
      <c r="I2028" s="7" t="s">
        <v>6496</v>
      </c>
      <c r="J2028" s="7" t="s">
        <v>6497</v>
      </c>
      <c r="K2028" s="8">
        <v>5.1932039260864258</v>
      </c>
      <c r="M2028" s="8">
        <v>101.052001953125</v>
      </c>
      <c r="N2028" s="7">
        <v>238.88729858398438</v>
      </c>
      <c r="O2028" s="7" t="s">
        <v>212</v>
      </c>
      <c r="P2028" s="7" t="s">
        <v>422</v>
      </c>
      <c r="Q2028" s="7" t="s">
        <v>291</v>
      </c>
      <c r="R2028" s="7" t="s">
        <v>214</v>
      </c>
      <c r="S2028" s="7">
        <v>214.07783508300781</v>
      </c>
    </row>
    <row r="2029" spans="1:19" x14ac:dyDescent="0.25">
      <c r="A2029" s="7">
        <v>513</v>
      </c>
      <c r="B2029" s="7">
        <v>44657</v>
      </c>
      <c r="C2029" s="7">
        <v>44892562</v>
      </c>
      <c r="D2029" s="7" t="s">
        <v>1875</v>
      </c>
      <c r="E2029" s="7" t="s">
        <v>214</v>
      </c>
      <c r="F2029" s="7">
        <v>200000</v>
      </c>
      <c r="G2029" s="7">
        <v>2.3162000179290771</v>
      </c>
      <c r="H2029" s="7">
        <v>2.1979999542236328</v>
      </c>
      <c r="I2029" s="7" t="s">
        <v>10910</v>
      </c>
      <c r="J2029" s="7" t="s">
        <v>10911</v>
      </c>
      <c r="K2029" s="8">
        <v>3.8960950374603271</v>
      </c>
      <c r="M2029" s="8">
        <v>98.305999755859375</v>
      </c>
      <c r="N2029" s="7">
        <v>124.28859710693359</v>
      </c>
      <c r="O2029" s="7" t="s">
        <v>212</v>
      </c>
      <c r="P2029" s="7" t="s">
        <v>349</v>
      </c>
      <c r="Q2029" s="7" t="s">
        <v>242</v>
      </c>
      <c r="R2029" s="7" t="s">
        <v>214</v>
      </c>
      <c r="S2029" s="7">
        <v>124.28859710693359</v>
      </c>
    </row>
    <row r="2030" spans="1:19" x14ac:dyDescent="0.25">
      <c r="A2030" s="7">
        <v>513</v>
      </c>
      <c r="B2030" s="7">
        <v>44657</v>
      </c>
      <c r="C2030" s="7">
        <v>66802258</v>
      </c>
      <c r="D2030" s="7" t="s">
        <v>1878</v>
      </c>
      <c r="E2030" s="7" t="s">
        <v>214</v>
      </c>
      <c r="F2030" s="7">
        <v>500000</v>
      </c>
      <c r="G2030" s="7">
        <v>8.364100456237793</v>
      </c>
      <c r="H2030" s="7">
        <v>7.3593997955322266</v>
      </c>
      <c r="I2030" s="7" t="s">
        <v>19674</v>
      </c>
      <c r="J2030" s="7" t="s">
        <v>10912</v>
      </c>
      <c r="K2030" s="8">
        <v>4.6532301902770996</v>
      </c>
      <c r="M2030" s="8">
        <v>84.361000061035156</v>
      </c>
      <c r="N2030" s="7">
        <v>201.20500183105469</v>
      </c>
      <c r="O2030" s="7" t="s">
        <v>212</v>
      </c>
      <c r="P2030" s="7" t="s">
        <v>349</v>
      </c>
      <c r="Q2030" s="7" t="s">
        <v>242</v>
      </c>
      <c r="R2030" s="7" t="s">
        <v>3856</v>
      </c>
      <c r="S2030" s="7">
        <v>201.20500183105469</v>
      </c>
    </row>
    <row r="2031" spans="1:19" x14ac:dyDescent="0.25">
      <c r="A2031" s="7">
        <v>513</v>
      </c>
      <c r="B2031" s="7">
        <v>44657</v>
      </c>
      <c r="C2031" s="7">
        <v>66970996</v>
      </c>
      <c r="D2031" s="7" t="s">
        <v>1878</v>
      </c>
      <c r="E2031" s="7" t="s">
        <v>20804</v>
      </c>
      <c r="F2031" s="7">
        <v>300000</v>
      </c>
      <c r="G2031" s="7">
        <v>4.6297001838684082</v>
      </c>
      <c r="H2031" s="7">
        <v>4.2238001823425293</v>
      </c>
      <c r="I2031" s="7" t="s">
        <v>20805</v>
      </c>
      <c r="J2031" s="7" t="s">
        <v>19675</v>
      </c>
      <c r="K2031" s="8">
        <v>4.1935000419616699</v>
      </c>
      <c r="M2031" s="8">
        <v>94.502998352050781</v>
      </c>
      <c r="N2031" s="7">
        <v>145.51600646972656</v>
      </c>
      <c r="O2031" s="7" t="s">
        <v>212</v>
      </c>
      <c r="P2031" s="7" t="s">
        <v>349</v>
      </c>
      <c r="Q2031" s="7" t="s">
        <v>242</v>
      </c>
      <c r="R2031" s="7" t="s">
        <v>3856</v>
      </c>
      <c r="S2031" s="7">
        <v>145.51600646972656</v>
      </c>
    </row>
    <row r="2032" spans="1:19" x14ac:dyDescent="0.25">
      <c r="A2032" s="7">
        <v>513</v>
      </c>
      <c r="B2032" s="7">
        <v>44657</v>
      </c>
      <c r="C2032" s="7">
        <v>35292097</v>
      </c>
      <c r="D2032" s="7" t="s">
        <v>1882</v>
      </c>
      <c r="E2032" s="7" t="s">
        <v>214</v>
      </c>
      <c r="F2032" s="7">
        <v>500000</v>
      </c>
      <c r="G2032" s="7">
        <v>5.3990001678466797</v>
      </c>
      <c r="H2032" s="7">
        <v>4.795100212097168</v>
      </c>
      <c r="I2032" s="7" t="s">
        <v>22264</v>
      </c>
      <c r="J2032" s="7" t="s">
        <v>10909</v>
      </c>
      <c r="K2032" s="8">
        <v>4.3476300239562988</v>
      </c>
      <c r="M2032" s="8">
        <v>97.722999572753906</v>
      </c>
      <c r="N2032" s="7">
        <v>162.18499755859375</v>
      </c>
      <c r="O2032" s="7" t="s">
        <v>212</v>
      </c>
      <c r="P2032" s="7" t="s">
        <v>349</v>
      </c>
      <c r="Q2032" s="7" t="s">
        <v>242</v>
      </c>
      <c r="R2032" s="7" t="s">
        <v>3856</v>
      </c>
      <c r="S2032" s="7">
        <v>162.18499755859375</v>
      </c>
    </row>
    <row r="2033" spans="1:19" x14ac:dyDescent="0.25">
      <c r="A2033" s="7">
        <v>513</v>
      </c>
      <c r="B2033" s="7">
        <v>44657</v>
      </c>
      <c r="C2033" s="7">
        <v>38486437</v>
      </c>
      <c r="D2033" s="7" t="s">
        <v>1882</v>
      </c>
      <c r="E2033" s="7" t="s">
        <v>214</v>
      </c>
      <c r="F2033" s="7">
        <v>600000</v>
      </c>
      <c r="G2033" s="7">
        <v>1.1306999921798706</v>
      </c>
      <c r="H2033" s="7">
        <v>1.0794999599456787</v>
      </c>
      <c r="I2033" s="7" t="s">
        <v>10907</v>
      </c>
      <c r="J2033" s="7" t="s">
        <v>10908</v>
      </c>
      <c r="K2033" s="8">
        <v>3.7447800636291504</v>
      </c>
      <c r="M2033" s="8">
        <v>100.68900299072266</v>
      </c>
      <c r="N2033" s="7">
        <v>174.83599853515625</v>
      </c>
      <c r="O2033" s="7" t="s">
        <v>212</v>
      </c>
      <c r="P2033" s="7" t="s">
        <v>349</v>
      </c>
      <c r="Q2033" s="7" t="s">
        <v>242</v>
      </c>
      <c r="R2033" s="7" t="s">
        <v>3856</v>
      </c>
      <c r="S2033" s="7">
        <v>174.83599853515625</v>
      </c>
    </row>
    <row r="2034" spans="1:19" x14ac:dyDescent="0.25">
      <c r="A2034" s="7">
        <v>513</v>
      </c>
      <c r="B2034" s="7">
        <v>44657</v>
      </c>
      <c r="C2034" s="7">
        <v>35292096</v>
      </c>
      <c r="D2034" s="7" t="s">
        <v>1882</v>
      </c>
      <c r="E2034" s="7" t="s">
        <v>214</v>
      </c>
      <c r="F2034" s="7">
        <v>1000000</v>
      </c>
      <c r="G2034" s="7">
        <v>0.40000000596046448</v>
      </c>
      <c r="H2034" s="7">
        <v>0.39327239990234375</v>
      </c>
      <c r="I2034" s="7" t="s">
        <v>10905</v>
      </c>
      <c r="J2034" s="7" t="s">
        <v>10906</v>
      </c>
      <c r="K2034" s="8">
        <v>3.4884328842163086</v>
      </c>
      <c r="M2034" s="8">
        <v>99.855003356933594</v>
      </c>
      <c r="N2034" s="7">
        <v>262.25131225585938</v>
      </c>
      <c r="O2034" s="7" t="s">
        <v>212</v>
      </c>
      <c r="P2034" s="7" t="s">
        <v>349</v>
      </c>
      <c r="Q2034" s="7" t="s">
        <v>242</v>
      </c>
      <c r="R2034" s="7" t="s">
        <v>3856</v>
      </c>
      <c r="S2034" s="7">
        <v>262.25131225585938</v>
      </c>
    </row>
    <row r="2035" spans="1:19" x14ac:dyDescent="0.25">
      <c r="A2035" s="7">
        <v>513</v>
      </c>
      <c r="B2035" s="7">
        <v>44657</v>
      </c>
      <c r="C2035" s="7">
        <v>66794868</v>
      </c>
      <c r="D2035" s="7" t="s">
        <v>1884</v>
      </c>
      <c r="E2035" s="7" t="s">
        <v>214</v>
      </c>
      <c r="F2035" s="7">
        <v>300000</v>
      </c>
      <c r="G2035" s="7">
        <v>3.3046000003814697</v>
      </c>
      <c r="H2035" s="7">
        <v>3.162100076675415</v>
      </c>
      <c r="I2035" s="7" t="s">
        <v>6508</v>
      </c>
      <c r="J2035" s="7" t="s">
        <v>6509</v>
      </c>
      <c r="K2035" s="8">
        <v>3.6217899322509766</v>
      </c>
      <c r="M2035" s="8">
        <v>93.830001831054688</v>
      </c>
      <c r="N2035" s="7">
        <v>89.617401123046875</v>
      </c>
      <c r="O2035" s="7" t="s">
        <v>223</v>
      </c>
      <c r="P2035" s="7" t="s">
        <v>1033</v>
      </c>
      <c r="Q2035" s="7" t="s">
        <v>242</v>
      </c>
      <c r="R2035" s="7" t="s">
        <v>3856</v>
      </c>
      <c r="S2035" s="7">
        <v>142.93377685546875</v>
      </c>
    </row>
    <row r="2036" spans="1:19" x14ac:dyDescent="0.25">
      <c r="A2036" s="7">
        <v>513</v>
      </c>
      <c r="B2036" s="7">
        <v>44657</v>
      </c>
      <c r="C2036" s="7">
        <v>43814316</v>
      </c>
      <c r="D2036" s="7" t="s">
        <v>1884</v>
      </c>
      <c r="E2036" s="7" t="s">
        <v>214</v>
      </c>
      <c r="F2036" s="7">
        <v>300000</v>
      </c>
      <c r="G2036" s="7">
        <v>2.1602001190185547</v>
      </c>
      <c r="H2036" s="7">
        <v>2.0536999702453613</v>
      </c>
      <c r="I2036" s="7" t="s">
        <v>19676</v>
      </c>
      <c r="J2036" s="7" t="s">
        <v>6507</v>
      </c>
      <c r="K2036" s="8">
        <v>3.3433699607849121</v>
      </c>
      <c r="M2036" s="8">
        <v>99.288002014160156</v>
      </c>
      <c r="N2036" s="7">
        <v>77.494400024414063</v>
      </c>
      <c r="O2036" s="7" t="s">
        <v>223</v>
      </c>
      <c r="P2036" s="7" t="s">
        <v>1033</v>
      </c>
      <c r="Q2036" s="7" t="s">
        <v>242</v>
      </c>
      <c r="R2036" s="7" t="s">
        <v>3856</v>
      </c>
      <c r="S2036" s="7">
        <v>134.90882873535156</v>
      </c>
    </row>
    <row r="2037" spans="1:19" x14ac:dyDescent="0.25">
      <c r="A2037" s="7">
        <v>513</v>
      </c>
      <c r="B2037" s="7">
        <v>44657</v>
      </c>
      <c r="C2037" s="7">
        <v>43959849</v>
      </c>
      <c r="D2037" s="7" t="s">
        <v>1884</v>
      </c>
      <c r="E2037" s="7" t="s">
        <v>6504</v>
      </c>
      <c r="F2037" s="7">
        <v>300000</v>
      </c>
      <c r="G2037" s="7">
        <v>2.1602001190185547</v>
      </c>
      <c r="H2037" s="7">
        <v>2.0536999702453613</v>
      </c>
      <c r="I2037" s="7" t="s">
        <v>6505</v>
      </c>
      <c r="J2037" s="7" t="s">
        <v>6506</v>
      </c>
      <c r="K2037" s="8">
        <v>3.3433659076690674</v>
      </c>
      <c r="M2037" s="8">
        <v>99.288002014160156</v>
      </c>
      <c r="N2037" s="7">
        <v>76.911102294921875</v>
      </c>
      <c r="O2037" s="7" t="s">
        <v>223</v>
      </c>
      <c r="P2037" s="7" t="s">
        <v>1033</v>
      </c>
      <c r="Q2037" s="7" t="s">
        <v>242</v>
      </c>
      <c r="R2037" s="7" t="s">
        <v>214</v>
      </c>
      <c r="S2037" s="7">
        <v>134.90882873535156</v>
      </c>
    </row>
    <row r="2038" spans="1:19" x14ac:dyDescent="0.25">
      <c r="A2038" s="7">
        <v>513</v>
      </c>
      <c r="B2038" s="7">
        <v>44657</v>
      </c>
      <c r="C2038" s="7">
        <v>38765742</v>
      </c>
      <c r="D2038" s="7" t="s">
        <v>1884</v>
      </c>
      <c r="E2038" s="7" t="s">
        <v>214</v>
      </c>
      <c r="F2038" s="7">
        <v>300000</v>
      </c>
      <c r="G2038" s="7">
        <v>1.2210999727249146</v>
      </c>
      <c r="H2038" s="7">
        <v>1.1758999824523926</v>
      </c>
      <c r="I2038" s="7" t="s">
        <v>19677</v>
      </c>
      <c r="J2038" s="7" t="s">
        <v>6503</v>
      </c>
      <c r="K2038" s="8">
        <v>3.0273599624633789</v>
      </c>
      <c r="M2038" s="8">
        <v>101.00599670410156</v>
      </c>
      <c r="N2038" s="7">
        <v>94.523597717285156</v>
      </c>
      <c r="O2038" s="7" t="s">
        <v>223</v>
      </c>
      <c r="P2038" s="7" t="s">
        <v>1033</v>
      </c>
      <c r="Q2038" s="7" t="s">
        <v>242</v>
      </c>
      <c r="R2038" s="7" t="s">
        <v>3856</v>
      </c>
      <c r="S2038" s="7">
        <v>128.23222351074219</v>
      </c>
    </row>
    <row r="2039" spans="1:19" x14ac:dyDescent="0.25">
      <c r="A2039" s="7">
        <v>513</v>
      </c>
      <c r="B2039" s="7">
        <v>44657</v>
      </c>
      <c r="C2039" s="7">
        <v>38717816</v>
      </c>
      <c r="D2039" s="7" t="s">
        <v>1884</v>
      </c>
      <c r="E2039" s="7" t="s">
        <v>6500</v>
      </c>
      <c r="F2039" s="7">
        <v>300000</v>
      </c>
      <c r="G2039" s="7">
        <v>1.2210999727249146</v>
      </c>
      <c r="H2039" s="7">
        <v>1.1758999824523926</v>
      </c>
      <c r="I2039" s="7" t="s">
        <v>6501</v>
      </c>
      <c r="J2039" s="7" t="s">
        <v>6502</v>
      </c>
      <c r="K2039" s="8">
        <v>3.0271110534667969</v>
      </c>
      <c r="M2039" s="8">
        <v>101.00599670410156</v>
      </c>
      <c r="N2039" s="7">
        <v>93.188201904296875</v>
      </c>
      <c r="O2039" s="7" t="s">
        <v>223</v>
      </c>
      <c r="P2039" s="7" t="s">
        <v>1033</v>
      </c>
      <c r="Q2039" s="7" t="s">
        <v>242</v>
      </c>
      <c r="R2039" s="7" t="s">
        <v>214</v>
      </c>
      <c r="S2039" s="7">
        <v>128.23222351074219</v>
      </c>
    </row>
    <row r="2040" spans="1:19" x14ac:dyDescent="0.25">
      <c r="A2040" s="7">
        <v>513</v>
      </c>
      <c r="B2040" s="7">
        <v>44657</v>
      </c>
      <c r="C2040" s="7">
        <v>66951708</v>
      </c>
      <c r="D2040" s="7" t="s">
        <v>20675</v>
      </c>
      <c r="E2040" s="7" t="s">
        <v>214</v>
      </c>
      <c r="F2040" s="7">
        <v>300000</v>
      </c>
      <c r="G2040" s="7">
        <v>2.4804999828338623</v>
      </c>
      <c r="H2040" s="7">
        <v>2.3368000984191895</v>
      </c>
      <c r="I2040" s="7" t="s">
        <v>20806</v>
      </c>
      <c r="J2040" s="7" t="s">
        <v>20807</v>
      </c>
      <c r="K2040" s="8">
        <v>4.6503400802612305</v>
      </c>
      <c r="M2040" s="8">
        <v>97.799003601074219</v>
      </c>
      <c r="N2040" s="7">
        <v>201.61500549316406</v>
      </c>
      <c r="O2040" s="7" t="s">
        <v>409</v>
      </c>
      <c r="P2040" s="7" t="s">
        <v>349</v>
      </c>
      <c r="Q2040" s="7" t="s">
        <v>242</v>
      </c>
      <c r="R2040" s="7" t="s">
        <v>3856</v>
      </c>
      <c r="S2040" s="7">
        <v>201.61500549316406</v>
      </c>
    </row>
    <row r="2041" spans="1:19" x14ac:dyDescent="0.25">
      <c r="A2041" s="7">
        <v>513</v>
      </c>
      <c r="B2041" s="7">
        <v>44657</v>
      </c>
      <c r="C2041" s="7">
        <v>67035129</v>
      </c>
      <c r="D2041" s="7" t="s">
        <v>1887</v>
      </c>
      <c r="E2041" s="7" t="s">
        <v>214</v>
      </c>
      <c r="F2041" s="7">
        <v>250000</v>
      </c>
      <c r="G2041" s="7">
        <v>2.9788000583648682</v>
      </c>
      <c r="H2041" s="7">
        <v>2.7242000102996826</v>
      </c>
      <c r="I2041" s="7" t="s">
        <v>22265</v>
      </c>
      <c r="J2041" s="7" t="s">
        <v>22266</v>
      </c>
      <c r="K2041" s="8">
        <v>5.8188371658325195</v>
      </c>
      <c r="M2041" s="8">
        <v>97.517280578613281</v>
      </c>
      <c r="N2041" s="7">
        <v>311.9010009765625</v>
      </c>
      <c r="O2041" s="7" t="s">
        <v>446</v>
      </c>
      <c r="P2041" s="7" t="s">
        <v>349</v>
      </c>
      <c r="Q2041" s="7" t="s">
        <v>242</v>
      </c>
      <c r="R2041" s="7" t="s">
        <v>214</v>
      </c>
      <c r="S2041" s="7">
        <v>311.9010009765625</v>
      </c>
    </row>
    <row r="2042" spans="1:19" x14ac:dyDescent="0.25">
      <c r="A2042" s="7">
        <v>513</v>
      </c>
      <c r="B2042" s="7">
        <v>44657</v>
      </c>
      <c r="C2042" s="7">
        <v>66905100</v>
      </c>
      <c r="D2042" s="7" t="s">
        <v>1887</v>
      </c>
      <c r="E2042" s="7" t="s">
        <v>17100</v>
      </c>
      <c r="F2042" s="7">
        <v>400000</v>
      </c>
      <c r="G2042" s="7">
        <v>2.1765999794006348</v>
      </c>
      <c r="H2042" s="7">
        <v>2.0383000373840332</v>
      </c>
      <c r="I2042" s="7" t="s">
        <v>17101</v>
      </c>
      <c r="J2042" s="7" t="s">
        <v>17102</v>
      </c>
      <c r="K2042" s="8">
        <v>5.1763901710510254</v>
      </c>
      <c r="M2042" s="8">
        <v>96.587997436523438</v>
      </c>
      <c r="N2042" s="7">
        <v>260.46099853515625</v>
      </c>
      <c r="O2042" s="7" t="s">
        <v>446</v>
      </c>
      <c r="P2042" s="7" t="s">
        <v>349</v>
      </c>
      <c r="Q2042" s="7" t="s">
        <v>242</v>
      </c>
      <c r="R2042" s="7" t="s">
        <v>3856</v>
      </c>
      <c r="S2042" s="7">
        <v>260.46099853515625</v>
      </c>
    </row>
    <row r="2043" spans="1:19" x14ac:dyDescent="0.25">
      <c r="A2043" s="7">
        <v>513</v>
      </c>
      <c r="B2043" s="7">
        <v>44657</v>
      </c>
      <c r="C2043" s="7">
        <v>66824715</v>
      </c>
      <c r="D2043" s="7" t="s">
        <v>1887</v>
      </c>
      <c r="E2043" s="7" t="s">
        <v>214</v>
      </c>
      <c r="F2043" s="7">
        <v>300000</v>
      </c>
      <c r="G2043" s="7">
        <v>1.5743000507354736</v>
      </c>
      <c r="H2043" s="7">
        <v>1.492900013923645</v>
      </c>
      <c r="I2043" s="7" t="s">
        <v>10913</v>
      </c>
      <c r="J2043" s="7" t="s">
        <v>10914</v>
      </c>
      <c r="K2043" s="8">
        <v>4.5598301887512207</v>
      </c>
      <c r="M2043" s="8">
        <v>98.031997680664063</v>
      </c>
      <c r="N2043" s="7">
        <v>221.52000427246094</v>
      </c>
      <c r="O2043" s="7" t="s">
        <v>446</v>
      </c>
      <c r="P2043" s="7" t="s">
        <v>349</v>
      </c>
      <c r="Q2043" s="7" t="s">
        <v>242</v>
      </c>
      <c r="R2043" s="7" t="s">
        <v>3856</v>
      </c>
      <c r="S2043" s="7">
        <v>221.52000427246094</v>
      </c>
    </row>
    <row r="2044" spans="1:19" x14ac:dyDescent="0.25">
      <c r="A2044" s="7">
        <v>513</v>
      </c>
      <c r="B2044" s="7">
        <v>44657</v>
      </c>
      <c r="C2044" s="7">
        <v>43697120</v>
      </c>
      <c r="D2044" s="7" t="s">
        <v>1890</v>
      </c>
      <c r="E2044" s="7" t="s">
        <v>20808</v>
      </c>
      <c r="F2044" s="7">
        <v>300000</v>
      </c>
      <c r="G2044" s="7">
        <v>5.1252999305725098</v>
      </c>
      <c r="H2044" s="7">
        <v>3.4475998878479004</v>
      </c>
      <c r="I2044" s="7" t="s">
        <v>20809</v>
      </c>
      <c r="J2044" s="7" t="s">
        <v>20810</v>
      </c>
      <c r="K2044" s="8">
        <v>9.6333427429199219</v>
      </c>
      <c r="M2044" s="8">
        <v>92.5</v>
      </c>
      <c r="N2044" s="7">
        <v>654.98687744140625</v>
      </c>
      <c r="O2044" s="7" t="s">
        <v>223</v>
      </c>
      <c r="P2044" s="7" t="s">
        <v>422</v>
      </c>
      <c r="Q2044" s="7" t="s">
        <v>291</v>
      </c>
      <c r="R2044" s="7" t="s">
        <v>3856</v>
      </c>
      <c r="S2044" s="7">
        <v>654.98687744140625</v>
      </c>
    </row>
    <row r="2045" spans="1:19" x14ac:dyDescent="0.25">
      <c r="A2045" s="7">
        <v>513</v>
      </c>
      <c r="B2045" s="7">
        <v>44657</v>
      </c>
      <c r="C2045" s="7">
        <v>37077882</v>
      </c>
      <c r="D2045" s="7" t="s">
        <v>1890</v>
      </c>
      <c r="E2045" s="7" t="s">
        <v>214</v>
      </c>
      <c r="F2045" s="7">
        <v>300000</v>
      </c>
      <c r="G2045" s="7">
        <v>2.8610999584197998</v>
      </c>
      <c r="H2045" s="7">
        <v>2.4163999557495117</v>
      </c>
      <c r="I2045" s="7" t="s">
        <v>10919</v>
      </c>
      <c r="J2045" s="7" t="s">
        <v>10920</v>
      </c>
      <c r="K2045" s="8">
        <v>9.2919197082519531</v>
      </c>
      <c r="M2045" s="8">
        <v>92.506599426269531</v>
      </c>
      <c r="N2045" s="7">
        <v>653.681884765625</v>
      </c>
      <c r="O2045" s="7" t="s">
        <v>223</v>
      </c>
      <c r="P2045" s="7" t="s">
        <v>422</v>
      </c>
      <c r="Q2045" s="7" t="s">
        <v>291</v>
      </c>
      <c r="R2045" s="7" t="s">
        <v>214</v>
      </c>
      <c r="S2045" s="7">
        <v>653.681884765625</v>
      </c>
    </row>
    <row r="2046" spans="1:19" x14ac:dyDescent="0.25">
      <c r="A2046" s="7">
        <v>513</v>
      </c>
      <c r="B2046" s="7">
        <v>44657</v>
      </c>
      <c r="C2046" s="7">
        <v>37077878</v>
      </c>
      <c r="D2046" s="7" t="s">
        <v>1890</v>
      </c>
      <c r="E2046" s="7" t="s">
        <v>10917</v>
      </c>
      <c r="F2046" s="7">
        <v>300000</v>
      </c>
      <c r="G2046" s="7">
        <v>2.8610999584197998</v>
      </c>
      <c r="H2046" s="7">
        <v>2.4163999557495117</v>
      </c>
      <c r="I2046" s="7" t="s">
        <v>20811</v>
      </c>
      <c r="J2046" s="7" t="s">
        <v>10918</v>
      </c>
      <c r="K2046" s="8">
        <v>9.2919197082519531</v>
      </c>
      <c r="M2046" s="8">
        <v>92.507003784179688</v>
      </c>
      <c r="N2046" s="7">
        <v>653.6820068359375</v>
      </c>
      <c r="O2046" s="7" t="s">
        <v>223</v>
      </c>
      <c r="P2046" s="7" t="s">
        <v>422</v>
      </c>
      <c r="Q2046" s="7" t="s">
        <v>291</v>
      </c>
      <c r="R2046" s="7" t="s">
        <v>214</v>
      </c>
      <c r="S2046" s="7">
        <v>653.6820068359375</v>
      </c>
    </row>
    <row r="2047" spans="1:19" x14ac:dyDescent="0.25">
      <c r="A2047" s="7">
        <v>513</v>
      </c>
      <c r="B2047" s="7">
        <v>44657</v>
      </c>
      <c r="C2047" s="7">
        <v>44166489</v>
      </c>
      <c r="D2047" s="7" t="s">
        <v>1890</v>
      </c>
      <c r="E2047" s="7" t="s">
        <v>214</v>
      </c>
      <c r="F2047" s="7">
        <v>300000</v>
      </c>
      <c r="G2047" s="7">
        <v>1.1277999877929688</v>
      </c>
      <c r="H2047" s="7">
        <v>1.5398000478744507</v>
      </c>
      <c r="I2047" s="7" t="s">
        <v>10915</v>
      </c>
      <c r="J2047" s="7" t="s">
        <v>10916</v>
      </c>
      <c r="K2047" s="8">
        <v>2.9824240207672119</v>
      </c>
      <c r="M2047" s="8">
        <v>108.99120330810547</v>
      </c>
      <c r="N2047" s="7">
        <v>95.018699645996094</v>
      </c>
      <c r="O2047" s="7" t="s">
        <v>223</v>
      </c>
      <c r="P2047" s="7" t="s">
        <v>422</v>
      </c>
      <c r="Q2047" s="7" t="s">
        <v>291</v>
      </c>
      <c r="R2047" s="7" t="s">
        <v>214</v>
      </c>
      <c r="S2047" s="7">
        <v>95.018699645996094</v>
      </c>
    </row>
    <row r="2048" spans="1:19" x14ac:dyDescent="0.25">
      <c r="A2048" s="7">
        <v>513</v>
      </c>
      <c r="B2048" s="7">
        <v>44657</v>
      </c>
      <c r="C2048" s="7">
        <v>66889311</v>
      </c>
      <c r="D2048" s="7" t="s">
        <v>1892</v>
      </c>
      <c r="E2048" s="7" t="s">
        <v>17103</v>
      </c>
      <c r="F2048" s="7">
        <v>500000</v>
      </c>
      <c r="G2048" s="7">
        <v>4.0383000373840332</v>
      </c>
      <c r="H2048" s="7">
        <v>3.79010009765625</v>
      </c>
      <c r="I2048" s="7" t="s">
        <v>17104</v>
      </c>
      <c r="J2048" s="7" t="s">
        <v>17105</v>
      </c>
      <c r="K2048" s="8">
        <v>3.6143701076507568</v>
      </c>
      <c r="M2048" s="8">
        <v>93.983001708984375</v>
      </c>
      <c r="N2048" s="7">
        <v>86.767898559570313</v>
      </c>
      <c r="O2048" s="7" t="s">
        <v>212</v>
      </c>
      <c r="P2048" s="7" t="s">
        <v>349</v>
      </c>
      <c r="Q2048" s="7" t="s">
        <v>242</v>
      </c>
      <c r="R2048" s="7" t="s">
        <v>3856</v>
      </c>
      <c r="S2048" s="7">
        <v>86.767898559570313</v>
      </c>
    </row>
    <row r="2049" spans="1:19" x14ac:dyDescent="0.25">
      <c r="A2049" s="7">
        <v>513</v>
      </c>
      <c r="B2049" s="7">
        <v>44657</v>
      </c>
      <c r="C2049" s="7">
        <v>66972706</v>
      </c>
      <c r="D2049" s="7" t="s">
        <v>1892</v>
      </c>
      <c r="E2049" s="7" t="s">
        <v>21258</v>
      </c>
      <c r="F2049" s="7">
        <v>300000</v>
      </c>
      <c r="G2049" s="7">
        <v>2.6338000297546387</v>
      </c>
      <c r="H2049" s="7">
        <v>2.5311999320983887</v>
      </c>
      <c r="I2049" s="7" t="s">
        <v>20812</v>
      </c>
      <c r="J2049" s="7" t="s">
        <v>20813</v>
      </c>
      <c r="K2049" s="8">
        <v>3.4155199527740479</v>
      </c>
      <c r="M2049" s="8">
        <v>95.468002319335938</v>
      </c>
      <c r="N2049" s="7">
        <v>74.826301574707031</v>
      </c>
      <c r="O2049" s="7" t="s">
        <v>212</v>
      </c>
      <c r="P2049" s="7" t="s">
        <v>349</v>
      </c>
      <c r="Q2049" s="7" t="s">
        <v>242</v>
      </c>
      <c r="R2049" s="7" t="s">
        <v>3856</v>
      </c>
      <c r="S2049" s="7">
        <v>74.826301574707031</v>
      </c>
    </row>
    <row r="2050" spans="1:19" x14ac:dyDescent="0.25">
      <c r="A2050" s="7">
        <v>513</v>
      </c>
      <c r="B2050" s="7">
        <v>44657</v>
      </c>
      <c r="C2050" s="7">
        <v>66965230</v>
      </c>
      <c r="D2050" s="7" t="s">
        <v>1895</v>
      </c>
      <c r="E2050" s="7" t="s">
        <v>22267</v>
      </c>
      <c r="F2050" s="7">
        <v>600000</v>
      </c>
      <c r="G2050" s="7">
        <v>6.8938999176025391</v>
      </c>
      <c r="H2050" s="7">
        <v>3.75819993019104</v>
      </c>
      <c r="I2050" s="7" t="s">
        <v>22268</v>
      </c>
      <c r="J2050" s="7" t="s">
        <v>20653</v>
      </c>
      <c r="K2050" s="8">
        <v>37.302032470703125</v>
      </c>
      <c r="M2050" s="8">
        <v>20</v>
      </c>
      <c r="N2050" s="7">
        <v>3458.0234375</v>
      </c>
      <c r="O2050" s="7" t="s">
        <v>212</v>
      </c>
      <c r="P2050" s="7" t="s">
        <v>429</v>
      </c>
      <c r="Q2050" s="7" t="s">
        <v>286</v>
      </c>
      <c r="R2050" s="7" t="s">
        <v>3856</v>
      </c>
      <c r="S2050" s="7">
        <v>3458.0234375</v>
      </c>
    </row>
    <row r="2051" spans="1:19" x14ac:dyDescent="0.25">
      <c r="A2051" s="7">
        <v>513</v>
      </c>
      <c r="B2051" s="7">
        <v>44657</v>
      </c>
      <c r="C2051" s="7">
        <v>66825745</v>
      </c>
      <c r="D2051" s="7" t="s">
        <v>1895</v>
      </c>
      <c r="E2051" s="7" t="s">
        <v>214</v>
      </c>
      <c r="F2051" s="7">
        <v>500000</v>
      </c>
      <c r="G2051" s="7">
        <v>5.8891172409057617</v>
      </c>
      <c r="H2051" s="7">
        <v>3.2333486080169678</v>
      </c>
      <c r="I2051" s="7" t="s">
        <v>22269</v>
      </c>
      <c r="J2051" s="7" t="s">
        <v>10925</v>
      </c>
      <c r="K2051" s="8">
        <v>43.143344879150391</v>
      </c>
      <c r="M2051" s="8">
        <v>20</v>
      </c>
      <c r="N2051" s="7">
        <v>4040.8720703125</v>
      </c>
      <c r="O2051" s="7" t="s">
        <v>212</v>
      </c>
      <c r="P2051" s="7" t="s">
        <v>429</v>
      </c>
      <c r="Q2051" s="7" t="s">
        <v>286</v>
      </c>
      <c r="R2051" s="7" t="s">
        <v>3856</v>
      </c>
      <c r="S2051" s="7">
        <v>4040.8720703125</v>
      </c>
    </row>
    <row r="2052" spans="1:19" x14ac:dyDescent="0.25">
      <c r="A2052" s="7">
        <v>513</v>
      </c>
      <c r="B2052" s="7">
        <v>44657</v>
      </c>
      <c r="C2052" s="7">
        <v>47944581</v>
      </c>
      <c r="D2052" s="7" t="s">
        <v>1895</v>
      </c>
      <c r="E2052" s="7" t="s">
        <v>214</v>
      </c>
      <c r="F2052" s="7">
        <v>600000</v>
      </c>
      <c r="G2052" s="7">
        <v>4.9226555824279785</v>
      </c>
      <c r="H2052" s="7">
        <v>2.8904304504394531</v>
      </c>
      <c r="I2052" s="7" t="s">
        <v>22270</v>
      </c>
      <c r="J2052" s="7" t="s">
        <v>10924</v>
      </c>
      <c r="K2052" s="8">
        <v>48.850273132324219</v>
      </c>
      <c r="M2052" s="8">
        <v>20</v>
      </c>
      <c r="N2052" s="7">
        <v>4615.10595703125</v>
      </c>
      <c r="O2052" s="7" t="s">
        <v>212</v>
      </c>
      <c r="P2052" s="7" t="s">
        <v>429</v>
      </c>
      <c r="Q2052" s="7" t="s">
        <v>286</v>
      </c>
      <c r="R2052" s="7" t="s">
        <v>3856</v>
      </c>
      <c r="S2052" s="7">
        <v>4615.10595703125</v>
      </c>
    </row>
    <row r="2053" spans="1:19" x14ac:dyDescent="0.25">
      <c r="A2053" s="7">
        <v>513</v>
      </c>
      <c r="B2053" s="7">
        <v>44657</v>
      </c>
      <c r="C2053" s="7">
        <v>45656349</v>
      </c>
      <c r="D2053" s="7" t="s">
        <v>1895</v>
      </c>
      <c r="E2053" s="7" t="s">
        <v>214</v>
      </c>
      <c r="F2053" s="7">
        <v>550000</v>
      </c>
      <c r="G2053" s="7">
        <v>3.8685832023620605</v>
      </c>
      <c r="H2053" s="7">
        <v>2.2190933227539063</v>
      </c>
      <c r="I2053" s="7" t="s">
        <v>22271</v>
      </c>
      <c r="J2053" s="7" t="s">
        <v>10923</v>
      </c>
      <c r="K2053" s="8">
        <v>63.837650299072266</v>
      </c>
      <c r="M2053" s="8">
        <v>18.531614303588867</v>
      </c>
      <c r="N2053" s="7">
        <v>6101.783203125</v>
      </c>
      <c r="O2053" s="7" t="s">
        <v>212</v>
      </c>
      <c r="P2053" s="7" t="s">
        <v>429</v>
      </c>
      <c r="Q2053" s="7" t="s">
        <v>286</v>
      </c>
      <c r="R2053" s="7" t="s">
        <v>3856</v>
      </c>
      <c r="S2053" s="7">
        <v>6101.783203125</v>
      </c>
    </row>
    <row r="2054" spans="1:19" x14ac:dyDescent="0.25">
      <c r="A2054" s="7">
        <v>513</v>
      </c>
      <c r="B2054" s="7">
        <v>44657</v>
      </c>
      <c r="C2054" s="7">
        <v>43440349</v>
      </c>
      <c r="D2054" s="7" t="s">
        <v>1895</v>
      </c>
      <c r="E2054" s="7" t="s">
        <v>214</v>
      </c>
      <c r="F2054" s="7">
        <v>500000</v>
      </c>
      <c r="G2054" s="7">
        <v>3.0280630588531494</v>
      </c>
      <c r="H2054" s="7">
        <v>1.5518876314163208</v>
      </c>
      <c r="I2054" s="7" t="s">
        <v>22272</v>
      </c>
      <c r="J2054" s="7" t="s">
        <v>10922</v>
      </c>
      <c r="K2054" s="8">
        <v>78.664291381835938</v>
      </c>
      <c r="M2054" s="8">
        <v>19.939773559570313</v>
      </c>
      <c r="N2054" s="7">
        <v>7595.056640625</v>
      </c>
      <c r="O2054" s="7" t="s">
        <v>212</v>
      </c>
      <c r="P2054" s="7" t="s">
        <v>429</v>
      </c>
      <c r="Q2054" s="7" t="s">
        <v>286</v>
      </c>
      <c r="R2054" s="7" t="s">
        <v>3856</v>
      </c>
      <c r="S2054" s="7">
        <v>7595.056640625</v>
      </c>
    </row>
    <row r="2055" spans="1:19" x14ac:dyDescent="0.25">
      <c r="A2055" s="7">
        <v>513</v>
      </c>
      <c r="B2055" s="7">
        <v>44657</v>
      </c>
      <c r="C2055" s="7">
        <v>34264055</v>
      </c>
      <c r="D2055" s="7" t="s">
        <v>1895</v>
      </c>
      <c r="E2055" s="7" t="s">
        <v>214</v>
      </c>
      <c r="F2055" s="7">
        <v>500000</v>
      </c>
      <c r="G2055" s="7">
        <v>2.1492128372192383</v>
      </c>
      <c r="H2055" s="7">
        <v>1.1720545291900635</v>
      </c>
      <c r="I2055" s="7" t="s">
        <v>22273</v>
      </c>
      <c r="J2055" s="7" t="s">
        <v>10921</v>
      </c>
      <c r="K2055" s="8">
        <v>104.90773010253906</v>
      </c>
      <c r="M2055" s="8">
        <v>20.321537017822266</v>
      </c>
      <c r="N2055" s="7">
        <v>10218.2978515625</v>
      </c>
      <c r="O2055" s="7" t="s">
        <v>212</v>
      </c>
      <c r="P2055" s="7" t="s">
        <v>429</v>
      </c>
      <c r="Q2055" s="7" t="s">
        <v>286</v>
      </c>
      <c r="R2055" s="7" t="s">
        <v>3856</v>
      </c>
      <c r="S2055" s="7">
        <v>10218.2978515625</v>
      </c>
    </row>
    <row r="2056" spans="1:19" x14ac:dyDescent="0.25">
      <c r="A2056" s="7">
        <v>513</v>
      </c>
      <c r="B2056" s="7">
        <v>44657</v>
      </c>
      <c r="C2056" s="7">
        <v>25702044</v>
      </c>
      <c r="D2056" s="7" t="s">
        <v>17523</v>
      </c>
      <c r="E2056" s="7" t="s">
        <v>214</v>
      </c>
      <c r="F2056" s="7">
        <v>500000</v>
      </c>
      <c r="G2056" s="7">
        <v>3.0636999607086182</v>
      </c>
      <c r="H2056" s="7">
        <v>2.0866000652313232</v>
      </c>
      <c r="I2056" s="7" t="s">
        <v>19678</v>
      </c>
      <c r="J2056" s="7" t="s">
        <v>3985</v>
      </c>
      <c r="K2056" s="8">
        <v>47.807373046875</v>
      </c>
      <c r="M2056" s="8">
        <v>33.83599853515625</v>
      </c>
      <c r="N2056" s="7">
        <v>4509.2587890625</v>
      </c>
      <c r="O2056" s="7" t="s">
        <v>237</v>
      </c>
      <c r="P2056" s="7" t="s">
        <v>322</v>
      </c>
      <c r="Q2056" s="7" t="s">
        <v>291</v>
      </c>
      <c r="R2056" s="7" t="s">
        <v>3856</v>
      </c>
      <c r="S2056" s="7">
        <v>4509.2587890625</v>
      </c>
    </row>
    <row r="2057" spans="1:19" x14ac:dyDescent="0.25">
      <c r="A2057" s="7">
        <v>513</v>
      </c>
      <c r="B2057" s="7">
        <v>44657</v>
      </c>
      <c r="C2057" s="7">
        <v>25684335</v>
      </c>
      <c r="D2057" s="7" t="s">
        <v>17523</v>
      </c>
      <c r="E2057" s="7" t="s">
        <v>3983</v>
      </c>
      <c r="F2057" s="7">
        <v>500000</v>
      </c>
      <c r="G2057" s="7">
        <v>3.0636999607086182</v>
      </c>
      <c r="H2057" s="7">
        <v>2.0866000652313232</v>
      </c>
      <c r="I2057" s="7" t="s">
        <v>20814</v>
      </c>
      <c r="J2057" s="7" t="s">
        <v>3984</v>
      </c>
      <c r="K2057" s="8">
        <v>47.806842803955078</v>
      </c>
      <c r="M2057" s="8">
        <v>33.836399078369141</v>
      </c>
      <c r="N2057" s="7">
        <v>4511.66650390625</v>
      </c>
      <c r="O2057" s="7" t="s">
        <v>237</v>
      </c>
      <c r="P2057" s="7" t="s">
        <v>322</v>
      </c>
      <c r="Q2057" s="7" t="s">
        <v>291</v>
      </c>
      <c r="R2057" s="7" t="s">
        <v>214</v>
      </c>
      <c r="S2057" s="7">
        <v>4511.66650390625</v>
      </c>
    </row>
    <row r="2058" spans="1:19" x14ac:dyDescent="0.25">
      <c r="A2058" s="7">
        <v>513</v>
      </c>
      <c r="B2058" s="7">
        <v>44657</v>
      </c>
      <c r="C2058" s="7">
        <v>66811582</v>
      </c>
      <c r="D2058" s="7" t="s">
        <v>1896</v>
      </c>
      <c r="E2058" s="7" t="s">
        <v>214</v>
      </c>
      <c r="F2058" s="7">
        <v>330000</v>
      </c>
      <c r="G2058" s="7">
        <v>8.4462995529174805</v>
      </c>
      <c r="H2058" s="7">
        <v>7.4766998291015625</v>
      </c>
      <c r="I2058" s="7" t="s">
        <v>17457</v>
      </c>
      <c r="J2058" s="7" t="s">
        <v>10930</v>
      </c>
      <c r="K2058" s="8">
        <v>4.3934102058410645</v>
      </c>
      <c r="M2058" s="8">
        <v>85.431999206542969</v>
      </c>
      <c r="N2058" s="7">
        <v>175.57099914550781</v>
      </c>
      <c r="O2058" s="7" t="s">
        <v>409</v>
      </c>
      <c r="P2058" s="7" t="s">
        <v>349</v>
      </c>
      <c r="Q2058" s="7" t="s">
        <v>242</v>
      </c>
      <c r="R2058" s="7" t="s">
        <v>3856</v>
      </c>
      <c r="S2058" s="7">
        <v>146.74183654785156</v>
      </c>
    </row>
    <row r="2059" spans="1:19" x14ac:dyDescent="0.25">
      <c r="A2059" s="7">
        <v>513</v>
      </c>
      <c r="B2059" s="7">
        <v>44657</v>
      </c>
      <c r="C2059" s="7">
        <v>66948069</v>
      </c>
      <c r="D2059" s="7" t="s">
        <v>1896</v>
      </c>
      <c r="E2059" s="7" t="s">
        <v>214</v>
      </c>
      <c r="F2059" s="7">
        <v>200000</v>
      </c>
      <c r="G2059" s="7">
        <v>4.4626998901367188</v>
      </c>
      <c r="H2059" s="7">
        <v>4.2399997711181641</v>
      </c>
      <c r="I2059" s="7" t="s">
        <v>18054</v>
      </c>
      <c r="J2059" s="7" t="s">
        <v>18055</v>
      </c>
      <c r="K2059" s="8">
        <v>3.6972839832305908</v>
      </c>
      <c r="M2059" s="8">
        <v>91.361000061035156</v>
      </c>
      <c r="N2059" s="7">
        <v>90.726799011230469</v>
      </c>
      <c r="O2059" s="7" t="s">
        <v>409</v>
      </c>
      <c r="P2059" s="7" t="s">
        <v>349</v>
      </c>
      <c r="Q2059" s="7" t="s">
        <v>242</v>
      </c>
      <c r="R2059" s="7" t="s">
        <v>214</v>
      </c>
      <c r="S2059" s="7">
        <v>124.87514495849609</v>
      </c>
    </row>
    <row r="2060" spans="1:19" x14ac:dyDescent="0.25">
      <c r="A2060" s="7">
        <v>513</v>
      </c>
      <c r="B2060" s="7">
        <v>44657</v>
      </c>
      <c r="C2060" s="7">
        <v>66811581</v>
      </c>
      <c r="D2060" s="7" t="s">
        <v>1896</v>
      </c>
      <c r="E2060" s="7" t="s">
        <v>214</v>
      </c>
      <c r="F2060" s="7">
        <v>500000</v>
      </c>
      <c r="G2060" s="7">
        <v>3.4470000267028809</v>
      </c>
      <c r="H2060" s="7">
        <v>3.3052000999450684</v>
      </c>
      <c r="I2060" s="7" t="s">
        <v>10928</v>
      </c>
      <c r="J2060" s="7" t="s">
        <v>10929</v>
      </c>
      <c r="K2060" s="8">
        <v>3.7687499523162842</v>
      </c>
      <c r="M2060" s="8">
        <v>92.757003784179688</v>
      </c>
      <c r="N2060" s="7">
        <v>103.31500244140625</v>
      </c>
      <c r="O2060" s="7" t="s">
        <v>409</v>
      </c>
      <c r="P2060" s="7" t="s">
        <v>349</v>
      </c>
      <c r="Q2060" s="7" t="s">
        <v>242</v>
      </c>
      <c r="R2060" s="7" t="s">
        <v>3856</v>
      </c>
      <c r="S2060" s="7">
        <v>119.01016998291016</v>
      </c>
    </row>
    <row r="2061" spans="1:19" x14ac:dyDescent="0.25">
      <c r="A2061" s="7">
        <v>513</v>
      </c>
      <c r="B2061" s="7">
        <v>44657</v>
      </c>
      <c r="C2061" s="7">
        <v>45998314</v>
      </c>
      <c r="D2061" s="7" t="s">
        <v>1896</v>
      </c>
      <c r="E2061" s="7" t="s">
        <v>214</v>
      </c>
      <c r="F2061" s="7">
        <v>200000</v>
      </c>
      <c r="G2061" s="7">
        <v>2.6064000129699707</v>
      </c>
      <c r="H2061" s="7">
        <v>2.4660000801086426</v>
      </c>
      <c r="I2061" s="7" t="s">
        <v>10926</v>
      </c>
      <c r="J2061" s="7" t="s">
        <v>10927</v>
      </c>
      <c r="K2061" s="8">
        <v>3.6448531150817871</v>
      </c>
      <c r="M2061" s="8">
        <v>97.447998046875</v>
      </c>
      <c r="N2061" s="7">
        <v>94.275001525878906</v>
      </c>
      <c r="O2061" s="7" t="s">
        <v>409</v>
      </c>
      <c r="P2061" s="7" t="s">
        <v>349</v>
      </c>
      <c r="Q2061" s="7" t="s">
        <v>242</v>
      </c>
      <c r="R2061" s="7" t="s">
        <v>214</v>
      </c>
      <c r="S2061" s="7">
        <v>114.08409881591797</v>
      </c>
    </row>
    <row r="2062" spans="1:19" x14ac:dyDescent="0.25">
      <c r="A2062" s="7">
        <v>513</v>
      </c>
      <c r="B2062" s="7">
        <v>44657</v>
      </c>
      <c r="C2062" s="7">
        <v>43774931</v>
      </c>
      <c r="D2062" s="7" t="s">
        <v>1898</v>
      </c>
      <c r="E2062" s="7" t="s">
        <v>214</v>
      </c>
      <c r="F2062" s="7">
        <v>1400000</v>
      </c>
      <c r="G2062" s="7">
        <v>27.149999618530273</v>
      </c>
      <c r="H2062" s="7">
        <v>12.98799991607666</v>
      </c>
      <c r="I2062" s="7" t="s">
        <v>19679</v>
      </c>
      <c r="J2062" s="7" t="s">
        <v>6519</v>
      </c>
      <c r="K2062" s="8">
        <v>5.9595069885253906</v>
      </c>
      <c r="M2062" s="8">
        <v>102.22000122070313</v>
      </c>
      <c r="N2062" s="7">
        <v>326.80490112304688</v>
      </c>
      <c r="O2062" s="7" t="s">
        <v>331</v>
      </c>
      <c r="P2062" s="7" t="s">
        <v>732</v>
      </c>
      <c r="Q2062" s="7" t="s">
        <v>291</v>
      </c>
      <c r="R2062" s="7" t="s">
        <v>3856</v>
      </c>
      <c r="S2062" s="7">
        <v>326.48922729492188</v>
      </c>
    </row>
    <row r="2063" spans="1:19" x14ac:dyDescent="0.25">
      <c r="A2063" s="7">
        <v>513</v>
      </c>
      <c r="B2063" s="7">
        <v>44657</v>
      </c>
      <c r="C2063" s="7">
        <v>66956002</v>
      </c>
      <c r="D2063" s="7" t="s">
        <v>1898</v>
      </c>
      <c r="E2063" s="7" t="s">
        <v>214</v>
      </c>
      <c r="F2063" s="7">
        <v>500000</v>
      </c>
      <c r="G2063" s="7">
        <v>19.501699447631836</v>
      </c>
      <c r="H2063" s="7">
        <v>12.295499801635742</v>
      </c>
      <c r="I2063" s="7" t="s">
        <v>21835</v>
      </c>
      <c r="J2063" s="7" t="s">
        <v>18765</v>
      </c>
      <c r="K2063" s="8">
        <v>5.2857542037963867</v>
      </c>
      <c r="M2063" s="8">
        <v>92.320999145507813</v>
      </c>
      <c r="N2063" s="7">
        <v>247.50239562988281</v>
      </c>
      <c r="O2063" s="7" t="s">
        <v>331</v>
      </c>
      <c r="P2063" s="7" t="s">
        <v>732</v>
      </c>
      <c r="Q2063" s="7" t="s">
        <v>291</v>
      </c>
      <c r="R2063" s="7" t="s">
        <v>3856</v>
      </c>
      <c r="S2063" s="7">
        <v>292.70620727539063</v>
      </c>
    </row>
    <row r="2064" spans="1:19" x14ac:dyDescent="0.25">
      <c r="A2064" s="7">
        <v>513</v>
      </c>
      <c r="B2064" s="7">
        <v>44657</v>
      </c>
      <c r="C2064" s="7">
        <v>66956006</v>
      </c>
      <c r="D2064" s="7" t="s">
        <v>1898</v>
      </c>
      <c r="E2064" s="7" t="s">
        <v>214</v>
      </c>
      <c r="F2064" s="7">
        <v>500000</v>
      </c>
      <c r="G2064" s="7">
        <v>11.501700401306152</v>
      </c>
      <c r="H2064" s="7">
        <v>9.0916996002197266</v>
      </c>
      <c r="I2064" s="7" t="s">
        <v>19680</v>
      </c>
      <c r="J2064" s="7" t="s">
        <v>18762</v>
      </c>
      <c r="K2064" s="8">
        <v>4.6402978897094727</v>
      </c>
      <c r="M2064" s="8">
        <v>91.693000793457031</v>
      </c>
      <c r="N2064" s="7">
        <v>207.21180725097656</v>
      </c>
      <c r="O2064" s="7" t="s">
        <v>331</v>
      </c>
      <c r="P2064" s="7" t="s">
        <v>732</v>
      </c>
      <c r="Q2064" s="7" t="s">
        <v>291</v>
      </c>
      <c r="R2064" s="7" t="s">
        <v>3856</v>
      </c>
      <c r="S2064" s="7">
        <v>245.51387023925781</v>
      </c>
    </row>
    <row r="2065" spans="1:19" x14ac:dyDescent="0.25">
      <c r="A2065" s="7">
        <v>513</v>
      </c>
      <c r="B2065" s="7">
        <v>44657</v>
      </c>
      <c r="C2065" s="7">
        <v>56322718</v>
      </c>
      <c r="D2065" s="7" t="s">
        <v>1898</v>
      </c>
      <c r="E2065" s="7" t="s">
        <v>214</v>
      </c>
      <c r="F2065" s="7">
        <v>500000</v>
      </c>
      <c r="G2065" s="7">
        <v>9.0472002029418945</v>
      </c>
      <c r="H2065" s="7">
        <v>6.9402999877929688</v>
      </c>
      <c r="I2065" s="7" t="s">
        <v>19681</v>
      </c>
      <c r="J2065" s="7" t="s">
        <v>6518</v>
      </c>
      <c r="K2065" s="8">
        <v>4.9363470077514648</v>
      </c>
      <c r="M2065" s="8">
        <v>103.14199829101563</v>
      </c>
      <c r="N2065" s="7">
        <v>235.78269958496094</v>
      </c>
      <c r="O2065" s="7" t="s">
        <v>331</v>
      </c>
      <c r="P2065" s="7" t="s">
        <v>732</v>
      </c>
      <c r="Q2065" s="7" t="s">
        <v>291</v>
      </c>
      <c r="R2065" s="7" t="s">
        <v>3856</v>
      </c>
      <c r="S2065" s="7">
        <v>228.2906494140625</v>
      </c>
    </row>
    <row r="2066" spans="1:19" x14ac:dyDescent="0.25">
      <c r="A2066" s="7">
        <v>513</v>
      </c>
      <c r="B2066" s="7">
        <v>44657</v>
      </c>
      <c r="C2066" s="7">
        <v>55194713</v>
      </c>
      <c r="D2066" s="7" t="s">
        <v>1898</v>
      </c>
      <c r="E2066" s="7" t="s">
        <v>6515</v>
      </c>
      <c r="F2066" s="7">
        <v>500000</v>
      </c>
      <c r="G2066" s="7">
        <v>9.0472002029418945</v>
      </c>
      <c r="H2066" s="7">
        <v>6.9402999877929688</v>
      </c>
      <c r="I2066" s="7" t="s">
        <v>6516</v>
      </c>
      <c r="J2066" s="7" t="s">
        <v>6517</v>
      </c>
      <c r="K2066" s="8">
        <v>4.9363689422607422</v>
      </c>
      <c r="M2066" s="8">
        <v>103.14179992675781</v>
      </c>
      <c r="N2066" s="7">
        <v>230.88999938964844</v>
      </c>
      <c r="O2066" s="7" t="s">
        <v>331</v>
      </c>
      <c r="P2066" s="7" t="s">
        <v>732</v>
      </c>
      <c r="Q2066" s="7" t="s">
        <v>291</v>
      </c>
      <c r="R2066" s="7" t="s">
        <v>214</v>
      </c>
      <c r="S2066" s="7">
        <v>228.2906494140625</v>
      </c>
    </row>
    <row r="2067" spans="1:19" x14ac:dyDescent="0.25">
      <c r="A2067" s="7">
        <v>513</v>
      </c>
      <c r="B2067" s="7">
        <v>44657</v>
      </c>
      <c r="C2067" s="7">
        <v>43774932</v>
      </c>
      <c r="D2067" s="7" t="s">
        <v>1898</v>
      </c>
      <c r="E2067" s="7" t="s">
        <v>214</v>
      </c>
      <c r="F2067" s="7">
        <v>500000</v>
      </c>
      <c r="G2067" s="7">
        <v>7.1500000953674316</v>
      </c>
      <c r="H2067" s="7">
        <v>5.8484001159667969</v>
      </c>
      <c r="I2067" s="7" t="s">
        <v>19682</v>
      </c>
      <c r="J2067" s="7" t="s">
        <v>6514</v>
      </c>
      <c r="K2067" s="8">
        <v>4.6991119384765625</v>
      </c>
      <c r="M2067" s="8">
        <v>101.31199645996094</v>
      </c>
      <c r="N2067" s="7">
        <v>203.90119934082031</v>
      </c>
      <c r="O2067" s="7" t="s">
        <v>331</v>
      </c>
      <c r="P2067" s="7" t="s">
        <v>732</v>
      </c>
      <c r="Q2067" s="7" t="s">
        <v>291</v>
      </c>
      <c r="R2067" s="7" t="s">
        <v>3856</v>
      </c>
      <c r="S2067" s="7">
        <v>214.09245300292969</v>
      </c>
    </row>
    <row r="2068" spans="1:19" x14ac:dyDescent="0.25">
      <c r="A2068" s="7">
        <v>513</v>
      </c>
      <c r="B2068" s="7">
        <v>44657</v>
      </c>
      <c r="C2068" s="7">
        <v>18383412</v>
      </c>
      <c r="D2068" s="7" t="s">
        <v>1898</v>
      </c>
      <c r="E2068" s="7" t="s">
        <v>214</v>
      </c>
      <c r="F2068" s="7">
        <v>700000</v>
      </c>
      <c r="G2068" s="7">
        <v>5.8534998893737793</v>
      </c>
      <c r="H2068" s="7">
        <v>5.0244998931884766</v>
      </c>
      <c r="I2068" s="7" t="s">
        <v>6512</v>
      </c>
      <c r="J2068" s="7" t="s">
        <v>6513</v>
      </c>
      <c r="K2068" s="8">
        <v>4.4808540344238281</v>
      </c>
      <c r="M2068" s="8">
        <v>102.00299835205078</v>
      </c>
      <c r="N2068" s="7">
        <v>175.72239685058594</v>
      </c>
      <c r="O2068" s="7" t="s">
        <v>331</v>
      </c>
      <c r="P2068" s="7" t="s">
        <v>732</v>
      </c>
      <c r="Q2068" s="7" t="s">
        <v>291</v>
      </c>
      <c r="R2068" s="7" t="s">
        <v>3856</v>
      </c>
      <c r="S2068" s="7">
        <v>203.96415710449219</v>
      </c>
    </row>
    <row r="2069" spans="1:19" x14ac:dyDescent="0.25">
      <c r="A2069" s="7">
        <v>513</v>
      </c>
      <c r="B2069" s="7">
        <v>44657</v>
      </c>
      <c r="C2069" s="7">
        <v>34297417</v>
      </c>
      <c r="D2069" s="7" t="s">
        <v>1898</v>
      </c>
      <c r="E2069" s="7" t="s">
        <v>214</v>
      </c>
      <c r="F2069" s="7">
        <v>500000</v>
      </c>
      <c r="G2069" s="7">
        <v>5.1607999801635742</v>
      </c>
      <c r="H2069" s="7">
        <v>4.5184001922607422</v>
      </c>
      <c r="I2069" s="7" t="s">
        <v>19683</v>
      </c>
      <c r="J2069" s="7" t="s">
        <v>6511</v>
      </c>
      <c r="K2069" s="8">
        <v>4.1810641288757324</v>
      </c>
      <c r="M2069" s="8">
        <v>100.88700103759766</v>
      </c>
      <c r="N2069" s="7">
        <v>144.76510620117188</v>
      </c>
      <c r="O2069" s="7" t="s">
        <v>331</v>
      </c>
      <c r="P2069" s="7" t="s">
        <v>732</v>
      </c>
      <c r="Q2069" s="7" t="s">
        <v>291</v>
      </c>
      <c r="R2069" s="7" t="s">
        <v>3856</v>
      </c>
      <c r="S2069" s="7">
        <v>198.41824340820313</v>
      </c>
    </row>
    <row r="2070" spans="1:19" x14ac:dyDescent="0.25">
      <c r="A2070" s="7">
        <v>513</v>
      </c>
      <c r="B2070" s="7">
        <v>44657</v>
      </c>
      <c r="C2070" s="7">
        <v>29854355</v>
      </c>
      <c r="D2070" s="7" t="s">
        <v>1898</v>
      </c>
      <c r="E2070" s="7" t="s">
        <v>214</v>
      </c>
      <c r="F2070" s="7">
        <v>700000</v>
      </c>
      <c r="G2070" s="7">
        <v>4.071199893951416</v>
      </c>
      <c r="H2070" s="7">
        <v>3.6240999698638916</v>
      </c>
      <c r="I2070" s="7" t="s">
        <v>19684</v>
      </c>
      <c r="J2070" s="7" t="s">
        <v>6510</v>
      </c>
      <c r="K2070" s="8">
        <v>4.1468348503112793</v>
      </c>
      <c r="M2070" s="8">
        <v>101.30799865722656</v>
      </c>
      <c r="N2070" s="7">
        <v>140.06509399414063</v>
      </c>
      <c r="O2070" s="7" t="s">
        <v>331</v>
      </c>
      <c r="P2070" s="7" t="s">
        <v>732</v>
      </c>
      <c r="Q2070" s="7" t="s">
        <v>291</v>
      </c>
      <c r="R2070" s="7" t="s">
        <v>3856</v>
      </c>
      <c r="S2070" s="7">
        <v>189.51591491699219</v>
      </c>
    </row>
    <row r="2071" spans="1:19" x14ac:dyDescent="0.25">
      <c r="A2071" s="7">
        <v>513</v>
      </c>
      <c r="B2071" s="7">
        <v>44657</v>
      </c>
      <c r="C2071" s="7">
        <v>66813931</v>
      </c>
      <c r="D2071" s="7" t="s">
        <v>1902</v>
      </c>
      <c r="E2071" s="7" t="s">
        <v>214</v>
      </c>
      <c r="F2071" s="7">
        <v>500000</v>
      </c>
      <c r="G2071" s="7">
        <v>3.4633998870849609</v>
      </c>
      <c r="H2071" s="7">
        <v>3.2848999500274658</v>
      </c>
      <c r="I2071" s="7" t="s">
        <v>10931</v>
      </c>
      <c r="J2071" s="7" t="s">
        <v>10932</v>
      </c>
      <c r="K2071" s="8">
        <v>3.4403200149536133</v>
      </c>
      <c r="M2071" s="8">
        <v>96.551002502441406</v>
      </c>
      <c r="N2071" s="7">
        <v>70.856903076171875</v>
      </c>
      <c r="O2071" s="7" t="s">
        <v>212</v>
      </c>
      <c r="P2071" s="7" t="s">
        <v>637</v>
      </c>
      <c r="Q2071" s="7" t="s">
        <v>219</v>
      </c>
      <c r="R2071" s="7" t="s">
        <v>3856</v>
      </c>
      <c r="S2071" s="7">
        <v>70.856903076171875</v>
      </c>
    </row>
    <row r="2072" spans="1:19" x14ac:dyDescent="0.25">
      <c r="A2072" s="7">
        <v>513</v>
      </c>
      <c r="B2072" s="7">
        <v>44657</v>
      </c>
      <c r="C2072" s="7">
        <v>36635352</v>
      </c>
      <c r="D2072" s="7" t="s">
        <v>1905</v>
      </c>
      <c r="E2072" s="7" t="s">
        <v>214</v>
      </c>
      <c r="F2072" s="7">
        <v>500000</v>
      </c>
      <c r="G2072" s="7">
        <v>0.67900002002716064</v>
      </c>
      <c r="H2072" s="7">
        <v>0.65609997510910034</v>
      </c>
      <c r="I2072" s="7" t="s">
        <v>10933</v>
      </c>
      <c r="J2072" s="7" t="s">
        <v>10934</v>
      </c>
      <c r="K2072" s="8">
        <v>4.1560068130493164</v>
      </c>
      <c r="M2072" s="8">
        <v>99.859100341796875</v>
      </c>
      <c r="N2072" s="7">
        <v>267.44619750976563</v>
      </c>
      <c r="O2072" s="7" t="s">
        <v>212</v>
      </c>
      <c r="P2072" s="7" t="s">
        <v>349</v>
      </c>
      <c r="Q2072" s="7" t="s">
        <v>242</v>
      </c>
      <c r="R2072" s="7" t="s">
        <v>214</v>
      </c>
      <c r="S2072" s="7">
        <v>267.44619750976563</v>
      </c>
    </row>
    <row r="2073" spans="1:19" x14ac:dyDescent="0.25">
      <c r="A2073" s="7">
        <v>513</v>
      </c>
      <c r="B2073" s="7">
        <v>44657</v>
      </c>
      <c r="C2073" s="7">
        <v>66862871</v>
      </c>
      <c r="D2073" s="7" t="s">
        <v>1908</v>
      </c>
      <c r="E2073" s="7" t="s">
        <v>214</v>
      </c>
      <c r="F2073" s="7">
        <v>400000</v>
      </c>
      <c r="G2073" s="7">
        <v>3.9042000770568848</v>
      </c>
      <c r="H2073" s="7">
        <v>3.6953999996185303</v>
      </c>
      <c r="I2073" s="7" t="s">
        <v>10935</v>
      </c>
      <c r="J2073" s="7" t="s">
        <v>10936</v>
      </c>
      <c r="K2073" s="8">
        <v>3.7486999034881592</v>
      </c>
      <c r="M2073" s="8">
        <v>93.699996948242188</v>
      </c>
      <c r="N2073" s="7">
        <v>100.47599792480469</v>
      </c>
      <c r="O2073" s="7" t="s">
        <v>212</v>
      </c>
      <c r="P2073" s="7" t="s">
        <v>361</v>
      </c>
      <c r="Q2073" s="7" t="s">
        <v>242</v>
      </c>
      <c r="R2073" s="7" t="s">
        <v>3856</v>
      </c>
      <c r="S2073" s="7">
        <v>100.47599792480469</v>
      </c>
    </row>
    <row r="2074" spans="1:19" x14ac:dyDescent="0.25">
      <c r="A2074" s="7">
        <v>513</v>
      </c>
      <c r="B2074" s="7">
        <v>44657</v>
      </c>
      <c r="C2074" s="7">
        <v>66825532</v>
      </c>
      <c r="D2074" s="7" t="s">
        <v>2476</v>
      </c>
      <c r="E2074" s="7" t="s">
        <v>214</v>
      </c>
      <c r="F2074" s="7">
        <v>250000</v>
      </c>
      <c r="G2074" s="7">
        <v>8.5613002777099609</v>
      </c>
      <c r="H2074" s="7">
        <v>6.8664999008178711</v>
      </c>
      <c r="I2074" s="7" t="s">
        <v>19685</v>
      </c>
      <c r="J2074" s="7" t="s">
        <v>10939</v>
      </c>
      <c r="K2074" s="8">
        <v>8.1828289031982422</v>
      </c>
      <c r="M2074" s="8">
        <v>70.101997375488281</v>
      </c>
      <c r="N2074" s="7">
        <v>535.77691650390625</v>
      </c>
      <c r="O2074" s="7" t="s">
        <v>280</v>
      </c>
      <c r="P2074" s="7" t="s">
        <v>349</v>
      </c>
      <c r="Q2074" s="7" t="s">
        <v>242</v>
      </c>
      <c r="R2074" s="7" t="s">
        <v>214</v>
      </c>
      <c r="S2074" s="7">
        <v>535.77691650390625</v>
      </c>
    </row>
    <row r="2075" spans="1:19" x14ac:dyDescent="0.25">
      <c r="A2075" s="7">
        <v>513</v>
      </c>
      <c r="B2075" s="7">
        <v>44657</v>
      </c>
      <c r="C2075" s="7">
        <v>66824096</v>
      </c>
      <c r="D2075" s="7" t="s">
        <v>2476</v>
      </c>
      <c r="E2075" s="7" t="s">
        <v>214</v>
      </c>
      <c r="F2075" s="7">
        <v>350000</v>
      </c>
      <c r="G2075" s="7">
        <v>3.5618999004364014</v>
      </c>
      <c r="H2075" s="7">
        <v>3.234299898147583</v>
      </c>
      <c r="I2075" s="7" t="s">
        <v>10937</v>
      </c>
      <c r="J2075" s="7" t="s">
        <v>10938</v>
      </c>
      <c r="K2075" s="8">
        <v>8.9248285293579102</v>
      </c>
      <c r="M2075" s="8">
        <v>80.389999389648438</v>
      </c>
      <c r="N2075" s="7">
        <v>598.676025390625</v>
      </c>
      <c r="O2075" s="7" t="s">
        <v>280</v>
      </c>
      <c r="P2075" s="7" t="s">
        <v>349</v>
      </c>
      <c r="Q2075" s="7" t="s">
        <v>242</v>
      </c>
      <c r="R2075" s="7" t="s">
        <v>3856</v>
      </c>
      <c r="S2075" s="7">
        <v>598.676025390625</v>
      </c>
    </row>
    <row r="2076" spans="1:19" x14ac:dyDescent="0.25">
      <c r="A2076" s="7">
        <v>513</v>
      </c>
      <c r="B2076" s="7">
        <v>44657</v>
      </c>
      <c r="C2076" s="7">
        <v>66834274</v>
      </c>
      <c r="D2076" s="7" t="s">
        <v>2478</v>
      </c>
      <c r="E2076" s="7" t="s">
        <v>214</v>
      </c>
      <c r="F2076" s="7">
        <v>200000</v>
      </c>
      <c r="G2076" s="7">
        <v>3.5646998882293701</v>
      </c>
      <c r="H2076" s="7">
        <v>3.3010001182556152</v>
      </c>
      <c r="I2076" s="7" t="s">
        <v>10942</v>
      </c>
      <c r="J2076" s="7" t="s">
        <v>10943</v>
      </c>
      <c r="K2076" s="8">
        <v>3.8416268825531006</v>
      </c>
      <c r="M2076" s="8">
        <v>97.055000305175781</v>
      </c>
      <c r="N2076" s="7">
        <v>106.25050354003906</v>
      </c>
      <c r="O2076" s="7" t="s">
        <v>409</v>
      </c>
      <c r="P2076" s="7" t="s">
        <v>349</v>
      </c>
      <c r="Q2076" s="7" t="s">
        <v>242</v>
      </c>
      <c r="R2076" s="7" t="s">
        <v>214</v>
      </c>
      <c r="S2076" s="7">
        <v>106.25050354003906</v>
      </c>
    </row>
    <row r="2077" spans="1:19" x14ac:dyDescent="0.25">
      <c r="A2077" s="7">
        <v>513</v>
      </c>
      <c r="B2077" s="7">
        <v>44657</v>
      </c>
      <c r="C2077" s="7">
        <v>44955986</v>
      </c>
      <c r="D2077" s="7" t="s">
        <v>2478</v>
      </c>
      <c r="E2077" s="7" t="s">
        <v>214</v>
      </c>
      <c r="F2077" s="7">
        <v>300000</v>
      </c>
      <c r="G2077" s="7">
        <v>0.44444400072097778</v>
      </c>
      <c r="H2077" s="7">
        <v>0.44310539960861206</v>
      </c>
      <c r="I2077" s="7" t="s">
        <v>10940</v>
      </c>
      <c r="J2077" s="7" t="s">
        <v>10941</v>
      </c>
      <c r="K2077" s="8">
        <v>1.5725040435791016</v>
      </c>
      <c r="M2077" s="8">
        <v>100.84927368164063</v>
      </c>
      <c r="N2077" s="7">
        <v>41.701900482177734</v>
      </c>
      <c r="O2077" s="7" t="s">
        <v>409</v>
      </c>
      <c r="P2077" s="7" t="s">
        <v>349</v>
      </c>
      <c r="Q2077" s="7" t="s">
        <v>242</v>
      </c>
      <c r="R2077" s="7" t="s">
        <v>3856</v>
      </c>
      <c r="S2077" s="7">
        <v>41.701900482177734</v>
      </c>
    </row>
    <row r="2078" spans="1:19" x14ac:dyDescent="0.25">
      <c r="A2078" s="7">
        <v>513</v>
      </c>
      <c r="B2078" s="7">
        <v>44657</v>
      </c>
      <c r="C2078" s="7">
        <v>66829327</v>
      </c>
      <c r="D2078" s="7" t="s">
        <v>2480</v>
      </c>
      <c r="E2078" s="7" t="s">
        <v>214</v>
      </c>
      <c r="F2078" s="7">
        <v>500000</v>
      </c>
      <c r="G2078" s="7">
        <v>1.6153000593185425</v>
      </c>
      <c r="H2078" s="7">
        <v>1.4989999532699585</v>
      </c>
      <c r="I2078" s="7" t="s">
        <v>10944</v>
      </c>
      <c r="J2078" s="7" t="s">
        <v>10945</v>
      </c>
      <c r="K2078" s="8">
        <v>8.2734699249267578</v>
      </c>
      <c r="M2078" s="8">
        <v>93.066001892089844</v>
      </c>
      <c r="N2078" s="7">
        <v>590.43597412109375</v>
      </c>
      <c r="O2078" s="7" t="s">
        <v>212</v>
      </c>
      <c r="P2078" s="7" t="s">
        <v>349</v>
      </c>
      <c r="Q2078" s="7" t="s">
        <v>242</v>
      </c>
      <c r="R2078" s="7" t="s">
        <v>3856</v>
      </c>
      <c r="S2078" s="7">
        <v>590.43597412109375</v>
      </c>
    </row>
    <row r="2079" spans="1:19" x14ac:dyDescent="0.25">
      <c r="A2079" s="7">
        <v>513</v>
      </c>
      <c r="B2079" s="7">
        <v>44657</v>
      </c>
      <c r="C2079" s="7">
        <v>66882630</v>
      </c>
      <c r="D2079" s="7" t="s">
        <v>2483</v>
      </c>
      <c r="E2079" s="7" t="s">
        <v>214</v>
      </c>
      <c r="F2079" s="7">
        <v>400000</v>
      </c>
      <c r="G2079" s="7">
        <v>1.9795000553131104</v>
      </c>
      <c r="H2079" s="7">
        <v>1.8985999822616577</v>
      </c>
      <c r="I2079" s="7" t="s">
        <v>10946</v>
      </c>
      <c r="J2079" s="7" t="s">
        <v>10947</v>
      </c>
      <c r="K2079" s="8">
        <v>4.0285100936889648</v>
      </c>
      <c r="M2079" s="8">
        <v>97.96600341796875</v>
      </c>
      <c r="N2079" s="7">
        <v>151.07200622558594</v>
      </c>
      <c r="O2079" s="7" t="s">
        <v>446</v>
      </c>
      <c r="P2079" s="7" t="s">
        <v>349</v>
      </c>
      <c r="Q2079" s="7" t="s">
        <v>242</v>
      </c>
      <c r="R2079" s="7" t="s">
        <v>3856</v>
      </c>
      <c r="S2079" s="7">
        <v>151.07200622558594</v>
      </c>
    </row>
    <row r="2080" spans="1:19" x14ac:dyDescent="0.25">
      <c r="A2080" s="7">
        <v>513</v>
      </c>
      <c r="B2080" s="7">
        <v>44657</v>
      </c>
      <c r="C2080" s="7">
        <v>66892836</v>
      </c>
      <c r="D2080" s="7" t="s">
        <v>16868</v>
      </c>
      <c r="E2080" s="7" t="s">
        <v>17106</v>
      </c>
      <c r="F2080" s="7">
        <v>300000</v>
      </c>
      <c r="G2080" s="7">
        <v>2.0808000564575195</v>
      </c>
      <c r="H2080" s="7">
        <v>1.9943000078201294</v>
      </c>
      <c r="I2080" s="7" t="s">
        <v>17107</v>
      </c>
      <c r="J2080" s="7" t="s">
        <v>17108</v>
      </c>
      <c r="K2080" s="8">
        <v>3.4215700626373291</v>
      </c>
      <c r="M2080" s="8">
        <v>97.46600341796875</v>
      </c>
      <c r="N2080" s="7">
        <v>87.061996459960938</v>
      </c>
      <c r="O2080" s="7" t="s">
        <v>409</v>
      </c>
      <c r="P2080" s="7" t="s">
        <v>349</v>
      </c>
      <c r="Q2080" s="7" t="s">
        <v>242</v>
      </c>
      <c r="R2080" s="7" t="s">
        <v>3856</v>
      </c>
      <c r="S2080" s="7">
        <v>87.061996459960938</v>
      </c>
    </row>
    <row r="2081" spans="1:19" x14ac:dyDescent="0.25">
      <c r="A2081" s="7">
        <v>513</v>
      </c>
      <c r="B2081" s="7">
        <v>44657</v>
      </c>
      <c r="C2081" s="7">
        <v>66855559</v>
      </c>
      <c r="D2081" s="7" t="s">
        <v>2486</v>
      </c>
      <c r="E2081" s="7" t="s">
        <v>18933</v>
      </c>
      <c r="F2081" s="7">
        <v>340000</v>
      </c>
      <c r="G2081" s="7">
        <v>1.3032000064849854</v>
      </c>
      <c r="H2081" s="7">
        <v>1.1394000053405762</v>
      </c>
      <c r="I2081" s="7" t="s">
        <v>10948</v>
      </c>
      <c r="J2081" s="7" t="s">
        <v>10949</v>
      </c>
      <c r="K2081" s="8">
        <v>12.589865684509277</v>
      </c>
      <c r="M2081" s="8">
        <v>100.79199981689453</v>
      </c>
      <c r="N2081" s="7">
        <v>1045.337646484375</v>
      </c>
      <c r="O2081" s="7" t="s">
        <v>360</v>
      </c>
      <c r="P2081" s="7" t="s">
        <v>349</v>
      </c>
      <c r="Q2081" s="7" t="s">
        <v>242</v>
      </c>
      <c r="R2081" s="7" t="s">
        <v>214</v>
      </c>
      <c r="S2081" s="7">
        <v>1045.337646484375</v>
      </c>
    </row>
    <row r="2082" spans="1:19" x14ac:dyDescent="0.25">
      <c r="A2082" s="7">
        <v>513</v>
      </c>
      <c r="B2082" s="7">
        <v>44657</v>
      </c>
      <c r="C2082" s="7">
        <v>66993899</v>
      </c>
      <c r="D2082" s="7" t="s">
        <v>2489</v>
      </c>
      <c r="E2082" s="7" t="s">
        <v>21259</v>
      </c>
      <c r="F2082" s="7">
        <v>490000</v>
      </c>
      <c r="G2082" s="7">
        <v>4.7857999801635742</v>
      </c>
      <c r="H2082" s="7">
        <v>4.3853001594543457</v>
      </c>
      <c r="I2082" s="7" t="s">
        <v>22274</v>
      </c>
      <c r="J2082" s="7" t="s">
        <v>21260</v>
      </c>
      <c r="K2082" s="8">
        <v>3.9861199855804443</v>
      </c>
      <c r="M2082" s="8">
        <v>95.093002319335938</v>
      </c>
      <c r="N2082" s="7">
        <v>124.90399932861328</v>
      </c>
      <c r="O2082" s="7" t="s">
        <v>360</v>
      </c>
      <c r="P2082" s="7" t="s">
        <v>349</v>
      </c>
      <c r="Q2082" s="7" t="s">
        <v>242</v>
      </c>
      <c r="R2082" s="7" t="s">
        <v>3856</v>
      </c>
      <c r="S2082" s="7">
        <v>124.90399932861328</v>
      </c>
    </row>
    <row r="2083" spans="1:19" x14ac:dyDescent="0.25">
      <c r="A2083" s="7">
        <v>513</v>
      </c>
      <c r="B2083" s="7">
        <v>44657</v>
      </c>
      <c r="C2083" s="7">
        <v>66839818</v>
      </c>
      <c r="D2083" s="7" t="s">
        <v>2489</v>
      </c>
      <c r="E2083" s="7" t="s">
        <v>214</v>
      </c>
      <c r="F2083" s="7">
        <v>500000</v>
      </c>
      <c r="G2083" s="7">
        <v>1.6892999410629272</v>
      </c>
      <c r="H2083" s="7">
        <v>1.6259000301361084</v>
      </c>
      <c r="I2083" s="7" t="s">
        <v>10950</v>
      </c>
      <c r="J2083" s="7" t="s">
        <v>10951</v>
      </c>
      <c r="K2083" s="8">
        <v>3.1893599033355713</v>
      </c>
      <c r="M2083" s="8">
        <v>99.036003112792969</v>
      </c>
      <c r="N2083" s="7">
        <v>78.806602478027344</v>
      </c>
      <c r="O2083" s="7" t="s">
        <v>360</v>
      </c>
      <c r="P2083" s="7" t="s">
        <v>349</v>
      </c>
      <c r="Q2083" s="7" t="s">
        <v>242</v>
      </c>
      <c r="R2083" s="7" t="s">
        <v>3856</v>
      </c>
      <c r="S2083" s="7">
        <v>78.806602478027344</v>
      </c>
    </row>
    <row r="2084" spans="1:19" x14ac:dyDescent="0.25">
      <c r="A2084" s="7">
        <v>513</v>
      </c>
      <c r="B2084" s="7">
        <v>44657</v>
      </c>
      <c r="C2084" s="7">
        <v>66922733</v>
      </c>
      <c r="D2084" s="7" t="s">
        <v>2491</v>
      </c>
      <c r="E2084" s="7" t="s">
        <v>18334</v>
      </c>
      <c r="F2084" s="7">
        <v>300000</v>
      </c>
      <c r="G2084" s="7">
        <v>4.3066000938415527</v>
      </c>
      <c r="H2084" s="7">
        <v>3.9728999137878418</v>
      </c>
      <c r="I2084" s="7" t="s">
        <v>18335</v>
      </c>
      <c r="J2084" s="7" t="s">
        <v>18336</v>
      </c>
      <c r="K2084" s="8">
        <v>4.1512799263000488</v>
      </c>
      <c r="M2084" s="8">
        <v>94.911003112792969</v>
      </c>
      <c r="N2084" s="7">
        <v>141.25799560546875</v>
      </c>
      <c r="O2084" s="7" t="s">
        <v>212</v>
      </c>
      <c r="P2084" s="7" t="s">
        <v>349</v>
      </c>
      <c r="Q2084" s="7" t="s">
        <v>242</v>
      </c>
      <c r="R2084" s="7" t="s">
        <v>3856</v>
      </c>
      <c r="S2084" s="7">
        <v>141.25799560546875</v>
      </c>
    </row>
    <row r="2085" spans="1:19" x14ac:dyDescent="0.25">
      <c r="A2085" s="7">
        <v>513</v>
      </c>
      <c r="B2085" s="7">
        <v>44657</v>
      </c>
      <c r="C2085" s="7">
        <v>43145244</v>
      </c>
      <c r="D2085" s="7" t="s">
        <v>2491</v>
      </c>
      <c r="E2085" s="7" t="s">
        <v>214</v>
      </c>
      <c r="F2085" s="7">
        <v>500000</v>
      </c>
      <c r="G2085" s="7">
        <v>1.990399956703186</v>
      </c>
      <c r="H2085" s="7">
        <v>1.8868999481201172</v>
      </c>
      <c r="I2085" s="7" t="s">
        <v>10952</v>
      </c>
      <c r="J2085" s="7" t="s">
        <v>10953</v>
      </c>
      <c r="K2085" s="8">
        <v>3.8791699409484863</v>
      </c>
      <c r="M2085" s="8">
        <v>101.6510009765625</v>
      </c>
      <c r="N2085" s="7">
        <v>135.96400451660156</v>
      </c>
      <c r="O2085" s="7" t="s">
        <v>212</v>
      </c>
      <c r="P2085" s="7" t="s">
        <v>349</v>
      </c>
      <c r="Q2085" s="7" t="s">
        <v>242</v>
      </c>
      <c r="R2085" s="7" t="s">
        <v>3856</v>
      </c>
      <c r="S2085" s="7">
        <v>135.96400451660156</v>
      </c>
    </row>
    <row r="2086" spans="1:19" x14ac:dyDescent="0.25">
      <c r="A2086" s="7">
        <v>513</v>
      </c>
      <c r="B2086" s="7">
        <v>44657</v>
      </c>
      <c r="C2086" s="7">
        <v>66883563</v>
      </c>
      <c r="D2086" s="7" t="s">
        <v>2493</v>
      </c>
      <c r="E2086" s="7" t="s">
        <v>214</v>
      </c>
      <c r="F2086" s="7">
        <v>325000</v>
      </c>
      <c r="G2086" s="7">
        <v>2.4093000888824463</v>
      </c>
      <c r="H2086" s="7">
        <v>1.2032999992370605</v>
      </c>
      <c r="I2086" s="7" t="s">
        <v>20815</v>
      </c>
      <c r="J2086" s="7" t="s">
        <v>6529</v>
      </c>
      <c r="K2086" s="8">
        <v>100.35674285888672</v>
      </c>
      <c r="M2086" s="8">
        <v>23.909000396728516</v>
      </c>
      <c r="N2086" s="7">
        <v>9773.578125</v>
      </c>
      <c r="O2086" s="7" t="s">
        <v>360</v>
      </c>
      <c r="P2086" s="7" t="s">
        <v>349</v>
      </c>
      <c r="Q2086" s="7" t="s">
        <v>242</v>
      </c>
      <c r="R2086" s="7" t="s">
        <v>214</v>
      </c>
      <c r="S2086" s="7">
        <v>377.63299560546875</v>
      </c>
    </row>
    <row r="2087" spans="1:19" x14ac:dyDescent="0.25">
      <c r="A2087" s="7">
        <v>513</v>
      </c>
      <c r="B2087" s="7">
        <v>44657</v>
      </c>
      <c r="C2087" s="7">
        <v>44489071</v>
      </c>
      <c r="D2087" s="7" t="s">
        <v>2493</v>
      </c>
      <c r="E2087" s="7" t="s">
        <v>214</v>
      </c>
      <c r="F2087" s="7">
        <v>450000</v>
      </c>
      <c r="G2087" s="7">
        <v>2.2614998817443848</v>
      </c>
      <c r="H2087" s="7">
        <v>1.2110999822616577</v>
      </c>
      <c r="I2087" s="7" t="s">
        <v>6527</v>
      </c>
      <c r="J2087" s="7" t="s">
        <v>6528</v>
      </c>
      <c r="K2087" s="8">
        <v>96.181358337402344</v>
      </c>
      <c r="M2087" s="8">
        <v>23.969999313354492</v>
      </c>
      <c r="N2087" s="7">
        <v>9359.2119140625</v>
      </c>
      <c r="O2087" s="7" t="s">
        <v>360</v>
      </c>
      <c r="P2087" s="7" t="s">
        <v>349</v>
      </c>
      <c r="Q2087" s="7" t="s">
        <v>242</v>
      </c>
      <c r="R2087" s="7" t="s">
        <v>214</v>
      </c>
      <c r="S2087" s="7">
        <v>375.13916015625</v>
      </c>
    </row>
    <row r="2088" spans="1:19" x14ac:dyDescent="0.25">
      <c r="A2088" s="7">
        <v>513</v>
      </c>
      <c r="B2088" s="7">
        <v>44657</v>
      </c>
      <c r="C2088" s="7">
        <v>47232718</v>
      </c>
      <c r="D2088" s="7" t="s">
        <v>2493</v>
      </c>
      <c r="E2088" s="7" t="s">
        <v>214</v>
      </c>
      <c r="F2088" s="7">
        <v>400000</v>
      </c>
      <c r="G2088" s="7">
        <v>1.9110000133514404</v>
      </c>
      <c r="H2088" s="7">
        <v>1.034000039100647</v>
      </c>
      <c r="I2088" s="7" t="s">
        <v>6525</v>
      </c>
      <c r="J2088" s="7" t="s">
        <v>6526</v>
      </c>
      <c r="K2088" s="8">
        <v>35.941993713378906</v>
      </c>
      <c r="M2088" s="8">
        <v>23.996999740600586</v>
      </c>
      <c r="N2088" s="7">
        <v>11223.0185546875</v>
      </c>
      <c r="O2088" s="7" t="s">
        <v>360</v>
      </c>
      <c r="P2088" s="7" t="s">
        <v>349</v>
      </c>
      <c r="Q2088" s="7" t="s">
        <v>242</v>
      </c>
      <c r="R2088" s="7" t="s">
        <v>214</v>
      </c>
      <c r="S2088" s="7">
        <v>369.19540405273438</v>
      </c>
    </row>
    <row r="2089" spans="1:19" x14ac:dyDescent="0.25">
      <c r="A2089" s="7">
        <v>513</v>
      </c>
      <c r="B2089" s="7">
        <v>44657</v>
      </c>
      <c r="C2089" s="7">
        <v>42757986</v>
      </c>
      <c r="D2089" s="7" t="s">
        <v>2493</v>
      </c>
      <c r="E2089" s="7" t="s">
        <v>214</v>
      </c>
      <c r="F2089" s="7">
        <v>375000</v>
      </c>
      <c r="G2089" s="7">
        <v>1.8918999433517456</v>
      </c>
      <c r="H2089" s="7">
        <v>1.0166000127792358</v>
      </c>
      <c r="I2089" s="7" t="s">
        <v>20816</v>
      </c>
      <c r="J2089" s="7" t="s">
        <v>6524</v>
      </c>
      <c r="K2089" s="8">
        <v>115.92763519287109</v>
      </c>
      <c r="M2089" s="8">
        <v>23.732999801635742</v>
      </c>
      <c r="N2089" s="7">
        <v>11344.6669921875</v>
      </c>
      <c r="O2089" s="7" t="s">
        <v>360</v>
      </c>
      <c r="P2089" s="7" t="s">
        <v>349</v>
      </c>
      <c r="Q2089" s="7" t="s">
        <v>242</v>
      </c>
      <c r="R2089" s="7" t="s">
        <v>214</v>
      </c>
      <c r="S2089" s="7">
        <v>368.87033081054688</v>
      </c>
    </row>
    <row r="2090" spans="1:19" x14ac:dyDescent="0.25">
      <c r="A2090" s="7">
        <v>513</v>
      </c>
      <c r="B2090" s="7">
        <v>44657</v>
      </c>
      <c r="C2090" s="7">
        <v>66853692</v>
      </c>
      <c r="D2090" s="7" t="s">
        <v>2493</v>
      </c>
      <c r="E2090" s="7" t="s">
        <v>214</v>
      </c>
      <c r="F2090" s="7">
        <v>675000</v>
      </c>
      <c r="G2090" s="7">
        <v>1.319599986076355</v>
      </c>
      <c r="H2090" s="7">
        <v>0.61820000410079956</v>
      </c>
      <c r="I2090" s="7" t="s">
        <v>6522</v>
      </c>
      <c r="J2090" s="7" t="s">
        <v>6523</v>
      </c>
      <c r="K2090" s="8">
        <v>167.74314880371094</v>
      </c>
      <c r="M2090" s="8">
        <v>25.246000289916992</v>
      </c>
      <c r="N2090" s="7">
        <v>16559.478515625</v>
      </c>
      <c r="O2090" s="7" t="s">
        <v>360</v>
      </c>
      <c r="P2090" s="7" t="s">
        <v>349</v>
      </c>
      <c r="Q2090" s="7" t="s">
        <v>242</v>
      </c>
      <c r="R2090" s="7" t="s">
        <v>3856</v>
      </c>
      <c r="S2090" s="7">
        <v>359.07489013671875</v>
      </c>
    </row>
    <row r="2091" spans="1:19" x14ac:dyDescent="0.25">
      <c r="A2091" s="7">
        <v>513</v>
      </c>
      <c r="B2091" s="7">
        <v>44657</v>
      </c>
      <c r="C2091" s="7">
        <v>42757985</v>
      </c>
      <c r="D2091" s="7" t="s">
        <v>2493</v>
      </c>
      <c r="E2091" s="7" t="s">
        <v>214</v>
      </c>
      <c r="F2091" s="7">
        <v>875000</v>
      </c>
      <c r="G2091" s="7">
        <v>0.89249998331069946</v>
      </c>
      <c r="H2091" s="7">
        <v>0.37369999289512634</v>
      </c>
      <c r="I2091" s="7" t="s">
        <v>6520</v>
      </c>
      <c r="J2091" s="7" t="s">
        <v>6521</v>
      </c>
      <c r="K2091" s="8">
        <v>32.265110015869141</v>
      </c>
      <c r="M2091" s="8">
        <v>25.181999206542969</v>
      </c>
      <c r="N2091" s="7">
        <v>25382.431640625</v>
      </c>
      <c r="O2091" s="7" t="s">
        <v>360</v>
      </c>
      <c r="P2091" s="7" t="s">
        <v>349</v>
      </c>
      <c r="Q2091" s="7" t="s">
        <v>242</v>
      </c>
      <c r="R2091" s="7" t="s">
        <v>3856</v>
      </c>
      <c r="S2091" s="7">
        <v>351.69818115234375</v>
      </c>
    </row>
    <row r="2092" spans="1:19" x14ac:dyDescent="0.25">
      <c r="A2092" s="7">
        <v>513</v>
      </c>
      <c r="B2092" s="7">
        <v>44657</v>
      </c>
      <c r="C2092" s="7">
        <v>36315991</v>
      </c>
      <c r="D2092" s="7" t="s">
        <v>2493</v>
      </c>
      <c r="E2092" s="7" t="s">
        <v>214</v>
      </c>
      <c r="F2092" s="7">
        <v>587000</v>
      </c>
      <c r="G2092" s="7">
        <v>0.85420000553131104</v>
      </c>
      <c r="H2092" s="7">
        <v>0.34380000829696655</v>
      </c>
      <c r="I2092" s="7" t="s">
        <v>22275</v>
      </c>
      <c r="J2092" s="7" t="s">
        <v>22276</v>
      </c>
      <c r="K2092" s="8">
        <v>23.09355354309082</v>
      </c>
      <c r="M2092" s="8">
        <v>25.440000534057617</v>
      </c>
      <c r="N2092" s="7">
        <v>26251.2578125</v>
      </c>
      <c r="O2092" s="7" t="s">
        <v>360</v>
      </c>
      <c r="P2092" s="7" t="s">
        <v>349</v>
      </c>
      <c r="Q2092" s="7" t="s">
        <v>242</v>
      </c>
      <c r="R2092" s="7" t="s">
        <v>3856</v>
      </c>
      <c r="S2092" s="7">
        <v>351.03402709960938</v>
      </c>
    </row>
    <row r="2093" spans="1:19" x14ac:dyDescent="0.25">
      <c r="A2093" s="7">
        <v>513</v>
      </c>
      <c r="B2093" s="7">
        <v>44657</v>
      </c>
      <c r="C2093" s="7">
        <v>66850513</v>
      </c>
      <c r="D2093" s="7" t="s">
        <v>2497</v>
      </c>
      <c r="E2093" s="7" t="s">
        <v>214</v>
      </c>
      <c r="F2093" s="7">
        <v>600000</v>
      </c>
      <c r="G2093" s="7">
        <v>3.7727999687194824</v>
      </c>
      <c r="H2093" s="7">
        <v>3.4892001152038574</v>
      </c>
      <c r="I2093" s="7" t="s">
        <v>10954</v>
      </c>
      <c r="J2093" s="7" t="s">
        <v>10955</v>
      </c>
      <c r="K2093" s="8">
        <v>6.9953799247741699</v>
      </c>
      <c r="M2093" s="8">
        <v>84.180999755859375</v>
      </c>
      <c r="N2093" s="7">
        <v>424.73800659179688</v>
      </c>
      <c r="O2093" s="7" t="s">
        <v>280</v>
      </c>
      <c r="P2093" s="7" t="s">
        <v>349</v>
      </c>
      <c r="Q2093" s="7" t="s">
        <v>242</v>
      </c>
      <c r="R2093" s="7" t="s">
        <v>3856</v>
      </c>
      <c r="S2093" s="7">
        <v>176.73284912109375</v>
      </c>
    </row>
    <row r="2094" spans="1:19" x14ac:dyDescent="0.25">
      <c r="A2094" s="7">
        <v>513</v>
      </c>
      <c r="B2094" s="7">
        <v>44657</v>
      </c>
      <c r="C2094" s="7">
        <v>35947734</v>
      </c>
      <c r="D2094" s="7" t="s">
        <v>2500</v>
      </c>
      <c r="E2094" s="7" t="s">
        <v>214</v>
      </c>
      <c r="F2094" s="7">
        <v>1000000</v>
      </c>
      <c r="G2094" s="7">
        <v>0.53329998254776001</v>
      </c>
      <c r="H2094" s="7">
        <v>0.51499998569488525</v>
      </c>
      <c r="I2094" s="7" t="s">
        <v>10956</v>
      </c>
      <c r="J2094" s="7" t="s">
        <v>10957</v>
      </c>
      <c r="K2094" s="8">
        <v>3.5368130207061768</v>
      </c>
      <c r="M2094" s="8">
        <v>100.17600250244141</v>
      </c>
      <c r="N2094" s="7">
        <v>244.65859985351563</v>
      </c>
      <c r="O2094" s="7" t="s">
        <v>446</v>
      </c>
      <c r="P2094" s="7" t="s">
        <v>349</v>
      </c>
      <c r="Q2094" s="7" t="s">
        <v>242</v>
      </c>
      <c r="R2094" s="7" t="s">
        <v>4184</v>
      </c>
      <c r="S2094" s="7">
        <v>244.65859985351563</v>
      </c>
    </row>
    <row r="2095" spans="1:19" x14ac:dyDescent="0.25">
      <c r="A2095" s="7">
        <v>513</v>
      </c>
      <c r="B2095" s="7">
        <v>44657</v>
      </c>
      <c r="C2095" s="7">
        <v>47280051</v>
      </c>
      <c r="D2095" s="7" t="s">
        <v>2503</v>
      </c>
      <c r="E2095" s="7" t="s">
        <v>214</v>
      </c>
      <c r="F2095" s="7">
        <v>670000</v>
      </c>
      <c r="G2095" s="7">
        <v>2.9295001029968262</v>
      </c>
      <c r="H2095" s="7">
        <v>2.8002998828887939</v>
      </c>
      <c r="I2095" s="7" t="s">
        <v>10960</v>
      </c>
      <c r="J2095" s="7" t="s">
        <v>10961</v>
      </c>
      <c r="K2095" s="8">
        <v>3.6839499473571777</v>
      </c>
      <c r="M2095" s="8">
        <v>95.655998229980469</v>
      </c>
      <c r="N2095" s="7">
        <v>98.225502014160156</v>
      </c>
      <c r="O2095" s="7" t="s">
        <v>212</v>
      </c>
      <c r="P2095" s="7" t="s">
        <v>349</v>
      </c>
      <c r="Q2095" s="7" t="s">
        <v>242</v>
      </c>
      <c r="R2095" s="7" t="s">
        <v>3856</v>
      </c>
      <c r="S2095" s="7">
        <v>98.225502014160156</v>
      </c>
    </row>
    <row r="2096" spans="1:19" x14ac:dyDescent="0.25">
      <c r="A2096" s="7">
        <v>513</v>
      </c>
      <c r="B2096" s="7">
        <v>44657</v>
      </c>
      <c r="C2096" s="7">
        <v>42024181</v>
      </c>
      <c r="D2096" s="7" t="s">
        <v>2503</v>
      </c>
      <c r="E2096" s="7" t="s">
        <v>214</v>
      </c>
      <c r="F2096" s="7">
        <v>300000</v>
      </c>
      <c r="G2096" s="7">
        <v>1.6837999820709229</v>
      </c>
      <c r="H2096" s="7">
        <v>1.5936000347137451</v>
      </c>
      <c r="I2096" s="7" t="s">
        <v>10958</v>
      </c>
      <c r="J2096" s="7" t="s">
        <v>10959</v>
      </c>
      <c r="K2096" s="8">
        <v>3.3553299903869629</v>
      </c>
      <c r="M2096" s="8">
        <v>101.85399627685547</v>
      </c>
      <c r="N2096" s="7">
        <v>96.402496337890625</v>
      </c>
      <c r="O2096" s="7" t="s">
        <v>212</v>
      </c>
      <c r="P2096" s="7" t="s">
        <v>349</v>
      </c>
      <c r="Q2096" s="7" t="s">
        <v>242</v>
      </c>
      <c r="R2096" s="7" t="s">
        <v>3856</v>
      </c>
      <c r="S2096" s="7">
        <v>96.402496337890625</v>
      </c>
    </row>
    <row r="2097" spans="1:19" x14ac:dyDescent="0.25">
      <c r="A2097" s="7">
        <v>513</v>
      </c>
      <c r="B2097" s="7">
        <v>44657</v>
      </c>
      <c r="C2097" s="7">
        <v>66771607</v>
      </c>
      <c r="D2097" s="7" t="s">
        <v>2507</v>
      </c>
      <c r="E2097" s="7" t="s">
        <v>214</v>
      </c>
      <c r="F2097" s="7">
        <v>600000</v>
      </c>
      <c r="G2097" s="7">
        <v>8.0930995941162109</v>
      </c>
      <c r="H2097" s="7">
        <v>6.7262997627258301</v>
      </c>
      <c r="I2097" s="7" t="s">
        <v>19686</v>
      </c>
      <c r="J2097" s="7" t="s">
        <v>10962</v>
      </c>
      <c r="K2097" s="8">
        <v>3.767819881439209</v>
      </c>
      <c r="M2097" s="8">
        <v>99.874000549316406</v>
      </c>
      <c r="N2097" s="7">
        <v>107.67800140380859</v>
      </c>
      <c r="O2097" s="7" t="s">
        <v>409</v>
      </c>
      <c r="P2097" s="7" t="s">
        <v>267</v>
      </c>
      <c r="Q2097" s="7" t="s">
        <v>242</v>
      </c>
      <c r="R2097" s="7" t="s">
        <v>3856</v>
      </c>
      <c r="S2097" s="7">
        <v>107.67800140380859</v>
      </c>
    </row>
    <row r="2098" spans="1:19" x14ac:dyDescent="0.25">
      <c r="A2098" s="7">
        <v>513</v>
      </c>
      <c r="B2098" s="7">
        <v>44657</v>
      </c>
      <c r="C2098" s="7">
        <v>36926682</v>
      </c>
      <c r="D2098" s="7" t="s">
        <v>2510</v>
      </c>
      <c r="E2098" s="7" t="s">
        <v>214</v>
      </c>
      <c r="F2098" s="7">
        <v>300000</v>
      </c>
      <c r="G2098" s="7">
        <v>0.81590002775192261</v>
      </c>
      <c r="H2098" s="7">
        <v>0.79530000686645508</v>
      </c>
      <c r="I2098" s="7" t="s">
        <v>10963</v>
      </c>
      <c r="J2098" s="7" t="s">
        <v>10964</v>
      </c>
      <c r="K2098" s="8">
        <v>3.1556310653686523</v>
      </c>
      <c r="M2098" s="8">
        <v>100.27100372314453</v>
      </c>
      <c r="N2098" s="7">
        <v>148.85969543457031</v>
      </c>
      <c r="O2098" s="7" t="s">
        <v>446</v>
      </c>
      <c r="P2098" s="7" t="s">
        <v>1033</v>
      </c>
      <c r="Q2098" s="7" t="s">
        <v>242</v>
      </c>
      <c r="R2098" s="7" t="s">
        <v>3856</v>
      </c>
      <c r="S2098" s="7">
        <v>148.85969543457031</v>
      </c>
    </row>
    <row r="2099" spans="1:19" x14ac:dyDescent="0.25">
      <c r="A2099" s="7">
        <v>513</v>
      </c>
      <c r="B2099" s="7">
        <v>44657</v>
      </c>
      <c r="C2099" s="7">
        <v>66823911</v>
      </c>
      <c r="D2099" s="7" t="s">
        <v>2513</v>
      </c>
      <c r="E2099" s="7" t="s">
        <v>214</v>
      </c>
      <c r="F2099" s="7">
        <v>300000</v>
      </c>
      <c r="G2099" s="7">
        <v>3.5592000484466553</v>
      </c>
      <c r="H2099" s="7">
        <v>3.3903999328613281</v>
      </c>
      <c r="I2099" s="7" t="s">
        <v>10965</v>
      </c>
      <c r="J2099" s="7" t="s">
        <v>10966</v>
      </c>
      <c r="K2099" s="8">
        <v>3.6858201026916504</v>
      </c>
      <c r="M2099" s="8">
        <v>92.772003173828125</v>
      </c>
      <c r="N2099" s="7">
        <v>94.824798583984375</v>
      </c>
      <c r="O2099" s="7" t="s">
        <v>212</v>
      </c>
      <c r="P2099" s="7" t="s">
        <v>1033</v>
      </c>
      <c r="Q2099" s="7" t="s">
        <v>242</v>
      </c>
      <c r="R2099" s="7" t="s">
        <v>3856</v>
      </c>
      <c r="S2099" s="7">
        <v>94.824798583984375</v>
      </c>
    </row>
    <row r="2100" spans="1:19" x14ac:dyDescent="0.25">
      <c r="A2100" s="7">
        <v>513</v>
      </c>
      <c r="B2100" s="7">
        <v>44657</v>
      </c>
      <c r="C2100" s="7">
        <v>66825554</v>
      </c>
      <c r="D2100" s="7" t="s">
        <v>2516</v>
      </c>
      <c r="E2100" s="7" t="s">
        <v>214</v>
      </c>
      <c r="F2100" s="7">
        <v>200000</v>
      </c>
      <c r="G2100" s="7">
        <v>28.459999084472656</v>
      </c>
      <c r="H2100" s="7">
        <v>16.160100936889648</v>
      </c>
      <c r="I2100" s="7" t="s">
        <v>6543</v>
      </c>
      <c r="J2100" s="7" t="s">
        <v>6544</v>
      </c>
      <c r="K2100" s="8">
        <v>4.9265232086181641</v>
      </c>
      <c r="M2100" s="8">
        <v>81.333999633789063</v>
      </c>
      <c r="N2100" s="7">
        <v>220.63229370117188</v>
      </c>
      <c r="O2100" s="7" t="s">
        <v>446</v>
      </c>
      <c r="P2100" s="7" t="s">
        <v>349</v>
      </c>
      <c r="Q2100" s="7" t="s">
        <v>242</v>
      </c>
      <c r="R2100" s="7" t="s">
        <v>214</v>
      </c>
      <c r="S2100" s="7">
        <v>223.88784790039063</v>
      </c>
    </row>
    <row r="2101" spans="1:19" x14ac:dyDescent="0.25">
      <c r="A2101" s="7">
        <v>513</v>
      </c>
      <c r="B2101" s="7">
        <v>44657</v>
      </c>
      <c r="C2101" s="7">
        <v>44489072</v>
      </c>
      <c r="D2101" s="7" t="s">
        <v>2516</v>
      </c>
      <c r="E2101" s="7" t="s">
        <v>214</v>
      </c>
      <c r="F2101" s="7">
        <v>200000</v>
      </c>
      <c r="G2101" s="7">
        <v>27.20050048828125</v>
      </c>
      <c r="H2101" s="7">
        <v>14.809900283813477</v>
      </c>
      <c r="I2101" s="7" t="s">
        <v>6541</v>
      </c>
      <c r="J2101" s="7" t="s">
        <v>6542</v>
      </c>
      <c r="K2101" s="8">
        <v>4.8936991691589355</v>
      </c>
      <c r="M2101" s="8">
        <v>97.845001220703125</v>
      </c>
      <c r="N2101" s="7">
        <v>214.22340393066406</v>
      </c>
      <c r="O2101" s="7" t="s">
        <v>446</v>
      </c>
      <c r="P2101" s="7" t="s">
        <v>349</v>
      </c>
      <c r="Q2101" s="7" t="s">
        <v>242</v>
      </c>
      <c r="R2101" s="7" t="s">
        <v>214</v>
      </c>
      <c r="S2101" s="7">
        <v>220.49034118652344</v>
      </c>
    </row>
    <row r="2102" spans="1:19" x14ac:dyDescent="0.25">
      <c r="A2102" s="7">
        <v>513</v>
      </c>
      <c r="B2102" s="7">
        <v>44657</v>
      </c>
      <c r="C2102" s="7">
        <v>66812641</v>
      </c>
      <c r="D2102" s="7" t="s">
        <v>2516</v>
      </c>
      <c r="E2102" s="7" t="s">
        <v>214</v>
      </c>
      <c r="F2102" s="7">
        <v>1000000</v>
      </c>
      <c r="G2102" s="7">
        <v>8.4600000381469727</v>
      </c>
      <c r="H2102" s="7">
        <v>7.3042001724243164</v>
      </c>
      <c r="I2102" s="7" t="s">
        <v>19687</v>
      </c>
      <c r="J2102" s="7" t="s">
        <v>6540</v>
      </c>
      <c r="K2102" s="8">
        <v>4.4435300827026367</v>
      </c>
      <c r="M2102" s="8">
        <v>89.913002014160156</v>
      </c>
      <c r="N2102" s="7">
        <v>180.57499694824219</v>
      </c>
      <c r="O2102" s="7" t="s">
        <v>446</v>
      </c>
      <c r="P2102" s="7" t="s">
        <v>349</v>
      </c>
      <c r="Q2102" s="7" t="s">
        <v>242</v>
      </c>
      <c r="R2102" s="7" t="s">
        <v>3856</v>
      </c>
      <c r="S2102" s="7">
        <v>146.81353759765625</v>
      </c>
    </row>
    <row r="2103" spans="1:19" x14ac:dyDescent="0.25">
      <c r="A2103" s="7">
        <v>513</v>
      </c>
      <c r="B2103" s="7">
        <v>44657</v>
      </c>
      <c r="C2103" s="7">
        <v>43909563</v>
      </c>
      <c r="D2103" s="7" t="s">
        <v>2516</v>
      </c>
      <c r="E2103" s="7" t="s">
        <v>214</v>
      </c>
      <c r="F2103" s="7">
        <v>900000</v>
      </c>
      <c r="G2103" s="7">
        <v>7.2005000114440918</v>
      </c>
      <c r="H2103" s="7">
        <v>6.1287999153137207</v>
      </c>
      <c r="I2103" s="7" t="s">
        <v>19688</v>
      </c>
      <c r="J2103" s="7" t="s">
        <v>6539</v>
      </c>
      <c r="K2103" s="8">
        <v>4.399010181427002</v>
      </c>
      <c r="M2103" s="8">
        <v>96.791000366210938</v>
      </c>
      <c r="N2103" s="7">
        <v>171.14999389648438</v>
      </c>
      <c r="O2103" s="7" t="s">
        <v>446</v>
      </c>
      <c r="P2103" s="7" t="s">
        <v>349</v>
      </c>
      <c r="Q2103" s="7" t="s">
        <v>242</v>
      </c>
      <c r="R2103" s="7" t="s">
        <v>3856</v>
      </c>
      <c r="S2103" s="7">
        <v>140.11698913574219</v>
      </c>
    </row>
    <row r="2104" spans="1:19" x14ac:dyDescent="0.25">
      <c r="A2104" s="7">
        <v>513</v>
      </c>
      <c r="B2104" s="7">
        <v>44657</v>
      </c>
      <c r="C2104" s="7">
        <v>37765911</v>
      </c>
      <c r="D2104" s="7" t="s">
        <v>2516</v>
      </c>
      <c r="E2104" s="7" t="s">
        <v>214</v>
      </c>
      <c r="F2104" s="7">
        <v>1750000</v>
      </c>
      <c r="G2104" s="7">
        <v>5.9356999397277832</v>
      </c>
      <c r="H2104" s="7">
        <v>5.0801000595092773</v>
      </c>
      <c r="I2104" s="7" t="s">
        <v>19689</v>
      </c>
      <c r="J2104" s="7" t="s">
        <v>6538</v>
      </c>
      <c r="K2104" s="8">
        <v>4.4479899406433105</v>
      </c>
      <c r="M2104" s="8">
        <v>103.49500274658203</v>
      </c>
      <c r="N2104" s="7">
        <v>173.3179931640625</v>
      </c>
      <c r="O2104" s="7" t="s">
        <v>446</v>
      </c>
      <c r="P2104" s="7" t="s">
        <v>349</v>
      </c>
      <c r="Q2104" s="7" t="s">
        <v>242</v>
      </c>
      <c r="R2104" s="7" t="s">
        <v>3856</v>
      </c>
      <c r="S2104" s="7">
        <v>133.18618774414063</v>
      </c>
    </row>
    <row r="2105" spans="1:19" x14ac:dyDescent="0.25">
      <c r="A2105" s="7">
        <v>513</v>
      </c>
      <c r="B2105" s="7">
        <v>44657</v>
      </c>
      <c r="C2105" s="7">
        <v>34892407</v>
      </c>
      <c r="D2105" s="7" t="s">
        <v>2516</v>
      </c>
      <c r="E2105" s="7" t="s">
        <v>214</v>
      </c>
      <c r="F2105" s="7">
        <v>1000000</v>
      </c>
      <c r="G2105" s="7">
        <v>5.2813000679016113</v>
      </c>
      <c r="H2105" s="7">
        <v>4.6550002098083496</v>
      </c>
      <c r="I2105" s="7" t="s">
        <v>22277</v>
      </c>
      <c r="J2105" s="7" t="s">
        <v>6537</v>
      </c>
      <c r="K2105" s="8">
        <v>4.3484201431274414</v>
      </c>
      <c r="M2105" s="8">
        <v>98.949996948242188</v>
      </c>
      <c r="N2105" s="7">
        <v>162.47799682617188</v>
      </c>
      <c r="O2105" s="7" t="s">
        <v>446</v>
      </c>
      <c r="P2105" s="7" t="s">
        <v>349</v>
      </c>
      <c r="Q2105" s="7" t="s">
        <v>242</v>
      </c>
      <c r="R2105" s="7" t="s">
        <v>3856</v>
      </c>
      <c r="S2105" s="7">
        <v>129.52410888671875</v>
      </c>
    </row>
    <row r="2106" spans="1:19" x14ac:dyDescent="0.25">
      <c r="A2106" s="7">
        <v>513</v>
      </c>
      <c r="B2106" s="7">
        <v>44657</v>
      </c>
      <c r="C2106" s="7">
        <v>66812651</v>
      </c>
      <c r="D2106" s="7" t="s">
        <v>2516</v>
      </c>
      <c r="E2106" s="7" t="s">
        <v>214</v>
      </c>
      <c r="F2106" s="7">
        <v>600000</v>
      </c>
      <c r="G2106" s="7">
        <v>3.4605998992919922</v>
      </c>
      <c r="H2106" s="7">
        <v>3.2894999980926514</v>
      </c>
      <c r="I2106" s="7" t="s">
        <v>6535</v>
      </c>
      <c r="J2106" s="7" t="s">
        <v>6536</v>
      </c>
      <c r="K2106" s="8">
        <v>4.0279998779296875</v>
      </c>
      <c r="M2106" s="8">
        <v>93.51300048828125</v>
      </c>
      <c r="N2106" s="7">
        <v>129.39999389648438</v>
      </c>
      <c r="O2106" s="7" t="s">
        <v>446</v>
      </c>
      <c r="P2106" s="7" t="s">
        <v>349</v>
      </c>
      <c r="Q2106" s="7" t="s">
        <v>242</v>
      </c>
      <c r="R2106" s="7" t="s">
        <v>3856</v>
      </c>
      <c r="S2106" s="7">
        <v>119.08936309814453</v>
      </c>
    </row>
    <row r="2107" spans="1:19" x14ac:dyDescent="0.25">
      <c r="A2107" s="7">
        <v>513</v>
      </c>
      <c r="B2107" s="7">
        <v>44657</v>
      </c>
      <c r="C2107" s="7">
        <v>37491726</v>
      </c>
      <c r="D2107" s="7" t="s">
        <v>2516</v>
      </c>
      <c r="E2107" s="7" t="s">
        <v>214</v>
      </c>
      <c r="F2107" s="7">
        <v>800000</v>
      </c>
      <c r="G2107" s="7">
        <v>2.934999942779541</v>
      </c>
      <c r="H2107" s="7">
        <v>2.7111001014709473</v>
      </c>
      <c r="I2107" s="7" t="s">
        <v>6533</v>
      </c>
      <c r="J2107" s="7" t="s">
        <v>6534</v>
      </c>
      <c r="K2107" s="8">
        <v>4.0207400321960449</v>
      </c>
      <c r="M2107" s="8">
        <v>102.34100341796875</v>
      </c>
      <c r="N2107" s="7">
        <v>133.07400512695313</v>
      </c>
      <c r="O2107" s="7" t="s">
        <v>446</v>
      </c>
      <c r="P2107" s="7" t="s">
        <v>349</v>
      </c>
      <c r="Q2107" s="7" t="s">
        <v>242</v>
      </c>
      <c r="R2107" s="7" t="s">
        <v>3856</v>
      </c>
      <c r="S2107" s="7">
        <v>116.01694488525391</v>
      </c>
    </row>
    <row r="2108" spans="1:19" x14ac:dyDescent="0.25">
      <c r="A2108" s="7">
        <v>513</v>
      </c>
      <c r="B2108" s="7">
        <v>44657</v>
      </c>
      <c r="C2108" s="7">
        <v>43909562</v>
      </c>
      <c r="D2108" s="7" t="s">
        <v>2516</v>
      </c>
      <c r="E2108" s="7" t="s">
        <v>214</v>
      </c>
      <c r="F2108" s="7">
        <v>1100000</v>
      </c>
      <c r="G2108" s="7">
        <v>2.201200008392334</v>
      </c>
      <c r="H2108" s="7">
        <v>2.0817999839782715</v>
      </c>
      <c r="I2108" s="7" t="s">
        <v>6531</v>
      </c>
      <c r="J2108" s="7" t="s">
        <v>6532</v>
      </c>
      <c r="K2108" s="8">
        <v>3.6955099105834961</v>
      </c>
      <c r="M2108" s="8">
        <v>99.324996948242188</v>
      </c>
      <c r="N2108" s="7">
        <v>112.00599670410156</v>
      </c>
      <c r="O2108" s="7" t="s">
        <v>446</v>
      </c>
      <c r="P2108" s="7" t="s">
        <v>349</v>
      </c>
      <c r="Q2108" s="7" t="s">
        <v>242</v>
      </c>
      <c r="R2108" s="7" t="s">
        <v>3856</v>
      </c>
      <c r="S2108" s="7">
        <v>111.68888854980469</v>
      </c>
    </row>
    <row r="2109" spans="1:19" x14ac:dyDescent="0.25">
      <c r="A2109" s="7">
        <v>513</v>
      </c>
      <c r="B2109" s="7">
        <v>44657</v>
      </c>
      <c r="C2109" s="7">
        <v>37765912</v>
      </c>
      <c r="D2109" s="7" t="s">
        <v>2516</v>
      </c>
      <c r="E2109" s="7" t="s">
        <v>214</v>
      </c>
      <c r="F2109" s="7">
        <v>1300000</v>
      </c>
      <c r="G2109" s="7">
        <v>0.93360000848770142</v>
      </c>
      <c r="H2109" s="7">
        <v>0.90839999914169312</v>
      </c>
      <c r="I2109" s="7" t="s">
        <v>21261</v>
      </c>
      <c r="J2109" s="7" t="s">
        <v>6530</v>
      </c>
      <c r="K2109" s="8">
        <v>3.2311670780181885</v>
      </c>
      <c r="M2109" s="8">
        <v>101.27300262451172</v>
      </c>
      <c r="N2109" s="7">
        <v>146.33479309082031</v>
      </c>
      <c r="O2109" s="7" t="s">
        <v>446</v>
      </c>
      <c r="P2109" s="7" t="s">
        <v>349</v>
      </c>
      <c r="Q2109" s="7" t="s">
        <v>242</v>
      </c>
      <c r="R2109" s="7" t="s">
        <v>214</v>
      </c>
      <c r="S2109" s="7">
        <v>104.12342071533203</v>
      </c>
    </row>
    <row r="2110" spans="1:19" x14ac:dyDescent="0.25">
      <c r="A2110" s="7">
        <v>513</v>
      </c>
      <c r="B2110" s="7">
        <v>44657</v>
      </c>
      <c r="C2110" s="7">
        <v>66960130</v>
      </c>
      <c r="D2110" s="7" t="s">
        <v>18863</v>
      </c>
      <c r="E2110" s="7" t="s">
        <v>18934</v>
      </c>
      <c r="F2110" s="7">
        <v>1000000</v>
      </c>
      <c r="G2110" s="7">
        <v>4.7918000221252441</v>
      </c>
      <c r="H2110" s="7">
        <v>6.8604001998901367</v>
      </c>
      <c r="I2110" s="7" t="s">
        <v>18935</v>
      </c>
      <c r="J2110" s="7" t="s">
        <v>18813</v>
      </c>
      <c r="K2110" s="8">
        <v>5.0812501907348633</v>
      </c>
      <c r="M2110" s="8">
        <v>92.307998657226563</v>
      </c>
      <c r="N2110" s="7">
        <v>225.56100463867188</v>
      </c>
      <c r="O2110" s="7" t="s">
        <v>212</v>
      </c>
      <c r="P2110" s="7" t="s">
        <v>518</v>
      </c>
      <c r="Q2110" s="7" t="s">
        <v>219</v>
      </c>
      <c r="R2110" s="7" t="s">
        <v>4184</v>
      </c>
      <c r="S2110" s="7">
        <v>153.13995361328125</v>
      </c>
    </row>
    <row r="2111" spans="1:19" x14ac:dyDescent="0.25">
      <c r="A2111" s="7">
        <v>513</v>
      </c>
      <c r="B2111" s="7">
        <v>44657</v>
      </c>
      <c r="C2111" s="7">
        <v>39506982</v>
      </c>
      <c r="D2111" s="7" t="s">
        <v>2521</v>
      </c>
      <c r="E2111" s="7" t="s">
        <v>214</v>
      </c>
      <c r="F2111" s="7">
        <v>300000</v>
      </c>
      <c r="G2111" s="7">
        <v>1.3497999906539917</v>
      </c>
      <c r="H2111" s="7">
        <v>1.3032000064849854</v>
      </c>
      <c r="I2111" s="7" t="s">
        <v>6545</v>
      </c>
      <c r="J2111" s="7" t="s">
        <v>6546</v>
      </c>
      <c r="K2111" s="8">
        <v>2.9684600830078125</v>
      </c>
      <c r="M2111" s="8">
        <v>101.18800354003906</v>
      </c>
      <c r="N2111" s="7">
        <v>77.88909912109375</v>
      </c>
      <c r="O2111" s="7" t="s">
        <v>373</v>
      </c>
      <c r="P2111" s="7" t="s">
        <v>1033</v>
      </c>
      <c r="Q2111" s="7" t="s">
        <v>242</v>
      </c>
      <c r="R2111" s="7" t="s">
        <v>3856</v>
      </c>
      <c r="S2111" s="7">
        <v>88.016494750976563</v>
      </c>
    </row>
    <row r="2112" spans="1:19" x14ac:dyDescent="0.25">
      <c r="A2112" s="7">
        <v>513</v>
      </c>
      <c r="B2112" s="7">
        <v>44657</v>
      </c>
      <c r="C2112" s="7">
        <v>67015578</v>
      </c>
      <c r="D2112" s="7" t="s">
        <v>22054</v>
      </c>
      <c r="E2112" s="7" t="s">
        <v>214</v>
      </c>
      <c r="F2112" s="7">
        <v>300000</v>
      </c>
      <c r="G2112" s="7">
        <v>2.907599925994873</v>
      </c>
      <c r="H2112" s="7">
        <v>2.7469000816345215</v>
      </c>
      <c r="I2112" s="7" t="s">
        <v>22278</v>
      </c>
      <c r="J2112" s="7" t="s">
        <v>22279</v>
      </c>
      <c r="K2112" s="8">
        <v>3.5727500915527344</v>
      </c>
      <c r="M2112" s="8">
        <v>98.7030029296875</v>
      </c>
      <c r="N2112" s="7">
        <v>87.813301086425781</v>
      </c>
      <c r="O2112" s="7" t="s">
        <v>254</v>
      </c>
      <c r="P2112" s="7" t="s">
        <v>349</v>
      </c>
      <c r="Q2112" s="7" t="s">
        <v>242</v>
      </c>
      <c r="R2112" s="7" t="s">
        <v>3856</v>
      </c>
      <c r="S2112" s="7">
        <v>87.813301086425781</v>
      </c>
    </row>
    <row r="2113" spans="1:19" x14ac:dyDescent="0.25">
      <c r="A2113" s="7">
        <v>513</v>
      </c>
      <c r="B2113" s="7">
        <v>44657</v>
      </c>
      <c r="C2113" s="7">
        <v>66895879</v>
      </c>
      <c r="D2113" s="7" t="s">
        <v>2524</v>
      </c>
      <c r="E2113" s="7" t="s">
        <v>214</v>
      </c>
      <c r="F2113" s="7">
        <v>682255</v>
      </c>
      <c r="G2113" s="7">
        <v>6.4667000770568848</v>
      </c>
      <c r="H2113" s="7">
        <v>4.5753998756408691</v>
      </c>
      <c r="I2113" s="7" t="s">
        <v>19690</v>
      </c>
      <c r="J2113" s="7" t="s">
        <v>6550</v>
      </c>
      <c r="K2113" s="8">
        <v>5.1776289939880371</v>
      </c>
      <c r="M2113" s="8">
        <v>92.424003601074219</v>
      </c>
      <c r="N2113" s="7">
        <v>256.97259521484375</v>
      </c>
      <c r="O2113" s="7" t="s">
        <v>237</v>
      </c>
      <c r="P2113" s="7" t="s">
        <v>239</v>
      </c>
      <c r="Q2113" s="7" t="s">
        <v>242</v>
      </c>
      <c r="R2113" s="7" t="s">
        <v>3856</v>
      </c>
      <c r="S2113" s="7">
        <v>239.28092956542969</v>
      </c>
    </row>
    <row r="2114" spans="1:19" x14ac:dyDescent="0.25">
      <c r="A2114" s="7">
        <v>513</v>
      </c>
      <c r="B2114" s="7">
        <v>44657</v>
      </c>
      <c r="C2114" s="7">
        <v>66895874</v>
      </c>
      <c r="D2114" s="7" t="s">
        <v>2524</v>
      </c>
      <c r="E2114" s="7" t="s">
        <v>6547</v>
      </c>
      <c r="F2114" s="7">
        <v>682255</v>
      </c>
      <c r="G2114" s="7">
        <v>6.4667000770568848</v>
      </c>
      <c r="H2114" s="7">
        <v>4.5963997840881348</v>
      </c>
      <c r="I2114" s="7" t="s">
        <v>6548</v>
      </c>
      <c r="J2114" s="7" t="s">
        <v>6549</v>
      </c>
      <c r="K2114" s="8">
        <v>5.7254819869995117</v>
      </c>
      <c r="M2114" s="8">
        <v>91.800003051757813</v>
      </c>
      <c r="N2114" s="7">
        <v>292.4678955078125</v>
      </c>
      <c r="O2114" s="7" t="s">
        <v>237</v>
      </c>
      <c r="P2114" s="7" t="s">
        <v>239</v>
      </c>
      <c r="Q2114" s="7" t="s">
        <v>242</v>
      </c>
      <c r="R2114" s="7" t="s">
        <v>214</v>
      </c>
      <c r="S2114" s="7">
        <v>239.28092956542969</v>
      </c>
    </row>
    <row r="2115" spans="1:19" x14ac:dyDescent="0.25">
      <c r="A2115" s="7">
        <v>513</v>
      </c>
      <c r="B2115" s="7">
        <v>44657</v>
      </c>
      <c r="C2115" s="7">
        <v>66865667</v>
      </c>
      <c r="D2115" s="7" t="s">
        <v>2528</v>
      </c>
      <c r="E2115" s="7" t="s">
        <v>214</v>
      </c>
      <c r="F2115" s="7">
        <v>500000</v>
      </c>
      <c r="G2115" s="7">
        <v>3.92330002784729</v>
      </c>
      <c r="H2115" s="7">
        <v>3.7407999038696289</v>
      </c>
      <c r="I2115" s="7" t="s">
        <v>6554</v>
      </c>
      <c r="J2115" s="7" t="s">
        <v>6555</v>
      </c>
      <c r="K2115" s="8">
        <v>3.8797099590301514</v>
      </c>
      <c r="M2115" s="8">
        <v>90.96099853515625</v>
      </c>
      <c r="N2115" s="7">
        <v>112.91899871826172</v>
      </c>
      <c r="O2115" s="7" t="s">
        <v>373</v>
      </c>
      <c r="P2115" s="7" t="s">
        <v>239</v>
      </c>
      <c r="Q2115" s="7" t="s">
        <v>242</v>
      </c>
      <c r="R2115" s="7" t="s">
        <v>3856</v>
      </c>
      <c r="S2115" s="7">
        <v>100.72968292236328</v>
      </c>
    </row>
    <row r="2116" spans="1:19" x14ac:dyDescent="0.25">
      <c r="A2116" s="7">
        <v>513</v>
      </c>
      <c r="B2116" s="7">
        <v>44657</v>
      </c>
      <c r="C2116" s="7">
        <v>66865671</v>
      </c>
      <c r="D2116" s="7" t="s">
        <v>2528</v>
      </c>
      <c r="E2116" s="7" t="s">
        <v>6551</v>
      </c>
      <c r="F2116" s="7">
        <v>500000</v>
      </c>
      <c r="G2116" s="7">
        <v>3.92330002784729</v>
      </c>
      <c r="H2116" s="7">
        <v>3.7407999038696289</v>
      </c>
      <c r="I2116" s="7" t="s">
        <v>6552</v>
      </c>
      <c r="J2116" s="7" t="s">
        <v>6553</v>
      </c>
      <c r="K2116" s="8">
        <v>3.8797121047973633</v>
      </c>
      <c r="M2116" s="8">
        <v>90.96099853515625</v>
      </c>
      <c r="N2116" s="7">
        <v>112.49610137939453</v>
      </c>
      <c r="O2116" s="7" t="s">
        <v>373</v>
      </c>
      <c r="P2116" s="7" t="s">
        <v>239</v>
      </c>
      <c r="Q2116" s="7" t="s">
        <v>242</v>
      </c>
      <c r="R2116" s="7" t="s">
        <v>214</v>
      </c>
      <c r="S2116" s="7">
        <v>100.72968292236328</v>
      </c>
    </row>
    <row r="2117" spans="1:19" x14ac:dyDescent="0.25">
      <c r="A2117" s="7">
        <v>513</v>
      </c>
      <c r="B2117" s="7">
        <v>44657</v>
      </c>
      <c r="C2117" s="7">
        <v>66931868</v>
      </c>
      <c r="D2117" s="7" t="s">
        <v>17526</v>
      </c>
      <c r="E2117" s="7" t="s">
        <v>214</v>
      </c>
      <c r="F2117" s="7">
        <v>1000000</v>
      </c>
      <c r="G2117" s="7">
        <v>4.8832998275756836</v>
      </c>
      <c r="H2117" s="7">
        <v>5.2630000114440918</v>
      </c>
      <c r="I2117" s="7" t="s">
        <v>21836</v>
      </c>
      <c r="J2117" s="7" t="s">
        <v>17632</v>
      </c>
      <c r="K2117" s="8">
        <v>5.5777502059936523</v>
      </c>
      <c r="M2117" s="8">
        <v>92.781997680664063</v>
      </c>
      <c r="N2117" s="7">
        <v>259.30300903320313</v>
      </c>
      <c r="O2117" s="7" t="s">
        <v>212</v>
      </c>
      <c r="P2117" s="7" t="s">
        <v>239</v>
      </c>
      <c r="Q2117" s="7" t="s">
        <v>242</v>
      </c>
      <c r="R2117" s="7" t="s">
        <v>4184</v>
      </c>
      <c r="S2117" s="7">
        <v>418.17379760742188</v>
      </c>
    </row>
    <row r="2118" spans="1:19" x14ac:dyDescent="0.25">
      <c r="A2118" s="7">
        <v>513</v>
      </c>
      <c r="B2118" s="7">
        <v>44657</v>
      </c>
      <c r="C2118" s="7">
        <v>66813716</v>
      </c>
      <c r="D2118" s="7" t="s">
        <v>2530</v>
      </c>
      <c r="E2118" s="7" t="s">
        <v>214</v>
      </c>
      <c r="F2118" s="7">
        <v>300000</v>
      </c>
      <c r="G2118" s="7">
        <v>1.4648000001907349</v>
      </c>
      <c r="H2118" s="7">
        <v>1.4183000326156616</v>
      </c>
      <c r="I2118" s="7" t="s">
        <v>10967</v>
      </c>
      <c r="J2118" s="7" t="s">
        <v>10968</v>
      </c>
      <c r="K2118" s="8">
        <v>3.5980501174926758</v>
      </c>
      <c r="M2118" s="8">
        <v>99.083000183105469</v>
      </c>
      <c r="N2118" s="7">
        <v>132.22900390625</v>
      </c>
      <c r="O2118" s="7" t="s">
        <v>446</v>
      </c>
      <c r="P2118" s="7" t="s">
        <v>349</v>
      </c>
      <c r="Q2118" s="7" t="s">
        <v>242</v>
      </c>
      <c r="R2118" s="7" t="s">
        <v>3856</v>
      </c>
      <c r="S2118" s="7">
        <v>132.22900390625</v>
      </c>
    </row>
    <row r="2119" spans="1:19" x14ac:dyDescent="0.25">
      <c r="A2119" s="7">
        <v>513</v>
      </c>
      <c r="B2119" s="7">
        <v>44657</v>
      </c>
      <c r="C2119" s="7">
        <v>66812899</v>
      </c>
      <c r="D2119" s="7" t="s">
        <v>2532</v>
      </c>
      <c r="E2119" s="7" t="s">
        <v>214</v>
      </c>
      <c r="F2119" s="7">
        <v>500000</v>
      </c>
      <c r="G2119" s="7">
        <v>3.4497001171112061</v>
      </c>
      <c r="H2119" s="7">
        <v>3.2397000789642334</v>
      </c>
      <c r="I2119" s="7" t="s">
        <v>10969</v>
      </c>
      <c r="J2119" s="7" t="s">
        <v>10970</v>
      </c>
      <c r="K2119" s="8">
        <v>4.0719799995422363</v>
      </c>
      <c r="M2119" s="8">
        <v>95.945999145507813</v>
      </c>
      <c r="N2119" s="7">
        <v>134.16799926757813</v>
      </c>
      <c r="O2119" s="7" t="s">
        <v>254</v>
      </c>
      <c r="P2119" s="7" t="s">
        <v>349</v>
      </c>
      <c r="Q2119" s="7" t="s">
        <v>242</v>
      </c>
      <c r="R2119" s="7" t="s">
        <v>3856</v>
      </c>
      <c r="S2119" s="7">
        <v>134.16799926757813</v>
      </c>
    </row>
    <row r="2120" spans="1:19" x14ac:dyDescent="0.25">
      <c r="A2120" s="7">
        <v>513</v>
      </c>
      <c r="B2120" s="7">
        <v>44657</v>
      </c>
      <c r="C2120" s="7">
        <v>66933373</v>
      </c>
      <c r="D2120" s="7" t="s">
        <v>18337</v>
      </c>
      <c r="E2120" s="7" t="s">
        <v>19691</v>
      </c>
      <c r="F2120" s="7">
        <v>300000</v>
      </c>
      <c r="G2120" s="7">
        <v>2.3847000598907471</v>
      </c>
      <c r="H2120" s="7">
        <v>2.2908999919891357</v>
      </c>
      <c r="I2120" s="7" t="s">
        <v>18338</v>
      </c>
      <c r="J2120" s="7" t="s">
        <v>18339</v>
      </c>
      <c r="K2120" s="8">
        <v>3.5199100971221924</v>
      </c>
      <c r="M2120" s="8">
        <v>97.005996704101563</v>
      </c>
      <c r="N2120" s="7">
        <v>90.0614013671875</v>
      </c>
      <c r="O2120" s="7" t="s">
        <v>237</v>
      </c>
      <c r="P2120" s="7" t="s">
        <v>349</v>
      </c>
      <c r="Q2120" s="7" t="s">
        <v>242</v>
      </c>
      <c r="R2120" s="7" t="s">
        <v>3856</v>
      </c>
      <c r="S2120" s="7">
        <v>90.0614013671875</v>
      </c>
    </row>
    <row r="2121" spans="1:19" x14ac:dyDescent="0.25">
      <c r="A2121" s="7">
        <v>513</v>
      </c>
      <c r="B2121" s="7">
        <v>44657</v>
      </c>
      <c r="C2121" s="7">
        <v>43080005</v>
      </c>
      <c r="D2121" s="7" t="s">
        <v>2535</v>
      </c>
      <c r="E2121" s="7" t="s">
        <v>214</v>
      </c>
      <c r="F2121" s="7">
        <v>300000</v>
      </c>
      <c r="G2121" s="7">
        <v>6.9000000953674316</v>
      </c>
      <c r="H2121" s="7">
        <v>5.9492001533508301</v>
      </c>
      <c r="I2121" s="7" t="s">
        <v>10973</v>
      </c>
      <c r="J2121" s="7" t="s">
        <v>10974</v>
      </c>
      <c r="K2121" s="8">
        <v>4.4627208709716797</v>
      </c>
      <c r="M2121" s="8">
        <v>96.53900146484375</v>
      </c>
      <c r="N2121" s="7">
        <v>170.789306640625</v>
      </c>
      <c r="O2121" s="7" t="s">
        <v>360</v>
      </c>
      <c r="P2121" s="7" t="s">
        <v>361</v>
      </c>
      <c r="Q2121" s="7" t="s">
        <v>242</v>
      </c>
      <c r="R2121" s="7" t="s">
        <v>214</v>
      </c>
      <c r="S2121" s="7">
        <v>170.789306640625</v>
      </c>
    </row>
    <row r="2122" spans="1:19" x14ac:dyDescent="0.25">
      <c r="A2122" s="7">
        <v>513</v>
      </c>
      <c r="B2122" s="7">
        <v>44657</v>
      </c>
      <c r="C2122" s="7">
        <v>66777019</v>
      </c>
      <c r="D2122" s="7" t="s">
        <v>2535</v>
      </c>
      <c r="E2122" s="7" t="s">
        <v>214</v>
      </c>
      <c r="F2122" s="7">
        <v>500000</v>
      </c>
      <c r="G2122" s="7">
        <v>3.1389000415802002</v>
      </c>
      <c r="H2122" s="7">
        <v>2.9497001171112061</v>
      </c>
      <c r="I2122" s="7" t="s">
        <v>10971</v>
      </c>
      <c r="J2122" s="7" t="s">
        <v>10972</v>
      </c>
      <c r="K2122" s="8">
        <v>4.3217630386352539</v>
      </c>
      <c r="M2122" s="8">
        <v>94.339996337890625</v>
      </c>
      <c r="N2122" s="7">
        <v>155.60549926757813</v>
      </c>
      <c r="O2122" s="7" t="s">
        <v>360</v>
      </c>
      <c r="P2122" s="7" t="s">
        <v>361</v>
      </c>
      <c r="Q2122" s="7" t="s">
        <v>242</v>
      </c>
      <c r="R2122" s="7" t="s">
        <v>214</v>
      </c>
      <c r="S2122" s="7">
        <v>155.60549926757813</v>
      </c>
    </row>
    <row r="2123" spans="1:19" x14ac:dyDescent="0.25">
      <c r="A2123" s="7">
        <v>513</v>
      </c>
      <c r="B2123" s="7">
        <v>44657</v>
      </c>
      <c r="C2123" s="7">
        <v>66828699</v>
      </c>
      <c r="D2123" s="7" t="s">
        <v>2537</v>
      </c>
      <c r="E2123" s="7" t="s">
        <v>214</v>
      </c>
      <c r="F2123" s="7">
        <v>300000</v>
      </c>
      <c r="G2123" s="7">
        <v>1.6153000593185425</v>
      </c>
      <c r="H2123" s="7">
        <v>1.5658999681472778</v>
      </c>
      <c r="I2123" s="7" t="s">
        <v>6556</v>
      </c>
      <c r="J2123" s="7" t="s">
        <v>6557</v>
      </c>
      <c r="K2123" s="8">
        <v>3.5367100238800049</v>
      </c>
      <c r="M2123" s="8">
        <v>96.831001281738281</v>
      </c>
      <c r="N2123" s="7">
        <v>116.63400268554688</v>
      </c>
      <c r="O2123" s="7" t="s">
        <v>237</v>
      </c>
      <c r="P2123" s="7" t="s">
        <v>361</v>
      </c>
      <c r="Q2123" s="7" t="s">
        <v>242</v>
      </c>
      <c r="R2123" s="7" t="s">
        <v>3856</v>
      </c>
      <c r="S2123" s="7">
        <v>108.20456695556641</v>
      </c>
    </row>
    <row r="2124" spans="1:19" x14ac:dyDescent="0.25">
      <c r="A2124" s="7">
        <v>513</v>
      </c>
      <c r="B2124" s="7">
        <v>44657</v>
      </c>
      <c r="C2124" s="7">
        <v>66963041</v>
      </c>
      <c r="D2124" s="7" t="s">
        <v>19169</v>
      </c>
      <c r="E2124" s="7" t="s">
        <v>214</v>
      </c>
      <c r="F2124" s="7">
        <v>1010000</v>
      </c>
      <c r="G2124" s="7">
        <v>4.5666999816894531</v>
      </c>
      <c r="H2124" s="7">
        <v>3.2414999008178711</v>
      </c>
      <c r="I2124" s="7" t="s">
        <v>19692</v>
      </c>
      <c r="J2124" s="7" t="s">
        <v>19693</v>
      </c>
      <c r="K2124" s="8">
        <v>5.8863639831542969</v>
      </c>
      <c r="M2124" s="8">
        <v>97.974998474121094</v>
      </c>
      <c r="N2124" s="7">
        <v>314.5736083984375</v>
      </c>
      <c r="O2124" s="7" t="s">
        <v>373</v>
      </c>
      <c r="P2124" s="7" t="s">
        <v>239</v>
      </c>
      <c r="Q2124" s="7" t="s">
        <v>242</v>
      </c>
      <c r="R2124" s="7" t="s">
        <v>3856</v>
      </c>
      <c r="S2124" s="7">
        <v>413.11917114257813</v>
      </c>
    </row>
    <row r="2125" spans="1:19" x14ac:dyDescent="0.25">
      <c r="A2125" s="7">
        <v>513</v>
      </c>
      <c r="B2125" s="7">
        <v>44657</v>
      </c>
      <c r="C2125" s="7">
        <v>66962643</v>
      </c>
      <c r="D2125" s="7" t="s">
        <v>19169</v>
      </c>
      <c r="E2125" s="7" t="s">
        <v>19694</v>
      </c>
      <c r="F2125" s="7">
        <v>1010000</v>
      </c>
      <c r="G2125" s="7">
        <v>4.5666999816894531</v>
      </c>
      <c r="H2125" s="7">
        <v>3.2655999660491943</v>
      </c>
      <c r="I2125" s="7" t="s">
        <v>19695</v>
      </c>
      <c r="J2125" s="7" t="s">
        <v>19696</v>
      </c>
      <c r="K2125" s="8">
        <v>5.9440641403198242</v>
      </c>
      <c r="M2125" s="8">
        <v>97.75</v>
      </c>
      <c r="N2125" s="7">
        <v>288.80709838867188</v>
      </c>
      <c r="O2125" s="7" t="s">
        <v>373</v>
      </c>
      <c r="P2125" s="7" t="s">
        <v>239</v>
      </c>
      <c r="Q2125" s="7" t="s">
        <v>242</v>
      </c>
      <c r="R2125" s="7" t="s">
        <v>214</v>
      </c>
      <c r="S2125" s="7">
        <v>413.11917114257813</v>
      </c>
    </row>
    <row r="2126" spans="1:19" x14ac:dyDescent="0.25">
      <c r="A2126" s="7">
        <v>513</v>
      </c>
      <c r="B2126" s="7">
        <v>44657</v>
      </c>
      <c r="C2126" s="7">
        <v>66805998</v>
      </c>
      <c r="D2126" s="7" t="s">
        <v>3452</v>
      </c>
      <c r="E2126" s="7" t="s">
        <v>214</v>
      </c>
      <c r="F2126" s="7">
        <v>260000</v>
      </c>
      <c r="G2126" s="7">
        <v>3.2744998931884766</v>
      </c>
      <c r="H2126" s="7">
        <v>3.05430006980896</v>
      </c>
      <c r="I2126" s="7" t="s">
        <v>10975</v>
      </c>
      <c r="J2126" s="7" t="s">
        <v>10976</v>
      </c>
      <c r="K2126" s="8">
        <v>3.8254818916320801</v>
      </c>
      <c r="M2126" s="8">
        <v>98.087997436523438</v>
      </c>
      <c r="N2126" s="7">
        <v>106.30000305175781</v>
      </c>
      <c r="O2126" s="7" t="s">
        <v>409</v>
      </c>
      <c r="P2126" s="7" t="s">
        <v>349</v>
      </c>
      <c r="Q2126" s="7" t="s">
        <v>242</v>
      </c>
      <c r="R2126" s="7" t="s">
        <v>214</v>
      </c>
      <c r="S2126" s="7">
        <v>106.30000305175781</v>
      </c>
    </row>
    <row r="2127" spans="1:19" x14ac:dyDescent="0.25">
      <c r="A2127" s="7">
        <v>513</v>
      </c>
      <c r="B2127" s="7">
        <v>44657</v>
      </c>
      <c r="C2127" s="7">
        <v>66857511</v>
      </c>
      <c r="D2127" s="7" t="s">
        <v>3455</v>
      </c>
      <c r="E2127" s="7" t="s">
        <v>214</v>
      </c>
      <c r="F2127" s="7">
        <v>500000</v>
      </c>
      <c r="G2127" s="7">
        <v>8.8404998779296875</v>
      </c>
      <c r="H2127" s="7">
        <v>6.1781001091003418</v>
      </c>
      <c r="I2127" s="7" t="s">
        <v>6561</v>
      </c>
      <c r="J2127" s="7" t="s">
        <v>6562</v>
      </c>
      <c r="K2127" s="8">
        <v>7.3539128303527832</v>
      </c>
      <c r="M2127" s="8">
        <v>84.569999694824219</v>
      </c>
      <c r="N2127" s="7">
        <v>473.40658569335938</v>
      </c>
      <c r="O2127" s="7" t="s">
        <v>643</v>
      </c>
      <c r="P2127" s="7" t="s">
        <v>289</v>
      </c>
      <c r="Q2127" s="7" t="s">
        <v>291</v>
      </c>
      <c r="R2127" s="7" t="s">
        <v>3856</v>
      </c>
      <c r="S2127" s="7">
        <v>389.09237670898438</v>
      </c>
    </row>
    <row r="2128" spans="1:19" x14ac:dyDescent="0.25">
      <c r="A2128" s="7">
        <v>513</v>
      </c>
      <c r="B2128" s="7">
        <v>44657</v>
      </c>
      <c r="C2128" s="7">
        <v>36761754</v>
      </c>
      <c r="D2128" s="7" t="s">
        <v>3455</v>
      </c>
      <c r="E2128" s="7" t="s">
        <v>6558</v>
      </c>
      <c r="F2128" s="7">
        <v>173479</v>
      </c>
      <c r="G2128" s="7">
        <v>2.800800085067749</v>
      </c>
      <c r="H2128" s="7">
        <v>2.0625</v>
      </c>
      <c r="I2128" s="7" t="s">
        <v>6559</v>
      </c>
      <c r="J2128" s="7" t="s">
        <v>6560</v>
      </c>
      <c r="K2128" s="8">
        <v>6.237576961517334</v>
      </c>
      <c r="M2128" s="8">
        <v>99.261001586914063</v>
      </c>
      <c r="N2128" s="7">
        <v>322.55999755859375</v>
      </c>
      <c r="O2128" s="7" t="s">
        <v>643</v>
      </c>
      <c r="P2128" s="7" t="s">
        <v>289</v>
      </c>
      <c r="Q2128" s="7" t="s">
        <v>291</v>
      </c>
      <c r="R2128" s="7" t="s">
        <v>214</v>
      </c>
      <c r="S2128" s="7">
        <v>309.89859008789063</v>
      </c>
    </row>
    <row r="2129" spans="1:19" x14ac:dyDescent="0.25">
      <c r="A2129" s="7">
        <v>513</v>
      </c>
      <c r="B2129" s="7">
        <v>44657</v>
      </c>
      <c r="C2129" s="7">
        <v>66896133</v>
      </c>
      <c r="D2129" s="7" t="s">
        <v>16493</v>
      </c>
      <c r="E2129" s="7" t="s">
        <v>214</v>
      </c>
      <c r="F2129" s="7">
        <v>500000</v>
      </c>
      <c r="G2129" s="7">
        <v>4.1094999313354492</v>
      </c>
      <c r="H2129" s="7">
        <v>3.9433000087738037</v>
      </c>
      <c r="I2129" s="7" t="s">
        <v>19697</v>
      </c>
      <c r="J2129" s="7" t="s">
        <v>16494</v>
      </c>
      <c r="K2129" s="8">
        <v>3.2195301055908203</v>
      </c>
      <c r="M2129" s="8">
        <v>91.994003295898438</v>
      </c>
      <c r="N2129" s="7">
        <v>47.142101287841797</v>
      </c>
      <c r="O2129" s="7" t="s">
        <v>254</v>
      </c>
      <c r="P2129" s="7" t="s">
        <v>1033</v>
      </c>
      <c r="Q2129" s="7" t="s">
        <v>242</v>
      </c>
      <c r="R2129" s="7" t="s">
        <v>3856</v>
      </c>
      <c r="S2129" s="7">
        <v>47.142101287841797</v>
      </c>
    </row>
    <row r="2130" spans="1:19" x14ac:dyDescent="0.25">
      <c r="A2130" s="7">
        <v>513</v>
      </c>
      <c r="B2130" s="7">
        <v>44657</v>
      </c>
      <c r="C2130" s="7">
        <v>66790754</v>
      </c>
      <c r="D2130" s="7" t="s">
        <v>3458</v>
      </c>
      <c r="E2130" s="7" t="s">
        <v>214</v>
      </c>
      <c r="F2130" s="7">
        <v>500000</v>
      </c>
      <c r="G2130" s="7">
        <v>3.2553000450134277</v>
      </c>
      <c r="H2130" s="7">
        <v>3.0225000381469727</v>
      </c>
      <c r="I2130" s="7" t="s">
        <v>110</v>
      </c>
      <c r="J2130" s="7" t="s">
        <v>6563</v>
      </c>
      <c r="K2130" s="8">
        <v>4.4226799011230469</v>
      </c>
      <c r="M2130" s="8">
        <v>96.475997924804688</v>
      </c>
      <c r="N2130" s="7">
        <v>170.55299377441406</v>
      </c>
      <c r="O2130" s="7" t="s">
        <v>280</v>
      </c>
      <c r="P2130" s="7" t="s">
        <v>3459</v>
      </c>
      <c r="Q2130" s="7" t="s">
        <v>219</v>
      </c>
      <c r="R2130" s="7" t="s">
        <v>3856</v>
      </c>
      <c r="S2130" s="7">
        <v>172.464111328125</v>
      </c>
    </row>
    <row r="2131" spans="1:19" x14ac:dyDescent="0.25">
      <c r="A2131" s="7">
        <v>513</v>
      </c>
      <c r="B2131" s="7">
        <v>44657</v>
      </c>
      <c r="C2131" s="7">
        <v>66898079</v>
      </c>
      <c r="D2131" s="7" t="s">
        <v>16396</v>
      </c>
      <c r="E2131" s="7" t="s">
        <v>214</v>
      </c>
      <c r="F2131" s="7">
        <v>379135</v>
      </c>
      <c r="G2131" s="7">
        <v>2.6173999309539795</v>
      </c>
      <c r="H2131" s="7">
        <v>1.8696000576019287</v>
      </c>
      <c r="I2131" s="7" t="s">
        <v>16397</v>
      </c>
      <c r="J2131" s="7" t="s">
        <v>16398</v>
      </c>
      <c r="K2131" s="8">
        <v>32.053031921386719</v>
      </c>
      <c r="M2131" s="8">
        <v>62.944999694824219</v>
      </c>
      <c r="N2131" s="7">
        <v>2939.529541015625</v>
      </c>
      <c r="O2131" s="7" t="s">
        <v>223</v>
      </c>
      <c r="P2131" s="7" t="s">
        <v>349</v>
      </c>
      <c r="Q2131" s="7" t="s">
        <v>242</v>
      </c>
      <c r="R2131" s="7" t="s">
        <v>214</v>
      </c>
      <c r="S2131" s="7">
        <v>586.22412109375</v>
      </c>
    </row>
    <row r="2132" spans="1:19" x14ac:dyDescent="0.25">
      <c r="A2132" s="7">
        <v>513</v>
      </c>
      <c r="B2132" s="7">
        <v>44657</v>
      </c>
      <c r="C2132" s="7">
        <v>66991071</v>
      </c>
      <c r="D2132" s="7" t="s">
        <v>3462</v>
      </c>
      <c r="E2132" s="7" t="s">
        <v>20817</v>
      </c>
      <c r="F2132" s="7">
        <v>1200000</v>
      </c>
      <c r="G2132" s="7">
        <v>29.765899658203125</v>
      </c>
      <c r="H2132" s="7">
        <v>18.003599166870117</v>
      </c>
      <c r="I2132" s="7" t="s">
        <v>20818</v>
      </c>
      <c r="J2132" s="7" t="s">
        <v>20819</v>
      </c>
      <c r="K2132" s="8">
        <v>3.9081699848175049</v>
      </c>
      <c r="M2132" s="8">
        <v>88.476997375488281</v>
      </c>
      <c r="N2132" s="7">
        <v>124.99700164794922</v>
      </c>
      <c r="O2132" s="7" t="s">
        <v>409</v>
      </c>
      <c r="P2132" s="7" t="s">
        <v>361</v>
      </c>
      <c r="Q2132" s="7" t="s">
        <v>242</v>
      </c>
      <c r="R2132" s="7" t="s">
        <v>3856</v>
      </c>
      <c r="S2132" s="7">
        <v>77.043907165527344</v>
      </c>
    </row>
    <row r="2133" spans="1:19" x14ac:dyDescent="0.25">
      <c r="A2133" s="7">
        <v>513</v>
      </c>
      <c r="B2133" s="7">
        <v>44657</v>
      </c>
      <c r="C2133" s="7">
        <v>66855201</v>
      </c>
      <c r="D2133" s="7" t="s">
        <v>3462</v>
      </c>
      <c r="E2133" s="7" t="s">
        <v>20820</v>
      </c>
      <c r="F2133" s="7">
        <v>600000</v>
      </c>
      <c r="G2133" s="7">
        <v>28.829599380493164</v>
      </c>
      <c r="H2133" s="7">
        <v>18.497699737548828</v>
      </c>
      <c r="I2133" s="7" t="s">
        <v>20821</v>
      </c>
      <c r="J2133" s="7" t="s">
        <v>20822</v>
      </c>
      <c r="K2133" s="8">
        <v>3.9679598808288574</v>
      </c>
      <c r="M2133" s="8">
        <v>77.056999206542969</v>
      </c>
      <c r="N2133" s="7">
        <v>129.54499816894531</v>
      </c>
      <c r="O2133" s="7" t="s">
        <v>409</v>
      </c>
      <c r="P2133" s="7" t="s">
        <v>361</v>
      </c>
      <c r="Q2133" s="7" t="s">
        <v>242</v>
      </c>
      <c r="R2133" s="7" t="s">
        <v>3856</v>
      </c>
      <c r="S2133" s="7">
        <v>76.159965515136719</v>
      </c>
    </row>
    <row r="2134" spans="1:19" x14ac:dyDescent="0.25">
      <c r="A2134" s="7">
        <v>513</v>
      </c>
      <c r="B2134" s="7">
        <v>44657</v>
      </c>
      <c r="C2134" s="7">
        <v>66863358</v>
      </c>
      <c r="D2134" s="7" t="s">
        <v>3462</v>
      </c>
      <c r="E2134" s="7" t="s">
        <v>214</v>
      </c>
      <c r="F2134" s="7">
        <v>600000</v>
      </c>
      <c r="G2134" s="7">
        <v>28.825000762939453</v>
      </c>
      <c r="H2134" s="7">
        <v>18.497699737548828</v>
      </c>
      <c r="I2134" s="7" t="s">
        <v>10980</v>
      </c>
      <c r="J2134" s="7" t="s">
        <v>10981</v>
      </c>
      <c r="K2134" s="8">
        <v>3.9679598808288574</v>
      </c>
      <c r="M2134" s="8">
        <v>77.056999206542969</v>
      </c>
      <c r="N2134" s="7">
        <v>129.54499816894531</v>
      </c>
      <c r="O2134" s="7" t="s">
        <v>409</v>
      </c>
      <c r="P2134" s="7" t="s">
        <v>361</v>
      </c>
      <c r="Q2134" s="7" t="s">
        <v>242</v>
      </c>
      <c r="R2134" s="7" t="s">
        <v>214</v>
      </c>
      <c r="S2134" s="7">
        <v>76.155548095703125</v>
      </c>
    </row>
    <row r="2135" spans="1:19" x14ac:dyDescent="0.25">
      <c r="A2135" s="7">
        <v>513</v>
      </c>
      <c r="B2135" s="7">
        <v>44657</v>
      </c>
      <c r="C2135" s="7">
        <v>66863357</v>
      </c>
      <c r="D2135" s="7" t="s">
        <v>3462</v>
      </c>
      <c r="E2135" s="7" t="s">
        <v>214</v>
      </c>
      <c r="F2135" s="7">
        <v>900000</v>
      </c>
      <c r="G2135" s="7">
        <v>8.8249998092651367</v>
      </c>
      <c r="H2135" s="7">
        <v>7.9699001312255859</v>
      </c>
      <c r="I2135" s="7" t="s">
        <v>10978</v>
      </c>
      <c r="J2135" s="7" t="s">
        <v>10979</v>
      </c>
      <c r="K2135" s="8">
        <v>3.6085000038146973</v>
      </c>
      <c r="M2135" s="8">
        <v>85.121002197265625</v>
      </c>
      <c r="N2135" s="7">
        <v>97.387100219726563</v>
      </c>
      <c r="O2135" s="7" t="s">
        <v>409</v>
      </c>
      <c r="P2135" s="7" t="s">
        <v>361</v>
      </c>
      <c r="Q2135" s="7" t="s">
        <v>242</v>
      </c>
      <c r="R2135" s="7" t="s">
        <v>214</v>
      </c>
      <c r="S2135" s="7">
        <v>48.514461517333984</v>
      </c>
    </row>
    <row r="2136" spans="1:19" x14ac:dyDescent="0.25">
      <c r="A2136" s="7">
        <v>513</v>
      </c>
      <c r="B2136" s="7">
        <v>44657</v>
      </c>
      <c r="C2136" s="7">
        <v>42758033</v>
      </c>
      <c r="D2136" s="7" t="s">
        <v>3462</v>
      </c>
      <c r="E2136" s="7" t="s">
        <v>214</v>
      </c>
      <c r="F2136" s="7">
        <v>500000</v>
      </c>
      <c r="G2136" s="7">
        <v>6.877500057220459</v>
      </c>
      <c r="H2136" s="7">
        <v>6.0538997650146484</v>
      </c>
      <c r="I2136" s="7" t="s">
        <v>19698</v>
      </c>
      <c r="J2136" s="7" t="s">
        <v>10977</v>
      </c>
      <c r="K2136" s="8">
        <v>3.4424600601196289</v>
      </c>
      <c r="M2136" s="8">
        <v>100.04299926757813</v>
      </c>
      <c r="N2136" s="7">
        <v>74.191200256347656</v>
      </c>
      <c r="O2136" s="7" t="s">
        <v>409</v>
      </c>
      <c r="P2136" s="7" t="s">
        <v>361</v>
      </c>
      <c r="Q2136" s="7" t="s">
        <v>242</v>
      </c>
      <c r="R2136" s="7" t="s">
        <v>3856</v>
      </c>
      <c r="S2136" s="7">
        <v>44.843978881835938</v>
      </c>
    </row>
    <row r="2137" spans="1:19" x14ac:dyDescent="0.25">
      <c r="A2137" s="7">
        <v>513</v>
      </c>
      <c r="B2137" s="7">
        <v>44657</v>
      </c>
      <c r="C2137" s="7">
        <v>42384085</v>
      </c>
      <c r="D2137" s="7" t="s">
        <v>3465</v>
      </c>
      <c r="E2137" s="7" t="s">
        <v>214</v>
      </c>
      <c r="F2137" s="7">
        <v>300000</v>
      </c>
      <c r="G2137" s="7">
        <v>1.8472000360488892</v>
      </c>
      <c r="H2137" s="7">
        <v>2.1974000930786133</v>
      </c>
      <c r="I2137" s="7" t="s">
        <v>17633</v>
      </c>
      <c r="J2137" s="7" t="s">
        <v>6564</v>
      </c>
      <c r="K2137" s="8">
        <v>4.123079776763916</v>
      </c>
      <c r="M2137" s="8">
        <v>101.0989990234375</v>
      </c>
      <c r="N2137" s="7">
        <v>161.93499755859375</v>
      </c>
      <c r="O2137" s="7" t="s">
        <v>237</v>
      </c>
      <c r="P2137" s="7" t="s">
        <v>361</v>
      </c>
      <c r="Q2137" s="7" t="s">
        <v>242</v>
      </c>
      <c r="R2137" s="7" t="s">
        <v>4184</v>
      </c>
      <c r="S2137" s="7">
        <v>90.504425048828125</v>
      </c>
    </row>
    <row r="2138" spans="1:19" x14ac:dyDescent="0.25">
      <c r="A2138" s="7">
        <v>513</v>
      </c>
      <c r="B2138" s="7">
        <v>44657</v>
      </c>
      <c r="C2138" s="7">
        <v>66804367</v>
      </c>
      <c r="D2138" s="7" t="s">
        <v>3467</v>
      </c>
      <c r="E2138" s="7" t="s">
        <v>214</v>
      </c>
      <c r="F2138" s="7">
        <v>500000</v>
      </c>
      <c r="G2138" s="7">
        <v>8.3887996673583984</v>
      </c>
      <c r="H2138" s="7">
        <v>7.4587001800537109</v>
      </c>
      <c r="I2138" s="7" t="s">
        <v>19699</v>
      </c>
      <c r="J2138" s="7" t="s">
        <v>6568</v>
      </c>
      <c r="K2138" s="8">
        <v>3.8722100257873535</v>
      </c>
      <c r="M2138" s="8">
        <v>85.808998107910156</v>
      </c>
      <c r="N2138" s="7">
        <v>120.43399810791016</v>
      </c>
      <c r="O2138" s="7" t="s">
        <v>237</v>
      </c>
      <c r="P2138" s="7" t="s">
        <v>361</v>
      </c>
      <c r="Q2138" s="7" t="s">
        <v>242</v>
      </c>
      <c r="R2138" s="7" t="s">
        <v>3856</v>
      </c>
      <c r="S2138" s="7">
        <v>121.47312164306641</v>
      </c>
    </row>
    <row r="2139" spans="1:19" x14ac:dyDescent="0.25">
      <c r="A2139" s="7">
        <v>513</v>
      </c>
      <c r="B2139" s="7">
        <v>44657</v>
      </c>
      <c r="C2139" s="7">
        <v>66781021</v>
      </c>
      <c r="D2139" s="7" t="s">
        <v>3467</v>
      </c>
      <c r="E2139" s="7" t="s">
        <v>214</v>
      </c>
      <c r="F2139" s="7">
        <v>500000</v>
      </c>
      <c r="G2139" s="7">
        <v>8.1724996566772461</v>
      </c>
      <c r="H2139" s="7">
        <v>7.126500129699707</v>
      </c>
      <c r="I2139" s="7" t="s">
        <v>19700</v>
      </c>
      <c r="J2139" s="7" t="s">
        <v>6567</v>
      </c>
      <c r="K2139" s="8">
        <v>3.8886599540710449</v>
      </c>
      <c r="M2139" s="8">
        <v>88.619003295898438</v>
      </c>
      <c r="N2139" s="7">
        <v>120.39800262451172</v>
      </c>
      <c r="O2139" s="7" t="s">
        <v>237</v>
      </c>
      <c r="P2139" s="7" t="s">
        <v>361</v>
      </c>
      <c r="Q2139" s="7" t="s">
        <v>242</v>
      </c>
      <c r="R2139" s="7" t="s">
        <v>3856</v>
      </c>
      <c r="S2139" s="7">
        <v>120.5157470703125</v>
      </c>
    </row>
    <row r="2140" spans="1:19" x14ac:dyDescent="0.25">
      <c r="A2140" s="7">
        <v>513</v>
      </c>
      <c r="B2140" s="7">
        <v>44657</v>
      </c>
      <c r="C2140" s="7">
        <v>29747355</v>
      </c>
      <c r="D2140" s="7" t="s">
        <v>3467</v>
      </c>
      <c r="E2140" s="7" t="s">
        <v>214</v>
      </c>
      <c r="F2140" s="7">
        <v>750000</v>
      </c>
      <c r="G2140" s="7">
        <v>4.071199893951416</v>
      </c>
      <c r="H2140" s="7">
        <v>3.7562999725341797</v>
      </c>
      <c r="I2140" s="7" t="s">
        <v>6565</v>
      </c>
      <c r="J2140" s="7" t="s">
        <v>6566</v>
      </c>
      <c r="K2140" s="8">
        <v>3.5033600330352783</v>
      </c>
      <c r="M2140" s="8">
        <v>97.633003234863281</v>
      </c>
      <c r="N2140" s="7">
        <v>76.109596252441406</v>
      </c>
      <c r="O2140" s="7" t="s">
        <v>237</v>
      </c>
      <c r="P2140" s="7" t="s">
        <v>361</v>
      </c>
      <c r="Q2140" s="7" t="s">
        <v>242</v>
      </c>
      <c r="R2140" s="7" t="s">
        <v>3856</v>
      </c>
      <c r="S2140" s="7">
        <v>101.44639587402344</v>
      </c>
    </row>
    <row r="2141" spans="1:19" x14ac:dyDescent="0.25">
      <c r="A2141" s="7">
        <v>513</v>
      </c>
      <c r="B2141" s="7">
        <v>44657</v>
      </c>
      <c r="C2141" s="7">
        <v>18704313</v>
      </c>
      <c r="D2141" s="7" t="s">
        <v>3470</v>
      </c>
      <c r="E2141" s="7" t="s">
        <v>214</v>
      </c>
      <c r="F2141" s="7">
        <v>181815</v>
      </c>
      <c r="G2141" s="7">
        <v>1.0020999908447266</v>
      </c>
      <c r="H2141" s="7">
        <v>0.95569998025894165</v>
      </c>
      <c r="I2141" s="7" t="s">
        <v>10982</v>
      </c>
      <c r="J2141" s="7" t="s">
        <v>10983</v>
      </c>
      <c r="K2141" s="8">
        <v>3.910006046295166</v>
      </c>
      <c r="M2141" s="8">
        <v>99.965797424316406</v>
      </c>
      <c r="N2141" s="7">
        <v>202.67280578613281</v>
      </c>
      <c r="O2141" s="7" t="s">
        <v>373</v>
      </c>
      <c r="P2141" s="7" t="s">
        <v>361</v>
      </c>
      <c r="Q2141" s="7" t="s">
        <v>242</v>
      </c>
      <c r="R2141" s="7" t="s">
        <v>214</v>
      </c>
      <c r="S2141" s="7">
        <v>202.67280578613281</v>
      </c>
    </row>
    <row r="2142" spans="1:19" x14ac:dyDescent="0.25">
      <c r="A2142" s="7">
        <v>513</v>
      </c>
      <c r="B2142" s="7">
        <v>44657</v>
      </c>
      <c r="C2142" s="7">
        <v>25082115</v>
      </c>
      <c r="D2142" s="7" t="s">
        <v>3474</v>
      </c>
      <c r="E2142" s="7" t="s">
        <v>214</v>
      </c>
      <c r="F2142" s="7">
        <v>300000</v>
      </c>
      <c r="G2142" s="7">
        <v>2.8527998924255371</v>
      </c>
      <c r="H2142" s="7">
        <v>2.5880999565124512</v>
      </c>
      <c r="I2142" s="7" t="s">
        <v>10992</v>
      </c>
      <c r="J2142" s="7" t="s">
        <v>10993</v>
      </c>
      <c r="K2142" s="8">
        <v>4.6887798309326172</v>
      </c>
      <c r="M2142" s="8">
        <v>103.31800079345703</v>
      </c>
      <c r="N2142" s="7">
        <v>200.39999389648438</v>
      </c>
      <c r="O2142" s="7" t="s">
        <v>409</v>
      </c>
      <c r="P2142" s="7" t="s">
        <v>349</v>
      </c>
      <c r="Q2142" s="7" t="s">
        <v>242</v>
      </c>
      <c r="R2142" s="7" t="s">
        <v>3856</v>
      </c>
      <c r="S2142" s="7">
        <v>200.39999389648438</v>
      </c>
    </row>
    <row r="2143" spans="1:19" x14ac:dyDescent="0.25">
      <c r="A2143" s="7">
        <v>513</v>
      </c>
      <c r="B2143" s="7">
        <v>44657</v>
      </c>
      <c r="C2143" s="7">
        <v>45218423</v>
      </c>
      <c r="D2143" s="7" t="s">
        <v>3474</v>
      </c>
      <c r="E2143" s="7" t="s">
        <v>214</v>
      </c>
      <c r="F2143" s="7">
        <v>300000</v>
      </c>
      <c r="G2143" s="7">
        <v>2.5051000118255615</v>
      </c>
      <c r="H2143" s="7">
        <v>2.3089001178741455</v>
      </c>
      <c r="I2143" s="7" t="s">
        <v>10990</v>
      </c>
      <c r="J2143" s="7" t="s">
        <v>10991</v>
      </c>
      <c r="K2143" s="8">
        <v>4.5575799942016602</v>
      </c>
      <c r="M2143" s="8">
        <v>98.694999694824219</v>
      </c>
      <c r="N2143" s="7">
        <v>192.09199523925781</v>
      </c>
      <c r="O2143" s="7" t="s">
        <v>409</v>
      </c>
      <c r="P2143" s="7" t="s">
        <v>349</v>
      </c>
      <c r="Q2143" s="7" t="s">
        <v>242</v>
      </c>
      <c r="R2143" s="7" t="s">
        <v>3856</v>
      </c>
      <c r="S2143" s="7">
        <v>192.09199523925781</v>
      </c>
    </row>
    <row r="2144" spans="1:19" x14ac:dyDescent="0.25">
      <c r="A2144" s="7">
        <v>513</v>
      </c>
      <c r="B2144" s="7">
        <v>44657</v>
      </c>
      <c r="C2144" s="7">
        <v>57457982</v>
      </c>
      <c r="D2144" s="7" t="s">
        <v>3474</v>
      </c>
      <c r="E2144" s="7" t="s">
        <v>214</v>
      </c>
      <c r="F2144" s="7">
        <v>300000</v>
      </c>
      <c r="G2144" s="7">
        <v>1.0541000366210938</v>
      </c>
      <c r="H2144" s="7">
        <v>1.0053999423980713</v>
      </c>
      <c r="I2144" s="7" t="s">
        <v>10988</v>
      </c>
      <c r="J2144" s="7" t="s">
        <v>10989</v>
      </c>
      <c r="K2144" s="8">
        <v>4.022280216217041</v>
      </c>
      <c r="M2144" s="8">
        <v>99.964996337890625</v>
      </c>
      <c r="N2144" s="7">
        <v>209.87199401855469</v>
      </c>
      <c r="O2144" s="7" t="s">
        <v>409</v>
      </c>
      <c r="P2144" s="7" t="s">
        <v>349</v>
      </c>
      <c r="Q2144" s="7" t="s">
        <v>242</v>
      </c>
      <c r="R2144" s="7" t="s">
        <v>3856</v>
      </c>
      <c r="S2144" s="7">
        <v>209.87199401855469</v>
      </c>
    </row>
    <row r="2145" spans="1:19" x14ac:dyDescent="0.25">
      <c r="A2145" s="7">
        <v>513</v>
      </c>
      <c r="B2145" s="7">
        <v>44657</v>
      </c>
      <c r="C2145" s="7">
        <v>36316465</v>
      </c>
      <c r="D2145" s="7" t="s">
        <v>3474</v>
      </c>
      <c r="E2145" s="7" t="s">
        <v>214</v>
      </c>
      <c r="F2145" s="7">
        <v>500000</v>
      </c>
      <c r="G2145" s="7">
        <v>0.65979999303817749</v>
      </c>
      <c r="H2145" s="7">
        <v>0.63679999113082886</v>
      </c>
      <c r="I2145" s="7" t="s">
        <v>10986</v>
      </c>
      <c r="J2145" s="7" t="s">
        <v>10987</v>
      </c>
      <c r="K2145" s="8">
        <v>4.1105108261108398</v>
      </c>
      <c r="M2145" s="8">
        <v>100.08499908447266</v>
      </c>
      <c r="N2145" s="7">
        <v>280.99969482421875</v>
      </c>
      <c r="O2145" s="7" t="s">
        <v>409</v>
      </c>
      <c r="P2145" s="7" t="s">
        <v>349</v>
      </c>
      <c r="Q2145" s="7" t="s">
        <v>242</v>
      </c>
      <c r="R2145" s="7" t="s">
        <v>3856</v>
      </c>
      <c r="S2145" s="7">
        <v>280.99969482421875</v>
      </c>
    </row>
    <row r="2146" spans="1:19" x14ac:dyDescent="0.25">
      <c r="A2146" s="7">
        <v>513</v>
      </c>
      <c r="B2146" s="7">
        <v>44657</v>
      </c>
      <c r="C2146" s="7">
        <v>45673179</v>
      </c>
      <c r="D2146" s="7" t="s">
        <v>3474</v>
      </c>
      <c r="E2146" s="7" t="s">
        <v>214</v>
      </c>
      <c r="F2146" s="7">
        <v>300000</v>
      </c>
      <c r="G2146" s="7">
        <v>0.59689998626708984</v>
      </c>
      <c r="H2146" s="7">
        <v>0.58249998092651367</v>
      </c>
      <c r="I2146" s="7" t="s">
        <v>10984</v>
      </c>
      <c r="J2146" s="7" t="s">
        <v>10985</v>
      </c>
      <c r="K2146" s="8">
        <v>1.7810920476913452</v>
      </c>
      <c r="M2146" s="8">
        <v>100.01300048828125</v>
      </c>
      <c r="N2146" s="7">
        <v>37.778598785400391</v>
      </c>
      <c r="O2146" s="7" t="s">
        <v>409</v>
      </c>
      <c r="P2146" s="7" t="s">
        <v>349</v>
      </c>
      <c r="Q2146" s="7" t="s">
        <v>242</v>
      </c>
      <c r="R2146" s="7" t="s">
        <v>3856</v>
      </c>
      <c r="S2146" s="7">
        <v>37.778598785400391</v>
      </c>
    </row>
    <row r="2147" spans="1:19" x14ac:dyDescent="0.25">
      <c r="A2147" s="7">
        <v>513</v>
      </c>
      <c r="B2147" s="7">
        <v>44657</v>
      </c>
      <c r="C2147" s="7">
        <v>66918363</v>
      </c>
      <c r="D2147" s="7" t="s">
        <v>3476</v>
      </c>
      <c r="E2147" s="7" t="s">
        <v>17634</v>
      </c>
      <c r="F2147" s="7">
        <v>500000</v>
      </c>
      <c r="G2147" s="7">
        <v>9.2704000473022461</v>
      </c>
      <c r="H2147" s="7">
        <v>8.0707998275756836</v>
      </c>
      <c r="I2147" s="7" t="s">
        <v>19701</v>
      </c>
      <c r="J2147" s="7" t="s">
        <v>17635</v>
      </c>
      <c r="K2147" s="8">
        <v>3.9532899856567383</v>
      </c>
      <c r="M2147" s="8">
        <v>86.882003784179688</v>
      </c>
      <c r="N2147" s="7">
        <v>134.01499938964844</v>
      </c>
      <c r="O2147" s="7" t="s">
        <v>360</v>
      </c>
      <c r="P2147" s="7" t="s">
        <v>361</v>
      </c>
      <c r="Q2147" s="7" t="s">
        <v>242</v>
      </c>
      <c r="R2147" s="7" t="s">
        <v>3856</v>
      </c>
      <c r="S2147" s="7">
        <v>134.01499938964844</v>
      </c>
    </row>
    <row r="2148" spans="1:19" x14ac:dyDescent="0.25">
      <c r="A2148" s="7">
        <v>513</v>
      </c>
      <c r="B2148" s="7">
        <v>44657</v>
      </c>
      <c r="C2148" s="7">
        <v>66774863</v>
      </c>
      <c r="D2148" s="7" t="s">
        <v>3476</v>
      </c>
      <c r="E2148" s="7" t="s">
        <v>214</v>
      </c>
      <c r="F2148" s="7">
        <v>600000</v>
      </c>
      <c r="G2148" s="7">
        <v>8.1368999481201172</v>
      </c>
      <c r="H2148" s="7">
        <v>6.9836001396179199</v>
      </c>
      <c r="I2148" s="7" t="s">
        <v>21262</v>
      </c>
      <c r="J2148" s="7" t="s">
        <v>10998</v>
      </c>
      <c r="K2148" s="8">
        <v>3.88850998878479</v>
      </c>
      <c r="M2148" s="8">
        <v>92.984001159667969</v>
      </c>
      <c r="N2148" s="7">
        <v>121.39800262451172</v>
      </c>
      <c r="O2148" s="7" t="s">
        <v>360</v>
      </c>
      <c r="P2148" s="7" t="s">
        <v>361</v>
      </c>
      <c r="Q2148" s="7" t="s">
        <v>242</v>
      </c>
      <c r="R2148" s="7" t="s">
        <v>3856</v>
      </c>
      <c r="S2148" s="7">
        <v>121.39800262451172</v>
      </c>
    </row>
    <row r="2149" spans="1:19" x14ac:dyDescent="0.25">
      <c r="A2149" s="7">
        <v>513</v>
      </c>
      <c r="B2149" s="7">
        <v>44657</v>
      </c>
      <c r="C2149" s="7">
        <v>8656984</v>
      </c>
      <c r="D2149" s="7" t="s">
        <v>3476</v>
      </c>
      <c r="E2149" s="7" t="s">
        <v>214</v>
      </c>
      <c r="F2149" s="7">
        <v>600000</v>
      </c>
      <c r="G2149" s="7">
        <v>3.5016999244689941</v>
      </c>
      <c r="H2149" s="7">
        <v>3.2269999980926514</v>
      </c>
      <c r="I2149" s="7" t="s">
        <v>10996</v>
      </c>
      <c r="J2149" s="7" t="s">
        <v>10997</v>
      </c>
      <c r="K2149" s="8">
        <v>3.5361499786376953</v>
      </c>
      <c r="M2149" s="8">
        <v>103.14700317382813</v>
      </c>
      <c r="N2149" s="7">
        <v>81.185302734375</v>
      </c>
      <c r="O2149" s="7" t="s">
        <v>360</v>
      </c>
      <c r="P2149" s="7" t="s">
        <v>361</v>
      </c>
      <c r="Q2149" s="7" t="s">
        <v>242</v>
      </c>
      <c r="R2149" s="7" t="s">
        <v>3856</v>
      </c>
      <c r="S2149" s="7">
        <v>81.185302734375</v>
      </c>
    </row>
    <row r="2150" spans="1:19" x14ac:dyDescent="0.25">
      <c r="A2150" s="7">
        <v>513</v>
      </c>
      <c r="B2150" s="7">
        <v>44657</v>
      </c>
      <c r="C2150" s="7">
        <v>20490603</v>
      </c>
      <c r="D2150" s="7" t="s">
        <v>3476</v>
      </c>
      <c r="E2150" s="7" t="s">
        <v>214</v>
      </c>
      <c r="F2150" s="7">
        <v>400000</v>
      </c>
      <c r="G2150" s="7">
        <v>1.776900053024292</v>
      </c>
      <c r="H2150" s="7">
        <v>1.6855000257492065</v>
      </c>
      <c r="I2150" s="7" t="s">
        <v>10994</v>
      </c>
      <c r="J2150" s="7" t="s">
        <v>10995</v>
      </c>
      <c r="K2150" s="8">
        <v>3.1347999572753906</v>
      </c>
      <c r="M2150" s="8">
        <v>102.54900360107422</v>
      </c>
      <c r="N2150" s="7">
        <v>69.853599548339844</v>
      </c>
      <c r="O2150" s="7" t="s">
        <v>360</v>
      </c>
      <c r="P2150" s="7" t="s">
        <v>361</v>
      </c>
      <c r="Q2150" s="7" t="s">
        <v>242</v>
      </c>
      <c r="R2150" s="7" t="s">
        <v>3856</v>
      </c>
      <c r="S2150" s="7">
        <v>69.853599548339844</v>
      </c>
    </row>
    <row r="2151" spans="1:19" x14ac:dyDescent="0.25">
      <c r="A2151" s="7">
        <v>513</v>
      </c>
      <c r="B2151" s="7">
        <v>44657</v>
      </c>
      <c r="C2151" s="7">
        <v>66988301</v>
      </c>
      <c r="D2151" s="7" t="s">
        <v>16908</v>
      </c>
      <c r="E2151" s="7" t="s">
        <v>214</v>
      </c>
      <c r="F2151" s="7">
        <v>270000</v>
      </c>
      <c r="G2151" s="7">
        <v>1.5031000375747681</v>
      </c>
      <c r="H2151" s="7">
        <v>0.71549999713897705</v>
      </c>
      <c r="I2151" s="7" t="s">
        <v>20823</v>
      </c>
      <c r="J2151" s="7" t="s">
        <v>20824</v>
      </c>
      <c r="K2151" s="8">
        <v>35.73516845703125</v>
      </c>
      <c r="M2151" s="8">
        <v>30.781999588012695</v>
      </c>
      <c r="N2151" s="7">
        <v>11998.369140625</v>
      </c>
      <c r="O2151" s="7" t="s">
        <v>360</v>
      </c>
      <c r="P2151" s="7" t="s">
        <v>349</v>
      </c>
      <c r="Q2151" s="7" t="s">
        <v>242</v>
      </c>
      <c r="R2151" s="7" t="s">
        <v>214</v>
      </c>
      <c r="S2151" s="7">
        <v>11998.369140625</v>
      </c>
    </row>
    <row r="2152" spans="1:19" x14ac:dyDescent="0.25">
      <c r="A2152" s="7">
        <v>513</v>
      </c>
      <c r="B2152" s="7">
        <v>44657</v>
      </c>
      <c r="C2152" s="7">
        <v>66917312</v>
      </c>
      <c r="D2152" s="7" t="s">
        <v>16908</v>
      </c>
      <c r="E2152" s="7" t="s">
        <v>17636</v>
      </c>
      <c r="F2152" s="7">
        <v>350000</v>
      </c>
      <c r="G2152" s="7">
        <v>0.96100002527236938</v>
      </c>
      <c r="H2152" s="7">
        <v>0.48030000925064087</v>
      </c>
      <c r="I2152" s="7" t="s">
        <v>17109</v>
      </c>
      <c r="J2152" s="7" t="s">
        <v>17110</v>
      </c>
      <c r="K2152" s="8">
        <v>33.298015594482422</v>
      </c>
      <c r="M2152" s="8">
        <v>33.034999847412109</v>
      </c>
      <c r="N2152" s="7">
        <v>17948.7890625</v>
      </c>
      <c r="O2152" s="7" t="s">
        <v>360</v>
      </c>
      <c r="P2152" s="7" t="s">
        <v>349</v>
      </c>
      <c r="Q2152" s="7" t="s">
        <v>242</v>
      </c>
      <c r="R2152" s="7" t="s">
        <v>214</v>
      </c>
      <c r="S2152" s="7">
        <v>17948.7890625</v>
      </c>
    </row>
    <row r="2153" spans="1:19" x14ac:dyDescent="0.25">
      <c r="A2153" s="7">
        <v>513</v>
      </c>
      <c r="B2153" s="7">
        <v>44657</v>
      </c>
      <c r="C2153" s="7">
        <v>66998333</v>
      </c>
      <c r="D2153" s="7" t="s">
        <v>3479</v>
      </c>
      <c r="E2153" s="7" t="s">
        <v>214</v>
      </c>
      <c r="F2153" s="7">
        <v>750000</v>
      </c>
      <c r="G2153" s="7">
        <v>4.8249998092651367</v>
      </c>
      <c r="H2153" s="7">
        <v>6.2927999496459961</v>
      </c>
      <c r="I2153" s="7" t="s">
        <v>21837</v>
      </c>
      <c r="J2153" s="7" t="s">
        <v>21688</v>
      </c>
      <c r="K2153" s="8">
        <v>4.6795902252197266</v>
      </c>
      <c r="M2153" s="8">
        <v>94.435997009277344</v>
      </c>
      <c r="N2153" s="7">
        <v>180.6820068359375</v>
      </c>
      <c r="O2153" s="7" t="s">
        <v>212</v>
      </c>
      <c r="P2153" s="7" t="s">
        <v>1033</v>
      </c>
      <c r="Q2153" s="7" t="s">
        <v>242</v>
      </c>
      <c r="R2153" s="7" t="s">
        <v>4184</v>
      </c>
      <c r="S2153" s="7">
        <v>180.6820068359375</v>
      </c>
    </row>
    <row r="2154" spans="1:19" x14ac:dyDescent="0.25">
      <c r="A2154" s="7">
        <v>513</v>
      </c>
      <c r="B2154" s="7">
        <v>44657</v>
      </c>
      <c r="C2154" s="7">
        <v>37895882</v>
      </c>
      <c r="D2154" s="7" t="s">
        <v>3479</v>
      </c>
      <c r="E2154" s="7" t="s">
        <v>214</v>
      </c>
      <c r="F2154" s="7">
        <v>1000000</v>
      </c>
      <c r="G2154" s="7">
        <v>1.0443999767303467</v>
      </c>
      <c r="H2154" s="7">
        <v>1.0073000192642212</v>
      </c>
      <c r="I2154" s="7" t="s">
        <v>19702</v>
      </c>
      <c r="J2154" s="7" t="s">
        <v>10999</v>
      </c>
      <c r="K2154" s="8">
        <v>3.6497900485992432</v>
      </c>
      <c r="M2154" s="8">
        <v>101.06500244140625</v>
      </c>
      <c r="N2154" s="7">
        <v>174.83700561523438</v>
      </c>
      <c r="O2154" s="7" t="s">
        <v>212</v>
      </c>
      <c r="P2154" s="7" t="s">
        <v>1033</v>
      </c>
      <c r="Q2154" s="7" t="s">
        <v>242</v>
      </c>
      <c r="R2154" s="7" t="s">
        <v>4184</v>
      </c>
      <c r="S2154" s="7">
        <v>174.83700561523438</v>
      </c>
    </row>
    <row r="2155" spans="1:19" x14ac:dyDescent="0.25">
      <c r="A2155" s="7">
        <v>513</v>
      </c>
      <c r="B2155" s="7">
        <v>44657</v>
      </c>
      <c r="C2155" s="7">
        <v>66782059</v>
      </c>
      <c r="D2155" s="7" t="s">
        <v>3483</v>
      </c>
      <c r="E2155" s="7" t="s">
        <v>214</v>
      </c>
      <c r="F2155" s="7">
        <v>975000</v>
      </c>
      <c r="G2155" s="7">
        <v>3.6988000869750977</v>
      </c>
      <c r="H2155" s="7">
        <v>2.4168000221252441</v>
      </c>
      <c r="I2155" s="7" t="s">
        <v>6571</v>
      </c>
      <c r="J2155" s="7" t="s">
        <v>6572</v>
      </c>
      <c r="K2155" s="8">
        <v>7.2902350425720215</v>
      </c>
      <c r="M2155" s="8">
        <v>99.058998107910156</v>
      </c>
      <c r="N2155" s="7">
        <v>455.16519165039063</v>
      </c>
      <c r="O2155" s="7" t="s">
        <v>373</v>
      </c>
      <c r="P2155" s="7" t="s">
        <v>3484</v>
      </c>
      <c r="Q2155" s="7" t="s">
        <v>337</v>
      </c>
      <c r="R2155" s="7" t="s">
        <v>3856</v>
      </c>
      <c r="S2155" s="7">
        <v>493.9029541015625</v>
      </c>
    </row>
    <row r="2156" spans="1:19" x14ac:dyDescent="0.25">
      <c r="A2156" s="7">
        <v>513</v>
      </c>
      <c r="B2156" s="7">
        <v>44657</v>
      </c>
      <c r="C2156" s="7">
        <v>66782058</v>
      </c>
      <c r="D2156" s="7" t="s">
        <v>3483</v>
      </c>
      <c r="E2156" s="7" t="s">
        <v>6569</v>
      </c>
      <c r="F2156" s="7">
        <v>975000</v>
      </c>
      <c r="G2156" s="7">
        <v>3.6988000869750977</v>
      </c>
      <c r="H2156" s="7">
        <v>2.4263999462127686</v>
      </c>
      <c r="I2156" s="7" t="s">
        <v>36</v>
      </c>
      <c r="J2156" s="7" t="s">
        <v>6570</v>
      </c>
      <c r="K2156" s="8">
        <v>7.3119869232177734</v>
      </c>
      <c r="M2156" s="8">
        <v>98.989997863769531</v>
      </c>
      <c r="N2156" s="7">
        <v>404.51559448242188</v>
      </c>
      <c r="O2156" s="7" t="s">
        <v>373</v>
      </c>
      <c r="P2156" s="7" t="s">
        <v>3484</v>
      </c>
      <c r="Q2156" s="7" t="s">
        <v>337</v>
      </c>
      <c r="R2156" s="7" t="s">
        <v>214</v>
      </c>
      <c r="S2156" s="7">
        <v>493.9029541015625</v>
      </c>
    </row>
    <row r="2157" spans="1:19" x14ac:dyDescent="0.25">
      <c r="A2157" s="7">
        <v>513</v>
      </c>
      <c r="B2157" s="7">
        <v>44657</v>
      </c>
      <c r="C2157" s="7">
        <v>34263913</v>
      </c>
      <c r="D2157" s="7" t="s">
        <v>3486</v>
      </c>
      <c r="E2157" s="7" t="s">
        <v>214</v>
      </c>
      <c r="F2157" s="7">
        <v>375000</v>
      </c>
      <c r="G2157" s="7">
        <v>5.0567998886108398</v>
      </c>
      <c r="H2157" s="7">
        <v>4.2621002197265625</v>
      </c>
      <c r="I2157" s="7" t="s">
        <v>20825</v>
      </c>
      <c r="J2157" s="7" t="s">
        <v>6575</v>
      </c>
      <c r="K2157" s="8">
        <v>6.0395989418029785</v>
      </c>
      <c r="M2157" s="8">
        <v>96.501998901367188</v>
      </c>
      <c r="N2157" s="7">
        <v>330.47268676757813</v>
      </c>
      <c r="O2157" s="7" t="s">
        <v>223</v>
      </c>
      <c r="P2157" s="7" t="s">
        <v>239</v>
      </c>
      <c r="Q2157" s="7" t="s">
        <v>242</v>
      </c>
      <c r="R2157" s="7" t="s">
        <v>214</v>
      </c>
      <c r="S2157" s="7">
        <v>340.90200805664063</v>
      </c>
    </row>
    <row r="2158" spans="1:19" x14ac:dyDescent="0.25">
      <c r="A2158" s="7">
        <v>513</v>
      </c>
      <c r="B2158" s="7">
        <v>44657</v>
      </c>
      <c r="C2158" s="7">
        <v>45388365</v>
      </c>
      <c r="D2158" s="7" t="s">
        <v>3486</v>
      </c>
      <c r="E2158" s="7" t="s">
        <v>214</v>
      </c>
      <c r="F2158" s="7">
        <v>300000</v>
      </c>
      <c r="G2158" s="7">
        <v>4.5420999526977539</v>
      </c>
      <c r="H2158" s="7">
        <v>3.2304999828338623</v>
      </c>
      <c r="I2158" s="7" t="s">
        <v>6573</v>
      </c>
      <c r="J2158" s="7" t="s">
        <v>6574</v>
      </c>
      <c r="K2158" s="8">
        <v>5.9892778396606445</v>
      </c>
      <c r="M2158" s="8">
        <v>97.577003479003906</v>
      </c>
      <c r="N2158" s="7">
        <v>324.83990478515625</v>
      </c>
      <c r="O2158" s="7" t="s">
        <v>223</v>
      </c>
      <c r="P2158" s="7" t="s">
        <v>239</v>
      </c>
      <c r="Q2158" s="7" t="s">
        <v>242</v>
      </c>
      <c r="R2158" s="7" t="s">
        <v>214</v>
      </c>
      <c r="S2158" s="7">
        <v>333.96725463867188</v>
      </c>
    </row>
    <row r="2159" spans="1:19" x14ac:dyDescent="0.25">
      <c r="A2159" s="7">
        <v>513</v>
      </c>
      <c r="B2159" s="7">
        <v>44657</v>
      </c>
      <c r="C2159" s="7">
        <v>66854837</v>
      </c>
      <c r="D2159" s="7" t="s">
        <v>3489</v>
      </c>
      <c r="E2159" s="7" t="s">
        <v>214</v>
      </c>
      <c r="F2159" s="7">
        <v>300000</v>
      </c>
      <c r="G2159" s="7">
        <v>1.8260999917984009</v>
      </c>
      <c r="H2159" s="7">
        <v>1.7491999864578247</v>
      </c>
      <c r="I2159" s="7" t="s">
        <v>11000</v>
      </c>
      <c r="J2159" s="7" t="s">
        <v>11001</v>
      </c>
      <c r="K2159" s="8">
        <v>3.8515300750732422</v>
      </c>
      <c r="M2159" s="8">
        <v>98.512001037597656</v>
      </c>
      <c r="N2159" s="7">
        <v>138.21800231933594</v>
      </c>
      <c r="O2159" s="7" t="s">
        <v>409</v>
      </c>
      <c r="P2159" s="7" t="s">
        <v>349</v>
      </c>
      <c r="Q2159" s="7" t="s">
        <v>242</v>
      </c>
      <c r="R2159" s="7" t="s">
        <v>3856</v>
      </c>
      <c r="S2159" s="7">
        <v>138.21800231933594</v>
      </c>
    </row>
    <row r="2160" spans="1:19" x14ac:dyDescent="0.25">
      <c r="A2160" s="7">
        <v>513</v>
      </c>
      <c r="B2160" s="7">
        <v>44657</v>
      </c>
      <c r="C2160" s="7">
        <v>46860969</v>
      </c>
      <c r="D2160" s="7" t="s">
        <v>3492</v>
      </c>
      <c r="E2160" s="7" t="s">
        <v>214</v>
      </c>
      <c r="F2160" s="7">
        <v>300000</v>
      </c>
      <c r="G2160" s="7">
        <v>7.8741002082824707</v>
      </c>
      <c r="H2160" s="7">
        <v>6.9653000831604004</v>
      </c>
      <c r="I2160" s="7" t="s">
        <v>19703</v>
      </c>
      <c r="J2160" s="7" t="s">
        <v>11004</v>
      </c>
      <c r="K2160" s="8">
        <v>3.9272298812866211</v>
      </c>
      <c r="M2160" s="8">
        <v>91.254997253417969</v>
      </c>
      <c r="N2160" s="7">
        <v>126.18699645996094</v>
      </c>
      <c r="O2160" s="7" t="s">
        <v>237</v>
      </c>
      <c r="P2160" s="7" t="s">
        <v>349</v>
      </c>
      <c r="Q2160" s="7" t="s">
        <v>242</v>
      </c>
      <c r="R2160" s="7" t="s">
        <v>3856</v>
      </c>
      <c r="S2160" s="7">
        <v>126.18699645996094</v>
      </c>
    </row>
    <row r="2161" spans="1:19" x14ac:dyDescent="0.25">
      <c r="A2161" s="7">
        <v>513</v>
      </c>
      <c r="B2161" s="7">
        <v>44657</v>
      </c>
      <c r="C2161" s="7">
        <v>46860968</v>
      </c>
      <c r="D2161" s="7" t="s">
        <v>3492</v>
      </c>
      <c r="E2161" s="7" t="s">
        <v>214</v>
      </c>
      <c r="F2161" s="7">
        <v>300000</v>
      </c>
      <c r="G2161" s="7">
        <v>2.8747000694274902</v>
      </c>
      <c r="H2161" s="7">
        <v>2.7404999732971191</v>
      </c>
      <c r="I2161" s="7" t="s">
        <v>11002</v>
      </c>
      <c r="J2161" s="7" t="s">
        <v>11003</v>
      </c>
      <c r="K2161" s="8">
        <v>3.7393999099731445</v>
      </c>
      <c r="M2161" s="8">
        <v>95.981002807617188</v>
      </c>
      <c r="N2161" s="7">
        <v>103.75</v>
      </c>
      <c r="O2161" s="7" t="s">
        <v>237</v>
      </c>
      <c r="P2161" s="7" t="s">
        <v>349</v>
      </c>
      <c r="Q2161" s="7" t="s">
        <v>242</v>
      </c>
      <c r="R2161" s="7" t="s">
        <v>3856</v>
      </c>
      <c r="S2161" s="7">
        <v>103.75</v>
      </c>
    </row>
    <row r="2162" spans="1:19" x14ac:dyDescent="0.25">
      <c r="A2162" s="7">
        <v>513</v>
      </c>
      <c r="B2162" s="7">
        <v>44657</v>
      </c>
      <c r="C2162" s="7">
        <v>66996449</v>
      </c>
      <c r="D2162" s="7" t="s">
        <v>21098</v>
      </c>
      <c r="E2162" s="7" t="s">
        <v>21263</v>
      </c>
      <c r="F2162" s="7">
        <v>400000</v>
      </c>
      <c r="G2162" s="7">
        <v>2.8062999248504639</v>
      </c>
      <c r="H2162" s="7">
        <v>2.6730000972747803</v>
      </c>
      <c r="I2162" s="7" t="s">
        <v>22280</v>
      </c>
      <c r="J2162" s="7" t="s">
        <v>21264</v>
      </c>
      <c r="K2162" s="8">
        <v>3.8761999607086182</v>
      </c>
      <c r="M2162" s="8">
        <v>95.58599853515625</v>
      </c>
      <c r="N2162" s="7">
        <v>118.55500030517578</v>
      </c>
      <c r="O2162" s="7" t="s">
        <v>409</v>
      </c>
      <c r="P2162" s="7" t="s">
        <v>349</v>
      </c>
      <c r="Q2162" s="7" t="s">
        <v>242</v>
      </c>
      <c r="R2162" s="7" t="s">
        <v>3856</v>
      </c>
      <c r="S2162" s="7">
        <v>118.55500030517578</v>
      </c>
    </row>
    <row r="2163" spans="1:19" x14ac:dyDescent="0.25">
      <c r="A2163" s="7">
        <v>513</v>
      </c>
      <c r="B2163" s="7">
        <v>44657</v>
      </c>
      <c r="C2163" s="7">
        <v>38375231</v>
      </c>
      <c r="D2163" s="7" t="s">
        <v>3495</v>
      </c>
      <c r="E2163" s="7" t="s">
        <v>214</v>
      </c>
      <c r="F2163" s="7">
        <v>574800</v>
      </c>
      <c r="G2163" s="7">
        <v>4.4388999938964844</v>
      </c>
      <c r="H2163" s="7">
        <v>3.6264998912811279</v>
      </c>
      <c r="I2163" s="7" t="s">
        <v>19704</v>
      </c>
      <c r="J2163" s="7" t="s">
        <v>11008</v>
      </c>
      <c r="K2163" s="8">
        <v>6.4482269287109375</v>
      </c>
      <c r="M2163" s="8">
        <v>99.718002319335938</v>
      </c>
      <c r="N2163" s="7">
        <v>370.62008666992188</v>
      </c>
      <c r="O2163" s="7" t="s">
        <v>223</v>
      </c>
      <c r="P2163" s="7" t="s">
        <v>639</v>
      </c>
      <c r="Q2163" s="7" t="s">
        <v>291</v>
      </c>
      <c r="R2163" s="7" t="s">
        <v>3856</v>
      </c>
      <c r="S2163" s="7">
        <v>370.62008666992188</v>
      </c>
    </row>
    <row r="2164" spans="1:19" x14ac:dyDescent="0.25">
      <c r="A2164" s="7">
        <v>513</v>
      </c>
      <c r="B2164" s="7">
        <v>44657</v>
      </c>
      <c r="C2164" s="7">
        <v>38375225</v>
      </c>
      <c r="D2164" s="7" t="s">
        <v>3495</v>
      </c>
      <c r="E2164" s="7" t="s">
        <v>11005</v>
      </c>
      <c r="F2164" s="7">
        <v>574800</v>
      </c>
      <c r="G2164" s="7">
        <v>4.4388999938964844</v>
      </c>
      <c r="H2164" s="7">
        <v>3.6264998912811279</v>
      </c>
      <c r="I2164" s="7" t="s">
        <v>11006</v>
      </c>
      <c r="J2164" s="7" t="s">
        <v>11007</v>
      </c>
      <c r="K2164" s="8">
        <v>6.4482121467590332</v>
      </c>
      <c r="M2164" s="8">
        <v>99.718101501464844</v>
      </c>
      <c r="N2164" s="7">
        <v>376.49661254882813</v>
      </c>
      <c r="O2164" s="7" t="s">
        <v>223</v>
      </c>
      <c r="P2164" s="7" t="s">
        <v>639</v>
      </c>
      <c r="Q2164" s="7" t="s">
        <v>291</v>
      </c>
      <c r="R2164" s="7" t="s">
        <v>214</v>
      </c>
      <c r="S2164" s="7">
        <v>376.49661254882813</v>
      </c>
    </row>
    <row r="2165" spans="1:19" x14ac:dyDescent="0.25">
      <c r="A2165" s="7">
        <v>513</v>
      </c>
      <c r="B2165" s="7">
        <v>44657</v>
      </c>
      <c r="C2165" s="7">
        <v>66912037</v>
      </c>
      <c r="D2165" s="7" t="s">
        <v>3497</v>
      </c>
      <c r="E2165" s="7" t="s">
        <v>18340</v>
      </c>
      <c r="F2165" s="7">
        <v>300000</v>
      </c>
      <c r="G2165" s="7">
        <v>4.2463998794555664</v>
      </c>
      <c r="H2165" s="7">
        <v>3.8877999782562256</v>
      </c>
      <c r="I2165" s="7" t="s">
        <v>18341</v>
      </c>
      <c r="J2165" s="7" t="s">
        <v>18342</v>
      </c>
      <c r="K2165" s="8">
        <v>4.1368298530578613</v>
      </c>
      <c r="M2165" s="8">
        <v>96.380996704101563</v>
      </c>
      <c r="N2165" s="7">
        <v>139.7969970703125</v>
      </c>
      <c r="O2165" s="7" t="s">
        <v>409</v>
      </c>
      <c r="P2165" s="7" t="s">
        <v>349</v>
      </c>
      <c r="Q2165" s="7" t="s">
        <v>242</v>
      </c>
      <c r="R2165" s="7" t="s">
        <v>3856</v>
      </c>
      <c r="S2165" s="7">
        <v>139.7969970703125</v>
      </c>
    </row>
    <row r="2166" spans="1:19" x14ac:dyDescent="0.25">
      <c r="A2166" s="7">
        <v>513</v>
      </c>
      <c r="B2166" s="7">
        <v>44657</v>
      </c>
      <c r="C2166" s="7">
        <v>44101978</v>
      </c>
      <c r="D2166" s="7" t="s">
        <v>3497</v>
      </c>
      <c r="E2166" s="7" t="s">
        <v>214</v>
      </c>
      <c r="F2166" s="7">
        <v>500000</v>
      </c>
      <c r="G2166" s="7">
        <v>2.2258999347686768</v>
      </c>
      <c r="H2166" s="7">
        <v>2.0899999141693115</v>
      </c>
      <c r="I2166" s="7" t="s">
        <v>11009</v>
      </c>
      <c r="J2166" s="7" t="s">
        <v>11010</v>
      </c>
      <c r="K2166" s="8">
        <v>3.446199893951416</v>
      </c>
      <c r="M2166" s="8">
        <v>101.7030029296875</v>
      </c>
      <c r="N2166" s="7">
        <v>87.009597778320313</v>
      </c>
      <c r="O2166" s="7" t="s">
        <v>409</v>
      </c>
      <c r="P2166" s="7" t="s">
        <v>349</v>
      </c>
      <c r="Q2166" s="7" t="s">
        <v>242</v>
      </c>
      <c r="R2166" s="7" t="s">
        <v>3856</v>
      </c>
      <c r="S2166" s="7">
        <v>87.009597778320313</v>
      </c>
    </row>
    <row r="2167" spans="1:19" x14ac:dyDescent="0.25">
      <c r="A2167" s="7">
        <v>513</v>
      </c>
      <c r="B2167" s="7">
        <v>44657</v>
      </c>
      <c r="C2167" s="7">
        <v>66786240</v>
      </c>
      <c r="D2167" s="7" t="s">
        <v>3499</v>
      </c>
      <c r="E2167" s="7" t="s">
        <v>214</v>
      </c>
      <c r="F2167" s="7">
        <v>600000</v>
      </c>
      <c r="G2167" s="7">
        <v>8.2136001586914063</v>
      </c>
      <c r="H2167" s="7">
        <v>6.1574001312255859</v>
      </c>
      <c r="I2167" s="7" t="s">
        <v>19705</v>
      </c>
      <c r="J2167" s="7" t="s">
        <v>11019</v>
      </c>
      <c r="K2167" s="8">
        <v>7.7508420944213867</v>
      </c>
      <c r="M2167" s="8">
        <v>87.246002197265625</v>
      </c>
      <c r="N2167" s="7">
        <v>510.42388916015625</v>
      </c>
      <c r="O2167" s="7" t="s">
        <v>331</v>
      </c>
      <c r="P2167" s="7" t="s">
        <v>2013</v>
      </c>
      <c r="Q2167" s="7" t="s">
        <v>291</v>
      </c>
      <c r="R2167" s="7" t="s">
        <v>3856</v>
      </c>
      <c r="S2167" s="7">
        <v>510.42388916015625</v>
      </c>
    </row>
    <row r="2168" spans="1:19" x14ac:dyDescent="0.25">
      <c r="A2168" s="7">
        <v>513</v>
      </c>
      <c r="B2168" s="7">
        <v>44657</v>
      </c>
      <c r="C2168" s="7">
        <v>32682635</v>
      </c>
      <c r="D2168" s="7" t="s">
        <v>3499</v>
      </c>
      <c r="E2168" s="7" t="s">
        <v>214</v>
      </c>
      <c r="F2168" s="7">
        <v>700000</v>
      </c>
      <c r="G2168" s="7">
        <v>4.7857999801635742</v>
      </c>
      <c r="H2168" s="7">
        <v>3.9635000228881836</v>
      </c>
      <c r="I2168" s="7" t="s">
        <v>19706</v>
      </c>
      <c r="J2168" s="7" t="s">
        <v>11018</v>
      </c>
      <c r="K2168" s="8">
        <v>8.1478548049926758</v>
      </c>
      <c r="M2168" s="8">
        <v>92.588996887207031</v>
      </c>
      <c r="N2168" s="7">
        <v>540.9705810546875</v>
      </c>
      <c r="O2168" s="7" t="s">
        <v>331</v>
      </c>
      <c r="P2168" s="7" t="s">
        <v>2013</v>
      </c>
      <c r="Q2168" s="7" t="s">
        <v>291</v>
      </c>
      <c r="R2168" s="7" t="s">
        <v>3856</v>
      </c>
      <c r="S2168" s="7">
        <v>540.9705810546875</v>
      </c>
    </row>
    <row r="2169" spans="1:19" x14ac:dyDescent="0.25">
      <c r="A2169" s="7">
        <v>513</v>
      </c>
      <c r="B2169" s="7">
        <v>44657</v>
      </c>
      <c r="C2169" s="7">
        <v>32633112</v>
      </c>
      <c r="D2169" s="7" t="s">
        <v>3499</v>
      </c>
      <c r="E2169" s="7" t="s">
        <v>11015</v>
      </c>
      <c r="F2169" s="7">
        <v>700000</v>
      </c>
      <c r="G2169" s="7">
        <v>4.7857999801635742</v>
      </c>
      <c r="H2169" s="7">
        <v>3.9635000228881836</v>
      </c>
      <c r="I2169" s="7" t="s">
        <v>11016</v>
      </c>
      <c r="J2169" s="7" t="s">
        <v>11017</v>
      </c>
      <c r="K2169" s="8">
        <v>8.1477317810058594</v>
      </c>
      <c r="M2169" s="8">
        <v>92.589500427246094</v>
      </c>
      <c r="N2169" s="7">
        <v>541.49102783203125</v>
      </c>
      <c r="O2169" s="7" t="s">
        <v>331</v>
      </c>
      <c r="P2169" s="7" t="s">
        <v>2013</v>
      </c>
      <c r="Q2169" s="7" t="s">
        <v>291</v>
      </c>
      <c r="R2169" s="7" t="s">
        <v>214</v>
      </c>
      <c r="S2169" s="7">
        <v>541.49102783203125</v>
      </c>
    </row>
    <row r="2170" spans="1:19" x14ac:dyDescent="0.25">
      <c r="A2170" s="7">
        <v>513</v>
      </c>
      <c r="B2170" s="7">
        <v>44657</v>
      </c>
      <c r="C2170" s="7">
        <v>18396905</v>
      </c>
      <c r="D2170" s="7" t="s">
        <v>3499</v>
      </c>
      <c r="E2170" s="7" t="s">
        <v>214</v>
      </c>
      <c r="F2170" s="7">
        <v>333350</v>
      </c>
      <c r="G2170" s="7">
        <v>1.4389640092849731</v>
      </c>
      <c r="H2170" s="7">
        <v>1.3155249357223511</v>
      </c>
      <c r="I2170" s="7" t="s">
        <v>21838</v>
      </c>
      <c r="J2170" s="7" t="s">
        <v>11011</v>
      </c>
      <c r="K2170" s="8">
        <v>8.5127182006835938</v>
      </c>
      <c r="M2170" s="8">
        <v>98.655998229980469</v>
      </c>
      <c r="N2170" s="7">
        <v>626.21917724609375</v>
      </c>
      <c r="O2170" s="7" t="s">
        <v>331</v>
      </c>
      <c r="P2170" s="7" t="s">
        <v>2013</v>
      </c>
      <c r="Q2170" s="7" t="s">
        <v>291</v>
      </c>
      <c r="R2170" s="7" t="s">
        <v>3856</v>
      </c>
      <c r="S2170" s="7">
        <v>626.21917724609375</v>
      </c>
    </row>
    <row r="2171" spans="1:19" x14ac:dyDescent="0.25">
      <c r="A2171" s="7">
        <v>513</v>
      </c>
      <c r="B2171" s="7">
        <v>44657</v>
      </c>
      <c r="C2171" s="7">
        <v>18396913</v>
      </c>
      <c r="D2171" s="7" t="s">
        <v>3499</v>
      </c>
      <c r="E2171" s="7" t="s">
        <v>11012</v>
      </c>
      <c r="F2171" s="7">
        <v>333350</v>
      </c>
      <c r="G2171" s="7">
        <v>1.4361000061035156</v>
      </c>
      <c r="H2171" s="7">
        <v>1.3156000375747681</v>
      </c>
      <c r="I2171" s="7" t="s">
        <v>11013</v>
      </c>
      <c r="J2171" s="7" t="s">
        <v>11014</v>
      </c>
      <c r="K2171" s="8">
        <v>8.5130510330200195</v>
      </c>
      <c r="M2171" s="8">
        <v>98.655601501464844</v>
      </c>
      <c r="N2171" s="7">
        <v>625.814208984375</v>
      </c>
      <c r="O2171" s="7" t="s">
        <v>331</v>
      </c>
      <c r="P2171" s="7" t="s">
        <v>2013</v>
      </c>
      <c r="Q2171" s="7" t="s">
        <v>291</v>
      </c>
      <c r="R2171" s="7" t="s">
        <v>214</v>
      </c>
      <c r="S2171" s="7">
        <v>625.814208984375</v>
      </c>
    </row>
    <row r="2172" spans="1:19" x14ac:dyDescent="0.25">
      <c r="A2172" s="7">
        <v>513</v>
      </c>
      <c r="B2172" s="7">
        <v>44657</v>
      </c>
      <c r="C2172" s="7">
        <v>66863356</v>
      </c>
      <c r="D2172" s="7" t="s">
        <v>3503</v>
      </c>
      <c r="E2172" s="7" t="s">
        <v>214</v>
      </c>
      <c r="F2172" s="7">
        <v>500000</v>
      </c>
      <c r="G2172" s="7">
        <v>28.819400787353516</v>
      </c>
      <c r="H2172" s="7">
        <v>19.42180061340332</v>
      </c>
      <c r="I2172" s="7" t="s">
        <v>11029</v>
      </c>
      <c r="J2172" s="7" t="s">
        <v>11030</v>
      </c>
      <c r="K2172" s="8">
        <v>3.5866100788116455</v>
      </c>
      <c r="M2172" s="8">
        <v>78.343002319335938</v>
      </c>
      <c r="N2172" s="7">
        <v>93.342796325683594</v>
      </c>
      <c r="O2172" s="7" t="s">
        <v>331</v>
      </c>
      <c r="P2172" s="7" t="s">
        <v>361</v>
      </c>
      <c r="Q2172" s="7" t="s">
        <v>242</v>
      </c>
      <c r="R2172" s="7" t="s">
        <v>214</v>
      </c>
      <c r="S2172" s="7">
        <v>93.342796325683594</v>
      </c>
    </row>
    <row r="2173" spans="1:19" x14ac:dyDescent="0.25">
      <c r="A2173" s="7">
        <v>513</v>
      </c>
      <c r="B2173" s="7">
        <v>44657</v>
      </c>
      <c r="C2173" s="7">
        <v>66972490</v>
      </c>
      <c r="D2173" s="7" t="s">
        <v>3503</v>
      </c>
      <c r="E2173" s="7" t="s">
        <v>20826</v>
      </c>
      <c r="F2173" s="7">
        <v>1000000</v>
      </c>
      <c r="G2173" s="7">
        <v>9.6317996978759766</v>
      </c>
      <c r="H2173" s="7">
        <v>8.6724004745483398</v>
      </c>
      <c r="I2173" s="7" t="s">
        <v>19707</v>
      </c>
      <c r="J2173" s="7" t="s">
        <v>19708</v>
      </c>
      <c r="K2173" s="8">
        <v>2.9604799747467041</v>
      </c>
      <c r="M2173" s="8">
        <v>89.919998168945313</v>
      </c>
      <c r="N2173" s="7">
        <v>38.022499084472656</v>
      </c>
      <c r="O2173" s="7" t="s">
        <v>331</v>
      </c>
      <c r="P2173" s="7" t="s">
        <v>361</v>
      </c>
      <c r="Q2173" s="7" t="s">
        <v>242</v>
      </c>
      <c r="R2173" s="7" t="s">
        <v>3856</v>
      </c>
      <c r="S2173" s="7">
        <v>38.022499084472656</v>
      </c>
    </row>
    <row r="2174" spans="1:19" x14ac:dyDescent="0.25">
      <c r="A2174" s="7">
        <v>513</v>
      </c>
      <c r="B2174" s="7">
        <v>44657</v>
      </c>
      <c r="C2174" s="7">
        <v>66863355</v>
      </c>
      <c r="D2174" s="7" t="s">
        <v>3503</v>
      </c>
      <c r="E2174" s="7" t="s">
        <v>214</v>
      </c>
      <c r="F2174" s="7">
        <v>1000000</v>
      </c>
      <c r="G2174" s="7">
        <v>8.8193998336791992</v>
      </c>
      <c r="H2174" s="7">
        <v>8.1637001037597656</v>
      </c>
      <c r="I2174" s="7" t="s">
        <v>11027</v>
      </c>
      <c r="J2174" s="7" t="s">
        <v>11028</v>
      </c>
      <c r="K2174" s="8">
        <v>2.9272499084472656</v>
      </c>
      <c r="M2174" s="8">
        <v>88.010002136230469</v>
      </c>
      <c r="N2174" s="7">
        <v>30.885799407958984</v>
      </c>
      <c r="O2174" s="7" t="s">
        <v>331</v>
      </c>
      <c r="P2174" s="7" t="s">
        <v>361</v>
      </c>
      <c r="Q2174" s="7" t="s">
        <v>242</v>
      </c>
      <c r="R2174" s="7" t="s">
        <v>214</v>
      </c>
      <c r="S2174" s="7">
        <v>30.885799407958984</v>
      </c>
    </row>
    <row r="2175" spans="1:19" x14ac:dyDescent="0.25">
      <c r="A2175" s="7">
        <v>513</v>
      </c>
      <c r="B2175" s="7">
        <v>44657</v>
      </c>
      <c r="C2175" s="7">
        <v>33226231</v>
      </c>
      <c r="D2175" s="7" t="s">
        <v>3503</v>
      </c>
      <c r="E2175" s="7" t="s">
        <v>214</v>
      </c>
      <c r="F2175" s="7">
        <v>1000000</v>
      </c>
      <c r="G2175" s="7">
        <v>4.8952999114990234</v>
      </c>
      <c r="H2175" s="7">
        <v>4.4930000305175781</v>
      </c>
      <c r="I2175" s="7" t="s">
        <v>19709</v>
      </c>
      <c r="J2175" s="7" t="s">
        <v>11026</v>
      </c>
      <c r="K2175" s="8">
        <v>3.1450901031494141</v>
      </c>
      <c r="M2175" s="8">
        <v>99.939002990722656</v>
      </c>
      <c r="N2175" s="7">
        <v>40.955398559570313</v>
      </c>
      <c r="O2175" s="7" t="s">
        <v>331</v>
      </c>
      <c r="P2175" s="7" t="s">
        <v>361</v>
      </c>
      <c r="Q2175" s="7" t="s">
        <v>242</v>
      </c>
      <c r="R2175" s="7" t="s">
        <v>3856</v>
      </c>
      <c r="S2175" s="7">
        <v>40.955398559570313</v>
      </c>
    </row>
    <row r="2176" spans="1:19" x14ac:dyDescent="0.25">
      <c r="A2176" s="7">
        <v>513</v>
      </c>
      <c r="B2176" s="7">
        <v>44657</v>
      </c>
      <c r="C2176" s="7">
        <v>66863354</v>
      </c>
      <c r="D2176" s="7" t="s">
        <v>3503</v>
      </c>
      <c r="E2176" s="7" t="s">
        <v>214</v>
      </c>
      <c r="F2176" s="7">
        <v>1000000</v>
      </c>
      <c r="G2176" s="7">
        <v>3.8194000720977783</v>
      </c>
      <c r="H2176" s="7">
        <v>3.7288000583648682</v>
      </c>
      <c r="I2176" s="7" t="s">
        <v>11024</v>
      </c>
      <c r="J2176" s="7" t="s">
        <v>11025</v>
      </c>
      <c r="K2176" s="8">
        <v>2.8258700370788574</v>
      </c>
      <c r="M2176" s="8">
        <v>92.083999633789063</v>
      </c>
      <c r="N2176" s="7">
        <v>7.3635997772216797</v>
      </c>
      <c r="O2176" s="7" t="s">
        <v>331</v>
      </c>
      <c r="P2176" s="7" t="s">
        <v>361</v>
      </c>
      <c r="Q2176" s="7" t="s">
        <v>242</v>
      </c>
      <c r="R2176" s="7" t="s">
        <v>214</v>
      </c>
      <c r="S2176" s="7">
        <v>7.3635997772216797</v>
      </c>
    </row>
    <row r="2177" spans="1:19" x14ac:dyDescent="0.25">
      <c r="A2177" s="7">
        <v>513</v>
      </c>
      <c r="B2177" s="7">
        <v>44657</v>
      </c>
      <c r="C2177" s="7">
        <v>44166490</v>
      </c>
      <c r="D2177" s="7" t="s">
        <v>3503</v>
      </c>
      <c r="E2177" s="7" t="s">
        <v>214</v>
      </c>
      <c r="F2177" s="7">
        <v>1000000</v>
      </c>
      <c r="G2177" s="7">
        <v>2.1417000293731689</v>
      </c>
      <c r="H2177" s="7">
        <v>2.0529000759124756</v>
      </c>
      <c r="I2177" s="7" t="s">
        <v>11020</v>
      </c>
      <c r="J2177" s="7" t="s">
        <v>11021</v>
      </c>
      <c r="K2177" s="8">
        <v>2.73580002784729</v>
      </c>
      <c r="M2177" s="8">
        <v>99.511001586914063</v>
      </c>
      <c r="N2177" s="7">
        <v>17.356199264526367</v>
      </c>
      <c r="O2177" s="7" t="s">
        <v>331</v>
      </c>
      <c r="P2177" s="7" t="s">
        <v>361</v>
      </c>
      <c r="Q2177" s="7" t="s">
        <v>242</v>
      </c>
      <c r="R2177" s="7" t="s">
        <v>214</v>
      </c>
      <c r="S2177" s="7">
        <v>17.356199264526367</v>
      </c>
    </row>
    <row r="2178" spans="1:19" x14ac:dyDescent="0.25">
      <c r="A2178" s="7">
        <v>513</v>
      </c>
      <c r="B2178" s="7">
        <v>44657</v>
      </c>
      <c r="C2178" s="7">
        <v>43817739</v>
      </c>
      <c r="D2178" s="7" t="s">
        <v>3503</v>
      </c>
      <c r="E2178" s="7" t="s">
        <v>11022</v>
      </c>
      <c r="F2178" s="7">
        <v>1000000</v>
      </c>
      <c r="G2178" s="7">
        <v>2.1410000324249268</v>
      </c>
      <c r="H2178" s="7">
        <v>2.0529000759124756</v>
      </c>
      <c r="I2178" s="7" t="s">
        <v>19710</v>
      </c>
      <c r="J2178" s="7" t="s">
        <v>11023</v>
      </c>
      <c r="K2178" s="8">
        <v>2.73580002784729</v>
      </c>
      <c r="M2178" s="8">
        <v>99.511001586914063</v>
      </c>
      <c r="N2178" s="7">
        <v>17.356199264526367</v>
      </c>
      <c r="O2178" s="7" t="s">
        <v>331</v>
      </c>
      <c r="P2178" s="7" t="s">
        <v>361</v>
      </c>
      <c r="Q2178" s="7" t="s">
        <v>242</v>
      </c>
      <c r="R2178" s="7" t="s">
        <v>3856</v>
      </c>
      <c r="S2178" s="7">
        <v>17.356199264526367</v>
      </c>
    </row>
    <row r="2179" spans="1:19" x14ac:dyDescent="0.25">
      <c r="A2179" s="7">
        <v>513</v>
      </c>
      <c r="B2179" s="7">
        <v>44657</v>
      </c>
      <c r="C2179" s="7">
        <v>66910861</v>
      </c>
      <c r="D2179" s="7" t="s">
        <v>3506</v>
      </c>
      <c r="E2179" s="7" t="s">
        <v>16981</v>
      </c>
      <c r="F2179" s="7">
        <v>500000</v>
      </c>
      <c r="G2179" s="7">
        <v>2.1710999011993408</v>
      </c>
      <c r="H2179" s="7">
        <v>1.9453999996185303</v>
      </c>
      <c r="I2179" s="7" t="s">
        <v>16982</v>
      </c>
      <c r="J2179" s="7" t="s">
        <v>16983</v>
      </c>
      <c r="K2179" s="8">
        <v>7.8343691825866699</v>
      </c>
      <c r="M2179" s="8">
        <v>96.880996704101563</v>
      </c>
      <c r="N2179" s="7">
        <v>526.52587890625</v>
      </c>
      <c r="O2179" s="7" t="s">
        <v>266</v>
      </c>
      <c r="P2179" s="7" t="s">
        <v>349</v>
      </c>
      <c r="Q2179" s="7" t="s">
        <v>242</v>
      </c>
      <c r="R2179" s="7" t="s">
        <v>3856</v>
      </c>
      <c r="S2179" s="7">
        <v>373.61016845703125</v>
      </c>
    </row>
    <row r="2180" spans="1:19" x14ac:dyDescent="0.25">
      <c r="A2180" s="7">
        <v>513</v>
      </c>
      <c r="B2180" s="7">
        <v>44657</v>
      </c>
      <c r="C2180" s="7">
        <v>45326209</v>
      </c>
      <c r="D2180" s="7" t="s">
        <v>3506</v>
      </c>
      <c r="E2180" s="7" t="s">
        <v>214</v>
      </c>
      <c r="F2180" s="7">
        <v>200000</v>
      </c>
      <c r="G2180" s="7">
        <v>1.0678000450134277</v>
      </c>
      <c r="H2180" s="7">
        <v>0.97359997034072876</v>
      </c>
      <c r="I2180" s="7" t="s">
        <v>6578</v>
      </c>
      <c r="J2180" s="7" t="s">
        <v>6579</v>
      </c>
      <c r="K2180" s="8">
        <v>8.5638065338134766</v>
      </c>
      <c r="M2180" s="8">
        <v>98.800003051757813</v>
      </c>
      <c r="N2180" s="7">
        <v>662.309326171875</v>
      </c>
      <c r="O2180" s="7" t="s">
        <v>266</v>
      </c>
      <c r="P2180" s="7" t="s">
        <v>349</v>
      </c>
      <c r="Q2180" s="7" t="s">
        <v>242</v>
      </c>
      <c r="R2180" s="7" t="s">
        <v>214</v>
      </c>
      <c r="S2180" s="7">
        <v>354.7325439453125</v>
      </c>
    </row>
    <row r="2181" spans="1:19" x14ac:dyDescent="0.25">
      <c r="A2181" s="7">
        <v>513</v>
      </c>
      <c r="B2181" s="7">
        <v>44657</v>
      </c>
      <c r="C2181" s="7">
        <v>44269476</v>
      </c>
      <c r="D2181" s="7" t="s">
        <v>3506</v>
      </c>
      <c r="E2181" s="7" t="s">
        <v>214</v>
      </c>
      <c r="F2181" s="7">
        <v>300000</v>
      </c>
      <c r="G2181" s="7">
        <v>0.29019999504089355</v>
      </c>
      <c r="H2181" s="7">
        <v>0.27869999408721924</v>
      </c>
      <c r="I2181" s="7" t="s">
        <v>6576</v>
      </c>
      <c r="J2181" s="7" t="s">
        <v>6577</v>
      </c>
      <c r="K2181" s="8">
        <v>8.2836952209472656</v>
      </c>
      <c r="M2181" s="8">
        <v>99.635002136230469</v>
      </c>
      <c r="N2181" s="7">
        <v>760.00238037109375</v>
      </c>
      <c r="O2181" s="7" t="s">
        <v>266</v>
      </c>
      <c r="P2181" s="7" t="s">
        <v>349</v>
      </c>
      <c r="Q2181" s="7" t="s">
        <v>242</v>
      </c>
      <c r="R2181" s="7" t="s">
        <v>214</v>
      </c>
      <c r="S2181" s="7">
        <v>341.20556640625</v>
      </c>
    </row>
    <row r="2182" spans="1:19" x14ac:dyDescent="0.25">
      <c r="A2182" s="7">
        <v>513</v>
      </c>
      <c r="B2182" s="7">
        <v>44657</v>
      </c>
      <c r="C2182" s="7">
        <v>66823727</v>
      </c>
      <c r="D2182" s="7" t="s">
        <v>3509</v>
      </c>
      <c r="E2182" s="7" t="s">
        <v>214</v>
      </c>
      <c r="F2182" s="7">
        <v>600000</v>
      </c>
      <c r="G2182" s="7">
        <v>8.5585002899169922</v>
      </c>
      <c r="H2182" s="7">
        <v>7.4439997673034668</v>
      </c>
      <c r="I2182" s="7" t="s">
        <v>19711</v>
      </c>
      <c r="J2182" s="7" t="s">
        <v>11035</v>
      </c>
      <c r="K2182" s="8">
        <v>4.2077999114990234</v>
      </c>
      <c r="M2182" s="8">
        <v>87.831001281738281</v>
      </c>
      <c r="N2182" s="7">
        <v>157.60800170898438</v>
      </c>
      <c r="O2182" s="7" t="s">
        <v>373</v>
      </c>
      <c r="P2182" s="7" t="s">
        <v>972</v>
      </c>
      <c r="Q2182" s="7" t="s">
        <v>242</v>
      </c>
      <c r="R2182" s="7" t="s">
        <v>3856</v>
      </c>
      <c r="S2182" s="7">
        <v>157.60800170898438</v>
      </c>
    </row>
    <row r="2183" spans="1:19" x14ac:dyDescent="0.25">
      <c r="A2183" s="7">
        <v>513</v>
      </c>
      <c r="B2183" s="7">
        <v>44657</v>
      </c>
      <c r="C2183" s="7">
        <v>41224249</v>
      </c>
      <c r="D2183" s="7" t="s">
        <v>3509</v>
      </c>
      <c r="E2183" s="7" t="s">
        <v>214</v>
      </c>
      <c r="F2183" s="7">
        <v>300000</v>
      </c>
      <c r="G2183" s="7">
        <v>6.9295001029968262</v>
      </c>
      <c r="H2183" s="7">
        <v>5.941199779510498</v>
      </c>
      <c r="I2183" s="7" t="s">
        <v>19712</v>
      </c>
      <c r="J2183" s="7" t="s">
        <v>11034</v>
      </c>
      <c r="K2183" s="8">
        <v>4.1247100830078125</v>
      </c>
      <c r="M2183" s="8">
        <v>100.74600219726563</v>
      </c>
      <c r="N2183" s="7">
        <v>142.87399291992188</v>
      </c>
      <c r="O2183" s="7" t="s">
        <v>373</v>
      </c>
      <c r="P2183" s="7" t="s">
        <v>972</v>
      </c>
      <c r="Q2183" s="7" t="s">
        <v>242</v>
      </c>
      <c r="R2183" s="7" t="s">
        <v>3856</v>
      </c>
      <c r="S2183" s="7">
        <v>142.87399291992188</v>
      </c>
    </row>
    <row r="2184" spans="1:19" x14ac:dyDescent="0.25">
      <c r="A2184" s="7">
        <v>513</v>
      </c>
      <c r="B2184" s="7">
        <v>44657</v>
      </c>
      <c r="C2184" s="7">
        <v>31467345</v>
      </c>
      <c r="D2184" s="7" t="s">
        <v>3509</v>
      </c>
      <c r="E2184" s="7" t="s">
        <v>214</v>
      </c>
      <c r="F2184" s="7">
        <v>400000</v>
      </c>
      <c r="G2184" s="7">
        <v>4.4626998901367188</v>
      </c>
      <c r="H2184" s="7">
        <v>4.1241002082824707</v>
      </c>
      <c r="I2184" s="7" t="s">
        <v>19713</v>
      </c>
      <c r="J2184" s="7" t="s">
        <v>11033</v>
      </c>
      <c r="K2184" s="8">
        <v>3.7763299942016602</v>
      </c>
      <c r="M2184" s="8">
        <v>96.838996887207031</v>
      </c>
      <c r="N2184" s="7">
        <v>103.677001953125</v>
      </c>
      <c r="O2184" s="7" t="s">
        <v>373</v>
      </c>
      <c r="P2184" s="7" t="s">
        <v>972</v>
      </c>
      <c r="Q2184" s="7" t="s">
        <v>242</v>
      </c>
      <c r="R2184" s="7" t="s">
        <v>3856</v>
      </c>
      <c r="S2184" s="7">
        <v>103.677001953125</v>
      </c>
    </row>
    <row r="2185" spans="1:19" x14ac:dyDescent="0.25">
      <c r="A2185" s="7">
        <v>513</v>
      </c>
      <c r="B2185" s="7">
        <v>44657</v>
      </c>
      <c r="C2185" s="7">
        <v>66823726</v>
      </c>
      <c r="D2185" s="7" t="s">
        <v>3509</v>
      </c>
      <c r="E2185" s="7" t="s">
        <v>214</v>
      </c>
      <c r="F2185" s="7">
        <v>800000</v>
      </c>
      <c r="G2185" s="7">
        <v>3.5592000484466553</v>
      </c>
      <c r="H2185" s="7">
        <v>3.383699893951416</v>
      </c>
      <c r="I2185" s="7" t="s">
        <v>19714</v>
      </c>
      <c r="J2185" s="7" t="s">
        <v>11032</v>
      </c>
      <c r="K2185" s="8">
        <v>3.6034801006317139</v>
      </c>
      <c r="M2185" s="8">
        <v>93.446998596191406</v>
      </c>
      <c r="N2185" s="7">
        <v>86.652198791503906</v>
      </c>
      <c r="O2185" s="7" t="s">
        <v>373</v>
      </c>
      <c r="P2185" s="7" t="s">
        <v>972</v>
      </c>
      <c r="Q2185" s="7" t="s">
        <v>242</v>
      </c>
      <c r="R2185" s="7" t="s">
        <v>3856</v>
      </c>
      <c r="S2185" s="7">
        <v>86.652198791503906</v>
      </c>
    </row>
    <row r="2186" spans="1:19" x14ac:dyDescent="0.25">
      <c r="A2186" s="7">
        <v>513</v>
      </c>
      <c r="B2186" s="7">
        <v>44657</v>
      </c>
      <c r="C2186" s="7">
        <v>41224250</v>
      </c>
      <c r="D2186" s="7" t="s">
        <v>3509</v>
      </c>
      <c r="E2186" s="7" t="s">
        <v>214</v>
      </c>
      <c r="F2186" s="7">
        <v>700000</v>
      </c>
      <c r="G2186" s="7">
        <v>1.9301999807357788</v>
      </c>
      <c r="H2186" s="7">
        <v>1.8468999862670898</v>
      </c>
      <c r="I2186" s="7" t="s">
        <v>19715</v>
      </c>
      <c r="J2186" s="7" t="s">
        <v>11031</v>
      </c>
      <c r="K2186" s="8">
        <v>3.2545599937438965</v>
      </c>
      <c r="M2186" s="8">
        <v>100.91799926757813</v>
      </c>
      <c r="N2186" s="7">
        <v>75.672599792480469</v>
      </c>
      <c r="O2186" s="7" t="s">
        <v>373</v>
      </c>
      <c r="P2186" s="7" t="s">
        <v>972</v>
      </c>
      <c r="Q2186" s="7" t="s">
        <v>242</v>
      </c>
      <c r="R2186" s="7" t="s">
        <v>3856</v>
      </c>
      <c r="S2186" s="7">
        <v>75.672599792480469</v>
      </c>
    </row>
    <row r="2187" spans="1:19" x14ac:dyDescent="0.25">
      <c r="A2187" s="7">
        <v>513</v>
      </c>
      <c r="B2187" s="7">
        <v>44657</v>
      </c>
      <c r="C2187" s="7">
        <v>34747735</v>
      </c>
      <c r="D2187" s="7" t="s">
        <v>3513</v>
      </c>
      <c r="E2187" s="7" t="s">
        <v>214</v>
      </c>
      <c r="F2187" s="7">
        <v>500000</v>
      </c>
      <c r="G2187" s="7">
        <v>5.2621002197265625</v>
      </c>
      <c r="H2187" s="7">
        <v>4.6430001258850098</v>
      </c>
      <c r="I2187" s="7" t="s">
        <v>22281</v>
      </c>
      <c r="J2187" s="7" t="s">
        <v>11036</v>
      </c>
      <c r="K2187" s="8">
        <v>4.5013198852539063</v>
      </c>
      <c r="M2187" s="8">
        <v>97.667999267578125</v>
      </c>
      <c r="N2187" s="7">
        <v>177.68699645996094</v>
      </c>
      <c r="O2187" s="7" t="s">
        <v>223</v>
      </c>
      <c r="P2187" s="7" t="s">
        <v>239</v>
      </c>
      <c r="Q2187" s="7" t="s">
        <v>242</v>
      </c>
      <c r="R2187" s="7" t="s">
        <v>3856</v>
      </c>
      <c r="S2187" s="7">
        <v>177.68699645996094</v>
      </c>
    </row>
    <row r="2188" spans="1:19" x14ac:dyDescent="0.25">
      <c r="A2188" s="7">
        <v>513</v>
      </c>
      <c r="B2188" s="7">
        <v>44657</v>
      </c>
      <c r="C2188" s="7">
        <v>66897968</v>
      </c>
      <c r="D2188" s="7" t="s">
        <v>3517</v>
      </c>
      <c r="E2188" s="7" t="s">
        <v>18056</v>
      </c>
      <c r="F2188" s="7">
        <v>300000</v>
      </c>
      <c r="G2188" s="7">
        <v>2.1136000156402588</v>
      </c>
      <c r="H2188" s="7">
        <v>1.8004000186920166</v>
      </c>
      <c r="I2188" s="7" t="s">
        <v>17111</v>
      </c>
      <c r="J2188" s="7" t="s">
        <v>17112</v>
      </c>
      <c r="K2188" s="8">
        <v>14.62626838684082</v>
      </c>
      <c r="M2188" s="8">
        <v>86.375</v>
      </c>
      <c r="N2188" s="7">
        <v>1206.9359130859375</v>
      </c>
      <c r="O2188" s="7" t="s">
        <v>360</v>
      </c>
      <c r="P2188" s="7" t="s">
        <v>349</v>
      </c>
      <c r="Q2188" s="7" t="s">
        <v>242</v>
      </c>
      <c r="R2188" s="7" t="s">
        <v>214</v>
      </c>
      <c r="S2188" s="7">
        <v>1206.9359130859375</v>
      </c>
    </row>
    <row r="2189" spans="1:19" x14ac:dyDescent="0.25">
      <c r="A2189" s="7">
        <v>513</v>
      </c>
      <c r="B2189" s="7">
        <v>44657</v>
      </c>
      <c r="C2189" s="7">
        <v>66948677</v>
      </c>
      <c r="D2189" s="7" t="s">
        <v>3520</v>
      </c>
      <c r="E2189" s="7" t="s">
        <v>18343</v>
      </c>
      <c r="F2189" s="7">
        <v>500000</v>
      </c>
      <c r="G2189" s="7">
        <v>4.4463000297546387</v>
      </c>
      <c r="H2189" s="7">
        <v>4.2151999473571777</v>
      </c>
      <c r="I2189" s="7" t="s">
        <v>18344</v>
      </c>
      <c r="J2189" s="7" t="s">
        <v>18345</v>
      </c>
      <c r="K2189" s="8">
        <v>3.6401300430297852</v>
      </c>
      <c r="M2189" s="8">
        <v>91.290000915527344</v>
      </c>
      <c r="N2189" s="7">
        <v>88.938499450683594</v>
      </c>
      <c r="O2189" s="7" t="s">
        <v>254</v>
      </c>
      <c r="P2189" s="7" t="s">
        <v>361</v>
      </c>
      <c r="Q2189" s="7" t="s">
        <v>242</v>
      </c>
      <c r="R2189" s="7" t="s">
        <v>3856</v>
      </c>
      <c r="S2189" s="7">
        <v>124.78127288818359</v>
      </c>
    </row>
    <row r="2190" spans="1:19" x14ac:dyDescent="0.25">
      <c r="A2190" s="7">
        <v>513</v>
      </c>
      <c r="B2190" s="7">
        <v>44657</v>
      </c>
      <c r="C2190" s="7">
        <v>66881544</v>
      </c>
      <c r="D2190" s="7" t="s">
        <v>3520</v>
      </c>
      <c r="E2190" s="7" t="s">
        <v>214</v>
      </c>
      <c r="F2190" s="7">
        <v>500000</v>
      </c>
      <c r="G2190" s="7">
        <v>3.9479999542236328</v>
      </c>
      <c r="H2190" s="7">
        <v>3.7223000526428223</v>
      </c>
      <c r="I2190" s="7" t="s">
        <v>6584</v>
      </c>
      <c r="J2190" s="7" t="s">
        <v>6585</v>
      </c>
      <c r="K2190" s="8">
        <v>3.6612598896026611</v>
      </c>
      <c r="M2190" s="8">
        <v>93.941001892089844</v>
      </c>
      <c r="N2190" s="7">
        <v>90.996597290039063</v>
      </c>
      <c r="O2190" s="7" t="s">
        <v>254</v>
      </c>
      <c r="P2190" s="7" t="s">
        <v>361</v>
      </c>
      <c r="Q2190" s="7" t="s">
        <v>242</v>
      </c>
      <c r="R2190" s="7" t="s">
        <v>3856</v>
      </c>
      <c r="S2190" s="7">
        <v>121.91580200195313</v>
      </c>
    </row>
    <row r="2191" spans="1:19" x14ac:dyDescent="0.25">
      <c r="A2191" s="7">
        <v>513</v>
      </c>
      <c r="B2191" s="7">
        <v>44657</v>
      </c>
      <c r="C2191" s="7">
        <v>45607021</v>
      </c>
      <c r="D2191" s="7" t="s">
        <v>3520</v>
      </c>
      <c r="E2191" s="7" t="s">
        <v>214</v>
      </c>
      <c r="F2191" s="7">
        <v>500000</v>
      </c>
      <c r="G2191" s="7">
        <v>2.5817999839782715</v>
      </c>
      <c r="H2191" s="7">
        <v>2.4356000423431396</v>
      </c>
      <c r="I2191" s="7" t="s">
        <v>6582</v>
      </c>
      <c r="J2191" s="7" t="s">
        <v>6583</v>
      </c>
      <c r="K2191" s="8">
        <v>3.4416399002075195</v>
      </c>
      <c r="M2191" s="8">
        <v>98.61199951171875</v>
      </c>
      <c r="N2191" s="7">
        <v>78.740898132324219</v>
      </c>
      <c r="O2191" s="7" t="s">
        <v>254</v>
      </c>
      <c r="P2191" s="7" t="s">
        <v>361</v>
      </c>
      <c r="Q2191" s="7" t="s">
        <v>242</v>
      </c>
      <c r="R2191" s="7" t="s">
        <v>3856</v>
      </c>
      <c r="S2191" s="7">
        <v>113.93904113769531</v>
      </c>
    </row>
    <row r="2192" spans="1:19" x14ac:dyDescent="0.25">
      <c r="A2192" s="7">
        <v>513</v>
      </c>
      <c r="B2192" s="7">
        <v>44657</v>
      </c>
      <c r="C2192" s="7">
        <v>35548686</v>
      </c>
      <c r="D2192" s="7" t="s">
        <v>3520</v>
      </c>
      <c r="E2192" s="7" t="s">
        <v>214</v>
      </c>
      <c r="F2192" s="7">
        <v>500000</v>
      </c>
      <c r="G2192" s="7">
        <v>0.42980000376701355</v>
      </c>
      <c r="H2192" s="7">
        <v>0.42359998822212219</v>
      </c>
      <c r="I2192" s="7" t="s">
        <v>6580</v>
      </c>
      <c r="J2192" s="7" t="s">
        <v>6581</v>
      </c>
      <c r="K2192" s="8">
        <v>3.1233201026916504</v>
      </c>
      <c r="M2192" s="8">
        <v>99.841270446777344</v>
      </c>
      <c r="N2192" s="7">
        <v>198.33399963378906</v>
      </c>
      <c r="O2192" s="7" t="s">
        <v>254</v>
      </c>
      <c r="P2192" s="7" t="s">
        <v>361</v>
      </c>
      <c r="Q2192" s="7" t="s">
        <v>242</v>
      </c>
      <c r="R2192" s="7" t="s">
        <v>3856</v>
      </c>
      <c r="S2192" s="7">
        <v>101.09180450439453</v>
      </c>
    </row>
    <row r="2193" spans="1:19" x14ac:dyDescent="0.25">
      <c r="A2193" s="7">
        <v>513</v>
      </c>
      <c r="B2193" s="7">
        <v>44657</v>
      </c>
      <c r="C2193" s="7">
        <v>27705106</v>
      </c>
      <c r="D2193" s="7" t="s">
        <v>3521</v>
      </c>
      <c r="E2193" s="7" t="s">
        <v>6586</v>
      </c>
      <c r="F2193" s="7">
        <v>550000</v>
      </c>
      <c r="G2193" s="7">
        <v>0.54479998350143433</v>
      </c>
      <c r="H2193" s="7">
        <v>0.51800000667572021</v>
      </c>
      <c r="I2193" s="7" t="s">
        <v>6587</v>
      </c>
      <c r="J2193" s="7" t="s">
        <v>6588</v>
      </c>
      <c r="K2193" s="8">
        <v>5.0162239074707031</v>
      </c>
      <c r="M2193" s="8">
        <v>100.4530029296875</v>
      </c>
      <c r="N2193" s="7">
        <v>371.48809814453125</v>
      </c>
      <c r="O2193" s="7" t="s">
        <v>237</v>
      </c>
      <c r="P2193" s="7" t="s">
        <v>1169</v>
      </c>
      <c r="Q2193" s="7" t="s">
        <v>286</v>
      </c>
      <c r="R2193" s="7" t="s">
        <v>214</v>
      </c>
      <c r="S2193" s="7">
        <v>222.78074645996094</v>
      </c>
    </row>
    <row r="2194" spans="1:19" x14ac:dyDescent="0.25">
      <c r="A2194" s="7">
        <v>513</v>
      </c>
      <c r="B2194" s="7">
        <v>44657</v>
      </c>
      <c r="C2194" s="7">
        <v>27705107</v>
      </c>
      <c r="D2194" s="7" t="s">
        <v>3521</v>
      </c>
      <c r="E2194" s="7" t="s">
        <v>214</v>
      </c>
      <c r="F2194" s="7">
        <v>550000</v>
      </c>
      <c r="G2194" s="7">
        <v>0.54444402456283569</v>
      </c>
      <c r="H2194" s="7">
        <v>0.51797765493392944</v>
      </c>
      <c r="I2194" s="7" t="s">
        <v>22282</v>
      </c>
      <c r="J2194" s="7" t="s">
        <v>6589</v>
      </c>
      <c r="K2194" s="8">
        <v>5.0155658721923828</v>
      </c>
      <c r="M2194" s="8">
        <v>100.45301055908203</v>
      </c>
      <c r="N2194" s="7">
        <v>390.66470336914063</v>
      </c>
      <c r="O2194" s="7" t="s">
        <v>237</v>
      </c>
      <c r="P2194" s="7" t="s">
        <v>1169</v>
      </c>
      <c r="Q2194" s="7" t="s">
        <v>286</v>
      </c>
      <c r="R2194" s="7" t="s">
        <v>3856</v>
      </c>
      <c r="S2194" s="7">
        <v>222.77638244628906</v>
      </c>
    </row>
    <row r="2195" spans="1:19" x14ac:dyDescent="0.25">
      <c r="A2195" s="7">
        <v>513</v>
      </c>
      <c r="B2195" s="7">
        <v>44657</v>
      </c>
      <c r="C2195" s="7">
        <v>36315867</v>
      </c>
      <c r="D2195" s="7" t="s">
        <v>3524</v>
      </c>
      <c r="E2195" s="7" t="s">
        <v>214</v>
      </c>
      <c r="F2195" s="7">
        <v>700000</v>
      </c>
      <c r="G2195" s="7">
        <v>25.585199356079102</v>
      </c>
      <c r="H2195" s="7">
        <v>12.594400405883789</v>
      </c>
      <c r="I2195" s="7" t="s">
        <v>19716</v>
      </c>
      <c r="J2195" s="7" t="s">
        <v>6613</v>
      </c>
      <c r="K2195" s="8">
        <v>6.6595802307128906</v>
      </c>
      <c r="M2195" s="8">
        <v>79.126998901367188</v>
      </c>
      <c r="N2195" s="7">
        <v>393.87399291992188</v>
      </c>
      <c r="O2195" s="7" t="s">
        <v>212</v>
      </c>
      <c r="P2195" s="7" t="s">
        <v>349</v>
      </c>
      <c r="Q2195" s="7" t="s">
        <v>242</v>
      </c>
      <c r="R2195" s="7" t="s">
        <v>3856</v>
      </c>
      <c r="S2195" s="7">
        <v>371.64520263671875</v>
      </c>
    </row>
    <row r="2196" spans="1:19" x14ac:dyDescent="0.25">
      <c r="A2196" s="7">
        <v>513</v>
      </c>
      <c r="B2196" s="7">
        <v>44657</v>
      </c>
      <c r="C2196" s="7">
        <v>34263917</v>
      </c>
      <c r="D2196" s="7" t="s">
        <v>3524</v>
      </c>
      <c r="E2196" s="7" t="s">
        <v>214</v>
      </c>
      <c r="F2196" s="7">
        <v>200000</v>
      </c>
      <c r="G2196" s="7">
        <v>25.054100036621094</v>
      </c>
      <c r="H2196" s="7">
        <v>12.330499649047852</v>
      </c>
      <c r="I2196" s="7" t="s">
        <v>6611</v>
      </c>
      <c r="J2196" s="7" t="s">
        <v>6612</v>
      </c>
      <c r="K2196" s="8">
        <v>6.4773321151733398</v>
      </c>
      <c r="M2196" s="8">
        <v>87.961997985839844</v>
      </c>
      <c r="N2196" s="7">
        <v>364.50250244140625</v>
      </c>
      <c r="O2196" s="7" t="s">
        <v>212</v>
      </c>
      <c r="P2196" s="7" t="s">
        <v>349</v>
      </c>
      <c r="Q2196" s="7" t="s">
        <v>242</v>
      </c>
      <c r="R2196" s="7" t="s">
        <v>214</v>
      </c>
      <c r="S2196" s="7">
        <v>369.05987548828125</v>
      </c>
    </row>
    <row r="2197" spans="1:19" x14ac:dyDescent="0.25">
      <c r="A2197" s="7">
        <v>513</v>
      </c>
      <c r="B2197" s="7">
        <v>44657</v>
      </c>
      <c r="C2197" s="7">
        <v>66814753</v>
      </c>
      <c r="D2197" s="7" t="s">
        <v>3524</v>
      </c>
      <c r="E2197" s="7" t="s">
        <v>214</v>
      </c>
      <c r="F2197" s="7">
        <v>350000</v>
      </c>
      <c r="G2197" s="7">
        <v>8.4819002151489258</v>
      </c>
      <c r="H2197" s="7">
        <v>7.0296001434326172</v>
      </c>
      <c r="I2197" s="7" t="s">
        <v>19717</v>
      </c>
      <c r="J2197" s="7" t="s">
        <v>6610</v>
      </c>
      <c r="K2197" s="8">
        <v>5.4932799339294434</v>
      </c>
      <c r="M2197" s="8">
        <v>87.468002319335938</v>
      </c>
      <c r="N2197" s="7">
        <v>284.03298950195313</v>
      </c>
      <c r="O2197" s="7" t="s">
        <v>212</v>
      </c>
      <c r="P2197" s="7" t="s">
        <v>349</v>
      </c>
      <c r="Q2197" s="7" t="s">
        <v>242</v>
      </c>
      <c r="R2197" s="7" t="s">
        <v>3856</v>
      </c>
      <c r="S2197" s="7">
        <v>257.38525390625</v>
      </c>
    </row>
    <row r="2198" spans="1:19" x14ac:dyDescent="0.25">
      <c r="A2198" s="7">
        <v>513</v>
      </c>
      <c r="B2198" s="7">
        <v>44657</v>
      </c>
      <c r="C2198" s="7">
        <v>46922974</v>
      </c>
      <c r="D2198" s="7" t="s">
        <v>3524</v>
      </c>
      <c r="E2198" s="7" t="s">
        <v>214</v>
      </c>
      <c r="F2198" s="7">
        <v>700000</v>
      </c>
      <c r="G2198" s="7">
        <v>7.8850002288818359</v>
      </c>
      <c r="H2198" s="7">
        <v>6.6448001861572266</v>
      </c>
      <c r="I2198" s="7" t="s">
        <v>22283</v>
      </c>
      <c r="J2198" s="7" t="s">
        <v>6609</v>
      </c>
      <c r="K2198" s="8">
        <v>5.5343999862670898</v>
      </c>
      <c r="M2198" s="8">
        <v>86.353996276855469</v>
      </c>
      <c r="N2198" s="7">
        <v>285.51998901367188</v>
      </c>
      <c r="O2198" s="7" t="s">
        <v>212</v>
      </c>
      <c r="P2198" s="7" t="s">
        <v>349</v>
      </c>
      <c r="Q2198" s="7" t="s">
        <v>242</v>
      </c>
      <c r="R2198" s="7" t="s">
        <v>3856</v>
      </c>
      <c r="S2198" s="7">
        <v>252.12266540527344</v>
      </c>
    </row>
    <row r="2199" spans="1:19" x14ac:dyDescent="0.25">
      <c r="A2199" s="7">
        <v>513</v>
      </c>
      <c r="B2199" s="7">
        <v>44657</v>
      </c>
      <c r="C2199" s="7">
        <v>45728727</v>
      </c>
      <c r="D2199" s="7" t="s">
        <v>3524</v>
      </c>
      <c r="E2199" s="7" t="s">
        <v>214</v>
      </c>
      <c r="F2199" s="7">
        <v>500000</v>
      </c>
      <c r="G2199" s="7">
        <v>7.6030001640319824</v>
      </c>
      <c r="H2199" s="7">
        <v>6.2565999031066895</v>
      </c>
      <c r="I2199" s="7" t="s">
        <v>19718</v>
      </c>
      <c r="J2199" s="7" t="s">
        <v>6608</v>
      </c>
      <c r="K2199" s="8">
        <v>5.4687099456787109</v>
      </c>
      <c r="M2199" s="8">
        <v>90.193000793457031</v>
      </c>
      <c r="N2199" s="7">
        <v>277.49099731445313</v>
      </c>
      <c r="O2199" s="7" t="s">
        <v>212</v>
      </c>
      <c r="P2199" s="7" t="s">
        <v>349</v>
      </c>
      <c r="Q2199" s="7" t="s">
        <v>242</v>
      </c>
      <c r="R2199" s="7" t="s">
        <v>3856</v>
      </c>
      <c r="S2199" s="7">
        <v>249.60676574707031</v>
      </c>
    </row>
    <row r="2200" spans="1:19" x14ac:dyDescent="0.25">
      <c r="A2200" s="7">
        <v>513</v>
      </c>
      <c r="B2200" s="7">
        <v>44657</v>
      </c>
      <c r="C2200" s="7">
        <v>43759290</v>
      </c>
      <c r="D2200" s="7" t="s">
        <v>3524</v>
      </c>
      <c r="E2200" s="7" t="s">
        <v>214</v>
      </c>
      <c r="F2200" s="7">
        <v>700000</v>
      </c>
      <c r="G2200" s="7">
        <v>7.1430997848510742</v>
      </c>
      <c r="H2200" s="7">
        <v>5.8863000869750977</v>
      </c>
      <c r="I2200" s="7" t="s">
        <v>19719</v>
      </c>
      <c r="J2200" s="7" t="s">
        <v>6607</v>
      </c>
      <c r="K2200" s="8">
        <v>5.5606198310852051</v>
      </c>
      <c r="M2200" s="8">
        <v>93.80999755859375</v>
      </c>
      <c r="N2200" s="7">
        <v>287.24099731445313</v>
      </c>
      <c r="O2200" s="7" t="s">
        <v>212</v>
      </c>
      <c r="P2200" s="7" t="s">
        <v>349</v>
      </c>
      <c r="Q2200" s="7" t="s">
        <v>242</v>
      </c>
      <c r="R2200" s="7" t="s">
        <v>3856</v>
      </c>
      <c r="S2200" s="7">
        <v>245.4635009765625</v>
      </c>
    </row>
    <row r="2201" spans="1:19" x14ac:dyDescent="0.25">
      <c r="A2201" s="7">
        <v>513</v>
      </c>
      <c r="B2201" s="7">
        <v>44657</v>
      </c>
      <c r="C2201" s="7">
        <v>36315865</v>
      </c>
      <c r="D2201" s="7" t="s">
        <v>3524</v>
      </c>
      <c r="E2201" s="7" t="s">
        <v>214</v>
      </c>
      <c r="F2201" s="7">
        <v>1100000</v>
      </c>
      <c r="G2201" s="7">
        <v>5.5851998329162598</v>
      </c>
      <c r="H2201" s="7">
        <v>4.7940998077392578</v>
      </c>
      <c r="I2201" s="7" t="s">
        <v>19720</v>
      </c>
      <c r="J2201" s="7" t="s">
        <v>6606</v>
      </c>
      <c r="K2201" s="8">
        <v>5.343900203704834</v>
      </c>
      <c r="M2201" s="8">
        <v>94.775001525878906</v>
      </c>
      <c r="N2201" s="7">
        <v>262.11300659179688</v>
      </c>
      <c r="O2201" s="7" t="s">
        <v>212</v>
      </c>
      <c r="P2201" s="7" t="s">
        <v>349</v>
      </c>
      <c r="Q2201" s="7" t="s">
        <v>242</v>
      </c>
      <c r="R2201" s="7" t="s">
        <v>3856</v>
      </c>
      <c r="S2201" s="7">
        <v>231.06979370117188</v>
      </c>
    </row>
    <row r="2202" spans="1:19" x14ac:dyDescent="0.25">
      <c r="A2202" s="7">
        <v>513</v>
      </c>
      <c r="B2202" s="7">
        <v>44657</v>
      </c>
      <c r="C2202" s="7">
        <v>33930473</v>
      </c>
      <c r="D2202" s="7" t="s">
        <v>3524</v>
      </c>
      <c r="E2202" s="7" t="s">
        <v>214</v>
      </c>
      <c r="F2202" s="7">
        <v>850000</v>
      </c>
      <c r="G2202" s="7">
        <v>5.0541000366210938</v>
      </c>
      <c r="H2202" s="7">
        <v>4.3347001075744629</v>
      </c>
      <c r="I2202" s="7" t="s">
        <v>16721</v>
      </c>
      <c r="J2202" s="7" t="s">
        <v>6605</v>
      </c>
      <c r="K2202" s="8">
        <v>5.3121399879455566</v>
      </c>
      <c r="M2202" s="8">
        <v>97.532997131347656</v>
      </c>
      <c r="N2202" s="7">
        <v>258.614013671875</v>
      </c>
      <c r="O2202" s="7" t="s">
        <v>212</v>
      </c>
      <c r="P2202" s="7" t="s">
        <v>349</v>
      </c>
      <c r="Q2202" s="7" t="s">
        <v>242</v>
      </c>
      <c r="R2202" s="7" t="s">
        <v>3856</v>
      </c>
      <c r="S2202" s="7">
        <v>226.04183959960938</v>
      </c>
    </row>
    <row r="2203" spans="1:19" x14ac:dyDescent="0.25">
      <c r="A2203" s="7">
        <v>513</v>
      </c>
      <c r="B2203" s="7">
        <v>44657</v>
      </c>
      <c r="C2203" s="7">
        <v>32012812</v>
      </c>
      <c r="D2203" s="7" t="s">
        <v>3524</v>
      </c>
      <c r="E2203" s="7" t="s">
        <v>214</v>
      </c>
      <c r="F2203" s="7">
        <v>650000</v>
      </c>
      <c r="G2203" s="7">
        <v>4.6269998550415039</v>
      </c>
      <c r="H2203" s="7">
        <v>4.0149002075195313</v>
      </c>
      <c r="I2203" s="7" t="s">
        <v>16984</v>
      </c>
      <c r="J2203" s="7" t="s">
        <v>6604</v>
      </c>
      <c r="K2203" s="8">
        <v>5.226099967956543</v>
      </c>
      <c r="M2203" s="8">
        <v>98.568000793457031</v>
      </c>
      <c r="N2203" s="7">
        <v>249.3699951171875</v>
      </c>
      <c r="O2203" s="7" t="s">
        <v>212</v>
      </c>
      <c r="P2203" s="7" t="s">
        <v>349</v>
      </c>
      <c r="Q2203" s="7" t="s">
        <v>242</v>
      </c>
      <c r="R2203" s="7" t="s">
        <v>3856</v>
      </c>
      <c r="S2203" s="7">
        <v>221.95620727539063</v>
      </c>
    </row>
    <row r="2204" spans="1:19" x14ac:dyDescent="0.25">
      <c r="A2204" s="7">
        <v>513</v>
      </c>
      <c r="B2204" s="7">
        <v>44657</v>
      </c>
      <c r="C2204" s="7">
        <v>30528925</v>
      </c>
      <c r="D2204" s="7" t="s">
        <v>3524</v>
      </c>
      <c r="E2204" s="7" t="s">
        <v>214</v>
      </c>
      <c r="F2204" s="7">
        <v>900000</v>
      </c>
      <c r="G2204" s="7">
        <v>4.156099796295166</v>
      </c>
      <c r="H2204" s="7">
        <v>3.6695001125335693</v>
      </c>
      <c r="I2204" s="7" t="s">
        <v>6602</v>
      </c>
      <c r="J2204" s="7" t="s">
        <v>6603</v>
      </c>
      <c r="K2204" s="8">
        <v>5.2184700965881348</v>
      </c>
      <c r="M2204" s="8">
        <v>97.802001953125</v>
      </c>
      <c r="N2204" s="7">
        <v>248.22099304199219</v>
      </c>
      <c r="O2204" s="7" t="s">
        <v>212</v>
      </c>
      <c r="P2204" s="7" t="s">
        <v>349</v>
      </c>
      <c r="Q2204" s="7" t="s">
        <v>242</v>
      </c>
      <c r="R2204" s="7" t="s">
        <v>3856</v>
      </c>
      <c r="S2204" s="7">
        <v>217.40951538085938</v>
      </c>
    </row>
    <row r="2205" spans="1:19" x14ac:dyDescent="0.25">
      <c r="A2205" s="7">
        <v>513</v>
      </c>
      <c r="B2205" s="7">
        <v>44657</v>
      </c>
      <c r="C2205" s="7">
        <v>27922002</v>
      </c>
      <c r="D2205" s="7" t="s">
        <v>3524</v>
      </c>
      <c r="E2205" s="7" t="s">
        <v>214</v>
      </c>
      <c r="F2205" s="7">
        <v>800000</v>
      </c>
      <c r="G2205" s="7">
        <v>3.6194000244140625</v>
      </c>
      <c r="H2205" s="7">
        <v>3.212899923324585</v>
      </c>
      <c r="I2205" s="7" t="s">
        <v>6600</v>
      </c>
      <c r="J2205" s="7" t="s">
        <v>6601</v>
      </c>
      <c r="K2205" s="8">
        <v>5.0533699989318848</v>
      </c>
      <c r="M2205" s="8">
        <v>99.819999694824219</v>
      </c>
      <c r="N2205" s="7">
        <v>232.56700134277344</v>
      </c>
      <c r="O2205" s="7" t="s">
        <v>212</v>
      </c>
      <c r="P2205" s="7" t="s">
        <v>349</v>
      </c>
      <c r="Q2205" s="7" t="s">
        <v>242</v>
      </c>
      <c r="R2205" s="7" t="s">
        <v>3856</v>
      </c>
      <c r="S2205" s="7">
        <v>212.176025390625</v>
      </c>
    </row>
    <row r="2206" spans="1:19" x14ac:dyDescent="0.25">
      <c r="A2206" s="7">
        <v>513</v>
      </c>
      <c r="B2206" s="7">
        <v>44657</v>
      </c>
      <c r="C2206" s="7">
        <v>24541516</v>
      </c>
      <c r="D2206" s="7" t="s">
        <v>3524</v>
      </c>
      <c r="E2206" s="7" t="s">
        <v>214</v>
      </c>
      <c r="F2206" s="7">
        <v>1400000</v>
      </c>
      <c r="G2206" s="7">
        <v>2.7788999080657959</v>
      </c>
      <c r="H2206" s="7">
        <v>2.5220999717712402</v>
      </c>
      <c r="I2206" s="7" t="s">
        <v>6598</v>
      </c>
      <c r="J2206" s="7" t="s">
        <v>6599</v>
      </c>
      <c r="K2206" s="8">
        <v>5.1222901344299316</v>
      </c>
      <c r="M2206" s="8">
        <v>100.95700073242188</v>
      </c>
      <c r="N2206" s="7">
        <v>244.82200622558594</v>
      </c>
      <c r="O2206" s="7" t="s">
        <v>212</v>
      </c>
      <c r="P2206" s="7" t="s">
        <v>349</v>
      </c>
      <c r="Q2206" s="7" t="s">
        <v>242</v>
      </c>
      <c r="R2206" s="7" t="s">
        <v>3856</v>
      </c>
      <c r="S2206" s="7">
        <v>203.87692260742188</v>
      </c>
    </row>
    <row r="2207" spans="1:19" x14ac:dyDescent="0.25">
      <c r="A2207" s="7">
        <v>513</v>
      </c>
      <c r="B2207" s="7">
        <v>44657</v>
      </c>
      <c r="C2207" s="7">
        <v>45728733</v>
      </c>
      <c r="D2207" s="7" t="s">
        <v>3524</v>
      </c>
      <c r="E2207" s="7" t="s">
        <v>214</v>
      </c>
      <c r="F2207" s="7">
        <v>500000</v>
      </c>
      <c r="G2207" s="7">
        <v>2.6036999225616455</v>
      </c>
      <c r="H2207" s="7">
        <v>2.4093999862670898</v>
      </c>
      <c r="I2207" s="7" t="s">
        <v>6596</v>
      </c>
      <c r="J2207" s="7" t="s">
        <v>6597</v>
      </c>
      <c r="K2207" s="8">
        <v>4.947350025177002</v>
      </c>
      <c r="M2207" s="8">
        <v>95.902999877929688</v>
      </c>
      <c r="N2207" s="7">
        <v>228.447998046875</v>
      </c>
      <c r="O2207" s="7" t="s">
        <v>212</v>
      </c>
      <c r="P2207" s="7" t="s">
        <v>349</v>
      </c>
      <c r="Q2207" s="7" t="s">
        <v>242</v>
      </c>
      <c r="R2207" s="7" t="s">
        <v>3856</v>
      </c>
      <c r="S2207" s="7">
        <v>202.13212585449219</v>
      </c>
    </row>
    <row r="2208" spans="1:19" x14ac:dyDescent="0.25">
      <c r="A2208" s="7">
        <v>513</v>
      </c>
      <c r="B2208" s="7">
        <v>44657</v>
      </c>
      <c r="C2208" s="7">
        <v>43759289</v>
      </c>
      <c r="D2208" s="7" t="s">
        <v>3524</v>
      </c>
      <c r="E2208" s="7" t="s">
        <v>214</v>
      </c>
      <c r="F2208" s="7">
        <v>900000</v>
      </c>
      <c r="G2208" s="7">
        <v>2.1436998844146729</v>
      </c>
      <c r="H2208" s="7">
        <v>2.0034999847412109</v>
      </c>
      <c r="I2208" s="7" t="s">
        <v>6594</v>
      </c>
      <c r="J2208" s="7" t="s">
        <v>6595</v>
      </c>
      <c r="K2208" s="8">
        <v>4.9283099174499512</v>
      </c>
      <c r="M2208" s="8">
        <v>97.625</v>
      </c>
      <c r="N2208" s="7">
        <v>237.07600402832031</v>
      </c>
      <c r="O2208" s="7" t="s">
        <v>212</v>
      </c>
      <c r="P2208" s="7" t="s">
        <v>349</v>
      </c>
      <c r="Q2208" s="7" t="s">
        <v>242</v>
      </c>
      <c r="R2208" s="7" t="s">
        <v>3856</v>
      </c>
      <c r="S2208" s="7">
        <v>197.52824401855469</v>
      </c>
    </row>
    <row r="2209" spans="1:19" x14ac:dyDescent="0.25">
      <c r="A2209" s="7">
        <v>513</v>
      </c>
      <c r="B2209" s="7">
        <v>44657</v>
      </c>
      <c r="C2209" s="7">
        <v>66815124</v>
      </c>
      <c r="D2209" s="7" t="s">
        <v>3524</v>
      </c>
      <c r="E2209" s="7" t="s">
        <v>214</v>
      </c>
      <c r="F2209" s="7">
        <v>600000</v>
      </c>
      <c r="G2209" s="7">
        <v>1.4811999797821045</v>
      </c>
      <c r="H2209" s="7">
        <v>1.4311000108718872</v>
      </c>
      <c r="I2209" s="7" t="s">
        <v>6592</v>
      </c>
      <c r="J2209" s="7" t="s">
        <v>6593</v>
      </c>
      <c r="K2209" s="8">
        <v>4.4922699928283691</v>
      </c>
      <c r="M2209" s="8">
        <v>96.644996643066406</v>
      </c>
      <c r="N2209" s="7">
        <v>220.68600463867188</v>
      </c>
      <c r="O2209" s="7" t="s">
        <v>212</v>
      </c>
      <c r="P2209" s="7" t="s">
        <v>349</v>
      </c>
      <c r="Q2209" s="7" t="s">
        <v>242</v>
      </c>
      <c r="R2209" s="7" t="s">
        <v>3856</v>
      </c>
      <c r="S2209" s="7">
        <v>190.84376525878906</v>
      </c>
    </row>
    <row r="2210" spans="1:19" x14ac:dyDescent="0.25">
      <c r="A2210" s="7">
        <v>513</v>
      </c>
      <c r="B2210" s="7">
        <v>44657</v>
      </c>
      <c r="C2210" s="7">
        <v>46922979</v>
      </c>
      <c r="D2210" s="7" t="s">
        <v>3524</v>
      </c>
      <c r="E2210" s="7" t="s">
        <v>214</v>
      </c>
      <c r="F2210" s="7">
        <v>400000</v>
      </c>
      <c r="G2210" s="7">
        <v>0.7994999885559082</v>
      </c>
      <c r="H2210" s="7">
        <v>0.84310001134872437</v>
      </c>
      <c r="I2210" s="7" t="s">
        <v>6590</v>
      </c>
      <c r="J2210" s="7" t="s">
        <v>6591</v>
      </c>
      <c r="K2210" s="8">
        <v>2.0457139015197754</v>
      </c>
      <c r="M2210" s="8">
        <v>98.307998657226563</v>
      </c>
      <c r="N2210" s="7">
        <v>26.11359977722168</v>
      </c>
      <c r="O2210" s="7" t="s">
        <v>212</v>
      </c>
      <c r="P2210" s="7" t="s">
        <v>349</v>
      </c>
      <c r="Q2210" s="7" t="s">
        <v>242</v>
      </c>
      <c r="R2210" s="7" t="s">
        <v>3856</v>
      </c>
      <c r="S2210" s="7">
        <v>183.90658569335938</v>
      </c>
    </row>
    <row r="2211" spans="1:19" x14ac:dyDescent="0.25">
      <c r="A2211" s="7">
        <v>513</v>
      </c>
      <c r="B2211" s="7">
        <v>44657</v>
      </c>
      <c r="C2211" s="7">
        <v>36315866</v>
      </c>
      <c r="D2211" s="7" t="s">
        <v>3524</v>
      </c>
      <c r="E2211" s="7" t="s">
        <v>214</v>
      </c>
      <c r="F2211" s="7">
        <v>700000</v>
      </c>
      <c r="G2211" s="7">
        <v>0.58329999446868896</v>
      </c>
      <c r="H2211" s="7">
        <v>0.56290000677108765</v>
      </c>
      <c r="I2211" s="7" t="s">
        <v>17637</v>
      </c>
      <c r="J2211" s="7" t="s">
        <v>13768</v>
      </c>
      <c r="K2211" s="8">
        <v>4.5654029846191406</v>
      </c>
      <c r="M2211" s="8">
        <v>99.5</v>
      </c>
      <c r="N2211" s="7">
        <v>339.10610961914063</v>
      </c>
      <c r="O2211" s="7" t="s">
        <v>212</v>
      </c>
      <c r="P2211" s="7" t="s">
        <v>349</v>
      </c>
      <c r="Q2211" s="7" t="s">
        <v>242</v>
      </c>
      <c r="R2211" s="7" t="s">
        <v>4184</v>
      </c>
      <c r="S2211" s="7">
        <v>181.6954345703125</v>
      </c>
    </row>
    <row r="2212" spans="1:19" x14ac:dyDescent="0.25">
      <c r="A2212" s="7">
        <v>513</v>
      </c>
      <c r="B2212" s="7">
        <v>44657</v>
      </c>
      <c r="C2212" s="7">
        <v>66896303</v>
      </c>
      <c r="D2212" s="7" t="s">
        <v>3526</v>
      </c>
      <c r="E2212" s="7" t="s">
        <v>17638</v>
      </c>
      <c r="F2212" s="7">
        <v>300000</v>
      </c>
      <c r="G2212" s="7">
        <v>4.1177000999450684</v>
      </c>
      <c r="H2212" s="7">
        <v>3.8489999771118164</v>
      </c>
      <c r="I2212" s="7" t="s">
        <v>17113</v>
      </c>
      <c r="J2212" s="7" t="s">
        <v>16495</v>
      </c>
      <c r="K2212" s="8">
        <v>3.9907500743865967</v>
      </c>
      <c r="M2212" s="8">
        <v>92.974998474121094</v>
      </c>
      <c r="N2212" s="7">
        <v>124.69000244140625</v>
      </c>
      <c r="O2212" s="7" t="s">
        <v>212</v>
      </c>
      <c r="P2212" s="7" t="s">
        <v>349</v>
      </c>
      <c r="Q2212" s="7" t="s">
        <v>242</v>
      </c>
      <c r="R2212" s="7" t="s">
        <v>3856</v>
      </c>
      <c r="S2212" s="7">
        <v>124.69000244140625</v>
      </c>
    </row>
    <row r="2213" spans="1:19" x14ac:dyDescent="0.25">
      <c r="A2213" s="7">
        <v>513</v>
      </c>
      <c r="B2213" s="7">
        <v>44657</v>
      </c>
      <c r="C2213" s="7">
        <v>45688714</v>
      </c>
      <c r="D2213" s="7" t="s">
        <v>3526</v>
      </c>
      <c r="E2213" s="7" t="s">
        <v>214</v>
      </c>
      <c r="F2213" s="7">
        <v>400000</v>
      </c>
      <c r="G2213" s="7">
        <v>3.1129000186920166</v>
      </c>
      <c r="H2213" s="7">
        <v>2.8963000774383545</v>
      </c>
      <c r="I2213" s="7" t="s">
        <v>11041</v>
      </c>
      <c r="J2213" s="7" t="s">
        <v>11042</v>
      </c>
      <c r="K2213" s="8">
        <v>3.9937798976898193</v>
      </c>
      <c r="M2213" s="8">
        <v>97.476997375488281</v>
      </c>
      <c r="N2213" s="7">
        <v>128.31100463867188</v>
      </c>
      <c r="O2213" s="7" t="s">
        <v>212</v>
      </c>
      <c r="P2213" s="7" t="s">
        <v>349</v>
      </c>
      <c r="Q2213" s="7" t="s">
        <v>242</v>
      </c>
      <c r="R2213" s="7" t="s">
        <v>3856</v>
      </c>
      <c r="S2213" s="7">
        <v>128.31100463867188</v>
      </c>
    </row>
    <row r="2214" spans="1:19" x14ac:dyDescent="0.25">
      <c r="A2214" s="7">
        <v>513</v>
      </c>
      <c r="B2214" s="7">
        <v>44657</v>
      </c>
      <c r="C2214" s="7">
        <v>44230149</v>
      </c>
      <c r="D2214" s="7" t="s">
        <v>3526</v>
      </c>
      <c r="E2214" s="7" t="s">
        <v>214</v>
      </c>
      <c r="F2214" s="7">
        <v>700000</v>
      </c>
      <c r="G2214" s="7">
        <v>2.2834000587463379</v>
      </c>
      <c r="H2214" s="7">
        <v>2.1628000736236572</v>
      </c>
      <c r="I2214" s="7" t="s">
        <v>11039</v>
      </c>
      <c r="J2214" s="7" t="s">
        <v>11040</v>
      </c>
      <c r="K2214" s="8">
        <v>3.675879955291748</v>
      </c>
      <c r="M2214" s="8">
        <v>99.343002319335938</v>
      </c>
      <c r="N2214" s="7">
        <v>108.447998046875</v>
      </c>
      <c r="O2214" s="7" t="s">
        <v>212</v>
      </c>
      <c r="P2214" s="7" t="s">
        <v>349</v>
      </c>
      <c r="Q2214" s="7" t="s">
        <v>242</v>
      </c>
      <c r="R2214" s="7" t="s">
        <v>3856</v>
      </c>
      <c r="S2214" s="7">
        <v>108.447998046875</v>
      </c>
    </row>
    <row r="2215" spans="1:19" x14ac:dyDescent="0.25">
      <c r="A2215" s="7">
        <v>513</v>
      </c>
      <c r="B2215" s="7">
        <v>44657</v>
      </c>
      <c r="C2215" s="7">
        <v>66786651</v>
      </c>
      <c r="D2215" s="7" t="s">
        <v>3526</v>
      </c>
      <c r="E2215" s="7" t="s">
        <v>214</v>
      </c>
      <c r="F2215" s="7">
        <v>400000</v>
      </c>
      <c r="G2215" s="7">
        <v>1.2347999811172485</v>
      </c>
      <c r="H2215" s="7">
        <v>1.1983000040054321</v>
      </c>
      <c r="I2215" s="7" t="s">
        <v>11037</v>
      </c>
      <c r="J2215" s="7" t="s">
        <v>11038</v>
      </c>
      <c r="K2215" s="8">
        <v>3.5703299045562744</v>
      </c>
      <c r="M2215" s="8">
        <v>98.264999389648438</v>
      </c>
      <c r="N2215" s="7">
        <v>147.25999450683594</v>
      </c>
      <c r="O2215" s="7" t="s">
        <v>212</v>
      </c>
      <c r="P2215" s="7" t="s">
        <v>349</v>
      </c>
      <c r="Q2215" s="7" t="s">
        <v>242</v>
      </c>
      <c r="R2215" s="7" t="s">
        <v>3856</v>
      </c>
      <c r="S2215" s="7">
        <v>147.25999450683594</v>
      </c>
    </row>
    <row r="2216" spans="1:19" x14ac:dyDescent="0.25">
      <c r="A2216" s="7">
        <v>513</v>
      </c>
      <c r="B2216" s="7">
        <v>44657</v>
      </c>
      <c r="C2216" s="7">
        <v>66884260</v>
      </c>
      <c r="D2216" s="7" t="s">
        <v>3529</v>
      </c>
      <c r="E2216" s="7" t="s">
        <v>16496</v>
      </c>
      <c r="F2216" s="7">
        <v>500000</v>
      </c>
      <c r="G2216" s="7">
        <v>4.0054998397827148</v>
      </c>
      <c r="H2216" s="7">
        <v>3.7572000026702881</v>
      </c>
      <c r="I2216" s="7" t="s">
        <v>17115</v>
      </c>
      <c r="J2216" s="7" t="s">
        <v>11045</v>
      </c>
      <c r="K2216" s="8">
        <v>3.6409299373626709</v>
      </c>
      <c r="M2216" s="8">
        <v>93.93499755859375</v>
      </c>
      <c r="N2216" s="7">
        <v>89.314102172851563</v>
      </c>
      <c r="O2216" s="7" t="s">
        <v>212</v>
      </c>
      <c r="P2216" s="7" t="s">
        <v>349</v>
      </c>
      <c r="Q2216" s="7" t="s">
        <v>242</v>
      </c>
      <c r="R2216" s="7" t="s">
        <v>3856</v>
      </c>
      <c r="S2216" s="7">
        <v>89.314102172851563</v>
      </c>
    </row>
    <row r="2217" spans="1:19" x14ac:dyDescent="0.25">
      <c r="A2217" s="7">
        <v>513</v>
      </c>
      <c r="B2217" s="7">
        <v>44657</v>
      </c>
      <c r="C2217" s="7">
        <v>67015257</v>
      </c>
      <c r="D2217" s="7" t="s">
        <v>3529</v>
      </c>
      <c r="E2217" s="7" t="s">
        <v>22284</v>
      </c>
      <c r="F2217" s="7">
        <v>1000000</v>
      </c>
      <c r="G2217" s="7">
        <v>2.904900074005127</v>
      </c>
      <c r="H2217" s="7">
        <v>2.7709000110626221</v>
      </c>
      <c r="I2217" s="7" t="s">
        <v>22285</v>
      </c>
      <c r="J2217" s="7" t="s">
        <v>22286</v>
      </c>
      <c r="K2217" s="8">
        <v>3.4116199016571045</v>
      </c>
      <c r="M2217" s="8">
        <v>97.153999328613281</v>
      </c>
      <c r="N2217" s="7">
        <v>71.403602600097656</v>
      </c>
      <c r="O2217" s="7" t="s">
        <v>212</v>
      </c>
      <c r="P2217" s="7" t="s">
        <v>349</v>
      </c>
      <c r="Q2217" s="7" t="s">
        <v>242</v>
      </c>
      <c r="R2217" s="7" t="s">
        <v>3856</v>
      </c>
      <c r="S2217" s="7">
        <v>71.403602600097656</v>
      </c>
    </row>
    <row r="2218" spans="1:19" x14ac:dyDescent="0.25">
      <c r="A2218" s="7">
        <v>513</v>
      </c>
      <c r="B2218" s="7">
        <v>44657</v>
      </c>
      <c r="C2218" s="7">
        <v>66884261</v>
      </c>
      <c r="D2218" s="7" t="s">
        <v>3529</v>
      </c>
      <c r="E2218" s="7" t="s">
        <v>11043</v>
      </c>
      <c r="F2218" s="7">
        <v>900000</v>
      </c>
      <c r="G2218" s="7">
        <v>2.0067999362945557</v>
      </c>
      <c r="H2218" s="7">
        <v>1.9421000480651855</v>
      </c>
      <c r="I2218" s="7" t="s">
        <v>17114</v>
      </c>
      <c r="J2218" s="7" t="s">
        <v>11044</v>
      </c>
      <c r="K2218" s="8">
        <v>3.3891799449920654</v>
      </c>
      <c r="M2218" s="8">
        <v>95.982002258300781</v>
      </c>
      <c r="N2218" s="7">
        <v>85.156997680664063</v>
      </c>
      <c r="O2218" s="7" t="s">
        <v>212</v>
      </c>
      <c r="P2218" s="7" t="s">
        <v>349</v>
      </c>
      <c r="Q2218" s="7" t="s">
        <v>242</v>
      </c>
      <c r="R2218" s="7" t="s">
        <v>3856</v>
      </c>
      <c r="S2218" s="7">
        <v>85.156997680664063</v>
      </c>
    </row>
    <row r="2219" spans="1:19" x14ac:dyDescent="0.25">
      <c r="A2219" s="7">
        <v>513</v>
      </c>
      <c r="B2219" s="7">
        <v>44657</v>
      </c>
      <c r="C2219" s="7">
        <v>66784077</v>
      </c>
      <c r="D2219" s="7" t="s">
        <v>3533</v>
      </c>
      <c r="E2219" s="7" t="s">
        <v>214</v>
      </c>
      <c r="F2219" s="7">
        <v>500000</v>
      </c>
      <c r="G2219" s="7">
        <v>3.2111001014709473</v>
      </c>
      <c r="H2219" s="7">
        <v>2.9879999160766602</v>
      </c>
      <c r="I2219" s="7" t="s">
        <v>19721</v>
      </c>
      <c r="J2219" s="7" t="s">
        <v>11049</v>
      </c>
      <c r="K2219" s="8">
        <v>3.5615599155426025</v>
      </c>
      <c r="M2219" s="8">
        <v>99.43499755859375</v>
      </c>
      <c r="N2219" s="7">
        <v>84.684799194335938</v>
      </c>
      <c r="O2219" s="7" t="s">
        <v>409</v>
      </c>
      <c r="P2219" s="7" t="s">
        <v>349</v>
      </c>
      <c r="Q2219" s="7" t="s">
        <v>242</v>
      </c>
      <c r="R2219" s="7" t="s">
        <v>4184</v>
      </c>
      <c r="S2219" s="7">
        <v>84.684799194335938</v>
      </c>
    </row>
    <row r="2220" spans="1:19" x14ac:dyDescent="0.25">
      <c r="A2220" s="7">
        <v>513</v>
      </c>
      <c r="B2220" s="7">
        <v>44657</v>
      </c>
      <c r="C2220" s="7">
        <v>43712455</v>
      </c>
      <c r="D2220" s="7" t="s">
        <v>3533</v>
      </c>
      <c r="E2220" s="7" t="s">
        <v>214</v>
      </c>
      <c r="F2220" s="7">
        <v>500000</v>
      </c>
      <c r="G2220" s="7">
        <v>2.144399881362915</v>
      </c>
      <c r="H2220" s="7">
        <v>2.0111000537872314</v>
      </c>
      <c r="I2220" s="7" t="s">
        <v>21265</v>
      </c>
      <c r="J2220" s="7" t="s">
        <v>11048</v>
      </c>
      <c r="K2220" s="8">
        <v>3.6144700050354004</v>
      </c>
      <c r="M2220" s="8">
        <v>100.78500366210938</v>
      </c>
      <c r="N2220" s="7">
        <v>106.00499725341797</v>
      </c>
      <c r="O2220" s="7" t="s">
        <v>409</v>
      </c>
      <c r="P2220" s="7" t="s">
        <v>349</v>
      </c>
      <c r="Q2220" s="7" t="s">
        <v>242</v>
      </c>
      <c r="R2220" s="7" t="s">
        <v>4184</v>
      </c>
      <c r="S2220" s="7">
        <v>106.00499725341797</v>
      </c>
    </row>
    <row r="2221" spans="1:19" x14ac:dyDescent="0.25">
      <c r="A2221" s="7">
        <v>513</v>
      </c>
      <c r="B2221" s="7">
        <v>44657</v>
      </c>
      <c r="C2221" s="7">
        <v>38486446</v>
      </c>
      <c r="D2221" s="7" t="s">
        <v>3533</v>
      </c>
      <c r="E2221" s="7" t="s">
        <v>214</v>
      </c>
      <c r="F2221" s="7">
        <v>600000</v>
      </c>
      <c r="G2221" s="7">
        <v>1.1088000535964966</v>
      </c>
      <c r="H2221" s="7">
        <v>1.0648000240325928</v>
      </c>
      <c r="I2221" s="7" t="s">
        <v>11046</v>
      </c>
      <c r="J2221" s="7" t="s">
        <v>11047</v>
      </c>
      <c r="K2221" s="8">
        <v>3.124269962310791</v>
      </c>
      <c r="M2221" s="8">
        <v>100.81099700927734</v>
      </c>
      <c r="N2221" s="7">
        <v>114.572998046875</v>
      </c>
      <c r="O2221" s="7" t="s">
        <v>409</v>
      </c>
      <c r="P2221" s="7" t="s">
        <v>349</v>
      </c>
      <c r="Q2221" s="7" t="s">
        <v>242</v>
      </c>
      <c r="R2221" s="7" t="s">
        <v>3856</v>
      </c>
      <c r="S2221" s="7">
        <v>114.572998046875</v>
      </c>
    </row>
    <row r="2222" spans="1:19" x14ac:dyDescent="0.25">
      <c r="A2222" s="7">
        <v>513</v>
      </c>
      <c r="B2222" s="7">
        <v>44657</v>
      </c>
      <c r="C2222" s="7">
        <v>66961588</v>
      </c>
      <c r="D2222" s="7" t="s">
        <v>20665</v>
      </c>
      <c r="E2222" s="7" t="s">
        <v>21266</v>
      </c>
      <c r="F2222" s="7">
        <v>300000</v>
      </c>
      <c r="G2222" s="7">
        <v>4.5557999610900879</v>
      </c>
      <c r="H2222" s="7">
        <v>4.2452998161315918</v>
      </c>
      <c r="I2222" s="7" t="s">
        <v>20827</v>
      </c>
      <c r="J2222" s="7" t="s">
        <v>20828</v>
      </c>
      <c r="K2222" s="8">
        <v>3.1891000270843506</v>
      </c>
      <c r="M2222" s="8">
        <v>95.83599853515625</v>
      </c>
      <c r="N2222" s="7">
        <v>44.934501647949219</v>
      </c>
      <c r="O2222" s="7" t="s">
        <v>326</v>
      </c>
      <c r="P2222" s="7" t="s">
        <v>349</v>
      </c>
      <c r="Q2222" s="7" t="s">
        <v>242</v>
      </c>
      <c r="R2222" s="7" t="s">
        <v>3856</v>
      </c>
      <c r="S2222" s="7">
        <v>44.934501647949219</v>
      </c>
    </row>
    <row r="2223" spans="1:19" x14ac:dyDescent="0.25">
      <c r="A2223" s="7">
        <v>513</v>
      </c>
      <c r="B2223" s="7">
        <v>44657</v>
      </c>
      <c r="C2223" s="7">
        <v>66851622</v>
      </c>
      <c r="D2223" s="7" t="s">
        <v>3536</v>
      </c>
      <c r="E2223" s="7" t="s">
        <v>214</v>
      </c>
      <c r="F2223" s="7">
        <v>500000</v>
      </c>
      <c r="G2223" s="7">
        <v>8.7884998321533203</v>
      </c>
      <c r="H2223" s="7">
        <v>7.6456999778747559</v>
      </c>
      <c r="I2223" s="7" t="s">
        <v>19722</v>
      </c>
      <c r="J2223" s="7" t="s">
        <v>11057</v>
      </c>
      <c r="K2223" s="8">
        <v>3.8031299114227295</v>
      </c>
      <c r="M2223" s="8">
        <v>91.822998046875</v>
      </c>
      <c r="N2223" s="7">
        <v>118.08300018310547</v>
      </c>
      <c r="O2223" s="7" t="s">
        <v>237</v>
      </c>
      <c r="P2223" s="7" t="s">
        <v>349</v>
      </c>
      <c r="Q2223" s="7" t="s">
        <v>242</v>
      </c>
      <c r="R2223" s="7" t="s">
        <v>3856</v>
      </c>
      <c r="S2223" s="7">
        <v>118.08300018310547</v>
      </c>
    </row>
    <row r="2224" spans="1:19" x14ac:dyDescent="0.25">
      <c r="A2224" s="7">
        <v>513</v>
      </c>
      <c r="B2224" s="7">
        <v>44657</v>
      </c>
      <c r="C2224" s="7">
        <v>46012266</v>
      </c>
      <c r="D2224" s="7" t="s">
        <v>3536</v>
      </c>
      <c r="E2224" s="7" t="s">
        <v>214</v>
      </c>
      <c r="F2224" s="7">
        <v>600000</v>
      </c>
      <c r="G2224" s="7">
        <v>7.6768999099731445</v>
      </c>
      <c r="H2224" s="7">
        <v>6.7021999359130859</v>
      </c>
      <c r="I2224" s="7" t="s">
        <v>19723</v>
      </c>
      <c r="J2224" s="7" t="s">
        <v>11056</v>
      </c>
      <c r="K2224" s="8">
        <v>3.7019898891448975</v>
      </c>
      <c r="M2224" s="8">
        <v>95.344001770019531</v>
      </c>
      <c r="N2224" s="7">
        <v>103.14299774169922</v>
      </c>
      <c r="O2224" s="7" t="s">
        <v>237</v>
      </c>
      <c r="P2224" s="7" t="s">
        <v>349</v>
      </c>
      <c r="Q2224" s="7" t="s">
        <v>242</v>
      </c>
      <c r="R2224" s="7" t="s">
        <v>3856</v>
      </c>
      <c r="S2224" s="7">
        <v>103.14299774169922</v>
      </c>
    </row>
    <row r="2225" spans="1:19" x14ac:dyDescent="0.25">
      <c r="A2225" s="7">
        <v>513</v>
      </c>
      <c r="B2225" s="7">
        <v>44657</v>
      </c>
      <c r="C2225" s="7">
        <v>66851621</v>
      </c>
      <c r="D2225" s="7" t="s">
        <v>3536</v>
      </c>
      <c r="E2225" s="7" t="s">
        <v>214</v>
      </c>
      <c r="F2225" s="7">
        <v>500000</v>
      </c>
      <c r="G2225" s="7">
        <v>3.7892000675201416</v>
      </c>
      <c r="H2225" s="7">
        <v>3.6154999732971191</v>
      </c>
      <c r="I2225" s="7" t="s">
        <v>11054</v>
      </c>
      <c r="J2225" s="7" t="s">
        <v>11055</v>
      </c>
      <c r="K2225" s="8">
        <v>3.398859977722168</v>
      </c>
      <c r="M2225" s="8">
        <v>93.657997131347656</v>
      </c>
      <c r="N2225" s="7">
        <v>65.29730224609375</v>
      </c>
      <c r="O2225" s="7" t="s">
        <v>237</v>
      </c>
      <c r="P2225" s="7" t="s">
        <v>349</v>
      </c>
      <c r="Q2225" s="7" t="s">
        <v>242</v>
      </c>
      <c r="R2225" s="7" t="s">
        <v>3856</v>
      </c>
      <c r="S2225" s="7">
        <v>65.29730224609375</v>
      </c>
    </row>
    <row r="2226" spans="1:19" x14ac:dyDescent="0.25">
      <c r="A2226" s="7">
        <v>513</v>
      </c>
      <c r="B2226" s="7">
        <v>44657</v>
      </c>
      <c r="C2226" s="7">
        <v>46012265</v>
      </c>
      <c r="D2226" s="7" t="s">
        <v>3536</v>
      </c>
      <c r="E2226" s="7" t="s">
        <v>214</v>
      </c>
      <c r="F2226" s="7">
        <v>500000</v>
      </c>
      <c r="G2226" s="7">
        <v>2.6775999069213867</v>
      </c>
      <c r="H2226" s="7">
        <v>2.541100025177002</v>
      </c>
      <c r="I2226" s="7" t="s">
        <v>11052</v>
      </c>
      <c r="J2226" s="7" t="s">
        <v>11053</v>
      </c>
      <c r="K2226" s="8">
        <v>3.300529956817627</v>
      </c>
      <c r="M2226" s="8">
        <v>98.218002319335938</v>
      </c>
      <c r="N2226" s="7">
        <v>63.242599487304688</v>
      </c>
      <c r="O2226" s="7" t="s">
        <v>237</v>
      </c>
      <c r="P2226" s="7" t="s">
        <v>349</v>
      </c>
      <c r="Q2226" s="7" t="s">
        <v>242</v>
      </c>
      <c r="R2226" s="7" t="s">
        <v>3856</v>
      </c>
      <c r="S2226" s="7">
        <v>63.242599487304688</v>
      </c>
    </row>
    <row r="2227" spans="1:19" x14ac:dyDescent="0.25">
      <c r="A2227" s="7">
        <v>513</v>
      </c>
      <c r="B2227" s="7">
        <v>44657</v>
      </c>
      <c r="C2227" s="7">
        <v>46012264</v>
      </c>
      <c r="D2227" s="7" t="s">
        <v>3536</v>
      </c>
      <c r="E2227" s="7" t="s">
        <v>214</v>
      </c>
      <c r="F2227" s="7">
        <v>400000</v>
      </c>
      <c r="G2227" s="7">
        <v>0.67619997262954712</v>
      </c>
      <c r="H2227" s="7">
        <v>0.66079998016357422</v>
      </c>
      <c r="I2227" s="7" t="s">
        <v>11050</v>
      </c>
      <c r="J2227" s="7" t="s">
        <v>11051</v>
      </c>
      <c r="K2227" s="8">
        <v>3.0296089649200439</v>
      </c>
      <c r="M2227" s="8">
        <v>99.580001831054688</v>
      </c>
      <c r="N2227" s="7">
        <v>155.27980041503906</v>
      </c>
      <c r="O2227" s="7" t="s">
        <v>237</v>
      </c>
      <c r="P2227" s="7" t="s">
        <v>349</v>
      </c>
      <c r="Q2227" s="7" t="s">
        <v>242</v>
      </c>
      <c r="R2227" s="7" t="s">
        <v>3856</v>
      </c>
      <c r="S2227" s="7">
        <v>155.27980041503906</v>
      </c>
    </row>
    <row r="2228" spans="1:19" x14ac:dyDescent="0.25">
      <c r="A2228" s="7">
        <v>513</v>
      </c>
      <c r="B2228" s="7">
        <v>44657</v>
      </c>
      <c r="C2228" s="7">
        <v>25792142</v>
      </c>
      <c r="D2228" s="7" t="s">
        <v>3538</v>
      </c>
      <c r="E2228" s="7" t="s">
        <v>214</v>
      </c>
      <c r="F2228" s="7">
        <v>1000000</v>
      </c>
      <c r="G2228" s="7">
        <v>3.1157000064849854</v>
      </c>
      <c r="H2228" s="7">
        <v>2.8459000587463379</v>
      </c>
      <c r="I2228" s="7" t="s">
        <v>6614</v>
      </c>
      <c r="J2228" s="7" t="s">
        <v>6615</v>
      </c>
      <c r="K2228" s="8">
        <v>4.5115151405334473</v>
      </c>
      <c r="M2228" s="8">
        <v>98.884002685546875</v>
      </c>
      <c r="N2228" s="7">
        <v>180.00070190429688</v>
      </c>
      <c r="O2228" s="7" t="s">
        <v>373</v>
      </c>
      <c r="P2228" s="7" t="s">
        <v>349</v>
      </c>
      <c r="Q2228" s="7" t="s">
        <v>242</v>
      </c>
      <c r="R2228" s="7" t="s">
        <v>3856</v>
      </c>
      <c r="S2228" s="7">
        <v>80.013404846191406</v>
      </c>
    </row>
    <row r="2229" spans="1:19" x14ac:dyDescent="0.25">
      <c r="A2229" s="7">
        <v>513</v>
      </c>
      <c r="B2229" s="7">
        <v>44657</v>
      </c>
      <c r="C2229" s="7">
        <v>45541355</v>
      </c>
      <c r="D2229" s="7" t="s">
        <v>3540</v>
      </c>
      <c r="E2229" s="7" t="s">
        <v>214</v>
      </c>
      <c r="F2229" s="7">
        <v>350000</v>
      </c>
      <c r="G2229" s="7">
        <v>2.5653998851776123</v>
      </c>
      <c r="H2229" s="7">
        <v>2.4005999565124512</v>
      </c>
      <c r="I2229" s="7" t="s">
        <v>11058</v>
      </c>
      <c r="J2229" s="7" t="s">
        <v>11059</v>
      </c>
      <c r="K2229" s="8">
        <v>4.5255599021911621</v>
      </c>
      <c r="M2229" s="8">
        <v>96.344001770019531</v>
      </c>
      <c r="N2229" s="7">
        <v>187.67300415039063</v>
      </c>
      <c r="O2229" s="7" t="s">
        <v>409</v>
      </c>
      <c r="P2229" s="7" t="s">
        <v>349</v>
      </c>
      <c r="Q2229" s="7" t="s">
        <v>242</v>
      </c>
      <c r="R2229" s="7" t="s">
        <v>3856</v>
      </c>
      <c r="S2229" s="7">
        <v>187.67300415039063</v>
      </c>
    </row>
    <row r="2230" spans="1:19" x14ac:dyDescent="0.25">
      <c r="A2230" s="7">
        <v>513</v>
      </c>
      <c r="B2230" s="7">
        <v>44657</v>
      </c>
      <c r="C2230" s="7">
        <v>36315856</v>
      </c>
      <c r="D2230" s="7" t="s">
        <v>3542</v>
      </c>
      <c r="E2230" s="7" t="s">
        <v>214</v>
      </c>
      <c r="F2230" s="7">
        <v>500000</v>
      </c>
      <c r="G2230" s="7">
        <v>0.58890002965927124</v>
      </c>
      <c r="H2230" s="7">
        <v>3.0906999111175537</v>
      </c>
      <c r="I2230" s="7" t="s">
        <v>19724</v>
      </c>
      <c r="J2230" s="7" t="s">
        <v>11060</v>
      </c>
      <c r="K2230" s="8">
        <v>5.3201761245727539</v>
      </c>
      <c r="M2230" s="8">
        <v>99.512001037597656</v>
      </c>
      <c r="N2230" s="7">
        <v>413.6488037109375</v>
      </c>
      <c r="O2230" s="7" t="s">
        <v>212</v>
      </c>
      <c r="P2230" s="7" t="s">
        <v>1033</v>
      </c>
      <c r="Q2230" s="7" t="s">
        <v>242</v>
      </c>
      <c r="R2230" s="7" t="s">
        <v>4184</v>
      </c>
      <c r="S2230" s="7">
        <v>413.6488037109375</v>
      </c>
    </row>
    <row r="2231" spans="1:19" x14ac:dyDescent="0.25">
      <c r="A2231" s="7">
        <v>513</v>
      </c>
      <c r="B2231" s="7">
        <v>44657</v>
      </c>
      <c r="C2231" s="7">
        <v>66948954</v>
      </c>
      <c r="D2231" s="7" t="s">
        <v>3546</v>
      </c>
      <c r="E2231" s="7" t="s">
        <v>214</v>
      </c>
      <c r="F2231" s="7">
        <v>2000000</v>
      </c>
      <c r="G2231" s="7">
        <v>29.456499099731445</v>
      </c>
      <c r="H2231" s="7">
        <v>17.831600189208984</v>
      </c>
      <c r="I2231" s="7" t="s">
        <v>19725</v>
      </c>
      <c r="J2231" s="7" t="s">
        <v>18346</v>
      </c>
      <c r="K2231" s="8">
        <v>4.2806601524353027</v>
      </c>
      <c r="M2231" s="8">
        <v>80.754997253417969</v>
      </c>
      <c r="N2231" s="7">
        <v>163.56700134277344</v>
      </c>
      <c r="O2231" s="7" t="s">
        <v>331</v>
      </c>
      <c r="P2231" s="7" t="s">
        <v>3549</v>
      </c>
      <c r="Q2231" s="7" t="s">
        <v>286</v>
      </c>
      <c r="R2231" s="7" t="s">
        <v>3856</v>
      </c>
      <c r="S2231" s="7">
        <v>232.44393920898438</v>
      </c>
    </row>
    <row r="2232" spans="1:19" x14ac:dyDescent="0.25">
      <c r="A2232" s="7">
        <v>513</v>
      </c>
      <c r="B2232" s="7">
        <v>44657</v>
      </c>
      <c r="C2232" s="7">
        <v>66948105</v>
      </c>
      <c r="D2232" s="7" t="s">
        <v>3546</v>
      </c>
      <c r="E2232" s="7" t="s">
        <v>18347</v>
      </c>
      <c r="F2232" s="7">
        <v>2000000</v>
      </c>
      <c r="G2232" s="7">
        <v>29.456499099731445</v>
      </c>
      <c r="H2232" s="7">
        <v>17.831600189208984</v>
      </c>
      <c r="I2232" s="7" t="s">
        <v>21839</v>
      </c>
      <c r="J2232" s="7" t="s">
        <v>18348</v>
      </c>
      <c r="K2232" s="8">
        <v>4.2806792259216309</v>
      </c>
      <c r="M2232" s="8">
        <v>80.75469970703125</v>
      </c>
      <c r="N2232" s="7">
        <v>163.24760437011719</v>
      </c>
      <c r="O2232" s="7" t="s">
        <v>331</v>
      </c>
      <c r="P2232" s="7" t="s">
        <v>3549</v>
      </c>
      <c r="Q2232" s="7" t="s">
        <v>286</v>
      </c>
      <c r="R2232" s="7" t="s">
        <v>214</v>
      </c>
      <c r="S2232" s="7">
        <v>232.44393920898438</v>
      </c>
    </row>
    <row r="2233" spans="1:19" x14ac:dyDescent="0.25">
      <c r="A2233" s="7">
        <v>513</v>
      </c>
      <c r="B2233" s="7">
        <v>44657</v>
      </c>
      <c r="C2233" s="7">
        <v>12466701</v>
      </c>
      <c r="D2233" s="7" t="s">
        <v>3546</v>
      </c>
      <c r="E2233" s="7" t="s">
        <v>6623</v>
      </c>
      <c r="F2233" s="7">
        <v>1250000</v>
      </c>
      <c r="G2233" s="7">
        <v>18.97599983215332</v>
      </c>
      <c r="H2233" s="7">
        <v>11.41670036315918</v>
      </c>
      <c r="I2233" s="7" t="s">
        <v>19726</v>
      </c>
      <c r="J2233" s="7" t="s">
        <v>6624</v>
      </c>
      <c r="K2233" s="8">
        <v>4.3687000274658203</v>
      </c>
      <c r="M2233" s="8">
        <v>141.71200561523438</v>
      </c>
      <c r="N2233" s="7">
        <v>162.44900512695313</v>
      </c>
      <c r="O2233" s="7" t="s">
        <v>331</v>
      </c>
      <c r="P2233" s="7" t="s">
        <v>3549</v>
      </c>
      <c r="Q2233" s="7" t="s">
        <v>286</v>
      </c>
      <c r="R2233" s="7" t="s">
        <v>3856</v>
      </c>
      <c r="S2233" s="7">
        <v>199.99462890625</v>
      </c>
    </row>
    <row r="2234" spans="1:19" x14ac:dyDescent="0.25">
      <c r="A2234" s="7">
        <v>513</v>
      </c>
      <c r="B2234" s="7">
        <v>44657</v>
      </c>
      <c r="C2234" s="7">
        <v>66948953</v>
      </c>
      <c r="D2234" s="7" t="s">
        <v>3546</v>
      </c>
      <c r="E2234" s="7" t="s">
        <v>214</v>
      </c>
      <c r="F2234" s="7">
        <v>2250000</v>
      </c>
      <c r="G2234" s="7">
        <v>9.4593000411987305</v>
      </c>
      <c r="H2234" s="7">
        <v>8.3906002044677734</v>
      </c>
      <c r="I2234" s="7" t="s">
        <v>19727</v>
      </c>
      <c r="J2234" s="7" t="s">
        <v>18349</v>
      </c>
      <c r="K2234" s="8">
        <v>3.6927700042724609</v>
      </c>
      <c r="M2234" s="8">
        <v>87.579002380371094</v>
      </c>
      <c r="N2234" s="7">
        <v>110.28399658203125</v>
      </c>
      <c r="O2234" s="7" t="s">
        <v>331</v>
      </c>
      <c r="P2234" s="7" t="s">
        <v>3549</v>
      </c>
      <c r="Q2234" s="7" t="s">
        <v>286</v>
      </c>
      <c r="R2234" s="7" t="s">
        <v>3856</v>
      </c>
      <c r="S2234" s="7">
        <v>157.88020324707031</v>
      </c>
    </row>
    <row r="2235" spans="1:19" x14ac:dyDescent="0.25">
      <c r="A2235" s="7">
        <v>513</v>
      </c>
      <c r="B2235" s="7">
        <v>44657</v>
      </c>
      <c r="C2235" s="7">
        <v>20918192</v>
      </c>
      <c r="D2235" s="7" t="s">
        <v>3546</v>
      </c>
      <c r="E2235" s="7" t="s">
        <v>6620</v>
      </c>
      <c r="F2235" s="7">
        <v>1819010</v>
      </c>
      <c r="G2235" s="7">
        <v>1.9658000469207764</v>
      </c>
      <c r="H2235" s="7">
        <v>1.8624999523162842</v>
      </c>
      <c r="I2235" s="7" t="s">
        <v>6621</v>
      </c>
      <c r="J2235" s="7" t="s">
        <v>6622</v>
      </c>
      <c r="K2235" s="8">
        <v>3.1102399826049805</v>
      </c>
      <c r="M2235" s="8">
        <v>104.28700256347656</v>
      </c>
      <c r="N2235" s="7">
        <v>60.661899566650391</v>
      </c>
      <c r="O2235" s="7" t="s">
        <v>331</v>
      </c>
      <c r="P2235" s="7" t="s">
        <v>3549</v>
      </c>
      <c r="Q2235" s="7" t="s">
        <v>286</v>
      </c>
      <c r="R2235" s="7" t="s">
        <v>3856</v>
      </c>
      <c r="S2235" s="7">
        <v>115.69596862792969</v>
      </c>
    </row>
    <row r="2236" spans="1:19" x14ac:dyDescent="0.25">
      <c r="A2236" s="7">
        <v>513</v>
      </c>
      <c r="B2236" s="7">
        <v>44657</v>
      </c>
      <c r="C2236" s="7">
        <v>20075037</v>
      </c>
      <c r="D2236" s="7" t="s">
        <v>3546</v>
      </c>
      <c r="E2236" s="7" t="s">
        <v>6618</v>
      </c>
      <c r="F2236" s="7">
        <v>1631160</v>
      </c>
      <c r="G2236" s="7">
        <v>1.6262999773025513</v>
      </c>
      <c r="H2236" s="7">
        <v>1.5242999792098999</v>
      </c>
      <c r="I2236" s="7" t="s">
        <v>19728</v>
      </c>
      <c r="J2236" s="7" t="s">
        <v>6619</v>
      </c>
      <c r="K2236" s="8">
        <v>2.977139949798584</v>
      </c>
      <c r="M2236" s="8">
        <v>104.36299896240234</v>
      </c>
      <c r="N2236" s="7">
        <v>61.830898284912109</v>
      </c>
      <c r="O2236" s="7" t="s">
        <v>331</v>
      </c>
      <c r="P2236" s="7" t="s">
        <v>3549</v>
      </c>
      <c r="Q2236" s="7" t="s">
        <v>286</v>
      </c>
      <c r="R2236" s="7" t="s">
        <v>3856</v>
      </c>
      <c r="S2236" s="7">
        <v>113.638916015625</v>
      </c>
    </row>
    <row r="2237" spans="1:19" x14ac:dyDescent="0.25">
      <c r="A2237" s="7">
        <v>513</v>
      </c>
      <c r="B2237" s="7">
        <v>44657</v>
      </c>
      <c r="C2237" s="7">
        <v>18383957</v>
      </c>
      <c r="D2237" s="7" t="s">
        <v>3546</v>
      </c>
      <c r="E2237" s="7" t="s">
        <v>6616</v>
      </c>
      <c r="F2237" s="7">
        <v>1542582</v>
      </c>
      <c r="G2237" s="7">
        <v>0.87220001220703125</v>
      </c>
      <c r="H2237" s="7">
        <v>0.85269999504089355</v>
      </c>
      <c r="I2237" s="7" t="s">
        <v>19729</v>
      </c>
      <c r="J2237" s="7" t="s">
        <v>6617</v>
      </c>
      <c r="K2237" s="8">
        <v>2.5824229717254639</v>
      </c>
      <c r="M2237" s="8">
        <v>102.38999938964844</v>
      </c>
      <c r="N2237" s="7">
        <v>92.208297729492188</v>
      </c>
      <c r="O2237" s="7" t="s">
        <v>331</v>
      </c>
      <c r="P2237" s="7" t="s">
        <v>3549</v>
      </c>
      <c r="Q2237" s="7" t="s">
        <v>286</v>
      </c>
      <c r="R2237" s="7" t="s">
        <v>3856</v>
      </c>
      <c r="S2237" s="7">
        <v>109.0399169921875</v>
      </c>
    </row>
    <row r="2238" spans="1:19" x14ac:dyDescent="0.25">
      <c r="A2238" s="7">
        <v>513</v>
      </c>
      <c r="B2238" s="7">
        <v>44657</v>
      </c>
      <c r="C2238" s="7">
        <v>66961591</v>
      </c>
      <c r="D2238" s="7" t="s">
        <v>3551</v>
      </c>
      <c r="E2238" s="7" t="s">
        <v>21267</v>
      </c>
      <c r="F2238" s="7">
        <v>330000</v>
      </c>
      <c r="G2238" s="7">
        <v>4.5557999610900879</v>
      </c>
      <c r="H2238" s="7">
        <v>4.1861000061035156</v>
      </c>
      <c r="I2238" s="7" t="s">
        <v>20829</v>
      </c>
      <c r="J2238" s="7" t="s">
        <v>20830</v>
      </c>
      <c r="K2238" s="8">
        <v>3.7392399311065674</v>
      </c>
      <c r="M2238" s="8">
        <v>95.474998474121094</v>
      </c>
      <c r="N2238" s="7">
        <v>100.07599639892578</v>
      </c>
      <c r="O2238" s="7" t="s">
        <v>446</v>
      </c>
      <c r="P2238" s="7" t="s">
        <v>349</v>
      </c>
      <c r="Q2238" s="7" t="s">
        <v>242</v>
      </c>
      <c r="R2238" s="7" t="s">
        <v>3856</v>
      </c>
      <c r="S2238" s="7">
        <v>100.07599639892578</v>
      </c>
    </row>
    <row r="2239" spans="1:19" x14ac:dyDescent="0.25">
      <c r="A2239" s="7">
        <v>513</v>
      </c>
      <c r="B2239" s="7">
        <v>44657</v>
      </c>
      <c r="C2239" s="7">
        <v>44489326</v>
      </c>
      <c r="D2239" s="7" t="s">
        <v>3552</v>
      </c>
      <c r="E2239" s="7" t="s">
        <v>11061</v>
      </c>
      <c r="F2239" s="7">
        <v>300000</v>
      </c>
      <c r="G2239" s="7">
        <v>0.31209999322891235</v>
      </c>
      <c r="H2239" s="7">
        <v>0.30809998512268066</v>
      </c>
      <c r="I2239" s="7" t="s">
        <v>11062</v>
      </c>
      <c r="J2239" s="7" t="s">
        <v>11063</v>
      </c>
      <c r="K2239" s="8">
        <v>2.7525820732116699</v>
      </c>
      <c r="M2239" s="8">
        <v>99.880996704101563</v>
      </c>
      <c r="N2239" s="7">
        <v>188.92570495605469</v>
      </c>
      <c r="O2239" s="7" t="s">
        <v>237</v>
      </c>
      <c r="P2239" s="7" t="s">
        <v>1033</v>
      </c>
      <c r="Q2239" s="7" t="s">
        <v>242</v>
      </c>
      <c r="R2239" s="7" t="s">
        <v>214</v>
      </c>
      <c r="S2239" s="7">
        <v>188.92570495605469</v>
      </c>
    </row>
    <row r="2240" spans="1:19" x14ac:dyDescent="0.25">
      <c r="A2240" s="7">
        <v>513</v>
      </c>
      <c r="B2240" s="7">
        <v>44657</v>
      </c>
      <c r="C2240" s="7">
        <v>66829588</v>
      </c>
      <c r="D2240" s="7" t="s">
        <v>3555</v>
      </c>
      <c r="E2240" s="7" t="s">
        <v>214</v>
      </c>
      <c r="F2240" s="7">
        <v>300000</v>
      </c>
      <c r="G2240" s="7">
        <v>3.6194000244140625</v>
      </c>
      <c r="H2240" s="7">
        <v>3.3822999000549316</v>
      </c>
      <c r="I2240" s="7" t="s">
        <v>11064</v>
      </c>
      <c r="J2240" s="7" t="s">
        <v>11065</v>
      </c>
      <c r="K2240" s="8">
        <v>4.5972900390625</v>
      </c>
      <c r="M2240" s="8">
        <v>92.258003234863281</v>
      </c>
      <c r="N2240" s="7">
        <v>185.822998046875</v>
      </c>
      <c r="O2240" s="7" t="s">
        <v>446</v>
      </c>
      <c r="P2240" s="7" t="s">
        <v>349</v>
      </c>
      <c r="Q2240" s="7" t="s">
        <v>242</v>
      </c>
      <c r="R2240" s="7" t="s">
        <v>3856</v>
      </c>
      <c r="S2240" s="7">
        <v>185.822998046875</v>
      </c>
    </row>
    <row r="2241" spans="1:19" x14ac:dyDescent="0.25">
      <c r="A2241" s="7">
        <v>513</v>
      </c>
      <c r="B2241" s="7">
        <v>44657</v>
      </c>
      <c r="C2241" s="7">
        <v>66988302</v>
      </c>
      <c r="D2241" s="7" t="s">
        <v>21722</v>
      </c>
      <c r="E2241" s="7" t="s">
        <v>214</v>
      </c>
      <c r="F2241" s="7">
        <v>277220</v>
      </c>
      <c r="G2241" s="7">
        <v>1.5140000581741333</v>
      </c>
      <c r="H2241" s="7">
        <v>1.214400053024292</v>
      </c>
      <c r="I2241" s="7" t="s">
        <v>20831</v>
      </c>
      <c r="J2241" s="7" t="s">
        <v>20832</v>
      </c>
      <c r="K2241" s="8">
        <v>18.16718864440918</v>
      </c>
      <c r="M2241" s="8">
        <v>96.489997863769531</v>
      </c>
      <c r="N2241" s="7">
        <v>1587.574951171875</v>
      </c>
      <c r="O2241" s="7" t="s">
        <v>360</v>
      </c>
      <c r="P2241" s="7" t="s">
        <v>349</v>
      </c>
      <c r="Q2241" s="7" t="s">
        <v>242</v>
      </c>
      <c r="R2241" s="7" t="s">
        <v>214</v>
      </c>
      <c r="S2241" s="7">
        <v>1587.574951171875</v>
      </c>
    </row>
    <row r="2242" spans="1:19" x14ac:dyDescent="0.25">
      <c r="A2242" s="7">
        <v>513</v>
      </c>
      <c r="B2242" s="7">
        <v>44657</v>
      </c>
      <c r="C2242" s="7">
        <v>66918682</v>
      </c>
      <c r="D2242" s="7" t="s">
        <v>16497</v>
      </c>
      <c r="E2242" s="7" t="s">
        <v>18936</v>
      </c>
      <c r="F2242" s="7">
        <v>300000</v>
      </c>
      <c r="G2242" s="7">
        <v>4.2628002166748047</v>
      </c>
      <c r="H2242" s="7">
        <v>4.0362000465393066</v>
      </c>
      <c r="I2242" s="7" t="s">
        <v>18350</v>
      </c>
      <c r="J2242" s="7" t="s">
        <v>17639</v>
      </c>
      <c r="K2242" s="8">
        <v>3.8560199737548828</v>
      </c>
      <c r="M2242" s="8">
        <v>91.303001403808594</v>
      </c>
      <c r="N2242" s="7">
        <v>111.15299987792969</v>
      </c>
      <c r="O2242" s="7" t="s">
        <v>446</v>
      </c>
      <c r="P2242" s="7" t="s">
        <v>1033</v>
      </c>
      <c r="Q2242" s="7" t="s">
        <v>242</v>
      </c>
      <c r="R2242" s="7" t="s">
        <v>3856</v>
      </c>
      <c r="S2242" s="7">
        <v>111.15299987792969</v>
      </c>
    </row>
    <row r="2243" spans="1:19" x14ac:dyDescent="0.25">
      <c r="A2243" s="7">
        <v>513</v>
      </c>
      <c r="B2243" s="7">
        <v>44657</v>
      </c>
      <c r="C2243" s="7">
        <v>66892189</v>
      </c>
      <c r="D2243" s="7" t="s">
        <v>16497</v>
      </c>
      <c r="E2243" s="7" t="s">
        <v>16498</v>
      </c>
      <c r="F2243" s="7">
        <v>300000</v>
      </c>
      <c r="G2243" s="7">
        <v>4.0794000625610352</v>
      </c>
      <c r="H2243" s="7">
        <v>3.8466999530792236</v>
      </c>
      <c r="I2243" s="7" t="s">
        <v>17116</v>
      </c>
      <c r="J2243" s="7" t="s">
        <v>16499</v>
      </c>
      <c r="K2243" s="8">
        <v>3.8065099716186523</v>
      </c>
      <c r="M2243" s="8">
        <v>92.293998718261719</v>
      </c>
      <c r="N2243" s="7">
        <v>105.99800109863281</v>
      </c>
      <c r="O2243" s="7" t="s">
        <v>446</v>
      </c>
      <c r="P2243" s="7" t="s">
        <v>1033</v>
      </c>
      <c r="Q2243" s="7" t="s">
        <v>242</v>
      </c>
      <c r="R2243" s="7" t="s">
        <v>3856</v>
      </c>
      <c r="S2243" s="7">
        <v>105.99800109863281</v>
      </c>
    </row>
    <row r="2244" spans="1:19" x14ac:dyDescent="0.25">
      <c r="A2244" s="7">
        <v>513</v>
      </c>
      <c r="B2244" s="7">
        <v>44657</v>
      </c>
      <c r="C2244" s="7">
        <v>47949792</v>
      </c>
      <c r="D2244" s="7" t="s">
        <v>3558</v>
      </c>
      <c r="E2244" s="7" t="s">
        <v>6689</v>
      </c>
      <c r="F2244" s="7">
        <v>650000</v>
      </c>
      <c r="G2244" s="7">
        <v>7.7562999725341797</v>
      </c>
      <c r="H2244" s="7">
        <v>6.0732002258300781</v>
      </c>
      <c r="I2244" s="7" t="s">
        <v>6690</v>
      </c>
      <c r="J2244" s="7" t="s">
        <v>6691</v>
      </c>
      <c r="K2244" s="8">
        <v>4.4893198013305664</v>
      </c>
      <c r="M2244" s="8">
        <v>112.23799896240234</v>
      </c>
      <c r="N2244" s="7">
        <v>180.42599487304688</v>
      </c>
      <c r="O2244" s="7" t="s">
        <v>446</v>
      </c>
      <c r="P2244" s="7" t="s">
        <v>1033</v>
      </c>
      <c r="Q2244" s="7" t="s">
        <v>242</v>
      </c>
      <c r="R2244" s="7" t="s">
        <v>3856</v>
      </c>
      <c r="S2244" s="7">
        <v>143.09809875488281</v>
      </c>
    </row>
    <row r="2245" spans="1:19" x14ac:dyDescent="0.25">
      <c r="A2245" s="7">
        <v>513</v>
      </c>
      <c r="B2245" s="7">
        <v>44657</v>
      </c>
      <c r="C2245" s="7">
        <v>66948104</v>
      </c>
      <c r="D2245" s="7" t="s">
        <v>3558</v>
      </c>
      <c r="E2245" s="7" t="s">
        <v>18057</v>
      </c>
      <c r="F2245" s="7">
        <v>800000</v>
      </c>
      <c r="G2245" s="7">
        <v>6.4422001838684082</v>
      </c>
      <c r="H2245" s="7">
        <v>5.8611001968383789</v>
      </c>
      <c r="I2245" s="7" t="s">
        <v>18058</v>
      </c>
      <c r="J2245" s="7" t="s">
        <v>18059</v>
      </c>
      <c r="K2245" s="8">
        <v>4.3457098007202148</v>
      </c>
      <c r="M2245" s="8">
        <v>87.502998352050781</v>
      </c>
      <c r="N2245" s="7">
        <v>162.5570068359375</v>
      </c>
      <c r="O2245" s="7" t="s">
        <v>446</v>
      </c>
      <c r="P2245" s="7" t="s">
        <v>1033</v>
      </c>
      <c r="Q2245" s="7" t="s">
        <v>242</v>
      </c>
      <c r="R2245" s="7" t="s">
        <v>3856</v>
      </c>
      <c r="S2245" s="7">
        <v>135.98558044433594</v>
      </c>
    </row>
    <row r="2246" spans="1:19" x14ac:dyDescent="0.25">
      <c r="A2246" s="7">
        <v>513</v>
      </c>
      <c r="B2246" s="7">
        <v>44657</v>
      </c>
      <c r="C2246" s="7">
        <v>66906949</v>
      </c>
      <c r="D2246" s="7" t="s">
        <v>3558</v>
      </c>
      <c r="E2246" s="7" t="s">
        <v>16985</v>
      </c>
      <c r="F2246" s="7">
        <v>850000</v>
      </c>
      <c r="G2246" s="7">
        <v>6.1902999877929688</v>
      </c>
      <c r="H2246" s="7">
        <v>5.6336002349853516</v>
      </c>
      <c r="I2246" s="7" t="s">
        <v>16986</v>
      </c>
      <c r="J2246" s="7" t="s">
        <v>16987</v>
      </c>
      <c r="K2246" s="8">
        <v>4.3305501937866211</v>
      </c>
      <c r="M2246" s="8">
        <v>87.462997436523438</v>
      </c>
      <c r="N2246" s="7">
        <v>160.56599426269531</v>
      </c>
      <c r="O2246" s="7" t="s">
        <v>446</v>
      </c>
      <c r="P2246" s="7" t="s">
        <v>1033</v>
      </c>
      <c r="Q2246" s="7" t="s">
        <v>242</v>
      </c>
      <c r="R2246" s="7" t="s">
        <v>3856</v>
      </c>
      <c r="S2246" s="7">
        <v>134.59724426269531</v>
      </c>
    </row>
    <row r="2247" spans="1:19" x14ac:dyDescent="0.25">
      <c r="A2247" s="7">
        <v>513</v>
      </c>
      <c r="B2247" s="7">
        <v>44657</v>
      </c>
      <c r="C2247" s="7">
        <v>66849366</v>
      </c>
      <c r="D2247" s="7" t="s">
        <v>3558</v>
      </c>
      <c r="E2247" s="7" t="s">
        <v>6687</v>
      </c>
      <c r="F2247" s="7">
        <v>650000</v>
      </c>
      <c r="G2247" s="7">
        <v>5.7603998184204102</v>
      </c>
      <c r="H2247" s="7">
        <v>5.3077001571655273</v>
      </c>
      <c r="I2247" s="7" t="s">
        <v>22287</v>
      </c>
      <c r="J2247" s="7" t="s">
        <v>6688</v>
      </c>
      <c r="K2247" s="8">
        <v>4.3057398796081543</v>
      </c>
      <c r="M2247" s="8">
        <v>87.337997436523438</v>
      </c>
      <c r="N2247" s="7">
        <v>157.1820068359375</v>
      </c>
      <c r="O2247" s="7" t="s">
        <v>446</v>
      </c>
      <c r="P2247" s="7" t="s">
        <v>1033</v>
      </c>
      <c r="Q2247" s="7" t="s">
        <v>242</v>
      </c>
      <c r="R2247" s="7" t="s">
        <v>3856</v>
      </c>
      <c r="S2247" s="7">
        <v>132.21011352539063</v>
      </c>
    </row>
    <row r="2248" spans="1:19" x14ac:dyDescent="0.25">
      <c r="A2248" s="7">
        <v>513</v>
      </c>
      <c r="B2248" s="7">
        <v>44657</v>
      </c>
      <c r="C2248" s="7">
        <v>66812137</v>
      </c>
      <c r="D2248" s="7" t="s">
        <v>3558</v>
      </c>
      <c r="E2248" s="7" t="s">
        <v>6684</v>
      </c>
      <c r="F2248" s="7">
        <v>650000</v>
      </c>
      <c r="G2248" s="7">
        <v>5.5222001075744629</v>
      </c>
      <c r="H2248" s="7">
        <v>4.9854998588562012</v>
      </c>
      <c r="I2248" s="7" t="s">
        <v>6685</v>
      </c>
      <c r="J2248" s="7" t="s">
        <v>6686</v>
      </c>
      <c r="K2248" s="8">
        <v>4.2111940383911133</v>
      </c>
      <c r="M2248" s="8">
        <v>91.035835266113281</v>
      </c>
      <c r="N2248" s="7">
        <v>146.90010070800781</v>
      </c>
      <c r="O2248" s="7" t="s">
        <v>446</v>
      </c>
      <c r="P2248" s="7" t="s">
        <v>1033</v>
      </c>
      <c r="Q2248" s="7" t="s">
        <v>242</v>
      </c>
      <c r="R2248" s="7" t="s">
        <v>214</v>
      </c>
      <c r="S2248" s="7">
        <v>130.87800598144531</v>
      </c>
    </row>
    <row r="2249" spans="1:19" x14ac:dyDescent="0.25">
      <c r="A2249" s="7">
        <v>513</v>
      </c>
      <c r="B2249" s="7">
        <v>44657</v>
      </c>
      <c r="C2249" s="7">
        <v>66812132</v>
      </c>
      <c r="D2249" s="7" t="s">
        <v>3558</v>
      </c>
      <c r="E2249" s="7" t="s">
        <v>6681</v>
      </c>
      <c r="F2249" s="7">
        <v>650000</v>
      </c>
      <c r="G2249" s="7">
        <v>5.5222001075744629</v>
      </c>
      <c r="H2249" s="7">
        <v>4.9839000701904297</v>
      </c>
      <c r="I2249" s="7" t="s">
        <v>6682</v>
      </c>
      <c r="J2249" s="7" t="s">
        <v>6683</v>
      </c>
      <c r="K2249" s="8">
        <v>4.2698302268981934</v>
      </c>
      <c r="M2249" s="8">
        <v>90.764999389648438</v>
      </c>
      <c r="N2249" s="7">
        <v>153.16600036621094</v>
      </c>
      <c r="O2249" s="7" t="s">
        <v>446</v>
      </c>
      <c r="P2249" s="7" t="s">
        <v>1033</v>
      </c>
      <c r="Q2249" s="7" t="s">
        <v>242</v>
      </c>
      <c r="R2249" s="7" t="s">
        <v>3856</v>
      </c>
      <c r="S2249" s="7">
        <v>130.87800598144531</v>
      </c>
    </row>
    <row r="2250" spans="1:19" x14ac:dyDescent="0.25">
      <c r="A2250" s="7">
        <v>513</v>
      </c>
      <c r="B2250" s="7">
        <v>44657</v>
      </c>
      <c r="C2250" s="7">
        <v>46797862</v>
      </c>
      <c r="D2250" s="7" t="s">
        <v>3558</v>
      </c>
      <c r="E2250" s="7" t="s">
        <v>6678</v>
      </c>
      <c r="F2250" s="7">
        <v>500000</v>
      </c>
      <c r="G2250" s="7">
        <v>4.8460001945495605</v>
      </c>
      <c r="H2250" s="7">
        <v>4.3747000694274902</v>
      </c>
      <c r="I2250" s="7" t="s">
        <v>6679</v>
      </c>
      <c r="J2250" s="7" t="s">
        <v>6680</v>
      </c>
      <c r="K2250" s="8">
        <v>4.2483901977539063</v>
      </c>
      <c r="M2250" s="8">
        <v>94.584999084472656</v>
      </c>
      <c r="N2250" s="7">
        <v>149.07400512695313</v>
      </c>
      <c r="O2250" s="7" t="s">
        <v>446</v>
      </c>
      <c r="P2250" s="7" t="s">
        <v>1033</v>
      </c>
      <c r="Q2250" s="7" t="s">
        <v>242</v>
      </c>
      <c r="R2250" s="7" t="s">
        <v>3856</v>
      </c>
      <c r="S2250" s="7">
        <v>127.06107330322266</v>
      </c>
    </row>
    <row r="2251" spans="1:19" x14ac:dyDescent="0.25">
      <c r="A2251" s="7">
        <v>513</v>
      </c>
      <c r="B2251" s="7">
        <v>44657</v>
      </c>
      <c r="C2251" s="7">
        <v>45588319</v>
      </c>
      <c r="D2251" s="7" t="s">
        <v>3558</v>
      </c>
      <c r="E2251" s="7" t="s">
        <v>6669</v>
      </c>
      <c r="F2251" s="7">
        <v>700000</v>
      </c>
      <c r="G2251" s="7">
        <v>4.572199821472168</v>
      </c>
      <c r="H2251" s="7">
        <v>4.053800106048584</v>
      </c>
      <c r="I2251" s="7" t="s">
        <v>6670</v>
      </c>
      <c r="J2251" s="7" t="s">
        <v>6671</v>
      </c>
      <c r="K2251" s="8">
        <v>4.1698398590087891</v>
      </c>
      <c r="M2251" s="8">
        <v>97.23699951171875</v>
      </c>
      <c r="N2251" s="7">
        <v>140.41999816894531</v>
      </c>
      <c r="O2251" s="7" t="s">
        <v>446</v>
      </c>
      <c r="P2251" s="7" t="s">
        <v>1033</v>
      </c>
      <c r="Q2251" s="7" t="s">
        <v>242</v>
      </c>
      <c r="R2251" s="7" t="s">
        <v>3856</v>
      </c>
      <c r="S2251" s="7">
        <v>125.50121307373047</v>
      </c>
    </row>
    <row r="2252" spans="1:19" x14ac:dyDescent="0.25">
      <c r="A2252" s="7">
        <v>513</v>
      </c>
      <c r="B2252" s="7">
        <v>44657</v>
      </c>
      <c r="C2252" s="7">
        <v>31466594</v>
      </c>
      <c r="D2252" s="7" t="s">
        <v>3558</v>
      </c>
      <c r="E2252" s="7" t="s">
        <v>6675</v>
      </c>
      <c r="F2252" s="7">
        <v>500000</v>
      </c>
      <c r="G2252" s="7">
        <v>4.473599910736084</v>
      </c>
      <c r="H2252" s="7">
        <v>4.1427001953125</v>
      </c>
      <c r="I2252" s="7" t="s">
        <v>6676</v>
      </c>
      <c r="J2252" s="7" t="s">
        <v>6677</v>
      </c>
      <c r="K2252" s="8">
        <v>4.2004799842834473</v>
      </c>
      <c r="M2252" s="8">
        <v>94.140998840332031</v>
      </c>
      <c r="N2252" s="7">
        <v>145.99899291992188</v>
      </c>
      <c r="O2252" s="7" t="s">
        <v>446</v>
      </c>
      <c r="P2252" s="7" t="s">
        <v>1033</v>
      </c>
      <c r="Q2252" s="7" t="s">
        <v>242</v>
      </c>
      <c r="R2252" s="7" t="s">
        <v>3856</v>
      </c>
      <c r="S2252" s="7">
        <v>124.93752288818359</v>
      </c>
    </row>
    <row r="2253" spans="1:19" x14ac:dyDescent="0.25">
      <c r="A2253" s="7">
        <v>513</v>
      </c>
      <c r="B2253" s="7">
        <v>44657</v>
      </c>
      <c r="C2253" s="7">
        <v>31466588</v>
      </c>
      <c r="D2253" s="7" t="s">
        <v>3558</v>
      </c>
      <c r="E2253" s="7" t="s">
        <v>6672</v>
      </c>
      <c r="F2253" s="7">
        <v>500000</v>
      </c>
      <c r="G2253" s="7">
        <v>4.473599910736084</v>
      </c>
      <c r="H2253" s="7">
        <v>4.1409997940063477</v>
      </c>
      <c r="I2253" s="7" t="s">
        <v>6673</v>
      </c>
      <c r="J2253" s="7" t="s">
        <v>6674</v>
      </c>
      <c r="K2253" s="8">
        <v>4.2631120681762695</v>
      </c>
      <c r="M2253" s="8">
        <v>93.897064208984375</v>
      </c>
      <c r="N2253" s="7">
        <v>151.85710144042969</v>
      </c>
      <c r="O2253" s="7" t="s">
        <v>446</v>
      </c>
      <c r="P2253" s="7" t="s">
        <v>1033</v>
      </c>
      <c r="Q2253" s="7" t="s">
        <v>242</v>
      </c>
      <c r="R2253" s="7" t="s">
        <v>214</v>
      </c>
      <c r="S2253" s="7">
        <v>124.93752288818359</v>
      </c>
    </row>
    <row r="2254" spans="1:19" x14ac:dyDescent="0.25">
      <c r="A2254" s="7">
        <v>513</v>
      </c>
      <c r="B2254" s="7">
        <v>44657</v>
      </c>
      <c r="C2254" s="7">
        <v>66948507</v>
      </c>
      <c r="D2254" s="7" t="s">
        <v>3558</v>
      </c>
      <c r="E2254" s="7" t="s">
        <v>18351</v>
      </c>
      <c r="F2254" s="7">
        <v>1000000</v>
      </c>
      <c r="G2254" s="7">
        <v>4.4463000297546387</v>
      </c>
      <c r="H2254" s="7">
        <v>4.194699764251709</v>
      </c>
      <c r="I2254" s="7" t="s">
        <v>18352</v>
      </c>
      <c r="J2254" s="7" t="s">
        <v>18353</v>
      </c>
      <c r="K2254" s="8">
        <v>4.046450138092041</v>
      </c>
      <c r="M2254" s="8">
        <v>90.339996337890625</v>
      </c>
      <c r="N2254" s="7">
        <v>129.6929931640625</v>
      </c>
      <c r="O2254" s="7" t="s">
        <v>446</v>
      </c>
      <c r="P2254" s="7" t="s">
        <v>1033</v>
      </c>
      <c r="Q2254" s="7" t="s">
        <v>242</v>
      </c>
      <c r="R2254" s="7" t="s">
        <v>3856</v>
      </c>
      <c r="S2254" s="7">
        <v>124.78127288818359</v>
      </c>
    </row>
    <row r="2255" spans="1:19" x14ac:dyDescent="0.25">
      <c r="A2255" s="7">
        <v>513</v>
      </c>
      <c r="B2255" s="7">
        <v>44657</v>
      </c>
      <c r="C2255" s="7">
        <v>66906569</v>
      </c>
      <c r="D2255" s="7" t="s">
        <v>3558</v>
      </c>
      <c r="E2255" s="7" t="s">
        <v>16815</v>
      </c>
      <c r="F2255" s="7">
        <v>850000</v>
      </c>
      <c r="G2255" s="7">
        <v>4.1888999938964844</v>
      </c>
      <c r="H2255" s="7">
        <v>3.9567999839782715</v>
      </c>
      <c r="I2255" s="7" t="s">
        <v>21268</v>
      </c>
      <c r="J2255" s="7" t="s">
        <v>16816</v>
      </c>
      <c r="K2255" s="8">
        <v>4.0288000106811523</v>
      </c>
      <c r="M2255" s="8">
        <v>90.339996337890625</v>
      </c>
      <c r="N2255" s="7">
        <v>127.75800323486328</v>
      </c>
      <c r="O2255" s="7" t="s">
        <v>446</v>
      </c>
      <c r="P2255" s="7" t="s">
        <v>1033</v>
      </c>
      <c r="Q2255" s="7" t="s">
        <v>242</v>
      </c>
      <c r="R2255" s="7" t="s">
        <v>3856</v>
      </c>
      <c r="S2255" s="7">
        <v>123.30423736572266</v>
      </c>
    </row>
    <row r="2256" spans="1:19" x14ac:dyDescent="0.25">
      <c r="A2256" s="7">
        <v>513</v>
      </c>
      <c r="B2256" s="7">
        <v>44657</v>
      </c>
      <c r="C2256" s="7">
        <v>66849365</v>
      </c>
      <c r="D2256" s="7" t="s">
        <v>3558</v>
      </c>
      <c r="E2256" s="7" t="s">
        <v>6666</v>
      </c>
      <c r="F2256" s="7">
        <v>850000</v>
      </c>
      <c r="G2256" s="7">
        <v>3.7562999725341797</v>
      </c>
      <c r="H2256" s="7">
        <v>3.5792999267578125</v>
      </c>
      <c r="I2256" s="7" t="s">
        <v>6667</v>
      </c>
      <c r="J2256" s="7" t="s">
        <v>6668</v>
      </c>
      <c r="K2256" s="8">
        <v>4.0419697761535645</v>
      </c>
      <c r="M2256" s="8">
        <v>90.53900146484375</v>
      </c>
      <c r="N2256" s="7">
        <v>129.11099243164063</v>
      </c>
      <c r="O2256" s="7" t="s">
        <v>446</v>
      </c>
      <c r="P2256" s="7" t="s">
        <v>1033</v>
      </c>
      <c r="Q2256" s="7" t="s">
        <v>242</v>
      </c>
      <c r="R2256" s="7" t="s">
        <v>3856</v>
      </c>
      <c r="S2256" s="7">
        <v>120.80683898925781</v>
      </c>
    </row>
    <row r="2257" spans="1:19" x14ac:dyDescent="0.25">
      <c r="A2257" s="7">
        <v>513</v>
      </c>
      <c r="B2257" s="7">
        <v>44657</v>
      </c>
      <c r="C2257" s="7">
        <v>66812139</v>
      </c>
      <c r="D2257" s="7" t="s">
        <v>3558</v>
      </c>
      <c r="E2257" s="7" t="s">
        <v>6664</v>
      </c>
      <c r="F2257" s="7">
        <v>750000</v>
      </c>
      <c r="G2257" s="7">
        <v>3.5236001014709473</v>
      </c>
      <c r="H2257" s="7">
        <v>3.3155999183654785</v>
      </c>
      <c r="I2257" s="7" t="s">
        <v>17458</v>
      </c>
      <c r="J2257" s="7" t="s">
        <v>6665</v>
      </c>
      <c r="K2257" s="8">
        <v>4.0177497863769531</v>
      </c>
      <c r="M2257" s="8">
        <v>92.782997131347656</v>
      </c>
      <c r="N2257" s="7">
        <v>127.72299957275391</v>
      </c>
      <c r="O2257" s="7" t="s">
        <v>446</v>
      </c>
      <c r="P2257" s="7" t="s">
        <v>1033</v>
      </c>
      <c r="Q2257" s="7" t="s">
        <v>242</v>
      </c>
      <c r="R2257" s="7" t="s">
        <v>3856</v>
      </c>
      <c r="S2257" s="7">
        <v>119.45596313476563</v>
      </c>
    </row>
    <row r="2258" spans="1:19" x14ac:dyDescent="0.25">
      <c r="A2258" s="7">
        <v>513</v>
      </c>
      <c r="B2258" s="7">
        <v>44657</v>
      </c>
      <c r="C2258" s="7">
        <v>47949795</v>
      </c>
      <c r="D2258" s="7" t="s">
        <v>3558</v>
      </c>
      <c r="E2258" s="7" t="s">
        <v>6661</v>
      </c>
      <c r="F2258" s="7">
        <v>600000</v>
      </c>
      <c r="G2258" s="7">
        <v>2.9158000946044922</v>
      </c>
      <c r="H2258" s="7">
        <v>2.6967000961303711</v>
      </c>
      <c r="I2258" s="7" t="s">
        <v>6662</v>
      </c>
      <c r="J2258" s="7" t="s">
        <v>6663</v>
      </c>
      <c r="K2258" s="8">
        <v>3.9279899597167969</v>
      </c>
      <c r="M2258" s="8">
        <v>105.31999969482422</v>
      </c>
      <c r="N2258" s="7">
        <v>122.41799926757813</v>
      </c>
      <c r="O2258" s="7" t="s">
        <v>446</v>
      </c>
      <c r="P2258" s="7" t="s">
        <v>1033</v>
      </c>
      <c r="Q2258" s="7" t="s">
        <v>242</v>
      </c>
      <c r="R2258" s="7" t="s">
        <v>3856</v>
      </c>
      <c r="S2258" s="7">
        <v>115.90425872802734</v>
      </c>
    </row>
    <row r="2259" spans="1:19" x14ac:dyDescent="0.25">
      <c r="A2259" s="7">
        <v>513</v>
      </c>
      <c r="B2259" s="7">
        <v>44657</v>
      </c>
      <c r="C2259" s="7">
        <v>46836643</v>
      </c>
      <c r="D2259" s="7" t="s">
        <v>3558</v>
      </c>
      <c r="E2259" s="7" t="s">
        <v>6658</v>
      </c>
      <c r="F2259" s="7">
        <v>500000</v>
      </c>
      <c r="G2259" s="7">
        <v>2.8473999500274658</v>
      </c>
      <c r="H2259" s="7">
        <v>2.677299976348877</v>
      </c>
      <c r="I2259" s="7" t="s">
        <v>6659</v>
      </c>
      <c r="J2259" s="7" t="s">
        <v>6660</v>
      </c>
      <c r="K2259" s="8">
        <v>3.9895229339599609</v>
      </c>
      <c r="M2259" s="8">
        <v>96.4320068359375</v>
      </c>
      <c r="N2259" s="7">
        <v>127.92610168457031</v>
      </c>
      <c r="O2259" s="7" t="s">
        <v>446</v>
      </c>
      <c r="P2259" s="7" t="s">
        <v>1033</v>
      </c>
      <c r="Q2259" s="7" t="s">
        <v>242</v>
      </c>
      <c r="R2259" s="7" t="s">
        <v>214</v>
      </c>
      <c r="S2259" s="7">
        <v>115.50254821777344</v>
      </c>
    </row>
    <row r="2260" spans="1:19" x14ac:dyDescent="0.25">
      <c r="A2260" s="7">
        <v>513</v>
      </c>
      <c r="B2260" s="7">
        <v>44657</v>
      </c>
      <c r="C2260" s="7">
        <v>46797849</v>
      </c>
      <c r="D2260" s="7" t="s">
        <v>3558</v>
      </c>
      <c r="E2260" s="7" t="s">
        <v>6655</v>
      </c>
      <c r="F2260" s="7">
        <v>500000</v>
      </c>
      <c r="G2260" s="7">
        <v>2.8473999500274658</v>
      </c>
      <c r="H2260" s="7">
        <v>2.6777999401092529</v>
      </c>
      <c r="I2260" s="7" t="s">
        <v>6656</v>
      </c>
      <c r="J2260" s="7" t="s">
        <v>6657</v>
      </c>
      <c r="K2260" s="8">
        <v>3.8715000152587891</v>
      </c>
      <c r="M2260" s="8">
        <v>96.739997863769531</v>
      </c>
      <c r="N2260" s="7">
        <v>116.61399841308594</v>
      </c>
      <c r="O2260" s="7" t="s">
        <v>446</v>
      </c>
      <c r="P2260" s="7" t="s">
        <v>1033</v>
      </c>
      <c r="Q2260" s="7" t="s">
        <v>242</v>
      </c>
      <c r="R2260" s="7" t="s">
        <v>3856</v>
      </c>
      <c r="S2260" s="7">
        <v>115.50254821777344</v>
      </c>
    </row>
    <row r="2261" spans="1:19" x14ac:dyDescent="0.25">
      <c r="A2261" s="7">
        <v>513</v>
      </c>
      <c r="B2261" s="7">
        <v>44657</v>
      </c>
      <c r="C2261" s="7">
        <v>66948498</v>
      </c>
      <c r="D2261" s="7" t="s">
        <v>3558</v>
      </c>
      <c r="E2261" s="7" t="s">
        <v>18354</v>
      </c>
      <c r="F2261" s="7">
        <v>1200000</v>
      </c>
      <c r="G2261" s="7">
        <v>2.4475998878479004</v>
      </c>
      <c r="H2261" s="7">
        <v>2.3796000480651855</v>
      </c>
      <c r="I2261" s="7" t="s">
        <v>19730</v>
      </c>
      <c r="J2261" s="7" t="s">
        <v>18355</v>
      </c>
      <c r="K2261" s="8">
        <v>3.686229944229126</v>
      </c>
      <c r="M2261" s="8">
        <v>93.775001525878906</v>
      </c>
      <c r="N2261" s="7">
        <v>104.65899658203125</v>
      </c>
      <c r="O2261" s="7" t="s">
        <v>446</v>
      </c>
      <c r="P2261" s="7" t="s">
        <v>1033</v>
      </c>
      <c r="Q2261" s="7" t="s">
        <v>242</v>
      </c>
      <c r="R2261" s="7" t="s">
        <v>3856</v>
      </c>
      <c r="S2261" s="7">
        <v>113.14690399169922</v>
      </c>
    </row>
    <row r="2262" spans="1:19" x14ac:dyDescent="0.25">
      <c r="A2262" s="7">
        <v>513</v>
      </c>
      <c r="B2262" s="7">
        <v>44657</v>
      </c>
      <c r="C2262" s="7">
        <v>43959844</v>
      </c>
      <c r="D2262" s="7" t="s">
        <v>3558</v>
      </c>
      <c r="E2262" s="7" t="s">
        <v>6653</v>
      </c>
      <c r="F2262" s="7">
        <v>400000</v>
      </c>
      <c r="G2262" s="7">
        <v>2.2039999961853027</v>
      </c>
      <c r="H2262" s="7">
        <v>2.0845999717712402</v>
      </c>
      <c r="I2262" s="7" t="s">
        <v>21269</v>
      </c>
      <c r="J2262" s="7" t="s">
        <v>6654</v>
      </c>
      <c r="K2262" s="8">
        <v>3.638930082321167</v>
      </c>
      <c r="M2262" s="8">
        <v>99.494903564453125</v>
      </c>
      <c r="N2262" s="7">
        <v>105.72969818115234</v>
      </c>
      <c r="O2262" s="7" t="s">
        <v>446</v>
      </c>
      <c r="P2262" s="7" t="s">
        <v>1033</v>
      </c>
      <c r="Q2262" s="7" t="s">
        <v>242</v>
      </c>
      <c r="R2262" s="7" t="s">
        <v>214</v>
      </c>
      <c r="S2262" s="7">
        <v>111.70548248291016</v>
      </c>
    </row>
    <row r="2263" spans="1:19" x14ac:dyDescent="0.25">
      <c r="A2263" s="7">
        <v>513</v>
      </c>
      <c r="B2263" s="7">
        <v>44657</v>
      </c>
      <c r="C2263" s="7">
        <v>66906571</v>
      </c>
      <c r="D2263" s="7" t="s">
        <v>3558</v>
      </c>
      <c r="E2263" s="7" t="s">
        <v>16812</v>
      </c>
      <c r="F2263" s="7">
        <v>1000000</v>
      </c>
      <c r="G2263" s="7">
        <v>2.1875</v>
      </c>
      <c r="H2263" s="7">
        <v>2.1273999214172363</v>
      </c>
      <c r="I2263" s="7" t="s">
        <v>16813</v>
      </c>
      <c r="J2263" s="7" t="s">
        <v>16814</v>
      </c>
      <c r="K2263" s="8">
        <v>3.6595339775085449</v>
      </c>
      <c r="M2263" s="8">
        <v>94.199714660644531</v>
      </c>
      <c r="N2263" s="7">
        <v>106.939697265625</v>
      </c>
      <c r="O2263" s="7" t="s">
        <v>446</v>
      </c>
      <c r="P2263" s="7" t="s">
        <v>1033</v>
      </c>
      <c r="Q2263" s="7" t="s">
        <v>242</v>
      </c>
      <c r="R2263" s="7" t="s">
        <v>214</v>
      </c>
      <c r="S2263" s="7">
        <v>111.60768890380859</v>
      </c>
    </row>
    <row r="2264" spans="1:19" x14ac:dyDescent="0.25">
      <c r="A2264" s="7">
        <v>513</v>
      </c>
      <c r="B2264" s="7">
        <v>44657</v>
      </c>
      <c r="C2264" s="7">
        <v>66906570</v>
      </c>
      <c r="D2264" s="7" t="s">
        <v>3558</v>
      </c>
      <c r="E2264" s="7" t="s">
        <v>16809</v>
      </c>
      <c r="F2264" s="7">
        <v>1000000</v>
      </c>
      <c r="G2264" s="7">
        <v>2.1875</v>
      </c>
      <c r="H2264" s="7">
        <v>2.1278998851776123</v>
      </c>
      <c r="I2264" s="7" t="s">
        <v>16810</v>
      </c>
      <c r="J2264" s="7" t="s">
        <v>16811</v>
      </c>
      <c r="K2264" s="8">
        <v>3.6170699596405029</v>
      </c>
      <c r="M2264" s="8">
        <v>94.285003662109375</v>
      </c>
      <c r="N2264" s="7">
        <v>103.26799774169922</v>
      </c>
      <c r="O2264" s="7" t="s">
        <v>446</v>
      </c>
      <c r="P2264" s="7" t="s">
        <v>1033</v>
      </c>
      <c r="Q2264" s="7" t="s">
        <v>242</v>
      </c>
      <c r="R2264" s="7" t="s">
        <v>3856</v>
      </c>
      <c r="S2264" s="7">
        <v>111.60768890380859</v>
      </c>
    </row>
    <row r="2265" spans="1:19" x14ac:dyDescent="0.25">
      <c r="A2265" s="7">
        <v>513</v>
      </c>
      <c r="B2265" s="7">
        <v>44657</v>
      </c>
      <c r="C2265" s="7">
        <v>42373061</v>
      </c>
      <c r="D2265" s="7" t="s">
        <v>3558</v>
      </c>
      <c r="E2265" s="7" t="s">
        <v>6650</v>
      </c>
      <c r="F2265" s="7">
        <v>350000</v>
      </c>
      <c r="G2265" s="7">
        <v>1.8207000494003296</v>
      </c>
      <c r="H2265" s="7">
        <v>1.7293000221252441</v>
      </c>
      <c r="I2265" s="7" t="s">
        <v>6651</v>
      </c>
      <c r="J2265" s="7" t="s">
        <v>6652</v>
      </c>
      <c r="K2265" s="8">
        <v>3.5301880836486816</v>
      </c>
      <c r="M2265" s="8">
        <v>101.33879852294922</v>
      </c>
      <c r="N2265" s="7">
        <v>106.19059753417969</v>
      </c>
      <c r="O2265" s="7" t="s">
        <v>446</v>
      </c>
      <c r="P2265" s="7" t="s">
        <v>1033</v>
      </c>
      <c r="Q2265" s="7" t="s">
        <v>242</v>
      </c>
      <c r="R2265" s="7" t="s">
        <v>214</v>
      </c>
      <c r="S2265" s="7">
        <v>109.42872619628906</v>
      </c>
    </row>
    <row r="2266" spans="1:19" x14ac:dyDescent="0.25">
      <c r="A2266" s="7">
        <v>513</v>
      </c>
      <c r="B2266" s="7">
        <v>44657</v>
      </c>
      <c r="C2266" s="7">
        <v>66849416</v>
      </c>
      <c r="D2266" s="7" t="s">
        <v>3558</v>
      </c>
      <c r="E2266" s="7" t="s">
        <v>6648</v>
      </c>
      <c r="F2266" s="7">
        <v>1200000</v>
      </c>
      <c r="G2266" s="7">
        <v>1.7549999952316284</v>
      </c>
      <c r="H2266" s="7">
        <v>1.7135000228881836</v>
      </c>
      <c r="I2266" s="7" t="s">
        <v>18937</v>
      </c>
      <c r="J2266" s="7" t="s">
        <v>6649</v>
      </c>
      <c r="K2266" s="8">
        <v>3.5399799346923828</v>
      </c>
      <c r="M2266" s="8">
        <v>95.382003784179688</v>
      </c>
      <c r="N2266" s="7">
        <v>109.59100341796875</v>
      </c>
      <c r="O2266" s="7" t="s">
        <v>446</v>
      </c>
      <c r="P2266" s="7" t="s">
        <v>1033</v>
      </c>
      <c r="Q2266" s="7" t="s">
        <v>242</v>
      </c>
      <c r="R2266" s="7" t="s">
        <v>3856</v>
      </c>
      <c r="S2266" s="7">
        <v>109.03746032714844</v>
      </c>
    </row>
    <row r="2267" spans="1:19" x14ac:dyDescent="0.25">
      <c r="A2267" s="7">
        <v>513</v>
      </c>
      <c r="B2267" s="7">
        <v>44657</v>
      </c>
      <c r="C2267" s="7">
        <v>66812133</v>
      </c>
      <c r="D2267" s="7" t="s">
        <v>3558</v>
      </c>
      <c r="E2267" s="7" t="s">
        <v>6646</v>
      </c>
      <c r="F2267" s="7">
        <v>1100000</v>
      </c>
      <c r="G2267" s="7">
        <v>1.4483000040054321</v>
      </c>
      <c r="H2267" s="7">
        <v>1.417199969291687</v>
      </c>
      <c r="I2267" s="7" t="s">
        <v>22288</v>
      </c>
      <c r="J2267" s="7" t="s">
        <v>6647</v>
      </c>
      <c r="K2267" s="8">
        <v>3.1979200839996338</v>
      </c>
      <c r="M2267" s="8">
        <v>97.265998840332031</v>
      </c>
      <c r="N2267" s="7">
        <v>92.730598449707031</v>
      </c>
      <c r="O2267" s="7" t="s">
        <v>446</v>
      </c>
      <c r="P2267" s="7" t="s">
        <v>1033</v>
      </c>
      <c r="Q2267" s="7" t="s">
        <v>242</v>
      </c>
      <c r="R2267" s="7" t="s">
        <v>3856</v>
      </c>
      <c r="S2267" s="7">
        <v>107.20728302001953</v>
      </c>
    </row>
    <row r="2268" spans="1:19" x14ac:dyDescent="0.25">
      <c r="A2268" s="7">
        <v>513</v>
      </c>
      <c r="B2268" s="7">
        <v>44657</v>
      </c>
      <c r="C2268" s="7">
        <v>38495638</v>
      </c>
      <c r="D2268" s="7" t="s">
        <v>3558</v>
      </c>
      <c r="E2268" s="7" t="s">
        <v>6643</v>
      </c>
      <c r="F2268" s="7">
        <v>300000</v>
      </c>
      <c r="G2268" s="7">
        <v>1.1691000461578369</v>
      </c>
      <c r="H2268" s="7">
        <v>1.122499942779541</v>
      </c>
      <c r="I2268" s="7" t="s">
        <v>6644</v>
      </c>
      <c r="J2268" s="7" t="s">
        <v>6645</v>
      </c>
      <c r="K2268" s="8">
        <v>3.1031239032745361</v>
      </c>
      <c r="M2268" s="8">
        <v>101.16120147705078</v>
      </c>
      <c r="N2268" s="7">
        <v>105.04820251464844</v>
      </c>
      <c r="O2268" s="7" t="s">
        <v>446</v>
      </c>
      <c r="P2268" s="7" t="s">
        <v>1033</v>
      </c>
      <c r="Q2268" s="7" t="s">
        <v>242</v>
      </c>
      <c r="R2268" s="7" t="s">
        <v>214</v>
      </c>
      <c r="S2268" s="7">
        <v>105.53626251220703</v>
      </c>
    </row>
    <row r="2269" spans="1:19" x14ac:dyDescent="0.25">
      <c r="A2269" s="7">
        <v>513</v>
      </c>
      <c r="B2269" s="7">
        <v>44657</v>
      </c>
      <c r="C2269" s="7">
        <v>48006555</v>
      </c>
      <c r="D2269" s="7" t="s">
        <v>3558</v>
      </c>
      <c r="E2269" s="7" t="s">
        <v>6640</v>
      </c>
      <c r="F2269" s="7">
        <v>550000</v>
      </c>
      <c r="G2269" s="7">
        <v>0.99659997224807739</v>
      </c>
      <c r="H2269" s="7">
        <v>0.96850001811981201</v>
      </c>
      <c r="I2269" s="7" t="s">
        <v>6641</v>
      </c>
      <c r="J2269" s="7" t="s">
        <v>6642</v>
      </c>
      <c r="K2269" s="8">
        <v>3.0984199047088623</v>
      </c>
      <c r="M2269" s="8">
        <v>102.58399963378906</v>
      </c>
      <c r="N2269" s="7">
        <v>123.9530029296875</v>
      </c>
      <c r="O2269" s="7" t="s">
        <v>446</v>
      </c>
      <c r="P2269" s="7" t="s">
        <v>1033</v>
      </c>
      <c r="Q2269" s="7" t="s">
        <v>242</v>
      </c>
      <c r="R2269" s="7" t="s">
        <v>3856</v>
      </c>
      <c r="S2269" s="7">
        <v>104.50166320800781</v>
      </c>
    </row>
    <row r="2270" spans="1:19" x14ac:dyDescent="0.25">
      <c r="A2270" s="7">
        <v>513</v>
      </c>
      <c r="B2270" s="7">
        <v>44657</v>
      </c>
      <c r="C2270" s="7">
        <v>66884250</v>
      </c>
      <c r="D2270" s="7" t="s">
        <v>3558</v>
      </c>
      <c r="E2270" s="7" t="s">
        <v>6637</v>
      </c>
      <c r="F2270" s="7">
        <v>1000000</v>
      </c>
      <c r="G2270" s="7">
        <v>0.98839998245239258</v>
      </c>
      <c r="H2270" s="7">
        <v>0.97269999980926514</v>
      </c>
      <c r="I2270" s="7" t="s">
        <v>6638</v>
      </c>
      <c r="J2270" s="7" t="s">
        <v>6639</v>
      </c>
      <c r="K2270" s="8">
        <v>2.9474999904632568</v>
      </c>
      <c r="M2270" s="8">
        <v>97.9219970703125</v>
      </c>
      <c r="N2270" s="7">
        <v>108.94899749755859</v>
      </c>
      <c r="O2270" s="7" t="s">
        <v>446</v>
      </c>
      <c r="P2270" s="7" t="s">
        <v>1033</v>
      </c>
      <c r="Q2270" s="7" t="s">
        <v>242</v>
      </c>
      <c r="R2270" s="7" t="s">
        <v>3856</v>
      </c>
      <c r="S2270" s="7">
        <v>104.45244598388672</v>
      </c>
    </row>
    <row r="2271" spans="1:19" x14ac:dyDescent="0.25">
      <c r="A2271" s="7">
        <v>513</v>
      </c>
      <c r="B2271" s="7">
        <v>44657</v>
      </c>
      <c r="C2271" s="7">
        <v>46797850</v>
      </c>
      <c r="D2271" s="7" t="s">
        <v>3558</v>
      </c>
      <c r="E2271" s="7" t="s">
        <v>6634</v>
      </c>
      <c r="F2271" s="7">
        <v>1200000</v>
      </c>
      <c r="G2271" s="7">
        <v>0.84600001573562622</v>
      </c>
      <c r="H2271" s="7">
        <v>0.82859998941421509</v>
      </c>
      <c r="I2271" s="7" t="s">
        <v>6635</v>
      </c>
      <c r="J2271" s="7" t="s">
        <v>6636</v>
      </c>
      <c r="K2271" s="8">
        <v>2.9136619567871094</v>
      </c>
      <c r="M2271" s="8">
        <v>99.553474426269531</v>
      </c>
      <c r="N2271" s="7">
        <v>119.93199920654297</v>
      </c>
      <c r="O2271" s="7" t="s">
        <v>446</v>
      </c>
      <c r="P2271" s="7" t="s">
        <v>1033</v>
      </c>
      <c r="Q2271" s="7" t="s">
        <v>242</v>
      </c>
      <c r="R2271" s="7" t="s">
        <v>3856</v>
      </c>
      <c r="S2271" s="7">
        <v>103.59714508056641</v>
      </c>
    </row>
    <row r="2272" spans="1:19" x14ac:dyDescent="0.25">
      <c r="A2272" s="7">
        <v>513</v>
      </c>
      <c r="B2272" s="7">
        <v>44657</v>
      </c>
      <c r="C2272" s="7">
        <v>66828316</v>
      </c>
      <c r="D2272" s="7" t="s">
        <v>3558</v>
      </c>
      <c r="E2272" s="7" t="s">
        <v>6631</v>
      </c>
      <c r="F2272" s="7">
        <v>700000</v>
      </c>
      <c r="G2272" s="7">
        <v>0.59409999847412109</v>
      </c>
      <c r="H2272" s="7">
        <v>0.58490002155303955</v>
      </c>
      <c r="I2272" s="7" t="s">
        <v>6632</v>
      </c>
      <c r="J2272" s="7" t="s">
        <v>6633</v>
      </c>
      <c r="K2272" s="8">
        <v>2.3232929706573486</v>
      </c>
      <c r="M2272" s="8">
        <v>99.314002990722656</v>
      </c>
      <c r="N2272" s="7">
        <v>95.344596862792969</v>
      </c>
      <c r="O2272" s="7" t="s">
        <v>446</v>
      </c>
      <c r="P2272" s="7" t="s">
        <v>1033</v>
      </c>
      <c r="Q2272" s="7" t="s">
        <v>242</v>
      </c>
      <c r="R2272" s="7" t="s">
        <v>3856</v>
      </c>
      <c r="S2272" s="7">
        <v>102.08174896240234</v>
      </c>
    </row>
    <row r="2273" spans="1:19" x14ac:dyDescent="0.25">
      <c r="A2273" s="7">
        <v>513</v>
      </c>
      <c r="B2273" s="7">
        <v>44657</v>
      </c>
      <c r="C2273" s="7">
        <v>45588320</v>
      </c>
      <c r="D2273" s="7" t="s">
        <v>3558</v>
      </c>
      <c r="E2273" s="7" t="s">
        <v>6628</v>
      </c>
      <c r="F2273" s="7">
        <v>800000</v>
      </c>
      <c r="G2273" s="7">
        <v>0.56950002908706665</v>
      </c>
      <c r="H2273" s="7">
        <v>0.55610001087188721</v>
      </c>
      <c r="I2273" s="7" t="s">
        <v>6629</v>
      </c>
      <c r="J2273" s="7" t="s">
        <v>6630</v>
      </c>
      <c r="K2273" s="8">
        <v>2.4069221019744873</v>
      </c>
      <c r="M2273" s="8">
        <v>100.24691009521484</v>
      </c>
      <c r="N2273" s="7">
        <v>106.80979919433594</v>
      </c>
      <c r="O2273" s="7" t="s">
        <v>446</v>
      </c>
      <c r="P2273" s="7" t="s">
        <v>1033</v>
      </c>
      <c r="Q2273" s="7" t="s">
        <v>242</v>
      </c>
      <c r="R2273" s="7" t="s">
        <v>3856</v>
      </c>
      <c r="S2273" s="7">
        <v>101.93360137939453</v>
      </c>
    </row>
    <row r="2274" spans="1:19" x14ac:dyDescent="0.25">
      <c r="A2274" s="7">
        <v>513</v>
      </c>
      <c r="B2274" s="7">
        <v>44657</v>
      </c>
      <c r="C2274" s="7">
        <v>35505780</v>
      </c>
      <c r="D2274" s="7" t="s">
        <v>3558</v>
      </c>
      <c r="E2274" s="7" t="s">
        <v>6625</v>
      </c>
      <c r="F2274" s="7">
        <v>450000</v>
      </c>
      <c r="G2274" s="7">
        <v>0.4544999897480011</v>
      </c>
      <c r="H2274" s="7">
        <v>0.44839999079704285</v>
      </c>
      <c r="I2274" s="7" t="s">
        <v>6626</v>
      </c>
      <c r="J2274" s="7" t="s">
        <v>6627</v>
      </c>
      <c r="K2274" s="8">
        <v>2.8523859977722168</v>
      </c>
      <c r="M2274" s="8">
        <v>100.17659759521484</v>
      </c>
      <c r="N2274" s="7">
        <v>167.37849426269531</v>
      </c>
      <c r="O2274" s="7" t="s">
        <v>446</v>
      </c>
      <c r="P2274" s="7" t="s">
        <v>1033</v>
      </c>
      <c r="Q2274" s="7" t="s">
        <v>242</v>
      </c>
      <c r="R2274" s="7" t="s">
        <v>214</v>
      </c>
      <c r="S2274" s="7">
        <v>101.24069976806641</v>
      </c>
    </row>
    <row r="2275" spans="1:19" x14ac:dyDescent="0.25">
      <c r="A2275" s="7">
        <v>513</v>
      </c>
      <c r="B2275" s="7">
        <v>44657</v>
      </c>
      <c r="C2275" s="7">
        <v>44846535</v>
      </c>
      <c r="D2275" s="7" t="s">
        <v>3560</v>
      </c>
      <c r="E2275" s="7" t="s">
        <v>214</v>
      </c>
      <c r="F2275" s="7">
        <v>500000</v>
      </c>
      <c r="G2275" s="7">
        <v>7.4113998413085938</v>
      </c>
      <c r="H2275" s="7">
        <v>6.5678000450134277</v>
      </c>
      <c r="I2275" s="7" t="s">
        <v>19731</v>
      </c>
      <c r="J2275" s="7" t="s">
        <v>11069</v>
      </c>
      <c r="K2275" s="8">
        <v>3.8893699645996094</v>
      </c>
      <c r="M2275" s="8">
        <v>93.1719970703125</v>
      </c>
      <c r="N2275" s="7">
        <v>120.802001953125</v>
      </c>
      <c r="O2275" s="7" t="s">
        <v>360</v>
      </c>
      <c r="P2275" s="7" t="s">
        <v>361</v>
      </c>
      <c r="Q2275" s="7" t="s">
        <v>242</v>
      </c>
      <c r="R2275" s="7" t="s">
        <v>3856</v>
      </c>
      <c r="S2275" s="7">
        <v>120.802001953125</v>
      </c>
    </row>
    <row r="2276" spans="1:19" x14ac:dyDescent="0.25">
      <c r="A2276" s="7">
        <v>513</v>
      </c>
      <c r="B2276" s="7">
        <v>44657</v>
      </c>
      <c r="C2276" s="7">
        <v>66776216</v>
      </c>
      <c r="D2276" s="7" t="s">
        <v>3560</v>
      </c>
      <c r="E2276" s="7" t="s">
        <v>214</v>
      </c>
      <c r="F2276" s="7">
        <v>400000</v>
      </c>
      <c r="G2276" s="7">
        <v>5.1525998115539551</v>
      </c>
      <c r="H2276" s="7">
        <v>4.5995998382568359</v>
      </c>
      <c r="I2276" s="7" t="s">
        <v>20833</v>
      </c>
      <c r="J2276" s="7" t="s">
        <v>11068</v>
      </c>
      <c r="K2276" s="8">
        <v>3.7896599769592285</v>
      </c>
      <c r="M2276" s="8">
        <v>95.751998901367188</v>
      </c>
      <c r="N2276" s="7">
        <v>102.55400085449219</v>
      </c>
      <c r="O2276" s="7" t="s">
        <v>360</v>
      </c>
      <c r="P2276" s="7" t="s">
        <v>361</v>
      </c>
      <c r="Q2276" s="7" t="s">
        <v>242</v>
      </c>
      <c r="R2276" s="7" t="s">
        <v>3856</v>
      </c>
      <c r="S2276" s="7">
        <v>102.55400085449219</v>
      </c>
    </row>
    <row r="2277" spans="1:19" x14ac:dyDescent="0.25">
      <c r="A2277" s="7">
        <v>513</v>
      </c>
      <c r="B2277" s="7">
        <v>44657</v>
      </c>
      <c r="C2277" s="7">
        <v>18125612</v>
      </c>
      <c r="D2277" s="7" t="s">
        <v>3560</v>
      </c>
      <c r="E2277" s="7" t="s">
        <v>214</v>
      </c>
      <c r="F2277" s="7">
        <v>300000</v>
      </c>
      <c r="G2277" s="7">
        <v>0.7775999903678894</v>
      </c>
      <c r="H2277" s="7">
        <v>0.75749999284744263</v>
      </c>
      <c r="I2277" s="7" t="s">
        <v>11066</v>
      </c>
      <c r="J2277" s="7" t="s">
        <v>11067</v>
      </c>
      <c r="K2277" s="8">
        <v>3.1511299610137939</v>
      </c>
      <c r="M2277" s="8">
        <v>100.26200103759766</v>
      </c>
      <c r="N2277" s="7">
        <v>153.18940734863281</v>
      </c>
      <c r="O2277" s="7" t="s">
        <v>360</v>
      </c>
      <c r="P2277" s="7" t="s">
        <v>361</v>
      </c>
      <c r="Q2277" s="7" t="s">
        <v>242</v>
      </c>
      <c r="R2277" s="7" t="s">
        <v>3856</v>
      </c>
      <c r="S2277" s="7">
        <v>153.18940734863281</v>
      </c>
    </row>
    <row r="2278" spans="1:19" x14ac:dyDescent="0.25">
      <c r="A2278" s="7">
        <v>513</v>
      </c>
      <c r="B2278" s="7">
        <v>44657</v>
      </c>
      <c r="C2278" s="7">
        <v>47085158</v>
      </c>
      <c r="D2278" s="7" t="s">
        <v>3563</v>
      </c>
      <c r="E2278" s="7" t="s">
        <v>214</v>
      </c>
      <c r="F2278" s="7">
        <v>850000</v>
      </c>
      <c r="G2278" s="7">
        <v>3.4056000709533691</v>
      </c>
      <c r="H2278" s="7">
        <v>4.0616002082824707</v>
      </c>
      <c r="I2278" s="7" t="s">
        <v>19732</v>
      </c>
      <c r="J2278" s="7" t="s">
        <v>11070</v>
      </c>
      <c r="K2278" s="8">
        <v>5.439579963684082</v>
      </c>
      <c r="M2278" s="8">
        <v>96.165000915527344</v>
      </c>
      <c r="N2278" s="7">
        <v>253.46099853515625</v>
      </c>
      <c r="O2278" s="7" t="s">
        <v>360</v>
      </c>
      <c r="P2278" s="7" t="s">
        <v>361</v>
      </c>
      <c r="Q2278" s="7" t="s">
        <v>242</v>
      </c>
      <c r="R2278" s="7" t="s">
        <v>4184</v>
      </c>
      <c r="S2278" s="7">
        <v>253.46099853515625</v>
      </c>
    </row>
    <row r="2279" spans="1:19" x14ac:dyDescent="0.25">
      <c r="A2279" s="7">
        <v>513</v>
      </c>
      <c r="B2279" s="7">
        <v>44657</v>
      </c>
      <c r="C2279" s="7">
        <v>35189977</v>
      </c>
      <c r="D2279" s="7" t="s">
        <v>3566</v>
      </c>
      <c r="E2279" s="7" t="s">
        <v>214</v>
      </c>
      <c r="F2279" s="7">
        <v>300000</v>
      </c>
      <c r="G2279" s="7">
        <v>5.3935999870300293</v>
      </c>
      <c r="H2279" s="7">
        <v>4.8344998359680176</v>
      </c>
      <c r="I2279" s="7" t="s">
        <v>6705</v>
      </c>
      <c r="J2279" s="7" t="s">
        <v>6706</v>
      </c>
      <c r="K2279" s="8">
        <v>3.8582301139831543</v>
      </c>
      <c r="M2279" s="8">
        <v>98.863998413085938</v>
      </c>
      <c r="N2279" s="7">
        <v>113.36699676513672</v>
      </c>
      <c r="O2279" s="7" t="s">
        <v>212</v>
      </c>
      <c r="P2279" s="7" t="s">
        <v>1033</v>
      </c>
      <c r="Q2279" s="7" t="s">
        <v>242</v>
      </c>
      <c r="R2279" s="7" t="s">
        <v>3856</v>
      </c>
      <c r="S2279" s="7">
        <v>130.15608215332031</v>
      </c>
    </row>
    <row r="2280" spans="1:19" x14ac:dyDescent="0.25">
      <c r="A2280" s="7">
        <v>513</v>
      </c>
      <c r="B2280" s="7">
        <v>44657</v>
      </c>
      <c r="C2280" s="7">
        <v>35189999</v>
      </c>
      <c r="D2280" s="7" t="s">
        <v>3566</v>
      </c>
      <c r="E2280" s="7" t="s">
        <v>22289</v>
      </c>
      <c r="F2280" s="7">
        <v>300000</v>
      </c>
      <c r="G2280" s="7">
        <v>5.3935999870300293</v>
      </c>
      <c r="H2280" s="7">
        <v>4.8329000473022461</v>
      </c>
      <c r="I2280" s="7" t="s">
        <v>22290</v>
      </c>
      <c r="J2280" s="7" t="s">
        <v>22291</v>
      </c>
      <c r="K2280" s="8">
        <v>3.9001729488372803</v>
      </c>
      <c r="M2280" s="8">
        <v>98.663002014160156</v>
      </c>
      <c r="N2280" s="7">
        <v>117.18910217285156</v>
      </c>
      <c r="O2280" s="7" t="s">
        <v>212</v>
      </c>
      <c r="P2280" s="7" t="s">
        <v>1033</v>
      </c>
      <c r="Q2280" s="7" t="s">
        <v>242</v>
      </c>
      <c r="R2280" s="7" t="s">
        <v>214</v>
      </c>
      <c r="S2280" s="7">
        <v>130.15608215332031</v>
      </c>
    </row>
    <row r="2281" spans="1:19" x14ac:dyDescent="0.25">
      <c r="A2281" s="7">
        <v>513</v>
      </c>
      <c r="B2281" s="7">
        <v>44657</v>
      </c>
      <c r="C2281" s="7">
        <v>66995191</v>
      </c>
      <c r="D2281" s="7" t="s">
        <v>3566</v>
      </c>
      <c r="E2281" s="7" t="s">
        <v>214</v>
      </c>
      <c r="F2281" s="7">
        <v>300000</v>
      </c>
      <c r="G2281" s="7">
        <v>4.7994999885559082</v>
      </c>
      <c r="H2281" s="7">
        <v>4.4388999938964844</v>
      </c>
      <c r="I2281" s="7" t="s">
        <v>21270</v>
      </c>
      <c r="J2281" s="7" t="s">
        <v>21271</v>
      </c>
      <c r="K2281" s="8">
        <v>3.761509895324707</v>
      </c>
      <c r="M2281" s="8">
        <v>94.507003784179688</v>
      </c>
      <c r="N2281" s="7">
        <v>102.37599945068359</v>
      </c>
      <c r="O2281" s="7" t="s">
        <v>212</v>
      </c>
      <c r="P2281" s="7" t="s">
        <v>1033</v>
      </c>
      <c r="Q2281" s="7" t="s">
        <v>242</v>
      </c>
      <c r="R2281" s="7" t="s">
        <v>3856</v>
      </c>
      <c r="S2281" s="7">
        <v>126.79673004150391</v>
      </c>
    </row>
    <row r="2282" spans="1:19" x14ac:dyDescent="0.25">
      <c r="A2282" s="7">
        <v>513</v>
      </c>
      <c r="B2282" s="7">
        <v>44657</v>
      </c>
      <c r="C2282" s="7">
        <v>66995190</v>
      </c>
      <c r="D2282" s="7" t="s">
        <v>3566</v>
      </c>
      <c r="E2282" s="7" t="s">
        <v>22292</v>
      </c>
      <c r="F2282" s="7">
        <v>300000</v>
      </c>
      <c r="G2282" s="7">
        <v>4.7994999885559082</v>
      </c>
      <c r="H2282" s="7">
        <v>4.4388999938964844</v>
      </c>
      <c r="I2282" s="7" t="s">
        <v>22293</v>
      </c>
      <c r="J2282" s="7" t="s">
        <v>22294</v>
      </c>
      <c r="K2282" s="8">
        <v>3.7632091045379639</v>
      </c>
      <c r="M2282" s="8">
        <v>94.499855041503906</v>
      </c>
      <c r="N2282" s="7">
        <v>102.15730285644531</v>
      </c>
      <c r="O2282" s="7" t="s">
        <v>212</v>
      </c>
      <c r="P2282" s="7" t="s">
        <v>1033</v>
      </c>
      <c r="Q2282" s="7" t="s">
        <v>242</v>
      </c>
      <c r="R2282" s="7" t="s">
        <v>214</v>
      </c>
      <c r="S2282" s="7">
        <v>126.79673004150391</v>
      </c>
    </row>
    <row r="2283" spans="1:19" x14ac:dyDescent="0.25">
      <c r="A2283" s="7">
        <v>513</v>
      </c>
      <c r="B2283" s="7">
        <v>44657</v>
      </c>
      <c r="C2283" s="7">
        <v>66856955</v>
      </c>
      <c r="D2283" s="7" t="s">
        <v>3566</v>
      </c>
      <c r="E2283" s="7" t="s">
        <v>214</v>
      </c>
      <c r="F2283" s="7">
        <v>600000</v>
      </c>
      <c r="G2283" s="7">
        <v>3.8412001132965088</v>
      </c>
      <c r="H2283" s="7">
        <v>3.6833999156951904</v>
      </c>
      <c r="I2283" s="7" t="s">
        <v>19733</v>
      </c>
      <c r="J2283" s="7" t="s">
        <v>6704</v>
      </c>
      <c r="K2283" s="8">
        <v>3.7340099811553955</v>
      </c>
      <c r="M2283" s="8">
        <v>91.196998596191406</v>
      </c>
      <c r="N2283" s="7">
        <v>98.252899169921875</v>
      </c>
      <c r="O2283" s="7" t="s">
        <v>212</v>
      </c>
      <c r="P2283" s="7" t="s">
        <v>1033</v>
      </c>
      <c r="Q2283" s="7" t="s">
        <v>242</v>
      </c>
      <c r="R2283" s="7" t="s">
        <v>3856</v>
      </c>
      <c r="S2283" s="7">
        <v>121.29841613769531</v>
      </c>
    </row>
    <row r="2284" spans="1:19" x14ac:dyDescent="0.25">
      <c r="A2284" s="7">
        <v>513</v>
      </c>
      <c r="B2284" s="7">
        <v>44657</v>
      </c>
      <c r="C2284" s="7">
        <v>66856957</v>
      </c>
      <c r="D2284" s="7" t="s">
        <v>3566</v>
      </c>
      <c r="E2284" s="7" t="s">
        <v>6701</v>
      </c>
      <c r="F2284" s="7">
        <v>600000</v>
      </c>
      <c r="G2284" s="7">
        <v>3.8412001132965088</v>
      </c>
      <c r="H2284" s="7">
        <v>3.6833999156951904</v>
      </c>
      <c r="I2284" s="7" t="s">
        <v>6702</v>
      </c>
      <c r="J2284" s="7" t="s">
        <v>6703</v>
      </c>
      <c r="K2284" s="8">
        <v>3.7340049743652344</v>
      </c>
      <c r="M2284" s="8">
        <v>91.196998596191406</v>
      </c>
      <c r="N2284" s="7">
        <v>97.825996398925781</v>
      </c>
      <c r="O2284" s="7" t="s">
        <v>212</v>
      </c>
      <c r="P2284" s="7" t="s">
        <v>1033</v>
      </c>
      <c r="Q2284" s="7" t="s">
        <v>242</v>
      </c>
      <c r="R2284" s="7" t="s">
        <v>214</v>
      </c>
      <c r="S2284" s="7">
        <v>121.29841613769531</v>
      </c>
    </row>
    <row r="2285" spans="1:19" x14ac:dyDescent="0.25">
      <c r="A2285" s="7">
        <v>513</v>
      </c>
      <c r="B2285" s="7">
        <v>44657</v>
      </c>
      <c r="C2285" s="7">
        <v>66995079</v>
      </c>
      <c r="D2285" s="7" t="s">
        <v>3566</v>
      </c>
      <c r="E2285" s="7" t="s">
        <v>214</v>
      </c>
      <c r="F2285" s="7">
        <v>400000</v>
      </c>
      <c r="G2285" s="7">
        <v>3.0471999645233154</v>
      </c>
      <c r="H2285" s="7">
        <v>2.8989999294281006</v>
      </c>
      <c r="I2285" s="7" t="s">
        <v>21272</v>
      </c>
      <c r="J2285" s="7" t="s">
        <v>21273</v>
      </c>
      <c r="K2285" s="8">
        <v>3.7163100242614746</v>
      </c>
      <c r="M2285" s="8">
        <v>95.455001831054688</v>
      </c>
      <c r="N2285" s="7">
        <v>100.30000305175781</v>
      </c>
      <c r="O2285" s="7" t="s">
        <v>212</v>
      </c>
      <c r="P2285" s="7" t="s">
        <v>1033</v>
      </c>
      <c r="Q2285" s="7" t="s">
        <v>242</v>
      </c>
      <c r="R2285" s="7" t="s">
        <v>3856</v>
      </c>
      <c r="S2285" s="7">
        <v>116.67485046386719</v>
      </c>
    </row>
    <row r="2286" spans="1:19" x14ac:dyDescent="0.25">
      <c r="A2286" s="7">
        <v>513</v>
      </c>
      <c r="B2286" s="7">
        <v>44657</v>
      </c>
      <c r="C2286" s="7">
        <v>66995059</v>
      </c>
      <c r="D2286" s="7" t="s">
        <v>3566</v>
      </c>
      <c r="E2286" s="7" t="s">
        <v>21274</v>
      </c>
      <c r="F2286" s="7">
        <v>400000</v>
      </c>
      <c r="G2286" s="7">
        <v>3.0471999645233154</v>
      </c>
      <c r="H2286" s="7">
        <v>2.8996999263763428</v>
      </c>
      <c r="I2286" s="7" t="s">
        <v>21275</v>
      </c>
      <c r="J2286" s="7" t="s">
        <v>21276</v>
      </c>
      <c r="K2286" s="8">
        <v>3.6726119518280029</v>
      </c>
      <c r="M2286" s="8">
        <v>95.576492309570313</v>
      </c>
      <c r="N2286" s="7">
        <v>95.403999328613281</v>
      </c>
      <c r="O2286" s="7" t="s">
        <v>212</v>
      </c>
      <c r="P2286" s="7" t="s">
        <v>1033</v>
      </c>
      <c r="Q2286" s="7" t="s">
        <v>242</v>
      </c>
      <c r="R2286" s="7" t="s">
        <v>214</v>
      </c>
      <c r="S2286" s="7">
        <v>116.67485046386719</v>
      </c>
    </row>
    <row r="2287" spans="1:19" x14ac:dyDescent="0.25">
      <c r="A2287" s="7">
        <v>513</v>
      </c>
      <c r="B2287" s="7">
        <v>44657</v>
      </c>
      <c r="C2287" s="7">
        <v>37362153</v>
      </c>
      <c r="D2287" s="7" t="s">
        <v>3566</v>
      </c>
      <c r="E2287" s="7" t="s">
        <v>214</v>
      </c>
      <c r="F2287" s="7">
        <v>500000</v>
      </c>
      <c r="G2287" s="7">
        <v>0.9089999794960022</v>
      </c>
      <c r="H2287" s="7">
        <v>0.88849997520446777</v>
      </c>
      <c r="I2287" s="7" t="s">
        <v>6699</v>
      </c>
      <c r="J2287" s="7" t="s">
        <v>6700</v>
      </c>
      <c r="K2287" s="8">
        <v>2.6886711120605469</v>
      </c>
      <c r="M2287" s="8">
        <v>100.94712829589844</v>
      </c>
      <c r="N2287" s="7">
        <v>91.88690185546875</v>
      </c>
      <c r="O2287" s="7" t="s">
        <v>212</v>
      </c>
      <c r="P2287" s="7" t="s">
        <v>1033</v>
      </c>
      <c r="Q2287" s="7" t="s">
        <v>242</v>
      </c>
      <c r="R2287" s="7" t="s">
        <v>3856</v>
      </c>
      <c r="S2287" s="7">
        <v>103.97566986083984</v>
      </c>
    </row>
    <row r="2288" spans="1:19" x14ac:dyDescent="0.25">
      <c r="A2288" s="7">
        <v>513</v>
      </c>
      <c r="B2288" s="7">
        <v>44657</v>
      </c>
      <c r="C2288" s="7">
        <v>37362154</v>
      </c>
      <c r="D2288" s="7" t="s">
        <v>3566</v>
      </c>
      <c r="E2288" s="7" t="s">
        <v>6696</v>
      </c>
      <c r="F2288" s="7">
        <v>500000</v>
      </c>
      <c r="G2288" s="7">
        <v>0.9089999794960022</v>
      </c>
      <c r="H2288" s="7">
        <v>0.88849997520446777</v>
      </c>
      <c r="I2288" s="7" t="s">
        <v>6697</v>
      </c>
      <c r="J2288" s="7" t="s">
        <v>6698</v>
      </c>
      <c r="K2288" s="8">
        <v>2.6886711120605469</v>
      </c>
      <c r="M2288" s="8">
        <v>100.94712829589844</v>
      </c>
      <c r="N2288" s="7">
        <v>91.88690185546875</v>
      </c>
      <c r="O2288" s="7" t="s">
        <v>212</v>
      </c>
      <c r="P2288" s="7" t="s">
        <v>1033</v>
      </c>
      <c r="Q2288" s="7" t="s">
        <v>242</v>
      </c>
      <c r="R2288" s="7" t="s">
        <v>214</v>
      </c>
      <c r="S2288" s="7">
        <v>103.97566986083984</v>
      </c>
    </row>
    <row r="2289" spans="1:19" x14ac:dyDescent="0.25">
      <c r="A2289" s="7">
        <v>513</v>
      </c>
      <c r="B2289" s="7">
        <v>44657</v>
      </c>
      <c r="C2289" s="7">
        <v>35189975</v>
      </c>
      <c r="D2289" s="7" t="s">
        <v>3566</v>
      </c>
      <c r="E2289" s="7" t="s">
        <v>214</v>
      </c>
      <c r="F2289" s="7">
        <v>600000</v>
      </c>
      <c r="G2289" s="7">
        <v>0.39444398880004883</v>
      </c>
      <c r="H2289" s="7">
        <v>0.38897857069969177</v>
      </c>
      <c r="I2289" s="7" t="s">
        <v>21277</v>
      </c>
      <c r="J2289" s="7" t="s">
        <v>6695</v>
      </c>
      <c r="K2289" s="8">
        <v>2.8670608997344971</v>
      </c>
      <c r="M2289" s="8">
        <v>100.05001068115234</v>
      </c>
      <c r="N2289" s="7">
        <v>201.0487060546875</v>
      </c>
      <c r="O2289" s="7" t="s">
        <v>212</v>
      </c>
      <c r="P2289" s="7" t="s">
        <v>1033</v>
      </c>
      <c r="Q2289" s="7" t="s">
        <v>242</v>
      </c>
      <c r="R2289" s="7" t="s">
        <v>3856</v>
      </c>
      <c r="S2289" s="7">
        <v>100.87863159179688</v>
      </c>
    </row>
    <row r="2290" spans="1:19" x14ac:dyDescent="0.25">
      <c r="A2290" s="7">
        <v>513</v>
      </c>
      <c r="B2290" s="7">
        <v>44657</v>
      </c>
      <c r="C2290" s="7">
        <v>35059741</v>
      </c>
      <c r="D2290" s="7" t="s">
        <v>3566</v>
      </c>
      <c r="E2290" s="7" t="s">
        <v>6692</v>
      </c>
      <c r="F2290" s="7">
        <v>600000</v>
      </c>
      <c r="G2290" s="7">
        <v>0.39430001378059387</v>
      </c>
      <c r="H2290" s="7">
        <v>0.38960000872612</v>
      </c>
      <c r="I2290" s="7" t="s">
        <v>6693</v>
      </c>
      <c r="J2290" s="7" t="s">
        <v>6694</v>
      </c>
      <c r="K2290" s="8">
        <v>2.5220439434051514</v>
      </c>
      <c r="M2290" s="8">
        <v>100.17700958251953</v>
      </c>
      <c r="N2290" s="7">
        <v>146.72270202636719</v>
      </c>
      <c r="O2290" s="7" t="s">
        <v>212</v>
      </c>
      <c r="P2290" s="7" t="s">
        <v>1033</v>
      </c>
      <c r="Q2290" s="7" t="s">
        <v>242</v>
      </c>
      <c r="R2290" s="7" t="s">
        <v>214</v>
      </c>
      <c r="S2290" s="7">
        <v>100.87776184082031</v>
      </c>
    </row>
    <row r="2291" spans="1:19" x14ac:dyDescent="0.25">
      <c r="A2291" s="7">
        <v>513</v>
      </c>
      <c r="B2291" s="7">
        <v>44657</v>
      </c>
      <c r="C2291" s="7">
        <v>66851020</v>
      </c>
      <c r="D2291" s="7" t="s">
        <v>3569</v>
      </c>
      <c r="E2291" s="7" t="s">
        <v>214</v>
      </c>
      <c r="F2291" s="7">
        <v>1000000</v>
      </c>
      <c r="G2291" s="7">
        <v>8.7857999801635742</v>
      </c>
      <c r="H2291" s="7">
        <v>7.695000171661377</v>
      </c>
      <c r="I2291" s="7" t="s">
        <v>6722</v>
      </c>
      <c r="J2291" s="7" t="s">
        <v>6723</v>
      </c>
      <c r="K2291" s="8">
        <v>4.3209500312805176</v>
      </c>
      <c r="M2291" s="8">
        <v>85.899002075195313</v>
      </c>
      <c r="N2291" s="7">
        <v>169.85600280761719</v>
      </c>
      <c r="O2291" s="7" t="s">
        <v>373</v>
      </c>
      <c r="P2291" s="7" t="s">
        <v>1033</v>
      </c>
      <c r="Q2291" s="7" t="s">
        <v>242</v>
      </c>
      <c r="R2291" s="7" t="s">
        <v>3856</v>
      </c>
      <c r="S2291" s="7">
        <v>215.7430419921875</v>
      </c>
    </row>
    <row r="2292" spans="1:19" x14ac:dyDescent="0.25">
      <c r="A2292" s="7">
        <v>513</v>
      </c>
      <c r="B2292" s="7">
        <v>44657</v>
      </c>
      <c r="C2292" s="7">
        <v>66851017</v>
      </c>
      <c r="D2292" s="7" t="s">
        <v>3569</v>
      </c>
      <c r="E2292" s="7" t="s">
        <v>6719</v>
      </c>
      <c r="F2292" s="7">
        <v>1000000</v>
      </c>
      <c r="G2292" s="7">
        <v>8.7857999801635742</v>
      </c>
      <c r="H2292" s="7">
        <v>7.6922001838684082</v>
      </c>
      <c r="I2292" s="7" t="s">
        <v>6720</v>
      </c>
      <c r="J2292" s="7" t="s">
        <v>6721</v>
      </c>
      <c r="K2292" s="8">
        <v>4.3544158935546875</v>
      </c>
      <c r="M2292" s="8">
        <v>85.677001953125</v>
      </c>
      <c r="N2292" s="7">
        <v>172.92770385742188</v>
      </c>
      <c r="O2292" s="7" t="s">
        <v>373</v>
      </c>
      <c r="P2292" s="7" t="s">
        <v>1033</v>
      </c>
      <c r="Q2292" s="7" t="s">
        <v>242</v>
      </c>
      <c r="R2292" s="7" t="s">
        <v>214</v>
      </c>
      <c r="S2292" s="7">
        <v>215.7430419921875</v>
      </c>
    </row>
    <row r="2293" spans="1:19" x14ac:dyDescent="0.25">
      <c r="A2293" s="7">
        <v>513</v>
      </c>
      <c r="B2293" s="7">
        <v>44657</v>
      </c>
      <c r="C2293" s="7">
        <v>66851018</v>
      </c>
      <c r="D2293" s="7" t="s">
        <v>3569</v>
      </c>
      <c r="E2293" s="7" t="s">
        <v>214</v>
      </c>
      <c r="F2293" s="7">
        <v>1000000</v>
      </c>
      <c r="G2293" s="7">
        <v>3.7864000797271729</v>
      </c>
      <c r="H2293" s="7">
        <v>3.6106998920440674</v>
      </c>
      <c r="I2293" s="7" t="s">
        <v>6717</v>
      </c>
      <c r="J2293" s="7" t="s">
        <v>6718</v>
      </c>
      <c r="K2293" s="8">
        <v>3.8279399871826172</v>
      </c>
      <c r="M2293" s="8">
        <v>91.871002197265625</v>
      </c>
      <c r="N2293" s="7">
        <v>108.10600280761719</v>
      </c>
      <c r="O2293" s="7" t="s">
        <v>373</v>
      </c>
      <c r="P2293" s="7" t="s">
        <v>1033</v>
      </c>
      <c r="Q2293" s="7" t="s">
        <v>242</v>
      </c>
      <c r="R2293" s="7" t="s">
        <v>3856</v>
      </c>
      <c r="S2293" s="7">
        <v>176.84451293945313</v>
      </c>
    </row>
    <row r="2294" spans="1:19" x14ac:dyDescent="0.25">
      <c r="A2294" s="7">
        <v>513</v>
      </c>
      <c r="B2294" s="7">
        <v>44657</v>
      </c>
      <c r="C2294" s="7">
        <v>66851462</v>
      </c>
      <c r="D2294" s="7" t="s">
        <v>3569</v>
      </c>
      <c r="E2294" s="7" t="s">
        <v>6714</v>
      </c>
      <c r="F2294" s="7">
        <v>1000000</v>
      </c>
      <c r="G2294" s="7">
        <v>3.7864000797271729</v>
      </c>
      <c r="H2294" s="7">
        <v>3.6106998920440674</v>
      </c>
      <c r="I2294" s="7" t="s">
        <v>6715</v>
      </c>
      <c r="J2294" s="7" t="s">
        <v>6716</v>
      </c>
      <c r="K2294" s="8">
        <v>3.827815055847168</v>
      </c>
      <c r="M2294" s="8">
        <v>91.871002197265625</v>
      </c>
      <c r="N2294" s="7">
        <v>107.66089630126953</v>
      </c>
      <c r="O2294" s="7" t="s">
        <v>373</v>
      </c>
      <c r="P2294" s="7" t="s">
        <v>1033</v>
      </c>
      <c r="Q2294" s="7" t="s">
        <v>242</v>
      </c>
      <c r="R2294" s="7" t="s">
        <v>214</v>
      </c>
      <c r="S2294" s="7">
        <v>176.84451293945313</v>
      </c>
    </row>
    <row r="2295" spans="1:19" x14ac:dyDescent="0.25">
      <c r="A2295" s="7">
        <v>513</v>
      </c>
      <c r="B2295" s="7">
        <v>44657</v>
      </c>
      <c r="C2295" s="7">
        <v>44952781</v>
      </c>
      <c r="D2295" s="7" t="s">
        <v>3569</v>
      </c>
      <c r="E2295" s="7" t="s">
        <v>214</v>
      </c>
      <c r="F2295" s="7">
        <v>500000</v>
      </c>
      <c r="G2295" s="7">
        <v>2.4475998878479004</v>
      </c>
      <c r="H2295" s="7">
        <v>2.3341000080108643</v>
      </c>
      <c r="I2295" s="7" t="s">
        <v>6712</v>
      </c>
      <c r="J2295" s="7" t="s">
        <v>6713</v>
      </c>
      <c r="K2295" s="8">
        <v>3.536870002746582</v>
      </c>
      <c r="M2295" s="8">
        <v>98.751998901367188</v>
      </c>
      <c r="N2295" s="7">
        <v>90.665298461914063</v>
      </c>
      <c r="O2295" s="7" t="s">
        <v>373</v>
      </c>
      <c r="P2295" s="7" t="s">
        <v>1033</v>
      </c>
      <c r="Q2295" s="7" t="s">
        <v>242</v>
      </c>
      <c r="R2295" s="7" t="s">
        <v>3856</v>
      </c>
      <c r="S2295" s="7">
        <v>165.72824096679688</v>
      </c>
    </row>
    <row r="2296" spans="1:19" x14ac:dyDescent="0.25">
      <c r="A2296" s="7">
        <v>513</v>
      </c>
      <c r="B2296" s="7">
        <v>44657</v>
      </c>
      <c r="C2296" s="7">
        <v>66851050</v>
      </c>
      <c r="D2296" s="7" t="s">
        <v>3569</v>
      </c>
      <c r="E2296" s="7" t="s">
        <v>214</v>
      </c>
      <c r="F2296" s="7">
        <v>500000</v>
      </c>
      <c r="G2296" s="7">
        <v>1.785099983215332</v>
      </c>
      <c r="H2296" s="7">
        <v>1.7412999868392944</v>
      </c>
      <c r="I2296" s="7" t="s">
        <v>6710</v>
      </c>
      <c r="J2296" s="7" t="s">
        <v>6711</v>
      </c>
      <c r="K2296" s="8">
        <v>3.4059898853302002</v>
      </c>
      <c r="M2296" s="8">
        <v>95.870002746582031</v>
      </c>
      <c r="N2296" s="7">
        <v>95.073799133300781</v>
      </c>
      <c r="O2296" s="7" t="s">
        <v>373</v>
      </c>
      <c r="P2296" s="7" t="s">
        <v>1033</v>
      </c>
      <c r="Q2296" s="7" t="s">
        <v>242</v>
      </c>
      <c r="R2296" s="7" t="s">
        <v>3856</v>
      </c>
      <c r="S2296" s="7">
        <v>160.14295959472656</v>
      </c>
    </row>
    <row r="2297" spans="1:19" x14ac:dyDescent="0.25">
      <c r="A2297" s="7">
        <v>513</v>
      </c>
      <c r="B2297" s="7">
        <v>44657</v>
      </c>
      <c r="C2297" s="7">
        <v>66851019</v>
      </c>
      <c r="D2297" s="7" t="s">
        <v>3569</v>
      </c>
      <c r="E2297" s="7" t="s">
        <v>6707</v>
      </c>
      <c r="F2297" s="7">
        <v>500000</v>
      </c>
      <c r="G2297" s="7">
        <v>1.785099983215332</v>
      </c>
      <c r="H2297" s="7">
        <v>1.7412999868392944</v>
      </c>
      <c r="I2297" s="7" t="s">
        <v>6708</v>
      </c>
      <c r="J2297" s="7" t="s">
        <v>6709</v>
      </c>
      <c r="K2297" s="8">
        <v>3.4057350158691406</v>
      </c>
      <c r="M2297" s="8">
        <v>95.870002746582031</v>
      </c>
      <c r="N2297" s="7">
        <v>94.311203002929688</v>
      </c>
      <c r="O2297" s="7" t="s">
        <v>373</v>
      </c>
      <c r="P2297" s="7" t="s">
        <v>1033</v>
      </c>
      <c r="Q2297" s="7" t="s">
        <v>242</v>
      </c>
      <c r="R2297" s="7" t="s">
        <v>214</v>
      </c>
      <c r="S2297" s="7">
        <v>160.14295959472656</v>
      </c>
    </row>
    <row r="2298" spans="1:19" x14ac:dyDescent="0.25">
      <c r="A2298" s="7">
        <v>513</v>
      </c>
      <c r="B2298" s="7">
        <v>44657</v>
      </c>
      <c r="C2298" s="7">
        <v>67029741</v>
      </c>
      <c r="D2298" s="7" t="s">
        <v>22026</v>
      </c>
      <c r="E2298" s="7" t="s">
        <v>214</v>
      </c>
      <c r="F2298" s="7">
        <v>300000</v>
      </c>
      <c r="G2298" s="7">
        <v>4.9718999862670898</v>
      </c>
      <c r="H2298" s="7">
        <v>4.5510001182556152</v>
      </c>
      <c r="I2298" s="7" t="s">
        <v>22295</v>
      </c>
      <c r="J2298" s="7" t="s">
        <v>22296</v>
      </c>
      <c r="K2298" s="8">
        <v>3.5797100067138672</v>
      </c>
      <c r="M2298" s="8">
        <v>98.188003540039063</v>
      </c>
      <c r="N2298" s="7">
        <v>84.894302368164063</v>
      </c>
      <c r="O2298" s="7" t="s">
        <v>446</v>
      </c>
      <c r="P2298" s="7" t="s">
        <v>1033</v>
      </c>
      <c r="Q2298" s="7" t="s">
        <v>242</v>
      </c>
      <c r="R2298" s="7" t="s">
        <v>3856</v>
      </c>
      <c r="S2298" s="7">
        <v>84.894302368164063</v>
      </c>
    </row>
    <row r="2299" spans="1:19" x14ac:dyDescent="0.25">
      <c r="A2299" s="7">
        <v>513</v>
      </c>
      <c r="B2299" s="7">
        <v>44657</v>
      </c>
      <c r="C2299" s="7">
        <v>66962766</v>
      </c>
      <c r="D2299" s="7" t="s">
        <v>19166</v>
      </c>
      <c r="E2299" s="7" t="s">
        <v>19734</v>
      </c>
      <c r="F2299" s="7">
        <v>300000</v>
      </c>
      <c r="G2299" s="7">
        <v>4.5694999694824219</v>
      </c>
      <c r="H2299" s="7">
        <v>4.247499942779541</v>
      </c>
      <c r="I2299" s="7" t="s">
        <v>20834</v>
      </c>
      <c r="J2299" s="7" t="s">
        <v>19735</v>
      </c>
      <c r="K2299" s="8">
        <v>3.8589999675750732</v>
      </c>
      <c r="M2299" s="8">
        <v>92.802001953125</v>
      </c>
      <c r="N2299" s="7">
        <v>111.66600036621094</v>
      </c>
      <c r="O2299" s="7" t="s">
        <v>212</v>
      </c>
      <c r="P2299" s="7" t="s">
        <v>1033</v>
      </c>
      <c r="Q2299" s="7" t="s">
        <v>242</v>
      </c>
      <c r="R2299" s="7" t="s">
        <v>3856</v>
      </c>
      <c r="S2299" s="7">
        <v>111.66600036621094</v>
      </c>
    </row>
    <row r="2300" spans="1:19" x14ac:dyDescent="0.25">
      <c r="A2300" s="7">
        <v>513</v>
      </c>
      <c r="B2300" s="7">
        <v>44657</v>
      </c>
      <c r="C2300" s="7">
        <v>66995694</v>
      </c>
      <c r="D2300" s="7" t="s">
        <v>3572</v>
      </c>
      <c r="E2300" s="7" t="s">
        <v>214</v>
      </c>
      <c r="F2300" s="7">
        <v>300000</v>
      </c>
      <c r="G2300" s="7">
        <v>2.8036000728607178</v>
      </c>
      <c r="H2300" s="7">
        <v>2.6440000534057617</v>
      </c>
      <c r="I2300" s="7" t="s">
        <v>22297</v>
      </c>
      <c r="J2300" s="7" t="s">
        <v>21278</v>
      </c>
      <c r="K2300" s="8">
        <v>4.1559300422668457</v>
      </c>
      <c r="M2300" s="8">
        <v>96.5780029296875</v>
      </c>
      <c r="N2300" s="7">
        <v>146.82699584960938</v>
      </c>
      <c r="O2300" s="7" t="s">
        <v>360</v>
      </c>
      <c r="P2300" s="7" t="s">
        <v>349</v>
      </c>
      <c r="Q2300" s="7" t="s">
        <v>242</v>
      </c>
      <c r="R2300" s="7" t="s">
        <v>3856</v>
      </c>
      <c r="S2300" s="7">
        <v>146.82699584960938</v>
      </c>
    </row>
    <row r="2301" spans="1:19" x14ac:dyDescent="0.25">
      <c r="A2301" s="7">
        <v>513</v>
      </c>
      <c r="B2301" s="7">
        <v>44657</v>
      </c>
      <c r="C2301" s="7">
        <v>66796531</v>
      </c>
      <c r="D2301" s="7" t="s">
        <v>3572</v>
      </c>
      <c r="E2301" s="7" t="s">
        <v>214</v>
      </c>
      <c r="F2301" s="7">
        <v>300000</v>
      </c>
      <c r="G2301" s="7">
        <v>1.3114000558853149</v>
      </c>
      <c r="H2301" s="7">
        <v>1.267300009727478</v>
      </c>
      <c r="I2301" s="7" t="s">
        <v>11071</v>
      </c>
      <c r="J2301" s="7" t="s">
        <v>11072</v>
      </c>
      <c r="K2301" s="8">
        <v>3.4348199367523193</v>
      </c>
      <c r="M2301" s="8">
        <v>99.634002685546875</v>
      </c>
      <c r="N2301" s="7">
        <v>127.87200164794922</v>
      </c>
      <c r="O2301" s="7" t="s">
        <v>360</v>
      </c>
      <c r="P2301" s="7" t="s">
        <v>349</v>
      </c>
      <c r="Q2301" s="7" t="s">
        <v>242</v>
      </c>
      <c r="R2301" s="7" t="s">
        <v>3856</v>
      </c>
      <c r="S2301" s="7">
        <v>127.87200164794922</v>
      </c>
    </row>
    <row r="2302" spans="1:19" x14ac:dyDescent="0.25">
      <c r="A2302" s="7">
        <v>513</v>
      </c>
      <c r="B2302" s="7">
        <v>44657</v>
      </c>
      <c r="C2302" s="7">
        <v>66911028</v>
      </c>
      <c r="D2302" s="7" t="s">
        <v>17365</v>
      </c>
      <c r="E2302" s="7" t="s">
        <v>17640</v>
      </c>
      <c r="F2302" s="7">
        <v>328000</v>
      </c>
      <c r="G2302" s="7">
        <v>4.2163000106811523</v>
      </c>
      <c r="H2302" s="7">
        <v>3.8671998977661133</v>
      </c>
      <c r="I2302" s="7" t="s">
        <v>17401</v>
      </c>
      <c r="J2302" s="7" t="s">
        <v>17402</v>
      </c>
      <c r="K2302" s="8">
        <v>3.7865800857543945</v>
      </c>
      <c r="M2302" s="8">
        <v>97.730003356933594</v>
      </c>
      <c r="N2302" s="7">
        <v>104.71600341796875</v>
      </c>
      <c r="O2302" s="7" t="s">
        <v>360</v>
      </c>
      <c r="P2302" s="7" t="s">
        <v>349</v>
      </c>
      <c r="Q2302" s="7" t="s">
        <v>242</v>
      </c>
      <c r="R2302" s="7" t="s">
        <v>3856</v>
      </c>
      <c r="S2302" s="7">
        <v>104.71600341796875</v>
      </c>
    </row>
    <row r="2303" spans="1:19" x14ac:dyDescent="0.25">
      <c r="A2303" s="7">
        <v>513</v>
      </c>
      <c r="B2303" s="7">
        <v>44657</v>
      </c>
      <c r="C2303" s="7">
        <v>66815703</v>
      </c>
      <c r="D2303" s="7" t="s">
        <v>3574</v>
      </c>
      <c r="E2303" s="7" t="s">
        <v>214</v>
      </c>
      <c r="F2303" s="7">
        <v>300000</v>
      </c>
      <c r="G2303" s="7">
        <v>1.3634999990463257</v>
      </c>
      <c r="H2303" s="7">
        <v>1.3159999847412109</v>
      </c>
      <c r="I2303" s="7" t="s">
        <v>11073</v>
      </c>
      <c r="J2303" s="7" t="s">
        <v>11074</v>
      </c>
      <c r="K2303" s="8">
        <v>3.7678020000457764</v>
      </c>
      <c r="M2303" s="8">
        <v>99.249000549316406</v>
      </c>
      <c r="N2303" s="7">
        <v>158.14500427246094</v>
      </c>
      <c r="O2303" s="7" t="s">
        <v>409</v>
      </c>
      <c r="P2303" s="7" t="s">
        <v>349</v>
      </c>
      <c r="Q2303" s="7" t="s">
        <v>242</v>
      </c>
      <c r="R2303" s="7" t="s">
        <v>214</v>
      </c>
      <c r="S2303" s="7">
        <v>158.14500427246094</v>
      </c>
    </row>
    <row r="2304" spans="1:19" x14ac:dyDescent="0.25">
      <c r="A2304" s="7">
        <v>513</v>
      </c>
      <c r="B2304" s="7">
        <v>44657</v>
      </c>
      <c r="C2304" s="7">
        <v>67030449</v>
      </c>
      <c r="D2304" s="7" t="s">
        <v>22029</v>
      </c>
      <c r="E2304" s="7" t="s">
        <v>22298</v>
      </c>
      <c r="F2304" s="7">
        <v>300000</v>
      </c>
      <c r="G2304" s="7">
        <v>2.9788000583648682</v>
      </c>
      <c r="H2304" s="7">
        <v>2.8276998996734619</v>
      </c>
      <c r="I2304" s="7" t="s">
        <v>22299</v>
      </c>
      <c r="J2304" s="7" t="s">
        <v>22300</v>
      </c>
      <c r="K2304" s="8">
        <v>3.3039000034332275</v>
      </c>
      <c r="M2304" s="8">
        <v>98.86199951171875</v>
      </c>
      <c r="N2304" s="7">
        <v>60.02239990234375</v>
      </c>
      <c r="O2304" s="7" t="s">
        <v>409</v>
      </c>
      <c r="P2304" s="7" t="s">
        <v>349</v>
      </c>
      <c r="Q2304" s="7" t="s">
        <v>242</v>
      </c>
      <c r="R2304" s="7" t="s">
        <v>3856</v>
      </c>
      <c r="S2304" s="7">
        <v>60.02239990234375</v>
      </c>
    </row>
    <row r="2305" spans="1:19" x14ac:dyDescent="0.25">
      <c r="A2305" s="7">
        <v>513</v>
      </c>
      <c r="B2305" s="7">
        <v>44657</v>
      </c>
      <c r="C2305" s="7">
        <v>40883275</v>
      </c>
      <c r="D2305" s="7" t="s">
        <v>3577</v>
      </c>
      <c r="E2305" s="7" t="s">
        <v>214</v>
      </c>
      <c r="F2305" s="7">
        <v>1000000</v>
      </c>
      <c r="G2305" s="7">
        <v>2.4038000106811523</v>
      </c>
      <c r="H2305" s="7">
        <v>2.2583999633789063</v>
      </c>
      <c r="I2305" s="7" t="s">
        <v>11076</v>
      </c>
      <c r="J2305" s="7" t="s">
        <v>11077</v>
      </c>
      <c r="K2305" s="8">
        <v>5.2951102256774902</v>
      </c>
      <c r="M2305" s="8">
        <v>96</v>
      </c>
      <c r="N2305" s="7">
        <v>266.5072021484375</v>
      </c>
      <c r="O2305" s="7" t="s">
        <v>212</v>
      </c>
      <c r="P2305" s="7" t="s">
        <v>677</v>
      </c>
      <c r="Q2305" s="7" t="s">
        <v>286</v>
      </c>
      <c r="R2305" s="7" t="s">
        <v>214</v>
      </c>
      <c r="S2305" s="7">
        <v>266.5072021484375</v>
      </c>
    </row>
    <row r="2306" spans="1:19" x14ac:dyDescent="0.25">
      <c r="A2306" s="7">
        <v>513</v>
      </c>
      <c r="B2306" s="7">
        <v>44657</v>
      </c>
      <c r="C2306" s="7">
        <v>35303656</v>
      </c>
      <c r="D2306" s="7" t="s">
        <v>3577</v>
      </c>
      <c r="E2306" s="7" t="s">
        <v>214</v>
      </c>
      <c r="F2306" s="7">
        <v>1000000</v>
      </c>
      <c r="G2306" s="7">
        <v>2.4038000106811523</v>
      </c>
      <c r="H2306" s="7">
        <v>2.2583999633789063</v>
      </c>
      <c r="I2306" s="7" t="s">
        <v>19736</v>
      </c>
      <c r="J2306" s="7" t="s">
        <v>11075</v>
      </c>
      <c r="K2306" s="8">
        <v>5.2951102256774902</v>
      </c>
      <c r="M2306" s="8">
        <v>96</v>
      </c>
      <c r="N2306" s="7">
        <v>267.5369873046875</v>
      </c>
      <c r="O2306" s="7" t="s">
        <v>212</v>
      </c>
      <c r="P2306" s="7" t="s">
        <v>677</v>
      </c>
      <c r="Q2306" s="7" t="s">
        <v>286</v>
      </c>
      <c r="R2306" s="7" t="s">
        <v>3856</v>
      </c>
      <c r="S2306" s="7">
        <v>267.5369873046875</v>
      </c>
    </row>
    <row r="2307" spans="1:19" x14ac:dyDescent="0.25">
      <c r="A2307" s="7">
        <v>513</v>
      </c>
      <c r="B2307" s="7">
        <v>44657</v>
      </c>
      <c r="C2307" s="7">
        <v>35954582</v>
      </c>
      <c r="D2307" s="7" t="s">
        <v>3580</v>
      </c>
      <c r="E2307" s="7" t="s">
        <v>6739</v>
      </c>
      <c r="F2307" s="7">
        <v>500000</v>
      </c>
      <c r="G2307" s="7">
        <v>5.5879998207092285</v>
      </c>
      <c r="H2307" s="7">
        <v>4.9622998237609863</v>
      </c>
      <c r="I2307" s="7" t="s">
        <v>6740</v>
      </c>
      <c r="J2307" s="7" t="s">
        <v>6741</v>
      </c>
      <c r="K2307" s="8">
        <v>3.4841599464416504</v>
      </c>
      <c r="M2307" s="8">
        <v>100.26899719238281</v>
      </c>
      <c r="N2307" s="7">
        <v>76.084701538085938</v>
      </c>
      <c r="O2307" s="7" t="s">
        <v>212</v>
      </c>
      <c r="P2307" s="7" t="s">
        <v>349</v>
      </c>
      <c r="Q2307" s="7" t="s">
        <v>242</v>
      </c>
      <c r="R2307" s="7" t="s">
        <v>3856</v>
      </c>
      <c r="S2307" s="7">
        <v>90.008842468261719</v>
      </c>
    </row>
    <row r="2308" spans="1:19" x14ac:dyDescent="0.25">
      <c r="A2308" s="7">
        <v>513</v>
      </c>
      <c r="B2308" s="7">
        <v>44657</v>
      </c>
      <c r="C2308" s="7">
        <v>66962199</v>
      </c>
      <c r="D2308" s="7" t="s">
        <v>3580</v>
      </c>
      <c r="E2308" s="7" t="s">
        <v>19737</v>
      </c>
      <c r="F2308" s="7">
        <v>1000000</v>
      </c>
      <c r="G2308" s="7">
        <v>4.558499813079834</v>
      </c>
      <c r="H2308" s="7">
        <v>4.3067998886108398</v>
      </c>
      <c r="I2308" s="7" t="s">
        <v>20835</v>
      </c>
      <c r="J2308" s="7" t="s">
        <v>19738</v>
      </c>
      <c r="K2308" s="8">
        <v>3.1659901142120361</v>
      </c>
      <c r="M2308" s="8">
        <v>93.505996704101563</v>
      </c>
      <c r="N2308" s="7">
        <v>42.431301116943359</v>
      </c>
      <c r="O2308" s="7" t="s">
        <v>212</v>
      </c>
      <c r="P2308" s="7" t="s">
        <v>349</v>
      </c>
      <c r="Q2308" s="7" t="s">
        <v>242</v>
      </c>
      <c r="R2308" s="7" t="s">
        <v>3856</v>
      </c>
      <c r="S2308" s="7">
        <v>85.896865844726563</v>
      </c>
    </row>
    <row r="2309" spans="1:19" x14ac:dyDescent="0.25">
      <c r="A2309" s="7">
        <v>513</v>
      </c>
      <c r="B2309" s="7">
        <v>44657</v>
      </c>
      <c r="C2309" s="7">
        <v>66807769</v>
      </c>
      <c r="D2309" s="7" t="s">
        <v>3580</v>
      </c>
      <c r="E2309" s="7" t="s">
        <v>214</v>
      </c>
      <c r="F2309" s="7">
        <v>1000000</v>
      </c>
      <c r="G2309" s="7">
        <v>3.4251000881195068</v>
      </c>
      <c r="H2309" s="7">
        <v>3.3097999095916748</v>
      </c>
      <c r="I2309" s="7" t="s">
        <v>6737</v>
      </c>
      <c r="J2309" s="7" t="s">
        <v>6738</v>
      </c>
      <c r="K2309" s="8">
        <v>3.1770598888397217</v>
      </c>
      <c r="M2309" s="8">
        <v>93.636001586914063</v>
      </c>
      <c r="N2309" s="7">
        <v>44.134498596191406</v>
      </c>
      <c r="O2309" s="7" t="s">
        <v>212</v>
      </c>
      <c r="P2309" s="7" t="s">
        <v>349</v>
      </c>
      <c r="Q2309" s="7" t="s">
        <v>242</v>
      </c>
      <c r="R2309" s="7" t="s">
        <v>3856</v>
      </c>
      <c r="S2309" s="7">
        <v>81.285789489746094</v>
      </c>
    </row>
    <row r="2310" spans="1:19" x14ac:dyDescent="0.25">
      <c r="A2310" s="7">
        <v>513</v>
      </c>
      <c r="B2310" s="7">
        <v>44657</v>
      </c>
      <c r="C2310" s="7">
        <v>66793689</v>
      </c>
      <c r="D2310" s="7" t="s">
        <v>3580</v>
      </c>
      <c r="E2310" s="7" t="s">
        <v>214</v>
      </c>
      <c r="F2310" s="7">
        <v>800000</v>
      </c>
      <c r="G2310" s="7">
        <v>3.2853999137878418</v>
      </c>
      <c r="H2310" s="7">
        <v>3.1740000247955322</v>
      </c>
      <c r="I2310" s="7" t="s">
        <v>6735</v>
      </c>
      <c r="J2310" s="7" t="s">
        <v>6736</v>
      </c>
      <c r="K2310" s="8">
        <v>3.077970027923584</v>
      </c>
      <c r="M2310" s="8">
        <v>94.1719970703125</v>
      </c>
      <c r="N2310" s="7">
        <v>35.100200653076172</v>
      </c>
      <c r="O2310" s="7" t="s">
        <v>212</v>
      </c>
      <c r="P2310" s="7" t="s">
        <v>349</v>
      </c>
      <c r="Q2310" s="7" t="s">
        <v>242</v>
      </c>
      <c r="R2310" s="7" t="s">
        <v>3856</v>
      </c>
      <c r="S2310" s="7">
        <v>80.711959838867188</v>
      </c>
    </row>
    <row r="2311" spans="1:19" x14ac:dyDescent="0.25">
      <c r="A2311" s="7">
        <v>513</v>
      </c>
      <c r="B2311" s="7">
        <v>44657</v>
      </c>
      <c r="C2311" s="7">
        <v>66962200</v>
      </c>
      <c r="D2311" s="7" t="s">
        <v>3580</v>
      </c>
      <c r="E2311" s="7" t="s">
        <v>19739</v>
      </c>
      <c r="F2311" s="7">
        <v>1050000</v>
      </c>
      <c r="G2311" s="7">
        <v>2.5599000453948975</v>
      </c>
      <c r="H2311" s="7">
        <v>2.4853999614715576</v>
      </c>
      <c r="I2311" s="7" t="s">
        <v>20836</v>
      </c>
      <c r="J2311" s="7" t="s">
        <v>19740</v>
      </c>
      <c r="K2311" s="8">
        <v>3.0255401134490967</v>
      </c>
      <c r="M2311" s="8">
        <v>95.049003601074219</v>
      </c>
      <c r="N2311" s="7">
        <v>36.978298187255859</v>
      </c>
      <c r="O2311" s="7" t="s">
        <v>212</v>
      </c>
      <c r="P2311" s="7" t="s">
        <v>349</v>
      </c>
      <c r="Q2311" s="7" t="s">
        <v>242</v>
      </c>
      <c r="R2311" s="7" t="s">
        <v>3856</v>
      </c>
      <c r="S2311" s="7">
        <v>77.714653015136719</v>
      </c>
    </row>
    <row r="2312" spans="1:19" x14ac:dyDescent="0.25">
      <c r="A2312" s="7">
        <v>513</v>
      </c>
      <c r="B2312" s="7">
        <v>44657</v>
      </c>
      <c r="C2312" s="7">
        <v>66807770</v>
      </c>
      <c r="D2312" s="7" t="s">
        <v>3580</v>
      </c>
      <c r="E2312" s="7" t="s">
        <v>214</v>
      </c>
      <c r="F2312" s="7">
        <v>800000</v>
      </c>
      <c r="G2312" s="7">
        <v>1.4236999750137329</v>
      </c>
      <c r="H2312" s="7">
        <v>1.3971999883651733</v>
      </c>
      <c r="I2312" s="7" t="s">
        <v>6733</v>
      </c>
      <c r="J2312" s="7" t="s">
        <v>6734</v>
      </c>
      <c r="K2312" s="8">
        <v>2.8447599411010742</v>
      </c>
      <c r="M2312" s="8">
        <v>97.445999145507813</v>
      </c>
      <c r="N2312" s="7">
        <v>58.964599609375</v>
      </c>
      <c r="O2312" s="7" t="s">
        <v>212</v>
      </c>
      <c r="P2312" s="7" t="s">
        <v>349</v>
      </c>
      <c r="Q2312" s="7" t="s">
        <v>242</v>
      </c>
      <c r="R2312" s="7" t="s">
        <v>3856</v>
      </c>
      <c r="S2312" s="7">
        <v>72.97052001953125</v>
      </c>
    </row>
    <row r="2313" spans="1:19" x14ac:dyDescent="0.25">
      <c r="A2313" s="7">
        <v>513</v>
      </c>
      <c r="B2313" s="7">
        <v>44657</v>
      </c>
      <c r="C2313" s="7">
        <v>66793688</v>
      </c>
      <c r="D2313" s="7" t="s">
        <v>3580</v>
      </c>
      <c r="E2313" s="7" t="s">
        <v>214</v>
      </c>
      <c r="F2313" s="7">
        <v>800000</v>
      </c>
      <c r="G2313" s="7">
        <v>1.2841000556945801</v>
      </c>
      <c r="H2313" s="7">
        <v>1.2591999769210815</v>
      </c>
      <c r="I2313" s="7" t="s">
        <v>6731</v>
      </c>
      <c r="J2313" s="7" t="s">
        <v>6732</v>
      </c>
      <c r="K2313" s="8">
        <v>2.883310079574585</v>
      </c>
      <c r="M2313" s="8">
        <v>97.63800048828125</v>
      </c>
      <c r="N2313" s="7">
        <v>74.152397155761719</v>
      </c>
      <c r="O2313" s="7" t="s">
        <v>212</v>
      </c>
      <c r="P2313" s="7" t="s">
        <v>349</v>
      </c>
      <c r="Q2313" s="7" t="s">
        <v>242</v>
      </c>
      <c r="R2313" s="7" t="s">
        <v>3856</v>
      </c>
      <c r="S2313" s="7">
        <v>72.384132385253906</v>
      </c>
    </row>
    <row r="2314" spans="1:19" x14ac:dyDescent="0.25">
      <c r="A2314" s="7">
        <v>513</v>
      </c>
      <c r="B2314" s="7">
        <v>44657</v>
      </c>
      <c r="C2314" s="7">
        <v>35947813</v>
      </c>
      <c r="D2314" s="7" t="s">
        <v>3580</v>
      </c>
      <c r="E2314" s="7" t="s">
        <v>6728</v>
      </c>
      <c r="F2314" s="7">
        <v>500000</v>
      </c>
      <c r="G2314" s="7">
        <v>0.58859997987747192</v>
      </c>
      <c r="H2314" s="7">
        <v>0.57330000400543213</v>
      </c>
      <c r="I2314" s="7" t="s">
        <v>6729</v>
      </c>
      <c r="J2314" s="7" t="s">
        <v>6730</v>
      </c>
      <c r="K2314" s="8">
        <v>2.9318039417266846</v>
      </c>
      <c r="M2314" s="8">
        <v>100.01300048828125</v>
      </c>
      <c r="N2314" s="7">
        <v>156.89720153808594</v>
      </c>
      <c r="O2314" s="7" t="s">
        <v>212</v>
      </c>
      <c r="P2314" s="7" t="s">
        <v>349</v>
      </c>
      <c r="Q2314" s="7" t="s">
        <v>242</v>
      </c>
      <c r="R2314" s="7" t="s">
        <v>3856</v>
      </c>
      <c r="S2314" s="7">
        <v>69.453819274902344</v>
      </c>
    </row>
    <row r="2315" spans="1:19" x14ac:dyDescent="0.25">
      <c r="A2315" s="7">
        <v>513</v>
      </c>
      <c r="B2315" s="7">
        <v>44657</v>
      </c>
      <c r="C2315" s="7">
        <v>35607884</v>
      </c>
      <c r="D2315" s="7" t="s">
        <v>3580</v>
      </c>
      <c r="E2315" s="7" t="s">
        <v>214</v>
      </c>
      <c r="F2315" s="7">
        <v>400000</v>
      </c>
      <c r="G2315" s="7">
        <v>0.51469999551773071</v>
      </c>
      <c r="H2315" s="7">
        <v>0.50099998712539673</v>
      </c>
      <c r="I2315" s="7" t="s">
        <v>6726</v>
      </c>
      <c r="J2315" s="7" t="s">
        <v>6727</v>
      </c>
      <c r="K2315" s="8">
        <v>2.7954840660095215</v>
      </c>
      <c r="M2315" s="8">
        <v>100.04000091552734</v>
      </c>
      <c r="N2315" s="7">
        <v>150.85330200195313</v>
      </c>
      <c r="O2315" s="7" t="s">
        <v>212</v>
      </c>
      <c r="P2315" s="7" t="s">
        <v>349</v>
      </c>
      <c r="Q2315" s="7" t="s">
        <v>242</v>
      </c>
      <c r="R2315" s="7" t="s">
        <v>3856</v>
      </c>
      <c r="S2315" s="7">
        <v>69.141708374023438</v>
      </c>
    </row>
    <row r="2316" spans="1:19" x14ac:dyDescent="0.25">
      <c r="A2316" s="7">
        <v>513</v>
      </c>
      <c r="B2316" s="7">
        <v>44657</v>
      </c>
      <c r="C2316" s="7">
        <v>44953030</v>
      </c>
      <c r="D2316" s="7" t="s">
        <v>3580</v>
      </c>
      <c r="E2316" s="7" t="s">
        <v>214</v>
      </c>
      <c r="F2316" s="7">
        <v>500000</v>
      </c>
      <c r="G2316" s="7">
        <v>0.44350001215934753</v>
      </c>
      <c r="H2316" s="7">
        <v>0.43759998679161072</v>
      </c>
      <c r="I2316" s="7" t="s">
        <v>6724</v>
      </c>
      <c r="J2316" s="7" t="s">
        <v>6725</v>
      </c>
      <c r="K2316" s="8">
        <v>2.8423230648040771</v>
      </c>
      <c r="M2316" s="8">
        <v>99.739997863769531</v>
      </c>
      <c r="N2316" s="7">
        <v>190.63070678710938</v>
      </c>
      <c r="O2316" s="7" t="s">
        <v>212</v>
      </c>
      <c r="P2316" s="7" t="s">
        <v>349</v>
      </c>
      <c r="Q2316" s="7" t="s">
        <v>242</v>
      </c>
      <c r="R2316" s="7" t="s">
        <v>3856</v>
      </c>
      <c r="S2316" s="7">
        <v>68.840888977050781</v>
      </c>
    </row>
    <row r="2317" spans="1:19" x14ac:dyDescent="0.25">
      <c r="A2317" s="7">
        <v>513</v>
      </c>
      <c r="B2317" s="7">
        <v>44657</v>
      </c>
      <c r="C2317" s="7">
        <v>27419720</v>
      </c>
      <c r="D2317" s="7" t="s">
        <v>3582</v>
      </c>
      <c r="E2317" s="7" t="s">
        <v>214</v>
      </c>
      <c r="F2317" s="7">
        <v>2000000</v>
      </c>
      <c r="G2317" s="7">
        <v>3.4579000473022461</v>
      </c>
      <c r="H2317" s="7">
        <v>3.1640000343322754</v>
      </c>
      <c r="I2317" s="7" t="s">
        <v>16722</v>
      </c>
      <c r="J2317" s="7" t="s">
        <v>6745</v>
      </c>
      <c r="K2317" s="8">
        <v>3.759660005569458</v>
      </c>
      <c r="M2317" s="8">
        <v>103.58100128173828</v>
      </c>
      <c r="N2317" s="7">
        <v>103.80500030517578</v>
      </c>
      <c r="O2317" s="7" t="s">
        <v>212</v>
      </c>
      <c r="P2317" s="7" t="s">
        <v>349</v>
      </c>
      <c r="Q2317" s="7" t="s">
        <v>242</v>
      </c>
      <c r="R2317" s="7" t="s">
        <v>3856</v>
      </c>
      <c r="S2317" s="7">
        <v>119.07363891601563</v>
      </c>
    </row>
    <row r="2318" spans="1:19" x14ac:dyDescent="0.25">
      <c r="A2318" s="7">
        <v>513</v>
      </c>
      <c r="B2318" s="7">
        <v>44657</v>
      </c>
      <c r="C2318" s="7">
        <v>27206211</v>
      </c>
      <c r="D2318" s="7" t="s">
        <v>3582</v>
      </c>
      <c r="E2318" s="7" t="s">
        <v>6742</v>
      </c>
      <c r="F2318" s="7">
        <v>2000000</v>
      </c>
      <c r="G2318" s="7">
        <v>3.4579000473022461</v>
      </c>
      <c r="H2318" s="7">
        <v>3.1640000343322754</v>
      </c>
      <c r="I2318" s="7" t="s">
        <v>6743</v>
      </c>
      <c r="J2318" s="7" t="s">
        <v>6744</v>
      </c>
      <c r="K2318" s="8">
        <v>3.7597169876098633</v>
      </c>
      <c r="M2318" s="8">
        <v>103.58100128173828</v>
      </c>
      <c r="N2318" s="7">
        <v>103.32540130615234</v>
      </c>
      <c r="O2318" s="7" t="s">
        <v>212</v>
      </c>
      <c r="P2318" s="7" t="s">
        <v>349</v>
      </c>
      <c r="Q2318" s="7" t="s">
        <v>242</v>
      </c>
      <c r="R2318" s="7" t="s">
        <v>214</v>
      </c>
      <c r="S2318" s="7">
        <v>119.07363891601563</v>
      </c>
    </row>
    <row r="2319" spans="1:19" x14ac:dyDescent="0.25">
      <c r="A2319" s="7">
        <v>513</v>
      </c>
      <c r="B2319" s="7">
        <v>44657</v>
      </c>
      <c r="C2319" s="7">
        <v>44950417</v>
      </c>
      <c r="D2319" s="7" t="s">
        <v>3585</v>
      </c>
      <c r="E2319" s="7" t="s">
        <v>214</v>
      </c>
      <c r="F2319" s="7">
        <v>500000</v>
      </c>
      <c r="G2319" s="7">
        <v>2.4305999279022217</v>
      </c>
      <c r="H2319" s="7">
        <v>2.3176000118255615</v>
      </c>
      <c r="I2319" s="7" t="s">
        <v>19741</v>
      </c>
      <c r="J2319" s="7" t="s">
        <v>11078</v>
      </c>
      <c r="K2319" s="8">
        <v>3.8798201084136963</v>
      </c>
      <c r="M2319" s="8">
        <v>97.689002990722656</v>
      </c>
      <c r="N2319" s="7">
        <v>125.20700073242188</v>
      </c>
      <c r="O2319" s="7" t="s">
        <v>212</v>
      </c>
      <c r="P2319" s="7" t="s">
        <v>349</v>
      </c>
      <c r="Q2319" s="7" t="s">
        <v>242</v>
      </c>
      <c r="R2319" s="7" t="s">
        <v>4184</v>
      </c>
      <c r="S2319" s="7">
        <v>125.20700073242188</v>
      </c>
    </row>
    <row r="2320" spans="1:19" x14ac:dyDescent="0.25">
      <c r="A2320" s="7">
        <v>513</v>
      </c>
      <c r="B2320" s="7">
        <v>44657</v>
      </c>
      <c r="C2320" s="7">
        <v>66949723</v>
      </c>
      <c r="D2320" s="7" t="s">
        <v>18356</v>
      </c>
      <c r="E2320" s="7" t="s">
        <v>18357</v>
      </c>
      <c r="F2320" s="7">
        <v>6160000</v>
      </c>
      <c r="G2320" s="7">
        <v>4.463900089263916</v>
      </c>
      <c r="H2320" s="7">
        <v>4.113800048828125</v>
      </c>
      <c r="I2320" s="7" t="s">
        <v>22301</v>
      </c>
      <c r="J2320" s="7" t="s">
        <v>18358</v>
      </c>
      <c r="K2320" s="8">
        <v>3.948983907699585</v>
      </c>
      <c r="M2320" s="8">
        <v>96.96099853515625</v>
      </c>
      <c r="N2320" s="7">
        <v>120.72260284423828</v>
      </c>
      <c r="O2320" s="7" t="s">
        <v>212</v>
      </c>
      <c r="P2320" s="7" t="s">
        <v>349</v>
      </c>
      <c r="Q2320" s="7" t="s">
        <v>242</v>
      </c>
      <c r="R2320" s="7" t="s">
        <v>4184</v>
      </c>
      <c r="S2320" s="7">
        <v>150.91351318359375</v>
      </c>
    </row>
    <row r="2321" spans="1:19" x14ac:dyDescent="0.25">
      <c r="A2321" s="7">
        <v>513</v>
      </c>
      <c r="B2321" s="7">
        <v>44657</v>
      </c>
      <c r="C2321" s="7">
        <v>66796005</v>
      </c>
      <c r="D2321" s="7" t="s">
        <v>3588</v>
      </c>
      <c r="E2321" s="7" t="s">
        <v>214</v>
      </c>
      <c r="F2321" s="7">
        <v>700000</v>
      </c>
      <c r="G2321" s="7">
        <v>3.3073000907897949</v>
      </c>
      <c r="H2321" s="7">
        <v>3.1609001159667969</v>
      </c>
      <c r="I2321" s="7" t="s">
        <v>11079</v>
      </c>
      <c r="J2321" s="7" t="s">
        <v>11080</v>
      </c>
      <c r="K2321" s="8">
        <v>3.6331601142883301</v>
      </c>
      <c r="M2321" s="8">
        <v>94.023002624511719</v>
      </c>
      <c r="N2321" s="7">
        <v>90.78289794921875</v>
      </c>
      <c r="O2321" s="7" t="s">
        <v>212</v>
      </c>
      <c r="P2321" s="7" t="s">
        <v>349</v>
      </c>
      <c r="Q2321" s="7" t="s">
        <v>242</v>
      </c>
      <c r="R2321" s="7" t="s">
        <v>3856</v>
      </c>
      <c r="S2321" s="7">
        <v>90.78289794921875</v>
      </c>
    </row>
    <row r="2322" spans="1:19" x14ac:dyDescent="0.25">
      <c r="A2322" s="7">
        <v>513</v>
      </c>
      <c r="B2322" s="7">
        <v>44657</v>
      </c>
      <c r="C2322" s="7">
        <v>66921106</v>
      </c>
      <c r="D2322" s="7" t="s">
        <v>3588</v>
      </c>
      <c r="E2322" s="7" t="s">
        <v>18060</v>
      </c>
      <c r="F2322" s="7">
        <v>600000</v>
      </c>
      <c r="G2322" s="7">
        <v>2.3025000095367432</v>
      </c>
      <c r="H2322" s="7">
        <v>2.2388999462127686</v>
      </c>
      <c r="I2322" s="7" t="s">
        <v>18359</v>
      </c>
      <c r="J2322" s="7" t="s">
        <v>17641</v>
      </c>
      <c r="K2322" s="8">
        <v>3.3069601058959961</v>
      </c>
      <c r="M2322" s="8">
        <v>95.143997192382813</v>
      </c>
      <c r="N2322" s="7">
        <v>70.156700134277344</v>
      </c>
      <c r="O2322" s="7" t="s">
        <v>212</v>
      </c>
      <c r="P2322" s="7" t="s">
        <v>349</v>
      </c>
      <c r="Q2322" s="7" t="s">
        <v>242</v>
      </c>
      <c r="R2322" s="7" t="s">
        <v>3856</v>
      </c>
      <c r="S2322" s="7">
        <v>70.156700134277344</v>
      </c>
    </row>
    <row r="2323" spans="1:19" x14ac:dyDescent="0.25">
      <c r="A2323" s="7">
        <v>513</v>
      </c>
      <c r="B2323" s="7">
        <v>44657</v>
      </c>
      <c r="C2323" s="7">
        <v>42041436</v>
      </c>
      <c r="D2323" s="7" t="s">
        <v>3591</v>
      </c>
      <c r="E2323" s="7" t="s">
        <v>214</v>
      </c>
      <c r="F2323" s="7">
        <v>300000</v>
      </c>
      <c r="G2323" s="7">
        <v>2.6638998985290527</v>
      </c>
      <c r="H2323" s="7">
        <v>2.4542000293731689</v>
      </c>
      <c r="I2323" s="7" t="s">
        <v>11081</v>
      </c>
      <c r="J2323" s="7" t="s">
        <v>11082</v>
      </c>
      <c r="K2323" s="8">
        <v>3.650083065032959</v>
      </c>
      <c r="M2323" s="8">
        <v>102.76100158691406</v>
      </c>
      <c r="N2323" s="7">
        <v>98.754898071289063</v>
      </c>
      <c r="O2323" s="7" t="s">
        <v>212</v>
      </c>
      <c r="P2323" s="7" t="s">
        <v>361</v>
      </c>
      <c r="Q2323" s="7" t="s">
        <v>242</v>
      </c>
      <c r="R2323" s="7" t="s">
        <v>214</v>
      </c>
      <c r="S2323" s="7">
        <v>98.754898071289063</v>
      </c>
    </row>
    <row r="2324" spans="1:19" x14ac:dyDescent="0.25">
      <c r="A2324" s="7">
        <v>513</v>
      </c>
      <c r="B2324" s="7">
        <v>44657</v>
      </c>
      <c r="C2324" s="7">
        <v>36250020</v>
      </c>
      <c r="D2324" s="7" t="s">
        <v>3593</v>
      </c>
      <c r="E2324" s="7" t="s">
        <v>214</v>
      </c>
      <c r="F2324" s="7">
        <v>250000</v>
      </c>
      <c r="G2324" s="7">
        <v>5.6071000099182129</v>
      </c>
      <c r="H2324" s="7">
        <v>4.951200008392334</v>
      </c>
      <c r="I2324" s="7" t="s">
        <v>19742</v>
      </c>
      <c r="J2324" s="7" t="s">
        <v>6758</v>
      </c>
      <c r="K2324" s="8">
        <v>3.9421060085296631</v>
      </c>
      <c r="M2324" s="8">
        <v>98.416000366210938</v>
      </c>
      <c r="N2324" s="7">
        <v>117.50550079345703</v>
      </c>
      <c r="O2324" s="7" t="s">
        <v>212</v>
      </c>
      <c r="P2324" s="7" t="s">
        <v>349</v>
      </c>
      <c r="Q2324" s="7" t="s">
        <v>242</v>
      </c>
      <c r="R2324" s="7" t="s">
        <v>214</v>
      </c>
      <c r="S2324" s="7">
        <v>108.77915191650391</v>
      </c>
    </row>
    <row r="2325" spans="1:19" x14ac:dyDescent="0.25">
      <c r="A2325" s="7">
        <v>513</v>
      </c>
      <c r="B2325" s="7">
        <v>44657</v>
      </c>
      <c r="C2325" s="7">
        <v>66996452</v>
      </c>
      <c r="D2325" s="7" t="s">
        <v>3593</v>
      </c>
      <c r="E2325" s="7" t="s">
        <v>21279</v>
      </c>
      <c r="F2325" s="7">
        <v>500000</v>
      </c>
      <c r="G2325" s="7">
        <v>4.8077001571655273</v>
      </c>
      <c r="H2325" s="7">
        <v>4.4267001152038574</v>
      </c>
      <c r="I2325" s="7" t="s">
        <v>22302</v>
      </c>
      <c r="J2325" s="7" t="s">
        <v>21280</v>
      </c>
      <c r="K2325" s="8">
        <v>3.7975900173187256</v>
      </c>
      <c r="M2325" s="8">
        <v>95.217002868652344</v>
      </c>
      <c r="N2325" s="7">
        <v>106.06300354003906</v>
      </c>
      <c r="O2325" s="7" t="s">
        <v>212</v>
      </c>
      <c r="P2325" s="7" t="s">
        <v>349</v>
      </c>
      <c r="Q2325" s="7" t="s">
        <v>242</v>
      </c>
      <c r="R2325" s="7" t="s">
        <v>3856</v>
      </c>
      <c r="S2325" s="7">
        <v>104.98854827880859</v>
      </c>
    </row>
    <row r="2326" spans="1:19" x14ac:dyDescent="0.25">
      <c r="A2326" s="7">
        <v>513</v>
      </c>
      <c r="B2326" s="7">
        <v>44657</v>
      </c>
      <c r="C2326" s="7">
        <v>66962764</v>
      </c>
      <c r="D2326" s="7" t="s">
        <v>3593</v>
      </c>
      <c r="E2326" s="7" t="s">
        <v>19743</v>
      </c>
      <c r="F2326" s="7">
        <v>750000</v>
      </c>
      <c r="G2326" s="7">
        <v>4.572199821472168</v>
      </c>
      <c r="H2326" s="7">
        <v>4.2390999794006348</v>
      </c>
      <c r="I2326" s="7" t="s">
        <v>20837</v>
      </c>
      <c r="J2326" s="7" t="s">
        <v>19744</v>
      </c>
      <c r="K2326" s="8">
        <v>3.8066999912261963</v>
      </c>
      <c r="M2326" s="8">
        <v>93.5260009765625</v>
      </c>
      <c r="N2326" s="7">
        <v>106.49299621582031</v>
      </c>
      <c r="O2326" s="7" t="s">
        <v>212</v>
      </c>
      <c r="P2326" s="7" t="s">
        <v>349</v>
      </c>
      <c r="Q2326" s="7" t="s">
        <v>242</v>
      </c>
      <c r="R2326" s="7" t="s">
        <v>3856</v>
      </c>
      <c r="S2326" s="7">
        <v>103.86092376708984</v>
      </c>
    </row>
    <row r="2327" spans="1:19" x14ac:dyDescent="0.25">
      <c r="A2327" s="7">
        <v>513</v>
      </c>
      <c r="B2327" s="7">
        <v>44657</v>
      </c>
      <c r="C2327" s="7">
        <v>66924282</v>
      </c>
      <c r="D2327" s="7" t="s">
        <v>3593</v>
      </c>
      <c r="E2327" s="7" t="s">
        <v>18061</v>
      </c>
      <c r="F2327" s="7">
        <v>550000</v>
      </c>
      <c r="G2327" s="7">
        <v>4.3203001022338867</v>
      </c>
      <c r="H2327" s="7">
        <v>4.0823001861572266</v>
      </c>
      <c r="I2327" s="7" t="s">
        <v>18360</v>
      </c>
      <c r="J2327" s="7" t="s">
        <v>18062</v>
      </c>
      <c r="K2327" s="8">
        <v>3.8477098941802979</v>
      </c>
      <c r="M2327" s="8">
        <v>91.722999572753906</v>
      </c>
      <c r="N2327" s="7">
        <v>110.25800323486328</v>
      </c>
      <c r="O2327" s="7" t="s">
        <v>212</v>
      </c>
      <c r="P2327" s="7" t="s">
        <v>349</v>
      </c>
      <c r="Q2327" s="7" t="s">
        <v>242</v>
      </c>
      <c r="R2327" s="7" t="s">
        <v>3856</v>
      </c>
      <c r="S2327" s="7">
        <v>102.64952087402344</v>
      </c>
    </row>
    <row r="2328" spans="1:19" x14ac:dyDescent="0.25">
      <c r="A2328" s="7">
        <v>513</v>
      </c>
      <c r="B2328" s="7">
        <v>44657</v>
      </c>
      <c r="C2328" s="7">
        <v>30122964</v>
      </c>
      <c r="D2328" s="7" t="s">
        <v>3593</v>
      </c>
      <c r="E2328" s="7" t="s">
        <v>214</v>
      </c>
      <c r="F2328" s="7">
        <v>300000</v>
      </c>
      <c r="G2328" s="7">
        <v>4.1149997711181641</v>
      </c>
      <c r="H2328" s="7">
        <v>3.7353999614715576</v>
      </c>
      <c r="I2328" s="7" t="s">
        <v>19745</v>
      </c>
      <c r="J2328" s="7" t="s">
        <v>6757</v>
      </c>
      <c r="K2328" s="8">
        <v>3.847830057144165</v>
      </c>
      <c r="M2328" s="8">
        <v>99.155998229980469</v>
      </c>
      <c r="N2328" s="7">
        <v>110.97499847412109</v>
      </c>
      <c r="O2328" s="7" t="s">
        <v>212</v>
      </c>
      <c r="P2328" s="7" t="s">
        <v>349</v>
      </c>
      <c r="Q2328" s="7" t="s">
        <v>242</v>
      </c>
      <c r="R2328" s="7" t="s">
        <v>3856</v>
      </c>
      <c r="S2328" s="7">
        <v>101.65830993652344</v>
      </c>
    </row>
    <row r="2329" spans="1:19" x14ac:dyDescent="0.25">
      <c r="A2329" s="7">
        <v>513</v>
      </c>
      <c r="B2329" s="7">
        <v>44657</v>
      </c>
      <c r="C2329" s="7">
        <v>29972605</v>
      </c>
      <c r="D2329" s="7" t="s">
        <v>3593</v>
      </c>
      <c r="E2329" s="7" t="s">
        <v>6754</v>
      </c>
      <c r="F2329" s="7">
        <v>300000</v>
      </c>
      <c r="G2329" s="7">
        <v>4.1149997711181641</v>
      </c>
      <c r="H2329" s="7">
        <v>3.7353999614715576</v>
      </c>
      <c r="I2329" s="7" t="s">
        <v>6755</v>
      </c>
      <c r="J2329" s="7" t="s">
        <v>6756</v>
      </c>
      <c r="K2329" s="8">
        <v>3.8478269577026367</v>
      </c>
      <c r="M2329" s="8">
        <v>99.155998229980469</v>
      </c>
      <c r="N2329" s="7">
        <v>110.55609893798828</v>
      </c>
      <c r="O2329" s="7" t="s">
        <v>212</v>
      </c>
      <c r="P2329" s="7" t="s">
        <v>349</v>
      </c>
      <c r="Q2329" s="7" t="s">
        <v>242</v>
      </c>
      <c r="R2329" s="7" t="s">
        <v>214</v>
      </c>
      <c r="S2329" s="7">
        <v>101.65830993652344</v>
      </c>
    </row>
    <row r="2330" spans="1:19" x14ac:dyDescent="0.25">
      <c r="A2330" s="7">
        <v>513</v>
      </c>
      <c r="B2330" s="7">
        <v>44657</v>
      </c>
      <c r="C2330" s="7">
        <v>66802775</v>
      </c>
      <c r="D2330" s="7" t="s">
        <v>3593</v>
      </c>
      <c r="E2330" s="7" t="s">
        <v>214</v>
      </c>
      <c r="F2330" s="7">
        <v>900000</v>
      </c>
      <c r="G2330" s="7">
        <v>3.3840000629425049</v>
      </c>
      <c r="H2330" s="7">
        <v>3.2346999645233154</v>
      </c>
      <c r="I2330" s="7" t="s">
        <v>6752</v>
      </c>
      <c r="J2330" s="7" t="s">
        <v>6753</v>
      </c>
      <c r="K2330" s="8">
        <v>3.579319953918457</v>
      </c>
      <c r="M2330" s="8">
        <v>94.218002319335938</v>
      </c>
      <c r="N2330" s="7">
        <v>84.929496765136719</v>
      </c>
      <c r="O2330" s="7" t="s">
        <v>212</v>
      </c>
      <c r="P2330" s="7" t="s">
        <v>349</v>
      </c>
      <c r="Q2330" s="7" t="s">
        <v>242</v>
      </c>
      <c r="R2330" s="7" t="s">
        <v>3856</v>
      </c>
      <c r="S2330" s="7">
        <v>98.101913452148438</v>
      </c>
    </row>
    <row r="2331" spans="1:19" x14ac:dyDescent="0.25">
      <c r="A2331" s="7">
        <v>513</v>
      </c>
      <c r="B2331" s="7">
        <v>44657</v>
      </c>
      <c r="C2331" s="7">
        <v>66996451</v>
      </c>
      <c r="D2331" s="7" t="s">
        <v>3593</v>
      </c>
      <c r="E2331" s="7" t="s">
        <v>21281</v>
      </c>
      <c r="F2331" s="7">
        <v>700000</v>
      </c>
      <c r="G2331" s="7">
        <v>2.8090000152587891</v>
      </c>
      <c r="H2331" s="7">
        <v>2.6826000213623047</v>
      </c>
      <c r="I2331" s="7" t="s">
        <v>22303</v>
      </c>
      <c r="J2331" s="7" t="s">
        <v>21282</v>
      </c>
      <c r="K2331" s="8">
        <v>3.5790901184082031</v>
      </c>
      <c r="M2331" s="8">
        <v>96.149002075195313</v>
      </c>
      <c r="N2331" s="7">
        <v>88.82659912109375</v>
      </c>
      <c r="O2331" s="7" t="s">
        <v>212</v>
      </c>
      <c r="P2331" s="7" t="s">
        <v>349</v>
      </c>
      <c r="Q2331" s="7" t="s">
        <v>242</v>
      </c>
      <c r="R2331" s="7" t="s">
        <v>3856</v>
      </c>
      <c r="S2331" s="7">
        <v>95.276939392089844</v>
      </c>
    </row>
    <row r="2332" spans="1:19" x14ac:dyDescent="0.25">
      <c r="A2332" s="7">
        <v>513</v>
      </c>
      <c r="B2332" s="7">
        <v>44657</v>
      </c>
      <c r="C2332" s="7">
        <v>45746135</v>
      </c>
      <c r="D2332" s="7" t="s">
        <v>3593</v>
      </c>
      <c r="E2332" s="7" t="s">
        <v>214</v>
      </c>
      <c r="F2332" s="7">
        <v>600000</v>
      </c>
      <c r="G2332" s="7">
        <v>2.6229000091552734</v>
      </c>
      <c r="H2332" s="7">
        <v>2.4670999050140381</v>
      </c>
      <c r="I2332" s="7" t="s">
        <v>21840</v>
      </c>
      <c r="J2332" s="7" t="s">
        <v>6750</v>
      </c>
      <c r="K2332" s="8">
        <v>3.6639699935913086</v>
      </c>
      <c r="M2332" s="8">
        <v>99.865997314453125</v>
      </c>
      <c r="N2332" s="7">
        <v>100.5343017578125</v>
      </c>
      <c r="O2332" s="7" t="s">
        <v>212</v>
      </c>
      <c r="P2332" s="7" t="s">
        <v>349</v>
      </c>
      <c r="Q2332" s="7" t="s">
        <v>242</v>
      </c>
      <c r="R2332" s="7" t="s">
        <v>6751</v>
      </c>
      <c r="S2332" s="7">
        <v>94.357872009277344</v>
      </c>
    </row>
    <row r="2333" spans="1:19" x14ac:dyDescent="0.25">
      <c r="A2333" s="7">
        <v>513</v>
      </c>
      <c r="B2333" s="7">
        <v>44657</v>
      </c>
      <c r="C2333" s="7">
        <v>66962763</v>
      </c>
      <c r="D2333" s="7" t="s">
        <v>3593</v>
      </c>
      <c r="E2333" s="7" t="s">
        <v>19746</v>
      </c>
      <c r="F2333" s="7">
        <v>600000</v>
      </c>
      <c r="G2333" s="7">
        <v>2.5736000537872314</v>
      </c>
      <c r="H2333" s="7">
        <v>2.4693999290466309</v>
      </c>
      <c r="I2333" s="7" t="s">
        <v>20838</v>
      </c>
      <c r="J2333" s="7" t="s">
        <v>19747</v>
      </c>
      <c r="K2333" s="8">
        <v>3.5413200855255127</v>
      </c>
      <c r="M2333" s="8">
        <v>95.332000732421875</v>
      </c>
      <c r="N2333" s="7">
        <v>88.212799072265625</v>
      </c>
      <c r="O2333" s="7" t="s">
        <v>212</v>
      </c>
      <c r="P2333" s="7" t="s">
        <v>349</v>
      </c>
      <c r="Q2333" s="7" t="s">
        <v>242</v>
      </c>
      <c r="R2333" s="7" t="s">
        <v>3856</v>
      </c>
      <c r="S2333" s="7">
        <v>94.114028930664063</v>
      </c>
    </row>
    <row r="2334" spans="1:19" x14ac:dyDescent="0.25">
      <c r="A2334" s="7">
        <v>513</v>
      </c>
      <c r="B2334" s="7">
        <v>44657</v>
      </c>
      <c r="C2334" s="7">
        <v>66924281</v>
      </c>
      <c r="D2334" s="7" t="s">
        <v>3593</v>
      </c>
      <c r="E2334" s="7" t="s">
        <v>18063</v>
      </c>
      <c r="F2334" s="7">
        <v>450000</v>
      </c>
      <c r="G2334" s="7">
        <v>2.3217000961303711</v>
      </c>
      <c r="H2334" s="7">
        <v>2.2518000602722168</v>
      </c>
      <c r="I2334" s="7" t="s">
        <v>18361</v>
      </c>
      <c r="J2334" s="7" t="s">
        <v>18064</v>
      </c>
      <c r="K2334" s="8">
        <v>3.5069301128387451</v>
      </c>
      <c r="M2334" s="8">
        <v>95.01300048828125</v>
      </c>
      <c r="N2334" s="7">
        <v>89.435501098632813</v>
      </c>
      <c r="O2334" s="7" t="s">
        <v>212</v>
      </c>
      <c r="P2334" s="7" t="s">
        <v>349</v>
      </c>
      <c r="Q2334" s="7" t="s">
        <v>242</v>
      </c>
      <c r="R2334" s="7" t="s">
        <v>3856</v>
      </c>
      <c r="S2334" s="7">
        <v>92.865760803222656</v>
      </c>
    </row>
    <row r="2335" spans="1:19" x14ac:dyDescent="0.25">
      <c r="A2335" s="7">
        <v>513</v>
      </c>
      <c r="B2335" s="7">
        <v>44657</v>
      </c>
      <c r="C2335" s="7">
        <v>42758106</v>
      </c>
      <c r="D2335" s="7" t="s">
        <v>3593</v>
      </c>
      <c r="E2335" s="7" t="s">
        <v>214</v>
      </c>
      <c r="F2335" s="7">
        <v>800000</v>
      </c>
      <c r="G2335" s="7">
        <v>1.9110000133514404</v>
      </c>
      <c r="H2335" s="7">
        <v>1.826200008392334</v>
      </c>
      <c r="I2335" s="7" t="s">
        <v>6748</v>
      </c>
      <c r="J2335" s="7" t="s">
        <v>6749</v>
      </c>
      <c r="K2335" s="8">
        <v>3.4450700283050537</v>
      </c>
      <c r="M2335" s="8">
        <v>100.55699920654297</v>
      </c>
      <c r="N2335" s="7">
        <v>95.387298583984375</v>
      </c>
      <c r="O2335" s="7" t="s">
        <v>212</v>
      </c>
      <c r="P2335" s="7" t="s">
        <v>349</v>
      </c>
      <c r="Q2335" s="7" t="s">
        <v>242</v>
      </c>
      <c r="R2335" s="7" t="s">
        <v>3856</v>
      </c>
      <c r="S2335" s="7">
        <v>90.822647094726563</v>
      </c>
    </row>
    <row r="2336" spans="1:19" x14ac:dyDescent="0.25">
      <c r="A2336" s="7">
        <v>513</v>
      </c>
      <c r="B2336" s="7">
        <v>44657</v>
      </c>
      <c r="C2336" s="7">
        <v>36250021</v>
      </c>
      <c r="D2336" s="7" t="s">
        <v>3593</v>
      </c>
      <c r="E2336" s="7" t="s">
        <v>214</v>
      </c>
      <c r="F2336" s="7">
        <v>700000</v>
      </c>
      <c r="G2336" s="7">
        <v>0.60780000686645508</v>
      </c>
      <c r="H2336" s="7">
        <v>0.59119999408721924</v>
      </c>
      <c r="I2336" s="7" t="s">
        <v>6746</v>
      </c>
      <c r="J2336" s="7" t="s">
        <v>6747</v>
      </c>
      <c r="K2336" s="8">
        <v>3.1417500972747803</v>
      </c>
      <c r="M2336" s="8">
        <v>99.987998962402344</v>
      </c>
      <c r="N2336" s="7">
        <v>193.00239562988281</v>
      </c>
      <c r="O2336" s="7" t="s">
        <v>212</v>
      </c>
      <c r="P2336" s="7" t="s">
        <v>349</v>
      </c>
      <c r="Q2336" s="7" t="s">
        <v>242</v>
      </c>
      <c r="R2336" s="7" t="s">
        <v>3856</v>
      </c>
      <c r="S2336" s="7">
        <v>84.285102844238281</v>
      </c>
    </row>
    <row r="2337" spans="1:19" x14ac:dyDescent="0.25">
      <c r="A2337" s="7">
        <v>513</v>
      </c>
      <c r="B2337" s="7">
        <v>44657</v>
      </c>
      <c r="C2337" s="7">
        <v>66960952</v>
      </c>
      <c r="D2337" s="7" t="s">
        <v>16914</v>
      </c>
      <c r="E2337" s="7" t="s">
        <v>19748</v>
      </c>
      <c r="F2337" s="7">
        <v>400000</v>
      </c>
      <c r="G2337" s="7">
        <v>30.056100845336914</v>
      </c>
      <c r="H2337" s="7">
        <v>14.206100463867188</v>
      </c>
      <c r="I2337" s="7" t="s">
        <v>19749</v>
      </c>
      <c r="J2337" s="7" t="s">
        <v>19750</v>
      </c>
      <c r="K2337" s="8">
        <v>5.8297500610351563</v>
      </c>
      <c r="M2337" s="8">
        <v>85.543998718261719</v>
      </c>
      <c r="N2337" s="7">
        <v>315.20700073242188</v>
      </c>
      <c r="O2337" s="7" t="s">
        <v>280</v>
      </c>
      <c r="P2337" s="7" t="s">
        <v>267</v>
      </c>
      <c r="Q2337" s="7" t="s">
        <v>242</v>
      </c>
      <c r="R2337" s="7" t="s">
        <v>3856</v>
      </c>
      <c r="S2337" s="7">
        <v>315.20700073242188</v>
      </c>
    </row>
    <row r="2338" spans="1:19" x14ac:dyDescent="0.25">
      <c r="A2338" s="7">
        <v>513</v>
      </c>
      <c r="B2338" s="7">
        <v>44657</v>
      </c>
      <c r="C2338" s="7">
        <v>66903415</v>
      </c>
      <c r="D2338" s="7" t="s">
        <v>16914</v>
      </c>
      <c r="E2338" s="7" t="s">
        <v>17119</v>
      </c>
      <c r="F2338" s="7">
        <v>600000</v>
      </c>
      <c r="G2338" s="7">
        <v>29.17180061340332</v>
      </c>
      <c r="H2338" s="7">
        <v>14.291899681091309</v>
      </c>
      <c r="I2338" s="7" t="s">
        <v>19074</v>
      </c>
      <c r="J2338" s="7" t="s">
        <v>17120</v>
      </c>
      <c r="K2338" s="8">
        <v>5.7746200561523438</v>
      </c>
      <c r="M2338" s="8">
        <v>85.550003051757813</v>
      </c>
      <c r="N2338" s="7">
        <v>309.82000732421875</v>
      </c>
      <c r="O2338" s="7" t="s">
        <v>280</v>
      </c>
      <c r="P2338" s="7" t="s">
        <v>267</v>
      </c>
      <c r="Q2338" s="7" t="s">
        <v>242</v>
      </c>
      <c r="R2338" s="7" t="s">
        <v>3856</v>
      </c>
      <c r="S2338" s="7">
        <v>309.82000732421875</v>
      </c>
    </row>
    <row r="2339" spans="1:19" x14ac:dyDescent="0.25">
      <c r="A2339" s="7">
        <v>513</v>
      </c>
      <c r="B2339" s="7">
        <v>44657</v>
      </c>
      <c r="C2339" s="7">
        <v>66960951</v>
      </c>
      <c r="D2339" s="7" t="s">
        <v>16914</v>
      </c>
      <c r="E2339" s="7" t="s">
        <v>19751</v>
      </c>
      <c r="F2339" s="7">
        <v>600000</v>
      </c>
      <c r="G2339" s="7">
        <v>10.056099891662598</v>
      </c>
      <c r="H2339" s="7">
        <v>7.966400146484375</v>
      </c>
      <c r="I2339" s="7" t="s">
        <v>19752</v>
      </c>
      <c r="J2339" s="7" t="s">
        <v>19753</v>
      </c>
      <c r="K2339" s="8">
        <v>4.9763898849487305</v>
      </c>
      <c r="M2339" s="8">
        <v>88.749000549316406</v>
      </c>
      <c r="N2339" s="7">
        <v>237.44000244140625</v>
      </c>
      <c r="O2339" s="7" t="s">
        <v>280</v>
      </c>
      <c r="P2339" s="7" t="s">
        <v>267</v>
      </c>
      <c r="Q2339" s="7" t="s">
        <v>242</v>
      </c>
      <c r="R2339" s="7" t="s">
        <v>3856</v>
      </c>
      <c r="S2339" s="7">
        <v>237.44000244140625</v>
      </c>
    </row>
    <row r="2340" spans="1:19" x14ac:dyDescent="0.25">
      <c r="A2340" s="7">
        <v>513</v>
      </c>
      <c r="B2340" s="7">
        <v>44657</v>
      </c>
      <c r="C2340" s="7">
        <v>66903414</v>
      </c>
      <c r="D2340" s="7" t="s">
        <v>16914</v>
      </c>
      <c r="E2340" s="7" t="s">
        <v>17117</v>
      </c>
      <c r="F2340" s="7">
        <v>1150000</v>
      </c>
      <c r="G2340" s="7">
        <v>9.1717996597290039</v>
      </c>
      <c r="H2340" s="7">
        <v>7.4586000442504883</v>
      </c>
      <c r="I2340" s="7" t="s">
        <v>19754</v>
      </c>
      <c r="J2340" s="7" t="s">
        <v>17118</v>
      </c>
      <c r="K2340" s="8">
        <v>4.9417300224304199</v>
      </c>
      <c r="M2340" s="8">
        <v>88.720001220703125</v>
      </c>
      <c r="N2340" s="7">
        <v>230.14999389648438</v>
      </c>
      <c r="O2340" s="7" t="s">
        <v>280</v>
      </c>
      <c r="P2340" s="7" t="s">
        <v>267</v>
      </c>
      <c r="Q2340" s="7" t="s">
        <v>242</v>
      </c>
      <c r="R2340" s="7" t="s">
        <v>3856</v>
      </c>
      <c r="S2340" s="7">
        <v>230.14999389648438</v>
      </c>
    </row>
    <row r="2341" spans="1:19" x14ac:dyDescent="0.25">
      <c r="A2341" s="7">
        <v>513</v>
      </c>
      <c r="B2341" s="7">
        <v>44657</v>
      </c>
      <c r="C2341" s="7">
        <v>36386395</v>
      </c>
      <c r="D2341" s="7" t="s">
        <v>3596</v>
      </c>
      <c r="E2341" s="7" t="s">
        <v>6766</v>
      </c>
      <c r="F2341" s="7">
        <v>500000</v>
      </c>
      <c r="G2341" s="7">
        <v>5.686500072479248</v>
      </c>
      <c r="H2341" s="7">
        <v>4.9981999397277832</v>
      </c>
      <c r="I2341" s="7" t="s">
        <v>6767</v>
      </c>
      <c r="J2341" s="7" t="s">
        <v>6768</v>
      </c>
      <c r="K2341" s="8">
        <v>4.1703000068664551</v>
      </c>
      <c r="M2341" s="8">
        <v>98.13800048828125</v>
      </c>
      <c r="N2341" s="7">
        <v>144.9739990234375</v>
      </c>
      <c r="O2341" s="7" t="s">
        <v>212</v>
      </c>
      <c r="P2341" s="7" t="s">
        <v>239</v>
      </c>
      <c r="Q2341" s="7" t="s">
        <v>242</v>
      </c>
      <c r="R2341" s="7" t="s">
        <v>3856</v>
      </c>
      <c r="S2341" s="7">
        <v>232.02201843261719</v>
      </c>
    </row>
    <row r="2342" spans="1:19" x14ac:dyDescent="0.25">
      <c r="A2342" s="7">
        <v>513</v>
      </c>
      <c r="B2342" s="7">
        <v>44657</v>
      </c>
      <c r="C2342" s="7">
        <v>29292273</v>
      </c>
      <c r="D2342" s="7" t="s">
        <v>3596</v>
      </c>
      <c r="E2342" s="7" t="s">
        <v>6764</v>
      </c>
      <c r="F2342" s="7">
        <v>800000</v>
      </c>
      <c r="G2342" s="7">
        <v>3.9451999664306641</v>
      </c>
      <c r="H2342" s="7">
        <v>3.6106998920440674</v>
      </c>
      <c r="I2342" s="7" t="s">
        <v>19755</v>
      </c>
      <c r="J2342" s="7" t="s">
        <v>6765</v>
      </c>
      <c r="K2342" s="8">
        <v>3.9911999702453613</v>
      </c>
      <c r="M2342" s="8">
        <v>100.02999877929688</v>
      </c>
      <c r="N2342" s="7">
        <v>125.44300079345703</v>
      </c>
      <c r="O2342" s="7" t="s">
        <v>212</v>
      </c>
      <c r="P2342" s="7" t="s">
        <v>239</v>
      </c>
      <c r="Q2342" s="7" t="s">
        <v>242</v>
      </c>
      <c r="R2342" s="7" t="s">
        <v>3856</v>
      </c>
      <c r="S2342" s="7">
        <v>215.359375</v>
      </c>
    </row>
    <row r="2343" spans="1:19" x14ac:dyDescent="0.25">
      <c r="A2343" s="7">
        <v>513</v>
      </c>
      <c r="B2343" s="7">
        <v>44657</v>
      </c>
      <c r="C2343" s="7">
        <v>29281263</v>
      </c>
      <c r="D2343" s="7" t="s">
        <v>3596</v>
      </c>
      <c r="E2343" s="7" t="s">
        <v>6761</v>
      </c>
      <c r="F2343" s="7">
        <v>800000</v>
      </c>
      <c r="G2343" s="7">
        <v>3.9451999664306641</v>
      </c>
      <c r="H2343" s="7">
        <v>3.6106998920440674</v>
      </c>
      <c r="I2343" s="7" t="s">
        <v>6762</v>
      </c>
      <c r="J2343" s="7" t="s">
        <v>6763</v>
      </c>
      <c r="K2343" s="8">
        <v>3.9912130832672119</v>
      </c>
      <c r="M2343" s="8">
        <v>100.02999877929688</v>
      </c>
      <c r="N2343" s="7">
        <v>125.01360321044922</v>
      </c>
      <c r="O2343" s="7" t="s">
        <v>212</v>
      </c>
      <c r="P2343" s="7" t="s">
        <v>239</v>
      </c>
      <c r="Q2343" s="7" t="s">
        <v>242</v>
      </c>
      <c r="R2343" s="7" t="s">
        <v>214</v>
      </c>
      <c r="S2343" s="7">
        <v>215.359375</v>
      </c>
    </row>
    <row r="2344" spans="1:19" x14ac:dyDescent="0.25">
      <c r="A2344" s="7">
        <v>513</v>
      </c>
      <c r="B2344" s="7">
        <v>44657</v>
      </c>
      <c r="C2344" s="7">
        <v>33286763</v>
      </c>
      <c r="D2344" s="7" t="s">
        <v>3596</v>
      </c>
      <c r="E2344" s="7" t="s">
        <v>214</v>
      </c>
      <c r="F2344" s="7">
        <v>650000</v>
      </c>
      <c r="G2344" s="7">
        <v>0.42440000176429749</v>
      </c>
      <c r="H2344" s="7">
        <v>0.41769999265670776</v>
      </c>
      <c r="I2344" s="7" t="s">
        <v>6759</v>
      </c>
      <c r="J2344" s="7" t="s">
        <v>6760</v>
      </c>
      <c r="K2344" s="8">
        <v>3.3755960464477539</v>
      </c>
      <c r="M2344" s="8">
        <v>99.945999145507813</v>
      </c>
      <c r="N2344" s="7">
        <v>224.36329650878906</v>
      </c>
      <c r="O2344" s="7" t="s">
        <v>212</v>
      </c>
      <c r="P2344" s="7" t="s">
        <v>239</v>
      </c>
      <c r="Q2344" s="7" t="s">
        <v>242</v>
      </c>
      <c r="R2344" s="7" t="s">
        <v>3856</v>
      </c>
      <c r="S2344" s="7">
        <v>180.0672607421875</v>
      </c>
    </row>
    <row r="2345" spans="1:19" x14ac:dyDescent="0.25">
      <c r="A2345" s="7">
        <v>513</v>
      </c>
      <c r="B2345" s="7">
        <v>44657</v>
      </c>
      <c r="C2345" s="7">
        <v>38373487</v>
      </c>
      <c r="D2345" s="7" t="s">
        <v>3598</v>
      </c>
      <c r="E2345" s="7" t="s">
        <v>6769</v>
      </c>
      <c r="F2345" s="7">
        <v>693100</v>
      </c>
      <c r="G2345" s="7">
        <v>15.649600028991699</v>
      </c>
      <c r="H2345" s="7">
        <v>10.060999870300293</v>
      </c>
      <c r="I2345" s="7" t="s">
        <v>6770</v>
      </c>
      <c r="J2345" s="7" t="s">
        <v>6771</v>
      </c>
      <c r="K2345" s="8">
        <v>5.3344998359680176</v>
      </c>
      <c r="M2345" s="8">
        <v>110.93800354003906</v>
      </c>
      <c r="N2345" s="7">
        <v>270.58200073242188</v>
      </c>
      <c r="O2345" s="7" t="s">
        <v>446</v>
      </c>
      <c r="P2345" s="7" t="s">
        <v>518</v>
      </c>
      <c r="Q2345" s="7" t="s">
        <v>219</v>
      </c>
      <c r="R2345" s="7" t="s">
        <v>3856</v>
      </c>
      <c r="S2345" s="7">
        <v>261.010986328125</v>
      </c>
    </row>
    <row r="2346" spans="1:19" x14ac:dyDescent="0.25">
      <c r="A2346" s="7">
        <v>513</v>
      </c>
      <c r="B2346" s="7">
        <v>44657</v>
      </c>
      <c r="C2346" s="7">
        <v>66972518</v>
      </c>
      <c r="D2346" s="7" t="s">
        <v>3601</v>
      </c>
      <c r="E2346" s="7" t="s">
        <v>214</v>
      </c>
      <c r="F2346" s="7">
        <v>300000</v>
      </c>
      <c r="G2346" s="7">
        <v>9.6083002090454102</v>
      </c>
      <c r="H2346" s="7">
        <v>7.7824001312255859</v>
      </c>
      <c r="I2346" s="7" t="s">
        <v>20839</v>
      </c>
      <c r="J2346" s="7" t="s">
        <v>20628</v>
      </c>
      <c r="K2346" s="8">
        <v>4.7943100929260254</v>
      </c>
      <c r="M2346" s="8">
        <v>90.124000549316406</v>
      </c>
      <c r="N2346" s="7">
        <v>220.76679992675781</v>
      </c>
      <c r="O2346" s="7" t="s">
        <v>254</v>
      </c>
      <c r="P2346" s="7" t="s">
        <v>327</v>
      </c>
      <c r="Q2346" s="7" t="s">
        <v>242</v>
      </c>
      <c r="R2346" s="7" t="s">
        <v>214</v>
      </c>
      <c r="S2346" s="7">
        <v>220.76679992675781</v>
      </c>
    </row>
    <row r="2347" spans="1:19" x14ac:dyDescent="0.25">
      <c r="A2347" s="7">
        <v>513</v>
      </c>
      <c r="B2347" s="7">
        <v>44657</v>
      </c>
      <c r="C2347" s="7">
        <v>66784461</v>
      </c>
      <c r="D2347" s="7" t="s">
        <v>3601</v>
      </c>
      <c r="E2347" s="7" t="s">
        <v>214</v>
      </c>
      <c r="F2347" s="7">
        <v>400000</v>
      </c>
      <c r="G2347" s="7">
        <v>8.1943998336791992</v>
      </c>
      <c r="H2347" s="7">
        <v>6.6262998580932617</v>
      </c>
      <c r="I2347" s="7" t="s">
        <v>11086</v>
      </c>
      <c r="J2347" s="7" t="s">
        <v>11087</v>
      </c>
      <c r="K2347" s="8">
        <v>4.8144659996032715</v>
      </c>
      <c r="M2347" s="8">
        <v>99.560997009277344</v>
      </c>
      <c r="N2347" s="7">
        <v>216.70269775390625</v>
      </c>
      <c r="O2347" s="7" t="s">
        <v>254</v>
      </c>
      <c r="P2347" s="7" t="s">
        <v>327</v>
      </c>
      <c r="Q2347" s="7" t="s">
        <v>242</v>
      </c>
      <c r="R2347" s="7" t="s">
        <v>214</v>
      </c>
      <c r="S2347" s="7">
        <v>216.70269775390625</v>
      </c>
    </row>
    <row r="2348" spans="1:19" x14ac:dyDescent="0.25">
      <c r="A2348" s="7">
        <v>513</v>
      </c>
      <c r="B2348" s="7">
        <v>44657</v>
      </c>
      <c r="C2348" s="7">
        <v>31872213</v>
      </c>
      <c r="D2348" s="7" t="s">
        <v>3601</v>
      </c>
      <c r="E2348" s="7" t="s">
        <v>214</v>
      </c>
      <c r="F2348" s="7">
        <v>400000</v>
      </c>
      <c r="G2348" s="7">
        <v>3.4470000267028809</v>
      </c>
      <c r="H2348" s="7">
        <v>3.1191000938415527</v>
      </c>
      <c r="I2348" s="7" t="s">
        <v>16750</v>
      </c>
      <c r="J2348" s="7" t="s">
        <v>11085</v>
      </c>
      <c r="K2348" s="8">
        <v>3.5090420246124268</v>
      </c>
      <c r="M2348" s="8">
        <v>107.88200378417969</v>
      </c>
      <c r="N2348" s="7">
        <v>77.827499389648438</v>
      </c>
      <c r="O2348" s="7" t="s">
        <v>254</v>
      </c>
      <c r="P2348" s="7" t="s">
        <v>327</v>
      </c>
      <c r="Q2348" s="7" t="s">
        <v>242</v>
      </c>
      <c r="R2348" s="7" t="s">
        <v>214</v>
      </c>
      <c r="S2348" s="7">
        <v>77.827499389648438</v>
      </c>
    </row>
    <row r="2349" spans="1:19" x14ac:dyDescent="0.25">
      <c r="A2349" s="7">
        <v>513</v>
      </c>
      <c r="B2349" s="7">
        <v>44657</v>
      </c>
      <c r="C2349" s="7">
        <v>18125617</v>
      </c>
      <c r="D2349" s="7" t="s">
        <v>3601</v>
      </c>
      <c r="E2349" s="7" t="s">
        <v>214</v>
      </c>
      <c r="F2349" s="7">
        <v>394000</v>
      </c>
      <c r="G2349" s="7">
        <v>0.77499997615814209</v>
      </c>
      <c r="H2349" s="7">
        <v>0.75449997186660767</v>
      </c>
      <c r="I2349" s="7" t="s">
        <v>11083</v>
      </c>
      <c r="J2349" s="7" t="s">
        <v>11084</v>
      </c>
      <c r="K2349" s="8">
        <v>3.2608990669250488</v>
      </c>
      <c r="M2349" s="8">
        <v>101.03099822998047</v>
      </c>
      <c r="N2349" s="7">
        <v>176.41169738769531</v>
      </c>
      <c r="O2349" s="7" t="s">
        <v>254</v>
      </c>
      <c r="P2349" s="7" t="s">
        <v>327</v>
      </c>
      <c r="Q2349" s="7" t="s">
        <v>242</v>
      </c>
      <c r="R2349" s="7" t="s">
        <v>214</v>
      </c>
      <c r="S2349" s="7">
        <v>176.41169738769531</v>
      </c>
    </row>
    <row r="2350" spans="1:19" x14ac:dyDescent="0.25">
      <c r="A2350" s="7">
        <v>513</v>
      </c>
      <c r="B2350" s="7">
        <v>44657</v>
      </c>
      <c r="C2350" s="7">
        <v>66773256</v>
      </c>
      <c r="D2350" s="7" t="s">
        <v>3603</v>
      </c>
      <c r="E2350" s="7" t="s">
        <v>214</v>
      </c>
      <c r="F2350" s="7">
        <v>500000</v>
      </c>
      <c r="G2350" s="7">
        <v>28.104000091552734</v>
      </c>
      <c r="H2350" s="7">
        <v>13.37909984588623</v>
      </c>
      <c r="I2350" s="7" t="s">
        <v>19756</v>
      </c>
      <c r="J2350" s="7" t="s">
        <v>6796</v>
      </c>
      <c r="K2350" s="8">
        <v>5.8244400024414063</v>
      </c>
      <c r="M2350" s="8">
        <v>99.656997680664063</v>
      </c>
      <c r="N2350" s="7">
        <v>312.4219970703125</v>
      </c>
      <c r="O2350" s="7" t="s">
        <v>266</v>
      </c>
      <c r="P2350" s="7" t="s">
        <v>267</v>
      </c>
      <c r="Q2350" s="7" t="s">
        <v>242</v>
      </c>
      <c r="R2350" s="7" t="s">
        <v>3856</v>
      </c>
      <c r="S2350" s="7">
        <v>319.91351318359375</v>
      </c>
    </row>
    <row r="2351" spans="1:19" x14ac:dyDescent="0.25">
      <c r="A2351" s="7">
        <v>513</v>
      </c>
      <c r="B2351" s="7">
        <v>44657</v>
      </c>
      <c r="C2351" s="7">
        <v>66772873</v>
      </c>
      <c r="D2351" s="7" t="s">
        <v>3603</v>
      </c>
      <c r="E2351" s="7" t="s">
        <v>6793</v>
      </c>
      <c r="F2351" s="7">
        <v>500000</v>
      </c>
      <c r="G2351" s="7">
        <v>28.104000091552734</v>
      </c>
      <c r="H2351" s="7">
        <v>13.296799659729004</v>
      </c>
      <c r="I2351" s="7" t="s">
        <v>6794</v>
      </c>
      <c r="J2351" s="7" t="s">
        <v>6795</v>
      </c>
      <c r="K2351" s="8">
        <v>5.9095430374145508</v>
      </c>
      <c r="M2351" s="8">
        <v>98.5</v>
      </c>
      <c r="N2351" s="7">
        <v>320.580810546875</v>
      </c>
      <c r="O2351" s="7" t="s">
        <v>266</v>
      </c>
      <c r="P2351" s="7" t="s">
        <v>267</v>
      </c>
      <c r="Q2351" s="7" t="s">
        <v>242</v>
      </c>
      <c r="R2351" s="7" t="s">
        <v>214</v>
      </c>
      <c r="S2351" s="7">
        <v>319.91351318359375</v>
      </c>
    </row>
    <row r="2352" spans="1:19" x14ac:dyDescent="0.25">
      <c r="A2352" s="7">
        <v>513</v>
      </c>
      <c r="B2352" s="7">
        <v>44657</v>
      </c>
      <c r="C2352" s="7">
        <v>41362754</v>
      </c>
      <c r="D2352" s="7" t="s">
        <v>3603</v>
      </c>
      <c r="E2352" s="7" t="s">
        <v>214</v>
      </c>
      <c r="F2352" s="7">
        <v>750000</v>
      </c>
      <c r="G2352" s="7">
        <v>26.609199523925781</v>
      </c>
      <c r="H2352" s="7">
        <v>12.562899589538574</v>
      </c>
      <c r="I2352" s="7" t="s">
        <v>19757</v>
      </c>
      <c r="J2352" s="7" t="s">
        <v>6792</v>
      </c>
      <c r="K2352" s="8">
        <v>6.0086698532104492</v>
      </c>
      <c r="M2352" s="8">
        <v>109.86799621582031</v>
      </c>
      <c r="N2352" s="7">
        <v>330.63101196289063</v>
      </c>
      <c r="O2352" s="7" t="s">
        <v>266</v>
      </c>
      <c r="P2352" s="7" t="s">
        <v>267</v>
      </c>
      <c r="Q2352" s="7" t="s">
        <v>242</v>
      </c>
      <c r="R2352" s="7" t="s">
        <v>3856</v>
      </c>
      <c r="S2352" s="7">
        <v>314.20086669921875</v>
      </c>
    </row>
    <row r="2353" spans="1:19" x14ac:dyDescent="0.25">
      <c r="A2353" s="7">
        <v>513</v>
      </c>
      <c r="B2353" s="7">
        <v>44657</v>
      </c>
      <c r="C2353" s="7">
        <v>41320195</v>
      </c>
      <c r="D2353" s="7" t="s">
        <v>3603</v>
      </c>
      <c r="E2353" s="7" t="s">
        <v>6789</v>
      </c>
      <c r="F2353" s="7">
        <v>750000</v>
      </c>
      <c r="G2353" s="7">
        <v>26.609199523925781</v>
      </c>
      <c r="H2353" s="7">
        <v>12.562899589538574</v>
      </c>
      <c r="I2353" s="7" t="s">
        <v>6790</v>
      </c>
      <c r="J2353" s="7" t="s">
        <v>6791</v>
      </c>
      <c r="K2353" s="8">
        <v>6.0086669921875</v>
      </c>
      <c r="M2353" s="8">
        <v>109.86799621582031</v>
      </c>
      <c r="N2353" s="7">
        <v>330.20590209960938</v>
      </c>
      <c r="O2353" s="7" t="s">
        <v>266</v>
      </c>
      <c r="P2353" s="7" t="s">
        <v>267</v>
      </c>
      <c r="Q2353" s="7" t="s">
        <v>242</v>
      </c>
      <c r="R2353" s="7" t="s">
        <v>214</v>
      </c>
      <c r="S2353" s="7">
        <v>314.20086669921875</v>
      </c>
    </row>
    <row r="2354" spans="1:19" x14ac:dyDescent="0.25">
      <c r="A2354" s="7">
        <v>513</v>
      </c>
      <c r="B2354" s="7">
        <v>44657</v>
      </c>
      <c r="C2354" s="7">
        <v>66773255</v>
      </c>
      <c r="D2354" s="7" t="s">
        <v>3603</v>
      </c>
      <c r="E2354" s="7" t="s">
        <v>214</v>
      </c>
      <c r="F2354" s="7">
        <v>1000000</v>
      </c>
      <c r="G2354" s="7">
        <v>7.8604001998901367</v>
      </c>
      <c r="H2354" s="7">
        <v>6.3125</v>
      </c>
      <c r="I2354" s="7" t="s">
        <v>19758</v>
      </c>
      <c r="J2354" s="7" t="s">
        <v>6788</v>
      </c>
      <c r="K2354" s="8">
        <v>4.7761697769165039</v>
      </c>
      <c r="M2354" s="8">
        <v>104.37100219726563</v>
      </c>
      <c r="N2354" s="7">
        <v>208.82400512695313</v>
      </c>
      <c r="O2354" s="7" t="s">
        <v>266</v>
      </c>
      <c r="P2354" s="7" t="s">
        <v>267</v>
      </c>
      <c r="Q2354" s="7" t="s">
        <v>242</v>
      </c>
      <c r="R2354" s="7" t="s">
        <v>3856</v>
      </c>
      <c r="S2354" s="7">
        <v>208.89456176757813</v>
      </c>
    </row>
    <row r="2355" spans="1:19" x14ac:dyDescent="0.25">
      <c r="A2355" s="7">
        <v>513</v>
      </c>
      <c r="B2355" s="7">
        <v>44657</v>
      </c>
      <c r="C2355" s="7">
        <v>66773594</v>
      </c>
      <c r="D2355" s="7" t="s">
        <v>3603</v>
      </c>
      <c r="E2355" s="7" t="s">
        <v>6786</v>
      </c>
      <c r="F2355" s="7">
        <v>1000000</v>
      </c>
      <c r="G2355" s="7">
        <v>7.8604001998901367</v>
      </c>
      <c r="H2355" s="7">
        <v>6.3125</v>
      </c>
      <c r="I2355" s="7" t="s">
        <v>21283</v>
      </c>
      <c r="J2355" s="7" t="s">
        <v>6787</v>
      </c>
      <c r="K2355" s="8">
        <v>4.7762007713317871</v>
      </c>
      <c r="M2355" s="8">
        <v>104.37079620361328</v>
      </c>
      <c r="N2355" s="7">
        <v>208.5299072265625</v>
      </c>
      <c r="O2355" s="7" t="s">
        <v>266</v>
      </c>
      <c r="P2355" s="7" t="s">
        <v>267</v>
      </c>
      <c r="Q2355" s="7" t="s">
        <v>242</v>
      </c>
      <c r="R2355" s="7" t="s">
        <v>214</v>
      </c>
      <c r="S2355" s="7">
        <v>208.89456176757813</v>
      </c>
    </row>
    <row r="2356" spans="1:19" x14ac:dyDescent="0.25">
      <c r="A2356" s="7">
        <v>513</v>
      </c>
      <c r="B2356" s="7">
        <v>44657</v>
      </c>
      <c r="C2356" s="7">
        <v>41362765</v>
      </c>
      <c r="D2356" s="7" t="s">
        <v>3603</v>
      </c>
      <c r="E2356" s="7" t="s">
        <v>214</v>
      </c>
      <c r="F2356" s="7">
        <v>1000000</v>
      </c>
      <c r="G2356" s="7">
        <v>6.6092000007629395</v>
      </c>
      <c r="H2356" s="7">
        <v>5.2923998832702637</v>
      </c>
      <c r="I2356" s="7" t="s">
        <v>6784</v>
      </c>
      <c r="J2356" s="7" t="s">
        <v>6785</v>
      </c>
      <c r="K2356" s="8">
        <v>4.627349853515625</v>
      </c>
      <c r="M2356" s="8">
        <v>110.71700286865234</v>
      </c>
      <c r="N2356" s="7">
        <v>192.58700561523438</v>
      </c>
      <c r="O2356" s="7" t="s">
        <v>266</v>
      </c>
      <c r="P2356" s="7" t="s">
        <v>267</v>
      </c>
      <c r="Q2356" s="7" t="s">
        <v>242</v>
      </c>
      <c r="R2356" s="7" t="s">
        <v>3856</v>
      </c>
      <c r="S2356" s="7">
        <v>199.36878967285156</v>
      </c>
    </row>
    <row r="2357" spans="1:19" x14ac:dyDescent="0.25">
      <c r="A2357" s="7">
        <v>513</v>
      </c>
      <c r="B2357" s="7">
        <v>44657</v>
      </c>
      <c r="C2357" s="7">
        <v>41320200</v>
      </c>
      <c r="D2357" s="7" t="s">
        <v>3603</v>
      </c>
      <c r="E2357" s="7" t="s">
        <v>6781</v>
      </c>
      <c r="F2357" s="7">
        <v>1000000</v>
      </c>
      <c r="G2357" s="7">
        <v>6.6092000007629395</v>
      </c>
      <c r="H2357" s="7">
        <v>5.2923998832702637</v>
      </c>
      <c r="I2357" s="7" t="s">
        <v>6782</v>
      </c>
      <c r="J2357" s="7" t="s">
        <v>6783</v>
      </c>
      <c r="K2357" s="8">
        <v>4.6273207664489746</v>
      </c>
      <c r="M2357" s="8">
        <v>110.71700286865234</v>
      </c>
      <c r="N2357" s="7">
        <v>192.24589538574219</v>
      </c>
      <c r="O2357" s="7" t="s">
        <v>266</v>
      </c>
      <c r="P2357" s="7" t="s">
        <v>267</v>
      </c>
      <c r="Q2357" s="7" t="s">
        <v>242</v>
      </c>
      <c r="R2357" s="7" t="s">
        <v>214</v>
      </c>
      <c r="S2357" s="7">
        <v>199.36878967285156</v>
      </c>
    </row>
    <row r="2358" spans="1:19" x14ac:dyDescent="0.25">
      <c r="A2358" s="7">
        <v>513</v>
      </c>
      <c r="B2358" s="7">
        <v>44657</v>
      </c>
      <c r="C2358" s="7">
        <v>66772874</v>
      </c>
      <c r="D2358" s="7" t="s">
        <v>3603</v>
      </c>
      <c r="E2358" s="7" t="s">
        <v>214</v>
      </c>
      <c r="F2358" s="7">
        <v>1000000</v>
      </c>
      <c r="G2358" s="7">
        <v>3.0225999355316162</v>
      </c>
      <c r="H2358" s="7">
        <v>2.7757999897003174</v>
      </c>
      <c r="I2358" s="7" t="s">
        <v>6779</v>
      </c>
      <c r="J2358" s="7" t="s">
        <v>6780</v>
      </c>
      <c r="K2358" s="8">
        <v>4.0063600540161133</v>
      </c>
      <c r="M2358" s="8">
        <v>102.09600067138672</v>
      </c>
      <c r="N2358" s="7">
        <v>128.48199462890625</v>
      </c>
      <c r="O2358" s="7" t="s">
        <v>266</v>
      </c>
      <c r="P2358" s="7" t="s">
        <v>267</v>
      </c>
      <c r="Q2358" s="7" t="s">
        <v>242</v>
      </c>
      <c r="R2358" s="7" t="s">
        <v>3856</v>
      </c>
      <c r="S2358" s="7">
        <v>170.5323486328125</v>
      </c>
    </row>
    <row r="2359" spans="1:19" x14ac:dyDescent="0.25">
      <c r="A2359" s="7">
        <v>513</v>
      </c>
      <c r="B2359" s="7">
        <v>44657</v>
      </c>
      <c r="C2359" s="7">
        <v>66772864</v>
      </c>
      <c r="D2359" s="7" t="s">
        <v>3603</v>
      </c>
      <c r="E2359" s="7" t="s">
        <v>6776</v>
      </c>
      <c r="F2359" s="7">
        <v>1000000</v>
      </c>
      <c r="G2359" s="7">
        <v>3.0225999355316162</v>
      </c>
      <c r="H2359" s="7">
        <v>2.7757999897003174</v>
      </c>
      <c r="I2359" s="7" t="s">
        <v>6777</v>
      </c>
      <c r="J2359" s="7" t="s">
        <v>6778</v>
      </c>
      <c r="K2359" s="8">
        <v>4.0063591003417969</v>
      </c>
      <c r="M2359" s="8">
        <v>102.09600067138672</v>
      </c>
      <c r="N2359" s="7">
        <v>127.93520355224609</v>
      </c>
      <c r="O2359" s="7" t="s">
        <v>266</v>
      </c>
      <c r="P2359" s="7" t="s">
        <v>267</v>
      </c>
      <c r="Q2359" s="7" t="s">
        <v>242</v>
      </c>
      <c r="R2359" s="7" t="s">
        <v>214</v>
      </c>
      <c r="S2359" s="7">
        <v>170.5323486328125</v>
      </c>
    </row>
    <row r="2360" spans="1:19" x14ac:dyDescent="0.25">
      <c r="A2360" s="7">
        <v>513</v>
      </c>
      <c r="B2360" s="7">
        <v>44657</v>
      </c>
      <c r="C2360" s="7">
        <v>41320199</v>
      </c>
      <c r="D2360" s="7" t="s">
        <v>3603</v>
      </c>
      <c r="E2360" s="7" t="s">
        <v>214</v>
      </c>
      <c r="F2360" s="7">
        <v>666033</v>
      </c>
      <c r="G2360" s="7">
        <v>1.6071000099182129</v>
      </c>
      <c r="H2360" s="7">
        <v>1.5015000104904175</v>
      </c>
      <c r="I2360" s="7" t="s">
        <v>19759</v>
      </c>
      <c r="J2360" s="7" t="s">
        <v>6775</v>
      </c>
      <c r="K2360" s="8">
        <v>3.513430118560791</v>
      </c>
      <c r="M2360" s="8">
        <v>103.39600372314453</v>
      </c>
      <c r="N2360" s="7">
        <v>116.30899810791016</v>
      </c>
      <c r="O2360" s="7" t="s">
        <v>266</v>
      </c>
      <c r="P2360" s="7" t="s">
        <v>267</v>
      </c>
      <c r="Q2360" s="7" t="s">
        <v>242</v>
      </c>
      <c r="R2360" s="7" t="s">
        <v>3856</v>
      </c>
      <c r="S2360" s="7">
        <v>158.63394165039063</v>
      </c>
    </row>
    <row r="2361" spans="1:19" x14ac:dyDescent="0.25">
      <c r="A2361" s="7">
        <v>513</v>
      </c>
      <c r="B2361" s="7">
        <v>44657</v>
      </c>
      <c r="C2361" s="7">
        <v>41320196</v>
      </c>
      <c r="D2361" s="7" t="s">
        <v>3603</v>
      </c>
      <c r="E2361" s="7" t="s">
        <v>6772</v>
      </c>
      <c r="F2361" s="7">
        <v>666033</v>
      </c>
      <c r="G2361" s="7">
        <v>1.6071000099182129</v>
      </c>
      <c r="H2361" s="7">
        <v>1.5015000104904175</v>
      </c>
      <c r="I2361" s="7" t="s">
        <v>6773</v>
      </c>
      <c r="J2361" s="7" t="s">
        <v>6774</v>
      </c>
      <c r="K2361" s="8">
        <v>3.5135300159454346</v>
      </c>
      <c r="M2361" s="8">
        <v>103.39600372314453</v>
      </c>
      <c r="N2361" s="7">
        <v>115.39209747314453</v>
      </c>
      <c r="O2361" s="7" t="s">
        <v>266</v>
      </c>
      <c r="P2361" s="7" t="s">
        <v>267</v>
      </c>
      <c r="Q2361" s="7" t="s">
        <v>242</v>
      </c>
      <c r="R2361" s="7" t="s">
        <v>214</v>
      </c>
      <c r="S2361" s="7">
        <v>158.63394165039063</v>
      </c>
    </row>
    <row r="2362" spans="1:19" x14ac:dyDescent="0.25">
      <c r="A2362" s="7">
        <v>513</v>
      </c>
      <c r="B2362" s="7">
        <v>44657</v>
      </c>
      <c r="C2362" s="7">
        <v>66811108</v>
      </c>
      <c r="D2362" s="7" t="s">
        <v>3606</v>
      </c>
      <c r="E2362" s="7" t="s">
        <v>214</v>
      </c>
      <c r="F2362" s="7">
        <v>800000</v>
      </c>
      <c r="G2362" s="7">
        <v>28.774799346923828</v>
      </c>
      <c r="H2362" s="7">
        <v>14.35569953918457</v>
      </c>
      <c r="I2362" s="7" t="s">
        <v>19760</v>
      </c>
      <c r="J2362" s="7" t="s">
        <v>6806</v>
      </c>
      <c r="K2362" s="8">
        <v>5.705939769744873</v>
      </c>
      <c r="M2362" s="8">
        <v>86.557998657226563</v>
      </c>
      <c r="N2362" s="7">
        <v>302.25698852539063</v>
      </c>
      <c r="O2362" s="7" t="s">
        <v>237</v>
      </c>
      <c r="P2362" s="7" t="s">
        <v>447</v>
      </c>
      <c r="Q2362" s="7" t="s">
        <v>291</v>
      </c>
      <c r="R2362" s="7" t="s">
        <v>3856</v>
      </c>
      <c r="S2362" s="7">
        <v>322.37448120117188</v>
      </c>
    </row>
    <row r="2363" spans="1:19" x14ac:dyDescent="0.25">
      <c r="A2363" s="7">
        <v>513</v>
      </c>
      <c r="B2363" s="7">
        <v>44657</v>
      </c>
      <c r="C2363" s="7">
        <v>36341764</v>
      </c>
      <c r="D2363" s="7" t="s">
        <v>3606</v>
      </c>
      <c r="E2363" s="7" t="s">
        <v>214</v>
      </c>
      <c r="F2363" s="7">
        <v>540000</v>
      </c>
      <c r="G2363" s="7">
        <v>25.771400451660156</v>
      </c>
      <c r="H2363" s="7">
        <v>13.505399703979492</v>
      </c>
      <c r="I2363" s="7" t="s">
        <v>19075</v>
      </c>
      <c r="J2363" s="7" t="s">
        <v>6805</v>
      </c>
      <c r="K2363" s="8">
        <v>5.8682799339294434</v>
      </c>
      <c r="M2363" s="8">
        <v>86.877998352050781</v>
      </c>
      <c r="N2363" s="7">
        <v>314.7869873046875</v>
      </c>
      <c r="O2363" s="7" t="s">
        <v>237</v>
      </c>
      <c r="P2363" s="7" t="s">
        <v>447</v>
      </c>
      <c r="Q2363" s="7" t="s">
        <v>291</v>
      </c>
      <c r="R2363" s="7" t="s">
        <v>3856</v>
      </c>
      <c r="S2363" s="7">
        <v>310.85562133789063</v>
      </c>
    </row>
    <row r="2364" spans="1:19" x14ac:dyDescent="0.25">
      <c r="A2364" s="7">
        <v>513</v>
      </c>
      <c r="B2364" s="7">
        <v>44657</v>
      </c>
      <c r="C2364" s="7">
        <v>36341763</v>
      </c>
      <c r="D2364" s="7" t="s">
        <v>3606</v>
      </c>
      <c r="E2364" s="7" t="s">
        <v>6802</v>
      </c>
      <c r="F2364" s="7">
        <v>540000</v>
      </c>
      <c r="G2364" s="7">
        <v>25.771400451660156</v>
      </c>
      <c r="H2364" s="7">
        <v>13.505499839782715</v>
      </c>
      <c r="I2364" s="7" t="s">
        <v>6803</v>
      </c>
      <c r="J2364" s="7" t="s">
        <v>6804</v>
      </c>
      <c r="K2364" s="8">
        <v>5.8682379722595215</v>
      </c>
      <c r="M2364" s="8">
        <v>86.877998352050781</v>
      </c>
      <c r="N2364" s="7">
        <v>314.35708618164063</v>
      </c>
      <c r="O2364" s="7" t="s">
        <v>237</v>
      </c>
      <c r="P2364" s="7" t="s">
        <v>447</v>
      </c>
      <c r="Q2364" s="7" t="s">
        <v>291</v>
      </c>
      <c r="R2364" s="7" t="s">
        <v>214</v>
      </c>
      <c r="S2364" s="7">
        <v>310.85562133789063</v>
      </c>
    </row>
    <row r="2365" spans="1:19" x14ac:dyDescent="0.25">
      <c r="A2365" s="7">
        <v>513</v>
      </c>
      <c r="B2365" s="7">
        <v>44657</v>
      </c>
      <c r="C2365" s="7">
        <v>36341765</v>
      </c>
      <c r="D2365" s="7" t="s">
        <v>3606</v>
      </c>
      <c r="E2365" s="7" t="s">
        <v>6799</v>
      </c>
      <c r="F2365" s="7">
        <v>300000</v>
      </c>
      <c r="G2365" s="7">
        <v>5.771399974822998</v>
      </c>
      <c r="H2365" s="7">
        <v>5.095099925994873</v>
      </c>
      <c r="I2365" s="7" t="s">
        <v>6800</v>
      </c>
      <c r="J2365" s="7" t="s">
        <v>6801</v>
      </c>
      <c r="K2365" s="8">
        <v>3.9873199462890625</v>
      </c>
      <c r="M2365" s="8">
        <v>98.782997131347656</v>
      </c>
      <c r="N2365" s="7">
        <v>126.67900085449219</v>
      </c>
      <c r="O2365" s="7" t="s">
        <v>237</v>
      </c>
      <c r="P2365" s="7" t="s">
        <v>447</v>
      </c>
      <c r="Q2365" s="7" t="s">
        <v>291</v>
      </c>
      <c r="R2365" s="7" t="s">
        <v>3856</v>
      </c>
      <c r="S2365" s="7">
        <v>192.82658386230469</v>
      </c>
    </row>
    <row r="2366" spans="1:19" x14ac:dyDescent="0.25">
      <c r="A2366" s="7">
        <v>513</v>
      </c>
      <c r="B2366" s="7">
        <v>44657</v>
      </c>
      <c r="C2366" s="7">
        <v>36341762</v>
      </c>
      <c r="D2366" s="7" t="s">
        <v>3606</v>
      </c>
      <c r="E2366" s="7" t="s">
        <v>214</v>
      </c>
      <c r="F2366" s="7">
        <v>300000</v>
      </c>
      <c r="G2366" s="7">
        <v>5.7694001197814941</v>
      </c>
      <c r="H2366" s="7">
        <v>5.095099925994873</v>
      </c>
      <c r="I2366" s="7" t="s">
        <v>6797</v>
      </c>
      <c r="J2366" s="7" t="s">
        <v>6798</v>
      </c>
      <c r="K2366" s="8">
        <v>3.9873199462890625</v>
      </c>
      <c r="M2366" s="8">
        <v>98.782997131347656</v>
      </c>
      <c r="N2366" s="7">
        <v>126.67900085449219</v>
      </c>
      <c r="O2366" s="7" t="s">
        <v>237</v>
      </c>
      <c r="P2366" s="7" t="s">
        <v>447</v>
      </c>
      <c r="Q2366" s="7" t="s">
        <v>291</v>
      </c>
      <c r="R2366" s="7" t="s">
        <v>214</v>
      </c>
      <c r="S2366" s="7">
        <v>192.81082153320313</v>
      </c>
    </row>
    <row r="2367" spans="1:19" x14ac:dyDescent="0.25">
      <c r="A2367" s="7">
        <v>513</v>
      </c>
      <c r="B2367" s="7">
        <v>44657</v>
      </c>
      <c r="C2367" s="7">
        <v>43440347</v>
      </c>
      <c r="D2367" s="7" t="s">
        <v>3609</v>
      </c>
      <c r="E2367" s="7" t="s">
        <v>214</v>
      </c>
      <c r="F2367" s="7">
        <v>500000</v>
      </c>
      <c r="G2367" s="7">
        <v>7.0281000137329102</v>
      </c>
      <c r="H2367" s="7">
        <v>6.0556001663208008</v>
      </c>
      <c r="I2367" s="7" t="s">
        <v>19761</v>
      </c>
      <c r="J2367" s="7" t="s">
        <v>11088</v>
      </c>
      <c r="K2367" s="8">
        <v>3.6108999252319336</v>
      </c>
      <c r="M2367" s="8">
        <v>100.08599853515625</v>
      </c>
      <c r="N2367" s="7">
        <v>91.616798400878906</v>
      </c>
      <c r="O2367" s="7" t="s">
        <v>360</v>
      </c>
      <c r="P2367" s="7" t="s">
        <v>361</v>
      </c>
      <c r="Q2367" s="7" t="s">
        <v>242</v>
      </c>
      <c r="R2367" s="7" t="s">
        <v>3856</v>
      </c>
      <c r="S2367" s="7">
        <v>91.616798400878906</v>
      </c>
    </row>
    <row r="2368" spans="1:19" x14ac:dyDescent="0.25">
      <c r="A2368" s="7">
        <v>513</v>
      </c>
      <c r="B2368" s="7">
        <v>44657</v>
      </c>
      <c r="C2368" s="7">
        <v>44424338</v>
      </c>
      <c r="D2368" s="7" t="s">
        <v>3613</v>
      </c>
      <c r="E2368" s="7" t="s">
        <v>214</v>
      </c>
      <c r="F2368" s="7">
        <v>325000</v>
      </c>
      <c r="G2368" s="7">
        <v>7.3565998077392578</v>
      </c>
      <c r="H2368" s="7">
        <v>6.1553997993469238</v>
      </c>
      <c r="I2368" s="7" t="s">
        <v>19076</v>
      </c>
      <c r="J2368" s="7" t="s">
        <v>11089</v>
      </c>
      <c r="K2368" s="8">
        <v>5.2873101234436035</v>
      </c>
      <c r="M2368" s="8">
        <v>91.480003356933594</v>
      </c>
      <c r="N2368" s="7">
        <v>258.27301025390625</v>
      </c>
      <c r="O2368" s="7" t="s">
        <v>212</v>
      </c>
      <c r="P2368" s="7" t="s">
        <v>639</v>
      </c>
      <c r="Q2368" s="7" t="s">
        <v>291</v>
      </c>
      <c r="R2368" s="7" t="s">
        <v>3856</v>
      </c>
      <c r="S2368" s="7">
        <v>258.27301025390625</v>
      </c>
    </row>
    <row r="2369" spans="1:19" x14ac:dyDescent="0.25">
      <c r="A2369" s="7">
        <v>513</v>
      </c>
      <c r="B2369" s="7">
        <v>44657</v>
      </c>
      <c r="C2369" s="7">
        <v>35732661</v>
      </c>
      <c r="D2369" s="7" t="s">
        <v>3616</v>
      </c>
      <c r="E2369" s="7" t="s">
        <v>214</v>
      </c>
      <c r="F2369" s="7">
        <v>300000</v>
      </c>
      <c r="G2369" s="7">
        <v>5.5331997871398926</v>
      </c>
      <c r="H2369" s="7">
        <v>4.6898999214172363</v>
      </c>
      <c r="I2369" s="7" t="s">
        <v>19762</v>
      </c>
      <c r="J2369" s="7" t="s">
        <v>11090</v>
      </c>
      <c r="K2369" s="8">
        <v>5.3092799186706543</v>
      </c>
      <c r="M2369" s="8">
        <v>94.384002685546875</v>
      </c>
      <c r="N2369" s="7">
        <v>255.66000366210938</v>
      </c>
      <c r="O2369" s="7" t="s">
        <v>212</v>
      </c>
      <c r="P2369" s="7" t="s">
        <v>639</v>
      </c>
      <c r="Q2369" s="7" t="s">
        <v>291</v>
      </c>
      <c r="R2369" s="7" t="s">
        <v>3856</v>
      </c>
      <c r="S2369" s="7">
        <v>255.66000366210938</v>
      </c>
    </row>
    <row r="2370" spans="1:19" x14ac:dyDescent="0.25">
      <c r="A2370" s="7">
        <v>513</v>
      </c>
      <c r="B2370" s="7">
        <v>44657</v>
      </c>
      <c r="C2370" s="7">
        <v>43817044</v>
      </c>
      <c r="D2370" s="7" t="s">
        <v>3806</v>
      </c>
      <c r="E2370" s="7" t="s">
        <v>214</v>
      </c>
      <c r="F2370" s="7">
        <v>350000</v>
      </c>
      <c r="G2370" s="7">
        <v>0.1395999938249588</v>
      </c>
      <c r="H2370" s="7">
        <v>0.13050000369548798</v>
      </c>
      <c r="I2370" s="7" t="s">
        <v>11091</v>
      </c>
      <c r="J2370" s="7" t="s">
        <v>11092</v>
      </c>
      <c r="K2370" s="8">
        <v>13.879656791687012</v>
      </c>
      <c r="M2370" s="8">
        <v>98.959999084472656</v>
      </c>
      <c r="N2370" s="7">
        <v>1368.458740234375</v>
      </c>
      <c r="O2370" s="7" t="s">
        <v>212</v>
      </c>
      <c r="P2370" s="7" t="s">
        <v>239</v>
      </c>
      <c r="Q2370" s="7" t="s">
        <v>242</v>
      </c>
      <c r="R2370" s="7" t="s">
        <v>214</v>
      </c>
      <c r="S2370" s="7">
        <v>526.26824951171875</v>
      </c>
    </row>
    <row r="2371" spans="1:19" x14ac:dyDescent="0.25">
      <c r="A2371" s="7">
        <v>513</v>
      </c>
      <c r="B2371" s="7">
        <v>44657</v>
      </c>
      <c r="C2371" s="7">
        <v>66970984</v>
      </c>
      <c r="D2371" s="7" t="s">
        <v>3619</v>
      </c>
      <c r="E2371" s="7" t="s">
        <v>214</v>
      </c>
      <c r="F2371" s="7">
        <v>500000</v>
      </c>
      <c r="G2371" s="7">
        <v>6.6475000381469727</v>
      </c>
      <c r="H2371" s="7">
        <v>4.3456997871398926</v>
      </c>
      <c r="I2371" s="7" t="s">
        <v>19763</v>
      </c>
      <c r="J2371" s="7" t="s">
        <v>19764</v>
      </c>
      <c r="K2371" s="8">
        <v>7.1855192184448242</v>
      </c>
      <c r="M2371" s="8">
        <v>95.113998413085938</v>
      </c>
      <c r="N2371" s="7">
        <v>447.86480712890625</v>
      </c>
      <c r="O2371" s="7" t="s">
        <v>373</v>
      </c>
      <c r="P2371" s="7" t="s">
        <v>388</v>
      </c>
      <c r="Q2371" s="7" t="s">
        <v>337</v>
      </c>
      <c r="R2371" s="7" t="s">
        <v>3856</v>
      </c>
      <c r="S2371" s="7">
        <v>445.571044921875</v>
      </c>
    </row>
    <row r="2372" spans="1:19" x14ac:dyDescent="0.25">
      <c r="A2372" s="7">
        <v>513</v>
      </c>
      <c r="B2372" s="7">
        <v>44657</v>
      </c>
      <c r="C2372" s="7">
        <v>66970981</v>
      </c>
      <c r="D2372" s="7" t="s">
        <v>3619</v>
      </c>
      <c r="E2372" s="7" t="s">
        <v>19765</v>
      </c>
      <c r="F2372" s="7">
        <v>500000</v>
      </c>
      <c r="G2372" s="7">
        <v>6.6475000381469727</v>
      </c>
      <c r="H2372" s="7">
        <v>4.3492999076843262</v>
      </c>
      <c r="I2372" s="7" t="s">
        <v>19766</v>
      </c>
      <c r="J2372" s="7" t="s">
        <v>19767</v>
      </c>
      <c r="K2372" s="8">
        <v>7.2041211128234863</v>
      </c>
      <c r="M2372" s="8">
        <v>95.019996643066406</v>
      </c>
      <c r="N2372" s="7">
        <v>411.75540161132813</v>
      </c>
      <c r="O2372" s="7" t="s">
        <v>373</v>
      </c>
      <c r="P2372" s="7" t="s">
        <v>388</v>
      </c>
      <c r="Q2372" s="7" t="s">
        <v>337</v>
      </c>
      <c r="R2372" s="7" t="s">
        <v>214</v>
      </c>
      <c r="S2372" s="7">
        <v>445.571044921875</v>
      </c>
    </row>
    <row r="2373" spans="1:19" x14ac:dyDescent="0.25">
      <c r="A2373" s="7">
        <v>513</v>
      </c>
      <c r="B2373" s="7">
        <v>44657</v>
      </c>
      <c r="C2373" s="7">
        <v>66970980</v>
      </c>
      <c r="D2373" s="7" t="s">
        <v>3619</v>
      </c>
      <c r="E2373" s="7" t="s">
        <v>214</v>
      </c>
      <c r="F2373" s="7">
        <v>500000</v>
      </c>
      <c r="G2373" s="7">
        <v>4.6461000442504883</v>
      </c>
      <c r="H2373" s="7">
        <v>3.4402999877929688</v>
      </c>
      <c r="I2373" s="7" t="s">
        <v>19768</v>
      </c>
      <c r="J2373" s="7" t="s">
        <v>19769</v>
      </c>
      <c r="K2373" s="8">
        <v>6.685122013092041</v>
      </c>
      <c r="M2373" s="8">
        <v>95.817001342773438</v>
      </c>
      <c r="N2373" s="7">
        <v>394.54049682617188</v>
      </c>
      <c r="O2373" s="7" t="s">
        <v>373</v>
      </c>
      <c r="P2373" s="7" t="s">
        <v>388</v>
      </c>
      <c r="Q2373" s="7" t="s">
        <v>337</v>
      </c>
      <c r="R2373" s="7" t="s">
        <v>3856</v>
      </c>
      <c r="S2373" s="7">
        <v>414.39065551757813</v>
      </c>
    </row>
    <row r="2374" spans="1:19" x14ac:dyDescent="0.25">
      <c r="A2374" s="7">
        <v>513</v>
      </c>
      <c r="B2374" s="7">
        <v>44657</v>
      </c>
      <c r="C2374" s="7">
        <v>66970982</v>
      </c>
      <c r="D2374" s="7" t="s">
        <v>3619</v>
      </c>
      <c r="E2374" s="7" t="s">
        <v>19770</v>
      </c>
      <c r="F2374" s="7">
        <v>500000</v>
      </c>
      <c r="G2374" s="7">
        <v>4.6461000442504883</v>
      </c>
      <c r="H2374" s="7">
        <v>3.4495999813079834</v>
      </c>
      <c r="I2374" s="7" t="s">
        <v>19771</v>
      </c>
      <c r="J2374" s="7" t="s">
        <v>19772</v>
      </c>
      <c r="K2374" s="8">
        <v>6.7260589599609375</v>
      </c>
      <c r="M2374" s="8">
        <v>95.660003662109375</v>
      </c>
      <c r="N2374" s="7">
        <v>375.43099975585938</v>
      </c>
      <c r="O2374" s="7" t="s">
        <v>373</v>
      </c>
      <c r="P2374" s="7" t="s">
        <v>388</v>
      </c>
      <c r="Q2374" s="7" t="s">
        <v>337</v>
      </c>
      <c r="R2374" s="7" t="s">
        <v>214</v>
      </c>
      <c r="S2374" s="7">
        <v>414.39065551757813</v>
      </c>
    </row>
    <row r="2375" spans="1:19" x14ac:dyDescent="0.25">
      <c r="A2375" s="7">
        <v>513</v>
      </c>
      <c r="B2375" s="7">
        <v>44657</v>
      </c>
      <c r="C2375" s="7">
        <v>44952989</v>
      </c>
      <c r="D2375" s="7" t="s">
        <v>3619</v>
      </c>
      <c r="E2375" s="7" t="s">
        <v>214</v>
      </c>
      <c r="F2375" s="7">
        <v>940000</v>
      </c>
      <c r="G2375" s="7">
        <v>2.4504001140594482</v>
      </c>
      <c r="H2375" s="7">
        <v>2.5267999172210693</v>
      </c>
      <c r="I2375" s="7" t="s">
        <v>27</v>
      </c>
      <c r="J2375" s="7" t="s">
        <v>6809</v>
      </c>
      <c r="K2375" s="8">
        <v>7.5326619148254395</v>
      </c>
      <c r="M2375" s="8">
        <v>101.01999664306641</v>
      </c>
      <c r="N2375" s="7">
        <v>490.25531005859375</v>
      </c>
      <c r="O2375" s="7" t="s">
        <v>373</v>
      </c>
      <c r="P2375" s="7" t="s">
        <v>388</v>
      </c>
      <c r="Q2375" s="7" t="s">
        <v>337</v>
      </c>
      <c r="R2375" s="7" t="s">
        <v>3856</v>
      </c>
      <c r="S2375" s="7">
        <v>378.32510375976563</v>
      </c>
    </row>
    <row r="2376" spans="1:19" x14ac:dyDescent="0.25">
      <c r="A2376" s="7">
        <v>513</v>
      </c>
      <c r="B2376" s="7">
        <v>44657</v>
      </c>
      <c r="C2376" s="7">
        <v>44952988</v>
      </c>
      <c r="D2376" s="7" t="s">
        <v>3619</v>
      </c>
      <c r="E2376" s="7" t="s">
        <v>6807</v>
      </c>
      <c r="F2376" s="7">
        <v>940000</v>
      </c>
      <c r="G2376" s="7">
        <v>2.4504001140594482</v>
      </c>
      <c r="H2376" s="7">
        <v>2.5267999172210693</v>
      </c>
      <c r="I2376" s="7" t="s">
        <v>26</v>
      </c>
      <c r="J2376" s="7" t="s">
        <v>6808</v>
      </c>
      <c r="K2376" s="8">
        <v>7.5326638221740723</v>
      </c>
      <c r="M2376" s="8">
        <v>101.01999664306641</v>
      </c>
      <c r="N2376" s="7">
        <v>383.10830688476563</v>
      </c>
      <c r="O2376" s="7" t="s">
        <v>373</v>
      </c>
      <c r="P2376" s="7" t="s">
        <v>388</v>
      </c>
      <c r="Q2376" s="7" t="s">
        <v>337</v>
      </c>
      <c r="R2376" s="7" t="s">
        <v>214</v>
      </c>
      <c r="S2376" s="7">
        <v>378.32510375976563</v>
      </c>
    </row>
    <row r="2377" spans="1:19" x14ac:dyDescent="0.25">
      <c r="A2377" s="7">
        <v>513</v>
      </c>
      <c r="B2377" s="7">
        <v>44657</v>
      </c>
      <c r="C2377" s="7">
        <v>46923012</v>
      </c>
      <c r="D2377" s="7" t="s">
        <v>3620</v>
      </c>
      <c r="E2377" s="7" t="s">
        <v>214</v>
      </c>
      <c r="F2377" s="7">
        <v>323700</v>
      </c>
      <c r="G2377" s="7">
        <v>1.0348999500274658</v>
      </c>
      <c r="H2377" s="7">
        <v>0.95499998331069946</v>
      </c>
      <c r="I2377" s="7" t="s">
        <v>11093</v>
      </c>
      <c r="J2377" s="7" t="s">
        <v>11094</v>
      </c>
      <c r="K2377" s="8">
        <v>7.8634848594665527</v>
      </c>
      <c r="M2377" s="8">
        <v>97.987998962402344</v>
      </c>
      <c r="N2377" s="7">
        <v>595.731689453125</v>
      </c>
      <c r="O2377" s="7" t="s">
        <v>212</v>
      </c>
      <c r="P2377" s="7" t="s">
        <v>239</v>
      </c>
      <c r="Q2377" s="7" t="s">
        <v>242</v>
      </c>
      <c r="R2377" s="7" t="s">
        <v>214</v>
      </c>
      <c r="S2377" s="7">
        <v>595.731689453125</v>
      </c>
    </row>
    <row r="2378" spans="1:19" x14ac:dyDescent="0.25">
      <c r="A2378" s="7">
        <v>513</v>
      </c>
      <c r="B2378" s="7">
        <v>44657</v>
      </c>
      <c r="C2378" s="7">
        <v>66905982</v>
      </c>
      <c r="D2378" s="7" t="s">
        <v>16797</v>
      </c>
      <c r="E2378" s="7" t="s">
        <v>214</v>
      </c>
      <c r="F2378" s="7">
        <v>400354</v>
      </c>
      <c r="G2378" s="7">
        <v>8.2027997970581055</v>
      </c>
      <c r="H2378" s="7">
        <v>5.8457999229431152</v>
      </c>
      <c r="I2378" s="7" t="s">
        <v>16820</v>
      </c>
      <c r="J2378" s="7" t="s">
        <v>16821</v>
      </c>
      <c r="K2378" s="8">
        <v>8.6211690902709961</v>
      </c>
      <c r="M2378" s="8">
        <v>80</v>
      </c>
      <c r="N2378" s="7">
        <v>597.51409912109375</v>
      </c>
      <c r="O2378" s="7" t="s">
        <v>237</v>
      </c>
      <c r="P2378" s="7" t="s">
        <v>322</v>
      </c>
      <c r="Q2378" s="7" t="s">
        <v>291</v>
      </c>
      <c r="R2378" s="7" t="s">
        <v>214</v>
      </c>
      <c r="S2378" s="7">
        <v>310.309326171875</v>
      </c>
    </row>
    <row r="2379" spans="1:19" x14ac:dyDescent="0.25">
      <c r="A2379" s="7">
        <v>513</v>
      </c>
      <c r="B2379" s="7">
        <v>44657</v>
      </c>
      <c r="C2379" s="7">
        <v>66905981</v>
      </c>
      <c r="D2379" s="7" t="s">
        <v>16797</v>
      </c>
      <c r="E2379" s="7" t="s">
        <v>16817</v>
      </c>
      <c r="F2379" s="7">
        <v>400354</v>
      </c>
      <c r="G2379" s="7">
        <v>8.2027997970581055</v>
      </c>
      <c r="H2379" s="7">
        <v>5.8457999229431152</v>
      </c>
      <c r="I2379" s="7" t="s">
        <v>16818</v>
      </c>
      <c r="J2379" s="7" t="s">
        <v>16819</v>
      </c>
      <c r="K2379" s="8">
        <v>8.6211690902709961</v>
      </c>
      <c r="M2379" s="8">
        <v>80</v>
      </c>
      <c r="N2379" s="7">
        <v>597.51409912109375</v>
      </c>
      <c r="O2379" s="7" t="s">
        <v>237</v>
      </c>
      <c r="P2379" s="7" t="s">
        <v>322</v>
      </c>
      <c r="Q2379" s="7" t="s">
        <v>291</v>
      </c>
      <c r="R2379" s="7" t="s">
        <v>214</v>
      </c>
      <c r="S2379" s="7">
        <v>310.309326171875</v>
      </c>
    </row>
    <row r="2380" spans="1:19" x14ac:dyDescent="0.25">
      <c r="A2380" s="7">
        <v>513</v>
      </c>
      <c r="B2380" s="7">
        <v>44657</v>
      </c>
      <c r="C2380" s="7">
        <v>67013983</v>
      </c>
      <c r="D2380" s="7" t="s">
        <v>21723</v>
      </c>
      <c r="E2380" s="7" t="s">
        <v>214</v>
      </c>
      <c r="F2380" s="7">
        <v>300000</v>
      </c>
      <c r="G2380" s="7">
        <v>9.8371000289916992</v>
      </c>
      <c r="H2380" s="7">
        <v>7.5604000091552734</v>
      </c>
      <c r="I2380" s="7" t="s">
        <v>21841</v>
      </c>
      <c r="J2380" s="7" t="s">
        <v>21667</v>
      </c>
      <c r="K2380" s="8">
        <v>5.5662307739257813</v>
      </c>
      <c r="M2380" s="8">
        <v>93.875297546386719</v>
      </c>
      <c r="N2380" s="7">
        <v>295.65921020507813</v>
      </c>
      <c r="O2380" s="7" t="s">
        <v>212</v>
      </c>
      <c r="P2380" s="7" t="s">
        <v>322</v>
      </c>
      <c r="Q2380" s="7" t="s">
        <v>291</v>
      </c>
      <c r="R2380" s="7" t="s">
        <v>214</v>
      </c>
      <c r="S2380" s="7">
        <v>295.65921020507813</v>
      </c>
    </row>
    <row r="2381" spans="1:19" x14ac:dyDescent="0.25">
      <c r="A2381" s="7">
        <v>513</v>
      </c>
      <c r="B2381" s="7">
        <v>44657</v>
      </c>
      <c r="C2381" s="7">
        <v>66813692</v>
      </c>
      <c r="D2381" s="7" t="s">
        <v>19137</v>
      </c>
      <c r="E2381" s="7" t="s">
        <v>214</v>
      </c>
      <c r="F2381" s="7">
        <v>450000</v>
      </c>
      <c r="G2381" s="7">
        <v>6.5243000984191895</v>
      </c>
      <c r="H2381" s="7">
        <v>4.4770002365112305</v>
      </c>
      <c r="I2381" s="7" t="s">
        <v>19773</v>
      </c>
      <c r="J2381" s="7" t="s">
        <v>19774</v>
      </c>
      <c r="K2381" s="8">
        <v>7.373600959777832</v>
      </c>
      <c r="M2381" s="8">
        <v>91.709503173828125</v>
      </c>
      <c r="N2381" s="7">
        <v>440.47439575195313</v>
      </c>
      <c r="O2381" s="7" t="s">
        <v>266</v>
      </c>
      <c r="P2381" s="7" t="s">
        <v>19038</v>
      </c>
      <c r="Q2381" s="7" t="s">
        <v>337</v>
      </c>
      <c r="R2381" s="7" t="s">
        <v>214</v>
      </c>
      <c r="S2381" s="7">
        <v>440.47439575195313</v>
      </c>
    </row>
    <row r="2382" spans="1:19" x14ac:dyDescent="0.25">
      <c r="A2382" s="7">
        <v>513</v>
      </c>
      <c r="B2382" s="7">
        <v>44657</v>
      </c>
      <c r="C2382" s="7">
        <v>66811032</v>
      </c>
      <c r="D2382" s="7" t="s">
        <v>19137</v>
      </c>
      <c r="E2382" s="7" t="s">
        <v>19775</v>
      </c>
      <c r="F2382" s="7">
        <v>450000</v>
      </c>
      <c r="G2382" s="7">
        <v>6.5243000984191895</v>
      </c>
      <c r="H2382" s="7">
        <v>4.4770002365112305</v>
      </c>
      <c r="I2382" s="7" t="s">
        <v>19776</v>
      </c>
      <c r="J2382" s="7" t="s">
        <v>19777</v>
      </c>
      <c r="K2382" s="8">
        <v>7.373600959777832</v>
      </c>
      <c r="M2382" s="8">
        <v>91.709503173828125</v>
      </c>
      <c r="N2382" s="7">
        <v>440.47439575195313</v>
      </c>
      <c r="O2382" s="7" t="s">
        <v>266</v>
      </c>
      <c r="P2382" s="7" t="s">
        <v>19038</v>
      </c>
      <c r="Q2382" s="7" t="s">
        <v>337</v>
      </c>
      <c r="R2382" s="7" t="s">
        <v>214</v>
      </c>
      <c r="S2382" s="7">
        <v>440.47439575195313</v>
      </c>
    </row>
    <row r="2383" spans="1:19" x14ac:dyDescent="0.25">
      <c r="A2383" s="7">
        <v>513</v>
      </c>
      <c r="B2383" s="7">
        <v>44657</v>
      </c>
      <c r="C2383" s="7">
        <v>66829215</v>
      </c>
      <c r="D2383" s="7" t="s">
        <v>3625</v>
      </c>
      <c r="E2383" s="7" t="s">
        <v>214</v>
      </c>
      <c r="F2383" s="7">
        <v>500000</v>
      </c>
      <c r="G2383" s="7">
        <v>3.6194000244140625</v>
      </c>
      <c r="H2383" s="7">
        <v>3.4240000247955322</v>
      </c>
      <c r="I2383" s="7" t="s">
        <v>6810</v>
      </c>
      <c r="J2383" s="7" t="s">
        <v>6811</v>
      </c>
      <c r="K2383" s="8">
        <v>3.8213300704956055</v>
      </c>
      <c r="M2383" s="8">
        <v>92.644996643066406</v>
      </c>
      <c r="N2383" s="7">
        <v>107.54100036621094</v>
      </c>
      <c r="O2383" s="7" t="s">
        <v>280</v>
      </c>
      <c r="P2383" s="7" t="s">
        <v>349</v>
      </c>
      <c r="Q2383" s="7" t="s">
        <v>242</v>
      </c>
      <c r="R2383" s="7" t="s">
        <v>3856</v>
      </c>
      <c r="S2383" s="7">
        <v>120.01271820068359</v>
      </c>
    </row>
    <row r="2384" spans="1:19" x14ac:dyDescent="0.25">
      <c r="A2384" s="7">
        <v>513</v>
      </c>
      <c r="B2384" s="7">
        <v>44657</v>
      </c>
      <c r="C2384" s="7">
        <v>66881253</v>
      </c>
      <c r="D2384" s="7" t="s">
        <v>18877</v>
      </c>
      <c r="E2384" s="7" t="s">
        <v>214</v>
      </c>
      <c r="F2384" s="7">
        <v>450000</v>
      </c>
      <c r="G2384" s="7">
        <v>3.5510001182556152</v>
      </c>
      <c r="H2384" s="7">
        <v>2.8647000789642334</v>
      </c>
      <c r="I2384" s="7" t="s">
        <v>5555</v>
      </c>
      <c r="J2384" s="7" t="s">
        <v>5556</v>
      </c>
      <c r="K2384" s="8">
        <v>7.6208839416503906</v>
      </c>
      <c r="M2384" s="8">
        <v>95.800003051757813</v>
      </c>
      <c r="N2384" s="7">
        <v>478.47640991210938</v>
      </c>
      <c r="O2384" s="7" t="s">
        <v>254</v>
      </c>
      <c r="P2384" s="7" t="s">
        <v>239</v>
      </c>
      <c r="Q2384" s="7" t="s">
        <v>242</v>
      </c>
      <c r="R2384" s="7" t="s">
        <v>214</v>
      </c>
      <c r="S2384" s="7">
        <v>320.37884521484375</v>
      </c>
    </row>
    <row r="2385" spans="1:19" x14ac:dyDescent="0.25">
      <c r="A2385" s="7">
        <v>513</v>
      </c>
      <c r="B2385" s="7">
        <v>44657</v>
      </c>
      <c r="C2385" s="7">
        <v>66881249</v>
      </c>
      <c r="D2385" s="7" t="s">
        <v>18877</v>
      </c>
      <c r="E2385" s="7" t="s">
        <v>5552</v>
      </c>
      <c r="F2385" s="7">
        <v>450000</v>
      </c>
      <c r="G2385" s="7">
        <v>3.5510001182556152</v>
      </c>
      <c r="H2385" s="7">
        <v>2.8647000789642334</v>
      </c>
      <c r="I2385" s="7" t="s">
        <v>5553</v>
      </c>
      <c r="J2385" s="7" t="s">
        <v>5554</v>
      </c>
      <c r="K2385" s="8">
        <v>7.6208839416503906</v>
      </c>
      <c r="M2385" s="8">
        <v>95.800003051757813</v>
      </c>
      <c r="N2385" s="7">
        <v>478.47640991210938</v>
      </c>
      <c r="O2385" s="7" t="s">
        <v>254</v>
      </c>
      <c r="P2385" s="7" t="s">
        <v>239</v>
      </c>
      <c r="Q2385" s="7" t="s">
        <v>242</v>
      </c>
      <c r="R2385" s="7" t="s">
        <v>214</v>
      </c>
      <c r="S2385" s="7">
        <v>320.37884521484375</v>
      </c>
    </row>
    <row r="2386" spans="1:19" x14ac:dyDescent="0.25">
      <c r="A2386" s="7">
        <v>513</v>
      </c>
      <c r="B2386" s="7">
        <v>44657</v>
      </c>
      <c r="C2386" s="7">
        <v>66999509</v>
      </c>
      <c r="D2386" s="7" t="s">
        <v>21056</v>
      </c>
      <c r="E2386" s="7" t="s">
        <v>214</v>
      </c>
      <c r="F2386" s="7">
        <v>400000</v>
      </c>
      <c r="G2386" s="7">
        <v>5.0306000709533691</v>
      </c>
      <c r="H2386" s="7">
        <v>4.1083002090454102</v>
      </c>
      <c r="I2386" s="7" t="s">
        <v>21284</v>
      </c>
      <c r="J2386" s="7" t="s">
        <v>21285</v>
      </c>
      <c r="K2386" s="8">
        <v>6.5315361022949219</v>
      </c>
      <c r="M2386" s="8">
        <v>91.372001647949219</v>
      </c>
      <c r="N2386" s="7">
        <v>379.62701416015625</v>
      </c>
      <c r="O2386" s="7" t="s">
        <v>237</v>
      </c>
      <c r="P2386" s="7" t="s">
        <v>239</v>
      </c>
      <c r="Q2386" s="7" t="s">
        <v>242</v>
      </c>
      <c r="R2386" s="7" t="s">
        <v>214</v>
      </c>
      <c r="S2386" s="7">
        <v>379.62701416015625</v>
      </c>
    </row>
    <row r="2387" spans="1:19" x14ac:dyDescent="0.25">
      <c r="A2387" s="7">
        <v>513</v>
      </c>
      <c r="B2387" s="7">
        <v>44657</v>
      </c>
      <c r="C2387" s="7">
        <v>66993156</v>
      </c>
      <c r="D2387" s="7" t="s">
        <v>21056</v>
      </c>
      <c r="E2387" s="7" t="s">
        <v>22304</v>
      </c>
      <c r="F2387" s="7">
        <v>400000</v>
      </c>
      <c r="G2387" s="7">
        <v>5.0293998718261719</v>
      </c>
      <c r="H2387" s="7">
        <v>4.1219000816345215</v>
      </c>
      <c r="I2387" s="7" t="s">
        <v>22305</v>
      </c>
      <c r="J2387" s="7" t="s">
        <v>22306</v>
      </c>
      <c r="K2387" s="8">
        <v>6.6744961738586426</v>
      </c>
      <c r="M2387" s="8">
        <v>90.800003051757813</v>
      </c>
      <c r="N2387" s="7">
        <v>385.97671508789063</v>
      </c>
      <c r="O2387" s="7" t="s">
        <v>237</v>
      </c>
      <c r="P2387" s="7" t="s">
        <v>239</v>
      </c>
      <c r="Q2387" s="7" t="s">
        <v>242</v>
      </c>
      <c r="R2387" s="7" t="s">
        <v>214</v>
      </c>
      <c r="S2387" s="7">
        <v>385.97671508789063</v>
      </c>
    </row>
    <row r="2388" spans="1:19" x14ac:dyDescent="0.25">
      <c r="A2388" s="7">
        <v>513</v>
      </c>
      <c r="B2388" s="7">
        <v>44657</v>
      </c>
      <c r="C2388" s="7">
        <v>22685417</v>
      </c>
      <c r="D2388" s="7" t="s">
        <v>3628</v>
      </c>
      <c r="E2388" s="7" t="s">
        <v>214</v>
      </c>
      <c r="F2388" s="7">
        <v>750000</v>
      </c>
      <c r="G2388" s="7">
        <v>2.2778999805450439</v>
      </c>
      <c r="H2388" s="7">
        <v>2.0095999240875244</v>
      </c>
      <c r="I2388" s="7" t="s">
        <v>6814</v>
      </c>
      <c r="J2388" s="7" t="s">
        <v>6815</v>
      </c>
      <c r="K2388" s="8">
        <v>11.192002296447754</v>
      </c>
      <c r="M2388" s="8">
        <v>89.299003601074219</v>
      </c>
      <c r="N2388" s="7">
        <v>860.63702392578125</v>
      </c>
      <c r="O2388" s="7" t="s">
        <v>446</v>
      </c>
      <c r="P2388" s="7" t="s">
        <v>289</v>
      </c>
      <c r="Q2388" s="7" t="s">
        <v>291</v>
      </c>
      <c r="R2388" s="7" t="s">
        <v>214</v>
      </c>
      <c r="S2388" s="7">
        <v>465.90719604492188</v>
      </c>
    </row>
    <row r="2389" spans="1:19" x14ac:dyDescent="0.25">
      <c r="A2389" s="7">
        <v>513</v>
      </c>
      <c r="B2389" s="7">
        <v>44657</v>
      </c>
      <c r="C2389" s="7">
        <v>22685429</v>
      </c>
      <c r="D2389" s="7" t="s">
        <v>3628</v>
      </c>
      <c r="E2389" s="7" t="s">
        <v>6812</v>
      </c>
      <c r="F2389" s="7">
        <v>750000</v>
      </c>
      <c r="G2389" s="7">
        <v>2.2778999805450439</v>
      </c>
      <c r="H2389" s="7">
        <v>2.0095999240875244</v>
      </c>
      <c r="I2389" s="7" t="s">
        <v>22307</v>
      </c>
      <c r="J2389" s="7" t="s">
        <v>6813</v>
      </c>
      <c r="K2389" s="8">
        <v>11.191978454589844</v>
      </c>
      <c r="M2389" s="8">
        <v>89.299003601074219</v>
      </c>
      <c r="N2389" s="7">
        <v>859.90771484375</v>
      </c>
      <c r="O2389" s="7" t="s">
        <v>446</v>
      </c>
      <c r="P2389" s="7" t="s">
        <v>289</v>
      </c>
      <c r="Q2389" s="7" t="s">
        <v>291</v>
      </c>
      <c r="R2389" s="7" t="s">
        <v>3856</v>
      </c>
      <c r="S2389" s="7">
        <v>465.90719604492188</v>
      </c>
    </row>
    <row r="2390" spans="1:19" x14ac:dyDescent="0.25">
      <c r="A2390" s="7">
        <v>513</v>
      </c>
      <c r="B2390" s="7">
        <v>44657</v>
      </c>
      <c r="C2390" s="7">
        <v>66783766</v>
      </c>
      <c r="D2390" s="7" t="s">
        <v>2130</v>
      </c>
      <c r="E2390" s="7" t="s">
        <v>11097</v>
      </c>
      <c r="F2390" s="7">
        <v>500000</v>
      </c>
      <c r="G2390" s="7">
        <v>3.2088000774383545</v>
      </c>
      <c r="H2390" s="7">
        <v>3.1052000522613525</v>
      </c>
      <c r="I2390" s="7" t="s">
        <v>19778</v>
      </c>
      <c r="J2390" s="7" t="s">
        <v>11098</v>
      </c>
      <c r="K2390" s="8">
        <v>3.1695599555969238</v>
      </c>
      <c r="M2390" s="8">
        <v>93.551002502441406</v>
      </c>
      <c r="N2390" s="7">
        <v>44.382801055908203</v>
      </c>
      <c r="O2390" s="7" t="s">
        <v>212</v>
      </c>
      <c r="P2390" s="7" t="s">
        <v>1033</v>
      </c>
      <c r="Q2390" s="7" t="s">
        <v>242</v>
      </c>
      <c r="R2390" s="7" t="s">
        <v>3856</v>
      </c>
      <c r="S2390" s="7">
        <v>44.382801055908203</v>
      </c>
    </row>
    <row r="2391" spans="1:19" x14ac:dyDescent="0.25">
      <c r="A2391" s="7">
        <v>513</v>
      </c>
      <c r="B2391" s="7">
        <v>44657</v>
      </c>
      <c r="C2391" s="7">
        <v>45395813</v>
      </c>
      <c r="D2391" s="7" t="s">
        <v>2130</v>
      </c>
      <c r="E2391" s="7" t="s">
        <v>11095</v>
      </c>
      <c r="F2391" s="7">
        <v>300000</v>
      </c>
      <c r="G2391" s="7">
        <v>2.5462000370025635</v>
      </c>
      <c r="H2391" s="7">
        <v>2.4337999820709229</v>
      </c>
      <c r="I2391" s="7" t="s">
        <v>19779</v>
      </c>
      <c r="J2391" s="7" t="s">
        <v>11096</v>
      </c>
      <c r="K2391" s="8">
        <v>2.8715999126434326</v>
      </c>
      <c r="M2391" s="8">
        <v>98.180000305175781</v>
      </c>
      <c r="N2391" s="7">
        <v>22.324399948120117</v>
      </c>
      <c r="O2391" s="7" t="s">
        <v>212</v>
      </c>
      <c r="P2391" s="7" t="s">
        <v>1033</v>
      </c>
      <c r="Q2391" s="7" t="s">
        <v>242</v>
      </c>
      <c r="R2391" s="7" t="s">
        <v>3856</v>
      </c>
      <c r="S2391" s="7">
        <v>22.324399948120117</v>
      </c>
    </row>
    <row r="2392" spans="1:19" x14ac:dyDescent="0.25">
      <c r="A2392" s="7">
        <v>513</v>
      </c>
      <c r="B2392" s="7">
        <v>44657</v>
      </c>
      <c r="C2392" s="7">
        <v>66947879</v>
      </c>
      <c r="D2392" s="7" t="s">
        <v>2130</v>
      </c>
      <c r="E2392" s="7" t="s">
        <v>18362</v>
      </c>
      <c r="F2392" s="7">
        <v>500000</v>
      </c>
      <c r="G2392" s="7">
        <v>2.4475998878479004</v>
      </c>
      <c r="H2392" s="7">
        <v>2.3986001014709473</v>
      </c>
      <c r="I2392" s="7" t="s">
        <v>19780</v>
      </c>
      <c r="J2392" s="7" t="s">
        <v>18363</v>
      </c>
      <c r="K2392" s="8">
        <v>2.8851900100708008</v>
      </c>
      <c r="M2392" s="8">
        <v>94.702003479003906</v>
      </c>
      <c r="N2392" s="7">
        <v>24.534599304199219</v>
      </c>
      <c r="O2392" s="7" t="s">
        <v>212</v>
      </c>
      <c r="P2392" s="7" t="s">
        <v>1033</v>
      </c>
      <c r="Q2392" s="7" t="s">
        <v>242</v>
      </c>
      <c r="R2392" s="7" t="s">
        <v>3856</v>
      </c>
      <c r="S2392" s="7">
        <v>24.534599304199219</v>
      </c>
    </row>
    <row r="2393" spans="1:19" x14ac:dyDescent="0.25">
      <c r="A2393" s="7">
        <v>513</v>
      </c>
      <c r="B2393" s="7">
        <v>44657</v>
      </c>
      <c r="C2393" s="7">
        <v>35292009</v>
      </c>
      <c r="D2393" s="7" t="s">
        <v>2128</v>
      </c>
      <c r="E2393" s="7" t="s">
        <v>214</v>
      </c>
      <c r="F2393" s="7">
        <v>300000</v>
      </c>
      <c r="G2393" s="7">
        <v>10.316200256347656</v>
      </c>
      <c r="H2393" s="7">
        <v>3.5885000228881836</v>
      </c>
      <c r="I2393" s="7" t="s">
        <v>11099</v>
      </c>
      <c r="J2393" s="7" t="s">
        <v>11100</v>
      </c>
      <c r="K2393" s="8">
        <v>4.8110089302062988</v>
      </c>
      <c r="M2393" s="8">
        <v>99.512603759765625</v>
      </c>
      <c r="N2393" s="7">
        <v>186.98660278320313</v>
      </c>
      <c r="O2393" s="7" t="s">
        <v>212</v>
      </c>
      <c r="P2393" s="7" t="s">
        <v>1033</v>
      </c>
      <c r="Q2393" s="7" t="s">
        <v>242</v>
      </c>
      <c r="R2393" s="7" t="s">
        <v>214</v>
      </c>
      <c r="S2393" s="7">
        <v>186.98660278320313</v>
      </c>
    </row>
    <row r="2394" spans="1:19" x14ac:dyDescent="0.25">
      <c r="A2394" s="7">
        <v>513</v>
      </c>
      <c r="B2394" s="7">
        <v>44657</v>
      </c>
      <c r="C2394" s="7">
        <v>66849590</v>
      </c>
      <c r="D2394" s="7" t="s">
        <v>2132</v>
      </c>
      <c r="E2394" s="7" t="s">
        <v>6926</v>
      </c>
      <c r="F2394" s="7">
        <v>800000</v>
      </c>
      <c r="G2394" s="7">
        <v>48.9281005859375</v>
      </c>
      <c r="H2394" s="7">
        <v>22.100299835205078</v>
      </c>
      <c r="I2394" s="7" t="s">
        <v>19781</v>
      </c>
      <c r="J2394" s="7" t="s">
        <v>6927</v>
      </c>
      <c r="K2394" s="8">
        <v>4.2257499694824219</v>
      </c>
      <c r="M2394" s="8">
        <v>81.952003479003906</v>
      </c>
      <c r="N2394" s="7">
        <v>179.0679931640625</v>
      </c>
      <c r="O2394" s="7" t="s">
        <v>331</v>
      </c>
      <c r="P2394" s="7" t="s">
        <v>267</v>
      </c>
      <c r="Q2394" s="7" t="s">
        <v>242</v>
      </c>
      <c r="R2394" s="7" t="s">
        <v>3856</v>
      </c>
      <c r="S2394" s="7">
        <v>267.74295043945313</v>
      </c>
    </row>
    <row r="2395" spans="1:19" x14ac:dyDescent="0.25">
      <c r="A2395" s="7">
        <v>513</v>
      </c>
      <c r="B2395" s="7">
        <v>44657</v>
      </c>
      <c r="C2395" s="7">
        <v>48012798</v>
      </c>
      <c r="D2395" s="7" t="s">
        <v>2132</v>
      </c>
      <c r="E2395" s="7" t="s">
        <v>6924</v>
      </c>
      <c r="F2395" s="7">
        <v>1000000</v>
      </c>
      <c r="G2395" s="7">
        <v>48.021900177001953</v>
      </c>
      <c r="H2395" s="7">
        <v>19.949399948120117</v>
      </c>
      <c r="I2395" s="7" t="s">
        <v>19782</v>
      </c>
      <c r="J2395" s="7" t="s">
        <v>6925</v>
      </c>
      <c r="K2395" s="8">
        <v>4.4324798583984375</v>
      </c>
      <c r="M2395" s="8">
        <v>100.34600067138672</v>
      </c>
      <c r="N2395" s="7">
        <v>196.52499389648438</v>
      </c>
      <c r="O2395" s="7" t="s">
        <v>331</v>
      </c>
      <c r="P2395" s="7" t="s">
        <v>267</v>
      </c>
      <c r="Q2395" s="7" t="s">
        <v>242</v>
      </c>
      <c r="R2395" s="7" t="s">
        <v>3856</v>
      </c>
      <c r="S2395" s="7">
        <v>266.57293701171875</v>
      </c>
    </row>
    <row r="2396" spans="1:19" x14ac:dyDescent="0.25">
      <c r="A2396" s="7">
        <v>513</v>
      </c>
      <c r="B2396" s="7">
        <v>44657</v>
      </c>
      <c r="C2396" s="7">
        <v>66948935</v>
      </c>
      <c r="D2396" s="7" t="s">
        <v>2132</v>
      </c>
      <c r="E2396" s="7" t="s">
        <v>18364</v>
      </c>
      <c r="F2396" s="7">
        <v>650000</v>
      </c>
      <c r="G2396" s="7">
        <v>39.463401794433594</v>
      </c>
      <c r="H2396" s="7">
        <v>20.736499786376953</v>
      </c>
      <c r="I2396" s="7" t="s">
        <v>19783</v>
      </c>
      <c r="J2396" s="7" t="s">
        <v>18365</v>
      </c>
      <c r="K2396" s="8">
        <v>4.1020498275756836</v>
      </c>
      <c r="M2396" s="8">
        <v>82.438003540039063</v>
      </c>
      <c r="N2396" s="7">
        <v>158.77400207519531</v>
      </c>
      <c r="O2396" s="7" t="s">
        <v>331</v>
      </c>
      <c r="P2396" s="7" t="s">
        <v>267</v>
      </c>
      <c r="Q2396" s="7" t="s">
        <v>242</v>
      </c>
      <c r="R2396" s="7" t="s">
        <v>3856</v>
      </c>
      <c r="S2396" s="7">
        <v>253.58322143554688</v>
      </c>
    </row>
    <row r="2397" spans="1:19" x14ac:dyDescent="0.25">
      <c r="A2397" s="7">
        <v>513</v>
      </c>
      <c r="B2397" s="7">
        <v>44657</v>
      </c>
      <c r="C2397" s="7">
        <v>67030234</v>
      </c>
      <c r="D2397" s="7" t="s">
        <v>2132</v>
      </c>
      <c r="E2397" s="7" t="s">
        <v>22308</v>
      </c>
      <c r="F2397" s="7">
        <v>750000</v>
      </c>
      <c r="G2397" s="7">
        <v>29.481199264526367</v>
      </c>
      <c r="H2397" s="7">
        <v>16.816999435424805</v>
      </c>
      <c r="I2397" s="7" t="s">
        <v>22309</v>
      </c>
      <c r="J2397" s="7" t="s">
        <v>22310</v>
      </c>
      <c r="K2397" s="8">
        <v>4.2010498046875</v>
      </c>
      <c r="M2397" s="8">
        <v>101.66300201416016</v>
      </c>
      <c r="N2397" s="7">
        <v>153.72599792480469</v>
      </c>
      <c r="O2397" s="7" t="s">
        <v>331</v>
      </c>
      <c r="P2397" s="7" t="s">
        <v>267</v>
      </c>
      <c r="Q2397" s="7" t="s">
        <v>242</v>
      </c>
      <c r="R2397" s="7" t="s">
        <v>3856</v>
      </c>
      <c r="S2397" s="7">
        <v>232.50633239746094</v>
      </c>
    </row>
    <row r="2398" spans="1:19" x14ac:dyDescent="0.25">
      <c r="A2398" s="7">
        <v>513</v>
      </c>
      <c r="B2398" s="7">
        <v>44657</v>
      </c>
      <c r="C2398" s="7">
        <v>66903435</v>
      </c>
      <c r="D2398" s="7" t="s">
        <v>2132</v>
      </c>
      <c r="E2398" s="7" t="s">
        <v>16992</v>
      </c>
      <c r="F2398" s="7">
        <v>750000</v>
      </c>
      <c r="G2398" s="7">
        <v>29.17180061340332</v>
      </c>
      <c r="H2398" s="7">
        <v>17.357500076293945</v>
      </c>
      <c r="I2398" s="7" t="s">
        <v>19784</v>
      </c>
      <c r="J2398" s="7" t="s">
        <v>16993</v>
      </c>
      <c r="K2398" s="8">
        <v>4.0207200050354004</v>
      </c>
      <c r="M2398" s="8">
        <v>91.954002380371094</v>
      </c>
      <c r="N2398" s="7">
        <v>136.781005859375</v>
      </c>
      <c r="O2398" s="7" t="s">
        <v>331</v>
      </c>
      <c r="P2398" s="7" t="s">
        <v>267</v>
      </c>
      <c r="Q2398" s="7" t="s">
        <v>242</v>
      </c>
      <c r="R2398" s="7" t="s">
        <v>3856</v>
      </c>
      <c r="S2398" s="7">
        <v>231.72064208984375</v>
      </c>
    </row>
    <row r="2399" spans="1:19" x14ac:dyDescent="0.25">
      <c r="A2399" s="7">
        <v>513</v>
      </c>
      <c r="B2399" s="7">
        <v>44657</v>
      </c>
      <c r="C2399" s="7">
        <v>66849364</v>
      </c>
      <c r="D2399" s="7" t="s">
        <v>2132</v>
      </c>
      <c r="E2399" s="7" t="s">
        <v>6922</v>
      </c>
      <c r="F2399" s="7">
        <v>2000000</v>
      </c>
      <c r="G2399" s="7">
        <v>28.9281005859375</v>
      </c>
      <c r="H2399" s="7">
        <v>18.368099212646484</v>
      </c>
      <c r="I2399" s="7" t="s">
        <v>17459</v>
      </c>
      <c r="J2399" s="7" t="s">
        <v>6923</v>
      </c>
      <c r="K2399" s="8">
        <v>3.7236499786376953</v>
      </c>
      <c r="M2399" s="8">
        <v>88.128997802734375</v>
      </c>
      <c r="N2399" s="7">
        <v>106.90599822998047</v>
      </c>
      <c r="O2399" s="7" t="s">
        <v>331</v>
      </c>
      <c r="P2399" s="7" t="s">
        <v>267</v>
      </c>
      <c r="Q2399" s="7" t="s">
        <v>242</v>
      </c>
      <c r="R2399" s="7" t="s">
        <v>3856</v>
      </c>
      <c r="S2399" s="7">
        <v>231.0953369140625</v>
      </c>
    </row>
    <row r="2400" spans="1:19" x14ac:dyDescent="0.25">
      <c r="A2400" s="7">
        <v>513</v>
      </c>
      <c r="B2400" s="7">
        <v>44657</v>
      </c>
      <c r="C2400" s="7">
        <v>48012681</v>
      </c>
      <c r="D2400" s="7" t="s">
        <v>2132</v>
      </c>
      <c r="E2400" s="7" t="s">
        <v>6920</v>
      </c>
      <c r="F2400" s="7">
        <v>1650000</v>
      </c>
      <c r="G2400" s="7">
        <v>28.522899627685547</v>
      </c>
      <c r="H2400" s="7">
        <v>16.26300048828125</v>
      </c>
      <c r="I2400" s="7" t="s">
        <v>19785</v>
      </c>
      <c r="J2400" s="7" t="s">
        <v>6921</v>
      </c>
      <c r="K2400" s="8">
        <v>4.1628499031066895</v>
      </c>
      <c r="M2400" s="8">
        <v>100.61599731445313</v>
      </c>
      <c r="N2400" s="7">
        <v>149.38900756835938</v>
      </c>
      <c r="O2400" s="7" t="s">
        <v>331</v>
      </c>
      <c r="P2400" s="7" t="s">
        <v>267</v>
      </c>
      <c r="Q2400" s="7" t="s">
        <v>242</v>
      </c>
      <c r="R2400" s="7" t="s">
        <v>3856</v>
      </c>
      <c r="S2400" s="7">
        <v>230.04290771484375</v>
      </c>
    </row>
    <row r="2401" spans="1:19" x14ac:dyDescent="0.25">
      <c r="A2401" s="7">
        <v>513</v>
      </c>
      <c r="B2401" s="7">
        <v>44657</v>
      </c>
      <c r="C2401" s="7">
        <v>66784148</v>
      </c>
      <c r="D2401" s="7" t="s">
        <v>2132</v>
      </c>
      <c r="E2401" s="7" t="s">
        <v>6918</v>
      </c>
      <c r="F2401" s="7">
        <v>750000</v>
      </c>
      <c r="G2401" s="7">
        <v>28.210800170898438</v>
      </c>
      <c r="H2401" s="7">
        <v>16.687200546264648</v>
      </c>
      <c r="I2401" s="7" t="s">
        <v>19786</v>
      </c>
      <c r="J2401" s="7" t="s">
        <v>6919</v>
      </c>
      <c r="K2401" s="8">
        <v>4.1262202262878418</v>
      </c>
      <c r="M2401" s="8">
        <v>94.586997985839844</v>
      </c>
      <c r="N2401" s="7">
        <v>145.27699279785156</v>
      </c>
      <c r="O2401" s="7" t="s">
        <v>331</v>
      </c>
      <c r="P2401" s="7" t="s">
        <v>267</v>
      </c>
      <c r="Q2401" s="7" t="s">
        <v>242</v>
      </c>
      <c r="R2401" s="7" t="s">
        <v>3856</v>
      </c>
      <c r="S2401" s="7">
        <v>229.22128295898438</v>
      </c>
    </row>
    <row r="2402" spans="1:19" x14ac:dyDescent="0.25">
      <c r="A2402" s="7">
        <v>513</v>
      </c>
      <c r="B2402" s="7">
        <v>44657</v>
      </c>
      <c r="C2402" s="7">
        <v>46519113</v>
      </c>
      <c r="D2402" s="7" t="s">
        <v>2132</v>
      </c>
      <c r="E2402" s="7" t="s">
        <v>6916</v>
      </c>
      <c r="F2402" s="7">
        <v>800000</v>
      </c>
      <c r="G2402" s="7">
        <v>27.857599258422852</v>
      </c>
      <c r="H2402" s="7">
        <v>17.090799331665039</v>
      </c>
      <c r="I2402" s="7" t="s">
        <v>19077</v>
      </c>
      <c r="J2402" s="7" t="s">
        <v>6917</v>
      </c>
      <c r="K2402" s="8">
        <v>4.0056800842285156</v>
      </c>
      <c r="M2402" s="8">
        <v>91.555000305175781</v>
      </c>
      <c r="N2402" s="7">
        <v>132.47900390625</v>
      </c>
      <c r="O2402" s="7" t="s">
        <v>331</v>
      </c>
      <c r="P2402" s="7" t="s">
        <v>267</v>
      </c>
      <c r="Q2402" s="7" t="s">
        <v>242</v>
      </c>
      <c r="R2402" s="7" t="s">
        <v>3856</v>
      </c>
      <c r="S2402" s="7">
        <v>228.27976989746094</v>
      </c>
    </row>
    <row r="2403" spans="1:19" x14ac:dyDescent="0.25">
      <c r="A2403" s="7">
        <v>513</v>
      </c>
      <c r="B2403" s="7">
        <v>44657</v>
      </c>
      <c r="C2403" s="7">
        <v>45535517</v>
      </c>
      <c r="D2403" s="7" t="s">
        <v>2132</v>
      </c>
      <c r="E2403" s="7" t="s">
        <v>6914</v>
      </c>
      <c r="F2403" s="7">
        <v>1000000</v>
      </c>
      <c r="G2403" s="7">
        <v>27.564699172973633</v>
      </c>
      <c r="H2403" s="7">
        <v>16.523799896240234</v>
      </c>
      <c r="I2403" s="7" t="s">
        <v>19787</v>
      </c>
      <c r="J2403" s="7" t="s">
        <v>6915</v>
      </c>
      <c r="K2403" s="8">
        <v>4.0727400779724121</v>
      </c>
      <c r="M2403" s="8">
        <v>93.858001708984375</v>
      </c>
      <c r="N2403" s="7">
        <v>138.56399536132813</v>
      </c>
      <c r="O2403" s="7" t="s">
        <v>331</v>
      </c>
      <c r="P2403" s="7" t="s">
        <v>267</v>
      </c>
      <c r="Q2403" s="7" t="s">
        <v>242</v>
      </c>
      <c r="R2403" s="7" t="s">
        <v>3856</v>
      </c>
      <c r="S2403" s="7">
        <v>227.48944091796875</v>
      </c>
    </row>
    <row r="2404" spans="1:19" x14ac:dyDescent="0.25">
      <c r="A2404" s="7">
        <v>513</v>
      </c>
      <c r="B2404" s="7">
        <v>44657</v>
      </c>
      <c r="C2404" s="7">
        <v>41662589</v>
      </c>
      <c r="D2404" s="7" t="s">
        <v>2132</v>
      </c>
      <c r="E2404" s="7" t="s">
        <v>6911</v>
      </c>
      <c r="F2404" s="7">
        <v>1000000</v>
      </c>
      <c r="G2404" s="7">
        <v>26.850099563598633</v>
      </c>
      <c r="H2404" s="7">
        <v>14.899999618530273</v>
      </c>
      <c r="I2404" s="7" t="s">
        <v>6912</v>
      </c>
      <c r="J2404" s="7" t="s">
        <v>6913</v>
      </c>
      <c r="K2404" s="8">
        <v>4.4147500991821289</v>
      </c>
      <c r="M2404" s="8">
        <v>114.61799621582031</v>
      </c>
      <c r="N2404" s="7">
        <v>171.10800170898438</v>
      </c>
      <c r="O2404" s="7" t="s">
        <v>331</v>
      </c>
      <c r="P2404" s="7" t="s">
        <v>267</v>
      </c>
      <c r="Q2404" s="7" t="s">
        <v>242</v>
      </c>
      <c r="R2404" s="7" t="s">
        <v>3856</v>
      </c>
      <c r="S2404" s="7">
        <v>225.5242919921875</v>
      </c>
    </row>
    <row r="2405" spans="1:19" x14ac:dyDescent="0.25">
      <c r="A2405" s="7">
        <v>513</v>
      </c>
      <c r="B2405" s="7">
        <v>44657</v>
      </c>
      <c r="C2405" s="7">
        <v>36335838</v>
      </c>
      <c r="D2405" s="7" t="s">
        <v>2132</v>
      </c>
      <c r="E2405" s="7" t="s">
        <v>6909</v>
      </c>
      <c r="F2405" s="7">
        <v>1750000</v>
      </c>
      <c r="G2405" s="7">
        <v>25.763200759887695</v>
      </c>
      <c r="H2405" s="7">
        <v>15.258199691772461</v>
      </c>
      <c r="I2405" s="7" t="s">
        <v>19078</v>
      </c>
      <c r="J2405" s="7" t="s">
        <v>6910</v>
      </c>
      <c r="K2405" s="8">
        <v>4.2929601669311523</v>
      </c>
      <c r="M2405" s="8">
        <v>100.87799835205078</v>
      </c>
      <c r="N2405" s="7">
        <v>156.55999755859375</v>
      </c>
      <c r="O2405" s="7" t="s">
        <v>331</v>
      </c>
      <c r="P2405" s="7" t="s">
        <v>267</v>
      </c>
      <c r="Q2405" s="7" t="s">
        <v>242</v>
      </c>
      <c r="R2405" s="7" t="s">
        <v>3856</v>
      </c>
      <c r="S2405" s="7">
        <v>222.43206787109375</v>
      </c>
    </row>
    <row r="2406" spans="1:19" x14ac:dyDescent="0.25">
      <c r="A2406" s="7">
        <v>513</v>
      </c>
      <c r="B2406" s="7">
        <v>44657</v>
      </c>
      <c r="C2406" s="7">
        <v>34663137</v>
      </c>
      <c r="D2406" s="7" t="s">
        <v>2132</v>
      </c>
      <c r="E2406" s="7" t="s">
        <v>214</v>
      </c>
      <c r="F2406" s="7">
        <v>1000000</v>
      </c>
      <c r="G2406" s="7">
        <v>25.278600692749023</v>
      </c>
      <c r="H2406" s="7">
        <v>14.698699951171875</v>
      </c>
      <c r="I2406" s="7" t="s">
        <v>19788</v>
      </c>
      <c r="J2406" s="7" t="s">
        <v>6908</v>
      </c>
      <c r="K2406" s="8">
        <v>4.4372401237487793</v>
      </c>
      <c r="M2406" s="8">
        <v>104.71800231933594</v>
      </c>
      <c r="N2406" s="7">
        <v>170.09700012207031</v>
      </c>
      <c r="O2406" s="7" t="s">
        <v>331</v>
      </c>
      <c r="P2406" s="7" t="s">
        <v>267</v>
      </c>
      <c r="Q2406" s="7" t="s">
        <v>242</v>
      </c>
      <c r="R2406" s="7" t="s">
        <v>3856</v>
      </c>
      <c r="S2406" s="7">
        <v>221.01205444335938</v>
      </c>
    </row>
    <row r="2407" spans="1:19" x14ac:dyDescent="0.25">
      <c r="A2407" s="7">
        <v>513</v>
      </c>
      <c r="B2407" s="7">
        <v>44657</v>
      </c>
      <c r="C2407" s="7">
        <v>32250705</v>
      </c>
      <c r="D2407" s="7" t="s">
        <v>2132</v>
      </c>
      <c r="E2407" s="7" t="s">
        <v>214</v>
      </c>
      <c r="F2407" s="7">
        <v>1500000</v>
      </c>
      <c r="G2407" s="7">
        <v>24.755599975585938</v>
      </c>
      <c r="H2407" s="7">
        <v>14.16510009765625</v>
      </c>
      <c r="I2407" s="7" t="s">
        <v>19789</v>
      </c>
      <c r="J2407" s="7" t="s">
        <v>6907</v>
      </c>
      <c r="K2407" s="8">
        <v>4.4818100929260254</v>
      </c>
      <c r="M2407" s="8">
        <v>111.41100311279297</v>
      </c>
      <c r="N2407" s="7">
        <v>173.59500122070313</v>
      </c>
      <c r="O2407" s="7" t="s">
        <v>331</v>
      </c>
      <c r="P2407" s="7" t="s">
        <v>267</v>
      </c>
      <c r="Q2407" s="7" t="s">
        <v>242</v>
      </c>
      <c r="R2407" s="7" t="s">
        <v>3856</v>
      </c>
      <c r="S2407" s="7">
        <v>219.45018005371094</v>
      </c>
    </row>
    <row r="2408" spans="1:19" x14ac:dyDescent="0.25">
      <c r="A2408" s="7">
        <v>513</v>
      </c>
      <c r="B2408" s="7">
        <v>44657</v>
      </c>
      <c r="C2408" s="7">
        <v>32211526</v>
      </c>
      <c r="D2408" s="7" t="s">
        <v>2132</v>
      </c>
      <c r="E2408" s="7" t="s">
        <v>6905</v>
      </c>
      <c r="F2408" s="7">
        <v>1500000</v>
      </c>
      <c r="G2408" s="7">
        <v>24.755599975585938</v>
      </c>
      <c r="H2408" s="7">
        <v>14.16510009765625</v>
      </c>
      <c r="I2408" s="7" t="s">
        <v>21842</v>
      </c>
      <c r="J2408" s="7" t="s">
        <v>6906</v>
      </c>
      <c r="K2408" s="8">
        <v>4.4818048477172852</v>
      </c>
      <c r="M2408" s="8">
        <v>111.41110229492188</v>
      </c>
      <c r="N2408" s="7">
        <v>173.14610290527344</v>
      </c>
      <c r="O2408" s="7" t="s">
        <v>331</v>
      </c>
      <c r="P2408" s="7" t="s">
        <v>267</v>
      </c>
      <c r="Q2408" s="7" t="s">
        <v>242</v>
      </c>
      <c r="R2408" s="7" t="s">
        <v>214</v>
      </c>
      <c r="S2408" s="7">
        <v>219.45018005371094</v>
      </c>
    </row>
    <row r="2409" spans="1:19" x14ac:dyDescent="0.25">
      <c r="A2409" s="7">
        <v>513</v>
      </c>
      <c r="B2409" s="7">
        <v>44657</v>
      </c>
      <c r="C2409" s="7">
        <v>28480569</v>
      </c>
      <c r="D2409" s="7" t="s">
        <v>2132</v>
      </c>
      <c r="E2409" s="7" t="s">
        <v>214</v>
      </c>
      <c r="F2409" s="7">
        <v>1250000</v>
      </c>
      <c r="G2409" s="7">
        <v>23.75629997253418</v>
      </c>
      <c r="H2409" s="7">
        <v>13.440600395202637</v>
      </c>
      <c r="I2409" s="7" t="s">
        <v>19790</v>
      </c>
      <c r="J2409" s="7" t="s">
        <v>6904</v>
      </c>
      <c r="K2409" s="8">
        <v>4.5315399169921875</v>
      </c>
      <c r="M2409" s="8">
        <v>120.49600219726563</v>
      </c>
      <c r="N2409" s="7">
        <v>177.01800537109375</v>
      </c>
      <c r="O2409" s="7" t="s">
        <v>331</v>
      </c>
      <c r="P2409" s="7" t="s">
        <v>267</v>
      </c>
      <c r="Q2409" s="7" t="s">
        <v>242</v>
      </c>
      <c r="R2409" s="7" t="s">
        <v>3856</v>
      </c>
      <c r="S2409" s="7">
        <v>216.37907409667969</v>
      </c>
    </row>
    <row r="2410" spans="1:19" x14ac:dyDescent="0.25">
      <c r="A2410" s="7">
        <v>513</v>
      </c>
      <c r="B2410" s="7">
        <v>44657</v>
      </c>
      <c r="C2410" s="7">
        <v>28119136</v>
      </c>
      <c r="D2410" s="7" t="s">
        <v>2132</v>
      </c>
      <c r="E2410" s="7" t="s">
        <v>6902</v>
      </c>
      <c r="F2410" s="7">
        <v>1250000</v>
      </c>
      <c r="G2410" s="7">
        <v>23.75629997253418</v>
      </c>
      <c r="H2410" s="7">
        <v>13.440600395202637</v>
      </c>
      <c r="I2410" s="7" t="s">
        <v>21843</v>
      </c>
      <c r="J2410" s="7" t="s">
        <v>6903</v>
      </c>
      <c r="K2410" s="8">
        <v>4.5315361022949219</v>
      </c>
      <c r="M2410" s="8">
        <v>120.49610137939453</v>
      </c>
      <c r="N2410" s="7">
        <v>176.54350280761719</v>
      </c>
      <c r="O2410" s="7" t="s">
        <v>331</v>
      </c>
      <c r="P2410" s="7" t="s">
        <v>267</v>
      </c>
      <c r="Q2410" s="7" t="s">
        <v>242</v>
      </c>
      <c r="R2410" s="7" t="s">
        <v>214</v>
      </c>
      <c r="S2410" s="7">
        <v>216.37907409667969</v>
      </c>
    </row>
    <row r="2411" spans="1:19" x14ac:dyDescent="0.25">
      <c r="A2411" s="7">
        <v>513</v>
      </c>
      <c r="B2411" s="7">
        <v>44657</v>
      </c>
      <c r="C2411" s="7">
        <v>24541519</v>
      </c>
      <c r="D2411" s="7" t="s">
        <v>2132</v>
      </c>
      <c r="E2411" s="7" t="s">
        <v>214</v>
      </c>
      <c r="F2411" s="7">
        <v>2000000</v>
      </c>
      <c r="G2411" s="7">
        <v>22.776199340820313</v>
      </c>
      <c r="H2411" s="7">
        <v>13.552300453186035</v>
      </c>
      <c r="I2411" s="7" t="s">
        <v>6900</v>
      </c>
      <c r="J2411" s="7" t="s">
        <v>6901</v>
      </c>
      <c r="K2411" s="8">
        <v>4.5182499885559082</v>
      </c>
      <c r="M2411" s="8">
        <v>108.56700134277344</v>
      </c>
      <c r="N2411" s="7">
        <v>173.45899963378906</v>
      </c>
      <c r="O2411" s="7" t="s">
        <v>331</v>
      </c>
      <c r="P2411" s="7" t="s">
        <v>267</v>
      </c>
      <c r="Q2411" s="7" t="s">
        <v>242</v>
      </c>
      <c r="R2411" s="7" t="s">
        <v>3856</v>
      </c>
      <c r="S2411" s="7">
        <v>213.25300598144531</v>
      </c>
    </row>
    <row r="2412" spans="1:19" x14ac:dyDescent="0.25">
      <c r="A2412" s="7">
        <v>513</v>
      </c>
      <c r="B2412" s="7">
        <v>44657</v>
      </c>
      <c r="C2412" s="7">
        <v>24541534</v>
      </c>
      <c r="D2412" s="7" t="s">
        <v>2132</v>
      </c>
      <c r="E2412" s="7" t="s">
        <v>6898</v>
      </c>
      <c r="F2412" s="7">
        <v>2000000</v>
      </c>
      <c r="G2412" s="7">
        <v>22.776199340820313</v>
      </c>
      <c r="H2412" s="7">
        <v>13.552300453186035</v>
      </c>
      <c r="I2412" s="7" t="s">
        <v>21844</v>
      </c>
      <c r="J2412" s="7" t="s">
        <v>6899</v>
      </c>
      <c r="K2412" s="8">
        <v>4.5182271003723145</v>
      </c>
      <c r="M2412" s="8">
        <v>108.56739807128906</v>
      </c>
      <c r="N2412" s="7">
        <v>172.96029663085938</v>
      </c>
      <c r="O2412" s="7" t="s">
        <v>331</v>
      </c>
      <c r="P2412" s="7" t="s">
        <v>267</v>
      </c>
      <c r="Q2412" s="7" t="s">
        <v>242</v>
      </c>
      <c r="R2412" s="7" t="s">
        <v>214</v>
      </c>
      <c r="S2412" s="7">
        <v>213.25300598144531</v>
      </c>
    </row>
    <row r="2413" spans="1:19" x14ac:dyDescent="0.25">
      <c r="A2413" s="7">
        <v>513</v>
      </c>
      <c r="B2413" s="7">
        <v>44657</v>
      </c>
      <c r="C2413" s="7">
        <v>20586124</v>
      </c>
      <c r="D2413" s="7" t="s">
        <v>2132</v>
      </c>
      <c r="E2413" s="7" t="s">
        <v>214</v>
      </c>
      <c r="F2413" s="7">
        <v>2000000</v>
      </c>
      <c r="G2413" s="7">
        <v>21.774099349975586</v>
      </c>
      <c r="H2413" s="7">
        <v>12.463399887084961</v>
      </c>
      <c r="I2413" s="7" t="s">
        <v>19791</v>
      </c>
      <c r="J2413" s="7" t="s">
        <v>6897</v>
      </c>
      <c r="K2413" s="8">
        <v>4.533170223236084</v>
      </c>
      <c r="M2413" s="8">
        <v>130.46499633789063</v>
      </c>
      <c r="N2413" s="7">
        <v>175.34100341796875</v>
      </c>
      <c r="O2413" s="7" t="s">
        <v>331</v>
      </c>
      <c r="P2413" s="7" t="s">
        <v>267</v>
      </c>
      <c r="Q2413" s="7" t="s">
        <v>242</v>
      </c>
      <c r="R2413" s="7" t="s">
        <v>3856</v>
      </c>
      <c r="S2413" s="7">
        <v>209.93605041503906</v>
      </c>
    </row>
    <row r="2414" spans="1:19" x14ac:dyDescent="0.25">
      <c r="A2414" s="7">
        <v>513</v>
      </c>
      <c r="B2414" s="7">
        <v>44657</v>
      </c>
      <c r="C2414" s="7">
        <v>20330074</v>
      </c>
      <c r="D2414" s="7" t="s">
        <v>2132</v>
      </c>
      <c r="E2414" s="7" t="s">
        <v>6895</v>
      </c>
      <c r="F2414" s="7">
        <v>2000000</v>
      </c>
      <c r="G2414" s="7">
        <v>21.774099349975586</v>
      </c>
      <c r="H2414" s="7">
        <v>12.463399887084961</v>
      </c>
      <c r="I2414" s="7" t="s">
        <v>21845</v>
      </c>
      <c r="J2414" s="7" t="s">
        <v>6896</v>
      </c>
      <c r="K2414" s="8">
        <v>4.5331687927246094</v>
      </c>
      <c r="M2414" s="8">
        <v>130.46499633789063</v>
      </c>
      <c r="N2414" s="7">
        <v>174.82009887695313</v>
      </c>
      <c r="O2414" s="7" t="s">
        <v>331</v>
      </c>
      <c r="P2414" s="7" t="s">
        <v>267</v>
      </c>
      <c r="Q2414" s="7" t="s">
        <v>242</v>
      </c>
      <c r="R2414" s="7" t="s">
        <v>214</v>
      </c>
      <c r="S2414" s="7">
        <v>209.93605041503906</v>
      </c>
    </row>
    <row r="2415" spans="1:19" x14ac:dyDescent="0.25">
      <c r="A2415" s="7">
        <v>513</v>
      </c>
      <c r="B2415" s="7">
        <v>44657</v>
      </c>
      <c r="C2415" s="7">
        <v>18704915</v>
      </c>
      <c r="D2415" s="7" t="s">
        <v>2132</v>
      </c>
      <c r="E2415" s="7" t="s">
        <v>214</v>
      </c>
      <c r="F2415" s="7">
        <v>1500000</v>
      </c>
      <c r="G2415" s="7">
        <v>21.021200180053711</v>
      </c>
      <c r="H2415" s="7">
        <v>13.115300178527832</v>
      </c>
      <c r="I2415" s="7" t="s">
        <v>19792</v>
      </c>
      <c r="J2415" s="7" t="s">
        <v>6894</v>
      </c>
      <c r="K2415" s="8">
        <v>4.4324197769165039</v>
      </c>
      <c r="M2415" s="8">
        <v>102.61499786376953</v>
      </c>
      <c r="N2415" s="7">
        <v>162.69200134277344</v>
      </c>
      <c r="O2415" s="7" t="s">
        <v>331</v>
      </c>
      <c r="P2415" s="7" t="s">
        <v>267</v>
      </c>
      <c r="Q2415" s="7" t="s">
        <v>242</v>
      </c>
      <c r="R2415" s="7" t="s">
        <v>3856</v>
      </c>
      <c r="S2415" s="7">
        <v>207.36123657226563</v>
      </c>
    </row>
    <row r="2416" spans="1:19" x14ac:dyDescent="0.25">
      <c r="A2416" s="7">
        <v>513</v>
      </c>
      <c r="B2416" s="7">
        <v>44657</v>
      </c>
      <c r="C2416" s="7">
        <v>14675317</v>
      </c>
      <c r="D2416" s="7" t="s">
        <v>2132</v>
      </c>
      <c r="E2416" s="7" t="s">
        <v>214</v>
      </c>
      <c r="F2416" s="7">
        <v>2250000</v>
      </c>
      <c r="G2416" s="7">
        <v>19.781000137329102</v>
      </c>
      <c r="H2416" s="7">
        <v>12.411100387573242</v>
      </c>
      <c r="I2416" s="7" t="s">
        <v>19793</v>
      </c>
      <c r="J2416" s="7" t="s">
        <v>6893</v>
      </c>
      <c r="K2416" s="8">
        <v>4.5186300277709961</v>
      </c>
      <c r="M2416" s="8">
        <v>109.48999786376953</v>
      </c>
      <c r="N2416" s="7">
        <v>173.26600646972656</v>
      </c>
      <c r="O2416" s="7" t="s">
        <v>331</v>
      </c>
      <c r="P2416" s="7" t="s">
        <v>267</v>
      </c>
      <c r="Q2416" s="7" t="s">
        <v>242</v>
      </c>
      <c r="R2416" s="7" t="s">
        <v>3856</v>
      </c>
      <c r="S2416" s="7">
        <v>202.96037292480469</v>
      </c>
    </row>
    <row r="2417" spans="1:19" x14ac:dyDescent="0.25">
      <c r="A2417" s="7">
        <v>513</v>
      </c>
      <c r="B2417" s="7">
        <v>44657</v>
      </c>
      <c r="C2417" s="7">
        <v>14675318</v>
      </c>
      <c r="D2417" s="7" t="s">
        <v>2132</v>
      </c>
      <c r="E2417" s="7" t="s">
        <v>6890</v>
      </c>
      <c r="F2417" s="7">
        <v>2250000</v>
      </c>
      <c r="G2417" s="7">
        <v>19.781000137329102</v>
      </c>
      <c r="H2417" s="7">
        <v>12.380200386047363</v>
      </c>
      <c r="I2417" s="7" t="s">
        <v>6891</v>
      </c>
      <c r="J2417" s="7" t="s">
        <v>6892</v>
      </c>
      <c r="K2417" s="8">
        <v>4.5763769149780273</v>
      </c>
      <c r="M2417" s="8">
        <v>108.69715118408203</v>
      </c>
      <c r="N2417" s="7">
        <v>178.49899291992188</v>
      </c>
      <c r="O2417" s="7" t="s">
        <v>331</v>
      </c>
      <c r="P2417" s="7" t="s">
        <v>267</v>
      </c>
      <c r="Q2417" s="7" t="s">
        <v>242</v>
      </c>
      <c r="R2417" s="7" t="s">
        <v>214</v>
      </c>
      <c r="S2417" s="7">
        <v>202.96037292480469</v>
      </c>
    </row>
    <row r="2418" spans="1:19" x14ac:dyDescent="0.25">
      <c r="A2418" s="7">
        <v>513</v>
      </c>
      <c r="B2418" s="7">
        <v>44657</v>
      </c>
      <c r="C2418" s="7">
        <v>144023</v>
      </c>
      <c r="D2418" s="7" t="s">
        <v>2132</v>
      </c>
      <c r="E2418" s="7" t="s">
        <v>214</v>
      </c>
      <c r="F2418" s="7">
        <v>2000000</v>
      </c>
      <c r="G2418" s="7">
        <v>15.781000137329102</v>
      </c>
      <c r="H2418" s="7">
        <v>9.9572000503540039</v>
      </c>
      <c r="I2418" s="7" t="s">
        <v>19794</v>
      </c>
      <c r="J2418" s="7" t="s">
        <v>6889</v>
      </c>
      <c r="K2418" s="8">
        <v>4.601099967956543</v>
      </c>
      <c r="M2418" s="8">
        <v>135.03900146484375</v>
      </c>
      <c r="N2418" s="7">
        <v>200.01800537109375</v>
      </c>
      <c r="O2418" s="7" t="s">
        <v>331</v>
      </c>
      <c r="P2418" s="7" t="s">
        <v>267</v>
      </c>
      <c r="Q2418" s="7" t="s">
        <v>242</v>
      </c>
      <c r="R2418" s="7" t="s">
        <v>3856</v>
      </c>
      <c r="S2418" s="7">
        <v>187.33761596679688</v>
      </c>
    </row>
    <row r="2419" spans="1:19" x14ac:dyDescent="0.25">
      <c r="A2419" s="7">
        <v>513</v>
      </c>
      <c r="B2419" s="7">
        <v>44657</v>
      </c>
      <c r="C2419" s="7">
        <v>124898</v>
      </c>
      <c r="D2419" s="7" t="s">
        <v>2132</v>
      </c>
      <c r="E2419" s="7" t="s">
        <v>214</v>
      </c>
      <c r="F2419" s="7">
        <v>1500000</v>
      </c>
      <c r="G2419" s="7">
        <v>14.866499900817871</v>
      </c>
      <c r="H2419" s="7">
        <v>9.9759998321533203</v>
      </c>
      <c r="I2419" s="7" t="s">
        <v>19795</v>
      </c>
      <c r="J2419" s="7" t="s">
        <v>6888</v>
      </c>
      <c r="K2419" s="8">
        <v>4.4194197654724121</v>
      </c>
      <c r="M2419" s="8">
        <v>123.83599853515625</v>
      </c>
      <c r="N2419" s="7">
        <v>185.60400390625</v>
      </c>
      <c r="O2419" s="7" t="s">
        <v>331</v>
      </c>
      <c r="P2419" s="7" t="s">
        <v>267</v>
      </c>
      <c r="Q2419" s="7" t="s">
        <v>242</v>
      </c>
      <c r="R2419" s="7" t="s">
        <v>3856</v>
      </c>
      <c r="S2419" s="7">
        <v>183.44497680664063</v>
      </c>
    </row>
    <row r="2420" spans="1:19" x14ac:dyDescent="0.25">
      <c r="A2420" s="7">
        <v>513</v>
      </c>
      <c r="B2420" s="7">
        <v>44657</v>
      </c>
      <c r="C2420" s="7">
        <v>98090</v>
      </c>
      <c r="D2420" s="7" t="s">
        <v>2132</v>
      </c>
      <c r="E2420" s="7" t="s">
        <v>214</v>
      </c>
      <c r="F2420" s="7">
        <v>1600000</v>
      </c>
      <c r="G2420" s="7">
        <v>13.513999938964844</v>
      </c>
      <c r="H2420" s="7">
        <v>8.7236003875732422</v>
      </c>
      <c r="I2420" s="7" t="s">
        <v>19796</v>
      </c>
      <c r="J2420" s="7" t="s">
        <v>6887</v>
      </c>
      <c r="K2420" s="8">
        <v>4.4372601509094238</v>
      </c>
      <c r="M2420" s="8">
        <v>140.96099853515625</v>
      </c>
      <c r="N2420" s="7">
        <v>189.93499755859375</v>
      </c>
      <c r="O2420" s="7" t="s">
        <v>331</v>
      </c>
      <c r="P2420" s="7" t="s">
        <v>267</v>
      </c>
      <c r="Q2420" s="7" t="s">
        <v>242</v>
      </c>
      <c r="R2420" s="7" t="s">
        <v>3856</v>
      </c>
      <c r="S2420" s="7">
        <v>177.46122741699219</v>
      </c>
    </row>
    <row r="2421" spans="1:19" x14ac:dyDescent="0.25">
      <c r="A2421" s="7">
        <v>513</v>
      </c>
      <c r="B2421" s="7">
        <v>44657</v>
      </c>
      <c r="C2421" s="7">
        <v>97829</v>
      </c>
      <c r="D2421" s="7" t="s">
        <v>2132</v>
      </c>
      <c r="E2421" s="7" t="s">
        <v>6885</v>
      </c>
      <c r="F2421" s="7">
        <v>1600000</v>
      </c>
      <c r="G2421" s="7">
        <v>13.513999938964844</v>
      </c>
      <c r="H2421" s="7">
        <v>8.7236003875732422</v>
      </c>
      <c r="I2421" s="7" t="s">
        <v>21846</v>
      </c>
      <c r="J2421" s="7" t="s">
        <v>6886</v>
      </c>
      <c r="K2421" s="8">
        <v>4.4372711181640625</v>
      </c>
      <c r="M2421" s="8">
        <v>140.96090698242188</v>
      </c>
      <c r="N2421" s="7">
        <v>189.44670104980469</v>
      </c>
      <c r="O2421" s="7" t="s">
        <v>331</v>
      </c>
      <c r="P2421" s="7" t="s">
        <v>267</v>
      </c>
      <c r="Q2421" s="7" t="s">
        <v>242</v>
      </c>
      <c r="R2421" s="7" t="s">
        <v>214</v>
      </c>
      <c r="S2421" s="7">
        <v>177.46122741699219</v>
      </c>
    </row>
    <row r="2422" spans="1:19" x14ac:dyDescent="0.25">
      <c r="A2422" s="7">
        <v>513</v>
      </c>
      <c r="B2422" s="7">
        <v>44657</v>
      </c>
      <c r="C2422" s="7">
        <v>67029912</v>
      </c>
      <c r="D2422" s="7" t="s">
        <v>2132</v>
      </c>
      <c r="E2422" s="7" t="s">
        <v>22006</v>
      </c>
      <c r="F2422" s="7">
        <v>1000000</v>
      </c>
      <c r="G2422" s="7">
        <v>9.7330999374389648</v>
      </c>
      <c r="H2422" s="7">
        <v>8.2517995834350586</v>
      </c>
      <c r="I2422" s="7" t="s">
        <v>21927</v>
      </c>
      <c r="J2422" s="7" t="s">
        <v>21963</v>
      </c>
      <c r="K2422" s="8">
        <v>3.4858100414276123</v>
      </c>
      <c r="M2422" s="8">
        <v>100.52799987792969</v>
      </c>
      <c r="N2422" s="7">
        <v>88.363502502441406</v>
      </c>
      <c r="O2422" s="7" t="s">
        <v>331</v>
      </c>
      <c r="P2422" s="7" t="s">
        <v>267</v>
      </c>
      <c r="Q2422" s="7" t="s">
        <v>242</v>
      </c>
      <c r="R2422" s="7" t="s">
        <v>3856</v>
      </c>
      <c r="S2422" s="7">
        <v>159.27969360351563</v>
      </c>
    </row>
    <row r="2423" spans="1:19" x14ac:dyDescent="0.25">
      <c r="A2423" s="7">
        <v>513</v>
      </c>
      <c r="B2423" s="7">
        <v>44657</v>
      </c>
      <c r="C2423" s="7">
        <v>66922310</v>
      </c>
      <c r="D2423" s="7" t="s">
        <v>2132</v>
      </c>
      <c r="E2423" s="7" t="s">
        <v>17642</v>
      </c>
      <c r="F2423" s="7">
        <v>1200000</v>
      </c>
      <c r="G2423" s="7">
        <v>9.305999755859375</v>
      </c>
      <c r="H2423" s="7">
        <v>8.1864004135131836</v>
      </c>
      <c r="I2423" s="7" t="s">
        <v>19797</v>
      </c>
      <c r="J2423" s="7" t="s">
        <v>17643</v>
      </c>
      <c r="K2423" s="8">
        <v>3.2181499004364014</v>
      </c>
      <c r="M2423" s="8">
        <v>91.464996337890625</v>
      </c>
      <c r="N2423" s="7">
        <v>60.140499114990234</v>
      </c>
      <c r="O2423" s="7" t="s">
        <v>331</v>
      </c>
      <c r="P2423" s="7" t="s">
        <v>267</v>
      </c>
      <c r="Q2423" s="7" t="s">
        <v>242</v>
      </c>
      <c r="R2423" s="7" t="s">
        <v>3856</v>
      </c>
      <c r="S2423" s="7">
        <v>157.09181213378906</v>
      </c>
    </row>
    <row r="2424" spans="1:19" x14ac:dyDescent="0.25">
      <c r="A2424" s="7">
        <v>513</v>
      </c>
      <c r="B2424" s="7">
        <v>44657</v>
      </c>
      <c r="C2424" s="7">
        <v>66903434</v>
      </c>
      <c r="D2424" s="7" t="s">
        <v>2132</v>
      </c>
      <c r="E2424" s="7" t="s">
        <v>16990</v>
      </c>
      <c r="F2424" s="7">
        <v>1000000</v>
      </c>
      <c r="G2424" s="7">
        <v>9.1717996597290039</v>
      </c>
      <c r="H2424" s="7">
        <v>8.0092000961303711</v>
      </c>
      <c r="I2424" s="7" t="s">
        <v>19798</v>
      </c>
      <c r="J2424" s="7" t="s">
        <v>16991</v>
      </c>
      <c r="K2424" s="8">
        <v>3.2416200637817383</v>
      </c>
      <c r="M2424" s="8">
        <v>94.547996520996094</v>
      </c>
      <c r="N2424" s="7">
        <v>63.82659912109375</v>
      </c>
      <c r="O2424" s="7" t="s">
        <v>331</v>
      </c>
      <c r="P2424" s="7" t="s">
        <v>267</v>
      </c>
      <c r="Q2424" s="7" t="s">
        <v>242</v>
      </c>
      <c r="R2424" s="7" t="s">
        <v>3856</v>
      </c>
      <c r="S2424" s="7">
        <v>156.39883422851563</v>
      </c>
    </row>
    <row r="2425" spans="1:19" x14ac:dyDescent="0.25">
      <c r="A2425" s="7">
        <v>513</v>
      </c>
      <c r="B2425" s="7">
        <v>44657</v>
      </c>
      <c r="C2425" s="7">
        <v>66849549</v>
      </c>
      <c r="D2425" s="7" t="s">
        <v>2132</v>
      </c>
      <c r="E2425" s="7" t="s">
        <v>6883</v>
      </c>
      <c r="F2425" s="7">
        <v>1250000</v>
      </c>
      <c r="G2425" s="7">
        <v>8.9280996322631836</v>
      </c>
      <c r="H2425" s="7">
        <v>8.0831003189086914</v>
      </c>
      <c r="I2425" s="7" t="s">
        <v>19799</v>
      </c>
      <c r="J2425" s="7" t="s">
        <v>6884</v>
      </c>
      <c r="K2425" s="8">
        <v>3.2829399108886719</v>
      </c>
      <c r="M2425" s="8">
        <v>88.985000610351563</v>
      </c>
      <c r="N2425" s="7">
        <v>67.019401550292969</v>
      </c>
      <c r="O2425" s="7" t="s">
        <v>331</v>
      </c>
      <c r="P2425" s="7" t="s">
        <v>267</v>
      </c>
      <c r="Q2425" s="7" t="s">
        <v>242</v>
      </c>
      <c r="R2425" s="7" t="s">
        <v>3856</v>
      </c>
      <c r="S2425" s="7">
        <v>155.13369750976563</v>
      </c>
    </row>
    <row r="2426" spans="1:19" x14ac:dyDescent="0.25">
      <c r="A2426" s="7">
        <v>513</v>
      </c>
      <c r="B2426" s="7">
        <v>44657</v>
      </c>
      <c r="C2426" s="7">
        <v>48012797</v>
      </c>
      <c r="D2426" s="7" t="s">
        <v>2132</v>
      </c>
      <c r="E2426" s="7" t="s">
        <v>6881</v>
      </c>
      <c r="F2426" s="7">
        <v>1650000</v>
      </c>
      <c r="G2426" s="7">
        <v>8.5228996276855469</v>
      </c>
      <c r="H2426" s="7">
        <v>7.1304998397827148</v>
      </c>
      <c r="I2426" s="7" t="s">
        <v>19800</v>
      </c>
      <c r="J2426" s="7" t="s">
        <v>6882</v>
      </c>
      <c r="K2426" s="8">
        <v>3.3367800712585449</v>
      </c>
      <c r="M2426" s="8">
        <v>103.77899932861328</v>
      </c>
      <c r="N2426" s="7">
        <v>70.196098327636719</v>
      </c>
      <c r="O2426" s="7" t="s">
        <v>331</v>
      </c>
      <c r="P2426" s="7" t="s">
        <v>267</v>
      </c>
      <c r="Q2426" s="7" t="s">
        <v>242</v>
      </c>
      <c r="R2426" s="7" t="s">
        <v>3856</v>
      </c>
      <c r="S2426" s="7">
        <v>153.0111083984375</v>
      </c>
    </row>
    <row r="2427" spans="1:19" x14ac:dyDescent="0.25">
      <c r="A2427" s="7">
        <v>513</v>
      </c>
      <c r="B2427" s="7">
        <v>44657</v>
      </c>
      <c r="C2427" s="7">
        <v>66784356</v>
      </c>
      <c r="D2427" s="7" t="s">
        <v>2132</v>
      </c>
      <c r="E2427" s="7" t="s">
        <v>6879</v>
      </c>
      <c r="F2427" s="7">
        <v>1000000</v>
      </c>
      <c r="G2427" s="7">
        <v>8.2108001708984375</v>
      </c>
      <c r="H2427" s="7">
        <v>7.202700138092041</v>
      </c>
      <c r="I2427" s="7" t="s">
        <v>19801</v>
      </c>
      <c r="J2427" s="7" t="s">
        <v>6880</v>
      </c>
      <c r="K2427" s="8">
        <v>3.2537000179290771</v>
      </c>
      <c r="M2427" s="8">
        <v>96.750999450683594</v>
      </c>
      <c r="N2427" s="7">
        <v>60.615200042724609</v>
      </c>
      <c r="O2427" s="7" t="s">
        <v>331</v>
      </c>
      <c r="P2427" s="7" t="s">
        <v>267</v>
      </c>
      <c r="Q2427" s="7" t="s">
        <v>242</v>
      </c>
      <c r="R2427" s="7" t="s">
        <v>3856</v>
      </c>
      <c r="S2427" s="7">
        <v>151.36013793945313</v>
      </c>
    </row>
    <row r="2428" spans="1:19" x14ac:dyDescent="0.25">
      <c r="A2428" s="7">
        <v>513</v>
      </c>
      <c r="B2428" s="7">
        <v>44657</v>
      </c>
      <c r="C2428" s="7">
        <v>46422766</v>
      </c>
      <c r="D2428" s="7" t="s">
        <v>2132</v>
      </c>
      <c r="E2428" s="7" t="s">
        <v>6876</v>
      </c>
      <c r="F2428" s="7">
        <v>1200000</v>
      </c>
      <c r="G2428" s="7">
        <v>7.857600212097168</v>
      </c>
      <c r="H2428" s="7">
        <v>6.9435000419616699</v>
      </c>
      <c r="I2428" s="7" t="s">
        <v>6877</v>
      </c>
      <c r="J2428" s="7" t="s">
        <v>6878</v>
      </c>
      <c r="K2428" s="8">
        <v>3.2626900672912598</v>
      </c>
      <c r="M2428" s="8">
        <v>97.15899658203125</v>
      </c>
      <c r="N2428" s="7">
        <v>59.739898681640625</v>
      </c>
      <c r="O2428" s="7" t="s">
        <v>331</v>
      </c>
      <c r="P2428" s="7" t="s">
        <v>267</v>
      </c>
      <c r="Q2428" s="7" t="s">
        <v>242</v>
      </c>
      <c r="R2428" s="7" t="s">
        <v>3856</v>
      </c>
      <c r="S2428" s="7">
        <v>149.47503662109375</v>
      </c>
    </row>
    <row r="2429" spans="1:19" x14ac:dyDescent="0.25">
      <c r="A2429" s="7">
        <v>513</v>
      </c>
      <c r="B2429" s="7">
        <v>44657</v>
      </c>
      <c r="C2429" s="7">
        <v>44105496</v>
      </c>
      <c r="D2429" s="7" t="s">
        <v>2132</v>
      </c>
      <c r="E2429" s="7" t="s">
        <v>6873</v>
      </c>
      <c r="F2429" s="7">
        <v>750000</v>
      </c>
      <c r="G2429" s="7">
        <v>7.449699878692627</v>
      </c>
      <c r="H2429" s="7">
        <v>6.5371999740600586</v>
      </c>
      <c r="I2429" s="7" t="s">
        <v>6874</v>
      </c>
      <c r="J2429" s="7" t="s">
        <v>6875</v>
      </c>
      <c r="K2429" s="8">
        <v>3.204780101776123</v>
      </c>
      <c r="M2429" s="8">
        <v>101.28299713134766</v>
      </c>
      <c r="N2429" s="7">
        <v>52.590499877929688</v>
      </c>
      <c r="O2429" s="7" t="s">
        <v>331</v>
      </c>
      <c r="P2429" s="7" t="s">
        <v>267</v>
      </c>
      <c r="Q2429" s="7" t="s">
        <v>242</v>
      </c>
      <c r="R2429" s="7" t="s">
        <v>3856</v>
      </c>
      <c r="S2429" s="7">
        <v>147.27618408203125</v>
      </c>
    </row>
    <row r="2430" spans="1:19" x14ac:dyDescent="0.25">
      <c r="A2430" s="7">
        <v>513</v>
      </c>
      <c r="B2430" s="7">
        <v>44657</v>
      </c>
      <c r="C2430" s="7">
        <v>42508974</v>
      </c>
      <c r="D2430" s="7" t="s">
        <v>2132</v>
      </c>
      <c r="E2430" s="7" t="s">
        <v>6871</v>
      </c>
      <c r="F2430" s="7">
        <v>1250000</v>
      </c>
      <c r="G2430" s="7">
        <v>6.8747000694274902</v>
      </c>
      <c r="H2430" s="7">
        <v>5.9116997718811035</v>
      </c>
      <c r="I2430" s="7" t="s">
        <v>19802</v>
      </c>
      <c r="J2430" s="7" t="s">
        <v>6872</v>
      </c>
      <c r="K2430" s="8">
        <v>3.2177700996398926</v>
      </c>
      <c r="M2430" s="8">
        <v>107.53700256347656</v>
      </c>
      <c r="N2430" s="7">
        <v>51.855998992919922</v>
      </c>
      <c r="O2430" s="7" t="s">
        <v>331</v>
      </c>
      <c r="P2430" s="7" t="s">
        <v>267</v>
      </c>
      <c r="Q2430" s="7" t="s">
        <v>242</v>
      </c>
      <c r="R2430" s="7" t="s">
        <v>3856</v>
      </c>
      <c r="S2430" s="7">
        <v>144.13752746582031</v>
      </c>
    </row>
    <row r="2431" spans="1:19" x14ac:dyDescent="0.25">
      <c r="A2431" s="7">
        <v>513</v>
      </c>
      <c r="B2431" s="7">
        <v>44657</v>
      </c>
      <c r="C2431" s="7">
        <v>41667222</v>
      </c>
      <c r="D2431" s="7" t="s">
        <v>2132</v>
      </c>
      <c r="E2431" s="7" t="s">
        <v>6869</v>
      </c>
      <c r="F2431" s="7">
        <v>1250000</v>
      </c>
      <c r="G2431" s="7">
        <v>6.850100040435791</v>
      </c>
      <c r="H2431" s="7">
        <v>5.8466000556945801</v>
      </c>
      <c r="I2431" s="7" t="s">
        <v>19803</v>
      </c>
      <c r="J2431" s="7" t="s">
        <v>6870</v>
      </c>
      <c r="K2431" s="8">
        <v>3.1930000782012939</v>
      </c>
      <c r="M2431" s="8">
        <v>109.50099945068359</v>
      </c>
      <c r="N2431" s="7">
        <v>49.357200622558594</v>
      </c>
      <c r="O2431" s="7" t="s">
        <v>331</v>
      </c>
      <c r="P2431" s="7" t="s">
        <v>267</v>
      </c>
      <c r="Q2431" s="7" t="s">
        <v>242</v>
      </c>
      <c r="R2431" s="7" t="s">
        <v>3856</v>
      </c>
      <c r="S2431" s="7">
        <v>144.00224304199219</v>
      </c>
    </row>
    <row r="2432" spans="1:19" x14ac:dyDescent="0.25">
      <c r="A2432" s="7">
        <v>513</v>
      </c>
      <c r="B2432" s="7">
        <v>44657</v>
      </c>
      <c r="C2432" s="7">
        <v>37887589</v>
      </c>
      <c r="D2432" s="7" t="s">
        <v>2132</v>
      </c>
      <c r="E2432" s="7" t="s">
        <v>6867</v>
      </c>
      <c r="F2432" s="7">
        <v>1000000</v>
      </c>
      <c r="G2432" s="7">
        <v>6.0479001998901367</v>
      </c>
      <c r="H2432" s="7">
        <v>5.2656002044677734</v>
      </c>
      <c r="I2432" s="7" t="s">
        <v>19804</v>
      </c>
      <c r="J2432" s="7" t="s">
        <v>6868</v>
      </c>
      <c r="K2432" s="8">
        <v>3.0701699256896973</v>
      </c>
      <c r="M2432" s="8">
        <v>105.64299774169922</v>
      </c>
      <c r="N2432" s="7">
        <v>35.509601593017578</v>
      </c>
      <c r="O2432" s="7" t="s">
        <v>331</v>
      </c>
      <c r="P2432" s="7" t="s">
        <v>267</v>
      </c>
      <c r="Q2432" s="7" t="s">
        <v>242</v>
      </c>
      <c r="R2432" s="7" t="s">
        <v>3856</v>
      </c>
      <c r="S2432" s="7">
        <v>139.54660034179688</v>
      </c>
    </row>
    <row r="2433" spans="1:19" x14ac:dyDescent="0.25">
      <c r="A2433" s="7">
        <v>513</v>
      </c>
      <c r="B2433" s="7">
        <v>44657</v>
      </c>
      <c r="C2433" s="7">
        <v>37364758</v>
      </c>
      <c r="D2433" s="7" t="s">
        <v>2132</v>
      </c>
      <c r="E2433" s="7" t="s">
        <v>6865</v>
      </c>
      <c r="F2433" s="7">
        <v>1750000</v>
      </c>
      <c r="G2433" s="7">
        <v>5.9001002311706543</v>
      </c>
      <c r="H2433" s="7">
        <v>5.1823000907897949</v>
      </c>
      <c r="I2433" s="7" t="s">
        <v>19805</v>
      </c>
      <c r="J2433" s="7" t="s">
        <v>6866</v>
      </c>
      <c r="K2433" s="8">
        <v>3.1907100677490234</v>
      </c>
      <c r="M2433" s="8">
        <v>106.45400238037109</v>
      </c>
      <c r="N2433" s="7">
        <v>47.413398742675781</v>
      </c>
      <c r="O2433" s="7" t="s">
        <v>331</v>
      </c>
      <c r="P2433" s="7" t="s">
        <v>267</v>
      </c>
      <c r="Q2433" s="7" t="s">
        <v>242</v>
      </c>
      <c r="R2433" s="7" t="s">
        <v>3856</v>
      </c>
      <c r="S2433" s="7">
        <v>138.71650695800781</v>
      </c>
    </row>
    <row r="2434" spans="1:19" x14ac:dyDescent="0.25">
      <c r="A2434" s="7">
        <v>513</v>
      </c>
      <c r="B2434" s="7">
        <v>44657</v>
      </c>
      <c r="C2434" s="7">
        <v>37318726</v>
      </c>
      <c r="D2434" s="7" t="s">
        <v>2132</v>
      </c>
      <c r="E2434" s="7" t="s">
        <v>6863</v>
      </c>
      <c r="F2434" s="7">
        <v>1750000</v>
      </c>
      <c r="G2434" s="7">
        <v>5.9001002311706543</v>
      </c>
      <c r="H2434" s="7">
        <v>5.1823000907897949</v>
      </c>
      <c r="I2434" s="7" t="s">
        <v>21847</v>
      </c>
      <c r="J2434" s="7" t="s">
        <v>6864</v>
      </c>
      <c r="K2434" s="8">
        <v>3.1907849311828613</v>
      </c>
      <c r="M2434" s="8">
        <v>106.45359802246094</v>
      </c>
      <c r="N2434" s="7">
        <v>47.063400268554688</v>
      </c>
      <c r="O2434" s="7" t="s">
        <v>331</v>
      </c>
      <c r="P2434" s="7" t="s">
        <v>267</v>
      </c>
      <c r="Q2434" s="7" t="s">
        <v>242</v>
      </c>
      <c r="R2434" s="7" t="s">
        <v>214</v>
      </c>
      <c r="S2434" s="7">
        <v>138.71650695800781</v>
      </c>
    </row>
    <row r="2435" spans="1:19" x14ac:dyDescent="0.25">
      <c r="A2435" s="7">
        <v>513</v>
      </c>
      <c r="B2435" s="7">
        <v>44657</v>
      </c>
      <c r="C2435" s="7">
        <v>36335841</v>
      </c>
      <c r="D2435" s="7" t="s">
        <v>2132</v>
      </c>
      <c r="E2435" s="7" t="s">
        <v>6861</v>
      </c>
      <c r="F2435" s="7">
        <v>1250000</v>
      </c>
      <c r="G2435" s="7">
        <v>5.7631998062133789</v>
      </c>
      <c r="H2435" s="7">
        <v>5.156099796295166</v>
      </c>
      <c r="I2435" s="7" t="s">
        <v>19806</v>
      </c>
      <c r="J2435" s="7" t="s">
        <v>6862</v>
      </c>
      <c r="K2435" s="8">
        <v>3.0900499820709229</v>
      </c>
      <c r="M2435" s="8">
        <v>102.14499664306641</v>
      </c>
      <c r="N2435" s="7">
        <v>36.934799194335938</v>
      </c>
      <c r="O2435" s="7" t="s">
        <v>331</v>
      </c>
      <c r="P2435" s="7" t="s">
        <v>267</v>
      </c>
      <c r="Q2435" s="7" t="s">
        <v>242</v>
      </c>
      <c r="R2435" s="7" t="s">
        <v>3856</v>
      </c>
      <c r="S2435" s="7">
        <v>137.94514465332031</v>
      </c>
    </row>
    <row r="2436" spans="1:19" x14ac:dyDescent="0.25">
      <c r="A2436" s="7">
        <v>513</v>
      </c>
      <c r="B2436" s="7">
        <v>44657</v>
      </c>
      <c r="C2436" s="7">
        <v>34663169</v>
      </c>
      <c r="D2436" s="7" t="s">
        <v>2132</v>
      </c>
      <c r="E2436" s="7" t="s">
        <v>214</v>
      </c>
      <c r="F2436" s="7">
        <v>1000000</v>
      </c>
      <c r="G2436" s="7">
        <v>5.2786002159118652</v>
      </c>
      <c r="H2436" s="7">
        <v>4.7308998107910156</v>
      </c>
      <c r="I2436" s="7" t="s">
        <v>6859</v>
      </c>
      <c r="J2436" s="7" t="s">
        <v>6860</v>
      </c>
      <c r="K2436" s="8">
        <v>3.0006101131439209</v>
      </c>
      <c r="M2436" s="8">
        <v>104.11599731445313</v>
      </c>
      <c r="N2436" s="7">
        <v>27.608400344848633</v>
      </c>
      <c r="O2436" s="7" t="s">
        <v>331</v>
      </c>
      <c r="P2436" s="7" t="s">
        <v>267</v>
      </c>
      <c r="Q2436" s="7" t="s">
        <v>242</v>
      </c>
      <c r="R2436" s="7" t="s">
        <v>3856</v>
      </c>
      <c r="S2436" s="7">
        <v>135.19573974609375</v>
      </c>
    </row>
    <row r="2437" spans="1:19" x14ac:dyDescent="0.25">
      <c r="A2437" s="7">
        <v>513</v>
      </c>
      <c r="B2437" s="7">
        <v>44657</v>
      </c>
      <c r="C2437" s="7">
        <v>34654191</v>
      </c>
      <c r="D2437" s="7" t="s">
        <v>2132</v>
      </c>
      <c r="E2437" s="7" t="s">
        <v>6857</v>
      </c>
      <c r="F2437" s="7">
        <v>1000000</v>
      </c>
      <c r="G2437" s="7">
        <v>5.2786002159118652</v>
      </c>
      <c r="H2437" s="7">
        <v>4.7308998107910156</v>
      </c>
      <c r="I2437" s="7" t="s">
        <v>21848</v>
      </c>
      <c r="J2437" s="7" t="s">
        <v>6858</v>
      </c>
      <c r="K2437" s="8">
        <v>3.000683069229126</v>
      </c>
      <c r="M2437" s="8">
        <v>104.1156005859375</v>
      </c>
      <c r="N2437" s="7">
        <v>27.240299224853516</v>
      </c>
      <c r="O2437" s="7" t="s">
        <v>331</v>
      </c>
      <c r="P2437" s="7" t="s">
        <v>267</v>
      </c>
      <c r="Q2437" s="7" t="s">
        <v>242</v>
      </c>
      <c r="R2437" s="7" t="s">
        <v>214</v>
      </c>
      <c r="S2437" s="7">
        <v>135.19573974609375</v>
      </c>
    </row>
    <row r="2438" spans="1:19" x14ac:dyDescent="0.25">
      <c r="A2438" s="7">
        <v>513</v>
      </c>
      <c r="B2438" s="7">
        <v>44657</v>
      </c>
      <c r="C2438" s="7">
        <v>33500011</v>
      </c>
      <c r="D2438" s="7" t="s">
        <v>2132</v>
      </c>
      <c r="E2438" s="7" t="s">
        <v>6855</v>
      </c>
      <c r="F2438" s="7">
        <v>2000000</v>
      </c>
      <c r="G2438" s="7">
        <v>4.9746999740600586</v>
      </c>
      <c r="H2438" s="7">
        <v>4.487800121307373</v>
      </c>
      <c r="I2438" s="7" t="s">
        <v>19807</v>
      </c>
      <c r="J2438" s="7" t="s">
        <v>6856</v>
      </c>
      <c r="K2438" s="8">
        <v>3.0398199558258057</v>
      </c>
      <c r="M2438" s="8">
        <v>105.09200286865234</v>
      </c>
      <c r="N2438" s="7">
        <v>31.15839958190918</v>
      </c>
      <c r="O2438" s="7" t="s">
        <v>331</v>
      </c>
      <c r="P2438" s="7" t="s">
        <v>267</v>
      </c>
      <c r="Q2438" s="7" t="s">
        <v>242</v>
      </c>
      <c r="R2438" s="7" t="s">
        <v>3856</v>
      </c>
      <c r="S2438" s="7">
        <v>133.45681762695313</v>
      </c>
    </row>
    <row r="2439" spans="1:19" x14ac:dyDescent="0.25">
      <c r="A2439" s="7">
        <v>513</v>
      </c>
      <c r="B2439" s="7">
        <v>44657</v>
      </c>
      <c r="C2439" s="7">
        <v>32250707</v>
      </c>
      <c r="D2439" s="7" t="s">
        <v>2132</v>
      </c>
      <c r="E2439" s="7" t="s">
        <v>214</v>
      </c>
      <c r="F2439" s="7">
        <v>1250000</v>
      </c>
      <c r="G2439" s="7">
        <v>4.7555999755859375</v>
      </c>
      <c r="H2439" s="7">
        <v>4.2553000450134277</v>
      </c>
      <c r="I2439" s="7" t="s">
        <v>19808</v>
      </c>
      <c r="J2439" s="7" t="s">
        <v>6854</v>
      </c>
      <c r="K2439" s="8">
        <v>3.0262598991394043</v>
      </c>
      <c r="M2439" s="8">
        <v>105.81500244140625</v>
      </c>
      <c r="N2439" s="7">
        <v>29.413900375366211</v>
      </c>
      <c r="O2439" s="7" t="s">
        <v>331</v>
      </c>
      <c r="P2439" s="7" t="s">
        <v>267</v>
      </c>
      <c r="Q2439" s="7" t="s">
        <v>242</v>
      </c>
      <c r="R2439" s="7" t="s">
        <v>3856</v>
      </c>
      <c r="S2439" s="7">
        <v>132.19627380371094</v>
      </c>
    </row>
    <row r="2440" spans="1:19" x14ac:dyDescent="0.25">
      <c r="A2440" s="7">
        <v>513</v>
      </c>
      <c r="B2440" s="7">
        <v>44657</v>
      </c>
      <c r="C2440" s="7">
        <v>32211527</v>
      </c>
      <c r="D2440" s="7" t="s">
        <v>2132</v>
      </c>
      <c r="E2440" s="7" t="s">
        <v>6852</v>
      </c>
      <c r="F2440" s="7">
        <v>1250000</v>
      </c>
      <c r="G2440" s="7">
        <v>4.7555999755859375</v>
      </c>
      <c r="H2440" s="7">
        <v>4.2553000450134277</v>
      </c>
      <c r="I2440" s="7" t="s">
        <v>21849</v>
      </c>
      <c r="J2440" s="7" t="s">
        <v>6853</v>
      </c>
      <c r="K2440" s="8">
        <v>3.0261859893798828</v>
      </c>
      <c r="M2440" s="8">
        <v>105.81529998779297</v>
      </c>
      <c r="N2440" s="7">
        <v>29.009500503540039</v>
      </c>
      <c r="O2440" s="7" t="s">
        <v>331</v>
      </c>
      <c r="P2440" s="7" t="s">
        <v>267</v>
      </c>
      <c r="Q2440" s="7" t="s">
        <v>242</v>
      </c>
      <c r="R2440" s="7" t="s">
        <v>214</v>
      </c>
      <c r="S2440" s="7">
        <v>132.19627380371094</v>
      </c>
    </row>
    <row r="2441" spans="1:19" x14ac:dyDescent="0.25">
      <c r="A2441" s="7">
        <v>513</v>
      </c>
      <c r="B2441" s="7">
        <v>44657</v>
      </c>
      <c r="C2441" s="7">
        <v>66903433</v>
      </c>
      <c r="D2441" s="7" t="s">
        <v>2132</v>
      </c>
      <c r="E2441" s="7" t="s">
        <v>16988</v>
      </c>
      <c r="F2441" s="7">
        <v>1250000</v>
      </c>
      <c r="G2441" s="7">
        <v>4.1725001335144043</v>
      </c>
      <c r="H2441" s="7">
        <v>3.9758000373840332</v>
      </c>
      <c r="I2441" s="7" t="s">
        <v>19809</v>
      </c>
      <c r="J2441" s="7" t="s">
        <v>16989</v>
      </c>
      <c r="K2441" s="8">
        <v>3.0916800498962402</v>
      </c>
      <c r="M2441" s="8">
        <v>93.813003540039063</v>
      </c>
      <c r="N2441" s="7">
        <v>34.474300384521484</v>
      </c>
      <c r="O2441" s="7" t="s">
        <v>331</v>
      </c>
      <c r="P2441" s="7" t="s">
        <v>267</v>
      </c>
      <c r="Q2441" s="7" t="s">
        <v>242</v>
      </c>
      <c r="R2441" s="7" t="s">
        <v>3856</v>
      </c>
      <c r="S2441" s="7">
        <v>128.81442260742188</v>
      </c>
    </row>
    <row r="2442" spans="1:19" x14ac:dyDescent="0.25">
      <c r="A2442" s="7">
        <v>513</v>
      </c>
      <c r="B2442" s="7">
        <v>44657</v>
      </c>
      <c r="C2442" s="7">
        <v>29440279</v>
      </c>
      <c r="D2442" s="7" t="s">
        <v>2132</v>
      </c>
      <c r="E2442" s="7" t="s">
        <v>6850</v>
      </c>
      <c r="F2442" s="7">
        <v>1750000</v>
      </c>
      <c r="G2442" s="7">
        <v>3.9753999710083008</v>
      </c>
      <c r="H2442" s="7">
        <v>3.6340999603271484</v>
      </c>
      <c r="I2442" s="7" t="s">
        <v>19810</v>
      </c>
      <c r="J2442" s="7" t="s">
        <v>6851</v>
      </c>
      <c r="K2442" s="8">
        <v>3.004810094833374</v>
      </c>
      <c r="M2442" s="8">
        <v>105.75199890136719</v>
      </c>
      <c r="N2442" s="7">
        <v>26.917600631713867</v>
      </c>
      <c r="O2442" s="7" t="s">
        <v>331</v>
      </c>
      <c r="P2442" s="7" t="s">
        <v>267</v>
      </c>
      <c r="Q2442" s="7" t="s">
        <v>242</v>
      </c>
      <c r="R2442" s="7" t="s">
        <v>3856</v>
      </c>
      <c r="S2442" s="7">
        <v>127.66264343261719</v>
      </c>
    </row>
    <row r="2443" spans="1:19" x14ac:dyDescent="0.25">
      <c r="A2443" s="7">
        <v>513</v>
      </c>
      <c r="B2443" s="7">
        <v>44657</v>
      </c>
      <c r="C2443" s="7">
        <v>29301782</v>
      </c>
      <c r="D2443" s="7" t="s">
        <v>2132</v>
      </c>
      <c r="E2443" s="7" t="s">
        <v>6847</v>
      </c>
      <c r="F2443" s="7">
        <v>1750000</v>
      </c>
      <c r="G2443" s="7">
        <v>3.9753999710083008</v>
      </c>
      <c r="H2443" s="7">
        <v>3.6340999603271484</v>
      </c>
      <c r="I2443" s="7" t="s">
        <v>6848</v>
      </c>
      <c r="J2443" s="7" t="s">
        <v>6849</v>
      </c>
      <c r="K2443" s="8">
        <v>3.0048849582672119</v>
      </c>
      <c r="M2443" s="8">
        <v>105.75199890136719</v>
      </c>
      <c r="N2443" s="7">
        <v>26.494699478149414</v>
      </c>
      <c r="O2443" s="7" t="s">
        <v>331</v>
      </c>
      <c r="P2443" s="7" t="s">
        <v>267</v>
      </c>
      <c r="Q2443" s="7" t="s">
        <v>242</v>
      </c>
      <c r="R2443" s="7" t="s">
        <v>214</v>
      </c>
      <c r="S2443" s="7">
        <v>127.66264343261719</v>
      </c>
    </row>
    <row r="2444" spans="1:19" x14ac:dyDescent="0.25">
      <c r="A2444" s="7">
        <v>513</v>
      </c>
      <c r="B2444" s="7">
        <v>44657</v>
      </c>
      <c r="C2444" s="7">
        <v>28480568</v>
      </c>
      <c r="D2444" s="7" t="s">
        <v>2132</v>
      </c>
      <c r="E2444" s="7" t="s">
        <v>214</v>
      </c>
      <c r="F2444" s="7">
        <v>2169731</v>
      </c>
      <c r="G2444" s="7">
        <v>3.7562999725341797</v>
      </c>
      <c r="H2444" s="7">
        <v>3.4051001071929932</v>
      </c>
      <c r="I2444" s="7" t="s">
        <v>6845</v>
      </c>
      <c r="J2444" s="7" t="s">
        <v>6846</v>
      </c>
      <c r="K2444" s="8">
        <v>3.0886199474334717</v>
      </c>
      <c r="M2444" s="8">
        <v>105.83999633789063</v>
      </c>
      <c r="N2444" s="7">
        <v>35.688400268554688</v>
      </c>
      <c r="O2444" s="7" t="s">
        <v>331</v>
      </c>
      <c r="P2444" s="7" t="s">
        <v>267</v>
      </c>
      <c r="Q2444" s="7" t="s">
        <v>242</v>
      </c>
      <c r="R2444" s="7" t="s">
        <v>3856</v>
      </c>
      <c r="S2444" s="7">
        <v>126.37737274169922</v>
      </c>
    </row>
    <row r="2445" spans="1:19" x14ac:dyDescent="0.25">
      <c r="A2445" s="7">
        <v>513</v>
      </c>
      <c r="B2445" s="7">
        <v>44657</v>
      </c>
      <c r="C2445" s="7">
        <v>28119133</v>
      </c>
      <c r="D2445" s="7" t="s">
        <v>2132</v>
      </c>
      <c r="E2445" s="7" t="s">
        <v>6842</v>
      </c>
      <c r="F2445" s="7">
        <v>2169731</v>
      </c>
      <c r="G2445" s="7">
        <v>3.7562999725341797</v>
      </c>
      <c r="H2445" s="7">
        <v>3.4051001071929932</v>
      </c>
      <c r="I2445" s="7" t="s">
        <v>6843</v>
      </c>
      <c r="J2445" s="7" t="s">
        <v>6844</v>
      </c>
      <c r="K2445" s="8">
        <v>3.0886530876159668</v>
      </c>
      <c r="M2445" s="8">
        <v>105.83999633789063</v>
      </c>
      <c r="N2445" s="7">
        <v>35.240501403808594</v>
      </c>
      <c r="O2445" s="7" t="s">
        <v>331</v>
      </c>
      <c r="P2445" s="7" t="s">
        <v>267</v>
      </c>
      <c r="Q2445" s="7" t="s">
        <v>242</v>
      </c>
      <c r="R2445" s="7" t="s">
        <v>214</v>
      </c>
      <c r="S2445" s="7">
        <v>126.37737274169922</v>
      </c>
    </row>
    <row r="2446" spans="1:19" x14ac:dyDescent="0.25">
      <c r="A2446" s="7">
        <v>513</v>
      </c>
      <c r="B2446" s="7">
        <v>44657</v>
      </c>
      <c r="C2446" s="7">
        <v>66784355</v>
      </c>
      <c r="D2446" s="7" t="s">
        <v>2132</v>
      </c>
      <c r="E2446" s="7" t="s">
        <v>6840</v>
      </c>
      <c r="F2446" s="7">
        <v>750000</v>
      </c>
      <c r="G2446" s="7">
        <v>3.2114999294281006</v>
      </c>
      <c r="H2446" s="7">
        <v>3.0517001152038574</v>
      </c>
      <c r="I2446" s="7" t="s">
        <v>19811</v>
      </c>
      <c r="J2446" s="7" t="s">
        <v>6841</v>
      </c>
      <c r="K2446" s="8">
        <v>2.8171200752258301</v>
      </c>
      <c r="M2446" s="8">
        <v>98.420997619628906</v>
      </c>
      <c r="N2446" s="7">
        <v>9.7566003799438477</v>
      </c>
      <c r="O2446" s="7" t="s">
        <v>331</v>
      </c>
      <c r="P2446" s="7" t="s">
        <v>267</v>
      </c>
      <c r="Q2446" s="7" t="s">
        <v>242</v>
      </c>
      <c r="R2446" s="7" t="s">
        <v>3856</v>
      </c>
      <c r="S2446" s="7">
        <v>123.15972900390625</v>
      </c>
    </row>
    <row r="2447" spans="1:19" x14ac:dyDescent="0.25">
      <c r="A2447" s="7">
        <v>513</v>
      </c>
      <c r="B2447" s="7">
        <v>44657</v>
      </c>
      <c r="C2447" s="7">
        <v>25987863</v>
      </c>
      <c r="D2447" s="7" t="s">
        <v>2132</v>
      </c>
      <c r="E2447" s="7" t="s">
        <v>6838</v>
      </c>
      <c r="F2447" s="7">
        <v>2000000</v>
      </c>
      <c r="G2447" s="7">
        <v>3.1403000354766846</v>
      </c>
      <c r="H2447" s="7">
        <v>2.8908998966217041</v>
      </c>
      <c r="I2447" s="7" t="s">
        <v>16723</v>
      </c>
      <c r="J2447" s="7" t="s">
        <v>6839</v>
      </c>
      <c r="K2447" s="8">
        <v>2.8955800533294678</v>
      </c>
      <c r="M2447" s="8">
        <v>104.26000213623047</v>
      </c>
      <c r="N2447" s="7">
        <v>18.963699340820313</v>
      </c>
      <c r="O2447" s="7" t="s">
        <v>331</v>
      </c>
      <c r="P2447" s="7" t="s">
        <v>267</v>
      </c>
      <c r="Q2447" s="7" t="s">
        <v>242</v>
      </c>
      <c r="R2447" s="7" t="s">
        <v>3856</v>
      </c>
      <c r="S2447" s="7">
        <v>122.73700714111328</v>
      </c>
    </row>
    <row r="2448" spans="1:19" x14ac:dyDescent="0.25">
      <c r="A2448" s="7">
        <v>513</v>
      </c>
      <c r="B2448" s="7">
        <v>44657</v>
      </c>
      <c r="C2448" s="7">
        <v>24785407</v>
      </c>
      <c r="D2448" s="7" t="s">
        <v>2132</v>
      </c>
      <c r="E2448" s="7" t="s">
        <v>214</v>
      </c>
      <c r="F2448" s="7">
        <v>2000000</v>
      </c>
      <c r="G2448" s="7">
        <v>2.7762000560760498</v>
      </c>
      <c r="H2448" s="7">
        <v>2.5947999954223633</v>
      </c>
      <c r="I2448" s="7" t="s">
        <v>6836</v>
      </c>
      <c r="J2448" s="7" t="s">
        <v>6837</v>
      </c>
      <c r="K2448" s="8">
        <v>2.8940200805664063</v>
      </c>
      <c r="M2448" s="8">
        <v>103.25299835205078</v>
      </c>
      <c r="N2448" s="7">
        <v>21.784599304199219</v>
      </c>
      <c r="O2448" s="7" t="s">
        <v>331</v>
      </c>
      <c r="P2448" s="7" t="s">
        <v>267</v>
      </c>
      <c r="Q2448" s="7" t="s">
        <v>242</v>
      </c>
      <c r="R2448" s="7" t="s">
        <v>3856</v>
      </c>
      <c r="S2448" s="7">
        <v>120.56761932373047</v>
      </c>
    </row>
    <row r="2449" spans="1:19" x14ac:dyDescent="0.25">
      <c r="A2449" s="7">
        <v>513</v>
      </c>
      <c r="B2449" s="7">
        <v>44657</v>
      </c>
      <c r="C2449" s="7">
        <v>24541521</v>
      </c>
      <c r="D2449" s="7" t="s">
        <v>2132</v>
      </c>
      <c r="E2449" s="7" t="s">
        <v>6833</v>
      </c>
      <c r="F2449" s="7">
        <v>2000000</v>
      </c>
      <c r="G2449" s="7">
        <v>2.7762000560760498</v>
      </c>
      <c r="H2449" s="7">
        <v>2.591900110244751</v>
      </c>
      <c r="I2449" s="7" t="s">
        <v>6834</v>
      </c>
      <c r="J2449" s="7" t="s">
        <v>6835</v>
      </c>
      <c r="K2449" s="8">
        <v>3.0841059684753418</v>
      </c>
      <c r="M2449" s="8">
        <v>102.74153900146484</v>
      </c>
      <c r="N2449" s="7">
        <v>40.206600189208984</v>
      </c>
      <c r="O2449" s="7" t="s">
        <v>331</v>
      </c>
      <c r="P2449" s="7" t="s">
        <v>267</v>
      </c>
      <c r="Q2449" s="7" t="s">
        <v>242</v>
      </c>
      <c r="R2449" s="7" t="s">
        <v>214</v>
      </c>
      <c r="S2449" s="7">
        <v>120.56761932373047</v>
      </c>
    </row>
    <row r="2450" spans="1:19" x14ac:dyDescent="0.25">
      <c r="A2450" s="7">
        <v>513</v>
      </c>
      <c r="B2450" s="7">
        <v>44657</v>
      </c>
      <c r="C2450" s="7">
        <v>23193243</v>
      </c>
      <c r="D2450" s="7" t="s">
        <v>2132</v>
      </c>
      <c r="E2450" s="7" t="s">
        <v>6831</v>
      </c>
      <c r="F2450" s="7">
        <v>1500000</v>
      </c>
      <c r="G2450" s="7">
        <v>2.4284999370574951</v>
      </c>
      <c r="H2450" s="7">
        <v>2.2948000431060791</v>
      </c>
      <c r="I2450" s="7" t="s">
        <v>19812</v>
      </c>
      <c r="J2450" s="7" t="s">
        <v>6832</v>
      </c>
      <c r="K2450" s="8">
        <v>2.8313798904418945</v>
      </c>
      <c r="M2450" s="8">
        <v>103.53299713134766</v>
      </c>
      <c r="N2450" s="7">
        <v>21.152500152587891</v>
      </c>
      <c r="O2450" s="7" t="s">
        <v>331</v>
      </c>
      <c r="P2450" s="7" t="s">
        <v>267</v>
      </c>
      <c r="Q2450" s="7" t="s">
        <v>242</v>
      </c>
      <c r="R2450" s="7" t="s">
        <v>3856</v>
      </c>
      <c r="S2450" s="7">
        <v>118.48445892333984</v>
      </c>
    </row>
    <row r="2451" spans="1:19" x14ac:dyDescent="0.25">
      <c r="A2451" s="7">
        <v>513</v>
      </c>
      <c r="B2451" s="7">
        <v>44657</v>
      </c>
      <c r="C2451" s="7">
        <v>23190097</v>
      </c>
      <c r="D2451" s="7" t="s">
        <v>2132</v>
      </c>
      <c r="E2451" s="7" t="s">
        <v>6829</v>
      </c>
      <c r="F2451" s="7">
        <v>1500000</v>
      </c>
      <c r="G2451" s="7">
        <v>2.4284999370574951</v>
      </c>
      <c r="H2451" s="7">
        <v>2.2948000431060791</v>
      </c>
      <c r="I2451" s="7" t="s">
        <v>21850</v>
      </c>
      <c r="J2451" s="7" t="s">
        <v>6830</v>
      </c>
      <c r="K2451" s="8">
        <v>2.8311960697174072</v>
      </c>
      <c r="M2451" s="8">
        <v>103.53340148925781</v>
      </c>
      <c r="N2451" s="7">
        <v>20.561199188232422</v>
      </c>
      <c r="O2451" s="7" t="s">
        <v>331</v>
      </c>
      <c r="P2451" s="7" t="s">
        <v>267</v>
      </c>
      <c r="Q2451" s="7" t="s">
        <v>242</v>
      </c>
      <c r="R2451" s="7" t="s">
        <v>214</v>
      </c>
      <c r="S2451" s="7">
        <v>118.48445892333984</v>
      </c>
    </row>
    <row r="2452" spans="1:19" x14ac:dyDescent="0.25">
      <c r="A2452" s="7">
        <v>513</v>
      </c>
      <c r="B2452" s="7">
        <v>44657</v>
      </c>
      <c r="C2452" s="7">
        <v>20586125</v>
      </c>
      <c r="D2452" s="7" t="s">
        <v>2132</v>
      </c>
      <c r="E2452" s="7" t="s">
        <v>214</v>
      </c>
      <c r="F2452" s="7">
        <v>1726385</v>
      </c>
      <c r="G2452" s="7">
        <v>1.7740999460220337</v>
      </c>
      <c r="H2452" s="7">
        <v>1.6723999977111816</v>
      </c>
      <c r="I2452" s="7" t="s">
        <v>19813</v>
      </c>
      <c r="J2452" s="7" t="s">
        <v>6827</v>
      </c>
      <c r="K2452" s="8">
        <v>2.5478999614715576</v>
      </c>
      <c r="M2452" s="8">
        <v>105.72499847412109</v>
      </c>
      <c r="N2452" s="7">
        <v>11.859399795532227</v>
      </c>
      <c r="O2452" s="7" t="s">
        <v>331</v>
      </c>
      <c r="P2452" s="7" t="s">
        <v>267</v>
      </c>
      <c r="Q2452" s="7" t="s">
        <v>242</v>
      </c>
      <c r="R2452" s="7" t="s">
        <v>3856</v>
      </c>
      <c r="S2452" s="7">
        <v>114.53554534912109</v>
      </c>
    </row>
    <row r="2453" spans="1:19" x14ac:dyDescent="0.25">
      <c r="A2453" s="7">
        <v>513</v>
      </c>
      <c r="B2453" s="7">
        <v>44657</v>
      </c>
      <c r="C2453" s="7">
        <v>20330075</v>
      </c>
      <c r="D2453" s="7" t="s">
        <v>2132</v>
      </c>
      <c r="E2453" s="7" t="s">
        <v>6824</v>
      </c>
      <c r="F2453" s="7">
        <v>1726385</v>
      </c>
      <c r="G2453" s="7">
        <v>1.7740999460220337</v>
      </c>
      <c r="H2453" s="7">
        <v>1.6723999977111816</v>
      </c>
      <c r="I2453" s="7" t="s">
        <v>6825</v>
      </c>
      <c r="J2453" s="7" t="s">
        <v>6826</v>
      </c>
      <c r="K2453" s="8">
        <v>2.5480949878692627</v>
      </c>
      <c r="M2453" s="8">
        <v>105.72499847412109</v>
      </c>
      <c r="N2453" s="7">
        <v>11.113100051879883</v>
      </c>
      <c r="O2453" s="7" t="s">
        <v>331</v>
      </c>
      <c r="P2453" s="7" t="s">
        <v>267</v>
      </c>
      <c r="Q2453" s="7" t="s">
        <v>242</v>
      </c>
      <c r="R2453" s="7" t="s">
        <v>214</v>
      </c>
      <c r="S2453" s="7">
        <v>114.53554534912109</v>
      </c>
    </row>
    <row r="2454" spans="1:19" x14ac:dyDescent="0.25">
      <c r="A2454" s="7">
        <v>513</v>
      </c>
      <c r="B2454" s="7">
        <v>44657</v>
      </c>
      <c r="C2454" s="7">
        <v>18704914</v>
      </c>
      <c r="D2454" s="7" t="s">
        <v>2132</v>
      </c>
      <c r="E2454" s="7" t="s">
        <v>214</v>
      </c>
      <c r="F2454" s="7">
        <v>1260950</v>
      </c>
      <c r="G2454" s="7">
        <v>1.0211999416351318</v>
      </c>
      <c r="H2454" s="7">
        <v>0.98640000820159912</v>
      </c>
      <c r="I2454" s="7" t="s">
        <v>19814</v>
      </c>
      <c r="J2454" s="7" t="s">
        <v>6822</v>
      </c>
      <c r="K2454" s="8">
        <v>2.2215900421142578</v>
      </c>
      <c r="M2454" s="8">
        <v>101.15899658203125</v>
      </c>
      <c r="N2454" s="7">
        <v>33.082599639892578</v>
      </c>
      <c r="O2454" s="7" t="s">
        <v>331</v>
      </c>
      <c r="P2454" s="7" t="s">
        <v>267</v>
      </c>
      <c r="Q2454" s="7" t="s">
        <v>242</v>
      </c>
      <c r="R2454" s="7" t="s">
        <v>3856</v>
      </c>
      <c r="S2454" s="7">
        <v>109.95162963867188</v>
      </c>
    </row>
    <row r="2455" spans="1:19" x14ac:dyDescent="0.25">
      <c r="A2455" s="7">
        <v>513</v>
      </c>
      <c r="B2455" s="7">
        <v>44657</v>
      </c>
      <c r="C2455" s="7">
        <v>37318731</v>
      </c>
      <c r="D2455" s="7" t="s">
        <v>2132</v>
      </c>
      <c r="E2455" s="7" t="s">
        <v>6820</v>
      </c>
      <c r="F2455" s="7">
        <v>1250000</v>
      </c>
      <c r="G2455" s="7">
        <v>0.89800000190734863</v>
      </c>
      <c r="H2455" s="7">
        <v>0.88080000877380371</v>
      </c>
      <c r="I2455" s="7" t="s">
        <v>19815</v>
      </c>
      <c r="J2455" s="7" t="s">
        <v>6821</v>
      </c>
      <c r="K2455" s="8">
        <v>1.9785759449005127</v>
      </c>
      <c r="M2455" s="8">
        <v>101.57099914550781</v>
      </c>
      <c r="N2455" s="7">
        <v>27.150600433349609</v>
      </c>
      <c r="O2455" s="7" t="s">
        <v>331</v>
      </c>
      <c r="P2455" s="7" t="s">
        <v>267</v>
      </c>
      <c r="Q2455" s="7" t="s">
        <v>242</v>
      </c>
      <c r="R2455" s="7" t="s">
        <v>3856</v>
      </c>
      <c r="S2455" s="7">
        <v>109.19788360595703</v>
      </c>
    </row>
    <row r="2456" spans="1:19" x14ac:dyDescent="0.25">
      <c r="A2456" s="7">
        <v>513</v>
      </c>
      <c r="B2456" s="7">
        <v>44657</v>
      </c>
      <c r="C2456" s="7">
        <v>36335839</v>
      </c>
      <c r="D2456" s="7" t="s">
        <v>2132</v>
      </c>
      <c r="E2456" s="7" t="s">
        <v>6818</v>
      </c>
      <c r="F2456" s="7">
        <v>1000000</v>
      </c>
      <c r="G2456" s="7">
        <v>0.76109999418258667</v>
      </c>
      <c r="H2456" s="7">
        <v>0.75</v>
      </c>
      <c r="I2456" s="7" t="s">
        <v>19816</v>
      </c>
      <c r="J2456" s="7" t="s">
        <v>6819</v>
      </c>
      <c r="K2456" s="8">
        <v>1.907865047454834</v>
      </c>
      <c r="M2456" s="8">
        <v>100.78199768066406</v>
      </c>
      <c r="N2456" s="7">
        <v>43.444698333740234</v>
      </c>
      <c r="O2456" s="7" t="s">
        <v>331</v>
      </c>
      <c r="P2456" s="7" t="s">
        <v>267</v>
      </c>
      <c r="Q2456" s="7" t="s">
        <v>242</v>
      </c>
      <c r="R2456" s="7" t="s">
        <v>3856</v>
      </c>
      <c r="S2456" s="7">
        <v>108.35922241210938</v>
      </c>
    </row>
    <row r="2457" spans="1:19" x14ac:dyDescent="0.25">
      <c r="A2457" s="7">
        <v>513</v>
      </c>
      <c r="B2457" s="7">
        <v>44657</v>
      </c>
      <c r="C2457" s="7">
        <v>17333570</v>
      </c>
      <c r="D2457" s="7" t="s">
        <v>2132</v>
      </c>
      <c r="E2457" s="7" t="s">
        <v>6816</v>
      </c>
      <c r="F2457" s="7">
        <v>1000000</v>
      </c>
      <c r="G2457" s="7">
        <v>0.62220001220703125</v>
      </c>
      <c r="H2457" s="7">
        <v>0.61089998483657837</v>
      </c>
      <c r="I2457" s="7" t="s">
        <v>19817</v>
      </c>
      <c r="J2457" s="7" t="s">
        <v>6817</v>
      </c>
      <c r="K2457" s="8">
        <v>1.8508919477462769</v>
      </c>
      <c r="M2457" s="8">
        <v>100.89099884033203</v>
      </c>
      <c r="N2457" s="7">
        <v>61.112701416015625</v>
      </c>
      <c r="O2457" s="7" t="s">
        <v>331</v>
      </c>
      <c r="P2457" s="7" t="s">
        <v>267</v>
      </c>
      <c r="Q2457" s="7" t="s">
        <v>242</v>
      </c>
      <c r="R2457" s="7" t="s">
        <v>3856</v>
      </c>
      <c r="S2457" s="7">
        <v>107.50717163085938</v>
      </c>
    </row>
    <row r="2458" spans="1:19" x14ac:dyDescent="0.25">
      <c r="A2458" s="7">
        <v>513</v>
      </c>
      <c r="B2458" s="7">
        <v>44657</v>
      </c>
      <c r="C2458" s="7">
        <v>66859050</v>
      </c>
      <c r="D2458" s="7" t="s">
        <v>2136</v>
      </c>
      <c r="E2458" s="7" t="s">
        <v>17121</v>
      </c>
      <c r="F2458" s="7">
        <v>300000</v>
      </c>
      <c r="G2458" s="7">
        <v>1.8700000047683716</v>
      </c>
      <c r="H2458" s="7">
        <v>1.9851000308990479</v>
      </c>
      <c r="I2458" s="7" t="s">
        <v>17122</v>
      </c>
      <c r="J2458" s="7" t="s">
        <v>17123</v>
      </c>
      <c r="K2458" s="8">
        <v>5.4878859519958496</v>
      </c>
      <c r="M2458" s="8">
        <v>100.01399993896484</v>
      </c>
      <c r="N2458" s="7">
        <v>271.88589477539063</v>
      </c>
      <c r="O2458" s="7" t="s">
        <v>254</v>
      </c>
      <c r="P2458" s="7" t="s">
        <v>239</v>
      </c>
      <c r="Q2458" s="7" t="s">
        <v>242</v>
      </c>
      <c r="R2458" s="7" t="s">
        <v>214</v>
      </c>
      <c r="S2458" s="7">
        <v>271.88589477539063</v>
      </c>
    </row>
    <row r="2459" spans="1:19" x14ac:dyDescent="0.25">
      <c r="A2459" s="7">
        <v>513</v>
      </c>
      <c r="B2459" s="7">
        <v>44657</v>
      </c>
      <c r="C2459" s="7">
        <v>66863347</v>
      </c>
      <c r="D2459" s="7" t="s">
        <v>2136</v>
      </c>
      <c r="E2459" s="7" t="s">
        <v>214</v>
      </c>
      <c r="F2459" s="7">
        <v>300000</v>
      </c>
      <c r="G2459" s="7">
        <v>1.8667000532150269</v>
      </c>
      <c r="H2459" s="7">
        <v>1.9838000535964966</v>
      </c>
      <c r="I2459" s="7" t="s">
        <v>11101</v>
      </c>
      <c r="J2459" s="7" t="s">
        <v>11102</v>
      </c>
      <c r="K2459" s="8">
        <v>5.4667611122131348</v>
      </c>
      <c r="M2459" s="8">
        <v>100.05100250244141</v>
      </c>
      <c r="N2459" s="7">
        <v>299.59811401367188</v>
      </c>
      <c r="O2459" s="7" t="s">
        <v>254</v>
      </c>
      <c r="P2459" s="7" t="s">
        <v>239</v>
      </c>
      <c r="Q2459" s="7" t="s">
        <v>242</v>
      </c>
      <c r="R2459" s="7" t="s">
        <v>214</v>
      </c>
      <c r="S2459" s="7">
        <v>299.59811401367188</v>
      </c>
    </row>
    <row r="2460" spans="1:19" x14ac:dyDescent="0.25">
      <c r="A2460" s="7">
        <v>513</v>
      </c>
      <c r="B2460" s="7">
        <v>44657</v>
      </c>
      <c r="C2460" s="7">
        <v>66904073</v>
      </c>
      <c r="D2460" s="7" t="s">
        <v>2140</v>
      </c>
      <c r="E2460" s="7" t="s">
        <v>17124</v>
      </c>
      <c r="F2460" s="7">
        <v>600000</v>
      </c>
      <c r="G2460" s="7">
        <v>2.1765999794006348</v>
      </c>
      <c r="H2460" s="7">
        <v>2.1233000755310059</v>
      </c>
      <c r="I2460" s="7" t="s">
        <v>17125</v>
      </c>
      <c r="J2460" s="7" t="s">
        <v>17126</v>
      </c>
      <c r="K2460" s="8">
        <v>3.0473101139068604</v>
      </c>
      <c r="M2460" s="8">
        <v>95.46099853515625</v>
      </c>
      <c r="N2460" s="7">
        <v>46.594200134277344</v>
      </c>
      <c r="O2460" s="7" t="s">
        <v>212</v>
      </c>
      <c r="P2460" s="7" t="s">
        <v>349</v>
      </c>
      <c r="Q2460" s="7" t="s">
        <v>242</v>
      </c>
      <c r="R2460" s="7" t="s">
        <v>3856</v>
      </c>
      <c r="S2460" s="7">
        <v>46.594200134277344</v>
      </c>
    </row>
    <row r="2461" spans="1:19" x14ac:dyDescent="0.25">
      <c r="A2461" s="7">
        <v>513</v>
      </c>
      <c r="B2461" s="7">
        <v>44657</v>
      </c>
      <c r="C2461" s="7">
        <v>66827786</v>
      </c>
      <c r="D2461" s="7" t="s">
        <v>2140</v>
      </c>
      <c r="E2461" s="7" t="s">
        <v>214</v>
      </c>
      <c r="F2461" s="7">
        <v>450000</v>
      </c>
      <c r="G2461" s="7">
        <v>1.5824999809265137</v>
      </c>
      <c r="H2461" s="7">
        <v>1.5418000221252441</v>
      </c>
      <c r="I2461" s="7" t="s">
        <v>11105</v>
      </c>
      <c r="J2461" s="7" t="s">
        <v>11106</v>
      </c>
      <c r="K2461" s="8">
        <v>3.1959800720214844</v>
      </c>
      <c r="M2461" s="8">
        <v>96.832000732421875</v>
      </c>
      <c r="N2461" s="7">
        <v>84.170600891113281</v>
      </c>
      <c r="O2461" s="7" t="s">
        <v>212</v>
      </c>
      <c r="P2461" s="7" t="s">
        <v>349</v>
      </c>
      <c r="Q2461" s="7" t="s">
        <v>242</v>
      </c>
      <c r="R2461" s="7" t="s">
        <v>3856</v>
      </c>
      <c r="S2461" s="7">
        <v>84.170600891113281</v>
      </c>
    </row>
    <row r="2462" spans="1:19" x14ac:dyDescent="0.25">
      <c r="A2462" s="7">
        <v>513</v>
      </c>
      <c r="B2462" s="7">
        <v>44657</v>
      </c>
      <c r="C2462" s="7">
        <v>37667046</v>
      </c>
      <c r="D2462" s="7" t="s">
        <v>2140</v>
      </c>
      <c r="E2462" s="7" t="s">
        <v>214</v>
      </c>
      <c r="F2462" s="7">
        <v>250000</v>
      </c>
      <c r="G2462" s="7">
        <v>0.9089999794960022</v>
      </c>
      <c r="H2462" s="7">
        <v>0.88830000162124634</v>
      </c>
      <c r="I2462" s="7" t="s">
        <v>11103</v>
      </c>
      <c r="J2462" s="7" t="s">
        <v>11104</v>
      </c>
      <c r="K2462" s="8">
        <v>2.7484040260314941</v>
      </c>
      <c r="M2462" s="8">
        <v>100.44699859619141</v>
      </c>
      <c r="N2462" s="7">
        <v>94.534103393554688</v>
      </c>
      <c r="O2462" s="7" t="s">
        <v>212</v>
      </c>
      <c r="P2462" s="7" t="s">
        <v>349</v>
      </c>
      <c r="Q2462" s="7" t="s">
        <v>242</v>
      </c>
      <c r="R2462" s="7" t="s">
        <v>214</v>
      </c>
      <c r="S2462" s="7">
        <v>94.534103393554688</v>
      </c>
    </row>
    <row r="2463" spans="1:19" x14ac:dyDescent="0.25">
      <c r="A2463" s="7">
        <v>513</v>
      </c>
      <c r="B2463" s="7">
        <v>44657</v>
      </c>
      <c r="C2463" s="7">
        <v>35954707</v>
      </c>
      <c r="D2463" s="7" t="s">
        <v>2143</v>
      </c>
      <c r="E2463" s="7" t="s">
        <v>214</v>
      </c>
      <c r="F2463" s="7">
        <v>575000</v>
      </c>
      <c r="G2463" s="7">
        <v>2.5927000045776367</v>
      </c>
      <c r="H2463" s="7">
        <v>1.9076000452041626</v>
      </c>
      <c r="I2463" s="7" t="s">
        <v>6935</v>
      </c>
      <c r="J2463" s="7" t="s">
        <v>6936</v>
      </c>
      <c r="K2463" s="8">
        <v>6.2421460151672363</v>
      </c>
      <c r="M2463" s="8">
        <v>99.127998352050781</v>
      </c>
      <c r="N2463" s="7">
        <v>358.7930908203125</v>
      </c>
      <c r="O2463" s="7" t="s">
        <v>266</v>
      </c>
      <c r="P2463" s="7" t="s">
        <v>267</v>
      </c>
      <c r="Q2463" s="7" t="s">
        <v>242</v>
      </c>
      <c r="R2463" s="7" t="s">
        <v>3856</v>
      </c>
      <c r="S2463" s="7">
        <v>306.96337890625</v>
      </c>
    </row>
    <row r="2464" spans="1:19" x14ac:dyDescent="0.25">
      <c r="A2464" s="7">
        <v>513</v>
      </c>
      <c r="B2464" s="7">
        <v>44657</v>
      </c>
      <c r="C2464" s="7">
        <v>35954706</v>
      </c>
      <c r="D2464" s="7" t="s">
        <v>2143</v>
      </c>
      <c r="E2464" s="7" t="s">
        <v>6932</v>
      </c>
      <c r="F2464" s="7">
        <v>575000</v>
      </c>
      <c r="G2464" s="7">
        <v>2.5927000045776367</v>
      </c>
      <c r="H2464" s="7">
        <v>1.9040000438690186</v>
      </c>
      <c r="I2464" s="7" t="s">
        <v>6933</v>
      </c>
      <c r="J2464" s="7" t="s">
        <v>6934</v>
      </c>
      <c r="K2464" s="8">
        <v>6.2263531684875488</v>
      </c>
      <c r="M2464" s="8">
        <v>99.165000915527344</v>
      </c>
      <c r="N2464" s="7">
        <v>326.57101440429688</v>
      </c>
      <c r="O2464" s="7" t="s">
        <v>266</v>
      </c>
      <c r="P2464" s="7" t="s">
        <v>267</v>
      </c>
      <c r="Q2464" s="7" t="s">
        <v>242</v>
      </c>
      <c r="R2464" s="7" t="s">
        <v>214</v>
      </c>
      <c r="S2464" s="7">
        <v>306.96337890625</v>
      </c>
    </row>
    <row r="2465" spans="1:19" x14ac:dyDescent="0.25">
      <c r="A2465" s="7">
        <v>513</v>
      </c>
      <c r="B2465" s="7">
        <v>44657</v>
      </c>
      <c r="C2465" s="7">
        <v>66824706</v>
      </c>
      <c r="D2465" s="7" t="s">
        <v>2143</v>
      </c>
      <c r="E2465" s="7" t="s">
        <v>214</v>
      </c>
      <c r="F2465" s="7">
        <v>675000</v>
      </c>
      <c r="G2465" s="7">
        <v>2.5434999465942383</v>
      </c>
      <c r="H2465" s="7">
        <v>2.1196000576019287</v>
      </c>
      <c r="I2465" s="7" t="s">
        <v>19818</v>
      </c>
      <c r="J2465" s="7" t="s">
        <v>6931</v>
      </c>
      <c r="K2465" s="8">
        <v>7.5073361396789551</v>
      </c>
      <c r="M2465" s="8">
        <v>101.68399810791016</v>
      </c>
      <c r="N2465" s="7">
        <v>485.97689819335938</v>
      </c>
      <c r="O2465" s="7" t="s">
        <v>266</v>
      </c>
      <c r="P2465" s="7" t="s">
        <v>267</v>
      </c>
      <c r="Q2465" s="7" t="s">
        <v>242</v>
      </c>
      <c r="R2465" s="7" t="s">
        <v>3856</v>
      </c>
      <c r="S2465" s="7">
        <v>306.2677001953125</v>
      </c>
    </row>
    <row r="2466" spans="1:19" x14ac:dyDescent="0.25">
      <c r="A2466" s="7">
        <v>513</v>
      </c>
      <c r="B2466" s="7">
        <v>44657</v>
      </c>
      <c r="C2466" s="7">
        <v>66822692</v>
      </c>
      <c r="D2466" s="7" t="s">
        <v>2143</v>
      </c>
      <c r="E2466" s="7" t="s">
        <v>6928</v>
      </c>
      <c r="F2466" s="7">
        <v>675000</v>
      </c>
      <c r="G2466" s="7">
        <v>2.5434999465942383</v>
      </c>
      <c r="H2466" s="7">
        <v>2.1184999942779541</v>
      </c>
      <c r="I2466" s="7" t="s">
        <v>6929</v>
      </c>
      <c r="J2466" s="7" t="s">
        <v>6930</v>
      </c>
      <c r="K2466" s="8">
        <v>7.5032601356506348</v>
      </c>
      <c r="M2466" s="8">
        <v>101.69300079345703</v>
      </c>
      <c r="N2466" s="7">
        <v>428.30648803710938</v>
      </c>
      <c r="O2466" s="7" t="s">
        <v>266</v>
      </c>
      <c r="P2466" s="7" t="s">
        <v>267</v>
      </c>
      <c r="Q2466" s="7" t="s">
        <v>242</v>
      </c>
      <c r="R2466" s="7" t="s">
        <v>214</v>
      </c>
      <c r="S2466" s="7">
        <v>306.2677001953125</v>
      </c>
    </row>
    <row r="2467" spans="1:19" x14ac:dyDescent="0.25">
      <c r="A2467" s="7">
        <v>513</v>
      </c>
      <c r="B2467" s="7">
        <v>44657</v>
      </c>
      <c r="C2467" s="7">
        <v>66863348</v>
      </c>
      <c r="D2467" s="7" t="s">
        <v>2146</v>
      </c>
      <c r="E2467" s="7" t="s">
        <v>214</v>
      </c>
      <c r="F2467" s="7">
        <v>460000</v>
      </c>
      <c r="G2467" s="7">
        <v>4.875</v>
      </c>
      <c r="H2467" s="7">
        <v>3.7520999908447266</v>
      </c>
      <c r="I2467" s="7" t="s">
        <v>11107</v>
      </c>
      <c r="J2467" s="7" t="s">
        <v>11108</v>
      </c>
      <c r="K2467" s="8">
        <v>6.0432281494140625</v>
      </c>
      <c r="M2467" s="8">
        <v>91.476997375488281</v>
      </c>
      <c r="N2467" s="7">
        <v>330.61160278320313</v>
      </c>
      <c r="O2467" s="7" t="s">
        <v>237</v>
      </c>
      <c r="P2467" s="7" t="s">
        <v>239</v>
      </c>
      <c r="Q2467" s="7" t="s">
        <v>242</v>
      </c>
      <c r="R2467" s="7" t="s">
        <v>214</v>
      </c>
      <c r="S2467" s="7">
        <v>330.61160278320313</v>
      </c>
    </row>
    <row r="2468" spans="1:19" x14ac:dyDescent="0.25">
      <c r="A2468" s="7">
        <v>513</v>
      </c>
      <c r="B2468" s="7">
        <v>44657</v>
      </c>
      <c r="C2468" s="7">
        <v>66860138</v>
      </c>
      <c r="D2468" s="7" t="s">
        <v>2146</v>
      </c>
      <c r="E2468" s="7" t="s">
        <v>18366</v>
      </c>
      <c r="F2468" s="7">
        <v>460000</v>
      </c>
      <c r="G2468" s="7">
        <v>4.4749999046325684</v>
      </c>
      <c r="H2468" s="7">
        <v>3.7562999725341797</v>
      </c>
      <c r="I2468" s="7" t="s">
        <v>18367</v>
      </c>
      <c r="J2468" s="7" t="s">
        <v>18368</v>
      </c>
      <c r="K2468" s="8">
        <v>6.2691621780395508</v>
      </c>
      <c r="M2468" s="8">
        <v>91.300003051757813</v>
      </c>
      <c r="N2468" s="7">
        <v>346.32330322265625</v>
      </c>
      <c r="O2468" s="7" t="s">
        <v>237</v>
      </c>
      <c r="P2468" s="7" t="s">
        <v>239</v>
      </c>
      <c r="Q2468" s="7" t="s">
        <v>242</v>
      </c>
      <c r="R2468" s="7" t="s">
        <v>214</v>
      </c>
      <c r="S2468" s="7">
        <v>346.32330322265625</v>
      </c>
    </row>
    <row r="2469" spans="1:19" x14ac:dyDescent="0.25">
      <c r="A2469" s="7">
        <v>513</v>
      </c>
      <c r="B2469" s="7">
        <v>44657</v>
      </c>
      <c r="C2469" s="7">
        <v>66834259</v>
      </c>
      <c r="D2469" s="7" t="s">
        <v>2150</v>
      </c>
      <c r="E2469" s="7" t="s">
        <v>214</v>
      </c>
      <c r="F2469" s="7">
        <v>325000</v>
      </c>
      <c r="G2469" s="7">
        <v>1.5606000423431396</v>
      </c>
      <c r="H2469" s="7">
        <v>1.6822999715805054</v>
      </c>
      <c r="I2469" s="7" t="s">
        <v>11112</v>
      </c>
      <c r="J2469" s="7" t="s">
        <v>11113</v>
      </c>
      <c r="K2469" s="8">
        <v>4.9684138298034668</v>
      </c>
      <c r="M2469" s="8">
        <v>100.59999847412109</v>
      </c>
      <c r="N2469" s="7">
        <v>263.77011108398438</v>
      </c>
      <c r="O2469" s="7" t="s">
        <v>237</v>
      </c>
      <c r="P2469" s="7" t="s">
        <v>239</v>
      </c>
      <c r="Q2469" s="7" t="s">
        <v>242</v>
      </c>
      <c r="R2469" s="7" t="s">
        <v>214</v>
      </c>
      <c r="S2469" s="7">
        <v>263.77011108398438</v>
      </c>
    </row>
    <row r="2470" spans="1:19" x14ac:dyDescent="0.25">
      <c r="A2470" s="7">
        <v>513</v>
      </c>
      <c r="B2470" s="7">
        <v>44657</v>
      </c>
      <c r="C2470" s="7">
        <v>66823515</v>
      </c>
      <c r="D2470" s="7" t="s">
        <v>2150</v>
      </c>
      <c r="E2470" s="7" t="s">
        <v>11109</v>
      </c>
      <c r="F2470" s="7">
        <v>325000</v>
      </c>
      <c r="G2470" s="7">
        <v>1.5606000423431396</v>
      </c>
      <c r="H2470" s="7">
        <v>1.6850999593734741</v>
      </c>
      <c r="I2470" s="7" t="s">
        <v>11110</v>
      </c>
      <c r="J2470" s="7" t="s">
        <v>11111</v>
      </c>
      <c r="K2470" s="8">
        <v>5.0118250846862793</v>
      </c>
      <c r="M2470" s="8">
        <v>100.53500366210938</v>
      </c>
      <c r="N2470" s="7">
        <v>234.9407958984375</v>
      </c>
      <c r="O2470" s="7" t="s">
        <v>237</v>
      </c>
      <c r="P2470" s="7" t="s">
        <v>239</v>
      </c>
      <c r="Q2470" s="7" t="s">
        <v>242</v>
      </c>
      <c r="R2470" s="7" t="s">
        <v>214</v>
      </c>
      <c r="S2470" s="7">
        <v>234.9407958984375</v>
      </c>
    </row>
    <row r="2471" spans="1:19" x14ac:dyDescent="0.25">
      <c r="A2471" s="7">
        <v>513</v>
      </c>
      <c r="B2471" s="7">
        <v>44657</v>
      </c>
      <c r="C2471" s="7">
        <v>36102076</v>
      </c>
      <c r="D2471" s="7" t="s">
        <v>2154</v>
      </c>
      <c r="E2471" s="7" t="s">
        <v>214</v>
      </c>
      <c r="F2471" s="7">
        <v>600000</v>
      </c>
      <c r="G2471" s="7">
        <v>5.5907001495361328</v>
      </c>
      <c r="H2471" s="7">
        <v>3.3320999145507813</v>
      </c>
      <c r="I2471" s="7" t="s">
        <v>6937</v>
      </c>
      <c r="J2471" s="7" t="s">
        <v>6938</v>
      </c>
      <c r="K2471" s="8">
        <v>6.4054050445556641</v>
      </c>
      <c r="M2471" s="8">
        <v>97.53399658203125</v>
      </c>
      <c r="N2471" s="7">
        <v>367.80670166015625</v>
      </c>
      <c r="O2471" s="7" t="s">
        <v>237</v>
      </c>
      <c r="P2471" s="7" t="s">
        <v>639</v>
      </c>
      <c r="Q2471" s="7" t="s">
        <v>291</v>
      </c>
      <c r="R2471" s="7" t="s">
        <v>3856</v>
      </c>
      <c r="S2471" s="7">
        <v>348.003662109375</v>
      </c>
    </row>
    <row r="2472" spans="1:19" x14ac:dyDescent="0.25">
      <c r="A2472" s="7">
        <v>513</v>
      </c>
      <c r="B2472" s="7">
        <v>44657</v>
      </c>
      <c r="C2472" s="7">
        <v>46836683</v>
      </c>
      <c r="D2472" s="7" t="s">
        <v>2157</v>
      </c>
      <c r="E2472" s="7" t="s">
        <v>6951</v>
      </c>
      <c r="F2472" s="7">
        <v>300000</v>
      </c>
      <c r="G2472" s="7">
        <v>27.854900360107422</v>
      </c>
      <c r="H2472" s="7">
        <v>15.592399597167969</v>
      </c>
      <c r="I2472" s="7" t="s">
        <v>19819</v>
      </c>
      <c r="J2472" s="7" t="s">
        <v>6952</v>
      </c>
      <c r="K2472" s="8">
        <v>5.0140199661254883</v>
      </c>
      <c r="M2472" s="8">
        <v>84.116996765136719</v>
      </c>
      <c r="N2472" s="7">
        <v>233.23800659179688</v>
      </c>
      <c r="O2472" s="7" t="s">
        <v>212</v>
      </c>
      <c r="P2472" s="7" t="s">
        <v>239</v>
      </c>
      <c r="Q2472" s="7" t="s">
        <v>242</v>
      </c>
      <c r="R2472" s="7" t="s">
        <v>3856</v>
      </c>
      <c r="S2472" s="7">
        <v>318.98370361328125</v>
      </c>
    </row>
    <row r="2473" spans="1:19" x14ac:dyDescent="0.25">
      <c r="A2473" s="7">
        <v>513</v>
      </c>
      <c r="B2473" s="7">
        <v>44657</v>
      </c>
      <c r="C2473" s="7">
        <v>66995100</v>
      </c>
      <c r="D2473" s="7" t="s">
        <v>2157</v>
      </c>
      <c r="E2473" s="7" t="s">
        <v>21286</v>
      </c>
      <c r="F2473" s="7">
        <v>500000</v>
      </c>
      <c r="G2473" s="7">
        <v>9.7905998229980469</v>
      </c>
      <c r="H2473" s="7">
        <v>8.0502996444702148</v>
      </c>
      <c r="I2473" s="7" t="s">
        <v>21287</v>
      </c>
      <c r="J2473" s="7" t="s">
        <v>21288</v>
      </c>
      <c r="K2473" s="8">
        <v>4.4321498870849609</v>
      </c>
      <c r="M2473" s="8">
        <v>93.208000183105469</v>
      </c>
      <c r="N2473" s="7">
        <v>185.10000610351563</v>
      </c>
      <c r="O2473" s="7" t="s">
        <v>212</v>
      </c>
      <c r="P2473" s="7" t="s">
        <v>239</v>
      </c>
      <c r="Q2473" s="7" t="s">
        <v>242</v>
      </c>
      <c r="R2473" s="7" t="s">
        <v>3856</v>
      </c>
      <c r="S2473" s="7">
        <v>222.98316955566406</v>
      </c>
    </row>
    <row r="2474" spans="1:19" x14ac:dyDescent="0.25">
      <c r="A2474" s="7">
        <v>513</v>
      </c>
      <c r="B2474" s="7">
        <v>44657</v>
      </c>
      <c r="C2474" s="7">
        <v>66857324</v>
      </c>
      <c r="D2474" s="7" t="s">
        <v>2157</v>
      </c>
      <c r="E2474" s="7" t="s">
        <v>6949</v>
      </c>
      <c r="F2474" s="7">
        <v>750000</v>
      </c>
      <c r="G2474" s="7">
        <v>8.8459997177124023</v>
      </c>
      <c r="H2474" s="7">
        <v>7.6083998680114746</v>
      </c>
      <c r="I2474" s="7" t="s">
        <v>19820</v>
      </c>
      <c r="J2474" s="7" t="s">
        <v>6950</v>
      </c>
      <c r="K2474" s="8">
        <v>4.5560998916625977</v>
      </c>
      <c r="M2474" s="8">
        <v>87.333000183105469</v>
      </c>
      <c r="N2474" s="7">
        <v>193.41600036621094</v>
      </c>
      <c r="O2474" s="7" t="s">
        <v>212</v>
      </c>
      <c r="P2474" s="7" t="s">
        <v>239</v>
      </c>
      <c r="Q2474" s="7" t="s">
        <v>242</v>
      </c>
      <c r="R2474" s="7" t="s">
        <v>3856</v>
      </c>
      <c r="S2474" s="7">
        <v>216.18260192871094</v>
      </c>
    </row>
    <row r="2475" spans="1:19" x14ac:dyDescent="0.25">
      <c r="A2475" s="7">
        <v>513</v>
      </c>
      <c r="B2475" s="7">
        <v>44657</v>
      </c>
      <c r="C2475" s="7">
        <v>66857322</v>
      </c>
      <c r="D2475" s="7" t="s">
        <v>2157</v>
      </c>
      <c r="E2475" s="7" t="s">
        <v>6946</v>
      </c>
      <c r="F2475" s="7">
        <v>750000</v>
      </c>
      <c r="G2475" s="7">
        <v>8.8459997177124023</v>
      </c>
      <c r="H2475" s="7">
        <v>7.6083998680114746</v>
      </c>
      <c r="I2475" s="7" t="s">
        <v>6947</v>
      </c>
      <c r="J2475" s="7" t="s">
        <v>6948</v>
      </c>
      <c r="K2475" s="8">
        <v>4.5560989379882813</v>
      </c>
      <c r="M2475" s="8">
        <v>87.333000183105469</v>
      </c>
      <c r="N2475" s="7">
        <v>193.14210510253906</v>
      </c>
      <c r="O2475" s="7" t="s">
        <v>212</v>
      </c>
      <c r="P2475" s="7" t="s">
        <v>239</v>
      </c>
      <c r="Q2475" s="7" t="s">
        <v>242</v>
      </c>
      <c r="R2475" s="7" t="s">
        <v>214</v>
      </c>
      <c r="S2475" s="7">
        <v>216.18260192871094</v>
      </c>
    </row>
    <row r="2476" spans="1:19" x14ac:dyDescent="0.25">
      <c r="A2476" s="7">
        <v>513</v>
      </c>
      <c r="B2476" s="7">
        <v>44657</v>
      </c>
      <c r="C2476" s="7">
        <v>46836644</v>
      </c>
      <c r="D2476" s="7" t="s">
        <v>2157</v>
      </c>
      <c r="E2476" s="7" t="s">
        <v>6943</v>
      </c>
      <c r="F2476" s="7">
        <v>700000</v>
      </c>
      <c r="G2476" s="7">
        <v>7.8548998832702637</v>
      </c>
      <c r="H2476" s="7">
        <v>6.769899845123291</v>
      </c>
      <c r="I2476" s="7" t="s">
        <v>6944</v>
      </c>
      <c r="J2476" s="7" t="s">
        <v>6945</v>
      </c>
      <c r="K2476" s="8">
        <v>4.4418601989746094</v>
      </c>
      <c r="M2476" s="8">
        <v>92.163002014160156</v>
      </c>
      <c r="N2476" s="7">
        <v>177.51100158691406</v>
      </c>
      <c r="O2476" s="7" t="s">
        <v>212</v>
      </c>
      <c r="P2476" s="7" t="s">
        <v>239</v>
      </c>
      <c r="Q2476" s="7" t="s">
        <v>242</v>
      </c>
      <c r="R2476" s="7" t="s">
        <v>3856</v>
      </c>
      <c r="S2476" s="7">
        <v>208.85334777832031</v>
      </c>
    </row>
    <row r="2477" spans="1:19" x14ac:dyDescent="0.25">
      <c r="A2477" s="7">
        <v>513</v>
      </c>
      <c r="B2477" s="7">
        <v>44657</v>
      </c>
      <c r="C2477" s="7">
        <v>46840715</v>
      </c>
      <c r="D2477" s="7" t="s">
        <v>2157</v>
      </c>
      <c r="E2477" s="7" t="s">
        <v>6941</v>
      </c>
      <c r="F2477" s="7">
        <v>700000</v>
      </c>
      <c r="G2477" s="7">
        <v>7.8548998832702637</v>
      </c>
      <c r="H2477" s="7">
        <v>6.769899845123291</v>
      </c>
      <c r="I2477" s="7" t="s">
        <v>21851</v>
      </c>
      <c r="J2477" s="7" t="s">
        <v>6942</v>
      </c>
      <c r="K2477" s="8">
        <v>4.4418511390686035</v>
      </c>
      <c r="M2477" s="8">
        <v>92.163002014160156</v>
      </c>
      <c r="N2477" s="7">
        <v>177.2261962890625</v>
      </c>
      <c r="O2477" s="7" t="s">
        <v>212</v>
      </c>
      <c r="P2477" s="7" t="s">
        <v>239</v>
      </c>
      <c r="Q2477" s="7" t="s">
        <v>242</v>
      </c>
      <c r="R2477" s="7" t="s">
        <v>214</v>
      </c>
      <c r="S2477" s="7">
        <v>208.85334777832031</v>
      </c>
    </row>
    <row r="2478" spans="1:19" x14ac:dyDescent="0.25">
      <c r="A2478" s="7">
        <v>513</v>
      </c>
      <c r="B2478" s="7">
        <v>44657</v>
      </c>
      <c r="C2478" s="7">
        <v>36635340</v>
      </c>
      <c r="D2478" s="7" t="s">
        <v>2157</v>
      </c>
      <c r="E2478" s="7" t="s">
        <v>214</v>
      </c>
      <c r="F2478" s="7">
        <v>500000</v>
      </c>
      <c r="G2478" s="7">
        <v>5.683800220489502</v>
      </c>
      <c r="H2478" s="7">
        <v>4.9900999069213867</v>
      </c>
      <c r="I2478" s="7" t="s">
        <v>19821</v>
      </c>
      <c r="J2478" s="7" t="s">
        <v>6940</v>
      </c>
      <c r="K2478" s="8">
        <v>4.1983699798583984</v>
      </c>
      <c r="M2478" s="8">
        <v>98.175003051757813</v>
      </c>
      <c r="N2478" s="7">
        <v>147.781005859375</v>
      </c>
      <c r="O2478" s="7" t="s">
        <v>212</v>
      </c>
      <c r="P2478" s="7" t="s">
        <v>239</v>
      </c>
      <c r="Q2478" s="7" t="s">
        <v>242</v>
      </c>
      <c r="R2478" s="7" t="s">
        <v>3856</v>
      </c>
      <c r="S2478" s="7">
        <v>192.13523864746094</v>
      </c>
    </row>
    <row r="2479" spans="1:19" x14ac:dyDescent="0.25">
      <c r="A2479" s="7">
        <v>513</v>
      </c>
      <c r="B2479" s="7">
        <v>44657</v>
      </c>
      <c r="C2479" s="7">
        <v>43080536</v>
      </c>
      <c r="D2479" s="7" t="s">
        <v>2157</v>
      </c>
      <c r="E2479" s="7" t="s">
        <v>214</v>
      </c>
      <c r="F2479" s="7">
        <v>500000</v>
      </c>
      <c r="G2479" s="7">
        <v>1.9766999483108521</v>
      </c>
      <c r="H2479" s="7">
        <v>1.8892999887466431</v>
      </c>
      <c r="I2479" s="7" t="s">
        <v>19822</v>
      </c>
      <c r="J2479" s="7" t="s">
        <v>6939</v>
      </c>
      <c r="K2479" s="8">
        <v>3.632889986038208</v>
      </c>
      <c r="M2479" s="8">
        <v>100.18299865722656</v>
      </c>
      <c r="N2479" s="7">
        <v>111.91600036621094</v>
      </c>
      <c r="O2479" s="7" t="s">
        <v>212</v>
      </c>
      <c r="P2479" s="7" t="s">
        <v>239</v>
      </c>
      <c r="Q2479" s="7" t="s">
        <v>242</v>
      </c>
      <c r="R2479" s="7" t="s">
        <v>3856</v>
      </c>
      <c r="S2479" s="7">
        <v>161.763427734375</v>
      </c>
    </row>
    <row r="2480" spans="1:19" x14ac:dyDescent="0.25">
      <c r="A2480" s="7">
        <v>513</v>
      </c>
      <c r="B2480" s="7">
        <v>44657</v>
      </c>
      <c r="C2480" s="7">
        <v>66879051</v>
      </c>
      <c r="D2480" s="7" t="s">
        <v>2160</v>
      </c>
      <c r="E2480" s="7" t="s">
        <v>214</v>
      </c>
      <c r="F2480" s="7">
        <v>600000</v>
      </c>
      <c r="G2480" s="7">
        <v>5.9576001167297363</v>
      </c>
      <c r="H2480" s="7">
        <v>5.2685999870300293</v>
      </c>
      <c r="I2480" s="7" t="s">
        <v>6953</v>
      </c>
      <c r="J2480" s="7" t="s">
        <v>6954</v>
      </c>
      <c r="K2480" s="8">
        <v>4.6571488380432129</v>
      </c>
      <c r="M2480" s="8">
        <v>92.75</v>
      </c>
      <c r="N2480" s="7">
        <v>193.50579833984375</v>
      </c>
      <c r="O2480" s="7" t="s">
        <v>280</v>
      </c>
      <c r="P2480" s="7" t="s">
        <v>639</v>
      </c>
      <c r="Q2480" s="7" t="s">
        <v>291</v>
      </c>
      <c r="R2480" s="7" t="s">
        <v>3856</v>
      </c>
      <c r="S2480" s="7">
        <v>234.55947875976563</v>
      </c>
    </row>
    <row r="2481" spans="1:19" x14ac:dyDescent="0.25">
      <c r="A2481" s="7">
        <v>513</v>
      </c>
      <c r="B2481" s="7">
        <v>44657</v>
      </c>
      <c r="C2481" s="7">
        <v>38059699</v>
      </c>
      <c r="D2481" s="7" t="s">
        <v>2164</v>
      </c>
      <c r="E2481" s="7" t="s">
        <v>214</v>
      </c>
      <c r="F2481" s="7">
        <v>350000</v>
      </c>
      <c r="G2481" s="7">
        <v>3.9890000820159912</v>
      </c>
      <c r="H2481" s="7">
        <v>3.2058999538421631</v>
      </c>
      <c r="I2481" s="7" t="s">
        <v>6955</v>
      </c>
      <c r="J2481" s="7" t="s">
        <v>6956</v>
      </c>
      <c r="K2481" s="8">
        <v>5.7411937713623047</v>
      </c>
      <c r="M2481" s="8">
        <v>100.02999877929688</v>
      </c>
      <c r="N2481" s="7">
        <v>220.49760437011719</v>
      </c>
      <c r="O2481" s="7" t="s">
        <v>360</v>
      </c>
      <c r="P2481" s="7" t="s">
        <v>639</v>
      </c>
      <c r="Q2481" s="7" t="s">
        <v>291</v>
      </c>
      <c r="R2481" s="7" t="s">
        <v>214</v>
      </c>
      <c r="S2481" s="7">
        <v>263.87564086914063</v>
      </c>
    </row>
    <row r="2482" spans="1:19" x14ac:dyDescent="0.25">
      <c r="A2482" s="7">
        <v>513</v>
      </c>
      <c r="B2482" s="7">
        <v>44657</v>
      </c>
      <c r="C2482" s="7">
        <v>66920876</v>
      </c>
      <c r="D2482" s="7" t="s">
        <v>17531</v>
      </c>
      <c r="E2482" s="7" t="s">
        <v>214</v>
      </c>
      <c r="F2482" s="7">
        <v>1200000</v>
      </c>
      <c r="G2482" s="7">
        <v>24.197200775146484</v>
      </c>
      <c r="H2482" s="7">
        <v>14.086199760437012</v>
      </c>
      <c r="I2482" s="7" t="s">
        <v>19823</v>
      </c>
      <c r="J2482" s="7" t="s">
        <v>17644</v>
      </c>
      <c r="K2482" s="8">
        <v>4.8444600105285645</v>
      </c>
      <c r="M2482" s="8">
        <v>95.152999877929688</v>
      </c>
      <c r="N2482" s="7">
        <v>214.60200500488281</v>
      </c>
      <c r="O2482" s="7" t="s">
        <v>446</v>
      </c>
      <c r="P2482" s="7" t="s">
        <v>322</v>
      </c>
      <c r="Q2482" s="7" t="s">
        <v>291</v>
      </c>
      <c r="R2482" s="7" t="s">
        <v>3856</v>
      </c>
      <c r="S2482" s="7">
        <v>214.60200500488281</v>
      </c>
    </row>
    <row r="2483" spans="1:19" x14ac:dyDescent="0.25">
      <c r="A2483" s="7">
        <v>513</v>
      </c>
      <c r="B2483" s="7">
        <v>44657</v>
      </c>
      <c r="C2483" s="7">
        <v>66920878</v>
      </c>
      <c r="D2483" s="7" t="s">
        <v>17531</v>
      </c>
      <c r="E2483" s="7" t="s">
        <v>21289</v>
      </c>
      <c r="F2483" s="7">
        <v>1200000</v>
      </c>
      <c r="G2483" s="7">
        <v>24.194400787353516</v>
      </c>
      <c r="H2483" s="7">
        <v>14.083399772644043</v>
      </c>
      <c r="I2483" s="7" t="s">
        <v>21290</v>
      </c>
      <c r="J2483" s="7" t="s">
        <v>21291</v>
      </c>
      <c r="K2483" s="8">
        <v>4.8476300239562988</v>
      </c>
      <c r="M2483" s="8">
        <v>95.110000610351563</v>
      </c>
      <c r="N2483" s="7">
        <v>214.489501953125</v>
      </c>
      <c r="O2483" s="7" t="s">
        <v>446</v>
      </c>
      <c r="P2483" s="7" t="s">
        <v>322</v>
      </c>
      <c r="Q2483" s="7" t="s">
        <v>291</v>
      </c>
      <c r="R2483" s="7" t="s">
        <v>214</v>
      </c>
      <c r="S2483" s="7">
        <v>214.489501953125</v>
      </c>
    </row>
    <row r="2484" spans="1:19" x14ac:dyDescent="0.25">
      <c r="A2484" s="7">
        <v>513</v>
      </c>
      <c r="B2484" s="7">
        <v>44657</v>
      </c>
      <c r="C2484" s="7">
        <v>66900477</v>
      </c>
      <c r="D2484" s="7" t="s">
        <v>16556</v>
      </c>
      <c r="E2484" s="7" t="s">
        <v>214</v>
      </c>
      <c r="F2484" s="7">
        <v>300000</v>
      </c>
      <c r="G2484" s="7">
        <v>4.098599910736084</v>
      </c>
      <c r="H2484" s="7">
        <v>2.2834000587463379</v>
      </c>
      <c r="I2484" s="7" t="s">
        <v>16500</v>
      </c>
      <c r="J2484" s="7" t="s">
        <v>16501</v>
      </c>
      <c r="K2484" s="8">
        <v>44.945430755615234</v>
      </c>
      <c r="M2484" s="8">
        <v>34</v>
      </c>
      <c r="N2484" s="7">
        <v>4225.89208984375</v>
      </c>
      <c r="O2484" s="7" t="s">
        <v>446</v>
      </c>
      <c r="P2484" s="7" t="s">
        <v>2728</v>
      </c>
      <c r="Q2484" s="7" t="s">
        <v>286</v>
      </c>
      <c r="R2484" s="7" t="s">
        <v>214</v>
      </c>
      <c r="S2484" s="7">
        <v>4225.89208984375</v>
      </c>
    </row>
    <row r="2485" spans="1:19" x14ac:dyDescent="0.25">
      <c r="A2485" s="7">
        <v>513</v>
      </c>
      <c r="B2485" s="7">
        <v>44657</v>
      </c>
      <c r="C2485" s="7">
        <v>66899759</v>
      </c>
      <c r="D2485" s="7" t="s">
        <v>16556</v>
      </c>
      <c r="E2485" s="7" t="s">
        <v>17127</v>
      </c>
      <c r="F2485" s="7">
        <v>300000</v>
      </c>
      <c r="G2485" s="7">
        <v>4.098599910736084</v>
      </c>
      <c r="H2485" s="7">
        <v>2.2834000587463379</v>
      </c>
      <c r="I2485" s="7" t="s">
        <v>17128</v>
      </c>
      <c r="J2485" s="7" t="s">
        <v>17129</v>
      </c>
      <c r="K2485" s="8">
        <v>44.945430755615234</v>
      </c>
      <c r="M2485" s="8">
        <v>34</v>
      </c>
      <c r="N2485" s="7">
        <v>4225.89208984375</v>
      </c>
      <c r="O2485" s="7" t="s">
        <v>446</v>
      </c>
      <c r="P2485" s="7" t="s">
        <v>2728</v>
      </c>
      <c r="Q2485" s="7" t="s">
        <v>286</v>
      </c>
      <c r="R2485" s="7" t="s">
        <v>214</v>
      </c>
      <c r="S2485" s="7">
        <v>4225.89208984375</v>
      </c>
    </row>
    <row r="2486" spans="1:19" x14ac:dyDescent="0.25">
      <c r="A2486" s="7">
        <v>513</v>
      </c>
      <c r="B2486" s="7">
        <v>44657</v>
      </c>
      <c r="C2486" s="7">
        <v>33952190</v>
      </c>
      <c r="D2486" s="7" t="s">
        <v>2165</v>
      </c>
      <c r="E2486" s="7" t="s">
        <v>214</v>
      </c>
      <c r="F2486" s="7">
        <v>814000</v>
      </c>
      <c r="G2486" s="7">
        <v>8.1000003814697266</v>
      </c>
      <c r="H2486" s="7">
        <v>6.2444000244140625</v>
      </c>
      <c r="I2486" s="7" t="s">
        <v>6959</v>
      </c>
      <c r="J2486" s="7" t="s">
        <v>6960</v>
      </c>
      <c r="K2486" s="8">
        <v>4.8565001487731934</v>
      </c>
      <c r="M2486" s="8">
        <v>107.07499694824219</v>
      </c>
      <c r="N2486" s="7">
        <v>223.50900268554688</v>
      </c>
      <c r="O2486" s="7" t="s">
        <v>237</v>
      </c>
      <c r="P2486" s="7" t="s">
        <v>225</v>
      </c>
      <c r="Q2486" s="7" t="s">
        <v>219</v>
      </c>
      <c r="R2486" s="7" t="s">
        <v>3856</v>
      </c>
      <c r="S2486" s="7">
        <v>210.68408203125</v>
      </c>
    </row>
    <row r="2487" spans="1:19" x14ac:dyDescent="0.25">
      <c r="A2487" s="7">
        <v>513</v>
      </c>
      <c r="B2487" s="7">
        <v>44657</v>
      </c>
      <c r="C2487" s="7">
        <v>33952189</v>
      </c>
      <c r="D2487" s="7" t="s">
        <v>2165</v>
      </c>
      <c r="E2487" s="7" t="s">
        <v>6957</v>
      </c>
      <c r="F2487" s="7">
        <v>812453</v>
      </c>
      <c r="G2487" s="7">
        <v>8.1000003814697266</v>
      </c>
      <c r="H2487" s="7">
        <v>6.2374000549316406</v>
      </c>
      <c r="I2487" s="7" t="s">
        <v>8</v>
      </c>
      <c r="J2487" s="7" t="s">
        <v>6958</v>
      </c>
      <c r="K2487" s="8">
        <v>4.9044961929321289</v>
      </c>
      <c r="M2487" s="8">
        <v>106.75</v>
      </c>
      <c r="N2487" s="7">
        <v>227.93310546875</v>
      </c>
      <c r="O2487" s="7" t="s">
        <v>237</v>
      </c>
      <c r="P2487" s="7" t="s">
        <v>225</v>
      </c>
      <c r="Q2487" s="7" t="s">
        <v>219</v>
      </c>
      <c r="R2487" s="7" t="s">
        <v>214</v>
      </c>
      <c r="S2487" s="7">
        <v>210.68408203125</v>
      </c>
    </row>
    <row r="2488" spans="1:19" x14ac:dyDescent="0.25">
      <c r="A2488" s="7">
        <v>513</v>
      </c>
      <c r="B2488" s="7">
        <v>44657</v>
      </c>
      <c r="C2488" s="7">
        <v>66826107</v>
      </c>
      <c r="D2488" s="7" t="s">
        <v>2169</v>
      </c>
      <c r="E2488" s="7" t="s">
        <v>214</v>
      </c>
      <c r="F2488" s="7">
        <v>600000</v>
      </c>
      <c r="G2488" s="7">
        <v>4.057499885559082</v>
      </c>
      <c r="H2488" s="7">
        <v>3.6756000518798828</v>
      </c>
      <c r="I2488" s="7" t="s">
        <v>19824</v>
      </c>
      <c r="J2488" s="7" t="s">
        <v>11116</v>
      </c>
      <c r="K2488" s="8">
        <v>3.9838790893554688</v>
      </c>
      <c r="M2488" s="8">
        <v>97.172996520996094</v>
      </c>
      <c r="N2488" s="7">
        <v>123.75389862060547</v>
      </c>
      <c r="O2488" s="7" t="s">
        <v>409</v>
      </c>
      <c r="P2488" s="7" t="s">
        <v>215</v>
      </c>
      <c r="Q2488" s="7" t="s">
        <v>219</v>
      </c>
      <c r="R2488" s="7" t="s">
        <v>3856</v>
      </c>
      <c r="S2488" s="7">
        <v>123.75389862060547</v>
      </c>
    </row>
    <row r="2489" spans="1:19" x14ac:dyDescent="0.25">
      <c r="A2489" s="7">
        <v>513</v>
      </c>
      <c r="B2489" s="7">
        <v>44657</v>
      </c>
      <c r="C2489" s="7">
        <v>42422315</v>
      </c>
      <c r="D2489" s="7" t="s">
        <v>2169</v>
      </c>
      <c r="E2489" s="7" t="s">
        <v>214</v>
      </c>
      <c r="F2489" s="7">
        <v>500000</v>
      </c>
      <c r="G2489" s="7">
        <v>2.1217999458312988</v>
      </c>
      <c r="H2489" s="7">
        <v>1.9752999544143677</v>
      </c>
      <c r="I2489" s="7" t="s">
        <v>11114</v>
      </c>
      <c r="J2489" s="7" t="s">
        <v>11115</v>
      </c>
      <c r="K2489" s="8">
        <v>3.8563499450683594</v>
      </c>
      <c r="M2489" s="8">
        <v>101.54789733886719</v>
      </c>
      <c r="N2489" s="7">
        <v>130.13029479980469</v>
      </c>
      <c r="O2489" s="7" t="s">
        <v>409</v>
      </c>
      <c r="P2489" s="7" t="s">
        <v>215</v>
      </c>
      <c r="Q2489" s="7" t="s">
        <v>219</v>
      </c>
      <c r="R2489" s="7" t="s">
        <v>214</v>
      </c>
      <c r="S2489" s="7">
        <v>130.13029479980469</v>
      </c>
    </row>
    <row r="2490" spans="1:19" x14ac:dyDescent="0.25">
      <c r="A2490" s="7">
        <v>513</v>
      </c>
      <c r="B2490" s="7">
        <v>44657</v>
      </c>
      <c r="C2490" s="7">
        <v>66900482</v>
      </c>
      <c r="D2490" s="7" t="s">
        <v>16667</v>
      </c>
      <c r="E2490" s="7" t="s">
        <v>214</v>
      </c>
      <c r="F2490" s="7">
        <v>300000</v>
      </c>
      <c r="G2490" s="7">
        <v>4.1149997711181641</v>
      </c>
      <c r="H2490" s="7">
        <v>2.6828000545501709</v>
      </c>
      <c r="I2490" s="7" t="s">
        <v>16502</v>
      </c>
      <c r="J2490" s="7" t="s">
        <v>16503</v>
      </c>
      <c r="K2490" s="8">
        <v>7.715846061706543</v>
      </c>
      <c r="M2490" s="8">
        <v>99.238197326660156</v>
      </c>
      <c r="N2490" s="7">
        <v>448.55929565429688</v>
      </c>
      <c r="O2490" s="7" t="s">
        <v>212</v>
      </c>
      <c r="P2490" s="7" t="s">
        <v>2013</v>
      </c>
      <c r="Q2490" s="7" t="s">
        <v>291</v>
      </c>
      <c r="R2490" s="7" t="s">
        <v>214</v>
      </c>
      <c r="S2490" s="7">
        <v>448.55929565429688</v>
      </c>
    </row>
    <row r="2491" spans="1:19" x14ac:dyDescent="0.25">
      <c r="A2491" s="7">
        <v>513</v>
      </c>
      <c r="B2491" s="7">
        <v>44657</v>
      </c>
      <c r="C2491" s="7">
        <v>66899766</v>
      </c>
      <c r="D2491" s="7" t="s">
        <v>16667</v>
      </c>
      <c r="E2491" s="7" t="s">
        <v>17130</v>
      </c>
      <c r="F2491" s="7">
        <v>300000</v>
      </c>
      <c r="G2491" s="7">
        <v>4.1149997711181641</v>
      </c>
      <c r="H2491" s="7">
        <v>2.6828000545501709</v>
      </c>
      <c r="I2491" s="7" t="s">
        <v>17131</v>
      </c>
      <c r="J2491" s="7" t="s">
        <v>17132</v>
      </c>
      <c r="K2491" s="8">
        <v>7.715846061706543</v>
      </c>
      <c r="M2491" s="8">
        <v>99.237998962402344</v>
      </c>
      <c r="N2491" s="7">
        <v>448.55929565429688</v>
      </c>
      <c r="O2491" s="7" t="s">
        <v>212</v>
      </c>
      <c r="P2491" s="7" t="s">
        <v>2013</v>
      </c>
      <c r="Q2491" s="7" t="s">
        <v>291</v>
      </c>
      <c r="R2491" s="7" t="s">
        <v>214</v>
      </c>
      <c r="S2491" s="7">
        <v>448.55929565429688</v>
      </c>
    </row>
    <row r="2492" spans="1:19" x14ac:dyDescent="0.25">
      <c r="A2492" s="7">
        <v>513</v>
      </c>
      <c r="B2492" s="7">
        <v>44657</v>
      </c>
      <c r="C2492" s="7">
        <v>42162542</v>
      </c>
      <c r="D2492" s="7" t="s">
        <v>2171</v>
      </c>
      <c r="E2492" s="7" t="s">
        <v>214</v>
      </c>
      <c r="F2492" s="7">
        <v>900000</v>
      </c>
      <c r="G2492" s="7">
        <v>1.776900053024292</v>
      </c>
      <c r="H2492" s="7">
        <v>1.6789000034332275</v>
      </c>
      <c r="I2492" s="7" t="s">
        <v>6963</v>
      </c>
      <c r="J2492" s="7" t="s">
        <v>6964</v>
      </c>
      <c r="K2492" s="8">
        <v>3.6956698894500732</v>
      </c>
      <c r="M2492" s="8">
        <v>101.79000091552734</v>
      </c>
      <c r="N2492" s="7">
        <v>125.90499877929688</v>
      </c>
      <c r="O2492" s="7" t="s">
        <v>223</v>
      </c>
      <c r="P2492" s="7" t="s">
        <v>239</v>
      </c>
      <c r="Q2492" s="7" t="s">
        <v>242</v>
      </c>
      <c r="R2492" s="7" t="s">
        <v>3856</v>
      </c>
      <c r="S2492" s="7">
        <v>132.192626953125</v>
      </c>
    </row>
    <row r="2493" spans="1:19" x14ac:dyDescent="0.25">
      <c r="A2493" s="7">
        <v>513</v>
      </c>
      <c r="B2493" s="7">
        <v>44657</v>
      </c>
      <c r="C2493" s="7">
        <v>19237634</v>
      </c>
      <c r="D2493" s="7" t="s">
        <v>2171</v>
      </c>
      <c r="E2493" s="7" t="s">
        <v>214</v>
      </c>
      <c r="F2493" s="7">
        <v>500000</v>
      </c>
      <c r="G2493" s="7">
        <v>1.3169000148773193</v>
      </c>
      <c r="H2493" s="7">
        <v>1.2559000253677368</v>
      </c>
      <c r="I2493" s="7" t="s">
        <v>6961</v>
      </c>
      <c r="J2493" s="7" t="s">
        <v>6962</v>
      </c>
      <c r="K2493" s="8">
        <v>3.358220100402832</v>
      </c>
      <c r="M2493" s="8">
        <v>103.05000305175781</v>
      </c>
      <c r="N2493" s="7">
        <v>119.82599639892578</v>
      </c>
      <c r="O2493" s="7" t="s">
        <v>223</v>
      </c>
      <c r="P2493" s="7" t="s">
        <v>239</v>
      </c>
      <c r="Q2493" s="7" t="s">
        <v>242</v>
      </c>
      <c r="R2493" s="7" t="s">
        <v>3856</v>
      </c>
      <c r="S2493" s="7">
        <v>128.91656494140625</v>
      </c>
    </row>
    <row r="2494" spans="1:19" x14ac:dyDescent="0.25">
      <c r="A2494" s="7">
        <v>513</v>
      </c>
      <c r="B2494" s="7">
        <v>44657</v>
      </c>
      <c r="C2494" s="7">
        <v>66895136</v>
      </c>
      <c r="D2494" s="7" t="s">
        <v>16568</v>
      </c>
      <c r="E2494" s="7" t="s">
        <v>214</v>
      </c>
      <c r="F2494" s="7">
        <v>400000</v>
      </c>
      <c r="G2494" s="7">
        <v>6.0834999084472656</v>
      </c>
      <c r="H2494" s="7">
        <v>4.468599796295166</v>
      </c>
      <c r="I2494" s="7" t="s">
        <v>16504</v>
      </c>
      <c r="J2494" s="7" t="s">
        <v>16505</v>
      </c>
      <c r="K2494" s="8">
        <v>6.9087429046630859</v>
      </c>
      <c r="M2494" s="8">
        <v>90.643096923828125</v>
      </c>
      <c r="N2494" s="7">
        <v>401.26589965820313</v>
      </c>
      <c r="O2494" s="7" t="s">
        <v>446</v>
      </c>
      <c r="P2494" s="7" t="s">
        <v>289</v>
      </c>
      <c r="Q2494" s="7" t="s">
        <v>291</v>
      </c>
      <c r="R2494" s="7" t="s">
        <v>214</v>
      </c>
      <c r="S2494" s="7">
        <v>401.26589965820313</v>
      </c>
    </row>
    <row r="2495" spans="1:19" x14ac:dyDescent="0.25">
      <c r="A2495" s="7">
        <v>513</v>
      </c>
      <c r="B2495" s="7">
        <v>44657</v>
      </c>
      <c r="C2495" s="7">
        <v>66892086</v>
      </c>
      <c r="D2495" s="7" t="s">
        <v>16568</v>
      </c>
      <c r="E2495" s="7" t="s">
        <v>18369</v>
      </c>
      <c r="F2495" s="7">
        <v>400000</v>
      </c>
      <c r="G2495" s="7">
        <v>6.0834999084472656</v>
      </c>
      <c r="H2495" s="7">
        <v>4.468599796295166</v>
      </c>
      <c r="I2495" s="7" t="s">
        <v>19825</v>
      </c>
      <c r="J2495" s="7" t="s">
        <v>18370</v>
      </c>
      <c r="K2495" s="8">
        <v>6.9087429046630859</v>
      </c>
      <c r="M2495" s="8">
        <v>90.643096923828125</v>
      </c>
      <c r="N2495" s="7">
        <v>401.26589965820313</v>
      </c>
      <c r="O2495" s="7" t="s">
        <v>446</v>
      </c>
      <c r="P2495" s="7" t="s">
        <v>289</v>
      </c>
      <c r="Q2495" s="7" t="s">
        <v>291</v>
      </c>
      <c r="R2495" s="7" t="s">
        <v>214</v>
      </c>
      <c r="S2495" s="7">
        <v>401.26589965820313</v>
      </c>
    </row>
    <row r="2496" spans="1:19" x14ac:dyDescent="0.25">
      <c r="A2496" s="7">
        <v>513</v>
      </c>
      <c r="B2496" s="7">
        <v>44657</v>
      </c>
      <c r="C2496" s="7">
        <v>66962160</v>
      </c>
      <c r="D2496" s="7" t="s">
        <v>2174</v>
      </c>
      <c r="E2496" s="7" t="s">
        <v>19826</v>
      </c>
      <c r="F2496" s="7">
        <v>300000</v>
      </c>
      <c r="G2496" s="7">
        <v>9.5714998245239258</v>
      </c>
      <c r="H2496" s="7">
        <v>7.7133002281188965</v>
      </c>
      <c r="I2496" s="7" t="s">
        <v>18938</v>
      </c>
      <c r="J2496" s="7" t="s">
        <v>18939</v>
      </c>
      <c r="K2496" s="8">
        <v>4.899630069732666</v>
      </c>
      <c r="M2496" s="8">
        <v>88.46099853515625</v>
      </c>
      <c r="N2496" s="7">
        <v>227.843994140625</v>
      </c>
      <c r="O2496" s="7" t="s">
        <v>446</v>
      </c>
      <c r="P2496" s="7" t="s">
        <v>663</v>
      </c>
      <c r="Q2496" s="7" t="s">
        <v>242</v>
      </c>
      <c r="R2496" s="7" t="s">
        <v>3856</v>
      </c>
      <c r="S2496" s="7">
        <v>183.7840576171875</v>
      </c>
    </row>
    <row r="2497" spans="1:19" x14ac:dyDescent="0.25">
      <c r="A2497" s="7">
        <v>513</v>
      </c>
      <c r="B2497" s="7">
        <v>44657</v>
      </c>
      <c r="C2497" s="7">
        <v>104037</v>
      </c>
      <c r="D2497" s="7" t="s">
        <v>2177</v>
      </c>
      <c r="E2497" s="7" t="s">
        <v>214</v>
      </c>
      <c r="F2497" s="7">
        <v>2025000</v>
      </c>
      <c r="G2497" s="7">
        <v>3.0222001075744629</v>
      </c>
      <c r="H2497" s="7">
        <v>2.587399959564209</v>
      </c>
      <c r="I2497" s="7" t="s">
        <v>19827</v>
      </c>
      <c r="J2497" s="7" t="s">
        <v>6969</v>
      </c>
      <c r="K2497" s="8">
        <v>6.7797842025756836</v>
      </c>
      <c r="M2497" s="8">
        <v>97.429000854492188</v>
      </c>
      <c r="N2497" s="7">
        <v>406.67510986328125</v>
      </c>
      <c r="O2497" s="7" t="s">
        <v>331</v>
      </c>
      <c r="P2497" s="7" t="s">
        <v>1279</v>
      </c>
      <c r="Q2497" s="7" t="s">
        <v>219</v>
      </c>
      <c r="R2497" s="7" t="s">
        <v>3856</v>
      </c>
      <c r="S2497" s="7">
        <v>426.29071044921875</v>
      </c>
    </row>
    <row r="2498" spans="1:19" x14ac:dyDescent="0.25">
      <c r="A2498" s="7">
        <v>513</v>
      </c>
      <c r="B2498" s="7">
        <v>44657</v>
      </c>
      <c r="C2498" s="7">
        <v>34981223</v>
      </c>
      <c r="D2498" s="7" t="s">
        <v>2177</v>
      </c>
      <c r="E2498" s="7" t="s">
        <v>214</v>
      </c>
      <c r="F2498" s="7">
        <v>1000000</v>
      </c>
      <c r="G2498" s="7">
        <v>0.92220002412796021</v>
      </c>
      <c r="H2498" s="7">
        <v>0.8773999810218811</v>
      </c>
      <c r="I2498" s="7" t="s">
        <v>19828</v>
      </c>
      <c r="J2498" s="7" t="s">
        <v>6968</v>
      </c>
      <c r="K2498" s="8">
        <v>6.1309800148010254</v>
      </c>
      <c r="M2498" s="8">
        <v>100.54199981689453</v>
      </c>
      <c r="N2498" s="7">
        <v>438.65249633789063</v>
      </c>
      <c r="O2498" s="7" t="s">
        <v>331</v>
      </c>
      <c r="P2498" s="7" t="s">
        <v>1279</v>
      </c>
      <c r="Q2498" s="7" t="s">
        <v>219</v>
      </c>
      <c r="R2498" s="7" t="s">
        <v>3856</v>
      </c>
      <c r="S2498" s="7">
        <v>390.41574096679688</v>
      </c>
    </row>
    <row r="2499" spans="1:19" x14ac:dyDescent="0.25">
      <c r="A2499" s="7">
        <v>513</v>
      </c>
      <c r="B2499" s="7">
        <v>44657</v>
      </c>
      <c r="C2499" s="7">
        <v>34944276</v>
      </c>
      <c r="D2499" s="7" t="s">
        <v>2177</v>
      </c>
      <c r="E2499" s="7" t="s">
        <v>6965</v>
      </c>
      <c r="F2499" s="7">
        <v>1000000</v>
      </c>
      <c r="G2499" s="7">
        <v>0.91990000009536743</v>
      </c>
      <c r="H2499" s="7">
        <v>0.8773999810218811</v>
      </c>
      <c r="I2499" s="7" t="s">
        <v>6966</v>
      </c>
      <c r="J2499" s="7" t="s">
        <v>6967</v>
      </c>
      <c r="K2499" s="8">
        <v>6.130791187286377</v>
      </c>
      <c r="M2499" s="8">
        <v>100.54199981689453</v>
      </c>
      <c r="N2499" s="7">
        <v>435.822509765625</v>
      </c>
      <c r="O2499" s="7" t="s">
        <v>331</v>
      </c>
      <c r="P2499" s="7" t="s">
        <v>1279</v>
      </c>
      <c r="Q2499" s="7" t="s">
        <v>219</v>
      </c>
      <c r="R2499" s="7" t="s">
        <v>214</v>
      </c>
      <c r="S2499" s="7">
        <v>390.37548828125</v>
      </c>
    </row>
    <row r="2500" spans="1:19" x14ac:dyDescent="0.25">
      <c r="A2500" s="7">
        <v>513</v>
      </c>
      <c r="B2500" s="7">
        <v>44657</v>
      </c>
      <c r="C2500" s="7">
        <v>29491379</v>
      </c>
      <c r="D2500" s="7" t="s">
        <v>2179</v>
      </c>
      <c r="E2500" s="7" t="s">
        <v>214</v>
      </c>
      <c r="F2500" s="7">
        <v>360000</v>
      </c>
      <c r="G2500" s="7">
        <v>0.95819997787475586</v>
      </c>
      <c r="H2500" s="7">
        <v>0.85670000314712524</v>
      </c>
      <c r="I2500" s="7" t="s">
        <v>11117</v>
      </c>
      <c r="J2500" s="7" t="s">
        <v>11118</v>
      </c>
      <c r="K2500" s="8">
        <v>11.942548751831055</v>
      </c>
      <c r="M2500" s="8">
        <v>97.170799255371094</v>
      </c>
      <c r="N2500" s="7">
        <v>1012.8328247070313</v>
      </c>
      <c r="O2500" s="7" t="s">
        <v>360</v>
      </c>
      <c r="P2500" s="7" t="s">
        <v>300</v>
      </c>
      <c r="Q2500" s="7" t="s">
        <v>291</v>
      </c>
      <c r="R2500" s="7" t="s">
        <v>214</v>
      </c>
      <c r="S2500" s="7">
        <v>1012.8328247070313</v>
      </c>
    </row>
    <row r="2501" spans="1:19" x14ac:dyDescent="0.25">
      <c r="A2501" s="7">
        <v>513</v>
      </c>
      <c r="B2501" s="7">
        <v>44657</v>
      </c>
      <c r="C2501" s="7">
        <v>66972441</v>
      </c>
      <c r="D2501" s="7" t="s">
        <v>21725</v>
      </c>
      <c r="E2501" s="7" t="s">
        <v>214</v>
      </c>
      <c r="F2501" s="7">
        <v>330000</v>
      </c>
      <c r="G2501" s="7">
        <v>10.550000190734863</v>
      </c>
      <c r="H2501" s="7">
        <v>8.3924999237060547</v>
      </c>
      <c r="I2501" s="7" t="s">
        <v>21852</v>
      </c>
      <c r="J2501" s="7" t="s">
        <v>20426</v>
      </c>
      <c r="K2501" s="8">
        <v>4.7788538932800293</v>
      </c>
      <c r="M2501" s="8">
        <v>92.123001098632813</v>
      </c>
      <c r="N2501" s="7">
        <v>221.54969787597656</v>
      </c>
      <c r="O2501" s="7" t="s">
        <v>237</v>
      </c>
      <c r="P2501" s="7" t="s">
        <v>422</v>
      </c>
      <c r="Q2501" s="7" t="s">
        <v>291</v>
      </c>
      <c r="R2501" s="7" t="s">
        <v>214</v>
      </c>
      <c r="S2501" s="7">
        <v>221.54969787597656</v>
      </c>
    </row>
    <row r="2502" spans="1:19" x14ac:dyDescent="0.25">
      <c r="A2502" s="7">
        <v>513</v>
      </c>
      <c r="B2502" s="7">
        <v>44657</v>
      </c>
      <c r="C2502" s="7">
        <v>46506063</v>
      </c>
      <c r="D2502" s="7" t="s">
        <v>2182</v>
      </c>
      <c r="E2502" s="7" t="s">
        <v>214</v>
      </c>
      <c r="F2502" s="7">
        <v>750000</v>
      </c>
      <c r="G2502" s="7">
        <v>2.7916998863220215</v>
      </c>
      <c r="H2502" s="7">
        <v>2.4286000728607178</v>
      </c>
      <c r="I2502" s="7" t="s">
        <v>19829</v>
      </c>
      <c r="J2502" s="7" t="s">
        <v>6979</v>
      </c>
      <c r="K2502" s="8">
        <v>8.0326404571533203</v>
      </c>
      <c r="M2502" s="8">
        <v>99.287002563476563</v>
      </c>
      <c r="N2502" s="7">
        <v>534.9873046875</v>
      </c>
      <c r="O2502" s="7" t="s">
        <v>212</v>
      </c>
      <c r="P2502" s="7" t="s">
        <v>282</v>
      </c>
      <c r="Q2502" s="7" t="s">
        <v>286</v>
      </c>
      <c r="R2502" s="7" t="s">
        <v>4184</v>
      </c>
      <c r="S2502" s="7">
        <v>731.86163330078125</v>
      </c>
    </row>
    <row r="2503" spans="1:19" x14ac:dyDescent="0.25">
      <c r="A2503" s="7">
        <v>513</v>
      </c>
      <c r="B2503" s="7">
        <v>44657</v>
      </c>
      <c r="C2503" s="7">
        <v>20138848</v>
      </c>
      <c r="D2503" s="7" t="s">
        <v>2182</v>
      </c>
      <c r="E2503" s="7" t="s">
        <v>6977</v>
      </c>
      <c r="F2503" s="7">
        <v>400000</v>
      </c>
      <c r="G2503" s="7">
        <v>1.6756000518798828</v>
      </c>
      <c r="H2503" s="7">
        <v>1.5149999856948853</v>
      </c>
      <c r="I2503" s="7" t="s">
        <v>19830</v>
      </c>
      <c r="J2503" s="7" t="s">
        <v>6978</v>
      </c>
      <c r="K2503" s="8">
        <v>6.8495888710021973</v>
      </c>
      <c r="M2503" s="8">
        <v>101.54299926757813</v>
      </c>
      <c r="N2503" s="7">
        <v>446.33749389648438</v>
      </c>
      <c r="O2503" s="7" t="s">
        <v>212</v>
      </c>
      <c r="P2503" s="7" t="s">
        <v>282</v>
      </c>
      <c r="Q2503" s="7" t="s">
        <v>286</v>
      </c>
      <c r="R2503" s="7" t="s">
        <v>214</v>
      </c>
      <c r="S2503" s="7">
        <v>700.59686279296875</v>
      </c>
    </row>
    <row r="2504" spans="1:19" x14ac:dyDescent="0.25">
      <c r="A2504" s="7">
        <v>513</v>
      </c>
      <c r="B2504" s="7">
        <v>44657</v>
      </c>
      <c r="C2504" s="7">
        <v>20139004</v>
      </c>
      <c r="D2504" s="7" t="s">
        <v>2182</v>
      </c>
      <c r="E2504" s="7" t="s">
        <v>214</v>
      </c>
      <c r="F2504" s="7">
        <v>400000</v>
      </c>
      <c r="G2504" s="7">
        <v>1.6749999523162842</v>
      </c>
      <c r="H2504" s="7">
        <v>1.5149999856948853</v>
      </c>
      <c r="I2504" s="7" t="s">
        <v>6975</v>
      </c>
      <c r="J2504" s="7" t="s">
        <v>6976</v>
      </c>
      <c r="K2504" s="8">
        <v>6.8496131896972656</v>
      </c>
      <c r="M2504" s="8">
        <v>101.54299926757813</v>
      </c>
      <c r="N2504" s="7">
        <v>446.6693115234375</v>
      </c>
      <c r="O2504" s="7" t="s">
        <v>212</v>
      </c>
      <c r="P2504" s="7" t="s">
        <v>282</v>
      </c>
      <c r="Q2504" s="7" t="s">
        <v>286</v>
      </c>
      <c r="R2504" s="7" t="s">
        <v>214</v>
      </c>
      <c r="S2504" s="7">
        <v>700.579833984375</v>
      </c>
    </row>
    <row r="2505" spans="1:19" x14ac:dyDescent="0.25">
      <c r="A2505" s="7">
        <v>513</v>
      </c>
      <c r="B2505" s="7">
        <v>44657</v>
      </c>
      <c r="C2505" s="7">
        <v>34519378</v>
      </c>
      <c r="D2505" s="7" t="s">
        <v>2182</v>
      </c>
      <c r="E2505" s="7" t="s">
        <v>214</v>
      </c>
      <c r="F2505" s="7">
        <v>500000</v>
      </c>
      <c r="G2505" s="7">
        <v>1.2278000116348267</v>
      </c>
      <c r="H2505" s="7">
        <v>4.7831001281738281</v>
      </c>
      <c r="I2505" s="7" t="s">
        <v>6973</v>
      </c>
      <c r="J2505" s="7" t="s">
        <v>6974</v>
      </c>
      <c r="K2505" s="8">
        <v>8.7076244354248047</v>
      </c>
      <c r="M2505" s="8">
        <v>98.032997131347656</v>
      </c>
      <c r="N2505" s="7">
        <v>663.76202392578125</v>
      </c>
      <c r="O2505" s="7" t="s">
        <v>212</v>
      </c>
      <c r="P2505" s="7" t="s">
        <v>282</v>
      </c>
      <c r="Q2505" s="7" t="s">
        <v>286</v>
      </c>
      <c r="R2505" s="7" t="s">
        <v>4184</v>
      </c>
      <c r="S2505" s="7">
        <v>687.79949951171875</v>
      </c>
    </row>
    <row r="2506" spans="1:19" x14ac:dyDescent="0.25">
      <c r="A2506" s="7">
        <v>513</v>
      </c>
      <c r="B2506" s="7">
        <v>44657</v>
      </c>
      <c r="C2506" s="7">
        <v>34558165</v>
      </c>
      <c r="D2506" s="7" t="s">
        <v>2182</v>
      </c>
      <c r="E2506" s="7" t="s">
        <v>6970</v>
      </c>
      <c r="F2506" s="7">
        <v>500000</v>
      </c>
      <c r="G2506" s="7">
        <v>1.2266000509262085</v>
      </c>
      <c r="H2506" s="7">
        <v>4.7831001281738281</v>
      </c>
      <c r="I2506" s="7" t="s">
        <v>6971</v>
      </c>
      <c r="J2506" s="7" t="s">
        <v>6972</v>
      </c>
      <c r="K2506" s="8">
        <v>8.0687122344970703</v>
      </c>
      <c r="M2506" s="8">
        <v>98.032997131347656</v>
      </c>
      <c r="N2506" s="7">
        <v>540.23748779296875</v>
      </c>
      <c r="O2506" s="7" t="s">
        <v>212</v>
      </c>
      <c r="P2506" s="7" t="s">
        <v>282</v>
      </c>
      <c r="Q2506" s="7" t="s">
        <v>286</v>
      </c>
      <c r="R2506" s="7" t="s">
        <v>214</v>
      </c>
      <c r="S2506" s="7">
        <v>687.7650146484375</v>
      </c>
    </row>
    <row r="2507" spans="1:19" x14ac:dyDescent="0.25">
      <c r="A2507" s="7">
        <v>513</v>
      </c>
      <c r="B2507" s="7">
        <v>44657</v>
      </c>
      <c r="C2507" s="7">
        <v>16061717</v>
      </c>
      <c r="D2507" s="7" t="s">
        <v>2186</v>
      </c>
      <c r="E2507" s="7" t="s">
        <v>214</v>
      </c>
      <c r="F2507" s="7">
        <v>1000000</v>
      </c>
      <c r="G2507" s="7">
        <v>0.54759997129440308</v>
      </c>
      <c r="H2507" s="7">
        <v>0.51819998025894165</v>
      </c>
      <c r="I2507" s="7" t="s">
        <v>6980</v>
      </c>
      <c r="J2507" s="7" t="s">
        <v>6981</v>
      </c>
      <c r="K2507" s="8">
        <v>5.8441958427429199</v>
      </c>
      <c r="M2507" s="8">
        <v>100.07900238037109</v>
      </c>
      <c r="N2507" s="7">
        <v>473.06039428710938</v>
      </c>
      <c r="O2507" s="7" t="s">
        <v>212</v>
      </c>
      <c r="P2507" s="7" t="s">
        <v>282</v>
      </c>
      <c r="Q2507" s="7" t="s">
        <v>286</v>
      </c>
      <c r="R2507" s="7" t="s">
        <v>3856</v>
      </c>
      <c r="S2507" s="7">
        <v>536.36395263671875</v>
      </c>
    </row>
    <row r="2508" spans="1:19" x14ac:dyDescent="0.25">
      <c r="A2508" s="7">
        <v>513</v>
      </c>
      <c r="B2508" s="7">
        <v>44657</v>
      </c>
      <c r="C2508" s="7">
        <v>33727056</v>
      </c>
      <c r="D2508" s="7" t="s">
        <v>2188</v>
      </c>
      <c r="E2508" s="7" t="s">
        <v>214</v>
      </c>
      <c r="F2508" s="7">
        <v>1250000</v>
      </c>
      <c r="G2508" s="7">
        <v>2.0506999492645264</v>
      </c>
      <c r="H2508" s="7">
        <v>1.8454999923706055</v>
      </c>
      <c r="I2508" s="7" t="s">
        <v>6985</v>
      </c>
      <c r="J2508" s="7" t="s">
        <v>6986</v>
      </c>
      <c r="K2508" s="8">
        <v>6.5805730819702148</v>
      </c>
      <c r="M2508" s="8">
        <v>99.135002136230469</v>
      </c>
      <c r="N2508" s="7">
        <v>403.769287109375</v>
      </c>
      <c r="O2508" s="7" t="s">
        <v>212</v>
      </c>
      <c r="P2508" s="7" t="s">
        <v>282</v>
      </c>
      <c r="Q2508" s="7" t="s">
        <v>286</v>
      </c>
      <c r="R2508" s="7" t="s">
        <v>3856</v>
      </c>
      <c r="S2508" s="7">
        <v>371.56939697265625</v>
      </c>
    </row>
    <row r="2509" spans="1:19" x14ac:dyDescent="0.25">
      <c r="A2509" s="7">
        <v>513</v>
      </c>
      <c r="B2509" s="7">
        <v>44657</v>
      </c>
      <c r="C2509" s="7">
        <v>33930545</v>
      </c>
      <c r="D2509" s="7" t="s">
        <v>2188</v>
      </c>
      <c r="E2509" s="7" t="s">
        <v>6982</v>
      </c>
      <c r="F2509" s="7">
        <v>1250000</v>
      </c>
      <c r="G2509" s="7">
        <v>2.0506999492645264</v>
      </c>
      <c r="H2509" s="7">
        <v>1.8454999923706055</v>
      </c>
      <c r="I2509" s="7" t="s">
        <v>6983</v>
      </c>
      <c r="J2509" s="7" t="s">
        <v>6984</v>
      </c>
      <c r="K2509" s="8">
        <v>6.5803132057189941</v>
      </c>
      <c r="M2509" s="8">
        <v>99.135002136230469</v>
      </c>
      <c r="N2509" s="7">
        <v>404.44589233398438</v>
      </c>
      <c r="O2509" s="7" t="s">
        <v>212</v>
      </c>
      <c r="P2509" s="7" t="s">
        <v>282</v>
      </c>
      <c r="Q2509" s="7" t="s">
        <v>286</v>
      </c>
      <c r="R2509" s="7" t="s">
        <v>214</v>
      </c>
      <c r="S2509" s="7">
        <v>371.56939697265625</v>
      </c>
    </row>
    <row r="2510" spans="1:19" x14ac:dyDescent="0.25">
      <c r="A2510" s="7">
        <v>513</v>
      </c>
      <c r="B2510" s="7">
        <v>44657</v>
      </c>
      <c r="C2510" s="7">
        <v>46422727</v>
      </c>
      <c r="D2510" s="7" t="s">
        <v>2189</v>
      </c>
      <c r="E2510" s="7" t="s">
        <v>214</v>
      </c>
      <c r="F2510" s="7">
        <v>295000</v>
      </c>
      <c r="G2510" s="7">
        <v>0.73100000619888306</v>
      </c>
      <c r="H2510" s="7">
        <v>0.71289998292922974</v>
      </c>
      <c r="I2510" s="7" t="s">
        <v>11119</v>
      </c>
      <c r="J2510" s="7" t="s">
        <v>11120</v>
      </c>
      <c r="K2510" s="8">
        <v>3.2159290313720703</v>
      </c>
      <c r="M2510" s="8">
        <v>99.771003723144531</v>
      </c>
      <c r="N2510" s="7">
        <v>166.73159790039063</v>
      </c>
      <c r="O2510" s="7" t="s">
        <v>212</v>
      </c>
      <c r="P2510" s="7" t="s">
        <v>349</v>
      </c>
      <c r="Q2510" s="7" t="s">
        <v>242</v>
      </c>
      <c r="R2510" s="7" t="s">
        <v>214</v>
      </c>
      <c r="S2510" s="7">
        <v>166.73159790039063</v>
      </c>
    </row>
    <row r="2511" spans="1:19" x14ac:dyDescent="0.25">
      <c r="A2511" s="7">
        <v>513</v>
      </c>
      <c r="B2511" s="7">
        <v>44657</v>
      </c>
      <c r="C2511" s="7">
        <v>47991257</v>
      </c>
      <c r="D2511" s="7" t="s">
        <v>2192</v>
      </c>
      <c r="E2511" s="7" t="s">
        <v>7015</v>
      </c>
      <c r="F2511" s="7">
        <v>1000000</v>
      </c>
      <c r="G2511" s="7">
        <v>97.987701416015625</v>
      </c>
      <c r="H2511" s="7">
        <v>25.00830078125</v>
      </c>
      <c r="I2511" s="7" t="s">
        <v>19831</v>
      </c>
      <c r="J2511" s="7" t="s">
        <v>7016</v>
      </c>
      <c r="K2511" s="8">
        <v>4.2473998069763184</v>
      </c>
      <c r="M2511" s="8">
        <v>105.84999847412109</v>
      </c>
      <c r="N2511" s="7">
        <v>190.08799743652344</v>
      </c>
      <c r="O2511" s="7" t="s">
        <v>331</v>
      </c>
      <c r="P2511" s="7" t="s">
        <v>518</v>
      </c>
      <c r="Q2511" s="7" t="s">
        <v>219</v>
      </c>
      <c r="R2511" s="7" t="s">
        <v>3856</v>
      </c>
      <c r="S2511" s="7">
        <v>104.84670257568359</v>
      </c>
    </row>
    <row r="2512" spans="1:19" x14ac:dyDescent="0.25">
      <c r="A2512" s="7">
        <v>513</v>
      </c>
      <c r="B2512" s="7">
        <v>44657</v>
      </c>
      <c r="C2512" s="7">
        <v>62098938</v>
      </c>
      <c r="D2512" s="7" t="s">
        <v>2192</v>
      </c>
      <c r="E2512" s="7" t="s">
        <v>214</v>
      </c>
      <c r="F2512" s="7">
        <v>5000000</v>
      </c>
      <c r="G2512" s="7">
        <v>38.099899291992188</v>
      </c>
      <c r="H2512" s="7">
        <v>19.833900451660156</v>
      </c>
      <c r="I2512" s="7" t="s">
        <v>7013</v>
      </c>
      <c r="J2512" s="7" t="s">
        <v>7014</v>
      </c>
      <c r="K2512" s="8">
        <v>3.9018299579620361</v>
      </c>
      <c r="M2512" s="8">
        <v>97.986000061035156</v>
      </c>
      <c r="N2512" s="7">
        <v>137.78199768066406</v>
      </c>
      <c r="O2512" s="7" t="s">
        <v>331</v>
      </c>
      <c r="P2512" s="7" t="s">
        <v>518</v>
      </c>
      <c r="Q2512" s="7" t="s">
        <v>219</v>
      </c>
      <c r="R2512" s="7" t="s">
        <v>3856</v>
      </c>
      <c r="S2512" s="7">
        <v>85.734947204589844</v>
      </c>
    </row>
    <row r="2513" spans="1:19" x14ac:dyDescent="0.25">
      <c r="A2513" s="7">
        <v>513</v>
      </c>
      <c r="B2513" s="7">
        <v>44657</v>
      </c>
      <c r="C2513" s="7">
        <v>47933849</v>
      </c>
      <c r="D2513" s="7" t="s">
        <v>2192</v>
      </c>
      <c r="E2513" s="7" t="s">
        <v>7010</v>
      </c>
      <c r="F2513" s="7">
        <v>2000000</v>
      </c>
      <c r="G2513" s="7">
        <v>28.238199234008789</v>
      </c>
      <c r="H2513" s="7">
        <v>16.968299865722656</v>
      </c>
      <c r="I2513" s="7" t="s">
        <v>7011</v>
      </c>
      <c r="J2513" s="7" t="s">
        <v>7012</v>
      </c>
      <c r="K2513" s="8">
        <v>3.8279099464416504</v>
      </c>
      <c r="M2513" s="8">
        <v>100.80400085449219</v>
      </c>
      <c r="N2513" s="7">
        <v>115.46099853515625</v>
      </c>
      <c r="O2513" s="7" t="s">
        <v>331</v>
      </c>
      <c r="P2513" s="7" t="s">
        <v>518</v>
      </c>
      <c r="Q2513" s="7" t="s">
        <v>219</v>
      </c>
      <c r="R2513" s="7" t="s">
        <v>3856</v>
      </c>
      <c r="S2513" s="7">
        <v>77.614532470703125</v>
      </c>
    </row>
    <row r="2514" spans="1:19" x14ac:dyDescent="0.25">
      <c r="A2514" s="7">
        <v>513</v>
      </c>
      <c r="B2514" s="7">
        <v>44657</v>
      </c>
      <c r="C2514" s="7">
        <v>46432683</v>
      </c>
      <c r="D2514" s="7" t="s">
        <v>2192</v>
      </c>
      <c r="E2514" s="7" t="s">
        <v>7007</v>
      </c>
      <c r="F2514" s="7">
        <v>2000000</v>
      </c>
      <c r="G2514" s="7">
        <v>27.77549934387207</v>
      </c>
      <c r="H2514" s="7">
        <v>17.36870002746582</v>
      </c>
      <c r="I2514" s="7" t="s">
        <v>7008</v>
      </c>
      <c r="J2514" s="7" t="s">
        <v>7009</v>
      </c>
      <c r="K2514" s="8">
        <v>3.7917799949645996</v>
      </c>
      <c r="M2514" s="8">
        <v>92.876998901367188</v>
      </c>
      <c r="N2514" s="7">
        <v>110.97499847412109</v>
      </c>
      <c r="O2514" s="7" t="s">
        <v>331</v>
      </c>
      <c r="P2514" s="7" t="s">
        <v>518</v>
      </c>
      <c r="Q2514" s="7" t="s">
        <v>219</v>
      </c>
      <c r="R2514" s="7" t="s">
        <v>3856</v>
      </c>
      <c r="S2514" s="7">
        <v>77.157577514648438</v>
      </c>
    </row>
    <row r="2515" spans="1:19" x14ac:dyDescent="0.25">
      <c r="A2515" s="7">
        <v>513</v>
      </c>
      <c r="B2515" s="7">
        <v>44657</v>
      </c>
      <c r="C2515" s="7">
        <v>36707381</v>
      </c>
      <c r="D2515" s="7" t="s">
        <v>2192</v>
      </c>
      <c r="E2515" s="7" t="s">
        <v>7005</v>
      </c>
      <c r="F2515" s="7">
        <v>1000000</v>
      </c>
      <c r="G2515" s="7">
        <v>25.779600143432617</v>
      </c>
      <c r="H2515" s="7">
        <v>15.907899856567383</v>
      </c>
      <c r="I2515" s="7" t="s">
        <v>19832</v>
      </c>
      <c r="J2515" s="7" t="s">
        <v>7006</v>
      </c>
      <c r="K2515" s="8">
        <v>3.7859499454498291</v>
      </c>
      <c r="M2515" s="8">
        <v>105.54499816894531</v>
      </c>
      <c r="N2515" s="7">
        <v>105.69699859619141</v>
      </c>
      <c r="O2515" s="7" t="s">
        <v>331</v>
      </c>
      <c r="P2515" s="7" t="s">
        <v>518</v>
      </c>
      <c r="Q2515" s="7" t="s">
        <v>219</v>
      </c>
      <c r="R2515" s="7" t="s">
        <v>3856</v>
      </c>
      <c r="S2515" s="7">
        <v>75.095535278320313</v>
      </c>
    </row>
    <row r="2516" spans="1:19" x14ac:dyDescent="0.25">
      <c r="A2516" s="7">
        <v>513</v>
      </c>
      <c r="B2516" s="7">
        <v>44657</v>
      </c>
      <c r="C2516" s="7">
        <v>18229268</v>
      </c>
      <c r="D2516" s="7" t="s">
        <v>2192</v>
      </c>
      <c r="E2516" s="7" t="s">
        <v>7003</v>
      </c>
      <c r="F2516" s="7">
        <v>1700000</v>
      </c>
      <c r="G2516" s="7">
        <v>20.815900802612305</v>
      </c>
      <c r="H2516" s="7">
        <v>13.699099540710449</v>
      </c>
      <c r="I2516" s="7" t="s">
        <v>19833</v>
      </c>
      <c r="J2516" s="7" t="s">
        <v>7004</v>
      </c>
      <c r="K2516" s="8">
        <v>3.7284300327301025</v>
      </c>
      <c r="M2516" s="8">
        <v>111.09700012207031</v>
      </c>
      <c r="N2516" s="7">
        <v>91.850601196289063</v>
      </c>
      <c r="O2516" s="7" t="s">
        <v>331</v>
      </c>
      <c r="P2516" s="7" t="s">
        <v>518</v>
      </c>
      <c r="Q2516" s="7" t="s">
        <v>219</v>
      </c>
      <c r="R2516" s="7" t="s">
        <v>3856</v>
      </c>
      <c r="S2516" s="7">
        <v>69.270675659179688</v>
      </c>
    </row>
    <row r="2517" spans="1:19" x14ac:dyDescent="0.25">
      <c r="A2517" s="7">
        <v>513</v>
      </c>
      <c r="B2517" s="7">
        <v>44657</v>
      </c>
      <c r="C2517" s="7">
        <v>47933848</v>
      </c>
      <c r="D2517" s="7" t="s">
        <v>2192</v>
      </c>
      <c r="E2517" s="7" t="s">
        <v>7000</v>
      </c>
      <c r="F2517" s="7">
        <v>2000000</v>
      </c>
      <c r="G2517" s="7">
        <v>8.2382001876831055</v>
      </c>
      <c r="H2517" s="7">
        <v>7.258699893951416</v>
      </c>
      <c r="I2517" s="7" t="s">
        <v>7001</v>
      </c>
      <c r="J2517" s="7" t="s">
        <v>7002</v>
      </c>
      <c r="K2517" s="8">
        <v>3.0397000312805176</v>
      </c>
      <c r="M2517" s="8">
        <v>97.900001525878906</v>
      </c>
      <c r="N2517" s="7">
        <v>39.370800018310547</v>
      </c>
      <c r="O2517" s="7" t="s">
        <v>331</v>
      </c>
      <c r="P2517" s="7" t="s">
        <v>518</v>
      </c>
      <c r="Q2517" s="7" t="s">
        <v>219</v>
      </c>
      <c r="R2517" s="7" t="s">
        <v>3856</v>
      </c>
      <c r="S2517" s="7">
        <v>49.331737518310547</v>
      </c>
    </row>
    <row r="2518" spans="1:19" x14ac:dyDescent="0.25">
      <c r="A2518" s="7">
        <v>513</v>
      </c>
      <c r="B2518" s="7">
        <v>44657</v>
      </c>
      <c r="C2518" s="7">
        <v>46432684</v>
      </c>
      <c r="D2518" s="7" t="s">
        <v>2192</v>
      </c>
      <c r="E2518" s="7" t="s">
        <v>6997</v>
      </c>
      <c r="F2518" s="7">
        <v>1000000</v>
      </c>
      <c r="G2518" s="7">
        <v>7.7754998207092285</v>
      </c>
      <c r="H2518" s="7">
        <v>6.9569997787475586</v>
      </c>
      <c r="I2518" s="7" t="s">
        <v>6998</v>
      </c>
      <c r="J2518" s="7" t="s">
        <v>6999</v>
      </c>
      <c r="K2518" s="8">
        <v>3.035330057144165</v>
      </c>
      <c r="M2518" s="8">
        <v>96.316001892089844</v>
      </c>
      <c r="N2518" s="7">
        <v>36.823200225830078</v>
      </c>
      <c r="O2518" s="7" t="s">
        <v>331</v>
      </c>
      <c r="P2518" s="7" t="s">
        <v>518</v>
      </c>
      <c r="Q2518" s="7" t="s">
        <v>219</v>
      </c>
      <c r="R2518" s="7" t="s">
        <v>3856</v>
      </c>
      <c r="S2518" s="7">
        <v>48.452377319335938</v>
      </c>
    </row>
    <row r="2519" spans="1:19" x14ac:dyDescent="0.25">
      <c r="A2519" s="7">
        <v>513</v>
      </c>
      <c r="B2519" s="7">
        <v>44657</v>
      </c>
      <c r="C2519" s="7">
        <v>25983</v>
      </c>
      <c r="D2519" s="7" t="s">
        <v>2192</v>
      </c>
      <c r="E2519" s="7" t="s">
        <v>6994</v>
      </c>
      <c r="F2519" s="7">
        <v>250000</v>
      </c>
      <c r="G2519" s="7">
        <v>6.6912999153137207</v>
      </c>
      <c r="H2519" s="7">
        <v>5.4019999504089355</v>
      </c>
      <c r="I2519" s="7" t="s">
        <v>6995</v>
      </c>
      <c r="J2519" s="7" t="s">
        <v>6996</v>
      </c>
      <c r="K2519" s="8">
        <v>2.9724650382995605</v>
      </c>
      <c r="M2519" s="8">
        <v>125.76799774169922</v>
      </c>
      <c r="N2519" s="7">
        <v>27.151199340820313</v>
      </c>
      <c r="O2519" s="7" t="s">
        <v>331</v>
      </c>
      <c r="P2519" s="7" t="s">
        <v>518</v>
      </c>
      <c r="Q2519" s="7" t="s">
        <v>219</v>
      </c>
      <c r="R2519" s="7" t="s">
        <v>4084</v>
      </c>
      <c r="S2519" s="7">
        <v>46.355945587158203</v>
      </c>
    </row>
    <row r="2520" spans="1:19" x14ac:dyDescent="0.25">
      <c r="A2520" s="7">
        <v>513</v>
      </c>
      <c r="B2520" s="7">
        <v>44657</v>
      </c>
      <c r="C2520" s="7">
        <v>36707363</v>
      </c>
      <c r="D2520" s="7" t="s">
        <v>2192</v>
      </c>
      <c r="E2520" s="7" t="s">
        <v>6991</v>
      </c>
      <c r="F2520" s="7">
        <v>1000000</v>
      </c>
      <c r="G2520" s="7">
        <v>5.7796001434326172</v>
      </c>
      <c r="H2520" s="7">
        <v>5.2156000137329102</v>
      </c>
      <c r="I2520" s="7" t="s">
        <v>6992</v>
      </c>
      <c r="J2520" s="7" t="s">
        <v>6993</v>
      </c>
      <c r="K2520" s="8">
        <v>2.7920799255371094</v>
      </c>
      <c r="M2520" s="8">
        <v>102.42500305175781</v>
      </c>
      <c r="N2520" s="7">
        <v>7.1339001655578613</v>
      </c>
      <c r="O2520" s="7" t="s">
        <v>331</v>
      </c>
      <c r="P2520" s="7" t="s">
        <v>518</v>
      </c>
      <c r="Q2520" s="7" t="s">
        <v>219</v>
      </c>
      <c r="R2520" s="7" t="s">
        <v>3856</v>
      </c>
      <c r="S2520" s="7">
        <v>44.556285858154297</v>
      </c>
    </row>
    <row r="2521" spans="1:19" x14ac:dyDescent="0.25">
      <c r="A2521" s="7">
        <v>513</v>
      </c>
      <c r="B2521" s="7">
        <v>44657</v>
      </c>
      <c r="C2521" s="7">
        <v>29239977</v>
      </c>
      <c r="D2521" s="7" t="s">
        <v>2192</v>
      </c>
      <c r="E2521" s="7" t="s">
        <v>6988</v>
      </c>
      <c r="F2521" s="7">
        <v>1000000</v>
      </c>
      <c r="G2521" s="7">
        <v>3.9398000240325928</v>
      </c>
      <c r="H2521" s="7">
        <v>3.6954998970031738</v>
      </c>
      <c r="I2521" s="7" t="s">
        <v>6989</v>
      </c>
      <c r="J2521" s="7" t="s">
        <v>6990</v>
      </c>
      <c r="K2521" s="8">
        <v>2.8760700225830078</v>
      </c>
      <c r="M2521" s="8">
        <v>99.995002746582031</v>
      </c>
      <c r="N2521" s="7">
        <v>13.499099731445313</v>
      </c>
      <c r="O2521" s="7" t="s">
        <v>331</v>
      </c>
      <c r="P2521" s="7" t="s">
        <v>518</v>
      </c>
      <c r="Q2521" s="7" t="s">
        <v>219</v>
      </c>
      <c r="R2521" s="7" t="s">
        <v>3856</v>
      </c>
      <c r="S2521" s="7">
        <v>40.83392333984375</v>
      </c>
    </row>
    <row r="2522" spans="1:19" x14ac:dyDescent="0.25">
      <c r="A2522" s="7">
        <v>513</v>
      </c>
      <c r="B2522" s="7">
        <v>44657</v>
      </c>
      <c r="C2522" s="7">
        <v>18229269</v>
      </c>
      <c r="D2522" s="7" t="s">
        <v>2192</v>
      </c>
      <c r="E2522" s="7" t="s">
        <v>20840</v>
      </c>
      <c r="F2522" s="7">
        <v>1000000</v>
      </c>
      <c r="G2522" s="7">
        <v>1.2293000221252441</v>
      </c>
      <c r="H2522" s="7">
        <v>1.1933000087738037</v>
      </c>
      <c r="I2522" s="7" t="s">
        <v>20841</v>
      </c>
      <c r="J2522" s="7" t="s">
        <v>6987</v>
      </c>
      <c r="K2522" s="8">
        <v>2.3125600814819336</v>
      </c>
      <c r="M2522" s="8">
        <v>101.00800323486328</v>
      </c>
      <c r="N2522" s="7">
        <v>22.16670036315918</v>
      </c>
      <c r="O2522" s="7" t="s">
        <v>331</v>
      </c>
      <c r="P2522" s="7" t="s">
        <v>518</v>
      </c>
      <c r="Q2522" s="7" t="s">
        <v>219</v>
      </c>
      <c r="R2522" s="7" t="s">
        <v>4084</v>
      </c>
      <c r="S2522" s="7">
        <v>35.181938171386719</v>
      </c>
    </row>
    <row r="2523" spans="1:19" x14ac:dyDescent="0.25">
      <c r="A2523" s="7">
        <v>513</v>
      </c>
      <c r="B2523" s="7">
        <v>44657</v>
      </c>
      <c r="C2523" s="7">
        <v>67010232</v>
      </c>
      <c r="D2523" s="7" t="s">
        <v>2195</v>
      </c>
      <c r="E2523" s="7" t="s">
        <v>21853</v>
      </c>
      <c r="F2523" s="7">
        <v>500000</v>
      </c>
      <c r="G2523" s="7">
        <v>9.878199577331543</v>
      </c>
      <c r="H2523" s="7">
        <v>8.1054000854492188</v>
      </c>
      <c r="I2523" s="7" t="s">
        <v>21854</v>
      </c>
      <c r="J2523" s="7" t="s">
        <v>21855</v>
      </c>
      <c r="K2523" s="8">
        <v>4.249751091003418</v>
      </c>
      <c r="M2523" s="8">
        <v>96</v>
      </c>
      <c r="N2523" s="7">
        <v>166.78129577636719</v>
      </c>
      <c r="O2523" s="7" t="s">
        <v>237</v>
      </c>
      <c r="P2523" s="7" t="s">
        <v>518</v>
      </c>
      <c r="Q2523" s="7" t="s">
        <v>219</v>
      </c>
      <c r="R2523" s="7" t="s">
        <v>214</v>
      </c>
      <c r="S2523" s="7">
        <v>185.62397766113281</v>
      </c>
    </row>
    <row r="2524" spans="1:19" x14ac:dyDescent="0.25">
      <c r="A2524" s="7">
        <v>513</v>
      </c>
      <c r="B2524" s="7">
        <v>44657</v>
      </c>
      <c r="C2524" s="7">
        <v>37067004</v>
      </c>
      <c r="D2524" s="7" t="s">
        <v>2195</v>
      </c>
      <c r="E2524" s="7" t="s">
        <v>7028</v>
      </c>
      <c r="F2524" s="7">
        <v>1000000</v>
      </c>
      <c r="G2524" s="7">
        <v>6.3545999526977539</v>
      </c>
      <c r="H2524" s="7">
        <v>5.4952998161315918</v>
      </c>
      <c r="I2524" s="7" t="s">
        <v>7029</v>
      </c>
      <c r="J2524" s="7" t="s">
        <v>7030</v>
      </c>
      <c r="K2524" s="8">
        <v>4.0924701690673828</v>
      </c>
      <c r="M2524" s="8">
        <v>100.86900329589844</v>
      </c>
      <c r="N2524" s="7">
        <v>138.35400390625</v>
      </c>
      <c r="O2524" s="7" t="s">
        <v>237</v>
      </c>
      <c r="P2524" s="7" t="s">
        <v>518</v>
      </c>
      <c r="Q2524" s="7" t="s">
        <v>219</v>
      </c>
      <c r="R2524" s="7" t="s">
        <v>3856</v>
      </c>
      <c r="S2524" s="7">
        <v>163.54704284667969</v>
      </c>
    </row>
    <row r="2525" spans="1:19" x14ac:dyDescent="0.25">
      <c r="A2525" s="7">
        <v>513</v>
      </c>
      <c r="B2525" s="7">
        <v>44657</v>
      </c>
      <c r="C2525" s="7">
        <v>46742</v>
      </c>
      <c r="D2525" s="7" t="s">
        <v>2195</v>
      </c>
      <c r="E2525" s="7" t="s">
        <v>7026</v>
      </c>
      <c r="F2525" s="7">
        <v>300000</v>
      </c>
      <c r="G2525" s="7">
        <v>5.6893000602722168</v>
      </c>
      <c r="H2525" s="7">
        <v>4.5954999923706055</v>
      </c>
      <c r="I2525" s="7" t="s">
        <v>19834</v>
      </c>
      <c r="J2525" s="7" t="s">
        <v>7027</v>
      </c>
      <c r="K2525" s="8">
        <v>4.4081802368164063</v>
      </c>
      <c r="M2525" s="8">
        <v>116.64399719238281</v>
      </c>
      <c r="N2525" s="7">
        <v>169.59300231933594</v>
      </c>
      <c r="O2525" s="7" t="s">
        <v>237</v>
      </c>
      <c r="P2525" s="7" t="s">
        <v>518</v>
      </c>
      <c r="Q2525" s="7" t="s">
        <v>219</v>
      </c>
      <c r="R2525" s="7" t="s">
        <v>3856</v>
      </c>
      <c r="S2525" s="7">
        <v>159.1593017578125</v>
      </c>
    </row>
    <row r="2526" spans="1:19" x14ac:dyDescent="0.25">
      <c r="A2526" s="7">
        <v>513</v>
      </c>
      <c r="B2526" s="7">
        <v>44657</v>
      </c>
      <c r="C2526" s="7">
        <v>24147839</v>
      </c>
      <c r="D2526" s="7" t="s">
        <v>2195</v>
      </c>
      <c r="E2526" s="7" t="s">
        <v>7023</v>
      </c>
      <c r="F2526" s="7">
        <v>1250000</v>
      </c>
      <c r="G2526" s="7">
        <v>2.6010000705718994</v>
      </c>
      <c r="H2526" s="7">
        <v>2.3856000900268555</v>
      </c>
      <c r="I2526" s="7" t="s">
        <v>7024</v>
      </c>
      <c r="J2526" s="7" t="s">
        <v>7025</v>
      </c>
      <c r="K2526" s="8">
        <v>3.5901799201965332</v>
      </c>
      <c r="M2526" s="8">
        <v>103.46299743652344</v>
      </c>
      <c r="N2526" s="7">
        <v>94.265701293945313</v>
      </c>
      <c r="O2526" s="7" t="s">
        <v>237</v>
      </c>
      <c r="P2526" s="7" t="s">
        <v>518</v>
      </c>
      <c r="Q2526" s="7" t="s">
        <v>219</v>
      </c>
      <c r="R2526" s="7" t="s">
        <v>3856</v>
      </c>
      <c r="S2526" s="7">
        <v>138.01567077636719</v>
      </c>
    </row>
    <row r="2527" spans="1:19" x14ac:dyDescent="0.25">
      <c r="A2527" s="7">
        <v>513</v>
      </c>
      <c r="B2527" s="7">
        <v>44657</v>
      </c>
      <c r="C2527" s="7">
        <v>18919449</v>
      </c>
      <c r="D2527" s="7" t="s">
        <v>2195</v>
      </c>
      <c r="E2527" s="7" t="s">
        <v>7020</v>
      </c>
      <c r="F2527" s="7">
        <v>650000</v>
      </c>
      <c r="G2527" s="7">
        <v>1.2046999931335449</v>
      </c>
      <c r="H2527" s="7">
        <v>1.13919997215271</v>
      </c>
      <c r="I2527" s="7" t="s">
        <v>7021</v>
      </c>
      <c r="J2527" s="7" t="s">
        <v>7022</v>
      </c>
      <c r="K2527" s="8">
        <v>3.2022199630737305</v>
      </c>
      <c r="M2527" s="8">
        <v>104.30300140380859</v>
      </c>
      <c r="N2527" s="7">
        <v>114.14299774169922</v>
      </c>
      <c r="O2527" s="7" t="s">
        <v>237</v>
      </c>
      <c r="P2527" s="7" t="s">
        <v>518</v>
      </c>
      <c r="Q2527" s="7" t="s">
        <v>219</v>
      </c>
      <c r="R2527" s="7" t="s">
        <v>3856</v>
      </c>
      <c r="S2527" s="7">
        <v>128.11500549316406</v>
      </c>
    </row>
    <row r="2528" spans="1:19" x14ac:dyDescent="0.25">
      <c r="A2528" s="7">
        <v>513</v>
      </c>
      <c r="B2528" s="7">
        <v>44657</v>
      </c>
      <c r="C2528" s="7">
        <v>19046597</v>
      </c>
      <c r="D2528" s="7" t="s">
        <v>2195</v>
      </c>
      <c r="E2528" s="7" t="s">
        <v>7017</v>
      </c>
      <c r="F2528" s="7">
        <v>650000</v>
      </c>
      <c r="G2528" s="7">
        <v>1.2046999931335449</v>
      </c>
      <c r="H2528" s="7">
        <v>1.1390000581741333</v>
      </c>
      <c r="I2528" s="7" t="s">
        <v>7018</v>
      </c>
      <c r="J2528" s="7" t="s">
        <v>7019</v>
      </c>
      <c r="K2528" s="8">
        <v>3.2340919971466064</v>
      </c>
      <c r="M2528" s="8">
        <v>104.26439666748047</v>
      </c>
      <c r="N2528" s="7">
        <v>116.00450134277344</v>
      </c>
      <c r="O2528" s="7" t="s">
        <v>237</v>
      </c>
      <c r="P2528" s="7" t="s">
        <v>518</v>
      </c>
      <c r="Q2528" s="7" t="s">
        <v>219</v>
      </c>
      <c r="R2528" s="7" t="s">
        <v>214</v>
      </c>
      <c r="S2528" s="7">
        <v>128.11500549316406</v>
      </c>
    </row>
    <row r="2529" spans="1:19" x14ac:dyDescent="0.25">
      <c r="A2529" s="7">
        <v>513</v>
      </c>
      <c r="B2529" s="7">
        <v>44657</v>
      </c>
      <c r="C2529" s="7">
        <v>46514576</v>
      </c>
      <c r="D2529" s="7" t="s">
        <v>2199</v>
      </c>
      <c r="E2529" s="7" t="s">
        <v>7040</v>
      </c>
      <c r="F2529" s="7">
        <v>500000</v>
      </c>
      <c r="G2529" s="7">
        <v>2.800800085067749</v>
      </c>
      <c r="H2529" s="7">
        <v>2.6342999935150146</v>
      </c>
      <c r="I2529" s="7" t="s">
        <v>7041</v>
      </c>
      <c r="J2529" s="7" t="s">
        <v>7042</v>
      </c>
      <c r="K2529" s="8">
        <v>3.7275080680847168</v>
      </c>
      <c r="M2529" s="8">
        <v>98.738998413085938</v>
      </c>
      <c r="N2529" s="7">
        <v>104.39589691162109</v>
      </c>
      <c r="O2529" s="7" t="s">
        <v>212</v>
      </c>
      <c r="P2529" s="7" t="s">
        <v>289</v>
      </c>
      <c r="Q2529" s="7" t="s">
        <v>291</v>
      </c>
      <c r="R2529" s="7" t="s">
        <v>3856</v>
      </c>
      <c r="S2529" s="7">
        <v>249.96546936035156</v>
      </c>
    </row>
    <row r="2530" spans="1:19" x14ac:dyDescent="0.25">
      <c r="A2530" s="7">
        <v>513</v>
      </c>
      <c r="B2530" s="7">
        <v>44657</v>
      </c>
      <c r="C2530" s="7">
        <v>46518626</v>
      </c>
      <c r="D2530" s="7" t="s">
        <v>2199</v>
      </c>
      <c r="E2530" s="7" t="s">
        <v>7037</v>
      </c>
      <c r="F2530" s="7">
        <v>500000</v>
      </c>
      <c r="G2530" s="7">
        <v>2.800800085067749</v>
      </c>
      <c r="H2530" s="7">
        <v>2.6342999935150146</v>
      </c>
      <c r="I2530" s="7" t="s">
        <v>7038</v>
      </c>
      <c r="J2530" s="7" t="s">
        <v>7039</v>
      </c>
      <c r="K2530" s="8">
        <v>3.7276549339294434</v>
      </c>
      <c r="M2530" s="8">
        <v>98.738998413085938</v>
      </c>
      <c r="N2530" s="7">
        <v>103.74669647216797</v>
      </c>
      <c r="O2530" s="7" t="s">
        <v>212</v>
      </c>
      <c r="P2530" s="7" t="s">
        <v>289</v>
      </c>
      <c r="Q2530" s="7" t="s">
        <v>291</v>
      </c>
      <c r="R2530" s="7" t="s">
        <v>214</v>
      </c>
      <c r="S2530" s="7">
        <v>249.96546936035156</v>
      </c>
    </row>
    <row r="2531" spans="1:19" x14ac:dyDescent="0.25">
      <c r="A2531" s="7">
        <v>513</v>
      </c>
      <c r="B2531" s="7">
        <v>44657</v>
      </c>
      <c r="C2531" s="7">
        <v>46514582</v>
      </c>
      <c r="D2531" s="7" t="s">
        <v>2199</v>
      </c>
      <c r="E2531" s="7" t="s">
        <v>7034</v>
      </c>
      <c r="F2531" s="7">
        <v>1000000</v>
      </c>
      <c r="G2531" s="7">
        <v>0.7994999885559082</v>
      </c>
      <c r="H2531" s="7">
        <v>0.78159999847412109</v>
      </c>
      <c r="I2531" s="7" t="s">
        <v>7035</v>
      </c>
      <c r="J2531" s="7" t="s">
        <v>7036</v>
      </c>
      <c r="K2531" s="8">
        <v>2.8712630271911621</v>
      </c>
      <c r="M2531" s="8">
        <v>100.01999664306641</v>
      </c>
      <c r="N2531" s="7">
        <v>122.42269897460938</v>
      </c>
      <c r="O2531" s="7" t="s">
        <v>212</v>
      </c>
      <c r="P2531" s="7" t="s">
        <v>289</v>
      </c>
      <c r="Q2531" s="7" t="s">
        <v>291</v>
      </c>
      <c r="R2531" s="7" t="s">
        <v>3856</v>
      </c>
      <c r="S2531" s="7">
        <v>225.89268493652344</v>
      </c>
    </row>
    <row r="2532" spans="1:19" x14ac:dyDescent="0.25">
      <c r="A2532" s="7">
        <v>513</v>
      </c>
      <c r="B2532" s="7">
        <v>44657</v>
      </c>
      <c r="C2532" s="7">
        <v>46514575</v>
      </c>
      <c r="D2532" s="7" t="s">
        <v>2199</v>
      </c>
      <c r="E2532" s="7" t="s">
        <v>7031</v>
      </c>
      <c r="F2532" s="7">
        <v>1000000</v>
      </c>
      <c r="G2532" s="7">
        <v>0.7994999885559082</v>
      </c>
      <c r="H2532" s="7">
        <v>0.78240001201629639</v>
      </c>
      <c r="I2532" s="7" t="s">
        <v>7032</v>
      </c>
      <c r="J2532" s="7" t="s">
        <v>7033</v>
      </c>
      <c r="K2532" s="8">
        <v>2.6587469577789307</v>
      </c>
      <c r="M2532" s="8">
        <v>100.18699645996094</v>
      </c>
      <c r="N2532" s="7">
        <v>101.24459838867188</v>
      </c>
      <c r="O2532" s="7" t="s">
        <v>212</v>
      </c>
      <c r="P2532" s="7" t="s">
        <v>289</v>
      </c>
      <c r="Q2532" s="7" t="s">
        <v>291</v>
      </c>
      <c r="R2532" s="7" t="s">
        <v>214</v>
      </c>
      <c r="S2532" s="7">
        <v>225.89268493652344</v>
      </c>
    </row>
    <row r="2533" spans="1:19" x14ac:dyDescent="0.25">
      <c r="A2533" s="7">
        <v>513</v>
      </c>
      <c r="B2533" s="7">
        <v>44657</v>
      </c>
      <c r="C2533" s="7">
        <v>46916101</v>
      </c>
      <c r="D2533" s="7" t="s">
        <v>2201</v>
      </c>
      <c r="E2533" s="7" t="s">
        <v>7069</v>
      </c>
      <c r="F2533" s="7">
        <v>700000</v>
      </c>
      <c r="G2533" s="7">
        <v>12.892499923706055</v>
      </c>
      <c r="H2533" s="7">
        <v>8.4514999389648438</v>
      </c>
      <c r="I2533" s="7" t="s">
        <v>17499</v>
      </c>
      <c r="J2533" s="7" t="s">
        <v>7070</v>
      </c>
      <c r="K2533" s="8">
        <v>6.6437849998474121</v>
      </c>
      <c r="M2533" s="8">
        <v>90.448997497558594</v>
      </c>
      <c r="N2533" s="7">
        <v>395.9652099609375</v>
      </c>
      <c r="O2533" s="7" t="s">
        <v>212</v>
      </c>
      <c r="P2533" s="7" t="s">
        <v>289</v>
      </c>
      <c r="Q2533" s="7" t="s">
        <v>291</v>
      </c>
      <c r="R2533" s="7" t="s">
        <v>214</v>
      </c>
      <c r="S2533" s="7">
        <v>793.63470458984375</v>
      </c>
    </row>
    <row r="2534" spans="1:19" x14ac:dyDescent="0.25">
      <c r="A2534" s="7">
        <v>513</v>
      </c>
      <c r="B2534" s="7">
        <v>44657</v>
      </c>
      <c r="C2534" s="7">
        <v>37506249</v>
      </c>
      <c r="D2534" s="7" t="s">
        <v>2201</v>
      </c>
      <c r="E2534" s="7" t="s">
        <v>7067</v>
      </c>
      <c r="F2534" s="7">
        <v>750000</v>
      </c>
      <c r="G2534" s="7">
        <v>10.948699951171875</v>
      </c>
      <c r="H2534" s="7">
        <v>4.3941001892089844</v>
      </c>
      <c r="I2534" s="7" t="s">
        <v>18065</v>
      </c>
      <c r="J2534" s="7" t="s">
        <v>7068</v>
      </c>
      <c r="K2534" s="8">
        <v>6.6505441665649414</v>
      </c>
      <c r="M2534" s="8">
        <v>99.264999389648438</v>
      </c>
      <c r="N2534" s="7">
        <v>386.0802001953125</v>
      </c>
      <c r="O2534" s="7" t="s">
        <v>212</v>
      </c>
      <c r="P2534" s="7" t="s">
        <v>289</v>
      </c>
      <c r="Q2534" s="7" t="s">
        <v>291</v>
      </c>
      <c r="R2534" s="7" t="s">
        <v>214</v>
      </c>
      <c r="S2534" s="7">
        <v>759.75</v>
      </c>
    </row>
    <row r="2535" spans="1:19" x14ac:dyDescent="0.25">
      <c r="A2535" s="7">
        <v>513</v>
      </c>
      <c r="B2535" s="7">
        <v>44657</v>
      </c>
      <c r="C2535" s="7">
        <v>36331192</v>
      </c>
      <c r="D2535" s="7" t="s">
        <v>2201</v>
      </c>
      <c r="E2535" s="7" t="s">
        <v>7063</v>
      </c>
      <c r="F2535" s="7">
        <v>1250000</v>
      </c>
      <c r="G2535" s="7">
        <v>10.683099746704102</v>
      </c>
      <c r="H2535" s="7">
        <v>4.2309999465942383</v>
      </c>
      <c r="I2535" s="7" t="s">
        <v>16724</v>
      </c>
      <c r="J2535" s="7" t="s">
        <v>7064</v>
      </c>
      <c r="K2535" s="8">
        <v>6.7715201377868652</v>
      </c>
      <c r="M2535" s="8">
        <v>98.944000244140625</v>
      </c>
      <c r="N2535" s="7">
        <v>398.08151245117188</v>
      </c>
      <c r="O2535" s="7" t="s">
        <v>212</v>
      </c>
      <c r="P2535" s="7" t="s">
        <v>289</v>
      </c>
      <c r="Q2535" s="7" t="s">
        <v>291</v>
      </c>
      <c r="R2535" s="7" t="s">
        <v>214</v>
      </c>
      <c r="S2535" s="7">
        <v>754.9287109375</v>
      </c>
    </row>
    <row r="2536" spans="1:19" x14ac:dyDescent="0.25">
      <c r="A2536" s="7">
        <v>513</v>
      </c>
      <c r="B2536" s="7">
        <v>44657</v>
      </c>
      <c r="C2536" s="7">
        <v>46922812</v>
      </c>
      <c r="D2536" s="7" t="s">
        <v>2201</v>
      </c>
      <c r="E2536" s="7" t="s">
        <v>214</v>
      </c>
      <c r="F2536" s="7">
        <v>700000</v>
      </c>
      <c r="G2536" s="7">
        <v>2.8889000415802002</v>
      </c>
      <c r="H2536" s="7">
        <v>8.4516000747680664</v>
      </c>
      <c r="I2536" s="7" t="s">
        <v>21292</v>
      </c>
      <c r="J2536" s="7" t="s">
        <v>7066</v>
      </c>
      <c r="K2536" s="8">
        <v>8.4147100448608398</v>
      </c>
      <c r="M2536" s="8">
        <v>90.448997497558594</v>
      </c>
      <c r="N2536" s="7">
        <v>396.13299560546875</v>
      </c>
      <c r="O2536" s="7" t="s">
        <v>212</v>
      </c>
      <c r="P2536" s="7" t="s">
        <v>289</v>
      </c>
      <c r="Q2536" s="7" t="s">
        <v>291</v>
      </c>
      <c r="R2536" s="7" t="s">
        <v>4184</v>
      </c>
      <c r="S2536" s="7">
        <v>592.5841064453125</v>
      </c>
    </row>
    <row r="2537" spans="1:19" x14ac:dyDescent="0.25">
      <c r="A2537" s="7">
        <v>513</v>
      </c>
      <c r="B2537" s="7">
        <v>44657</v>
      </c>
      <c r="C2537" s="7">
        <v>37660892</v>
      </c>
      <c r="D2537" s="7" t="s">
        <v>2201</v>
      </c>
      <c r="E2537" s="7" t="s">
        <v>214</v>
      </c>
      <c r="F2537" s="7">
        <v>750000</v>
      </c>
      <c r="G2537" s="7">
        <v>0.94999998807907104</v>
      </c>
      <c r="H2537" s="7">
        <v>4.436500072479248</v>
      </c>
      <c r="I2537" s="7" t="s">
        <v>19835</v>
      </c>
      <c r="J2537" s="7" t="s">
        <v>7065</v>
      </c>
      <c r="K2537" s="8">
        <v>7.309110164642334</v>
      </c>
      <c r="M2537" s="8">
        <v>99.264999389648438</v>
      </c>
      <c r="N2537" s="7">
        <v>387.18701171875</v>
      </c>
      <c r="O2537" s="7" t="s">
        <v>212</v>
      </c>
      <c r="P2537" s="7" t="s">
        <v>289</v>
      </c>
      <c r="Q2537" s="7" t="s">
        <v>291</v>
      </c>
      <c r="R2537" s="7" t="s">
        <v>4184</v>
      </c>
      <c r="S2537" s="7">
        <v>546.23907470703125</v>
      </c>
    </row>
    <row r="2538" spans="1:19" x14ac:dyDescent="0.25">
      <c r="A2538" s="7">
        <v>513</v>
      </c>
      <c r="B2538" s="7">
        <v>44657</v>
      </c>
      <c r="C2538" s="7">
        <v>36635338</v>
      </c>
      <c r="D2538" s="7" t="s">
        <v>2201</v>
      </c>
      <c r="E2538" s="7" t="s">
        <v>214</v>
      </c>
      <c r="F2538" s="7">
        <v>1250000</v>
      </c>
      <c r="G2538" s="7">
        <v>0.68059998750686646</v>
      </c>
      <c r="H2538" s="7">
        <v>4.2309999465942383</v>
      </c>
      <c r="I2538" s="7" t="s">
        <v>19836</v>
      </c>
      <c r="J2538" s="7" t="s">
        <v>7062</v>
      </c>
      <c r="K2538" s="8">
        <v>7.7270002365112305</v>
      </c>
      <c r="M2538" s="8">
        <v>98.944000244140625</v>
      </c>
      <c r="N2538" s="7">
        <v>398.34298706054688</v>
      </c>
      <c r="O2538" s="7" t="s">
        <v>212</v>
      </c>
      <c r="P2538" s="7" t="s">
        <v>289</v>
      </c>
      <c r="Q2538" s="7" t="s">
        <v>291</v>
      </c>
      <c r="R2538" s="7" t="s">
        <v>4184</v>
      </c>
      <c r="S2538" s="7">
        <v>539.63702392578125</v>
      </c>
    </row>
    <row r="2539" spans="1:19" x14ac:dyDescent="0.25">
      <c r="A2539" s="7">
        <v>513</v>
      </c>
      <c r="B2539" s="7">
        <v>44657</v>
      </c>
      <c r="C2539" s="7">
        <v>66850808</v>
      </c>
      <c r="D2539" s="7" t="s">
        <v>2203</v>
      </c>
      <c r="E2539" s="7" t="s">
        <v>7051</v>
      </c>
      <c r="F2539" s="7">
        <v>500000</v>
      </c>
      <c r="G2539" s="7">
        <v>3.7755000591278076</v>
      </c>
      <c r="H2539" s="7">
        <v>3.5422999858856201</v>
      </c>
      <c r="I2539" s="7" t="s">
        <v>67</v>
      </c>
      <c r="J2539" s="7" t="s">
        <v>7052</v>
      </c>
      <c r="K2539" s="8">
        <v>5.9239859580993652</v>
      </c>
      <c r="M2539" s="8">
        <v>92.942001342773438</v>
      </c>
      <c r="N2539" s="7">
        <v>311.3546142578125</v>
      </c>
      <c r="O2539" s="7" t="s">
        <v>212</v>
      </c>
      <c r="P2539" s="7" t="s">
        <v>289</v>
      </c>
      <c r="Q2539" s="7" t="s">
        <v>291</v>
      </c>
      <c r="R2539" s="7" t="s">
        <v>214</v>
      </c>
      <c r="S2539" s="7">
        <v>495.38668823242188</v>
      </c>
    </row>
    <row r="2540" spans="1:19" x14ac:dyDescent="0.25">
      <c r="A2540" s="7">
        <v>513</v>
      </c>
      <c r="B2540" s="7">
        <v>44657</v>
      </c>
      <c r="C2540" s="7">
        <v>66850807</v>
      </c>
      <c r="D2540" s="7" t="s">
        <v>2203</v>
      </c>
      <c r="E2540" s="7" t="s">
        <v>7048</v>
      </c>
      <c r="F2540" s="7">
        <v>500000</v>
      </c>
      <c r="G2540" s="7">
        <v>3.7722001075744629</v>
      </c>
      <c r="H2540" s="7">
        <v>3.5371999740600586</v>
      </c>
      <c r="I2540" s="7" t="s">
        <v>7049</v>
      </c>
      <c r="J2540" s="7" t="s">
        <v>7050</v>
      </c>
      <c r="K2540" s="8">
        <v>5.8983302116394043</v>
      </c>
      <c r="M2540" s="8">
        <v>93.25</v>
      </c>
      <c r="N2540" s="7">
        <v>302.62298583984375</v>
      </c>
      <c r="O2540" s="7" t="s">
        <v>212</v>
      </c>
      <c r="P2540" s="7" t="s">
        <v>289</v>
      </c>
      <c r="Q2540" s="7" t="s">
        <v>291</v>
      </c>
      <c r="R2540" s="7" t="s">
        <v>4184</v>
      </c>
      <c r="S2540" s="7">
        <v>495.32290649414063</v>
      </c>
    </row>
    <row r="2541" spans="1:19" x14ac:dyDescent="0.25">
      <c r="A2541" s="7">
        <v>513</v>
      </c>
      <c r="B2541" s="7">
        <v>44657</v>
      </c>
      <c r="C2541" s="7">
        <v>45748516</v>
      </c>
      <c r="D2541" s="7" t="s">
        <v>2203</v>
      </c>
      <c r="E2541" s="7" t="s">
        <v>7045</v>
      </c>
      <c r="F2541" s="7">
        <v>750000</v>
      </c>
      <c r="G2541" s="7">
        <v>2.6256000995635986</v>
      </c>
      <c r="H2541" s="7">
        <v>2.4015998840332031</v>
      </c>
      <c r="I2541" s="7" t="s">
        <v>7046</v>
      </c>
      <c r="J2541" s="7" t="s">
        <v>7047</v>
      </c>
      <c r="K2541" s="8">
        <v>5.0963048934936523</v>
      </c>
      <c r="M2541" s="8">
        <v>98.547996520996094</v>
      </c>
      <c r="N2541" s="7">
        <v>243.74070739746094</v>
      </c>
      <c r="O2541" s="7" t="s">
        <v>212</v>
      </c>
      <c r="P2541" s="7" t="s">
        <v>289</v>
      </c>
      <c r="Q2541" s="7" t="s">
        <v>291</v>
      </c>
      <c r="R2541" s="7" t="s">
        <v>214</v>
      </c>
      <c r="S2541" s="7">
        <v>472.8450927734375</v>
      </c>
    </row>
    <row r="2542" spans="1:19" x14ac:dyDescent="0.25">
      <c r="A2542" s="7">
        <v>513</v>
      </c>
      <c r="B2542" s="7">
        <v>44657</v>
      </c>
      <c r="C2542" s="7">
        <v>45748487</v>
      </c>
      <c r="D2542" s="7" t="s">
        <v>2203</v>
      </c>
      <c r="E2542" s="7" t="s">
        <v>7043</v>
      </c>
      <c r="F2542" s="7">
        <v>750000</v>
      </c>
      <c r="G2542" s="7">
        <v>2.6222000122070313</v>
      </c>
      <c r="H2542" s="7">
        <v>2.4015998840332031</v>
      </c>
      <c r="I2542" s="7" t="s">
        <v>19837</v>
      </c>
      <c r="J2542" s="7" t="s">
        <v>7044</v>
      </c>
      <c r="K2542" s="8">
        <v>5.096409797668457</v>
      </c>
      <c r="M2542" s="8">
        <v>98.547996520996094</v>
      </c>
      <c r="N2542" s="7">
        <v>244.32200622558594</v>
      </c>
      <c r="O2542" s="7" t="s">
        <v>212</v>
      </c>
      <c r="P2542" s="7" t="s">
        <v>289</v>
      </c>
      <c r="Q2542" s="7" t="s">
        <v>291</v>
      </c>
      <c r="R2542" s="7" t="s">
        <v>4184</v>
      </c>
      <c r="S2542" s="7">
        <v>472.77749633789063</v>
      </c>
    </row>
    <row r="2543" spans="1:19" x14ac:dyDescent="0.25">
      <c r="A2543" s="7">
        <v>513</v>
      </c>
      <c r="B2543" s="7">
        <v>44657</v>
      </c>
      <c r="C2543" s="7">
        <v>16182888</v>
      </c>
      <c r="D2543" s="7" t="s">
        <v>2204</v>
      </c>
      <c r="E2543" s="7" t="s">
        <v>7059</v>
      </c>
      <c r="F2543" s="7">
        <v>1870000</v>
      </c>
      <c r="G2543" s="7">
        <v>1.0979000329971313</v>
      </c>
      <c r="H2543" s="7">
        <v>1.0477999448776245</v>
      </c>
      <c r="I2543" s="7" t="s">
        <v>7060</v>
      </c>
      <c r="J2543" s="7" t="s">
        <v>7061</v>
      </c>
      <c r="K2543" s="8">
        <v>2.7311429977416992</v>
      </c>
      <c r="M2543" s="8">
        <v>102.57399749755859</v>
      </c>
      <c r="N2543" s="7">
        <v>77.036300659179688</v>
      </c>
      <c r="O2543" s="7" t="s">
        <v>212</v>
      </c>
      <c r="P2543" s="7" t="s">
        <v>289</v>
      </c>
      <c r="Q2543" s="7" t="s">
        <v>291</v>
      </c>
      <c r="R2543" s="7" t="s">
        <v>3856</v>
      </c>
      <c r="S2543" s="7">
        <v>355.25262451171875</v>
      </c>
    </row>
    <row r="2544" spans="1:19" x14ac:dyDescent="0.25">
      <c r="A2544" s="7">
        <v>513</v>
      </c>
      <c r="B2544" s="7">
        <v>44657</v>
      </c>
      <c r="C2544" s="7">
        <v>16185655</v>
      </c>
      <c r="D2544" s="7" t="s">
        <v>2204</v>
      </c>
      <c r="E2544" s="7" t="s">
        <v>7056</v>
      </c>
      <c r="F2544" s="7">
        <v>1870000</v>
      </c>
      <c r="G2544" s="7">
        <v>1.0979000329971313</v>
      </c>
      <c r="H2544" s="7">
        <v>1.0477999448776245</v>
      </c>
      <c r="I2544" s="7" t="s">
        <v>7057</v>
      </c>
      <c r="J2544" s="7" t="s">
        <v>7058</v>
      </c>
      <c r="K2544" s="8">
        <v>2.7313790321350098</v>
      </c>
      <c r="M2544" s="8">
        <v>102.57399749755859</v>
      </c>
      <c r="N2544" s="7">
        <v>75.14739990234375</v>
      </c>
      <c r="O2544" s="7" t="s">
        <v>212</v>
      </c>
      <c r="P2544" s="7" t="s">
        <v>289</v>
      </c>
      <c r="Q2544" s="7" t="s">
        <v>291</v>
      </c>
      <c r="R2544" s="7" t="s">
        <v>214</v>
      </c>
      <c r="S2544" s="7">
        <v>355.25262451171875</v>
      </c>
    </row>
    <row r="2545" spans="1:19" x14ac:dyDescent="0.25">
      <c r="A2545" s="7">
        <v>513</v>
      </c>
      <c r="B2545" s="7">
        <v>44657</v>
      </c>
      <c r="C2545" s="7">
        <v>15717635</v>
      </c>
      <c r="D2545" s="7" t="s">
        <v>2204</v>
      </c>
      <c r="E2545" s="7" t="s">
        <v>7053</v>
      </c>
      <c r="F2545" s="7">
        <v>1375000</v>
      </c>
      <c r="G2545" s="7">
        <v>0.33129999041557312</v>
      </c>
      <c r="H2545" s="7">
        <v>0.32710000872612</v>
      </c>
      <c r="I2545" s="7" t="s">
        <v>7054</v>
      </c>
      <c r="J2545" s="7" t="s">
        <v>7055</v>
      </c>
      <c r="K2545" s="8">
        <v>2.7063961029052734</v>
      </c>
      <c r="M2545" s="8">
        <v>100.90699768066406</v>
      </c>
      <c r="N2545" s="7">
        <v>195.73019409179688</v>
      </c>
      <c r="O2545" s="7" t="s">
        <v>212</v>
      </c>
      <c r="P2545" s="7" t="s">
        <v>289</v>
      </c>
      <c r="Q2545" s="7" t="s">
        <v>291</v>
      </c>
      <c r="R2545" s="7" t="s">
        <v>3856</v>
      </c>
      <c r="S2545" s="7">
        <v>341.92474365234375</v>
      </c>
    </row>
    <row r="2546" spans="1:19" x14ac:dyDescent="0.25">
      <c r="A2546" s="7">
        <v>513</v>
      </c>
      <c r="B2546" s="7">
        <v>44657</v>
      </c>
      <c r="C2546" s="7">
        <v>45259911</v>
      </c>
      <c r="D2546" s="7" t="s">
        <v>2205</v>
      </c>
      <c r="E2546" s="7" t="s">
        <v>214</v>
      </c>
      <c r="F2546" s="7">
        <v>300000</v>
      </c>
      <c r="G2546" s="7">
        <v>2.4305999279022217</v>
      </c>
      <c r="H2546" s="7">
        <v>2.2704999446868896</v>
      </c>
      <c r="I2546" s="7" t="s">
        <v>11121</v>
      </c>
      <c r="J2546" s="7" t="s">
        <v>11122</v>
      </c>
      <c r="K2546" s="8">
        <v>5.145143985748291</v>
      </c>
      <c r="M2546" s="8">
        <v>98.258003234863281</v>
      </c>
      <c r="N2546" s="7">
        <v>251.86940002441406</v>
      </c>
      <c r="O2546" s="7" t="s">
        <v>446</v>
      </c>
      <c r="P2546" s="7" t="s">
        <v>761</v>
      </c>
      <c r="Q2546" s="7" t="s">
        <v>242</v>
      </c>
      <c r="R2546" s="7" t="s">
        <v>214</v>
      </c>
      <c r="S2546" s="7">
        <v>251.86940002441406</v>
      </c>
    </row>
    <row r="2547" spans="1:19" x14ac:dyDescent="0.25">
      <c r="A2547" s="7">
        <v>513</v>
      </c>
      <c r="B2547" s="7">
        <v>44657</v>
      </c>
      <c r="C2547" s="7">
        <v>34366263</v>
      </c>
      <c r="D2547" s="7" t="s">
        <v>2207</v>
      </c>
      <c r="E2547" s="7" t="s">
        <v>214</v>
      </c>
      <c r="F2547" s="7">
        <v>1250000</v>
      </c>
      <c r="G2547" s="7">
        <v>10.186100006103516</v>
      </c>
      <c r="H2547" s="7">
        <v>7.2836999893188477</v>
      </c>
      <c r="I2547" s="7" t="s">
        <v>7077</v>
      </c>
      <c r="J2547" s="7" t="s">
        <v>7078</v>
      </c>
      <c r="K2547" s="8">
        <v>6.6322088241577148</v>
      </c>
      <c r="M2547" s="8">
        <v>96.279998779296875</v>
      </c>
      <c r="N2547" s="7">
        <v>406.26129150390625</v>
      </c>
      <c r="O2547" s="7" t="s">
        <v>331</v>
      </c>
      <c r="P2547" s="7" t="s">
        <v>333</v>
      </c>
      <c r="Q2547" s="7" t="s">
        <v>337</v>
      </c>
      <c r="R2547" s="7" t="s">
        <v>3856</v>
      </c>
      <c r="S2547" s="7">
        <v>355.23330688476563</v>
      </c>
    </row>
    <row r="2548" spans="1:19" x14ac:dyDescent="0.25">
      <c r="A2548" s="7">
        <v>513</v>
      </c>
      <c r="B2548" s="7">
        <v>44657</v>
      </c>
      <c r="C2548" s="7">
        <v>8143343</v>
      </c>
      <c r="D2548" s="7" t="s">
        <v>2207</v>
      </c>
      <c r="E2548" s="7" t="s">
        <v>7075</v>
      </c>
      <c r="F2548" s="7">
        <v>631265.5625</v>
      </c>
      <c r="G2548" s="7">
        <v>5.2167000770568848</v>
      </c>
      <c r="H2548" s="7">
        <v>2.6143999099731445</v>
      </c>
      <c r="I2548" s="7" t="s">
        <v>21293</v>
      </c>
      <c r="J2548" s="7" t="s">
        <v>7076</v>
      </c>
      <c r="K2548" s="8">
        <v>6.3801059722900391</v>
      </c>
      <c r="M2548" s="8">
        <v>97.350303649902344</v>
      </c>
      <c r="N2548" s="7">
        <v>305.3323974609375</v>
      </c>
      <c r="O2548" s="7" t="s">
        <v>331</v>
      </c>
      <c r="P2548" s="7" t="s">
        <v>333</v>
      </c>
      <c r="Q2548" s="7" t="s">
        <v>337</v>
      </c>
      <c r="R2548" s="7" t="s">
        <v>214</v>
      </c>
      <c r="S2548" s="7">
        <v>303.03268432617188</v>
      </c>
    </row>
    <row r="2549" spans="1:19" x14ac:dyDescent="0.25">
      <c r="A2549" s="7">
        <v>513</v>
      </c>
      <c r="B2549" s="7">
        <v>44657</v>
      </c>
      <c r="C2549" s="7">
        <v>8320025</v>
      </c>
      <c r="D2549" s="7" t="s">
        <v>2207</v>
      </c>
      <c r="E2549" s="7" t="s">
        <v>214</v>
      </c>
      <c r="F2549" s="7">
        <v>528456</v>
      </c>
      <c r="G2549" s="7">
        <v>5.2167000770568848</v>
      </c>
      <c r="H2549" s="7">
        <v>2.6145000457763672</v>
      </c>
      <c r="I2549" s="7" t="s">
        <v>94</v>
      </c>
      <c r="J2549" s="7" t="s">
        <v>7074</v>
      </c>
      <c r="K2549" s="8">
        <v>7.4368128776550293</v>
      </c>
      <c r="M2549" s="8">
        <v>97.349998474121094</v>
      </c>
      <c r="N2549" s="7">
        <v>502.91299438476563</v>
      </c>
      <c r="O2549" s="7" t="s">
        <v>331</v>
      </c>
      <c r="P2549" s="7" t="s">
        <v>333</v>
      </c>
      <c r="Q2549" s="7" t="s">
        <v>337</v>
      </c>
      <c r="R2549" s="7" t="s">
        <v>4359</v>
      </c>
      <c r="S2549" s="7">
        <v>303.03268432617188</v>
      </c>
    </row>
    <row r="2550" spans="1:19" x14ac:dyDescent="0.25">
      <c r="A2550" s="7">
        <v>513</v>
      </c>
      <c r="B2550" s="7">
        <v>44657</v>
      </c>
      <c r="C2550" s="7">
        <v>25082885</v>
      </c>
      <c r="D2550" s="7" t="s">
        <v>2207</v>
      </c>
      <c r="E2550" s="7" t="s">
        <v>214</v>
      </c>
      <c r="F2550" s="7">
        <v>793892</v>
      </c>
      <c r="G2550" s="7">
        <v>4.9056000709533691</v>
      </c>
      <c r="H2550" s="7">
        <v>4.1317000389099121</v>
      </c>
      <c r="I2550" s="7" t="s">
        <v>130</v>
      </c>
      <c r="J2550" s="7" t="s">
        <v>7073</v>
      </c>
      <c r="K2550" s="8">
        <v>6.010828971862793</v>
      </c>
      <c r="M2550" s="8">
        <v>101.44599914550781</v>
      </c>
      <c r="N2550" s="7">
        <v>327.11279296875</v>
      </c>
      <c r="O2550" s="7" t="s">
        <v>331</v>
      </c>
      <c r="P2550" s="7" t="s">
        <v>333</v>
      </c>
      <c r="Q2550" s="7" t="s">
        <v>337</v>
      </c>
      <c r="R2550" s="7" t="s">
        <v>3856</v>
      </c>
      <c r="S2550" s="7">
        <v>299.50906372070313</v>
      </c>
    </row>
    <row r="2551" spans="1:19" x14ac:dyDescent="0.25">
      <c r="A2551" s="7">
        <v>513</v>
      </c>
      <c r="B2551" s="7">
        <v>44657</v>
      </c>
      <c r="C2551" s="7">
        <v>25182494</v>
      </c>
      <c r="D2551" s="7" t="s">
        <v>2207</v>
      </c>
      <c r="E2551" s="7" t="s">
        <v>7071</v>
      </c>
      <c r="F2551" s="7">
        <v>793892</v>
      </c>
      <c r="G2551" s="7">
        <v>4.9056000709533691</v>
      </c>
      <c r="H2551" s="7">
        <v>4.1317000389099121</v>
      </c>
      <c r="I2551" s="7" t="s">
        <v>21294</v>
      </c>
      <c r="J2551" s="7" t="s">
        <v>7072</v>
      </c>
      <c r="K2551" s="8">
        <v>6.0271430015563965</v>
      </c>
      <c r="M2551" s="8">
        <v>101.44619750976563</v>
      </c>
      <c r="N2551" s="7">
        <v>330.30780029296875</v>
      </c>
      <c r="O2551" s="7" t="s">
        <v>331</v>
      </c>
      <c r="P2551" s="7" t="s">
        <v>333</v>
      </c>
      <c r="Q2551" s="7" t="s">
        <v>337</v>
      </c>
      <c r="R2551" s="7" t="s">
        <v>214</v>
      </c>
      <c r="S2551" s="7">
        <v>299.50906372070313</v>
      </c>
    </row>
    <row r="2552" spans="1:19" x14ac:dyDescent="0.25">
      <c r="A2552" s="7">
        <v>513</v>
      </c>
      <c r="B2552" s="7">
        <v>44657</v>
      </c>
      <c r="C2552" s="7">
        <v>26748979</v>
      </c>
      <c r="D2552" s="7" t="s">
        <v>2211</v>
      </c>
      <c r="E2552" s="7" t="s">
        <v>7083</v>
      </c>
      <c r="F2552" s="7">
        <v>1815000</v>
      </c>
      <c r="G2552" s="7">
        <v>23.307300567626953</v>
      </c>
      <c r="H2552" s="7">
        <v>11.866999626159668</v>
      </c>
      <c r="I2552" s="7" t="s">
        <v>21856</v>
      </c>
      <c r="J2552" s="7" t="s">
        <v>7084</v>
      </c>
      <c r="K2552" s="8">
        <v>5.6154508590698242</v>
      </c>
      <c r="M2552" s="8">
        <v>129.15800476074219</v>
      </c>
      <c r="N2552" s="7">
        <v>282.7703857421875</v>
      </c>
      <c r="O2552" s="7" t="s">
        <v>331</v>
      </c>
      <c r="P2552" s="7" t="s">
        <v>1272</v>
      </c>
      <c r="Q2552" s="7" t="s">
        <v>291</v>
      </c>
      <c r="R2552" s="7" t="s">
        <v>3856</v>
      </c>
      <c r="S2552" s="7">
        <v>553.39849853515625</v>
      </c>
    </row>
    <row r="2553" spans="1:19" x14ac:dyDescent="0.25">
      <c r="A2553" s="7">
        <v>513</v>
      </c>
      <c r="B2553" s="7">
        <v>44657</v>
      </c>
      <c r="C2553" s="7">
        <v>127300</v>
      </c>
      <c r="D2553" s="7" t="s">
        <v>2211</v>
      </c>
      <c r="E2553" s="7" t="s">
        <v>7081</v>
      </c>
      <c r="F2553" s="7">
        <v>1243238</v>
      </c>
      <c r="G2553" s="7">
        <v>15.938899993896484</v>
      </c>
      <c r="H2553" s="7">
        <v>9.8347997665405273</v>
      </c>
      <c r="I2553" s="7" t="s">
        <v>19838</v>
      </c>
      <c r="J2553" s="7" t="s">
        <v>7082</v>
      </c>
      <c r="K2553" s="8">
        <v>5.205873966217041</v>
      </c>
      <c r="M2553" s="8">
        <v>129.98699951171875</v>
      </c>
      <c r="N2553" s="7">
        <v>259.00738525390625</v>
      </c>
      <c r="O2553" s="7" t="s">
        <v>331</v>
      </c>
      <c r="P2553" s="7" t="s">
        <v>1272</v>
      </c>
      <c r="Q2553" s="7" t="s">
        <v>291</v>
      </c>
      <c r="R2553" s="7" t="s">
        <v>3856</v>
      </c>
      <c r="S2553" s="7">
        <v>494.4866943359375</v>
      </c>
    </row>
    <row r="2554" spans="1:19" x14ac:dyDescent="0.25">
      <c r="A2554" s="7">
        <v>513</v>
      </c>
      <c r="B2554" s="7">
        <v>44657</v>
      </c>
      <c r="C2554" s="7">
        <v>26648652</v>
      </c>
      <c r="D2554" s="7" t="s">
        <v>2211</v>
      </c>
      <c r="E2554" s="7" t="s">
        <v>7079</v>
      </c>
      <c r="F2554" s="7">
        <v>1421447</v>
      </c>
      <c r="G2554" s="7">
        <v>5.0583000183105469</v>
      </c>
      <c r="H2554" s="7">
        <v>4.1908998489379883</v>
      </c>
      <c r="I2554" s="7" t="s">
        <v>20842</v>
      </c>
      <c r="J2554" s="7" t="s">
        <v>7080</v>
      </c>
      <c r="K2554" s="8">
        <v>4.527350902557373</v>
      </c>
      <c r="M2554" s="8">
        <v>110.00599670410156</v>
      </c>
      <c r="N2554" s="7">
        <v>179.31930541992188</v>
      </c>
      <c r="O2554" s="7" t="s">
        <v>331</v>
      </c>
      <c r="P2554" s="7" t="s">
        <v>1272</v>
      </c>
      <c r="Q2554" s="7" t="s">
        <v>291</v>
      </c>
      <c r="R2554" s="7" t="s">
        <v>3856</v>
      </c>
      <c r="S2554" s="7">
        <v>371.95571899414063</v>
      </c>
    </row>
    <row r="2555" spans="1:19" x14ac:dyDescent="0.25">
      <c r="A2555" s="7">
        <v>513</v>
      </c>
      <c r="B2555" s="7">
        <v>44657</v>
      </c>
      <c r="C2555" s="7">
        <v>66905206</v>
      </c>
      <c r="D2555" s="7" t="s">
        <v>2215</v>
      </c>
      <c r="E2555" s="7" t="s">
        <v>16693</v>
      </c>
      <c r="F2555" s="7">
        <v>1000000</v>
      </c>
      <c r="G2555" s="7">
        <v>9.7741003036499023</v>
      </c>
      <c r="H2555" s="7">
        <v>6.725100040435791</v>
      </c>
      <c r="I2555" s="7" t="s">
        <v>16689</v>
      </c>
      <c r="J2555" s="7" t="s">
        <v>16755</v>
      </c>
      <c r="K2555" s="8">
        <v>4.8014202117919922</v>
      </c>
      <c r="M2555" s="8">
        <v>90.903999328613281</v>
      </c>
      <c r="N2555" s="7">
        <v>191.79499816894531</v>
      </c>
      <c r="O2555" s="7" t="s">
        <v>280</v>
      </c>
      <c r="P2555" s="7" t="s">
        <v>289</v>
      </c>
      <c r="Q2555" s="7" t="s">
        <v>291</v>
      </c>
      <c r="R2555" s="7" t="s">
        <v>3856</v>
      </c>
      <c r="S2555" s="7">
        <v>222.86595153808594</v>
      </c>
    </row>
    <row r="2556" spans="1:19" x14ac:dyDescent="0.25">
      <c r="A2556" s="7">
        <v>513</v>
      </c>
      <c r="B2556" s="7">
        <v>44657</v>
      </c>
      <c r="C2556" s="7">
        <v>66908681</v>
      </c>
      <c r="D2556" s="7" t="s">
        <v>2215</v>
      </c>
      <c r="E2556" s="7" t="s">
        <v>214</v>
      </c>
      <c r="F2556" s="7">
        <v>1000000</v>
      </c>
      <c r="G2556" s="7">
        <v>9.7721996307373047</v>
      </c>
      <c r="H2556" s="7">
        <v>6.725100040435791</v>
      </c>
      <c r="I2556" s="7" t="s">
        <v>16994</v>
      </c>
      <c r="J2556" s="7" t="s">
        <v>16995</v>
      </c>
      <c r="K2556" s="8">
        <v>4.8014202117919922</v>
      </c>
      <c r="M2556" s="8">
        <v>90.903999328613281</v>
      </c>
      <c r="N2556" s="7">
        <v>191.79499816894531</v>
      </c>
      <c r="O2556" s="7" t="s">
        <v>280</v>
      </c>
      <c r="P2556" s="7" t="s">
        <v>289</v>
      </c>
      <c r="Q2556" s="7" t="s">
        <v>291</v>
      </c>
      <c r="R2556" s="7" t="s">
        <v>214</v>
      </c>
      <c r="S2556" s="7">
        <v>222.85244750976563</v>
      </c>
    </row>
    <row r="2557" spans="1:19" x14ac:dyDescent="0.25">
      <c r="A2557" s="7">
        <v>513</v>
      </c>
      <c r="B2557" s="7">
        <v>44657</v>
      </c>
      <c r="C2557" s="7">
        <v>66970080</v>
      </c>
      <c r="D2557" s="7" t="s">
        <v>2215</v>
      </c>
      <c r="E2557" s="7" t="s">
        <v>19839</v>
      </c>
      <c r="F2557" s="7">
        <v>1000000</v>
      </c>
      <c r="G2557" s="7">
        <v>4.7747998237609863</v>
      </c>
      <c r="H2557" s="7">
        <v>4.3660998344421387</v>
      </c>
      <c r="I2557" s="7" t="s">
        <v>19840</v>
      </c>
      <c r="J2557" s="7" t="s">
        <v>19841</v>
      </c>
      <c r="K2557" s="8">
        <v>4.1897897720336914</v>
      </c>
      <c r="M2557" s="8">
        <v>92.751998901367188</v>
      </c>
      <c r="N2557" s="7">
        <v>144.42500305175781</v>
      </c>
      <c r="O2557" s="7" t="s">
        <v>280</v>
      </c>
      <c r="P2557" s="7" t="s">
        <v>289</v>
      </c>
      <c r="Q2557" s="7" t="s">
        <v>291</v>
      </c>
      <c r="R2557" s="7" t="s">
        <v>3856</v>
      </c>
      <c r="S2557" s="7">
        <v>184.88323974609375</v>
      </c>
    </row>
    <row r="2558" spans="1:19" x14ac:dyDescent="0.25">
      <c r="A2558" s="7">
        <v>513</v>
      </c>
      <c r="B2558" s="7">
        <v>44657</v>
      </c>
      <c r="C2558" s="7">
        <v>66974027</v>
      </c>
      <c r="D2558" s="7" t="s">
        <v>2215</v>
      </c>
      <c r="E2558" s="7" t="s">
        <v>214</v>
      </c>
      <c r="F2558" s="7">
        <v>1000000</v>
      </c>
      <c r="G2558" s="7">
        <v>4.7722001075744629</v>
      </c>
      <c r="H2558" s="7">
        <v>4.3660998344421387</v>
      </c>
      <c r="I2558" s="7" t="s">
        <v>19842</v>
      </c>
      <c r="J2558" s="7" t="s">
        <v>19843</v>
      </c>
      <c r="K2558" s="8">
        <v>4.1897897720336914</v>
      </c>
      <c r="M2558" s="8">
        <v>92.751998901367188</v>
      </c>
      <c r="N2558" s="7">
        <v>144.42500305175781</v>
      </c>
      <c r="O2558" s="7" t="s">
        <v>280</v>
      </c>
      <c r="P2558" s="7" t="s">
        <v>289</v>
      </c>
      <c r="Q2558" s="7" t="s">
        <v>291</v>
      </c>
      <c r="R2558" s="7" t="s">
        <v>214</v>
      </c>
      <c r="S2558" s="7">
        <v>184.8623046875</v>
      </c>
    </row>
    <row r="2559" spans="1:19" x14ac:dyDescent="0.25">
      <c r="A2559" s="7">
        <v>513</v>
      </c>
      <c r="B2559" s="7">
        <v>44657</v>
      </c>
      <c r="C2559" s="7">
        <v>66995443</v>
      </c>
      <c r="D2559" s="7" t="s">
        <v>2216</v>
      </c>
      <c r="E2559" s="7" t="s">
        <v>21295</v>
      </c>
      <c r="F2559" s="7">
        <v>900000</v>
      </c>
      <c r="G2559" s="7">
        <v>29.823400497436523</v>
      </c>
      <c r="H2559" s="7">
        <v>15.435099601745605</v>
      </c>
      <c r="I2559" s="7" t="s">
        <v>21296</v>
      </c>
      <c r="J2559" s="7" t="s">
        <v>21297</v>
      </c>
      <c r="K2559" s="8">
        <v>5.2133097648620605</v>
      </c>
      <c r="M2559" s="8">
        <v>87.378997802734375</v>
      </c>
      <c r="N2559" s="7">
        <v>254.80499267578125</v>
      </c>
      <c r="O2559" s="7" t="s">
        <v>280</v>
      </c>
      <c r="P2559" s="7" t="s">
        <v>289</v>
      </c>
      <c r="Q2559" s="7" t="s">
        <v>291</v>
      </c>
      <c r="R2559" s="7" t="s">
        <v>3856</v>
      </c>
      <c r="S2559" s="7">
        <v>326.0994873046875</v>
      </c>
    </row>
    <row r="2560" spans="1:19" x14ac:dyDescent="0.25">
      <c r="A2560" s="7">
        <v>513</v>
      </c>
      <c r="B2560" s="7">
        <v>44657</v>
      </c>
      <c r="C2560" s="7">
        <v>67004834</v>
      </c>
      <c r="D2560" s="7" t="s">
        <v>2216</v>
      </c>
      <c r="E2560" s="7" t="s">
        <v>214</v>
      </c>
      <c r="F2560" s="7">
        <v>900000</v>
      </c>
      <c r="G2560" s="7">
        <v>29.819400787353516</v>
      </c>
      <c r="H2560" s="7">
        <v>15.435099601745605</v>
      </c>
      <c r="I2560" s="7" t="s">
        <v>21857</v>
      </c>
      <c r="J2560" s="7" t="s">
        <v>21858</v>
      </c>
      <c r="K2560" s="8">
        <v>5.2133097648620605</v>
      </c>
      <c r="M2560" s="8">
        <v>87.378997802734375</v>
      </c>
      <c r="N2560" s="7">
        <v>254.80499267578125</v>
      </c>
      <c r="O2560" s="7" t="s">
        <v>280</v>
      </c>
      <c r="P2560" s="7" t="s">
        <v>289</v>
      </c>
      <c r="Q2560" s="7" t="s">
        <v>291</v>
      </c>
      <c r="R2560" s="7" t="s">
        <v>214</v>
      </c>
      <c r="S2560" s="7">
        <v>326.0855712890625</v>
      </c>
    </row>
    <row r="2561" spans="1:19" x14ac:dyDescent="0.25">
      <c r="A2561" s="7">
        <v>513</v>
      </c>
      <c r="B2561" s="7">
        <v>44657</v>
      </c>
      <c r="C2561" s="7">
        <v>66982699</v>
      </c>
      <c r="D2561" s="7" t="s">
        <v>2216</v>
      </c>
      <c r="E2561" s="7" t="s">
        <v>214</v>
      </c>
      <c r="F2561" s="7">
        <v>1000000</v>
      </c>
      <c r="G2561" s="7">
        <v>10.105600357055664</v>
      </c>
      <c r="H2561" s="7">
        <v>8.3407001495361328</v>
      </c>
      <c r="I2561" s="7" t="s">
        <v>20843</v>
      </c>
      <c r="J2561" s="7" t="s">
        <v>20844</v>
      </c>
      <c r="K2561" s="8">
        <v>4.4497699737548828</v>
      </c>
      <c r="M2561" s="8">
        <v>88.301002502441406</v>
      </c>
      <c r="N2561" s="7">
        <v>186.86500549316406</v>
      </c>
      <c r="O2561" s="7" t="s">
        <v>280</v>
      </c>
      <c r="P2561" s="7" t="s">
        <v>289</v>
      </c>
      <c r="Q2561" s="7" t="s">
        <v>291</v>
      </c>
      <c r="R2561" s="7" t="s">
        <v>214</v>
      </c>
      <c r="S2561" s="7">
        <v>225.210205078125</v>
      </c>
    </row>
    <row r="2562" spans="1:19" x14ac:dyDescent="0.25">
      <c r="A2562" s="7">
        <v>513</v>
      </c>
      <c r="B2562" s="7">
        <v>44657</v>
      </c>
      <c r="C2562" s="7">
        <v>66970088</v>
      </c>
      <c r="D2562" s="7" t="s">
        <v>2216</v>
      </c>
      <c r="E2562" s="7" t="s">
        <v>19844</v>
      </c>
      <c r="F2562" s="7">
        <v>1000000</v>
      </c>
      <c r="G2562" s="7">
        <v>10.105400085449219</v>
      </c>
      <c r="H2562" s="7">
        <v>8.3407001495361328</v>
      </c>
      <c r="I2562" s="7" t="s">
        <v>19845</v>
      </c>
      <c r="J2562" s="7" t="s">
        <v>19846</v>
      </c>
      <c r="K2562" s="8">
        <v>4.4497699737548828</v>
      </c>
      <c r="M2562" s="8">
        <v>88.301002502441406</v>
      </c>
      <c r="N2562" s="7">
        <v>186.86500549316406</v>
      </c>
      <c r="O2562" s="7" t="s">
        <v>280</v>
      </c>
      <c r="P2562" s="7" t="s">
        <v>289</v>
      </c>
      <c r="Q2562" s="7" t="s">
        <v>291</v>
      </c>
      <c r="R2562" s="7" t="s">
        <v>3856</v>
      </c>
      <c r="S2562" s="7">
        <v>225.20880126953125</v>
      </c>
    </row>
    <row r="2563" spans="1:19" x14ac:dyDescent="0.25">
      <c r="A2563" s="7">
        <v>513</v>
      </c>
      <c r="B2563" s="7">
        <v>44657</v>
      </c>
      <c r="C2563" s="7">
        <v>66896834</v>
      </c>
      <c r="D2563" s="7" t="s">
        <v>2216</v>
      </c>
      <c r="E2563" s="7" t="s">
        <v>214</v>
      </c>
      <c r="F2563" s="7">
        <v>500000</v>
      </c>
      <c r="G2563" s="7">
        <v>9.6508998870849609</v>
      </c>
      <c r="H2563" s="7">
        <v>6.4988999366760254</v>
      </c>
      <c r="I2563" s="7" t="s">
        <v>7100</v>
      </c>
      <c r="J2563" s="7" t="s">
        <v>7101</v>
      </c>
      <c r="K2563" s="8">
        <v>4.7775130271911621</v>
      </c>
      <c r="M2563" s="8">
        <v>92.125</v>
      </c>
      <c r="N2563" s="7">
        <v>185.38580322265625</v>
      </c>
      <c r="O2563" s="7" t="s">
        <v>280</v>
      </c>
      <c r="P2563" s="7" t="s">
        <v>289</v>
      </c>
      <c r="Q2563" s="7" t="s">
        <v>291</v>
      </c>
      <c r="R2563" s="7" t="s">
        <v>214</v>
      </c>
      <c r="S2563" s="7">
        <v>221.98893737792969</v>
      </c>
    </row>
    <row r="2564" spans="1:19" x14ac:dyDescent="0.25">
      <c r="A2564" s="7">
        <v>513</v>
      </c>
      <c r="B2564" s="7">
        <v>44657</v>
      </c>
      <c r="C2564" s="7">
        <v>66896835</v>
      </c>
      <c r="D2564" s="7" t="s">
        <v>2216</v>
      </c>
      <c r="E2564" s="7" t="s">
        <v>7097</v>
      </c>
      <c r="F2564" s="7">
        <v>500000</v>
      </c>
      <c r="G2564" s="7">
        <v>9.6508998870849609</v>
      </c>
      <c r="H2564" s="7">
        <v>6.468599796295166</v>
      </c>
      <c r="I2564" s="7" t="s">
        <v>7098</v>
      </c>
      <c r="J2564" s="7" t="s">
        <v>7099</v>
      </c>
      <c r="K2564" s="8">
        <v>4.7033700942993164</v>
      </c>
      <c r="M2564" s="8">
        <v>92.667999267578125</v>
      </c>
      <c r="N2564" s="7">
        <v>176.81199645996094</v>
      </c>
      <c r="O2564" s="7" t="s">
        <v>280</v>
      </c>
      <c r="P2564" s="7" t="s">
        <v>289</v>
      </c>
      <c r="Q2564" s="7" t="s">
        <v>291</v>
      </c>
      <c r="R2564" s="7" t="s">
        <v>3856</v>
      </c>
      <c r="S2564" s="7">
        <v>221.98893737792969</v>
      </c>
    </row>
    <row r="2565" spans="1:19" x14ac:dyDescent="0.25">
      <c r="A2565" s="7">
        <v>513</v>
      </c>
      <c r="B2565" s="7">
        <v>44657</v>
      </c>
      <c r="C2565" s="7">
        <v>66995445</v>
      </c>
      <c r="D2565" s="7" t="s">
        <v>2216</v>
      </c>
      <c r="E2565" s="7" t="s">
        <v>214</v>
      </c>
      <c r="F2565" s="7">
        <v>600000</v>
      </c>
      <c r="G2565" s="7">
        <v>6.8255000114440918</v>
      </c>
      <c r="H2565" s="7">
        <v>5.9823999404907227</v>
      </c>
      <c r="I2565" s="7" t="s">
        <v>21298</v>
      </c>
      <c r="J2565" s="7" t="s">
        <v>21299</v>
      </c>
      <c r="K2565" s="8">
        <v>4.3683757781982422</v>
      </c>
      <c r="M2565" s="8">
        <v>92.000999450683594</v>
      </c>
      <c r="N2565" s="7">
        <v>164.70260620117188</v>
      </c>
      <c r="O2565" s="7" t="s">
        <v>280</v>
      </c>
      <c r="P2565" s="7" t="s">
        <v>289</v>
      </c>
      <c r="Q2565" s="7" t="s">
        <v>291</v>
      </c>
      <c r="R2565" s="7" t="s">
        <v>214</v>
      </c>
      <c r="S2565" s="7">
        <v>201.036865234375</v>
      </c>
    </row>
    <row r="2566" spans="1:19" x14ac:dyDescent="0.25">
      <c r="A2566" s="7">
        <v>513</v>
      </c>
      <c r="B2566" s="7">
        <v>44657</v>
      </c>
      <c r="C2566" s="7">
        <v>66995442</v>
      </c>
      <c r="D2566" s="7" t="s">
        <v>2216</v>
      </c>
      <c r="E2566" s="7" t="s">
        <v>21300</v>
      </c>
      <c r="F2566" s="7">
        <v>600000</v>
      </c>
      <c r="G2566" s="7">
        <v>6.8255000114440918</v>
      </c>
      <c r="H2566" s="7">
        <v>5.9825000762939453</v>
      </c>
      <c r="I2566" s="7" t="s">
        <v>21301</v>
      </c>
      <c r="J2566" s="7" t="s">
        <v>21302</v>
      </c>
      <c r="K2566" s="8">
        <v>4.3646101951599121</v>
      </c>
      <c r="M2566" s="8">
        <v>92.022003173828125</v>
      </c>
      <c r="N2566" s="7">
        <v>164.64199829101563</v>
      </c>
      <c r="O2566" s="7" t="s">
        <v>280</v>
      </c>
      <c r="P2566" s="7" t="s">
        <v>289</v>
      </c>
      <c r="Q2566" s="7" t="s">
        <v>291</v>
      </c>
      <c r="R2566" s="7" t="s">
        <v>3856</v>
      </c>
      <c r="S2566" s="7">
        <v>201.036865234375</v>
      </c>
    </row>
    <row r="2567" spans="1:19" x14ac:dyDescent="0.25">
      <c r="A2567" s="7">
        <v>513</v>
      </c>
      <c r="B2567" s="7">
        <v>44657</v>
      </c>
      <c r="C2567" s="7">
        <v>44417804</v>
      </c>
      <c r="D2567" s="7" t="s">
        <v>2216</v>
      </c>
      <c r="E2567" s="7" t="s">
        <v>214</v>
      </c>
      <c r="F2567" s="7">
        <v>1250000</v>
      </c>
      <c r="G2567" s="7">
        <v>5.7740998268127441</v>
      </c>
      <c r="H2567" s="7">
        <v>4.1901001930236816</v>
      </c>
      <c r="I2567" s="7" t="s">
        <v>7095</v>
      </c>
      <c r="J2567" s="7" t="s">
        <v>7096</v>
      </c>
      <c r="K2567" s="8">
        <v>5.1373047828674316</v>
      </c>
      <c r="M2567" s="8">
        <v>101.78334808349609</v>
      </c>
      <c r="N2567" s="7">
        <v>170.97320556640625</v>
      </c>
      <c r="O2567" s="7" t="s">
        <v>280</v>
      </c>
      <c r="P2567" s="7" t="s">
        <v>289</v>
      </c>
      <c r="Q2567" s="7" t="s">
        <v>291</v>
      </c>
      <c r="R2567" s="7" t="s">
        <v>214</v>
      </c>
      <c r="S2567" s="7">
        <v>192.84786987304688</v>
      </c>
    </row>
    <row r="2568" spans="1:19" x14ac:dyDescent="0.25">
      <c r="A2568" s="7">
        <v>513</v>
      </c>
      <c r="B2568" s="7">
        <v>44657</v>
      </c>
      <c r="C2568" s="7">
        <v>44417805</v>
      </c>
      <c r="D2568" s="7" t="s">
        <v>2216</v>
      </c>
      <c r="E2568" s="7" t="s">
        <v>7092</v>
      </c>
      <c r="F2568" s="7">
        <v>1250000</v>
      </c>
      <c r="G2568" s="7">
        <v>5.7740998268127441</v>
      </c>
      <c r="H2568" s="7">
        <v>4.1707000732421875</v>
      </c>
      <c r="I2568" s="7" t="s">
        <v>7093</v>
      </c>
      <c r="J2568" s="7" t="s">
        <v>7094</v>
      </c>
      <c r="K2568" s="8">
        <v>5.109370231628418</v>
      </c>
      <c r="M2568" s="8">
        <v>101.92299652099609</v>
      </c>
      <c r="N2568" s="7">
        <v>168.17599487304688</v>
      </c>
      <c r="O2568" s="7" t="s">
        <v>280</v>
      </c>
      <c r="P2568" s="7" t="s">
        <v>289</v>
      </c>
      <c r="Q2568" s="7" t="s">
        <v>291</v>
      </c>
      <c r="R2568" s="7" t="s">
        <v>3856</v>
      </c>
      <c r="S2568" s="7">
        <v>192.84786987304688</v>
      </c>
    </row>
    <row r="2569" spans="1:19" x14ac:dyDescent="0.25">
      <c r="A2569" s="7">
        <v>513</v>
      </c>
      <c r="B2569" s="7">
        <v>44657</v>
      </c>
      <c r="C2569" s="7">
        <v>43084609</v>
      </c>
      <c r="D2569" s="7" t="s">
        <v>2216</v>
      </c>
      <c r="E2569" s="7" t="s">
        <v>7089</v>
      </c>
      <c r="F2569" s="7">
        <v>1400000</v>
      </c>
      <c r="G2569" s="7">
        <v>2.0232999324798584</v>
      </c>
      <c r="H2569" s="7">
        <v>3.0000998973846436</v>
      </c>
      <c r="I2569" s="7" t="s">
        <v>7090</v>
      </c>
      <c r="J2569" s="7" t="s">
        <v>7091</v>
      </c>
      <c r="K2569" s="8">
        <v>5.0143899917602539</v>
      </c>
      <c r="M2569" s="8">
        <v>105.76200103759766</v>
      </c>
      <c r="N2569" s="7">
        <v>141.32099914550781</v>
      </c>
      <c r="O2569" s="7" t="s">
        <v>280</v>
      </c>
      <c r="P2569" s="7" t="s">
        <v>289</v>
      </c>
      <c r="Q2569" s="7" t="s">
        <v>291</v>
      </c>
      <c r="R2569" s="7" t="s">
        <v>3856</v>
      </c>
      <c r="S2569" s="7">
        <v>162.15693664550781</v>
      </c>
    </row>
    <row r="2570" spans="1:19" x14ac:dyDescent="0.25">
      <c r="A2570" s="7">
        <v>513</v>
      </c>
      <c r="B2570" s="7">
        <v>44657</v>
      </c>
      <c r="C2570" s="7">
        <v>37053924</v>
      </c>
      <c r="D2570" s="7" t="s">
        <v>2216</v>
      </c>
      <c r="E2570" s="7" t="s">
        <v>7085</v>
      </c>
      <c r="F2570" s="7">
        <v>900000</v>
      </c>
      <c r="G2570" s="7">
        <v>0.85970002412796021</v>
      </c>
      <c r="H2570" s="7">
        <v>1.7984000444412231</v>
      </c>
      <c r="I2570" s="7" t="s">
        <v>7086</v>
      </c>
      <c r="J2570" s="7" t="s">
        <v>7087</v>
      </c>
      <c r="K2570" s="8">
        <v>4.1703200340270996</v>
      </c>
      <c r="M2570" s="8">
        <v>105.39700317382813</v>
      </c>
      <c r="N2570" s="7">
        <v>104.677001953125</v>
      </c>
      <c r="O2570" s="7" t="s">
        <v>280</v>
      </c>
      <c r="P2570" s="7" t="s">
        <v>289</v>
      </c>
      <c r="Q2570" s="7" t="s">
        <v>291</v>
      </c>
      <c r="R2570" s="7" t="s">
        <v>3856</v>
      </c>
      <c r="S2570" s="7">
        <v>152.26335144042969</v>
      </c>
    </row>
    <row r="2571" spans="1:19" x14ac:dyDescent="0.25">
      <c r="A2571" s="7">
        <v>513</v>
      </c>
      <c r="B2571" s="7">
        <v>44657</v>
      </c>
      <c r="C2571" s="7">
        <v>37393333</v>
      </c>
      <c r="D2571" s="7" t="s">
        <v>2216</v>
      </c>
      <c r="E2571" s="7" t="s">
        <v>214</v>
      </c>
      <c r="F2571" s="7">
        <v>900000</v>
      </c>
      <c r="G2571" s="7">
        <v>0.85559999942779541</v>
      </c>
      <c r="H2571" s="7">
        <v>1.7984000444412231</v>
      </c>
      <c r="I2571" s="7" t="s">
        <v>19847</v>
      </c>
      <c r="J2571" s="7" t="s">
        <v>7088</v>
      </c>
      <c r="K2571" s="8">
        <v>4.1703200340270996</v>
      </c>
      <c r="M2571" s="8">
        <v>105.39700317382813</v>
      </c>
      <c r="N2571" s="7">
        <v>104.677001953125</v>
      </c>
      <c r="O2571" s="7" t="s">
        <v>280</v>
      </c>
      <c r="P2571" s="7" t="s">
        <v>289</v>
      </c>
      <c r="Q2571" s="7" t="s">
        <v>291</v>
      </c>
      <c r="R2571" s="7" t="s">
        <v>4084</v>
      </c>
      <c r="S2571" s="7">
        <v>152.22825622558594</v>
      </c>
    </row>
    <row r="2572" spans="1:19" x14ac:dyDescent="0.25">
      <c r="A2572" s="7">
        <v>513</v>
      </c>
      <c r="B2572" s="7">
        <v>44657</v>
      </c>
      <c r="C2572" s="7">
        <v>66953325</v>
      </c>
      <c r="D2572" s="7" t="s">
        <v>2219</v>
      </c>
      <c r="E2572" s="7" t="s">
        <v>214</v>
      </c>
      <c r="F2572" s="7">
        <v>800000</v>
      </c>
      <c r="G2572" s="7">
        <v>9.5194997787475586</v>
      </c>
      <c r="H2572" s="7">
        <v>8.105799674987793</v>
      </c>
      <c r="I2572" s="7" t="s">
        <v>21303</v>
      </c>
      <c r="J2572" s="7" t="s">
        <v>18371</v>
      </c>
      <c r="K2572" s="8">
        <v>4.0397400856018066</v>
      </c>
      <c r="M2572" s="8">
        <v>87.930999755859375</v>
      </c>
      <c r="N2572" s="7">
        <v>143.55299377441406</v>
      </c>
      <c r="O2572" s="7" t="s">
        <v>280</v>
      </c>
      <c r="P2572" s="7" t="s">
        <v>447</v>
      </c>
      <c r="Q2572" s="7" t="s">
        <v>291</v>
      </c>
      <c r="R2572" s="7" t="s">
        <v>3856</v>
      </c>
      <c r="S2572" s="7">
        <v>152.27963256835938</v>
      </c>
    </row>
    <row r="2573" spans="1:19" x14ac:dyDescent="0.25">
      <c r="A2573" s="7">
        <v>513</v>
      </c>
      <c r="B2573" s="7">
        <v>44657</v>
      </c>
      <c r="C2573" s="7">
        <v>66953326</v>
      </c>
      <c r="D2573" s="7" t="s">
        <v>2219</v>
      </c>
      <c r="E2573" s="7" t="s">
        <v>18372</v>
      </c>
      <c r="F2573" s="7">
        <v>800000</v>
      </c>
      <c r="G2573" s="7">
        <v>9.5194997787475586</v>
      </c>
      <c r="H2573" s="7">
        <v>8.105799674987793</v>
      </c>
      <c r="I2573" s="7" t="s">
        <v>21304</v>
      </c>
      <c r="J2573" s="7" t="s">
        <v>18373</v>
      </c>
      <c r="K2573" s="8">
        <v>4.0397977828979492</v>
      </c>
      <c r="M2573" s="8">
        <v>87.93060302734375</v>
      </c>
      <c r="N2573" s="7">
        <v>143.27949523925781</v>
      </c>
      <c r="O2573" s="7" t="s">
        <v>280</v>
      </c>
      <c r="P2573" s="7" t="s">
        <v>447</v>
      </c>
      <c r="Q2573" s="7" t="s">
        <v>291</v>
      </c>
      <c r="R2573" s="7" t="s">
        <v>214</v>
      </c>
      <c r="S2573" s="7">
        <v>152.27963256835938</v>
      </c>
    </row>
    <row r="2574" spans="1:19" x14ac:dyDescent="0.25">
      <c r="A2574" s="7">
        <v>513</v>
      </c>
      <c r="B2574" s="7">
        <v>44657</v>
      </c>
      <c r="C2574" s="7">
        <v>26037025</v>
      </c>
      <c r="D2574" s="7" t="s">
        <v>2219</v>
      </c>
      <c r="E2574" s="7" t="s">
        <v>214</v>
      </c>
      <c r="F2574" s="7">
        <v>153361</v>
      </c>
      <c r="G2574" s="7">
        <v>3.0999999046325684</v>
      </c>
      <c r="I2574" s="7" t="s">
        <v>19079</v>
      </c>
      <c r="J2574" s="7" t="s">
        <v>19080</v>
      </c>
      <c r="K2574" s="8">
        <v>3.4773790836334229</v>
      </c>
      <c r="M2574" s="8">
        <v>100.79199981689453</v>
      </c>
      <c r="N2574" s="7">
        <v>76.107902526855469</v>
      </c>
      <c r="O2574" s="7" t="s">
        <v>280</v>
      </c>
      <c r="P2574" s="7" t="s">
        <v>447</v>
      </c>
      <c r="Q2574" s="7" t="s">
        <v>291</v>
      </c>
      <c r="R2574" s="7" t="s">
        <v>3856</v>
      </c>
      <c r="S2574" s="7">
        <v>116.98407745361328</v>
      </c>
    </row>
    <row r="2575" spans="1:19" x14ac:dyDescent="0.25">
      <c r="A2575" s="7">
        <v>513</v>
      </c>
      <c r="B2575" s="7">
        <v>44657</v>
      </c>
      <c r="C2575" s="7">
        <v>25753015</v>
      </c>
      <c r="D2575" s="7" t="s">
        <v>2219</v>
      </c>
      <c r="E2575" s="7" t="s">
        <v>7102</v>
      </c>
      <c r="F2575" s="7">
        <v>153361</v>
      </c>
      <c r="G2575" s="7">
        <v>3.0992000102996826</v>
      </c>
      <c r="H2575" s="7">
        <v>2.864300012588501</v>
      </c>
      <c r="I2575" s="7" t="s">
        <v>7103</v>
      </c>
      <c r="J2575" s="7" t="s">
        <v>7104</v>
      </c>
      <c r="K2575" s="8">
        <v>3.4773008823394775</v>
      </c>
      <c r="M2575" s="8">
        <v>100.79199981689453</v>
      </c>
      <c r="N2575" s="7">
        <v>76.455398559570313</v>
      </c>
      <c r="O2575" s="7" t="s">
        <v>280</v>
      </c>
      <c r="P2575" s="7" t="s">
        <v>447</v>
      </c>
      <c r="Q2575" s="7" t="s">
        <v>291</v>
      </c>
      <c r="R2575" s="7" t="s">
        <v>214</v>
      </c>
      <c r="S2575" s="7">
        <v>116.97939300537109</v>
      </c>
    </row>
    <row r="2576" spans="1:19" x14ac:dyDescent="0.25">
      <c r="A2576" s="7">
        <v>513</v>
      </c>
      <c r="B2576" s="7">
        <v>44657</v>
      </c>
      <c r="C2576" s="7">
        <v>46432525</v>
      </c>
      <c r="D2576" s="7" t="s">
        <v>2222</v>
      </c>
      <c r="E2576" s="7" t="s">
        <v>7111</v>
      </c>
      <c r="F2576" s="7">
        <v>300000</v>
      </c>
      <c r="G2576" s="7">
        <v>27.772800445556641</v>
      </c>
      <c r="H2576" s="7">
        <v>15.134499549865723</v>
      </c>
      <c r="I2576" s="7" t="s">
        <v>19848</v>
      </c>
      <c r="J2576" s="7" t="s">
        <v>7112</v>
      </c>
      <c r="K2576" s="8">
        <v>5.1636300086975098</v>
      </c>
      <c r="M2576" s="8">
        <v>84.762001037597656</v>
      </c>
      <c r="N2576" s="7">
        <v>246.29400634765625</v>
      </c>
      <c r="O2576" s="7" t="s">
        <v>373</v>
      </c>
      <c r="P2576" s="7" t="s">
        <v>349</v>
      </c>
      <c r="Q2576" s="7" t="s">
        <v>242</v>
      </c>
      <c r="R2576" s="7" t="s">
        <v>3856</v>
      </c>
      <c r="S2576" s="7">
        <v>266.01333618164063</v>
      </c>
    </row>
    <row r="2577" spans="1:19" x14ac:dyDescent="0.25">
      <c r="A2577" s="7">
        <v>513</v>
      </c>
      <c r="B2577" s="7">
        <v>44657</v>
      </c>
      <c r="C2577" s="7">
        <v>46422730</v>
      </c>
      <c r="D2577" s="7" t="s">
        <v>2222</v>
      </c>
      <c r="E2577" s="7" t="s">
        <v>7108</v>
      </c>
      <c r="F2577" s="7">
        <v>700000</v>
      </c>
      <c r="G2577" s="7">
        <v>7.7727999687194824</v>
      </c>
      <c r="H2577" s="7">
        <v>6.5906000137329102</v>
      </c>
      <c r="I2577" s="7" t="s">
        <v>7109</v>
      </c>
      <c r="J2577" s="7" t="s">
        <v>7110</v>
      </c>
      <c r="K2577" s="8">
        <v>4.373809814453125</v>
      </c>
      <c r="M2577" s="8">
        <v>93.475997924804688</v>
      </c>
      <c r="N2577" s="7">
        <v>168.1199951171875</v>
      </c>
      <c r="O2577" s="7" t="s">
        <v>373</v>
      </c>
      <c r="P2577" s="7" t="s">
        <v>349</v>
      </c>
      <c r="Q2577" s="7" t="s">
        <v>242</v>
      </c>
      <c r="R2577" s="7" t="s">
        <v>3856</v>
      </c>
      <c r="S2577" s="7">
        <v>172.67507934570313</v>
      </c>
    </row>
    <row r="2578" spans="1:19" x14ac:dyDescent="0.25">
      <c r="A2578" s="7">
        <v>513</v>
      </c>
      <c r="B2578" s="7">
        <v>44657</v>
      </c>
      <c r="C2578" s="7">
        <v>29808817</v>
      </c>
      <c r="D2578" s="7" t="s">
        <v>2222</v>
      </c>
      <c r="E2578" s="7" t="s">
        <v>7105</v>
      </c>
      <c r="F2578" s="7">
        <v>500000</v>
      </c>
      <c r="G2578" s="7">
        <v>4.0602002143859863</v>
      </c>
      <c r="H2578" s="7">
        <v>3.6519999504089355</v>
      </c>
      <c r="I2578" s="7" t="s">
        <v>7106</v>
      </c>
      <c r="J2578" s="7" t="s">
        <v>7107</v>
      </c>
      <c r="K2578" s="8">
        <v>4.3031401634216309</v>
      </c>
      <c r="M2578" s="8">
        <v>98.417999267578125</v>
      </c>
      <c r="N2578" s="7">
        <v>156.44099426269531</v>
      </c>
      <c r="O2578" s="7" t="s">
        <v>373</v>
      </c>
      <c r="P2578" s="7" t="s">
        <v>349</v>
      </c>
      <c r="Q2578" s="7" t="s">
        <v>242</v>
      </c>
      <c r="R2578" s="7" t="s">
        <v>3856</v>
      </c>
      <c r="S2578" s="7">
        <v>148.15336608886719</v>
      </c>
    </row>
    <row r="2579" spans="1:19" x14ac:dyDescent="0.25">
      <c r="A2579" s="7">
        <v>513</v>
      </c>
      <c r="B2579" s="7">
        <v>44657</v>
      </c>
      <c r="C2579" s="7">
        <v>66788407</v>
      </c>
      <c r="D2579" s="7" t="s">
        <v>2225</v>
      </c>
      <c r="E2579" s="7" t="s">
        <v>214</v>
      </c>
      <c r="F2579" s="7">
        <v>300000</v>
      </c>
      <c r="G2579" s="7">
        <v>8.2138996124267578</v>
      </c>
      <c r="H2579" s="7">
        <v>6.5436000823974609</v>
      </c>
      <c r="I2579" s="7" t="s">
        <v>7115</v>
      </c>
      <c r="J2579" s="7" t="s">
        <v>7116</v>
      </c>
      <c r="K2579" s="8">
        <v>4.9364938735961914</v>
      </c>
      <c r="M2579" s="8">
        <v>98.746002197265625</v>
      </c>
      <c r="N2579" s="7">
        <v>228.98910522460938</v>
      </c>
      <c r="O2579" s="7" t="s">
        <v>280</v>
      </c>
      <c r="P2579" s="7" t="s">
        <v>327</v>
      </c>
      <c r="Q2579" s="7" t="s">
        <v>242</v>
      </c>
      <c r="R2579" s="7" t="s">
        <v>214</v>
      </c>
      <c r="S2579" s="7">
        <v>255.03303527832031</v>
      </c>
    </row>
    <row r="2580" spans="1:19" x14ac:dyDescent="0.25">
      <c r="A2580" s="7">
        <v>513</v>
      </c>
      <c r="B2580" s="7">
        <v>44657</v>
      </c>
      <c r="C2580" s="7">
        <v>66784521</v>
      </c>
      <c r="D2580" s="7" t="s">
        <v>2225</v>
      </c>
      <c r="E2580" s="7" t="s">
        <v>214</v>
      </c>
      <c r="F2580" s="7">
        <v>300000</v>
      </c>
      <c r="G2580" s="7">
        <v>3.54830002784729</v>
      </c>
      <c r="H2580" s="7">
        <v>3.3522999286651611</v>
      </c>
      <c r="I2580" s="7" t="s">
        <v>7113</v>
      </c>
      <c r="J2580" s="7" t="s">
        <v>7114</v>
      </c>
      <c r="K2580" s="8">
        <v>3.9695990085601807</v>
      </c>
      <c r="M2580" s="8">
        <v>100.75199890136719</v>
      </c>
      <c r="N2580" s="7">
        <v>123.51860046386719</v>
      </c>
      <c r="O2580" s="7" t="s">
        <v>280</v>
      </c>
      <c r="P2580" s="7" t="s">
        <v>327</v>
      </c>
      <c r="Q2580" s="7" t="s">
        <v>242</v>
      </c>
      <c r="R2580" s="7" t="s">
        <v>214</v>
      </c>
      <c r="S2580" s="7">
        <v>211.47874450683594</v>
      </c>
    </row>
    <row r="2581" spans="1:19" x14ac:dyDescent="0.25">
      <c r="A2581" s="7">
        <v>513</v>
      </c>
      <c r="B2581" s="7">
        <v>44657</v>
      </c>
      <c r="C2581" s="7">
        <v>66793263</v>
      </c>
      <c r="D2581" s="7" t="s">
        <v>2228</v>
      </c>
      <c r="E2581" s="7" t="s">
        <v>214</v>
      </c>
      <c r="F2581" s="7">
        <v>600000</v>
      </c>
      <c r="G2581" s="7">
        <v>8.2545995712280273</v>
      </c>
      <c r="H2581" s="7">
        <v>6.8421001434326172</v>
      </c>
      <c r="I2581" s="7" t="s">
        <v>19849</v>
      </c>
      <c r="J2581" s="7" t="s">
        <v>11124</v>
      </c>
      <c r="K2581" s="8">
        <v>4.4810090065002441</v>
      </c>
      <c r="M2581" s="8">
        <v>97.55999755859375</v>
      </c>
      <c r="N2581" s="7">
        <v>183.61970520019531</v>
      </c>
      <c r="O2581" s="7" t="s">
        <v>212</v>
      </c>
      <c r="P2581" s="7" t="s">
        <v>327</v>
      </c>
      <c r="Q2581" s="7" t="s">
        <v>242</v>
      </c>
      <c r="R2581" s="7" t="s">
        <v>3856</v>
      </c>
      <c r="S2581" s="7">
        <v>183.61970520019531</v>
      </c>
    </row>
    <row r="2582" spans="1:19" x14ac:dyDescent="0.25">
      <c r="A2582" s="7">
        <v>513</v>
      </c>
      <c r="B2582" s="7">
        <v>44657</v>
      </c>
      <c r="C2582" s="7">
        <v>18028995</v>
      </c>
      <c r="D2582" s="7" t="s">
        <v>2228</v>
      </c>
      <c r="E2582" s="7" t="s">
        <v>214</v>
      </c>
      <c r="F2582" s="7">
        <v>750000</v>
      </c>
      <c r="G2582" s="7">
        <v>0.79439997673034668</v>
      </c>
      <c r="H2582" s="7">
        <v>0.77389997243881226</v>
      </c>
      <c r="I2582" s="7" t="s">
        <v>19850</v>
      </c>
      <c r="J2582" s="7" t="s">
        <v>11123</v>
      </c>
      <c r="K2582" s="8">
        <v>3.2742679119110107</v>
      </c>
      <c r="M2582" s="8">
        <v>100.85199737548828</v>
      </c>
      <c r="N2582" s="7">
        <v>174.47740173339844</v>
      </c>
      <c r="O2582" s="7" t="s">
        <v>212</v>
      </c>
      <c r="P2582" s="7" t="s">
        <v>327</v>
      </c>
      <c r="Q2582" s="7" t="s">
        <v>242</v>
      </c>
      <c r="R2582" s="7" t="s">
        <v>3856</v>
      </c>
      <c r="S2582" s="7">
        <v>174.47740173339844</v>
      </c>
    </row>
    <row r="2583" spans="1:19" x14ac:dyDescent="0.25">
      <c r="A2583" s="7">
        <v>513</v>
      </c>
      <c r="B2583" s="7">
        <v>44657</v>
      </c>
      <c r="C2583" s="7">
        <v>66804189</v>
      </c>
      <c r="D2583" s="7" t="s">
        <v>2231</v>
      </c>
      <c r="E2583" s="7" t="s">
        <v>214</v>
      </c>
      <c r="F2583" s="7">
        <v>500000</v>
      </c>
      <c r="G2583" s="7">
        <v>8.3887996673583984</v>
      </c>
      <c r="H2583" s="7">
        <v>7.5100998878479004</v>
      </c>
      <c r="I2583" s="7" t="s">
        <v>19851</v>
      </c>
      <c r="J2583" s="7" t="s">
        <v>11130</v>
      </c>
      <c r="K2583" s="8">
        <v>3.8819100856781006</v>
      </c>
      <c r="M2583" s="8">
        <v>87.521003723144531</v>
      </c>
      <c r="N2583" s="7">
        <v>124.28700256347656</v>
      </c>
      <c r="O2583" s="7" t="s">
        <v>409</v>
      </c>
      <c r="P2583" s="7" t="s">
        <v>349</v>
      </c>
      <c r="Q2583" s="7" t="s">
        <v>242</v>
      </c>
      <c r="R2583" s="7" t="s">
        <v>3856</v>
      </c>
      <c r="S2583" s="7">
        <v>124.28700256347656</v>
      </c>
    </row>
    <row r="2584" spans="1:19" x14ac:dyDescent="0.25">
      <c r="A2584" s="7">
        <v>513</v>
      </c>
      <c r="B2584" s="7">
        <v>44657</v>
      </c>
      <c r="C2584" s="7">
        <v>36315956</v>
      </c>
      <c r="D2584" s="7" t="s">
        <v>2231</v>
      </c>
      <c r="E2584" s="7" t="s">
        <v>214</v>
      </c>
      <c r="F2584" s="7">
        <v>400000</v>
      </c>
      <c r="G2584" s="7">
        <v>5.6318001747131348</v>
      </c>
      <c r="H2584" s="7">
        <v>4.9946999549865723</v>
      </c>
      <c r="I2584" s="7" t="s">
        <v>19852</v>
      </c>
      <c r="J2584" s="7" t="s">
        <v>11129</v>
      </c>
      <c r="K2584" s="8">
        <v>3.848020076751709</v>
      </c>
      <c r="M2584" s="8">
        <v>98.25</v>
      </c>
      <c r="N2584" s="7">
        <v>112.56099700927734</v>
      </c>
      <c r="O2584" s="7" t="s">
        <v>409</v>
      </c>
      <c r="P2584" s="7" t="s">
        <v>349</v>
      </c>
      <c r="Q2584" s="7" t="s">
        <v>242</v>
      </c>
      <c r="R2584" s="7" t="s">
        <v>3856</v>
      </c>
      <c r="S2584" s="7">
        <v>112.56099700927734</v>
      </c>
    </row>
    <row r="2585" spans="1:19" x14ac:dyDescent="0.25">
      <c r="A2585" s="7">
        <v>513</v>
      </c>
      <c r="B2585" s="7">
        <v>44657</v>
      </c>
      <c r="C2585" s="7">
        <v>66804187</v>
      </c>
      <c r="D2585" s="7" t="s">
        <v>2231</v>
      </c>
      <c r="E2585" s="7" t="s">
        <v>214</v>
      </c>
      <c r="F2585" s="7">
        <v>400000</v>
      </c>
      <c r="G2585" s="7">
        <v>3.3894999027252197</v>
      </c>
      <c r="H2585" s="7">
        <v>3.2509000301361084</v>
      </c>
      <c r="I2585" s="7" t="s">
        <v>11127</v>
      </c>
      <c r="J2585" s="7" t="s">
        <v>11128</v>
      </c>
      <c r="K2585" s="8">
        <v>3.677839994430542</v>
      </c>
      <c r="M2585" s="8">
        <v>93.119003295898438</v>
      </c>
      <c r="N2585" s="7">
        <v>94.648002624511719</v>
      </c>
      <c r="O2585" s="7" t="s">
        <v>409</v>
      </c>
      <c r="P2585" s="7" t="s">
        <v>349</v>
      </c>
      <c r="Q2585" s="7" t="s">
        <v>242</v>
      </c>
      <c r="R2585" s="7" t="s">
        <v>3856</v>
      </c>
      <c r="S2585" s="7">
        <v>94.648002624511719</v>
      </c>
    </row>
    <row r="2586" spans="1:19" x14ac:dyDescent="0.25">
      <c r="A2586" s="7">
        <v>513</v>
      </c>
      <c r="B2586" s="7">
        <v>44657</v>
      </c>
      <c r="C2586" s="7">
        <v>36315958</v>
      </c>
      <c r="D2586" s="7" t="s">
        <v>2231</v>
      </c>
      <c r="E2586" s="7" t="s">
        <v>214</v>
      </c>
      <c r="F2586" s="7">
        <v>500000</v>
      </c>
      <c r="G2586" s="7">
        <v>0.63239997625350952</v>
      </c>
      <c r="H2586" s="7">
        <v>0.616100013256073</v>
      </c>
      <c r="I2586" s="7" t="s">
        <v>11125</v>
      </c>
      <c r="J2586" s="7" t="s">
        <v>11126</v>
      </c>
      <c r="K2586" s="8">
        <v>3.0351979732513428</v>
      </c>
      <c r="M2586" s="8">
        <v>99.975997924804688</v>
      </c>
      <c r="N2586" s="7">
        <v>178.14149475097656</v>
      </c>
      <c r="O2586" s="7" t="s">
        <v>409</v>
      </c>
      <c r="P2586" s="7" t="s">
        <v>349</v>
      </c>
      <c r="Q2586" s="7" t="s">
        <v>242</v>
      </c>
      <c r="R2586" s="7" t="s">
        <v>3856</v>
      </c>
      <c r="S2586" s="7">
        <v>178.14149475097656</v>
      </c>
    </row>
    <row r="2587" spans="1:19" x14ac:dyDescent="0.25">
      <c r="A2587" s="7">
        <v>513</v>
      </c>
      <c r="B2587" s="7">
        <v>44657</v>
      </c>
      <c r="C2587" s="7">
        <v>66854623</v>
      </c>
      <c r="D2587" s="7" t="s">
        <v>3631</v>
      </c>
      <c r="E2587" s="7" t="s">
        <v>214</v>
      </c>
      <c r="F2587" s="7">
        <v>300000</v>
      </c>
      <c r="G2587" s="7">
        <v>1.2868000268936157</v>
      </c>
      <c r="H2587" s="7">
        <v>0.70770001411437988</v>
      </c>
      <c r="I2587" s="7" t="s">
        <v>11134</v>
      </c>
      <c r="J2587" s="7" t="s">
        <v>11135</v>
      </c>
      <c r="K2587" s="8">
        <v>33.96923828125</v>
      </c>
      <c r="M2587" s="8">
        <v>36.798000335693359</v>
      </c>
      <c r="N2587" s="7">
        <v>11696.193359375</v>
      </c>
      <c r="O2587" s="7" t="s">
        <v>360</v>
      </c>
      <c r="P2587" s="7" t="s">
        <v>349</v>
      </c>
      <c r="Q2587" s="7" t="s">
        <v>242</v>
      </c>
      <c r="R2587" s="7" t="s">
        <v>214</v>
      </c>
      <c r="S2587" s="7">
        <v>554.43939208984375</v>
      </c>
    </row>
    <row r="2588" spans="1:19" x14ac:dyDescent="0.25">
      <c r="A2588" s="7">
        <v>513</v>
      </c>
      <c r="B2588" s="7">
        <v>44657</v>
      </c>
      <c r="C2588" s="7">
        <v>66819408</v>
      </c>
      <c r="D2588" s="7" t="s">
        <v>3631</v>
      </c>
      <c r="E2588" s="7" t="s">
        <v>11131</v>
      </c>
      <c r="F2588" s="7">
        <v>300000</v>
      </c>
      <c r="G2588" s="7">
        <v>1.0020999908447266</v>
      </c>
      <c r="H2588" s="7">
        <v>0.44940000772476196</v>
      </c>
      <c r="I2588" s="7" t="s">
        <v>11132</v>
      </c>
      <c r="J2588" s="7" t="s">
        <v>11133</v>
      </c>
      <c r="K2588" s="8">
        <v>34.606864929199219</v>
      </c>
      <c r="M2588" s="8">
        <v>36.119998931884766</v>
      </c>
      <c r="N2588" s="7">
        <v>16019.630859375</v>
      </c>
      <c r="O2588" s="7" t="s">
        <v>360</v>
      </c>
      <c r="P2588" s="7" t="s">
        <v>349</v>
      </c>
      <c r="Q2588" s="7" t="s">
        <v>242</v>
      </c>
      <c r="R2588" s="7" t="s">
        <v>214</v>
      </c>
      <c r="S2588" s="7">
        <v>547.51153564453125</v>
      </c>
    </row>
    <row r="2589" spans="1:19" x14ac:dyDescent="0.25">
      <c r="A2589" s="7">
        <v>513</v>
      </c>
      <c r="B2589" s="7">
        <v>44657</v>
      </c>
      <c r="C2589" s="7">
        <v>66916213</v>
      </c>
      <c r="D2589" s="7" t="s">
        <v>16875</v>
      </c>
      <c r="E2589" s="7" t="s">
        <v>17133</v>
      </c>
      <c r="F2589" s="7">
        <v>250000</v>
      </c>
      <c r="G2589" s="7">
        <v>0.99930000305175781</v>
      </c>
      <c r="H2589" s="7">
        <v>0.42570000886917114</v>
      </c>
      <c r="I2589" s="7" t="s">
        <v>20845</v>
      </c>
      <c r="J2589" s="7" t="s">
        <v>17134</v>
      </c>
      <c r="K2589" s="8">
        <v>244.54904174804688</v>
      </c>
      <c r="M2589" s="8">
        <v>24.395999908447266</v>
      </c>
      <c r="N2589" s="7">
        <v>24267.373046875</v>
      </c>
      <c r="O2589" s="7" t="s">
        <v>360</v>
      </c>
      <c r="P2589" s="7" t="s">
        <v>349</v>
      </c>
      <c r="Q2589" s="7" t="s">
        <v>242</v>
      </c>
      <c r="R2589" s="7" t="s">
        <v>214</v>
      </c>
      <c r="S2589" s="7">
        <v>24267.373046875</v>
      </c>
    </row>
    <row r="2590" spans="1:19" x14ac:dyDescent="0.25">
      <c r="A2590" s="7">
        <v>513</v>
      </c>
      <c r="B2590" s="7">
        <v>44657</v>
      </c>
      <c r="C2590" s="7">
        <v>66864547</v>
      </c>
      <c r="D2590" s="7" t="s">
        <v>3635</v>
      </c>
      <c r="E2590" s="7" t="s">
        <v>214</v>
      </c>
      <c r="F2590" s="7">
        <v>280000</v>
      </c>
      <c r="G2590" s="7">
        <v>1.8452999591827393</v>
      </c>
      <c r="H2590" s="7">
        <v>1.7509000301361084</v>
      </c>
      <c r="I2590" s="7" t="s">
        <v>11136</v>
      </c>
      <c r="J2590" s="7" t="s">
        <v>11137</v>
      </c>
      <c r="K2590" s="8">
        <v>4.2403159141540527</v>
      </c>
      <c r="M2590" s="8">
        <v>99.573997497558594</v>
      </c>
      <c r="N2590" s="7">
        <v>171.03610229492188</v>
      </c>
      <c r="O2590" s="7" t="s">
        <v>212</v>
      </c>
      <c r="P2590" s="7" t="s">
        <v>349</v>
      </c>
      <c r="Q2590" s="7" t="s">
        <v>242</v>
      </c>
      <c r="R2590" s="7" t="s">
        <v>214</v>
      </c>
      <c r="S2590" s="7">
        <v>171.03610229492188</v>
      </c>
    </row>
    <row r="2591" spans="1:19" x14ac:dyDescent="0.25">
      <c r="A2591" s="7">
        <v>513</v>
      </c>
      <c r="B2591" s="7">
        <v>44657</v>
      </c>
      <c r="C2591" s="7">
        <v>66904187</v>
      </c>
      <c r="D2591" s="7" t="s">
        <v>16877</v>
      </c>
      <c r="E2591" s="7" t="s">
        <v>17135</v>
      </c>
      <c r="F2591" s="7">
        <v>325000</v>
      </c>
      <c r="G2591" s="7">
        <v>2.1410000324249268</v>
      </c>
      <c r="H2591" s="7">
        <v>1.2655999660491943</v>
      </c>
      <c r="I2591" s="7" t="s">
        <v>17136</v>
      </c>
      <c r="J2591" s="7" t="s">
        <v>17137</v>
      </c>
      <c r="K2591" s="8">
        <v>80.936637878417969</v>
      </c>
      <c r="M2591" s="8">
        <v>29</v>
      </c>
      <c r="N2591" s="7">
        <v>7837.36279296875</v>
      </c>
      <c r="O2591" s="7" t="s">
        <v>360</v>
      </c>
      <c r="P2591" s="7" t="s">
        <v>349</v>
      </c>
      <c r="Q2591" s="7" t="s">
        <v>242</v>
      </c>
      <c r="R2591" s="7" t="s">
        <v>214</v>
      </c>
      <c r="S2591" s="7">
        <v>7837.36279296875</v>
      </c>
    </row>
    <row r="2592" spans="1:19" x14ac:dyDescent="0.25">
      <c r="A2592" s="7">
        <v>513</v>
      </c>
      <c r="B2592" s="7">
        <v>44657</v>
      </c>
      <c r="C2592" s="7">
        <v>66899608</v>
      </c>
      <c r="D2592" s="7" t="s">
        <v>16879</v>
      </c>
      <c r="E2592" s="7" t="s">
        <v>17138</v>
      </c>
      <c r="F2592" s="7">
        <v>300000</v>
      </c>
      <c r="G2592" s="7">
        <v>2.1519999504089355</v>
      </c>
      <c r="H2592" s="7">
        <v>2.0332999229431152</v>
      </c>
      <c r="I2592" s="7" t="s">
        <v>17139</v>
      </c>
      <c r="J2592" s="7" t="s">
        <v>17140</v>
      </c>
      <c r="K2592" s="8">
        <v>3.5575900077819824</v>
      </c>
      <c r="M2592" s="8">
        <v>99.7760009765625</v>
      </c>
      <c r="N2592" s="7">
        <v>99.255203247070313</v>
      </c>
      <c r="O2592" s="7" t="s">
        <v>409</v>
      </c>
      <c r="P2592" s="7" t="s">
        <v>349</v>
      </c>
      <c r="Q2592" s="7" t="s">
        <v>242</v>
      </c>
      <c r="R2592" s="7" t="s">
        <v>3856</v>
      </c>
      <c r="S2592" s="7">
        <v>99.255203247070313</v>
      </c>
    </row>
    <row r="2593" spans="1:19" x14ac:dyDescent="0.25">
      <c r="A2593" s="7">
        <v>513</v>
      </c>
      <c r="B2593" s="7">
        <v>44657</v>
      </c>
      <c r="C2593" s="7">
        <v>66884256</v>
      </c>
      <c r="D2593" s="7" t="s">
        <v>3639</v>
      </c>
      <c r="E2593" s="7" t="s">
        <v>11140</v>
      </c>
      <c r="F2593" s="7">
        <v>400000</v>
      </c>
      <c r="G2593" s="7">
        <v>14.006799697875977</v>
      </c>
      <c r="H2593" s="7">
        <v>11.000800132751465</v>
      </c>
      <c r="I2593" s="7" t="s">
        <v>22311</v>
      </c>
      <c r="J2593" s="7" t="s">
        <v>11141</v>
      </c>
      <c r="K2593" s="8">
        <v>3.9796199798583984</v>
      </c>
      <c r="M2593" s="8">
        <v>88.226997375488281</v>
      </c>
      <c r="N2593" s="7">
        <v>144.61099243164063</v>
      </c>
      <c r="O2593" s="7" t="s">
        <v>326</v>
      </c>
      <c r="P2593" s="7" t="s">
        <v>361</v>
      </c>
      <c r="Q2593" s="7" t="s">
        <v>242</v>
      </c>
      <c r="R2593" s="7" t="s">
        <v>3856</v>
      </c>
      <c r="S2593" s="7">
        <v>144.61099243164063</v>
      </c>
    </row>
    <row r="2594" spans="1:19" x14ac:dyDescent="0.25">
      <c r="A2594" s="7">
        <v>513</v>
      </c>
      <c r="B2594" s="7">
        <v>44657</v>
      </c>
      <c r="C2594" s="7">
        <v>66884255</v>
      </c>
      <c r="D2594" s="7" t="s">
        <v>3639</v>
      </c>
      <c r="E2594" s="7" t="s">
        <v>11138</v>
      </c>
      <c r="F2594" s="7">
        <v>800000</v>
      </c>
      <c r="G2594" s="7">
        <v>9.0047998428344727</v>
      </c>
      <c r="H2594" s="7">
        <v>7.7307000160217285</v>
      </c>
      <c r="I2594" s="7" t="s">
        <v>17460</v>
      </c>
      <c r="J2594" s="7" t="s">
        <v>11139</v>
      </c>
      <c r="K2594" s="8">
        <v>3.8423900604248047</v>
      </c>
      <c r="M2594" s="8">
        <v>89.86199951171875</v>
      </c>
      <c r="N2594" s="7">
        <v>121.16600036621094</v>
      </c>
      <c r="O2594" s="7" t="s">
        <v>326</v>
      </c>
      <c r="P2594" s="7" t="s">
        <v>361</v>
      </c>
      <c r="Q2594" s="7" t="s">
        <v>242</v>
      </c>
      <c r="R2594" s="7" t="s">
        <v>3856</v>
      </c>
      <c r="S2594" s="7">
        <v>121.16600036621094</v>
      </c>
    </row>
    <row r="2595" spans="1:19" x14ac:dyDescent="0.25">
      <c r="A2595" s="7">
        <v>513</v>
      </c>
      <c r="B2595" s="7">
        <v>44657</v>
      </c>
      <c r="C2595" s="7">
        <v>66988300</v>
      </c>
      <c r="D2595" s="7" t="s">
        <v>3644</v>
      </c>
      <c r="E2595" s="7" t="s">
        <v>20846</v>
      </c>
      <c r="F2595" s="7">
        <v>250000</v>
      </c>
      <c r="G2595" s="7">
        <v>2.6282999515533447</v>
      </c>
      <c r="H2595" s="7">
        <v>2.4762001037597656</v>
      </c>
      <c r="I2595" s="7" t="s">
        <v>20847</v>
      </c>
      <c r="J2595" s="7" t="s">
        <v>20848</v>
      </c>
      <c r="K2595" s="8">
        <v>3.9918069839477539</v>
      </c>
      <c r="M2595" s="8">
        <v>97.055000305175781</v>
      </c>
      <c r="N2595" s="7">
        <v>128.13079833984375</v>
      </c>
      <c r="O2595" s="7" t="s">
        <v>409</v>
      </c>
      <c r="P2595" s="7" t="s">
        <v>349</v>
      </c>
      <c r="Q2595" s="7" t="s">
        <v>242</v>
      </c>
      <c r="R2595" s="7" t="s">
        <v>214</v>
      </c>
      <c r="S2595" s="7">
        <v>128.13079833984375</v>
      </c>
    </row>
    <row r="2596" spans="1:19" x14ac:dyDescent="0.25">
      <c r="A2596" s="7">
        <v>513</v>
      </c>
      <c r="B2596" s="7">
        <v>44657</v>
      </c>
      <c r="C2596" s="7">
        <v>66948944</v>
      </c>
      <c r="D2596" s="7" t="s">
        <v>18374</v>
      </c>
      <c r="E2596" s="7" t="s">
        <v>18375</v>
      </c>
      <c r="F2596" s="7">
        <v>305000</v>
      </c>
      <c r="G2596" s="7">
        <v>4.4626998901367188</v>
      </c>
      <c r="H2596" s="7">
        <v>4.1647000312805176</v>
      </c>
      <c r="I2596" s="7" t="s">
        <v>18376</v>
      </c>
      <c r="J2596" s="7" t="s">
        <v>18377</v>
      </c>
      <c r="K2596" s="8">
        <v>4.0025501251220703</v>
      </c>
      <c r="M2596" s="8">
        <v>93.511001586914063</v>
      </c>
      <c r="N2596" s="7">
        <v>126.07399749755859</v>
      </c>
      <c r="O2596" s="7" t="s">
        <v>360</v>
      </c>
      <c r="P2596" s="7" t="s">
        <v>349</v>
      </c>
      <c r="Q2596" s="7" t="s">
        <v>242</v>
      </c>
      <c r="R2596" s="7" t="s">
        <v>3856</v>
      </c>
      <c r="S2596" s="7">
        <v>126.07399749755859</v>
      </c>
    </row>
    <row r="2597" spans="1:19" x14ac:dyDescent="0.25">
      <c r="A2597" s="7">
        <v>513</v>
      </c>
      <c r="B2597" s="7">
        <v>44657</v>
      </c>
      <c r="C2597" s="7">
        <v>66967641</v>
      </c>
      <c r="D2597" s="7" t="s">
        <v>18374</v>
      </c>
      <c r="E2597" s="7" t="s">
        <v>21305</v>
      </c>
      <c r="F2597" s="7">
        <v>500000</v>
      </c>
      <c r="G2597" s="7">
        <v>2.5954999923706055</v>
      </c>
      <c r="H2597" s="7">
        <v>2.4686000347137451</v>
      </c>
      <c r="I2597" s="7" t="s">
        <v>20849</v>
      </c>
      <c r="J2597" s="7" t="s">
        <v>20850</v>
      </c>
      <c r="K2597" s="8">
        <v>3.4341599941253662</v>
      </c>
      <c r="M2597" s="8">
        <v>97.208999633789063</v>
      </c>
      <c r="N2597" s="7">
        <v>77.541099548339844</v>
      </c>
      <c r="O2597" s="7" t="s">
        <v>360</v>
      </c>
      <c r="P2597" s="7" t="s">
        <v>349</v>
      </c>
      <c r="Q2597" s="7" t="s">
        <v>242</v>
      </c>
      <c r="R2597" s="7" t="s">
        <v>3856</v>
      </c>
      <c r="S2597" s="7">
        <v>77.541099548339844</v>
      </c>
    </row>
    <row r="2598" spans="1:19" x14ac:dyDescent="0.25">
      <c r="A2598" s="7">
        <v>513</v>
      </c>
      <c r="B2598" s="7">
        <v>44657</v>
      </c>
      <c r="C2598" s="7">
        <v>42422592</v>
      </c>
      <c r="D2598" s="7" t="s">
        <v>3647</v>
      </c>
      <c r="E2598" s="7" t="s">
        <v>214</v>
      </c>
      <c r="F2598" s="7">
        <v>300000</v>
      </c>
      <c r="G2598" s="7">
        <v>2.313499927520752</v>
      </c>
      <c r="H2598" s="7">
        <v>2.1733999252319336</v>
      </c>
      <c r="I2598" s="7" t="s">
        <v>11142</v>
      </c>
      <c r="J2598" s="7" t="s">
        <v>11143</v>
      </c>
      <c r="K2598" s="8">
        <v>3.8966300487518311</v>
      </c>
      <c r="M2598" s="8">
        <v>100.49600219726563</v>
      </c>
      <c r="N2598" s="7">
        <v>130.29400634765625</v>
      </c>
      <c r="O2598" s="7" t="s">
        <v>446</v>
      </c>
      <c r="P2598" s="7" t="s">
        <v>361</v>
      </c>
      <c r="Q2598" s="7" t="s">
        <v>242</v>
      </c>
      <c r="R2598" s="7" t="s">
        <v>3856</v>
      </c>
      <c r="S2598" s="7">
        <v>130.29400634765625</v>
      </c>
    </row>
    <row r="2599" spans="1:19" x14ac:dyDescent="0.25">
      <c r="A2599" s="7">
        <v>513</v>
      </c>
      <c r="B2599" s="7">
        <v>44657</v>
      </c>
      <c r="C2599" s="7">
        <v>35607921</v>
      </c>
      <c r="D2599" s="7" t="s">
        <v>3650</v>
      </c>
      <c r="E2599" s="7" t="s">
        <v>214</v>
      </c>
      <c r="F2599" s="7">
        <v>1000000</v>
      </c>
      <c r="G2599" s="7">
        <v>25.508600234985352</v>
      </c>
      <c r="H2599" s="7">
        <v>10.429599761962891</v>
      </c>
      <c r="I2599" s="7" t="s">
        <v>21306</v>
      </c>
      <c r="J2599" s="7" t="s">
        <v>7130</v>
      </c>
      <c r="K2599" s="8">
        <v>8.1075782775878906</v>
      </c>
      <c r="M2599" s="8">
        <v>92.152999877929688</v>
      </c>
      <c r="N2599" s="7">
        <v>535.9110107421875</v>
      </c>
      <c r="O2599" s="7" t="s">
        <v>331</v>
      </c>
      <c r="P2599" s="7" t="s">
        <v>3459</v>
      </c>
      <c r="Q2599" s="7" t="s">
        <v>219</v>
      </c>
      <c r="R2599" s="7" t="s">
        <v>3856</v>
      </c>
      <c r="S2599" s="7">
        <v>469.0897216796875</v>
      </c>
    </row>
    <row r="2600" spans="1:19" x14ac:dyDescent="0.25">
      <c r="A2600" s="7">
        <v>513</v>
      </c>
      <c r="B2600" s="7">
        <v>44657</v>
      </c>
      <c r="C2600" s="7">
        <v>35607924</v>
      </c>
      <c r="D2600" s="7" t="s">
        <v>3650</v>
      </c>
      <c r="E2600" s="7" t="s">
        <v>7128</v>
      </c>
      <c r="F2600" s="7">
        <v>1000000</v>
      </c>
      <c r="G2600" s="7">
        <v>25.508600234985352</v>
      </c>
      <c r="H2600" s="7">
        <v>10.429599761962891</v>
      </c>
      <c r="I2600" s="7" t="s">
        <v>21307</v>
      </c>
      <c r="J2600" s="7" t="s">
        <v>7129</v>
      </c>
      <c r="K2600" s="8">
        <v>8.1075897216796875</v>
      </c>
      <c r="M2600" s="8">
        <v>92.152900695800781</v>
      </c>
      <c r="N2600" s="7">
        <v>539.4224853515625</v>
      </c>
      <c r="O2600" s="7" t="s">
        <v>331</v>
      </c>
      <c r="P2600" s="7" t="s">
        <v>3459</v>
      </c>
      <c r="Q2600" s="7" t="s">
        <v>219</v>
      </c>
      <c r="R2600" s="7" t="s">
        <v>214</v>
      </c>
      <c r="S2600" s="7">
        <v>469.0897216796875</v>
      </c>
    </row>
    <row r="2601" spans="1:19" x14ac:dyDescent="0.25">
      <c r="A2601" s="7">
        <v>513</v>
      </c>
      <c r="B2601" s="7">
        <v>44657</v>
      </c>
      <c r="C2601" s="7">
        <v>66789238</v>
      </c>
      <c r="D2601" s="7" t="s">
        <v>3650</v>
      </c>
      <c r="E2601" s="7" t="s">
        <v>214</v>
      </c>
      <c r="F2601" s="7">
        <v>1250000</v>
      </c>
      <c r="G2601" s="7">
        <v>8.2490997314453125</v>
      </c>
      <c r="H2601" s="7">
        <v>6.293799877166748</v>
      </c>
      <c r="I2601" s="7" t="s">
        <v>22312</v>
      </c>
      <c r="J2601" s="7" t="s">
        <v>7127</v>
      </c>
      <c r="K2601" s="8">
        <v>6.7840371131896973</v>
      </c>
      <c r="M2601" s="8">
        <v>94.160003662109375</v>
      </c>
      <c r="N2601" s="7">
        <v>413.89871215820313</v>
      </c>
      <c r="O2601" s="7" t="s">
        <v>331</v>
      </c>
      <c r="P2601" s="7" t="s">
        <v>3459</v>
      </c>
      <c r="Q2601" s="7" t="s">
        <v>219</v>
      </c>
      <c r="R2601" s="7" t="s">
        <v>3856</v>
      </c>
      <c r="S2601" s="7">
        <v>335.82150268554688</v>
      </c>
    </row>
    <row r="2602" spans="1:19" x14ac:dyDescent="0.25">
      <c r="A2602" s="7">
        <v>513</v>
      </c>
      <c r="B2602" s="7">
        <v>44657</v>
      </c>
      <c r="C2602" s="7">
        <v>66789237</v>
      </c>
      <c r="D2602" s="7" t="s">
        <v>3650</v>
      </c>
      <c r="E2602" s="7" t="s">
        <v>7125</v>
      </c>
      <c r="F2602" s="7">
        <v>1250000</v>
      </c>
      <c r="G2602" s="7">
        <v>8.2490997314453125</v>
      </c>
      <c r="H2602" s="7">
        <v>6.293799877166748</v>
      </c>
      <c r="I2602" s="7" t="s">
        <v>21308</v>
      </c>
      <c r="J2602" s="7" t="s">
        <v>7126</v>
      </c>
      <c r="K2602" s="8">
        <v>6.7841110229492188</v>
      </c>
      <c r="M2602" s="8">
        <v>94.159599304199219</v>
      </c>
      <c r="N2602" s="7">
        <v>413.2222900390625</v>
      </c>
      <c r="O2602" s="7" t="s">
        <v>331</v>
      </c>
      <c r="P2602" s="7" t="s">
        <v>3459</v>
      </c>
      <c r="Q2602" s="7" t="s">
        <v>219</v>
      </c>
      <c r="R2602" s="7" t="s">
        <v>214</v>
      </c>
      <c r="S2602" s="7">
        <v>335.82150268554688</v>
      </c>
    </row>
    <row r="2603" spans="1:19" x14ac:dyDescent="0.25">
      <c r="A2603" s="7">
        <v>513</v>
      </c>
      <c r="B2603" s="7">
        <v>44657</v>
      </c>
      <c r="C2603" s="7">
        <v>31874084</v>
      </c>
      <c r="D2603" s="7" t="s">
        <v>3650</v>
      </c>
      <c r="E2603" s="7" t="s">
        <v>214</v>
      </c>
      <c r="F2603" s="7">
        <v>1000000</v>
      </c>
      <c r="G2603" s="7">
        <v>4.8186001777648926</v>
      </c>
      <c r="H2603" s="7">
        <v>4.1059999465942383</v>
      </c>
      <c r="I2603" s="7" t="s">
        <v>22313</v>
      </c>
      <c r="J2603" s="7" t="s">
        <v>7124</v>
      </c>
      <c r="K2603" s="8">
        <v>6.0453939437866211</v>
      </c>
      <c r="M2603" s="8">
        <v>98.772003173828125</v>
      </c>
      <c r="N2603" s="7">
        <v>330.75909423828125</v>
      </c>
      <c r="O2603" s="7" t="s">
        <v>331</v>
      </c>
      <c r="P2603" s="7" t="s">
        <v>3459</v>
      </c>
      <c r="Q2603" s="7" t="s">
        <v>219</v>
      </c>
      <c r="R2603" s="7" t="s">
        <v>3856</v>
      </c>
      <c r="S2603" s="7">
        <v>298.5185546875</v>
      </c>
    </row>
    <row r="2604" spans="1:19" x14ac:dyDescent="0.25">
      <c r="A2604" s="7">
        <v>513</v>
      </c>
      <c r="B2604" s="7">
        <v>44657</v>
      </c>
      <c r="C2604" s="7">
        <v>32211142</v>
      </c>
      <c r="D2604" s="7" t="s">
        <v>3650</v>
      </c>
      <c r="E2604" s="7" t="s">
        <v>7122</v>
      </c>
      <c r="F2604" s="7">
        <v>1000000</v>
      </c>
      <c r="G2604" s="7">
        <v>4.8186001777648926</v>
      </c>
      <c r="H2604" s="7">
        <v>4.1059999465942383</v>
      </c>
      <c r="I2604" s="7" t="s">
        <v>21309</v>
      </c>
      <c r="J2604" s="7" t="s">
        <v>7123</v>
      </c>
      <c r="K2604" s="8">
        <v>6.0453548431396484</v>
      </c>
      <c r="M2604" s="8">
        <v>98.772201538085938</v>
      </c>
      <c r="N2604" s="7">
        <v>330.88409423828125</v>
      </c>
      <c r="O2604" s="7" t="s">
        <v>331</v>
      </c>
      <c r="P2604" s="7" t="s">
        <v>3459</v>
      </c>
      <c r="Q2604" s="7" t="s">
        <v>219</v>
      </c>
      <c r="R2604" s="7" t="s">
        <v>214</v>
      </c>
      <c r="S2604" s="7">
        <v>298.5185546875</v>
      </c>
    </row>
    <row r="2605" spans="1:19" x14ac:dyDescent="0.25">
      <c r="A2605" s="7">
        <v>513</v>
      </c>
      <c r="B2605" s="7">
        <v>44657</v>
      </c>
      <c r="C2605" s="7">
        <v>28118308</v>
      </c>
      <c r="D2605" s="7" t="s">
        <v>3650</v>
      </c>
      <c r="E2605" s="7" t="s">
        <v>214</v>
      </c>
      <c r="F2605" s="7">
        <v>1000000</v>
      </c>
      <c r="G2605" s="7">
        <v>3.8138000965118408</v>
      </c>
      <c r="H2605" s="7">
        <v>3.323199987411499</v>
      </c>
      <c r="I2605" s="7" t="s">
        <v>20851</v>
      </c>
      <c r="J2605" s="7" t="s">
        <v>7121</v>
      </c>
      <c r="K2605" s="8">
        <v>5.9832887649536133</v>
      </c>
      <c r="M2605" s="8">
        <v>100.46600341796875</v>
      </c>
      <c r="N2605" s="7">
        <v>324.15399169921875</v>
      </c>
      <c r="O2605" s="7" t="s">
        <v>331</v>
      </c>
      <c r="P2605" s="7" t="s">
        <v>3459</v>
      </c>
      <c r="Q2605" s="7" t="s">
        <v>219</v>
      </c>
      <c r="R2605" s="7" t="s">
        <v>3856</v>
      </c>
      <c r="S2605" s="7">
        <v>286.92037963867188</v>
      </c>
    </row>
    <row r="2606" spans="1:19" x14ac:dyDescent="0.25">
      <c r="A2606" s="7">
        <v>513</v>
      </c>
      <c r="B2606" s="7">
        <v>44657</v>
      </c>
      <c r="C2606" s="7">
        <v>28118660</v>
      </c>
      <c r="D2606" s="7" t="s">
        <v>3650</v>
      </c>
      <c r="E2606" s="7" t="s">
        <v>7119</v>
      </c>
      <c r="F2606" s="7">
        <v>1000000</v>
      </c>
      <c r="G2606" s="7">
        <v>3.8138000965118408</v>
      </c>
      <c r="H2606" s="7">
        <v>3.323199987411499</v>
      </c>
      <c r="I2606" s="7" t="s">
        <v>21310</v>
      </c>
      <c r="J2606" s="7" t="s">
        <v>7120</v>
      </c>
      <c r="K2606" s="8">
        <v>5.9843330383300781</v>
      </c>
      <c r="M2606" s="8">
        <v>100.46589660644531</v>
      </c>
      <c r="N2606" s="7">
        <v>324.98388671875</v>
      </c>
      <c r="O2606" s="7" t="s">
        <v>331</v>
      </c>
      <c r="P2606" s="7" t="s">
        <v>3459</v>
      </c>
      <c r="Q2606" s="7" t="s">
        <v>219</v>
      </c>
      <c r="R2606" s="7" t="s">
        <v>214</v>
      </c>
      <c r="S2606" s="7">
        <v>286.92037963867188</v>
      </c>
    </row>
    <row r="2607" spans="1:19" x14ac:dyDescent="0.25">
      <c r="A2607" s="7">
        <v>513</v>
      </c>
      <c r="B2607" s="7">
        <v>44657</v>
      </c>
      <c r="C2607" s="7">
        <v>66791598</v>
      </c>
      <c r="D2607" s="7" t="s">
        <v>3650</v>
      </c>
      <c r="E2607" s="7" t="s">
        <v>214</v>
      </c>
      <c r="F2607" s="7">
        <v>500000</v>
      </c>
      <c r="G2607" s="7">
        <v>3.2497999668121338</v>
      </c>
      <c r="H2607" s="7">
        <v>2.9321000576019287</v>
      </c>
      <c r="I2607" s="7" t="s">
        <v>7117</v>
      </c>
      <c r="J2607" s="7" t="s">
        <v>7118</v>
      </c>
      <c r="K2607" s="8">
        <v>5.0777168273925781</v>
      </c>
      <c r="M2607" s="8">
        <v>99.613998413085938</v>
      </c>
      <c r="N2607" s="7">
        <v>235.51170349121094</v>
      </c>
      <c r="O2607" s="7" t="s">
        <v>331</v>
      </c>
      <c r="P2607" s="7" t="s">
        <v>3459</v>
      </c>
      <c r="Q2607" s="7" t="s">
        <v>219</v>
      </c>
      <c r="R2607" s="7" t="s">
        <v>3856</v>
      </c>
      <c r="S2607" s="7">
        <v>280.28634643554688</v>
      </c>
    </row>
    <row r="2608" spans="1:19" x14ac:dyDescent="0.25">
      <c r="A2608" s="7">
        <v>513</v>
      </c>
      <c r="B2608" s="7">
        <v>44657</v>
      </c>
      <c r="C2608" s="7">
        <v>66880273</v>
      </c>
      <c r="D2608" s="7" t="s">
        <v>3653</v>
      </c>
      <c r="E2608" s="7" t="s">
        <v>7131</v>
      </c>
      <c r="F2608" s="7">
        <v>350000</v>
      </c>
      <c r="G2608" s="7">
        <v>3.958899974822998</v>
      </c>
      <c r="H2608" s="7">
        <v>3.2692999839782715</v>
      </c>
      <c r="I2608" s="7" t="s">
        <v>7132</v>
      </c>
      <c r="J2608" s="7" t="s">
        <v>7133</v>
      </c>
      <c r="K2608" s="8">
        <v>6.2512521743774414</v>
      </c>
      <c r="M2608" s="8">
        <v>96.616996765136719</v>
      </c>
      <c r="N2608" s="7">
        <v>350.53329467773438</v>
      </c>
      <c r="O2608" s="7" t="s">
        <v>280</v>
      </c>
      <c r="P2608" s="7" t="s">
        <v>267</v>
      </c>
      <c r="Q2608" s="7" t="s">
        <v>242</v>
      </c>
      <c r="R2608" s="7" t="s">
        <v>214</v>
      </c>
      <c r="S2608" s="7">
        <v>326.00787353515625</v>
      </c>
    </row>
    <row r="2609" spans="1:19" x14ac:dyDescent="0.25">
      <c r="A2609" s="7">
        <v>513</v>
      </c>
      <c r="B2609" s="7">
        <v>44657</v>
      </c>
      <c r="C2609" s="7">
        <v>66949049</v>
      </c>
      <c r="D2609" s="7" t="s">
        <v>3656</v>
      </c>
      <c r="E2609" s="7" t="s">
        <v>214</v>
      </c>
      <c r="F2609" s="7">
        <v>500000</v>
      </c>
      <c r="G2609" s="7">
        <v>9.9959001541137695</v>
      </c>
      <c r="H2609" s="7">
        <v>7.5008001327514648</v>
      </c>
      <c r="I2609" s="7" t="s">
        <v>21859</v>
      </c>
      <c r="J2609" s="7" t="s">
        <v>18378</v>
      </c>
      <c r="K2609" s="8">
        <v>6.207313060760498</v>
      </c>
      <c r="M2609" s="8">
        <v>91.475997924804688</v>
      </c>
      <c r="N2609" s="7">
        <v>363.72738647460938</v>
      </c>
      <c r="O2609" s="7" t="s">
        <v>266</v>
      </c>
      <c r="P2609" s="7" t="s">
        <v>239</v>
      </c>
      <c r="Q2609" s="7" t="s">
        <v>242</v>
      </c>
      <c r="R2609" s="7" t="s">
        <v>3856</v>
      </c>
      <c r="S2609" s="7">
        <v>270.34341430664063</v>
      </c>
    </row>
    <row r="2610" spans="1:19" x14ac:dyDescent="0.25">
      <c r="A2610" s="7">
        <v>513</v>
      </c>
      <c r="B2610" s="7">
        <v>44657</v>
      </c>
      <c r="C2610" s="7">
        <v>66948841</v>
      </c>
      <c r="D2610" s="7" t="s">
        <v>3656</v>
      </c>
      <c r="E2610" s="7" t="s">
        <v>18066</v>
      </c>
      <c r="F2610" s="7">
        <v>500000</v>
      </c>
      <c r="G2610" s="7">
        <v>9.9959001541137695</v>
      </c>
      <c r="H2610" s="7">
        <v>7.503699779510498</v>
      </c>
      <c r="I2610" s="7" t="s">
        <v>18067</v>
      </c>
      <c r="J2610" s="7" t="s">
        <v>18068</v>
      </c>
      <c r="K2610" s="8">
        <v>6.1793251037597656</v>
      </c>
      <c r="M2610" s="8">
        <v>91.671409606933594</v>
      </c>
      <c r="N2610" s="7">
        <v>355.64291381835938</v>
      </c>
      <c r="O2610" s="7" t="s">
        <v>266</v>
      </c>
      <c r="P2610" s="7" t="s">
        <v>239</v>
      </c>
      <c r="Q2610" s="7" t="s">
        <v>242</v>
      </c>
      <c r="R2610" s="7" t="s">
        <v>214</v>
      </c>
      <c r="S2610" s="7">
        <v>270.34341430664063</v>
      </c>
    </row>
    <row r="2611" spans="1:19" x14ac:dyDescent="0.25">
      <c r="A2611" s="7">
        <v>513</v>
      </c>
      <c r="B2611" s="7">
        <v>44657</v>
      </c>
      <c r="C2611" s="7">
        <v>66949048</v>
      </c>
      <c r="D2611" s="7" t="s">
        <v>3656</v>
      </c>
      <c r="E2611" s="7" t="s">
        <v>214</v>
      </c>
      <c r="F2611" s="7">
        <v>500000</v>
      </c>
      <c r="G2611" s="7">
        <v>4.993800163269043</v>
      </c>
      <c r="H2611" s="7">
        <v>4.3126001358032227</v>
      </c>
      <c r="I2611" s="7" t="s">
        <v>19853</v>
      </c>
      <c r="J2611" s="7" t="s">
        <v>18379</v>
      </c>
      <c r="K2611" s="8">
        <v>5.4215087890625</v>
      </c>
      <c r="M2611" s="8">
        <v>93.636001586914063</v>
      </c>
      <c r="N2611" s="7">
        <v>268.5745849609375</v>
      </c>
      <c r="O2611" s="7" t="s">
        <v>266</v>
      </c>
      <c r="P2611" s="7" t="s">
        <v>239</v>
      </c>
      <c r="Q2611" s="7" t="s">
        <v>242</v>
      </c>
      <c r="R2611" s="7" t="s">
        <v>3856</v>
      </c>
      <c r="S2611" s="7">
        <v>225.46726989746094</v>
      </c>
    </row>
    <row r="2612" spans="1:19" x14ac:dyDescent="0.25">
      <c r="A2612" s="7">
        <v>513</v>
      </c>
      <c r="B2612" s="7">
        <v>44657</v>
      </c>
      <c r="C2612" s="7">
        <v>66948840</v>
      </c>
      <c r="D2612" s="7" t="s">
        <v>3656</v>
      </c>
      <c r="E2612" s="7" t="s">
        <v>18069</v>
      </c>
      <c r="F2612" s="7">
        <v>500000</v>
      </c>
      <c r="G2612" s="7">
        <v>4.993800163269043</v>
      </c>
      <c r="H2612" s="7">
        <v>4.3112998008728027</v>
      </c>
      <c r="I2612" s="7" t="s">
        <v>18070</v>
      </c>
      <c r="J2612" s="7" t="s">
        <v>18071</v>
      </c>
      <c r="K2612" s="8">
        <v>5.3743472099304199</v>
      </c>
      <c r="M2612" s="8">
        <v>93.832572937011719</v>
      </c>
      <c r="N2612" s="7">
        <v>258.09588623046875</v>
      </c>
      <c r="O2612" s="7" t="s">
        <v>266</v>
      </c>
      <c r="P2612" s="7" t="s">
        <v>239</v>
      </c>
      <c r="Q2612" s="7" t="s">
        <v>242</v>
      </c>
      <c r="R2612" s="7" t="s">
        <v>214</v>
      </c>
      <c r="S2612" s="7">
        <v>225.46726989746094</v>
      </c>
    </row>
    <row r="2613" spans="1:19" x14ac:dyDescent="0.25">
      <c r="A2613" s="7">
        <v>513</v>
      </c>
      <c r="B2613" s="7">
        <v>44657</v>
      </c>
      <c r="C2613" s="7">
        <v>66823137</v>
      </c>
      <c r="D2613" s="7" t="s">
        <v>3656</v>
      </c>
      <c r="E2613" s="7" t="s">
        <v>214</v>
      </c>
      <c r="F2613" s="7">
        <v>750000</v>
      </c>
      <c r="G2613" s="7">
        <v>4.0328998565673828</v>
      </c>
      <c r="H2613" s="7">
        <v>3.4556999206542969</v>
      </c>
      <c r="I2613" s="7" t="s">
        <v>7138</v>
      </c>
      <c r="J2613" s="7" t="s">
        <v>7139</v>
      </c>
      <c r="K2613" s="8">
        <v>5.5473270416259766</v>
      </c>
      <c r="M2613" s="8">
        <v>101.43499755859375</v>
      </c>
      <c r="N2613" s="7">
        <v>280.0703125</v>
      </c>
      <c r="O2613" s="7" t="s">
        <v>266</v>
      </c>
      <c r="P2613" s="7" t="s">
        <v>239</v>
      </c>
      <c r="Q2613" s="7" t="s">
        <v>242</v>
      </c>
      <c r="R2613" s="7" t="s">
        <v>3856</v>
      </c>
      <c r="S2613" s="7">
        <v>216.21292114257813</v>
      </c>
    </row>
    <row r="2614" spans="1:19" x14ac:dyDescent="0.25">
      <c r="A2614" s="7">
        <v>513</v>
      </c>
      <c r="B2614" s="7">
        <v>44657</v>
      </c>
      <c r="C2614" s="7">
        <v>45254411</v>
      </c>
      <c r="D2614" s="7" t="s">
        <v>3656</v>
      </c>
      <c r="E2614" s="7" t="s">
        <v>214</v>
      </c>
      <c r="F2614" s="7">
        <v>400000</v>
      </c>
      <c r="G2614" s="7">
        <v>2.9925000667572021</v>
      </c>
      <c r="H2614" s="7">
        <v>2.7353000640869141</v>
      </c>
      <c r="I2614" s="7" t="s">
        <v>7136</v>
      </c>
      <c r="J2614" s="7" t="s">
        <v>7137</v>
      </c>
      <c r="K2614" s="8">
        <v>5.0722842216491699</v>
      </c>
      <c r="M2614" s="8">
        <v>100.83000183105469</v>
      </c>
      <c r="N2614" s="7">
        <v>236.81230163574219</v>
      </c>
      <c r="O2614" s="7" t="s">
        <v>266</v>
      </c>
      <c r="P2614" s="7" t="s">
        <v>239</v>
      </c>
      <c r="Q2614" s="7" t="s">
        <v>242</v>
      </c>
      <c r="R2614" s="7" t="s">
        <v>214</v>
      </c>
      <c r="S2614" s="7">
        <v>205.99740600585938</v>
      </c>
    </row>
    <row r="2615" spans="1:19" x14ac:dyDescent="0.25">
      <c r="A2615" s="7">
        <v>513</v>
      </c>
      <c r="B2615" s="7">
        <v>44657</v>
      </c>
      <c r="C2615" s="7">
        <v>43440348</v>
      </c>
      <c r="D2615" s="7" t="s">
        <v>3656</v>
      </c>
      <c r="E2615" s="7" t="s">
        <v>214</v>
      </c>
      <c r="F2615" s="7">
        <v>500000</v>
      </c>
      <c r="G2615" s="7">
        <v>2.0315001010894775</v>
      </c>
      <c r="H2615" s="7">
        <v>1.8483999967575073</v>
      </c>
      <c r="I2615" s="7" t="s">
        <v>7134</v>
      </c>
      <c r="J2615" s="7" t="s">
        <v>7135</v>
      </c>
      <c r="K2615" s="8">
        <v>4.9124488830566406</v>
      </c>
      <c r="M2615" s="8">
        <v>101.98000335693359</v>
      </c>
      <c r="N2615" s="7">
        <v>237.38389587402344</v>
      </c>
      <c r="O2615" s="7" t="s">
        <v>266</v>
      </c>
      <c r="P2615" s="7" t="s">
        <v>239</v>
      </c>
      <c r="Q2615" s="7" t="s">
        <v>242</v>
      </c>
      <c r="R2615" s="7" t="s">
        <v>3856</v>
      </c>
      <c r="S2615" s="7">
        <v>196.40049743652344</v>
      </c>
    </row>
    <row r="2616" spans="1:19" x14ac:dyDescent="0.25">
      <c r="A2616" s="7">
        <v>513</v>
      </c>
      <c r="B2616" s="7">
        <v>44657</v>
      </c>
      <c r="C2616" s="7">
        <v>66999508</v>
      </c>
      <c r="D2616" s="7" t="s">
        <v>21060</v>
      </c>
      <c r="E2616" s="7" t="s">
        <v>214</v>
      </c>
      <c r="F2616" s="7">
        <v>400000</v>
      </c>
      <c r="G2616" s="7">
        <v>6.7888998985290527</v>
      </c>
      <c r="H2616" s="7">
        <v>5.5183000564575195</v>
      </c>
      <c r="I2616" s="7" t="s">
        <v>21311</v>
      </c>
      <c r="J2616" s="7" t="s">
        <v>21312</v>
      </c>
      <c r="K2616" s="8">
        <v>6.0041260719299316</v>
      </c>
      <c r="M2616" s="8">
        <v>94.183998107910156</v>
      </c>
      <c r="N2616" s="7">
        <v>330.05340576171875</v>
      </c>
      <c r="O2616" s="7" t="s">
        <v>643</v>
      </c>
      <c r="P2616" s="7" t="s">
        <v>239</v>
      </c>
      <c r="Q2616" s="7" t="s">
        <v>242</v>
      </c>
      <c r="R2616" s="7" t="s">
        <v>214</v>
      </c>
      <c r="S2616" s="7">
        <v>330.05340576171875</v>
      </c>
    </row>
    <row r="2617" spans="1:19" x14ac:dyDescent="0.25">
      <c r="A2617" s="7">
        <v>513</v>
      </c>
      <c r="B2617" s="7">
        <v>44657</v>
      </c>
      <c r="C2617" s="7">
        <v>43080002</v>
      </c>
      <c r="D2617" s="7" t="s">
        <v>21064</v>
      </c>
      <c r="E2617" s="7" t="s">
        <v>214</v>
      </c>
      <c r="F2617" s="7">
        <v>200000</v>
      </c>
      <c r="G2617" s="7">
        <v>1.9110000133514404</v>
      </c>
      <c r="H2617" s="7">
        <v>1.7186000347137451</v>
      </c>
      <c r="I2617" s="7" t="s">
        <v>21313</v>
      </c>
      <c r="J2617" s="7" t="s">
        <v>21314</v>
      </c>
      <c r="K2617" s="8">
        <v>6.1070799827575684</v>
      </c>
      <c r="M2617" s="8">
        <v>99.803001403808594</v>
      </c>
      <c r="N2617" s="7">
        <v>361.59271240234375</v>
      </c>
      <c r="O2617" s="7" t="s">
        <v>280</v>
      </c>
      <c r="P2617" s="7" t="s">
        <v>239</v>
      </c>
      <c r="Q2617" s="7" t="s">
        <v>242</v>
      </c>
      <c r="R2617" s="7" t="s">
        <v>214</v>
      </c>
      <c r="S2617" s="7">
        <v>361.59271240234375</v>
      </c>
    </row>
    <row r="2618" spans="1:19" x14ac:dyDescent="0.25">
      <c r="A2618" s="7">
        <v>513</v>
      </c>
      <c r="B2618" s="7">
        <v>44657</v>
      </c>
      <c r="C2618" s="7">
        <v>66824091</v>
      </c>
      <c r="D2618" s="7" t="s">
        <v>3659</v>
      </c>
      <c r="E2618" s="7" t="s">
        <v>214</v>
      </c>
      <c r="F2618" s="7">
        <v>300000</v>
      </c>
      <c r="G2618" s="7">
        <v>1.5606000423431396</v>
      </c>
      <c r="H2618" s="7">
        <v>1.496399998664856</v>
      </c>
      <c r="I2618" s="7" t="s">
        <v>11144</v>
      </c>
      <c r="J2618" s="7" t="s">
        <v>11145</v>
      </c>
      <c r="K2618" s="8">
        <v>3.5415298938751221</v>
      </c>
      <c r="M2618" s="8">
        <v>98.581001281738281</v>
      </c>
      <c r="N2618" s="7">
        <v>121</v>
      </c>
      <c r="O2618" s="7" t="s">
        <v>254</v>
      </c>
      <c r="P2618" s="7" t="s">
        <v>349</v>
      </c>
      <c r="Q2618" s="7" t="s">
        <v>242</v>
      </c>
      <c r="R2618" s="7" t="s">
        <v>3856</v>
      </c>
      <c r="S2618" s="7">
        <v>121</v>
      </c>
    </row>
    <row r="2619" spans="1:19" x14ac:dyDescent="0.25">
      <c r="A2619" s="7">
        <v>513</v>
      </c>
      <c r="B2619" s="7">
        <v>44657</v>
      </c>
      <c r="C2619" s="7">
        <v>45991846</v>
      </c>
      <c r="D2619" s="7" t="s">
        <v>3662</v>
      </c>
      <c r="E2619" s="7" t="s">
        <v>214</v>
      </c>
      <c r="F2619" s="7">
        <v>300000</v>
      </c>
      <c r="G2619" s="7">
        <v>0.66259998083114624</v>
      </c>
      <c r="H2619" s="7">
        <v>0.64620000123977661</v>
      </c>
      <c r="I2619" s="7" t="s">
        <v>11146</v>
      </c>
      <c r="J2619" s="7" t="s">
        <v>11147</v>
      </c>
      <c r="K2619" s="8">
        <v>2.6125130653381348</v>
      </c>
      <c r="M2619" s="8">
        <v>100.51000213623047</v>
      </c>
      <c r="N2619" s="7">
        <v>115.70680236816406</v>
      </c>
      <c r="O2619" s="7" t="s">
        <v>409</v>
      </c>
      <c r="P2619" s="7" t="s">
        <v>349</v>
      </c>
      <c r="Q2619" s="7" t="s">
        <v>242</v>
      </c>
      <c r="R2619" s="7" t="s">
        <v>3856</v>
      </c>
      <c r="S2619" s="7">
        <v>115.70680236816406</v>
      </c>
    </row>
    <row r="2620" spans="1:19" x14ac:dyDescent="0.25">
      <c r="A2620" s="7">
        <v>513</v>
      </c>
      <c r="B2620" s="7">
        <v>44657</v>
      </c>
      <c r="C2620" s="7">
        <v>45742257</v>
      </c>
      <c r="D2620" s="7" t="s">
        <v>3667</v>
      </c>
      <c r="E2620" s="7" t="s">
        <v>214</v>
      </c>
      <c r="F2620" s="7">
        <v>500000</v>
      </c>
      <c r="G2620" s="7">
        <v>1.5972219705581665</v>
      </c>
      <c r="I2620" s="7" t="s">
        <v>20852</v>
      </c>
      <c r="J2620" s="7" t="s">
        <v>7140</v>
      </c>
      <c r="K2620" s="8">
        <v>159.18899536132813</v>
      </c>
      <c r="M2620" s="8">
        <v>26.280000686645508</v>
      </c>
      <c r="N2620" s="7">
        <v>15684.173828125</v>
      </c>
      <c r="O2620" s="7" t="s">
        <v>360</v>
      </c>
      <c r="P2620" s="7" t="s">
        <v>349</v>
      </c>
      <c r="Q2620" s="7" t="s">
        <v>242</v>
      </c>
      <c r="R2620" s="7" t="s">
        <v>3894</v>
      </c>
      <c r="S2620" s="7">
        <v>561.94342041015625</v>
      </c>
    </row>
    <row r="2621" spans="1:19" x14ac:dyDescent="0.25">
      <c r="A2621" s="7">
        <v>513</v>
      </c>
      <c r="B2621" s="7">
        <v>44657</v>
      </c>
      <c r="C2621" s="7">
        <v>66792610</v>
      </c>
      <c r="D2621" s="7" t="s">
        <v>3667</v>
      </c>
      <c r="E2621" s="7" t="s">
        <v>214</v>
      </c>
      <c r="F2621" s="7">
        <v>980000</v>
      </c>
      <c r="G2621" s="7">
        <v>1.4750000238418579</v>
      </c>
      <c r="I2621" s="7" t="s">
        <v>22314</v>
      </c>
      <c r="J2621" s="7" t="s">
        <v>22315</v>
      </c>
      <c r="K2621" s="8">
        <v>140.72920227050781</v>
      </c>
      <c r="M2621" s="8">
        <v>26.445999145507813</v>
      </c>
      <c r="N2621" s="7">
        <v>13844.7880859375</v>
      </c>
      <c r="O2621" s="7" t="s">
        <v>360</v>
      </c>
      <c r="P2621" s="7" t="s">
        <v>349</v>
      </c>
      <c r="Q2621" s="7" t="s">
        <v>242</v>
      </c>
      <c r="R2621" s="7" t="s">
        <v>4367</v>
      </c>
      <c r="S2621" s="7">
        <v>558.99517822265625</v>
      </c>
    </row>
    <row r="2622" spans="1:19" x14ac:dyDescent="0.25">
      <c r="A2622" s="7">
        <v>513</v>
      </c>
      <c r="B2622" s="7">
        <v>44657</v>
      </c>
      <c r="C2622" s="7">
        <v>44489206</v>
      </c>
      <c r="D2622" s="7" t="s">
        <v>3667</v>
      </c>
      <c r="E2622" s="7" t="s">
        <v>214</v>
      </c>
      <c r="F2622" s="7">
        <v>750000</v>
      </c>
      <c r="G2622" s="7">
        <v>1.2944439649581909</v>
      </c>
      <c r="I2622" s="7" t="s">
        <v>20853</v>
      </c>
      <c r="J2622" s="7" t="s">
        <v>7141</v>
      </c>
      <c r="K2622" s="8">
        <v>177.19587707519531</v>
      </c>
      <c r="M2622" s="8">
        <v>26.128000259399414</v>
      </c>
      <c r="N2622" s="7">
        <v>17506.888671875</v>
      </c>
      <c r="O2622" s="7" t="s">
        <v>360</v>
      </c>
      <c r="P2622" s="7" t="s">
        <v>349</v>
      </c>
      <c r="Q2622" s="7" t="s">
        <v>242</v>
      </c>
      <c r="R2622" s="7" t="s">
        <v>4367</v>
      </c>
      <c r="S2622" s="7">
        <v>554.62481689453125</v>
      </c>
    </row>
    <row r="2623" spans="1:19" x14ac:dyDescent="0.25">
      <c r="A2623" s="7">
        <v>513</v>
      </c>
      <c r="B2623" s="7">
        <v>44657</v>
      </c>
      <c r="C2623" s="7">
        <v>35002523</v>
      </c>
      <c r="D2623" s="7" t="s">
        <v>3669</v>
      </c>
      <c r="E2623" s="7" t="s">
        <v>214</v>
      </c>
      <c r="F2623" s="7">
        <v>650000</v>
      </c>
      <c r="G2623" s="7">
        <v>5.3579998016357422</v>
      </c>
      <c r="H2623" s="7">
        <v>4.6297001838684082</v>
      </c>
      <c r="I2623" s="7" t="s">
        <v>7147</v>
      </c>
      <c r="J2623" s="7" t="s">
        <v>7148</v>
      </c>
      <c r="K2623" s="8">
        <v>4.5556697845458984</v>
      </c>
      <c r="M2623" s="8">
        <v>97.968002319335938</v>
      </c>
      <c r="N2623" s="7">
        <v>178.6719970703125</v>
      </c>
      <c r="O2623" s="7" t="s">
        <v>237</v>
      </c>
      <c r="P2623" s="7" t="s">
        <v>639</v>
      </c>
      <c r="Q2623" s="7" t="s">
        <v>291</v>
      </c>
      <c r="R2623" s="7" t="s">
        <v>3856</v>
      </c>
      <c r="S2623" s="7">
        <v>189.55224609375</v>
      </c>
    </row>
    <row r="2624" spans="1:19" x14ac:dyDescent="0.25">
      <c r="A2624" s="7">
        <v>513</v>
      </c>
      <c r="B2624" s="7">
        <v>44657</v>
      </c>
      <c r="C2624" s="7">
        <v>35002522</v>
      </c>
      <c r="D2624" s="7" t="s">
        <v>3669</v>
      </c>
      <c r="E2624" s="7" t="s">
        <v>22316</v>
      </c>
      <c r="F2624" s="7">
        <v>650000</v>
      </c>
      <c r="G2624" s="7">
        <v>5.3579998016357422</v>
      </c>
      <c r="H2624" s="7">
        <v>4.6297001838684082</v>
      </c>
      <c r="I2624" s="7" t="s">
        <v>22317</v>
      </c>
      <c r="J2624" s="7" t="s">
        <v>22318</v>
      </c>
      <c r="K2624" s="8">
        <v>4.5487937927246094</v>
      </c>
      <c r="M2624" s="8">
        <v>98</v>
      </c>
      <c r="N2624" s="7">
        <v>177.58749389648438</v>
      </c>
      <c r="O2624" s="7" t="s">
        <v>237</v>
      </c>
      <c r="P2624" s="7" t="s">
        <v>639</v>
      </c>
      <c r="Q2624" s="7" t="s">
        <v>291</v>
      </c>
      <c r="R2624" s="7" t="s">
        <v>214</v>
      </c>
      <c r="S2624" s="7">
        <v>189.55224609375</v>
      </c>
    </row>
    <row r="2625" spans="1:19" x14ac:dyDescent="0.25">
      <c r="A2625" s="7">
        <v>513</v>
      </c>
      <c r="B2625" s="7">
        <v>44657</v>
      </c>
      <c r="C2625" s="7">
        <v>29985989</v>
      </c>
      <c r="D2625" s="7" t="s">
        <v>3669</v>
      </c>
      <c r="E2625" s="7" t="s">
        <v>214</v>
      </c>
      <c r="F2625" s="7">
        <v>350000</v>
      </c>
      <c r="G2625" s="7">
        <v>3.8849999904632568</v>
      </c>
      <c r="H2625" s="7">
        <v>3.537600040435791</v>
      </c>
      <c r="I2625" s="7" t="s">
        <v>7145</v>
      </c>
      <c r="J2625" s="7" t="s">
        <v>7146</v>
      </c>
      <c r="K2625" s="8">
        <v>4.4087200164794922</v>
      </c>
      <c r="M2625" s="8">
        <v>101.64700317382813</v>
      </c>
      <c r="N2625" s="7">
        <v>161.73500061035156</v>
      </c>
      <c r="O2625" s="7" t="s">
        <v>237</v>
      </c>
      <c r="P2625" s="7" t="s">
        <v>639</v>
      </c>
      <c r="Q2625" s="7" t="s">
        <v>291</v>
      </c>
      <c r="R2625" s="7" t="s">
        <v>3856</v>
      </c>
      <c r="S2625" s="7">
        <v>177.6531982421875</v>
      </c>
    </row>
    <row r="2626" spans="1:19" x14ac:dyDescent="0.25">
      <c r="A2626" s="7">
        <v>513</v>
      </c>
      <c r="B2626" s="7">
        <v>44657</v>
      </c>
      <c r="C2626" s="7">
        <v>29985988</v>
      </c>
      <c r="D2626" s="7" t="s">
        <v>3669</v>
      </c>
      <c r="E2626" s="7" t="s">
        <v>7142</v>
      </c>
      <c r="F2626" s="7">
        <v>350000</v>
      </c>
      <c r="G2626" s="7">
        <v>3.8849999904632568</v>
      </c>
      <c r="H2626" s="7">
        <v>3.537600040435791</v>
      </c>
      <c r="I2626" s="7" t="s">
        <v>7143</v>
      </c>
      <c r="J2626" s="7" t="s">
        <v>7144</v>
      </c>
      <c r="K2626" s="8">
        <v>4.4087281227111816</v>
      </c>
      <c r="M2626" s="8">
        <v>101.64700317382813</v>
      </c>
      <c r="N2626" s="7">
        <v>161.29879760742188</v>
      </c>
      <c r="O2626" s="7" t="s">
        <v>237</v>
      </c>
      <c r="P2626" s="7" t="s">
        <v>639</v>
      </c>
      <c r="Q2626" s="7" t="s">
        <v>291</v>
      </c>
      <c r="R2626" s="7" t="s">
        <v>214</v>
      </c>
      <c r="S2626" s="7">
        <v>177.6531982421875</v>
      </c>
    </row>
    <row r="2627" spans="1:19" x14ac:dyDescent="0.25">
      <c r="A2627" s="7">
        <v>513</v>
      </c>
      <c r="B2627" s="7">
        <v>44657</v>
      </c>
      <c r="C2627" s="7">
        <v>26749121</v>
      </c>
      <c r="D2627" s="7" t="s">
        <v>3671</v>
      </c>
      <c r="E2627" s="7" t="s">
        <v>214</v>
      </c>
      <c r="F2627" s="7">
        <v>1500000</v>
      </c>
      <c r="G2627" s="7">
        <v>23.288200378417969</v>
      </c>
      <c r="H2627" s="7">
        <v>12.560799598693848</v>
      </c>
      <c r="I2627" s="7" t="s">
        <v>7153</v>
      </c>
      <c r="J2627" s="7" t="s">
        <v>7154</v>
      </c>
      <c r="K2627" s="8">
        <v>5.2530298233032227</v>
      </c>
      <c r="M2627" s="8">
        <v>116.63200378417969</v>
      </c>
      <c r="N2627" s="7">
        <v>249.22200012207031</v>
      </c>
      <c r="O2627" s="7" t="s">
        <v>331</v>
      </c>
      <c r="P2627" s="7" t="s">
        <v>2400</v>
      </c>
      <c r="Q2627" s="7" t="s">
        <v>286</v>
      </c>
      <c r="R2627" s="7" t="s">
        <v>3856</v>
      </c>
      <c r="S2627" s="7">
        <v>214.90037536621094</v>
      </c>
    </row>
    <row r="2628" spans="1:19" x14ac:dyDescent="0.25">
      <c r="A2628" s="7">
        <v>513</v>
      </c>
      <c r="B2628" s="7">
        <v>44657</v>
      </c>
      <c r="C2628" s="7">
        <v>23841551</v>
      </c>
      <c r="D2628" s="7" t="s">
        <v>3671</v>
      </c>
      <c r="E2628" s="7" t="s">
        <v>214</v>
      </c>
      <c r="F2628" s="7">
        <v>1000000</v>
      </c>
      <c r="G2628" s="7">
        <v>22.521600723266602</v>
      </c>
      <c r="H2628" s="7">
        <v>13.153499603271484</v>
      </c>
      <c r="I2628" s="7" t="s">
        <v>19854</v>
      </c>
      <c r="J2628" s="7" t="s">
        <v>7152</v>
      </c>
      <c r="K2628" s="8">
        <v>4.9381799697875977</v>
      </c>
      <c r="M2628" s="8">
        <v>99.146003723144531</v>
      </c>
      <c r="N2628" s="7">
        <v>215.11300659179688</v>
      </c>
      <c r="O2628" s="7" t="s">
        <v>331</v>
      </c>
      <c r="P2628" s="7" t="s">
        <v>2400</v>
      </c>
      <c r="Q2628" s="7" t="s">
        <v>286</v>
      </c>
      <c r="R2628" s="7" t="s">
        <v>3856</v>
      </c>
      <c r="S2628" s="7">
        <v>212.4219970703125</v>
      </c>
    </row>
    <row r="2629" spans="1:19" x14ac:dyDescent="0.25">
      <c r="A2629" s="7">
        <v>513</v>
      </c>
      <c r="B2629" s="7">
        <v>44657</v>
      </c>
      <c r="C2629" s="7">
        <v>26749120</v>
      </c>
      <c r="D2629" s="7" t="s">
        <v>3671</v>
      </c>
      <c r="E2629" s="7" t="s">
        <v>214</v>
      </c>
      <c r="F2629" s="7">
        <v>2500000</v>
      </c>
      <c r="G2629" s="7">
        <v>3.2881999015808105</v>
      </c>
      <c r="H2629" s="7">
        <v>2.9872000217437744</v>
      </c>
      <c r="I2629" s="7" t="s">
        <v>7150</v>
      </c>
      <c r="J2629" s="7" t="s">
        <v>7151</v>
      </c>
      <c r="K2629" s="8">
        <v>3.7855100631713867</v>
      </c>
      <c r="M2629" s="8">
        <v>104.09999847412109</v>
      </c>
      <c r="N2629" s="7">
        <v>107.58000183105469</v>
      </c>
      <c r="O2629" s="7" t="s">
        <v>331</v>
      </c>
      <c r="P2629" s="7" t="s">
        <v>2400</v>
      </c>
      <c r="Q2629" s="7" t="s">
        <v>286</v>
      </c>
      <c r="R2629" s="7" t="s">
        <v>3856</v>
      </c>
      <c r="S2629" s="7">
        <v>123.61455535888672</v>
      </c>
    </row>
    <row r="2630" spans="1:19" x14ac:dyDescent="0.25">
      <c r="A2630" s="7">
        <v>513</v>
      </c>
      <c r="B2630" s="7">
        <v>44657</v>
      </c>
      <c r="C2630" s="7">
        <v>23841550</v>
      </c>
      <c r="D2630" s="7" t="s">
        <v>3671</v>
      </c>
      <c r="E2630" s="7" t="s">
        <v>214</v>
      </c>
      <c r="F2630" s="7">
        <v>1500000</v>
      </c>
      <c r="G2630" s="7">
        <v>2.5216000080108643</v>
      </c>
      <c r="H2630" s="7">
        <v>2.3420999050140381</v>
      </c>
      <c r="I2630" s="7" t="s">
        <v>19855</v>
      </c>
      <c r="J2630" s="7" t="s">
        <v>7149</v>
      </c>
      <c r="K2630" s="8">
        <v>3.5900299549102783</v>
      </c>
      <c r="M2630" s="8">
        <v>100.68000030517578</v>
      </c>
      <c r="N2630" s="7">
        <v>95.193199157714844</v>
      </c>
      <c r="O2630" s="7" t="s">
        <v>331</v>
      </c>
      <c r="P2630" s="7" t="s">
        <v>2400</v>
      </c>
      <c r="Q2630" s="7" t="s">
        <v>286</v>
      </c>
      <c r="R2630" s="7" t="s">
        <v>3856</v>
      </c>
      <c r="S2630" s="7">
        <v>119.04330444335938</v>
      </c>
    </row>
    <row r="2631" spans="1:19" x14ac:dyDescent="0.25">
      <c r="A2631" s="7">
        <v>513</v>
      </c>
      <c r="B2631" s="7">
        <v>44657</v>
      </c>
      <c r="C2631" s="7">
        <v>36758371</v>
      </c>
      <c r="D2631" s="7" t="s">
        <v>3674</v>
      </c>
      <c r="E2631" s="7" t="s">
        <v>214</v>
      </c>
      <c r="F2631" s="7">
        <v>400000</v>
      </c>
      <c r="G2631" s="7">
        <v>1.2620999813079834</v>
      </c>
      <c r="H2631" s="7">
        <v>1.2207000255584717</v>
      </c>
      <c r="I2631" s="7" t="s">
        <v>7155</v>
      </c>
      <c r="J2631" s="7" t="s">
        <v>7156</v>
      </c>
      <c r="K2631" s="8">
        <v>3.0130898952484131</v>
      </c>
      <c r="M2631" s="8">
        <v>100.29599761962891</v>
      </c>
      <c r="N2631" s="7">
        <v>89.631103515625</v>
      </c>
      <c r="O2631" s="7" t="s">
        <v>212</v>
      </c>
      <c r="P2631" s="7" t="s">
        <v>761</v>
      </c>
      <c r="Q2631" s="7" t="s">
        <v>242</v>
      </c>
      <c r="R2631" s="7" t="s">
        <v>3856</v>
      </c>
      <c r="S2631" s="7">
        <v>128.52519226074219</v>
      </c>
    </row>
    <row r="2632" spans="1:19" x14ac:dyDescent="0.25">
      <c r="A2632" s="7">
        <v>513</v>
      </c>
      <c r="B2632" s="7">
        <v>44657</v>
      </c>
      <c r="C2632" s="7">
        <v>45080724</v>
      </c>
      <c r="D2632" s="7" t="s">
        <v>3677</v>
      </c>
      <c r="E2632" s="7" t="s">
        <v>214</v>
      </c>
      <c r="F2632" s="7">
        <v>800000</v>
      </c>
      <c r="G2632" s="7">
        <v>4.4861001968383789</v>
      </c>
      <c r="H2632" s="7">
        <v>7.9106001853942871</v>
      </c>
      <c r="I2632" s="7" t="s">
        <v>7157</v>
      </c>
      <c r="J2632" s="7" t="s">
        <v>7158</v>
      </c>
      <c r="K2632" s="8">
        <v>5.0591721534729004</v>
      </c>
      <c r="M2632" s="8">
        <v>93.188003540039063</v>
      </c>
      <c r="N2632" s="7">
        <v>231.76649475097656</v>
      </c>
      <c r="O2632" s="7" t="s">
        <v>212</v>
      </c>
      <c r="P2632" s="7" t="s">
        <v>761</v>
      </c>
      <c r="Q2632" s="7" t="s">
        <v>242</v>
      </c>
      <c r="R2632" s="7" t="s">
        <v>4184</v>
      </c>
      <c r="S2632" s="7">
        <v>269.59774780273438</v>
      </c>
    </row>
    <row r="2633" spans="1:19" x14ac:dyDescent="0.25">
      <c r="A2633" s="7">
        <v>513</v>
      </c>
      <c r="B2633" s="7">
        <v>44657</v>
      </c>
      <c r="C2633" s="7">
        <v>66941434</v>
      </c>
      <c r="D2633" s="7" t="s">
        <v>3679</v>
      </c>
      <c r="E2633" s="7" t="s">
        <v>214</v>
      </c>
      <c r="F2633" s="7">
        <v>350000</v>
      </c>
      <c r="G2633" s="7">
        <v>4.8417000770568848</v>
      </c>
      <c r="H2633" s="7">
        <v>7.1356000900268555</v>
      </c>
      <c r="I2633" s="7" t="s">
        <v>19856</v>
      </c>
      <c r="J2633" s="7" t="s">
        <v>18072</v>
      </c>
      <c r="K2633" s="8">
        <v>6.2720799446105957</v>
      </c>
      <c r="M2633" s="8">
        <v>90.630996704101563</v>
      </c>
      <c r="N2633" s="7">
        <v>333.9010009765625</v>
      </c>
      <c r="O2633" s="7" t="s">
        <v>212</v>
      </c>
      <c r="P2633" s="7" t="s">
        <v>761</v>
      </c>
      <c r="Q2633" s="7" t="s">
        <v>242</v>
      </c>
      <c r="R2633" s="7" t="s">
        <v>4184</v>
      </c>
      <c r="S2633" s="7">
        <v>338.01431274414063</v>
      </c>
    </row>
    <row r="2634" spans="1:19" x14ac:dyDescent="0.25">
      <c r="A2634" s="7">
        <v>513</v>
      </c>
      <c r="B2634" s="7">
        <v>44657</v>
      </c>
      <c r="C2634" s="7">
        <v>66825538</v>
      </c>
      <c r="D2634" s="7" t="s">
        <v>3679</v>
      </c>
      <c r="E2634" s="7" t="s">
        <v>214</v>
      </c>
      <c r="F2634" s="7">
        <v>500000</v>
      </c>
      <c r="G2634" s="7">
        <v>3.519399881362915</v>
      </c>
      <c r="H2634" s="7">
        <v>3.081899881362915</v>
      </c>
      <c r="I2634" s="7" t="s">
        <v>18073</v>
      </c>
      <c r="J2634" s="7" t="s">
        <v>11148</v>
      </c>
      <c r="K2634" s="8">
        <v>5.9517202377319336</v>
      </c>
      <c r="M2634" s="8">
        <v>97.877998352050781</v>
      </c>
      <c r="N2634" s="7">
        <v>322.99700927734375</v>
      </c>
      <c r="O2634" s="7" t="s">
        <v>212</v>
      </c>
      <c r="P2634" s="7" t="s">
        <v>761</v>
      </c>
      <c r="Q2634" s="7" t="s">
        <v>242</v>
      </c>
      <c r="R2634" s="7" t="s">
        <v>4184</v>
      </c>
      <c r="S2634" s="7">
        <v>319.940673828125</v>
      </c>
    </row>
    <row r="2635" spans="1:19" x14ac:dyDescent="0.25">
      <c r="A2635" s="7">
        <v>513</v>
      </c>
      <c r="B2635" s="7">
        <v>44657</v>
      </c>
      <c r="C2635" s="7">
        <v>66895606</v>
      </c>
      <c r="D2635" s="7" t="s">
        <v>16506</v>
      </c>
      <c r="E2635" s="7" t="s">
        <v>16507</v>
      </c>
      <c r="F2635" s="7">
        <v>300000</v>
      </c>
      <c r="G2635" s="7">
        <v>4.098599910736084</v>
      </c>
      <c r="H2635" s="7">
        <v>3.8921000957489014</v>
      </c>
      <c r="I2635" s="7" t="s">
        <v>17141</v>
      </c>
      <c r="J2635" s="7" t="s">
        <v>16508</v>
      </c>
      <c r="K2635" s="8">
        <v>3.57069993019104</v>
      </c>
      <c r="M2635" s="8">
        <v>92.166000366210938</v>
      </c>
      <c r="N2635" s="7">
        <v>82.376899719238281</v>
      </c>
      <c r="O2635" s="7" t="s">
        <v>212</v>
      </c>
      <c r="P2635" s="7" t="s">
        <v>1033</v>
      </c>
      <c r="Q2635" s="7" t="s">
        <v>242</v>
      </c>
      <c r="R2635" s="7" t="s">
        <v>3856</v>
      </c>
      <c r="S2635" s="7">
        <v>82.376899719238281</v>
      </c>
    </row>
    <row r="2636" spans="1:19" x14ac:dyDescent="0.25">
      <c r="A2636" s="7">
        <v>513</v>
      </c>
      <c r="B2636" s="7">
        <v>44657</v>
      </c>
      <c r="C2636" s="7">
        <v>67031129</v>
      </c>
      <c r="D2636" s="7" t="s">
        <v>22032</v>
      </c>
      <c r="E2636" s="7" t="s">
        <v>214</v>
      </c>
      <c r="F2636" s="7">
        <v>450000</v>
      </c>
      <c r="G2636" s="7">
        <v>2.9979000091552734</v>
      </c>
      <c r="H2636" s="7">
        <v>2.8136000633239746</v>
      </c>
      <c r="I2636" s="7" t="s">
        <v>22319</v>
      </c>
      <c r="J2636" s="7" t="s">
        <v>22320</v>
      </c>
      <c r="K2636" s="8">
        <v>4.1382699012756348</v>
      </c>
      <c r="M2636" s="8">
        <v>98.218002319335938</v>
      </c>
      <c r="N2636" s="7">
        <v>143.15800476074219</v>
      </c>
      <c r="O2636" s="7" t="s">
        <v>212</v>
      </c>
      <c r="P2636" s="7" t="s">
        <v>349</v>
      </c>
      <c r="Q2636" s="7" t="s">
        <v>242</v>
      </c>
      <c r="R2636" s="7" t="s">
        <v>3856</v>
      </c>
      <c r="S2636" s="7">
        <v>143.15800476074219</v>
      </c>
    </row>
    <row r="2637" spans="1:19" x14ac:dyDescent="0.25">
      <c r="A2637" s="7">
        <v>513</v>
      </c>
      <c r="B2637" s="7">
        <v>44657</v>
      </c>
      <c r="C2637" s="7">
        <v>42775164</v>
      </c>
      <c r="D2637" s="7" t="s">
        <v>3681</v>
      </c>
      <c r="E2637" s="7" t="s">
        <v>214</v>
      </c>
      <c r="F2637" s="7">
        <v>750000</v>
      </c>
      <c r="G2637" s="7">
        <v>2.6803998947143555</v>
      </c>
      <c r="H2637" s="7">
        <v>2.5204000473022461</v>
      </c>
      <c r="I2637" s="7" t="s">
        <v>7166</v>
      </c>
      <c r="J2637" s="7" t="s">
        <v>7167</v>
      </c>
      <c r="K2637" s="8">
        <v>6.2578520774841309</v>
      </c>
      <c r="M2637" s="8">
        <v>100.59300231933594</v>
      </c>
      <c r="N2637" s="7">
        <v>359.11209106445313</v>
      </c>
      <c r="O2637" s="7" t="s">
        <v>326</v>
      </c>
      <c r="P2637" s="7" t="s">
        <v>282</v>
      </c>
      <c r="Q2637" s="7" t="s">
        <v>286</v>
      </c>
      <c r="R2637" s="7" t="s">
        <v>3856</v>
      </c>
      <c r="S2637" s="7">
        <v>308.20181274414063</v>
      </c>
    </row>
    <row r="2638" spans="1:19" x14ac:dyDescent="0.25">
      <c r="A2638" s="7">
        <v>513</v>
      </c>
      <c r="B2638" s="7">
        <v>44657</v>
      </c>
      <c r="C2638" s="7">
        <v>42786848</v>
      </c>
      <c r="D2638" s="7" t="s">
        <v>3681</v>
      </c>
      <c r="E2638" s="7" t="s">
        <v>7164</v>
      </c>
      <c r="F2638" s="7">
        <v>750000</v>
      </c>
      <c r="G2638" s="7">
        <v>2.6803998947143555</v>
      </c>
      <c r="H2638" s="7">
        <v>2.5204000473022461</v>
      </c>
      <c r="I2638" s="7" t="s">
        <v>15</v>
      </c>
      <c r="J2638" s="7" t="s">
        <v>7165</v>
      </c>
      <c r="K2638" s="8">
        <v>6.2579250335693359</v>
      </c>
      <c r="M2638" s="8">
        <v>100.59300231933594</v>
      </c>
      <c r="N2638" s="7">
        <v>348.69821166992188</v>
      </c>
      <c r="O2638" s="7" t="s">
        <v>326</v>
      </c>
      <c r="P2638" s="7" t="s">
        <v>282</v>
      </c>
      <c r="Q2638" s="7" t="s">
        <v>286</v>
      </c>
      <c r="R2638" s="7" t="s">
        <v>214</v>
      </c>
      <c r="S2638" s="7">
        <v>308.20181274414063</v>
      </c>
    </row>
    <row r="2639" spans="1:19" x14ac:dyDescent="0.25">
      <c r="A2639" s="7">
        <v>513</v>
      </c>
      <c r="B2639" s="7">
        <v>44657</v>
      </c>
      <c r="C2639" s="7">
        <v>29238957</v>
      </c>
      <c r="D2639" s="7" t="s">
        <v>3681</v>
      </c>
      <c r="E2639" s="7" t="s">
        <v>214</v>
      </c>
      <c r="F2639" s="7">
        <v>750000</v>
      </c>
      <c r="G2639" s="7">
        <v>0.6898999810218811</v>
      </c>
      <c r="H2639" s="7">
        <v>0.8156999945640564</v>
      </c>
      <c r="I2639" s="7" t="s">
        <v>7162</v>
      </c>
      <c r="J2639" s="7" t="s">
        <v>7163</v>
      </c>
      <c r="K2639" s="8">
        <v>4.8798699378967285</v>
      </c>
      <c r="M2639" s="8">
        <v>100.25199890136719</v>
      </c>
      <c r="N2639" s="7">
        <v>352.79519653320313</v>
      </c>
      <c r="O2639" s="7" t="s">
        <v>326</v>
      </c>
      <c r="P2639" s="7" t="s">
        <v>282</v>
      </c>
      <c r="Q2639" s="7" t="s">
        <v>286</v>
      </c>
      <c r="R2639" s="7" t="s">
        <v>3856</v>
      </c>
      <c r="S2639" s="7">
        <v>279.61666870117188</v>
      </c>
    </row>
    <row r="2640" spans="1:19" x14ac:dyDescent="0.25">
      <c r="A2640" s="7">
        <v>513</v>
      </c>
      <c r="B2640" s="7">
        <v>44657</v>
      </c>
      <c r="C2640" s="7">
        <v>29238959</v>
      </c>
      <c r="D2640" s="7" t="s">
        <v>3681</v>
      </c>
      <c r="E2640" s="7" t="s">
        <v>7159</v>
      </c>
      <c r="F2640" s="7">
        <v>750000</v>
      </c>
      <c r="G2640" s="7">
        <v>0.6898999810218811</v>
      </c>
      <c r="H2640" s="7">
        <v>0.8156999945640564</v>
      </c>
      <c r="I2640" s="7" t="s">
        <v>7160</v>
      </c>
      <c r="J2640" s="7" t="s">
        <v>7161</v>
      </c>
      <c r="K2640" s="8">
        <v>4.8806138038635254</v>
      </c>
      <c r="M2640" s="8">
        <v>100.25199890136719</v>
      </c>
      <c r="N2640" s="7">
        <v>308.30178833007813</v>
      </c>
      <c r="O2640" s="7" t="s">
        <v>326</v>
      </c>
      <c r="P2640" s="7" t="s">
        <v>282</v>
      </c>
      <c r="Q2640" s="7" t="s">
        <v>286</v>
      </c>
      <c r="R2640" s="7" t="s">
        <v>214</v>
      </c>
      <c r="S2640" s="7">
        <v>279.61666870117188</v>
      </c>
    </row>
    <row r="2641" spans="1:19" x14ac:dyDescent="0.25">
      <c r="A2641" s="7">
        <v>513</v>
      </c>
      <c r="B2641" s="7">
        <v>44657</v>
      </c>
      <c r="C2641" s="7">
        <v>66787238</v>
      </c>
      <c r="D2641" s="7" t="s">
        <v>3684</v>
      </c>
      <c r="E2641" s="7" t="s">
        <v>214</v>
      </c>
      <c r="F2641" s="7">
        <v>500000</v>
      </c>
      <c r="G2641" s="7">
        <v>8.2306003570556641</v>
      </c>
      <c r="H2641" s="7">
        <v>7.2217998504638672</v>
      </c>
      <c r="I2641" s="7" t="s">
        <v>7176</v>
      </c>
      <c r="J2641" s="7" t="s">
        <v>7177</v>
      </c>
      <c r="K2641" s="8">
        <v>4.0767297744750977</v>
      </c>
      <c r="M2641" s="8">
        <v>88.599998474121094</v>
      </c>
      <c r="N2641" s="7">
        <v>142.89999389648438</v>
      </c>
      <c r="O2641" s="7" t="s">
        <v>280</v>
      </c>
      <c r="P2641" s="7" t="s">
        <v>447</v>
      </c>
      <c r="Q2641" s="7" t="s">
        <v>291</v>
      </c>
      <c r="R2641" s="7" t="s">
        <v>3856</v>
      </c>
      <c r="S2641" s="7">
        <v>120.77342224121094</v>
      </c>
    </row>
    <row r="2642" spans="1:19" x14ac:dyDescent="0.25">
      <c r="A2642" s="7">
        <v>513</v>
      </c>
      <c r="B2642" s="7">
        <v>44657</v>
      </c>
      <c r="C2642" s="7">
        <v>66787239</v>
      </c>
      <c r="D2642" s="7" t="s">
        <v>3684</v>
      </c>
      <c r="E2642" s="7" t="s">
        <v>7174</v>
      </c>
      <c r="F2642" s="7">
        <v>500000</v>
      </c>
      <c r="G2642" s="7">
        <v>8.2306003570556641</v>
      </c>
      <c r="H2642" s="7">
        <v>7.223599910736084</v>
      </c>
      <c r="I2642" s="7" t="s">
        <v>38</v>
      </c>
      <c r="J2642" s="7" t="s">
        <v>7175</v>
      </c>
      <c r="K2642" s="8">
        <v>4.051520824432373</v>
      </c>
      <c r="M2642" s="8">
        <v>88.76300048828125</v>
      </c>
      <c r="N2642" s="7">
        <v>140.09129333496094</v>
      </c>
      <c r="O2642" s="7" t="s">
        <v>280</v>
      </c>
      <c r="P2642" s="7" t="s">
        <v>447</v>
      </c>
      <c r="Q2642" s="7" t="s">
        <v>291</v>
      </c>
      <c r="R2642" s="7" t="s">
        <v>214</v>
      </c>
      <c r="S2642" s="7">
        <v>120.77342224121094</v>
      </c>
    </row>
    <row r="2643" spans="1:19" x14ac:dyDescent="0.25">
      <c r="A2643" s="7">
        <v>513</v>
      </c>
      <c r="B2643" s="7">
        <v>44657</v>
      </c>
      <c r="C2643" s="7">
        <v>25126603</v>
      </c>
      <c r="D2643" s="7" t="s">
        <v>3684</v>
      </c>
      <c r="E2643" s="7" t="s">
        <v>7171</v>
      </c>
      <c r="F2643" s="7">
        <v>250000</v>
      </c>
      <c r="G2643" s="7">
        <v>2.9295001029968262</v>
      </c>
      <c r="H2643" s="7">
        <v>2.7686998844146729</v>
      </c>
      <c r="I2643" s="7" t="s">
        <v>7172</v>
      </c>
      <c r="J2643" s="7" t="s">
        <v>7173</v>
      </c>
      <c r="K2643" s="8">
        <v>3.2383949756622314</v>
      </c>
      <c r="M2643" s="8">
        <v>100.03099822998047</v>
      </c>
      <c r="N2643" s="7">
        <v>53.652999877929688</v>
      </c>
      <c r="O2643" s="7" t="s">
        <v>280</v>
      </c>
      <c r="P2643" s="7" t="s">
        <v>447</v>
      </c>
      <c r="Q2643" s="7" t="s">
        <v>291</v>
      </c>
      <c r="R2643" s="7" t="s">
        <v>214</v>
      </c>
      <c r="S2643" s="7">
        <v>95.870834350585938</v>
      </c>
    </row>
    <row r="2644" spans="1:19" x14ac:dyDescent="0.25">
      <c r="A2644" s="7">
        <v>513</v>
      </c>
      <c r="B2644" s="7">
        <v>44657</v>
      </c>
      <c r="C2644" s="7">
        <v>21296146</v>
      </c>
      <c r="D2644" s="7" t="s">
        <v>3684</v>
      </c>
      <c r="E2644" s="7" t="s">
        <v>7168</v>
      </c>
      <c r="F2644" s="7">
        <v>250000</v>
      </c>
      <c r="G2644" s="7">
        <v>2.0041000843048096</v>
      </c>
      <c r="H2644" s="7">
        <v>1.881600022315979</v>
      </c>
      <c r="I2644" s="7" t="s">
        <v>7169</v>
      </c>
      <c r="J2644" s="7" t="s">
        <v>7170</v>
      </c>
      <c r="K2644" s="8">
        <v>3.4439890384674072</v>
      </c>
      <c r="M2644" s="8">
        <v>100.68299865722656</v>
      </c>
      <c r="N2644" s="7">
        <v>91.128898620605469</v>
      </c>
      <c r="O2644" s="7" t="s">
        <v>280</v>
      </c>
      <c r="P2644" s="7" t="s">
        <v>447</v>
      </c>
      <c r="Q2644" s="7" t="s">
        <v>291</v>
      </c>
      <c r="R2644" s="7" t="s">
        <v>214</v>
      </c>
      <c r="S2644" s="7">
        <v>91.286613464355469</v>
      </c>
    </row>
    <row r="2645" spans="1:19" x14ac:dyDescent="0.25">
      <c r="A2645" s="7">
        <v>513</v>
      </c>
      <c r="B2645" s="7">
        <v>44657</v>
      </c>
      <c r="C2645" s="7">
        <v>66960421</v>
      </c>
      <c r="D2645" s="7" t="s">
        <v>3687</v>
      </c>
      <c r="E2645" s="7" t="s">
        <v>19857</v>
      </c>
      <c r="F2645" s="7">
        <v>300000</v>
      </c>
      <c r="G2645" s="7">
        <v>9.5495996475219727</v>
      </c>
      <c r="H2645" s="7">
        <v>8.4468002319335938</v>
      </c>
      <c r="I2645" s="7" t="s">
        <v>19858</v>
      </c>
      <c r="J2645" s="7" t="s">
        <v>19859</v>
      </c>
      <c r="K2645" s="8">
        <v>3.4774999618530273</v>
      </c>
      <c r="M2645" s="8">
        <v>88.080001831054688</v>
      </c>
      <c r="N2645" s="7">
        <v>89.270103454589844</v>
      </c>
      <c r="O2645" s="7" t="s">
        <v>409</v>
      </c>
      <c r="P2645" s="7" t="s">
        <v>1033</v>
      </c>
      <c r="Q2645" s="7" t="s">
        <v>242</v>
      </c>
      <c r="R2645" s="7" t="s">
        <v>3856</v>
      </c>
      <c r="S2645" s="7">
        <v>60.046634674072266</v>
      </c>
    </row>
    <row r="2646" spans="1:19" x14ac:dyDescent="0.25">
      <c r="A2646" s="7">
        <v>513</v>
      </c>
      <c r="B2646" s="7">
        <v>44657</v>
      </c>
      <c r="C2646" s="7">
        <v>66850824</v>
      </c>
      <c r="D2646" s="7" t="s">
        <v>3687</v>
      </c>
      <c r="E2646" s="7" t="s">
        <v>7213</v>
      </c>
      <c r="F2646" s="7">
        <v>300000</v>
      </c>
      <c r="G2646" s="7">
        <v>8.7857999801635742</v>
      </c>
      <c r="H2646" s="7">
        <v>8.0107002258300781</v>
      </c>
      <c r="I2646" s="7" t="s">
        <v>19860</v>
      </c>
      <c r="J2646" s="7" t="s">
        <v>7214</v>
      </c>
      <c r="K2646" s="8">
        <v>3.3526198863983154</v>
      </c>
      <c r="M2646" s="8">
        <v>86.947998046875</v>
      </c>
      <c r="N2646" s="7">
        <v>73.244499206542969</v>
      </c>
      <c r="O2646" s="7" t="s">
        <v>409</v>
      </c>
      <c r="P2646" s="7" t="s">
        <v>1033</v>
      </c>
      <c r="Q2646" s="7" t="s">
        <v>242</v>
      </c>
      <c r="R2646" s="7" t="s">
        <v>3856</v>
      </c>
      <c r="S2646" s="7">
        <v>58.386508941650391</v>
      </c>
    </row>
    <row r="2647" spans="1:19" x14ac:dyDescent="0.25">
      <c r="A2647" s="7">
        <v>513</v>
      </c>
      <c r="B2647" s="7">
        <v>44657</v>
      </c>
      <c r="C2647" s="7">
        <v>66960420</v>
      </c>
      <c r="D2647" s="7" t="s">
        <v>3687</v>
      </c>
      <c r="E2647" s="7" t="s">
        <v>19861</v>
      </c>
      <c r="F2647" s="7">
        <v>500000</v>
      </c>
      <c r="G2647" s="7">
        <v>5.0486001968383789</v>
      </c>
      <c r="H2647" s="7">
        <v>4.7782001495361328</v>
      </c>
      <c r="I2647" s="7" t="s">
        <v>19862</v>
      </c>
      <c r="J2647" s="7" t="s">
        <v>19863</v>
      </c>
      <c r="K2647" s="8">
        <v>3.2460401058197021</v>
      </c>
      <c r="M2647" s="8">
        <v>91.3489990234375</v>
      </c>
      <c r="N2647" s="7">
        <v>51.016899108886719</v>
      </c>
      <c r="O2647" s="7" t="s">
        <v>409</v>
      </c>
      <c r="P2647" s="7" t="s">
        <v>1033</v>
      </c>
      <c r="Q2647" s="7" t="s">
        <v>242</v>
      </c>
      <c r="R2647" s="7" t="s">
        <v>3856</v>
      </c>
      <c r="S2647" s="7">
        <v>49.847713470458984</v>
      </c>
    </row>
    <row r="2648" spans="1:19" x14ac:dyDescent="0.25">
      <c r="A2648" s="7">
        <v>513</v>
      </c>
      <c r="B2648" s="7">
        <v>44657</v>
      </c>
      <c r="C2648" s="7">
        <v>67010673</v>
      </c>
      <c r="D2648" s="7" t="s">
        <v>3687</v>
      </c>
      <c r="E2648" s="7" t="s">
        <v>21860</v>
      </c>
      <c r="F2648" s="7">
        <v>500000</v>
      </c>
      <c r="G2648" s="7">
        <v>4.8843002319335938</v>
      </c>
      <c r="H2648" s="7">
        <v>4.5616998672485352</v>
      </c>
      <c r="I2648" s="7" t="s">
        <v>21861</v>
      </c>
      <c r="J2648" s="7" t="s">
        <v>21862</v>
      </c>
      <c r="K2648" s="8">
        <v>3.261620044708252</v>
      </c>
      <c r="M2648" s="8">
        <v>95.468002319335938</v>
      </c>
      <c r="N2648" s="7">
        <v>52.306400299072266</v>
      </c>
      <c r="O2648" s="7" t="s">
        <v>409</v>
      </c>
      <c r="P2648" s="7" t="s">
        <v>1033</v>
      </c>
      <c r="Q2648" s="7" t="s">
        <v>242</v>
      </c>
      <c r="R2648" s="7" t="s">
        <v>3856</v>
      </c>
      <c r="S2648" s="7">
        <v>49.458274841308594</v>
      </c>
    </row>
    <row r="2649" spans="1:19" x14ac:dyDescent="0.25">
      <c r="A2649" s="7">
        <v>513</v>
      </c>
      <c r="B2649" s="7">
        <v>44657</v>
      </c>
      <c r="C2649" s="7">
        <v>31266389</v>
      </c>
      <c r="D2649" s="7" t="s">
        <v>3687</v>
      </c>
      <c r="E2649" s="7" t="s">
        <v>7211</v>
      </c>
      <c r="F2649" s="7">
        <v>500000</v>
      </c>
      <c r="G2649" s="7">
        <v>4.4326000213623047</v>
      </c>
      <c r="H2649" s="7">
        <v>4.1891999244689941</v>
      </c>
      <c r="I2649" s="7" t="s">
        <v>19864</v>
      </c>
      <c r="J2649" s="7" t="s">
        <v>7212</v>
      </c>
      <c r="K2649" s="8">
        <v>3.1440000534057617</v>
      </c>
      <c r="M2649" s="8">
        <v>95.302001953125</v>
      </c>
      <c r="N2649" s="7">
        <v>40.085399627685547</v>
      </c>
      <c r="O2649" s="7" t="s">
        <v>409</v>
      </c>
      <c r="P2649" s="7" t="s">
        <v>1033</v>
      </c>
      <c r="Q2649" s="7" t="s">
        <v>242</v>
      </c>
      <c r="R2649" s="7" t="s">
        <v>3856</v>
      </c>
      <c r="S2649" s="7">
        <v>48.382450103759766</v>
      </c>
    </row>
    <row r="2650" spans="1:19" x14ac:dyDescent="0.25">
      <c r="A2650" s="7">
        <v>513</v>
      </c>
      <c r="B2650" s="7">
        <v>44657</v>
      </c>
      <c r="C2650" s="7">
        <v>66865696</v>
      </c>
      <c r="D2650" s="7" t="s">
        <v>3687</v>
      </c>
      <c r="E2650" s="7" t="s">
        <v>7209</v>
      </c>
      <c r="F2650" s="7">
        <v>500000</v>
      </c>
      <c r="G2650" s="7">
        <v>4.4243998527526855</v>
      </c>
      <c r="H2650" s="7">
        <v>4.2664999961853027</v>
      </c>
      <c r="I2650" s="7" t="s">
        <v>19865</v>
      </c>
      <c r="J2650" s="7" t="s">
        <v>7210</v>
      </c>
      <c r="K2650" s="8">
        <v>3.123460054397583</v>
      </c>
      <c r="M2650" s="8">
        <v>91.291999816894531</v>
      </c>
      <c r="N2650" s="7">
        <v>37.648200988769531</v>
      </c>
      <c r="O2650" s="7" t="s">
        <v>409</v>
      </c>
      <c r="P2650" s="7" t="s">
        <v>1033</v>
      </c>
      <c r="Q2650" s="7" t="s">
        <v>242</v>
      </c>
      <c r="R2650" s="7" t="s">
        <v>3856</v>
      </c>
      <c r="S2650" s="7">
        <v>48.36285400390625</v>
      </c>
    </row>
    <row r="2651" spans="1:19" x14ac:dyDescent="0.25">
      <c r="A2651" s="7">
        <v>513</v>
      </c>
      <c r="B2651" s="7">
        <v>44657</v>
      </c>
      <c r="C2651" s="7">
        <v>66850266</v>
      </c>
      <c r="D2651" s="7" t="s">
        <v>3687</v>
      </c>
      <c r="E2651" s="7" t="s">
        <v>7206</v>
      </c>
      <c r="F2651" s="7">
        <v>500000</v>
      </c>
      <c r="G2651" s="7">
        <v>4.2820000648498535</v>
      </c>
      <c r="H2651" s="7">
        <v>4.1448001861572266</v>
      </c>
      <c r="I2651" s="7" t="s">
        <v>7207</v>
      </c>
      <c r="J2651" s="7" t="s">
        <v>7208</v>
      </c>
      <c r="K2651" s="8">
        <v>3.098099946975708</v>
      </c>
      <c r="M2651" s="8">
        <v>90.847000122070313</v>
      </c>
      <c r="N2651" s="7">
        <v>35.099098205566406</v>
      </c>
      <c r="O2651" s="7" t="s">
        <v>409</v>
      </c>
      <c r="P2651" s="7" t="s">
        <v>1033</v>
      </c>
      <c r="Q2651" s="7" t="s">
        <v>242</v>
      </c>
      <c r="R2651" s="7" t="s">
        <v>3856</v>
      </c>
      <c r="S2651" s="7">
        <v>48.022140502929688</v>
      </c>
    </row>
    <row r="2652" spans="1:19" x14ac:dyDescent="0.25">
      <c r="A2652" s="7">
        <v>513</v>
      </c>
      <c r="B2652" s="7">
        <v>44657</v>
      </c>
      <c r="C2652" s="7">
        <v>66823070</v>
      </c>
      <c r="D2652" s="7" t="s">
        <v>3687</v>
      </c>
      <c r="E2652" s="7" t="s">
        <v>7204</v>
      </c>
      <c r="F2652" s="7">
        <v>500000</v>
      </c>
      <c r="G2652" s="7">
        <v>4.0548000335693359</v>
      </c>
      <c r="H2652" s="7">
        <v>3.9212000370025635</v>
      </c>
      <c r="I2652" s="7" t="s">
        <v>19866</v>
      </c>
      <c r="J2652" s="7" t="s">
        <v>7205</v>
      </c>
      <c r="K2652" s="8">
        <v>3.079010009765625</v>
      </c>
      <c r="M2652" s="8">
        <v>91.373001098632813</v>
      </c>
      <c r="N2652" s="7">
        <v>32.807201385498047</v>
      </c>
      <c r="O2652" s="7" t="s">
        <v>409</v>
      </c>
      <c r="P2652" s="7" t="s">
        <v>1033</v>
      </c>
      <c r="Q2652" s="7" t="s">
        <v>242</v>
      </c>
      <c r="R2652" s="7" t="s">
        <v>3856</v>
      </c>
      <c r="S2652" s="7">
        <v>47.477096557617188</v>
      </c>
    </row>
    <row r="2653" spans="1:19" x14ac:dyDescent="0.25">
      <c r="A2653" s="7">
        <v>513</v>
      </c>
      <c r="B2653" s="7">
        <v>44657</v>
      </c>
      <c r="C2653" s="7">
        <v>28536184</v>
      </c>
      <c r="D2653" s="7" t="s">
        <v>3687</v>
      </c>
      <c r="E2653" s="7" t="s">
        <v>7201</v>
      </c>
      <c r="F2653" s="7">
        <v>1000000</v>
      </c>
      <c r="G2653" s="7">
        <v>3.7699999809265137</v>
      </c>
      <c r="H2653" s="7">
        <v>3.5164000988006592</v>
      </c>
      <c r="I2653" s="7" t="s">
        <v>7202</v>
      </c>
      <c r="J2653" s="7" t="s">
        <v>7203</v>
      </c>
      <c r="K2653" s="8">
        <v>3.0549600124359131</v>
      </c>
      <c r="M2653" s="8">
        <v>99.803001403808594</v>
      </c>
      <c r="N2653" s="7">
        <v>31.590599060058594</v>
      </c>
      <c r="O2653" s="7" t="s">
        <v>409</v>
      </c>
      <c r="P2653" s="7" t="s">
        <v>1033</v>
      </c>
      <c r="Q2653" s="7" t="s">
        <v>242</v>
      </c>
      <c r="R2653" s="7" t="s">
        <v>3856</v>
      </c>
      <c r="S2653" s="7">
        <v>46.791469573974609</v>
      </c>
    </row>
    <row r="2654" spans="1:19" x14ac:dyDescent="0.25">
      <c r="A2654" s="7">
        <v>513</v>
      </c>
      <c r="B2654" s="7">
        <v>44657</v>
      </c>
      <c r="C2654" s="7">
        <v>27179075</v>
      </c>
      <c r="D2654" s="7" t="s">
        <v>3687</v>
      </c>
      <c r="E2654" s="7" t="s">
        <v>7199</v>
      </c>
      <c r="F2654" s="7">
        <v>750000</v>
      </c>
      <c r="G2654" s="7">
        <v>3.4442000389099121</v>
      </c>
      <c r="H2654" s="7">
        <v>3.2274000644683838</v>
      </c>
      <c r="I2654" s="7" t="s">
        <v>19867</v>
      </c>
      <c r="J2654" s="7" t="s">
        <v>7200</v>
      </c>
      <c r="K2654" s="8">
        <v>3.0643799304962158</v>
      </c>
      <c r="M2654" s="8">
        <v>101.00599670410156</v>
      </c>
      <c r="N2654" s="7">
        <v>33.777500152587891</v>
      </c>
      <c r="O2654" s="7" t="s">
        <v>409</v>
      </c>
      <c r="P2654" s="7" t="s">
        <v>1033</v>
      </c>
      <c r="Q2654" s="7" t="s">
        <v>242</v>
      </c>
      <c r="R2654" s="7" t="s">
        <v>3856</v>
      </c>
      <c r="S2654" s="7">
        <v>46.004039764404297</v>
      </c>
    </row>
    <row r="2655" spans="1:19" x14ac:dyDescent="0.25">
      <c r="A2655" s="7">
        <v>513</v>
      </c>
      <c r="B2655" s="7">
        <v>44657</v>
      </c>
      <c r="C2655" s="7">
        <v>66776549</v>
      </c>
      <c r="D2655" s="7" t="s">
        <v>3687</v>
      </c>
      <c r="E2655" s="7" t="s">
        <v>214</v>
      </c>
      <c r="F2655" s="7">
        <v>1000000</v>
      </c>
      <c r="G2655" s="7">
        <v>3.1566998958587646</v>
      </c>
      <c r="H2655" s="7">
        <v>3.0457000732421875</v>
      </c>
      <c r="I2655" s="7" t="s">
        <v>19868</v>
      </c>
      <c r="J2655" s="7" t="s">
        <v>7198</v>
      </c>
      <c r="K2655" s="8">
        <v>3.0146501064300537</v>
      </c>
      <c r="M2655" s="8">
        <v>94.724998474121094</v>
      </c>
      <c r="N2655" s="7">
        <v>29.146499633789063</v>
      </c>
      <c r="O2655" s="7" t="s">
        <v>409</v>
      </c>
      <c r="P2655" s="7" t="s">
        <v>1033</v>
      </c>
      <c r="Q2655" s="7" t="s">
        <v>242</v>
      </c>
      <c r="R2655" s="7" t="s">
        <v>3856</v>
      </c>
      <c r="S2655" s="7">
        <v>45.306594848632813</v>
      </c>
    </row>
    <row r="2656" spans="1:19" x14ac:dyDescent="0.25">
      <c r="A2656" s="7">
        <v>513</v>
      </c>
      <c r="B2656" s="7">
        <v>44657</v>
      </c>
      <c r="C2656" s="7">
        <v>67010671</v>
      </c>
      <c r="D2656" s="7" t="s">
        <v>3687</v>
      </c>
      <c r="E2656" s="7" t="s">
        <v>21863</v>
      </c>
      <c r="F2656" s="7">
        <v>1000000</v>
      </c>
      <c r="G2656" s="7">
        <v>2.885699987411499</v>
      </c>
      <c r="H2656" s="7">
        <v>2.7711000442504883</v>
      </c>
      <c r="I2656" s="7" t="s">
        <v>21864</v>
      </c>
      <c r="J2656" s="7" t="s">
        <v>21865</v>
      </c>
      <c r="K2656" s="8">
        <v>2.9924600124359131</v>
      </c>
      <c r="M2656" s="8">
        <v>97.278999328613281</v>
      </c>
      <c r="N2656" s="7">
        <v>28.98539924621582</v>
      </c>
      <c r="O2656" s="7" t="s">
        <v>409</v>
      </c>
      <c r="P2656" s="7" t="s">
        <v>1033</v>
      </c>
      <c r="Q2656" s="7" t="s">
        <v>242</v>
      </c>
      <c r="R2656" s="7" t="s">
        <v>3856</v>
      </c>
      <c r="S2656" s="7">
        <v>44.647106170654297</v>
      </c>
    </row>
    <row r="2657" spans="1:19" x14ac:dyDescent="0.25">
      <c r="A2657" s="7">
        <v>513</v>
      </c>
      <c r="B2657" s="7">
        <v>44657</v>
      </c>
      <c r="C2657" s="7">
        <v>46848579</v>
      </c>
      <c r="D2657" s="7" t="s">
        <v>3687</v>
      </c>
      <c r="E2657" s="7" t="s">
        <v>7196</v>
      </c>
      <c r="F2657" s="7">
        <v>750000</v>
      </c>
      <c r="G2657" s="7">
        <v>2.8692998886108398</v>
      </c>
      <c r="H2657" s="7">
        <v>2.76419997215271</v>
      </c>
      <c r="I2657" s="7" t="s">
        <v>19869</v>
      </c>
      <c r="J2657" s="7" t="s">
        <v>7197</v>
      </c>
      <c r="K2657" s="8">
        <v>2.9602100849151611</v>
      </c>
      <c r="M2657" s="8">
        <v>96.698997497558594</v>
      </c>
      <c r="N2657" s="7">
        <v>25.84160041809082</v>
      </c>
      <c r="O2657" s="7" t="s">
        <v>409</v>
      </c>
      <c r="P2657" s="7" t="s">
        <v>1033</v>
      </c>
      <c r="Q2657" s="7" t="s">
        <v>242</v>
      </c>
      <c r="R2657" s="7" t="s">
        <v>3856</v>
      </c>
      <c r="S2657" s="7">
        <v>44.607131958007813</v>
      </c>
    </row>
    <row r="2658" spans="1:19" x14ac:dyDescent="0.25">
      <c r="A2658" s="7">
        <v>513</v>
      </c>
      <c r="B2658" s="7">
        <v>44657</v>
      </c>
      <c r="C2658" s="7">
        <v>66960419</v>
      </c>
      <c r="D2658" s="7" t="s">
        <v>3687</v>
      </c>
      <c r="E2658" s="7" t="s">
        <v>19870</v>
      </c>
      <c r="F2658" s="7">
        <v>700000</v>
      </c>
      <c r="G2658" s="7">
        <v>2.8036000728607178</v>
      </c>
      <c r="H2658" s="7">
        <v>2.7356998920440674</v>
      </c>
      <c r="I2658" s="7" t="s">
        <v>19871</v>
      </c>
      <c r="J2658" s="7" t="s">
        <v>19872</v>
      </c>
      <c r="K2658" s="8">
        <v>2.9695498943328857</v>
      </c>
      <c r="M2658" s="8">
        <v>94.0780029296875</v>
      </c>
      <c r="N2658" s="7">
        <v>27.367500305175781</v>
      </c>
      <c r="O2658" s="7" t="s">
        <v>409</v>
      </c>
      <c r="P2658" s="7" t="s">
        <v>1033</v>
      </c>
      <c r="Q2658" s="7" t="s">
        <v>242</v>
      </c>
      <c r="R2658" s="7" t="s">
        <v>3856</v>
      </c>
      <c r="S2658" s="7">
        <v>44.446937561035156</v>
      </c>
    </row>
    <row r="2659" spans="1:19" x14ac:dyDescent="0.25">
      <c r="A2659" s="7">
        <v>513</v>
      </c>
      <c r="B2659" s="7">
        <v>44657</v>
      </c>
      <c r="C2659" s="7">
        <v>45200930</v>
      </c>
      <c r="D2659" s="7" t="s">
        <v>3687</v>
      </c>
      <c r="E2659" s="7" t="s">
        <v>7194</v>
      </c>
      <c r="F2659" s="7">
        <v>500000</v>
      </c>
      <c r="G2659" s="7">
        <v>2.4860000610351563</v>
      </c>
      <c r="H2659" s="7">
        <v>2.4010000228881836</v>
      </c>
      <c r="I2659" s="7" t="s">
        <v>19873</v>
      </c>
      <c r="J2659" s="7" t="s">
        <v>7195</v>
      </c>
      <c r="K2659" s="8">
        <v>2.8158199787139893</v>
      </c>
      <c r="M2659" s="8">
        <v>98.353996276855469</v>
      </c>
      <c r="N2659" s="7">
        <v>17.660600662231445</v>
      </c>
      <c r="O2659" s="7" t="s">
        <v>409</v>
      </c>
      <c r="P2659" s="7" t="s">
        <v>1033</v>
      </c>
      <c r="Q2659" s="7" t="s">
        <v>242</v>
      </c>
      <c r="R2659" s="7" t="s">
        <v>3856</v>
      </c>
      <c r="S2659" s="7">
        <v>43.671047210693359</v>
      </c>
    </row>
    <row r="2660" spans="1:19" x14ac:dyDescent="0.25">
      <c r="A2660" s="7">
        <v>513</v>
      </c>
      <c r="B2660" s="7">
        <v>44657</v>
      </c>
      <c r="C2660" s="7">
        <v>66850823</v>
      </c>
      <c r="D2660" s="7" t="s">
        <v>3687</v>
      </c>
      <c r="E2660" s="7" t="s">
        <v>7192</v>
      </c>
      <c r="F2660" s="7">
        <v>700000</v>
      </c>
      <c r="G2660" s="7">
        <v>2.201200008392334</v>
      </c>
      <c r="H2660" s="7">
        <v>2.1624999046325684</v>
      </c>
      <c r="I2660" s="7" t="s">
        <v>19874</v>
      </c>
      <c r="J2660" s="7" t="s">
        <v>7193</v>
      </c>
      <c r="K2660" s="8">
        <v>2.7656300067901611</v>
      </c>
      <c r="M2660" s="8">
        <v>94.984001159667969</v>
      </c>
      <c r="N2660" s="7">
        <v>17.721099853515625</v>
      </c>
      <c r="O2660" s="7" t="s">
        <v>409</v>
      </c>
      <c r="P2660" s="7" t="s">
        <v>1033</v>
      </c>
      <c r="Q2660" s="7" t="s">
        <v>242</v>
      </c>
      <c r="R2660" s="7" t="s">
        <v>3856</v>
      </c>
      <c r="S2660" s="7">
        <v>42.973342895507813</v>
      </c>
    </row>
    <row r="2661" spans="1:19" x14ac:dyDescent="0.25">
      <c r="A2661" s="7">
        <v>513</v>
      </c>
      <c r="B2661" s="7">
        <v>44657</v>
      </c>
      <c r="C2661" s="7">
        <v>66865695</v>
      </c>
      <c r="D2661" s="7" t="s">
        <v>3687</v>
      </c>
      <c r="E2661" s="7" t="s">
        <v>7190</v>
      </c>
      <c r="F2661" s="7">
        <v>400000</v>
      </c>
      <c r="G2661" s="7">
        <v>1.9220000505447388</v>
      </c>
      <c r="H2661" s="7">
        <v>1.8911999464035034</v>
      </c>
      <c r="I2661" s="7" t="s">
        <v>19875</v>
      </c>
      <c r="J2661" s="7" t="s">
        <v>7191</v>
      </c>
      <c r="K2661" s="8">
        <v>2.7423200607299805</v>
      </c>
      <c r="M2661" s="8">
        <v>95.642997741699219</v>
      </c>
      <c r="N2661" s="7">
        <v>23.356800079345703</v>
      </c>
      <c r="O2661" s="7" t="s">
        <v>409</v>
      </c>
      <c r="P2661" s="7" t="s">
        <v>1033</v>
      </c>
      <c r="Q2661" s="7" t="s">
        <v>242</v>
      </c>
      <c r="R2661" s="7" t="s">
        <v>3856</v>
      </c>
      <c r="S2661" s="7">
        <v>42.287746429443359</v>
      </c>
    </row>
    <row r="2662" spans="1:19" x14ac:dyDescent="0.25">
      <c r="A2662" s="7">
        <v>513</v>
      </c>
      <c r="B2662" s="7">
        <v>44657</v>
      </c>
      <c r="C2662" s="7">
        <v>42508975</v>
      </c>
      <c r="D2662" s="7" t="s">
        <v>3687</v>
      </c>
      <c r="E2662" s="7" t="s">
        <v>7188</v>
      </c>
      <c r="F2662" s="7">
        <v>500000</v>
      </c>
      <c r="G2662" s="7">
        <v>1.8700000047683716</v>
      </c>
      <c r="H2662" s="7">
        <v>1.798799991607666</v>
      </c>
      <c r="I2662" s="7" t="s">
        <v>19876</v>
      </c>
      <c r="J2662" s="7" t="s">
        <v>7189</v>
      </c>
      <c r="K2662" s="8">
        <v>2.7662599086761475</v>
      </c>
      <c r="M2662" s="8">
        <v>100.87200164794922</v>
      </c>
      <c r="N2662" s="7">
        <v>28.431299209594727</v>
      </c>
      <c r="O2662" s="7" t="s">
        <v>409</v>
      </c>
      <c r="P2662" s="7" t="s">
        <v>1033</v>
      </c>
      <c r="Q2662" s="7" t="s">
        <v>242</v>
      </c>
      <c r="R2662" s="7" t="s">
        <v>3856</v>
      </c>
      <c r="S2662" s="7">
        <v>42.159893035888672</v>
      </c>
    </row>
    <row r="2663" spans="1:19" x14ac:dyDescent="0.25">
      <c r="A2663" s="7">
        <v>513</v>
      </c>
      <c r="B2663" s="7">
        <v>44657</v>
      </c>
      <c r="C2663" s="7">
        <v>20358414</v>
      </c>
      <c r="D2663" s="7" t="s">
        <v>3687</v>
      </c>
      <c r="E2663" s="7" t="s">
        <v>7186</v>
      </c>
      <c r="F2663" s="7">
        <v>750000</v>
      </c>
      <c r="G2663" s="7">
        <v>1.7933000326156616</v>
      </c>
      <c r="H2663" s="7">
        <v>1.7166999578475952</v>
      </c>
      <c r="I2663" s="7" t="s">
        <v>19877</v>
      </c>
      <c r="J2663" s="7" t="s">
        <v>7187</v>
      </c>
      <c r="K2663" s="8">
        <v>2.738339900970459</v>
      </c>
      <c r="M2663" s="8">
        <v>101.75399780273438</v>
      </c>
      <c r="N2663" s="7">
        <v>29.245599746704102</v>
      </c>
      <c r="O2663" s="7" t="s">
        <v>409</v>
      </c>
      <c r="P2663" s="7" t="s">
        <v>1033</v>
      </c>
      <c r="Q2663" s="7" t="s">
        <v>242</v>
      </c>
      <c r="R2663" s="7" t="s">
        <v>3856</v>
      </c>
      <c r="S2663" s="7">
        <v>41.971221923828125</v>
      </c>
    </row>
    <row r="2664" spans="1:19" x14ac:dyDescent="0.25">
      <c r="A2664" s="7">
        <v>513</v>
      </c>
      <c r="B2664" s="7">
        <v>44657</v>
      </c>
      <c r="C2664" s="7">
        <v>66823069</v>
      </c>
      <c r="D2664" s="7" t="s">
        <v>3687</v>
      </c>
      <c r="E2664" s="7" t="s">
        <v>7184</v>
      </c>
      <c r="F2664" s="7">
        <v>500000</v>
      </c>
      <c r="G2664" s="7">
        <v>1.5550999641418457</v>
      </c>
      <c r="H2664" s="7">
        <v>1.5283000469207764</v>
      </c>
      <c r="I2664" s="7" t="s">
        <v>19878</v>
      </c>
      <c r="J2664" s="7" t="s">
        <v>7185</v>
      </c>
      <c r="K2664" s="8">
        <v>2.6422200202941895</v>
      </c>
      <c r="M2664" s="8">
        <v>96.755996704101563</v>
      </c>
      <c r="N2664" s="7">
        <v>30.630199432373047</v>
      </c>
      <c r="O2664" s="7" t="s">
        <v>409</v>
      </c>
      <c r="P2664" s="7" t="s">
        <v>1033</v>
      </c>
      <c r="Q2664" s="7" t="s">
        <v>242</v>
      </c>
      <c r="R2664" s="7" t="s">
        <v>3856</v>
      </c>
      <c r="S2664" s="7">
        <v>41.384651184082031</v>
      </c>
    </row>
    <row r="2665" spans="1:19" x14ac:dyDescent="0.25">
      <c r="A2665" s="7">
        <v>513</v>
      </c>
      <c r="B2665" s="7">
        <v>44657</v>
      </c>
      <c r="C2665" s="7">
        <v>35372976</v>
      </c>
      <c r="D2665" s="7" t="s">
        <v>3687</v>
      </c>
      <c r="E2665" s="7" t="s">
        <v>7182</v>
      </c>
      <c r="F2665" s="7">
        <v>350000</v>
      </c>
      <c r="G2665" s="7">
        <v>0.9473000168800354</v>
      </c>
      <c r="H2665" s="7">
        <v>0.92919999361038208</v>
      </c>
      <c r="I2665" s="7" t="s">
        <v>19879</v>
      </c>
      <c r="J2665" s="7" t="s">
        <v>7183</v>
      </c>
      <c r="K2665" s="8">
        <v>2.569011926651001</v>
      </c>
      <c r="M2665" s="8">
        <v>100.16799926757813</v>
      </c>
      <c r="N2665" s="7">
        <v>77.782699584960938</v>
      </c>
      <c r="O2665" s="7" t="s">
        <v>409</v>
      </c>
      <c r="P2665" s="7" t="s">
        <v>1033</v>
      </c>
      <c r="Q2665" s="7" t="s">
        <v>242</v>
      </c>
      <c r="R2665" s="7" t="s">
        <v>3856</v>
      </c>
      <c r="S2665" s="7">
        <v>39.884239196777344</v>
      </c>
    </row>
    <row r="2666" spans="1:19" x14ac:dyDescent="0.25">
      <c r="A2666" s="7">
        <v>513</v>
      </c>
      <c r="B2666" s="7">
        <v>44657</v>
      </c>
      <c r="C2666" s="7">
        <v>37725108</v>
      </c>
      <c r="D2666" s="7" t="s">
        <v>3687</v>
      </c>
      <c r="E2666" s="7" t="s">
        <v>7180</v>
      </c>
      <c r="F2666" s="7">
        <v>500000</v>
      </c>
      <c r="G2666" s="7">
        <v>0.93059998750686646</v>
      </c>
      <c r="H2666" s="7">
        <v>0.90890002250671387</v>
      </c>
      <c r="I2666" s="7" t="s">
        <v>19880</v>
      </c>
      <c r="J2666" s="7" t="s">
        <v>7181</v>
      </c>
      <c r="K2666" s="8">
        <v>2.5517809391021729</v>
      </c>
      <c r="M2666" s="8">
        <v>100.75099945068359</v>
      </c>
      <c r="N2666" s="7">
        <v>79.330802917480469</v>
      </c>
      <c r="O2666" s="7" t="s">
        <v>409</v>
      </c>
      <c r="P2666" s="7" t="s">
        <v>1033</v>
      </c>
      <c r="Q2666" s="7" t="s">
        <v>242</v>
      </c>
      <c r="R2666" s="7" t="s">
        <v>3856</v>
      </c>
      <c r="S2666" s="7">
        <v>39.842952728271484</v>
      </c>
    </row>
    <row r="2667" spans="1:19" x14ac:dyDescent="0.25">
      <c r="A2667" s="7">
        <v>513</v>
      </c>
      <c r="B2667" s="7">
        <v>44657</v>
      </c>
      <c r="C2667" s="7">
        <v>16009468</v>
      </c>
      <c r="D2667" s="7" t="s">
        <v>3687</v>
      </c>
      <c r="E2667" s="7" t="s">
        <v>7178</v>
      </c>
      <c r="F2667" s="7">
        <v>750000</v>
      </c>
      <c r="G2667" s="7">
        <v>0.43611100316047668</v>
      </c>
      <c r="H2667" s="7">
        <v>0.43249297142028809</v>
      </c>
      <c r="I2667" s="7" t="s">
        <v>21866</v>
      </c>
      <c r="J2667" s="7" t="s">
        <v>7179</v>
      </c>
      <c r="K2667" s="8">
        <v>2.7233319282531738</v>
      </c>
      <c r="M2667" s="8">
        <v>100.11698913574219</v>
      </c>
      <c r="N2667" s="7">
        <v>179.66619873046875</v>
      </c>
      <c r="O2667" s="7" t="s">
        <v>409</v>
      </c>
      <c r="P2667" s="7" t="s">
        <v>1033</v>
      </c>
      <c r="Q2667" s="7" t="s">
        <v>242</v>
      </c>
      <c r="R2667" s="7" t="s">
        <v>3856</v>
      </c>
      <c r="S2667" s="7">
        <v>38.619312286376953</v>
      </c>
    </row>
    <row r="2668" spans="1:19" x14ac:dyDescent="0.25">
      <c r="A2668" s="7">
        <v>513</v>
      </c>
      <c r="B2668" s="7">
        <v>44657</v>
      </c>
      <c r="C2668" s="7">
        <v>67030231</v>
      </c>
      <c r="D2668" s="7" t="s">
        <v>3689</v>
      </c>
      <c r="E2668" s="7" t="s">
        <v>22321</v>
      </c>
      <c r="F2668" s="7">
        <v>600000</v>
      </c>
      <c r="G2668" s="7">
        <v>4.9773998260498047</v>
      </c>
      <c r="H2668" s="7">
        <v>4.552299976348877</v>
      </c>
      <c r="I2668" s="7" t="s">
        <v>22322</v>
      </c>
      <c r="J2668" s="7" t="s">
        <v>22323</v>
      </c>
      <c r="K2668" s="8">
        <v>3.5090799331665039</v>
      </c>
      <c r="M2668" s="8">
        <v>98.824996948242188</v>
      </c>
      <c r="N2668" s="7">
        <v>77.857498168945313</v>
      </c>
      <c r="O2668" s="7" t="s">
        <v>212</v>
      </c>
      <c r="P2668" s="7" t="s">
        <v>1033</v>
      </c>
      <c r="Q2668" s="7" t="s">
        <v>242</v>
      </c>
      <c r="R2668" s="7" t="s">
        <v>3856</v>
      </c>
      <c r="S2668" s="7">
        <v>77.857498168945313</v>
      </c>
    </row>
    <row r="2669" spans="1:19" x14ac:dyDescent="0.25">
      <c r="A2669" s="7">
        <v>513</v>
      </c>
      <c r="B2669" s="7">
        <v>44657</v>
      </c>
      <c r="C2669" s="7">
        <v>67030299</v>
      </c>
      <c r="D2669" s="7" t="s">
        <v>3689</v>
      </c>
      <c r="E2669" s="7" t="s">
        <v>22324</v>
      </c>
      <c r="F2669" s="7">
        <v>600000</v>
      </c>
      <c r="G2669" s="7">
        <v>4.9773998260498047</v>
      </c>
      <c r="H2669" s="7">
        <v>4.5496997833251953</v>
      </c>
      <c r="I2669" s="7" t="s">
        <v>22325</v>
      </c>
      <c r="J2669" s="7" t="s">
        <v>22326</v>
      </c>
      <c r="K2669" s="8">
        <v>3.5900909900665283</v>
      </c>
      <c r="M2669" s="8">
        <v>98.460990905761719</v>
      </c>
      <c r="N2669" s="7">
        <v>85.574897766113281</v>
      </c>
      <c r="O2669" s="7" t="s">
        <v>212</v>
      </c>
      <c r="P2669" s="7" t="s">
        <v>1033</v>
      </c>
      <c r="Q2669" s="7" t="s">
        <v>242</v>
      </c>
      <c r="R2669" s="7" t="s">
        <v>214</v>
      </c>
      <c r="S2669" s="7">
        <v>85.574897766113281</v>
      </c>
    </row>
    <row r="2670" spans="1:19" x14ac:dyDescent="0.25">
      <c r="A2670" s="7">
        <v>513</v>
      </c>
      <c r="B2670" s="7">
        <v>44657</v>
      </c>
      <c r="C2670" s="7">
        <v>66906450</v>
      </c>
      <c r="D2670" s="7" t="s">
        <v>3689</v>
      </c>
      <c r="E2670" s="7" t="s">
        <v>214</v>
      </c>
      <c r="F2670" s="7">
        <v>600000</v>
      </c>
      <c r="G2670" s="7">
        <v>4.6926999092102051</v>
      </c>
      <c r="H2670" s="7">
        <v>4.4755001068115234</v>
      </c>
      <c r="I2670" s="7" t="s">
        <v>19881</v>
      </c>
      <c r="J2670" s="7" t="s">
        <v>17145</v>
      </c>
      <c r="K2670" s="8">
        <v>3.2889399528503418</v>
      </c>
      <c r="M2670" s="8">
        <v>91.200996398925781</v>
      </c>
      <c r="N2670" s="7">
        <v>54.70050048828125</v>
      </c>
      <c r="O2670" s="7" t="s">
        <v>212</v>
      </c>
      <c r="P2670" s="7" t="s">
        <v>1033</v>
      </c>
      <c r="Q2670" s="7" t="s">
        <v>242</v>
      </c>
      <c r="R2670" s="7" t="s">
        <v>3856</v>
      </c>
      <c r="S2670" s="7">
        <v>54.70050048828125</v>
      </c>
    </row>
    <row r="2671" spans="1:19" x14ac:dyDescent="0.25">
      <c r="A2671" s="7">
        <v>513</v>
      </c>
      <c r="B2671" s="7">
        <v>44657</v>
      </c>
      <c r="C2671" s="7">
        <v>66908431</v>
      </c>
      <c r="D2671" s="7" t="s">
        <v>3689</v>
      </c>
      <c r="E2671" s="7" t="s">
        <v>17142</v>
      </c>
      <c r="F2671" s="7">
        <v>600000</v>
      </c>
      <c r="G2671" s="7">
        <v>4.6926999092102051</v>
      </c>
      <c r="H2671" s="7">
        <v>4.4755001068115234</v>
      </c>
      <c r="I2671" s="7" t="s">
        <v>17143</v>
      </c>
      <c r="J2671" s="7" t="s">
        <v>17144</v>
      </c>
      <c r="K2671" s="8">
        <v>3.2890360355377197</v>
      </c>
      <c r="M2671" s="8">
        <v>91.200996398925781</v>
      </c>
      <c r="N2671" s="7">
        <v>54.325099945068359</v>
      </c>
      <c r="O2671" s="7" t="s">
        <v>212</v>
      </c>
      <c r="P2671" s="7" t="s">
        <v>1033</v>
      </c>
      <c r="Q2671" s="7" t="s">
        <v>242</v>
      </c>
      <c r="R2671" s="7" t="s">
        <v>214</v>
      </c>
      <c r="S2671" s="7">
        <v>54.325099945068359</v>
      </c>
    </row>
    <row r="2672" spans="1:19" x14ac:dyDescent="0.25">
      <c r="A2672" s="7">
        <v>513</v>
      </c>
      <c r="B2672" s="7">
        <v>44657</v>
      </c>
      <c r="C2672" s="7">
        <v>42361151</v>
      </c>
      <c r="D2672" s="7" t="s">
        <v>3689</v>
      </c>
      <c r="E2672" s="7" t="s">
        <v>214</v>
      </c>
      <c r="F2672" s="7">
        <v>300000</v>
      </c>
      <c r="G2672" s="7">
        <v>1.8151999711990356</v>
      </c>
      <c r="H2672" s="7">
        <v>1.7390999794006348</v>
      </c>
      <c r="I2672" s="7" t="s">
        <v>19882</v>
      </c>
      <c r="J2672" s="7" t="s">
        <v>11152</v>
      </c>
      <c r="K2672" s="8">
        <v>3.0171799659729004</v>
      </c>
      <c r="M2672" s="8">
        <v>100.84300231933594</v>
      </c>
      <c r="N2672" s="7">
        <v>56.119499206542969</v>
      </c>
      <c r="O2672" s="7" t="s">
        <v>212</v>
      </c>
      <c r="P2672" s="7" t="s">
        <v>1033</v>
      </c>
      <c r="Q2672" s="7" t="s">
        <v>242</v>
      </c>
      <c r="R2672" s="7" t="s">
        <v>3856</v>
      </c>
      <c r="S2672" s="7">
        <v>56.119499206542969</v>
      </c>
    </row>
    <row r="2673" spans="1:19" x14ac:dyDescent="0.25">
      <c r="A2673" s="7">
        <v>513</v>
      </c>
      <c r="B2673" s="7">
        <v>44657</v>
      </c>
      <c r="C2673" s="7">
        <v>42422497</v>
      </c>
      <c r="D2673" s="7" t="s">
        <v>3689</v>
      </c>
      <c r="E2673" s="7" t="s">
        <v>11149</v>
      </c>
      <c r="F2673" s="7">
        <v>300000</v>
      </c>
      <c r="G2673" s="7">
        <v>1.8151999711990356</v>
      </c>
      <c r="H2673" s="7">
        <v>1.7390999794006348</v>
      </c>
      <c r="I2673" s="7" t="s">
        <v>11150</v>
      </c>
      <c r="J2673" s="7" t="s">
        <v>11151</v>
      </c>
      <c r="K2673" s="8">
        <v>3.0170719623565674</v>
      </c>
      <c r="M2673" s="8">
        <v>100.84300231933594</v>
      </c>
      <c r="N2673" s="7">
        <v>55.384700775146484</v>
      </c>
      <c r="O2673" s="7" t="s">
        <v>212</v>
      </c>
      <c r="P2673" s="7" t="s">
        <v>1033</v>
      </c>
      <c r="Q2673" s="7" t="s">
        <v>242</v>
      </c>
      <c r="R2673" s="7" t="s">
        <v>214</v>
      </c>
      <c r="S2673" s="7">
        <v>55.384700775146484</v>
      </c>
    </row>
    <row r="2674" spans="1:19" x14ac:dyDescent="0.25">
      <c r="A2674" s="7">
        <v>513</v>
      </c>
      <c r="B2674" s="7">
        <v>44657</v>
      </c>
      <c r="C2674" s="7">
        <v>66964388</v>
      </c>
      <c r="D2674" s="7" t="s">
        <v>19044</v>
      </c>
      <c r="E2674" s="7" t="s">
        <v>214</v>
      </c>
      <c r="F2674" s="7">
        <v>300000</v>
      </c>
      <c r="G2674" s="7">
        <v>4.5338997840881348</v>
      </c>
      <c r="H2674" s="7">
        <v>4.6276998519897461</v>
      </c>
      <c r="I2674" s="7" t="s">
        <v>18940</v>
      </c>
      <c r="J2674" s="7" t="s">
        <v>18817</v>
      </c>
      <c r="K2674" s="8">
        <v>4.678196907043457</v>
      </c>
      <c r="M2674" s="8">
        <v>95.235801696777344</v>
      </c>
      <c r="N2674" s="7">
        <v>191.75120544433594</v>
      </c>
      <c r="O2674" s="7" t="s">
        <v>212</v>
      </c>
      <c r="P2674" s="7" t="s">
        <v>1033</v>
      </c>
      <c r="Q2674" s="7" t="s">
        <v>242</v>
      </c>
      <c r="R2674" s="7" t="s">
        <v>214</v>
      </c>
      <c r="S2674" s="7">
        <v>191.75120544433594</v>
      </c>
    </row>
    <row r="2675" spans="1:19" x14ac:dyDescent="0.25">
      <c r="A2675" s="7">
        <v>513</v>
      </c>
      <c r="B2675" s="7">
        <v>44657</v>
      </c>
      <c r="C2675" s="7">
        <v>23749409</v>
      </c>
      <c r="D2675" s="7" t="s">
        <v>3691</v>
      </c>
      <c r="E2675" s="7" t="s">
        <v>214</v>
      </c>
      <c r="F2675" s="7">
        <v>300000</v>
      </c>
      <c r="G2675" s="7">
        <v>2.5216000080108643</v>
      </c>
      <c r="H2675" s="7">
        <v>2.3303999900817871</v>
      </c>
      <c r="I2675" s="7" t="s">
        <v>11160</v>
      </c>
      <c r="J2675" s="7" t="s">
        <v>11161</v>
      </c>
      <c r="K2675" s="8">
        <v>3.5969099998474121</v>
      </c>
      <c r="M2675" s="8">
        <v>101.55899810791016</v>
      </c>
      <c r="N2675" s="7">
        <v>96.040496826171875</v>
      </c>
      <c r="O2675" s="7" t="s">
        <v>212</v>
      </c>
      <c r="P2675" s="7" t="s">
        <v>1033</v>
      </c>
      <c r="Q2675" s="7" t="s">
        <v>242</v>
      </c>
      <c r="R2675" s="7" t="s">
        <v>3856</v>
      </c>
      <c r="S2675" s="7">
        <v>96.040496826171875</v>
      </c>
    </row>
    <row r="2676" spans="1:19" x14ac:dyDescent="0.25">
      <c r="A2676" s="7">
        <v>513</v>
      </c>
      <c r="B2676" s="7">
        <v>44657</v>
      </c>
      <c r="C2676" s="7">
        <v>23471120</v>
      </c>
      <c r="D2676" s="7" t="s">
        <v>3691</v>
      </c>
      <c r="E2676" s="7" t="s">
        <v>11155</v>
      </c>
      <c r="F2676" s="7">
        <v>300000</v>
      </c>
      <c r="G2676" s="7">
        <v>2.4832000732421875</v>
      </c>
      <c r="H2676" s="7">
        <v>2.3387000560760498</v>
      </c>
      <c r="I2676" s="7" t="s">
        <v>16751</v>
      </c>
      <c r="J2676" s="7" t="s">
        <v>11156</v>
      </c>
      <c r="K2676" s="8">
        <v>3.5700600147247314</v>
      </c>
      <c r="M2676" s="8">
        <v>101.89399719238281</v>
      </c>
      <c r="N2676" s="7">
        <v>93.995201110839844</v>
      </c>
      <c r="O2676" s="7" t="s">
        <v>212</v>
      </c>
      <c r="P2676" s="7" t="s">
        <v>1033</v>
      </c>
      <c r="Q2676" s="7" t="s">
        <v>242</v>
      </c>
      <c r="R2676" s="7" t="s">
        <v>214</v>
      </c>
      <c r="S2676" s="7">
        <v>93.995201110839844</v>
      </c>
    </row>
    <row r="2677" spans="1:19" x14ac:dyDescent="0.25">
      <c r="A2677" s="7">
        <v>513</v>
      </c>
      <c r="B2677" s="7">
        <v>44657</v>
      </c>
      <c r="C2677" s="7">
        <v>23471126</v>
      </c>
      <c r="D2677" s="7" t="s">
        <v>3691</v>
      </c>
      <c r="E2677" s="7" t="s">
        <v>11157</v>
      </c>
      <c r="F2677" s="7">
        <v>300000</v>
      </c>
      <c r="G2677" s="7">
        <v>2.4832000732421875</v>
      </c>
      <c r="H2677" s="7">
        <v>2.3387000560760498</v>
      </c>
      <c r="I2677" s="7" t="s">
        <v>11158</v>
      </c>
      <c r="J2677" s="7" t="s">
        <v>11159</v>
      </c>
      <c r="K2677" s="8">
        <v>3.5700600147247314</v>
      </c>
      <c r="M2677" s="8">
        <v>101.89399719238281</v>
      </c>
      <c r="N2677" s="7">
        <v>93.995201110839844</v>
      </c>
      <c r="O2677" s="7" t="s">
        <v>212</v>
      </c>
      <c r="P2677" s="7" t="s">
        <v>1033</v>
      </c>
      <c r="Q2677" s="7" t="s">
        <v>242</v>
      </c>
      <c r="R2677" s="7" t="s">
        <v>3856</v>
      </c>
      <c r="S2677" s="7">
        <v>93.995201110839844</v>
      </c>
    </row>
    <row r="2678" spans="1:19" x14ac:dyDescent="0.25">
      <c r="A2678" s="7">
        <v>513</v>
      </c>
      <c r="B2678" s="7">
        <v>44657</v>
      </c>
      <c r="C2678" s="7">
        <v>20070801</v>
      </c>
      <c r="D2678" s="7" t="s">
        <v>3693</v>
      </c>
      <c r="E2678" s="7" t="s">
        <v>214</v>
      </c>
      <c r="F2678" s="7">
        <v>200000</v>
      </c>
      <c r="G2678" s="7">
        <v>1.5469000339508057</v>
      </c>
      <c r="H2678" s="7">
        <v>1.4575999975204468</v>
      </c>
      <c r="I2678" s="7" t="s">
        <v>11153</v>
      </c>
      <c r="J2678" s="7" t="s">
        <v>11154</v>
      </c>
      <c r="K2678" s="8">
        <v>3.3224830627441406</v>
      </c>
      <c r="M2678" s="8">
        <v>101.94699859619141</v>
      </c>
      <c r="N2678" s="7">
        <v>95.849197387695313</v>
      </c>
      <c r="O2678" s="7" t="s">
        <v>212</v>
      </c>
      <c r="P2678" s="7" t="s">
        <v>1033</v>
      </c>
      <c r="Q2678" s="7" t="s">
        <v>242</v>
      </c>
      <c r="R2678" s="7" t="s">
        <v>214</v>
      </c>
      <c r="S2678" s="7">
        <v>95.849197387695313</v>
      </c>
    </row>
    <row r="2679" spans="1:19" x14ac:dyDescent="0.25">
      <c r="A2679" s="7">
        <v>513</v>
      </c>
      <c r="B2679" s="7">
        <v>44657</v>
      </c>
      <c r="C2679" s="7">
        <v>37364762</v>
      </c>
      <c r="D2679" s="7" t="s">
        <v>3695</v>
      </c>
      <c r="E2679" s="7" t="s">
        <v>214</v>
      </c>
      <c r="F2679" s="7">
        <v>1000000</v>
      </c>
      <c r="G2679" s="7">
        <v>25.894599914550781</v>
      </c>
      <c r="H2679" s="7">
        <v>9.5200004577636719</v>
      </c>
      <c r="I2679" s="7" t="s">
        <v>21867</v>
      </c>
      <c r="J2679" s="7" t="s">
        <v>7226</v>
      </c>
      <c r="K2679" s="8">
        <v>9.6915769577026367</v>
      </c>
      <c r="M2679" s="8">
        <v>86.391998291015625</v>
      </c>
      <c r="N2679" s="7">
        <v>695.331298828125</v>
      </c>
      <c r="O2679" s="7" t="s">
        <v>331</v>
      </c>
      <c r="P2679" s="7" t="s">
        <v>3698</v>
      </c>
      <c r="Q2679" s="7" t="s">
        <v>337</v>
      </c>
      <c r="R2679" s="7" t="s">
        <v>3856</v>
      </c>
      <c r="S2679" s="7">
        <v>471.17828369140625</v>
      </c>
    </row>
    <row r="2680" spans="1:19" x14ac:dyDescent="0.25">
      <c r="A2680" s="7">
        <v>513</v>
      </c>
      <c r="B2680" s="7">
        <v>44657</v>
      </c>
      <c r="C2680" s="7">
        <v>37309744</v>
      </c>
      <c r="D2680" s="7" t="s">
        <v>3695</v>
      </c>
      <c r="E2680" s="7" t="s">
        <v>7223</v>
      </c>
      <c r="F2680" s="7">
        <v>1000000</v>
      </c>
      <c r="G2680" s="7">
        <v>25.894599914550781</v>
      </c>
      <c r="H2680" s="7">
        <v>9.5200004577636719</v>
      </c>
      <c r="I2680" s="7" t="s">
        <v>7224</v>
      </c>
      <c r="J2680" s="7" t="s">
        <v>7225</v>
      </c>
      <c r="K2680" s="8">
        <v>9.6915922164916992</v>
      </c>
      <c r="M2680" s="8">
        <v>86.391899108886719</v>
      </c>
      <c r="N2680" s="7">
        <v>699.11602783203125</v>
      </c>
      <c r="O2680" s="7" t="s">
        <v>331</v>
      </c>
      <c r="P2680" s="7" t="s">
        <v>3698</v>
      </c>
      <c r="Q2680" s="7" t="s">
        <v>337</v>
      </c>
      <c r="R2680" s="7" t="s">
        <v>214</v>
      </c>
      <c r="S2680" s="7">
        <v>471.17828369140625</v>
      </c>
    </row>
    <row r="2681" spans="1:19" x14ac:dyDescent="0.25">
      <c r="A2681" s="7">
        <v>513</v>
      </c>
      <c r="B2681" s="7">
        <v>44657</v>
      </c>
      <c r="C2681" s="7">
        <v>66909775</v>
      </c>
      <c r="D2681" s="7" t="s">
        <v>3695</v>
      </c>
      <c r="E2681" s="7" t="s">
        <v>214</v>
      </c>
      <c r="F2681" s="7">
        <v>1000000</v>
      </c>
      <c r="G2681" s="7">
        <v>11.183300018310547</v>
      </c>
      <c r="H2681" s="7">
        <v>7.494999885559082</v>
      </c>
      <c r="I2681" s="7" t="s">
        <v>21868</v>
      </c>
      <c r="J2681" s="7" t="s">
        <v>16828</v>
      </c>
      <c r="K2681" s="8">
        <v>8.5714273452758789</v>
      </c>
      <c r="M2681" s="8">
        <v>83.76300048828125</v>
      </c>
      <c r="N2681" s="7">
        <v>600.302490234375</v>
      </c>
      <c r="O2681" s="7" t="s">
        <v>331</v>
      </c>
      <c r="P2681" s="7" t="s">
        <v>3698</v>
      </c>
      <c r="Q2681" s="7" t="s">
        <v>337</v>
      </c>
      <c r="R2681" s="7" t="s">
        <v>3856</v>
      </c>
      <c r="S2681" s="7">
        <v>364.75369262695313</v>
      </c>
    </row>
    <row r="2682" spans="1:19" x14ac:dyDescent="0.25">
      <c r="A2682" s="7">
        <v>513</v>
      </c>
      <c r="B2682" s="7">
        <v>44657</v>
      </c>
      <c r="C2682" s="7">
        <v>66909774</v>
      </c>
      <c r="D2682" s="7" t="s">
        <v>3695</v>
      </c>
      <c r="E2682" s="7" t="s">
        <v>16825</v>
      </c>
      <c r="F2682" s="7">
        <v>1000000</v>
      </c>
      <c r="G2682" s="7">
        <v>11.183300018310547</v>
      </c>
      <c r="H2682" s="7">
        <v>7.4949002265930176</v>
      </c>
      <c r="I2682" s="7" t="s">
        <v>16826</v>
      </c>
      <c r="J2682" s="7" t="s">
        <v>16827</v>
      </c>
      <c r="K2682" s="8">
        <v>8.5714702606201172</v>
      </c>
      <c r="M2682" s="8">
        <v>83.76300048828125</v>
      </c>
      <c r="N2682" s="7">
        <v>601.42041015625</v>
      </c>
      <c r="O2682" s="7" t="s">
        <v>331</v>
      </c>
      <c r="P2682" s="7" t="s">
        <v>3698</v>
      </c>
      <c r="Q2682" s="7" t="s">
        <v>337</v>
      </c>
      <c r="R2682" s="7" t="s">
        <v>214</v>
      </c>
      <c r="S2682" s="7">
        <v>364.75369262695313</v>
      </c>
    </row>
    <row r="2683" spans="1:19" x14ac:dyDescent="0.25">
      <c r="A2683" s="7">
        <v>513</v>
      </c>
      <c r="B2683" s="7">
        <v>44657</v>
      </c>
      <c r="C2683" s="7">
        <v>43576854</v>
      </c>
      <c r="D2683" s="7" t="s">
        <v>3695</v>
      </c>
      <c r="E2683" s="7" t="s">
        <v>214</v>
      </c>
      <c r="F2683" s="7">
        <v>1200000</v>
      </c>
      <c r="G2683" s="7">
        <v>9.0666999816894531</v>
      </c>
      <c r="H2683" s="7">
        <v>6.097099781036377</v>
      </c>
      <c r="I2683" s="7" t="s">
        <v>22</v>
      </c>
      <c r="J2683" s="7" t="s">
        <v>7222</v>
      </c>
      <c r="K2683" s="8">
        <v>8.8020458221435547</v>
      </c>
      <c r="M2683" s="8">
        <v>95.03399658203125</v>
      </c>
      <c r="N2683" s="7">
        <v>619.46209716796875</v>
      </c>
      <c r="O2683" s="7" t="s">
        <v>331</v>
      </c>
      <c r="P2683" s="7" t="s">
        <v>3698</v>
      </c>
      <c r="Q2683" s="7" t="s">
        <v>337</v>
      </c>
      <c r="R2683" s="7" t="s">
        <v>3856</v>
      </c>
      <c r="S2683" s="7">
        <v>344.16302490234375</v>
      </c>
    </row>
    <row r="2684" spans="1:19" x14ac:dyDescent="0.25">
      <c r="A2684" s="7">
        <v>513</v>
      </c>
      <c r="B2684" s="7">
        <v>44657</v>
      </c>
      <c r="C2684" s="7">
        <v>43817328</v>
      </c>
      <c r="D2684" s="7" t="s">
        <v>3695</v>
      </c>
      <c r="E2684" s="7" t="s">
        <v>16822</v>
      </c>
      <c r="F2684" s="7">
        <v>1200000</v>
      </c>
      <c r="G2684" s="7">
        <v>9.0666999816894531</v>
      </c>
      <c r="H2684" s="7">
        <v>6.0970001220703125</v>
      </c>
      <c r="I2684" s="7" t="s">
        <v>16823</v>
      </c>
      <c r="J2684" s="7" t="s">
        <v>16824</v>
      </c>
      <c r="K2684" s="8">
        <v>8.8021078109741211</v>
      </c>
      <c r="M2684" s="8">
        <v>95.033599853515625</v>
      </c>
      <c r="N2684" s="7">
        <v>618.1376953125</v>
      </c>
      <c r="O2684" s="7" t="s">
        <v>331</v>
      </c>
      <c r="P2684" s="7" t="s">
        <v>3698</v>
      </c>
      <c r="Q2684" s="7" t="s">
        <v>337</v>
      </c>
      <c r="R2684" s="7" t="s">
        <v>214</v>
      </c>
      <c r="S2684" s="7">
        <v>344.16302490234375</v>
      </c>
    </row>
    <row r="2685" spans="1:19" x14ac:dyDescent="0.25">
      <c r="A2685" s="7">
        <v>513</v>
      </c>
      <c r="B2685" s="7">
        <v>44657</v>
      </c>
      <c r="C2685" s="7">
        <v>37364761</v>
      </c>
      <c r="D2685" s="7" t="s">
        <v>3695</v>
      </c>
      <c r="E2685" s="7" t="s">
        <v>214</v>
      </c>
      <c r="F2685" s="7">
        <v>1000000</v>
      </c>
      <c r="G2685" s="7">
        <v>5.8945999145507813</v>
      </c>
      <c r="H2685" s="7">
        <v>4.6381998062133789</v>
      </c>
      <c r="I2685" s="7" t="s">
        <v>10</v>
      </c>
      <c r="J2685" s="7" t="s">
        <v>7221</v>
      </c>
      <c r="K2685" s="8">
        <v>8.3485298156738281</v>
      </c>
      <c r="M2685" s="8">
        <v>94.956001281738281</v>
      </c>
      <c r="N2685" s="7">
        <v>562.549072265625</v>
      </c>
      <c r="O2685" s="7" t="s">
        <v>331</v>
      </c>
      <c r="P2685" s="7" t="s">
        <v>3698</v>
      </c>
      <c r="Q2685" s="7" t="s">
        <v>337</v>
      </c>
      <c r="R2685" s="7" t="s">
        <v>3856</v>
      </c>
      <c r="S2685" s="7">
        <v>310.61032104492188</v>
      </c>
    </row>
    <row r="2686" spans="1:19" x14ac:dyDescent="0.25">
      <c r="A2686" s="7">
        <v>513</v>
      </c>
      <c r="B2686" s="7">
        <v>44657</v>
      </c>
      <c r="C2686" s="7">
        <v>43576920</v>
      </c>
      <c r="D2686" s="7" t="s">
        <v>3695</v>
      </c>
      <c r="E2686" s="7" t="s">
        <v>214</v>
      </c>
      <c r="F2686" s="7">
        <v>900000</v>
      </c>
      <c r="G2686" s="7">
        <v>4.088900089263916</v>
      </c>
      <c r="H2686" s="7">
        <v>3.3810000419616699</v>
      </c>
      <c r="I2686" s="7" t="s">
        <v>19883</v>
      </c>
      <c r="J2686" s="7" t="s">
        <v>7220</v>
      </c>
      <c r="K2686" s="8">
        <v>8.2830162048339844</v>
      </c>
      <c r="M2686" s="8">
        <v>95.603996276855469</v>
      </c>
      <c r="N2686" s="7">
        <v>553.742919921875</v>
      </c>
      <c r="O2686" s="7" t="s">
        <v>331</v>
      </c>
      <c r="P2686" s="7" t="s">
        <v>3698</v>
      </c>
      <c r="Q2686" s="7" t="s">
        <v>337</v>
      </c>
      <c r="R2686" s="7" t="s">
        <v>3856</v>
      </c>
      <c r="S2686" s="7">
        <v>290.12435913085938</v>
      </c>
    </row>
    <row r="2687" spans="1:19" x14ac:dyDescent="0.25">
      <c r="A2687" s="7">
        <v>513</v>
      </c>
      <c r="B2687" s="7">
        <v>44657</v>
      </c>
      <c r="C2687" s="7">
        <v>22427511</v>
      </c>
      <c r="D2687" s="7" t="s">
        <v>3695</v>
      </c>
      <c r="E2687" s="7" t="s">
        <v>214</v>
      </c>
      <c r="F2687" s="7">
        <v>2000000</v>
      </c>
      <c r="G2687" s="7">
        <v>2.214900016784668</v>
      </c>
      <c r="H2687" s="7">
        <v>1.9851000308990479</v>
      </c>
      <c r="I2687" s="7" t="s">
        <v>7218</v>
      </c>
      <c r="J2687" s="7" t="s">
        <v>7219</v>
      </c>
      <c r="K2687" s="8">
        <v>6.9872169494628906</v>
      </c>
      <c r="M2687" s="8">
        <v>99.759002685546875</v>
      </c>
      <c r="N2687" s="7">
        <v>440.83468627929688</v>
      </c>
      <c r="O2687" s="7" t="s">
        <v>331</v>
      </c>
      <c r="P2687" s="7" t="s">
        <v>3698</v>
      </c>
      <c r="Q2687" s="7" t="s">
        <v>337</v>
      </c>
      <c r="R2687" s="7" t="s">
        <v>3856</v>
      </c>
      <c r="S2687" s="7">
        <v>267.89495849609375</v>
      </c>
    </row>
    <row r="2688" spans="1:19" x14ac:dyDescent="0.25">
      <c r="A2688" s="7">
        <v>513</v>
      </c>
      <c r="B2688" s="7">
        <v>44657</v>
      </c>
      <c r="C2688" s="7">
        <v>22427510</v>
      </c>
      <c r="D2688" s="7" t="s">
        <v>3695</v>
      </c>
      <c r="E2688" s="7" t="s">
        <v>7215</v>
      </c>
      <c r="F2688" s="7">
        <v>2000000</v>
      </c>
      <c r="G2688" s="7">
        <v>2.214900016784668</v>
      </c>
      <c r="H2688" s="7">
        <v>1.9851000308990479</v>
      </c>
      <c r="I2688" s="7" t="s">
        <v>7216</v>
      </c>
      <c r="J2688" s="7" t="s">
        <v>7217</v>
      </c>
      <c r="K2688" s="8">
        <v>6.9873771667480469</v>
      </c>
      <c r="M2688" s="8">
        <v>99.758697509765625</v>
      </c>
      <c r="N2688" s="7">
        <v>441.6083984375</v>
      </c>
      <c r="O2688" s="7" t="s">
        <v>331</v>
      </c>
      <c r="P2688" s="7" t="s">
        <v>3698</v>
      </c>
      <c r="Q2688" s="7" t="s">
        <v>337</v>
      </c>
      <c r="R2688" s="7" t="s">
        <v>214</v>
      </c>
      <c r="S2688" s="7">
        <v>267.89495849609375</v>
      </c>
    </row>
    <row r="2689" spans="1:19" x14ac:dyDescent="0.25">
      <c r="A2689" s="7">
        <v>513</v>
      </c>
      <c r="B2689" s="7">
        <v>44657</v>
      </c>
      <c r="C2689" s="7">
        <v>66823047</v>
      </c>
      <c r="D2689" s="7" t="s">
        <v>3699</v>
      </c>
      <c r="E2689" s="7" t="s">
        <v>214</v>
      </c>
      <c r="F2689" s="7">
        <v>300000</v>
      </c>
      <c r="G2689" s="7">
        <v>5.5550999641418457</v>
      </c>
      <c r="H2689" s="7">
        <v>3.7065000534057617</v>
      </c>
      <c r="I2689" s="7" t="s">
        <v>3866</v>
      </c>
      <c r="J2689" s="7" t="s">
        <v>3867</v>
      </c>
      <c r="K2689" s="8">
        <v>21.674810409545898</v>
      </c>
      <c r="M2689" s="8">
        <v>53.075000762939453</v>
      </c>
      <c r="N2689" s="7">
        <v>1896.1185302734375</v>
      </c>
      <c r="O2689" s="7" t="s">
        <v>280</v>
      </c>
      <c r="P2689" s="7" t="s">
        <v>2728</v>
      </c>
      <c r="Q2689" s="7" t="s">
        <v>286</v>
      </c>
      <c r="R2689" s="7" t="s">
        <v>214</v>
      </c>
      <c r="S2689" s="7">
        <v>805.15142822265625</v>
      </c>
    </row>
    <row r="2690" spans="1:19" x14ac:dyDescent="0.25">
      <c r="A2690" s="7">
        <v>513</v>
      </c>
      <c r="B2690" s="7">
        <v>44657</v>
      </c>
      <c r="C2690" s="7">
        <v>66823044</v>
      </c>
      <c r="D2690" s="7" t="s">
        <v>3699</v>
      </c>
      <c r="E2690" s="7" t="s">
        <v>7232</v>
      </c>
      <c r="F2690" s="7">
        <v>300000</v>
      </c>
      <c r="G2690" s="7">
        <v>5.5550999641418457</v>
      </c>
      <c r="H2690" s="7">
        <v>3.7065000534057617</v>
      </c>
      <c r="I2690" s="7" t="s">
        <v>55</v>
      </c>
      <c r="J2690" s="7" t="s">
        <v>7233</v>
      </c>
      <c r="K2690" s="8">
        <v>21.674810409545898</v>
      </c>
      <c r="M2690" s="8">
        <v>53.075000762939453</v>
      </c>
      <c r="N2690" s="7">
        <v>1896.1185302734375</v>
      </c>
      <c r="O2690" s="7" t="s">
        <v>280</v>
      </c>
      <c r="P2690" s="7" t="s">
        <v>2728</v>
      </c>
      <c r="Q2690" s="7" t="s">
        <v>286</v>
      </c>
      <c r="R2690" s="7" t="s">
        <v>214</v>
      </c>
      <c r="S2690" s="7">
        <v>805.15142822265625</v>
      </c>
    </row>
    <row r="2691" spans="1:19" x14ac:dyDescent="0.25">
      <c r="A2691" s="7">
        <v>513</v>
      </c>
      <c r="B2691" s="7">
        <v>44657</v>
      </c>
      <c r="C2691" s="7">
        <v>45407222</v>
      </c>
      <c r="D2691" s="7" t="s">
        <v>3699</v>
      </c>
      <c r="E2691" s="7" t="s">
        <v>214</v>
      </c>
      <c r="F2691" s="7">
        <v>300000</v>
      </c>
      <c r="G2691" s="7">
        <v>2.5297999382019043</v>
      </c>
      <c r="H2691" s="7">
        <v>1.8351000547409058</v>
      </c>
      <c r="I2691" s="7" t="s">
        <v>7230</v>
      </c>
      <c r="J2691" s="7" t="s">
        <v>7231</v>
      </c>
      <c r="K2691" s="8">
        <v>36.99981689453125</v>
      </c>
      <c r="M2691" s="8">
        <v>52.5</v>
      </c>
      <c r="N2691" s="7">
        <v>3435.3828125</v>
      </c>
      <c r="O2691" s="7" t="s">
        <v>280</v>
      </c>
      <c r="P2691" s="7" t="s">
        <v>2728</v>
      </c>
      <c r="Q2691" s="7" t="s">
        <v>286</v>
      </c>
      <c r="R2691" s="7" t="s">
        <v>214</v>
      </c>
      <c r="S2691" s="7">
        <v>724.60797119140625</v>
      </c>
    </row>
    <row r="2692" spans="1:19" x14ac:dyDescent="0.25">
      <c r="A2692" s="7">
        <v>513</v>
      </c>
      <c r="B2692" s="7">
        <v>44657</v>
      </c>
      <c r="C2692" s="7">
        <v>45384544</v>
      </c>
      <c r="D2692" s="7" t="s">
        <v>3699</v>
      </c>
      <c r="E2692" s="7" t="s">
        <v>7227</v>
      </c>
      <c r="F2692" s="7">
        <v>300000</v>
      </c>
      <c r="G2692" s="7">
        <v>2.5297999382019043</v>
      </c>
      <c r="H2692" s="7">
        <v>1.840999960899353</v>
      </c>
      <c r="I2692" s="7" t="s">
        <v>7228</v>
      </c>
      <c r="J2692" s="7" t="s">
        <v>7229</v>
      </c>
      <c r="K2692" s="8">
        <v>36.500583648681641</v>
      </c>
      <c r="M2692" s="8">
        <v>53.012100219726563</v>
      </c>
      <c r="N2692" s="7">
        <v>3385.477783203125</v>
      </c>
      <c r="O2692" s="7" t="s">
        <v>280</v>
      </c>
      <c r="P2692" s="7" t="s">
        <v>2728</v>
      </c>
      <c r="Q2692" s="7" t="s">
        <v>286</v>
      </c>
      <c r="R2692" s="7" t="s">
        <v>214</v>
      </c>
      <c r="S2692" s="7">
        <v>724.60797119140625</v>
      </c>
    </row>
    <row r="2693" spans="1:19" x14ac:dyDescent="0.25">
      <c r="A2693" s="7">
        <v>513</v>
      </c>
      <c r="B2693" s="7">
        <v>44657</v>
      </c>
      <c r="C2693" s="7">
        <v>66964386</v>
      </c>
      <c r="D2693" s="7" t="s">
        <v>18879</v>
      </c>
      <c r="E2693" s="7" t="s">
        <v>18941</v>
      </c>
      <c r="F2693" s="7">
        <v>350000</v>
      </c>
      <c r="G2693" s="7">
        <v>4.6926999092102051</v>
      </c>
      <c r="H2693" s="7">
        <v>3.8605000972747803</v>
      </c>
      <c r="I2693" s="7" t="s">
        <v>19884</v>
      </c>
      <c r="J2693" s="7" t="s">
        <v>18843</v>
      </c>
      <c r="K2693" s="8">
        <v>6.0783801078796387</v>
      </c>
      <c r="M2693" s="8">
        <v>100.177001953125</v>
      </c>
      <c r="N2693" s="7">
        <v>330.15411376953125</v>
      </c>
      <c r="O2693" s="7" t="s">
        <v>212</v>
      </c>
      <c r="P2693" s="7" t="s">
        <v>282</v>
      </c>
      <c r="Q2693" s="7" t="s">
        <v>286</v>
      </c>
      <c r="R2693" s="7" t="s">
        <v>214</v>
      </c>
      <c r="S2693" s="7">
        <v>330.15411376953125</v>
      </c>
    </row>
    <row r="2694" spans="1:19" x14ac:dyDescent="0.25">
      <c r="A2694" s="7">
        <v>513</v>
      </c>
      <c r="B2694" s="7">
        <v>44657</v>
      </c>
      <c r="C2694" s="7">
        <v>38839392</v>
      </c>
      <c r="D2694" s="7" t="s">
        <v>3702</v>
      </c>
      <c r="E2694" s="7" t="s">
        <v>214</v>
      </c>
      <c r="F2694" s="7">
        <v>200000</v>
      </c>
      <c r="G2694" s="7">
        <v>11.121199607849121</v>
      </c>
      <c r="H2694" s="7">
        <v>4.7330999374389648</v>
      </c>
      <c r="I2694" s="7" t="s">
        <v>11162</v>
      </c>
      <c r="J2694" s="7" t="s">
        <v>11163</v>
      </c>
      <c r="K2694" s="8">
        <v>9.3943586349487305</v>
      </c>
      <c r="M2694" s="8">
        <v>98.010002136230469</v>
      </c>
      <c r="N2694" s="7">
        <v>741.45831298828125</v>
      </c>
      <c r="O2694" s="7" t="s">
        <v>212</v>
      </c>
      <c r="P2694" s="7" t="s">
        <v>1033</v>
      </c>
      <c r="Q2694" s="7" t="s">
        <v>242</v>
      </c>
      <c r="R2694" s="7" t="s">
        <v>214</v>
      </c>
      <c r="S2694" s="7">
        <v>741.45831298828125</v>
      </c>
    </row>
    <row r="2695" spans="1:19" x14ac:dyDescent="0.25">
      <c r="A2695" s="7">
        <v>513</v>
      </c>
      <c r="B2695" s="7">
        <v>44657</v>
      </c>
      <c r="C2695" s="7">
        <v>35766044</v>
      </c>
      <c r="D2695" s="7" t="s">
        <v>3704</v>
      </c>
      <c r="E2695" s="7" t="s">
        <v>214</v>
      </c>
      <c r="F2695" s="7">
        <v>300000</v>
      </c>
      <c r="G2695" s="7">
        <v>5.5496001243591309</v>
      </c>
      <c r="H2695" s="7">
        <v>4.9155001640319824</v>
      </c>
      <c r="I2695" s="7" t="s">
        <v>7251</v>
      </c>
      <c r="J2695" s="7" t="s">
        <v>7252</v>
      </c>
      <c r="K2695" s="8">
        <v>3.8211600780487061</v>
      </c>
      <c r="M2695" s="8">
        <v>98.405998229980469</v>
      </c>
      <c r="N2695" s="7">
        <v>109.83300018310547</v>
      </c>
      <c r="O2695" s="7" t="s">
        <v>446</v>
      </c>
      <c r="P2695" s="7" t="s">
        <v>1033</v>
      </c>
      <c r="Q2695" s="7" t="s">
        <v>242</v>
      </c>
      <c r="R2695" s="7" t="s">
        <v>3856</v>
      </c>
      <c r="S2695" s="7">
        <v>131.03157043457031</v>
      </c>
    </row>
    <row r="2696" spans="1:19" x14ac:dyDescent="0.25">
      <c r="A2696" s="7">
        <v>513</v>
      </c>
      <c r="B2696" s="7">
        <v>44657</v>
      </c>
      <c r="C2696" s="7">
        <v>67009176</v>
      </c>
      <c r="D2696" s="7" t="s">
        <v>3704</v>
      </c>
      <c r="E2696" s="7" t="s">
        <v>214</v>
      </c>
      <c r="F2696" s="7">
        <v>300000</v>
      </c>
      <c r="G2696" s="7">
        <v>4.8569002151489258</v>
      </c>
      <c r="H2696" s="7">
        <v>4.4718999862670898</v>
      </c>
      <c r="I2696" s="7" t="s">
        <v>21869</v>
      </c>
      <c r="J2696" s="7" t="s">
        <v>21870</v>
      </c>
      <c r="K2696" s="8">
        <v>3.7504699230194092</v>
      </c>
      <c r="M2696" s="8">
        <v>95.596000671386719</v>
      </c>
      <c r="N2696" s="7">
        <v>101.23699951171875</v>
      </c>
      <c r="O2696" s="7" t="s">
        <v>446</v>
      </c>
      <c r="P2696" s="7" t="s">
        <v>1033</v>
      </c>
      <c r="Q2696" s="7" t="s">
        <v>242</v>
      </c>
      <c r="R2696" s="7" t="s">
        <v>3856</v>
      </c>
      <c r="S2696" s="7">
        <v>127.12300109863281</v>
      </c>
    </row>
    <row r="2697" spans="1:19" x14ac:dyDescent="0.25">
      <c r="A2697" s="7">
        <v>513</v>
      </c>
      <c r="B2697" s="7">
        <v>44657</v>
      </c>
      <c r="C2697" s="7">
        <v>67008619</v>
      </c>
      <c r="D2697" s="7" t="s">
        <v>3704</v>
      </c>
      <c r="E2697" s="7" t="s">
        <v>21315</v>
      </c>
      <c r="F2697" s="7">
        <v>300000</v>
      </c>
      <c r="G2697" s="7">
        <v>4.8569002151489258</v>
      </c>
      <c r="H2697" s="7">
        <v>4.4718999862670898</v>
      </c>
      <c r="I2697" s="7" t="s">
        <v>21316</v>
      </c>
      <c r="J2697" s="7" t="s">
        <v>21317</v>
      </c>
      <c r="K2697" s="8">
        <v>3.7504680156707764</v>
      </c>
      <c r="M2697" s="8">
        <v>95.596000671386719</v>
      </c>
      <c r="N2697" s="7">
        <v>100.84970092773438</v>
      </c>
      <c r="O2697" s="7" t="s">
        <v>446</v>
      </c>
      <c r="P2697" s="7" t="s">
        <v>1033</v>
      </c>
      <c r="Q2697" s="7" t="s">
        <v>242</v>
      </c>
      <c r="R2697" s="7" t="s">
        <v>214</v>
      </c>
      <c r="S2697" s="7">
        <v>127.12300109863281</v>
      </c>
    </row>
    <row r="2698" spans="1:19" x14ac:dyDescent="0.25">
      <c r="A2698" s="7">
        <v>513</v>
      </c>
      <c r="B2698" s="7">
        <v>44657</v>
      </c>
      <c r="C2698" s="7">
        <v>66887702</v>
      </c>
      <c r="D2698" s="7" t="s">
        <v>3704</v>
      </c>
      <c r="E2698" s="7" t="s">
        <v>214</v>
      </c>
      <c r="F2698" s="7">
        <v>400000</v>
      </c>
      <c r="G2698" s="7">
        <v>4.5257000923156738</v>
      </c>
      <c r="H2698" s="7">
        <v>4.2487001419067383</v>
      </c>
      <c r="I2698" s="7" t="s">
        <v>19885</v>
      </c>
      <c r="J2698" s="7" t="s">
        <v>7250</v>
      </c>
      <c r="K2698" s="8">
        <v>3.6455299854278564</v>
      </c>
      <c r="M2698" s="8">
        <v>92.157997131347656</v>
      </c>
      <c r="N2698" s="7">
        <v>90.313201904296875</v>
      </c>
      <c r="O2698" s="7" t="s">
        <v>446</v>
      </c>
      <c r="P2698" s="7" t="s">
        <v>1033</v>
      </c>
      <c r="Q2698" s="7" t="s">
        <v>242</v>
      </c>
      <c r="R2698" s="7" t="s">
        <v>3856</v>
      </c>
      <c r="S2698" s="7">
        <v>125.23550415039063</v>
      </c>
    </row>
    <row r="2699" spans="1:19" x14ac:dyDescent="0.25">
      <c r="A2699" s="7">
        <v>513</v>
      </c>
      <c r="B2699" s="7">
        <v>44657</v>
      </c>
      <c r="C2699" s="7">
        <v>66887618</v>
      </c>
      <c r="D2699" s="7" t="s">
        <v>3704</v>
      </c>
      <c r="E2699" s="7" t="s">
        <v>7247</v>
      </c>
      <c r="F2699" s="7">
        <v>400000</v>
      </c>
      <c r="G2699" s="7">
        <v>4.5257000923156738</v>
      </c>
      <c r="H2699" s="7">
        <v>4.2487001419067383</v>
      </c>
      <c r="I2699" s="7" t="s">
        <v>7248</v>
      </c>
      <c r="J2699" s="7" t="s">
        <v>7249</v>
      </c>
      <c r="K2699" s="8">
        <v>3.64552903175354</v>
      </c>
      <c r="M2699" s="8">
        <v>92.157997131347656</v>
      </c>
      <c r="N2699" s="7">
        <v>89.919502258300781</v>
      </c>
      <c r="O2699" s="7" t="s">
        <v>446</v>
      </c>
      <c r="P2699" s="7" t="s">
        <v>1033</v>
      </c>
      <c r="Q2699" s="7" t="s">
        <v>242</v>
      </c>
      <c r="R2699" s="7" t="s">
        <v>214</v>
      </c>
      <c r="S2699" s="7">
        <v>125.23550415039063</v>
      </c>
    </row>
    <row r="2700" spans="1:19" x14ac:dyDescent="0.25">
      <c r="A2700" s="7">
        <v>513</v>
      </c>
      <c r="B2700" s="7">
        <v>44657</v>
      </c>
      <c r="C2700" s="7">
        <v>29801612</v>
      </c>
      <c r="D2700" s="7" t="s">
        <v>3704</v>
      </c>
      <c r="E2700" s="7" t="s">
        <v>214</v>
      </c>
      <c r="F2700" s="7">
        <v>300000</v>
      </c>
      <c r="G2700" s="7">
        <v>4.0388998985290527</v>
      </c>
      <c r="H2700" s="7">
        <v>3.6919999122619629</v>
      </c>
      <c r="I2700" s="7" t="s">
        <v>7242</v>
      </c>
      <c r="J2700" s="7" t="s">
        <v>7243</v>
      </c>
      <c r="K2700" s="8">
        <v>3.6598598957061768</v>
      </c>
      <c r="M2700" s="8">
        <v>98.472999572753906</v>
      </c>
      <c r="N2700" s="7">
        <v>91.805900573730469</v>
      </c>
      <c r="O2700" s="7" t="s">
        <v>446</v>
      </c>
      <c r="P2700" s="7" t="s">
        <v>1033</v>
      </c>
      <c r="Q2700" s="7" t="s">
        <v>242</v>
      </c>
      <c r="R2700" s="7" t="s">
        <v>214</v>
      </c>
      <c r="S2700" s="7">
        <v>122.44038391113281</v>
      </c>
    </row>
    <row r="2701" spans="1:19" x14ac:dyDescent="0.25">
      <c r="A2701" s="7">
        <v>513</v>
      </c>
      <c r="B2701" s="7">
        <v>44657</v>
      </c>
      <c r="C2701" s="7">
        <v>29601312</v>
      </c>
      <c r="D2701" s="7" t="s">
        <v>3704</v>
      </c>
      <c r="E2701" s="7" t="s">
        <v>7244</v>
      </c>
      <c r="F2701" s="7">
        <v>300000</v>
      </c>
      <c r="G2701" s="7">
        <v>4.0383000373840332</v>
      </c>
      <c r="H2701" s="7">
        <v>3.6919999122619629</v>
      </c>
      <c r="I2701" s="7" t="s">
        <v>7245</v>
      </c>
      <c r="J2701" s="7" t="s">
        <v>7246</v>
      </c>
      <c r="K2701" s="8">
        <v>3.6598598957061768</v>
      </c>
      <c r="M2701" s="8">
        <v>98.472999572753906</v>
      </c>
      <c r="N2701" s="7">
        <v>91.805900573730469</v>
      </c>
      <c r="O2701" s="7" t="s">
        <v>446</v>
      </c>
      <c r="P2701" s="7" t="s">
        <v>1033</v>
      </c>
      <c r="Q2701" s="7" t="s">
        <v>242</v>
      </c>
      <c r="R2701" s="7" t="s">
        <v>3856</v>
      </c>
      <c r="S2701" s="7">
        <v>122.43692779541016</v>
      </c>
    </row>
    <row r="2702" spans="1:19" x14ac:dyDescent="0.25">
      <c r="A2702" s="7">
        <v>513</v>
      </c>
      <c r="B2702" s="7">
        <v>44657</v>
      </c>
      <c r="C2702" s="7">
        <v>67008632</v>
      </c>
      <c r="D2702" s="7" t="s">
        <v>3704</v>
      </c>
      <c r="E2702" s="7" t="s">
        <v>214</v>
      </c>
      <c r="F2702" s="7">
        <v>400000</v>
      </c>
      <c r="G2702" s="7">
        <v>2.8582999706268311</v>
      </c>
      <c r="H2702" s="7">
        <v>2.7239999771118164</v>
      </c>
      <c r="I2702" s="7" t="s">
        <v>21318</v>
      </c>
      <c r="J2702" s="7" t="s">
        <v>21319</v>
      </c>
      <c r="K2702" s="8">
        <v>3.4760499000549316</v>
      </c>
      <c r="M2702" s="8">
        <v>97.031997680664063</v>
      </c>
      <c r="N2702" s="7">
        <v>77.725196838378906</v>
      </c>
      <c r="O2702" s="7" t="s">
        <v>446</v>
      </c>
      <c r="P2702" s="7" t="s">
        <v>1033</v>
      </c>
      <c r="Q2702" s="7" t="s">
        <v>242</v>
      </c>
      <c r="R2702" s="7" t="s">
        <v>3856</v>
      </c>
      <c r="S2702" s="7">
        <v>115.56658935546875</v>
      </c>
    </row>
    <row r="2703" spans="1:19" x14ac:dyDescent="0.25">
      <c r="A2703" s="7">
        <v>513</v>
      </c>
      <c r="B2703" s="7">
        <v>44657</v>
      </c>
      <c r="C2703" s="7">
        <v>67008618</v>
      </c>
      <c r="D2703" s="7" t="s">
        <v>3704</v>
      </c>
      <c r="E2703" s="7" t="s">
        <v>21320</v>
      </c>
      <c r="F2703" s="7">
        <v>400000</v>
      </c>
      <c r="G2703" s="7">
        <v>2.8582999706268311</v>
      </c>
      <c r="H2703" s="7">
        <v>2.7239999771118164</v>
      </c>
      <c r="I2703" s="7" t="s">
        <v>21321</v>
      </c>
      <c r="J2703" s="7" t="s">
        <v>21322</v>
      </c>
      <c r="K2703" s="8">
        <v>3.476046085357666</v>
      </c>
      <c r="M2703" s="8">
        <v>97.031997680664063</v>
      </c>
      <c r="N2703" s="7">
        <v>77.182098388671875</v>
      </c>
      <c r="O2703" s="7" t="s">
        <v>446</v>
      </c>
      <c r="P2703" s="7" t="s">
        <v>1033</v>
      </c>
      <c r="Q2703" s="7" t="s">
        <v>242</v>
      </c>
      <c r="R2703" s="7" t="s">
        <v>214</v>
      </c>
      <c r="S2703" s="7">
        <v>115.56658935546875</v>
      </c>
    </row>
    <row r="2704" spans="1:19" x14ac:dyDescent="0.25">
      <c r="A2704" s="7">
        <v>513</v>
      </c>
      <c r="B2704" s="7">
        <v>44657</v>
      </c>
      <c r="C2704" s="7">
        <v>66887701</v>
      </c>
      <c r="D2704" s="7" t="s">
        <v>3704</v>
      </c>
      <c r="E2704" s="7" t="s">
        <v>214</v>
      </c>
      <c r="F2704" s="7">
        <v>300000</v>
      </c>
      <c r="G2704" s="7">
        <v>2.0260000228881836</v>
      </c>
      <c r="H2704" s="7">
        <v>1.9699000120162964</v>
      </c>
      <c r="I2704" s="7" t="s">
        <v>19886</v>
      </c>
      <c r="J2704" s="7" t="s">
        <v>7241</v>
      </c>
      <c r="K2704" s="8">
        <v>3.2280800342559814</v>
      </c>
      <c r="M2704" s="8">
        <v>95.666000366210938</v>
      </c>
      <c r="N2704" s="7">
        <v>68.478897094726563</v>
      </c>
      <c r="O2704" s="7" t="s">
        <v>446</v>
      </c>
      <c r="P2704" s="7" t="s">
        <v>1033</v>
      </c>
      <c r="Q2704" s="7" t="s">
        <v>242</v>
      </c>
      <c r="R2704" s="7" t="s">
        <v>3856</v>
      </c>
      <c r="S2704" s="7">
        <v>110.64946746826172</v>
      </c>
    </row>
    <row r="2705" spans="1:19" x14ac:dyDescent="0.25">
      <c r="A2705" s="7">
        <v>513</v>
      </c>
      <c r="B2705" s="7">
        <v>44657</v>
      </c>
      <c r="C2705" s="7">
        <v>66887619</v>
      </c>
      <c r="D2705" s="7" t="s">
        <v>3704</v>
      </c>
      <c r="E2705" s="7" t="s">
        <v>7238</v>
      </c>
      <c r="F2705" s="7">
        <v>300000</v>
      </c>
      <c r="G2705" s="7">
        <v>2.0260000228881836</v>
      </c>
      <c r="H2705" s="7">
        <v>1.9701000452041626</v>
      </c>
      <c r="I2705" s="7" t="s">
        <v>7239</v>
      </c>
      <c r="J2705" s="7" t="s">
        <v>7240</v>
      </c>
      <c r="K2705" s="8">
        <v>3.215507984161377</v>
      </c>
      <c r="M2705" s="8">
        <v>95.689796447753906</v>
      </c>
      <c r="N2705" s="7">
        <v>66.64129638671875</v>
      </c>
      <c r="O2705" s="7" t="s">
        <v>446</v>
      </c>
      <c r="P2705" s="7" t="s">
        <v>1033</v>
      </c>
      <c r="Q2705" s="7" t="s">
        <v>242</v>
      </c>
      <c r="R2705" s="7" t="s">
        <v>214</v>
      </c>
      <c r="S2705" s="7">
        <v>110.64946746826172</v>
      </c>
    </row>
    <row r="2706" spans="1:19" x14ac:dyDescent="0.25">
      <c r="A2706" s="7">
        <v>513</v>
      </c>
      <c r="B2706" s="7">
        <v>44657</v>
      </c>
      <c r="C2706" s="7">
        <v>35766045</v>
      </c>
      <c r="D2706" s="7" t="s">
        <v>3704</v>
      </c>
      <c r="E2706" s="7" t="s">
        <v>214</v>
      </c>
      <c r="F2706" s="7">
        <v>600000</v>
      </c>
      <c r="G2706" s="7">
        <v>1.0485999584197998</v>
      </c>
      <c r="H2706" s="7">
        <v>1.0132999420166016</v>
      </c>
      <c r="I2706" s="7" t="s">
        <v>19887</v>
      </c>
      <c r="J2706" s="7" t="s">
        <v>7237</v>
      </c>
      <c r="K2706" s="8">
        <v>2.7520198822021484</v>
      </c>
      <c r="M2706" s="8">
        <v>100.25399780273438</v>
      </c>
      <c r="N2706" s="7">
        <v>83.114402770996094</v>
      </c>
      <c r="O2706" s="7" t="s">
        <v>446</v>
      </c>
      <c r="P2706" s="7" t="s">
        <v>1033</v>
      </c>
      <c r="Q2706" s="7" t="s">
        <v>242</v>
      </c>
      <c r="R2706" s="7" t="s">
        <v>3856</v>
      </c>
      <c r="S2706" s="7">
        <v>104.81371307373047</v>
      </c>
    </row>
    <row r="2707" spans="1:19" x14ac:dyDescent="0.25">
      <c r="A2707" s="7">
        <v>513</v>
      </c>
      <c r="B2707" s="7">
        <v>44657</v>
      </c>
      <c r="C2707" s="7">
        <v>35766050</v>
      </c>
      <c r="D2707" s="7" t="s">
        <v>3704</v>
      </c>
      <c r="E2707" s="7" t="s">
        <v>7234</v>
      </c>
      <c r="F2707" s="7">
        <v>600000</v>
      </c>
      <c r="G2707" s="7">
        <v>1.0485999584197998</v>
      </c>
      <c r="H2707" s="7">
        <v>1.0132999420166016</v>
      </c>
      <c r="I2707" s="7" t="s">
        <v>7235</v>
      </c>
      <c r="J2707" s="7" t="s">
        <v>7236</v>
      </c>
      <c r="K2707" s="8">
        <v>2.7520239353179932</v>
      </c>
      <c r="M2707" s="8">
        <v>100.25399780273438</v>
      </c>
      <c r="N2707" s="7">
        <v>81.666801452636719</v>
      </c>
      <c r="O2707" s="7" t="s">
        <v>446</v>
      </c>
      <c r="P2707" s="7" t="s">
        <v>1033</v>
      </c>
      <c r="Q2707" s="7" t="s">
        <v>242</v>
      </c>
      <c r="R2707" s="7" t="s">
        <v>214</v>
      </c>
      <c r="S2707" s="7">
        <v>104.81371307373047</v>
      </c>
    </row>
    <row r="2708" spans="1:19" x14ac:dyDescent="0.25">
      <c r="A2708" s="7">
        <v>513</v>
      </c>
      <c r="B2708" s="7">
        <v>44657</v>
      </c>
      <c r="C2708" s="7">
        <v>66832433</v>
      </c>
      <c r="D2708" s="7" t="s">
        <v>3707</v>
      </c>
      <c r="E2708" s="7" t="s">
        <v>214</v>
      </c>
      <c r="F2708" s="7">
        <v>300000</v>
      </c>
      <c r="G2708" s="7">
        <v>3.6472001075744629</v>
      </c>
      <c r="H2708" s="7">
        <v>3.4521999359130859</v>
      </c>
      <c r="I2708" s="7" t="s">
        <v>19888</v>
      </c>
      <c r="J2708" s="7" t="s">
        <v>11164</v>
      </c>
      <c r="K2708" s="8">
        <v>3.7090098857879639</v>
      </c>
      <c r="M2708" s="8">
        <v>95.486000061035156</v>
      </c>
      <c r="N2708" s="7">
        <v>97.071403503417969</v>
      </c>
      <c r="O2708" s="7" t="s">
        <v>212</v>
      </c>
      <c r="P2708" s="7" t="s">
        <v>439</v>
      </c>
      <c r="Q2708" s="7" t="s">
        <v>219</v>
      </c>
      <c r="R2708" s="7" t="s">
        <v>4184</v>
      </c>
      <c r="S2708" s="7">
        <v>97.071403503417969</v>
      </c>
    </row>
    <row r="2709" spans="1:19" x14ac:dyDescent="0.25">
      <c r="A2709" s="7">
        <v>513</v>
      </c>
      <c r="B2709" s="7">
        <v>44657</v>
      </c>
      <c r="C2709" s="7">
        <v>32197291</v>
      </c>
      <c r="D2709" s="7" t="s">
        <v>3711</v>
      </c>
      <c r="E2709" s="7" t="s">
        <v>214</v>
      </c>
      <c r="F2709" s="7">
        <v>300000</v>
      </c>
      <c r="G2709" s="7">
        <v>1.4948999881744385</v>
      </c>
      <c r="H2709" s="7">
        <v>1.3223999738693237</v>
      </c>
      <c r="I2709" s="7" t="s">
        <v>7256</v>
      </c>
      <c r="J2709" s="7" t="s">
        <v>7257</v>
      </c>
      <c r="K2709" s="8">
        <v>18.279510498046875</v>
      </c>
      <c r="M2709" s="8">
        <v>85.122001647949219</v>
      </c>
      <c r="N2709" s="7">
        <v>1598.156005859375</v>
      </c>
      <c r="O2709" s="7" t="s">
        <v>360</v>
      </c>
      <c r="P2709" s="7" t="s">
        <v>267</v>
      </c>
      <c r="Q2709" s="7" t="s">
        <v>242</v>
      </c>
      <c r="R2709" s="7" t="s">
        <v>214</v>
      </c>
      <c r="S2709" s="7">
        <v>450.08731079101563</v>
      </c>
    </row>
    <row r="2710" spans="1:19" x14ac:dyDescent="0.25">
      <c r="A2710" s="7">
        <v>513</v>
      </c>
      <c r="B2710" s="7">
        <v>44657</v>
      </c>
      <c r="C2710" s="7">
        <v>31524264</v>
      </c>
      <c r="D2710" s="7" t="s">
        <v>3711</v>
      </c>
      <c r="E2710" s="7" t="s">
        <v>7253</v>
      </c>
      <c r="F2710" s="7">
        <v>300000</v>
      </c>
      <c r="G2710" s="7">
        <v>1.4948999881744385</v>
      </c>
      <c r="H2710" s="7">
        <v>1.322100043296814</v>
      </c>
      <c r="I2710" s="7" t="s">
        <v>7254</v>
      </c>
      <c r="J2710" s="7" t="s">
        <v>7255</v>
      </c>
      <c r="K2710" s="8">
        <v>18.326202392578125</v>
      </c>
      <c r="M2710" s="8">
        <v>85.122001647949219</v>
      </c>
      <c r="N2710" s="7">
        <v>1603.7198486328125</v>
      </c>
      <c r="O2710" s="7" t="s">
        <v>360</v>
      </c>
      <c r="P2710" s="7" t="s">
        <v>267</v>
      </c>
      <c r="Q2710" s="7" t="s">
        <v>242</v>
      </c>
      <c r="R2710" s="7" t="s">
        <v>214</v>
      </c>
      <c r="S2710" s="7">
        <v>450.08731079101563</v>
      </c>
    </row>
    <row r="2711" spans="1:19" x14ac:dyDescent="0.25">
      <c r="A2711" s="7">
        <v>513</v>
      </c>
      <c r="B2711" s="7">
        <v>44657</v>
      </c>
      <c r="C2711" s="7">
        <v>38486330</v>
      </c>
      <c r="D2711" s="7" t="s">
        <v>3714</v>
      </c>
      <c r="E2711" s="7" t="s">
        <v>214</v>
      </c>
      <c r="F2711" s="7">
        <v>300000</v>
      </c>
      <c r="G2711" s="7">
        <v>3.0690999031066895</v>
      </c>
      <c r="H2711" s="7">
        <v>2.2639999389648438</v>
      </c>
      <c r="I2711" s="7" t="s">
        <v>7261</v>
      </c>
      <c r="J2711" s="7" t="s">
        <v>7262</v>
      </c>
      <c r="K2711" s="8">
        <v>8.5372533798217773</v>
      </c>
      <c r="M2711" s="8">
        <v>97.240997314453125</v>
      </c>
      <c r="N2711" s="7">
        <v>555.39727783203125</v>
      </c>
      <c r="O2711" s="7" t="s">
        <v>373</v>
      </c>
      <c r="P2711" s="7" t="s">
        <v>447</v>
      </c>
      <c r="Q2711" s="7" t="s">
        <v>291</v>
      </c>
      <c r="R2711" s="7" t="s">
        <v>214</v>
      </c>
      <c r="S2711" s="7">
        <v>388.67138671875</v>
      </c>
    </row>
    <row r="2712" spans="1:19" x14ac:dyDescent="0.25">
      <c r="A2712" s="7">
        <v>513</v>
      </c>
      <c r="B2712" s="7">
        <v>44657</v>
      </c>
      <c r="C2712" s="7">
        <v>38113328</v>
      </c>
      <c r="D2712" s="7" t="s">
        <v>3714</v>
      </c>
      <c r="E2712" s="7" t="s">
        <v>7258</v>
      </c>
      <c r="F2712" s="7">
        <v>300000</v>
      </c>
      <c r="G2712" s="7">
        <v>3.0690999031066895</v>
      </c>
      <c r="H2712" s="7">
        <v>2.2641000747680664</v>
      </c>
      <c r="I2712" s="7" t="s">
        <v>7259</v>
      </c>
      <c r="J2712" s="7" t="s">
        <v>7260</v>
      </c>
      <c r="K2712" s="8">
        <v>8.5372533798217773</v>
      </c>
      <c r="M2712" s="8">
        <v>97.240997314453125</v>
      </c>
      <c r="N2712" s="7">
        <v>555.398193359375</v>
      </c>
      <c r="O2712" s="7" t="s">
        <v>373</v>
      </c>
      <c r="P2712" s="7" t="s">
        <v>447</v>
      </c>
      <c r="Q2712" s="7" t="s">
        <v>291</v>
      </c>
      <c r="R2712" s="7" t="s">
        <v>214</v>
      </c>
      <c r="S2712" s="7">
        <v>388.67138671875</v>
      </c>
    </row>
    <row r="2713" spans="1:19" x14ac:dyDescent="0.25">
      <c r="A2713" s="7">
        <v>513</v>
      </c>
      <c r="B2713" s="7">
        <v>44657</v>
      </c>
      <c r="C2713" s="7">
        <v>43037019</v>
      </c>
      <c r="D2713" s="7" t="s">
        <v>3717</v>
      </c>
      <c r="E2713" s="7" t="s">
        <v>214</v>
      </c>
      <c r="F2713" s="7">
        <v>700000</v>
      </c>
      <c r="G2713" s="7">
        <v>26.491399765014648</v>
      </c>
      <c r="H2713" s="7">
        <v>12.314999580383301</v>
      </c>
      <c r="I2713" s="7" t="s">
        <v>7276</v>
      </c>
      <c r="J2713" s="7" t="s">
        <v>7277</v>
      </c>
      <c r="K2713" s="8">
        <v>6.5658211708068848</v>
      </c>
      <c r="M2713" s="8">
        <v>105.41699981689453</v>
      </c>
      <c r="N2713" s="7">
        <v>384.34548950195313</v>
      </c>
      <c r="O2713" s="7" t="s">
        <v>1064</v>
      </c>
      <c r="P2713" s="7" t="s">
        <v>289</v>
      </c>
      <c r="Q2713" s="7" t="s">
        <v>291</v>
      </c>
      <c r="R2713" s="7" t="s">
        <v>3856</v>
      </c>
      <c r="S2713" s="7">
        <v>375.93820190429688</v>
      </c>
    </row>
    <row r="2714" spans="1:19" x14ac:dyDescent="0.25">
      <c r="A2714" s="7">
        <v>513</v>
      </c>
      <c r="B2714" s="7">
        <v>44657</v>
      </c>
      <c r="C2714" s="7">
        <v>43037018</v>
      </c>
      <c r="D2714" s="7" t="s">
        <v>3717</v>
      </c>
      <c r="E2714" s="7" t="s">
        <v>7273</v>
      </c>
      <c r="F2714" s="7">
        <v>700000</v>
      </c>
      <c r="G2714" s="7">
        <v>26.491399765014648</v>
      </c>
      <c r="H2714" s="7">
        <v>12.306900024414063</v>
      </c>
      <c r="I2714" s="7" t="s">
        <v>7274</v>
      </c>
      <c r="J2714" s="7" t="s">
        <v>7275</v>
      </c>
      <c r="K2714" s="8">
        <v>6.5756778717041016</v>
      </c>
      <c r="M2714" s="8">
        <v>105.28900146484375</v>
      </c>
      <c r="N2714" s="7">
        <v>385.59259033203125</v>
      </c>
      <c r="O2714" s="7" t="s">
        <v>1064</v>
      </c>
      <c r="P2714" s="7" t="s">
        <v>289</v>
      </c>
      <c r="Q2714" s="7" t="s">
        <v>291</v>
      </c>
      <c r="R2714" s="7" t="s">
        <v>214</v>
      </c>
      <c r="S2714" s="7">
        <v>375.93820190429688</v>
      </c>
    </row>
    <row r="2715" spans="1:19" x14ac:dyDescent="0.25">
      <c r="A2715" s="7">
        <v>513</v>
      </c>
      <c r="B2715" s="7">
        <v>44657</v>
      </c>
      <c r="C2715" s="7">
        <v>66849696</v>
      </c>
      <c r="D2715" s="7" t="s">
        <v>3717</v>
      </c>
      <c r="E2715" s="7" t="s">
        <v>214</v>
      </c>
      <c r="F2715" s="7">
        <v>500000</v>
      </c>
      <c r="G2715" s="7">
        <v>8.7665996551513672</v>
      </c>
      <c r="H2715" s="7">
        <v>7.3172001838684082</v>
      </c>
      <c r="I2715" s="7" t="s">
        <v>19889</v>
      </c>
      <c r="J2715" s="7" t="s">
        <v>7272</v>
      </c>
      <c r="K2715" s="8">
        <v>5.021233081817627</v>
      </c>
      <c r="M2715" s="8">
        <v>87.209999084472656</v>
      </c>
      <c r="N2715" s="7">
        <v>239.8280029296875</v>
      </c>
      <c r="O2715" s="7" t="s">
        <v>1064</v>
      </c>
      <c r="P2715" s="7" t="s">
        <v>289</v>
      </c>
      <c r="Q2715" s="7" t="s">
        <v>291</v>
      </c>
      <c r="R2715" s="7" t="s">
        <v>3856</v>
      </c>
      <c r="S2715" s="7">
        <v>259.864990234375</v>
      </c>
    </row>
    <row r="2716" spans="1:19" x14ac:dyDescent="0.25">
      <c r="A2716" s="7">
        <v>513</v>
      </c>
      <c r="B2716" s="7">
        <v>44657</v>
      </c>
      <c r="C2716" s="7">
        <v>66849550</v>
      </c>
      <c r="D2716" s="7" t="s">
        <v>3717</v>
      </c>
      <c r="E2716" s="7" t="s">
        <v>7270</v>
      </c>
      <c r="F2716" s="7">
        <v>500000</v>
      </c>
      <c r="G2716" s="7">
        <v>8.7665996551513672</v>
      </c>
      <c r="H2716" s="7">
        <v>7.3172001838684082</v>
      </c>
      <c r="I2716" s="7" t="s">
        <v>65</v>
      </c>
      <c r="J2716" s="7" t="s">
        <v>7271</v>
      </c>
      <c r="K2716" s="8">
        <v>5.0211858749389648</v>
      </c>
      <c r="M2716" s="8">
        <v>87.209999084472656</v>
      </c>
      <c r="N2716" s="7">
        <v>237.8424072265625</v>
      </c>
      <c r="O2716" s="7" t="s">
        <v>1064</v>
      </c>
      <c r="P2716" s="7" t="s">
        <v>289</v>
      </c>
      <c r="Q2716" s="7" t="s">
        <v>291</v>
      </c>
      <c r="R2716" s="7" t="s">
        <v>214</v>
      </c>
      <c r="S2716" s="7">
        <v>259.864990234375</v>
      </c>
    </row>
    <row r="2717" spans="1:19" x14ac:dyDescent="0.25">
      <c r="A2717" s="7">
        <v>513</v>
      </c>
      <c r="B2717" s="7">
        <v>44657</v>
      </c>
      <c r="C2717" s="7">
        <v>43042177</v>
      </c>
      <c r="D2717" s="7" t="s">
        <v>3717</v>
      </c>
      <c r="E2717" s="7" t="s">
        <v>214</v>
      </c>
      <c r="F2717" s="7">
        <v>750000</v>
      </c>
      <c r="G2717" s="7">
        <v>6.7432999610900879</v>
      </c>
      <c r="H2717" s="7">
        <v>5.6391000747680664</v>
      </c>
      <c r="I2717" s="7" t="s">
        <v>19890</v>
      </c>
      <c r="J2717" s="7" t="s">
        <v>7269</v>
      </c>
      <c r="K2717" s="8">
        <v>4.9439129829406738</v>
      </c>
      <c r="M2717" s="8">
        <v>104.5780029296875</v>
      </c>
      <c r="N2717" s="7">
        <v>223.91859436035156</v>
      </c>
      <c r="O2717" s="7" t="s">
        <v>1064</v>
      </c>
      <c r="P2717" s="7" t="s">
        <v>289</v>
      </c>
      <c r="Q2717" s="7" t="s">
        <v>291</v>
      </c>
      <c r="R2717" s="7" t="s">
        <v>3856</v>
      </c>
      <c r="S2717" s="7">
        <v>241.82179260253906</v>
      </c>
    </row>
    <row r="2718" spans="1:19" x14ac:dyDescent="0.25">
      <c r="A2718" s="7">
        <v>513</v>
      </c>
      <c r="B2718" s="7">
        <v>44657</v>
      </c>
      <c r="C2718" s="7">
        <v>43078238</v>
      </c>
      <c r="D2718" s="7" t="s">
        <v>3717</v>
      </c>
      <c r="E2718" s="7" t="s">
        <v>7266</v>
      </c>
      <c r="F2718" s="7">
        <v>750000</v>
      </c>
      <c r="G2718" s="7">
        <v>6.7432999610900879</v>
      </c>
      <c r="H2718" s="7">
        <v>5.6364002227783203</v>
      </c>
      <c r="I2718" s="7" t="s">
        <v>7267</v>
      </c>
      <c r="J2718" s="7" t="s">
        <v>7268</v>
      </c>
      <c r="K2718" s="8">
        <v>4.9915428161621094</v>
      </c>
      <c r="M2718" s="8">
        <v>104.30100250244141</v>
      </c>
      <c r="N2718" s="7">
        <v>225.59370422363281</v>
      </c>
      <c r="O2718" s="7" t="s">
        <v>1064</v>
      </c>
      <c r="P2718" s="7" t="s">
        <v>289</v>
      </c>
      <c r="Q2718" s="7" t="s">
        <v>291</v>
      </c>
      <c r="R2718" s="7" t="s">
        <v>214</v>
      </c>
      <c r="S2718" s="7">
        <v>241.82179260253906</v>
      </c>
    </row>
    <row r="2719" spans="1:19" x14ac:dyDescent="0.25">
      <c r="A2719" s="7">
        <v>513</v>
      </c>
      <c r="B2719" s="7">
        <v>44657</v>
      </c>
      <c r="C2719" s="7">
        <v>35367188</v>
      </c>
      <c r="D2719" s="7" t="s">
        <v>3717</v>
      </c>
      <c r="E2719" s="7" t="s">
        <v>7263</v>
      </c>
      <c r="F2719" s="7">
        <v>255619</v>
      </c>
      <c r="G2719" s="7">
        <v>5.4510998725891113</v>
      </c>
      <c r="H2719" s="7">
        <v>4.7508997917175293</v>
      </c>
      <c r="I2719" s="7" t="s">
        <v>22327</v>
      </c>
      <c r="J2719" s="7" t="s">
        <v>7264</v>
      </c>
      <c r="K2719" s="8">
        <v>4.279911994934082</v>
      </c>
      <c r="M2719" s="8">
        <v>102.86299896240234</v>
      </c>
      <c r="N2719" s="7">
        <v>155.39610290527344</v>
      </c>
      <c r="O2719" s="7" t="s">
        <v>1064</v>
      </c>
      <c r="P2719" s="7" t="s">
        <v>289</v>
      </c>
      <c r="Q2719" s="7" t="s">
        <v>291</v>
      </c>
      <c r="R2719" s="7" t="s">
        <v>214</v>
      </c>
      <c r="S2719" s="7">
        <v>229.80587768554688</v>
      </c>
    </row>
    <row r="2720" spans="1:19" x14ac:dyDescent="0.25">
      <c r="A2720" s="7">
        <v>513</v>
      </c>
      <c r="B2720" s="7">
        <v>44657</v>
      </c>
      <c r="C2720" s="7">
        <v>35367200</v>
      </c>
      <c r="D2720" s="7" t="s">
        <v>3717</v>
      </c>
      <c r="E2720" s="7" t="s">
        <v>214</v>
      </c>
      <c r="F2720" s="7">
        <v>255619</v>
      </c>
      <c r="G2720" s="7">
        <v>5.4499998092651367</v>
      </c>
      <c r="H2720" s="7">
        <v>4.7508559226989746</v>
      </c>
      <c r="I2720" s="7" t="s">
        <v>22328</v>
      </c>
      <c r="J2720" s="7" t="s">
        <v>7265</v>
      </c>
      <c r="K2720" s="8">
        <v>4.2799701690673828</v>
      </c>
      <c r="M2720" s="8">
        <v>102.86299896240234</v>
      </c>
      <c r="N2720" s="7">
        <v>155.06599426269531</v>
      </c>
      <c r="O2720" s="7" t="s">
        <v>1064</v>
      </c>
      <c r="P2720" s="7" t="s">
        <v>289</v>
      </c>
      <c r="Q2720" s="7" t="s">
        <v>291</v>
      </c>
      <c r="R2720" s="7" t="s">
        <v>3856</v>
      </c>
      <c r="S2720" s="7">
        <v>229.79548645019531</v>
      </c>
    </row>
    <row r="2721" spans="1:19" x14ac:dyDescent="0.25">
      <c r="A2721" s="7">
        <v>513</v>
      </c>
      <c r="B2721" s="7">
        <v>44657</v>
      </c>
      <c r="C2721" s="7">
        <v>45998312</v>
      </c>
      <c r="D2721" s="7" t="s">
        <v>3720</v>
      </c>
      <c r="E2721" s="7" t="s">
        <v>214</v>
      </c>
      <c r="F2721" s="7">
        <v>500000</v>
      </c>
      <c r="G2721" s="7">
        <v>0.5277780294418335</v>
      </c>
      <c r="H2721" s="7">
        <v>0.47412878274917603</v>
      </c>
      <c r="I2721" s="7" t="s">
        <v>11165</v>
      </c>
      <c r="J2721" s="7" t="s">
        <v>11166</v>
      </c>
      <c r="K2721" s="8">
        <v>16.808439254760742</v>
      </c>
      <c r="M2721" s="8">
        <v>94.646003723144531</v>
      </c>
      <c r="N2721" s="7">
        <v>1572.755859375</v>
      </c>
      <c r="O2721" s="7" t="s">
        <v>409</v>
      </c>
      <c r="P2721" s="7" t="s">
        <v>349</v>
      </c>
      <c r="Q2721" s="7" t="s">
        <v>242</v>
      </c>
      <c r="R2721" s="7" t="s">
        <v>3856</v>
      </c>
      <c r="S2721" s="7">
        <v>1572.755859375</v>
      </c>
    </row>
    <row r="2722" spans="1:19" x14ac:dyDescent="0.25">
      <c r="A2722" s="7">
        <v>513</v>
      </c>
      <c r="B2722" s="7">
        <v>44657</v>
      </c>
      <c r="C2722" s="7">
        <v>46375207</v>
      </c>
      <c r="D2722" s="7" t="s">
        <v>3723</v>
      </c>
      <c r="E2722" s="7" t="s">
        <v>214</v>
      </c>
      <c r="F2722" s="7">
        <v>200000</v>
      </c>
      <c r="G2722" s="7">
        <v>2.6830999851226807</v>
      </c>
      <c r="H2722" s="7">
        <v>2.4897000789642334</v>
      </c>
      <c r="I2722" s="7" t="s">
        <v>11169</v>
      </c>
      <c r="J2722" s="7" t="s">
        <v>11170</v>
      </c>
      <c r="K2722" s="8">
        <v>4.2970070838928223</v>
      </c>
      <c r="M2722" s="8">
        <v>99</v>
      </c>
      <c r="N2722" s="7">
        <v>157.91749572753906</v>
      </c>
      <c r="O2722" s="7" t="s">
        <v>409</v>
      </c>
      <c r="P2722" s="7" t="s">
        <v>349</v>
      </c>
      <c r="Q2722" s="7" t="s">
        <v>242</v>
      </c>
      <c r="R2722" s="7" t="s">
        <v>214</v>
      </c>
      <c r="S2722" s="7">
        <v>157.91749572753906</v>
      </c>
    </row>
    <row r="2723" spans="1:19" x14ac:dyDescent="0.25">
      <c r="A2723" s="7">
        <v>513</v>
      </c>
      <c r="B2723" s="7">
        <v>44657</v>
      </c>
      <c r="C2723" s="7">
        <v>46062638</v>
      </c>
      <c r="D2723" s="7" t="s">
        <v>3723</v>
      </c>
      <c r="E2723" s="7" t="s">
        <v>214</v>
      </c>
      <c r="F2723" s="7">
        <v>300000</v>
      </c>
      <c r="G2723" s="7">
        <v>0.68169999122619629</v>
      </c>
      <c r="H2723" s="7">
        <v>0.66219997406005859</v>
      </c>
      <c r="I2723" s="7" t="s">
        <v>11167</v>
      </c>
      <c r="J2723" s="7" t="s">
        <v>11168</v>
      </c>
      <c r="K2723" s="8">
        <v>3.4426360130310059</v>
      </c>
      <c r="M2723" s="8">
        <v>100.03500366210938</v>
      </c>
      <c r="N2723" s="7">
        <v>195.84719848632813</v>
      </c>
      <c r="O2723" s="7" t="s">
        <v>409</v>
      </c>
      <c r="P2723" s="7" t="s">
        <v>349</v>
      </c>
      <c r="Q2723" s="7" t="s">
        <v>242</v>
      </c>
      <c r="R2723" s="7" t="s">
        <v>3856</v>
      </c>
      <c r="S2723" s="7">
        <v>195.84719848632813</v>
      </c>
    </row>
    <row r="2724" spans="1:19" x14ac:dyDescent="0.25">
      <c r="A2724" s="7">
        <v>513</v>
      </c>
      <c r="B2724" s="7">
        <v>44657</v>
      </c>
      <c r="C2724" s="7">
        <v>66825552</v>
      </c>
      <c r="D2724" s="7" t="s">
        <v>3725</v>
      </c>
      <c r="E2724" s="7" t="s">
        <v>214</v>
      </c>
      <c r="F2724" s="7">
        <v>150000</v>
      </c>
      <c r="G2724" s="7">
        <v>1.5058000087738037</v>
      </c>
      <c r="H2724" s="7">
        <v>1.3559999465942383</v>
      </c>
      <c r="I2724" s="7" t="s">
        <v>11173</v>
      </c>
      <c r="J2724" s="7" t="s">
        <v>11174</v>
      </c>
      <c r="K2724" s="8">
        <v>10.015192031860352</v>
      </c>
      <c r="M2724" s="8">
        <v>93.831001281738281</v>
      </c>
      <c r="N2724" s="7">
        <v>770.99462890625</v>
      </c>
      <c r="O2724" s="7" t="s">
        <v>409</v>
      </c>
      <c r="P2724" s="7" t="s">
        <v>349</v>
      </c>
      <c r="Q2724" s="7" t="s">
        <v>242</v>
      </c>
      <c r="R2724" s="7" t="s">
        <v>214</v>
      </c>
      <c r="S2724" s="7">
        <v>770.99462890625</v>
      </c>
    </row>
    <row r="2725" spans="1:19" x14ac:dyDescent="0.25">
      <c r="A2725" s="7">
        <v>513</v>
      </c>
      <c r="B2725" s="7">
        <v>44657</v>
      </c>
      <c r="C2725" s="7">
        <v>64428914</v>
      </c>
      <c r="D2725" s="7" t="s">
        <v>3725</v>
      </c>
      <c r="E2725" s="7" t="s">
        <v>214</v>
      </c>
      <c r="F2725" s="7">
        <v>300000</v>
      </c>
      <c r="G2725" s="7">
        <v>0.8870999813079834</v>
      </c>
      <c r="H2725" s="7">
        <v>0.83300000429153442</v>
      </c>
      <c r="I2725" s="7" t="s">
        <v>11171</v>
      </c>
      <c r="J2725" s="7" t="s">
        <v>11172</v>
      </c>
      <c r="K2725" s="8">
        <v>9.5163545608520508</v>
      </c>
      <c r="M2725" s="8">
        <v>97.156997680664063</v>
      </c>
      <c r="N2725" s="7">
        <v>783.7322998046875</v>
      </c>
      <c r="O2725" s="7" t="s">
        <v>409</v>
      </c>
      <c r="P2725" s="7" t="s">
        <v>349</v>
      </c>
      <c r="Q2725" s="7" t="s">
        <v>242</v>
      </c>
      <c r="R2725" s="7" t="s">
        <v>214</v>
      </c>
      <c r="S2725" s="7">
        <v>783.7322998046875</v>
      </c>
    </row>
    <row r="2726" spans="1:19" x14ac:dyDescent="0.25">
      <c r="A2726" s="7">
        <v>513</v>
      </c>
      <c r="B2726" s="7">
        <v>44657</v>
      </c>
      <c r="C2726" s="7">
        <v>59828046</v>
      </c>
      <c r="D2726" s="7" t="s">
        <v>3728</v>
      </c>
      <c r="E2726" s="7" t="s">
        <v>214</v>
      </c>
      <c r="F2726" s="7">
        <v>500000</v>
      </c>
      <c r="G2726" s="7">
        <v>3.0801000595092773</v>
      </c>
      <c r="H2726" s="7">
        <v>2.9409999847412109</v>
      </c>
      <c r="I2726" s="7" t="s">
        <v>7285</v>
      </c>
      <c r="J2726" s="7" t="s">
        <v>7286</v>
      </c>
      <c r="K2726" s="8">
        <v>3.2763500213623047</v>
      </c>
      <c r="M2726" s="8">
        <v>95.560997009277344</v>
      </c>
      <c r="N2726" s="7">
        <v>56.024200439453125</v>
      </c>
      <c r="O2726" s="7" t="s">
        <v>237</v>
      </c>
      <c r="P2726" s="7" t="s">
        <v>1033</v>
      </c>
      <c r="Q2726" s="7" t="s">
        <v>242</v>
      </c>
      <c r="R2726" s="7" t="s">
        <v>3856</v>
      </c>
      <c r="S2726" s="7">
        <v>54.580436706542969</v>
      </c>
    </row>
    <row r="2727" spans="1:19" x14ac:dyDescent="0.25">
      <c r="A2727" s="7">
        <v>513</v>
      </c>
      <c r="B2727" s="7">
        <v>44657</v>
      </c>
      <c r="C2727" s="7">
        <v>59828040</v>
      </c>
      <c r="D2727" s="7" t="s">
        <v>3728</v>
      </c>
      <c r="E2727" s="7" t="s">
        <v>7282</v>
      </c>
      <c r="F2727" s="7">
        <v>500000</v>
      </c>
      <c r="G2727" s="7">
        <v>3.0801000595092773</v>
      </c>
      <c r="H2727" s="7">
        <v>2.9407999515533447</v>
      </c>
      <c r="I2727" s="7" t="s">
        <v>7283</v>
      </c>
      <c r="J2727" s="7" t="s">
        <v>7284</v>
      </c>
      <c r="K2727" s="8">
        <v>3.2897748947143555</v>
      </c>
      <c r="M2727" s="8">
        <v>95.522994995117188</v>
      </c>
      <c r="N2727" s="7">
        <v>56.843700408935547</v>
      </c>
      <c r="O2727" s="7" t="s">
        <v>237</v>
      </c>
      <c r="P2727" s="7" t="s">
        <v>1033</v>
      </c>
      <c r="Q2727" s="7" t="s">
        <v>242</v>
      </c>
      <c r="R2727" s="7" t="s">
        <v>214</v>
      </c>
      <c r="S2727" s="7">
        <v>54.580436706542969</v>
      </c>
    </row>
    <row r="2728" spans="1:19" x14ac:dyDescent="0.25">
      <c r="A2728" s="7">
        <v>513</v>
      </c>
      <c r="B2728" s="7">
        <v>44657</v>
      </c>
      <c r="C2728" s="7">
        <v>38952250</v>
      </c>
      <c r="D2728" s="7" t="s">
        <v>3728</v>
      </c>
      <c r="E2728" s="7" t="s">
        <v>214</v>
      </c>
      <c r="F2728" s="7">
        <v>500000</v>
      </c>
      <c r="G2728" s="7">
        <v>1.2812999486923218</v>
      </c>
      <c r="H2728" s="7">
        <v>1.236799955368042</v>
      </c>
      <c r="I2728" s="7" t="s">
        <v>19891</v>
      </c>
      <c r="J2728" s="7" t="s">
        <v>7281</v>
      </c>
      <c r="K2728" s="8">
        <v>2.7862100601196289</v>
      </c>
      <c r="M2728" s="8">
        <v>101.36000061035156</v>
      </c>
      <c r="N2728" s="7">
        <v>65.532600402832031</v>
      </c>
      <c r="O2728" s="7" t="s">
        <v>237</v>
      </c>
      <c r="P2728" s="7" t="s">
        <v>1033</v>
      </c>
      <c r="Q2728" s="7" t="s">
        <v>242</v>
      </c>
      <c r="R2728" s="7" t="s">
        <v>3856</v>
      </c>
      <c r="S2728" s="7">
        <v>49.315902709960938</v>
      </c>
    </row>
    <row r="2729" spans="1:19" x14ac:dyDescent="0.25">
      <c r="A2729" s="7">
        <v>513</v>
      </c>
      <c r="B2729" s="7">
        <v>44657</v>
      </c>
      <c r="C2729" s="7">
        <v>38952255</v>
      </c>
      <c r="D2729" s="7" t="s">
        <v>3728</v>
      </c>
      <c r="E2729" s="7" t="s">
        <v>7278</v>
      </c>
      <c r="F2729" s="7">
        <v>500000</v>
      </c>
      <c r="G2729" s="7">
        <v>1.2812999486923218</v>
      </c>
      <c r="H2729" s="7">
        <v>1.236799955368042</v>
      </c>
      <c r="I2729" s="7" t="s">
        <v>7279</v>
      </c>
      <c r="J2729" s="7" t="s">
        <v>7280</v>
      </c>
      <c r="K2729" s="8">
        <v>2.7859799861907959</v>
      </c>
      <c r="M2729" s="8">
        <v>101.36000061035156</v>
      </c>
      <c r="N2729" s="7">
        <v>64.258102416992188</v>
      </c>
      <c r="O2729" s="7" t="s">
        <v>237</v>
      </c>
      <c r="P2729" s="7" t="s">
        <v>1033</v>
      </c>
      <c r="Q2729" s="7" t="s">
        <v>242</v>
      </c>
      <c r="R2729" s="7" t="s">
        <v>214</v>
      </c>
      <c r="S2729" s="7">
        <v>49.315902709960938</v>
      </c>
    </row>
    <row r="2730" spans="1:19" x14ac:dyDescent="0.25">
      <c r="A2730" s="7">
        <v>513</v>
      </c>
      <c r="B2730" s="7">
        <v>44657</v>
      </c>
      <c r="C2730" s="7">
        <v>20017207</v>
      </c>
      <c r="D2730" s="7" t="s">
        <v>2540</v>
      </c>
      <c r="E2730" s="7" t="s">
        <v>7293</v>
      </c>
      <c r="F2730" s="7">
        <v>600000</v>
      </c>
      <c r="G2730" s="7">
        <v>21.637199401855469</v>
      </c>
      <c r="H2730" s="7">
        <v>13.085300445556641</v>
      </c>
      <c r="I2730" s="7" t="s">
        <v>7294</v>
      </c>
      <c r="J2730" s="7" t="s">
        <v>7295</v>
      </c>
      <c r="K2730" s="8">
        <v>4.3868999481201172</v>
      </c>
      <c r="M2730" s="8">
        <v>111.97499847412109</v>
      </c>
      <c r="N2730" s="7">
        <v>159.18800354003906</v>
      </c>
      <c r="O2730" s="7" t="s">
        <v>280</v>
      </c>
      <c r="P2730" s="7" t="s">
        <v>447</v>
      </c>
      <c r="Q2730" s="7" t="s">
        <v>291</v>
      </c>
      <c r="R2730" s="7" t="s">
        <v>3856</v>
      </c>
      <c r="S2730" s="7">
        <v>141.37063598632813</v>
      </c>
    </row>
    <row r="2731" spans="1:19" x14ac:dyDescent="0.25">
      <c r="A2731" s="7">
        <v>513</v>
      </c>
      <c r="B2731" s="7">
        <v>44657</v>
      </c>
      <c r="C2731" s="7">
        <v>66804839</v>
      </c>
      <c r="D2731" s="7" t="s">
        <v>2540</v>
      </c>
      <c r="E2731" s="7" t="s">
        <v>7290</v>
      </c>
      <c r="F2731" s="7">
        <v>705000</v>
      </c>
      <c r="G2731" s="7">
        <v>10.403800010681152</v>
      </c>
      <c r="H2731" s="7">
        <v>9.1639003753662109</v>
      </c>
      <c r="I2731" s="7" t="s">
        <v>7291</v>
      </c>
      <c r="J2731" s="7" t="s">
        <v>7292</v>
      </c>
      <c r="K2731" s="8">
        <v>3.6535100936889648</v>
      </c>
      <c r="M2731" s="8">
        <v>84.510002136230469</v>
      </c>
      <c r="N2731" s="7">
        <v>108.92400360107422</v>
      </c>
      <c r="O2731" s="7" t="s">
        <v>280</v>
      </c>
      <c r="P2731" s="7" t="s">
        <v>447</v>
      </c>
      <c r="Q2731" s="7" t="s">
        <v>291</v>
      </c>
      <c r="R2731" s="7" t="s">
        <v>3856</v>
      </c>
      <c r="S2731" s="7">
        <v>108.05791473388672</v>
      </c>
    </row>
    <row r="2732" spans="1:19" x14ac:dyDescent="0.25">
      <c r="A2732" s="7">
        <v>513</v>
      </c>
      <c r="B2732" s="7">
        <v>44657</v>
      </c>
      <c r="C2732" s="7">
        <v>46432677</v>
      </c>
      <c r="D2732" s="7" t="s">
        <v>2540</v>
      </c>
      <c r="E2732" s="7" t="s">
        <v>7287</v>
      </c>
      <c r="F2732" s="7">
        <v>1250000</v>
      </c>
      <c r="G2732" s="7">
        <v>7.7947001457214355</v>
      </c>
      <c r="H2732" s="7">
        <v>6.7930002212524414</v>
      </c>
      <c r="I2732" s="7" t="s">
        <v>7288</v>
      </c>
      <c r="J2732" s="7" t="s">
        <v>7289</v>
      </c>
      <c r="K2732" s="8">
        <v>3.6723599433898926</v>
      </c>
      <c r="M2732" s="8">
        <v>93.795997619628906</v>
      </c>
      <c r="N2732" s="7">
        <v>98.040397644042969</v>
      </c>
      <c r="O2732" s="7" t="s">
        <v>280</v>
      </c>
      <c r="P2732" s="7" t="s">
        <v>447</v>
      </c>
      <c r="Q2732" s="7" t="s">
        <v>291</v>
      </c>
      <c r="R2732" s="7" t="s">
        <v>3856</v>
      </c>
      <c r="S2732" s="7">
        <v>98.538566589355469</v>
      </c>
    </row>
    <row r="2733" spans="1:19" x14ac:dyDescent="0.25">
      <c r="A2733" s="7">
        <v>513</v>
      </c>
      <c r="B2733" s="7">
        <v>44657</v>
      </c>
      <c r="C2733" s="7">
        <v>34723251</v>
      </c>
      <c r="D2733" s="7" t="s">
        <v>2543</v>
      </c>
      <c r="E2733" s="7" t="s">
        <v>214</v>
      </c>
      <c r="F2733" s="7">
        <v>300000</v>
      </c>
      <c r="G2733" s="7">
        <v>5.2976999282836914</v>
      </c>
      <c r="H2733" s="7">
        <v>4.8085999488830566</v>
      </c>
      <c r="I2733" s="7" t="s">
        <v>19892</v>
      </c>
      <c r="J2733" s="7" t="s">
        <v>7304</v>
      </c>
      <c r="K2733" s="8">
        <v>3.4533300399780273</v>
      </c>
      <c r="M2733" s="8">
        <v>98.418998718261719</v>
      </c>
      <c r="N2733" s="7">
        <v>72.739799499511719</v>
      </c>
      <c r="O2733" s="7" t="s">
        <v>237</v>
      </c>
      <c r="P2733" s="7" t="s">
        <v>1033</v>
      </c>
      <c r="Q2733" s="7" t="s">
        <v>242</v>
      </c>
      <c r="R2733" s="7" t="s">
        <v>3856</v>
      </c>
      <c r="S2733" s="7">
        <v>60.915195465087891</v>
      </c>
    </row>
    <row r="2734" spans="1:19" x14ac:dyDescent="0.25">
      <c r="A2734" s="7">
        <v>513</v>
      </c>
      <c r="B2734" s="7">
        <v>44657</v>
      </c>
      <c r="C2734" s="7">
        <v>34723250</v>
      </c>
      <c r="D2734" s="7" t="s">
        <v>2543</v>
      </c>
      <c r="E2734" s="7" t="s">
        <v>7302</v>
      </c>
      <c r="F2734" s="7">
        <v>300000</v>
      </c>
      <c r="G2734" s="7">
        <v>5.2976999282836914</v>
      </c>
      <c r="H2734" s="7">
        <v>4.8085999488830566</v>
      </c>
      <c r="I2734" s="7" t="s">
        <v>17461</v>
      </c>
      <c r="J2734" s="7" t="s">
        <v>7303</v>
      </c>
      <c r="K2734" s="8">
        <v>3.4532349109649658</v>
      </c>
      <c r="M2734" s="8">
        <v>98.418998718261719</v>
      </c>
      <c r="N2734" s="7">
        <v>72.3583984375</v>
      </c>
      <c r="O2734" s="7" t="s">
        <v>237</v>
      </c>
      <c r="P2734" s="7" t="s">
        <v>1033</v>
      </c>
      <c r="Q2734" s="7" t="s">
        <v>242</v>
      </c>
      <c r="R2734" s="7" t="s">
        <v>214</v>
      </c>
      <c r="S2734" s="7">
        <v>60.915195465087891</v>
      </c>
    </row>
    <row r="2735" spans="1:19" x14ac:dyDescent="0.25">
      <c r="A2735" s="7">
        <v>513</v>
      </c>
      <c r="B2735" s="7">
        <v>44657</v>
      </c>
      <c r="C2735" s="7">
        <v>66890403</v>
      </c>
      <c r="D2735" s="7" t="s">
        <v>2543</v>
      </c>
      <c r="E2735" s="7" t="s">
        <v>214</v>
      </c>
      <c r="F2735" s="7">
        <v>500000</v>
      </c>
      <c r="G2735" s="7">
        <v>4.0548000335693359</v>
      </c>
      <c r="H2735" s="7">
        <v>3.875999927520752</v>
      </c>
      <c r="I2735" s="7" t="s">
        <v>19893</v>
      </c>
      <c r="J2735" s="7" t="s">
        <v>7301</v>
      </c>
      <c r="K2735" s="8">
        <v>3.3276200294494629</v>
      </c>
      <c r="M2735" s="8">
        <v>92.178001403808594</v>
      </c>
      <c r="N2735" s="7">
        <v>57.847301483154297</v>
      </c>
      <c r="O2735" s="7" t="s">
        <v>237</v>
      </c>
      <c r="P2735" s="7" t="s">
        <v>1033</v>
      </c>
      <c r="Q2735" s="7" t="s">
        <v>242</v>
      </c>
      <c r="R2735" s="7" t="s">
        <v>3856</v>
      </c>
      <c r="S2735" s="7">
        <v>57.39013671875</v>
      </c>
    </row>
    <row r="2736" spans="1:19" x14ac:dyDescent="0.25">
      <c r="A2736" s="7">
        <v>513</v>
      </c>
      <c r="B2736" s="7">
        <v>44657</v>
      </c>
      <c r="C2736" s="7">
        <v>26152597</v>
      </c>
      <c r="D2736" s="7" t="s">
        <v>2543</v>
      </c>
      <c r="E2736" s="7" t="s">
        <v>214</v>
      </c>
      <c r="F2736" s="7">
        <v>300000</v>
      </c>
      <c r="G2736" s="7">
        <v>3.1895999908447266</v>
      </c>
      <c r="H2736" s="7">
        <v>2.9779999256134033</v>
      </c>
      <c r="I2736" s="7" t="s">
        <v>16725</v>
      </c>
      <c r="J2736" s="7" t="s">
        <v>7300</v>
      </c>
      <c r="K2736" s="8">
        <v>3.301569938659668</v>
      </c>
      <c r="M2736" s="8">
        <v>99.842002868652344</v>
      </c>
      <c r="N2736" s="7">
        <v>58.668701171875</v>
      </c>
      <c r="O2736" s="7" t="s">
        <v>237</v>
      </c>
      <c r="P2736" s="7" t="s">
        <v>1033</v>
      </c>
      <c r="Q2736" s="7" t="s">
        <v>242</v>
      </c>
      <c r="R2736" s="7" t="s">
        <v>3856</v>
      </c>
      <c r="S2736" s="7">
        <v>54.897834777832031</v>
      </c>
    </row>
    <row r="2737" spans="1:19" x14ac:dyDescent="0.25">
      <c r="A2737" s="7">
        <v>513</v>
      </c>
      <c r="B2737" s="7">
        <v>44657</v>
      </c>
      <c r="C2737" s="7">
        <v>38958282</v>
      </c>
      <c r="D2737" s="7" t="s">
        <v>2543</v>
      </c>
      <c r="E2737" s="7" t="s">
        <v>214</v>
      </c>
      <c r="F2737" s="7">
        <v>600000</v>
      </c>
      <c r="G2737" s="7">
        <v>1.297700047492981</v>
      </c>
      <c r="H2737" s="7">
        <v>1.2539999485015869</v>
      </c>
      <c r="I2737" s="7" t="s">
        <v>19894</v>
      </c>
      <c r="J2737" s="7" t="s">
        <v>7299</v>
      </c>
      <c r="K2737" s="8">
        <v>2.767509937286377</v>
      </c>
      <c r="M2737" s="8">
        <v>101.24299621582031</v>
      </c>
      <c r="N2737" s="7">
        <v>62.308799743652344</v>
      </c>
      <c r="O2737" s="7" t="s">
        <v>237</v>
      </c>
      <c r="P2737" s="7" t="s">
        <v>1033</v>
      </c>
      <c r="Q2737" s="7" t="s">
        <v>242</v>
      </c>
      <c r="R2737" s="7" t="s">
        <v>3856</v>
      </c>
      <c r="S2737" s="7">
        <v>49.364246368408203</v>
      </c>
    </row>
    <row r="2738" spans="1:19" x14ac:dyDescent="0.25">
      <c r="A2738" s="7">
        <v>513</v>
      </c>
      <c r="B2738" s="7">
        <v>44657</v>
      </c>
      <c r="C2738" s="7">
        <v>38958280</v>
      </c>
      <c r="D2738" s="7" t="s">
        <v>2543</v>
      </c>
      <c r="E2738" s="7" t="s">
        <v>7296</v>
      </c>
      <c r="F2738" s="7">
        <v>600000</v>
      </c>
      <c r="G2738" s="7">
        <v>1.297700047492981</v>
      </c>
      <c r="H2738" s="7">
        <v>1.2539999485015869</v>
      </c>
      <c r="I2738" s="7" t="s">
        <v>7297</v>
      </c>
      <c r="J2738" s="7" t="s">
        <v>7298</v>
      </c>
      <c r="K2738" s="8">
        <v>2.7673959732055664</v>
      </c>
      <c r="M2738" s="8">
        <v>101.24310302734375</v>
      </c>
      <c r="N2738" s="7">
        <v>61.064300537109375</v>
      </c>
      <c r="O2738" s="7" t="s">
        <v>237</v>
      </c>
      <c r="P2738" s="7" t="s">
        <v>1033</v>
      </c>
      <c r="Q2738" s="7" t="s">
        <v>242</v>
      </c>
      <c r="R2738" s="7" t="s">
        <v>214</v>
      </c>
      <c r="S2738" s="7">
        <v>49.364246368408203</v>
      </c>
    </row>
    <row r="2739" spans="1:19" x14ac:dyDescent="0.25">
      <c r="A2739" s="7">
        <v>513</v>
      </c>
      <c r="B2739" s="7">
        <v>44657</v>
      </c>
      <c r="C2739" s="7">
        <v>66824718</v>
      </c>
      <c r="D2739" s="7" t="s">
        <v>2546</v>
      </c>
      <c r="E2739" s="7" t="s">
        <v>214</v>
      </c>
      <c r="F2739" s="7">
        <v>300000</v>
      </c>
      <c r="G2739" s="7">
        <v>1.5743000507354736</v>
      </c>
      <c r="H2739" s="7">
        <v>1.544700026512146</v>
      </c>
      <c r="I2739" s="7" t="s">
        <v>19895</v>
      </c>
      <c r="J2739" s="7" t="s">
        <v>11175</v>
      </c>
      <c r="K2739" s="8">
        <v>2.7284500598907471</v>
      </c>
      <c r="M2739" s="8">
        <v>96.78399658203125</v>
      </c>
      <c r="N2739" s="7">
        <v>37.754901885986328</v>
      </c>
      <c r="O2739" s="7" t="s">
        <v>409</v>
      </c>
      <c r="P2739" s="7" t="s">
        <v>1033</v>
      </c>
      <c r="Q2739" s="7" t="s">
        <v>242</v>
      </c>
      <c r="R2739" s="7" t="s">
        <v>3856</v>
      </c>
      <c r="S2739" s="7">
        <v>37.754901885986328</v>
      </c>
    </row>
    <row r="2740" spans="1:19" x14ac:dyDescent="0.25">
      <c r="A2740" s="7">
        <v>513</v>
      </c>
      <c r="B2740" s="7">
        <v>44657</v>
      </c>
      <c r="C2740" s="7">
        <v>66929169</v>
      </c>
      <c r="D2740" s="7" t="s">
        <v>2548</v>
      </c>
      <c r="E2740" s="7" t="s">
        <v>18074</v>
      </c>
      <c r="F2740" s="7">
        <v>300000</v>
      </c>
      <c r="G2740" s="7">
        <v>4.3394999504089355</v>
      </c>
      <c r="H2740" s="7">
        <v>4.156400203704834</v>
      </c>
      <c r="I2740" s="7" t="s">
        <v>18380</v>
      </c>
      <c r="J2740" s="7" t="s">
        <v>18075</v>
      </c>
      <c r="K2740" s="8">
        <v>3.3250200748443604</v>
      </c>
      <c r="M2740" s="8">
        <v>91.679000854492188</v>
      </c>
      <c r="N2740" s="7">
        <v>57.882499694824219</v>
      </c>
      <c r="O2740" s="7" t="s">
        <v>237</v>
      </c>
      <c r="P2740" s="7" t="s">
        <v>1033</v>
      </c>
      <c r="Q2740" s="7" t="s">
        <v>242</v>
      </c>
      <c r="R2740" s="7" t="s">
        <v>3856</v>
      </c>
      <c r="S2740" s="7">
        <v>57.882499694824219</v>
      </c>
    </row>
    <row r="2741" spans="1:19" x14ac:dyDescent="0.25">
      <c r="A2741" s="7">
        <v>513</v>
      </c>
      <c r="B2741" s="7">
        <v>44657</v>
      </c>
      <c r="C2741" s="7">
        <v>66887461</v>
      </c>
      <c r="D2741" s="7" t="s">
        <v>21030</v>
      </c>
      <c r="E2741" s="7" t="s">
        <v>7320</v>
      </c>
      <c r="F2741" s="7">
        <v>500000</v>
      </c>
      <c r="G2741" s="7">
        <v>4.0219001770019531</v>
      </c>
      <c r="H2741" s="7">
        <v>3.7950000762939453</v>
      </c>
      <c r="I2741" s="7" t="s">
        <v>19900</v>
      </c>
      <c r="J2741" s="7" t="s">
        <v>7321</v>
      </c>
      <c r="K2741" s="8">
        <v>3.5984599590301514</v>
      </c>
      <c r="M2741" s="8">
        <v>93.135002136230469</v>
      </c>
      <c r="N2741" s="7">
        <v>85.022102355957031</v>
      </c>
      <c r="O2741" s="7" t="s">
        <v>409</v>
      </c>
      <c r="P2741" s="7" t="s">
        <v>1033</v>
      </c>
      <c r="Q2741" s="7" t="s">
        <v>242</v>
      </c>
      <c r="R2741" s="7" t="s">
        <v>3856</v>
      </c>
      <c r="S2741" s="7">
        <v>85.022102355957031</v>
      </c>
    </row>
    <row r="2742" spans="1:19" x14ac:dyDescent="0.25">
      <c r="A2742" s="7">
        <v>513</v>
      </c>
      <c r="B2742" s="7">
        <v>44657</v>
      </c>
      <c r="C2742" s="7">
        <v>38118361</v>
      </c>
      <c r="D2742" s="7" t="s">
        <v>21030</v>
      </c>
      <c r="E2742" s="7" t="s">
        <v>214</v>
      </c>
      <c r="F2742" s="7">
        <v>500000</v>
      </c>
      <c r="G2742" s="7">
        <v>1.0293999910354614</v>
      </c>
      <c r="H2742" s="7">
        <v>0.98739999532699585</v>
      </c>
      <c r="I2742" s="7" t="s">
        <v>19901</v>
      </c>
      <c r="J2742" s="7" t="s">
        <v>7317</v>
      </c>
      <c r="K2742" s="8">
        <v>2.79298996925354</v>
      </c>
      <c r="M2742" s="8">
        <v>101.21700286865234</v>
      </c>
      <c r="N2742" s="7">
        <v>89.454200744628906</v>
      </c>
      <c r="O2742" s="7" t="s">
        <v>409</v>
      </c>
      <c r="P2742" s="7" t="s">
        <v>1033</v>
      </c>
      <c r="Q2742" s="7" t="s">
        <v>242</v>
      </c>
      <c r="R2742" s="7" t="s">
        <v>3856</v>
      </c>
      <c r="S2742" s="7">
        <v>89.454200744628906</v>
      </c>
    </row>
    <row r="2743" spans="1:19" x14ac:dyDescent="0.25">
      <c r="A2743" s="7">
        <v>513</v>
      </c>
      <c r="B2743" s="7">
        <v>44657</v>
      </c>
      <c r="C2743" s="7">
        <v>66891591</v>
      </c>
      <c r="D2743" s="7" t="s">
        <v>16509</v>
      </c>
      <c r="E2743" s="7" t="s">
        <v>16510</v>
      </c>
      <c r="F2743" s="7">
        <v>300000</v>
      </c>
      <c r="G2743" s="7">
        <v>4.0739002227783203</v>
      </c>
      <c r="H2743" s="7">
        <v>3.8980000019073486</v>
      </c>
      <c r="I2743" s="7" t="s">
        <v>19896</v>
      </c>
      <c r="J2743" s="7" t="s">
        <v>16511</v>
      </c>
      <c r="K2743" s="8">
        <v>3.1888799667358398</v>
      </c>
      <c r="M2743" s="8">
        <v>92.644996643066406</v>
      </c>
      <c r="N2743" s="7">
        <v>44.029499053955078</v>
      </c>
      <c r="O2743" s="7" t="s">
        <v>409</v>
      </c>
      <c r="P2743" s="7" t="s">
        <v>1033</v>
      </c>
      <c r="Q2743" s="7" t="s">
        <v>242</v>
      </c>
      <c r="R2743" s="7" t="s">
        <v>3856</v>
      </c>
      <c r="S2743" s="7">
        <v>44.029499053955078</v>
      </c>
    </row>
    <row r="2744" spans="1:19" x14ac:dyDescent="0.25">
      <c r="A2744" s="7">
        <v>513</v>
      </c>
      <c r="B2744" s="7">
        <v>44657</v>
      </c>
      <c r="C2744" s="7">
        <v>44884160</v>
      </c>
      <c r="D2744" s="7" t="s">
        <v>2551</v>
      </c>
      <c r="E2744" s="7" t="s">
        <v>214</v>
      </c>
      <c r="F2744" s="7">
        <v>300000</v>
      </c>
      <c r="G2744" s="7">
        <v>0.4106999933719635</v>
      </c>
      <c r="H2744" s="7">
        <v>0.40490001440048218</v>
      </c>
      <c r="I2744" s="7" t="s">
        <v>11176</v>
      </c>
      <c r="J2744" s="7" t="s">
        <v>11177</v>
      </c>
      <c r="K2744" s="8">
        <v>3.0296380519866943</v>
      </c>
      <c r="M2744" s="8">
        <v>99.583999633789063</v>
      </c>
      <c r="N2744" s="7">
        <v>192.29289245605469</v>
      </c>
      <c r="O2744" s="7" t="s">
        <v>643</v>
      </c>
      <c r="P2744" s="7" t="s">
        <v>1033</v>
      </c>
      <c r="Q2744" s="7" t="s">
        <v>242</v>
      </c>
      <c r="R2744" s="7" t="s">
        <v>3856</v>
      </c>
      <c r="S2744" s="7">
        <v>192.29289245605469</v>
      </c>
    </row>
    <row r="2745" spans="1:19" x14ac:dyDescent="0.25">
      <c r="A2745" s="7">
        <v>513</v>
      </c>
      <c r="B2745" s="7">
        <v>44657</v>
      </c>
      <c r="C2745" s="7">
        <v>66920120</v>
      </c>
      <c r="D2745" s="7" t="s">
        <v>2553</v>
      </c>
      <c r="E2745" s="7" t="s">
        <v>17645</v>
      </c>
      <c r="F2745" s="7">
        <v>300000</v>
      </c>
      <c r="G2745" s="7">
        <v>4.7912001609802246</v>
      </c>
      <c r="H2745" s="7">
        <v>4.5545001029968262</v>
      </c>
      <c r="I2745" s="7" t="s">
        <v>18381</v>
      </c>
      <c r="J2745" s="7" t="s">
        <v>17646</v>
      </c>
      <c r="K2745" s="8">
        <v>3.4519200325012207</v>
      </c>
      <c r="M2745" s="8">
        <v>90.902999877929688</v>
      </c>
      <c r="N2745" s="7">
        <v>71.044700622558594</v>
      </c>
      <c r="O2745" s="7" t="s">
        <v>373</v>
      </c>
      <c r="P2745" s="7" t="s">
        <v>1033</v>
      </c>
      <c r="Q2745" s="7" t="s">
        <v>242</v>
      </c>
      <c r="R2745" s="7" t="s">
        <v>3856</v>
      </c>
      <c r="S2745" s="7">
        <v>104.90969848632813</v>
      </c>
    </row>
    <row r="2746" spans="1:19" x14ac:dyDescent="0.25">
      <c r="A2746" s="7">
        <v>513</v>
      </c>
      <c r="B2746" s="7">
        <v>44657</v>
      </c>
      <c r="C2746" s="7">
        <v>30598775</v>
      </c>
      <c r="D2746" s="7" t="s">
        <v>2553</v>
      </c>
      <c r="E2746" s="7" t="s">
        <v>214</v>
      </c>
      <c r="F2746" s="7">
        <v>400000</v>
      </c>
      <c r="G2746" s="7">
        <v>4.2793002128601074</v>
      </c>
      <c r="H2746" s="7">
        <v>3.9916999340057373</v>
      </c>
      <c r="I2746" s="7" t="s">
        <v>7315</v>
      </c>
      <c r="J2746" s="7" t="s">
        <v>7316</v>
      </c>
      <c r="K2746" s="8">
        <v>3.4234399795532227</v>
      </c>
      <c r="M2746" s="8">
        <v>96.349441528320313</v>
      </c>
      <c r="N2746" s="7">
        <v>67.877403259277344</v>
      </c>
      <c r="O2746" s="7" t="s">
        <v>373</v>
      </c>
      <c r="P2746" s="7" t="s">
        <v>1033</v>
      </c>
      <c r="Q2746" s="7" t="s">
        <v>242</v>
      </c>
      <c r="R2746" s="7" t="s">
        <v>214</v>
      </c>
      <c r="S2746" s="7">
        <v>102.45184326171875</v>
      </c>
    </row>
    <row r="2747" spans="1:19" x14ac:dyDescent="0.25">
      <c r="A2747" s="7">
        <v>513</v>
      </c>
      <c r="B2747" s="7">
        <v>44657</v>
      </c>
      <c r="C2747" s="7">
        <v>30598758</v>
      </c>
      <c r="D2747" s="7" t="s">
        <v>2553</v>
      </c>
      <c r="E2747" s="7" t="s">
        <v>7312</v>
      </c>
      <c r="F2747" s="7">
        <v>400000</v>
      </c>
      <c r="G2747" s="7">
        <v>4.2793002128601074</v>
      </c>
      <c r="H2747" s="7">
        <v>3.9925999641418457</v>
      </c>
      <c r="I2747" s="7" t="s">
        <v>7313</v>
      </c>
      <c r="J2747" s="7" t="s">
        <v>7314</v>
      </c>
      <c r="K2747" s="8">
        <v>3.3884201049804688</v>
      </c>
      <c r="M2747" s="8">
        <v>96.485000610351563</v>
      </c>
      <c r="N2747" s="7">
        <v>64.781501770019531</v>
      </c>
      <c r="O2747" s="7" t="s">
        <v>373</v>
      </c>
      <c r="P2747" s="7" t="s">
        <v>1033</v>
      </c>
      <c r="Q2747" s="7" t="s">
        <v>242</v>
      </c>
      <c r="R2747" s="7" t="s">
        <v>3856</v>
      </c>
      <c r="S2747" s="7">
        <v>102.45184326171875</v>
      </c>
    </row>
    <row r="2748" spans="1:19" x14ac:dyDescent="0.25">
      <c r="A2748" s="7">
        <v>513</v>
      </c>
      <c r="B2748" s="7">
        <v>44657</v>
      </c>
      <c r="C2748" s="7">
        <v>66804850</v>
      </c>
      <c r="D2748" s="7" t="s">
        <v>2553</v>
      </c>
      <c r="E2748" s="7" t="s">
        <v>214</v>
      </c>
      <c r="F2748" s="7">
        <v>400000</v>
      </c>
      <c r="G2748" s="7">
        <v>3.4031000137329102</v>
      </c>
      <c r="H2748" s="7">
        <v>3.2964000701904297</v>
      </c>
      <c r="I2748" s="7" t="s">
        <v>7310</v>
      </c>
      <c r="J2748" s="7" t="s">
        <v>7311</v>
      </c>
      <c r="K2748" s="8">
        <v>3.3013598918914795</v>
      </c>
      <c r="M2748" s="8">
        <v>92.654998779296875</v>
      </c>
      <c r="N2748" s="7">
        <v>56.504398345947266</v>
      </c>
      <c r="O2748" s="7" t="s">
        <v>373</v>
      </c>
      <c r="P2748" s="7" t="s">
        <v>1033</v>
      </c>
      <c r="Q2748" s="7" t="s">
        <v>242</v>
      </c>
      <c r="R2748" s="7" t="s">
        <v>3856</v>
      </c>
      <c r="S2748" s="7">
        <v>98.195350646972656</v>
      </c>
    </row>
    <row r="2749" spans="1:19" x14ac:dyDescent="0.25">
      <c r="A2749" s="7">
        <v>513</v>
      </c>
      <c r="B2749" s="7">
        <v>44657</v>
      </c>
      <c r="C2749" s="7">
        <v>34935219</v>
      </c>
      <c r="D2749" s="7" t="s">
        <v>2553</v>
      </c>
      <c r="E2749" s="7" t="s">
        <v>214</v>
      </c>
      <c r="F2749" s="7">
        <v>400000</v>
      </c>
      <c r="G2749" s="7">
        <v>0.33399999141693115</v>
      </c>
      <c r="H2749" s="7">
        <v>0.32989999651908875</v>
      </c>
      <c r="I2749" s="7" t="s">
        <v>7308</v>
      </c>
      <c r="J2749" s="7" t="s">
        <v>7309</v>
      </c>
      <c r="K2749" s="8">
        <v>2.6495139598846436</v>
      </c>
      <c r="M2749" s="8">
        <v>99.989997863769531</v>
      </c>
      <c r="N2749" s="7">
        <v>171.76409912109375</v>
      </c>
      <c r="O2749" s="7" t="s">
        <v>373</v>
      </c>
      <c r="P2749" s="7" t="s">
        <v>1033</v>
      </c>
      <c r="Q2749" s="7" t="s">
        <v>242</v>
      </c>
      <c r="R2749" s="7" t="s">
        <v>3856</v>
      </c>
      <c r="S2749" s="7">
        <v>82.903289794921875</v>
      </c>
    </row>
    <row r="2750" spans="1:19" x14ac:dyDescent="0.25">
      <c r="A2750" s="7">
        <v>513</v>
      </c>
      <c r="B2750" s="7">
        <v>44657</v>
      </c>
      <c r="C2750" s="7">
        <v>34935218</v>
      </c>
      <c r="D2750" s="7" t="s">
        <v>2553</v>
      </c>
      <c r="E2750" s="7" t="s">
        <v>7305</v>
      </c>
      <c r="F2750" s="7">
        <v>400000</v>
      </c>
      <c r="G2750" s="7">
        <v>0.33399999141693115</v>
      </c>
      <c r="H2750" s="7">
        <v>0.32989999651908875</v>
      </c>
      <c r="I2750" s="7" t="s">
        <v>7306</v>
      </c>
      <c r="J2750" s="7" t="s">
        <v>7307</v>
      </c>
      <c r="K2750" s="8">
        <v>2.6273999214172363</v>
      </c>
      <c r="M2750" s="8">
        <v>99.997299194335938</v>
      </c>
      <c r="N2750" s="7">
        <v>169.55880737304688</v>
      </c>
      <c r="O2750" s="7" t="s">
        <v>373</v>
      </c>
      <c r="P2750" s="7" t="s">
        <v>1033</v>
      </c>
      <c r="Q2750" s="7" t="s">
        <v>242</v>
      </c>
      <c r="R2750" s="7" t="s">
        <v>214</v>
      </c>
      <c r="S2750" s="7">
        <v>82.903289794921875</v>
      </c>
    </row>
    <row r="2751" spans="1:19" x14ac:dyDescent="0.25">
      <c r="A2751" s="7">
        <v>513</v>
      </c>
      <c r="B2751" s="7">
        <v>44657</v>
      </c>
      <c r="C2751" s="7">
        <v>72555</v>
      </c>
      <c r="D2751" s="7" t="s">
        <v>2556</v>
      </c>
      <c r="E2751" s="7" t="s">
        <v>214</v>
      </c>
      <c r="F2751" s="7">
        <v>286920</v>
      </c>
      <c r="G2751" s="7">
        <v>12.043800354003906</v>
      </c>
      <c r="H2751" s="7">
        <v>8.9785003662109375</v>
      </c>
      <c r="I2751" s="7" t="s">
        <v>11180</v>
      </c>
      <c r="J2751" s="7" t="s">
        <v>11181</v>
      </c>
      <c r="K2751" s="8">
        <v>3.8213589191436768</v>
      </c>
      <c r="M2751" s="8">
        <v>112.48860168457031</v>
      </c>
      <c r="N2751" s="7">
        <v>129.3424072265625</v>
      </c>
      <c r="O2751" s="7" t="s">
        <v>237</v>
      </c>
      <c r="P2751" s="7" t="s">
        <v>1033</v>
      </c>
      <c r="Q2751" s="7" t="s">
        <v>242</v>
      </c>
      <c r="R2751" s="7" t="s">
        <v>214</v>
      </c>
      <c r="S2751" s="7">
        <v>129.3424072265625</v>
      </c>
    </row>
    <row r="2752" spans="1:19" x14ac:dyDescent="0.25">
      <c r="A2752" s="7">
        <v>513</v>
      </c>
      <c r="B2752" s="7">
        <v>44657</v>
      </c>
      <c r="C2752" s="7">
        <v>6138</v>
      </c>
      <c r="D2752" s="7" t="s">
        <v>2556</v>
      </c>
      <c r="E2752" s="7" t="s">
        <v>17462</v>
      </c>
      <c r="F2752" s="7">
        <v>295300</v>
      </c>
      <c r="G2752" s="7">
        <v>4.8214001655578613</v>
      </c>
      <c r="H2752" s="7">
        <v>4.1065001487731934</v>
      </c>
      <c r="I2752" s="7" t="s">
        <v>21871</v>
      </c>
      <c r="J2752" s="7" t="s">
        <v>17463</v>
      </c>
      <c r="K2752" s="8">
        <v>3.6167130470275879</v>
      </c>
      <c r="M2752" s="8">
        <v>114.82599639892578</v>
      </c>
      <c r="N2752" s="7">
        <v>84.755500793457031</v>
      </c>
      <c r="O2752" s="7" t="s">
        <v>237</v>
      </c>
      <c r="P2752" s="7" t="s">
        <v>1033</v>
      </c>
      <c r="Q2752" s="7" t="s">
        <v>242</v>
      </c>
      <c r="R2752" s="7" t="s">
        <v>4084</v>
      </c>
      <c r="S2752" s="7">
        <v>84.755500793457031</v>
      </c>
    </row>
    <row r="2753" spans="1:19" x14ac:dyDescent="0.25">
      <c r="A2753" s="7">
        <v>513</v>
      </c>
      <c r="B2753" s="7">
        <v>44657</v>
      </c>
      <c r="C2753" s="7">
        <v>66949760</v>
      </c>
      <c r="D2753" s="7" t="s">
        <v>2556</v>
      </c>
      <c r="E2753" s="7" t="s">
        <v>18382</v>
      </c>
      <c r="F2753" s="7">
        <v>300000</v>
      </c>
      <c r="G2753" s="7">
        <v>4.465400218963623</v>
      </c>
      <c r="H2753" s="7">
        <v>4.2915000915527344</v>
      </c>
      <c r="I2753" s="7" t="s">
        <v>19897</v>
      </c>
      <c r="J2753" s="7" t="s">
        <v>18383</v>
      </c>
      <c r="K2753" s="8">
        <v>3.3088099956512451</v>
      </c>
      <c r="M2753" s="8">
        <v>91.005996704101563</v>
      </c>
      <c r="N2753" s="7">
        <v>56.303901672363281</v>
      </c>
      <c r="O2753" s="7" t="s">
        <v>237</v>
      </c>
      <c r="P2753" s="7" t="s">
        <v>1033</v>
      </c>
      <c r="Q2753" s="7" t="s">
        <v>242</v>
      </c>
      <c r="R2753" s="7" t="s">
        <v>3856</v>
      </c>
      <c r="S2753" s="7">
        <v>56.303901672363281</v>
      </c>
    </row>
    <row r="2754" spans="1:19" x14ac:dyDescent="0.25">
      <c r="A2754" s="7">
        <v>513</v>
      </c>
      <c r="B2754" s="7">
        <v>44657</v>
      </c>
      <c r="C2754" s="7">
        <v>66782078</v>
      </c>
      <c r="D2754" s="7" t="s">
        <v>2556</v>
      </c>
      <c r="E2754" s="7" t="s">
        <v>214</v>
      </c>
      <c r="F2754" s="7">
        <v>500000</v>
      </c>
      <c r="G2754" s="7">
        <v>3.1895999908447266</v>
      </c>
      <c r="H2754" s="7">
        <v>3.0799000263214111</v>
      </c>
      <c r="I2754" s="7" t="s">
        <v>19898</v>
      </c>
      <c r="J2754" s="7" t="s">
        <v>11179</v>
      </c>
      <c r="K2754" s="8">
        <v>3.2904798984527588</v>
      </c>
      <c r="M2754" s="8">
        <v>93.494003295898438</v>
      </c>
      <c r="N2754" s="7">
        <v>56.557498931884766</v>
      </c>
      <c r="O2754" s="7" t="s">
        <v>237</v>
      </c>
      <c r="P2754" s="7" t="s">
        <v>1033</v>
      </c>
      <c r="Q2754" s="7" t="s">
        <v>242</v>
      </c>
      <c r="R2754" s="7" t="s">
        <v>3856</v>
      </c>
      <c r="S2754" s="7">
        <v>56.557498931884766</v>
      </c>
    </row>
    <row r="2755" spans="1:19" x14ac:dyDescent="0.25">
      <c r="A2755" s="7">
        <v>513</v>
      </c>
      <c r="B2755" s="7">
        <v>44657</v>
      </c>
      <c r="C2755" s="7">
        <v>43959851</v>
      </c>
      <c r="D2755" s="7" t="s">
        <v>2556</v>
      </c>
      <c r="E2755" s="7" t="s">
        <v>214</v>
      </c>
      <c r="F2755" s="7">
        <v>500000</v>
      </c>
      <c r="G2755" s="7">
        <v>2.214900016784668</v>
      </c>
      <c r="H2755" s="7">
        <v>2.1238999366760254</v>
      </c>
      <c r="I2755" s="7" t="s">
        <v>19899</v>
      </c>
      <c r="J2755" s="7" t="s">
        <v>11178</v>
      </c>
      <c r="K2755" s="8">
        <v>2.9070999622344971</v>
      </c>
      <c r="M2755" s="8">
        <v>99.130996704101563</v>
      </c>
      <c r="N2755" s="7">
        <v>32.570098876953125</v>
      </c>
      <c r="O2755" s="7" t="s">
        <v>237</v>
      </c>
      <c r="P2755" s="7" t="s">
        <v>1033</v>
      </c>
      <c r="Q2755" s="7" t="s">
        <v>242</v>
      </c>
      <c r="R2755" s="7" t="s">
        <v>3856</v>
      </c>
      <c r="S2755" s="7">
        <v>32.570098876953125</v>
      </c>
    </row>
    <row r="2756" spans="1:19" x14ac:dyDescent="0.25">
      <c r="A2756" s="7">
        <v>513</v>
      </c>
      <c r="B2756" s="7">
        <v>44657</v>
      </c>
      <c r="C2756" s="7">
        <v>43440236</v>
      </c>
      <c r="D2756" s="7" t="s">
        <v>2559</v>
      </c>
      <c r="E2756" s="7" t="s">
        <v>214</v>
      </c>
      <c r="F2756" s="7">
        <v>400000</v>
      </c>
      <c r="G2756" s="7">
        <v>2.0287001132965088</v>
      </c>
      <c r="H2756" s="7">
        <v>1.9198999404907227</v>
      </c>
      <c r="I2756" s="7" t="s">
        <v>7318</v>
      </c>
      <c r="J2756" s="7" t="s">
        <v>7319</v>
      </c>
      <c r="K2756" s="8">
        <v>3.2475900650024414</v>
      </c>
      <c r="M2756" s="8">
        <v>100.00399780273438</v>
      </c>
      <c r="N2756" s="7">
        <v>71.323898315429688</v>
      </c>
      <c r="O2756" s="7" t="s">
        <v>266</v>
      </c>
      <c r="P2756" s="7" t="s">
        <v>1033</v>
      </c>
      <c r="Q2756" s="7" t="s">
        <v>242</v>
      </c>
      <c r="R2756" s="7" t="s">
        <v>3856</v>
      </c>
      <c r="S2756" s="7">
        <v>71.323898315429688</v>
      </c>
    </row>
    <row r="2757" spans="1:19" x14ac:dyDescent="0.25">
      <c r="A2757" s="7">
        <v>513</v>
      </c>
      <c r="B2757" s="7">
        <v>44657</v>
      </c>
      <c r="C2757" s="7">
        <v>14931468</v>
      </c>
      <c r="D2757" s="7" t="s">
        <v>2561</v>
      </c>
      <c r="E2757" s="7" t="s">
        <v>7342</v>
      </c>
      <c r="F2757" s="7">
        <v>750000</v>
      </c>
      <c r="G2757" s="7">
        <v>19.789199829101563</v>
      </c>
      <c r="H2757" s="7">
        <v>12.39169979095459</v>
      </c>
      <c r="I2757" s="7" t="s">
        <v>7343</v>
      </c>
      <c r="J2757" s="7" t="s">
        <v>7344</v>
      </c>
      <c r="K2757" s="8">
        <v>3.7440381050109863</v>
      </c>
      <c r="M2757" s="8">
        <v>134.7969970703125</v>
      </c>
      <c r="N2757" s="7">
        <v>95.932502746582031</v>
      </c>
      <c r="O2757" s="7" t="s">
        <v>237</v>
      </c>
      <c r="P2757" s="7" t="s">
        <v>1033</v>
      </c>
      <c r="Q2757" s="7" t="s">
        <v>242</v>
      </c>
      <c r="R2757" s="7" t="s">
        <v>214</v>
      </c>
      <c r="S2757" s="7">
        <v>94.925949096679688</v>
      </c>
    </row>
    <row r="2758" spans="1:19" x14ac:dyDescent="0.25">
      <c r="A2758" s="7">
        <v>513</v>
      </c>
      <c r="B2758" s="7">
        <v>44657</v>
      </c>
      <c r="C2758" s="7">
        <v>66918377</v>
      </c>
      <c r="D2758" s="7" t="s">
        <v>2561</v>
      </c>
      <c r="E2758" s="7" t="s">
        <v>17647</v>
      </c>
      <c r="F2758" s="7">
        <v>350000</v>
      </c>
      <c r="G2758" s="7">
        <v>9.2649002075195313</v>
      </c>
      <c r="H2758" s="7">
        <v>8.2587003707885742</v>
      </c>
      <c r="I2758" s="7" t="s">
        <v>19902</v>
      </c>
      <c r="J2758" s="7" t="s">
        <v>17648</v>
      </c>
      <c r="K2758" s="8">
        <v>3.5136499404907227</v>
      </c>
      <c r="M2758" s="8">
        <v>88.113998413085938</v>
      </c>
      <c r="N2758" s="7">
        <v>91.634597778320313</v>
      </c>
      <c r="O2758" s="7" t="s">
        <v>237</v>
      </c>
      <c r="P2758" s="7" t="s">
        <v>1033</v>
      </c>
      <c r="Q2758" s="7" t="s">
        <v>242</v>
      </c>
      <c r="R2758" s="7" t="s">
        <v>3856</v>
      </c>
      <c r="S2758" s="7">
        <v>71.613906860351563</v>
      </c>
    </row>
    <row r="2759" spans="1:19" x14ac:dyDescent="0.25">
      <c r="A2759" s="7">
        <v>513</v>
      </c>
      <c r="B2759" s="7">
        <v>44657</v>
      </c>
      <c r="C2759" s="7">
        <v>44222423</v>
      </c>
      <c r="D2759" s="7" t="s">
        <v>2561</v>
      </c>
      <c r="E2759" s="7" t="s">
        <v>7339</v>
      </c>
      <c r="F2759" s="7">
        <v>500000</v>
      </c>
      <c r="G2759" s="7">
        <v>7.2744998931884766</v>
      </c>
      <c r="H2759" s="7">
        <v>6.4528999328613281</v>
      </c>
      <c r="I2759" s="7" t="s">
        <v>7340</v>
      </c>
      <c r="J2759" s="7" t="s">
        <v>7341</v>
      </c>
      <c r="K2759" s="8">
        <v>3.3965599536895752</v>
      </c>
      <c r="M2759" s="8">
        <v>96.660003662109375</v>
      </c>
      <c r="N2759" s="7">
        <v>71.201400756835938</v>
      </c>
      <c r="O2759" s="7" t="s">
        <v>237</v>
      </c>
      <c r="P2759" s="7" t="s">
        <v>1033</v>
      </c>
      <c r="Q2759" s="7" t="s">
        <v>242</v>
      </c>
      <c r="R2759" s="7" t="s">
        <v>3856</v>
      </c>
      <c r="S2759" s="7">
        <v>66.361289978027344</v>
      </c>
    </row>
    <row r="2760" spans="1:19" x14ac:dyDescent="0.25">
      <c r="A2760" s="7">
        <v>513</v>
      </c>
      <c r="B2760" s="7">
        <v>44657</v>
      </c>
      <c r="C2760" s="7">
        <v>44222424</v>
      </c>
      <c r="D2760" s="7" t="s">
        <v>2561</v>
      </c>
      <c r="E2760" s="7" t="s">
        <v>7336</v>
      </c>
      <c r="F2760" s="7">
        <v>500000</v>
      </c>
      <c r="G2760" s="7">
        <v>7.2744998931884766</v>
      </c>
      <c r="H2760" s="7">
        <v>6.4528999328613281</v>
      </c>
      <c r="I2760" s="7" t="s">
        <v>7337</v>
      </c>
      <c r="J2760" s="7" t="s">
        <v>7338</v>
      </c>
      <c r="K2760" s="8">
        <v>3.3965179920196533</v>
      </c>
      <c r="M2760" s="8">
        <v>96.660301208496094</v>
      </c>
      <c r="N2760" s="7">
        <v>70.900001525878906</v>
      </c>
      <c r="O2760" s="7" t="s">
        <v>237</v>
      </c>
      <c r="P2760" s="7" t="s">
        <v>1033</v>
      </c>
      <c r="Q2760" s="7" t="s">
        <v>242</v>
      </c>
      <c r="R2760" s="7" t="s">
        <v>214</v>
      </c>
      <c r="S2760" s="7">
        <v>66.361289978027344</v>
      </c>
    </row>
    <row r="2761" spans="1:19" x14ac:dyDescent="0.25">
      <c r="A2761" s="7">
        <v>513</v>
      </c>
      <c r="B2761" s="7">
        <v>44657</v>
      </c>
      <c r="C2761" s="7">
        <v>34713759</v>
      </c>
      <c r="D2761" s="7" t="s">
        <v>2561</v>
      </c>
      <c r="E2761" s="7" t="s">
        <v>7334</v>
      </c>
      <c r="F2761" s="7">
        <v>400000</v>
      </c>
      <c r="G2761" s="7">
        <v>5.2841000556945801</v>
      </c>
      <c r="H2761" s="7">
        <v>4.7941999435424805</v>
      </c>
      <c r="I2761" s="7" t="s">
        <v>19903</v>
      </c>
      <c r="J2761" s="7" t="s">
        <v>7335</v>
      </c>
      <c r="K2761" s="8">
        <v>3.4789600372314453</v>
      </c>
      <c r="M2761" s="8">
        <v>98.301002502441406</v>
      </c>
      <c r="N2761" s="7">
        <v>75.270301818847656</v>
      </c>
      <c r="O2761" s="7" t="s">
        <v>237</v>
      </c>
      <c r="P2761" s="7" t="s">
        <v>1033</v>
      </c>
      <c r="Q2761" s="7" t="s">
        <v>242</v>
      </c>
      <c r="R2761" s="7" t="s">
        <v>3856</v>
      </c>
      <c r="S2761" s="7">
        <v>60.87701416015625</v>
      </c>
    </row>
    <row r="2762" spans="1:19" x14ac:dyDescent="0.25">
      <c r="A2762" s="7">
        <v>513</v>
      </c>
      <c r="B2762" s="7">
        <v>44657</v>
      </c>
      <c r="C2762" s="7">
        <v>30604914</v>
      </c>
      <c r="D2762" s="7" t="s">
        <v>2561</v>
      </c>
      <c r="E2762" s="7" t="s">
        <v>7331</v>
      </c>
      <c r="F2762" s="7">
        <v>400000</v>
      </c>
      <c r="G2762" s="7">
        <v>4.2793002128601074</v>
      </c>
      <c r="H2762" s="7">
        <v>4.0114998817443848</v>
      </c>
      <c r="I2762" s="7" t="s">
        <v>7332</v>
      </c>
      <c r="J2762" s="7" t="s">
        <v>7333</v>
      </c>
      <c r="K2762" s="8">
        <v>3.4198300838470459</v>
      </c>
      <c r="M2762" s="8">
        <v>95.375999450683594</v>
      </c>
      <c r="N2762" s="7">
        <v>67.827499389648438</v>
      </c>
      <c r="O2762" s="7" t="s">
        <v>237</v>
      </c>
      <c r="P2762" s="7" t="s">
        <v>1033</v>
      </c>
      <c r="Q2762" s="7" t="s">
        <v>242</v>
      </c>
      <c r="R2762" s="7" t="s">
        <v>3856</v>
      </c>
      <c r="S2762" s="7">
        <v>58.031955718994141</v>
      </c>
    </row>
    <row r="2763" spans="1:19" x14ac:dyDescent="0.25">
      <c r="A2763" s="7">
        <v>513</v>
      </c>
      <c r="B2763" s="7">
        <v>44657</v>
      </c>
      <c r="C2763" s="7">
        <v>66918376</v>
      </c>
      <c r="D2763" s="7" t="s">
        <v>2561</v>
      </c>
      <c r="E2763" s="7" t="s">
        <v>17649</v>
      </c>
      <c r="F2763" s="7">
        <v>450000</v>
      </c>
      <c r="G2763" s="7">
        <v>4.2656002044677734</v>
      </c>
      <c r="H2763" s="7">
        <v>4.0934000015258789</v>
      </c>
      <c r="I2763" s="7" t="s">
        <v>22329</v>
      </c>
      <c r="J2763" s="7" t="s">
        <v>17650</v>
      </c>
      <c r="K2763" s="8">
        <v>3.3724400997161865</v>
      </c>
      <c r="M2763" s="8">
        <v>91.137001037597656</v>
      </c>
      <c r="N2763" s="7">
        <v>62.615398406982422</v>
      </c>
      <c r="O2763" s="7" t="s">
        <v>237</v>
      </c>
      <c r="P2763" s="7" t="s">
        <v>1033</v>
      </c>
      <c r="Q2763" s="7" t="s">
        <v>242</v>
      </c>
      <c r="R2763" s="7" t="s">
        <v>3856</v>
      </c>
      <c r="S2763" s="7">
        <v>57.992851257324219</v>
      </c>
    </row>
    <row r="2764" spans="1:19" x14ac:dyDescent="0.25">
      <c r="A2764" s="7">
        <v>513</v>
      </c>
      <c r="B2764" s="7">
        <v>44657</v>
      </c>
      <c r="C2764" s="7">
        <v>22543958</v>
      </c>
      <c r="D2764" s="7" t="s">
        <v>2561</v>
      </c>
      <c r="E2764" s="7" t="s">
        <v>7329</v>
      </c>
      <c r="F2764" s="7">
        <v>500000</v>
      </c>
      <c r="G2764" s="7">
        <v>4.2354998588562012</v>
      </c>
      <c r="H2764" s="7">
        <v>3.8752000331878662</v>
      </c>
      <c r="I2764" s="7" t="s">
        <v>19904</v>
      </c>
      <c r="J2764" s="7" t="s">
        <v>7330</v>
      </c>
      <c r="K2764" s="8">
        <v>3.3729400634765625</v>
      </c>
      <c r="M2764" s="8">
        <v>100.49400329589844</v>
      </c>
      <c r="N2764" s="7">
        <v>63.506198883056641</v>
      </c>
      <c r="O2764" s="7" t="s">
        <v>237</v>
      </c>
      <c r="P2764" s="7" t="s">
        <v>1033</v>
      </c>
      <c r="Q2764" s="7" t="s">
        <v>242</v>
      </c>
      <c r="R2764" s="7" t="s">
        <v>3856</v>
      </c>
      <c r="S2764" s="7">
        <v>57.906906127929688</v>
      </c>
    </row>
    <row r="2765" spans="1:19" x14ac:dyDescent="0.25">
      <c r="A2765" s="7">
        <v>513</v>
      </c>
      <c r="B2765" s="7">
        <v>44657</v>
      </c>
      <c r="C2765" s="7">
        <v>22543923</v>
      </c>
      <c r="D2765" s="7" t="s">
        <v>2561</v>
      </c>
      <c r="E2765" s="7" t="s">
        <v>7326</v>
      </c>
      <c r="F2765" s="7">
        <v>500000</v>
      </c>
      <c r="G2765" s="7">
        <v>4.2354998588562012</v>
      </c>
      <c r="H2765" s="7">
        <v>3.8752000331878662</v>
      </c>
      <c r="I2765" s="7" t="s">
        <v>7327</v>
      </c>
      <c r="J2765" s="7" t="s">
        <v>7328</v>
      </c>
      <c r="K2765" s="8">
        <v>3.3728499412536621</v>
      </c>
      <c r="M2765" s="8">
        <v>100.49440002441406</v>
      </c>
      <c r="N2765" s="7">
        <v>63.084400177001953</v>
      </c>
      <c r="O2765" s="7" t="s">
        <v>237</v>
      </c>
      <c r="P2765" s="7" t="s">
        <v>1033</v>
      </c>
      <c r="Q2765" s="7" t="s">
        <v>242</v>
      </c>
      <c r="R2765" s="7" t="s">
        <v>214</v>
      </c>
      <c r="S2765" s="7">
        <v>57.906906127929688</v>
      </c>
    </row>
    <row r="2766" spans="1:19" x14ac:dyDescent="0.25">
      <c r="A2766" s="7">
        <v>513</v>
      </c>
      <c r="B2766" s="7">
        <v>44657</v>
      </c>
      <c r="C2766" s="7">
        <v>26456610</v>
      </c>
      <c r="D2766" s="7" t="s">
        <v>2561</v>
      </c>
      <c r="E2766" s="7" t="s">
        <v>7324</v>
      </c>
      <c r="F2766" s="7">
        <v>500000</v>
      </c>
      <c r="G2766" s="7">
        <v>3.2881999015808105</v>
      </c>
      <c r="H2766" s="7">
        <v>3.064500093460083</v>
      </c>
      <c r="I2766" s="7" t="s">
        <v>19905</v>
      </c>
      <c r="J2766" s="7" t="s">
        <v>7325</v>
      </c>
      <c r="K2766" s="8">
        <v>3.2765100002288818</v>
      </c>
      <c r="M2766" s="8">
        <v>100.68800354003906</v>
      </c>
      <c r="N2766" s="7">
        <v>55.991600036621094</v>
      </c>
      <c r="O2766" s="7" t="s">
        <v>237</v>
      </c>
      <c r="P2766" s="7" t="s">
        <v>1033</v>
      </c>
      <c r="Q2766" s="7" t="s">
        <v>242</v>
      </c>
      <c r="R2766" s="7" t="s">
        <v>3856</v>
      </c>
      <c r="S2766" s="7">
        <v>55.183280944824219</v>
      </c>
    </row>
    <row r="2767" spans="1:19" x14ac:dyDescent="0.25">
      <c r="A2767" s="7">
        <v>513</v>
      </c>
      <c r="B2767" s="7">
        <v>44657</v>
      </c>
      <c r="C2767" s="7">
        <v>20626493</v>
      </c>
      <c r="D2767" s="7" t="s">
        <v>2561</v>
      </c>
      <c r="E2767" s="7" t="s">
        <v>7322</v>
      </c>
      <c r="F2767" s="7">
        <v>500000</v>
      </c>
      <c r="G2767" s="7">
        <v>1.8508000373840332</v>
      </c>
      <c r="H2767" s="7">
        <v>1.7711999416351318</v>
      </c>
      <c r="I2767" s="7" t="s">
        <v>21872</v>
      </c>
      <c r="J2767" s="7" t="s">
        <v>7323</v>
      </c>
      <c r="K2767" s="8">
        <v>2.8035099506378174</v>
      </c>
      <c r="M2767" s="8">
        <v>101.91300201416016</v>
      </c>
      <c r="N2767" s="7">
        <v>33.119701385498047</v>
      </c>
      <c r="O2767" s="7" t="s">
        <v>237</v>
      </c>
      <c r="P2767" s="7" t="s">
        <v>1033</v>
      </c>
      <c r="Q2767" s="7" t="s">
        <v>242</v>
      </c>
      <c r="R2767" s="7" t="s">
        <v>3856</v>
      </c>
      <c r="S2767" s="7">
        <v>50.991596221923828</v>
      </c>
    </row>
    <row r="2768" spans="1:19" x14ac:dyDescent="0.25">
      <c r="A2768" s="7">
        <v>513</v>
      </c>
      <c r="B2768" s="7">
        <v>44657</v>
      </c>
      <c r="C2768" s="7">
        <v>66794102</v>
      </c>
      <c r="D2768" s="7" t="s">
        <v>17556</v>
      </c>
      <c r="E2768" s="7" t="s">
        <v>214</v>
      </c>
      <c r="F2768" s="7">
        <v>300000</v>
      </c>
      <c r="G2768" s="7">
        <v>1.2868000268936157</v>
      </c>
      <c r="H2768" s="7">
        <v>1.2619999647140503</v>
      </c>
      <c r="I2768" s="7" t="s">
        <v>10740</v>
      </c>
      <c r="J2768" s="7" t="s">
        <v>10741</v>
      </c>
      <c r="K2768" s="8">
        <v>2.8687500953674316</v>
      </c>
      <c r="M2768" s="8">
        <v>97.6510009765625</v>
      </c>
      <c r="N2768" s="7">
        <v>72.473197937011719</v>
      </c>
      <c r="O2768" s="7" t="s">
        <v>446</v>
      </c>
      <c r="P2768" s="7" t="s">
        <v>1033</v>
      </c>
      <c r="Q2768" s="7" t="s">
        <v>242</v>
      </c>
      <c r="R2768" s="7" t="s">
        <v>3856</v>
      </c>
      <c r="S2768" s="7">
        <v>72.473197937011719</v>
      </c>
    </row>
    <row r="2769" spans="1:19" x14ac:dyDescent="0.25">
      <c r="A2769" s="7">
        <v>513</v>
      </c>
      <c r="B2769" s="7">
        <v>44657</v>
      </c>
      <c r="C2769" s="7">
        <v>45746198</v>
      </c>
      <c r="D2769" s="7" t="s">
        <v>17556</v>
      </c>
      <c r="E2769" s="7" t="s">
        <v>214</v>
      </c>
      <c r="F2769" s="7">
        <v>300000</v>
      </c>
      <c r="G2769" s="7">
        <v>0.61599999666213989</v>
      </c>
      <c r="H2769" s="7">
        <v>0.60619997978210449</v>
      </c>
      <c r="I2769" s="7" t="s">
        <v>10738</v>
      </c>
      <c r="J2769" s="7" t="s">
        <v>10739</v>
      </c>
      <c r="K2769" s="8">
        <v>1.5282820463180542</v>
      </c>
      <c r="M2769" s="8">
        <v>99.698997497558594</v>
      </c>
      <c r="N2769" s="7">
        <v>9.8144998550415039</v>
      </c>
      <c r="O2769" s="7" t="s">
        <v>446</v>
      </c>
      <c r="P2769" s="7" t="s">
        <v>1033</v>
      </c>
      <c r="Q2769" s="7" t="s">
        <v>242</v>
      </c>
      <c r="R2769" s="7" t="s">
        <v>3856</v>
      </c>
      <c r="S2769" s="7">
        <v>9.8144998550415039</v>
      </c>
    </row>
    <row r="2770" spans="1:19" x14ac:dyDescent="0.25">
      <c r="A2770" s="7">
        <v>513</v>
      </c>
      <c r="B2770" s="7">
        <v>44657</v>
      </c>
      <c r="C2770" s="7">
        <v>66993638</v>
      </c>
      <c r="D2770" s="7" t="s">
        <v>2564</v>
      </c>
      <c r="E2770" s="7" t="s">
        <v>21323</v>
      </c>
      <c r="F2770" s="7">
        <v>400000</v>
      </c>
      <c r="G2770" s="7">
        <v>10.031499862670898</v>
      </c>
      <c r="H2770" s="7">
        <v>8.5872001647949219</v>
      </c>
      <c r="I2770" s="7" t="s">
        <v>21324</v>
      </c>
      <c r="J2770" s="7" t="s">
        <v>21325</v>
      </c>
      <c r="K2770" s="8">
        <v>3.9102699756622314</v>
      </c>
      <c r="M2770" s="8">
        <v>89.419998168945313</v>
      </c>
      <c r="N2770" s="7">
        <v>134.23800659179688</v>
      </c>
      <c r="O2770" s="7" t="s">
        <v>223</v>
      </c>
      <c r="P2770" s="7" t="s">
        <v>1033</v>
      </c>
      <c r="Q2770" s="7" t="s">
        <v>242</v>
      </c>
      <c r="R2770" s="7" t="s">
        <v>3856</v>
      </c>
      <c r="S2770" s="7">
        <v>73.569427490234375</v>
      </c>
    </row>
    <row r="2771" spans="1:19" x14ac:dyDescent="0.25">
      <c r="A2771" s="7">
        <v>513</v>
      </c>
      <c r="B2771" s="7">
        <v>44657</v>
      </c>
      <c r="C2771" s="7">
        <v>66993319</v>
      </c>
      <c r="D2771" s="7" t="s">
        <v>2564</v>
      </c>
      <c r="E2771" s="7" t="s">
        <v>20854</v>
      </c>
      <c r="F2771" s="7">
        <v>400000</v>
      </c>
      <c r="G2771" s="7">
        <v>10.031499862670898</v>
      </c>
      <c r="H2771" s="7">
        <v>8.5862998962402344</v>
      </c>
      <c r="I2771" s="7" t="s">
        <v>20855</v>
      </c>
      <c r="J2771" s="7" t="s">
        <v>20856</v>
      </c>
      <c r="K2771" s="8">
        <v>3.9181630611419678</v>
      </c>
      <c r="M2771" s="8">
        <v>89.359115600585938</v>
      </c>
      <c r="N2771" s="7">
        <v>134.73399353027344</v>
      </c>
      <c r="O2771" s="7" t="s">
        <v>223</v>
      </c>
      <c r="P2771" s="7" t="s">
        <v>1033</v>
      </c>
      <c r="Q2771" s="7" t="s">
        <v>242</v>
      </c>
      <c r="R2771" s="7" t="s">
        <v>214</v>
      </c>
      <c r="S2771" s="7">
        <v>73.569427490234375</v>
      </c>
    </row>
    <row r="2772" spans="1:19" x14ac:dyDescent="0.25">
      <c r="A2772" s="7">
        <v>513</v>
      </c>
      <c r="B2772" s="7">
        <v>44657</v>
      </c>
      <c r="C2772" s="7">
        <v>66883771</v>
      </c>
      <c r="D2772" s="7" t="s">
        <v>2564</v>
      </c>
      <c r="E2772" s="7" t="s">
        <v>7379</v>
      </c>
      <c r="F2772" s="7">
        <v>300000</v>
      </c>
      <c r="G2772" s="7">
        <v>8.9993000030517578</v>
      </c>
      <c r="H2772" s="7">
        <v>7.9551000595092773</v>
      </c>
      <c r="I2772" s="7" t="s">
        <v>19906</v>
      </c>
      <c r="J2772" s="7" t="s">
        <v>7380</v>
      </c>
      <c r="K2772" s="8">
        <v>3.7262599468231201</v>
      </c>
      <c r="M2772" s="8">
        <v>89.748001098632813</v>
      </c>
      <c r="N2772" s="7">
        <v>111.43599700927734</v>
      </c>
      <c r="O2772" s="7" t="s">
        <v>223</v>
      </c>
      <c r="P2772" s="7" t="s">
        <v>1033</v>
      </c>
      <c r="Q2772" s="7" t="s">
        <v>242</v>
      </c>
      <c r="R2772" s="7" t="s">
        <v>3856</v>
      </c>
      <c r="S2772" s="7">
        <v>70.927413940429688</v>
      </c>
    </row>
    <row r="2773" spans="1:19" x14ac:dyDescent="0.25">
      <c r="A2773" s="7">
        <v>513</v>
      </c>
      <c r="B2773" s="7">
        <v>44657</v>
      </c>
      <c r="C2773" s="7">
        <v>66893321</v>
      </c>
      <c r="D2773" s="7" t="s">
        <v>2564</v>
      </c>
      <c r="E2773" s="7" t="s">
        <v>20857</v>
      </c>
      <c r="F2773" s="7">
        <v>300000</v>
      </c>
      <c r="G2773" s="7">
        <v>8.9993000030517578</v>
      </c>
      <c r="H2773" s="7">
        <v>7.9551000595092773</v>
      </c>
      <c r="I2773" s="7" t="s">
        <v>20858</v>
      </c>
      <c r="J2773" s="7" t="s">
        <v>20859</v>
      </c>
      <c r="K2773" s="8">
        <v>3.7261910438537598</v>
      </c>
      <c r="M2773" s="8">
        <v>89.748497009277344</v>
      </c>
      <c r="N2773" s="7">
        <v>111.1593017578125</v>
      </c>
      <c r="O2773" s="7" t="s">
        <v>223</v>
      </c>
      <c r="P2773" s="7" t="s">
        <v>1033</v>
      </c>
      <c r="Q2773" s="7" t="s">
        <v>242</v>
      </c>
      <c r="R2773" s="7" t="s">
        <v>214</v>
      </c>
      <c r="S2773" s="7">
        <v>70.927413940429688</v>
      </c>
    </row>
    <row r="2774" spans="1:19" x14ac:dyDescent="0.25">
      <c r="A2774" s="7">
        <v>513</v>
      </c>
      <c r="B2774" s="7">
        <v>44657</v>
      </c>
      <c r="C2774" s="7">
        <v>66814619</v>
      </c>
      <c r="D2774" s="7" t="s">
        <v>2564</v>
      </c>
      <c r="E2774" s="7" t="s">
        <v>7377</v>
      </c>
      <c r="F2774" s="7">
        <v>300000</v>
      </c>
      <c r="G2774" s="7">
        <v>8.4955997467041016</v>
      </c>
      <c r="H2774" s="7">
        <v>7.7737998962402344</v>
      </c>
      <c r="I2774" s="7" t="s">
        <v>19907</v>
      </c>
      <c r="J2774" s="7" t="s">
        <v>7378</v>
      </c>
      <c r="K2774" s="8">
        <v>3.7007400989532471</v>
      </c>
      <c r="M2774" s="8">
        <v>84.987998962402344</v>
      </c>
      <c r="N2774" s="7">
        <v>106.69999694824219</v>
      </c>
      <c r="O2774" s="7" t="s">
        <v>223</v>
      </c>
      <c r="P2774" s="7" t="s">
        <v>1033</v>
      </c>
      <c r="Q2774" s="7" t="s">
        <v>242</v>
      </c>
      <c r="R2774" s="7" t="s">
        <v>3856</v>
      </c>
      <c r="S2774" s="7">
        <v>69.613082885742188</v>
      </c>
    </row>
    <row r="2775" spans="1:19" x14ac:dyDescent="0.25">
      <c r="A2775" s="7">
        <v>513</v>
      </c>
      <c r="B2775" s="7">
        <v>44657</v>
      </c>
      <c r="C2775" s="7">
        <v>66814842</v>
      </c>
      <c r="D2775" s="7" t="s">
        <v>2564</v>
      </c>
      <c r="E2775" s="7" t="s">
        <v>17464</v>
      </c>
      <c r="F2775" s="7">
        <v>300000</v>
      </c>
      <c r="G2775" s="7">
        <v>8.4955997467041016</v>
      </c>
      <c r="H2775" s="7">
        <v>7.7737998962402344</v>
      </c>
      <c r="I2775" s="7" t="s">
        <v>17465</v>
      </c>
      <c r="J2775" s="7" t="s">
        <v>17466</v>
      </c>
      <c r="K2775" s="8">
        <v>3.700747013092041</v>
      </c>
      <c r="M2775" s="8">
        <v>84.987998962402344</v>
      </c>
      <c r="N2775" s="7">
        <v>106.43250274658203</v>
      </c>
      <c r="O2775" s="7" t="s">
        <v>223</v>
      </c>
      <c r="P2775" s="7" t="s">
        <v>1033</v>
      </c>
      <c r="Q2775" s="7" t="s">
        <v>242</v>
      </c>
      <c r="R2775" s="7" t="s">
        <v>214</v>
      </c>
      <c r="S2775" s="7">
        <v>69.613082885742188</v>
      </c>
    </row>
    <row r="2776" spans="1:19" x14ac:dyDescent="0.25">
      <c r="A2776" s="7">
        <v>513</v>
      </c>
      <c r="B2776" s="7">
        <v>44657</v>
      </c>
      <c r="C2776" s="7">
        <v>66993313</v>
      </c>
      <c r="D2776" s="7" t="s">
        <v>2564</v>
      </c>
      <c r="E2776" s="7" t="s">
        <v>20860</v>
      </c>
      <c r="F2776" s="7">
        <v>550000</v>
      </c>
      <c r="G2776" s="7">
        <v>5.0293998718261719</v>
      </c>
      <c r="H2776" s="7">
        <v>4.6792998313903809</v>
      </c>
      <c r="I2776" s="7" t="s">
        <v>20861</v>
      </c>
      <c r="J2776" s="7" t="s">
        <v>20862</v>
      </c>
      <c r="K2776" s="8">
        <v>3.6402099132537842</v>
      </c>
      <c r="M2776" s="8">
        <v>93.092002868652344</v>
      </c>
      <c r="N2776" s="7">
        <v>90.579399108886719</v>
      </c>
      <c r="O2776" s="7" t="s">
        <v>223</v>
      </c>
      <c r="P2776" s="7" t="s">
        <v>1033</v>
      </c>
      <c r="Q2776" s="7" t="s">
        <v>242</v>
      </c>
      <c r="R2776" s="7" t="s">
        <v>3856</v>
      </c>
      <c r="S2776" s="7">
        <v>60.160297393798828</v>
      </c>
    </row>
    <row r="2777" spans="1:19" x14ac:dyDescent="0.25">
      <c r="A2777" s="7">
        <v>513</v>
      </c>
      <c r="B2777" s="7">
        <v>44657</v>
      </c>
      <c r="C2777" s="7">
        <v>66993311</v>
      </c>
      <c r="D2777" s="7" t="s">
        <v>2564</v>
      </c>
      <c r="E2777" s="7" t="s">
        <v>20863</v>
      </c>
      <c r="F2777" s="7">
        <v>550000</v>
      </c>
      <c r="G2777" s="7">
        <v>5.0293998718261719</v>
      </c>
      <c r="H2777" s="7">
        <v>4.6764001846313477</v>
      </c>
      <c r="I2777" s="7" t="s">
        <v>20864</v>
      </c>
      <c r="J2777" s="7" t="s">
        <v>20865</v>
      </c>
      <c r="K2777" s="8">
        <v>3.732745885848999</v>
      </c>
      <c r="M2777" s="8">
        <v>92.688003540039063</v>
      </c>
      <c r="N2777" s="7">
        <v>99.451797485351563</v>
      </c>
      <c r="O2777" s="7" t="s">
        <v>223</v>
      </c>
      <c r="P2777" s="7" t="s">
        <v>1033</v>
      </c>
      <c r="Q2777" s="7" t="s">
        <v>242</v>
      </c>
      <c r="R2777" s="7" t="s">
        <v>214</v>
      </c>
      <c r="S2777" s="7">
        <v>60.160297393798828</v>
      </c>
    </row>
    <row r="2778" spans="1:19" x14ac:dyDescent="0.25">
      <c r="A2778" s="7">
        <v>513</v>
      </c>
      <c r="B2778" s="7">
        <v>44657</v>
      </c>
      <c r="C2778" s="7">
        <v>33488811</v>
      </c>
      <c r="D2778" s="7" t="s">
        <v>2564</v>
      </c>
      <c r="E2778" s="7" t="s">
        <v>7375</v>
      </c>
      <c r="F2778" s="7">
        <v>500000</v>
      </c>
      <c r="G2778" s="7">
        <v>4.9692001342773438</v>
      </c>
      <c r="H2778" s="7">
        <v>4.5288000106811523</v>
      </c>
      <c r="I2778" s="7" t="s">
        <v>19908</v>
      </c>
      <c r="J2778" s="7" t="s">
        <v>7376</v>
      </c>
      <c r="K2778" s="8">
        <v>3.6419699192047119</v>
      </c>
      <c r="M2778" s="8">
        <v>98.794998168945313</v>
      </c>
      <c r="N2778" s="7">
        <v>91.172500610351563</v>
      </c>
      <c r="O2778" s="7" t="s">
        <v>223</v>
      </c>
      <c r="P2778" s="7" t="s">
        <v>1033</v>
      </c>
      <c r="Q2778" s="7" t="s">
        <v>242</v>
      </c>
      <c r="R2778" s="7" t="s">
        <v>3856</v>
      </c>
      <c r="S2778" s="7">
        <v>59.990440368652344</v>
      </c>
    </row>
    <row r="2779" spans="1:19" x14ac:dyDescent="0.25">
      <c r="A2779" s="7">
        <v>513</v>
      </c>
      <c r="B2779" s="7">
        <v>44657</v>
      </c>
      <c r="C2779" s="7">
        <v>31823254</v>
      </c>
      <c r="D2779" s="7" t="s">
        <v>2564</v>
      </c>
      <c r="E2779" s="7" t="s">
        <v>7373</v>
      </c>
      <c r="F2779" s="7">
        <v>650000</v>
      </c>
      <c r="G2779" s="7">
        <v>4.5475997924804688</v>
      </c>
      <c r="H2779" s="7">
        <v>4.1975002288818359</v>
      </c>
      <c r="I2779" s="7" t="s">
        <v>19909</v>
      </c>
      <c r="J2779" s="7" t="s">
        <v>7374</v>
      </c>
      <c r="K2779" s="8">
        <v>3.5607399940490723</v>
      </c>
      <c r="M2779" s="8">
        <v>95.582000732421875</v>
      </c>
      <c r="N2779" s="7">
        <v>82.159797668457031</v>
      </c>
      <c r="O2779" s="7" t="s">
        <v>223</v>
      </c>
      <c r="P2779" s="7" t="s">
        <v>1033</v>
      </c>
      <c r="Q2779" s="7" t="s">
        <v>242</v>
      </c>
      <c r="R2779" s="7" t="s">
        <v>3856</v>
      </c>
      <c r="S2779" s="7">
        <v>58.796150207519531</v>
      </c>
    </row>
    <row r="2780" spans="1:19" x14ac:dyDescent="0.25">
      <c r="A2780" s="7">
        <v>513</v>
      </c>
      <c r="B2780" s="7">
        <v>44657</v>
      </c>
      <c r="C2780" s="7">
        <v>29546668</v>
      </c>
      <c r="D2780" s="7" t="s">
        <v>2564</v>
      </c>
      <c r="E2780" s="7" t="s">
        <v>7371</v>
      </c>
      <c r="F2780" s="7">
        <v>500000</v>
      </c>
      <c r="G2780" s="7">
        <v>4.0191998481750488</v>
      </c>
      <c r="H2780" s="7">
        <v>3.723099946975708</v>
      </c>
      <c r="I2780" s="7" t="s">
        <v>19910</v>
      </c>
      <c r="J2780" s="7" t="s">
        <v>7372</v>
      </c>
      <c r="K2780" s="8">
        <v>3.5488901138305664</v>
      </c>
      <c r="M2780" s="8">
        <v>96.567001342773438</v>
      </c>
      <c r="N2780" s="7">
        <v>80.405899047851563</v>
      </c>
      <c r="O2780" s="7" t="s">
        <v>223</v>
      </c>
      <c r="P2780" s="7" t="s">
        <v>1033</v>
      </c>
      <c r="Q2780" s="7" t="s">
        <v>242</v>
      </c>
      <c r="R2780" s="7" t="s">
        <v>3856</v>
      </c>
      <c r="S2780" s="7">
        <v>57.288166046142578</v>
      </c>
    </row>
    <row r="2781" spans="1:19" x14ac:dyDescent="0.25">
      <c r="A2781" s="7">
        <v>513</v>
      </c>
      <c r="B2781" s="7">
        <v>44657</v>
      </c>
      <c r="C2781" s="7">
        <v>66883770</v>
      </c>
      <c r="D2781" s="7" t="s">
        <v>2564</v>
      </c>
      <c r="E2781" s="7" t="s">
        <v>7369</v>
      </c>
      <c r="F2781" s="7">
        <v>400000</v>
      </c>
      <c r="G2781" s="7">
        <v>4</v>
      </c>
      <c r="H2781" s="7">
        <v>3.8440999984741211</v>
      </c>
      <c r="I2781" s="7" t="s">
        <v>19911</v>
      </c>
      <c r="J2781" s="7" t="s">
        <v>7370</v>
      </c>
      <c r="K2781" s="8">
        <v>3.5142900943756104</v>
      </c>
      <c r="M2781" s="8">
        <v>91.619003295898438</v>
      </c>
      <c r="N2781" s="7">
        <v>76.33489990234375</v>
      </c>
      <c r="O2781" s="7" t="s">
        <v>223</v>
      </c>
      <c r="P2781" s="7" t="s">
        <v>1033</v>
      </c>
      <c r="Q2781" s="7" t="s">
        <v>242</v>
      </c>
      <c r="R2781" s="7" t="s">
        <v>3856</v>
      </c>
      <c r="S2781" s="7">
        <v>57.233150482177734</v>
      </c>
    </row>
    <row r="2782" spans="1:19" x14ac:dyDescent="0.25">
      <c r="A2782" s="7">
        <v>513</v>
      </c>
      <c r="B2782" s="7">
        <v>44657</v>
      </c>
      <c r="C2782" s="7">
        <v>66814620</v>
      </c>
      <c r="D2782" s="7" t="s">
        <v>2564</v>
      </c>
      <c r="E2782" s="7" t="s">
        <v>7367</v>
      </c>
      <c r="F2782" s="7">
        <v>400000</v>
      </c>
      <c r="G2782" s="7">
        <v>3.4962000846862793</v>
      </c>
      <c r="H2782" s="7">
        <v>3.3919999599456787</v>
      </c>
      <c r="I2782" s="7" t="s">
        <v>19912</v>
      </c>
      <c r="J2782" s="7" t="s">
        <v>7368</v>
      </c>
      <c r="K2782" s="8">
        <v>3.4464800357818604</v>
      </c>
      <c r="M2782" s="8">
        <v>91.601997375488281</v>
      </c>
      <c r="N2782" s="7">
        <v>70.732902526855469</v>
      </c>
      <c r="O2782" s="7" t="s">
        <v>223</v>
      </c>
      <c r="P2782" s="7" t="s">
        <v>1033</v>
      </c>
      <c r="Q2782" s="7" t="s">
        <v>242</v>
      </c>
      <c r="R2782" s="7" t="s">
        <v>3856</v>
      </c>
      <c r="S2782" s="7">
        <v>55.784282684326172</v>
      </c>
    </row>
    <row r="2783" spans="1:19" x14ac:dyDescent="0.25">
      <c r="A2783" s="7">
        <v>513</v>
      </c>
      <c r="B2783" s="7">
        <v>44657</v>
      </c>
      <c r="C2783" s="7">
        <v>27419759</v>
      </c>
      <c r="D2783" s="7" t="s">
        <v>2564</v>
      </c>
      <c r="E2783" s="7" t="s">
        <v>7365</v>
      </c>
      <c r="F2783" s="7">
        <v>600000</v>
      </c>
      <c r="G2783" s="7">
        <v>3.4853000640869141</v>
      </c>
      <c r="H2783" s="7">
        <v>3.266200065612793</v>
      </c>
      <c r="I2783" s="7" t="s">
        <v>19913</v>
      </c>
      <c r="J2783" s="7" t="s">
        <v>7366</v>
      </c>
      <c r="K2783" s="8">
        <v>3.4488899707794189</v>
      </c>
      <c r="M2783" s="8">
        <v>99.351997375488281</v>
      </c>
      <c r="N2783" s="7">
        <v>72.012802124023438</v>
      </c>
      <c r="O2783" s="7" t="s">
        <v>223</v>
      </c>
      <c r="P2783" s="7" t="s">
        <v>1033</v>
      </c>
      <c r="Q2783" s="7" t="s">
        <v>242</v>
      </c>
      <c r="R2783" s="7" t="s">
        <v>3856</v>
      </c>
      <c r="S2783" s="7">
        <v>55.752826690673828</v>
      </c>
    </row>
    <row r="2784" spans="1:19" x14ac:dyDescent="0.25">
      <c r="A2784" s="7">
        <v>513</v>
      </c>
      <c r="B2784" s="7">
        <v>44657</v>
      </c>
      <c r="C2784" s="7">
        <v>66993637</v>
      </c>
      <c r="D2784" s="7" t="s">
        <v>2564</v>
      </c>
      <c r="E2784" s="7" t="s">
        <v>21326</v>
      </c>
      <c r="F2784" s="7">
        <v>550000</v>
      </c>
      <c r="G2784" s="7">
        <v>3.0308001041412354</v>
      </c>
      <c r="H2784" s="7">
        <v>2.9031999111175537</v>
      </c>
      <c r="I2784" s="7" t="s">
        <v>21327</v>
      </c>
      <c r="J2784" s="7" t="s">
        <v>21328</v>
      </c>
      <c r="K2784" s="8">
        <v>3.4171299934387207</v>
      </c>
      <c r="M2784" s="8">
        <v>95.238998413085938</v>
      </c>
      <c r="N2784" s="7">
        <v>70.211196899414063</v>
      </c>
      <c r="O2784" s="7" t="s">
        <v>223</v>
      </c>
      <c r="P2784" s="7" t="s">
        <v>1033</v>
      </c>
      <c r="Q2784" s="7" t="s">
        <v>242</v>
      </c>
      <c r="R2784" s="7" t="s">
        <v>3856</v>
      </c>
      <c r="S2784" s="7">
        <v>54.437400817871094</v>
      </c>
    </row>
    <row r="2785" spans="1:19" x14ac:dyDescent="0.25">
      <c r="A2785" s="7">
        <v>513</v>
      </c>
      <c r="B2785" s="7">
        <v>44657</v>
      </c>
      <c r="C2785" s="7">
        <v>66993321</v>
      </c>
      <c r="D2785" s="7" t="s">
        <v>2564</v>
      </c>
      <c r="E2785" s="7" t="s">
        <v>20866</v>
      </c>
      <c r="F2785" s="7">
        <v>550000</v>
      </c>
      <c r="G2785" s="7">
        <v>3.0308001041412354</v>
      </c>
      <c r="H2785" s="7">
        <v>2.9035000801086426</v>
      </c>
      <c r="I2785" s="7" t="s">
        <v>20867</v>
      </c>
      <c r="J2785" s="7" t="s">
        <v>20868</v>
      </c>
      <c r="K2785" s="8">
        <v>3.4002490043640137</v>
      </c>
      <c r="M2785" s="8">
        <v>95.285842895507813</v>
      </c>
      <c r="N2785" s="7">
        <v>67.994003295898438</v>
      </c>
      <c r="O2785" s="7" t="s">
        <v>223</v>
      </c>
      <c r="P2785" s="7" t="s">
        <v>1033</v>
      </c>
      <c r="Q2785" s="7" t="s">
        <v>242</v>
      </c>
      <c r="R2785" s="7" t="s">
        <v>214</v>
      </c>
      <c r="S2785" s="7">
        <v>54.437400817871094</v>
      </c>
    </row>
    <row r="2786" spans="1:19" x14ac:dyDescent="0.25">
      <c r="A2786" s="7">
        <v>513</v>
      </c>
      <c r="B2786" s="7">
        <v>44657</v>
      </c>
      <c r="C2786" s="7">
        <v>22879981</v>
      </c>
      <c r="D2786" s="7" t="s">
        <v>2564</v>
      </c>
      <c r="E2786" s="7" t="s">
        <v>7363</v>
      </c>
      <c r="F2786" s="7">
        <v>550000</v>
      </c>
      <c r="G2786" s="7">
        <v>2.258699893951416</v>
      </c>
      <c r="H2786" s="7">
        <v>2.1482000350952148</v>
      </c>
      <c r="I2786" s="7" t="s">
        <v>19914</v>
      </c>
      <c r="J2786" s="7" t="s">
        <v>7364</v>
      </c>
      <c r="K2786" s="8">
        <v>3.0873899459838867</v>
      </c>
      <c r="M2786" s="8">
        <v>100.3489990234375</v>
      </c>
      <c r="N2786" s="7">
        <v>50.050498962402344</v>
      </c>
      <c r="O2786" s="7" t="s">
        <v>223</v>
      </c>
      <c r="P2786" s="7" t="s">
        <v>1033</v>
      </c>
      <c r="Q2786" s="7" t="s">
        <v>242</v>
      </c>
      <c r="R2786" s="7" t="s">
        <v>3856</v>
      </c>
      <c r="S2786" s="7">
        <v>52.18719482421875</v>
      </c>
    </row>
    <row r="2787" spans="1:19" x14ac:dyDescent="0.25">
      <c r="A2787" s="7">
        <v>513</v>
      </c>
      <c r="B2787" s="7">
        <v>44657</v>
      </c>
      <c r="C2787" s="7">
        <v>22601261</v>
      </c>
      <c r="D2787" s="7" t="s">
        <v>2564</v>
      </c>
      <c r="E2787" s="7" t="s">
        <v>7360</v>
      </c>
      <c r="F2787" s="7">
        <v>550000</v>
      </c>
      <c r="G2787" s="7">
        <v>2.258699893951416</v>
      </c>
      <c r="H2787" s="7">
        <v>2.1482000350952148</v>
      </c>
      <c r="I2787" s="7" t="s">
        <v>7361</v>
      </c>
      <c r="J2787" s="7" t="s">
        <v>7362</v>
      </c>
      <c r="K2787" s="8">
        <v>3.0872960090637207</v>
      </c>
      <c r="M2787" s="8">
        <v>100.34919738769531</v>
      </c>
      <c r="N2787" s="7">
        <v>49.465099334716797</v>
      </c>
      <c r="O2787" s="7" t="s">
        <v>223</v>
      </c>
      <c r="P2787" s="7" t="s">
        <v>1033</v>
      </c>
      <c r="Q2787" s="7" t="s">
        <v>242</v>
      </c>
      <c r="R2787" s="7" t="s">
        <v>214</v>
      </c>
      <c r="S2787" s="7">
        <v>52.18719482421875</v>
      </c>
    </row>
    <row r="2788" spans="1:19" x14ac:dyDescent="0.25">
      <c r="A2788" s="7">
        <v>513</v>
      </c>
      <c r="B2788" s="7">
        <v>44657</v>
      </c>
      <c r="C2788" s="7">
        <v>66890372</v>
      </c>
      <c r="D2788" s="7" t="s">
        <v>2564</v>
      </c>
      <c r="E2788" s="7" t="s">
        <v>7348</v>
      </c>
      <c r="F2788" s="7">
        <v>500000</v>
      </c>
      <c r="G2788" s="7">
        <v>2.0534000396728516</v>
      </c>
      <c r="H2788" s="7">
        <v>1.9440000057220459</v>
      </c>
      <c r="I2788" s="7" t="s">
        <v>7349</v>
      </c>
      <c r="J2788" s="7" t="s">
        <v>7350</v>
      </c>
      <c r="K2788" s="8">
        <v>3.0777099132537842</v>
      </c>
      <c r="M2788" s="8">
        <v>95.897003173828125</v>
      </c>
      <c r="N2788" s="7">
        <v>51.085800170898438</v>
      </c>
      <c r="O2788" s="7" t="s">
        <v>223</v>
      </c>
      <c r="P2788" s="7" t="s">
        <v>1033</v>
      </c>
      <c r="Q2788" s="7" t="s">
        <v>242</v>
      </c>
      <c r="R2788" s="7" t="s">
        <v>3856</v>
      </c>
      <c r="S2788" s="7">
        <v>51.585968017578125</v>
      </c>
    </row>
    <row r="2789" spans="1:19" x14ac:dyDescent="0.25">
      <c r="A2789" s="7">
        <v>513</v>
      </c>
      <c r="B2789" s="7">
        <v>44657</v>
      </c>
      <c r="C2789" s="7">
        <v>66890371</v>
      </c>
      <c r="D2789" s="7" t="s">
        <v>2564</v>
      </c>
      <c r="E2789" s="7" t="s">
        <v>7345</v>
      </c>
      <c r="F2789" s="7">
        <v>500000</v>
      </c>
      <c r="G2789" s="7">
        <v>2.0534000396728516</v>
      </c>
      <c r="H2789" s="7">
        <v>1.9440000057220459</v>
      </c>
      <c r="I2789" s="7" t="s">
        <v>7346</v>
      </c>
      <c r="J2789" s="7" t="s">
        <v>7347</v>
      </c>
      <c r="K2789" s="8">
        <v>3.0778839588165283</v>
      </c>
      <c r="M2789" s="8">
        <v>95.897003173828125</v>
      </c>
      <c r="N2789" s="7">
        <v>50.492298126220703</v>
      </c>
      <c r="O2789" s="7" t="s">
        <v>223</v>
      </c>
      <c r="P2789" s="7" t="s">
        <v>1033</v>
      </c>
      <c r="Q2789" s="7" t="s">
        <v>242</v>
      </c>
      <c r="R2789" s="7" t="s">
        <v>214</v>
      </c>
      <c r="S2789" s="7">
        <v>51.585968017578125</v>
      </c>
    </row>
    <row r="2790" spans="1:19" x14ac:dyDescent="0.25">
      <c r="A2790" s="7">
        <v>513</v>
      </c>
      <c r="B2790" s="7">
        <v>44657</v>
      </c>
      <c r="C2790" s="7">
        <v>20385619</v>
      </c>
      <c r="D2790" s="7" t="s">
        <v>2564</v>
      </c>
      <c r="E2790" s="7" t="s">
        <v>7358</v>
      </c>
      <c r="F2790" s="7">
        <v>500000</v>
      </c>
      <c r="G2790" s="7">
        <v>1.7960000038146973</v>
      </c>
      <c r="H2790" s="7">
        <v>1.7143000364303589</v>
      </c>
      <c r="I2790" s="7" t="s">
        <v>19915</v>
      </c>
      <c r="J2790" s="7" t="s">
        <v>7359</v>
      </c>
      <c r="K2790" s="8">
        <v>2.9423599243164063</v>
      </c>
      <c r="M2790" s="8">
        <v>101.83200073242188</v>
      </c>
      <c r="N2790" s="7">
        <v>49.610401153564453</v>
      </c>
      <c r="O2790" s="7" t="s">
        <v>223</v>
      </c>
      <c r="P2790" s="7" t="s">
        <v>1033</v>
      </c>
      <c r="Q2790" s="7" t="s">
        <v>242</v>
      </c>
      <c r="R2790" s="7" t="s">
        <v>3856</v>
      </c>
      <c r="S2790" s="7">
        <v>50.830657958984375</v>
      </c>
    </row>
    <row r="2791" spans="1:19" x14ac:dyDescent="0.25">
      <c r="A2791" s="7">
        <v>513</v>
      </c>
      <c r="B2791" s="7">
        <v>44657</v>
      </c>
      <c r="C2791" s="7">
        <v>38058439</v>
      </c>
      <c r="D2791" s="7" t="s">
        <v>2564</v>
      </c>
      <c r="E2791" s="7" t="s">
        <v>214</v>
      </c>
      <c r="F2791" s="7">
        <v>397500</v>
      </c>
      <c r="G2791" s="7">
        <v>1.065000057220459</v>
      </c>
      <c r="H2791" s="7">
        <v>1.0580999851226807</v>
      </c>
      <c r="I2791" s="7" t="s">
        <v>19916</v>
      </c>
      <c r="J2791" s="7" t="s">
        <v>7357</v>
      </c>
      <c r="K2791" s="8">
        <v>2.8001000881195068</v>
      </c>
      <c r="M2791" s="8">
        <v>101.45999908447266</v>
      </c>
      <c r="N2791" s="7">
        <v>82.930900573730469</v>
      </c>
      <c r="O2791" s="7" t="s">
        <v>223</v>
      </c>
      <c r="P2791" s="7" t="s">
        <v>1033</v>
      </c>
      <c r="Q2791" s="7" t="s">
        <v>242</v>
      </c>
      <c r="R2791" s="7" t="s">
        <v>3856</v>
      </c>
      <c r="S2791" s="7">
        <v>48.677818298339844</v>
      </c>
    </row>
    <row r="2792" spans="1:19" x14ac:dyDescent="0.25">
      <c r="A2792" s="7">
        <v>513</v>
      </c>
      <c r="B2792" s="7">
        <v>44657</v>
      </c>
      <c r="C2792" s="7">
        <v>38038847</v>
      </c>
      <c r="D2792" s="7" t="s">
        <v>2564</v>
      </c>
      <c r="E2792" s="7" t="s">
        <v>7354</v>
      </c>
      <c r="F2792" s="7">
        <v>397500</v>
      </c>
      <c r="G2792" s="7">
        <v>1.065000057220459</v>
      </c>
      <c r="H2792" s="7">
        <v>1.0580999851226807</v>
      </c>
      <c r="I2792" s="7" t="s">
        <v>7355</v>
      </c>
      <c r="J2792" s="7" t="s">
        <v>7356</v>
      </c>
      <c r="K2792" s="8">
        <v>2.7998020648956299</v>
      </c>
      <c r="M2792" s="8">
        <v>101.45999908447266</v>
      </c>
      <c r="N2792" s="7">
        <v>81.481101989746094</v>
      </c>
      <c r="O2792" s="7" t="s">
        <v>223</v>
      </c>
      <c r="P2792" s="7" t="s">
        <v>1033</v>
      </c>
      <c r="Q2792" s="7" t="s">
        <v>242</v>
      </c>
      <c r="R2792" s="7" t="s">
        <v>214</v>
      </c>
      <c r="S2792" s="7">
        <v>48.677818298339844</v>
      </c>
    </row>
    <row r="2793" spans="1:19" x14ac:dyDescent="0.25">
      <c r="A2793" s="7">
        <v>513</v>
      </c>
      <c r="B2793" s="7">
        <v>44657</v>
      </c>
      <c r="C2793" s="7">
        <v>35607666</v>
      </c>
      <c r="D2793" s="7" t="s">
        <v>2564</v>
      </c>
      <c r="E2793" s="7" t="s">
        <v>7351</v>
      </c>
      <c r="F2793" s="7">
        <v>485000</v>
      </c>
      <c r="G2793" s="7">
        <v>0.45719999074935913</v>
      </c>
      <c r="H2793" s="7">
        <v>0.4512999951839447</v>
      </c>
      <c r="I2793" s="7" t="s">
        <v>7352</v>
      </c>
      <c r="J2793" s="7" t="s">
        <v>7353</v>
      </c>
      <c r="K2793" s="8">
        <v>2.7636270523071289</v>
      </c>
      <c r="M2793" s="8">
        <v>100.10500335693359</v>
      </c>
      <c r="N2793" s="7">
        <v>158.1221923828125</v>
      </c>
      <c r="O2793" s="7" t="s">
        <v>223</v>
      </c>
      <c r="P2793" s="7" t="s">
        <v>1033</v>
      </c>
      <c r="Q2793" s="7" t="s">
        <v>242</v>
      </c>
      <c r="R2793" s="7" t="s">
        <v>214</v>
      </c>
      <c r="S2793" s="7">
        <v>46.881134033203125</v>
      </c>
    </row>
    <row r="2794" spans="1:19" x14ac:dyDescent="0.25">
      <c r="A2794" s="7">
        <v>513</v>
      </c>
      <c r="B2794" s="7">
        <v>44657</v>
      </c>
      <c r="C2794" s="7">
        <v>38486469</v>
      </c>
      <c r="D2794" s="7" t="s">
        <v>2566</v>
      </c>
      <c r="E2794" s="7" t="s">
        <v>214</v>
      </c>
      <c r="F2794" s="7">
        <v>300000</v>
      </c>
      <c r="G2794" s="7">
        <v>1.1033999919891357</v>
      </c>
      <c r="H2794" s="7">
        <v>1.0616999864578247</v>
      </c>
      <c r="I2794" s="7" t="s">
        <v>19917</v>
      </c>
      <c r="J2794" s="7" t="s">
        <v>11182</v>
      </c>
      <c r="K2794" s="8">
        <v>2.7038700580596924</v>
      </c>
      <c r="M2794" s="8">
        <v>101.26499938964844</v>
      </c>
      <c r="N2794" s="7">
        <v>72.99310302734375</v>
      </c>
      <c r="O2794" s="7" t="s">
        <v>409</v>
      </c>
      <c r="P2794" s="7" t="s">
        <v>1033</v>
      </c>
      <c r="Q2794" s="7" t="s">
        <v>242</v>
      </c>
      <c r="R2794" s="7" t="s">
        <v>3856</v>
      </c>
      <c r="S2794" s="7">
        <v>72.99310302734375</v>
      </c>
    </row>
    <row r="2795" spans="1:19" x14ac:dyDescent="0.25">
      <c r="A2795" s="7">
        <v>513</v>
      </c>
      <c r="B2795" s="7">
        <v>44657</v>
      </c>
      <c r="C2795" s="7">
        <v>66862834</v>
      </c>
      <c r="D2795" s="7" t="s">
        <v>2569</v>
      </c>
      <c r="E2795" s="7" t="s">
        <v>214</v>
      </c>
      <c r="F2795" s="7">
        <v>450000</v>
      </c>
      <c r="G2795" s="7">
        <v>5.9001002311706543</v>
      </c>
      <c r="H2795" s="7">
        <v>3.6752998828887939</v>
      </c>
      <c r="I2795" s="7" t="s">
        <v>7388</v>
      </c>
      <c r="J2795" s="7" t="s">
        <v>7389</v>
      </c>
      <c r="K2795" s="8">
        <v>8.0251493453979492</v>
      </c>
      <c r="M2795" s="8">
        <v>97.557998657226563</v>
      </c>
      <c r="N2795" s="7">
        <v>474.9403076171875</v>
      </c>
      <c r="O2795" s="7" t="s">
        <v>223</v>
      </c>
      <c r="P2795" s="7" t="s">
        <v>1800</v>
      </c>
      <c r="Q2795" s="7" t="s">
        <v>337</v>
      </c>
      <c r="R2795" s="7" t="s">
        <v>214</v>
      </c>
      <c r="S2795" s="7">
        <v>535.29864501953125</v>
      </c>
    </row>
    <row r="2796" spans="1:19" x14ac:dyDescent="0.25">
      <c r="A2796" s="7">
        <v>513</v>
      </c>
      <c r="B2796" s="7">
        <v>44657</v>
      </c>
      <c r="C2796" s="7">
        <v>66960936</v>
      </c>
      <c r="D2796" s="7" t="s">
        <v>2569</v>
      </c>
      <c r="E2796" s="7" t="s">
        <v>214</v>
      </c>
      <c r="F2796" s="7">
        <v>400000</v>
      </c>
      <c r="G2796" s="7">
        <v>5.065000057220459</v>
      </c>
      <c r="H2796" s="7">
        <v>3.2434999942779541</v>
      </c>
      <c r="I2796" s="7" t="s">
        <v>18942</v>
      </c>
      <c r="J2796" s="7" t="s">
        <v>18806</v>
      </c>
      <c r="K2796" s="8">
        <v>7.9915947914123535</v>
      </c>
      <c r="M2796" s="8">
        <v>99</v>
      </c>
      <c r="N2796" s="7">
        <v>473.4176025390625</v>
      </c>
      <c r="O2796" s="7" t="s">
        <v>223</v>
      </c>
      <c r="P2796" s="7" t="s">
        <v>1800</v>
      </c>
      <c r="Q2796" s="7" t="s">
        <v>337</v>
      </c>
      <c r="R2796" s="7" t="s">
        <v>214</v>
      </c>
      <c r="S2796" s="7">
        <v>519.88897705078125</v>
      </c>
    </row>
    <row r="2797" spans="1:19" x14ac:dyDescent="0.25">
      <c r="A2797" s="7">
        <v>513</v>
      </c>
      <c r="B2797" s="7">
        <v>44657</v>
      </c>
      <c r="C2797" s="7">
        <v>66960937</v>
      </c>
      <c r="D2797" s="7" t="s">
        <v>2569</v>
      </c>
      <c r="E2797" s="7" t="s">
        <v>18943</v>
      </c>
      <c r="F2797" s="7">
        <v>400000</v>
      </c>
      <c r="G2797" s="7">
        <v>5.065000057220459</v>
      </c>
      <c r="H2797" s="7">
        <v>3.2434999942779541</v>
      </c>
      <c r="I2797" s="7" t="s">
        <v>18944</v>
      </c>
      <c r="J2797" s="7" t="s">
        <v>18945</v>
      </c>
      <c r="K2797" s="8">
        <v>7.9915947914123535</v>
      </c>
      <c r="M2797" s="8">
        <v>99</v>
      </c>
      <c r="N2797" s="7">
        <v>473.4176025390625</v>
      </c>
      <c r="O2797" s="7" t="s">
        <v>223</v>
      </c>
      <c r="P2797" s="7" t="s">
        <v>1800</v>
      </c>
      <c r="Q2797" s="7" t="s">
        <v>337</v>
      </c>
      <c r="R2797" s="7" t="s">
        <v>214</v>
      </c>
      <c r="S2797" s="7">
        <v>519.88897705078125</v>
      </c>
    </row>
    <row r="2798" spans="1:19" x14ac:dyDescent="0.25">
      <c r="A2798" s="7">
        <v>513</v>
      </c>
      <c r="B2798" s="7">
        <v>44657</v>
      </c>
      <c r="C2798" s="7">
        <v>42979161</v>
      </c>
      <c r="D2798" s="7" t="s">
        <v>2569</v>
      </c>
      <c r="E2798" s="7" t="s">
        <v>214</v>
      </c>
      <c r="F2798" s="7">
        <v>650000</v>
      </c>
      <c r="G2798" s="7">
        <v>3.99180006980896</v>
      </c>
      <c r="H2798" s="7">
        <v>2.510200023651123</v>
      </c>
      <c r="I2798" s="7" t="s">
        <v>7386</v>
      </c>
      <c r="J2798" s="7" t="s">
        <v>7387</v>
      </c>
      <c r="K2798" s="8">
        <v>7.485663890838623</v>
      </c>
      <c r="M2798" s="8">
        <v>98.774002075195313</v>
      </c>
      <c r="N2798" s="7">
        <v>473.88949584960938</v>
      </c>
      <c r="O2798" s="7" t="s">
        <v>223</v>
      </c>
      <c r="P2798" s="7" t="s">
        <v>1800</v>
      </c>
      <c r="Q2798" s="7" t="s">
        <v>337</v>
      </c>
      <c r="R2798" s="7" t="s">
        <v>3856</v>
      </c>
      <c r="S2798" s="7">
        <v>499.55523681640625</v>
      </c>
    </row>
    <row r="2799" spans="1:19" x14ac:dyDescent="0.25">
      <c r="A2799" s="7">
        <v>513</v>
      </c>
      <c r="B2799" s="7">
        <v>44657</v>
      </c>
      <c r="C2799" s="7">
        <v>42979162</v>
      </c>
      <c r="D2799" s="7" t="s">
        <v>2569</v>
      </c>
      <c r="E2799" s="7" t="s">
        <v>7384</v>
      </c>
      <c r="F2799" s="7">
        <v>650000</v>
      </c>
      <c r="G2799" s="7">
        <v>3.99180006980896</v>
      </c>
      <c r="H2799" s="7">
        <v>2.4655001163482666</v>
      </c>
      <c r="I2799" s="7" t="s">
        <v>17</v>
      </c>
      <c r="J2799" s="7" t="s">
        <v>7385</v>
      </c>
      <c r="K2799" s="8">
        <v>7.4187178611755371</v>
      </c>
      <c r="M2799" s="8">
        <v>99</v>
      </c>
      <c r="N2799" s="7">
        <v>399.13461303710938</v>
      </c>
      <c r="O2799" s="7" t="s">
        <v>223</v>
      </c>
      <c r="P2799" s="7" t="s">
        <v>1800</v>
      </c>
      <c r="Q2799" s="7" t="s">
        <v>337</v>
      </c>
      <c r="R2799" s="7" t="s">
        <v>4084</v>
      </c>
      <c r="S2799" s="7">
        <v>499.55523681640625</v>
      </c>
    </row>
    <row r="2800" spans="1:19" x14ac:dyDescent="0.25">
      <c r="A2800" s="7">
        <v>513</v>
      </c>
      <c r="B2800" s="7">
        <v>44657</v>
      </c>
      <c r="C2800" s="7">
        <v>66796533</v>
      </c>
      <c r="D2800" s="7" t="s">
        <v>2572</v>
      </c>
      <c r="E2800" s="7" t="s">
        <v>214</v>
      </c>
      <c r="F2800" s="7">
        <v>300000</v>
      </c>
      <c r="G2800" s="7">
        <v>3.8275001049041748</v>
      </c>
      <c r="H2800" s="7">
        <v>3.6960000991821289</v>
      </c>
      <c r="I2800" s="7" t="s">
        <v>17467</v>
      </c>
      <c r="J2800" s="7" t="s">
        <v>7383</v>
      </c>
      <c r="K2800" s="8">
        <v>3.2920598983764648</v>
      </c>
      <c r="M2800" s="8">
        <v>91.830001831054688</v>
      </c>
      <c r="N2800" s="7">
        <v>54.052898406982422</v>
      </c>
      <c r="O2800" s="7" t="s">
        <v>237</v>
      </c>
      <c r="P2800" s="7" t="s">
        <v>1033</v>
      </c>
      <c r="Q2800" s="7" t="s">
        <v>242</v>
      </c>
      <c r="R2800" s="7" t="s">
        <v>3856</v>
      </c>
      <c r="S2800" s="7">
        <v>56.738185882568359</v>
      </c>
    </row>
    <row r="2801" spans="1:19" x14ac:dyDescent="0.25">
      <c r="A2801" s="7">
        <v>513</v>
      </c>
      <c r="B2801" s="7">
        <v>44657</v>
      </c>
      <c r="C2801" s="7">
        <v>46519027</v>
      </c>
      <c r="D2801" s="7" t="s">
        <v>2572</v>
      </c>
      <c r="E2801" s="7" t="s">
        <v>214</v>
      </c>
      <c r="F2801" s="7">
        <v>300000</v>
      </c>
      <c r="G2801" s="7">
        <v>2.828200101852417</v>
      </c>
      <c r="H2801" s="7">
        <v>2.7065999507904053</v>
      </c>
      <c r="I2801" s="7" t="s">
        <v>7381</v>
      </c>
      <c r="J2801" s="7" t="s">
        <v>7382</v>
      </c>
      <c r="K2801" s="8">
        <v>3.229680061340332</v>
      </c>
      <c r="M2801" s="8">
        <v>97.041000366210938</v>
      </c>
      <c r="N2801" s="7">
        <v>53.386600494384766</v>
      </c>
      <c r="O2801" s="7" t="s">
        <v>237</v>
      </c>
      <c r="P2801" s="7" t="s">
        <v>1033</v>
      </c>
      <c r="Q2801" s="7" t="s">
        <v>242</v>
      </c>
      <c r="R2801" s="7" t="s">
        <v>3856</v>
      </c>
      <c r="S2801" s="7">
        <v>53.848739624023438</v>
      </c>
    </row>
    <row r="2802" spans="1:19" x14ac:dyDescent="0.25">
      <c r="A2802" s="7">
        <v>513</v>
      </c>
      <c r="B2802" s="7">
        <v>44657</v>
      </c>
      <c r="C2802" s="7">
        <v>66853274</v>
      </c>
      <c r="D2802" s="7" t="s">
        <v>2574</v>
      </c>
      <c r="E2802" s="7" t="s">
        <v>214</v>
      </c>
      <c r="F2802" s="7">
        <v>450000</v>
      </c>
      <c r="G2802" s="7">
        <v>3.8083000183105469</v>
      </c>
      <c r="H2802" s="7">
        <v>3.6940000057220459</v>
      </c>
      <c r="I2802" s="7" t="s">
        <v>19918</v>
      </c>
      <c r="J2802" s="7" t="s">
        <v>11186</v>
      </c>
      <c r="K2802" s="8">
        <v>3.3245899677276611</v>
      </c>
      <c r="M2802" s="8">
        <v>90.866996765136719</v>
      </c>
      <c r="N2802" s="7">
        <v>57.464000701904297</v>
      </c>
      <c r="O2802" s="7" t="s">
        <v>237</v>
      </c>
      <c r="P2802" s="7" t="s">
        <v>1033</v>
      </c>
      <c r="Q2802" s="7" t="s">
        <v>242</v>
      </c>
      <c r="R2802" s="7" t="s">
        <v>3856</v>
      </c>
      <c r="S2802" s="7">
        <v>57.464000701904297</v>
      </c>
    </row>
    <row r="2803" spans="1:19" x14ac:dyDescent="0.25">
      <c r="A2803" s="7">
        <v>513</v>
      </c>
      <c r="B2803" s="7">
        <v>44657</v>
      </c>
      <c r="C2803" s="7">
        <v>66853600</v>
      </c>
      <c r="D2803" s="7" t="s">
        <v>2574</v>
      </c>
      <c r="E2803" s="7" t="s">
        <v>11183</v>
      </c>
      <c r="F2803" s="7">
        <v>450000</v>
      </c>
      <c r="G2803" s="7">
        <v>3.8083000183105469</v>
      </c>
      <c r="H2803" s="7">
        <v>3.6940000057220459</v>
      </c>
      <c r="I2803" s="7" t="s">
        <v>11184</v>
      </c>
      <c r="J2803" s="7" t="s">
        <v>11185</v>
      </c>
      <c r="K2803" s="8">
        <v>3.3246879577636719</v>
      </c>
      <c r="M2803" s="8">
        <v>90.866996765136719</v>
      </c>
      <c r="N2803" s="7">
        <v>57.046398162841797</v>
      </c>
      <c r="O2803" s="7" t="s">
        <v>237</v>
      </c>
      <c r="P2803" s="7" t="s">
        <v>1033</v>
      </c>
      <c r="Q2803" s="7" t="s">
        <v>242</v>
      </c>
      <c r="R2803" s="7" t="s">
        <v>214</v>
      </c>
      <c r="S2803" s="7">
        <v>57.046398162841797</v>
      </c>
    </row>
    <row r="2804" spans="1:19" x14ac:dyDescent="0.25">
      <c r="A2804" s="7">
        <v>513</v>
      </c>
      <c r="B2804" s="7">
        <v>44657</v>
      </c>
      <c r="C2804" s="7">
        <v>38766152</v>
      </c>
      <c r="D2804" s="7" t="s">
        <v>2576</v>
      </c>
      <c r="E2804" s="7" t="s">
        <v>214</v>
      </c>
      <c r="F2804" s="7">
        <v>300000</v>
      </c>
      <c r="G2804" s="7">
        <v>1.1663000583648682</v>
      </c>
      <c r="H2804" s="7">
        <v>1.1247999668121338</v>
      </c>
      <c r="I2804" s="7" t="s">
        <v>11187</v>
      </c>
      <c r="J2804" s="7" t="s">
        <v>11188</v>
      </c>
      <c r="K2804" s="8">
        <v>2.6871299743652344</v>
      </c>
      <c r="M2804" s="8">
        <v>101.20999908447266</v>
      </c>
      <c r="N2804" s="7">
        <v>64.9468994140625</v>
      </c>
      <c r="O2804" s="7" t="s">
        <v>237</v>
      </c>
      <c r="P2804" s="7" t="s">
        <v>1033</v>
      </c>
      <c r="Q2804" s="7" t="s">
        <v>242</v>
      </c>
      <c r="R2804" s="7" t="s">
        <v>3856</v>
      </c>
      <c r="S2804" s="7">
        <v>64.9468994140625</v>
      </c>
    </row>
    <row r="2805" spans="1:19" x14ac:dyDescent="0.25">
      <c r="A2805" s="7">
        <v>513</v>
      </c>
      <c r="B2805" s="7">
        <v>44657</v>
      </c>
      <c r="C2805" s="7">
        <v>67027537</v>
      </c>
      <c r="D2805" s="7" t="s">
        <v>22023</v>
      </c>
      <c r="E2805" s="7" t="s">
        <v>214</v>
      </c>
      <c r="F2805" s="7">
        <v>300000</v>
      </c>
      <c r="G2805" s="7">
        <v>2.940500020980835</v>
      </c>
      <c r="H2805" s="7">
        <v>2.7883000373840332</v>
      </c>
      <c r="I2805" s="7" t="s">
        <v>22330</v>
      </c>
      <c r="J2805" s="7" t="s">
        <v>22331</v>
      </c>
      <c r="K2805" s="8">
        <v>3.1973099708557129</v>
      </c>
      <c r="M2805" s="8">
        <v>99.448997497558594</v>
      </c>
      <c r="N2805" s="7">
        <v>49.851001739501953</v>
      </c>
      <c r="O2805" s="7" t="s">
        <v>409</v>
      </c>
      <c r="P2805" s="7" t="s">
        <v>349</v>
      </c>
      <c r="Q2805" s="7" t="s">
        <v>242</v>
      </c>
      <c r="R2805" s="7" t="s">
        <v>3856</v>
      </c>
      <c r="S2805" s="7">
        <v>49.851001739501953</v>
      </c>
    </row>
    <row r="2806" spans="1:19" x14ac:dyDescent="0.25">
      <c r="A2806" s="7">
        <v>513</v>
      </c>
      <c r="B2806" s="7">
        <v>44657</v>
      </c>
      <c r="C2806" s="7">
        <v>66884512</v>
      </c>
      <c r="D2806" s="7" t="s">
        <v>2578</v>
      </c>
      <c r="E2806" s="7" t="s">
        <v>214</v>
      </c>
      <c r="F2806" s="7">
        <v>600000</v>
      </c>
      <c r="G2806" s="7">
        <v>3.9667000770568848</v>
      </c>
      <c r="H2806" s="7">
        <v>6.2045998573303223</v>
      </c>
      <c r="I2806" s="7" t="s">
        <v>19919</v>
      </c>
      <c r="J2806" s="7" t="s">
        <v>11189</v>
      </c>
      <c r="K2806" s="8">
        <v>6.4178500175476074</v>
      </c>
      <c r="M2806" s="8">
        <v>93.028999328613281</v>
      </c>
      <c r="N2806" s="7">
        <v>347.22198486328125</v>
      </c>
      <c r="O2806" s="7" t="s">
        <v>212</v>
      </c>
      <c r="P2806" s="7" t="s">
        <v>761</v>
      </c>
      <c r="Q2806" s="7" t="s">
        <v>242</v>
      </c>
      <c r="R2806" s="7" t="s">
        <v>4184</v>
      </c>
      <c r="S2806" s="7">
        <v>347.22198486328125</v>
      </c>
    </row>
    <row r="2807" spans="1:19" x14ac:dyDescent="0.25">
      <c r="A2807" s="7">
        <v>513</v>
      </c>
      <c r="B2807" s="7">
        <v>44657</v>
      </c>
      <c r="C2807" s="7">
        <v>15717755</v>
      </c>
      <c r="D2807" s="7" t="s">
        <v>2582</v>
      </c>
      <c r="E2807" s="7" t="s">
        <v>214</v>
      </c>
      <c r="F2807" s="7">
        <v>882978</v>
      </c>
      <c r="G2807" s="7">
        <v>20.257400512695313</v>
      </c>
      <c r="H2807" s="7">
        <v>10.784000396728516</v>
      </c>
      <c r="I2807" s="7" t="s">
        <v>19920</v>
      </c>
      <c r="J2807" s="7" t="s">
        <v>11190</v>
      </c>
      <c r="K2807" s="8">
        <v>6.5135397911071777</v>
      </c>
      <c r="M2807" s="8">
        <v>104.85800170898438</v>
      </c>
      <c r="N2807" s="7">
        <v>375.02499389648438</v>
      </c>
      <c r="O2807" s="7" t="s">
        <v>254</v>
      </c>
      <c r="P2807" s="7" t="s">
        <v>2400</v>
      </c>
      <c r="Q2807" s="7" t="s">
        <v>286</v>
      </c>
      <c r="R2807" s="7" t="s">
        <v>3856</v>
      </c>
      <c r="S2807" s="7">
        <v>375.02499389648438</v>
      </c>
    </row>
    <row r="2808" spans="1:19" x14ac:dyDescent="0.25">
      <c r="A2808" s="7">
        <v>513</v>
      </c>
      <c r="B2808" s="7">
        <v>44657</v>
      </c>
      <c r="C2808" s="7">
        <v>25938329</v>
      </c>
      <c r="D2808" s="7" t="s">
        <v>2584</v>
      </c>
      <c r="E2808" s="7" t="s">
        <v>214</v>
      </c>
      <c r="F2808" s="7">
        <v>500000</v>
      </c>
      <c r="G2808" s="7">
        <v>3.0992000102996826</v>
      </c>
      <c r="H2808" s="7">
        <v>2.8589000701904297</v>
      </c>
      <c r="I2808" s="7" t="s">
        <v>19921</v>
      </c>
      <c r="J2808" s="7" t="s">
        <v>11194</v>
      </c>
      <c r="K2808" s="8">
        <v>3.7831699848175049</v>
      </c>
      <c r="M2808" s="8">
        <v>99.9010009765625</v>
      </c>
      <c r="N2808" s="7">
        <v>107.56700134277344</v>
      </c>
      <c r="O2808" s="7" t="s">
        <v>223</v>
      </c>
      <c r="P2808" s="7" t="s">
        <v>349</v>
      </c>
      <c r="Q2808" s="7" t="s">
        <v>242</v>
      </c>
      <c r="R2808" s="7" t="s">
        <v>3856</v>
      </c>
      <c r="S2808" s="7">
        <v>107.56700134277344</v>
      </c>
    </row>
    <row r="2809" spans="1:19" x14ac:dyDescent="0.25">
      <c r="A2809" s="7">
        <v>513</v>
      </c>
      <c r="B2809" s="7">
        <v>44657</v>
      </c>
      <c r="C2809" s="7">
        <v>25803857</v>
      </c>
      <c r="D2809" s="7" t="s">
        <v>2584</v>
      </c>
      <c r="E2809" s="7" t="s">
        <v>11191</v>
      </c>
      <c r="F2809" s="7">
        <v>500000</v>
      </c>
      <c r="G2809" s="7">
        <v>3.0992000102996826</v>
      </c>
      <c r="H2809" s="7">
        <v>2.8589000701904297</v>
      </c>
      <c r="I2809" s="7" t="s">
        <v>11192</v>
      </c>
      <c r="J2809" s="7" t="s">
        <v>11193</v>
      </c>
      <c r="K2809" s="8">
        <v>3.7832291126251221</v>
      </c>
      <c r="M2809" s="8">
        <v>99.9010009765625</v>
      </c>
      <c r="N2809" s="7">
        <v>107.04350280761719</v>
      </c>
      <c r="O2809" s="7" t="s">
        <v>223</v>
      </c>
      <c r="P2809" s="7" t="s">
        <v>349</v>
      </c>
      <c r="Q2809" s="7" t="s">
        <v>242</v>
      </c>
      <c r="R2809" s="7" t="s">
        <v>214</v>
      </c>
      <c r="S2809" s="7">
        <v>107.04350280761719</v>
      </c>
    </row>
    <row r="2810" spans="1:19" x14ac:dyDescent="0.25">
      <c r="A2810" s="7">
        <v>513</v>
      </c>
      <c r="B2810" s="7">
        <v>44657</v>
      </c>
      <c r="C2810" s="7">
        <v>34565671</v>
      </c>
      <c r="D2810" s="7" t="s">
        <v>2587</v>
      </c>
      <c r="E2810" s="7" t="s">
        <v>214</v>
      </c>
      <c r="F2810" s="7">
        <v>450000</v>
      </c>
      <c r="G2810" s="7">
        <v>5.248499870300293</v>
      </c>
      <c r="H2810" s="7">
        <v>2.9902999401092529</v>
      </c>
      <c r="I2810" s="7" t="s">
        <v>21329</v>
      </c>
      <c r="J2810" s="7" t="s">
        <v>7393</v>
      </c>
      <c r="K2810" s="8">
        <v>5.9970998764038086</v>
      </c>
      <c r="M2810" s="8">
        <v>98.890403747558594</v>
      </c>
      <c r="N2810" s="7">
        <v>255.71310424804688</v>
      </c>
      <c r="O2810" s="7" t="s">
        <v>326</v>
      </c>
      <c r="P2810" s="7" t="s">
        <v>447</v>
      </c>
      <c r="Q2810" s="7" t="s">
        <v>291</v>
      </c>
      <c r="R2810" s="7" t="s">
        <v>214</v>
      </c>
      <c r="S2810" s="7">
        <v>278.25405883789063</v>
      </c>
    </row>
    <row r="2811" spans="1:19" x14ac:dyDescent="0.25">
      <c r="A2811" s="7">
        <v>513</v>
      </c>
      <c r="B2811" s="7">
        <v>44657</v>
      </c>
      <c r="C2811" s="7">
        <v>34565672</v>
      </c>
      <c r="D2811" s="7" t="s">
        <v>2587</v>
      </c>
      <c r="E2811" s="7" t="s">
        <v>7390</v>
      </c>
      <c r="F2811" s="7">
        <v>450000</v>
      </c>
      <c r="G2811" s="7">
        <v>5.248499870300293</v>
      </c>
      <c r="H2811" s="7">
        <v>2.9902999401092529</v>
      </c>
      <c r="I2811" s="7" t="s">
        <v>7391</v>
      </c>
      <c r="J2811" s="7" t="s">
        <v>7392</v>
      </c>
      <c r="K2811" s="8">
        <v>5.9970998764038086</v>
      </c>
      <c r="M2811" s="8">
        <v>98.889999389648438</v>
      </c>
      <c r="N2811" s="7">
        <v>255.71310424804688</v>
      </c>
      <c r="O2811" s="7" t="s">
        <v>326</v>
      </c>
      <c r="P2811" s="7" t="s">
        <v>447</v>
      </c>
      <c r="Q2811" s="7" t="s">
        <v>291</v>
      </c>
      <c r="R2811" s="7" t="s">
        <v>214</v>
      </c>
      <c r="S2811" s="7">
        <v>278.25405883789063</v>
      </c>
    </row>
    <row r="2812" spans="1:19" x14ac:dyDescent="0.25">
      <c r="A2812" s="7">
        <v>513</v>
      </c>
      <c r="B2812" s="7">
        <v>44657</v>
      </c>
      <c r="C2812" s="7">
        <v>33351799</v>
      </c>
      <c r="D2812" s="7" t="s">
        <v>2590</v>
      </c>
      <c r="E2812" s="7" t="s">
        <v>214</v>
      </c>
      <c r="F2812" s="7">
        <v>4500000</v>
      </c>
      <c r="G2812" s="7">
        <v>4.9499998092651367</v>
      </c>
      <c r="H2812" s="7">
        <v>4.5247001647949219</v>
      </c>
      <c r="I2812" s="7" t="s">
        <v>19922</v>
      </c>
      <c r="J2812" s="7" t="s">
        <v>7397</v>
      </c>
      <c r="K2812" s="8">
        <v>2.842210054397583</v>
      </c>
      <c r="M2812" s="8">
        <v>103.01799774169922</v>
      </c>
      <c r="N2812" s="7">
        <v>11.186300277709961</v>
      </c>
      <c r="O2812" s="7" t="s">
        <v>331</v>
      </c>
      <c r="P2812" s="7" t="s">
        <v>439</v>
      </c>
      <c r="Q2812" s="7" t="s">
        <v>219</v>
      </c>
      <c r="R2812" s="7" t="s">
        <v>3856</v>
      </c>
      <c r="S2812" s="7">
        <v>42.891830444335938</v>
      </c>
    </row>
    <row r="2813" spans="1:19" x14ac:dyDescent="0.25">
      <c r="A2813" s="7">
        <v>513</v>
      </c>
      <c r="B2813" s="7">
        <v>44657</v>
      </c>
      <c r="C2813" s="7">
        <v>33344571</v>
      </c>
      <c r="D2813" s="7" t="s">
        <v>2590</v>
      </c>
      <c r="E2813" s="7" t="s">
        <v>7394</v>
      </c>
      <c r="F2813" s="7">
        <v>4500000</v>
      </c>
      <c r="G2813" s="7">
        <v>4.9499998092651367</v>
      </c>
      <c r="H2813" s="7">
        <v>4.5234999656677246</v>
      </c>
      <c r="I2813" s="7" t="s">
        <v>7395</v>
      </c>
      <c r="J2813" s="7" t="s">
        <v>7396</v>
      </c>
      <c r="K2813" s="8">
        <v>2.8792369365692139</v>
      </c>
      <c r="M2813" s="8">
        <v>102.84500122070313</v>
      </c>
      <c r="N2813" s="7">
        <v>14.502200126647949</v>
      </c>
      <c r="O2813" s="7" t="s">
        <v>331</v>
      </c>
      <c r="P2813" s="7" t="s">
        <v>439</v>
      </c>
      <c r="Q2813" s="7" t="s">
        <v>219</v>
      </c>
      <c r="R2813" s="7" t="s">
        <v>214</v>
      </c>
      <c r="S2813" s="7">
        <v>42.891830444335938</v>
      </c>
    </row>
    <row r="2814" spans="1:19" x14ac:dyDescent="0.25">
      <c r="A2814" s="7">
        <v>513</v>
      </c>
      <c r="B2814" s="7">
        <v>44657</v>
      </c>
      <c r="C2814" s="7">
        <v>46514991</v>
      </c>
      <c r="D2814" s="7" t="s">
        <v>2593</v>
      </c>
      <c r="E2814" s="7" t="s">
        <v>214</v>
      </c>
      <c r="F2814" s="7">
        <v>300000</v>
      </c>
      <c r="G2814" s="7">
        <v>4.7692999839782715</v>
      </c>
      <c r="H2814" s="7">
        <v>2.9488999843597412</v>
      </c>
      <c r="I2814" s="7" t="s">
        <v>18384</v>
      </c>
      <c r="J2814" s="7" t="s">
        <v>18385</v>
      </c>
      <c r="K2814" s="8">
        <v>34.338657379150391</v>
      </c>
      <c r="M2814" s="8">
        <v>40.006000518798828</v>
      </c>
      <c r="N2814" s="7">
        <v>3160.031982421875</v>
      </c>
      <c r="O2814" s="7" t="s">
        <v>360</v>
      </c>
      <c r="P2814" s="7" t="s">
        <v>349</v>
      </c>
      <c r="Q2814" s="7" t="s">
        <v>242</v>
      </c>
      <c r="R2814" s="7" t="s">
        <v>214</v>
      </c>
      <c r="S2814" s="7">
        <v>514.34521484375</v>
      </c>
    </row>
    <row r="2815" spans="1:19" x14ac:dyDescent="0.25">
      <c r="A2815" s="7">
        <v>513</v>
      </c>
      <c r="B2815" s="7">
        <v>44657</v>
      </c>
      <c r="C2815" s="7">
        <v>66897957</v>
      </c>
      <c r="D2815" s="7" t="s">
        <v>2593</v>
      </c>
      <c r="E2815" s="7" t="s">
        <v>16512</v>
      </c>
      <c r="F2815" s="7">
        <v>378000</v>
      </c>
      <c r="G2815" s="7">
        <v>4.3531999588012695</v>
      </c>
      <c r="H2815" s="7">
        <v>2.9551999568939209</v>
      </c>
      <c r="I2815" s="7" t="s">
        <v>16996</v>
      </c>
      <c r="J2815" s="7" t="s">
        <v>16513</v>
      </c>
      <c r="K2815" s="8">
        <v>34.207931518554688</v>
      </c>
      <c r="M2815" s="8">
        <v>39.994998931884766</v>
      </c>
      <c r="N2815" s="7">
        <v>3146.49169921875</v>
      </c>
      <c r="O2815" s="7" t="s">
        <v>360</v>
      </c>
      <c r="P2815" s="7" t="s">
        <v>349</v>
      </c>
      <c r="Q2815" s="7" t="s">
        <v>242</v>
      </c>
      <c r="R2815" s="7" t="s">
        <v>214</v>
      </c>
      <c r="S2815" s="7">
        <v>506.468017578125</v>
      </c>
    </row>
    <row r="2816" spans="1:19" x14ac:dyDescent="0.25">
      <c r="A2816" s="7">
        <v>513</v>
      </c>
      <c r="B2816" s="7">
        <v>44657</v>
      </c>
      <c r="C2816" s="7">
        <v>66833806</v>
      </c>
      <c r="D2816" s="7" t="s">
        <v>2593</v>
      </c>
      <c r="E2816" s="7" t="s">
        <v>214</v>
      </c>
      <c r="F2816" s="7">
        <v>400000</v>
      </c>
      <c r="G2816" s="7">
        <v>3.8548998832702637</v>
      </c>
      <c r="H2816" s="7">
        <v>2.6456000804901123</v>
      </c>
      <c r="I2816" s="7" t="s">
        <v>7402</v>
      </c>
      <c r="J2816" s="7" t="s">
        <v>7403</v>
      </c>
      <c r="K2816" s="8">
        <v>36.930839538574219</v>
      </c>
      <c r="M2816" s="8">
        <v>40.015998840332031</v>
      </c>
      <c r="N2816" s="7">
        <v>3418.801025390625</v>
      </c>
      <c r="O2816" s="7" t="s">
        <v>360</v>
      </c>
      <c r="P2816" s="7" t="s">
        <v>349</v>
      </c>
      <c r="Q2816" s="7" t="s">
        <v>242</v>
      </c>
      <c r="R2816" s="7" t="s">
        <v>214</v>
      </c>
      <c r="S2816" s="7">
        <v>496.91958618164063</v>
      </c>
    </row>
    <row r="2817" spans="1:19" x14ac:dyDescent="0.25">
      <c r="A2817" s="7">
        <v>513</v>
      </c>
      <c r="B2817" s="7">
        <v>44657</v>
      </c>
      <c r="C2817" s="7">
        <v>66803120</v>
      </c>
      <c r="D2817" s="7" t="s">
        <v>2593</v>
      </c>
      <c r="E2817" s="7" t="s">
        <v>18386</v>
      </c>
      <c r="F2817" s="7">
        <v>300000</v>
      </c>
      <c r="G2817" s="7">
        <v>3.3429000377655029</v>
      </c>
      <c r="H2817" s="7">
        <v>2.3566000461578369</v>
      </c>
      <c r="I2817" s="7" t="s">
        <v>18387</v>
      </c>
      <c r="J2817" s="7" t="s">
        <v>10239</v>
      </c>
      <c r="K2817" s="8">
        <v>39.964546203613281</v>
      </c>
      <c r="M2817" s="8">
        <v>40.008998870849609</v>
      </c>
      <c r="N2817" s="7">
        <v>3723.809814453125</v>
      </c>
      <c r="O2817" s="7" t="s">
        <v>360</v>
      </c>
      <c r="P2817" s="7" t="s">
        <v>349</v>
      </c>
      <c r="Q2817" s="7" t="s">
        <v>242</v>
      </c>
      <c r="R2817" s="7" t="s">
        <v>214</v>
      </c>
      <c r="S2817" s="7">
        <v>486.98065185546875</v>
      </c>
    </row>
    <row r="2818" spans="1:19" x14ac:dyDescent="0.25">
      <c r="A2818" s="7">
        <v>513</v>
      </c>
      <c r="B2818" s="7">
        <v>44657</v>
      </c>
      <c r="C2818" s="7">
        <v>36250033</v>
      </c>
      <c r="D2818" s="7" t="s">
        <v>2593</v>
      </c>
      <c r="E2818" s="7" t="s">
        <v>214</v>
      </c>
      <c r="F2818" s="7">
        <v>625000</v>
      </c>
      <c r="G2818" s="7">
        <v>2.5954999923706055</v>
      </c>
      <c r="H2818" s="7">
        <v>1.770799994468689</v>
      </c>
      <c r="I2818" s="7" t="s">
        <v>7400</v>
      </c>
      <c r="J2818" s="7" t="s">
        <v>7401</v>
      </c>
      <c r="K2818" s="8">
        <v>49.386791229248047</v>
      </c>
      <c r="M2818" s="8">
        <v>39.91400146484375</v>
      </c>
      <c r="N2818" s="7">
        <v>4673.21826171875</v>
      </c>
      <c r="O2818" s="7" t="s">
        <v>360</v>
      </c>
      <c r="P2818" s="7" t="s">
        <v>349</v>
      </c>
      <c r="Q2818" s="7" t="s">
        <v>242</v>
      </c>
      <c r="R2818" s="7" t="s">
        <v>3856</v>
      </c>
      <c r="S2818" s="7">
        <v>472.24664306640625</v>
      </c>
    </row>
    <row r="2819" spans="1:19" x14ac:dyDescent="0.25">
      <c r="A2819" s="7">
        <v>513</v>
      </c>
      <c r="B2819" s="7">
        <v>44657</v>
      </c>
      <c r="C2819" s="7">
        <v>44892557</v>
      </c>
      <c r="D2819" s="7" t="s">
        <v>2593</v>
      </c>
      <c r="E2819" s="7" t="s">
        <v>214</v>
      </c>
      <c r="F2819" s="7">
        <v>458000</v>
      </c>
      <c r="G2819" s="7">
        <v>1.9110000133514404</v>
      </c>
      <c r="H2819" s="7">
        <v>1.3151999711990356</v>
      </c>
      <c r="I2819" s="7" t="s">
        <v>7398</v>
      </c>
      <c r="J2819" s="7" t="s">
        <v>7399</v>
      </c>
      <c r="K2819" s="8">
        <v>63.881977081298828</v>
      </c>
      <c r="M2819" s="8">
        <v>43.358001708984375</v>
      </c>
      <c r="N2819" s="7">
        <v>6139.08251953125</v>
      </c>
      <c r="O2819" s="7" t="s">
        <v>360</v>
      </c>
      <c r="P2819" s="7" t="s">
        <v>349</v>
      </c>
      <c r="Q2819" s="7" t="s">
        <v>242</v>
      </c>
      <c r="R2819" s="7" t="s">
        <v>214</v>
      </c>
      <c r="S2819" s="7">
        <v>458.52743530273438</v>
      </c>
    </row>
    <row r="2820" spans="1:19" x14ac:dyDescent="0.25">
      <c r="A2820" s="7">
        <v>513</v>
      </c>
      <c r="B2820" s="7">
        <v>44657</v>
      </c>
      <c r="C2820" s="7">
        <v>43080010</v>
      </c>
      <c r="D2820" s="7" t="s">
        <v>2593</v>
      </c>
      <c r="E2820" s="7" t="s">
        <v>214</v>
      </c>
      <c r="F2820" s="7">
        <v>700000</v>
      </c>
      <c r="G2820" s="7">
        <v>1.4018000364303589</v>
      </c>
      <c r="H2820" s="7">
        <v>0.98669999837875366</v>
      </c>
      <c r="I2820" s="7" t="s">
        <v>17468</v>
      </c>
      <c r="J2820" s="7" t="s">
        <v>17469</v>
      </c>
      <c r="K2820" s="8">
        <v>67.265884399414063</v>
      </c>
      <c r="M2820" s="8">
        <v>50.826000213623047</v>
      </c>
      <c r="N2820" s="7">
        <v>6504.86669921875</v>
      </c>
      <c r="O2820" s="7" t="s">
        <v>360</v>
      </c>
      <c r="P2820" s="7" t="s">
        <v>349</v>
      </c>
      <c r="Q2820" s="7" t="s">
        <v>242</v>
      </c>
      <c r="R2820" s="7" t="s">
        <v>3856</v>
      </c>
      <c r="S2820" s="7">
        <v>448.1888427734375</v>
      </c>
    </row>
    <row r="2821" spans="1:19" x14ac:dyDescent="0.25">
      <c r="A2821" s="7">
        <v>513</v>
      </c>
      <c r="B2821" s="7">
        <v>44657</v>
      </c>
      <c r="C2821" s="7">
        <v>33226230</v>
      </c>
      <c r="D2821" s="7" t="s">
        <v>2595</v>
      </c>
      <c r="E2821" s="7" t="s">
        <v>214</v>
      </c>
      <c r="F2821" s="7">
        <v>500000</v>
      </c>
      <c r="G2821" s="7">
        <v>4.8815999031066895</v>
      </c>
      <c r="H2821" s="7">
        <v>4.2361998558044434</v>
      </c>
      <c r="I2821" s="7" t="s">
        <v>6</v>
      </c>
      <c r="J2821" s="7" t="s">
        <v>7407</v>
      </c>
      <c r="K2821" s="8">
        <v>6.9498147964477539</v>
      </c>
      <c r="M2821" s="8">
        <v>90.002998352050781</v>
      </c>
      <c r="N2821" s="7">
        <v>421.27328491210938</v>
      </c>
      <c r="O2821" s="7" t="s">
        <v>326</v>
      </c>
      <c r="P2821" s="7" t="s">
        <v>439</v>
      </c>
      <c r="Q2821" s="7" t="s">
        <v>219</v>
      </c>
      <c r="R2821" s="7" t="s">
        <v>3856</v>
      </c>
      <c r="S2821" s="7">
        <v>338.55111694335938</v>
      </c>
    </row>
    <row r="2822" spans="1:19" x14ac:dyDescent="0.25">
      <c r="A2822" s="7">
        <v>513</v>
      </c>
      <c r="B2822" s="7">
        <v>44657</v>
      </c>
      <c r="C2822" s="7">
        <v>45525979</v>
      </c>
      <c r="D2822" s="7" t="s">
        <v>2595</v>
      </c>
      <c r="E2822" s="7" t="s">
        <v>214</v>
      </c>
      <c r="F2822" s="7">
        <v>500000</v>
      </c>
      <c r="G2822" s="7">
        <v>4.5612998008728027</v>
      </c>
      <c r="H2822" s="7">
        <v>3.9632999897003174</v>
      </c>
      <c r="I2822" s="7" t="s">
        <v>16997</v>
      </c>
      <c r="J2822" s="7" t="s">
        <v>7406</v>
      </c>
      <c r="K2822" s="8">
        <v>6.5318160057067871</v>
      </c>
      <c r="M2822" s="8">
        <v>91.038002014160156</v>
      </c>
      <c r="N2822" s="7">
        <v>379.1156005859375</v>
      </c>
      <c r="O2822" s="7" t="s">
        <v>326</v>
      </c>
      <c r="P2822" s="7" t="s">
        <v>439</v>
      </c>
      <c r="Q2822" s="7" t="s">
        <v>219</v>
      </c>
      <c r="R2822" s="7" t="s">
        <v>3856</v>
      </c>
      <c r="S2822" s="7">
        <v>334.22747802734375</v>
      </c>
    </row>
    <row r="2823" spans="1:19" x14ac:dyDescent="0.25">
      <c r="A2823" s="7">
        <v>513</v>
      </c>
      <c r="B2823" s="7">
        <v>44657</v>
      </c>
      <c r="C2823" s="7">
        <v>29234967</v>
      </c>
      <c r="D2823" s="7" t="s">
        <v>2595</v>
      </c>
      <c r="E2823" s="7" t="s">
        <v>214</v>
      </c>
      <c r="F2823" s="7">
        <v>500000</v>
      </c>
      <c r="G2823" s="7">
        <v>0.93629997968673706</v>
      </c>
      <c r="H2823" s="7">
        <v>0.89969998598098755</v>
      </c>
      <c r="I2823" s="7" t="s">
        <v>7404</v>
      </c>
      <c r="J2823" s="7" t="s">
        <v>7405</v>
      </c>
      <c r="K2823" s="8">
        <v>5.5742859840393066</v>
      </c>
      <c r="M2823" s="8">
        <v>99.477996826171875</v>
      </c>
      <c r="N2823" s="7">
        <v>380.17929077148438</v>
      </c>
      <c r="O2823" s="7" t="s">
        <v>326</v>
      </c>
      <c r="P2823" s="7" t="s">
        <v>439</v>
      </c>
      <c r="Q2823" s="7" t="s">
        <v>219</v>
      </c>
      <c r="R2823" s="7" t="s">
        <v>3856</v>
      </c>
      <c r="S2823" s="7">
        <v>283.20526123046875</v>
      </c>
    </row>
    <row r="2824" spans="1:19" x14ac:dyDescent="0.25">
      <c r="A2824" s="7">
        <v>513</v>
      </c>
      <c r="B2824" s="7">
        <v>44657</v>
      </c>
      <c r="C2824" s="7">
        <v>37895889</v>
      </c>
      <c r="D2824" s="7" t="s">
        <v>2600</v>
      </c>
      <c r="E2824" s="7" t="s">
        <v>214</v>
      </c>
      <c r="F2824" s="7">
        <v>1500000</v>
      </c>
      <c r="G2824" s="7">
        <v>26.548900604248047</v>
      </c>
      <c r="H2824" s="7">
        <v>12.116900444030762</v>
      </c>
      <c r="I2824" s="7" t="s">
        <v>19923</v>
      </c>
      <c r="J2824" s="7" t="s">
        <v>7427</v>
      </c>
      <c r="K2824" s="8">
        <v>6.6212701797485352</v>
      </c>
      <c r="M2824" s="8">
        <v>96.935997009277344</v>
      </c>
      <c r="N2824" s="7">
        <v>391.99600219726563</v>
      </c>
      <c r="O2824" s="7" t="s">
        <v>223</v>
      </c>
      <c r="P2824" s="7" t="s">
        <v>2400</v>
      </c>
      <c r="Q2824" s="7" t="s">
        <v>286</v>
      </c>
      <c r="R2824" s="7" t="s">
        <v>3856</v>
      </c>
      <c r="S2824" s="7">
        <v>313.963623046875</v>
      </c>
    </row>
    <row r="2825" spans="1:19" x14ac:dyDescent="0.25">
      <c r="A2825" s="7">
        <v>513</v>
      </c>
      <c r="B2825" s="7">
        <v>44657</v>
      </c>
      <c r="C2825" s="7">
        <v>33712933</v>
      </c>
      <c r="D2825" s="7" t="s">
        <v>2600</v>
      </c>
      <c r="E2825" s="7" t="s">
        <v>214</v>
      </c>
      <c r="F2825" s="7">
        <v>1250000</v>
      </c>
      <c r="G2825" s="7">
        <v>25.032199859619141</v>
      </c>
      <c r="H2825" s="7">
        <v>12.233599662780762</v>
      </c>
      <c r="I2825" s="7" t="s">
        <v>7425</v>
      </c>
      <c r="J2825" s="7" t="s">
        <v>7426</v>
      </c>
      <c r="K2825" s="8">
        <v>6.4263401031494141</v>
      </c>
      <c r="M2825" s="8">
        <v>91.633003234863281</v>
      </c>
      <c r="N2825" s="7">
        <v>369.718994140625</v>
      </c>
      <c r="O2825" s="7" t="s">
        <v>223</v>
      </c>
      <c r="P2825" s="7" t="s">
        <v>2400</v>
      </c>
      <c r="Q2825" s="7" t="s">
        <v>286</v>
      </c>
      <c r="R2825" s="7" t="s">
        <v>3856</v>
      </c>
      <c r="S2825" s="7">
        <v>307.81515502929688</v>
      </c>
    </row>
    <row r="2826" spans="1:19" x14ac:dyDescent="0.25">
      <c r="A2826" s="7">
        <v>513</v>
      </c>
      <c r="B2826" s="7">
        <v>44657</v>
      </c>
      <c r="C2826" s="7">
        <v>33668195</v>
      </c>
      <c r="D2826" s="7" t="s">
        <v>2600</v>
      </c>
      <c r="E2826" s="7" t="s">
        <v>7422</v>
      </c>
      <c r="F2826" s="7">
        <v>1250000</v>
      </c>
      <c r="G2826" s="7">
        <v>25.032199859619141</v>
      </c>
      <c r="H2826" s="7">
        <v>12.233599662780762</v>
      </c>
      <c r="I2826" s="7" t="s">
        <v>7423</v>
      </c>
      <c r="J2826" s="7" t="s">
        <v>7424</v>
      </c>
      <c r="K2826" s="8">
        <v>6.4263458251953125</v>
      </c>
      <c r="M2826" s="8">
        <v>91.633003234863281</v>
      </c>
      <c r="N2826" s="7">
        <v>369.27099609375</v>
      </c>
      <c r="O2826" s="7" t="s">
        <v>223</v>
      </c>
      <c r="P2826" s="7" t="s">
        <v>2400</v>
      </c>
      <c r="Q2826" s="7" t="s">
        <v>286</v>
      </c>
      <c r="R2826" s="7" t="s">
        <v>214</v>
      </c>
      <c r="S2826" s="7">
        <v>307.81515502929688</v>
      </c>
    </row>
    <row r="2827" spans="1:19" x14ac:dyDescent="0.25">
      <c r="A2827" s="7">
        <v>513</v>
      </c>
      <c r="B2827" s="7">
        <v>44657</v>
      </c>
      <c r="C2827" s="7">
        <v>66820890</v>
      </c>
      <c r="D2827" s="7" t="s">
        <v>2600</v>
      </c>
      <c r="E2827" s="7" t="s">
        <v>214</v>
      </c>
      <c r="F2827" s="7">
        <v>750000</v>
      </c>
      <c r="G2827" s="7">
        <v>11.019800186157227</v>
      </c>
      <c r="H2827" s="7">
        <v>8.5412998199462891</v>
      </c>
      <c r="I2827" s="7" t="s">
        <v>19924</v>
      </c>
      <c r="J2827" s="7" t="s">
        <v>7421</v>
      </c>
      <c r="K2827" s="8">
        <v>5.3933501243591309</v>
      </c>
      <c r="M2827" s="8">
        <v>84.422996520996094</v>
      </c>
      <c r="N2827" s="7">
        <v>283.20999145507813</v>
      </c>
      <c r="O2827" s="7" t="s">
        <v>223</v>
      </c>
      <c r="P2827" s="7" t="s">
        <v>2400</v>
      </c>
      <c r="Q2827" s="7" t="s">
        <v>286</v>
      </c>
      <c r="R2827" s="7" t="s">
        <v>3856</v>
      </c>
      <c r="S2827" s="7">
        <v>231.55677795410156</v>
      </c>
    </row>
    <row r="2828" spans="1:19" x14ac:dyDescent="0.25">
      <c r="A2828" s="7">
        <v>513</v>
      </c>
      <c r="B2828" s="7">
        <v>44657</v>
      </c>
      <c r="C2828" s="7">
        <v>37895883</v>
      </c>
      <c r="D2828" s="7" t="s">
        <v>2600</v>
      </c>
      <c r="E2828" s="7" t="s">
        <v>214</v>
      </c>
      <c r="F2828" s="7">
        <v>1250000</v>
      </c>
      <c r="G2828" s="7">
        <v>8.0465002059936523</v>
      </c>
      <c r="H2828" s="7">
        <v>6.2994999885559082</v>
      </c>
      <c r="I2828" s="7" t="s">
        <v>19925</v>
      </c>
      <c r="J2828" s="7" t="s">
        <v>7420</v>
      </c>
      <c r="K2828" s="8">
        <v>5.5253000259399414</v>
      </c>
      <c r="M2828" s="8">
        <v>99.030998229980469</v>
      </c>
      <c r="N2828" s="7">
        <v>286.7650146484375</v>
      </c>
      <c r="O2828" s="7" t="s">
        <v>223</v>
      </c>
      <c r="P2828" s="7" t="s">
        <v>2400</v>
      </c>
      <c r="Q2828" s="7" t="s">
        <v>286</v>
      </c>
      <c r="R2828" s="7" t="s">
        <v>3856</v>
      </c>
      <c r="S2828" s="7">
        <v>210.28549194335938</v>
      </c>
    </row>
    <row r="2829" spans="1:19" x14ac:dyDescent="0.25">
      <c r="A2829" s="7">
        <v>513</v>
      </c>
      <c r="B2829" s="7">
        <v>44657</v>
      </c>
      <c r="C2829" s="7">
        <v>37890502</v>
      </c>
      <c r="D2829" s="7" t="s">
        <v>2600</v>
      </c>
      <c r="E2829" s="7" t="s">
        <v>7417</v>
      </c>
      <c r="F2829" s="7">
        <v>1250000</v>
      </c>
      <c r="G2829" s="7">
        <v>8.0465002059936523</v>
      </c>
      <c r="H2829" s="7">
        <v>6.2994999885559082</v>
      </c>
      <c r="I2829" s="7" t="s">
        <v>7418</v>
      </c>
      <c r="J2829" s="7" t="s">
        <v>7419</v>
      </c>
      <c r="K2829" s="8">
        <v>5.5253148078918457</v>
      </c>
      <c r="M2829" s="8">
        <v>99.030998229980469</v>
      </c>
      <c r="N2829" s="7">
        <v>286.47299194335938</v>
      </c>
      <c r="O2829" s="7" t="s">
        <v>223</v>
      </c>
      <c r="P2829" s="7" t="s">
        <v>2400</v>
      </c>
      <c r="Q2829" s="7" t="s">
        <v>286</v>
      </c>
      <c r="R2829" s="7" t="s">
        <v>214</v>
      </c>
      <c r="S2829" s="7">
        <v>210.28549194335938</v>
      </c>
    </row>
    <row r="2830" spans="1:19" x14ac:dyDescent="0.25">
      <c r="A2830" s="7">
        <v>513</v>
      </c>
      <c r="B2830" s="7">
        <v>44657</v>
      </c>
      <c r="C2830" s="7">
        <v>33657654</v>
      </c>
      <c r="D2830" s="7" t="s">
        <v>2600</v>
      </c>
      <c r="E2830" s="7" t="s">
        <v>214</v>
      </c>
      <c r="F2830" s="7">
        <v>1000000</v>
      </c>
      <c r="G2830" s="7">
        <v>5.0321998596191406</v>
      </c>
      <c r="H2830" s="7">
        <v>4.3106999397277832</v>
      </c>
      <c r="I2830" s="7" t="s">
        <v>7415</v>
      </c>
      <c r="J2830" s="7" t="s">
        <v>7416</v>
      </c>
      <c r="K2830" s="8">
        <v>5.3837599754333496</v>
      </c>
      <c r="M2830" s="8">
        <v>97.236000061035156</v>
      </c>
      <c r="N2830" s="7">
        <v>265.68399047851563</v>
      </c>
      <c r="O2830" s="7" t="s">
        <v>223</v>
      </c>
      <c r="P2830" s="7" t="s">
        <v>2400</v>
      </c>
      <c r="Q2830" s="7" t="s">
        <v>286</v>
      </c>
      <c r="R2830" s="7" t="s">
        <v>3856</v>
      </c>
      <c r="S2830" s="7">
        <v>186.95098876953125</v>
      </c>
    </row>
    <row r="2831" spans="1:19" x14ac:dyDescent="0.25">
      <c r="A2831" s="7">
        <v>513</v>
      </c>
      <c r="B2831" s="7">
        <v>44657</v>
      </c>
      <c r="C2831" s="7">
        <v>33657655</v>
      </c>
      <c r="D2831" s="7" t="s">
        <v>2600</v>
      </c>
      <c r="E2831" s="7" t="s">
        <v>7413</v>
      </c>
      <c r="F2831" s="7">
        <v>1000000</v>
      </c>
      <c r="G2831" s="7">
        <v>5.0321998596191406</v>
      </c>
      <c r="H2831" s="7">
        <v>4.3106999397277832</v>
      </c>
      <c r="I2831" s="7" t="s">
        <v>20869</v>
      </c>
      <c r="J2831" s="7" t="s">
        <v>7414</v>
      </c>
      <c r="K2831" s="8">
        <v>5.3836860656738281</v>
      </c>
      <c r="M2831" s="8">
        <v>97.236000061035156</v>
      </c>
      <c r="N2831" s="7">
        <v>265.28439331054688</v>
      </c>
      <c r="O2831" s="7" t="s">
        <v>223</v>
      </c>
      <c r="P2831" s="7" t="s">
        <v>2400</v>
      </c>
      <c r="Q2831" s="7" t="s">
        <v>286</v>
      </c>
      <c r="R2831" s="7" t="s">
        <v>214</v>
      </c>
      <c r="S2831" s="7">
        <v>186.95098876953125</v>
      </c>
    </row>
    <row r="2832" spans="1:19" x14ac:dyDescent="0.25">
      <c r="A2832" s="7">
        <v>513</v>
      </c>
      <c r="B2832" s="7">
        <v>44657</v>
      </c>
      <c r="C2832" s="7">
        <v>37895887</v>
      </c>
      <c r="D2832" s="7" t="s">
        <v>2600</v>
      </c>
      <c r="E2832" s="7" t="s">
        <v>214</v>
      </c>
      <c r="F2832" s="7">
        <v>500000</v>
      </c>
      <c r="G2832" s="7">
        <v>3.0471999645233154</v>
      </c>
      <c r="H2832" s="7">
        <v>2.7353000640869141</v>
      </c>
      <c r="I2832" s="7" t="s">
        <v>7411</v>
      </c>
      <c r="J2832" s="7" t="s">
        <v>7412</v>
      </c>
      <c r="K2832" s="8">
        <v>5.488379955291748</v>
      </c>
      <c r="M2832" s="8">
        <v>97.950996398925781</v>
      </c>
      <c r="N2832" s="7">
        <v>278.59100341796875</v>
      </c>
      <c r="O2832" s="7" t="s">
        <v>223</v>
      </c>
      <c r="P2832" s="7" t="s">
        <v>2400</v>
      </c>
      <c r="Q2832" s="7" t="s">
        <v>286</v>
      </c>
      <c r="R2832" s="7" t="s">
        <v>3856</v>
      </c>
      <c r="S2832" s="7">
        <v>170.73690795898438</v>
      </c>
    </row>
    <row r="2833" spans="1:19" x14ac:dyDescent="0.25">
      <c r="A2833" s="7">
        <v>513</v>
      </c>
      <c r="B2833" s="7">
        <v>44657</v>
      </c>
      <c r="C2833" s="7">
        <v>37895919</v>
      </c>
      <c r="D2833" s="7" t="s">
        <v>2600</v>
      </c>
      <c r="E2833" s="7" t="s">
        <v>7408</v>
      </c>
      <c r="F2833" s="7">
        <v>500000</v>
      </c>
      <c r="G2833" s="7">
        <v>3.0471999645233154</v>
      </c>
      <c r="H2833" s="7">
        <v>2.7353000640869141</v>
      </c>
      <c r="I2833" s="7" t="s">
        <v>7409</v>
      </c>
      <c r="J2833" s="7" t="s">
        <v>7410</v>
      </c>
      <c r="K2833" s="8">
        <v>5.4882287979125977</v>
      </c>
      <c r="M2833" s="8">
        <v>97.950996398925781</v>
      </c>
      <c r="N2833" s="7">
        <v>278.034912109375</v>
      </c>
      <c r="O2833" s="7" t="s">
        <v>223</v>
      </c>
      <c r="P2833" s="7" t="s">
        <v>2400</v>
      </c>
      <c r="Q2833" s="7" t="s">
        <v>286</v>
      </c>
      <c r="R2833" s="7" t="s">
        <v>214</v>
      </c>
      <c r="S2833" s="7">
        <v>170.73690795898438</v>
      </c>
    </row>
    <row r="2834" spans="1:19" x14ac:dyDescent="0.25">
      <c r="A2834" s="7">
        <v>513</v>
      </c>
      <c r="B2834" s="7">
        <v>44657</v>
      </c>
      <c r="C2834" s="7">
        <v>35506086</v>
      </c>
      <c r="D2834" s="7" t="s">
        <v>2603</v>
      </c>
      <c r="E2834" s="7" t="s">
        <v>214</v>
      </c>
      <c r="F2834" s="7">
        <v>706320</v>
      </c>
      <c r="G2834" s="7">
        <v>5.4702000617980957</v>
      </c>
      <c r="H2834" s="7">
        <v>4.7399997711181641</v>
      </c>
      <c r="I2834" s="7" t="s">
        <v>19926</v>
      </c>
      <c r="J2834" s="7" t="s">
        <v>11198</v>
      </c>
      <c r="K2834" s="8">
        <v>6.2354202270507813</v>
      </c>
      <c r="M2834" s="8">
        <v>91.48699951171875</v>
      </c>
      <c r="N2834" s="7">
        <v>351.18399047851563</v>
      </c>
      <c r="O2834" s="7" t="s">
        <v>237</v>
      </c>
      <c r="P2834" s="7" t="s">
        <v>2400</v>
      </c>
      <c r="Q2834" s="7" t="s">
        <v>286</v>
      </c>
      <c r="R2834" s="7" t="s">
        <v>3856</v>
      </c>
      <c r="S2834" s="7">
        <v>351.18399047851563</v>
      </c>
    </row>
    <row r="2835" spans="1:19" x14ac:dyDescent="0.25">
      <c r="A2835" s="7">
        <v>513</v>
      </c>
      <c r="B2835" s="7">
        <v>44657</v>
      </c>
      <c r="C2835" s="7">
        <v>35506085</v>
      </c>
      <c r="D2835" s="7" t="s">
        <v>2603</v>
      </c>
      <c r="E2835" s="7" t="s">
        <v>11196</v>
      </c>
      <c r="F2835" s="7">
        <v>706320</v>
      </c>
      <c r="G2835" s="7">
        <v>5.4702000617980957</v>
      </c>
      <c r="H2835" s="7">
        <v>4.7399997711181641</v>
      </c>
      <c r="I2835" s="7" t="s">
        <v>22332</v>
      </c>
      <c r="J2835" s="7" t="s">
        <v>11197</v>
      </c>
      <c r="K2835" s="8">
        <v>6.2354707717895508</v>
      </c>
      <c r="M2835" s="8">
        <v>91.48699951171875</v>
      </c>
      <c r="N2835" s="7">
        <v>350.814208984375</v>
      </c>
      <c r="O2835" s="7" t="s">
        <v>237</v>
      </c>
      <c r="P2835" s="7" t="s">
        <v>2400</v>
      </c>
      <c r="Q2835" s="7" t="s">
        <v>286</v>
      </c>
      <c r="R2835" s="7" t="s">
        <v>214</v>
      </c>
      <c r="S2835" s="7">
        <v>350.814208984375</v>
      </c>
    </row>
    <row r="2836" spans="1:19" x14ac:dyDescent="0.25">
      <c r="A2836" s="7">
        <v>513</v>
      </c>
      <c r="B2836" s="7">
        <v>44657</v>
      </c>
      <c r="C2836" s="7">
        <v>36960483</v>
      </c>
      <c r="D2836" s="7" t="s">
        <v>3734</v>
      </c>
      <c r="E2836" s="7" t="s">
        <v>214</v>
      </c>
      <c r="F2836" s="7">
        <v>350000</v>
      </c>
      <c r="G2836" s="7">
        <v>0.78299999237060547</v>
      </c>
      <c r="H2836" s="7">
        <v>0.72610002756118774</v>
      </c>
      <c r="I2836" s="7" t="s">
        <v>11199</v>
      </c>
      <c r="J2836" s="7" t="s">
        <v>11200</v>
      </c>
      <c r="K2836" s="8">
        <v>11.948732376098633</v>
      </c>
      <c r="M2836" s="8">
        <v>95.41400146484375</v>
      </c>
      <c r="N2836" s="7">
        <v>1029.159423828125</v>
      </c>
      <c r="O2836" s="7" t="s">
        <v>360</v>
      </c>
      <c r="P2836" s="7" t="s">
        <v>361</v>
      </c>
      <c r="Q2836" s="7" t="s">
        <v>242</v>
      </c>
      <c r="R2836" s="7" t="s">
        <v>214</v>
      </c>
      <c r="S2836" s="7">
        <v>1029.159423828125</v>
      </c>
    </row>
    <row r="2837" spans="1:19" x14ac:dyDescent="0.25">
      <c r="A2837" s="7">
        <v>513</v>
      </c>
      <c r="B2837" s="7">
        <v>44657</v>
      </c>
      <c r="C2837" s="7">
        <v>25803800</v>
      </c>
      <c r="D2837" s="7" t="s">
        <v>2608</v>
      </c>
      <c r="E2837" s="7" t="s">
        <v>7433</v>
      </c>
      <c r="F2837" s="7">
        <v>150283.75</v>
      </c>
      <c r="G2837" s="7">
        <v>2.8499999046325684</v>
      </c>
      <c r="H2837" s="7">
        <v>2.5272998809814453</v>
      </c>
      <c r="I2837" s="7" t="s">
        <v>7434</v>
      </c>
      <c r="J2837" s="7" t="s">
        <v>7435</v>
      </c>
      <c r="K2837" s="8">
        <v>5.6058850288391113</v>
      </c>
      <c r="M2837" s="8">
        <v>96.5</v>
      </c>
      <c r="N2837" s="7">
        <v>297.40869140625</v>
      </c>
      <c r="O2837" s="7" t="s">
        <v>643</v>
      </c>
      <c r="P2837" s="7" t="s">
        <v>322</v>
      </c>
      <c r="Q2837" s="7" t="s">
        <v>291</v>
      </c>
      <c r="R2837" s="7" t="s">
        <v>3856</v>
      </c>
      <c r="S2837" s="7">
        <v>297.40869140625</v>
      </c>
    </row>
    <row r="2838" spans="1:19" x14ac:dyDescent="0.25">
      <c r="A2838" s="7">
        <v>513</v>
      </c>
      <c r="B2838" s="7">
        <v>44657</v>
      </c>
      <c r="C2838" s="7">
        <v>33599515</v>
      </c>
      <c r="D2838" s="7" t="s">
        <v>2612</v>
      </c>
      <c r="E2838" s="7" t="s">
        <v>214</v>
      </c>
      <c r="F2838" s="7">
        <v>750000</v>
      </c>
      <c r="G2838" s="7">
        <v>14.961099624633789</v>
      </c>
      <c r="I2838" s="7" t="s">
        <v>19927</v>
      </c>
      <c r="J2838" s="7" t="s">
        <v>11220</v>
      </c>
      <c r="K2838" s="8">
        <v>62.914592742919922</v>
      </c>
      <c r="M2838" s="8">
        <v>11.795999526977539</v>
      </c>
      <c r="N2838" s="7">
        <v>6035.01513671875</v>
      </c>
      <c r="O2838" s="7" t="s">
        <v>331</v>
      </c>
      <c r="P2838" s="7" t="s">
        <v>2614</v>
      </c>
      <c r="Q2838" s="7" t="s">
        <v>219</v>
      </c>
      <c r="R2838" s="7" t="s">
        <v>3894</v>
      </c>
      <c r="S2838" s="7">
        <v>6035.01513671875</v>
      </c>
    </row>
    <row r="2839" spans="1:19" x14ac:dyDescent="0.25">
      <c r="A2839" s="7">
        <v>513</v>
      </c>
      <c r="B2839" s="7">
        <v>44657</v>
      </c>
      <c r="C2839" s="7">
        <v>28118453</v>
      </c>
      <c r="D2839" s="7" t="s">
        <v>2612</v>
      </c>
      <c r="E2839" s="7" t="s">
        <v>214</v>
      </c>
      <c r="F2839" s="7">
        <v>600000</v>
      </c>
      <c r="G2839" s="7">
        <v>13.569399833679199</v>
      </c>
      <c r="I2839" s="7" t="s">
        <v>19928</v>
      </c>
      <c r="J2839" s="7" t="s">
        <v>11219</v>
      </c>
      <c r="K2839" s="8">
        <v>79.642112731933594</v>
      </c>
      <c r="M2839" s="8">
        <v>11.779999732971191</v>
      </c>
      <c r="N2839" s="7">
        <v>7707.6162109375</v>
      </c>
      <c r="O2839" s="7" t="s">
        <v>331</v>
      </c>
      <c r="P2839" s="7" t="s">
        <v>2614</v>
      </c>
      <c r="Q2839" s="7" t="s">
        <v>219</v>
      </c>
      <c r="R2839" s="7" t="s">
        <v>3894</v>
      </c>
      <c r="S2839" s="7">
        <v>7707.6162109375</v>
      </c>
    </row>
    <row r="2840" spans="1:19" x14ac:dyDescent="0.25">
      <c r="A2840" s="7">
        <v>513</v>
      </c>
      <c r="B2840" s="7">
        <v>44657</v>
      </c>
      <c r="C2840" s="7">
        <v>38486791</v>
      </c>
      <c r="D2840" s="7" t="s">
        <v>2612</v>
      </c>
      <c r="E2840" s="7" t="s">
        <v>214</v>
      </c>
      <c r="F2840" s="7">
        <v>1500000</v>
      </c>
      <c r="G2840" s="7">
        <v>12.111110687255859</v>
      </c>
      <c r="I2840" s="7" t="s">
        <v>11217</v>
      </c>
      <c r="J2840" s="7" t="s">
        <v>11218</v>
      </c>
      <c r="K2840" s="8">
        <v>103.10817718505859</v>
      </c>
      <c r="M2840" s="8">
        <v>11.060000419616699</v>
      </c>
      <c r="N2840" s="7">
        <v>10054.0654296875</v>
      </c>
      <c r="O2840" s="7" t="s">
        <v>331</v>
      </c>
      <c r="P2840" s="7" t="s">
        <v>2614</v>
      </c>
      <c r="Q2840" s="7" t="s">
        <v>219</v>
      </c>
      <c r="R2840" s="7" t="s">
        <v>3894</v>
      </c>
      <c r="S2840" s="7">
        <v>10054.0654296875</v>
      </c>
    </row>
    <row r="2841" spans="1:19" x14ac:dyDescent="0.25">
      <c r="A2841" s="7">
        <v>513</v>
      </c>
      <c r="B2841" s="7">
        <v>44657</v>
      </c>
      <c r="C2841" s="7">
        <v>38486779</v>
      </c>
      <c r="D2841" s="7" t="s">
        <v>2612</v>
      </c>
      <c r="E2841" s="7" t="s">
        <v>214</v>
      </c>
      <c r="F2841" s="7">
        <v>1500000</v>
      </c>
      <c r="G2841" s="7">
        <v>11.111110687255859</v>
      </c>
      <c r="I2841" s="7" t="s">
        <v>11215</v>
      </c>
      <c r="J2841" s="7" t="s">
        <v>11216</v>
      </c>
      <c r="K2841" s="8">
        <v>102.75565338134766</v>
      </c>
      <c r="M2841" s="8">
        <v>11.026000022888184</v>
      </c>
      <c r="N2841" s="7">
        <v>10018.705078125</v>
      </c>
      <c r="O2841" s="7" t="s">
        <v>331</v>
      </c>
      <c r="P2841" s="7" t="s">
        <v>2614</v>
      </c>
      <c r="Q2841" s="7" t="s">
        <v>219</v>
      </c>
      <c r="R2841" s="7" t="s">
        <v>3894</v>
      </c>
      <c r="S2841" s="7">
        <v>10018.705078125</v>
      </c>
    </row>
    <row r="2842" spans="1:19" x14ac:dyDescent="0.25">
      <c r="A2842" s="7">
        <v>513</v>
      </c>
      <c r="B2842" s="7">
        <v>44657</v>
      </c>
      <c r="C2842" s="7">
        <v>33599514</v>
      </c>
      <c r="D2842" s="7" t="s">
        <v>2612</v>
      </c>
      <c r="E2842" s="7" t="s">
        <v>214</v>
      </c>
      <c r="F2842" s="7">
        <v>1000000</v>
      </c>
      <c r="G2842" s="7">
        <v>9.9610996246337891</v>
      </c>
      <c r="I2842" s="7" t="s">
        <v>19929</v>
      </c>
      <c r="J2842" s="7" t="s">
        <v>11214</v>
      </c>
      <c r="K2842" s="8">
        <v>63.47845458984375</v>
      </c>
      <c r="M2842" s="8">
        <v>11.633000373840332</v>
      </c>
      <c r="N2842" s="7">
        <v>6090.6982421875</v>
      </c>
      <c r="O2842" s="7" t="s">
        <v>331</v>
      </c>
      <c r="P2842" s="7" t="s">
        <v>2614</v>
      </c>
      <c r="Q2842" s="7" t="s">
        <v>219</v>
      </c>
      <c r="R2842" s="7" t="s">
        <v>3894</v>
      </c>
      <c r="S2842" s="7">
        <v>6090.6982421875</v>
      </c>
    </row>
    <row r="2843" spans="1:19" x14ac:dyDescent="0.25">
      <c r="A2843" s="7">
        <v>513</v>
      </c>
      <c r="B2843" s="7">
        <v>44657</v>
      </c>
      <c r="C2843" s="7">
        <v>25396015</v>
      </c>
      <c r="D2843" s="7" t="s">
        <v>2612</v>
      </c>
      <c r="E2843" s="7" t="s">
        <v>214</v>
      </c>
      <c r="F2843" s="7">
        <v>1400000</v>
      </c>
      <c r="G2843" s="7">
        <v>7.8860998153686523</v>
      </c>
      <c r="H2843" s="7">
        <v>1.784000039100647</v>
      </c>
      <c r="I2843" s="7" t="s">
        <v>11212</v>
      </c>
      <c r="J2843" s="7" t="s">
        <v>11213</v>
      </c>
      <c r="K2843" s="8">
        <v>66.391075134277344</v>
      </c>
      <c r="M2843" s="8">
        <v>11.670999526977539</v>
      </c>
      <c r="N2843" s="7">
        <v>6373.03759765625</v>
      </c>
      <c r="O2843" s="7" t="s">
        <v>331</v>
      </c>
      <c r="P2843" s="7" t="s">
        <v>2614</v>
      </c>
      <c r="Q2843" s="7" t="s">
        <v>219</v>
      </c>
      <c r="R2843" s="7" t="s">
        <v>3894</v>
      </c>
      <c r="S2843" s="7">
        <v>6373.03759765625</v>
      </c>
    </row>
    <row r="2844" spans="1:19" x14ac:dyDescent="0.25">
      <c r="A2844" s="7">
        <v>513</v>
      </c>
      <c r="B2844" s="7">
        <v>44657</v>
      </c>
      <c r="C2844" s="7">
        <v>30538363</v>
      </c>
      <c r="D2844" s="7" t="s">
        <v>2612</v>
      </c>
      <c r="E2844" s="7" t="s">
        <v>214</v>
      </c>
      <c r="F2844" s="7">
        <v>1000000</v>
      </c>
      <c r="G2844" s="7">
        <v>7.1332998275756836</v>
      </c>
      <c r="I2844" s="7" t="s">
        <v>11210</v>
      </c>
      <c r="J2844" s="7" t="s">
        <v>11211</v>
      </c>
      <c r="K2844" s="8">
        <v>79.262557983398438</v>
      </c>
      <c r="M2844" s="8">
        <v>11.75</v>
      </c>
      <c r="N2844" s="7">
        <v>7656.94873046875</v>
      </c>
      <c r="O2844" s="7" t="s">
        <v>331</v>
      </c>
      <c r="P2844" s="7" t="s">
        <v>2614</v>
      </c>
      <c r="Q2844" s="7" t="s">
        <v>219</v>
      </c>
      <c r="R2844" s="7" t="s">
        <v>3894</v>
      </c>
      <c r="S2844" s="7">
        <v>7656.94873046875</v>
      </c>
    </row>
    <row r="2845" spans="1:19" x14ac:dyDescent="0.25">
      <c r="A2845" s="7">
        <v>513</v>
      </c>
      <c r="B2845" s="7">
        <v>44657</v>
      </c>
      <c r="C2845" s="7">
        <v>28118452</v>
      </c>
      <c r="D2845" s="7" t="s">
        <v>2612</v>
      </c>
      <c r="E2845" s="7" t="s">
        <v>214</v>
      </c>
      <c r="F2845" s="7">
        <v>893197</v>
      </c>
      <c r="G2845" s="7">
        <v>6.572199821472168</v>
      </c>
      <c r="I2845" s="7" t="s">
        <v>19930</v>
      </c>
      <c r="J2845" s="7" t="s">
        <v>11209</v>
      </c>
      <c r="K2845" s="8">
        <v>83.390281677246094</v>
      </c>
      <c r="M2845" s="8">
        <v>11.633000373840332</v>
      </c>
      <c r="N2845" s="7">
        <v>8068.1767578125</v>
      </c>
      <c r="O2845" s="7" t="s">
        <v>331</v>
      </c>
      <c r="P2845" s="7" t="s">
        <v>2614</v>
      </c>
      <c r="Q2845" s="7" t="s">
        <v>219</v>
      </c>
      <c r="R2845" s="7" t="s">
        <v>3894</v>
      </c>
      <c r="S2845" s="7">
        <v>8068.1767578125</v>
      </c>
    </row>
    <row r="2846" spans="1:19" x14ac:dyDescent="0.25">
      <c r="A2846" s="7">
        <v>513</v>
      </c>
      <c r="B2846" s="7">
        <v>44657</v>
      </c>
      <c r="C2846" s="7">
        <v>17333126</v>
      </c>
      <c r="D2846" s="7" t="s">
        <v>2612</v>
      </c>
      <c r="E2846" s="7" t="s">
        <v>214</v>
      </c>
      <c r="F2846" s="7">
        <v>1000000</v>
      </c>
      <c r="G2846" s="7">
        <v>5.6444001197814941</v>
      </c>
      <c r="I2846" s="7" t="s">
        <v>19931</v>
      </c>
      <c r="J2846" s="7" t="s">
        <v>11208</v>
      </c>
      <c r="K2846" s="8">
        <v>85.725715637207031</v>
      </c>
      <c r="M2846" s="8">
        <v>11.789999961853027</v>
      </c>
      <c r="N2846" s="7">
        <v>8299.9169921875</v>
      </c>
      <c r="O2846" s="7" t="s">
        <v>331</v>
      </c>
      <c r="P2846" s="7" t="s">
        <v>2614</v>
      </c>
      <c r="Q2846" s="7" t="s">
        <v>219</v>
      </c>
      <c r="R2846" s="7" t="s">
        <v>3894</v>
      </c>
      <c r="S2846" s="7">
        <v>8299.9169921875</v>
      </c>
    </row>
    <row r="2847" spans="1:19" x14ac:dyDescent="0.25">
      <c r="A2847" s="7">
        <v>513</v>
      </c>
      <c r="B2847" s="7">
        <v>44657</v>
      </c>
      <c r="C2847" s="7">
        <v>33599553</v>
      </c>
      <c r="D2847" s="7" t="s">
        <v>2612</v>
      </c>
      <c r="E2847" s="7" t="s">
        <v>214</v>
      </c>
      <c r="F2847" s="7">
        <v>1250000</v>
      </c>
      <c r="G2847" s="7">
        <v>4.9611001014709473</v>
      </c>
      <c r="I2847" s="7" t="s">
        <v>19932</v>
      </c>
      <c r="J2847" s="7" t="s">
        <v>3900</v>
      </c>
      <c r="K2847" s="8">
        <v>81.404670715332031</v>
      </c>
      <c r="M2847" s="8">
        <v>11.734000205993652</v>
      </c>
      <c r="N2847" s="7">
        <v>7866.853515625</v>
      </c>
      <c r="O2847" s="7" t="s">
        <v>331</v>
      </c>
      <c r="P2847" s="7" t="s">
        <v>2614</v>
      </c>
      <c r="Q2847" s="7" t="s">
        <v>219</v>
      </c>
      <c r="R2847" s="7" t="s">
        <v>3894</v>
      </c>
      <c r="S2847" s="7">
        <v>7866.853515625</v>
      </c>
    </row>
    <row r="2848" spans="1:19" x14ac:dyDescent="0.25">
      <c r="A2848" s="7">
        <v>513</v>
      </c>
      <c r="B2848" s="7">
        <v>44657</v>
      </c>
      <c r="C2848" s="7">
        <v>14476884</v>
      </c>
      <c r="D2848" s="7" t="s">
        <v>2612</v>
      </c>
      <c r="E2848" s="7" t="s">
        <v>214</v>
      </c>
      <c r="F2848" s="7">
        <v>1600000</v>
      </c>
      <c r="G2848" s="7">
        <v>4.6388998031616211</v>
      </c>
      <c r="I2848" s="7" t="s">
        <v>19933</v>
      </c>
      <c r="J2848" s="7" t="s">
        <v>3893</v>
      </c>
      <c r="K2848" s="8">
        <v>93.866455078125</v>
      </c>
      <c r="M2848" s="8">
        <v>11.788999557495117</v>
      </c>
      <c r="N2848" s="7">
        <v>9112.6669921875</v>
      </c>
      <c r="O2848" s="7" t="s">
        <v>331</v>
      </c>
      <c r="P2848" s="7" t="s">
        <v>2614</v>
      </c>
      <c r="Q2848" s="7" t="s">
        <v>219</v>
      </c>
      <c r="R2848" s="7" t="s">
        <v>3894</v>
      </c>
      <c r="S2848" s="7">
        <v>9112.6669921875</v>
      </c>
    </row>
    <row r="2849" spans="1:19" x14ac:dyDescent="0.25">
      <c r="A2849" s="7">
        <v>513</v>
      </c>
      <c r="B2849" s="7">
        <v>44657</v>
      </c>
      <c r="C2849" s="7">
        <v>15717851</v>
      </c>
      <c r="D2849" s="7" t="s">
        <v>2612</v>
      </c>
      <c r="E2849" s="7" t="s">
        <v>214</v>
      </c>
      <c r="F2849" s="7">
        <v>800000</v>
      </c>
      <c r="G2849" s="7">
        <v>3.1805999279022217</v>
      </c>
      <c r="I2849" s="7" t="s">
        <v>11206</v>
      </c>
      <c r="J2849" s="7" t="s">
        <v>11207</v>
      </c>
      <c r="K2849" s="8">
        <v>120.46534729003906</v>
      </c>
      <c r="M2849" s="8">
        <v>11.737000465393066</v>
      </c>
      <c r="N2849" s="7">
        <v>11774.56640625</v>
      </c>
      <c r="O2849" s="7" t="s">
        <v>331</v>
      </c>
      <c r="P2849" s="7" t="s">
        <v>2614</v>
      </c>
      <c r="Q2849" s="7" t="s">
        <v>219</v>
      </c>
      <c r="R2849" s="7" t="s">
        <v>3894</v>
      </c>
      <c r="S2849" s="7">
        <v>11774.56640625</v>
      </c>
    </row>
    <row r="2850" spans="1:19" x14ac:dyDescent="0.25">
      <c r="A2850" s="7">
        <v>513</v>
      </c>
      <c r="B2850" s="7">
        <v>44657</v>
      </c>
      <c r="C2850" s="7">
        <v>25396027</v>
      </c>
      <c r="D2850" s="7" t="s">
        <v>2612</v>
      </c>
      <c r="E2850" s="7" t="s">
        <v>214</v>
      </c>
      <c r="F2850" s="7">
        <v>800000</v>
      </c>
      <c r="G2850" s="7">
        <v>2.8861000537872314</v>
      </c>
      <c r="I2850" s="7" t="s">
        <v>21330</v>
      </c>
      <c r="J2850" s="7" t="s">
        <v>11205</v>
      </c>
      <c r="K2850" s="8">
        <v>121.92372131347656</v>
      </c>
      <c r="M2850" s="8">
        <v>11.75</v>
      </c>
      <c r="N2850" s="7">
        <v>11922.765625</v>
      </c>
      <c r="O2850" s="7" t="s">
        <v>331</v>
      </c>
      <c r="P2850" s="7" t="s">
        <v>2614</v>
      </c>
      <c r="Q2850" s="7" t="s">
        <v>219</v>
      </c>
      <c r="R2850" s="7" t="s">
        <v>4084</v>
      </c>
      <c r="S2850" s="7">
        <v>11922.765625</v>
      </c>
    </row>
    <row r="2851" spans="1:19" x14ac:dyDescent="0.25">
      <c r="A2851" s="7">
        <v>513</v>
      </c>
      <c r="B2851" s="7">
        <v>44657</v>
      </c>
      <c r="C2851" s="7">
        <v>28118380</v>
      </c>
      <c r="D2851" s="7" t="s">
        <v>2612</v>
      </c>
      <c r="E2851" s="7" t="s">
        <v>214</v>
      </c>
      <c r="F2851" s="7">
        <v>538467</v>
      </c>
      <c r="G2851" s="7">
        <v>2.5750000476837158</v>
      </c>
      <c r="I2851" s="7" t="s">
        <v>19934</v>
      </c>
      <c r="J2851" s="7" t="s">
        <v>11204</v>
      </c>
      <c r="K2851" s="8">
        <v>153.3497314453125</v>
      </c>
      <c r="M2851" s="8">
        <v>11.727999687194824</v>
      </c>
      <c r="N2851" s="7">
        <v>15069.74609375</v>
      </c>
      <c r="O2851" s="7" t="s">
        <v>331</v>
      </c>
      <c r="P2851" s="7" t="s">
        <v>2614</v>
      </c>
      <c r="Q2851" s="7" t="s">
        <v>219</v>
      </c>
      <c r="R2851" s="7" t="s">
        <v>3894</v>
      </c>
      <c r="S2851" s="7">
        <v>15069.74609375</v>
      </c>
    </row>
    <row r="2852" spans="1:19" x14ac:dyDescent="0.25">
      <c r="A2852" s="7">
        <v>513</v>
      </c>
      <c r="B2852" s="7">
        <v>44657</v>
      </c>
      <c r="C2852" s="7">
        <v>29859471</v>
      </c>
      <c r="D2852" s="7" t="s">
        <v>2612</v>
      </c>
      <c r="E2852" s="7" t="s">
        <v>214</v>
      </c>
      <c r="F2852" s="7">
        <v>700000</v>
      </c>
      <c r="G2852" s="7">
        <v>2.0416998863220215</v>
      </c>
      <c r="I2852" s="7" t="s">
        <v>19935</v>
      </c>
      <c r="J2852" s="7" t="s">
        <v>11203</v>
      </c>
      <c r="K2852" s="8">
        <v>203.05586242675781</v>
      </c>
      <c r="M2852" s="8">
        <v>11.756999969482422</v>
      </c>
      <c r="N2852" s="7">
        <v>20051.482421875</v>
      </c>
      <c r="O2852" s="7" t="s">
        <v>331</v>
      </c>
      <c r="P2852" s="7" t="s">
        <v>2614</v>
      </c>
      <c r="Q2852" s="7" t="s">
        <v>219</v>
      </c>
      <c r="R2852" s="7" t="s">
        <v>3894</v>
      </c>
      <c r="S2852" s="7">
        <v>20051.482421875</v>
      </c>
    </row>
    <row r="2853" spans="1:19" x14ac:dyDescent="0.25">
      <c r="A2853" s="7">
        <v>513</v>
      </c>
      <c r="B2853" s="7">
        <v>44657</v>
      </c>
      <c r="C2853" s="7">
        <v>30538364</v>
      </c>
      <c r="D2853" s="7" t="s">
        <v>2612</v>
      </c>
      <c r="E2853" s="7" t="s">
        <v>214</v>
      </c>
      <c r="F2853" s="7">
        <v>500000</v>
      </c>
      <c r="G2853" s="7">
        <v>1.1361000537872314</v>
      </c>
      <c r="I2853" s="7" t="s">
        <v>11201</v>
      </c>
      <c r="J2853" s="7" t="s">
        <v>11202</v>
      </c>
      <c r="K2853" s="8">
        <v>388.42501831054688</v>
      </c>
      <c r="M2853" s="8">
        <v>11.788999557495117</v>
      </c>
      <c r="N2853" s="7">
        <v>38643.33984375</v>
      </c>
      <c r="O2853" s="7" t="s">
        <v>331</v>
      </c>
      <c r="P2853" s="7" t="s">
        <v>2614</v>
      </c>
      <c r="Q2853" s="7" t="s">
        <v>219</v>
      </c>
      <c r="R2853" s="7" t="s">
        <v>3894</v>
      </c>
      <c r="S2853" s="7">
        <v>38643.33984375</v>
      </c>
    </row>
    <row r="2854" spans="1:19" x14ac:dyDescent="0.25">
      <c r="A2854" s="7">
        <v>513</v>
      </c>
      <c r="B2854" s="7">
        <v>44657</v>
      </c>
      <c r="C2854" s="7">
        <v>44166493</v>
      </c>
      <c r="D2854" s="7" t="s">
        <v>2616</v>
      </c>
      <c r="E2854" s="7" t="s">
        <v>214</v>
      </c>
      <c r="F2854" s="7">
        <v>300000</v>
      </c>
      <c r="G2854" s="7">
        <v>2.144399881362915</v>
      </c>
      <c r="H2854" s="7">
        <v>1.9495999813079834</v>
      </c>
      <c r="I2854" s="7" t="s">
        <v>11221</v>
      </c>
      <c r="J2854" s="7" t="s">
        <v>11222</v>
      </c>
      <c r="K2854" s="8">
        <v>6.3192281723022461</v>
      </c>
      <c r="M2854" s="8">
        <v>98.372001647949219</v>
      </c>
      <c r="N2854" s="7">
        <v>375.560791015625</v>
      </c>
      <c r="O2854" s="7" t="s">
        <v>1064</v>
      </c>
      <c r="P2854" s="7" t="s">
        <v>349</v>
      </c>
      <c r="Q2854" s="7" t="s">
        <v>242</v>
      </c>
      <c r="R2854" s="7" t="s">
        <v>214</v>
      </c>
      <c r="S2854" s="7">
        <v>375.560791015625</v>
      </c>
    </row>
    <row r="2855" spans="1:19" x14ac:dyDescent="0.25">
      <c r="A2855" s="7">
        <v>513</v>
      </c>
      <c r="B2855" s="7">
        <v>44657</v>
      </c>
      <c r="C2855" s="7">
        <v>66824685</v>
      </c>
      <c r="D2855" s="7" t="s">
        <v>2618</v>
      </c>
      <c r="E2855" s="7" t="s">
        <v>214</v>
      </c>
      <c r="F2855" s="7">
        <v>1000000</v>
      </c>
      <c r="G2855" s="7">
        <v>8.572199821472168</v>
      </c>
      <c r="H2855" s="7">
        <v>7.0834999084472656</v>
      </c>
      <c r="I2855" s="7" t="s">
        <v>7441</v>
      </c>
      <c r="J2855" s="7" t="s">
        <v>7442</v>
      </c>
      <c r="K2855" s="8">
        <v>4.7526698112487793</v>
      </c>
      <c r="M2855" s="8">
        <v>90.712997436523438</v>
      </c>
      <c r="N2855" s="7">
        <v>209.92900085449219</v>
      </c>
      <c r="O2855" s="7" t="s">
        <v>373</v>
      </c>
      <c r="P2855" s="7" t="s">
        <v>349</v>
      </c>
      <c r="Q2855" s="7" t="s">
        <v>242</v>
      </c>
      <c r="R2855" s="7" t="s">
        <v>3856</v>
      </c>
      <c r="S2855" s="7">
        <v>214.17747497558594</v>
      </c>
    </row>
    <row r="2856" spans="1:19" x14ac:dyDescent="0.25">
      <c r="A2856" s="7">
        <v>513</v>
      </c>
      <c r="B2856" s="7">
        <v>44657</v>
      </c>
      <c r="C2856" s="7">
        <v>66824681</v>
      </c>
      <c r="D2856" s="7" t="s">
        <v>2618</v>
      </c>
      <c r="E2856" s="7" t="s">
        <v>7438</v>
      </c>
      <c r="F2856" s="7">
        <v>1000000</v>
      </c>
      <c r="G2856" s="7">
        <v>8.572199821472168</v>
      </c>
      <c r="H2856" s="7">
        <v>7.0862998962402344</v>
      </c>
      <c r="I2856" s="7" t="s">
        <v>7439</v>
      </c>
      <c r="J2856" s="7" t="s">
        <v>7440</v>
      </c>
      <c r="K2856" s="8">
        <v>4.7044939994812012</v>
      </c>
      <c r="M2856" s="8">
        <v>91.030998229980469</v>
      </c>
      <c r="N2856" s="7">
        <v>204.78469848632813</v>
      </c>
      <c r="O2856" s="7" t="s">
        <v>373</v>
      </c>
      <c r="P2856" s="7" t="s">
        <v>349</v>
      </c>
      <c r="Q2856" s="7" t="s">
        <v>242</v>
      </c>
      <c r="R2856" s="7" t="s">
        <v>214</v>
      </c>
      <c r="S2856" s="7">
        <v>214.17747497558594</v>
      </c>
    </row>
    <row r="2857" spans="1:19" x14ac:dyDescent="0.25">
      <c r="A2857" s="7">
        <v>513</v>
      </c>
      <c r="B2857" s="7">
        <v>44657</v>
      </c>
      <c r="C2857" s="7">
        <v>60960623</v>
      </c>
      <c r="D2857" s="7" t="s">
        <v>2618</v>
      </c>
      <c r="E2857" s="7" t="s">
        <v>214</v>
      </c>
      <c r="F2857" s="7">
        <v>1000000</v>
      </c>
      <c r="G2857" s="7">
        <v>3.0471999645233154</v>
      </c>
      <c r="H2857" s="7">
        <v>2.7090001106262207</v>
      </c>
      <c r="I2857" s="7" t="s">
        <v>19936</v>
      </c>
      <c r="J2857" s="7" t="s">
        <v>7437</v>
      </c>
      <c r="K2857" s="8">
        <v>4.4664011001586914</v>
      </c>
      <c r="M2857" s="8">
        <v>103.96900177001953</v>
      </c>
      <c r="N2857" s="7">
        <v>175.23179626464844</v>
      </c>
      <c r="O2857" s="7" t="s">
        <v>373</v>
      </c>
      <c r="P2857" s="7" t="s">
        <v>349</v>
      </c>
      <c r="Q2857" s="7" t="s">
        <v>242</v>
      </c>
      <c r="R2857" s="7" t="s">
        <v>3856</v>
      </c>
      <c r="S2857" s="7">
        <v>170.73690795898438</v>
      </c>
    </row>
    <row r="2858" spans="1:19" x14ac:dyDescent="0.25">
      <c r="A2858" s="7">
        <v>513</v>
      </c>
      <c r="B2858" s="7">
        <v>44657</v>
      </c>
      <c r="C2858" s="7">
        <v>38059350</v>
      </c>
      <c r="D2858" s="7" t="s">
        <v>2618</v>
      </c>
      <c r="E2858" s="7" t="s">
        <v>214</v>
      </c>
      <c r="F2858" s="7">
        <v>686779</v>
      </c>
      <c r="G2858" s="7">
        <v>0.97780001163482666</v>
      </c>
      <c r="H2858" s="7">
        <v>0.94550001621246338</v>
      </c>
      <c r="I2858" s="7" t="s">
        <v>19937</v>
      </c>
      <c r="J2858" s="7" t="s">
        <v>7436</v>
      </c>
      <c r="K2858" s="8">
        <v>3.8631949424743652</v>
      </c>
      <c r="M2858" s="8">
        <v>100.84200286865234</v>
      </c>
      <c r="N2858" s="7">
        <v>202.52799987792969</v>
      </c>
      <c r="O2858" s="7" t="s">
        <v>373</v>
      </c>
      <c r="P2858" s="7" t="s">
        <v>349</v>
      </c>
      <c r="Q2858" s="7" t="s">
        <v>242</v>
      </c>
      <c r="R2858" s="7" t="s">
        <v>3856</v>
      </c>
      <c r="S2858" s="7">
        <v>153.2734375</v>
      </c>
    </row>
    <row r="2859" spans="1:19" x14ac:dyDescent="0.25">
      <c r="A2859" s="7">
        <v>513</v>
      </c>
      <c r="B2859" s="7">
        <v>44657</v>
      </c>
      <c r="C2859" s="7">
        <v>66912244</v>
      </c>
      <c r="D2859" s="7" t="s">
        <v>2620</v>
      </c>
      <c r="E2859" s="7" t="s">
        <v>214</v>
      </c>
      <c r="F2859" s="7">
        <v>500000</v>
      </c>
      <c r="G2859" s="7">
        <v>9.248499870300293</v>
      </c>
      <c r="H2859" s="7">
        <v>8.0794000625610352</v>
      </c>
      <c r="I2859" s="7" t="s">
        <v>20870</v>
      </c>
      <c r="J2859" s="7" t="s">
        <v>17651</v>
      </c>
      <c r="K2859" s="8">
        <v>3.9132299423217773</v>
      </c>
      <c r="M2859" s="8">
        <v>88.154998779296875</v>
      </c>
      <c r="N2859" s="7">
        <v>131.38299560546875</v>
      </c>
      <c r="O2859" s="7" t="s">
        <v>446</v>
      </c>
      <c r="P2859" s="7" t="s">
        <v>1033</v>
      </c>
      <c r="Q2859" s="7" t="s">
        <v>242</v>
      </c>
      <c r="R2859" s="7" t="s">
        <v>3856</v>
      </c>
      <c r="S2859" s="7">
        <v>150.89637756347656</v>
      </c>
    </row>
    <row r="2860" spans="1:19" x14ac:dyDescent="0.25">
      <c r="A2860" s="7">
        <v>513</v>
      </c>
      <c r="B2860" s="7">
        <v>44657</v>
      </c>
      <c r="C2860" s="7">
        <v>43151381</v>
      </c>
      <c r="D2860" s="7" t="s">
        <v>2620</v>
      </c>
      <c r="E2860" s="7" t="s">
        <v>214</v>
      </c>
      <c r="F2860" s="7">
        <v>500000</v>
      </c>
      <c r="G2860" s="7">
        <v>7.0226001739501953</v>
      </c>
      <c r="H2860" s="7">
        <v>6.0356001853942871</v>
      </c>
      <c r="I2860" s="7" t="s">
        <v>7448</v>
      </c>
      <c r="J2860" s="7" t="s">
        <v>7449</v>
      </c>
      <c r="K2860" s="8">
        <v>3.8408000469207764</v>
      </c>
      <c r="M2860" s="8">
        <v>98.681999206542969</v>
      </c>
      <c r="N2860" s="7">
        <v>114.56700134277344</v>
      </c>
      <c r="O2860" s="7" t="s">
        <v>446</v>
      </c>
      <c r="P2860" s="7" t="s">
        <v>1033</v>
      </c>
      <c r="Q2860" s="7" t="s">
        <v>242</v>
      </c>
      <c r="R2860" s="7" t="s">
        <v>3856</v>
      </c>
      <c r="S2860" s="7">
        <v>139.15431213378906</v>
      </c>
    </row>
    <row r="2861" spans="1:19" x14ac:dyDescent="0.25">
      <c r="A2861" s="7">
        <v>513</v>
      </c>
      <c r="B2861" s="7">
        <v>44657</v>
      </c>
      <c r="C2861" s="7">
        <v>66912242</v>
      </c>
      <c r="D2861" s="7" t="s">
        <v>2620</v>
      </c>
      <c r="E2861" s="7" t="s">
        <v>214</v>
      </c>
      <c r="F2861" s="7">
        <v>500000</v>
      </c>
      <c r="G2861" s="7">
        <v>4.2491002082824707</v>
      </c>
      <c r="H2861" s="7">
        <v>4.0501999855041504</v>
      </c>
      <c r="I2861" s="7" t="s">
        <v>19938</v>
      </c>
      <c r="J2861" s="7" t="s">
        <v>17652</v>
      </c>
      <c r="K2861" s="8">
        <v>3.5973899364471436</v>
      </c>
      <c r="M2861" s="8">
        <v>91.311996459960938</v>
      </c>
      <c r="N2861" s="7">
        <v>85.163101196289063</v>
      </c>
      <c r="O2861" s="7" t="s">
        <v>446</v>
      </c>
      <c r="P2861" s="7" t="s">
        <v>1033</v>
      </c>
      <c r="Q2861" s="7" t="s">
        <v>242</v>
      </c>
      <c r="R2861" s="7" t="s">
        <v>3856</v>
      </c>
      <c r="S2861" s="7">
        <v>123.65029144287109</v>
      </c>
    </row>
    <row r="2862" spans="1:19" x14ac:dyDescent="0.25">
      <c r="A2862" s="7">
        <v>513</v>
      </c>
      <c r="B2862" s="7">
        <v>44657</v>
      </c>
      <c r="C2862" s="7">
        <v>66915281</v>
      </c>
      <c r="D2862" s="7" t="s">
        <v>2620</v>
      </c>
      <c r="E2862" s="7" t="s">
        <v>18388</v>
      </c>
      <c r="F2862" s="7">
        <v>500000</v>
      </c>
      <c r="G2862" s="7">
        <v>4.2491002082824707</v>
      </c>
      <c r="H2862" s="7">
        <v>4.0501999855041504</v>
      </c>
      <c r="I2862" s="7" t="s">
        <v>18389</v>
      </c>
      <c r="J2862" s="7" t="s">
        <v>18390</v>
      </c>
      <c r="K2862" s="8">
        <v>3.5973629951477051</v>
      </c>
      <c r="M2862" s="8">
        <v>91.311996459960938</v>
      </c>
      <c r="N2862" s="7">
        <v>84.758697509765625</v>
      </c>
      <c r="O2862" s="7" t="s">
        <v>446</v>
      </c>
      <c r="P2862" s="7" t="s">
        <v>1033</v>
      </c>
      <c r="Q2862" s="7" t="s">
        <v>242</v>
      </c>
      <c r="R2862" s="7" t="s">
        <v>214</v>
      </c>
      <c r="S2862" s="7">
        <v>123.65029144287109</v>
      </c>
    </row>
    <row r="2863" spans="1:19" x14ac:dyDescent="0.25">
      <c r="A2863" s="7">
        <v>513</v>
      </c>
      <c r="B2863" s="7">
        <v>44657</v>
      </c>
      <c r="C2863" s="7">
        <v>43151378</v>
      </c>
      <c r="D2863" s="7" t="s">
        <v>2620</v>
      </c>
      <c r="E2863" s="7" t="s">
        <v>214</v>
      </c>
      <c r="F2863" s="7">
        <v>500000</v>
      </c>
      <c r="G2863" s="7">
        <v>2.5243000984191895</v>
      </c>
      <c r="H2863" s="7">
        <v>2.369999885559082</v>
      </c>
      <c r="I2863" s="7" t="s">
        <v>7446</v>
      </c>
      <c r="J2863" s="7" t="s">
        <v>7447</v>
      </c>
      <c r="K2863" s="8">
        <v>3.2098400592803955</v>
      </c>
      <c r="M2863" s="8">
        <v>100.09600067138672</v>
      </c>
      <c r="N2863" s="7">
        <v>56.916698455810547</v>
      </c>
      <c r="O2863" s="7" t="s">
        <v>446</v>
      </c>
      <c r="P2863" s="7" t="s">
        <v>1033</v>
      </c>
      <c r="Q2863" s="7" t="s">
        <v>242</v>
      </c>
      <c r="R2863" s="7" t="s">
        <v>3856</v>
      </c>
      <c r="S2863" s="7">
        <v>113.59981536865234</v>
      </c>
    </row>
    <row r="2864" spans="1:19" x14ac:dyDescent="0.25">
      <c r="A2864" s="7">
        <v>513</v>
      </c>
      <c r="B2864" s="7">
        <v>44657</v>
      </c>
      <c r="C2864" s="7">
        <v>43151375</v>
      </c>
      <c r="D2864" s="7" t="s">
        <v>2620</v>
      </c>
      <c r="E2864" s="7" t="s">
        <v>7443</v>
      </c>
      <c r="F2864" s="7">
        <v>500000</v>
      </c>
      <c r="G2864" s="7">
        <v>2.5243000984191895</v>
      </c>
      <c r="H2864" s="7">
        <v>2.3692998886108398</v>
      </c>
      <c r="I2864" s="7" t="s">
        <v>7444</v>
      </c>
      <c r="J2864" s="7" t="s">
        <v>7445</v>
      </c>
      <c r="K2864" s="8">
        <v>3.2607219219207764</v>
      </c>
      <c r="M2864" s="8">
        <v>99.973678588867188</v>
      </c>
      <c r="N2864" s="7">
        <v>61.435199737548828</v>
      </c>
      <c r="O2864" s="7" t="s">
        <v>446</v>
      </c>
      <c r="P2864" s="7" t="s">
        <v>1033</v>
      </c>
      <c r="Q2864" s="7" t="s">
        <v>242</v>
      </c>
      <c r="R2864" s="7" t="s">
        <v>214</v>
      </c>
      <c r="S2864" s="7">
        <v>113.59981536865234</v>
      </c>
    </row>
    <row r="2865" spans="1:19" x14ac:dyDescent="0.25">
      <c r="A2865" s="7">
        <v>513</v>
      </c>
      <c r="B2865" s="7">
        <v>44657</v>
      </c>
      <c r="C2865" s="7">
        <v>45209075</v>
      </c>
      <c r="D2865" s="7" t="s">
        <v>2623</v>
      </c>
      <c r="E2865" s="7" t="s">
        <v>214</v>
      </c>
      <c r="F2865" s="7">
        <v>400000</v>
      </c>
      <c r="G2865" s="7">
        <v>0.47222200036048889</v>
      </c>
      <c r="H2865" s="7">
        <v>0.47012251615524292</v>
      </c>
      <c r="I2865" s="7" t="s">
        <v>11223</v>
      </c>
      <c r="J2865" s="7" t="s">
        <v>11224</v>
      </c>
      <c r="K2865" s="8">
        <v>1.6431980133056641</v>
      </c>
      <c r="M2865" s="8">
        <v>101.15029907226563</v>
      </c>
      <c r="N2865" s="7">
        <v>43.811298370361328</v>
      </c>
      <c r="O2865" s="7" t="s">
        <v>409</v>
      </c>
      <c r="P2865" s="7" t="s">
        <v>349</v>
      </c>
      <c r="Q2865" s="7" t="s">
        <v>242</v>
      </c>
      <c r="R2865" s="7" t="s">
        <v>3856</v>
      </c>
      <c r="S2865" s="7">
        <v>43.811298370361328</v>
      </c>
    </row>
    <row r="2866" spans="1:19" x14ac:dyDescent="0.25">
      <c r="A2866" s="7">
        <v>513</v>
      </c>
      <c r="B2866" s="7">
        <v>44657</v>
      </c>
      <c r="C2866" s="7">
        <v>66801014</v>
      </c>
      <c r="D2866" s="7" t="s">
        <v>2626</v>
      </c>
      <c r="E2866" s="7" t="s">
        <v>214</v>
      </c>
      <c r="F2866" s="7">
        <v>600000</v>
      </c>
      <c r="G2866" s="7">
        <v>3.364799976348877</v>
      </c>
      <c r="H2866" s="7">
        <v>3.0257000923156738</v>
      </c>
      <c r="I2866" s="7" t="s">
        <v>7452</v>
      </c>
      <c r="J2866" s="7" t="s">
        <v>7453</v>
      </c>
      <c r="K2866" s="8">
        <v>5.8108601570129395</v>
      </c>
      <c r="M2866" s="8">
        <v>96.040000915527344</v>
      </c>
      <c r="N2866" s="7">
        <v>307.98599243164063</v>
      </c>
      <c r="O2866" s="7" t="s">
        <v>280</v>
      </c>
      <c r="P2866" s="7" t="s">
        <v>361</v>
      </c>
      <c r="Q2866" s="7" t="s">
        <v>242</v>
      </c>
      <c r="R2866" s="7" t="s">
        <v>3856</v>
      </c>
      <c r="S2866" s="7">
        <v>173.37054443359375</v>
      </c>
    </row>
    <row r="2867" spans="1:19" x14ac:dyDescent="0.25">
      <c r="A2867" s="7">
        <v>513</v>
      </c>
      <c r="B2867" s="7">
        <v>44657</v>
      </c>
      <c r="C2867" s="7">
        <v>45218368</v>
      </c>
      <c r="D2867" s="7" t="s">
        <v>2626</v>
      </c>
      <c r="E2867" s="7" t="s">
        <v>214</v>
      </c>
      <c r="F2867" s="7">
        <v>500000</v>
      </c>
      <c r="G2867" s="7">
        <v>2.4941999912261963</v>
      </c>
      <c r="H2867" s="7">
        <v>2.3045001029968262</v>
      </c>
      <c r="I2867" s="7" t="s">
        <v>7450</v>
      </c>
      <c r="J2867" s="7" t="s">
        <v>7451</v>
      </c>
      <c r="K2867" s="8">
        <v>5.5721302032470703</v>
      </c>
      <c r="M2867" s="8">
        <v>97.25</v>
      </c>
      <c r="N2867" s="7">
        <v>292.80801391601563</v>
      </c>
      <c r="O2867" s="7" t="s">
        <v>280</v>
      </c>
      <c r="P2867" s="7" t="s">
        <v>361</v>
      </c>
      <c r="Q2867" s="7" t="s">
        <v>242</v>
      </c>
      <c r="R2867" s="7" t="s">
        <v>3856</v>
      </c>
      <c r="S2867" s="7">
        <v>166.119140625</v>
      </c>
    </row>
    <row r="2868" spans="1:19" x14ac:dyDescent="0.25">
      <c r="A2868" s="7">
        <v>513</v>
      </c>
      <c r="B2868" s="7">
        <v>44657</v>
      </c>
      <c r="C2868" s="7">
        <v>66908498</v>
      </c>
      <c r="D2868" s="7" t="s">
        <v>2629</v>
      </c>
      <c r="E2868" s="7" t="s">
        <v>214</v>
      </c>
      <c r="F2868" s="7">
        <v>600000</v>
      </c>
      <c r="G2868" s="7">
        <v>4.1971001625061035</v>
      </c>
      <c r="H2868" s="7">
        <v>3.5678000450134277</v>
      </c>
      <c r="I2868" s="7" t="s">
        <v>19939</v>
      </c>
      <c r="J2868" s="7" t="s">
        <v>17149</v>
      </c>
      <c r="K2868" s="8">
        <v>6.1775908470153809</v>
      </c>
      <c r="M2868" s="8">
        <v>93.416000366210938</v>
      </c>
      <c r="N2868" s="7">
        <v>343.28201293945313</v>
      </c>
      <c r="O2868" s="7" t="s">
        <v>237</v>
      </c>
      <c r="P2868" s="7" t="s">
        <v>289</v>
      </c>
      <c r="Q2868" s="7" t="s">
        <v>291</v>
      </c>
      <c r="R2868" s="7" t="s">
        <v>3856</v>
      </c>
      <c r="S2868" s="7">
        <v>343.28201293945313</v>
      </c>
    </row>
    <row r="2869" spans="1:19" x14ac:dyDescent="0.25">
      <c r="A2869" s="7">
        <v>513</v>
      </c>
      <c r="B2869" s="7">
        <v>44657</v>
      </c>
      <c r="C2869" s="7">
        <v>66908497</v>
      </c>
      <c r="D2869" s="7" t="s">
        <v>2629</v>
      </c>
      <c r="E2869" s="7" t="s">
        <v>17146</v>
      </c>
      <c r="F2869" s="7">
        <v>600000</v>
      </c>
      <c r="G2869" s="7">
        <v>4.1971001625061035</v>
      </c>
      <c r="H2869" s="7">
        <v>3.5678000450134277</v>
      </c>
      <c r="I2869" s="7" t="s">
        <v>17147</v>
      </c>
      <c r="J2869" s="7" t="s">
        <v>17148</v>
      </c>
      <c r="K2869" s="8">
        <v>6.177483081817627</v>
      </c>
      <c r="M2869" s="8">
        <v>93.416000366210938</v>
      </c>
      <c r="N2869" s="7">
        <v>340.03878784179688</v>
      </c>
      <c r="O2869" s="7" t="s">
        <v>237</v>
      </c>
      <c r="P2869" s="7" t="s">
        <v>289</v>
      </c>
      <c r="Q2869" s="7" t="s">
        <v>291</v>
      </c>
      <c r="R2869" s="7" t="s">
        <v>214</v>
      </c>
      <c r="S2869" s="7">
        <v>340.03878784179688</v>
      </c>
    </row>
    <row r="2870" spans="1:19" x14ac:dyDescent="0.25">
      <c r="A2870" s="7">
        <v>513</v>
      </c>
      <c r="B2870" s="7">
        <v>44657</v>
      </c>
      <c r="C2870" s="7">
        <v>66910381</v>
      </c>
      <c r="D2870" s="7" t="s">
        <v>2630</v>
      </c>
      <c r="E2870" s="7" t="s">
        <v>214</v>
      </c>
      <c r="F2870" s="7">
        <v>350000</v>
      </c>
      <c r="G2870" s="7">
        <v>4.197199821472168</v>
      </c>
      <c r="H2870" s="7">
        <v>3.61680006980896</v>
      </c>
      <c r="I2870" s="7" t="s">
        <v>17150</v>
      </c>
      <c r="J2870" s="7" t="s">
        <v>17151</v>
      </c>
      <c r="K2870" s="8">
        <v>8.1707315444946289</v>
      </c>
      <c r="M2870" s="8">
        <v>88.211997985839844</v>
      </c>
      <c r="N2870" s="7">
        <v>526.58770751953125</v>
      </c>
      <c r="O2870" s="7" t="s">
        <v>280</v>
      </c>
      <c r="P2870" s="7" t="s">
        <v>361</v>
      </c>
      <c r="Q2870" s="7" t="s">
        <v>242</v>
      </c>
      <c r="R2870" s="7" t="s">
        <v>214</v>
      </c>
      <c r="S2870" s="7">
        <v>526.58770751953125</v>
      </c>
    </row>
    <row r="2871" spans="1:19" x14ac:dyDescent="0.25">
      <c r="A2871" s="7">
        <v>513</v>
      </c>
      <c r="B2871" s="7">
        <v>44657</v>
      </c>
      <c r="C2871" s="7">
        <v>26351983</v>
      </c>
      <c r="D2871" s="7" t="s">
        <v>2630</v>
      </c>
      <c r="E2871" s="7" t="s">
        <v>214</v>
      </c>
      <c r="F2871" s="7">
        <v>300000</v>
      </c>
      <c r="G2871" s="7">
        <v>3.2193999290466309</v>
      </c>
      <c r="H2871" s="7">
        <v>2.8610999584197998</v>
      </c>
      <c r="I2871" s="7" t="s">
        <v>19940</v>
      </c>
      <c r="J2871" s="7" t="s">
        <v>11226</v>
      </c>
      <c r="K2871" s="8">
        <v>8.3611907958984375</v>
      </c>
      <c r="M2871" s="8">
        <v>89.28399658203125</v>
      </c>
      <c r="N2871" s="7">
        <v>547.52142333984375</v>
      </c>
      <c r="O2871" s="7" t="s">
        <v>280</v>
      </c>
      <c r="P2871" s="7" t="s">
        <v>361</v>
      </c>
      <c r="Q2871" s="7" t="s">
        <v>242</v>
      </c>
      <c r="R2871" s="7" t="s">
        <v>3856</v>
      </c>
      <c r="S2871" s="7">
        <v>547.52142333984375</v>
      </c>
    </row>
    <row r="2872" spans="1:19" x14ac:dyDescent="0.25">
      <c r="A2872" s="7">
        <v>513</v>
      </c>
      <c r="B2872" s="7">
        <v>44657</v>
      </c>
      <c r="C2872" s="7">
        <v>16166207</v>
      </c>
      <c r="D2872" s="7" t="s">
        <v>2630</v>
      </c>
      <c r="E2872" s="7" t="s">
        <v>214</v>
      </c>
      <c r="F2872" s="7">
        <v>205402</v>
      </c>
      <c r="G2872" s="7">
        <v>0.52499997615814209</v>
      </c>
      <c r="H2872" s="7">
        <v>0.51110458374023438</v>
      </c>
      <c r="I2872" s="7" t="s">
        <v>17403</v>
      </c>
      <c r="J2872" s="7" t="s">
        <v>11225</v>
      </c>
      <c r="K2872" s="8">
        <v>1.8080049753189087</v>
      </c>
      <c r="M2872" s="8">
        <v>101.26979827880859</v>
      </c>
      <c r="N2872" s="7">
        <v>51.719001770019531</v>
      </c>
      <c r="O2872" s="7" t="s">
        <v>280</v>
      </c>
      <c r="P2872" s="7" t="s">
        <v>361</v>
      </c>
      <c r="Q2872" s="7" t="s">
        <v>242</v>
      </c>
      <c r="R2872" s="7" t="s">
        <v>3856</v>
      </c>
      <c r="S2872" s="7">
        <v>51.719001770019531</v>
      </c>
    </row>
    <row r="2873" spans="1:19" x14ac:dyDescent="0.25">
      <c r="A2873" s="7">
        <v>513</v>
      </c>
      <c r="B2873" s="7">
        <v>44657</v>
      </c>
      <c r="C2873" s="7">
        <v>44284914</v>
      </c>
      <c r="D2873" s="7" t="s">
        <v>2631</v>
      </c>
      <c r="E2873" s="7" t="s">
        <v>214</v>
      </c>
      <c r="F2873" s="7">
        <v>535919</v>
      </c>
      <c r="G2873" s="7">
        <v>7.8166999816894531</v>
      </c>
      <c r="H2873" s="7">
        <v>6.2582998275756836</v>
      </c>
      <c r="I2873" s="7" t="s">
        <v>7455</v>
      </c>
      <c r="J2873" s="7" t="s">
        <v>7456</v>
      </c>
      <c r="K2873" s="8">
        <v>4.5785298347473145</v>
      </c>
      <c r="M2873" s="8">
        <v>98.724998474121094</v>
      </c>
      <c r="N2873" s="7">
        <v>199.21000671386719</v>
      </c>
      <c r="O2873" s="7" t="s">
        <v>643</v>
      </c>
      <c r="P2873" s="7" t="s">
        <v>639</v>
      </c>
      <c r="Q2873" s="7" t="s">
        <v>291</v>
      </c>
      <c r="R2873" s="7" t="s">
        <v>3856</v>
      </c>
      <c r="S2873" s="7">
        <v>172.95256042480469</v>
      </c>
    </row>
    <row r="2874" spans="1:19" x14ac:dyDescent="0.25">
      <c r="A2874" s="7">
        <v>513</v>
      </c>
      <c r="B2874" s="7">
        <v>44657</v>
      </c>
      <c r="C2874" s="7">
        <v>44284913</v>
      </c>
      <c r="D2874" s="7" t="s">
        <v>2631</v>
      </c>
      <c r="E2874" s="7" t="s">
        <v>21331</v>
      </c>
      <c r="F2874" s="7">
        <v>535918</v>
      </c>
      <c r="G2874" s="7">
        <v>7.8166999816894531</v>
      </c>
      <c r="H2874" s="7">
        <v>6.2590999603271484</v>
      </c>
      <c r="I2874" s="7" t="s">
        <v>21332</v>
      </c>
      <c r="J2874" s="7" t="s">
        <v>21333</v>
      </c>
      <c r="K2874" s="8">
        <v>4.5744757652282715</v>
      </c>
      <c r="M2874" s="8">
        <v>98.75</v>
      </c>
      <c r="N2874" s="7">
        <v>198.40679931640625</v>
      </c>
      <c r="O2874" s="7" t="s">
        <v>643</v>
      </c>
      <c r="P2874" s="7" t="s">
        <v>639</v>
      </c>
      <c r="Q2874" s="7" t="s">
        <v>291</v>
      </c>
      <c r="R2874" s="7" t="s">
        <v>214</v>
      </c>
      <c r="S2874" s="7">
        <v>172.95256042480469</v>
      </c>
    </row>
    <row r="2875" spans="1:19" x14ac:dyDescent="0.25">
      <c r="A2875" s="7">
        <v>513</v>
      </c>
      <c r="B2875" s="7">
        <v>44657</v>
      </c>
      <c r="C2875" s="7">
        <v>26352502</v>
      </c>
      <c r="D2875" s="7" t="s">
        <v>2631</v>
      </c>
      <c r="E2875" s="7" t="s">
        <v>214</v>
      </c>
      <c r="F2875" s="7">
        <v>503962</v>
      </c>
      <c r="G2875" s="7">
        <v>6.9693999290466309</v>
      </c>
      <c r="H2875" s="7">
        <v>5.5489997863769531</v>
      </c>
      <c r="I2875" s="7" t="s">
        <v>19941</v>
      </c>
      <c r="J2875" s="7" t="s">
        <v>7454</v>
      </c>
      <c r="K2875" s="8">
        <v>4.6863999366760254</v>
      </c>
      <c r="M2875" s="8">
        <v>106.94599914550781</v>
      </c>
      <c r="N2875" s="7">
        <v>207.8489990234375</v>
      </c>
      <c r="O2875" s="7" t="s">
        <v>643</v>
      </c>
      <c r="P2875" s="7" t="s">
        <v>639</v>
      </c>
      <c r="Q2875" s="7" t="s">
        <v>291</v>
      </c>
      <c r="R2875" s="7" t="s">
        <v>3856</v>
      </c>
      <c r="S2875" s="7">
        <v>167.54264831542969</v>
      </c>
    </row>
    <row r="2876" spans="1:19" x14ac:dyDescent="0.25">
      <c r="A2876" s="7">
        <v>513</v>
      </c>
      <c r="B2876" s="7">
        <v>44657</v>
      </c>
      <c r="C2876" s="7">
        <v>66900478</v>
      </c>
      <c r="D2876" s="7" t="s">
        <v>16514</v>
      </c>
      <c r="E2876" s="7" t="s">
        <v>214</v>
      </c>
      <c r="F2876" s="7">
        <v>370000</v>
      </c>
      <c r="G2876" s="7">
        <v>10.343600273132324</v>
      </c>
      <c r="H2876" s="7">
        <v>5.4071002006530762</v>
      </c>
      <c r="I2876" s="7" t="s">
        <v>16515</v>
      </c>
      <c r="J2876" s="7" t="s">
        <v>16516</v>
      </c>
      <c r="K2876" s="8">
        <v>10.722709655761719</v>
      </c>
      <c r="M2876" s="8">
        <v>93.439903259277344</v>
      </c>
      <c r="N2876" s="7">
        <v>792.63897705078125</v>
      </c>
      <c r="O2876" s="7" t="s">
        <v>254</v>
      </c>
      <c r="P2876" s="7" t="s">
        <v>282</v>
      </c>
      <c r="Q2876" s="7" t="s">
        <v>286</v>
      </c>
      <c r="R2876" s="7" t="s">
        <v>214</v>
      </c>
      <c r="S2876" s="7">
        <v>792.63897705078125</v>
      </c>
    </row>
    <row r="2877" spans="1:19" x14ac:dyDescent="0.25">
      <c r="A2877" s="7">
        <v>513</v>
      </c>
      <c r="B2877" s="7">
        <v>44657</v>
      </c>
      <c r="C2877" s="7">
        <v>66994151</v>
      </c>
      <c r="D2877" s="7" t="s">
        <v>2635</v>
      </c>
      <c r="E2877" s="7" t="s">
        <v>21334</v>
      </c>
      <c r="F2877" s="7">
        <v>600000</v>
      </c>
      <c r="G2877" s="7">
        <v>9.785099983215332</v>
      </c>
      <c r="H2877" s="7">
        <v>8.3687000274658203</v>
      </c>
      <c r="I2877" s="7" t="s">
        <v>22333</v>
      </c>
      <c r="J2877" s="7" t="s">
        <v>21335</v>
      </c>
      <c r="K2877" s="8">
        <v>3.8695800304412842</v>
      </c>
      <c r="M2877" s="8">
        <v>90.949996948242188</v>
      </c>
      <c r="N2877" s="7">
        <v>129.14199829101563</v>
      </c>
      <c r="O2877" s="7" t="s">
        <v>360</v>
      </c>
      <c r="P2877" s="7" t="s">
        <v>361</v>
      </c>
      <c r="Q2877" s="7" t="s">
        <v>242</v>
      </c>
      <c r="R2877" s="7" t="s">
        <v>3856</v>
      </c>
      <c r="S2877" s="7">
        <v>129.14199829101563</v>
      </c>
    </row>
    <row r="2878" spans="1:19" x14ac:dyDescent="0.25">
      <c r="A2878" s="7">
        <v>513</v>
      </c>
      <c r="B2878" s="7">
        <v>44657</v>
      </c>
      <c r="C2878" s="7">
        <v>30807196</v>
      </c>
      <c r="D2878" s="7" t="s">
        <v>2635</v>
      </c>
      <c r="E2878" s="7" t="s">
        <v>214</v>
      </c>
      <c r="F2878" s="7">
        <v>500000</v>
      </c>
      <c r="G2878" s="7">
        <v>4.2874999046325684</v>
      </c>
      <c r="H2878" s="7">
        <v>3.9693000316619873</v>
      </c>
      <c r="I2878" s="7" t="s">
        <v>11229</v>
      </c>
      <c r="J2878" s="7" t="s">
        <v>11230</v>
      </c>
      <c r="K2878" s="8">
        <v>3.4868700504302979</v>
      </c>
      <c r="M2878" s="8">
        <v>97.579002380371094</v>
      </c>
      <c r="N2878" s="7">
        <v>74.7843017578125</v>
      </c>
      <c r="O2878" s="7" t="s">
        <v>360</v>
      </c>
      <c r="P2878" s="7" t="s">
        <v>361</v>
      </c>
      <c r="Q2878" s="7" t="s">
        <v>242</v>
      </c>
      <c r="R2878" s="7" t="s">
        <v>3856</v>
      </c>
      <c r="S2878" s="7">
        <v>74.7843017578125</v>
      </c>
    </row>
    <row r="2879" spans="1:19" x14ac:dyDescent="0.25">
      <c r="A2879" s="7">
        <v>513</v>
      </c>
      <c r="B2879" s="7">
        <v>44657</v>
      </c>
      <c r="C2879" s="7">
        <v>23148054</v>
      </c>
      <c r="D2879" s="7" t="s">
        <v>2635</v>
      </c>
      <c r="E2879" s="7" t="s">
        <v>214</v>
      </c>
      <c r="F2879" s="7">
        <v>500000</v>
      </c>
      <c r="G2879" s="7">
        <v>2.4093000888824463</v>
      </c>
      <c r="H2879" s="7">
        <v>2.286099910736084</v>
      </c>
      <c r="I2879" s="7" t="s">
        <v>11227</v>
      </c>
      <c r="J2879" s="7" t="s">
        <v>11228</v>
      </c>
      <c r="K2879" s="8">
        <v>3.296989917755127</v>
      </c>
      <c r="M2879" s="8">
        <v>100.69300079345703</v>
      </c>
      <c r="N2879" s="7">
        <v>67.629600524902344</v>
      </c>
      <c r="O2879" s="7" t="s">
        <v>360</v>
      </c>
      <c r="P2879" s="7" t="s">
        <v>361</v>
      </c>
      <c r="Q2879" s="7" t="s">
        <v>242</v>
      </c>
      <c r="R2879" s="7" t="s">
        <v>3856</v>
      </c>
      <c r="S2879" s="7">
        <v>67.629600524902344</v>
      </c>
    </row>
    <row r="2880" spans="1:19" x14ac:dyDescent="0.25">
      <c r="A2880" s="7">
        <v>513</v>
      </c>
      <c r="B2880" s="7">
        <v>44657</v>
      </c>
      <c r="C2880" s="7">
        <v>66862415</v>
      </c>
      <c r="D2880" s="7" t="s">
        <v>2638</v>
      </c>
      <c r="E2880" s="7" t="s">
        <v>214</v>
      </c>
      <c r="F2880" s="7">
        <v>620000</v>
      </c>
      <c r="G2880" s="7">
        <v>4.4106998443603516</v>
      </c>
      <c r="H2880" s="7">
        <v>3.2288999557495117</v>
      </c>
      <c r="I2880" s="7" t="s">
        <v>7459</v>
      </c>
      <c r="J2880" s="7" t="s">
        <v>7460</v>
      </c>
      <c r="K2880" s="8">
        <v>6.4838271141052246</v>
      </c>
      <c r="M2880" s="8">
        <v>96.273002624511719</v>
      </c>
      <c r="N2880" s="7">
        <v>374.14410400390625</v>
      </c>
      <c r="O2880" s="7" t="s">
        <v>373</v>
      </c>
      <c r="P2880" s="7" t="s">
        <v>380</v>
      </c>
      <c r="Q2880" s="7" t="s">
        <v>337</v>
      </c>
      <c r="R2880" s="7" t="s">
        <v>3856</v>
      </c>
      <c r="S2880" s="7">
        <v>410.61361694335938</v>
      </c>
    </row>
    <row r="2881" spans="1:19" x14ac:dyDescent="0.25">
      <c r="A2881" s="7">
        <v>513</v>
      </c>
      <c r="B2881" s="7">
        <v>44657</v>
      </c>
      <c r="C2881" s="7">
        <v>66862413</v>
      </c>
      <c r="D2881" s="7" t="s">
        <v>2638</v>
      </c>
      <c r="E2881" s="7" t="s">
        <v>7457</v>
      </c>
      <c r="F2881" s="7">
        <v>620000</v>
      </c>
      <c r="G2881" s="7">
        <v>4.4106998443603516</v>
      </c>
      <c r="H2881" s="7">
        <v>3.2293000221252441</v>
      </c>
      <c r="I2881" s="7" t="s">
        <v>71</v>
      </c>
      <c r="J2881" s="7" t="s">
        <v>7458</v>
      </c>
      <c r="K2881" s="8">
        <v>6.483828067779541</v>
      </c>
      <c r="M2881" s="8">
        <v>96.273002624511719</v>
      </c>
      <c r="N2881" s="7">
        <v>342.09161376953125</v>
      </c>
      <c r="O2881" s="7" t="s">
        <v>373</v>
      </c>
      <c r="P2881" s="7" t="s">
        <v>380</v>
      </c>
      <c r="Q2881" s="7" t="s">
        <v>337</v>
      </c>
      <c r="R2881" s="7" t="s">
        <v>214</v>
      </c>
      <c r="S2881" s="7">
        <v>410.61361694335938</v>
      </c>
    </row>
    <row r="2882" spans="1:19" x14ac:dyDescent="0.25">
      <c r="A2882" s="7">
        <v>513</v>
      </c>
      <c r="B2882" s="7">
        <v>44657</v>
      </c>
      <c r="C2882" s="7">
        <v>31571566</v>
      </c>
      <c r="D2882" s="7" t="s">
        <v>2643</v>
      </c>
      <c r="E2882" s="7" t="s">
        <v>214</v>
      </c>
      <c r="F2882" s="7">
        <v>497623</v>
      </c>
      <c r="G2882" s="7">
        <v>4.4983000755310059</v>
      </c>
      <c r="H2882" s="7">
        <v>4.1153998374938965</v>
      </c>
      <c r="I2882" s="7" t="s">
        <v>7469</v>
      </c>
      <c r="J2882" s="7" t="s">
        <v>7470</v>
      </c>
      <c r="K2882" s="8">
        <v>3.0776200294494629</v>
      </c>
      <c r="M2882" s="8">
        <v>103.32499694824219</v>
      </c>
      <c r="N2882" s="7">
        <v>34.181800842285156</v>
      </c>
      <c r="O2882" s="7" t="s">
        <v>280</v>
      </c>
      <c r="P2882" s="7" t="s">
        <v>447</v>
      </c>
      <c r="Q2882" s="7" t="s">
        <v>291</v>
      </c>
      <c r="R2882" s="7" t="s">
        <v>3856</v>
      </c>
      <c r="S2882" s="7">
        <v>125.07882690429688</v>
      </c>
    </row>
    <row r="2883" spans="1:19" x14ac:dyDescent="0.25">
      <c r="A2883" s="7">
        <v>513</v>
      </c>
      <c r="B2883" s="7">
        <v>44657</v>
      </c>
      <c r="C2883" s="7">
        <v>31524157</v>
      </c>
      <c r="D2883" s="7" t="s">
        <v>2643</v>
      </c>
      <c r="E2883" s="7" t="s">
        <v>7466</v>
      </c>
      <c r="F2883" s="7">
        <v>497623</v>
      </c>
      <c r="G2883" s="7">
        <v>4.4983000755310059</v>
      </c>
      <c r="H2883" s="7">
        <v>4.1132001876831055</v>
      </c>
      <c r="I2883" s="7" t="s">
        <v>7467</v>
      </c>
      <c r="J2883" s="7" t="s">
        <v>7468</v>
      </c>
      <c r="K2883" s="8">
        <v>3.1539959907531738</v>
      </c>
      <c r="M2883" s="8">
        <v>103.00099945068359</v>
      </c>
      <c r="N2883" s="7">
        <v>41.410099029541016</v>
      </c>
      <c r="O2883" s="7" t="s">
        <v>280</v>
      </c>
      <c r="P2883" s="7" t="s">
        <v>447</v>
      </c>
      <c r="Q2883" s="7" t="s">
        <v>291</v>
      </c>
      <c r="R2883" s="7" t="s">
        <v>214</v>
      </c>
      <c r="S2883" s="7">
        <v>125.07882690429688</v>
      </c>
    </row>
    <row r="2884" spans="1:19" x14ac:dyDescent="0.25">
      <c r="A2884" s="7">
        <v>513</v>
      </c>
      <c r="B2884" s="7">
        <v>44657</v>
      </c>
      <c r="C2884" s="7">
        <v>23445306</v>
      </c>
      <c r="D2884" s="7" t="s">
        <v>2643</v>
      </c>
      <c r="E2884" s="7" t="s">
        <v>214</v>
      </c>
      <c r="F2884" s="7">
        <v>300000</v>
      </c>
      <c r="G2884" s="7">
        <v>2.4886999130249023</v>
      </c>
      <c r="H2884" s="7">
        <v>2.3578000068664551</v>
      </c>
      <c r="I2884" s="7" t="s">
        <v>7464</v>
      </c>
      <c r="J2884" s="7" t="s">
        <v>7465</v>
      </c>
      <c r="K2884" s="8">
        <v>3.2113819122314453</v>
      </c>
      <c r="M2884" s="8">
        <v>101.75099945068359</v>
      </c>
      <c r="N2884" s="7">
        <v>57.328399658203125</v>
      </c>
      <c r="O2884" s="7" t="s">
        <v>280</v>
      </c>
      <c r="P2884" s="7" t="s">
        <v>447</v>
      </c>
      <c r="Q2884" s="7" t="s">
        <v>291</v>
      </c>
      <c r="R2884" s="7" t="s">
        <v>214</v>
      </c>
      <c r="S2884" s="7">
        <v>113.38965606689453</v>
      </c>
    </row>
    <row r="2885" spans="1:19" x14ac:dyDescent="0.25">
      <c r="A2885" s="7">
        <v>513</v>
      </c>
      <c r="B2885" s="7">
        <v>44657</v>
      </c>
      <c r="C2885" s="7">
        <v>23445305</v>
      </c>
      <c r="D2885" s="7" t="s">
        <v>2643</v>
      </c>
      <c r="E2885" s="7" t="s">
        <v>7461</v>
      </c>
      <c r="F2885" s="7">
        <v>300000</v>
      </c>
      <c r="G2885" s="7">
        <v>2.4886999130249023</v>
      </c>
      <c r="H2885" s="7">
        <v>2.3580000400543213</v>
      </c>
      <c r="I2885" s="7" t="s">
        <v>7462</v>
      </c>
      <c r="J2885" s="7" t="s">
        <v>7463</v>
      </c>
      <c r="K2885" s="8">
        <v>3.1980299949645996</v>
      </c>
      <c r="M2885" s="8">
        <v>101.78299713134766</v>
      </c>
      <c r="N2885" s="7">
        <v>56.563301086425781</v>
      </c>
      <c r="O2885" s="7" t="s">
        <v>280</v>
      </c>
      <c r="P2885" s="7" t="s">
        <v>447</v>
      </c>
      <c r="Q2885" s="7" t="s">
        <v>291</v>
      </c>
      <c r="R2885" s="7" t="s">
        <v>3856</v>
      </c>
      <c r="S2885" s="7">
        <v>113.38965606689453</v>
      </c>
    </row>
    <row r="2886" spans="1:19" x14ac:dyDescent="0.25">
      <c r="A2886" s="7">
        <v>513</v>
      </c>
      <c r="B2886" s="7">
        <v>44657</v>
      </c>
      <c r="C2886" s="7">
        <v>42373333</v>
      </c>
      <c r="D2886" s="7" t="s">
        <v>2646</v>
      </c>
      <c r="E2886" s="7" t="s">
        <v>214</v>
      </c>
      <c r="F2886" s="7">
        <v>675568</v>
      </c>
      <c r="G2886" s="7">
        <v>8.1111001968383789</v>
      </c>
      <c r="H2886" s="7">
        <v>5.6652998924255371</v>
      </c>
      <c r="I2886" s="7" t="s">
        <v>7474</v>
      </c>
      <c r="J2886" s="7" t="s">
        <v>7475</v>
      </c>
      <c r="K2886" s="8">
        <v>6.9613900184631348</v>
      </c>
      <c r="M2886" s="8">
        <v>99.492996215820313</v>
      </c>
      <c r="N2886" s="7">
        <v>434.885986328125</v>
      </c>
      <c r="O2886" s="7" t="s">
        <v>237</v>
      </c>
      <c r="P2886" s="7" t="s">
        <v>267</v>
      </c>
      <c r="Q2886" s="7" t="s">
        <v>242</v>
      </c>
      <c r="R2886" s="7" t="s">
        <v>3856</v>
      </c>
      <c r="S2886" s="7">
        <v>254.12615966796875</v>
      </c>
    </row>
    <row r="2887" spans="1:19" x14ac:dyDescent="0.25">
      <c r="A2887" s="7">
        <v>513</v>
      </c>
      <c r="B2887" s="7">
        <v>44657</v>
      </c>
      <c r="C2887" s="7">
        <v>42373334</v>
      </c>
      <c r="D2887" s="7" t="s">
        <v>2646</v>
      </c>
      <c r="E2887" s="7" t="s">
        <v>7471</v>
      </c>
      <c r="F2887" s="7">
        <v>675567</v>
      </c>
      <c r="G2887" s="7">
        <v>8.1111001968383789</v>
      </c>
      <c r="H2887" s="7">
        <v>5.6672000885009766</v>
      </c>
      <c r="I2887" s="7" t="s">
        <v>7472</v>
      </c>
      <c r="J2887" s="7" t="s">
        <v>7473</v>
      </c>
      <c r="K2887" s="8">
        <v>6.9513840675354004</v>
      </c>
      <c r="M2887" s="8">
        <v>99.550003051757813</v>
      </c>
      <c r="N2887" s="7">
        <v>433.45608520507813</v>
      </c>
      <c r="O2887" s="7" t="s">
        <v>237</v>
      </c>
      <c r="P2887" s="7" t="s">
        <v>267</v>
      </c>
      <c r="Q2887" s="7" t="s">
        <v>242</v>
      </c>
      <c r="R2887" s="7" t="s">
        <v>214</v>
      </c>
      <c r="S2887" s="7">
        <v>254.12615966796875</v>
      </c>
    </row>
    <row r="2888" spans="1:19" x14ac:dyDescent="0.25">
      <c r="A2888" s="7">
        <v>513</v>
      </c>
      <c r="B2888" s="7">
        <v>44657</v>
      </c>
      <c r="C2888" s="7">
        <v>66857131</v>
      </c>
      <c r="D2888" s="7" t="s">
        <v>2650</v>
      </c>
      <c r="E2888" s="7" t="s">
        <v>214</v>
      </c>
      <c r="F2888" s="7">
        <v>200000</v>
      </c>
      <c r="G2888" s="7">
        <v>3.8438999652862549</v>
      </c>
      <c r="H2888" s="7">
        <v>3.0043001174926758</v>
      </c>
      <c r="I2888" s="7" t="s">
        <v>7478</v>
      </c>
      <c r="J2888" s="7" t="s">
        <v>7479</v>
      </c>
      <c r="K2888" s="8">
        <v>7.9738750457763672</v>
      </c>
      <c r="M2888" s="8">
        <v>98.46099853515625</v>
      </c>
      <c r="N2888" s="7">
        <v>507.9906005859375</v>
      </c>
      <c r="O2888" s="7" t="s">
        <v>360</v>
      </c>
      <c r="P2888" s="7" t="s">
        <v>659</v>
      </c>
      <c r="Q2888" s="7" t="s">
        <v>242</v>
      </c>
      <c r="R2888" s="7" t="s">
        <v>214</v>
      </c>
      <c r="S2888" s="7">
        <v>401.42840576171875</v>
      </c>
    </row>
    <row r="2889" spans="1:19" x14ac:dyDescent="0.25">
      <c r="A2889" s="7">
        <v>513</v>
      </c>
      <c r="B2889" s="7">
        <v>44657</v>
      </c>
      <c r="C2889" s="7">
        <v>43901595</v>
      </c>
      <c r="D2889" s="7" t="s">
        <v>2650</v>
      </c>
      <c r="E2889" s="7" t="s">
        <v>214</v>
      </c>
      <c r="F2889" s="7">
        <v>250000</v>
      </c>
      <c r="G2889" s="7">
        <v>2.201200008392334</v>
      </c>
      <c r="H2889" s="7">
        <v>1.8639999628067017</v>
      </c>
      <c r="I2889" s="7" t="s">
        <v>7476</v>
      </c>
      <c r="J2889" s="7" t="s">
        <v>7477</v>
      </c>
      <c r="K2889" s="8">
        <v>7.218297004699707</v>
      </c>
      <c r="M2889" s="8">
        <v>100.01000213623047</v>
      </c>
      <c r="N2889" s="7">
        <v>451.94320678710938</v>
      </c>
      <c r="O2889" s="7" t="s">
        <v>360</v>
      </c>
      <c r="P2889" s="7" t="s">
        <v>659</v>
      </c>
      <c r="Q2889" s="7" t="s">
        <v>242</v>
      </c>
      <c r="R2889" s="7" t="s">
        <v>214</v>
      </c>
      <c r="S2889" s="7">
        <v>374.11956787109375</v>
      </c>
    </row>
    <row r="2890" spans="1:19" x14ac:dyDescent="0.25">
      <c r="A2890" s="7">
        <v>513</v>
      </c>
      <c r="B2890" s="7">
        <v>44657</v>
      </c>
      <c r="C2890" s="7">
        <v>46423074</v>
      </c>
      <c r="D2890" s="7" t="s">
        <v>2654</v>
      </c>
      <c r="E2890" s="7" t="s">
        <v>214</v>
      </c>
      <c r="F2890" s="7">
        <v>400000</v>
      </c>
      <c r="G2890" s="7">
        <v>9.7686996459960938</v>
      </c>
      <c r="H2890" s="7">
        <v>7.7877998352050781</v>
      </c>
      <c r="I2890" s="7" t="s">
        <v>19942</v>
      </c>
      <c r="J2890" s="7" t="s">
        <v>7484</v>
      </c>
      <c r="K2890" s="8">
        <v>5.7561402320861816</v>
      </c>
      <c r="M2890" s="8">
        <v>85.902999877929688</v>
      </c>
      <c r="N2890" s="7">
        <v>317.1610107421875</v>
      </c>
      <c r="O2890" s="7" t="s">
        <v>360</v>
      </c>
      <c r="P2890" s="7" t="s">
        <v>349</v>
      </c>
      <c r="Q2890" s="7" t="s">
        <v>242</v>
      </c>
      <c r="R2890" s="7" t="s">
        <v>3856</v>
      </c>
      <c r="S2890" s="7">
        <v>222.82757568359375</v>
      </c>
    </row>
    <row r="2891" spans="1:19" x14ac:dyDescent="0.25">
      <c r="A2891" s="7">
        <v>513</v>
      </c>
      <c r="B2891" s="7">
        <v>44657</v>
      </c>
      <c r="C2891" s="7">
        <v>44953028</v>
      </c>
      <c r="D2891" s="7" t="s">
        <v>2654</v>
      </c>
      <c r="E2891" s="7" t="s">
        <v>214</v>
      </c>
      <c r="F2891" s="7">
        <v>850000</v>
      </c>
      <c r="G2891" s="7">
        <v>7.4442000389099121</v>
      </c>
      <c r="H2891" s="7">
        <v>6.2863998413085938</v>
      </c>
      <c r="I2891" s="7" t="s">
        <v>21336</v>
      </c>
      <c r="J2891" s="7" t="s">
        <v>7483</v>
      </c>
      <c r="K2891" s="8">
        <v>5.3933000564575195</v>
      </c>
      <c r="M2891" s="8">
        <v>91.246002197265625</v>
      </c>
      <c r="N2891" s="7">
        <v>271.2919921875</v>
      </c>
      <c r="O2891" s="7" t="s">
        <v>360</v>
      </c>
      <c r="P2891" s="7" t="s">
        <v>349</v>
      </c>
      <c r="Q2891" s="7" t="s">
        <v>242</v>
      </c>
      <c r="R2891" s="7" t="s">
        <v>3856</v>
      </c>
      <c r="S2891" s="7">
        <v>205.75929260253906</v>
      </c>
    </row>
    <row r="2892" spans="1:19" x14ac:dyDescent="0.25">
      <c r="A2892" s="7">
        <v>513</v>
      </c>
      <c r="B2892" s="7">
        <v>44657</v>
      </c>
      <c r="C2892" s="7">
        <v>36964633</v>
      </c>
      <c r="D2892" s="7" t="s">
        <v>2654</v>
      </c>
      <c r="E2892" s="7" t="s">
        <v>214</v>
      </c>
      <c r="F2892" s="7">
        <v>500000</v>
      </c>
      <c r="G2892" s="7">
        <v>5.7768998146057129</v>
      </c>
      <c r="H2892" s="7">
        <v>4.934999942779541</v>
      </c>
      <c r="I2892" s="7" t="s">
        <v>3868</v>
      </c>
      <c r="J2892" s="7" t="s">
        <v>3869</v>
      </c>
      <c r="K2892" s="8">
        <v>5.7104802131652832</v>
      </c>
      <c r="M2892" s="8">
        <v>94.108001708984375</v>
      </c>
      <c r="N2892" s="7">
        <v>299.0889892578125</v>
      </c>
      <c r="O2892" s="7" t="s">
        <v>360</v>
      </c>
      <c r="P2892" s="7" t="s">
        <v>349</v>
      </c>
      <c r="Q2892" s="7" t="s">
        <v>242</v>
      </c>
      <c r="R2892" s="7" t="s">
        <v>3856</v>
      </c>
      <c r="S2892" s="7">
        <v>192.86994934082031</v>
      </c>
    </row>
    <row r="2893" spans="1:19" x14ac:dyDescent="0.25">
      <c r="A2893" s="7">
        <v>513</v>
      </c>
      <c r="B2893" s="7">
        <v>44657</v>
      </c>
      <c r="C2893" s="7">
        <v>46515001</v>
      </c>
      <c r="D2893" s="7" t="s">
        <v>2654</v>
      </c>
      <c r="E2893" s="7" t="s">
        <v>214</v>
      </c>
      <c r="F2893" s="7">
        <v>250000</v>
      </c>
      <c r="G2893" s="7">
        <v>5.0156998634338379</v>
      </c>
      <c r="H2893" s="7">
        <v>4.444699764251709</v>
      </c>
      <c r="I2893" s="7" t="s">
        <v>20871</v>
      </c>
      <c r="J2893" s="7" t="s">
        <v>7482</v>
      </c>
      <c r="K2893" s="8">
        <v>5.1443009376525879</v>
      </c>
      <c r="M2893" s="8">
        <v>92.26300048828125</v>
      </c>
      <c r="N2893" s="7">
        <v>234.00599670410156</v>
      </c>
      <c r="O2893" s="7" t="s">
        <v>360</v>
      </c>
      <c r="P2893" s="7" t="s">
        <v>349</v>
      </c>
      <c r="Q2893" s="7" t="s">
        <v>242</v>
      </c>
      <c r="R2893" s="7" t="s">
        <v>214</v>
      </c>
      <c r="S2893" s="7">
        <v>186.81877136230469</v>
      </c>
    </row>
    <row r="2894" spans="1:19" x14ac:dyDescent="0.25">
      <c r="A2894" s="7">
        <v>513</v>
      </c>
      <c r="B2894" s="7">
        <v>44657</v>
      </c>
      <c r="C2894" s="7">
        <v>36964632</v>
      </c>
      <c r="D2894" s="7" t="s">
        <v>2654</v>
      </c>
      <c r="E2894" s="7" t="s">
        <v>214</v>
      </c>
      <c r="F2894" s="7">
        <v>300000</v>
      </c>
      <c r="G2894" s="7">
        <v>1.0240000486373901</v>
      </c>
      <c r="H2894" s="7">
        <v>0.97729998826980591</v>
      </c>
      <c r="I2894" s="7" t="s">
        <v>7480</v>
      </c>
      <c r="J2894" s="7" t="s">
        <v>7481</v>
      </c>
      <c r="K2894" s="8">
        <v>3.8508999347686768</v>
      </c>
      <c r="M2894" s="8">
        <v>100.04799652099609</v>
      </c>
      <c r="N2894" s="7">
        <v>195.86199951171875</v>
      </c>
      <c r="O2894" s="7" t="s">
        <v>360</v>
      </c>
      <c r="P2894" s="7" t="s">
        <v>349</v>
      </c>
      <c r="Q2894" s="7" t="s">
        <v>242</v>
      </c>
      <c r="R2894" s="7" t="s">
        <v>3856</v>
      </c>
      <c r="S2894" s="7">
        <v>153.66825866699219</v>
      </c>
    </row>
    <row r="2895" spans="1:19" x14ac:dyDescent="0.25">
      <c r="A2895" s="7">
        <v>513</v>
      </c>
      <c r="B2895" s="7">
        <v>44657</v>
      </c>
      <c r="C2895" s="7">
        <v>66852140</v>
      </c>
      <c r="D2895" s="7" t="s">
        <v>2657</v>
      </c>
      <c r="E2895" s="7" t="s">
        <v>214</v>
      </c>
      <c r="F2895" s="7">
        <v>300000</v>
      </c>
      <c r="G2895" s="7">
        <v>5.768700122833252</v>
      </c>
      <c r="H2895" s="7">
        <v>3.6666998863220215</v>
      </c>
      <c r="I2895" s="7" t="s">
        <v>22334</v>
      </c>
      <c r="J2895" s="7" t="s">
        <v>7492</v>
      </c>
      <c r="K2895" s="8">
        <v>32.751544952392578</v>
      </c>
      <c r="M2895" s="8">
        <v>28.701000213623047</v>
      </c>
      <c r="N2895" s="7">
        <v>3002.673095703125</v>
      </c>
      <c r="O2895" s="7" t="s">
        <v>360</v>
      </c>
      <c r="P2895" s="7" t="s">
        <v>349</v>
      </c>
      <c r="Q2895" s="7" t="s">
        <v>242</v>
      </c>
      <c r="R2895" s="7" t="s">
        <v>214</v>
      </c>
      <c r="S2895" s="7">
        <v>432.089111328125</v>
      </c>
    </row>
    <row r="2896" spans="1:19" x14ac:dyDescent="0.25">
      <c r="A2896" s="7">
        <v>513</v>
      </c>
      <c r="B2896" s="7">
        <v>44657</v>
      </c>
      <c r="C2896" s="7">
        <v>66841353</v>
      </c>
      <c r="D2896" s="7" t="s">
        <v>2657</v>
      </c>
      <c r="E2896" s="7" t="s">
        <v>214</v>
      </c>
      <c r="F2896" s="7">
        <v>300000</v>
      </c>
      <c r="G2896" s="7">
        <v>4.6872000694274902</v>
      </c>
      <c r="H2896" s="7">
        <v>2.9856998920440674</v>
      </c>
      <c r="I2896" s="7" t="s">
        <v>16999</v>
      </c>
      <c r="J2896" s="7" t="s">
        <v>7491</v>
      </c>
      <c r="K2896" s="8">
        <v>38.870063781738281</v>
      </c>
      <c r="M2896" s="8">
        <v>29.39900016784668</v>
      </c>
      <c r="N2896" s="7">
        <v>3613.081787109375</v>
      </c>
      <c r="O2896" s="7" t="s">
        <v>360</v>
      </c>
      <c r="P2896" s="7" t="s">
        <v>349</v>
      </c>
      <c r="Q2896" s="7" t="s">
        <v>242</v>
      </c>
      <c r="R2896" s="7" t="s">
        <v>214</v>
      </c>
      <c r="S2896" s="7">
        <v>415.04782104492188</v>
      </c>
    </row>
    <row r="2897" spans="1:19" x14ac:dyDescent="0.25">
      <c r="A2897" s="7">
        <v>513</v>
      </c>
      <c r="B2897" s="7">
        <v>44657</v>
      </c>
      <c r="C2897" s="7">
        <v>66918393</v>
      </c>
      <c r="D2897" s="7" t="s">
        <v>2657</v>
      </c>
      <c r="E2897" s="7" t="s">
        <v>17653</v>
      </c>
      <c r="F2897" s="7">
        <v>300000</v>
      </c>
      <c r="G2897" s="7">
        <v>4.2463998794555664</v>
      </c>
      <c r="H2897" s="7">
        <v>2.7892999649047852</v>
      </c>
      <c r="I2897" s="7" t="s">
        <v>18391</v>
      </c>
      <c r="J2897" s="7" t="s">
        <v>17654</v>
      </c>
      <c r="K2897" s="8">
        <v>41.656841278076172</v>
      </c>
      <c r="M2897" s="8">
        <v>29.400999069213867</v>
      </c>
      <c r="N2897" s="7">
        <v>3891.263671875</v>
      </c>
      <c r="O2897" s="7" t="s">
        <v>360</v>
      </c>
      <c r="P2897" s="7" t="s">
        <v>349</v>
      </c>
      <c r="Q2897" s="7" t="s">
        <v>242</v>
      </c>
      <c r="R2897" s="7" t="s">
        <v>214</v>
      </c>
      <c r="S2897" s="7">
        <v>407.96417236328125</v>
      </c>
    </row>
    <row r="2898" spans="1:19" x14ac:dyDescent="0.25">
      <c r="A2898" s="7">
        <v>513</v>
      </c>
      <c r="B2898" s="7">
        <v>44657</v>
      </c>
      <c r="C2898" s="7">
        <v>66823959</v>
      </c>
      <c r="D2898" s="7" t="s">
        <v>2657</v>
      </c>
      <c r="E2898" s="7" t="s">
        <v>214</v>
      </c>
      <c r="F2898" s="7">
        <v>300000</v>
      </c>
      <c r="G2898" s="7">
        <v>3.5346000194549561</v>
      </c>
      <c r="H2898" s="7">
        <v>2.2379999160766602</v>
      </c>
      <c r="I2898" s="7" t="s">
        <v>7489</v>
      </c>
      <c r="J2898" s="7" t="s">
        <v>7490</v>
      </c>
      <c r="K2898" s="8">
        <v>47.69866943359375</v>
      </c>
      <c r="M2898" s="8">
        <v>30.618000030517578</v>
      </c>
      <c r="N2898" s="7">
        <v>4496.46435546875</v>
      </c>
      <c r="O2898" s="7" t="s">
        <v>360</v>
      </c>
      <c r="P2898" s="7" t="s">
        <v>349</v>
      </c>
      <c r="Q2898" s="7" t="s">
        <v>242</v>
      </c>
      <c r="R2898" s="7" t="s">
        <v>214</v>
      </c>
      <c r="S2898" s="7">
        <v>396.3631591796875</v>
      </c>
    </row>
    <row r="2899" spans="1:19" x14ac:dyDescent="0.25">
      <c r="A2899" s="7">
        <v>513</v>
      </c>
      <c r="B2899" s="7">
        <v>44657</v>
      </c>
      <c r="C2899" s="7">
        <v>66887685</v>
      </c>
      <c r="D2899" s="7" t="s">
        <v>2657</v>
      </c>
      <c r="E2899" s="7" t="s">
        <v>7487</v>
      </c>
      <c r="F2899" s="7">
        <v>300000</v>
      </c>
      <c r="G2899" s="7">
        <v>3.2634999752044678</v>
      </c>
      <c r="H2899" s="7">
        <v>2.252000093460083</v>
      </c>
      <c r="I2899" s="7" t="s">
        <v>16998</v>
      </c>
      <c r="J2899" s="7" t="s">
        <v>7488</v>
      </c>
      <c r="K2899" s="8">
        <v>48.896564483642578</v>
      </c>
      <c r="M2899" s="8">
        <v>30.792999267578125</v>
      </c>
      <c r="N2899" s="7">
        <v>4617.33837890625</v>
      </c>
      <c r="O2899" s="7" t="s">
        <v>360</v>
      </c>
      <c r="P2899" s="7" t="s">
        <v>349</v>
      </c>
      <c r="Q2899" s="7" t="s">
        <v>242</v>
      </c>
      <c r="R2899" s="7" t="s">
        <v>214</v>
      </c>
      <c r="S2899" s="7">
        <v>391.89346313476563</v>
      </c>
    </row>
    <row r="2900" spans="1:19" x14ac:dyDescent="0.25">
      <c r="A2900" s="7">
        <v>513</v>
      </c>
      <c r="B2900" s="7">
        <v>44657</v>
      </c>
      <c r="C2900" s="7">
        <v>46514901</v>
      </c>
      <c r="D2900" s="7" t="s">
        <v>2657</v>
      </c>
      <c r="E2900" s="7" t="s">
        <v>214</v>
      </c>
      <c r="F2900" s="7">
        <v>300000</v>
      </c>
      <c r="G2900" s="7">
        <v>2.7734000682830811</v>
      </c>
      <c r="H2900" s="7">
        <v>1.804900050163269</v>
      </c>
      <c r="I2900" s="7" t="s">
        <v>7485</v>
      </c>
      <c r="J2900" s="7" t="s">
        <v>7486</v>
      </c>
      <c r="K2900" s="8">
        <v>59.393394470214844</v>
      </c>
      <c r="M2900" s="8">
        <v>30.982000350952148</v>
      </c>
      <c r="N2900" s="7">
        <v>5671.37548828125</v>
      </c>
      <c r="O2900" s="7" t="s">
        <v>360</v>
      </c>
      <c r="P2900" s="7" t="s">
        <v>349</v>
      </c>
      <c r="Q2900" s="7" t="s">
        <v>242</v>
      </c>
      <c r="R2900" s="7" t="s">
        <v>214</v>
      </c>
      <c r="S2900" s="7">
        <v>383.74368286132813</v>
      </c>
    </row>
    <row r="2901" spans="1:19" x14ac:dyDescent="0.25">
      <c r="A2901" s="7">
        <v>513</v>
      </c>
      <c r="B2901" s="7">
        <v>44657</v>
      </c>
      <c r="C2901" s="7">
        <v>44489209</v>
      </c>
      <c r="D2901" s="7" t="s">
        <v>2657</v>
      </c>
      <c r="E2901" s="7" t="s">
        <v>214</v>
      </c>
      <c r="F2901" s="7">
        <v>400000</v>
      </c>
      <c r="G2901" s="7">
        <v>1.2731000185012817</v>
      </c>
      <c r="H2901" s="7">
        <v>0.7214999794960022</v>
      </c>
      <c r="I2901" s="7" t="s">
        <v>17470</v>
      </c>
      <c r="J2901" s="7" t="s">
        <v>17471</v>
      </c>
      <c r="K2901" s="8">
        <v>125.98551177978516</v>
      </c>
      <c r="M2901" s="8">
        <v>32.252998352050781</v>
      </c>
      <c r="N2901" s="7">
        <v>12387.5146484375</v>
      </c>
      <c r="O2901" s="7" t="s">
        <v>360</v>
      </c>
      <c r="P2901" s="7" t="s">
        <v>349</v>
      </c>
      <c r="Q2901" s="7" t="s">
        <v>242</v>
      </c>
      <c r="R2901" s="7" t="s">
        <v>214</v>
      </c>
      <c r="S2901" s="7">
        <v>358.27444458007813</v>
      </c>
    </row>
    <row r="2902" spans="1:19" x14ac:dyDescent="0.25">
      <c r="A2902" s="7">
        <v>513</v>
      </c>
      <c r="B2902" s="7">
        <v>44657</v>
      </c>
      <c r="C2902" s="7">
        <v>31699248</v>
      </c>
      <c r="D2902" s="7" t="s">
        <v>2659</v>
      </c>
      <c r="E2902" s="7" t="s">
        <v>214</v>
      </c>
      <c r="F2902" s="7">
        <v>417030</v>
      </c>
      <c r="G2902" s="7">
        <v>4.5666999816894531</v>
      </c>
      <c r="H2902" s="7">
        <v>2.9632000923156738</v>
      </c>
      <c r="I2902" s="7" t="s">
        <v>7495</v>
      </c>
      <c r="J2902" s="7" t="s">
        <v>7496</v>
      </c>
      <c r="K2902" s="8">
        <v>7.8444709777832031</v>
      </c>
      <c r="M2902" s="8">
        <v>95.691001892089844</v>
      </c>
      <c r="N2902" s="7">
        <v>510.38430786132813</v>
      </c>
      <c r="O2902" s="7" t="s">
        <v>360</v>
      </c>
      <c r="P2902" s="7" t="s">
        <v>267</v>
      </c>
      <c r="Q2902" s="7" t="s">
        <v>242</v>
      </c>
      <c r="R2902" s="7" t="s">
        <v>214</v>
      </c>
      <c r="S2902" s="7">
        <v>630.88702392578125</v>
      </c>
    </row>
    <row r="2903" spans="1:19" x14ac:dyDescent="0.25">
      <c r="A2903" s="7">
        <v>513</v>
      </c>
      <c r="B2903" s="7">
        <v>44657</v>
      </c>
      <c r="C2903" s="7">
        <v>46494944</v>
      </c>
      <c r="D2903" s="7" t="s">
        <v>2659</v>
      </c>
      <c r="E2903" s="7" t="s">
        <v>214</v>
      </c>
      <c r="F2903" s="7">
        <v>420000</v>
      </c>
      <c r="G2903" s="7">
        <v>2.7953000068664551</v>
      </c>
      <c r="H2903" s="7">
        <v>2.1784000396728516</v>
      </c>
      <c r="I2903" s="7" t="s">
        <v>7493</v>
      </c>
      <c r="J2903" s="7" t="s">
        <v>7494</v>
      </c>
      <c r="K2903" s="8">
        <v>7.6754541397094727</v>
      </c>
      <c r="M2903" s="8">
        <v>101.04199981689453</v>
      </c>
      <c r="N2903" s="7">
        <v>499.26870727539063</v>
      </c>
      <c r="O2903" s="7" t="s">
        <v>360</v>
      </c>
      <c r="P2903" s="7" t="s">
        <v>267</v>
      </c>
      <c r="Q2903" s="7" t="s">
        <v>242</v>
      </c>
      <c r="R2903" s="7" t="s">
        <v>214</v>
      </c>
      <c r="S2903" s="7">
        <v>590.39642333984375</v>
      </c>
    </row>
    <row r="2904" spans="1:19" x14ac:dyDescent="0.25">
      <c r="A2904" s="7">
        <v>513</v>
      </c>
      <c r="B2904" s="7">
        <v>44657</v>
      </c>
      <c r="C2904" s="7">
        <v>66960819</v>
      </c>
      <c r="D2904" s="7" t="s">
        <v>2664</v>
      </c>
      <c r="E2904" s="7" t="s">
        <v>214</v>
      </c>
      <c r="F2904" s="7">
        <v>1150000</v>
      </c>
      <c r="G2904" s="7">
        <v>9.5523996353149414</v>
      </c>
      <c r="H2904" s="7">
        <v>6.6086997985839844</v>
      </c>
      <c r="I2904" s="7" t="s">
        <v>22335</v>
      </c>
      <c r="J2904" s="7" t="s">
        <v>18840</v>
      </c>
      <c r="K2904" s="8">
        <v>14.032685279846191</v>
      </c>
      <c r="M2904" s="8">
        <v>46</v>
      </c>
      <c r="N2904" s="7">
        <v>1143.5125732421875</v>
      </c>
      <c r="O2904" s="7" t="s">
        <v>223</v>
      </c>
      <c r="P2904" s="7" t="s">
        <v>429</v>
      </c>
      <c r="Q2904" s="7" t="s">
        <v>286</v>
      </c>
      <c r="R2904" s="7" t="s">
        <v>3856</v>
      </c>
      <c r="S2904" s="7">
        <v>487.70855712890625</v>
      </c>
    </row>
    <row r="2905" spans="1:19" x14ac:dyDescent="0.25">
      <c r="A2905" s="7">
        <v>513</v>
      </c>
      <c r="B2905" s="7">
        <v>44657</v>
      </c>
      <c r="C2905" s="7">
        <v>60960545</v>
      </c>
      <c r="D2905" s="7" t="s">
        <v>2664</v>
      </c>
      <c r="E2905" s="7" t="s">
        <v>214</v>
      </c>
      <c r="F2905" s="7">
        <v>1500000</v>
      </c>
      <c r="G2905" s="7">
        <v>8.0794000625610352</v>
      </c>
      <c r="H2905" s="7">
        <v>5.6793999671936035</v>
      </c>
      <c r="I2905" s="7" t="s">
        <v>22336</v>
      </c>
      <c r="J2905" s="7" t="s">
        <v>7504</v>
      </c>
      <c r="K2905" s="8">
        <v>16.113218307495117</v>
      </c>
      <c r="M2905" s="8">
        <v>45.75</v>
      </c>
      <c r="N2905" s="7">
        <v>1345.194580078125</v>
      </c>
      <c r="O2905" s="7" t="s">
        <v>223</v>
      </c>
      <c r="P2905" s="7" t="s">
        <v>429</v>
      </c>
      <c r="Q2905" s="7" t="s">
        <v>286</v>
      </c>
      <c r="R2905" s="7" t="s">
        <v>3856</v>
      </c>
      <c r="S2905" s="7">
        <v>466.81356811523438</v>
      </c>
    </row>
    <row r="2906" spans="1:19" x14ac:dyDescent="0.25">
      <c r="A2906" s="7">
        <v>513</v>
      </c>
      <c r="B2906" s="7">
        <v>44657</v>
      </c>
      <c r="C2906" s="7">
        <v>60960546</v>
      </c>
      <c r="D2906" s="7" t="s">
        <v>2664</v>
      </c>
      <c r="E2906" s="7" t="s">
        <v>7502</v>
      </c>
      <c r="F2906" s="7">
        <v>1500000</v>
      </c>
      <c r="G2906" s="7">
        <v>8.0794000625610352</v>
      </c>
      <c r="H2906" s="7">
        <v>5.6771998405456543</v>
      </c>
      <c r="I2906" s="7" t="s">
        <v>21337</v>
      </c>
      <c r="J2906" s="7" t="s">
        <v>7503</v>
      </c>
      <c r="K2906" s="8">
        <v>16.137262344360352</v>
      </c>
      <c r="M2906" s="8">
        <v>45.685001373291016</v>
      </c>
      <c r="N2906" s="7">
        <v>1347.5985107421875</v>
      </c>
      <c r="O2906" s="7" t="s">
        <v>223</v>
      </c>
      <c r="P2906" s="7" t="s">
        <v>429</v>
      </c>
      <c r="Q2906" s="7" t="s">
        <v>286</v>
      </c>
      <c r="R2906" s="7" t="s">
        <v>214</v>
      </c>
      <c r="S2906" s="7">
        <v>466.81356811523438</v>
      </c>
    </row>
    <row r="2907" spans="1:19" x14ac:dyDescent="0.25">
      <c r="A2907" s="7">
        <v>513</v>
      </c>
      <c r="B2907" s="7">
        <v>44657</v>
      </c>
      <c r="C2907" s="7">
        <v>66960817</v>
      </c>
      <c r="D2907" s="7" t="s">
        <v>2664</v>
      </c>
      <c r="E2907" s="7" t="s">
        <v>214</v>
      </c>
      <c r="F2907" s="7">
        <v>1150000</v>
      </c>
      <c r="G2907" s="7">
        <v>5.0513348579406738</v>
      </c>
      <c r="H2907" s="7">
        <v>4.074730396270752</v>
      </c>
      <c r="I2907" s="7" t="s">
        <v>22337</v>
      </c>
      <c r="J2907" s="7" t="s">
        <v>18839</v>
      </c>
      <c r="K2907" s="8">
        <v>18.905857086181641</v>
      </c>
      <c r="M2907" s="8">
        <v>49</v>
      </c>
      <c r="N2907" s="7">
        <v>1617.0709228515625</v>
      </c>
      <c r="O2907" s="7" t="s">
        <v>223</v>
      </c>
      <c r="P2907" s="7" t="s">
        <v>429</v>
      </c>
      <c r="Q2907" s="7" t="s">
        <v>286</v>
      </c>
      <c r="R2907" s="7" t="s">
        <v>3856</v>
      </c>
      <c r="S2907" s="7">
        <v>420.83984375</v>
      </c>
    </row>
    <row r="2908" spans="1:19" x14ac:dyDescent="0.25">
      <c r="A2908" s="7">
        <v>513</v>
      </c>
      <c r="B2908" s="7">
        <v>44657</v>
      </c>
      <c r="C2908" s="7">
        <v>31873465</v>
      </c>
      <c r="D2908" s="7" t="s">
        <v>2664</v>
      </c>
      <c r="E2908" s="7" t="s">
        <v>214</v>
      </c>
      <c r="F2908" s="7">
        <v>1000000</v>
      </c>
      <c r="G2908" s="7">
        <v>4.5722107887268066</v>
      </c>
      <c r="H2908" s="7">
        <v>3.3796541690826416</v>
      </c>
      <c r="I2908" s="7" t="s">
        <v>22338</v>
      </c>
      <c r="J2908" s="7" t="s">
        <v>7501</v>
      </c>
      <c r="K2908" s="8">
        <v>23.717597961425781</v>
      </c>
      <c r="M2908" s="8">
        <v>48.728950500488281</v>
      </c>
      <c r="N2908" s="7">
        <v>2096.61279296875</v>
      </c>
      <c r="O2908" s="7" t="s">
        <v>223</v>
      </c>
      <c r="P2908" s="7" t="s">
        <v>429</v>
      </c>
      <c r="Q2908" s="7" t="s">
        <v>286</v>
      </c>
      <c r="R2908" s="7" t="s">
        <v>3856</v>
      </c>
      <c r="S2908" s="7">
        <v>413.20748901367188</v>
      </c>
    </row>
    <row r="2909" spans="1:19" x14ac:dyDescent="0.25">
      <c r="A2909" s="7">
        <v>513</v>
      </c>
      <c r="B2909" s="7">
        <v>44657</v>
      </c>
      <c r="C2909" s="7">
        <v>18573681</v>
      </c>
      <c r="D2909" s="7" t="s">
        <v>2664</v>
      </c>
      <c r="E2909" s="7" t="s">
        <v>7497</v>
      </c>
      <c r="F2909" s="7">
        <v>1500000</v>
      </c>
      <c r="G2909" s="7">
        <v>1.0458999872207642</v>
      </c>
      <c r="H2909" s="7">
        <v>0.7466999888420105</v>
      </c>
      <c r="I2909" s="7" t="s">
        <v>7498</v>
      </c>
      <c r="J2909" s="7" t="s">
        <v>7499</v>
      </c>
      <c r="K2909" s="8">
        <v>66.623710632324219</v>
      </c>
      <c r="M2909" s="8">
        <v>57.830001831054688</v>
      </c>
      <c r="N2909" s="7">
        <v>6474.29296875</v>
      </c>
      <c r="O2909" s="7" t="s">
        <v>223</v>
      </c>
      <c r="P2909" s="7" t="s">
        <v>429</v>
      </c>
      <c r="Q2909" s="7" t="s">
        <v>286</v>
      </c>
      <c r="R2909" s="7" t="s">
        <v>214</v>
      </c>
      <c r="S2909" s="7">
        <v>354.35394287109375</v>
      </c>
    </row>
    <row r="2910" spans="1:19" x14ac:dyDescent="0.25">
      <c r="A2910" s="7">
        <v>513</v>
      </c>
      <c r="B2910" s="7">
        <v>44657</v>
      </c>
      <c r="C2910" s="7">
        <v>18704898</v>
      </c>
      <c r="D2910" s="7" t="s">
        <v>2664</v>
      </c>
      <c r="E2910" s="7" t="s">
        <v>214</v>
      </c>
      <c r="F2910" s="7">
        <v>1500000</v>
      </c>
      <c r="G2910" s="7">
        <v>1.0458589792251587</v>
      </c>
      <c r="H2910" s="7">
        <v>0.74667233228683472</v>
      </c>
      <c r="I2910" s="7" t="s">
        <v>22339</v>
      </c>
      <c r="J2910" s="7" t="s">
        <v>7500</v>
      </c>
      <c r="K2910" s="8">
        <v>66.623710632324219</v>
      </c>
      <c r="M2910" s="8">
        <v>57.830013275146484</v>
      </c>
      <c r="N2910" s="7">
        <v>6474.29296875</v>
      </c>
      <c r="O2910" s="7" t="s">
        <v>223</v>
      </c>
      <c r="P2910" s="7" t="s">
        <v>429</v>
      </c>
      <c r="Q2910" s="7" t="s">
        <v>286</v>
      </c>
      <c r="R2910" s="7" t="s">
        <v>3856</v>
      </c>
      <c r="S2910" s="7">
        <v>354.35324096679688</v>
      </c>
    </row>
    <row r="2911" spans="1:19" x14ac:dyDescent="0.25">
      <c r="A2911" s="7">
        <v>513</v>
      </c>
      <c r="B2911" s="7">
        <v>44657</v>
      </c>
      <c r="C2911" s="7">
        <v>46653092</v>
      </c>
      <c r="D2911" s="7" t="s">
        <v>2666</v>
      </c>
      <c r="E2911" s="7" t="s">
        <v>7505</v>
      </c>
      <c r="F2911" s="7">
        <v>750000</v>
      </c>
      <c r="G2911" s="7">
        <v>3.8111000061035156</v>
      </c>
      <c r="H2911" s="7">
        <v>6.3927998542785645</v>
      </c>
      <c r="I2911" s="7" t="s">
        <v>7506</v>
      </c>
      <c r="J2911" s="7" t="s">
        <v>7507</v>
      </c>
      <c r="K2911" s="8">
        <v>5.0067601203918457</v>
      </c>
      <c r="M2911" s="8">
        <v>94.054000854492188</v>
      </c>
      <c r="N2911" s="7">
        <v>188.02999877929688</v>
      </c>
      <c r="O2911" s="7" t="s">
        <v>212</v>
      </c>
      <c r="P2911" s="7" t="s">
        <v>518</v>
      </c>
      <c r="Q2911" s="7" t="s">
        <v>219</v>
      </c>
      <c r="R2911" s="7" t="s">
        <v>4184</v>
      </c>
      <c r="S2911" s="7">
        <v>146.44010925292969</v>
      </c>
    </row>
    <row r="2912" spans="1:19" x14ac:dyDescent="0.25">
      <c r="A2912" s="7">
        <v>513</v>
      </c>
      <c r="B2912" s="7">
        <v>44657</v>
      </c>
      <c r="C2912" s="7">
        <v>47366976</v>
      </c>
      <c r="D2912" s="7" t="s">
        <v>2670</v>
      </c>
      <c r="E2912" s="7" t="s">
        <v>214</v>
      </c>
      <c r="F2912" s="7">
        <v>470000</v>
      </c>
      <c r="G2912" s="7">
        <v>0.92269998788833618</v>
      </c>
      <c r="H2912" s="7">
        <v>0.64139997959136963</v>
      </c>
      <c r="I2912" s="7" t="s">
        <v>11231</v>
      </c>
      <c r="J2912" s="7" t="s">
        <v>11232</v>
      </c>
      <c r="K2912" s="8">
        <v>76.530838012695313</v>
      </c>
      <c r="M2912" s="8">
        <v>61.863998413085938</v>
      </c>
      <c r="N2912" s="7">
        <v>7478.1708984375</v>
      </c>
      <c r="O2912" s="7" t="s">
        <v>360</v>
      </c>
      <c r="P2912" s="7" t="s">
        <v>349</v>
      </c>
      <c r="Q2912" s="7" t="s">
        <v>242</v>
      </c>
      <c r="R2912" s="7" t="s">
        <v>214</v>
      </c>
      <c r="S2912" s="7">
        <v>7478.1708984375</v>
      </c>
    </row>
    <row r="2913" spans="1:19" x14ac:dyDescent="0.25">
      <c r="A2913" s="7">
        <v>513</v>
      </c>
      <c r="B2913" s="7">
        <v>44657</v>
      </c>
      <c r="C2913" s="7">
        <v>66799592</v>
      </c>
      <c r="D2913" s="7" t="s">
        <v>2672</v>
      </c>
      <c r="E2913" s="7" t="s">
        <v>214</v>
      </c>
      <c r="F2913" s="7">
        <v>550000</v>
      </c>
      <c r="G2913" s="7">
        <v>7.7316999435424805</v>
      </c>
      <c r="H2913" s="7">
        <v>6.0075998306274414</v>
      </c>
      <c r="I2913" s="7" t="s">
        <v>19943</v>
      </c>
      <c r="J2913" s="7" t="s">
        <v>7512</v>
      </c>
      <c r="K2913" s="8">
        <v>6.2004780769348145</v>
      </c>
      <c r="M2913" s="8">
        <v>103.32199859619141</v>
      </c>
      <c r="N2913" s="7">
        <v>353.3092041015625</v>
      </c>
      <c r="O2913" s="7" t="s">
        <v>223</v>
      </c>
      <c r="P2913" s="7" t="s">
        <v>518</v>
      </c>
      <c r="Q2913" s="7" t="s">
        <v>219</v>
      </c>
      <c r="R2913" s="7" t="s">
        <v>3856</v>
      </c>
      <c r="S2913" s="7">
        <v>305.36407470703125</v>
      </c>
    </row>
    <row r="2914" spans="1:19" x14ac:dyDescent="0.25">
      <c r="A2914" s="7">
        <v>513</v>
      </c>
      <c r="B2914" s="7">
        <v>44657</v>
      </c>
      <c r="C2914" s="7">
        <v>66799593</v>
      </c>
      <c r="D2914" s="7" t="s">
        <v>2672</v>
      </c>
      <c r="E2914" s="7" t="s">
        <v>214</v>
      </c>
      <c r="F2914" s="7">
        <v>600000</v>
      </c>
      <c r="G2914" s="7">
        <v>4.7309999465942383</v>
      </c>
      <c r="H2914" s="7">
        <v>4.118800163269043</v>
      </c>
      <c r="I2914" s="7" t="s">
        <v>43</v>
      </c>
      <c r="J2914" s="7" t="s">
        <v>7511</v>
      </c>
      <c r="K2914" s="8">
        <v>5.8852100372314453</v>
      </c>
      <c r="M2914" s="8">
        <v>102.49500274658203</v>
      </c>
      <c r="N2914" s="7">
        <v>314.64651489257813</v>
      </c>
      <c r="O2914" s="7" t="s">
        <v>223</v>
      </c>
      <c r="P2914" s="7" t="s">
        <v>518</v>
      </c>
      <c r="Q2914" s="7" t="s">
        <v>219</v>
      </c>
      <c r="R2914" s="7" t="s">
        <v>3856</v>
      </c>
      <c r="S2914" s="7">
        <v>272.39443969726563</v>
      </c>
    </row>
    <row r="2915" spans="1:19" x14ac:dyDescent="0.25">
      <c r="A2915" s="7">
        <v>513</v>
      </c>
      <c r="B2915" s="7">
        <v>44657</v>
      </c>
      <c r="C2915" s="7">
        <v>66799594</v>
      </c>
      <c r="D2915" s="7" t="s">
        <v>2672</v>
      </c>
      <c r="E2915" s="7" t="s">
        <v>214</v>
      </c>
      <c r="F2915" s="7">
        <v>600000</v>
      </c>
      <c r="G2915" s="7">
        <v>2.9788000583648682</v>
      </c>
      <c r="H2915" s="7">
        <v>2.7427999973297119</v>
      </c>
      <c r="I2915" s="7" t="s">
        <v>107</v>
      </c>
      <c r="J2915" s="7" t="s">
        <v>7510</v>
      </c>
      <c r="K2915" s="8">
        <v>5.3757071495056152</v>
      </c>
      <c r="M2915" s="8">
        <v>102.03700256347656</v>
      </c>
      <c r="N2915" s="7">
        <v>266.63449096679688</v>
      </c>
      <c r="O2915" s="7" t="s">
        <v>223</v>
      </c>
      <c r="P2915" s="7" t="s">
        <v>518</v>
      </c>
      <c r="Q2915" s="7" t="s">
        <v>219</v>
      </c>
      <c r="R2915" s="7" t="s">
        <v>3856</v>
      </c>
      <c r="S2915" s="7">
        <v>252.06916809082031</v>
      </c>
    </row>
    <row r="2916" spans="1:19" x14ac:dyDescent="0.25">
      <c r="A2916" s="7">
        <v>513</v>
      </c>
      <c r="B2916" s="7">
        <v>44657</v>
      </c>
      <c r="C2916" s="7">
        <v>66799587</v>
      </c>
      <c r="D2916" s="7" t="s">
        <v>2672</v>
      </c>
      <c r="E2916" s="7" t="s">
        <v>214</v>
      </c>
      <c r="F2916" s="7">
        <v>500000</v>
      </c>
      <c r="G2916" s="7">
        <v>0.97740000486373901</v>
      </c>
      <c r="H2916" s="7">
        <v>1.0267000198364258</v>
      </c>
      <c r="I2916" s="7" t="s">
        <v>7508</v>
      </c>
      <c r="J2916" s="7" t="s">
        <v>7509</v>
      </c>
      <c r="K2916" s="8">
        <v>4.1694579124450684</v>
      </c>
      <c r="M2916" s="8">
        <v>101.50299835205078</v>
      </c>
      <c r="N2916" s="7">
        <v>232.68690490722656</v>
      </c>
      <c r="O2916" s="7" t="s">
        <v>223</v>
      </c>
      <c r="P2916" s="7" t="s">
        <v>518</v>
      </c>
      <c r="Q2916" s="7" t="s">
        <v>219</v>
      </c>
      <c r="R2916" s="7" t="s">
        <v>3856</v>
      </c>
      <c r="S2916" s="7">
        <v>228.06057739257813</v>
      </c>
    </row>
    <row r="2917" spans="1:19" x14ac:dyDescent="0.25">
      <c r="A2917" s="7">
        <v>513</v>
      </c>
      <c r="B2917" s="7">
        <v>44657</v>
      </c>
      <c r="C2917" s="7">
        <v>66915252</v>
      </c>
      <c r="D2917" s="7" t="s">
        <v>2676</v>
      </c>
      <c r="E2917" s="7" t="s">
        <v>214</v>
      </c>
      <c r="F2917" s="7">
        <v>300000</v>
      </c>
      <c r="G2917" s="7">
        <v>2.2478001117706299</v>
      </c>
      <c r="H2917" s="7">
        <v>2.1422998905181885</v>
      </c>
      <c r="I2917" s="7" t="s">
        <v>18392</v>
      </c>
      <c r="J2917" s="7" t="s">
        <v>18393</v>
      </c>
      <c r="K2917" s="8">
        <v>3.9370501041412354</v>
      </c>
      <c r="M2917" s="8">
        <v>97.148002624511719</v>
      </c>
      <c r="N2917" s="7">
        <v>134.86799621582031</v>
      </c>
      <c r="O2917" s="7" t="s">
        <v>446</v>
      </c>
      <c r="P2917" s="7" t="s">
        <v>349</v>
      </c>
      <c r="Q2917" s="7" t="s">
        <v>242</v>
      </c>
      <c r="R2917" s="7" t="s">
        <v>3856</v>
      </c>
      <c r="S2917" s="7">
        <v>134.86799621582031</v>
      </c>
    </row>
    <row r="2918" spans="1:19" x14ac:dyDescent="0.25">
      <c r="A2918" s="7">
        <v>513</v>
      </c>
      <c r="B2918" s="7">
        <v>44657</v>
      </c>
      <c r="C2918" s="7">
        <v>66813480</v>
      </c>
      <c r="D2918" s="7" t="s">
        <v>2676</v>
      </c>
      <c r="E2918" s="7" t="s">
        <v>16517</v>
      </c>
      <c r="F2918" s="7">
        <v>300000</v>
      </c>
      <c r="G2918" s="7">
        <v>1.4428000450134277</v>
      </c>
      <c r="H2918" s="7">
        <v>1.3973000049591064</v>
      </c>
      <c r="I2918" s="7" t="s">
        <v>11233</v>
      </c>
      <c r="J2918" s="7" t="s">
        <v>11234</v>
      </c>
      <c r="K2918" s="8">
        <v>3.4766900539398193</v>
      </c>
      <c r="M2918" s="8">
        <v>99.333999633789063</v>
      </c>
      <c r="N2918" s="7">
        <v>121.48000335693359</v>
      </c>
      <c r="O2918" s="7" t="s">
        <v>446</v>
      </c>
      <c r="P2918" s="7" t="s">
        <v>349</v>
      </c>
      <c r="Q2918" s="7" t="s">
        <v>242</v>
      </c>
      <c r="R2918" s="7" t="s">
        <v>3856</v>
      </c>
      <c r="S2918" s="7">
        <v>121.48000335693359</v>
      </c>
    </row>
    <row r="2919" spans="1:19" x14ac:dyDescent="0.25">
      <c r="A2919" s="7">
        <v>513</v>
      </c>
      <c r="B2919" s="7">
        <v>44657</v>
      </c>
      <c r="C2919" s="7">
        <v>45728734</v>
      </c>
      <c r="D2919" s="7" t="s">
        <v>2680</v>
      </c>
      <c r="E2919" s="7" t="s">
        <v>214</v>
      </c>
      <c r="F2919" s="7">
        <v>300000</v>
      </c>
      <c r="G2919" s="7">
        <v>0.60780000686645508</v>
      </c>
      <c r="H2919" s="7">
        <v>0.50120002031326294</v>
      </c>
      <c r="I2919" s="7" t="s">
        <v>11235</v>
      </c>
      <c r="J2919" s="7" t="s">
        <v>11236</v>
      </c>
      <c r="K2919" s="8">
        <v>38.112819671630859</v>
      </c>
      <c r="M2919" s="8">
        <v>83</v>
      </c>
      <c r="N2919" s="7">
        <v>3655.881591796875</v>
      </c>
      <c r="O2919" s="7" t="s">
        <v>409</v>
      </c>
      <c r="P2919" s="7" t="s">
        <v>349</v>
      </c>
      <c r="Q2919" s="7" t="s">
        <v>242</v>
      </c>
      <c r="R2919" s="7" t="s">
        <v>3856</v>
      </c>
      <c r="S2919" s="7">
        <v>3655.881591796875</v>
      </c>
    </row>
    <row r="2920" spans="1:19" x14ac:dyDescent="0.25">
      <c r="A2920" s="7">
        <v>513</v>
      </c>
      <c r="B2920" s="7">
        <v>44657</v>
      </c>
      <c r="C2920" s="7">
        <v>66805761</v>
      </c>
      <c r="D2920" s="7" t="s">
        <v>2683</v>
      </c>
      <c r="E2920" s="7" t="s">
        <v>214</v>
      </c>
      <c r="F2920" s="7">
        <v>750000</v>
      </c>
      <c r="G2920" s="7">
        <v>3.4059000015258789</v>
      </c>
      <c r="H2920" s="7">
        <v>3.2392001152038574</v>
      </c>
      <c r="I2920" s="7" t="s">
        <v>11239</v>
      </c>
      <c r="J2920" s="7" t="s">
        <v>11240</v>
      </c>
      <c r="K2920" s="8">
        <v>3.2777299880981445</v>
      </c>
      <c r="M2920" s="8">
        <v>96.586997985839844</v>
      </c>
      <c r="N2920" s="7">
        <v>54.687900543212891</v>
      </c>
      <c r="O2920" s="7" t="s">
        <v>212</v>
      </c>
      <c r="P2920" s="7" t="s">
        <v>456</v>
      </c>
      <c r="Q2920" s="7" t="s">
        <v>219</v>
      </c>
      <c r="R2920" s="7" t="s">
        <v>3856</v>
      </c>
      <c r="S2920" s="7">
        <v>54.687900543212891</v>
      </c>
    </row>
    <row r="2921" spans="1:19" x14ac:dyDescent="0.25">
      <c r="A2921" s="7">
        <v>513</v>
      </c>
      <c r="B2921" s="7">
        <v>44657</v>
      </c>
      <c r="C2921" s="7">
        <v>45746196</v>
      </c>
      <c r="D2921" s="7" t="s">
        <v>2683</v>
      </c>
      <c r="E2921" s="7" t="s">
        <v>214</v>
      </c>
      <c r="F2921" s="7">
        <v>500000</v>
      </c>
      <c r="G2921" s="7">
        <v>2.6036999225616455</v>
      </c>
      <c r="H2921" s="7">
        <v>2.4572000503540039</v>
      </c>
      <c r="I2921" s="7" t="s">
        <v>11237</v>
      </c>
      <c r="J2921" s="7" t="s">
        <v>11238</v>
      </c>
      <c r="K2921" s="8">
        <v>3.0819098949432373</v>
      </c>
      <c r="M2921" s="8">
        <v>99.857002258300781</v>
      </c>
      <c r="N2921" s="7">
        <v>42.608898162841797</v>
      </c>
      <c r="O2921" s="7" t="s">
        <v>212</v>
      </c>
      <c r="P2921" s="7" t="s">
        <v>456</v>
      </c>
      <c r="Q2921" s="7" t="s">
        <v>219</v>
      </c>
      <c r="R2921" s="7" t="s">
        <v>3856</v>
      </c>
      <c r="S2921" s="7">
        <v>42.608898162841797</v>
      </c>
    </row>
    <row r="2922" spans="1:19" x14ac:dyDescent="0.25">
      <c r="A2922" s="7">
        <v>513</v>
      </c>
      <c r="B2922" s="7">
        <v>44657</v>
      </c>
      <c r="C2922" s="7">
        <v>40988971</v>
      </c>
      <c r="D2922" s="7" t="s">
        <v>2686</v>
      </c>
      <c r="E2922" s="7" t="s">
        <v>214</v>
      </c>
      <c r="F2922" s="7">
        <v>370000</v>
      </c>
      <c r="G2922" s="7">
        <v>6.2943000793457031</v>
      </c>
      <c r="H2922" s="7">
        <v>5.2483000755310059</v>
      </c>
      <c r="I2922" s="7" t="s">
        <v>7516</v>
      </c>
      <c r="J2922" s="7" t="s">
        <v>7517</v>
      </c>
      <c r="K2922" s="8">
        <v>4.3466300964355469</v>
      </c>
      <c r="M2922" s="8">
        <v>106.84100341796875</v>
      </c>
      <c r="N2922" s="7">
        <v>161.02200317382813</v>
      </c>
      <c r="O2922" s="7" t="s">
        <v>280</v>
      </c>
      <c r="P2922" s="7" t="s">
        <v>447</v>
      </c>
      <c r="Q2922" s="7" t="s">
        <v>291</v>
      </c>
      <c r="R2922" s="7" t="s">
        <v>3856</v>
      </c>
      <c r="S2922" s="7">
        <v>163.15206909179688</v>
      </c>
    </row>
    <row r="2923" spans="1:19" x14ac:dyDescent="0.25">
      <c r="A2923" s="7">
        <v>513</v>
      </c>
      <c r="B2923" s="7">
        <v>44657</v>
      </c>
      <c r="C2923" s="7">
        <v>40988970</v>
      </c>
      <c r="D2923" s="7" t="s">
        <v>2686</v>
      </c>
      <c r="E2923" s="7" t="s">
        <v>7513</v>
      </c>
      <c r="F2923" s="7">
        <v>370000</v>
      </c>
      <c r="G2923" s="7">
        <v>6.2943000793457031</v>
      </c>
      <c r="H2923" s="7">
        <v>5.247499942779541</v>
      </c>
      <c r="I2923" s="7" t="s">
        <v>7514</v>
      </c>
      <c r="J2923" s="7" t="s">
        <v>7515</v>
      </c>
      <c r="K2923" s="8">
        <v>4.3845739364624023</v>
      </c>
      <c r="M2923" s="8">
        <v>106.62599945068359</v>
      </c>
      <c r="N2923" s="7">
        <v>164.42340087890625</v>
      </c>
      <c r="O2923" s="7" t="s">
        <v>280</v>
      </c>
      <c r="P2923" s="7" t="s">
        <v>447</v>
      </c>
      <c r="Q2923" s="7" t="s">
        <v>291</v>
      </c>
      <c r="R2923" s="7" t="s">
        <v>214</v>
      </c>
      <c r="S2923" s="7">
        <v>163.15206909179688</v>
      </c>
    </row>
    <row r="2924" spans="1:19" x14ac:dyDescent="0.25">
      <c r="A2924" s="7">
        <v>513</v>
      </c>
      <c r="B2924" s="7">
        <v>44657</v>
      </c>
      <c r="C2924" s="7">
        <v>45535515</v>
      </c>
      <c r="D2924" s="7" t="s">
        <v>2689</v>
      </c>
      <c r="E2924" s="7" t="s">
        <v>214</v>
      </c>
      <c r="F2924" s="7">
        <v>600000</v>
      </c>
      <c r="G2924" s="7">
        <v>7.8959999084472656</v>
      </c>
      <c r="H2924" s="7">
        <v>6.7080998420715332</v>
      </c>
      <c r="I2924" s="7" t="s">
        <v>7523</v>
      </c>
      <c r="J2924" s="7" t="s">
        <v>7524</v>
      </c>
      <c r="K2924" s="8">
        <v>3.9312798976898193</v>
      </c>
      <c r="M2924" s="8">
        <v>100.00499725341797</v>
      </c>
      <c r="N2924" s="7">
        <v>126.66600036621094</v>
      </c>
      <c r="O2924" s="7" t="s">
        <v>360</v>
      </c>
      <c r="P2924" s="7" t="s">
        <v>215</v>
      </c>
      <c r="Q2924" s="7" t="s">
        <v>219</v>
      </c>
      <c r="R2924" s="7" t="s">
        <v>3856</v>
      </c>
      <c r="S2924" s="7">
        <v>173.45301818847656</v>
      </c>
    </row>
    <row r="2925" spans="1:19" x14ac:dyDescent="0.25">
      <c r="A2925" s="7">
        <v>513</v>
      </c>
      <c r="B2925" s="7">
        <v>44657</v>
      </c>
      <c r="C2925" s="7">
        <v>43498438</v>
      </c>
      <c r="D2925" s="7" t="s">
        <v>2689</v>
      </c>
      <c r="E2925" s="7" t="s">
        <v>214</v>
      </c>
      <c r="F2925" s="7">
        <v>600000</v>
      </c>
      <c r="G2925" s="7">
        <v>7.1020002365112305</v>
      </c>
      <c r="H2925" s="7">
        <v>5.9295001029968262</v>
      </c>
      <c r="I2925" s="7" t="s">
        <v>20</v>
      </c>
      <c r="J2925" s="7" t="s">
        <v>7522</v>
      </c>
      <c r="K2925" s="8">
        <v>4.0234999656677246</v>
      </c>
      <c r="M2925" s="8">
        <v>103.76000213623047</v>
      </c>
      <c r="N2925" s="7">
        <v>133.34100341796875</v>
      </c>
      <c r="O2925" s="7" t="s">
        <v>360</v>
      </c>
      <c r="P2925" s="7" t="s">
        <v>215</v>
      </c>
      <c r="Q2925" s="7" t="s">
        <v>219</v>
      </c>
      <c r="R2925" s="7" t="s">
        <v>3856</v>
      </c>
      <c r="S2925" s="7">
        <v>168.39677429199219</v>
      </c>
    </row>
    <row r="2926" spans="1:19" x14ac:dyDescent="0.25">
      <c r="A2926" s="7">
        <v>513</v>
      </c>
      <c r="B2926" s="7">
        <v>44657</v>
      </c>
      <c r="C2926" s="7">
        <v>27810653</v>
      </c>
      <c r="D2926" s="7" t="s">
        <v>2689</v>
      </c>
      <c r="E2926" s="7" t="s">
        <v>214</v>
      </c>
      <c r="F2926" s="7">
        <v>500000</v>
      </c>
      <c r="G2926" s="7">
        <v>3.5755999088287354</v>
      </c>
      <c r="H2926" s="7">
        <v>3.2295000553131104</v>
      </c>
      <c r="I2926" s="7" t="s">
        <v>7520</v>
      </c>
      <c r="J2926" s="7" t="s">
        <v>7521</v>
      </c>
      <c r="K2926" s="8">
        <v>3.5790901184082031</v>
      </c>
      <c r="M2926" s="8">
        <v>103.05999755859375</v>
      </c>
      <c r="N2926" s="7">
        <v>85.12750244140625</v>
      </c>
      <c r="O2926" s="7" t="s">
        <v>360</v>
      </c>
      <c r="P2926" s="7" t="s">
        <v>215</v>
      </c>
      <c r="Q2926" s="7" t="s">
        <v>219</v>
      </c>
      <c r="R2926" s="7" t="s">
        <v>3856</v>
      </c>
      <c r="S2926" s="7">
        <v>144.81353759765625</v>
      </c>
    </row>
    <row r="2927" spans="1:19" x14ac:dyDescent="0.25">
      <c r="A2927" s="7">
        <v>513</v>
      </c>
      <c r="B2927" s="7">
        <v>44657</v>
      </c>
      <c r="C2927" s="7">
        <v>22295835</v>
      </c>
      <c r="D2927" s="7" t="s">
        <v>2689</v>
      </c>
      <c r="E2927" s="7" t="s">
        <v>214</v>
      </c>
      <c r="F2927" s="7">
        <v>800000</v>
      </c>
      <c r="G2927" s="7">
        <v>2.0834999084472656</v>
      </c>
      <c r="H2927" s="7">
        <v>1.9366999864578247</v>
      </c>
      <c r="I2927" s="7" t="s">
        <v>7518</v>
      </c>
      <c r="J2927" s="7" t="s">
        <v>7519</v>
      </c>
      <c r="K2927" s="8">
        <v>3.7137899398803711</v>
      </c>
      <c r="M2927" s="8">
        <v>102.05599975585938</v>
      </c>
      <c r="N2927" s="7">
        <v>117.33100128173828</v>
      </c>
      <c r="O2927" s="7" t="s">
        <v>360</v>
      </c>
      <c r="P2927" s="7" t="s">
        <v>215</v>
      </c>
      <c r="Q2927" s="7" t="s">
        <v>219</v>
      </c>
      <c r="R2927" s="7" t="s">
        <v>3856</v>
      </c>
      <c r="S2927" s="7">
        <v>134.36634826660156</v>
      </c>
    </row>
    <row r="2928" spans="1:19" x14ac:dyDescent="0.25">
      <c r="A2928" s="7">
        <v>513</v>
      </c>
      <c r="B2928" s="7">
        <v>44657</v>
      </c>
      <c r="C2928" s="7">
        <v>38486333</v>
      </c>
      <c r="D2928" s="7" t="s">
        <v>2691</v>
      </c>
      <c r="E2928" s="7" t="s">
        <v>214</v>
      </c>
      <c r="F2928" s="7">
        <v>400000</v>
      </c>
      <c r="G2928" s="7">
        <v>13.952099800109863</v>
      </c>
      <c r="H2928" s="7">
        <v>4.4291000366210938</v>
      </c>
      <c r="I2928" s="7" t="s">
        <v>19944</v>
      </c>
      <c r="J2928" s="7" t="s">
        <v>7526</v>
      </c>
      <c r="K2928" s="8">
        <v>6.0030322074890137</v>
      </c>
      <c r="M2928" s="8">
        <v>101.28780364990234</v>
      </c>
      <c r="N2928" s="7">
        <v>321.53030395507813</v>
      </c>
      <c r="O2928" s="7" t="s">
        <v>360</v>
      </c>
      <c r="P2928" s="7" t="s">
        <v>215</v>
      </c>
      <c r="Q2928" s="7" t="s">
        <v>219</v>
      </c>
      <c r="R2928" s="7" t="s">
        <v>214</v>
      </c>
      <c r="S2928" s="7">
        <v>301.4940185546875</v>
      </c>
    </row>
    <row r="2929" spans="1:19" x14ac:dyDescent="0.25">
      <c r="A2929" s="7">
        <v>513</v>
      </c>
      <c r="B2929" s="7">
        <v>44657</v>
      </c>
      <c r="C2929" s="7">
        <v>33599565</v>
      </c>
      <c r="D2929" s="7" t="s">
        <v>2691</v>
      </c>
      <c r="E2929" s="7" t="s">
        <v>214</v>
      </c>
      <c r="F2929" s="7">
        <v>500000</v>
      </c>
      <c r="G2929" s="7">
        <v>0.41670000553131104</v>
      </c>
      <c r="H2929" s="7">
        <v>3.0659000873565674</v>
      </c>
      <c r="I2929" s="7" t="s">
        <v>18076</v>
      </c>
      <c r="J2929" s="7" t="s">
        <v>7525</v>
      </c>
      <c r="K2929" s="8">
        <v>6.2937197685241699</v>
      </c>
      <c r="M2929" s="8">
        <v>99.666000366210938</v>
      </c>
      <c r="N2929" s="7">
        <v>539.97607421875</v>
      </c>
      <c r="O2929" s="7" t="s">
        <v>360</v>
      </c>
      <c r="P2929" s="7" t="s">
        <v>215</v>
      </c>
      <c r="Q2929" s="7" t="s">
        <v>219</v>
      </c>
      <c r="R2929" s="7" t="s">
        <v>4184</v>
      </c>
      <c r="S2929" s="7">
        <v>179.98829650878906</v>
      </c>
    </row>
    <row r="2930" spans="1:19" x14ac:dyDescent="0.25">
      <c r="A2930" s="7">
        <v>513</v>
      </c>
      <c r="B2930" s="7">
        <v>44657</v>
      </c>
      <c r="C2930" s="7">
        <v>43835555</v>
      </c>
      <c r="D2930" s="7" t="s">
        <v>2694</v>
      </c>
      <c r="E2930" s="7" t="s">
        <v>214</v>
      </c>
      <c r="F2930" s="7">
        <v>500000</v>
      </c>
      <c r="G2930" s="7">
        <v>2.1847999095916748</v>
      </c>
      <c r="H2930" s="7">
        <v>1.430899977684021</v>
      </c>
      <c r="I2930" s="7" t="s">
        <v>22340</v>
      </c>
      <c r="J2930" s="7" t="s">
        <v>22341</v>
      </c>
      <c r="K2930" s="8">
        <v>72.303802490234375</v>
      </c>
      <c r="M2930" s="8">
        <v>30.386999130249023</v>
      </c>
      <c r="N2930" s="7">
        <v>6970.2744140625</v>
      </c>
      <c r="O2930" s="7" t="s">
        <v>266</v>
      </c>
      <c r="P2930" s="7" t="s">
        <v>429</v>
      </c>
      <c r="Q2930" s="7" t="s">
        <v>286</v>
      </c>
      <c r="R2930" s="7" t="s">
        <v>3856</v>
      </c>
      <c r="S2930" s="7">
        <v>6970.2744140625</v>
      </c>
    </row>
    <row r="2931" spans="1:19" x14ac:dyDescent="0.25">
      <c r="A2931" s="7">
        <v>513</v>
      </c>
      <c r="B2931" s="7">
        <v>44657</v>
      </c>
      <c r="C2931" s="7">
        <v>66891300</v>
      </c>
      <c r="D2931" s="7" t="s">
        <v>2697</v>
      </c>
      <c r="E2931" s="7" t="s">
        <v>214</v>
      </c>
      <c r="F2931" s="7">
        <v>500000</v>
      </c>
      <c r="G2931" s="7">
        <v>29.056800842285156</v>
      </c>
      <c r="H2931" s="7">
        <v>18.120899200439453</v>
      </c>
      <c r="I2931" s="7" t="s">
        <v>19945</v>
      </c>
      <c r="J2931" s="7" t="s">
        <v>11242</v>
      </c>
      <c r="K2931" s="8">
        <v>3.7486801147460938</v>
      </c>
      <c r="M2931" s="8">
        <v>88.135002136230469</v>
      </c>
      <c r="N2931" s="7">
        <v>109.66899871826172</v>
      </c>
      <c r="O2931" s="7" t="s">
        <v>331</v>
      </c>
      <c r="P2931" s="7" t="s">
        <v>663</v>
      </c>
      <c r="Q2931" s="7" t="s">
        <v>242</v>
      </c>
      <c r="R2931" s="7" t="s">
        <v>3856</v>
      </c>
      <c r="S2931" s="7">
        <v>161.33245849609375</v>
      </c>
    </row>
    <row r="2932" spans="1:19" x14ac:dyDescent="0.25">
      <c r="A2932" s="7">
        <v>513</v>
      </c>
      <c r="B2932" s="7">
        <v>44657</v>
      </c>
      <c r="C2932" s="7">
        <v>29807564</v>
      </c>
      <c r="D2932" s="7" t="s">
        <v>2697</v>
      </c>
      <c r="E2932" s="7" t="s">
        <v>214</v>
      </c>
      <c r="F2932" s="7">
        <v>500000</v>
      </c>
      <c r="G2932" s="7">
        <v>24.054800033569336</v>
      </c>
      <c r="H2932" s="7">
        <v>15.228300094604492</v>
      </c>
      <c r="I2932" s="7" t="s">
        <v>19946</v>
      </c>
      <c r="J2932" s="7" t="s">
        <v>7531</v>
      </c>
      <c r="K2932" s="8">
        <v>3.6724801063537598</v>
      </c>
      <c r="M2932" s="8">
        <v>106.47100067138672</v>
      </c>
      <c r="N2932" s="7">
        <v>90.095497131347656</v>
      </c>
      <c r="O2932" s="7" t="s">
        <v>331</v>
      </c>
      <c r="P2932" s="7" t="s">
        <v>663</v>
      </c>
      <c r="Q2932" s="7" t="s">
        <v>242</v>
      </c>
      <c r="R2932" s="7" t="s">
        <v>3856</v>
      </c>
      <c r="S2932" s="7">
        <v>151.19331359863281</v>
      </c>
    </row>
    <row r="2933" spans="1:19" x14ac:dyDescent="0.25">
      <c r="A2933" s="7">
        <v>513</v>
      </c>
      <c r="B2933" s="7">
        <v>44657</v>
      </c>
      <c r="C2933" s="7">
        <v>25633411</v>
      </c>
      <c r="D2933" s="7" t="s">
        <v>2697</v>
      </c>
      <c r="E2933" s="7" t="s">
        <v>214</v>
      </c>
      <c r="F2933" s="7">
        <v>500000</v>
      </c>
      <c r="G2933" s="7">
        <v>23.041799545288086</v>
      </c>
      <c r="H2933" s="7">
        <v>14.733599662780762</v>
      </c>
      <c r="I2933" s="7" t="s">
        <v>19947</v>
      </c>
      <c r="J2933" s="7" t="s">
        <v>7530</v>
      </c>
      <c r="K2933" s="8">
        <v>3.6117699146270752</v>
      </c>
      <c r="M2933" s="8">
        <v>109.70600128173828</v>
      </c>
      <c r="N2933" s="7">
        <v>81.938301086425781</v>
      </c>
      <c r="O2933" s="7" t="s">
        <v>331</v>
      </c>
      <c r="P2933" s="7" t="s">
        <v>663</v>
      </c>
      <c r="Q2933" s="7" t="s">
        <v>242</v>
      </c>
      <c r="R2933" s="7" t="s">
        <v>3856</v>
      </c>
      <c r="S2933" s="7">
        <v>148.90005493164063</v>
      </c>
    </row>
    <row r="2934" spans="1:19" x14ac:dyDescent="0.25">
      <c r="A2934" s="7">
        <v>513</v>
      </c>
      <c r="B2934" s="7">
        <v>44657</v>
      </c>
      <c r="C2934" s="7">
        <v>66890962</v>
      </c>
      <c r="D2934" s="7" t="s">
        <v>2697</v>
      </c>
      <c r="E2934" s="7" t="s">
        <v>214</v>
      </c>
      <c r="F2934" s="7">
        <v>800000</v>
      </c>
      <c r="G2934" s="7">
        <v>9.0567998886108398</v>
      </c>
      <c r="H2934" s="7">
        <v>8.060999870300293</v>
      </c>
      <c r="I2934" s="7" t="s">
        <v>19948</v>
      </c>
      <c r="J2934" s="7" t="s">
        <v>11241</v>
      </c>
      <c r="K2934" s="8">
        <v>3.1452300548553467</v>
      </c>
      <c r="M2934" s="8">
        <v>91.581001281738281</v>
      </c>
      <c r="N2934" s="7">
        <v>53.774799346923828</v>
      </c>
      <c r="O2934" s="7" t="s">
        <v>331</v>
      </c>
      <c r="P2934" s="7" t="s">
        <v>663</v>
      </c>
      <c r="Q2934" s="7" t="s">
        <v>242</v>
      </c>
      <c r="R2934" s="7" t="s">
        <v>3856</v>
      </c>
      <c r="S2934" s="7">
        <v>107.28045654296875</v>
      </c>
    </row>
    <row r="2935" spans="1:19" x14ac:dyDescent="0.25">
      <c r="A2935" s="7">
        <v>513</v>
      </c>
      <c r="B2935" s="7">
        <v>44657</v>
      </c>
      <c r="C2935" s="7">
        <v>29807567</v>
      </c>
      <c r="D2935" s="7" t="s">
        <v>2697</v>
      </c>
      <c r="E2935" s="7" t="s">
        <v>214</v>
      </c>
      <c r="F2935" s="7">
        <v>1000000</v>
      </c>
      <c r="G2935" s="7">
        <v>4.0548000335693359</v>
      </c>
      <c r="H2935" s="7">
        <v>3.7293999195098877</v>
      </c>
      <c r="I2935" s="7" t="s">
        <v>19949</v>
      </c>
      <c r="J2935" s="7" t="s">
        <v>7529</v>
      </c>
      <c r="K2935" s="8">
        <v>3.0230100154876709</v>
      </c>
      <c r="M2935" s="8">
        <v>100.58999633789063</v>
      </c>
      <c r="N2935" s="7">
        <v>28.160200119018555</v>
      </c>
      <c r="O2935" s="7" t="s">
        <v>331</v>
      </c>
      <c r="P2935" s="7" t="s">
        <v>663</v>
      </c>
      <c r="Q2935" s="7" t="s">
        <v>242</v>
      </c>
      <c r="R2935" s="7" t="s">
        <v>3856</v>
      </c>
      <c r="S2935" s="7">
        <v>87.686935424804688</v>
      </c>
    </row>
    <row r="2936" spans="1:19" x14ac:dyDescent="0.25">
      <c r="A2936" s="7">
        <v>513</v>
      </c>
      <c r="B2936" s="7">
        <v>44657</v>
      </c>
      <c r="C2936" s="7">
        <v>25633410</v>
      </c>
      <c r="D2936" s="7" t="s">
        <v>2697</v>
      </c>
      <c r="E2936" s="7" t="s">
        <v>214</v>
      </c>
      <c r="F2936" s="7">
        <v>1000000</v>
      </c>
      <c r="G2936" s="7">
        <v>3.0418000221252441</v>
      </c>
      <c r="H2936" s="7">
        <v>2.8457999229431152</v>
      </c>
      <c r="I2936" s="7" t="s">
        <v>7527</v>
      </c>
      <c r="J2936" s="7" t="s">
        <v>7528</v>
      </c>
      <c r="K2936" s="8">
        <v>3.0711400508880615</v>
      </c>
      <c r="M2936" s="8">
        <v>99.917999267578125</v>
      </c>
      <c r="N2936" s="7">
        <v>36.209701538085938</v>
      </c>
      <c r="O2936" s="7" t="s">
        <v>331</v>
      </c>
      <c r="P2936" s="7" t="s">
        <v>663</v>
      </c>
      <c r="Q2936" s="7" t="s">
        <v>242</v>
      </c>
      <c r="R2936" s="7" t="s">
        <v>3856</v>
      </c>
      <c r="S2936" s="7">
        <v>83.472732543945313</v>
      </c>
    </row>
    <row r="2937" spans="1:19" x14ac:dyDescent="0.25">
      <c r="A2937" s="7">
        <v>513</v>
      </c>
      <c r="B2937" s="7">
        <v>44657</v>
      </c>
      <c r="C2937" s="7">
        <v>42758148</v>
      </c>
      <c r="D2937" s="7" t="s">
        <v>2699</v>
      </c>
      <c r="E2937" s="7" t="s">
        <v>214</v>
      </c>
      <c r="F2937" s="7">
        <v>675000</v>
      </c>
      <c r="G2937" s="7">
        <v>1.8890999555587769</v>
      </c>
      <c r="H2937" s="7">
        <v>1.8008999824523926</v>
      </c>
      <c r="I2937" s="7" t="s">
        <v>11243</v>
      </c>
      <c r="J2937" s="7" t="s">
        <v>11244</v>
      </c>
      <c r="K2937" s="8">
        <v>3.1359601020812988</v>
      </c>
      <c r="M2937" s="8">
        <v>102.02200317382813</v>
      </c>
      <c r="N2937" s="7">
        <v>65.02459716796875</v>
      </c>
      <c r="O2937" s="7" t="s">
        <v>212</v>
      </c>
      <c r="P2937" s="7" t="s">
        <v>215</v>
      </c>
      <c r="Q2937" s="7" t="s">
        <v>219</v>
      </c>
      <c r="R2937" s="7" t="s">
        <v>3856</v>
      </c>
      <c r="S2937" s="7">
        <v>65.02459716796875</v>
      </c>
    </row>
    <row r="2938" spans="1:19" x14ac:dyDescent="0.25">
      <c r="A2938" s="7">
        <v>513</v>
      </c>
      <c r="B2938" s="7">
        <v>44657</v>
      </c>
      <c r="C2938" s="7">
        <v>35954611</v>
      </c>
      <c r="D2938" s="7" t="s">
        <v>2703</v>
      </c>
      <c r="E2938" s="7" t="s">
        <v>214</v>
      </c>
      <c r="F2938" s="7">
        <v>500000</v>
      </c>
      <c r="G2938" s="7">
        <v>5.5879998207092285</v>
      </c>
      <c r="H2938" s="7">
        <v>4.7270998954772949</v>
      </c>
      <c r="I2938" s="7" t="s">
        <v>7532</v>
      </c>
      <c r="J2938" s="7" t="s">
        <v>7533</v>
      </c>
      <c r="K2938" s="8">
        <v>4.5414581298828125</v>
      </c>
      <c r="M2938" s="8">
        <v>103.21299743652344</v>
      </c>
      <c r="N2938" s="7">
        <v>181.40809631347656</v>
      </c>
      <c r="O2938" s="7" t="s">
        <v>237</v>
      </c>
      <c r="P2938" s="7" t="s">
        <v>892</v>
      </c>
      <c r="Q2938" s="7" t="s">
        <v>219</v>
      </c>
      <c r="R2938" s="7" t="s">
        <v>3856</v>
      </c>
      <c r="S2938" s="7">
        <v>347.96798706054688</v>
      </c>
    </row>
    <row r="2939" spans="1:19" x14ac:dyDescent="0.25">
      <c r="A2939" s="7">
        <v>513</v>
      </c>
      <c r="B2939" s="7">
        <v>44657</v>
      </c>
      <c r="C2939" s="7">
        <v>66792852</v>
      </c>
      <c r="D2939" s="7" t="s">
        <v>2705</v>
      </c>
      <c r="E2939" s="7" t="s">
        <v>214</v>
      </c>
      <c r="F2939" s="7">
        <v>500000</v>
      </c>
      <c r="G2939" s="7">
        <v>3.7755000591278076</v>
      </c>
      <c r="H2939" s="7">
        <v>3.5687999725341797</v>
      </c>
      <c r="I2939" s="7" t="s">
        <v>11245</v>
      </c>
      <c r="J2939" s="7" t="s">
        <v>11246</v>
      </c>
      <c r="K2939" s="8">
        <v>3.3577699661254883</v>
      </c>
      <c r="M2939" s="8">
        <v>95.66400146484375</v>
      </c>
      <c r="N2939" s="7">
        <v>61.448398590087891</v>
      </c>
      <c r="O2939" s="7" t="s">
        <v>212</v>
      </c>
      <c r="P2939" s="7" t="s">
        <v>327</v>
      </c>
      <c r="Q2939" s="7" t="s">
        <v>242</v>
      </c>
      <c r="R2939" s="7" t="s">
        <v>3856</v>
      </c>
      <c r="S2939" s="7">
        <v>61.448398590087891</v>
      </c>
    </row>
    <row r="2940" spans="1:19" x14ac:dyDescent="0.25">
      <c r="A2940" s="7">
        <v>513</v>
      </c>
      <c r="B2940" s="7">
        <v>44657</v>
      </c>
      <c r="C2940" s="7">
        <v>66919546</v>
      </c>
      <c r="D2940" s="7" t="s">
        <v>17513</v>
      </c>
      <c r="E2940" s="7" t="s">
        <v>214</v>
      </c>
      <c r="F2940" s="7">
        <v>1800000</v>
      </c>
      <c r="G2940" s="7">
        <v>8.0693998336791992</v>
      </c>
      <c r="H2940" s="7">
        <v>5.6944999694824219</v>
      </c>
      <c r="I2940" s="7" t="s">
        <v>19950</v>
      </c>
      <c r="J2940" s="7" t="s">
        <v>17655</v>
      </c>
      <c r="K2940" s="8">
        <v>8.8002901077270508</v>
      </c>
      <c r="M2940" s="8">
        <v>91.247001647949219</v>
      </c>
      <c r="N2940" s="7">
        <v>615.01300048828125</v>
      </c>
      <c r="O2940" s="7" t="s">
        <v>223</v>
      </c>
      <c r="P2940" s="7" t="s">
        <v>289</v>
      </c>
      <c r="Q2940" s="7" t="s">
        <v>291</v>
      </c>
      <c r="R2940" s="7" t="s">
        <v>3856</v>
      </c>
      <c r="S2940" s="7">
        <v>615.01300048828125</v>
      </c>
    </row>
    <row r="2941" spans="1:19" x14ac:dyDescent="0.25">
      <c r="A2941" s="7">
        <v>513</v>
      </c>
      <c r="B2941" s="7">
        <v>44657</v>
      </c>
      <c r="C2941" s="7">
        <v>66966995</v>
      </c>
      <c r="D2941" s="7" t="s">
        <v>2708</v>
      </c>
      <c r="E2941" s="7" t="s">
        <v>214</v>
      </c>
      <c r="F2941" s="7">
        <v>400000</v>
      </c>
      <c r="G2941" s="7">
        <v>6.6009998321533203</v>
      </c>
      <c r="H2941" s="7">
        <v>4.0447001457214355</v>
      </c>
      <c r="I2941" s="7" t="s">
        <v>19081</v>
      </c>
      <c r="J2941" s="7" t="s">
        <v>19082</v>
      </c>
      <c r="K2941" s="8">
        <v>7.3860287666320801</v>
      </c>
      <c r="M2941" s="8">
        <v>97.745124816894531</v>
      </c>
      <c r="N2941" s="7">
        <v>418.01791381835938</v>
      </c>
      <c r="O2941" s="7" t="s">
        <v>223</v>
      </c>
      <c r="P2941" s="7" t="s">
        <v>267</v>
      </c>
      <c r="Q2941" s="7" t="s">
        <v>242</v>
      </c>
      <c r="R2941" s="7" t="s">
        <v>214</v>
      </c>
      <c r="S2941" s="7">
        <v>444.86605834960938</v>
      </c>
    </row>
    <row r="2942" spans="1:19" x14ac:dyDescent="0.25">
      <c r="A2942" s="7">
        <v>513</v>
      </c>
      <c r="B2942" s="7">
        <v>44657</v>
      </c>
      <c r="C2942" s="7">
        <v>66966994</v>
      </c>
      <c r="D2942" s="7" t="s">
        <v>2708</v>
      </c>
      <c r="E2942" s="7" t="s">
        <v>19083</v>
      </c>
      <c r="F2942" s="7">
        <v>400000</v>
      </c>
      <c r="G2942" s="7">
        <v>6.6009998321533203</v>
      </c>
      <c r="H2942" s="7">
        <v>4.0447001457214355</v>
      </c>
      <c r="I2942" s="7" t="s">
        <v>19084</v>
      </c>
      <c r="J2942" s="7" t="s">
        <v>19085</v>
      </c>
      <c r="K2942" s="8">
        <v>7.3860287666320801</v>
      </c>
      <c r="M2942" s="8">
        <v>97.745124816894531</v>
      </c>
      <c r="N2942" s="7">
        <v>418.01809692382813</v>
      </c>
      <c r="O2942" s="7" t="s">
        <v>223</v>
      </c>
      <c r="P2942" s="7" t="s">
        <v>267</v>
      </c>
      <c r="Q2942" s="7" t="s">
        <v>242</v>
      </c>
      <c r="R2942" s="7" t="s">
        <v>214</v>
      </c>
      <c r="S2942" s="7">
        <v>444.86605834960938</v>
      </c>
    </row>
    <row r="2943" spans="1:19" x14ac:dyDescent="0.25">
      <c r="A2943" s="7">
        <v>513</v>
      </c>
      <c r="B2943" s="7">
        <v>44657</v>
      </c>
      <c r="C2943" s="7">
        <v>46514867</v>
      </c>
      <c r="D2943" s="7" t="s">
        <v>2708</v>
      </c>
      <c r="E2943" s="7" t="s">
        <v>214</v>
      </c>
      <c r="F2943" s="7">
        <v>650000</v>
      </c>
      <c r="G2943" s="7">
        <v>4.8158998489379883</v>
      </c>
      <c r="H2943" s="7">
        <v>3.4488000869750977</v>
      </c>
      <c r="I2943" s="7" t="s">
        <v>19951</v>
      </c>
      <c r="J2943" s="7" t="s">
        <v>7545</v>
      </c>
      <c r="K2943" s="8">
        <v>7.1542649269104004</v>
      </c>
      <c r="M2943" s="8">
        <v>96.860000610351563</v>
      </c>
      <c r="N2943" s="7">
        <v>441.64620971679688</v>
      </c>
      <c r="O2943" s="7" t="s">
        <v>223</v>
      </c>
      <c r="P2943" s="7" t="s">
        <v>267</v>
      </c>
      <c r="Q2943" s="7" t="s">
        <v>242</v>
      </c>
      <c r="R2943" s="7" t="s">
        <v>3856</v>
      </c>
      <c r="S2943" s="7">
        <v>417.10116577148438</v>
      </c>
    </row>
    <row r="2944" spans="1:19" x14ac:dyDescent="0.25">
      <c r="A2944" s="7">
        <v>513</v>
      </c>
      <c r="B2944" s="7">
        <v>44657</v>
      </c>
      <c r="C2944" s="7">
        <v>46518627</v>
      </c>
      <c r="D2944" s="7" t="s">
        <v>2708</v>
      </c>
      <c r="E2944" s="7" t="s">
        <v>7542</v>
      </c>
      <c r="F2944" s="7">
        <v>650000</v>
      </c>
      <c r="G2944" s="7">
        <v>4.8158998489379883</v>
      </c>
      <c r="H2944" s="7">
        <v>3.487299919128418</v>
      </c>
      <c r="I2944" s="7" t="s">
        <v>7543</v>
      </c>
      <c r="J2944" s="7" t="s">
        <v>7544</v>
      </c>
      <c r="K2944" s="8">
        <v>7.2969551086425781</v>
      </c>
      <c r="M2944" s="8">
        <v>96.300003051757813</v>
      </c>
      <c r="N2944" s="7">
        <v>427.72799682617188</v>
      </c>
      <c r="O2944" s="7" t="s">
        <v>223</v>
      </c>
      <c r="P2944" s="7" t="s">
        <v>267</v>
      </c>
      <c r="Q2944" s="7" t="s">
        <v>242</v>
      </c>
      <c r="R2944" s="7" t="s">
        <v>214</v>
      </c>
      <c r="S2944" s="7">
        <v>417.10116577148438</v>
      </c>
    </row>
    <row r="2945" spans="1:19" x14ac:dyDescent="0.25">
      <c r="A2945" s="7">
        <v>513</v>
      </c>
      <c r="B2945" s="7">
        <v>44657</v>
      </c>
      <c r="C2945" s="7">
        <v>43443907</v>
      </c>
      <c r="D2945" s="7" t="s">
        <v>2708</v>
      </c>
      <c r="E2945" s="7" t="s">
        <v>214</v>
      </c>
      <c r="F2945" s="7">
        <v>650000</v>
      </c>
      <c r="G2945" s="7">
        <v>4.1012997627258301</v>
      </c>
      <c r="H2945" s="7">
        <v>2.9539999961853027</v>
      </c>
      <c r="I2945" s="7" t="s">
        <v>19952</v>
      </c>
      <c r="J2945" s="7" t="s">
        <v>7541</v>
      </c>
      <c r="K2945" s="8">
        <v>7.1657271385192871</v>
      </c>
      <c r="M2945" s="8">
        <v>100.72200012207031</v>
      </c>
      <c r="N2945" s="7">
        <v>441.98880004882813</v>
      </c>
      <c r="O2945" s="7" t="s">
        <v>223</v>
      </c>
      <c r="P2945" s="7" t="s">
        <v>267</v>
      </c>
      <c r="Q2945" s="7" t="s">
        <v>242</v>
      </c>
      <c r="R2945" s="7" t="s">
        <v>3856</v>
      </c>
      <c r="S2945" s="7">
        <v>405.61541748046875</v>
      </c>
    </row>
    <row r="2946" spans="1:19" x14ac:dyDescent="0.25">
      <c r="A2946" s="7">
        <v>513</v>
      </c>
      <c r="B2946" s="7">
        <v>44657</v>
      </c>
      <c r="C2946" s="7">
        <v>43443906</v>
      </c>
      <c r="D2946" s="7" t="s">
        <v>2708</v>
      </c>
      <c r="E2946" s="7" t="s">
        <v>7538</v>
      </c>
      <c r="F2946" s="7">
        <v>650000</v>
      </c>
      <c r="G2946" s="7">
        <v>4.1012997627258301</v>
      </c>
      <c r="H2946" s="7">
        <v>2.9433999061584473</v>
      </c>
      <c r="I2946" s="7" t="s">
        <v>7539</v>
      </c>
      <c r="J2946" s="7" t="s">
        <v>7540</v>
      </c>
      <c r="K2946" s="8">
        <v>7.1281118392944336</v>
      </c>
      <c r="M2946" s="8">
        <v>100.85399627685547</v>
      </c>
      <c r="N2946" s="7">
        <v>419.57080078125</v>
      </c>
      <c r="O2946" s="7" t="s">
        <v>223</v>
      </c>
      <c r="P2946" s="7" t="s">
        <v>267</v>
      </c>
      <c r="Q2946" s="7" t="s">
        <v>242</v>
      </c>
      <c r="R2946" s="7" t="s">
        <v>214</v>
      </c>
      <c r="S2946" s="7">
        <v>405.61541748046875</v>
      </c>
    </row>
    <row r="2947" spans="1:19" x14ac:dyDescent="0.25">
      <c r="A2947" s="7">
        <v>513</v>
      </c>
      <c r="B2947" s="7">
        <v>44657</v>
      </c>
      <c r="C2947" s="7">
        <v>36926699</v>
      </c>
      <c r="D2947" s="7" t="s">
        <v>2708</v>
      </c>
      <c r="E2947" s="7" t="s">
        <v>214</v>
      </c>
      <c r="F2947" s="7">
        <v>500000</v>
      </c>
      <c r="G2947" s="7">
        <v>1.8151999711990356</v>
      </c>
      <c r="H2947" s="7">
        <v>1.9407000541687012</v>
      </c>
      <c r="I2947" s="7" t="s">
        <v>19953</v>
      </c>
      <c r="J2947" s="7" t="s">
        <v>7537</v>
      </c>
      <c r="K2947" s="8">
        <v>6.6140279769897461</v>
      </c>
      <c r="M2947" s="8">
        <v>100.21600341796875</v>
      </c>
      <c r="N2947" s="7">
        <v>416.74411010742188</v>
      </c>
      <c r="O2947" s="7" t="s">
        <v>223</v>
      </c>
      <c r="P2947" s="7" t="s">
        <v>267</v>
      </c>
      <c r="Q2947" s="7" t="s">
        <v>242</v>
      </c>
      <c r="R2947" s="7" t="s">
        <v>3856</v>
      </c>
      <c r="S2947" s="7">
        <v>367.56369018554688</v>
      </c>
    </row>
    <row r="2948" spans="1:19" x14ac:dyDescent="0.25">
      <c r="A2948" s="7">
        <v>513</v>
      </c>
      <c r="B2948" s="7">
        <v>44657</v>
      </c>
      <c r="C2948" s="7">
        <v>36926702</v>
      </c>
      <c r="D2948" s="7" t="s">
        <v>2708</v>
      </c>
      <c r="E2948" s="7" t="s">
        <v>7534</v>
      </c>
      <c r="F2948" s="7">
        <v>500000</v>
      </c>
      <c r="G2948" s="7">
        <v>1.8151999711990356</v>
      </c>
      <c r="H2948" s="7">
        <v>1.9625999927520752</v>
      </c>
      <c r="I2948" s="7" t="s">
        <v>7535</v>
      </c>
      <c r="J2948" s="7" t="s">
        <v>7536</v>
      </c>
      <c r="K2948" s="8">
        <v>6.715022087097168</v>
      </c>
      <c r="M2948" s="8">
        <v>100.04599761962891</v>
      </c>
      <c r="N2948" s="7">
        <v>359.78909301757813</v>
      </c>
      <c r="O2948" s="7" t="s">
        <v>223</v>
      </c>
      <c r="P2948" s="7" t="s">
        <v>267</v>
      </c>
      <c r="Q2948" s="7" t="s">
        <v>242</v>
      </c>
      <c r="R2948" s="7" t="s">
        <v>214</v>
      </c>
      <c r="S2948" s="7">
        <v>367.56369018554688</v>
      </c>
    </row>
    <row r="2949" spans="1:19" x14ac:dyDescent="0.25">
      <c r="A2949" s="7">
        <v>513</v>
      </c>
      <c r="B2949" s="7">
        <v>44657</v>
      </c>
      <c r="C2949" s="7">
        <v>66799697</v>
      </c>
      <c r="D2949" s="7" t="s">
        <v>2710</v>
      </c>
      <c r="E2949" s="7" t="s">
        <v>214</v>
      </c>
      <c r="F2949" s="7">
        <v>350000</v>
      </c>
      <c r="G2949" s="7">
        <v>5.3138999938964844</v>
      </c>
      <c r="H2949" s="7">
        <v>4.5893998146057129</v>
      </c>
      <c r="I2949" s="7" t="s">
        <v>11249</v>
      </c>
      <c r="J2949" s="7" t="s">
        <v>11250</v>
      </c>
      <c r="K2949" s="8">
        <v>4.1576080322265625</v>
      </c>
      <c r="M2949" s="8">
        <v>99.84100341796875</v>
      </c>
      <c r="N2949" s="7">
        <v>142.63650512695313</v>
      </c>
      <c r="O2949" s="7" t="s">
        <v>360</v>
      </c>
      <c r="P2949" s="7" t="s">
        <v>327</v>
      </c>
      <c r="Q2949" s="7" t="s">
        <v>242</v>
      </c>
      <c r="R2949" s="7" t="s">
        <v>214</v>
      </c>
      <c r="S2949" s="7">
        <v>142.63650512695313</v>
      </c>
    </row>
    <row r="2950" spans="1:19" x14ac:dyDescent="0.25">
      <c r="A2950" s="7">
        <v>513</v>
      </c>
      <c r="B2950" s="7">
        <v>44657</v>
      </c>
      <c r="C2950" s="7">
        <v>18879841</v>
      </c>
      <c r="D2950" s="7" t="s">
        <v>2710</v>
      </c>
      <c r="E2950" s="7" t="s">
        <v>214</v>
      </c>
      <c r="F2950" s="7">
        <v>250000</v>
      </c>
      <c r="G2950" s="7">
        <v>1.0267000198364258</v>
      </c>
      <c r="H2950" s="7">
        <v>0.98079997301101685</v>
      </c>
      <c r="I2950" s="7" t="s">
        <v>11247</v>
      </c>
      <c r="J2950" s="7" t="s">
        <v>11248</v>
      </c>
      <c r="K2950" s="8">
        <v>3.2232010364532471</v>
      </c>
      <c r="M2950" s="8">
        <v>101.02899932861328</v>
      </c>
      <c r="N2950" s="7">
        <v>132.41560363769531</v>
      </c>
      <c r="O2950" s="7" t="s">
        <v>360</v>
      </c>
      <c r="P2950" s="7" t="s">
        <v>327</v>
      </c>
      <c r="Q2950" s="7" t="s">
        <v>242</v>
      </c>
      <c r="R2950" s="7" t="s">
        <v>214</v>
      </c>
      <c r="S2950" s="7">
        <v>132.41560363769531</v>
      </c>
    </row>
    <row r="2951" spans="1:19" x14ac:dyDescent="0.25">
      <c r="A2951" s="7">
        <v>513</v>
      </c>
      <c r="B2951" s="7">
        <v>44657</v>
      </c>
      <c r="C2951" s="7">
        <v>66823415</v>
      </c>
      <c r="D2951" s="7" t="s">
        <v>2712</v>
      </c>
      <c r="E2951" s="7" t="s">
        <v>214</v>
      </c>
      <c r="F2951" s="7">
        <v>1250000</v>
      </c>
      <c r="G2951" s="7">
        <v>8.5585002899169922</v>
      </c>
      <c r="H2951" s="7">
        <v>7.0749001502990723</v>
      </c>
      <c r="I2951" s="7" t="s">
        <v>7553</v>
      </c>
      <c r="J2951" s="7" t="s">
        <v>7554</v>
      </c>
      <c r="K2951" s="8">
        <v>6.2187600135803223</v>
      </c>
      <c r="M2951" s="8">
        <v>79.211997985839844</v>
      </c>
      <c r="N2951" s="7">
        <v>357.86099243164063</v>
      </c>
      <c r="O2951" s="7" t="s">
        <v>280</v>
      </c>
      <c r="P2951" s="7" t="s">
        <v>349</v>
      </c>
      <c r="Q2951" s="7" t="s">
        <v>242</v>
      </c>
      <c r="R2951" s="7" t="s">
        <v>3856</v>
      </c>
      <c r="S2951" s="7">
        <v>214.07675170898438</v>
      </c>
    </row>
    <row r="2952" spans="1:19" x14ac:dyDescent="0.25">
      <c r="A2952" s="7">
        <v>513</v>
      </c>
      <c r="B2952" s="7">
        <v>44657</v>
      </c>
      <c r="C2952" s="7">
        <v>66823416</v>
      </c>
      <c r="D2952" s="7" t="s">
        <v>2712</v>
      </c>
      <c r="E2952" s="7" t="s">
        <v>7551</v>
      </c>
      <c r="F2952" s="7">
        <v>1250000</v>
      </c>
      <c r="G2952" s="7">
        <v>8.5585002899169922</v>
      </c>
      <c r="H2952" s="7">
        <v>7.0763001441955566</v>
      </c>
      <c r="I2952" s="7" t="s">
        <v>57</v>
      </c>
      <c r="J2952" s="7" t="s">
        <v>7552</v>
      </c>
      <c r="K2952" s="8">
        <v>6.2021331787109375</v>
      </c>
      <c r="M2952" s="8">
        <v>79.307228088378906</v>
      </c>
      <c r="N2952" s="7">
        <v>355.90728759765625</v>
      </c>
      <c r="O2952" s="7" t="s">
        <v>280</v>
      </c>
      <c r="P2952" s="7" t="s">
        <v>349</v>
      </c>
      <c r="Q2952" s="7" t="s">
        <v>242</v>
      </c>
      <c r="R2952" s="7" t="s">
        <v>214</v>
      </c>
      <c r="S2952" s="7">
        <v>214.07675170898438</v>
      </c>
    </row>
    <row r="2953" spans="1:19" x14ac:dyDescent="0.25">
      <c r="A2953" s="7">
        <v>513</v>
      </c>
      <c r="B2953" s="7">
        <v>44657</v>
      </c>
      <c r="C2953" s="7">
        <v>66823414</v>
      </c>
      <c r="D2953" s="7" t="s">
        <v>2712</v>
      </c>
      <c r="E2953" s="7" t="s">
        <v>214</v>
      </c>
      <c r="F2953" s="7">
        <v>750000</v>
      </c>
      <c r="G2953" s="7">
        <v>3.5592000484466553</v>
      </c>
      <c r="H2953" s="7">
        <v>3.3064999580383301</v>
      </c>
      <c r="I2953" s="7" t="s">
        <v>7549</v>
      </c>
      <c r="J2953" s="7" t="s">
        <v>7550</v>
      </c>
      <c r="K2953" s="8">
        <v>5.5361199378967285</v>
      </c>
      <c r="M2953" s="8">
        <v>89.116996765136719</v>
      </c>
      <c r="N2953" s="7">
        <v>279.90701293945313</v>
      </c>
      <c r="O2953" s="7" t="s">
        <v>280</v>
      </c>
      <c r="P2953" s="7" t="s">
        <v>349</v>
      </c>
      <c r="Q2953" s="7" t="s">
        <v>242</v>
      </c>
      <c r="R2953" s="7" t="s">
        <v>3856</v>
      </c>
      <c r="S2953" s="7">
        <v>174.9755859375</v>
      </c>
    </row>
    <row r="2954" spans="1:19" x14ac:dyDescent="0.25">
      <c r="A2954" s="7">
        <v>513</v>
      </c>
      <c r="B2954" s="7">
        <v>44657</v>
      </c>
      <c r="C2954" s="7">
        <v>66823418</v>
      </c>
      <c r="D2954" s="7" t="s">
        <v>2712</v>
      </c>
      <c r="E2954" s="7" t="s">
        <v>7546</v>
      </c>
      <c r="F2954" s="7">
        <v>750000</v>
      </c>
      <c r="G2954" s="7">
        <v>3.5592000484466553</v>
      </c>
      <c r="H2954" s="7">
        <v>3.3064999580383301</v>
      </c>
      <c r="I2954" s="7" t="s">
        <v>7547</v>
      </c>
      <c r="J2954" s="7" t="s">
        <v>7548</v>
      </c>
      <c r="K2954" s="8">
        <v>5.5361509323120117</v>
      </c>
      <c r="M2954" s="8">
        <v>89.116996765136719</v>
      </c>
      <c r="N2954" s="7">
        <v>279.44149780273438</v>
      </c>
      <c r="O2954" s="7" t="s">
        <v>280</v>
      </c>
      <c r="P2954" s="7" t="s">
        <v>349</v>
      </c>
      <c r="Q2954" s="7" t="s">
        <v>242</v>
      </c>
      <c r="R2954" s="7" t="s">
        <v>214</v>
      </c>
      <c r="S2954" s="7">
        <v>174.9755859375</v>
      </c>
    </row>
    <row r="2955" spans="1:19" x14ac:dyDescent="0.25">
      <c r="A2955" s="7">
        <v>513</v>
      </c>
      <c r="B2955" s="7">
        <v>44657</v>
      </c>
      <c r="C2955" s="7">
        <v>66849950</v>
      </c>
      <c r="D2955" s="7" t="s">
        <v>2715</v>
      </c>
      <c r="E2955" s="7" t="s">
        <v>7557</v>
      </c>
      <c r="F2955" s="7">
        <v>700000</v>
      </c>
      <c r="G2955" s="7">
        <v>8.7721004486083984</v>
      </c>
      <c r="H2955" s="7">
        <v>7.3427000045776367</v>
      </c>
      <c r="I2955" s="7" t="s">
        <v>7558</v>
      </c>
      <c r="J2955" s="7" t="s">
        <v>7559</v>
      </c>
      <c r="K2955" s="8">
        <v>5.0587191581726074</v>
      </c>
      <c r="M2955" s="8">
        <v>86.43499755859375</v>
      </c>
      <c r="N2955" s="7">
        <v>243.60049438476563</v>
      </c>
      <c r="O2955" s="7" t="s">
        <v>373</v>
      </c>
      <c r="P2955" s="7" t="s">
        <v>289</v>
      </c>
      <c r="Q2955" s="7" t="s">
        <v>291</v>
      </c>
      <c r="R2955" s="7" t="s">
        <v>3856</v>
      </c>
      <c r="S2955" s="7">
        <v>259.91268920898438</v>
      </c>
    </row>
    <row r="2956" spans="1:19" x14ac:dyDescent="0.25">
      <c r="A2956" s="7">
        <v>513</v>
      </c>
      <c r="B2956" s="7">
        <v>44657</v>
      </c>
      <c r="C2956" s="7">
        <v>66849952</v>
      </c>
      <c r="D2956" s="7" t="s">
        <v>2715</v>
      </c>
      <c r="E2956" s="7" t="s">
        <v>7555</v>
      </c>
      <c r="F2956" s="7">
        <v>400000</v>
      </c>
      <c r="G2956" s="7">
        <v>3.7727999687194824</v>
      </c>
      <c r="H2956" s="7">
        <v>3.512700080871582</v>
      </c>
      <c r="I2956" s="7" t="s">
        <v>108</v>
      </c>
      <c r="J2956" s="7" t="s">
        <v>7556</v>
      </c>
      <c r="K2956" s="8">
        <v>4.379763126373291</v>
      </c>
      <c r="M2956" s="8">
        <v>93.099998474121094</v>
      </c>
      <c r="N2956" s="7">
        <v>162.62069702148438</v>
      </c>
      <c r="O2956" s="7" t="s">
        <v>373</v>
      </c>
      <c r="P2956" s="7" t="s">
        <v>289</v>
      </c>
      <c r="Q2956" s="7" t="s">
        <v>291</v>
      </c>
      <c r="R2956" s="7" t="s">
        <v>214</v>
      </c>
      <c r="S2956" s="7">
        <v>213.67730712890625</v>
      </c>
    </row>
    <row r="2957" spans="1:19" x14ac:dyDescent="0.25">
      <c r="A2957" s="7">
        <v>513</v>
      </c>
      <c r="B2957" s="7">
        <v>44657</v>
      </c>
      <c r="C2957" s="7">
        <v>46495036</v>
      </c>
      <c r="D2957" s="7" t="s">
        <v>2718</v>
      </c>
      <c r="E2957" s="7" t="s">
        <v>214</v>
      </c>
      <c r="F2957" s="7">
        <v>300000</v>
      </c>
      <c r="G2957" s="7">
        <v>0.79119998216629028</v>
      </c>
      <c r="H2957" s="7">
        <v>0.77139997482299805</v>
      </c>
      <c r="I2957" s="7" t="s">
        <v>11251</v>
      </c>
      <c r="J2957" s="7" t="s">
        <v>11252</v>
      </c>
      <c r="K2957" s="8">
        <v>3.5856308937072754</v>
      </c>
      <c r="M2957" s="8">
        <v>99.255996704101563</v>
      </c>
      <c r="N2957" s="7">
        <v>194.59030151367188</v>
      </c>
      <c r="O2957" s="7" t="s">
        <v>212</v>
      </c>
      <c r="P2957" s="7" t="s">
        <v>349</v>
      </c>
      <c r="Q2957" s="7" t="s">
        <v>242</v>
      </c>
      <c r="R2957" s="7" t="s">
        <v>3856</v>
      </c>
      <c r="S2957" s="7">
        <v>194.59030151367188</v>
      </c>
    </row>
    <row r="2958" spans="1:19" x14ac:dyDescent="0.25">
      <c r="A2958" s="7">
        <v>513</v>
      </c>
      <c r="B2958" s="7">
        <v>44657</v>
      </c>
      <c r="C2958" s="7">
        <v>45688695</v>
      </c>
      <c r="D2958" s="7" t="s">
        <v>2721</v>
      </c>
      <c r="E2958" s="7" t="s">
        <v>214</v>
      </c>
      <c r="F2958" s="7">
        <v>600000</v>
      </c>
      <c r="G2958" s="7">
        <v>2.6092000007629395</v>
      </c>
      <c r="H2958" s="7">
        <v>2.0501999855041504</v>
      </c>
      <c r="I2958" s="7" t="s">
        <v>7563</v>
      </c>
      <c r="J2958" s="7" t="s">
        <v>7564</v>
      </c>
      <c r="K2958" s="8">
        <v>6.0200672149658203</v>
      </c>
      <c r="M2958" s="8">
        <v>98.458999633789063</v>
      </c>
      <c r="N2958" s="7">
        <v>336.35040283203125</v>
      </c>
      <c r="O2958" s="7" t="s">
        <v>254</v>
      </c>
      <c r="P2958" s="7" t="s">
        <v>282</v>
      </c>
      <c r="Q2958" s="7" t="s">
        <v>286</v>
      </c>
      <c r="R2958" s="7" t="s">
        <v>3856</v>
      </c>
      <c r="S2958" s="7">
        <v>307.196533203125</v>
      </c>
    </row>
    <row r="2959" spans="1:19" x14ac:dyDescent="0.25">
      <c r="A2959" s="7">
        <v>513</v>
      </c>
      <c r="B2959" s="7">
        <v>44657</v>
      </c>
      <c r="C2959" s="7">
        <v>45688680</v>
      </c>
      <c r="D2959" s="7" t="s">
        <v>2721</v>
      </c>
      <c r="E2959" s="7" t="s">
        <v>7560</v>
      </c>
      <c r="F2959" s="7">
        <v>600000</v>
      </c>
      <c r="G2959" s="7">
        <v>2.6092000007629395</v>
      </c>
      <c r="H2959" s="7">
        <v>2.0501999855041504</v>
      </c>
      <c r="I2959" s="7" t="s">
        <v>7561</v>
      </c>
      <c r="J2959" s="7" t="s">
        <v>7562</v>
      </c>
      <c r="K2959" s="8">
        <v>6.0198659896850586</v>
      </c>
      <c r="M2959" s="8">
        <v>98.458999633789063</v>
      </c>
      <c r="N2959" s="7">
        <v>314.81988525390625</v>
      </c>
      <c r="O2959" s="7" t="s">
        <v>254</v>
      </c>
      <c r="P2959" s="7" t="s">
        <v>282</v>
      </c>
      <c r="Q2959" s="7" t="s">
        <v>286</v>
      </c>
      <c r="R2959" s="7" t="s">
        <v>214</v>
      </c>
      <c r="S2959" s="7">
        <v>307.196533203125</v>
      </c>
    </row>
    <row r="2960" spans="1:19" x14ac:dyDescent="0.25">
      <c r="A2960" s="7">
        <v>513</v>
      </c>
      <c r="B2960" s="7">
        <v>44657</v>
      </c>
      <c r="C2960" s="7">
        <v>66960289</v>
      </c>
      <c r="D2960" s="7" t="s">
        <v>2725</v>
      </c>
      <c r="E2960" s="7" t="s">
        <v>214</v>
      </c>
      <c r="F2960" s="7">
        <v>650000</v>
      </c>
      <c r="G2960" s="7">
        <v>6.5434632301330566</v>
      </c>
      <c r="H2960" s="7">
        <v>3.8865225315093994</v>
      </c>
      <c r="I2960" s="7" t="s">
        <v>22342</v>
      </c>
      <c r="J2960" s="7" t="s">
        <v>18841</v>
      </c>
      <c r="K2960" s="8">
        <v>34.405567169189453</v>
      </c>
      <c r="M2960" s="8">
        <v>21.102767944335938</v>
      </c>
      <c r="N2960" s="7">
        <v>3168.89306640625</v>
      </c>
      <c r="O2960" s="7" t="s">
        <v>266</v>
      </c>
      <c r="P2960" s="7" t="s">
        <v>429</v>
      </c>
      <c r="Q2960" s="7" t="s">
        <v>286</v>
      </c>
      <c r="R2960" s="7" t="s">
        <v>3856</v>
      </c>
      <c r="S2960" s="7">
        <v>3168.89306640625</v>
      </c>
    </row>
    <row r="2961" spans="1:19" x14ac:dyDescent="0.25">
      <c r="A2961" s="7">
        <v>513</v>
      </c>
      <c r="B2961" s="7">
        <v>44657</v>
      </c>
      <c r="C2961" s="7">
        <v>45271103</v>
      </c>
      <c r="D2961" s="7" t="s">
        <v>2726</v>
      </c>
      <c r="E2961" s="7" t="s">
        <v>214</v>
      </c>
      <c r="F2961" s="7">
        <v>500000</v>
      </c>
      <c r="G2961" s="7">
        <v>7.5290999412536621</v>
      </c>
      <c r="H2961" s="7">
        <v>4.0320000648498535</v>
      </c>
      <c r="I2961" s="7" t="s">
        <v>19954</v>
      </c>
      <c r="J2961" s="7" t="s">
        <v>7570</v>
      </c>
      <c r="K2961" s="8">
        <v>24.254604339599609</v>
      </c>
      <c r="M2961" s="8">
        <v>44.063999176025391</v>
      </c>
      <c r="N2961" s="7">
        <v>2157.849853515625</v>
      </c>
      <c r="O2961" s="7" t="s">
        <v>266</v>
      </c>
      <c r="P2961" s="7" t="s">
        <v>2728</v>
      </c>
      <c r="Q2961" s="7" t="s">
        <v>286</v>
      </c>
      <c r="R2961" s="7" t="s">
        <v>3856</v>
      </c>
      <c r="S2961" s="7">
        <v>2157.849853515625</v>
      </c>
    </row>
    <row r="2962" spans="1:19" x14ac:dyDescent="0.25">
      <c r="A2962" s="7">
        <v>513</v>
      </c>
      <c r="B2962" s="7">
        <v>44657</v>
      </c>
      <c r="C2962" s="7">
        <v>66825535</v>
      </c>
      <c r="D2962" s="7" t="s">
        <v>2726</v>
      </c>
      <c r="E2962" s="7" t="s">
        <v>214</v>
      </c>
      <c r="F2962" s="7">
        <v>333000</v>
      </c>
      <c r="G2962" s="7">
        <v>5.4839000701904297</v>
      </c>
      <c r="H2962" s="7">
        <v>3.4611999988555908</v>
      </c>
      <c r="I2962" s="7" t="s">
        <v>22343</v>
      </c>
      <c r="J2962" s="7" t="s">
        <v>7569</v>
      </c>
      <c r="K2962" s="8">
        <v>28.351497650146484</v>
      </c>
      <c r="M2962" s="8">
        <v>43.992900848388672</v>
      </c>
      <c r="N2962" s="7">
        <v>2563.658447265625</v>
      </c>
      <c r="O2962" s="7" t="s">
        <v>266</v>
      </c>
      <c r="P2962" s="7" t="s">
        <v>2728</v>
      </c>
      <c r="Q2962" s="7" t="s">
        <v>286</v>
      </c>
      <c r="R2962" s="7" t="s">
        <v>214</v>
      </c>
      <c r="S2962" s="7">
        <v>2563.658447265625</v>
      </c>
    </row>
    <row r="2963" spans="1:19" x14ac:dyDescent="0.25">
      <c r="A2963" s="7">
        <v>513</v>
      </c>
      <c r="B2963" s="7">
        <v>44657</v>
      </c>
      <c r="C2963" s="7">
        <v>37826441</v>
      </c>
      <c r="D2963" s="7" t="s">
        <v>2726</v>
      </c>
      <c r="E2963" s="7" t="s">
        <v>214</v>
      </c>
      <c r="F2963" s="7">
        <v>505182</v>
      </c>
      <c r="G2963" s="7">
        <v>4.043799877166748</v>
      </c>
      <c r="H2963" s="7">
        <v>2.4869000911712646</v>
      </c>
      <c r="I2963" s="7" t="s">
        <v>19955</v>
      </c>
      <c r="J2963" s="7" t="s">
        <v>7568</v>
      </c>
      <c r="K2963" s="8">
        <v>35.133541107177734</v>
      </c>
      <c r="M2963" s="8">
        <v>44.63800048828125</v>
      </c>
      <c r="N2963" s="7">
        <v>3238.704345703125</v>
      </c>
      <c r="O2963" s="7" t="s">
        <v>266</v>
      </c>
      <c r="P2963" s="7" t="s">
        <v>2728</v>
      </c>
      <c r="Q2963" s="7" t="s">
        <v>286</v>
      </c>
      <c r="R2963" s="7" t="s">
        <v>3856</v>
      </c>
      <c r="S2963" s="7">
        <v>3238.704345703125</v>
      </c>
    </row>
    <row r="2964" spans="1:19" x14ac:dyDescent="0.25">
      <c r="A2964" s="7">
        <v>513</v>
      </c>
      <c r="B2964" s="7">
        <v>44657</v>
      </c>
      <c r="C2964" s="7">
        <v>37832619</v>
      </c>
      <c r="D2964" s="7" t="s">
        <v>2726</v>
      </c>
      <c r="E2964" s="7" t="s">
        <v>7565</v>
      </c>
      <c r="F2964" s="7">
        <v>647661</v>
      </c>
      <c r="G2964" s="7">
        <v>4.043799877166748</v>
      </c>
      <c r="H2964" s="7">
        <v>2.4869000911712646</v>
      </c>
      <c r="I2964" s="7" t="s">
        <v>7566</v>
      </c>
      <c r="J2964" s="7" t="s">
        <v>7567</v>
      </c>
      <c r="K2964" s="8">
        <v>35.133773803710938</v>
      </c>
      <c r="M2964" s="8">
        <v>44.63800048828125</v>
      </c>
      <c r="N2964" s="7">
        <v>3242.94970703125</v>
      </c>
      <c r="O2964" s="7" t="s">
        <v>266</v>
      </c>
      <c r="P2964" s="7" t="s">
        <v>2728</v>
      </c>
      <c r="Q2964" s="7" t="s">
        <v>286</v>
      </c>
      <c r="R2964" s="7" t="s">
        <v>214</v>
      </c>
      <c r="S2964" s="7">
        <v>3242.94970703125</v>
      </c>
    </row>
    <row r="2965" spans="1:19" x14ac:dyDescent="0.25">
      <c r="A2965" s="7">
        <v>513</v>
      </c>
      <c r="B2965" s="7">
        <v>44657</v>
      </c>
      <c r="C2965" s="7">
        <v>66900480</v>
      </c>
      <c r="D2965" s="7" t="s">
        <v>16669</v>
      </c>
      <c r="E2965" s="7" t="s">
        <v>214</v>
      </c>
      <c r="F2965" s="7">
        <v>300000</v>
      </c>
      <c r="G2965" s="7">
        <v>9.0732002258300781</v>
      </c>
      <c r="H2965" s="7">
        <v>7.2585000991821289</v>
      </c>
      <c r="I2965" s="7" t="s">
        <v>16518</v>
      </c>
      <c r="J2965" s="7" t="s">
        <v>16519</v>
      </c>
      <c r="K2965" s="8">
        <v>5.7019519805908203</v>
      </c>
      <c r="M2965" s="8">
        <v>86.316001892089844</v>
      </c>
      <c r="N2965" s="7">
        <v>307.36801147460938</v>
      </c>
      <c r="O2965" s="7" t="s">
        <v>446</v>
      </c>
      <c r="P2965" s="7" t="s">
        <v>447</v>
      </c>
      <c r="Q2965" s="7" t="s">
        <v>291</v>
      </c>
      <c r="R2965" s="7" t="s">
        <v>214</v>
      </c>
      <c r="S2965" s="7">
        <v>307.36801147460938</v>
      </c>
    </row>
    <row r="2966" spans="1:19" x14ac:dyDescent="0.25">
      <c r="A2966" s="7">
        <v>513</v>
      </c>
      <c r="B2966" s="7">
        <v>44657</v>
      </c>
      <c r="C2966" s="7">
        <v>35372964</v>
      </c>
      <c r="D2966" s="7" t="s">
        <v>2731</v>
      </c>
      <c r="E2966" s="7" t="s">
        <v>214</v>
      </c>
      <c r="F2966" s="7">
        <v>2100004</v>
      </c>
      <c r="G2966" s="7">
        <v>25.314199447631836</v>
      </c>
      <c r="H2966" s="7">
        <v>12.525699615478516</v>
      </c>
      <c r="I2966" s="7" t="s">
        <v>19956</v>
      </c>
      <c r="J2966" s="7" t="s">
        <v>7586</v>
      </c>
      <c r="K2966" s="8">
        <v>6.4800200462341309</v>
      </c>
      <c r="M2966" s="8">
        <v>87.875999450683594</v>
      </c>
      <c r="N2966" s="7">
        <v>373.489013671875</v>
      </c>
      <c r="O2966" s="7" t="s">
        <v>254</v>
      </c>
      <c r="P2966" s="7" t="s">
        <v>447</v>
      </c>
      <c r="Q2966" s="7" t="s">
        <v>291</v>
      </c>
      <c r="R2966" s="7" t="s">
        <v>3856</v>
      </c>
      <c r="S2966" s="7">
        <v>308.98507690429688</v>
      </c>
    </row>
    <row r="2967" spans="1:19" x14ac:dyDescent="0.25">
      <c r="A2967" s="7">
        <v>513</v>
      </c>
      <c r="B2967" s="7">
        <v>44657</v>
      </c>
      <c r="C2967" s="7">
        <v>35372963</v>
      </c>
      <c r="D2967" s="7" t="s">
        <v>2731</v>
      </c>
      <c r="E2967" s="7" t="s">
        <v>7583</v>
      </c>
      <c r="F2967" s="7">
        <v>2100004</v>
      </c>
      <c r="G2967" s="7">
        <v>25.314199447631836</v>
      </c>
      <c r="H2967" s="7">
        <v>12.525699615478516</v>
      </c>
      <c r="I2967" s="7" t="s">
        <v>7584</v>
      </c>
      <c r="J2967" s="7" t="s">
        <v>7585</v>
      </c>
      <c r="K2967" s="8">
        <v>6.4800219535827637</v>
      </c>
      <c r="M2967" s="8">
        <v>87.875999450683594</v>
      </c>
      <c r="N2967" s="7">
        <v>373.03530883789063</v>
      </c>
      <c r="O2967" s="7" t="s">
        <v>254</v>
      </c>
      <c r="P2967" s="7" t="s">
        <v>447</v>
      </c>
      <c r="Q2967" s="7" t="s">
        <v>291</v>
      </c>
      <c r="R2967" s="7" t="s">
        <v>214</v>
      </c>
      <c r="S2967" s="7">
        <v>308.98507690429688</v>
      </c>
    </row>
    <row r="2968" spans="1:19" x14ac:dyDescent="0.25">
      <c r="A2968" s="7">
        <v>513</v>
      </c>
      <c r="B2968" s="7">
        <v>44657</v>
      </c>
      <c r="C2968" s="7">
        <v>31522997</v>
      </c>
      <c r="D2968" s="7" t="s">
        <v>2731</v>
      </c>
      <c r="E2968" s="7" t="s">
        <v>214</v>
      </c>
      <c r="F2968" s="7">
        <v>700000</v>
      </c>
      <c r="G2968" s="7">
        <v>24.566699981689453</v>
      </c>
      <c r="H2968" s="7">
        <v>12.182999610900879</v>
      </c>
      <c r="I2968" s="7" t="s">
        <v>19957</v>
      </c>
      <c r="J2968" s="7" t="s">
        <v>7582</v>
      </c>
      <c r="K2968" s="8">
        <v>6.4710102081298828</v>
      </c>
      <c r="M2968" s="8">
        <v>88.128997802734375</v>
      </c>
      <c r="N2968" s="7">
        <v>371.20001220703125</v>
      </c>
      <c r="O2968" s="7" t="s">
        <v>254</v>
      </c>
      <c r="P2968" s="7" t="s">
        <v>447</v>
      </c>
      <c r="Q2968" s="7" t="s">
        <v>291</v>
      </c>
      <c r="R2968" s="7" t="s">
        <v>3856</v>
      </c>
      <c r="S2968" s="7">
        <v>305.85659790039063</v>
      </c>
    </row>
    <row r="2969" spans="1:19" x14ac:dyDescent="0.25">
      <c r="A2969" s="7">
        <v>513</v>
      </c>
      <c r="B2969" s="7">
        <v>44657</v>
      </c>
      <c r="C2969" s="7">
        <v>31512414</v>
      </c>
      <c r="D2969" s="7" t="s">
        <v>2731</v>
      </c>
      <c r="E2969" s="7" t="s">
        <v>7579</v>
      </c>
      <c r="F2969" s="7">
        <v>700000</v>
      </c>
      <c r="G2969" s="7">
        <v>24.566699981689453</v>
      </c>
      <c r="H2969" s="7">
        <v>12.182900428771973</v>
      </c>
      <c r="I2969" s="7" t="s">
        <v>7580</v>
      </c>
      <c r="J2969" s="7" t="s">
        <v>7581</v>
      </c>
      <c r="K2969" s="8">
        <v>6.4710397720336914</v>
      </c>
      <c r="M2969" s="8">
        <v>88.128700256347656</v>
      </c>
      <c r="N2969" s="7">
        <v>370.7349853515625</v>
      </c>
      <c r="O2969" s="7" t="s">
        <v>254</v>
      </c>
      <c r="P2969" s="7" t="s">
        <v>447</v>
      </c>
      <c r="Q2969" s="7" t="s">
        <v>291</v>
      </c>
      <c r="R2969" s="7" t="s">
        <v>214</v>
      </c>
      <c r="S2969" s="7">
        <v>305.85659790039063</v>
      </c>
    </row>
    <row r="2970" spans="1:19" x14ac:dyDescent="0.25">
      <c r="A2970" s="7">
        <v>513</v>
      </c>
      <c r="B2970" s="7">
        <v>44657</v>
      </c>
      <c r="C2970" s="7">
        <v>35372981</v>
      </c>
      <c r="D2970" s="7" t="s">
        <v>2731</v>
      </c>
      <c r="E2970" s="7" t="s">
        <v>214</v>
      </c>
      <c r="F2970" s="7">
        <v>700000</v>
      </c>
      <c r="G2970" s="7">
        <v>6.0643000602722168</v>
      </c>
      <c r="H2970" s="7">
        <v>5.1519999504089355</v>
      </c>
      <c r="I2970" s="7" t="s">
        <v>19958</v>
      </c>
      <c r="J2970" s="7" t="s">
        <v>7578</v>
      </c>
      <c r="K2970" s="8">
        <v>4.7190799713134766</v>
      </c>
      <c r="M2970" s="8">
        <v>95.59100341796875</v>
      </c>
      <c r="N2970" s="7">
        <v>196.99899291992188</v>
      </c>
      <c r="O2970" s="7" t="s">
        <v>254</v>
      </c>
      <c r="P2970" s="7" t="s">
        <v>447</v>
      </c>
      <c r="Q2970" s="7" t="s">
        <v>291</v>
      </c>
      <c r="R2970" s="7" t="s">
        <v>3856</v>
      </c>
      <c r="S2970" s="7">
        <v>195.12823486328125</v>
      </c>
    </row>
    <row r="2971" spans="1:19" x14ac:dyDescent="0.25">
      <c r="A2971" s="7">
        <v>513</v>
      </c>
      <c r="B2971" s="7">
        <v>44657</v>
      </c>
      <c r="C2971" s="7">
        <v>35372983</v>
      </c>
      <c r="D2971" s="7" t="s">
        <v>2731</v>
      </c>
      <c r="E2971" s="7" t="s">
        <v>7575</v>
      </c>
      <c r="F2971" s="7">
        <v>700000</v>
      </c>
      <c r="G2971" s="7">
        <v>6.0643000602722168</v>
      </c>
      <c r="H2971" s="7">
        <v>5.1519999504089355</v>
      </c>
      <c r="I2971" s="7" t="s">
        <v>7576</v>
      </c>
      <c r="J2971" s="7" t="s">
        <v>7577</v>
      </c>
      <c r="K2971" s="8">
        <v>4.7190542221069336</v>
      </c>
      <c r="M2971" s="8">
        <v>95.591102600097656</v>
      </c>
      <c r="N2971" s="7">
        <v>196.63960266113281</v>
      </c>
      <c r="O2971" s="7" t="s">
        <v>254</v>
      </c>
      <c r="P2971" s="7" t="s">
        <v>447</v>
      </c>
      <c r="Q2971" s="7" t="s">
        <v>291</v>
      </c>
      <c r="R2971" s="7" t="s">
        <v>214</v>
      </c>
      <c r="S2971" s="7">
        <v>195.12823486328125</v>
      </c>
    </row>
    <row r="2972" spans="1:19" x14ac:dyDescent="0.25">
      <c r="A2972" s="7">
        <v>513</v>
      </c>
      <c r="B2972" s="7">
        <v>44657</v>
      </c>
      <c r="C2972" s="7">
        <v>31522991</v>
      </c>
      <c r="D2972" s="7" t="s">
        <v>2731</v>
      </c>
      <c r="E2972" s="7" t="s">
        <v>214</v>
      </c>
      <c r="F2972" s="7">
        <v>700010</v>
      </c>
      <c r="G2972" s="7">
        <v>4.5666999816894531</v>
      </c>
      <c r="H2972" s="7">
        <v>3.9340000152587891</v>
      </c>
      <c r="I2972" s="7" t="s">
        <v>19959</v>
      </c>
      <c r="J2972" s="7" t="s">
        <v>7574</v>
      </c>
      <c r="K2972" s="8">
        <v>4.4702801704406738</v>
      </c>
      <c r="M2972" s="8">
        <v>99.097000122070313</v>
      </c>
      <c r="N2972" s="7">
        <v>167.92399597167969</v>
      </c>
      <c r="O2972" s="7" t="s">
        <v>254</v>
      </c>
      <c r="P2972" s="7" t="s">
        <v>447</v>
      </c>
      <c r="Q2972" s="7" t="s">
        <v>291</v>
      </c>
      <c r="R2972" s="7" t="s">
        <v>3856</v>
      </c>
      <c r="S2972" s="7">
        <v>183.20358276367188</v>
      </c>
    </row>
    <row r="2973" spans="1:19" x14ac:dyDescent="0.25">
      <c r="A2973" s="7">
        <v>513</v>
      </c>
      <c r="B2973" s="7">
        <v>44657</v>
      </c>
      <c r="C2973" s="7">
        <v>31509181</v>
      </c>
      <c r="D2973" s="7" t="s">
        <v>2731</v>
      </c>
      <c r="E2973" s="7" t="s">
        <v>7571</v>
      </c>
      <c r="F2973" s="7">
        <v>700010</v>
      </c>
      <c r="G2973" s="7">
        <v>4.5666999816894531</v>
      </c>
      <c r="H2973" s="7">
        <v>3.9340000152587891</v>
      </c>
      <c r="I2973" s="7" t="s">
        <v>7572</v>
      </c>
      <c r="J2973" s="7" t="s">
        <v>7573</v>
      </c>
      <c r="K2973" s="8">
        <v>4.4702892303466797</v>
      </c>
      <c r="M2973" s="8">
        <v>99.097000122070313</v>
      </c>
      <c r="N2973" s="7">
        <v>167.51319885253906</v>
      </c>
      <c r="O2973" s="7" t="s">
        <v>254</v>
      </c>
      <c r="P2973" s="7" t="s">
        <v>447</v>
      </c>
      <c r="Q2973" s="7" t="s">
        <v>291</v>
      </c>
      <c r="R2973" s="7" t="s">
        <v>214</v>
      </c>
      <c r="S2973" s="7">
        <v>183.20358276367188</v>
      </c>
    </row>
    <row r="2974" spans="1:19" x14ac:dyDescent="0.25">
      <c r="A2974" s="7">
        <v>513</v>
      </c>
      <c r="B2974" s="7">
        <v>44657</v>
      </c>
      <c r="C2974" s="7">
        <v>8737355</v>
      </c>
      <c r="D2974" s="7" t="s">
        <v>2735</v>
      </c>
      <c r="E2974" s="7" t="s">
        <v>7653</v>
      </c>
      <c r="F2974" s="7">
        <v>2677994</v>
      </c>
      <c r="G2974" s="7">
        <v>88.512001037597656</v>
      </c>
      <c r="H2974" s="7">
        <v>17.589599609375</v>
      </c>
      <c r="I2974" s="7" t="s">
        <v>7654</v>
      </c>
      <c r="J2974" s="7" t="s">
        <v>7655</v>
      </c>
      <c r="K2974" s="8">
        <v>5.8206300735473633</v>
      </c>
      <c r="M2974" s="8">
        <v>98.792999267578125</v>
      </c>
      <c r="N2974" s="7">
        <v>336.31900024414063</v>
      </c>
      <c r="O2974" s="7" t="s">
        <v>331</v>
      </c>
      <c r="P2974" s="7" t="s">
        <v>447</v>
      </c>
      <c r="Q2974" s="7" t="s">
        <v>291</v>
      </c>
      <c r="R2974" s="7" t="s">
        <v>3856</v>
      </c>
      <c r="S2974" s="7">
        <v>297.97393798828125</v>
      </c>
    </row>
    <row r="2975" spans="1:19" x14ac:dyDescent="0.25">
      <c r="A2975" s="7">
        <v>513</v>
      </c>
      <c r="B2975" s="7">
        <v>44657</v>
      </c>
      <c r="C2975" s="7">
        <v>66849200</v>
      </c>
      <c r="D2975" s="7" t="s">
        <v>2735</v>
      </c>
      <c r="E2975" s="7" t="s">
        <v>7651</v>
      </c>
      <c r="F2975" s="7">
        <v>3000000</v>
      </c>
      <c r="G2975" s="7">
        <v>49.032199859619141</v>
      </c>
      <c r="H2975" s="7">
        <v>19.158000946044922</v>
      </c>
      <c r="I2975" s="7" t="s">
        <v>19960</v>
      </c>
      <c r="J2975" s="7" t="s">
        <v>7652</v>
      </c>
      <c r="K2975" s="8">
        <v>5.0145101547241211</v>
      </c>
      <c r="M2975" s="8">
        <v>77.004997253417969</v>
      </c>
      <c r="N2975" s="7">
        <v>254.02799987792969</v>
      </c>
      <c r="O2975" s="7" t="s">
        <v>331</v>
      </c>
      <c r="P2975" s="7" t="s">
        <v>447</v>
      </c>
      <c r="Q2975" s="7" t="s">
        <v>291</v>
      </c>
      <c r="R2975" s="7" t="s">
        <v>3856</v>
      </c>
      <c r="S2975" s="7">
        <v>267.87518310546875</v>
      </c>
    </row>
    <row r="2976" spans="1:19" x14ac:dyDescent="0.25">
      <c r="A2976" s="7">
        <v>513</v>
      </c>
      <c r="B2976" s="7">
        <v>44657</v>
      </c>
      <c r="C2976" s="7">
        <v>66829882</v>
      </c>
      <c r="D2976" s="7" t="s">
        <v>2735</v>
      </c>
      <c r="E2976" s="7" t="s">
        <v>7648</v>
      </c>
      <c r="F2976" s="7">
        <v>3208201</v>
      </c>
      <c r="G2976" s="7">
        <v>39.129398345947266</v>
      </c>
      <c r="H2976" s="7">
        <v>17.881799697875977</v>
      </c>
      <c r="I2976" s="7" t="s">
        <v>7649</v>
      </c>
      <c r="J2976" s="7" t="s">
        <v>7650</v>
      </c>
      <c r="K2976" s="8">
        <v>5.0504598617553711</v>
      </c>
      <c r="M2976" s="8">
        <v>78.260002136230469</v>
      </c>
      <c r="N2976" s="7">
        <v>251.00999450683594</v>
      </c>
      <c r="O2976" s="7" t="s">
        <v>331</v>
      </c>
      <c r="P2976" s="7" t="s">
        <v>447</v>
      </c>
      <c r="Q2976" s="7" t="s">
        <v>291</v>
      </c>
      <c r="R2976" s="7" t="s">
        <v>3856</v>
      </c>
      <c r="S2976" s="7">
        <v>252.99435424804688</v>
      </c>
    </row>
    <row r="2977" spans="1:19" x14ac:dyDescent="0.25">
      <c r="A2977" s="7">
        <v>513</v>
      </c>
      <c r="B2977" s="7">
        <v>44657</v>
      </c>
      <c r="C2977" s="7">
        <v>66990713</v>
      </c>
      <c r="D2977" s="7" t="s">
        <v>2735</v>
      </c>
      <c r="E2977" s="7" t="s">
        <v>20872</v>
      </c>
      <c r="F2977" s="7">
        <v>2931198</v>
      </c>
      <c r="G2977" s="7">
        <v>29.850799560546875</v>
      </c>
      <c r="H2977" s="7">
        <v>15.56309986114502</v>
      </c>
      <c r="I2977" s="7" t="s">
        <v>20873</v>
      </c>
      <c r="J2977" s="7" t="s">
        <v>20874</v>
      </c>
      <c r="K2977" s="8">
        <v>5.107600212097168</v>
      </c>
      <c r="M2977" s="8">
        <v>89.214996337890625</v>
      </c>
      <c r="N2977" s="7">
        <v>244.23699951171875</v>
      </c>
      <c r="O2977" s="7" t="s">
        <v>331</v>
      </c>
      <c r="P2977" s="7" t="s">
        <v>447</v>
      </c>
      <c r="Q2977" s="7" t="s">
        <v>291</v>
      </c>
      <c r="R2977" s="7" t="s">
        <v>3856</v>
      </c>
      <c r="S2977" s="7">
        <v>233.43301391601563</v>
      </c>
    </row>
    <row r="2978" spans="1:19" x14ac:dyDescent="0.25">
      <c r="A2978" s="7">
        <v>513</v>
      </c>
      <c r="B2978" s="7">
        <v>44657</v>
      </c>
      <c r="C2978" s="7">
        <v>56322703</v>
      </c>
      <c r="D2978" s="7" t="s">
        <v>2735</v>
      </c>
      <c r="E2978" s="7" t="s">
        <v>7646</v>
      </c>
      <c r="F2978" s="7">
        <v>2500000</v>
      </c>
      <c r="G2978" s="7">
        <v>29.054100036621094</v>
      </c>
      <c r="H2978" s="7">
        <v>14.744799613952637</v>
      </c>
      <c r="I2978" s="7" t="s">
        <v>21873</v>
      </c>
      <c r="J2978" s="7" t="s">
        <v>7647</v>
      </c>
      <c r="K2978" s="8">
        <v>5.0928201675415039</v>
      </c>
      <c r="M2978" s="8">
        <v>98.597000122070313</v>
      </c>
      <c r="N2978" s="7">
        <v>240.98100280761719</v>
      </c>
      <c r="O2978" s="7" t="s">
        <v>331</v>
      </c>
      <c r="P2978" s="7" t="s">
        <v>447</v>
      </c>
      <c r="Q2978" s="7" t="s">
        <v>291</v>
      </c>
      <c r="R2978" s="7" t="s">
        <v>3856</v>
      </c>
      <c r="S2978" s="7">
        <v>231.41935729980469</v>
      </c>
    </row>
    <row r="2979" spans="1:19" x14ac:dyDescent="0.25">
      <c r="A2979" s="7">
        <v>513</v>
      </c>
      <c r="B2979" s="7">
        <v>44657</v>
      </c>
      <c r="C2979" s="7">
        <v>44417884</v>
      </c>
      <c r="D2979" s="7" t="s">
        <v>2735</v>
      </c>
      <c r="E2979" s="7" t="s">
        <v>7643</v>
      </c>
      <c r="F2979" s="7">
        <v>2284249</v>
      </c>
      <c r="G2979" s="7">
        <v>27.819299697875977</v>
      </c>
      <c r="H2979" s="7">
        <v>15.002900123596191</v>
      </c>
      <c r="I2979" s="7" t="s">
        <v>7644</v>
      </c>
      <c r="J2979" s="7" t="s">
        <v>7645</v>
      </c>
      <c r="K2979" s="8">
        <v>5.0514202117919922</v>
      </c>
      <c r="M2979" s="8">
        <v>91.803001403808594</v>
      </c>
      <c r="N2979" s="7">
        <v>234.80000305175781</v>
      </c>
      <c r="O2979" s="7" t="s">
        <v>331</v>
      </c>
      <c r="P2979" s="7" t="s">
        <v>447</v>
      </c>
      <c r="Q2979" s="7" t="s">
        <v>291</v>
      </c>
      <c r="R2979" s="7" t="s">
        <v>3856</v>
      </c>
      <c r="S2979" s="7">
        <v>228.17692565917969</v>
      </c>
    </row>
    <row r="2980" spans="1:19" x14ac:dyDescent="0.25">
      <c r="A2980" s="7">
        <v>513</v>
      </c>
      <c r="B2980" s="7">
        <v>44657</v>
      </c>
      <c r="C2980" s="7">
        <v>35612600</v>
      </c>
      <c r="D2980" s="7" t="s">
        <v>2735</v>
      </c>
      <c r="E2980" s="7" t="s">
        <v>7640</v>
      </c>
      <c r="F2980" s="7">
        <v>2010789</v>
      </c>
      <c r="G2980" s="7">
        <v>25.845300674438477</v>
      </c>
      <c r="H2980" s="7">
        <v>14.432100296020508</v>
      </c>
      <c r="I2980" s="7" t="s">
        <v>7641</v>
      </c>
      <c r="J2980" s="7" t="s">
        <v>7642</v>
      </c>
      <c r="K2980" s="8">
        <v>5.1044998168945313</v>
      </c>
      <c r="M2980" s="8">
        <v>92.7969970703125</v>
      </c>
      <c r="N2980" s="7">
        <v>238.15299987792969</v>
      </c>
      <c r="O2980" s="7" t="s">
        <v>331</v>
      </c>
      <c r="P2980" s="7" t="s">
        <v>447</v>
      </c>
      <c r="Q2980" s="7" t="s">
        <v>291</v>
      </c>
      <c r="R2980" s="7" t="s">
        <v>3856</v>
      </c>
      <c r="S2980" s="7">
        <v>222.67008972167969</v>
      </c>
    </row>
    <row r="2981" spans="1:19" x14ac:dyDescent="0.25">
      <c r="A2981" s="7">
        <v>513</v>
      </c>
      <c r="B2981" s="7">
        <v>44657</v>
      </c>
      <c r="C2981" s="7">
        <v>30934807</v>
      </c>
      <c r="D2981" s="7" t="s">
        <v>2735</v>
      </c>
      <c r="E2981" s="7" t="s">
        <v>7638</v>
      </c>
      <c r="F2981" s="7">
        <v>1469746</v>
      </c>
      <c r="G2981" s="7">
        <v>24.774799346923828</v>
      </c>
      <c r="H2981" s="7">
        <v>14.280400276184082</v>
      </c>
      <c r="I2981" s="7" t="s">
        <v>19961</v>
      </c>
      <c r="J2981" s="7" t="s">
        <v>7639</v>
      </c>
      <c r="K2981" s="8">
        <v>5.0595197677612305</v>
      </c>
      <c r="M2981" s="8">
        <v>90.037002563476563</v>
      </c>
      <c r="N2981" s="7">
        <v>231.22799682617188</v>
      </c>
      <c r="O2981" s="7" t="s">
        <v>331</v>
      </c>
      <c r="P2981" s="7" t="s">
        <v>447</v>
      </c>
      <c r="Q2981" s="7" t="s">
        <v>291</v>
      </c>
      <c r="R2981" s="7" t="s">
        <v>3856</v>
      </c>
      <c r="S2981" s="7">
        <v>219.508056640625</v>
      </c>
    </row>
    <row r="2982" spans="1:19" x14ac:dyDescent="0.25">
      <c r="A2982" s="7">
        <v>513</v>
      </c>
      <c r="B2982" s="7">
        <v>44657</v>
      </c>
      <c r="C2982" s="7">
        <v>24551986</v>
      </c>
      <c r="D2982" s="7" t="s">
        <v>2735</v>
      </c>
      <c r="E2982" s="7" t="s">
        <v>7635</v>
      </c>
      <c r="F2982" s="7">
        <v>2349130</v>
      </c>
      <c r="G2982" s="7">
        <v>23.797399520874023</v>
      </c>
      <c r="H2982" s="7">
        <v>13.812700271606445</v>
      </c>
      <c r="I2982" s="7" t="s">
        <v>7636</v>
      </c>
      <c r="J2982" s="7" t="s">
        <v>7637</v>
      </c>
      <c r="K2982" s="8">
        <v>5.0713901519775391</v>
      </c>
      <c r="M2982" s="8">
        <v>93.521003723144531</v>
      </c>
      <c r="N2982" s="7">
        <v>230.47300720214844</v>
      </c>
      <c r="O2982" s="7" t="s">
        <v>331</v>
      </c>
      <c r="P2982" s="7" t="s">
        <v>447</v>
      </c>
      <c r="Q2982" s="7" t="s">
        <v>291</v>
      </c>
      <c r="R2982" s="7" t="s">
        <v>3856</v>
      </c>
      <c r="S2982" s="7">
        <v>216.50767517089844</v>
      </c>
    </row>
    <row r="2983" spans="1:19" x14ac:dyDescent="0.25">
      <c r="A2983" s="7">
        <v>513</v>
      </c>
      <c r="B2983" s="7">
        <v>44657</v>
      </c>
      <c r="C2983" s="7">
        <v>20344257</v>
      </c>
      <c r="D2983" s="7" t="s">
        <v>2735</v>
      </c>
      <c r="E2983" s="7" t="s">
        <v>7632</v>
      </c>
      <c r="F2983" s="7">
        <v>2764306</v>
      </c>
      <c r="G2983" s="7">
        <v>22.792600631713867</v>
      </c>
      <c r="H2983" s="7">
        <v>12.973299980163574</v>
      </c>
      <c r="I2983" s="7" t="s">
        <v>7633</v>
      </c>
      <c r="J2983" s="7" t="s">
        <v>7634</v>
      </c>
      <c r="K2983" s="8">
        <v>5.0495800971984863</v>
      </c>
      <c r="M2983" s="8">
        <v>106.72100067138672</v>
      </c>
      <c r="N2983" s="7">
        <v>227.29600524902344</v>
      </c>
      <c r="O2983" s="7" t="s">
        <v>331</v>
      </c>
      <c r="P2983" s="7" t="s">
        <v>447</v>
      </c>
      <c r="Q2983" s="7" t="s">
        <v>291</v>
      </c>
      <c r="R2983" s="7" t="s">
        <v>3856</v>
      </c>
      <c r="S2983" s="7">
        <v>213.30625915527344</v>
      </c>
    </row>
    <row r="2984" spans="1:19" x14ac:dyDescent="0.25">
      <c r="A2984" s="7">
        <v>513</v>
      </c>
      <c r="B2984" s="7">
        <v>44657</v>
      </c>
      <c r="C2984" s="7">
        <v>14951282</v>
      </c>
      <c r="D2984" s="7" t="s">
        <v>2735</v>
      </c>
      <c r="E2984" s="7" t="s">
        <v>7629</v>
      </c>
      <c r="F2984" s="7">
        <v>3725936</v>
      </c>
      <c r="G2984" s="7">
        <v>21.919200897216797</v>
      </c>
      <c r="H2984" s="7">
        <v>13.212300300598145</v>
      </c>
      <c r="I2984" s="7" t="s">
        <v>7630</v>
      </c>
      <c r="J2984" s="7" t="s">
        <v>7631</v>
      </c>
      <c r="K2984" s="8">
        <v>5.0479202270507813</v>
      </c>
      <c r="M2984" s="8">
        <v>96.072998046875</v>
      </c>
      <c r="N2984" s="7">
        <v>225.26699829101563</v>
      </c>
      <c r="O2984" s="7" t="s">
        <v>331</v>
      </c>
      <c r="P2984" s="7" t="s">
        <v>447</v>
      </c>
      <c r="Q2984" s="7" t="s">
        <v>291</v>
      </c>
      <c r="R2984" s="7" t="s">
        <v>3856</v>
      </c>
      <c r="S2984" s="7">
        <v>210.42404174804688</v>
      </c>
    </row>
    <row r="2985" spans="1:19" x14ac:dyDescent="0.25">
      <c r="A2985" s="7">
        <v>513</v>
      </c>
      <c r="B2985" s="7">
        <v>44657</v>
      </c>
      <c r="C2985" s="7">
        <v>66886662</v>
      </c>
      <c r="D2985" s="7" t="s">
        <v>2735</v>
      </c>
      <c r="E2985" s="7" t="s">
        <v>7626</v>
      </c>
      <c r="F2985" s="7">
        <v>3256899</v>
      </c>
      <c r="G2985" s="7">
        <v>19.353900909423828</v>
      </c>
      <c r="H2985" s="7">
        <v>12.500399589538574</v>
      </c>
      <c r="I2985" s="7" t="s">
        <v>7627</v>
      </c>
      <c r="J2985" s="7" t="s">
        <v>7628</v>
      </c>
      <c r="K2985" s="8">
        <v>5.032440185546875</v>
      </c>
      <c r="M2985" s="8">
        <v>90.757003784179688</v>
      </c>
      <c r="N2985" s="7">
        <v>223.24200439453125</v>
      </c>
      <c r="O2985" s="7" t="s">
        <v>331</v>
      </c>
      <c r="P2985" s="7" t="s">
        <v>447</v>
      </c>
      <c r="Q2985" s="7" t="s">
        <v>291</v>
      </c>
      <c r="R2985" s="7" t="s">
        <v>3856</v>
      </c>
      <c r="S2985" s="7">
        <v>201.39773559570313</v>
      </c>
    </row>
    <row r="2986" spans="1:19" x14ac:dyDescent="0.25">
      <c r="A2986" s="7">
        <v>513</v>
      </c>
      <c r="B2986" s="7">
        <v>44657</v>
      </c>
      <c r="C2986" s="7">
        <v>143646</v>
      </c>
      <c r="D2986" s="7" t="s">
        <v>2735</v>
      </c>
      <c r="E2986" s="7" t="s">
        <v>7623</v>
      </c>
      <c r="F2986" s="7">
        <v>2842853</v>
      </c>
      <c r="G2986" s="7">
        <v>17.763200759887695</v>
      </c>
      <c r="H2986" s="7">
        <v>11.046600341796875</v>
      </c>
      <c r="I2986" s="7" t="s">
        <v>7624</v>
      </c>
      <c r="J2986" s="7" t="s">
        <v>7625</v>
      </c>
      <c r="K2986" s="8">
        <v>5.0770797729492188</v>
      </c>
      <c r="M2986" s="8">
        <v>111.28800201416016</v>
      </c>
      <c r="N2986" s="7">
        <v>237.12699890136719</v>
      </c>
      <c r="O2986" s="7" t="s">
        <v>331</v>
      </c>
      <c r="P2986" s="7" t="s">
        <v>447</v>
      </c>
      <c r="Q2986" s="7" t="s">
        <v>291</v>
      </c>
      <c r="R2986" s="7" t="s">
        <v>3856</v>
      </c>
      <c r="S2986" s="7">
        <v>195.35945129394531</v>
      </c>
    </row>
    <row r="2987" spans="1:19" x14ac:dyDescent="0.25">
      <c r="A2987" s="7">
        <v>513</v>
      </c>
      <c r="B2987" s="7">
        <v>44657</v>
      </c>
      <c r="C2987" s="7">
        <v>76918</v>
      </c>
      <c r="D2987" s="7" t="s">
        <v>2735</v>
      </c>
      <c r="E2987" s="7" t="s">
        <v>7621</v>
      </c>
      <c r="F2987" s="7">
        <v>1705644</v>
      </c>
      <c r="G2987" s="7">
        <v>12.473600387573242</v>
      </c>
      <c r="H2987" s="7">
        <v>8.8104000091552734</v>
      </c>
      <c r="I2987" s="7" t="s">
        <v>19962</v>
      </c>
      <c r="J2987" s="7" t="s">
        <v>7622</v>
      </c>
      <c r="K2987" s="8">
        <v>4.5761590003967285</v>
      </c>
      <c r="M2987" s="8">
        <v>120.48400115966797</v>
      </c>
      <c r="N2987" s="7">
        <v>199.20950317382813</v>
      </c>
      <c r="O2987" s="7" t="s">
        <v>331</v>
      </c>
      <c r="P2987" s="7" t="s">
        <v>447</v>
      </c>
      <c r="Q2987" s="7" t="s">
        <v>291</v>
      </c>
      <c r="R2987" s="7" t="s">
        <v>3856</v>
      </c>
      <c r="S2987" s="7">
        <v>172.67218017578125</v>
      </c>
    </row>
    <row r="2988" spans="1:19" x14ac:dyDescent="0.25">
      <c r="A2988" s="7">
        <v>513</v>
      </c>
      <c r="B2988" s="7">
        <v>44657</v>
      </c>
      <c r="C2988" s="7">
        <v>66990987</v>
      </c>
      <c r="D2988" s="7" t="s">
        <v>2735</v>
      </c>
      <c r="E2988" s="7" t="s">
        <v>20875</v>
      </c>
      <c r="F2988" s="7">
        <v>2868146</v>
      </c>
      <c r="G2988" s="7">
        <v>11.852199554443359</v>
      </c>
      <c r="H2988" s="7">
        <v>9.3611001968383789</v>
      </c>
      <c r="I2988" s="7" t="s">
        <v>20527</v>
      </c>
      <c r="J2988" s="7" t="s">
        <v>20876</v>
      </c>
      <c r="K2988" s="8">
        <v>4.4861998558044434</v>
      </c>
      <c r="M2988" s="8">
        <v>91.009002685546875</v>
      </c>
      <c r="N2988" s="7">
        <v>194.88299560546875</v>
      </c>
      <c r="O2988" s="7" t="s">
        <v>331</v>
      </c>
      <c r="P2988" s="7" t="s">
        <v>447</v>
      </c>
      <c r="Q2988" s="7" t="s">
        <v>291</v>
      </c>
      <c r="R2988" s="7" t="s">
        <v>3856</v>
      </c>
      <c r="S2988" s="7">
        <v>169.73420715332031</v>
      </c>
    </row>
    <row r="2989" spans="1:19" x14ac:dyDescent="0.25">
      <c r="A2989" s="7">
        <v>513</v>
      </c>
      <c r="B2989" s="7">
        <v>44657</v>
      </c>
      <c r="C2989" s="7">
        <v>61240</v>
      </c>
      <c r="D2989" s="7" t="s">
        <v>2735</v>
      </c>
      <c r="E2989" s="7" t="s">
        <v>7619</v>
      </c>
      <c r="F2989" s="7">
        <v>769896</v>
      </c>
      <c r="G2989" s="7">
        <v>11.003399848937988</v>
      </c>
      <c r="H2989" s="7">
        <v>7.7460999488830566</v>
      </c>
      <c r="I2989" s="7" t="s">
        <v>19963</v>
      </c>
      <c r="J2989" s="7" t="s">
        <v>7620</v>
      </c>
      <c r="K2989" s="8">
        <v>4.1840839385986328</v>
      </c>
      <c r="M2989" s="8">
        <v>129.00100708007813</v>
      </c>
      <c r="N2989" s="7">
        <v>158.68659973144531</v>
      </c>
      <c r="O2989" s="7" t="s">
        <v>331</v>
      </c>
      <c r="P2989" s="7" t="s">
        <v>447</v>
      </c>
      <c r="Q2989" s="7" t="s">
        <v>291</v>
      </c>
      <c r="R2989" s="7" t="s">
        <v>3856</v>
      </c>
      <c r="S2989" s="7">
        <v>165.62730407714844</v>
      </c>
    </row>
    <row r="2990" spans="1:19" x14ac:dyDescent="0.25">
      <c r="A2990" s="7">
        <v>513</v>
      </c>
      <c r="B2990" s="7">
        <v>44657</v>
      </c>
      <c r="C2990" s="7">
        <v>56322705</v>
      </c>
      <c r="D2990" s="7" t="s">
        <v>2735</v>
      </c>
      <c r="E2990" s="7" t="s">
        <v>7616</v>
      </c>
      <c r="F2990" s="7">
        <v>2432997</v>
      </c>
      <c r="G2990" s="7">
        <v>9.8070001602172852</v>
      </c>
      <c r="H2990" s="7">
        <v>7.7421998977661133</v>
      </c>
      <c r="I2990" s="7" t="s">
        <v>7617</v>
      </c>
      <c r="J2990" s="7" t="s">
        <v>7618</v>
      </c>
      <c r="K2990" s="8">
        <v>4.2063698768615723</v>
      </c>
      <c r="M2990" s="8">
        <v>104.33300018310547</v>
      </c>
      <c r="N2990" s="7">
        <v>160.67599487304688</v>
      </c>
      <c r="O2990" s="7" t="s">
        <v>331</v>
      </c>
      <c r="P2990" s="7" t="s">
        <v>447</v>
      </c>
      <c r="Q2990" s="7" t="s">
        <v>291</v>
      </c>
      <c r="R2990" s="7" t="s">
        <v>3856</v>
      </c>
      <c r="S2990" s="7">
        <v>159.65553283691406</v>
      </c>
    </row>
    <row r="2991" spans="1:19" x14ac:dyDescent="0.25">
      <c r="A2991" s="7">
        <v>513</v>
      </c>
      <c r="B2991" s="7">
        <v>44657</v>
      </c>
      <c r="C2991" s="7">
        <v>18375</v>
      </c>
      <c r="D2991" s="7" t="s">
        <v>2735</v>
      </c>
      <c r="E2991" s="7" t="s">
        <v>7614</v>
      </c>
      <c r="F2991" s="7">
        <v>1156895</v>
      </c>
      <c r="G2991" s="7">
        <v>9.3551998138427734</v>
      </c>
      <c r="H2991" s="7">
        <v>6.9190998077392578</v>
      </c>
      <c r="I2991" s="7" t="s">
        <v>19964</v>
      </c>
      <c r="J2991" s="7" t="s">
        <v>7615</v>
      </c>
      <c r="K2991" s="8">
        <v>3.7767229080200195</v>
      </c>
      <c r="M2991" s="8">
        <v>135.36399841308594</v>
      </c>
      <c r="N2991" s="7">
        <v>111.002197265625</v>
      </c>
      <c r="O2991" s="7" t="s">
        <v>331</v>
      </c>
      <c r="P2991" s="7" t="s">
        <v>447</v>
      </c>
      <c r="Q2991" s="7" t="s">
        <v>291</v>
      </c>
      <c r="R2991" s="7" t="s">
        <v>3856</v>
      </c>
      <c r="S2991" s="7">
        <v>157.34521484375</v>
      </c>
    </row>
    <row r="2992" spans="1:19" x14ac:dyDescent="0.25">
      <c r="A2992" s="7">
        <v>513</v>
      </c>
      <c r="B2992" s="7">
        <v>44657</v>
      </c>
      <c r="C2992" s="7">
        <v>66831219</v>
      </c>
      <c r="D2992" s="7" t="s">
        <v>2735</v>
      </c>
      <c r="E2992" s="7" t="s">
        <v>7611</v>
      </c>
      <c r="F2992" s="7">
        <v>3396062</v>
      </c>
      <c r="G2992" s="7">
        <v>9.1280002593994141</v>
      </c>
      <c r="H2992" s="7">
        <v>7.7824997901916504</v>
      </c>
      <c r="I2992" s="7" t="s">
        <v>7612</v>
      </c>
      <c r="J2992" s="7" t="s">
        <v>7613</v>
      </c>
      <c r="K2992" s="8">
        <v>4.0718998908996582</v>
      </c>
      <c r="M2992" s="8">
        <v>89.313003540039063</v>
      </c>
      <c r="N2992" s="7">
        <v>144.88200378417969</v>
      </c>
      <c r="O2992" s="7" t="s">
        <v>331</v>
      </c>
      <c r="P2992" s="7" t="s">
        <v>447</v>
      </c>
      <c r="Q2992" s="7" t="s">
        <v>291</v>
      </c>
      <c r="R2992" s="7" t="s">
        <v>3856</v>
      </c>
      <c r="S2992" s="7">
        <v>156.17208862304688</v>
      </c>
    </row>
    <row r="2993" spans="1:19" x14ac:dyDescent="0.25">
      <c r="A2993" s="7">
        <v>513</v>
      </c>
      <c r="B2993" s="7">
        <v>44657</v>
      </c>
      <c r="C2993" s="7">
        <v>46422671</v>
      </c>
      <c r="D2993" s="7" t="s">
        <v>2735</v>
      </c>
      <c r="E2993" s="7" t="s">
        <v>7608</v>
      </c>
      <c r="F2993" s="7">
        <v>2259237</v>
      </c>
      <c r="G2993" s="7">
        <v>8.0246000289916992</v>
      </c>
      <c r="H2993" s="7">
        <v>6.7692999839782715</v>
      </c>
      <c r="I2993" s="7" t="s">
        <v>7609</v>
      </c>
      <c r="J2993" s="7" t="s">
        <v>7610</v>
      </c>
      <c r="K2993" s="8">
        <v>4.0062198638916016</v>
      </c>
      <c r="M2993" s="8">
        <v>94.852996826171875</v>
      </c>
      <c r="N2993" s="7">
        <v>132.1929931640625</v>
      </c>
      <c r="O2993" s="7" t="s">
        <v>331</v>
      </c>
      <c r="P2993" s="7" t="s">
        <v>447</v>
      </c>
      <c r="Q2993" s="7" t="s">
        <v>291</v>
      </c>
      <c r="R2993" s="7" t="s">
        <v>3856</v>
      </c>
      <c r="S2993" s="7">
        <v>150.36854553222656</v>
      </c>
    </row>
    <row r="2994" spans="1:19" x14ac:dyDescent="0.25">
      <c r="A2994" s="7">
        <v>513</v>
      </c>
      <c r="B2994" s="7">
        <v>44657</v>
      </c>
      <c r="C2994" s="7">
        <v>42181401</v>
      </c>
      <c r="D2994" s="7" t="s">
        <v>2735</v>
      </c>
      <c r="E2994" s="7" t="s">
        <v>7605</v>
      </c>
      <c r="F2994" s="7">
        <v>3085643</v>
      </c>
      <c r="G2994" s="7">
        <v>7.0418000221252441</v>
      </c>
      <c r="H2994" s="7">
        <v>5.9043002128601074</v>
      </c>
      <c r="I2994" s="7" t="s">
        <v>7606</v>
      </c>
      <c r="J2994" s="7" t="s">
        <v>7607</v>
      </c>
      <c r="K2994" s="8">
        <v>3.8458900451660156</v>
      </c>
      <c r="M2994" s="8">
        <v>104</v>
      </c>
      <c r="N2994" s="7">
        <v>115.26799774169922</v>
      </c>
      <c r="O2994" s="7" t="s">
        <v>331</v>
      </c>
      <c r="P2994" s="7" t="s">
        <v>447</v>
      </c>
      <c r="Q2994" s="7" t="s">
        <v>291</v>
      </c>
      <c r="R2994" s="7" t="s">
        <v>3856</v>
      </c>
      <c r="S2994" s="7">
        <v>145.05430603027344</v>
      </c>
    </row>
    <row r="2995" spans="1:19" x14ac:dyDescent="0.25">
      <c r="A2995" s="7">
        <v>513</v>
      </c>
      <c r="B2995" s="7">
        <v>44657</v>
      </c>
      <c r="C2995" s="7">
        <v>36644918</v>
      </c>
      <c r="D2995" s="7" t="s">
        <v>2735</v>
      </c>
      <c r="E2995" s="7" t="s">
        <v>7602</v>
      </c>
      <c r="F2995" s="7">
        <v>1878402</v>
      </c>
      <c r="G2995" s="7">
        <v>5.7631998062133789</v>
      </c>
      <c r="H2995" s="7">
        <v>5.1034998893737793</v>
      </c>
      <c r="I2995" s="7" t="s">
        <v>7603</v>
      </c>
      <c r="J2995" s="7" t="s">
        <v>7604</v>
      </c>
      <c r="K2995" s="8">
        <v>3.608489990234375</v>
      </c>
      <c r="M2995" s="8">
        <v>100.72599792480469</v>
      </c>
      <c r="N2995" s="7">
        <v>88.801498413085938</v>
      </c>
      <c r="O2995" s="7" t="s">
        <v>331</v>
      </c>
      <c r="P2995" s="7" t="s">
        <v>447</v>
      </c>
      <c r="Q2995" s="7" t="s">
        <v>291</v>
      </c>
      <c r="R2995" s="7" t="s">
        <v>3856</v>
      </c>
      <c r="S2995" s="7">
        <v>137.94514465332031</v>
      </c>
    </row>
    <row r="2996" spans="1:19" x14ac:dyDescent="0.25">
      <c r="A2996" s="7">
        <v>513</v>
      </c>
      <c r="B2996" s="7">
        <v>44657</v>
      </c>
      <c r="C2996" s="7">
        <v>33351956</v>
      </c>
      <c r="D2996" s="7" t="s">
        <v>2735</v>
      </c>
      <c r="E2996" s="7" t="s">
        <v>7599</v>
      </c>
      <c r="F2996" s="7">
        <v>2374850</v>
      </c>
      <c r="G2996" s="7">
        <v>4.9718999862670898</v>
      </c>
      <c r="H2996" s="7">
        <v>4.4773001670837402</v>
      </c>
      <c r="I2996" s="7" t="s">
        <v>7600</v>
      </c>
      <c r="J2996" s="7" t="s">
        <v>7601</v>
      </c>
      <c r="K2996" s="8">
        <v>3.2724699974060059</v>
      </c>
      <c r="M2996" s="8">
        <v>103.99800109863281</v>
      </c>
      <c r="N2996" s="7">
        <v>54.427299499511719</v>
      </c>
      <c r="O2996" s="7" t="s">
        <v>331</v>
      </c>
      <c r="P2996" s="7" t="s">
        <v>447</v>
      </c>
      <c r="Q2996" s="7" t="s">
        <v>291</v>
      </c>
      <c r="R2996" s="7" t="s">
        <v>3856</v>
      </c>
      <c r="S2996" s="7">
        <v>133.44075012207031</v>
      </c>
    </row>
    <row r="2997" spans="1:19" x14ac:dyDescent="0.25">
      <c r="A2997" s="7">
        <v>513</v>
      </c>
      <c r="B2997" s="7">
        <v>44657</v>
      </c>
      <c r="C2997" s="7">
        <v>12437</v>
      </c>
      <c r="D2997" s="7" t="s">
        <v>2735</v>
      </c>
      <c r="E2997" s="7" t="s">
        <v>7596</v>
      </c>
      <c r="F2997" s="7">
        <v>320445</v>
      </c>
      <c r="G2997" s="7">
        <v>4.1040000915527344</v>
      </c>
      <c r="H2997" s="7">
        <v>3.3336000442504883</v>
      </c>
      <c r="I2997" s="7" t="s">
        <v>7597</v>
      </c>
      <c r="J2997" s="7" t="s">
        <v>7598</v>
      </c>
      <c r="K2997" s="8">
        <v>2.7887530326843262</v>
      </c>
      <c r="M2997" s="8">
        <v>133.56599426269531</v>
      </c>
      <c r="N2997" s="7">
        <v>4.5486998558044434</v>
      </c>
      <c r="O2997" s="7" t="s">
        <v>331</v>
      </c>
      <c r="P2997" s="7" t="s">
        <v>447</v>
      </c>
      <c r="Q2997" s="7" t="s">
        <v>291</v>
      </c>
      <c r="R2997" s="7" t="s">
        <v>3856</v>
      </c>
      <c r="S2997" s="7">
        <v>128.41461181640625</v>
      </c>
    </row>
    <row r="2998" spans="1:19" x14ac:dyDescent="0.25">
      <c r="A2998" s="7">
        <v>513</v>
      </c>
      <c r="B2998" s="7">
        <v>44657</v>
      </c>
      <c r="C2998" s="7">
        <v>28552698</v>
      </c>
      <c r="D2998" s="7" t="s">
        <v>2735</v>
      </c>
      <c r="E2998" s="7" t="s">
        <v>7594</v>
      </c>
      <c r="F2998" s="7">
        <v>2059856</v>
      </c>
      <c r="G2998" s="7">
        <v>3.7918999195098877</v>
      </c>
      <c r="H2998" s="7">
        <v>3.4749999046325684</v>
      </c>
      <c r="I2998" s="7" t="s">
        <v>19965</v>
      </c>
      <c r="J2998" s="7" t="s">
        <v>7595</v>
      </c>
      <c r="K2998" s="8">
        <v>3.0184500217437744</v>
      </c>
      <c r="M2998" s="8">
        <v>103.93000030517578</v>
      </c>
      <c r="N2998" s="7">
        <v>28.357200622558594</v>
      </c>
      <c r="O2998" s="7" t="s">
        <v>331</v>
      </c>
      <c r="P2998" s="7" t="s">
        <v>447</v>
      </c>
      <c r="Q2998" s="7" t="s">
        <v>291</v>
      </c>
      <c r="R2998" s="7" t="s">
        <v>3856</v>
      </c>
      <c r="S2998" s="7">
        <v>126.58655548095703</v>
      </c>
    </row>
    <row r="2999" spans="1:19" x14ac:dyDescent="0.25">
      <c r="A2999" s="7">
        <v>513</v>
      </c>
      <c r="B2999" s="7">
        <v>44657</v>
      </c>
      <c r="C2999" s="7">
        <v>56322707</v>
      </c>
      <c r="D2999" s="7" t="s">
        <v>2735</v>
      </c>
      <c r="E2999" s="7" t="s">
        <v>7591</v>
      </c>
      <c r="F2999" s="7">
        <v>894026</v>
      </c>
      <c r="G2999" s="7">
        <v>2.970599889755249</v>
      </c>
      <c r="H2999" s="7">
        <v>2.7771000862121582</v>
      </c>
      <c r="I2999" s="7" t="s">
        <v>7592</v>
      </c>
      <c r="J2999" s="7" t="s">
        <v>7593</v>
      </c>
      <c r="K2999" s="8">
        <v>2.9739999771118164</v>
      </c>
      <c r="M2999" s="8">
        <v>102.61599731445313</v>
      </c>
      <c r="N2999" s="7">
        <v>25.399299621582031</v>
      </c>
      <c r="O2999" s="7" t="s">
        <v>331</v>
      </c>
      <c r="P2999" s="7" t="s">
        <v>447</v>
      </c>
      <c r="Q2999" s="7" t="s">
        <v>291</v>
      </c>
      <c r="R2999" s="7" t="s">
        <v>3856</v>
      </c>
      <c r="S2999" s="7">
        <v>121.72747039794922</v>
      </c>
    </row>
    <row r="3000" spans="1:19" x14ac:dyDescent="0.25">
      <c r="A3000" s="7">
        <v>513</v>
      </c>
      <c r="B3000" s="7">
        <v>44657</v>
      </c>
      <c r="C3000" s="7">
        <v>23974266</v>
      </c>
      <c r="D3000" s="7" t="s">
        <v>2735</v>
      </c>
      <c r="E3000" s="7" t="s">
        <v>7588</v>
      </c>
      <c r="F3000" s="7">
        <v>1716654</v>
      </c>
      <c r="G3000" s="7">
        <v>2.8171999454498291</v>
      </c>
      <c r="H3000" s="7">
        <v>2.6535000801086426</v>
      </c>
      <c r="I3000" s="7" t="s">
        <v>7589</v>
      </c>
      <c r="J3000" s="7" t="s">
        <v>7590</v>
      </c>
      <c r="K3000" s="8">
        <v>2.7773799896240234</v>
      </c>
      <c r="M3000" s="8">
        <v>102.20899963378906</v>
      </c>
      <c r="N3000" s="7">
        <v>9.3843002319335938</v>
      </c>
      <c r="O3000" s="7" t="s">
        <v>331</v>
      </c>
      <c r="P3000" s="7" t="s">
        <v>447</v>
      </c>
      <c r="Q3000" s="7" t="s">
        <v>291</v>
      </c>
      <c r="R3000" s="7" t="s">
        <v>4084</v>
      </c>
      <c r="S3000" s="7">
        <v>120.81253051757813</v>
      </c>
    </row>
    <row r="3001" spans="1:19" x14ac:dyDescent="0.25">
      <c r="A3001" s="7">
        <v>513</v>
      </c>
      <c r="B3001" s="7">
        <v>44657</v>
      </c>
      <c r="C3001" s="7">
        <v>21641</v>
      </c>
      <c r="D3001" s="7" t="s">
        <v>2735</v>
      </c>
      <c r="E3001" s="7" t="s">
        <v>18394</v>
      </c>
      <c r="F3001" s="7">
        <v>610843</v>
      </c>
      <c r="G3001" s="7">
        <v>0.46388900279998779</v>
      </c>
      <c r="H3001" s="7">
        <v>0.45753258466720581</v>
      </c>
      <c r="I3001" s="7" t="s">
        <v>21874</v>
      </c>
      <c r="J3001" s="7" t="s">
        <v>7587</v>
      </c>
      <c r="K3001" s="8">
        <v>3.6060829162597656</v>
      </c>
      <c r="M3001" s="8">
        <v>102</v>
      </c>
      <c r="N3001" s="7">
        <v>263.268310546875</v>
      </c>
      <c r="O3001" s="7" t="s">
        <v>331</v>
      </c>
      <c r="P3001" s="7" t="s">
        <v>447</v>
      </c>
      <c r="Q3001" s="7" t="s">
        <v>291</v>
      </c>
      <c r="R3001" s="7" t="s">
        <v>3856</v>
      </c>
      <c r="S3001" s="7">
        <v>106.53472137451172</v>
      </c>
    </row>
    <row r="3002" spans="1:19" x14ac:dyDescent="0.25">
      <c r="A3002" s="7">
        <v>513</v>
      </c>
      <c r="B3002" s="7">
        <v>44657</v>
      </c>
      <c r="C3002" s="7">
        <v>46495140</v>
      </c>
      <c r="D3002" s="7" t="s">
        <v>2739</v>
      </c>
      <c r="E3002" s="7" t="s">
        <v>214</v>
      </c>
      <c r="F3002" s="7">
        <v>300000</v>
      </c>
      <c r="G3002" s="7">
        <v>0.76929998397827148</v>
      </c>
      <c r="H3002" s="7">
        <v>0.73339998722076416</v>
      </c>
      <c r="I3002" s="7" t="s">
        <v>11253</v>
      </c>
      <c r="J3002" s="7" t="s">
        <v>11254</v>
      </c>
      <c r="K3002" s="8">
        <v>6.017974853515625</v>
      </c>
      <c r="M3002" s="8">
        <v>99.902000427246094</v>
      </c>
      <c r="N3002" s="7">
        <v>453.52120971679688</v>
      </c>
      <c r="O3002" s="7" t="s">
        <v>212</v>
      </c>
      <c r="P3002" s="7" t="s">
        <v>239</v>
      </c>
      <c r="Q3002" s="7" t="s">
        <v>242</v>
      </c>
      <c r="R3002" s="7" t="s">
        <v>214</v>
      </c>
      <c r="S3002" s="7">
        <v>453.52120971679688</v>
      </c>
    </row>
    <row r="3003" spans="1:19" x14ac:dyDescent="0.25">
      <c r="A3003" s="7">
        <v>513</v>
      </c>
      <c r="B3003" s="7">
        <v>44657</v>
      </c>
      <c r="C3003" s="7">
        <v>66886237</v>
      </c>
      <c r="D3003" s="7" t="s">
        <v>2743</v>
      </c>
      <c r="E3003" s="7" t="s">
        <v>214</v>
      </c>
      <c r="F3003" s="7">
        <v>750000</v>
      </c>
      <c r="G3003" s="7">
        <v>4.8214001655578613</v>
      </c>
      <c r="H3003" s="7">
        <v>3.9670999050140381</v>
      </c>
      <c r="I3003" s="7" t="s">
        <v>18946</v>
      </c>
      <c r="J3003" s="7" t="s">
        <v>7668</v>
      </c>
      <c r="K3003" s="8">
        <v>7.9192290306091309</v>
      </c>
      <c r="M3003" s="8">
        <v>87.5</v>
      </c>
      <c r="N3003" s="7">
        <v>511.98049926757813</v>
      </c>
      <c r="O3003" s="7" t="s">
        <v>280</v>
      </c>
      <c r="P3003" s="7" t="s">
        <v>1501</v>
      </c>
      <c r="Q3003" s="7" t="s">
        <v>242</v>
      </c>
      <c r="R3003" s="7" t="s">
        <v>214</v>
      </c>
      <c r="S3003" s="7">
        <v>337.74099731445313</v>
      </c>
    </row>
    <row r="3004" spans="1:19" x14ac:dyDescent="0.25">
      <c r="A3004" s="7">
        <v>513</v>
      </c>
      <c r="B3004" s="7">
        <v>44657</v>
      </c>
      <c r="C3004" s="7">
        <v>66882595</v>
      </c>
      <c r="D3004" s="7" t="s">
        <v>2743</v>
      </c>
      <c r="E3004" s="7" t="s">
        <v>7669</v>
      </c>
      <c r="F3004" s="7">
        <v>750000</v>
      </c>
      <c r="G3004" s="7">
        <v>4.8214001655578613</v>
      </c>
      <c r="H3004" s="7">
        <v>3.9660999774932861</v>
      </c>
      <c r="I3004" s="7" t="s">
        <v>7670</v>
      </c>
      <c r="J3004" s="7" t="s">
        <v>7671</v>
      </c>
      <c r="K3004" s="8">
        <v>7.8673801422119141</v>
      </c>
      <c r="M3004" s="8">
        <v>87.689002990722656</v>
      </c>
      <c r="N3004" s="7">
        <v>507.01998901367188</v>
      </c>
      <c r="O3004" s="7" t="s">
        <v>280</v>
      </c>
      <c r="P3004" s="7" t="s">
        <v>1501</v>
      </c>
      <c r="Q3004" s="7" t="s">
        <v>242</v>
      </c>
      <c r="R3004" s="7" t="s">
        <v>3856</v>
      </c>
      <c r="S3004" s="7">
        <v>337.74099731445313</v>
      </c>
    </row>
    <row r="3005" spans="1:19" x14ac:dyDescent="0.25">
      <c r="A3005" s="7">
        <v>513</v>
      </c>
      <c r="B3005" s="7">
        <v>44657</v>
      </c>
      <c r="C3005" s="7">
        <v>44166487</v>
      </c>
      <c r="D3005" s="7" t="s">
        <v>2743</v>
      </c>
      <c r="E3005" s="7" t="s">
        <v>214</v>
      </c>
      <c r="F3005" s="7">
        <v>750000</v>
      </c>
      <c r="G3005" s="7">
        <v>4.1055998802185059</v>
      </c>
      <c r="H3005" s="7">
        <v>3.0880000591278076</v>
      </c>
      <c r="I3005" s="7" t="s">
        <v>7659</v>
      </c>
      <c r="J3005" s="7" t="s">
        <v>7660</v>
      </c>
      <c r="K3005" s="8">
        <v>8.0401096343994141</v>
      </c>
      <c r="M3005" s="8">
        <v>92.544998168945313</v>
      </c>
      <c r="N3005" s="7">
        <v>511.35198974609375</v>
      </c>
      <c r="O3005" s="7" t="s">
        <v>280</v>
      </c>
      <c r="P3005" s="7" t="s">
        <v>1501</v>
      </c>
      <c r="Q3005" s="7" t="s">
        <v>242</v>
      </c>
      <c r="R3005" s="7" t="s">
        <v>214</v>
      </c>
      <c r="S3005" s="7">
        <v>328.01995849609375</v>
      </c>
    </row>
    <row r="3006" spans="1:19" x14ac:dyDescent="0.25">
      <c r="A3006" s="7">
        <v>513</v>
      </c>
      <c r="B3006" s="7">
        <v>44657</v>
      </c>
      <c r="C3006" s="7">
        <v>43504019</v>
      </c>
      <c r="D3006" s="7" t="s">
        <v>2743</v>
      </c>
      <c r="E3006" s="7" t="s">
        <v>7656</v>
      </c>
      <c r="F3006" s="7">
        <v>750000</v>
      </c>
      <c r="G3006" s="7">
        <v>4.1040000915527344</v>
      </c>
      <c r="H3006" s="7">
        <v>3.0880000591278076</v>
      </c>
      <c r="I3006" s="7" t="s">
        <v>7657</v>
      </c>
      <c r="J3006" s="7" t="s">
        <v>7658</v>
      </c>
      <c r="K3006" s="8">
        <v>8.0401096343994141</v>
      </c>
      <c r="M3006" s="8">
        <v>92.544998168945313</v>
      </c>
      <c r="N3006" s="7">
        <v>511.35198974609375</v>
      </c>
      <c r="O3006" s="7" t="s">
        <v>280</v>
      </c>
      <c r="P3006" s="7" t="s">
        <v>1501</v>
      </c>
      <c r="Q3006" s="7" t="s">
        <v>242</v>
      </c>
      <c r="R3006" s="7" t="s">
        <v>3856</v>
      </c>
      <c r="S3006" s="7">
        <v>327.998046875</v>
      </c>
    </row>
    <row r="3007" spans="1:19" x14ac:dyDescent="0.25">
      <c r="A3007" s="7">
        <v>513</v>
      </c>
      <c r="B3007" s="7">
        <v>44657</v>
      </c>
      <c r="C3007" s="7">
        <v>66783442</v>
      </c>
      <c r="D3007" s="7" t="s">
        <v>2743</v>
      </c>
      <c r="E3007" s="7" t="s">
        <v>7663</v>
      </c>
      <c r="F3007" s="7">
        <v>500000</v>
      </c>
      <c r="G3007" s="7">
        <v>3.1977999210357666</v>
      </c>
      <c r="H3007" s="7">
        <v>2.6749000549316406</v>
      </c>
      <c r="I3007" s="7" t="s">
        <v>7664</v>
      </c>
      <c r="J3007" s="7" t="s">
        <v>7665</v>
      </c>
      <c r="K3007" s="8">
        <v>7.7561697959899902</v>
      </c>
      <c r="M3007" s="8">
        <v>93.010002136230469</v>
      </c>
      <c r="N3007" s="7">
        <v>497.33999633789063</v>
      </c>
      <c r="O3007" s="7" t="s">
        <v>280</v>
      </c>
      <c r="P3007" s="7" t="s">
        <v>1501</v>
      </c>
      <c r="Q3007" s="7" t="s">
        <v>242</v>
      </c>
      <c r="R3007" s="7" t="s">
        <v>3856</v>
      </c>
      <c r="S3007" s="7">
        <v>315.46478271484375</v>
      </c>
    </row>
    <row r="3008" spans="1:19" x14ac:dyDescent="0.25">
      <c r="A3008" s="7">
        <v>513</v>
      </c>
      <c r="B3008" s="7">
        <v>44657</v>
      </c>
      <c r="C3008" s="7">
        <v>66786170</v>
      </c>
      <c r="D3008" s="7" t="s">
        <v>2743</v>
      </c>
      <c r="E3008" s="7" t="s">
        <v>214</v>
      </c>
      <c r="F3008" s="7">
        <v>500000</v>
      </c>
      <c r="G3008" s="7">
        <v>3.1972000598907471</v>
      </c>
      <c r="H3008" s="7">
        <v>2.6749000549316406</v>
      </c>
      <c r="I3008" s="7" t="s">
        <v>7661</v>
      </c>
      <c r="J3008" s="7" t="s">
        <v>7662</v>
      </c>
      <c r="K3008" s="8">
        <v>7.7561697959899902</v>
      </c>
      <c r="M3008" s="8">
        <v>93.010002136230469</v>
      </c>
      <c r="N3008" s="7">
        <v>497.33999633789063</v>
      </c>
      <c r="O3008" s="7" t="s">
        <v>280</v>
      </c>
      <c r="P3008" s="7" t="s">
        <v>1501</v>
      </c>
      <c r="Q3008" s="7" t="s">
        <v>242</v>
      </c>
      <c r="R3008" s="7" t="s">
        <v>214</v>
      </c>
      <c r="S3008" s="7">
        <v>315.4564208984375</v>
      </c>
    </row>
    <row r="3009" spans="1:19" x14ac:dyDescent="0.25">
      <c r="A3009" s="7">
        <v>513</v>
      </c>
      <c r="B3009" s="7">
        <v>44657</v>
      </c>
      <c r="C3009" s="7">
        <v>43504028</v>
      </c>
      <c r="D3009" s="7" t="s">
        <v>2743</v>
      </c>
      <c r="E3009" s="7" t="s">
        <v>214</v>
      </c>
      <c r="F3009" s="7">
        <v>750000</v>
      </c>
      <c r="G3009" s="7">
        <v>2.1054000854492188</v>
      </c>
      <c r="H3009" s="7">
        <v>1.8330999612808228</v>
      </c>
      <c r="I3009" s="7" t="s">
        <v>7666</v>
      </c>
      <c r="J3009" s="7" t="s">
        <v>7667</v>
      </c>
      <c r="K3009" s="8">
        <v>8.2698640823364258</v>
      </c>
      <c r="M3009" s="8">
        <v>94.5</v>
      </c>
      <c r="N3009" s="7">
        <v>568.78448486328125</v>
      </c>
      <c r="O3009" s="7" t="s">
        <v>280</v>
      </c>
      <c r="P3009" s="7" t="s">
        <v>1501</v>
      </c>
      <c r="Q3009" s="7" t="s">
        <v>242</v>
      </c>
      <c r="R3009" s="7" t="s">
        <v>214</v>
      </c>
      <c r="S3009" s="7">
        <v>300.04464721679688</v>
      </c>
    </row>
    <row r="3010" spans="1:19" x14ac:dyDescent="0.25">
      <c r="A3010" s="7">
        <v>513</v>
      </c>
      <c r="B3010" s="7">
        <v>44657</v>
      </c>
      <c r="C3010" s="7">
        <v>43504020</v>
      </c>
      <c r="D3010" s="7" t="s">
        <v>2743</v>
      </c>
      <c r="E3010" s="7" t="s">
        <v>16829</v>
      </c>
      <c r="F3010" s="7">
        <v>750000</v>
      </c>
      <c r="G3010" s="7">
        <v>2.1054000854492188</v>
      </c>
      <c r="H3010" s="7">
        <v>1.8223999738693237</v>
      </c>
      <c r="I3010" s="7" t="s">
        <v>16830</v>
      </c>
      <c r="J3010" s="7" t="s">
        <v>16831</v>
      </c>
      <c r="K3010" s="8">
        <v>7.9775800704956055</v>
      </c>
      <c r="M3010" s="8">
        <v>95.037002563476563</v>
      </c>
      <c r="N3010" s="7">
        <v>539.11602783203125</v>
      </c>
      <c r="O3010" s="7" t="s">
        <v>280</v>
      </c>
      <c r="P3010" s="7" t="s">
        <v>1501</v>
      </c>
      <c r="Q3010" s="7" t="s">
        <v>242</v>
      </c>
      <c r="R3010" s="7" t="s">
        <v>3856</v>
      </c>
      <c r="S3010" s="7">
        <v>300.04464721679688</v>
      </c>
    </row>
    <row r="3011" spans="1:19" x14ac:dyDescent="0.25">
      <c r="A3011" s="7">
        <v>513</v>
      </c>
      <c r="B3011" s="7">
        <v>44657</v>
      </c>
      <c r="C3011" s="7">
        <v>66856596</v>
      </c>
      <c r="D3011" s="7" t="s">
        <v>2746</v>
      </c>
      <c r="E3011" s="7" t="s">
        <v>214</v>
      </c>
      <c r="F3011" s="7">
        <v>250000</v>
      </c>
      <c r="G3011" s="7">
        <v>1.8398000001907349</v>
      </c>
      <c r="H3011" s="7">
        <v>1.5836999416351318</v>
      </c>
      <c r="I3011" s="7" t="s">
        <v>7675</v>
      </c>
      <c r="J3011" s="7" t="s">
        <v>7676</v>
      </c>
      <c r="K3011" s="8">
        <v>15.720977783203125</v>
      </c>
      <c r="M3011" s="8">
        <v>89.833000183105469</v>
      </c>
      <c r="N3011" s="7">
        <v>1326.42041015625</v>
      </c>
      <c r="O3011" s="7" t="s">
        <v>212</v>
      </c>
      <c r="P3011" s="7" t="s">
        <v>1239</v>
      </c>
      <c r="Q3011" s="7" t="s">
        <v>242</v>
      </c>
      <c r="R3011" s="7" t="s">
        <v>214</v>
      </c>
      <c r="S3011" s="7">
        <v>457.08847045898438</v>
      </c>
    </row>
    <row r="3012" spans="1:19" x14ac:dyDescent="0.25">
      <c r="A3012" s="7">
        <v>513</v>
      </c>
      <c r="B3012" s="7">
        <v>44657</v>
      </c>
      <c r="C3012" s="7">
        <v>66864579</v>
      </c>
      <c r="D3012" s="7" t="s">
        <v>2746</v>
      </c>
      <c r="E3012" s="7" t="s">
        <v>7672</v>
      </c>
      <c r="F3012" s="7">
        <v>250000</v>
      </c>
      <c r="G3012" s="7">
        <v>1.8398000001907349</v>
      </c>
      <c r="H3012" s="7">
        <v>1.5865000486373901</v>
      </c>
      <c r="I3012" s="7" t="s">
        <v>7673</v>
      </c>
      <c r="J3012" s="7" t="s">
        <v>7674</v>
      </c>
      <c r="K3012" s="8">
        <v>15.392642021179199</v>
      </c>
      <c r="M3012" s="8">
        <v>89.833000183105469</v>
      </c>
      <c r="N3012" s="7">
        <v>1290.5244140625</v>
      </c>
      <c r="O3012" s="7" t="s">
        <v>212</v>
      </c>
      <c r="P3012" s="7" t="s">
        <v>1239</v>
      </c>
      <c r="Q3012" s="7" t="s">
        <v>242</v>
      </c>
      <c r="R3012" s="7" t="s">
        <v>214</v>
      </c>
      <c r="S3012" s="7">
        <v>457.08847045898438</v>
      </c>
    </row>
    <row r="3013" spans="1:19" x14ac:dyDescent="0.25">
      <c r="A3013" s="7">
        <v>513</v>
      </c>
      <c r="B3013" s="7">
        <v>44657</v>
      </c>
      <c r="C3013" s="7">
        <v>45326146</v>
      </c>
      <c r="D3013" s="7" t="s">
        <v>2749</v>
      </c>
      <c r="E3013" s="7" t="s">
        <v>214</v>
      </c>
      <c r="F3013" s="7">
        <v>350000</v>
      </c>
      <c r="G3013" s="7">
        <v>7.4472222328186035</v>
      </c>
      <c r="H3013" s="7">
        <v>4.9371280670166016</v>
      </c>
      <c r="I3013" s="7" t="s">
        <v>21338</v>
      </c>
      <c r="J3013" s="7" t="s">
        <v>7686</v>
      </c>
      <c r="K3013" s="8">
        <v>18.112409591674805</v>
      </c>
      <c r="M3013" s="8">
        <v>47.5</v>
      </c>
      <c r="N3013" s="7">
        <v>15.446378707885742</v>
      </c>
      <c r="O3013" s="7" t="s">
        <v>280</v>
      </c>
      <c r="P3013" s="7" t="s">
        <v>2728</v>
      </c>
      <c r="Q3013" s="7" t="s">
        <v>286</v>
      </c>
      <c r="R3013" s="7" t="s">
        <v>214</v>
      </c>
      <c r="S3013" s="7">
        <v>15.446378707885742</v>
      </c>
    </row>
    <row r="3014" spans="1:19" x14ac:dyDescent="0.25">
      <c r="A3014" s="7">
        <v>513</v>
      </c>
      <c r="B3014" s="7">
        <v>44657</v>
      </c>
      <c r="C3014" s="7">
        <v>37666538</v>
      </c>
      <c r="D3014" s="7" t="s">
        <v>2749</v>
      </c>
      <c r="E3014" s="7" t="s">
        <v>7682</v>
      </c>
      <c r="F3014" s="7">
        <v>550000</v>
      </c>
      <c r="G3014" s="7">
        <v>4.0026998519897461</v>
      </c>
      <c r="H3014" s="7">
        <v>2.6833000183105469</v>
      </c>
      <c r="I3014" s="7" t="s">
        <v>7683</v>
      </c>
      <c r="J3014" s="7" t="s">
        <v>7684</v>
      </c>
      <c r="K3014" s="8">
        <v>30.413530349731445</v>
      </c>
      <c r="M3014" s="8">
        <v>48.09429931640625</v>
      </c>
      <c r="N3014" s="7">
        <v>2778.054931640625</v>
      </c>
      <c r="O3014" s="7" t="s">
        <v>280</v>
      </c>
      <c r="P3014" s="7" t="s">
        <v>2728</v>
      </c>
      <c r="Q3014" s="7" t="s">
        <v>286</v>
      </c>
      <c r="R3014" s="7" t="s">
        <v>214</v>
      </c>
      <c r="S3014" s="7">
        <v>2778.054931640625</v>
      </c>
    </row>
    <row r="3015" spans="1:19" x14ac:dyDescent="0.25">
      <c r="A3015" s="7">
        <v>513</v>
      </c>
      <c r="B3015" s="7">
        <v>44657</v>
      </c>
      <c r="C3015" s="7">
        <v>37666537</v>
      </c>
      <c r="D3015" s="7" t="s">
        <v>2749</v>
      </c>
      <c r="E3015" s="7" t="s">
        <v>214</v>
      </c>
      <c r="F3015" s="7">
        <v>550000</v>
      </c>
      <c r="G3015" s="7">
        <v>3.9890000820159912</v>
      </c>
      <c r="H3015" s="7">
        <v>2.8717000484466553</v>
      </c>
      <c r="I3015" s="7" t="s">
        <v>22344</v>
      </c>
      <c r="J3015" s="7" t="s">
        <v>7685</v>
      </c>
      <c r="K3015" s="8">
        <v>30.189151763916016</v>
      </c>
      <c r="M3015" s="8">
        <v>48.094001770019531</v>
      </c>
      <c r="N3015" s="7">
        <v>2744.24609375</v>
      </c>
      <c r="O3015" s="7" t="s">
        <v>280</v>
      </c>
      <c r="P3015" s="7" t="s">
        <v>2728</v>
      </c>
      <c r="Q3015" s="7" t="s">
        <v>286</v>
      </c>
      <c r="R3015" s="7" t="s">
        <v>4367</v>
      </c>
      <c r="S3015" s="7">
        <v>2744.24609375</v>
      </c>
    </row>
    <row r="3016" spans="1:19" x14ac:dyDescent="0.25">
      <c r="A3016" s="7">
        <v>513</v>
      </c>
      <c r="B3016" s="7">
        <v>44657</v>
      </c>
      <c r="C3016" s="7">
        <v>33878358</v>
      </c>
      <c r="D3016" s="7" t="s">
        <v>2749</v>
      </c>
      <c r="E3016" s="7" t="s">
        <v>214</v>
      </c>
      <c r="F3016" s="7">
        <v>500000</v>
      </c>
      <c r="G3016" s="7">
        <v>2.0917000770568848</v>
      </c>
      <c r="H3016" s="7">
        <v>1.4316999912261963</v>
      </c>
      <c r="I3016" s="7" t="s">
        <v>7680</v>
      </c>
      <c r="J3016" s="7" t="s">
        <v>7681</v>
      </c>
      <c r="K3016" s="8">
        <v>50.849338531494141</v>
      </c>
      <c r="M3016" s="8">
        <v>48.029998779296875</v>
      </c>
      <c r="N3016" s="7">
        <v>4829.73095703125</v>
      </c>
      <c r="O3016" s="7" t="s">
        <v>280</v>
      </c>
      <c r="P3016" s="7" t="s">
        <v>2728</v>
      </c>
      <c r="Q3016" s="7" t="s">
        <v>286</v>
      </c>
      <c r="R3016" s="7" t="s">
        <v>3856</v>
      </c>
      <c r="S3016" s="7">
        <v>4829.73095703125</v>
      </c>
    </row>
    <row r="3017" spans="1:19" x14ac:dyDescent="0.25">
      <c r="A3017" s="7">
        <v>513</v>
      </c>
      <c r="B3017" s="7">
        <v>44657</v>
      </c>
      <c r="C3017" s="7">
        <v>33878359</v>
      </c>
      <c r="D3017" s="7" t="s">
        <v>2749</v>
      </c>
      <c r="E3017" s="7" t="s">
        <v>7677</v>
      </c>
      <c r="F3017" s="7">
        <v>500000</v>
      </c>
      <c r="G3017" s="7">
        <v>2.0917000770568848</v>
      </c>
      <c r="H3017" s="7">
        <v>1.4316999912261963</v>
      </c>
      <c r="I3017" s="7" t="s">
        <v>7678</v>
      </c>
      <c r="J3017" s="7" t="s">
        <v>7679</v>
      </c>
      <c r="K3017" s="8">
        <v>50.849529266357422</v>
      </c>
      <c r="M3017" s="8">
        <v>48.029899597167969</v>
      </c>
      <c r="N3017" s="7">
        <v>4829.6806640625</v>
      </c>
      <c r="O3017" s="7" t="s">
        <v>280</v>
      </c>
      <c r="P3017" s="7" t="s">
        <v>2728</v>
      </c>
      <c r="Q3017" s="7" t="s">
        <v>286</v>
      </c>
      <c r="R3017" s="7" t="s">
        <v>214</v>
      </c>
      <c r="S3017" s="7">
        <v>4829.6806640625</v>
      </c>
    </row>
    <row r="3018" spans="1:19" x14ac:dyDescent="0.25">
      <c r="A3018" s="7">
        <v>513</v>
      </c>
      <c r="B3018" s="7">
        <v>44657</v>
      </c>
      <c r="C3018" s="7">
        <v>45998311</v>
      </c>
      <c r="D3018" s="7" t="s">
        <v>2752</v>
      </c>
      <c r="E3018" s="7" t="s">
        <v>214</v>
      </c>
      <c r="F3018" s="7">
        <v>300000</v>
      </c>
      <c r="G3018" s="7">
        <v>0.56400001049041748</v>
      </c>
      <c r="H3018" s="7">
        <v>0.53630000352859497</v>
      </c>
      <c r="I3018" s="7" t="s">
        <v>11255</v>
      </c>
      <c r="J3018" s="7" t="s">
        <v>11256</v>
      </c>
      <c r="K3018" s="8">
        <v>5.0802850723266602</v>
      </c>
      <c r="M3018" s="8">
        <v>100.47100067138672</v>
      </c>
      <c r="N3018" s="7">
        <v>393.78219604492188</v>
      </c>
      <c r="O3018" s="7" t="s">
        <v>409</v>
      </c>
      <c r="P3018" s="7" t="s">
        <v>349</v>
      </c>
      <c r="Q3018" s="7" t="s">
        <v>242</v>
      </c>
      <c r="R3018" s="7" t="s">
        <v>214</v>
      </c>
      <c r="S3018" s="7">
        <v>393.78219604492188</v>
      </c>
    </row>
    <row r="3019" spans="1:19" x14ac:dyDescent="0.25">
      <c r="A3019" s="7">
        <v>513</v>
      </c>
      <c r="B3019" s="7">
        <v>44657</v>
      </c>
      <c r="C3019" s="7">
        <v>67012453</v>
      </c>
      <c r="D3019" s="7" t="s">
        <v>21727</v>
      </c>
      <c r="E3019" s="7" t="s">
        <v>21875</v>
      </c>
      <c r="F3019" s="7">
        <v>450000</v>
      </c>
      <c r="G3019" s="7">
        <v>4.8843002319335938</v>
      </c>
      <c r="H3019" s="7">
        <v>4.4534001350402832</v>
      </c>
      <c r="I3019" s="7" t="s">
        <v>22345</v>
      </c>
      <c r="J3019" s="7" t="s">
        <v>21876</v>
      </c>
      <c r="K3019" s="8">
        <v>3.9948699474334717</v>
      </c>
      <c r="M3019" s="8">
        <v>95.097999572753906</v>
      </c>
      <c r="N3019" s="7">
        <v>124.7030029296875</v>
      </c>
      <c r="O3019" s="7" t="s">
        <v>280</v>
      </c>
      <c r="P3019" s="7" t="s">
        <v>349</v>
      </c>
      <c r="Q3019" s="7" t="s">
        <v>242</v>
      </c>
      <c r="R3019" s="7" t="s">
        <v>3856</v>
      </c>
      <c r="S3019" s="7">
        <v>124.7030029296875</v>
      </c>
    </row>
    <row r="3020" spans="1:19" x14ac:dyDescent="0.25">
      <c r="A3020" s="7">
        <v>513</v>
      </c>
      <c r="B3020" s="7">
        <v>44657</v>
      </c>
      <c r="C3020" s="7">
        <v>18704311</v>
      </c>
      <c r="D3020" s="7" t="s">
        <v>2756</v>
      </c>
      <c r="E3020" s="7" t="s">
        <v>214</v>
      </c>
      <c r="F3020" s="7">
        <v>762000</v>
      </c>
      <c r="G3020" s="7">
        <v>3.359299898147583</v>
      </c>
      <c r="H3020" s="7">
        <v>2.9688999652862549</v>
      </c>
      <c r="I3020" s="7" t="s">
        <v>11257</v>
      </c>
      <c r="J3020" s="7" t="s">
        <v>11258</v>
      </c>
      <c r="K3020" s="8">
        <v>4.9419941902160645</v>
      </c>
      <c r="M3020" s="8">
        <v>101.16629791259766</v>
      </c>
      <c r="N3020" s="7">
        <v>228.58810424804688</v>
      </c>
      <c r="O3020" s="7" t="s">
        <v>409</v>
      </c>
      <c r="P3020" s="7" t="s">
        <v>289</v>
      </c>
      <c r="Q3020" s="7" t="s">
        <v>291</v>
      </c>
      <c r="R3020" s="7" t="s">
        <v>214</v>
      </c>
      <c r="S3020" s="7">
        <v>228.58810424804688</v>
      </c>
    </row>
    <row r="3021" spans="1:19" x14ac:dyDescent="0.25">
      <c r="A3021" s="7">
        <v>513</v>
      </c>
      <c r="B3021" s="7">
        <v>44657</v>
      </c>
      <c r="C3021" s="7">
        <v>34981270</v>
      </c>
      <c r="D3021" s="7" t="s">
        <v>2760</v>
      </c>
      <c r="E3021" s="7" t="s">
        <v>214</v>
      </c>
      <c r="F3021" s="7">
        <v>900000</v>
      </c>
      <c r="G3021" s="7">
        <v>12.725000381469727</v>
      </c>
      <c r="H3021" s="7">
        <v>8.6464996337890625</v>
      </c>
      <c r="I3021" s="7" t="s">
        <v>22346</v>
      </c>
      <c r="J3021" s="7" t="s">
        <v>7692</v>
      </c>
      <c r="K3021" s="8">
        <v>6.7162899971008301</v>
      </c>
      <c r="M3021" s="8">
        <v>90.799003601074219</v>
      </c>
      <c r="N3021" s="7">
        <v>416.27999877929688</v>
      </c>
      <c r="O3021" s="7" t="s">
        <v>237</v>
      </c>
      <c r="P3021" s="7" t="s">
        <v>267</v>
      </c>
      <c r="Q3021" s="7" t="s">
        <v>242</v>
      </c>
      <c r="R3021" s="7" t="s">
        <v>3856</v>
      </c>
      <c r="S3021" s="7">
        <v>292.25372314453125</v>
      </c>
    </row>
    <row r="3022" spans="1:19" x14ac:dyDescent="0.25">
      <c r="A3022" s="7">
        <v>513</v>
      </c>
      <c r="B3022" s="7">
        <v>44657</v>
      </c>
      <c r="C3022" s="7">
        <v>34981273</v>
      </c>
      <c r="D3022" s="7" t="s">
        <v>2760</v>
      </c>
      <c r="E3022" s="7" t="s">
        <v>214</v>
      </c>
      <c r="F3022" s="7">
        <v>1200000</v>
      </c>
      <c r="G3022" s="7">
        <v>5.0917000770568848</v>
      </c>
      <c r="H3022" s="7">
        <v>4.3060998916625977</v>
      </c>
      <c r="I3022" s="7" t="s">
        <v>7690</v>
      </c>
      <c r="J3022" s="7" t="s">
        <v>7691</v>
      </c>
      <c r="K3022" s="8">
        <v>5.9052901268005371</v>
      </c>
      <c r="M3022" s="8">
        <v>94.545997619628906</v>
      </c>
      <c r="N3022" s="7">
        <v>321.32501220703125</v>
      </c>
      <c r="O3022" s="7" t="s">
        <v>237</v>
      </c>
      <c r="P3022" s="7" t="s">
        <v>267</v>
      </c>
      <c r="Q3022" s="7" t="s">
        <v>242</v>
      </c>
      <c r="R3022" s="7" t="s">
        <v>3856</v>
      </c>
      <c r="S3022" s="7">
        <v>226.39974975585938</v>
      </c>
    </row>
    <row r="3023" spans="1:19" x14ac:dyDescent="0.25">
      <c r="A3023" s="7">
        <v>513</v>
      </c>
      <c r="B3023" s="7">
        <v>44657</v>
      </c>
      <c r="C3023" s="7">
        <v>34981272</v>
      </c>
      <c r="D3023" s="7" t="s">
        <v>2760</v>
      </c>
      <c r="E3023" s="7" t="s">
        <v>7687</v>
      </c>
      <c r="F3023" s="7">
        <v>1200000</v>
      </c>
      <c r="G3023" s="7">
        <v>5.0917000770568848</v>
      </c>
      <c r="H3023" s="7">
        <v>4.3060998916625977</v>
      </c>
      <c r="I3023" s="7" t="s">
        <v>7688</v>
      </c>
      <c r="J3023" s="7" t="s">
        <v>7689</v>
      </c>
      <c r="K3023" s="8">
        <v>5.9052348136901855</v>
      </c>
      <c r="M3023" s="8">
        <v>94.545997619628906</v>
      </c>
      <c r="N3023" s="7">
        <v>320.93789672851563</v>
      </c>
      <c r="O3023" s="7" t="s">
        <v>237</v>
      </c>
      <c r="P3023" s="7" t="s">
        <v>267</v>
      </c>
      <c r="Q3023" s="7" t="s">
        <v>242</v>
      </c>
      <c r="R3023" s="7" t="s">
        <v>214</v>
      </c>
      <c r="S3023" s="7">
        <v>226.39974975585938</v>
      </c>
    </row>
    <row r="3024" spans="1:19" x14ac:dyDescent="0.25">
      <c r="A3024" s="7">
        <v>513</v>
      </c>
      <c r="B3024" s="7">
        <v>44657</v>
      </c>
      <c r="C3024" s="7">
        <v>30882107</v>
      </c>
      <c r="D3024" s="7" t="s">
        <v>2764</v>
      </c>
      <c r="E3024" s="7" t="s">
        <v>214</v>
      </c>
      <c r="F3024" s="7">
        <v>700000</v>
      </c>
      <c r="G3024" s="7">
        <v>4.3038997650146484</v>
      </c>
      <c r="H3024" s="7">
        <v>3.8778998851776123</v>
      </c>
      <c r="I3024" s="7" t="s">
        <v>7696</v>
      </c>
      <c r="J3024" s="7" t="s">
        <v>7697</v>
      </c>
      <c r="K3024" s="8">
        <v>3.9454700946807861</v>
      </c>
      <c r="M3024" s="8">
        <v>100.99400329589844</v>
      </c>
      <c r="N3024" s="7">
        <v>121.15599822998047</v>
      </c>
      <c r="O3024" s="7" t="s">
        <v>266</v>
      </c>
      <c r="P3024" s="7" t="s">
        <v>349</v>
      </c>
      <c r="Q3024" s="7" t="s">
        <v>242</v>
      </c>
      <c r="R3024" s="7" t="s">
        <v>3856</v>
      </c>
      <c r="S3024" s="7">
        <v>123.96498107910156</v>
      </c>
    </row>
    <row r="3025" spans="1:19" x14ac:dyDescent="0.25">
      <c r="A3025" s="7">
        <v>513</v>
      </c>
      <c r="B3025" s="7">
        <v>44657</v>
      </c>
      <c r="C3025" s="7">
        <v>26748725</v>
      </c>
      <c r="D3025" s="7" t="s">
        <v>2764</v>
      </c>
      <c r="E3025" s="7" t="s">
        <v>214</v>
      </c>
      <c r="F3025" s="7">
        <v>500000</v>
      </c>
      <c r="G3025" s="7">
        <v>3.3127999305725098</v>
      </c>
      <c r="H3025" s="7">
        <v>3.0262999534606934</v>
      </c>
      <c r="I3025" s="7" t="s">
        <v>7694</v>
      </c>
      <c r="J3025" s="7" t="s">
        <v>7695</v>
      </c>
      <c r="K3025" s="8">
        <v>3.7910099029541016</v>
      </c>
      <c r="M3025" s="8">
        <v>102.95500183105469</v>
      </c>
      <c r="N3025" s="7">
        <v>107.90499877929688</v>
      </c>
      <c r="O3025" s="7" t="s">
        <v>266</v>
      </c>
      <c r="P3025" s="7" t="s">
        <v>349</v>
      </c>
      <c r="Q3025" s="7" t="s">
        <v>242</v>
      </c>
      <c r="R3025" s="7" t="s">
        <v>3856</v>
      </c>
      <c r="S3025" s="7">
        <v>118.22787475585938</v>
      </c>
    </row>
    <row r="3026" spans="1:19" x14ac:dyDescent="0.25">
      <c r="A3026" s="7">
        <v>513</v>
      </c>
      <c r="B3026" s="7">
        <v>44657</v>
      </c>
      <c r="C3026" s="7">
        <v>47072252</v>
      </c>
      <c r="D3026" s="7" t="s">
        <v>2764</v>
      </c>
      <c r="E3026" s="7" t="s">
        <v>214</v>
      </c>
      <c r="F3026" s="7">
        <v>1000000</v>
      </c>
      <c r="G3026" s="7">
        <v>2.4056000709533691</v>
      </c>
      <c r="H3026" s="7">
        <v>2.2827999591827393</v>
      </c>
      <c r="I3026" s="7" t="s">
        <v>18077</v>
      </c>
      <c r="J3026" s="7" t="s">
        <v>7693</v>
      </c>
      <c r="K3026" s="8">
        <v>3.8288400173187256</v>
      </c>
      <c r="M3026" s="8">
        <v>98.963996887207031</v>
      </c>
      <c r="N3026" s="7">
        <v>120.75900268554688</v>
      </c>
      <c r="O3026" s="7" t="s">
        <v>266</v>
      </c>
      <c r="P3026" s="7" t="s">
        <v>349</v>
      </c>
      <c r="Q3026" s="7" t="s">
        <v>242</v>
      </c>
      <c r="R3026" s="7" t="s">
        <v>4184</v>
      </c>
      <c r="S3026" s="7">
        <v>112.89870452880859</v>
      </c>
    </row>
    <row r="3027" spans="1:19" x14ac:dyDescent="0.25">
      <c r="A3027" s="7">
        <v>513</v>
      </c>
      <c r="B3027" s="7">
        <v>44657</v>
      </c>
      <c r="C3027" s="7">
        <v>66920041</v>
      </c>
      <c r="D3027" s="7" t="s">
        <v>17430</v>
      </c>
      <c r="E3027" s="7" t="s">
        <v>214</v>
      </c>
      <c r="F3027" s="7">
        <v>300000</v>
      </c>
      <c r="G3027" s="7">
        <v>4.2902002334594727</v>
      </c>
      <c r="H3027" s="7">
        <v>3.7781000137329102</v>
      </c>
      <c r="I3027" s="7" t="s">
        <v>17472</v>
      </c>
      <c r="J3027" s="7" t="s">
        <v>17473</v>
      </c>
      <c r="K3027" s="8">
        <v>5.2451529502868652</v>
      </c>
      <c r="M3027" s="8">
        <v>99.443000793457031</v>
      </c>
      <c r="N3027" s="7">
        <v>250.1448974609375</v>
      </c>
      <c r="O3027" s="7" t="s">
        <v>409</v>
      </c>
      <c r="P3027" s="7" t="s">
        <v>349</v>
      </c>
      <c r="Q3027" s="7" t="s">
        <v>242</v>
      </c>
      <c r="R3027" s="7" t="s">
        <v>214</v>
      </c>
      <c r="S3027" s="7">
        <v>408.6715087890625</v>
      </c>
    </row>
    <row r="3028" spans="1:19" x14ac:dyDescent="0.25">
      <c r="A3028" s="7">
        <v>513</v>
      </c>
      <c r="B3028" s="7">
        <v>44657</v>
      </c>
      <c r="C3028" s="7">
        <v>66961883</v>
      </c>
      <c r="D3028" s="7" t="s">
        <v>2766</v>
      </c>
      <c r="E3028" s="7" t="s">
        <v>214</v>
      </c>
      <c r="F3028" s="7">
        <v>500000</v>
      </c>
      <c r="G3028" s="7">
        <v>9.55780029296875</v>
      </c>
      <c r="H3028" s="7">
        <v>7.5005998611450195</v>
      </c>
      <c r="I3028" s="7" t="s">
        <v>18947</v>
      </c>
      <c r="J3028" s="7" t="s">
        <v>18831</v>
      </c>
      <c r="K3028" s="8">
        <v>4.9585309028625488</v>
      </c>
      <c r="M3028" s="8">
        <v>96.540000915527344</v>
      </c>
      <c r="N3028" s="7">
        <v>236.97390747070313</v>
      </c>
      <c r="O3028" s="7" t="s">
        <v>266</v>
      </c>
      <c r="P3028" s="7" t="s">
        <v>639</v>
      </c>
      <c r="Q3028" s="7" t="s">
        <v>291</v>
      </c>
      <c r="R3028" s="7" t="s">
        <v>3856</v>
      </c>
      <c r="S3028" s="7">
        <v>266.6519775390625</v>
      </c>
    </row>
    <row r="3029" spans="1:19" x14ac:dyDescent="0.25">
      <c r="A3029" s="7">
        <v>513</v>
      </c>
      <c r="B3029" s="7">
        <v>44657</v>
      </c>
      <c r="C3029" s="7">
        <v>66961884</v>
      </c>
      <c r="D3029" s="7" t="s">
        <v>2766</v>
      </c>
      <c r="E3029" s="7" t="s">
        <v>18948</v>
      </c>
      <c r="F3029" s="7">
        <v>500000</v>
      </c>
      <c r="G3029" s="7">
        <v>9.55780029296875</v>
      </c>
      <c r="H3029" s="7">
        <v>7.5005998611450195</v>
      </c>
      <c r="I3029" s="7" t="s">
        <v>18949</v>
      </c>
      <c r="J3029" s="7" t="s">
        <v>18950</v>
      </c>
      <c r="K3029" s="8">
        <v>4.9585309028625488</v>
      </c>
      <c r="M3029" s="8">
        <v>96.540000915527344</v>
      </c>
      <c r="N3029" s="7">
        <v>236.27810668945313</v>
      </c>
      <c r="O3029" s="7" t="s">
        <v>266</v>
      </c>
      <c r="P3029" s="7" t="s">
        <v>639</v>
      </c>
      <c r="Q3029" s="7" t="s">
        <v>291</v>
      </c>
      <c r="R3029" s="7" t="s">
        <v>214</v>
      </c>
      <c r="S3029" s="7">
        <v>266.6519775390625</v>
      </c>
    </row>
    <row r="3030" spans="1:19" x14ac:dyDescent="0.25">
      <c r="A3030" s="7">
        <v>513</v>
      </c>
      <c r="B3030" s="7">
        <v>44657</v>
      </c>
      <c r="C3030" s="7">
        <v>67033085</v>
      </c>
      <c r="D3030" s="7" t="s">
        <v>22060</v>
      </c>
      <c r="E3030" s="7" t="s">
        <v>214</v>
      </c>
      <c r="F3030" s="7">
        <v>400000</v>
      </c>
      <c r="G3030" s="7">
        <v>2.9979000091552734</v>
      </c>
      <c r="H3030" s="7">
        <v>2.8162000179290771</v>
      </c>
      <c r="I3030" s="7" t="s">
        <v>22347</v>
      </c>
      <c r="J3030" s="7" t="s">
        <v>22348</v>
      </c>
      <c r="K3030" s="8">
        <v>3.720289945602417</v>
      </c>
      <c r="M3030" s="8">
        <v>99.732002258300781</v>
      </c>
      <c r="N3030" s="7">
        <v>101.44300079345703</v>
      </c>
      <c r="O3030" s="7" t="s">
        <v>643</v>
      </c>
      <c r="P3030" s="7" t="s">
        <v>663</v>
      </c>
      <c r="Q3030" s="7" t="s">
        <v>242</v>
      </c>
      <c r="R3030" s="7" t="s">
        <v>3856</v>
      </c>
      <c r="S3030" s="7">
        <v>140.79647827148438</v>
      </c>
    </row>
    <row r="3031" spans="1:19" x14ac:dyDescent="0.25">
      <c r="A3031" s="7">
        <v>513</v>
      </c>
      <c r="B3031" s="7">
        <v>44657</v>
      </c>
      <c r="C3031" s="7">
        <v>18383410</v>
      </c>
      <c r="D3031" s="7" t="s">
        <v>2769</v>
      </c>
      <c r="E3031" s="7" t="s">
        <v>214</v>
      </c>
      <c r="F3031" s="7">
        <v>650000</v>
      </c>
      <c r="G3031" s="7">
        <v>0.81389999389648438</v>
      </c>
      <c r="H3031" s="7">
        <v>0.80000001192092896</v>
      </c>
      <c r="I3031" s="7" t="s">
        <v>19966</v>
      </c>
      <c r="J3031" s="7" t="s">
        <v>11259</v>
      </c>
      <c r="K3031" s="8">
        <v>2.6490819454193115</v>
      </c>
      <c r="M3031" s="8">
        <v>100.67800140380859</v>
      </c>
      <c r="N3031" s="7">
        <v>108.68769836425781</v>
      </c>
      <c r="O3031" s="7" t="s">
        <v>409</v>
      </c>
      <c r="P3031" s="7" t="s">
        <v>639</v>
      </c>
      <c r="Q3031" s="7" t="s">
        <v>291</v>
      </c>
      <c r="R3031" s="7" t="s">
        <v>3856</v>
      </c>
      <c r="S3031" s="7">
        <v>108.68769836425781</v>
      </c>
    </row>
    <row r="3032" spans="1:19" x14ac:dyDescent="0.25">
      <c r="A3032" s="7">
        <v>513</v>
      </c>
      <c r="B3032" s="7">
        <v>44657</v>
      </c>
      <c r="C3032" s="7">
        <v>44424469</v>
      </c>
      <c r="D3032" s="7" t="s">
        <v>2773</v>
      </c>
      <c r="E3032" s="7" t="s">
        <v>214</v>
      </c>
      <c r="F3032" s="7">
        <v>678500</v>
      </c>
      <c r="G3032" s="7">
        <v>4.2638998031616211</v>
      </c>
      <c r="H3032" s="7">
        <v>3.3965001106262207</v>
      </c>
      <c r="I3032" s="7" t="s">
        <v>20877</v>
      </c>
      <c r="J3032" s="7" t="s">
        <v>7701</v>
      </c>
      <c r="K3032" s="8">
        <v>6.7896318435668945</v>
      </c>
      <c r="M3032" s="8">
        <v>90.754997253417969</v>
      </c>
      <c r="N3032" s="7">
        <v>409.44149780273438</v>
      </c>
      <c r="O3032" s="7" t="s">
        <v>237</v>
      </c>
      <c r="P3032" s="7" t="s">
        <v>2776</v>
      </c>
      <c r="Q3032" s="7" t="s">
        <v>242</v>
      </c>
      <c r="R3032" s="7" t="s">
        <v>3856</v>
      </c>
      <c r="S3032" s="7">
        <v>330.18368530273438</v>
      </c>
    </row>
    <row r="3033" spans="1:19" x14ac:dyDescent="0.25">
      <c r="A3033" s="7">
        <v>513</v>
      </c>
      <c r="B3033" s="7">
        <v>44657</v>
      </c>
      <c r="C3033" s="7">
        <v>44424468</v>
      </c>
      <c r="D3033" s="7" t="s">
        <v>2773</v>
      </c>
      <c r="E3033" s="7" t="s">
        <v>7698</v>
      </c>
      <c r="F3033" s="7">
        <v>678500</v>
      </c>
      <c r="G3033" s="7">
        <v>4.2638998031616211</v>
      </c>
      <c r="H3033" s="7">
        <v>3.390700101852417</v>
      </c>
      <c r="I3033" s="7" t="s">
        <v>7699</v>
      </c>
      <c r="J3033" s="7" t="s">
        <v>7700</v>
      </c>
      <c r="K3033" s="8">
        <v>7.6914339065551758</v>
      </c>
      <c r="M3033" s="8">
        <v>91</v>
      </c>
      <c r="N3033" s="7">
        <v>495.1387939453125</v>
      </c>
      <c r="O3033" s="7" t="s">
        <v>237</v>
      </c>
      <c r="P3033" s="7" t="s">
        <v>2776</v>
      </c>
      <c r="Q3033" s="7" t="s">
        <v>242</v>
      </c>
      <c r="R3033" s="7" t="s">
        <v>214</v>
      </c>
      <c r="S3033" s="7">
        <v>330.18368530273438</v>
      </c>
    </row>
    <row r="3034" spans="1:19" x14ac:dyDescent="0.25">
      <c r="A3034" s="7">
        <v>513</v>
      </c>
      <c r="B3034" s="7">
        <v>44657</v>
      </c>
      <c r="C3034" s="7">
        <v>66912007</v>
      </c>
      <c r="D3034" s="7" t="s">
        <v>2778</v>
      </c>
      <c r="E3034" s="7" t="s">
        <v>214</v>
      </c>
      <c r="F3034" s="7">
        <v>500000</v>
      </c>
      <c r="G3034" s="7">
        <v>9.248499870300293</v>
      </c>
      <c r="H3034" s="7">
        <v>7.2869000434875488</v>
      </c>
      <c r="I3034" s="7" t="s">
        <v>21877</v>
      </c>
      <c r="J3034" s="7" t="s">
        <v>16832</v>
      </c>
      <c r="K3034" s="8">
        <v>5.8201150894165039</v>
      </c>
      <c r="M3034" s="8">
        <v>90.297996520996094</v>
      </c>
      <c r="N3034" s="7">
        <v>321.80648803710938</v>
      </c>
      <c r="O3034" s="7" t="s">
        <v>331</v>
      </c>
      <c r="P3034" s="7" t="s">
        <v>1239</v>
      </c>
      <c r="Q3034" s="7" t="s">
        <v>242</v>
      </c>
      <c r="R3034" s="7" t="s">
        <v>3856</v>
      </c>
      <c r="S3034" s="7">
        <v>424.58294677734375</v>
      </c>
    </row>
    <row r="3035" spans="1:19" x14ac:dyDescent="0.25">
      <c r="A3035" s="7">
        <v>513</v>
      </c>
      <c r="B3035" s="7">
        <v>44657</v>
      </c>
      <c r="C3035" s="7">
        <v>66915251</v>
      </c>
      <c r="D3035" s="7" t="s">
        <v>2778</v>
      </c>
      <c r="E3035" s="7" t="s">
        <v>214</v>
      </c>
      <c r="F3035" s="7">
        <v>500000</v>
      </c>
      <c r="G3035" s="7">
        <v>5.248499870300293</v>
      </c>
      <c r="H3035" s="7">
        <v>4.6466999053955078</v>
      </c>
      <c r="I3035" s="7" t="s">
        <v>17474</v>
      </c>
      <c r="J3035" s="7" t="s">
        <v>17475</v>
      </c>
      <c r="K3035" s="8">
        <v>5.4565668106079102</v>
      </c>
      <c r="M3035" s="8">
        <v>91.166000366210938</v>
      </c>
      <c r="N3035" s="7">
        <v>272.44171142578125</v>
      </c>
      <c r="O3035" s="7" t="s">
        <v>331</v>
      </c>
      <c r="P3035" s="7" t="s">
        <v>1239</v>
      </c>
      <c r="Q3035" s="7" t="s">
        <v>242</v>
      </c>
      <c r="R3035" s="7" t="s">
        <v>3856</v>
      </c>
      <c r="S3035" s="7">
        <v>374.4908447265625</v>
      </c>
    </row>
    <row r="3036" spans="1:19" x14ac:dyDescent="0.25">
      <c r="A3036" s="7">
        <v>513</v>
      </c>
      <c r="B3036" s="7">
        <v>44657</v>
      </c>
      <c r="C3036" s="7">
        <v>66815673</v>
      </c>
      <c r="D3036" s="7" t="s">
        <v>2778</v>
      </c>
      <c r="E3036" s="7" t="s">
        <v>214</v>
      </c>
      <c r="F3036" s="7">
        <v>600000</v>
      </c>
      <c r="G3036" s="7">
        <v>4</v>
      </c>
      <c r="H3036" s="7">
        <v>3.5683999061584473</v>
      </c>
      <c r="I3036" s="7" t="s">
        <v>20878</v>
      </c>
      <c r="J3036" s="7" t="s">
        <v>7707</v>
      </c>
      <c r="K3036" s="8">
        <v>5.4533891677856445</v>
      </c>
      <c r="M3036" s="8">
        <v>98.833999633789063</v>
      </c>
      <c r="N3036" s="7">
        <v>270.63888549804688</v>
      </c>
      <c r="O3036" s="7" t="s">
        <v>331</v>
      </c>
      <c r="P3036" s="7" t="s">
        <v>1239</v>
      </c>
      <c r="Q3036" s="7" t="s">
        <v>242</v>
      </c>
      <c r="R3036" s="7" t="s">
        <v>3856</v>
      </c>
      <c r="S3036" s="7">
        <v>357.606689453125</v>
      </c>
    </row>
    <row r="3037" spans="1:19" x14ac:dyDescent="0.25">
      <c r="A3037" s="7">
        <v>513</v>
      </c>
      <c r="B3037" s="7">
        <v>44657</v>
      </c>
      <c r="C3037" s="7">
        <v>66825892</v>
      </c>
      <c r="D3037" s="7" t="s">
        <v>2778</v>
      </c>
      <c r="E3037" s="7" t="s">
        <v>16833</v>
      </c>
      <c r="F3037" s="7">
        <v>600000</v>
      </c>
      <c r="G3037" s="7">
        <v>4</v>
      </c>
      <c r="H3037" s="7">
        <v>3.5671000480651855</v>
      </c>
      <c r="I3037" s="7" t="s">
        <v>17000</v>
      </c>
      <c r="J3037" s="7" t="s">
        <v>16834</v>
      </c>
      <c r="K3037" s="8">
        <v>5.5069999694824219</v>
      </c>
      <c r="M3037" s="8">
        <v>98.64520263671875</v>
      </c>
      <c r="N3037" s="7">
        <v>276.59109497070313</v>
      </c>
      <c r="O3037" s="7" t="s">
        <v>331</v>
      </c>
      <c r="P3037" s="7" t="s">
        <v>1239</v>
      </c>
      <c r="Q3037" s="7" t="s">
        <v>242</v>
      </c>
      <c r="R3037" s="7" t="s">
        <v>214</v>
      </c>
      <c r="S3037" s="7">
        <v>357.606689453125</v>
      </c>
    </row>
    <row r="3038" spans="1:19" x14ac:dyDescent="0.25">
      <c r="A3038" s="7">
        <v>513</v>
      </c>
      <c r="B3038" s="7">
        <v>44657</v>
      </c>
      <c r="C3038" s="7">
        <v>33286772</v>
      </c>
      <c r="D3038" s="7" t="s">
        <v>2778</v>
      </c>
      <c r="E3038" s="7" t="s">
        <v>214</v>
      </c>
      <c r="F3038" s="7">
        <v>600000</v>
      </c>
      <c r="G3038" s="7">
        <v>1.9220000505447388</v>
      </c>
      <c r="H3038" s="7">
        <v>1.7605999708175659</v>
      </c>
      <c r="I3038" s="7" t="s">
        <v>19967</v>
      </c>
      <c r="J3038" s="7" t="s">
        <v>7706</v>
      </c>
      <c r="K3038" s="8">
        <v>5.0376181602478027</v>
      </c>
      <c r="M3038" s="8">
        <v>106.71399688720703</v>
      </c>
      <c r="N3038" s="7">
        <v>254.13710021972656</v>
      </c>
      <c r="O3038" s="7" t="s">
        <v>331</v>
      </c>
      <c r="P3038" s="7" t="s">
        <v>1239</v>
      </c>
      <c r="Q3038" s="7" t="s">
        <v>242</v>
      </c>
      <c r="R3038" s="7" t="s">
        <v>3856</v>
      </c>
      <c r="S3038" s="7">
        <v>328.2923583984375</v>
      </c>
    </row>
    <row r="3039" spans="1:19" x14ac:dyDescent="0.25">
      <c r="A3039" s="7">
        <v>513</v>
      </c>
      <c r="B3039" s="7">
        <v>44657</v>
      </c>
      <c r="C3039" s="7">
        <v>33599699</v>
      </c>
      <c r="D3039" s="7" t="s">
        <v>2778</v>
      </c>
      <c r="E3039" s="7" t="s">
        <v>21339</v>
      </c>
      <c r="F3039" s="7">
        <v>600000</v>
      </c>
      <c r="G3039" s="7">
        <v>1.9220000505447388</v>
      </c>
      <c r="H3039" s="7">
        <v>1.7609000205993652</v>
      </c>
      <c r="I3039" s="7" t="s">
        <v>21340</v>
      </c>
      <c r="J3039" s="7" t="s">
        <v>21341</v>
      </c>
      <c r="K3039" s="8">
        <v>5.0114278793334961</v>
      </c>
      <c r="M3039" s="8">
        <v>106.76399993896484</v>
      </c>
      <c r="N3039" s="7">
        <v>252.83169555664063</v>
      </c>
      <c r="O3039" s="7" t="s">
        <v>331</v>
      </c>
      <c r="P3039" s="7" t="s">
        <v>1239</v>
      </c>
      <c r="Q3039" s="7" t="s">
        <v>242</v>
      </c>
      <c r="R3039" s="7" t="s">
        <v>214</v>
      </c>
      <c r="S3039" s="7">
        <v>328.2923583984375</v>
      </c>
    </row>
    <row r="3040" spans="1:19" x14ac:dyDescent="0.25">
      <c r="A3040" s="7">
        <v>513</v>
      </c>
      <c r="B3040" s="7">
        <v>44657</v>
      </c>
      <c r="C3040" s="7">
        <v>35929536</v>
      </c>
      <c r="D3040" s="7" t="s">
        <v>2778</v>
      </c>
      <c r="E3040" s="7" t="s">
        <v>214</v>
      </c>
      <c r="F3040" s="7">
        <v>533066</v>
      </c>
      <c r="G3040" s="7">
        <v>1.065000057220459</v>
      </c>
      <c r="H3040" s="7">
        <v>1.0008000135421753</v>
      </c>
      <c r="I3040" s="7" t="s">
        <v>19968</v>
      </c>
      <c r="J3040" s="7" t="s">
        <v>7705</v>
      </c>
      <c r="K3040" s="8">
        <v>4.9035577774047852</v>
      </c>
      <c r="M3040" s="8">
        <v>100.73699951171875</v>
      </c>
      <c r="N3040" s="7">
        <v>297.127197265625</v>
      </c>
      <c r="O3040" s="7" t="s">
        <v>331</v>
      </c>
      <c r="P3040" s="7" t="s">
        <v>1239</v>
      </c>
      <c r="Q3040" s="7" t="s">
        <v>242</v>
      </c>
      <c r="R3040" s="7" t="s">
        <v>3856</v>
      </c>
      <c r="S3040" s="7">
        <v>315.7987060546875</v>
      </c>
    </row>
    <row r="3041" spans="1:19" x14ac:dyDescent="0.25">
      <c r="A3041" s="7">
        <v>513</v>
      </c>
      <c r="B3041" s="7">
        <v>44657</v>
      </c>
      <c r="C3041" s="7">
        <v>36316279</v>
      </c>
      <c r="D3041" s="7" t="s">
        <v>2778</v>
      </c>
      <c r="E3041" s="7" t="s">
        <v>7702</v>
      </c>
      <c r="F3041" s="7">
        <v>533066</v>
      </c>
      <c r="G3041" s="7">
        <v>1.065000057220459</v>
      </c>
      <c r="H3041" s="7">
        <v>1.0003000497817993</v>
      </c>
      <c r="I3041" s="7" t="s">
        <v>7703</v>
      </c>
      <c r="J3041" s="7" t="s">
        <v>7704</v>
      </c>
      <c r="K3041" s="8">
        <v>4.9957170486450195</v>
      </c>
      <c r="M3041" s="8">
        <v>100.64179992675781</v>
      </c>
      <c r="N3041" s="7">
        <v>305.0714111328125</v>
      </c>
      <c r="O3041" s="7" t="s">
        <v>331</v>
      </c>
      <c r="P3041" s="7" t="s">
        <v>1239</v>
      </c>
      <c r="Q3041" s="7" t="s">
        <v>242</v>
      </c>
      <c r="R3041" s="7" t="s">
        <v>214</v>
      </c>
      <c r="S3041" s="7">
        <v>315.7987060546875</v>
      </c>
    </row>
    <row r="3042" spans="1:19" x14ac:dyDescent="0.25">
      <c r="A3042" s="7">
        <v>513</v>
      </c>
      <c r="B3042" s="7">
        <v>44657</v>
      </c>
      <c r="C3042" s="7">
        <v>43093422</v>
      </c>
      <c r="D3042" s="7" t="s">
        <v>2782</v>
      </c>
      <c r="E3042" s="7" t="s">
        <v>7710</v>
      </c>
      <c r="F3042" s="7">
        <v>440000</v>
      </c>
      <c r="G3042" s="7">
        <v>2.0232999324798584</v>
      </c>
      <c r="H3042" s="7">
        <v>1.5383000373840332</v>
      </c>
      <c r="I3042" s="7" t="s">
        <v>7711</v>
      </c>
      <c r="J3042" s="7" t="s">
        <v>7712</v>
      </c>
      <c r="K3042" s="8">
        <v>28.359991073608398</v>
      </c>
      <c r="M3042" s="8">
        <v>72.015998840332031</v>
      </c>
      <c r="N3042" s="7">
        <v>2584.63671875</v>
      </c>
      <c r="O3042" s="7" t="s">
        <v>266</v>
      </c>
      <c r="P3042" s="7" t="s">
        <v>1239</v>
      </c>
      <c r="Q3042" s="7" t="s">
        <v>242</v>
      </c>
      <c r="R3042" s="7" t="s">
        <v>214</v>
      </c>
      <c r="S3042" s="7">
        <v>572.156494140625</v>
      </c>
    </row>
    <row r="3043" spans="1:19" x14ac:dyDescent="0.25">
      <c r="A3043" s="7">
        <v>513</v>
      </c>
      <c r="B3043" s="7">
        <v>44657</v>
      </c>
      <c r="C3043" s="7">
        <v>43093420</v>
      </c>
      <c r="D3043" s="7" t="s">
        <v>2782</v>
      </c>
      <c r="E3043" s="7" t="s">
        <v>214</v>
      </c>
      <c r="F3043" s="7">
        <v>440000</v>
      </c>
      <c r="G3043" s="7">
        <v>2.0222001075744629</v>
      </c>
      <c r="H3043" s="7">
        <v>1.5389000177383423</v>
      </c>
      <c r="I3043" s="7" t="s">
        <v>7708</v>
      </c>
      <c r="J3043" s="7" t="s">
        <v>7709</v>
      </c>
      <c r="K3043" s="8">
        <v>28.299360275268555</v>
      </c>
      <c r="M3043" s="8">
        <v>72.086997985839844</v>
      </c>
      <c r="N3043" s="7">
        <v>2576.258056640625</v>
      </c>
      <c r="O3043" s="7" t="s">
        <v>266</v>
      </c>
      <c r="P3043" s="7" t="s">
        <v>1239</v>
      </c>
      <c r="Q3043" s="7" t="s">
        <v>242</v>
      </c>
      <c r="R3043" s="7" t="s">
        <v>214</v>
      </c>
      <c r="S3043" s="7">
        <v>572.13031005859375</v>
      </c>
    </row>
    <row r="3044" spans="1:19" x14ac:dyDescent="0.25">
      <c r="A3044" s="7">
        <v>513</v>
      </c>
      <c r="B3044" s="7">
        <v>44657</v>
      </c>
      <c r="C3044" s="7">
        <v>66841306</v>
      </c>
      <c r="D3044" s="7" t="s">
        <v>2785</v>
      </c>
      <c r="E3044" s="7" t="s">
        <v>214</v>
      </c>
      <c r="F3044" s="7">
        <v>1250000</v>
      </c>
      <c r="G3044" s="7">
        <v>28.689899444580078</v>
      </c>
      <c r="H3044" s="7">
        <v>15.09529972076416</v>
      </c>
      <c r="I3044" s="7" t="s">
        <v>7725</v>
      </c>
      <c r="J3044" s="7" t="s">
        <v>7726</v>
      </c>
      <c r="K3044" s="8">
        <v>5.5187630653381348</v>
      </c>
      <c r="M3044" s="8">
        <v>78.246002197265625</v>
      </c>
      <c r="N3044" s="7">
        <v>285.49609375</v>
      </c>
      <c r="O3044" s="7" t="s">
        <v>331</v>
      </c>
      <c r="P3044" s="7" t="s">
        <v>2788</v>
      </c>
      <c r="Q3044" s="7" t="s">
        <v>337</v>
      </c>
      <c r="R3044" s="7" t="s">
        <v>3856</v>
      </c>
      <c r="S3044" s="7">
        <v>276.06024169921875</v>
      </c>
    </row>
    <row r="3045" spans="1:19" x14ac:dyDescent="0.25">
      <c r="A3045" s="7">
        <v>513</v>
      </c>
      <c r="B3045" s="7">
        <v>44657</v>
      </c>
      <c r="C3045" s="7">
        <v>66839064</v>
      </c>
      <c r="D3045" s="7" t="s">
        <v>2785</v>
      </c>
      <c r="E3045" s="7" t="s">
        <v>7722</v>
      </c>
      <c r="F3045" s="7">
        <v>1250000</v>
      </c>
      <c r="G3045" s="7">
        <v>28.689899444580078</v>
      </c>
      <c r="H3045" s="7">
        <v>15.072600364685059</v>
      </c>
      <c r="I3045" s="7" t="s">
        <v>7723</v>
      </c>
      <c r="J3045" s="7" t="s">
        <v>7724</v>
      </c>
      <c r="K3045" s="8">
        <v>5.5393271446228027</v>
      </c>
      <c r="M3045" s="8">
        <v>78</v>
      </c>
      <c r="N3045" s="7">
        <v>287.07058715820313</v>
      </c>
      <c r="O3045" s="7" t="s">
        <v>331</v>
      </c>
      <c r="P3045" s="7" t="s">
        <v>2788</v>
      </c>
      <c r="Q3045" s="7" t="s">
        <v>337</v>
      </c>
      <c r="R3045" s="7" t="s">
        <v>214</v>
      </c>
      <c r="S3045" s="7">
        <v>276.06024169921875</v>
      </c>
    </row>
    <row r="3046" spans="1:19" x14ac:dyDescent="0.25">
      <c r="A3046" s="7">
        <v>513</v>
      </c>
      <c r="B3046" s="7">
        <v>44657</v>
      </c>
      <c r="C3046" s="7">
        <v>17495239</v>
      </c>
      <c r="D3046" s="7" t="s">
        <v>2785</v>
      </c>
      <c r="E3046" s="7" t="s">
        <v>214</v>
      </c>
      <c r="F3046" s="7">
        <v>750000</v>
      </c>
      <c r="G3046" s="7">
        <v>20.679000854492188</v>
      </c>
      <c r="H3046" s="7">
        <v>11.799699783325195</v>
      </c>
      <c r="I3046" s="7" t="s">
        <v>19969</v>
      </c>
      <c r="J3046" s="7" t="s">
        <v>7721</v>
      </c>
      <c r="K3046" s="8">
        <v>5.813507080078125</v>
      </c>
      <c r="M3046" s="8">
        <v>96.247001647949219</v>
      </c>
      <c r="N3046" s="7">
        <v>298.57479858398438</v>
      </c>
      <c r="O3046" s="7" t="s">
        <v>331</v>
      </c>
      <c r="P3046" s="7" t="s">
        <v>2788</v>
      </c>
      <c r="Q3046" s="7" t="s">
        <v>337</v>
      </c>
      <c r="R3046" s="7" t="s">
        <v>3856</v>
      </c>
      <c r="S3046" s="7">
        <v>247.37054443359375</v>
      </c>
    </row>
    <row r="3047" spans="1:19" x14ac:dyDescent="0.25">
      <c r="A3047" s="7">
        <v>513</v>
      </c>
      <c r="B3047" s="7">
        <v>44657</v>
      </c>
      <c r="C3047" s="7">
        <v>17495590</v>
      </c>
      <c r="D3047" s="7" t="s">
        <v>2785</v>
      </c>
      <c r="E3047" s="7" t="s">
        <v>7719</v>
      </c>
      <c r="F3047" s="7">
        <v>750000</v>
      </c>
      <c r="G3047" s="7">
        <v>20.679000854492188</v>
      </c>
      <c r="H3047" s="7">
        <v>11.799799919128418</v>
      </c>
      <c r="I3047" s="7" t="s">
        <v>21342</v>
      </c>
      <c r="J3047" s="7" t="s">
        <v>7720</v>
      </c>
      <c r="K3047" s="8">
        <v>5.813478946685791</v>
      </c>
      <c r="M3047" s="8">
        <v>96.247001647949219</v>
      </c>
      <c r="N3047" s="7">
        <v>302.31759643554688</v>
      </c>
      <c r="O3047" s="7" t="s">
        <v>331</v>
      </c>
      <c r="P3047" s="7" t="s">
        <v>2788</v>
      </c>
      <c r="Q3047" s="7" t="s">
        <v>337</v>
      </c>
      <c r="R3047" s="7" t="s">
        <v>214</v>
      </c>
      <c r="S3047" s="7">
        <v>247.37054443359375</v>
      </c>
    </row>
    <row r="3048" spans="1:19" x14ac:dyDescent="0.25">
      <c r="A3048" s="7">
        <v>513</v>
      </c>
      <c r="B3048" s="7">
        <v>44657</v>
      </c>
      <c r="C3048" s="7">
        <v>66841305</v>
      </c>
      <c r="D3048" s="7" t="s">
        <v>2785</v>
      </c>
      <c r="E3048" s="7" t="s">
        <v>214</v>
      </c>
      <c r="F3048" s="7">
        <v>1000000</v>
      </c>
      <c r="G3048" s="7">
        <v>10.691300392150879</v>
      </c>
      <c r="H3048" s="7">
        <v>8.7806997299194336</v>
      </c>
      <c r="I3048" s="7" t="s">
        <v>19970</v>
      </c>
      <c r="J3048" s="7" t="s">
        <v>7718</v>
      </c>
      <c r="K3048" s="8">
        <v>4.7633051872253418</v>
      </c>
      <c r="M3048" s="8">
        <v>85.359001159667969</v>
      </c>
      <c r="N3048" s="7">
        <v>219.42489624023438</v>
      </c>
      <c r="O3048" s="7" t="s">
        <v>331</v>
      </c>
      <c r="P3048" s="7" t="s">
        <v>2788</v>
      </c>
      <c r="Q3048" s="7" t="s">
        <v>337</v>
      </c>
      <c r="R3048" s="7" t="s">
        <v>3856</v>
      </c>
      <c r="S3048" s="7">
        <v>197.5870361328125</v>
      </c>
    </row>
    <row r="3049" spans="1:19" x14ac:dyDescent="0.25">
      <c r="A3049" s="7">
        <v>513</v>
      </c>
      <c r="B3049" s="7">
        <v>44657</v>
      </c>
      <c r="C3049" s="7">
        <v>66841304</v>
      </c>
      <c r="D3049" s="7" t="s">
        <v>2785</v>
      </c>
      <c r="E3049" s="7" t="s">
        <v>214</v>
      </c>
      <c r="F3049" s="7">
        <v>750000</v>
      </c>
      <c r="G3049" s="7">
        <v>5.6893000602722168</v>
      </c>
      <c r="H3049" s="7">
        <v>5.1827001571655273</v>
      </c>
      <c r="I3049" s="7" t="s">
        <v>19971</v>
      </c>
      <c r="J3049" s="7" t="s">
        <v>7717</v>
      </c>
      <c r="K3049" s="8">
        <v>4.284855842590332</v>
      </c>
      <c r="M3049" s="8">
        <v>90.444999694824219</v>
      </c>
      <c r="N3049" s="7">
        <v>155.89390563964844</v>
      </c>
      <c r="O3049" s="7" t="s">
        <v>331</v>
      </c>
      <c r="P3049" s="7" t="s">
        <v>2788</v>
      </c>
      <c r="Q3049" s="7" t="s">
        <v>337</v>
      </c>
      <c r="R3049" s="7" t="s">
        <v>3856</v>
      </c>
      <c r="S3049" s="7">
        <v>166.05943298339844</v>
      </c>
    </row>
    <row r="3050" spans="1:19" x14ac:dyDescent="0.25">
      <c r="A3050" s="7">
        <v>513</v>
      </c>
      <c r="B3050" s="7">
        <v>44657</v>
      </c>
      <c r="C3050" s="7">
        <v>17495238</v>
      </c>
      <c r="D3050" s="7" t="s">
        <v>2785</v>
      </c>
      <c r="E3050" s="7" t="s">
        <v>214</v>
      </c>
      <c r="F3050" s="7">
        <v>1500000</v>
      </c>
      <c r="G3050" s="7">
        <v>0.67949998378753662</v>
      </c>
      <c r="H3050" s="7">
        <v>0.66009998321533203</v>
      </c>
      <c r="I3050" s="7" t="s">
        <v>19972</v>
      </c>
      <c r="J3050" s="7" t="s">
        <v>7716</v>
      </c>
      <c r="K3050" s="8">
        <v>2.7267160415649414</v>
      </c>
      <c r="M3050" s="8">
        <v>101.01399993896484</v>
      </c>
      <c r="N3050" s="7">
        <v>139.06739807128906</v>
      </c>
      <c r="O3050" s="7" t="s">
        <v>331</v>
      </c>
      <c r="P3050" s="7" t="s">
        <v>2788</v>
      </c>
      <c r="Q3050" s="7" t="s">
        <v>337</v>
      </c>
      <c r="R3050" s="7" t="s">
        <v>3856</v>
      </c>
      <c r="S3050" s="7">
        <v>130.73020935058594</v>
      </c>
    </row>
    <row r="3051" spans="1:19" x14ac:dyDescent="0.25">
      <c r="A3051" s="7">
        <v>513</v>
      </c>
      <c r="B3051" s="7">
        <v>44657</v>
      </c>
      <c r="C3051" s="7">
        <v>17495589</v>
      </c>
      <c r="D3051" s="7" t="s">
        <v>2785</v>
      </c>
      <c r="E3051" s="7" t="s">
        <v>7713</v>
      </c>
      <c r="F3051" s="7">
        <v>1500000</v>
      </c>
      <c r="G3051" s="7">
        <v>0.67900002002716064</v>
      </c>
      <c r="H3051" s="7">
        <v>0.66009998321533203</v>
      </c>
      <c r="I3051" s="7" t="s">
        <v>7714</v>
      </c>
      <c r="J3051" s="7" t="s">
        <v>7715</v>
      </c>
      <c r="K3051" s="8">
        <v>2.726999044418335</v>
      </c>
      <c r="M3051" s="8">
        <v>101.01399993896484</v>
      </c>
      <c r="N3051" s="7">
        <v>125.26239776611328</v>
      </c>
      <c r="O3051" s="7" t="s">
        <v>331</v>
      </c>
      <c r="P3051" s="7" t="s">
        <v>2788</v>
      </c>
      <c r="Q3051" s="7" t="s">
        <v>337</v>
      </c>
      <c r="R3051" s="7" t="s">
        <v>214</v>
      </c>
      <c r="S3051" s="7">
        <v>130.72654724121094</v>
      </c>
    </row>
    <row r="3052" spans="1:19" x14ac:dyDescent="0.25">
      <c r="A3052" s="7">
        <v>513</v>
      </c>
      <c r="B3052" s="7">
        <v>44657</v>
      </c>
      <c r="C3052" s="7">
        <v>66854941</v>
      </c>
      <c r="D3052" s="7" t="s">
        <v>2790</v>
      </c>
      <c r="E3052" s="7" t="s">
        <v>214</v>
      </c>
      <c r="F3052" s="7">
        <v>800000</v>
      </c>
      <c r="G3052" s="7">
        <v>8.8404998779296875</v>
      </c>
      <c r="H3052" s="7">
        <v>5.9050002098083496</v>
      </c>
      <c r="I3052" s="7" t="s">
        <v>19086</v>
      </c>
      <c r="J3052" s="7" t="s">
        <v>11260</v>
      </c>
      <c r="K3052" s="8">
        <v>6.9193210601806641</v>
      </c>
      <c r="M3052" s="8">
        <v>89.09100341796875</v>
      </c>
      <c r="N3052" s="7">
        <v>429.9473876953125</v>
      </c>
      <c r="O3052" s="7" t="s">
        <v>643</v>
      </c>
      <c r="P3052" s="7" t="s">
        <v>289</v>
      </c>
      <c r="Q3052" s="7" t="s">
        <v>291</v>
      </c>
      <c r="R3052" s="7" t="s">
        <v>3856</v>
      </c>
      <c r="S3052" s="7">
        <v>429.9473876953125</v>
      </c>
    </row>
    <row r="3053" spans="1:19" x14ac:dyDescent="0.25">
      <c r="A3053" s="7">
        <v>513</v>
      </c>
      <c r="B3053" s="7">
        <v>44657</v>
      </c>
      <c r="C3053" s="7">
        <v>45607052</v>
      </c>
      <c r="D3053" s="7" t="s">
        <v>12746</v>
      </c>
      <c r="E3053" s="7" t="s">
        <v>214</v>
      </c>
      <c r="F3053" s="7">
        <v>900000</v>
      </c>
      <c r="G3053" s="7">
        <v>7.6861000061035156</v>
      </c>
      <c r="H3053" s="7">
        <v>5.5416998863220215</v>
      </c>
      <c r="I3053" s="7" t="s">
        <v>19973</v>
      </c>
      <c r="J3053" s="7" t="s">
        <v>11261</v>
      </c>
      <c r="K3053" s="8">
        <v>7.3435478210449219</v>
      </c>
      <c r="M3053" s="8">
        <v>86.4739990234375</v>
      </c>
      <c r="N3053" s="7">
        <v>467.43710327148438</v>
      </c>
      <c r="O3053" s="7" t="s">
        <v>331</v>
      </c>
      <c r="P3053" s="7" t="s">
        <v>2794</v>
      </c>
      <c r="Q3053" s="7" t="s">
        <v>337</v>
      </c>
      <c r="R3053" s="7" t="s">
        <v>4359</v>
      </c>
      <c r="S3053" s="7">
        <v>467.43710327148438</v>
      </c>
    </row>
    <row r="3054" spans="1:19" x14ac:dyDescent="0.25">
      <c r="A3054" s="7">
        <v>513</v>
      </c>
      <c r="B3054" s="7">
        <v>44657</v>
      </c>
      <c r="C3054" s="7">
        <v>46012332</v>
      </c>
      <c r="D3054" s="7" t="s">
        <v>2796</v>
      </c>
      <c r="E3054" s="7" t="s">
        <v>214</v>
      </c>
      <c r="F3054" s="7">
        <v>1150000</v>
      </c>
      <c r="G3054" s="7">
        <v>7.6605000495910645</v>
      </c>
      <c r="H3054" s="7">
        <v>5.3930997848510742</v>
      </c>
      <c r="I3054" s="7" t="s">
        <v>18395</v>
      </c>
      <c r="J3054" s="7" t="s">
        <v>7740</v>
      </c>
      <c r="K3054" s="8">
        <v>7.9845371246337891</v>
      </c>
      <c r="M3054" s="8">
        <v>85.25</v>
      </c>
      <c r="N3054" s="7">
        <v>515.703125</v>
      </c>
      <c r="O3054" s="7" t="s">
        <v>280</v>
      </c>
      <c r="P3054" s="7" t="s">
        <v>1501</v>
      </c>
      <c r="Q3054" s="7" t="s">
        <v>242</v>
      </c>
      <c r="R3054" s="7" t="s">
        <v>214</v>
      </c>
      <c r="S3054" s="7">
        <v>374.60946655273438</v>
      </c>
    </row>
    <row r="3055" spans="1:19" x14ac:dyDescent="0.25">
      <c r="A3055" s="7">
        <v>513</v>
      </c>
      <c r="B3055" s="7">
        <v>44657</v>
      </c>
      <c r="C3055" s="7">
        <v>45942242</v>
      </c>
      <c r="D3055" s="7" t="s">
        <v>2796</v>
      </c>
      <c r="E3055" s="7" t="s">
        <v>7741</v>
      </c>
      <c r="F3055" s="7">
        <v>1150000</v>
      </c>
      <c r="G3055" s="7">
        <v>7.6605000495910645</v>
      </c>
      <c r="H3055" s="7">
        <v>5.3555998802185059</v>
      </c>
      <c r="I3055" s="7" t="s">
        <v>7742</v>
      </c>
      <c r="J3055" s="7" t="s">
        <v>7743</v>
      </c>
      <c r="K3055" s="8">
        <v>7.8391599655151367</v>
      </c>
      <c r="M3055" s="8">
        <v>85.999000549316406</v>
      </c>
      <c r="N3055" s="7">
        <v>500.0830078125</v>
      </c>
      <c r="O3055" s="7" t="s">
        <v>280</v>
      </c>
      <c r="P3055" s="7" t="s">
        <v>1501</v>
      </c>
      <c r="Q3055" s="7" t="s">
        <v>242</v>
      </c>
      <c r="R3055" s="7" t="s">
        <v>3856</v>
      </c>
      <c r="S3055" s="7">
        <v>374.60946655273438</v>
      </c>
    </row>
    <row r="3056" spans="1:19" x14ac:dyDescent="0.25">
      <c r="A3056" s="7">
        <v>513</v>
      </c>
      <c r="B3056" s="7">
        <v>44657</v>
      </c>
      <c r="C3056" s="7">
        <v>66796952</v>
      </c>
      <c r="D3056" s="7" t="s">
        <v>2796</v>
      </c>
      <c r="E3056" s="7" t="s">
        <v>214</v>
      </c>
      <c r="F3056" s="7">
        <v>850000</v>
      </c>
      <c r="G3056" s="7">
        <v>6.2887997627258301</v>
      </c>
      <c r="H3056" s="7">
        <v>4.4790000915527344</v>
      </c>
      <c r="I3056" s="7" t="s">
        <v>18951</v>
      </c>
      <c r="J3056" s="7" t="s">
        <v>7739</v>
      </c>
      <c r="K3056" s="8">
        <v>8.2016229629516602</v>
      </c>
      <c r="M3056" s="8">
        <v>88.125</v>
      </c>
      <c r="N3056" s="7">
        <v>529.0225830078125</v>
      </c>
      <c r="O3056" s="7" t="s">
        <v>280</v>
      </c>
      <c r="P3056" s="7" t="s">
        <v>1501</v>
      </c>
      <c r="Q3056" s="7" t="s">
        <v>242</v>
      </c>
      <c r="R3056" s="7" t="s">
        <v>214</v>
      </c>
      <c r="S3056" s="7">
        <v>357.14431762695313</v>
      </c>
    </row>
    <row r="3057" spans="1:19" x14ac:dyDescent="0.25">
      <c r="A3057" s="7">
        <v>513</v>
      </c>
      <c r="B3057" s="7">
        <v>44657</v>
      </c>
      <c r="C3057" s="7">
        <v>66793782</v>
      </c>
      <c r="D3057" s="7" t="s">
        <v>2796</v>
      </c>
      <c r="E3057" s="7" t="s">
        <v>7736</v>
      </c>
      <c r="F3057" s="7">
        <v>850000</v>
      </c>
      <c r="G3057" s="7">
        <v>6.2887997627258301</v>
      </c>
      <c r="H3057" s="7">
        <v>4.447700023651123</v>
      </c>
      <c r="I3057" s="7" t="s">
        <v>7737</v>
      </c>
      <c r="J3057" s="7" t="s">
        <v>7738</v>
      </c>
      <c r="K3057" s="8">
        <v>8.047760009765625</v>
      </c>
      <c r="M3057" s="8">
        <v>88.818000793457031</v>
      </c>
      <c r="N3057" s="7">
        <v>512.19000244140625</v>
      </c>
      <c r="O3057" s="7" t="s">
        <v>280</v>
      </c>
      <c r="P3057" s="7" t="s">
        <v>1501</v>
      </c>
      <c r="Q3057" s="7" t="s">
        <v>242</v>
      </c>
      <c r="R3057" s="7" t="s">
        <v>3856</v>
      </c>
      <c r="S3057" s="7">
        <v>357.14431762695313</v>
      </c>
    </row>
    <row r="3058" spans="1:19" x14ac:dyDescent="0.25">
      <c r="A3058" s="7">
        <v>513</v>
      </c>
      <c r="B3058" s="7">
        <v>44657</v>
      </c>
      <c r="C3058" s="7">
        <v>44229931</v>
      </c>
      <c r="D3058" s="7" t="s">
        <v>2796</v>
      </c>
      <c r="E3058" s="7" t="s">
        <v>214</v>
      </c>
      <c r="F3058" s="7">
        <v>600000</v>
      </c>
      <c r="G3058" s="7">
        <v>5.2758002281188965</v>
      </c>
      <c r="H3058" s="7">
        <v>3.8577001094818115</v>
      </c>
      <c r="I3058" s="7" t="s">
        <v>18079</v>
      </c>
      <c r="J3058" s="7" t="s">
        <v>7735</v>
      </c>
      <c r="K3058" s="8">
        <v>7.9762401580810547</v>
      </c>
      <c r="M3058" s="8">
        <v>90.016998291015625</v>
      </c>
      <c r="N3058" s="7">
        <v>504.60598754882813</v>
      </c>
      <c r="O3058" s="7" t="s">
        <v>280</v>
      </c>
      <c r="P3058" s="7" t="s">
        <v>1501</v>
      </c>
      <c r="Q3058" s="7" t="s">
        <v>242</v>
      </c>
      <c r="R3058" s="7" t="s">
        <v>3856</v>
      </c>
      <c r="S3058" s="7">
        <v>343.82647705078125</v>
      </c>
    </row>
    <row r="3059" spans="1:19" x14ac:dyDescent="0.25">
      <c r="A3059" s="7">
        <v>513</v>
      </c>
      <c r="B3059" s="7">
        <v>44657</v>
      </c>
      <c r="C3059" s="7">
        <v>44227469</v>
      </c>
      <c r="D3059" s="7" t="s">
        <v>2796</v>
      </c>
      <c r="E3059" s="7" t="s">
        <v>7732</v>
      </c>
      <c r="F3059" s="7">
        <v>600000</v>
      </c>
      <c r="G3059" s="7">
        <v>5.2758002281188965</v>
      </c>
      <c r="H3059" s="7">
        <v>3.8861000537872314</v>
      </c>
      <c r="I3059" s="7" t="s">
        <v>7733</v>
      </c>
      <c r="J3059" s="7" t="s">
        <v>7734</v>
      </c>
      <c r="K3059" s="8">
        <v>8.1065177917480469</v>
      </c>
      <c r="M3059" s="8">
        <v>89.5</v>
      </c>
      <c r="N3059" s="7">
        <v>518.84149169921875</v>
      </c>
      <c r="O3059" s="7" t="s">
        <v>280</v>
      </c>
      <c r="P3059" s="7" t="s">
        <v>1501</v>
      </c>
      <c r="Q3059" s="7" t="s">
        <v>242</v>
      </c>
      <c r="R3059" s="7" t="s">
        <v>214</v>
      </c>
      <c r="S3059" s="7">
        <v>343.82647705078125</v>
      </c>
    </row>
    <row r="3060" spans="1:19" x14ac:dyDescent="0.25">
      <c r="A3060" s="7">
        <v>513</v>
      </c>
      <c r="B3060" s="7">
        <v>44657</v>
      </c>
      <c r="C3060" s="7">
        <v>43241285</v>
      </c>
      <c r="D3060" s="7" t="s">
        <v>2796</v>
      </c>
      <c r="E3060" s="7" t="s">
        <v>214</v>
      </c>
      <c r="F3060" s="7">
        <v>500000</v>
      </c>
      <c r="G3060" s="7">
        <v>4.0520000457763672</v>
      </c>
      <c r="H3060" s="7">
        <v>3.1754000186920166</v>
      </c>
      <c r="I3060" s="7" t="s">
        <v>7730</v>
      </c>
      <c r="J3060" s="7" t="s">
        <v>7731</v>
      </c>
      <c r="K3060" s="8">
        <v>7.7680201530456543</v>
      </c>
      <c r="M3060" s="8">
        <v>91.382003784179688</v>
      </c>
      <c r="N3060" s="7">
        <v>490.26800537109375</v>
      </c>
      <c r="O3060" s="7" t="s">
        <v>280</v>
      </c>
      <c r="P3060" s="7" t="s">
        <v>1501</v>
      </c>
      <c r="Q3060" s="7" t="s">
        <v>242</v>
      </c>
      <c r="R3060" s="7" t="s">
        <v>3856</v>
      </c>
      <c r="S3060" s="7">
        <v>327.28558349609375</v>
      </c>
    </row>
    <row r="3061" spans="1:19" x14ac:dyDescent="0.25">
      <c r="A3061" s="7">
        <v>513</v>
      </c>
      <c r="B3061" s="7">
        <v>44657</v>
      </c>
      <c r="C3061" s="7">
        <v>43227679</v>
      </c>
      <c r="D3061" s="7" t="s">
        <v>2796</v>
      </c>
      <c r="E3061" s="7" t="s">
        <v>7727</v>
      </c>
      <c r="F3061" s="7">
        <v>500000</v>
      </c>
      <c r="G3061" s="7">
        <v>4.0520000457763672</v>
      </c>
      <c r="H3061" s="7">
        <v>3.1791000366210938</v>
      </c>
      <c r="I3061" s="7" t="s">
        <v>7728</v>
      </c>
      <c r="J3061" s="7" t="s">
        <v>7729</v>
      </c>
      <c r="K3061" s="8">
        <v>7.7948660850524902</v>
      </c>
      <c r="M3061" s="8">
        <v>91.294998168945313</v>
      </c>
      <c r="N3061" s="7">
        <v>492.70779418945313</v>
      </c>
      <c r="O3061" s="7" t="s">
        <v>280</v>
      </c>
      <c r="P3061" s="7" t="s">
        <v>1501</v>
      </c>
      <c r="Q3061" s="7" t="s">
        <v>242</v>
      </c>
      <c r="R3061" s="7" t="s">
        <v>214</v>
      </c>
      <c r="S3061" s="7">
        <v>327.28558349609375</v>
      </c>
    </row>
    <row r="3062" spans="1:19" x14ac:dyDescent="0.25">
      <c r="A3062" s="7">
        <v>513</v>
      </c>
      <c r="B3062" s="7">
        <v>44657</v>
      </c>
      <c r="C3062" s="7">
        <v>34213127</v>
      </c>
      <c r="D3062" s="7" t="s">
        <v>2796</v>
      </c>
      <c r="E3062" s="7" t="s">
        <v>214</v>
      </c>
      <c r="F3062" s="7">
        <v>1000000</v>
      </c>
      <c r="G3062" s="7">
        <v>3.1649999618530273</v>
      </c>
      <c r="H3062" s="7">
        <v>2.6256000995635986</v>
      </c>
      <c r="I3062" s="7" t="s">
        <v>18078</v>
      </c>
      <c r="J3062" s="7" t="s">
        <v>16462</v>
      </c>
      <c r="K3062" s="8">
        <v>7.4369401931762695</v>
      </c>
      <c r="M3062" s="8">
        <v>92.884002685546875</v>
      </c>
      <c r="N3062" s="7">
        <v>464.635009765625</v>
      </c>
      <c r="O3062" s="7" t="s">
        <v>280</v>
      </c>
      <c r="P3062" s="7" t="s">
        <v>1501</v>
      </c>
      <c r="Q3062" s="7" t="s">
        <v>242</v>
      </c>
      <c r="R3062" s="7" t="s">
        <v>3856</v>
      </c>
      <c r="S3062" s="7">
        <v>315.006591796875</v>
      </c>
    </row>
    <row r="3063" spans="1:19" x14ac:dyDescent="0.25">
      <c r="A3063" s="7">
        <v>513</v>
      </c>
      <c r="B3063" s="7">
        <v>44657</v>
      </c>
      <c r="C3063" s="7">
        <v>34213128</v>
      </c>
      <c r="D3063" s="7" t="s">
        <v>2796</v>
      </c>
      <c r="E3063" s="7" t="s">
        <v>17476</v>
      </c>
      <c r="F3063" s="7">
        <v>1000000</v>
      </c>
      <c r="G3063" s="7">
        <v>3.1649999618530273</v>
      </c>
      <c r="H3063" s="7">
        <v>2.6254000663757324</v>
      </c>
      <c r="I3063" s="7" t="s">
        <v>17477</v>
      </c>
      <c r="J3063" s="7" t="s">
        <v>17478</v>
      </c>
      <c r="K3063" s="8">
        <v>7.435265064239502</v>
      </c>
      <c r="M3063" s="8">
        <v>92.88800048828125</v>
      </c>
      <c r="N3063" s="7">
        <v>463.88070678710938</v>
      </c>
      <c r="O3063" s="7" t="s">
        <v>280</v>
      </c>
      <c r="P3063" s="7" t="s">
        <v>1501</v>
      </c>
      <c r="Q3063" s="7" t="s">
        <v>242</v>
      </c>
      <c r="R3063" s="7" t="s">
        <v>214</v>
      </c>
      <c r="S3063" s="7">
        <v>315.006591796875</v>
      </c>
    </row>
    <row r="3064" spans="1:19" x14ac:dyDescent="0.25">
      <c r="A3064" s="7">
        <v>513</v>
      </c>
      <c r="B3064" s="7">
        <v>44657</v>
      </c>
      <c r="C3064" s="7">
        <v>66851609</v>
      </c>
      <c r="D3064" s="7" t="s">
        <v>2799</v>
      </c>
      <c r="E3064" s="7" t="s">
        <v>214</v>
      </c>
      <c r="F3064" s="7">
        <v>1500000</v>
      </c>
      <c r="G3064" s="7">
        <v>8.8130998611450195</v>
      </c>
      <c r="H3064" s="7">
        <v>6.188499927520752</v>
      </c>
      <c r="I3064" s="7" t="s">
        <v>7747</v>
      </c>
      <c r="J3064" s="7" t="s">
        <v>7748</v>
      </c>
      <c r="K3064" s="8">
        <v>5.5268139839172363</v>
      </c>
      <c r="M3064" s="8">
        <v>89.111000061035156</v>
      </c>
      <c r="N3064" s="7">
        <v>290.58920288085938</v>
      </c>
      <c r="O3064" s="7" t="s">
        <v>280</v>
      </c>
      <c r="P3064" s="7" t="s">
        <v>289</v>
      </c>
      <c r="Q3064" s="7" t="s">
        <v>291</v>
      </c>
      <c r="R3064" s="7" t="s">
        <v>3856</v>
      </c>
      <c r="S3064" s="7">
        <v>316.618408203125</v>
      </c>
    </row>
    <row r="3065" spans="1:19" x14ac:dyDescent="0.25">
      <c r="A3065" s="7">
        <v>513</v>
      </c>
      <c r="B3065" s="7">
        <v>44657</v>
      </c>
      <c r="C3065" s="7">
        <v>66851611</v>
      </c>
      <c r="D3065" s="7" t="s">
        <v>2799</v>
      </c>
      <c r="E3065" s="7" t="s">
        <v>7744</v>
      </c>
      <c r="F3065" s="7">
        <v>1500000</v>
      </c>
      <c r="G3065" s="7">
        <v>8.8130998611450195</v>
      </c>
      <c r="H3065" s="7">
        <v>6.195000171661377</v>
      </c>
      <c r="I3065" s="7" t="s">
        <v>7745</v>
      </c>
      <c r="J3065" s="7" t="s">
        <v>7746</v>
      </c>
      <c r="K3065" s="8">
        <v>5.5440449714660645</v>
      </c>
      <c r="M3065" s="8">
        <v>89</v>
      </c>
      <c r="N3065" s="7">
        <v>266.86700439453125</v>
      </c>
      <c r="O3065" s="7" t="s">
        <v>280</v>
      </c>
      <c r="P3065" s="7" t="s">
        <v>289</v>
      </c>
      <c r="Q3065" s="7" t="s">
        <v>291</v>
      </c>
      <c r="R3065" s="7" t="s">
        <v>214</v>
      </c>
      <c r="S3065" s="7">
        <v>316.618408203125</v>
      </c>
    </row>
    <row r="3066" spans="1:19" x14ac:dyDescent="0.25">
      <c r="A3066" s="7">
        <v>513</v>
      </c>
      <c r="B3066" s="7">
        <v>44657</v>
      </c>
      <c r="C3066" s="7">
        <v>44481985</v>
      </c>
      <c r="D3066" s="7" t="s">
        <v>2802</v>
      </c>
      <c r="E3066" s="7" t="s">
        <v>214</v>
      </c>
      <c r="F3066" s="7">
        <v>500000</v>
      </c>
      <c r="G3066" s="7">
        <v>3.3320000171661377</v>
      </c>
      <c r="H3066" s="7">
        <v>3.4316999912261963</v>
      </c>
      <c r="I3066" s="7" t="s">
        <v>16835</v>
      </c>
      <c r="J3066" s="7" t="s">
        <v>7754</v>
      </c>
      <c r="K3066" s="8">
        <v>5.3979759216308594</v>
      </c>
      <c r="M3066" s="8">
        <v>105.07199859619141</v>
      </c>
      <c r="N3066" s="7">
        <v>267.19931030273438</v>
      </c>
      <c r="O3066" s="7" t="s">
        <v>280</v>
      </c>
      <c r="P3066" s="7" t="s">
        <v>289</v>
      </c>
      <c r="Q3066" s="7" t="s">
        <v>291</v>
      </c>
      <c r="R3066" s="7" t="s">
        <v>3856</v>
      </c>
      <c r="S3066" s="7">
        <v>256.22323608398438</v>
      </c>
    </row>
    <row r="3067" spans="1:19" x14ac:dyDescent="0.25">
      <c r="A3067" s="7">
        <v>513</v>
      </c>
      <c r="B3067" s="7">
        <v>44657</v>
      </c>
      <c r="C3067" s="7">
        <v>44479648</v>
      </c>
      <c r="D3067" s="7" t="s">
        <v>2802</v>
      </c>
      <c r="E3067" s="7" t="s">
        <v>7752</v>
      </c>
      <c r="F3067" s="7">
        <v>500000</v>
      </c>
      <c r="G3067" s="7">
        <v>3.3320000171661377</v>
      </c>
      <c r="H3067" s="7">
        <v>3.4316000938415527</v>
      </c>
      <c r="I3067" s="7" t="s">
        <v>21878</v>
      </c>
      <c r="J3067" s="7" t="s">
        <v>7753</v>
      </c>
      <c r="K3067" s="8">
        <v>5.3978180885314941</v>
      </c>
      <c r="M3067" s="8">
        <v>105.07250213623047</v>
      </c>
      <c r="N3067" s="7">
        <v>183.22270202636719</v>
      </c>
      <c r="O3067" s="7" t="s">
        <v>280</v>
      </c>
      <c r="P3067" s="7" t="s">
        <v>289</v>
      </c>
      <c r="Q3067" s="7" t="s">
        <v>291</v>
      </c>
      <c r="R3067" s="7" t="s">
        <v>214</v>
      </c>
      <c r="S3067" s="7">
        <v>256.22323608398438</v>
      </c>
    </row>
    <row r="3068" spans="1:19" x14ac:dyDescent="0.25">
      <c r="A3068" s="7">
        <v>513</v>
      </c>
      <c r="B3068" s="7">
        <v>44657</v>
      </c>
      <c r="C3068" s="7">
        <v>43443942</v>
      </c>
      <c r="D3068" s="7" t="s">
        <v>2802</v>
      </c>
      <c r="E3068" s="7" t="s">
        <v>214</v>
      </c>
      <c r="F3068" s="7">
        <v>900000</v>
      </c>
      <c r="G3068" s="7">
        <v>1.100600004196167</v>
      </c>
      <c r="H3068" s="7">
        <v>1.0413999557495117</v>
      </c>
      <c r="I3068" s="7" t="s">
        <v>19</v>
      </c>
      <c r="J3068" s="7" t="s">
        <v>7751</v>
      </c>
      <c r="K3068" s="8">
        <v>5.1190681457519531</v>
      </c>
      <c r="M3068" s="8">
        <v>103.63999938964844</v>
      </c>
      <c r="N3068" s="7">
        <v>315.59130859375</v>
      </c>
      <c r="O3068" s="7" t="s">
        <v>280</v>
      </c>
      <c r="P3068" s="7" t="s">
        <v>289</v>
      </c>
      <c r="Q3068" s="7" t="s">
        <v>291</v>
      </c>
      <c r="R3068" s="7" t="s">
        <v>3856</v>
      </c>
      <c r="S3068" s="7">
        <v>229.55903625488281</v>
      </c>
    </row>
    <row r="3069" spans="1:19" x14ac:dyDescent="0.25">
      <c r="A3069" s="7">
        <v>513</v>
      </c>
      <c r="B3069" s="7">
        <v>44657</v>
      </c>
      <c r="C3069" s="7">
        <v>43443941</v>
      </c>
      <c r="D3069" s="7" t="s">
        <v>2802</v>
      </c>
      <c r="E3069" s="7" t="s">
        <v>7749</v>
      </c>
      <c r="F3069" s="7">
        <v>900000</v>
      </c>
      <c r="G3069" s="7">
        <v>1.100600004196167</v>
      </c>
      <c r="H3069" s="7">
        <v>1.0609999895095825</v>
      </c>
      <c r="I3069" s="7" t="s">
        <v>18</v>
      </c>
      <c r="J3069" s="7" t="s">
        <v>7750</v>
      </c>
      <c r="K3069" s="8">
        <v>5.1327757835388184</v>
      </c>
      <c r="M3069" s="8">
        <v>103.625</v>
      </c>
      <c r="N3069" s="7">
        <v>170.77839660644531</v>
      </c>
      <c r="O3069" s="7" t="s">
        <v>280</v>
      </c>
      <c r="P3069" s="7" t="s">
        <v>289</v>
      </c>
      <c r="Q3069" s="7" t="s">
        <v>291</v>
      </c>
      <c r="R3069" s="7" t="s">
        <v>214</v>
      </c>
      <c r="S3069" s="7">
        <v>229.55903625488281</v>
      </c>
    </row>
    <row r="3070" spans="1:19" x14ac:dyDescent="0.25">
      <c r="A3070" s="7">
        <v>513</v>
      </c>
      <c r="B3070" s="7">
        <v>44657</v>
      </c>
      <c r="C3070" s="7">
        <v>66868879</v>
      </c>
      <c r="D3070" s="7" t="s">
        <v>2805</v>
      </c>
      <c r="E3070" s="7" t="s">
        <v>214</v>
      </c>
      <c r="F3070" s="7">
        <v>300000</v>
      </c>
      <c r="G3070" s="7">
        <v>1.9247000217437744</v>
      </c>
      <c r="H3070" s="7">
        <v>1.8243999481201172</v>
      </c>
      <c r="I3070" s="7" t="s">
        <v>11262</v>
      </c>
      <c r="J3070" s="7" t="s">
        <v>11263</v>
      </c>
      <c r="K3070" s="8">
        <v>5.9099597930908203</v>
      </c>
      <c r="M3070" s="8">
        <v>95.043998718261719</v>
      </c>
      <c r="N3070" s="7">
        <v>341.04901123046875</v>
      </c>
      <c r="O3070" s="7" t="s">
        <v>212</v>
      </c>
      <c r="P3070" s="7" t="s">
        <v>349</v>
      </c>
      <c r="Q3070" s="7" t="s">
        <v>242</v>
      </c>
      <c r="R3070" s="7" t="s">
        <v>3856</v>
      </c>
      <c r="S3070" s="7">
        <v>341.04901123046875</v>
      </c>
    </row>
    <row r="3071" spans="1:19" x14ac:dyDescent="0.25">
      <c r="A3071" s="7">
        <v>513</v>
      </c>
      <c r="B3071" s="7">
        <v>44657</v>
      </c>
      <c r="C3071" s="7">
        <v>36926989</v>
      </c>
      <c r="D3071" s="7" t="s">
        <v>2808</v>
      </c>
      <c r="E3071" s="7" t="s">
        <v>214</v>
      </c>
      <c r="F3071" s="7">
        <v>600000</v>
      </c>
      <c r="G3071" s="7">
        <v>2.822700023651123</v>
      </c>
      <c r="H3071" s="7">
        <v>2.3512001037597656</v>
      </c>
      <c r="I3071" s="7" t="s">
        <v>19974</v>
      </c>
      <c r="J3071" s="7" t="s">
        <v>7758</v>
      </c>
      <c r="K3071" s="8">
        <v>16.434103012084961</v>
      </c>
      <c r="M3071" s="8">
        <v>79.082000732421875</v>
      </c>
      <c r="N3071" s="7">
        <v>1374.7816162109375</v>
      </c>
      <c r="O3071" s="7" t="s">
        <v>237</v>
      </c>
      <c r="P3071" s="7" t="s">
        <v>300</v>
      </c>
      <c r="Q3071" s="7" t="s">
        <v>291</v>
      </c>
      <c r="R3071" s="7" t="s">
        <v>3856</v>
      </c>
      <c r="S3071" s="7">
        <v>908.35870361328125</v>
      </c>
    </row>
    <row r="3072" spans="1:19" x14ac:dyDescent="0.25">
      <c r="A3072" s="7">
        <v>513</v>
      </c>
      <c r="B3072" s="7">
        <v>44657</v>
      </c>
      <c r="C3072" s="7">
        <v>36926992</v>
      </c>
      <c r="D3072" s="7" t="s">
        <v>2808</v>
      </c>
      <c r="E3072" s="7" t="s">
        <v>7755</v>
      </c>
      <c r="F3072" s="7">
        <v>600000</v>
      </c>
      <c r="G3072" s="7">
        <v>2.822700023651123</v>
      </c>
      <c r="H3072" s="7">
        <v>2.3513000011444092</v>
      </c>
      <c r="I3072" s="7" t="s">
        <v>7756</v>
      </c>
      <c r="J3072" s="7" t="s">
        <v>7757</v>
      </c>
      <c r="K3072" s="8">
        <v>16.434024810791016</v>
      </c>
      <c r="M3072" s="8">
        <v>79.082000732421875</v>
      </c>
      <c r="N3072" s="7">
        <v>1373.14697265625</v>
      </c>
      <c r="O3072" s="7" t="s">
        <v>237</v>
      </c>
      <c r="P3072" s="7" t="s">
        <v>300</v>
      </c>
      <c r="Q3072" s="7" t="s">
        <v>291</v>
      </c>
      <c r="R3072" s="7" t="s">
        <v>214</v>
      </c>
      <c r="S3072" s="7">
        <v>908.35870361328125</v>
      </c>
    </row>
    <row r="3073" spans="1:19" x14ac:dyDescent="0.25">
      <c r="A3073" s="7">
        <v>513</v>
      </c>
      <c r="B3073" s="7">
        <v>44657</v>
      </c>
      <c r="C3073" s="7">
        <v>31619197</v>
      </c>
      <c r="D3073" s="7" t="s">
        <v>2812</v>
      </c>
      <c r="E3073" s="7" t="s">
        <v>214</v>
      </c>
      <c r="F3073" s="7">
        <v>500000</v>
      </c>
      <c r="G3073" s="7">
        <v>4.5174999237060547</v>
      </c>
      <c r="H3073" s="7">
        <v>3.7887001037597656</v>
      </c>
      <c r="I3073" s="7" t="s">
        <v>7766</v>
      </c>
      <c r="J3073" s="7" t="s">
        <v>7767</v>
      </c>
      <c r="K3073" s="8">
        <v>5.1886229515075684</v>
      </c>
      <c r="M3073" s="8">
        <v>105.21900177001953</v>
      </c>
      <c r="N3073" s="7">
        <v>244.74609375</v>
      </c>
      <c r="O3073" s="7" t="s">
        <v>373</v>
      </c>
      <c r="P3073" s="7" t="s">
        <v>380</v>
      </c>
      <c r="Q3073" s="7" t="s">
        <v>337</v>
      </c>
      <c r="R3073" s="7" t="s">
        <v>3856</v>
      </c>
      <c r="S3073" s="7">
        <v>269.9571533203125</v>
      </c>
    </row>
    <row r="3074" spans="1:19" x14ac:dyDescent="0.25">
      <c r="A3074" s="7">
        <v>513</v>
      </c>
      <c r="B3074" s="7">
        <v>44657</v>
      </c>
      <c r="C3074" s="7">
        <v>31618980</v>
      </c>
      <c r="D3074" s="7" t="s">
        <v>2812</v>
      </c>
      <c r="E3074" s="7" t="s">
        <v>7764</v>
      </c>
      <c r="F3074" s="7">
        <v>500000</v>
      </c>
      <c r="G3074" s="7">
        <v>4.5174999237060547</v>
      </c>
      <c r="H3074" s="7">
        <v>3.7887001037597656</v>
      </c>
      <c r="I3074" s="7" t="s">
        <v>17001</v>
      </c>
      <c r="J3074" s="7" t="s">
        <v>7765</v>
      </c>
      <c r="K3074" s="8">
        <v>5.1886711120605469</v>
      </c>
      <c r="M3074" s="8">
        <v>105.21900177001953</v>
      </c>
      <c r="N3074" s="7">
        <v>245.63729858398438</v>
      </c>
      <c r="O3074" s="7" t="s">
        <v>373</v>
      </c>
      <c r="P3074" s="7" t="s">
        <v>380</v>
      </c>
      <c r="Q3074" s="7" t="s">
        <v>337</v>
      </c>
      <c r="R3074" s="7" t="s">
        <v>214</v>
      </c>
      <c r="S3074" s="7">
        <v>269.9571533203125</v>
      </c>
    </row>
    <row r="3075" spans="1:19" x14ac:dyDescent="0.25">
      <c r="A3075" s="7">
        <v>513</v>
      </c>
      <c r="B3075" s="7">
        <v>44657</v>
      </c>
      <c r="C3075" s="7">
        <v>23853611</v>
      </c>
      <c r="D3075" s="7" t="s">
        <v>2812</v>
      </c>
      <c r="E3075" s="7" t="s">
        <v>214</v>
      </c>
      <c r="F3075" s="7">
        <v>750000</v>
      </c>
      <c r="G3075" s="7">
        <v>2.5982000827789307</v>
      </c>
      <c r="H3075" s="7">
        <v>2.3763999938964844</v>
      </c>
      <c r="I3075" s="7" t="s">
        <v>7762</v>
      </c>
      <c r="J3075" s="7" t="s">
        <v>7763</v>
      </c>
      <c r="K3075" s="8">
        <v>4.5513310432434082</v>
      </c>
      <c r="M3075" s="8">
        <v>100.48899841308594</v>
      </c>
      <c r="N3075" s="7">
        <v>189.63330078125</v>
      </c>
      <c r="O3075" s="7" t="s">
        <v>373</v>
      </c>
      <c r="P3075" s="7" t="s">
        <v>380</v>
      </c>
      <c r="Q3075" s="7" t="s">
        <v>337</v>
      </c>
      <c r="R3075" s="7" t="s">
        <v>3856</v>
      </c>
      <c r="S3075" s="7">
        <v>247.56294250488281</v>
      </c>
    </row>
    <row r="3076" spans="1:19" x14ac:dyDescent="0.25">
      <c r="A3076" s="7">
        <v>513</v>
      </c>
      <c r="B3076" s="7">
        <v>44657</v>
      </c>
      <c r="C3076" s="7">
        <v>23853610</v>
      </c>
      <c r="D3076" s="7" t="s">
        <v>2812</v>
      </c>
      <c r="E3076" s="7" t="s">
        <v>7759</v>
      </c>
      <c r="F3076" s="7">
        <v>750000</v>
      </c>
      <c r="G3076" s="7">
        <v>2.5982000827789307</v>
      </c>
      <c r="H3076" s="7">
        <v>2.375499963760376</v>
      </c>
      <c r="I3076" s="7" t="s">
        <v>7760</v>
      </c>
      <c r="J3076" s="7" t="s">
        <v>7761</v>
      </c>
      <c r="K3076" s="8">
        <v>4.6119041442871094</v>
      </c>
      <c r="M3076" s="8">
        <v>100.34200286865234</v>
      </c>
      <c r="N3076" s="7">
        <v>195.61849975585938</v>
      </c>
      <c r="O3076" s="7" t="s">
        <v>373</v>
      </c>
      <c r="P3076" s="7" t="s">
        <v>380</v>
      </c>
      <c r="Q3076" s="7" t="s">
        <v>337</v>
      </c>
      <c r="R3076" s="7" t="s">
        <v>214</v>
      </c>
      <c r="S3076" s="7">
        <v>247.56294250488281</v>
      </c>
    </row>
    <row r="3077" spans="1:19" x14ac:dyDescent="0.25">
      <c r="A3077" s="7">
        <v>513</v>
      </c>
      <c r="B3077" s="7">
        <v>44657</v>
      </c>
      <c r="C3077" s="7">
        <v>66802007</v>
      </c>
      <c r="D3077" s="7" t="s">
        <v>2814</v>
      </c>
      <c r="E3077" s="7" t="s">
        <v>214</v>
      </c>
      <c r="F3077" s="7">
        <v>1200000</v>
      </c>
      <c r="G3077" s="7">
        <v>8.3669004440307617</v>
      </c>
      <c r="H3077" s="7">
        <v>7.667600154876709</v>
      </c>
      <c r="I3077" s="7" t="s">
        <v>19975</v>
      </c>
      <c r="J3077" s="7" t="s">
        <v>11265</v>
      </c>
      <c r="K3077" s="8">
        <v>3.3949699401855469</v>
      </c>
      <c r="M3077" s="8">
        <v>87.200996398925781</v>
      </c>
      <c r="N3077" s="7">
        <v>75.5625</v>
      </c>
      <c r="O3077" s="7" t="s">
        <v>643</v>
      </c>
      <c r="P3077" s="7" t="s">
        <v>361</v>
      </c>
      <c r="Q3077" s="7" t="s">
        <v>242</v>
      </c>
      <c r="R3077" s="7" t="s">
        <v>3856</v>
      </c>
      <c r="S3077" s="7">
        <v>75.5625</v>
      </c>
    </row>
    <row r="3078" spans="1:19" x14ac:dyDescent="0.25">
      <c r="A3078" s="7">
        <v>513</v>
      </c>
      <c r="B3078" s="7">
        <v>44657</v>
      </c>
      <c r="C3078" s="7">
        <v>31874105</v>
      </c>
      <c r="D3078" s="7" t="s">
        <v>2814</v>
      </c>
      <c r="E3078" s="7" t="s">
        <v>214</v>
      </c>
      <c r="F3078" s="7">
        <v>600000</v>
      </c>
      <c r="G3078" s="7">
        <v>4.572199821472168</v>
      </c>
      <c r="H3078" s="7">
        <v>4.2315998077392578</v>
      </c>
      <c r="I3078" s="7" t="s">
        <v>17152</v>
      </c>
      <c r="J3078" s="7" t="s">
        <v>11264</v>
      </c>
      <c r="K3078" s="8">
        <v>3.209630012512207</v>
      </c>
      <c r="M3078" s="8">
        <v>97.004997253417969</v>
      </c>
      <c r="N3078" s="7">
        <v>46.934101104736328</v>
      </c>
      <c r="O3078" s="7" t="s">
        <v>643</v>
      </c>
      <c r="P3078" s="7" t="s">
        <v>361</v>
      </c>
      <c r="Q3078" s="7" t="s">
        <v>242</v>
      </c>
      <c r="R3078" s="7" t="s">
        <v>3856</v>
      </c>
      <c r="S3078" s="7">
        <v>46.934101104736328</v>
      </c>
    </row>
    <row r="3079" spans="1:19" x14ac:dyDescent="0.25">
      <c r="A3079" s="7">
        <v>513</v>
      </c>
      <c r="B3079" s="7">
        <v>44657</v>
      </c>
      <c r="C3079" s="7">
        <v>66962202</v>
      </c>
      <c r="D3079" s="7" t="s">
        <v>19197</v>
      </c>
      <c r="E3079" s="7" t="s">
        <v>19976</v>
      </c>
      <c r="F3079" s="7">
        <v>400000</v>
      </c>
      <c r="G3079" s="7">
        <v>4.5556001663208008</v>
      </c>
      <c r="H3079" s="7">
        <v>6.1682000160217285</v>
      </c>
      <c r="I3079" s="7" t="s">
        <v>19977</v>
      </c>
      <c r="J3079" s="7" t="s">
        <v>19978</v>
      </c>
      <c r="K3079" s="8">
        <v>5.1568698883056641</v>
      </c>
      <c r="M3079" s="8">
        <v>93.542999267578125</v>
      </c>
      <c r="N3079" s="7">
        <v>232.72799682617188</v>
      </c>
      <c r="O3079" s="7" t="s">
        <v>212</v>
      </c>
      <c r="P3079" s="7" t="s">
        <v>761</v>
      </c>
      <c r="Q3079" s="7" t="s">
        <v>242</v>
      </c>
      <c r="R3079" s="7" t="s">
        <v>4184</v>
      </c>
      <c r="S3079" s="7">
        <v>232.72799682617188</v>
      </c>
    </row>
    <row r="3080" spans="1:19" x14ac:dyDescent="0.25">
      <c r="A3080" s="7">
        <v>513</v>
      </c>
      <c r="B3080" s="7">
        <v>44657</v>
      </c>
      <c r="C3080" s="7">
        <v>66902930</v>
      </c>
      <c r="D3080" s="7" t="s">
        <v>2817</v>
      </c>
      <c r="E3080" s="7" t="s">
        <v>17656</v>
      </c>
      <c r="F3080" s="7">
        <v>1000000</v>
      </c>
      <c r="G3080" s="7">
        <v>29.166299819946289</v>
      </c>
      <c r="H3080" s="7">
        <v>17.827600479125977</v>
      </c>
      <c r="I3080" s="7" t="s">
        <v>20879</v>
      </c>
      <c r="J3080" s="7" t="s">
        <v>17657</v>
      </c>
      <c r="K3080" s="8">
        <v>3.6662700176239014</v>
      </c>
      <c r="M3080" s="8">
        <v>95.250999450683594</v>
      </c>
      <c r="N3080" s="7">
        <v>99.30419921875</v>
      </c>
      <c r="O3080" s="7" t="s">
        <v>409</v>
      </c>
      <c r="P3080" s="7" t="s">
        <v>215</v>
      </c>
      <c r="Q3080" s="7" t="s">
        <v>219</v>
      </c>
      <c r="R3080" s="7" t="s">
        <v>3856</v>
      </c>
      <c r="S3080" s="7">
        <v>91.599357604980469</v>
      </c>
    </row>
    <row r="3081" spans="1:19" x14ac:dyDescent="0.25">
      <c r="A3081" s="7">
        <v>513</v>
      </c>
      <c r="B3081" s="7">
        <v>44657</v>
      </c>
      <c r="C3081" s="7">
        <v>66773001</v>
      </c>
      <c r="D3081" s="7" t="s">
        <v>2817</v>
      </c>
      <c r="E3081" s="7" t="s">
        <v>214</v>
      </c>
      <c r="F3081" s="7">
        <v>2000000</v>
      </c>
      <c r="G3081" s="7">
        <v>27.624900817871094</v>
      </c>
      <c r="H3081" s="7">
        <v>16.668399810791016</v>
      </c>
      <c r="I3081" s="7" t="s">
        <v>116</v>
      </c>
      <c r="J3081" s="7" t="s">
        <v>7796</v>
      </c>
      <c r="K3081" s="8">
        <v>3.8344800472259521</v>
      </c>
      <c r="M3081" s="8">
        <v>101.95400238037109</v>
      </c>
      <c r="N3081" s="7">
        <v>113.572998046875</v>
      </c>
      <c r="O3081" s="7" t="s">
        <v>409</v>
      </c>
      <c r="P3081" s="7" t="s">
        <v>215</v>
      </c>
      <c r="Q3081" s="7" t="s">
        <v>219</v>
      </c>
      <c r="R3081" s="7" t="s">
        <v>3856</v>
      </c>
      <c r="S3081" s="7">
        <v>89.823326110839844</v>
      </c>
    </row>
    <row r="3082" spans="1:19" x14ac:dyDescent="0.25">
      <c r="A3082" s="7">
        <v>513</v>
      </c>
      <c r="B3082" s="7">
        <v>44657</v>
      </c>
      <c r="C3082" s="7">
        <v>45599495</v>
      </c>
      <c r="D3082" s="7" t="s">
        <v>2817</v>
      </c>
      <c r="E3082" s="7" t="s">
        <v>214</v>
      </c>
      <c r="F3082" s="7">
        <v>1500000</v>
      </c>
      <c r="G3082" s="7">
        <v>27.586599349975586</v>
      </c>
      <c r="H3082" s="7">
        <v>16.68120002746582</v>
      </c>
      <c r="I3082" s="7" t="s">
        <v>7794</v>
      </c>
      <c r="J3082" s="7" t="s">
        <v>7795</v>
      </c>
      <c r="K3082" s="8">
        <v>3.8434600830078125</v>
      </c>
      <c r="M3082" s="8">
        <v>97.570999145507813</v>
      </c>
      <c r="N3082" s="7">
        <v>113.30100250244141</v>
      </c>
      <c r="O3082" s="7" t="s">
        <v>409</v>
      </c>
      <c r="P3082" s="7" t="s">
        <v>215</v>
      </c>
      <c r="Q3082" s="7" t="s">
        <v>219</v>
      </c>
      <c r="R3082" s="7" t="s">
        <v>3856</v>
      </c>
      <c r="S3082" s="7">
        <v>89.777915954589844</v>
      </c>
    </row>
    <row r="3083" spans="1:19" x14ac:dyDescent="0.25">
      <c r="A3083" s="7">
        <v>513</v>
      </c>
      <c r="B3083" s="7">
        <v>44657</v>
      </c>
      <c r="C3083" s="7">
        <v>45599398</v>
      </c>
      <c r="D3083" s="7" t="s">
        <v>2817</v>
      </c>
      <c r="E3083" s="7" t="s">
        <v>7791</v>
      </c>
      <c r="F3083" s="7">
        <v>1500000</v>
      </c>
      <c r="G3083" s="7">
        <v>27.586599349975586</v>
      </c>
      <c r="H3083" s="7">
        <v>16.69059944152832</v>
      </c>
      <c r="I3083" s="7" t="s">
        <v>7792</v>
      </c>
      <c r="J3083" s="7" t="s">
        <v>7793</v>
      </c>
      <c r="K3083" s="8">
        <v>3.8343229293823242</v>
      </c>
      <c r="M3083" s="8">
        <v>97.722999572753906</v>
      </c>
      <c r="N3083" s="7">
        <v>112.00450134277344</v>
      </c>
      <c r="O3083" s="7" t="s">
        <v>409</v>
      </c>
      <c r="P3083" s="7" t="s">
        <v>215</v>
      </c>
      <c r="Q3083" s="7" t="s">
        <v>219</v>
      </c>
      <c r="R3083" s="7" t="s">
        <v>214</v>
      </c>
      <c r="S3083" s="7">
        <v>89.777915954589844</v>
      </c>
    </row>
    <row r="3084" spans="1:19" x14ac:dyDescent="0.25">
      <c r="A3084" s="7">
        <v>513</v>
      </c>
      <c r="B3084" s="7">
        <v>44657</v>
      </c>
      <c r="C3084" s="7">
        <v>14333743</v>
      </c>
      <c r="D3084" s="7" t="s">
        <v>2817</v>
      </c>
      <c r="E3084" s="7" t="s">
        <v>7788</v>
      </c>
      <c r="F3084" s="7">
        <v>750000</v>
      </c>
      <c r="G3084" s="7">
        <v>19.570199966430664</v>
      </c>
      <c r="H3084" s="7">
        <v>12.006500244140625</v>
      </c>
      <c r="I3084" s="7" t="s">
        <v>7789</v>
      </c>
      <c r="J3084" s="7" t="s">
        <v>7790</v>
      </c>
      <c r="K3084" s="8">
        <v>3.6362400054931641</v>
      </c>
      <c r="M3084" s="8">
        <v>145.05999755859375</v>
      </c>
      <c r="N3084" s="7">
        <v>86.749000549316406</v>
      </c>
      <c r="O3084" s="7" t="s">
        <v>409</v>
      </c>
      <c r="P3084" s="7" t="s">
        <v>215</v>
      </c>
      <c r="Q3084" s="7" t="s">
        <v>219</v>
      </c>
      <c r="R3084" s="7" t="s">
        <v>3856</v>
      </c>
      <c r="S3084" s="7">
        <v>78.750495910644531</v>
      </c>
    </row>
    <row r="3085" spans="1:19" x14ac:dyDescent="0.25">
      <c r="A3085" s="7">
        <v>513</v>
      </c>
      <c r="B3085" s="7">
        <v>44657</v>
      </c>
      <c r="C3085" s="7">
        <v>14333744</v>
      </c>
      <c r="D3085" s="7" t="s">
        <v>2817</v>
      </c>
      <c r="E3085" s="7" t="s">
        <v>214</v>
      </c>
      <c r="F3085" s="7">
        <v>750000</v>
      </c>
      <c r="G3085" s="7">
        <v>19.566699981689453</v>
      </c>
      <c r="H3085" s="7">
        <v>12.006500244140625</v>
      </c>
      <c r="I3085" s="7" t="s">
        <v>7786</v>
      </c>
      <c r="J3085" s="7" t="s">
        <v>7787</v>
      </c>
      <c r="K3085" s="8">
        <v>3.6362400054931641</v>
      </c>
      <c r="M3085" s="8">
        <v>145.05999755859375</v>
      </c>
      <c r="N3085" s="7">
        <v>86.749000549316406</v>
      </c>
      <c r="O3085" s="7" t="s">
        <v>409</v>
      </c>
      <c r="P3085" s="7" t="s">
        <v>215</v>
      </c>
      <c r="Q3085" s="7" t="s">
        <v>219</v>
      </c>
      <c r="R3085" s="7" t="s">
        <v>214</v>
      </c>
      <c r="S3085" s="7">
        <v>78.744964599609375</v>
      </c>
    </row>
    <row r="3086" spans="1:19" x14ac:dyDescent="0.25">
      <c r="A3086" s="7">
        <v>513</v>
      </c>
      <c r="B3086" s="7">
        <v>44657</v>
      </c>
      <c r="C3086" s="7">
        <v>66899580</v>
      </c>
      <c r="D3086" s="7" t="s">
        <v>2817</v>
      </c>
      <c r="E3086" s="7" t="s">
        <v>17658</v>
      </c>
      <c r="F3086" s="7">
        <v>500000</v>
      </c>
      <c r="G3086" s="7">
        <v>9.155400276184082</v>
      </c>
      <c r="H3086" s="7">
        <v>7.8961000442504883</v>
      </c>
      <c r="I3086" s="7" t="s">
        <v>17659</v>
      </c>
      <c r="J3086" s="7" t="s">
        <v>17660</v>
      </c>
      <c r="K3086" s="8">
        <v>3.5420498847961426</v>
      </c>
      <c r="M3086" s="8">
        <v>91.910003662109375</v>
      </c>
      <c r="N3086" s="7">
        <v>91.595802307128906</v>
      </c>
      <c r="O3086" s="7" t="s">
        <v>409</v>
      </c>
      <c r="P3086" s="7" t="s">
        <v>215</v>
      </c>
      <c r="Q3086" s="7" t="s">
        <v>219</v>
      </c>
      <c r="R3086" s="7" t="s">
        <v>3856</v>
      </c>
      <c r="S3086" s="7">
        <v>59.193729400634766</v>
      </c>
    </row>
    <row r="3087" spans="1:19" x14ac:dyDescent="0.25">
      <c r="A3087" s="7">
        <v>513</v>
      </c>
      <c r="B3087" s="7">
        <v>44657</v>
      </c>
      <c r="C3087" s="7">
        <v>66772999</v>
      </c>
      <c r="D3087" s="7" t="s">
        <v>2817</v>
      </c>
      <c r="E3087" s="7" t="s">
        <v>214</v>
      </c>
      <c r="F3087" s="7">
        <v>1000000</v>
      </c>
      <c r="G3087" s="7">
        <v>8.1204996109008789</v>
      </c>
      <c r="H3087" s="7">
        <v>6.9836997985839844</v>
      </c>
      <c r="I3087" s="7" t="s">
        <v>19979</v>
      </c>
      <c r="J3087" s="7" t="s">
        <v>7785</v>
      </c>
      <c r="K3087" s="8">
        <v>3.5558500289916992</v>
      </c>
      <c r="M3087" s="8">
        <v>95.231002807617188</v>
      </c>
      <c r="N3087" s="7">
        <v>87.643302917480469</v>
      </c>
      <c r="O3087" s="7" t="s">
        <v>409</v>
      </c>
      <c r="P3087" s="7" t="s">
        <v>215</v>
      </c>
      <c r="Q3087" s="7" t="s">
        <v>219</v>
      </c>
      <c r="R3087" s="7" t="s">
        <v>3856</v>
      </c>
      <c r="S3087" s="7">
        <v>56.915470123291016</v>
      </c>
    </row>
    <row r="3088" spans="1:19" x14ac:dyDescent="0.25">
      <c r="A3088" s="7">
        <v>513</v>
      </c>
      <c r="B3088" s="7">
        <v>44657</v>
      </c>
      <c r="C3088" s="7">
        <v>45599552</v>
      </c>
      <c r="D3088" s="7" t="s">
        <v>2817</v>
      </c>
      <c r="E3088" s="7" t="s">
        <v>214</v>
      </c>
      <c r="F3088" s="7">
        <v>1000000</v>
      </c>
      <c r="G3088" s="7">
        <v>7.5865998268127441</v>
      </c>
      <c r="H3088" s="7">
        <v>6.5655999183654785</v>
      </c>
      <c r="I3088" s="7" t="s">
        <v>7783</v>
      </c>
      <c r="J3088" s="7" t="s">
        <v>7784</v>
      </c>
      <c r="K3088" s="8">
        <v>3.4582300186157227</v>
      </c>
      <c r="M3088" s="8">
        <v>96.137001037597656</v>
      </c>
      <c r="N3088" s="7">
        <v>75.376701354980469</v>
      </c>
      <c r="O3088" s="7" t="s">
        <v>409</v>
      </c>
      <c r="P3088" s="7" t="s">
        <v>215</v>
      </c>
      <c r="Q3088" s="7" t="s">
        <v>219</v>
      </c>
      <c r="R3088" s="7" t="s">
        <v>3856</v>
      </c>
      <c r="S3088" s="7">
        <v>55.718685150146484</v>
      </c>
    </row>
    <row r="3089" spans="1:19" x14ac:dyDescent="0.25">
      <c r="A3089" s="7">
        <v>513</v>
      </c>
      <c r="B3089" s="7">
        <v>44657</v>
      </c>
      <c r="C3089" s="7">
        <v>33930480</v>
      </c>
      <c r="D3089" s="7" t="s">
        <v>2817</v>
      </c>
      <c r="E3089" s="7" t="s">
        <v>214</v>
      </c>
      <c r="F3089" s="7">
        <v>650000</v>
      </c>
      <c r="G3089" s="7">
        <v>7.0335001945495605</v>
      </c>
      <c r="H3089" s="7">
        <v>6.0591001510620117</v>
      </c>
      <c r="I3089" s="7" t="s">
        <v>19980</v>
      </c>
      <c r="J3089" s="7" t="s">
        <v>7782</v>
      </c>
      <c r="K3089" s="8">
        <v>3.2933800220489502</v>
      </c>
      <c r="M3089" s="8">
        <v>102.84500122070313</v>
      </c>
      <c r="N3089" s="7">
        <v>59.920200347900391</v>
      </c>
      <c r="O3089" s="7" t="s">
        <v>409</v>
      </c>
      <c r="P3089" s="7" t="s">
        <v>215</v>
      </c>
      <c r="Q3089" s="7" t="s">
        <v>219</v>
      </c>
      <c r="R3089" s="7" t="s">
        <v>3856</v>
      </c>
      <c r="S3089" s="7">
        <v>54.464103698730469</v>
      </c>
    </row>
    <row r="3090" spans="1:19" x14ac:dyDescent="0.25">
      <c r="A3090" s="7">
        <v>513</v>
      </c>
      <c r="B3090" s="7">
        <v>44657</v>
      </c>
      <c r="C3090" s="7">
        <v>41278238</v>
      </c>
      <c r="D3090" s="7" t="s">
        <v>2817</v>
      </c>
      <c r="E3090" s="7" t="s">
        <v>214</v>
      </c>
      <c r="F3090" s="7">
        <v>800000</v>
      </c>
      <c r="G3090" s="7">
        <v>6.5872998237609863</v>
      </c>
      <c r="H3090" s="7">
        <v>5.6174001693725586</v>
      </c>
      <c r="I3090" s="7" t="s">
        <v>19981</v>
      </c>
      <c r="J3090" s="7" t="s">
        <v>7781</v>
      </c>
      <c r="K3090" s="8">
        <v>3.2841899394989014</v>
      </c>
      <c r="M3090" s="8">
        <v>107.14299774169922</v>
      </c>
      <c r="N3090" s="7">
        <v>58.015300750732422</v>
      </c>
      <c r="O3090" s="7" t="s">
        <v>409</v>
      </c>
      <c r="P3090" s="7" t="s">
        <v>215</v>
      </c>
      <c r="Q3090" s="7" t="s">
        <v>219</v>
      </c>
      <c r="R3090" s="7" t="s">
        <v>3856</v>
      </c>
      <c r="S3090" s="7">
        <v>53.441448211669922</v>
      </c>
    </row>
    <row r="3091" spans="1:19" x14ac:dyDescent="0.25">
      <c r="A3091" s="7">
        <v>513</v>
      </c>
      <c r="B3091" s="7">
        <v>44657</v>
      </c>
      <c r="C3091" s="7">
        <v>67029730</v>
      </c>
      <c r="D3091" s="7" t="s">
        <v>2817</v>
      </c>
      <c r="E3091" s="7" t="s">
        <v>22349</v>
      </c>
      <c r="F3091" s="7">
        <v>500000</v>
      </c>
      <c r="G3091" s="7">
        <v>4.9718999862670898</v>
      </c>
      <c r="H3091" s="7">
        <v>4.5464000701904297</v>
      </c>
      <c r="I3091" s="7" t="s">
        <v>22350</v>
      </c>
      <c r="J3091" s="7" t="s">
        <v>22351</v>
      </c>
      <c r="K3091" s="8">
        <v>3.2501199245452881</v>
      </c>
      <c r="M3091" s="8">
        <v>98.859001159667969</v>
      </c>
      <c r="N3091" s="7">
        <v>50.417301177978516</v>
      </c>
      <c r="O3091" s="7" t="s">
        <v>409</v>
      </c>
      <c r="P3091" s="7" t="s">
        <v>215</v>
      </c>
      <c r="Q3091" s="7" t="s">
        <v>219</v>
      </c>
      <c r="R3091" s="7" t="s">
        <v>3856</v>
      </c>
      <c r="S3091" s="7">
        <v>49.666038513183594</v>
      </c>
    </row>
    <row r="3092" spans="1:19" x14ac:dyDescent="0.25">
      <c r="A3092" s="7">
        <v>513</v>
      </c>
      <c r="B3092" s="7">
        <v>44657</v>
      </c>
      <c r="C3092" s="7">
        <v>66773254</v>
      </c>
      <c r="D3092" s="7" t="s">
        <v>2817</v>
      </c>
      <c r="E3092" s="7" t="s">
        <v>214</v>
      </c>
      <c r="F3092" s="7">
        <v>1000000</v>
      </c>
      <c r="G3092" s="7">
        <v>4.1205000877380371</v>
      </c>
      <c r="H3092" s="7">
        <v>3.8099000453948975</v>
      </c>
      <c r="I3092" s="7" t="s">
        <v>7779</v>
      </c>
      <c r="J3092" s="7" t="s">
        <v>7780</v>
      </c>
      <c r="K3092" s="8">
        <v>3.2835800647735596</v>
      </c>
      <c r="M3092" s="8">
        <v>97</v>
      </c>
      <c r="N3092" s="7">
        <v>52.806900024414063</v>
      </c>
      <c r="O3092" s="7" t="s">
        <v>409</v>
      </c>
      <c r="P3092" s="7" t="s">
        <v>215</v>
      </c>
      <c r="Q3092" s="7" t="s">
        <v>219</v>
      </c>
      <c r="R3092" s="7" t="s">
        <v>3856</v>
      </c>
      <c r="S3092" s="7">
        <v>47.634883880615234</v>
      </c>
    </row>
    <row r="3093" spans="1:19" x14ac:dyDescent="0.25">
      <c r="A3093" s="7">
        <v>513</v>
      </c>
      <c r="B3093" s="7">
        <v>44657</v>
      </c>
      <c r="C3093" s="7">
        <v>45599496</v>
      </c>
      <c r="D3093" s="7" t="s">
        <v>2817</v>
      </c>
      <c r="E3093" s="7" t="s">
        <v>214</v>
      </c>
      <c r="F3093" s="7">
        <v>1000000</v>
      </c>
      <c r="G3093" s="7">
        <v>2.5873000621795654</v>
      </c>
      <c r="H3093" s="7">
        <v>2.4319999217987061</v>
      </c>
      <c r="I3093" s="7" t="s">
        <v>7777</v>
      </c>
      <c r="J3093" s="7" t="s">
        <v>7778</v>
      </c>
      <c r="K3093" s="8">
        <v>3.0599300861358643</v>
      </c>
      <c r="M3093" s="8">
        <v>98.617996215820313</v>
      </c>
      <c r="N3093" s="7">
        <v>39.002700805664063</v>
      </c>
      <c r="O3093" s="7" t="s">
        <v>409</v>
      </c>
      <c r="P3093" s="7" t="s">
        <v>215</v>
      </c>
      <c r="Q3093" s="7" t="s">
        <v>219</v>
      </c>
      <c r="R3093" s="7" t="s">
        <v>3856</v>
      </c>
      <c r="S3093" s="7">
        <v>43.918781280517578</v>
      </c>
    </row>
    <row r="3094" spans="1:19" x14ac:dyDescent="0.25">
      <c r="A3094" s="7">
        <v>513</v>
      </c>
      <c r="B3094" s="7">
        <v>44657</v>
      </c>
      <c r="C3094" s="7">
        <v>45599494</v>
      </c>
      <c r="D3094" s="7" t="s">
        <v>2817</v>
      </c>
      <c r="E3094" s="7" t="s">
        <v>7774</v>
      </c>
      <c r="F3094" s="7">
        <v>1000000</v>
      </c>
      <c r="G3094" s="7">
        <v>2.5873000621795654</v>
      </c>
      <c r="H3094" s="7">
        <v>2.4319999217987061</v>
      </c>
      <c r="I3094" s="7" t="s">
        <v>7775</v>
      </c>
      <c r="J3094" s="7" t="s">
        <v>7776</v>
      </c>
      <c r="K3094" s="8">
        <v>3.0493369102478027</v>
      </c>
      <c r="M3094" s="8">
        <v>98.643997192382813</v>
      </c>
      <c r="N3094" s="7">
        <v>37.374298095703125</v>
      </c>
      <c r="O3094" s="7" t="s">
        <v>409</v>
      </c>
      <c r="P3094" s="7" t="s">
        <v>215</v>
      </c>
      <c r="Q3094" s="7" t="s">
        <v>219</v>
      </c>
      <c r="R3094" s="7" t="s">
        <v>214</v>
      </c>
      <c r="S3094" s="7">
        <v>43.918781280517578</v>
      </c>
    </row>
    <row r="3095" spans="1:19" x14ac:dyDescent="0.25">
      <c r="A3095" s="7">
        <v>513</v>
      </c>
      <c r="B3095" s="7">
        <v>44657</v>
      </c>
      <c r="C3095" s="7">
        <v>33930479</v>
      </c>
      <c r="D3095" s="7" t="s">
        <v>2817</v>
      </c>
      <c r="E3095" s="7" t="s">
        <v>214</v>
      </c>
      <c r="F3095" s="7">
        <v>850000</v>
      </c>
      <c r="G3095" s="7">
        <v>2.0341999530792236</v>
      </c>
      <c r="H3095" s="7">
        <v>1.93340003490448</v>
      </c>
      <c r="I3095" s="7" t="s">
        <v>7772</v>
      </c>
      <c r="J3095" s="7" t="s">
        <v>7773</v>
      </c>
      <c r="K3095" s="8">
        <v>3.0083301067352295</v>
      </c>
      <c r="M3095" s="8">
        <v>99.983001708984375</v>
      </c>
      <c r="N3095" s="7">
        <v>47.191699981689453</v>
      </c>
      <c r="O3095" s="7" t="s">
        <v>409</v>
      </c>
      <c r="P3095" s="7" t="s">
        <v>215</v>
      </c>
      <c r="Q3095" s="7" t="s">
        <v>219</v>
      </c>
      <c r="R3095" s="7" t="s">
        <v>3856</v>
      </c>
      <c r="S3095" s="7">
        <v>42.563442230224609</v>
      </c>
    </row>
    <row r="3096" spans="1:19" x14ac:dyDescent="0.25">
      <c r="A3096" s="7">
        <v>513</v>
      </c>
      <c r="B3096" s="7">
        <v>44657</v>
      </c>
      <c r="C3096" s="7">
        <v>29967595</v>
      </c>
      <c r="D3096" s="7" t="s">
        <v>2817</v>
      </c>
      <c r="E3096" s="7" t="s">
        <v>214</v>
      </c>
      <c r="F3096" s="7">
        <v>500000</v>
      </c>
      <c r="G3096" s="7">
        <v>1.0923999547958374</v>
      </c>
      <c r="H3096" s="7">
        <v>1.059499979019165</v>
      </c>
      <c r="I3096" s="7" t="s">
        <v>19982</v>
      </c>
      <c r="J3096" s="7" t="s">
        <v>7771</v>
      </c>
      <c r="K3096" s="8">
        <v>2.5427300930023193</v>
      </c>
      <c r="M3096" s="8">
        <v>100.22100067138672</v>
      </c>
      <c r="N3096" s="7">
        <v>57.650398254394531</v>
      </c>
      <c r="O3096" s="7" t="s">
        <v>409</v>
      </c>
      <c r="P3096" s="7" t="s">
        <v>215</v>
      </c>
      <c r="Q3096" s="7" t="s">
        <v>219</v>
      </c>
      <c r="R3096" s="7" t="s">
        <v>3856</v>
      </c>
      <c r="S3096" s="7">
        <v>40.242847442626953</v>
      </c>
    </row>
    <row r="3097" spans="1:19" x14ac:dyDescent="0.25">
      <c r="A3097" s="7">
        <v>513</v>
      </c>
      <c r="B3097" s="7">
        <v>44657</v>
      </c>
      <c r="C3097" s="7">
        <v>29929868</v>
      </c>
      <c r="D3097" s="7" t="s">
        <v>2817</v>
      </c>
      <c r="E3097" s="7" t="s">
        <v>7768</v>
      </c>
      <c r="F3097" s="7">
        <v>500000</v>
      </c>
      <c r="G3097" s="7">
        <v>1.0923999547958374</v>
      </c>
      <c r="H3097" s="7">
        <v>1.059499979019165</v>
      </c>
      <c r="I3097" s="7" t="s">
        <v>7769</v>
      </c>
      <c r="J3097" s="7" t="s">
        <v>7770</v>
      </c>
      <c r="K3097" s="8">
        <v>2.5303120613098145</v>
      </c>
      <c r="M3097" s="8">
        <v>100.23400115966797</v>
      </c>
      <c r="N3097" s="7">
        <v>54.98590087890625</v>
      </c>
      <c r="O3097" s="7" t="s">
        <v>409</v>
      </c>
      <c r="P3097" s="7" t="s">
        <v>215</v>
      </c>
      <c r="Q3097" s="7" t="s">
        <v>219</v>
      </c>
      <c r="R3097" s="7" t="s">
        <v>214</v>
      </c>
      <c r="S3097" s="7">
        <v>40.242847442626953</v>
      </c>
    </row>
    <row r="3098" spans="1:19" x14ac:dyDescent="0.25">
      <c r="A3098" s="7">
        <v>513</v>
      </c>
      <c r="B3098" s="7">
        <v>44657</v>
      </c>
      <c r="C3098" s="7">
        <v>36016011</v>
      </c>
      <c r="D3098" s="7" t="s">
        <v>2818</v>
      </c>
      <c r="E3098" s="7" t="s">
        <v>11268</v>
      </c>
      <c r="F3098" s="7">
        <v>300000</v>
      </c>
      <c r="G3098" s="7">
        <v>0.59140002727508545</v>
      </c>
      <c r="H3098" s="7">
        <v>0.57239997386932373</v>
      </c>
      <c r="I3098" s="7" t="s">
        <v>11269</v>
      </c>
      <c r="J3098" s="7" t="s">
        <v>11270</v>
      </c>
      <c r="K3098" s="8">
        <v>3.0200660228729248</v>
      </c>
      <c r="M3098" s="8">
        <v>100.78299713134766</v>
      </c>
      <c r="N3098" s="7">
        <v>165.35189819335938</v>
      </c>
      <c r="O3098" s="7" t="s">
        <v>212</v>
      </c>
      <c r="P3098" s="7" t="s">
        <v>315</v>
      </c>
      <c r="Q3098" s="7" t="s">
        <v>291</v>
      </c>
      <c r="R3098" s="7" t="s">
        <v>3856</v>
      </c>
      <c r="S3098" s="7">
        <v>165.35189819335938</v>
      </c>
    </row>
    <row r="3099" spans="1:19" x14ac:dyDescent="0.25">
      <c r="A3099" s="7">
        <v>513</v>
      </c>
      <c r="B3099" s="7">
        <v>44657</v>
      </c>
      <c r="C3099" s="7">
        <v>36315852</v>
      </c>
      <c r="D3099" s="7" t="s">
        <v>2818</v>
      </c>
      <c r="E3099" s="7" t="s">
        <v>214</v>
      </c>
      <c r="F3099" s="7">
        <v>300000</v>
      </c>
      <c r="G3099" s="7">
        <v>0.58890002965927124</v>
      </c>
      <c r="H3099" s="7">
        <v>0.57419997453689575</v>
      </c>
      <c r="I3099" s="7" t="s">
        <v>11266</v>
      </c>
      <c r="J3099" s="7" t="s">
        <v>11267</v>
      </c>
      <c r="K3099" s="8">
        <v>2.3927090167999268</v>
      </c>
      <c r="M3099" s="8">
        <v>101.15039825439453</v>
      </c>
      <c r="N3099" s="7">
        <v>98.904197692871094</v>
      </c>
      <c r="O3099" s="7" t="s">
        <v>212</v>
      </c>
      <c r="P3099" s="7" t="s">
        <v>315</v>
      </c>
      <c r="Q3099" s="7" t="s">
        <v>291</v>
      </c>
      <c r="R3099" s="7" t="s">
        <v>214</v>
      </c>
      <c r="S3099" s="7">
        <v>98.904197692871094</v>
      </c>
    </row>
    <row r="3100" spans="1:19" x14ac:dyDescent="0.25">
      <c r="A3100" s="7">
        <v>513</v>
      </c>
      <c r="B3100" s="7">
        <v>44657</v>
      </c>
      <c r="C3100" s="7">
        <v>46776796</v>
      </c>
      <c r="D3100" s="7" t="s">
        <v>2821</v>
      </c>
      <c r="E3100" s="7" t="s">
        <v>214</v>
      </c>
      <c r="F3100" s="7">
        <v>500000</v>
      </c>
      <c r="G3100" s="7">
        <v>4.7912001609802246</v>
      </c>
      <c r="H3100" s="7">
        <v>4.2737998962402344</v>
      </c>
      <c r="I3100" s="7" t="s">
        <v>18396</v>
      </c>
      <c r="J3100" s="7" t="s">
        <v>7799</v>
      </c>
      <c r="K3100" s="8">
        <v>4.1634330749511719</v>
      </c>
      <c r="M3100" s="8">
        <v>99.722000122070313</v>
      </c>
      <c r="N3100" s="7">
        <v>142.53480529785156</v>
      </c>
      <c r="O3100" s="7" t="s">
        <v>331</v>
      </c>
      <c r="P3100" s="7" t="s">
        <v>637</v>
      </c>
      <c r="Q3100" s="7" t="s">
        <v>219</v>
      </c>
      <c r="R3100" s="7" t="s">
        <v>3856</v>
      </c>
      <c r="S3100" s="7">
        <v>241.40457153320313</v>
      </c>
    </row>
    <row r="3101" spans="1:19" x14ac:dyDescent="0.25">
      <c r="A3101" s="7">
        <v>513</v>
      </c>
      <c r="B3101" s="7">
        <v>44657</v>
      </c>
      <c r="C3101" s="7">
        <v>42649603</v>
      </c>
      <c r="D3101" s="7" t="s">
        <v>2821</v>
      </c>
      <c r="E3101" s="7" t="s">
        <v>214</v>
      </c>
      <c r="F3101" s="7">
        <v>600000</v>
      </c>
      <c r="G3101" s="7">
        <v>1.8918999433517456</v>
      </c>
      <c r="H3101" s="7">
        <v>1.7783000469207764</v>
      </c>
      <c r="I3101" s="7" t="s">
        <v>7797</v>
      </c>
      <c r="J3101" s="7" t="s">
        <v>7798</v>
      </c>
      <c r="K3101" s="8">
        <v>3.9550929069519043</v>
      </c>
      <c r="M3101" s="8">
        <v>103.00599670410156</v>
      </c>
      <c r="N3101" s="7">
        <v>147.41259765625</v>
      </c>
      <c r="O3101" s="7" t="s">
        <v>331</v>
      </c>
      <c r="P3101" s="7" t="s">
        <v>637</v>
      </c>
      <c r="Q3101" s="7" t="s">
        <v>219</v>
      </c>
      <c r="R3101" s="7" t="s">
        <v>3856</v>
      </c>
      <c r="S3101" s="7">
        <v>212.53616333007813</v>
      </c>
    </row>
    <row r="3102" spans="1:19" x14ac:dyDescent="0.25">
      <c r="A3102" s="7">
        <v>513</v>
      </c>
      <c r="B3102" s="7">
        <v>44657</v>
      </c>
      <c r="C3102" s="7">
        <v>46945744</v>
      </c>
      <c r="D3102" s="7" t="s">
        <v>2824</v>
      </c>
      <c r="E3102" s="7" t="s">
        <v>11277</v>
      </c>
      <c r="F3102" s="7">
        <v>550000</v>
      </c>
      <c r="G3102" s="7">
        <v>1.4045000076293945</v>
      </c>
      <c r="H3102" s="7">
        <v>1.3436000347137451</v>
      </c>
      <c r="I3102" s="7" t="s">
        <v>19983</v>
      </c>
      <c r="J3102" s="7" t="s">
        <v>11278</v>
      </c>
      <c r="K3102" s="8">
        <v>4.4076170921325684</v>
      </c>
      <c r="M3102" s="8">
        <v>99.986000061035156</v>
      </c>
      <c r="N3102" s="7">
        <v>218.80230712890625</v>
      </c>
      <c r="O3102" s="7" t="s">
        <v>212</v>
      </c>
      <c r="P3102" s="7" t="s">
        <v>239</v>
      </c>
      <c r="Q3102" s="7" t="s">
        <v>242</v>
      </c>
      <c r="R3102" s="7" t="s">
        <v>3856</v>
      </c>
      <c r="S3102" s="7">
        <v>218.80230712890625</v>
      </c>
    </row>
    <row r="3103" spans="1:19" x14ac:dyDescent="0.25">
      <c r="A3103" s="7">
        <v>513</v>
      </c>
      <c r="B3103" s="7">
        <v>44657</v>
      </c>
      <c r="C3103" s="7">
        <v>46937369</v>
      </c>
      <c r="D3103" s="7" t="s">
        <v>2824</v>
      </c>
      <c r="E3103" s="7" t="s">
        <v>11274</v>
      </c>
      <c r="F3103" s="7">
        <v>550000</v>
      </c>
      <c r="G3103" s="7">
        <v>1.4045000076293945</v>
      </c>
      <c r="H3103" s="7">
        <v>1.3430999517440796</v>
      </c>
      <c r="I3103" s="7" t="s">
        <v>11275</v>
      </c>
      <c r="J3103" s="7" t="s">
        <v>11276</v>
      </c>
      <c r="K3103" s="8">
        <v>4.4901261329650879</v>
      </c>
      <c r="M3103" s="8">
        <v>99.875</v>
      </c>
      <c r="N3103" s="7">
        <v>224.42190551757813</v>
      </c>
      <c r="O3103" s="7" t="s">
        <v>212</v>
      </c>
      <c r="P3103" s="7" t="s">
        <v>239</v>
      </c>
      <c r="Q3103" s="7" t="s">
        <v>242</v>
      </c>
      <c r="R3103" s="7" t="s">
        <v>214</v>
      </c>
      <c r="S3103" s="7">
        <v>224.42190551757813</v>
      </c>
    </row>
    <row r="3104" spans="1:19" x14ac:dyDescent="0.25">
      <c r="A3104" s="7">
        <v>513</v>
      </c>
      <c r="B3104" s="7">
        <v>44657</v>
      </c>
      <c r="C3104" s="7">
        <v>45656533</v>
      </c>
      <c r="D3104" s="7" t="s">
        <v>2824</v>
      </c>
      <c r="E3104" s="7" t="s">
        <v>11271</v>
      </c>
      <c r="F3104" s="7">
        <v>450000</v>
      </c>
      <c r="G3104" s="7">
        <v>0.56669998168945313</v>
      </c>
      <c r="H3104" s="7">
        <v>0.53960001468658447</v>
      </c>
      <c r="I3104" s="7" t="s">
        <v>11272</v>
      </c>
      <c r="J3104" s="7" t="s">
        <v>11273</v>
      </c>
      <c r="K3104" s="8">
        <v>4.7240238189697266</v>
      </c>
      <c r="M3104" s="8">
        <v>100.76699829101563</v>
      </c>
      <c r="N3104" s="7">
        <v>337.697998046875</v>
      </c>
      <c r="O3104" s="7" t="s">
        <v>212</v>
      </c>
      <c r="P3104" s="7" t="s">
        <v>239</v>
      </c>
      <c r="Q3104" s="7" t="s">
        <v>242</v>
      </c>
      <c r="R3104" s="7" t="s">
        <v>214</v>
      </c>
      <c r="S3104" s="7">
        <v>337.697998046875</v>
      </c>
    </row>
    <row r="3105" spans="1:19" x14ac:dyDescent="0.25">
      <c r="A3105" s="7">
        <v>513</v>
      </c>
      <c r="B3105" s="7">
        <v>44657</v>
      </c>
      <c r="C3105" s="7">
        <v>66798295</v>
      </c>
      <c r="D3105" s="7" t="s">
        <v>2827</v>
      </c>
      <c r="E3105" s="7" t="s">
        <v>214</v>
      </c>
      <c r="F3105" s="7">
        <v>500000</v>
      </c>
      <c r="G3105" s="7">
        <v>8.3121004104614258</v>
      </c>
      <c r="H3105" s="7">
        <v>5.3777999877929688</v>
      </c>
      <c r="I3105" s="7" t="s">
        <v>19984</v>
      </c>
      <c r="J3105" s="7" t="s">
        <v>11279</v>
      </c>
      <c r="K3105" s="8">
        <v>5.1440601348876953</v>
      </c>
      <c r="M3105" s="8">
        <v>94.844001770019531</v>
      </c>
      <c r="N3105" s="7">
        <v>250.17570495605469</v>
      </c>
      <c r="O3105" s="7" t="s">
        <v>237</v>
      </c>
      <c r="P3105" s="7" t="s">
        <v>327</v>
      </c>
      <c r="Q3105" s="7" t="s">
        <v>242</v>
      </c>
      <c r="R3105" s="7" t="s">
        <v>3856</v>
      </c>
      <c r="S3105" s="7">
        <v>250.17570495605469</v>
      </c>
    </row>
    <row r="3106" spans="1:19" x14ac:dyDescent="0.25">
      <c r="A3106" s="7">
        <v>513</v>
      </c>
      <c r="B3106" s="7">
        <v>44657</v>
      </c>
      <c r="C3106" s="7">
        <v>66882373</v>
      </c>
      <c r="D3106" s="7" t="s">
        <v>2830</v>
      </c>
      <c r="E3106" s="7" t="s">
        <v>214</v>
      </c>
      <c r="F3106" s="7">
        <v>600000</v>
      </c>
      <c r="G3106" s="7">
        <v>4</v>
      </c>
      <c r="H3106" s="7">
        <v>5.5633997917175293</v>
      </c>
      <c r="I3106" s="7" t="s">
        <v>19985</v>
      </c>
      <c r="J3106" s="7" t="s">
        <v>11280</v>
      </c>
      <c r="K3106" s="8">
        <v>5.0541400909423828</v>
      </c>
      <c r="M3106" s="8">
        <v>92.919998168945313</v>
      </c>
      <c r="N3106" s="7">
        <v>216.76800537109375</v>
      </c>
      <c r="O3106" s="7" t="s">
        <v>212</v>
      </c>
      <c r="P3106" s="7" t="s">
        <v>518</v>
      </c>
      <c r="Q3106" s="7" t="s">
        <v>219</v>
      </c>
      <c r="R3106" s="7" t="s">
        <v>4184</v>
      </c>
      <c r="S3106" s="7">
        <v>216.76800537109375</v>
      </c>
    </row>
    <row r="3107" spans="1:19" x14ac:dyDescent="0.25">
      <c r="A3107" s="7">
        <v>513</v>
      </c>
      <c r="B3107" s="7">
        <v>44657</v>
      </c>
      <c r="C3107" s="7">
        <v>66922308</v>
      </c>
      <c r="D3107" s="7" t="s">
        <v>2834</v>
      </c>
      <c r="E3107" s="7" t="s">
        <v>17661</v>
      </c>
      <c r="F3107" s="7">
        <v>300000</v>
      </c>
      <c r="G3107" s="7">
        <v>4.3066000938415527</v>
      </c>
      <c r="H3107" s="7">
        <v>4.1244001388549805</v>
      </c>
      <c r="I3107" s="7" t="s">
        <v>19986</v>
      </c>
      <c r="J3107" s="7" t="s">
        <v>17662</v>
      </c>
      <c r="K3107" s="8">
        <v>3.3053700923919678</v>
      </c>
      <c r="M3107" s="8">
        <v>91.807998657226563</v>
      </c>
      <c r="N3107" s="7">
        <v>56.060298919677734</v>
      </c>
      <c r="O3107" s="7" t="s">
        <v>212</v>
      </c>
      <c r="P3107" s="7" t="s">
        <v>1033</v>
      </c>
      <c r="Q3107" s="7" t="s">
        <v>242</v>
      </c>
      <c r="R3107" s="7" t="s">
        <v>3856</v>
      </c>
      <c r="S3107" s="7">
        <v>56.060298919677734</v>
      </c>
    </row>
    <row r="3108" spans="1:19" x14ac:dyDescent="0.25">
      <c r="A3108" s="7">
        <v>513</v>
      </c>
      <c r="B3108" s="7">
        <v>44657</v>
      </c>
      <c r="C3108" s="7">
        <v>66927353</v>
      </c>
      <c r="D3108" s="7" t="s">
        <v>2834</v>
      </c>
      <c r="E3108" s="7" t="s">
        <v>18397</v>
      </c>
      <c r="F3108" s="7">
        <v>300000</v>
      </c>
      <c r="G3108" s="7">
        <v>4.3066000938415527</v>
      </c>
      <c r="H3108" s="7">
        <v>4.1244001388549805</v>
      </c>
      <c r="I3108" s="7" t="s">
        <v>18398</v>
      </c>
      <c r="J3108" s="7" t="s">
        <v>18399</v>
      </c>
      <c r="K3108" s="8">
        <v>3.3053689002990723</v>
      </c>
      <c r="M3108" s="8">
        <v>91.807998657226563</v>
      </c>
      <c r="N3108" s="7">
        <v>55.661201477050781</v>
      </c>
      <c r="O3108" s="7" t="s">
        <v>212</v>
      </c>
      <c r="P3108" s="7" t="s">
        <v>1033</v>
      </c>
      <c r="Q3108" s="7" t="s">
        <v>242</v>
      </c>
      <c r="R3108" s="7" t="s">
        <v>214</v>
      </c>
      <c r="S3108" s="7">
        <v>55.661201477050781</v>
      </c>
    </row>
    <row r="3109" spans="1:19" x14ac:dyDescent="0.25">
      <c r="A3109" s="7">
        <v>513</v>
      </c>
      <c r="B3109" s="7">
        <v>44657</v>
      </c>
      <c r="C3109" s="7">
        <v>66793696</v>
      </c>
      <c r="D3109" s="7" t="s">
        <v>2834</v>
      </c>
      <c r="E3109" s="7" t="s">
        <v>7808</v>
      </c>
      <c r="F3109" s="7">
        <v>500000</v>
      </c>
      <c r="G3109" s="7">
        <v>3.2853999137878418</v>
      </c>
      <c r="H3109" s="7">
        <v>3.1672000885009766</v>
      </c>
      <c r="I3109" s="7" t="s">
        <v>19987</v>
      </c>
      <c r="J3109" s="7" t="s">
        <v>7809</v>
      </c>
      <c r="K3109" s="8">
        <v>3.3289198875427246</v>
      </c>
      <c r="M3109" s="8">
        <v>93.5780029296875</v>
      </c>
      <c r="N3109" s="7">
        <v>60.20989990234375</v>
      </c>
      <c r="O3109" s="7" t="s">
        <v>212</v>
      </c>
      <c r="P3109" s="7" t="s">
        <v>1033</v>
      </c>
      <c r="Q3109" s="7" t="s">
        <v>242</v>
      </c>
      <c r="R3109" s="7" t="s">
        <v>3856</v>
      </c>
      <c r="S3109" s="7">
        <v>60.20989990234375</v>
      </c>
    </row>
    <row r="3110" spans="1:19" x14ac:dyDescent="0.25">
      <c r="A3110" s="7">
        <v>513</v>
      </c>
      <c r="B3110" s="7">
        <v>44657</v>
      </c>
      <c r="C3110" s="7">
        <v>66793774</v>
      </c>
      <c r="D3110" s="7" t="s">
        <v>2834</v>
      </c>
      <c r="E3110" s="7" t="s">
        <v>7805</v>
      </c>
      <c r="F3110" s="7">
        <v>500000</v>
      </c>
      <c r="G3110" s="7">
        <v>3.2853999137878418</v>
      </c>
      <c r="H3110" s="7">
        <v>3.1672000885009766</v>
      </c>
      <c r="I3110" s="7" t="s">
        <v>7806</v>
      </c>
      <c r="J3110" s="7" t="s">
        <v>7807</v>
      </c>
      <c r="K3110" s="8">
        <v>3.328963041305542</v>
      </c>
      <c r="M3110" s="8">
        <v>93.5780029296875</v>
      </c>
      <c r="N3110" s="7">
        <v>59.723598480224609</v>
      </c>
      <c r="O3110" s="7" t="s">
        <v>212</v>
      </c>
      <c r="P3110" s="7" t="s">
        <v>1033</v>
      </c>
      <c r="Q3110" s="7" t="s">
        <v>242</v>
      </c>
      <c r="R3110" s="7" t="s">
        <v>214</v>
      </c>
      <c r="S3110" s="7">
        <v>59.723598480224609</v>
      </c>
    </row>
    <row r="3111" spans="1:19" x14ac:dyDescent="0.25">
      <c r="A3111" s="7">
        <v>513</v>
      </c>
      <c r="B3111" s="7">
        <v>44657</v>
      </c>
      <c r="C3111" s="7">
        <v>66922309</v>
      </c>
      <c r="D3111" s="7" t="s">
        <v>2834</v>
      </c>
      <c r="E3111" s="7" t="s">
        <v>17663</v>
      </c>
      <c r="F3111" s="7">
        <v>300000</v>
      </c>
      <c r="G3111" s="7">
        <v>2.3080000877380371</v>
      </c>
      <c r="H3111" s="7">
        <v>2.2523999214172363</v>
      </c>
      <c r="I3111" s="7" t="s">
        <v>19988</v>
      </c>
      <c r="J3111" s="7" t="s">
        <v>17664</v>
      </c>
      <c r="K3111" s="8">
        <v>3.0842900276184082</v>
      </c>
      <c r="M3111" s="8">
        <v>95.112998962402344</v>
      </c>
      <c r="N3111" s="7">
        <v>47.69110107421875</v>
      </c>
      <c r="O3111" s="7" t="s">
        <v>212</v>
      </c>
      <c r="P3111" s="7" t="s">
        <v>1033</v>
      </c>
      <c r="Q3111" s="7" t="s">
        <v>242</v>
      </c>
      <c r="R3111" s="7" t="s">
        <v>3856</v>
      </c>
      <c r="S3111" s="7">
        <v>47.69110107421875</v>
      </c>
    </row>
    <row r="3112" spans="1:19" x14ac:dyDescent="0.25">
      <c r="A3112" s="7">
        <v>513</v>
      </c>
      <c r="B3112" s="7">
        <v>44657</v>
      </c>
      <c r="C3112" s="7">
        <v>66927352</v>
      </c>
      <c r="D3112" s="7" t="s">
        <v>2834</v>
      </c>
      <c r="E3112" s="7" t="s">
        <v>18400</v>
      </c>
      <c r="F3112" s="7">
        <v>300000</v>
      </c>
      <c r="G3112" s="7">
        <v>2.3080000877380371</v>
      </c>
      <c r="H3112" s="7">
        <v>2.2523999214172363</v>
      </c>
      <c r="I3112" s="7" t="s">
        <v>18401</v>
      </c>
      <c r="J3112" s="7" t="s">
        <v>18402</v>
      </c>
      <c r="K3112" s="8">
        <v>3.0840981006622314</v>
      </c>
      <c r="M3112" s="8">
        <v>95.112998962402344</v>
      </c>
      <c r="N3112" s="7">
        <v>47.110000610351563</v>
      </c>
      <c r="O3112" s="7" t="s">
        <v>212</v>
      </c>
      <c r="P3112" s="7" t="s">
        <v>1033</v>
      </c>
      <c r="Q3112" s="7" t="s">
        <v>242</v>
      </c>
      <c r="R3112" s="7" t="s">
        <v>214</v>
      </c>
      <c r="S3112" s="7">
        <v>47.110000610351563</v>
      </c>
    </row>
    <row r="3113" spans="1:19" x14ac:dyDescent="0.25">
      <c r="A3113" s="7">
        <v>513</v>
      </c>
      <c r="B3113" s="7">
        <v>44657</v>
      </c>
      <c r="C3113" s="7">
        <v>39110390</v>
      </c>
      <c r="D3113" s="7" t="s">
        <v>2834</v>
      </c>
      <c r="E3113" s="7" t="s">
        <v>7803</v>
      </c>
      <c r="F3113" s="7">
        <v>500000</v>
      </c>
      <c r="G3113" s="7">
        <v>1.3114000558853149</v>
      </c>
      <c r="H3113" s="7">
        <v>1.2657999992370605</v>
      </c>
      <c r="I3113" s="7" t="s">
        <v>19989</v>
      </c>
      <c r="J3113" s="7" t="s">
        <v>7804</v>
      </c>
      <c r="K3113" s="8">
        <v>2.897550106048584</v>
      </c>
      <c r="M3113" s="8">
        <v>101.24800109863281</v>
      </c>
      <c r="N3113" s="7">
        <v>74.297096252441406</v>
      </c>
      <c r="O3113" s="7" t="s">
        <v>212</v>
      </c>
      <c r="P3113" s="7" t="s">
        <v>1033</v>
      </c>
      <c r="Q3113" s="7" t="s">
        <v>242</v>
      </c>
      <c r="R3113" s="7" t="s">
        <v>3856</v>
      </c>
      <c r="S3113" s="7">
        <v>74.297096252441406</v>
      </c>
    </row>
    <row r="3114" spans="1:19" x14ac:dyDescent="0.25">
      <c r="A3114" s="7">
        <v>513</v>
      </c>
      <c r="B3114" s="7">
        <v>44657</v>
      </c>
      <c r="C3114" s="7">
        <v>39110402</v>
      </c>
      <c r="D3114" s="7" t="s">
        <v>2834</v>
      </c>
      <c r="E3114" s="7" t="s">
        <v>7800</v>
      </c>
      <c r="F3114" s="7">
        <v>500000</v>
      </c>
      <c r="G3114" s="7">
        <v>1.3114000558853149</v>
      </c>
      <c r="H3114" s="7">
        <v>1.2657999992370605</v>
      </c>
      <c r="I3114" s="7" t="s">
        <v>7801</v>
      </c>
      <c r="J3114" s="7" t="s">
        <v>7802</v>
      </c>
      <c r="K3114" s="8">
        <v>2.8979010581970215</v>
      </c>
      <c r="M3114" s="8">
        <v>101.24800109863281</v>
      </c>
      <c r="N3114" s="7">
        <v>73.113502502441406</v>
      </c>
      <c r="O3114" s="7" t="s">
        <v>212</v>
      </c>
      <c r="P3114" s="7" t="s">
        <v>1033</v>
      </c>
      <c r="Q3114" s="7" t="s">
        <v>242</v>
      </c>
      <c r="R3114" s="7" t="s">
        <v>214</v>
      </c>
      <c r="S3114" s="7">
        <v>73.113502502441406</v>
      </c>
    </row>
    <row r="3115" spans="1:19" x14ac:dyDescent="0.25">
      <c r="A3115" s="7">
        <v>513</v>
      </c>
      <c r="B3115" s="7">
        <v>44657</v>
      </c>
      <c r="C3115" s="7">
        <v>45688720</v>
      </c>
      <c r="D3115" s="7" t="s">
        <v>3731</v>
      </c>
      <c r="E3115" s="7" t="s">
        <v>214</v>
      </c>
      <c r="F3115" s="7">
        <v>500000</v>
      </c>
      <c r="G3115" s="7">
        <v>4.5886001586914063</v>
      </c>
      <c r="H3115" s="7">
        <v>2.4579000473022461</v>
      </c>
      <c r="I3115" s="7" t="s">
        <v>19990</v>
      </c>
      <c r="J3115" s="7" t="s">
        <v>11283</v>
      </c>
      <c r="K3115" s="8">
        <v>44.238639831542969</v>
      </c>
      <c r="M3115" s="8">
        <v>30.419000625610352</v>
      </c>
      <c r="N3115" s="7">
        <v>4149.826171875</v>
      </c>
      <c r="O3115" s="7" t="s">
        <v>223</v>
      </c>
      <c r="P3115" s="7" t="s">
        <v>2728</v>
      </c>
      <c r="Q3115" s="7" t="s">
        <v>286</v>
      </c>
      <c r="R3115" s="7" t="s">
        <v>3856</v>
      </c>
      <c r="S3115" s="7">
        <v>4149.826171875</v>
      </c>
    </row>
    <row r="3116" spans="1:19" x14ac:dyDescent="0.25">
      <c r="A3116" s="7">
        <v>513</v>
      </c>
      <c r="B3116" s="7">
        <v>44657</v>
      </c>
      <c r="C3116" s="7">
        <v>45680615</v>
      </c>
      <c r="D3116" s="7" t="s">
        <v>3731</v>
      </c>
      <c r="E3116" s="7" t="s">
        <v>11281</v>
      </c>
      <c r="F3116" s="7">
        <v>500000</v>
      </c>
      <c r="G3116" s="7">
        <v>4.5886001586914063</v>
      </c>
      <c r="H3116" s="7">
        <v>2.4579000473022461</v>
      </c>
      <c r="I3116" s="7" t="s">
        <v>17153</v>
      </c>
      <c r="J3116" s="7" t="s">
        <v>11282</v>
      </c>
      <c r="K3116" s="8">
        <v>44.239082336425781</v>
      </c>
      <c r="M3116" s="8">
        <v>30.418600082397461</v>
      </c>
      <c r="N3116" s="7">
        <v>4150.7470703125</v>
      </c>
      <c r="O3116" s="7" t="s">
        <v>223</v>
      </c>
      <c r="P3116" s="7" t="s">
        <v>2728</v>
      </c>
      <c r="Q3116" s="7" t="s">
        <v>286</v>
      </c>
      <c r="R3116" s="7" t="s">
        <v>214</v>
      </c>
      <c r="S3116" s="7">
        <v>4150.7470703125</v>
      </c>
    </row>
    <row r="3117" spans="1:19" x14ac:dyDescent="0.25">
      <c r="A3117" s="7">
        <v>513</v>
      </c>
      <c r="B3117" s="7">
        <v>44657</v>
      </c>
      <c r="C3117" s="7">
        <v>66789043</v>
      </c>
      <c r="D3117" s="7" t="s">
        <v>2837</v>
      </c>
      <c r="E3117" s="7" t="s">
        <v>214</v>
      </c>
      <c r="F3117" s="7">
        <v>550000</v>
      </c>
      <c r="G3117" s="7">
        <v>2.2478001117706299</v>
      </c>
      <c r="H3117" s="7">
        <v>1.9170000553131104</v>
      </c>
      <c r="I3117" s="7" t="s">
        <v>7810</v>
      </c>
      <c r="J3117" s="7" t="s">
        <v>7811</v>
      </c>
      <c r="K3117" s="8">
        <v>13.739495277404785</v>
      </c>
      <c r="M3117" s="8">
        <v>89.088996887207031</v>
      </c>
      <c r="N3117" s="7">
        <v>1115.3304443359375</v>
      </c>
      <c r="O3117" s="7" t="s">
        <v>280</v>
      </c>
      <c r="P3117" s="7" t="s">
        <v>2839</v>
      </c>
      <c r="Q3117" s="7" t="s">
        <v>242</v>
      </c>
      <c r="R3117" s="7" t="s">
        <v>3856</v>
      </c>
      <c r="S3117" s="7">
        <v>465.30401611328125</v>
      </c>
    </row>
    <row r="3118" spans="1:19" x14ac:dyDescent="0.25">
      <c r="A3118" s="7">
        <v>513</v>
      </c>
      <c r="B3118" s="7">
        <v>44657</v>
      </c>
      <c r="C3118" s="7">
        <v>27810651</v>
      </c>
      <c r="D3118" s="7" t="s">
        <v>2841</v>
      </c>
      <c r="E3118" s="7" t="s">
        <v>214</v>
      </c>
      <c r="F3118" s="7">
        <v>750000</v>
      </c>
      <c r="G3118" s="7">
        <v>3.5618999004364014</v>
      </c>
      <c r="H3118" s="7">
        <v>3.1373000144958496</v>
      </c>
      <c r="I3118" s="7" t="s">
        <v>20880</v>
      </c>
      <c r="J3118" s="7" t="s">
        <v>7815</v>
      </c>
      <c r="K3118" s="8">
        <v>5.3559079170227051</v>
      </c>
      <c r="M3118" s="8">
        <v>99.656997680664063</v>
      </c>
      <c r="N3118" s="7">
        <v>262.11090087890625</v>
      </c>
      <c r="O3118" s="7" t="s">
        <v>331</v>
      </c>
      <c r="P3118" s="7" t="s">
        <v>2843</v>
      </c>
      <c r="Q3118" s="7" t="s">
        <v>337</v>
      </c>
      <c r="R3118" s="7" t="s">
        <v>3856</v>
      </c>
      <c r="S3118" s="7">
        <v>262.11090087890625</v>
      </c>
    </row>
    <row r="3119" spans="1:19" x14ac:dyDescent="0.25">
      <c r="A3119" s="7">
        <v>513</v>
      </c>
      <c r="B3119" s="7">
        <v>44657</v>
      </c>
      <c r="C3119" s="7">
        <v>27714722</v>
      </c>
      <c r="D3119" s="7" t="s">
        <v>2841</v>
      </c>
      <c r="E3119" s="7" t="s">
        <v>7812</v>
      </c>
      <c r="F3119" s="7">
        <v>750000</v>
      </c>
      <c r="G3119" s="7">
        <v>3.5618999004364014</v>
      </c>
      <c r="H3119" s="7">
        <v>3.1373000144958496</v>
      </c>
      <c r="I3119" s="7" t="s">
        <v>7813</v>
      </c>
      <c r="J3119" s="7" t="s">
        <v>7814</v>
      </c>
      <c r="K3119" s="8">
        <v>5.356043815612793</v>
      </c>
      <c r="M3119" s="8">
        <v>99.656600952148438</v>
      </c>
      <c r="N3119" s="7">
        <v>262.86358642578125</v>
      </c>
      <c r="O3119" s="7" t="s">
        <v>331</v>
      </c>
      <c r="P3119" s="7" t="s">
        <v>2843</v>
      </c>
      <c r="Q3119" s="7" t="s">
        <v>337</v>
      </c>
      <c r="R3119" s="7" t="s">
        <v>214</v>
      </c>
      <c r="S3119" s="7">
        <v>262.86358642578125</v>
      </c>
    </row>
    <row r="3120" spans="1:19" x14ac:dyDescent="0.25">
      <c r="A3120" s="7">
        <v>513</v>
      </c>
      <c r="B3120" s="7">
        <v>44657</v>
      </c>
      <c r="C3120" s="7">
        <v>66804188</v>
      </c>
      <c r="D3120" s="7" t="s">
        <v>2845</v>
      </c>
      <c r="E3120" s="7" t="s">
        <v>214</v>
      </c>
      <c r="F3120" s="7">
        <v>500000</v>
      </c>
      <c r="G3120" s="7">
        <v>8.3887996673583984</v>
      </c>
      <c r="H3120" s="7">
        <v>7.0174999237060547</v>
      </c>
      <c r="I3120" s="7" t="s">
        <v>22352</v>
      </c>
      <c r="J3120" s="7" t="s">
        <v>11290</v>
      </c>
      <c r="K3120" s="8">
        <v>5.2567300796508789</v>
      </c>
      <c r="M3120" s="8">
        <v>89.041000366210938</v>
      </c>
      <c r="N3120" s="7">
        <v>261.52398681640625</v>
      </c>
      <c r="O3120" s="7" t="s">
        <v>360</v>
      </c>
      <c r="P3120" s="7" t="s">
        <v>361</v>
      </c>
      <c r="Q3120" s="7" t="s">
        <v>242</v>
      </c>
      <c r="R3120" s="7" t="s">
        <v>3856</v>
      </c>
      <c r="S3120" s="7">
        <v>261.52398681640625</v>
      </c>
    </row>
    <row r="3121" spans="1:19" x14ac:dyDescent="0.25">
      <c r="A3121" s="7">
        <v>513</v>
      </c>
      <c r="B3121" s="7">
        <v>44657</v>
      </c>
      <c r="C3121" s="7">
        <v>39578361</v>
      </c>
      <c r="D3121" s="7" t="s">
        <v>2845</v>
      </c>
      <c r="E3121" s="7" t="s">
        <v>214</v>
      </c>
      <c r="F3121" s="7">
        <v>500000</v>
      </c>
      <c r="G3121" s="7">
        <v>6.4148001670837402</v>
      </c>
      <c r="H3121" s="7">
        <v>5.406400203704834</v>
      </c>
      <c r="I3121" s="7" t="s">
        <v>19991</v>
      </c>
      <c r="J3121" s="7" t="s">
        <v>11289</v>
      </c>
      <c r="K3121" s="8">
        <v>5.0467700958251953</v>
      </c>
      <c r="M3121" s="8">
        <v>99.741996765136719</v>
      </c>
      <c r="N3121" s="7">
        <v>233.86500549316406</v>
      </c>
      <c r="O3121" s="7" t="s">
        <v>360</v>
      </c>
      <c r="P3121" s="7" t="s">
        <v>361</v>
      </c>
      <c r="Q3121" s="7" t="s">
        <v>242</v>
      </c>
      <c r="R3121" s="7" t="s">
        <v>3856</v>
      </c>
      <c r="S3121" s="7">
        <v>233.86500549316406</v>
      </c>
    </row>
    <row r="3122" spans="1:19" x14ac:dyDescent="0.25">
      <c r="A3122" s="7">
        <v>513</v>
      </c>
      <c r="B3122" s="7">
        <v>44657</v>
      </c>
      <c r="C3122" s="7">
        <v>35607794</v>
      </c>
      <c r="D3122" s="7" t="s">
        <v>2845</v>
      </c>
      <c r="E3122" s="7" t="s">
        <v>214</v>
      </c>
      <c r="F3122" s="7">
        <v>410000</v>
      </c>
      <c r="G3122" s="7">
        <v>5.4893999099731445</v>
      </c>
      <c r="H3122" s="7">
        <v>4.8666000366210938</v>
      </c>
      <c r="I3122" s="7" t="s">
        <v>22353</v>
      </c>
      <c r="J3122" s="7" t="s">
        <v>11288</v>
      </c>
      <c r="K3122" s="8">
        <v>4.7946701049804688</v>
      </c>
      <c r="M3122" s="8">
        <v>95.607002258300781</v>
      </c>
      <c r="N3122" s="7">
        <v>207.05499267578125</v>
      </c>
      <c r="O3122" s="7" t="s">
        <v>360</v>
      </c>
      <c r="P3122" s="7" t="s">
        <v>361</v>
      </c>
      <c r="Q3122" s="7" t="s">
        <v>242</v>
      </c>
      <c r="R3122" s="7" t="s">
        <v>3856</v>
      </c>
      <c r="S3122" s="7">
        <v>207.05499267578125</v>
      </c>
    </row>
    <row r="3123" spans="1:19" x14ac:dyDescent="0.25">
      <c r="A3123" s="7">
        <v>513</v>
      </c>
      <c r="B3123" s="7">
        <v>44657</v>
      </c>
      <c r="C3123" s="7">
        <v>22590034</v>
      </c>
      <c r="D3123" s="7" t="s">
        <v>2845</v>
      </c>
      <c r="E3123" s="7" t="s">
        <v>214</v>
      </c>
      <c r="F3123" s="7">
        <v>200000</v>
      </c>
      <c r="G3123" s="7">
        <v>2.1436998844146729</v>
      </c>
      <c r="H3123" s="7">
        <v>1.9850000143051147</v>
      </c>
      <c r="I3123" s="7" t="s">
        <v>11286</v>
      </c>
      <c r="J3123" s="7" t="s">
        <v>11287</v>
      </c>
      <c r="K3123" s="8">
        <v>4.4454121589660645</v>
      </c>
      <c r="M3123" s="8">
        <v>100.86399841308594</v>
      </c>
      <c r="N3123" s="7">
        <v>183.34530639648438</v>
      </c>
      <c r="O3123" s="7" t="s">
        <v>360</v>
      </c>
      <c r="P3123" s="7" t="s">
        <v>361</v>
      </c>
      <c r="Q3123" s="7" t="s">
        <v>242</v>
      </c>
      <c r="R3123" s="7" t="s">
        <v>214</v>
      </c>
      <c r="S3123" s="7">
        <v>183.34530639648438</v>
      </c>
    </row>
    <row r="3124" spans="1:19" x14ac:dyDescent="0.25">
      <c r="A3124" s="7">
        <v>513</v>
      </c>
      <c r="B3124" s="7">
        <v>44657</v>
      </c>
      <c r="C3124" s="7">
        <v>16010106</v>
      </c>
      <c r="D3124" s="7" t="s">
        <v>2845</v>
      </c>
      <c r="E3124" s="7" t="s">
        <v>214</v>
      </c>
      <c r="F3124" s="7">
        <v>300000</v>
      </c>
      <c r="G3124" s="7">
        <v>0.45277801156044006</v>
      </c>
      <c r="H3124" s="7">
        <v>0.45034968852996826</v>
      </c>
      <c r="I3124" s="7" t="s">
        <v>11284</v>
      </c>
      <c r="J3124" s="7" t="s">
        <v>11285</v>
      </c>
      <c r="K3124" s="8">
        <v>1.9827649593353271</v>
      </c>
      <c r="M3124" s="8">
        <v>101.12770080566406</v>
      </c>
      <c r="N3124" s="7">
        <v>80.676902770996094</v>
      </c>
      <c r="O3124" s="7" t="s">
        <v>360</v>
      </c>
      <c r="P3124" s="7" t="s">
        <v>361</v>
      </c>
      <c r="Q3124" s="7" t="s">
        <v>242</v>
      </c>
      <c r="R3124" s="7" t="s">
        <v>3856</v>
      </c>
      <c r="S3124" s="7">
        <v>80.676902770996094</v>
      </c>
    </row>
    <row r="3125" spans="1:19" x14ac:dyDescent="0.25">
      <c r="A3125" s="7">
        <v>513</v>
      </c>
      <c r="B3125" s="7">
        <v>44657</v>
      </c>
      <c r="C3125" s="7">
        <v>45754621</v>
      </c>
      <c r="D3125" s="7" t="s">
        <v>2851</v>
      </c>
      <c r="E3125" s="7" t="s">
        <v>214</v>
      </c>
      <c r="F3125" s="7">
        <v>700000</v>
      </c>
      <c r="G3125" s="7">
        <v>2.6194000244140625</v>
      </c>
      <c r="H3125" s="7">
        <v>2.4298000335693359</v>
      </c>
      <c r="I3125" s="7" t="s">
        <v>19992</v>
      </c>
      <c r="J3125" s="7" t="s">
        <v>11292</v>
      </c>
      <c r="K3125" s="8">
        <v>4.4709100723266602</v>
      </c>
      <c r="M3125" s="8">
        <v>98.355003356933594</v>
      </c>
      <c r="N3125" s="7">
        <v>181.54200744628906</v>
      </c>
      <c r="O3125" s="7" t="s">
        <v>212</v>
      </c>
      <c r="P3125" s="7" t="s">
        <v>361</v>
      </c>
      <c r="Q3125" s="7" t="s">
        <v>242</v>
      </c>
      <c r="R3125" s="7" t="s">
        <v>4184</v>
      </c>
      <c r="S3125" s="7">
        <v>181.54200744628906</v>
      </c>
    </row>
    <row r="3126" spans="1:19" x14ac:dyDescent="0.25">
      <c r="A3126" s="7">
        <v>513</v>
      </c>
      <c r="B3126" s="7">
        <v>44657</v>
      </c>
      <c r="C3126" s="7">
        <v>66891420</v>
      </c>
      <c r="D3126" s="7" t="s">
        <v>2853</v>
      </c>
      <c r="E3126" s="7" t="s">
        <v>214</v>
      </c>
      <c r="F3126" s="7">
        <v>1000000</v>
      </c>
      <c r="G3126" s="7">
        <v>6.0725998878479004</v>
      </c>
      <c r="H3126" s="7">
        <v>5.1381998062133789</v>
      </c>
      <c r="I3126" s="7" t="s">
        <v>19993</v>
      </c>
      <c r="J3126" s="7" t="s">
        <v>7819</v>
      </c>
      <c r="K3126" s="8">
        <v>5.0144290924072266</v>
      </c>
      <c r="M3126" s="8">
        <v>95.389999389648438</v>
      </c>
      <c r="N3126" s="7">
        <v>229.45689392089844</v>
      </c>
      <c r="O3126" s="7" t="s">
        <v>280</v>
      </c>
      <c r="P3126" s="7" t="s">
        <v>289</v>
      </c>
      <c r="Q3126" s="7" t="s">
        <v>291</v>
      </c>
      <c r="R3126" s="7" t="s">
        <v>3856</v>
      </c>
      <c r="S3126" s="7">
        <v>235.63101196289063</v>
      </c>
    </row>
    <row r="3127" spans="1:19" x14ac:dyDescent="0.25">
      <c r="A3127" s="7">
        <v>513</v>
      </c>
      <c r="B3127" s="7">
        <v>44657</v>
      </c>
      <c r="C3127" s="7">
        <v>66891421</v>
      </c>
      <c r="D3127" s="7" t="s">
        <v>2853</v>
      </c>
      <c r="E3127" s="7" t="s">
        <v>7816</v>
      </c>
      <c r="F3127" s="7">
        <v>1000000</v>
      </c>
      <c r="G3127" s="7">
        <v>6.0725998878479004</v>
      </c>
      <c r="H3127" s="7">
        <v>5.1378002166748047</v>
      </c>
      <c r="I3127" s="7" t="s">
        <v>7817</v>
      </c>
      <c r="J3127" s="7" t="s">
        <v>7818</v>
      </c>
      <c r="K3127" s="8">
        <v>5.0296168327331543</v>
      </c>
      <c r="M3127" s="8">
        <v>95.313499450683594</v>
      </c>
      <c r="N3127" s="7">
        <v>228.9071044921875</v>
      </c>
      <c r="O3127" s="7" t="s">
        <v>280</v>
      </c>
      <c r="P3127" s="7" t="s">
        <v>289</v>
      </c>
      <c r="Q3127" s="7" t="s">
        <v>291</v>
      </c>
      <c r="R3127" s="7" t="s">
        <v>214</v>
      </c>
      <c r="S3127" s="7">
        <v>235.63101196289063</v>
      </c>
    </row>
    <row r="3128" spans="1:19" x14ac:dyDescent="0.25">
      <c r="A3128" s="7">
        <v>513</v>
      </c>
      <c r="B3128" s="7">
        <v>44657</v>
      </c>
      <c r="C3128" s="7">
        <v>40824443</v>
      </c>
      <c r="D3128" s="7" t="s">
        <v>2856</v>
      </c>
      <c r="E3128" s="7" t="s">
        <v>214</v>
      </c>
      <c r="F3128" s="7">
        <v>500000</v>
      </c>
      <c r="G3128" s="7">
        <v>1.4674999713897705</v>
      </c>
      <c r="H3128" s="7">
        <v>1.396399974822998</v>
      </c>
      <c r="I3128" s="7" t="s">
        <v>11293</v>
      </c>
      <c r="J3128" s="7" t="s">
        <v>11294</v>
      </c>
      <c r="K3128" s="8">
        <v>4.5145378112792969</v>
      </c>
      <c r="M3128" s="8">
        <v>101.55699920654297</v>
      </c>
      <c r="N3128" s="7">
        <v>224.033203125</v>
      </c>
      <c r="O3128" s="7" t="s">
        <v>212</v>
      </c>
      <c r="P3128" s="7" t="s">
        <v>892</v>
      </c>
      <c r="Q3128" s="7" t="s">
        <v>219</v>
      </c>
      <c r="R3128" s="7" t="s">
        <v>3856</v>
      </c>
      <c r="S3128" s="7">
        <v>224.033203125</v>
      </c>
    </row>
    <row r="3129" spans="1:19" x14ac:dyDescent="0.25">
      <c r="A3129" s="7">
        <v>513</v>
      </c>
      <c r="B3129" s="7">
        <v>44657</v>
      </c>
      <c r="C3129" s="7">
        <v>33727057</v>
      </c>
      <c r="D3129" s="7" t="s">
        <v>2859</v>
      </c>
      <c r="E3129" s="7" t="s">
        <v>11298</v>
      </c>
      <c r="F3129" s="7">
        <v>377164.46875</v>
      </c>
      <c r="G3129" s="7">
        <v>5.0556001663208008</v>
      </c>
      <c r="H3129" s="7">
        <v>3.4270999431610107</v>
      </c>
      <c r="I3129" s="7" t="s">
        <v>11299</v>
      </c>
      <c r="J3129" s="7" t="s">
        <v>11300</v>
      </c>
      <c r="K3129" s="8">
        <v>18.88507080078125</v>
      </c>
      <c r="M3129" s="8">
        <v>62</v>
      </c>
      <c r="N3129" s="7">
        <v>1618.737060546875</v>
      </c>
      <c r="O3129" s="7" t="s">
        <v>331</v>
      </c>
      <c r="P3129" s="7" t="s">
        <v>300</v>
      </c>
      <c r="Q3129" s="7" t="s">
        <v>291</v>
      </c>
      <c r="R3129" s="7" t="s">
        <v>214</v>
      </c>
      <c r="S3129" s="7">
        <v>1618.737060546875</v>
      </c>
    </row>
    <row r="3130" spans="1:19" x14ac:dyDescent="0.25">
      <c r="A3130" s="7">
        <v>513</v>
      </c>
      <c r="B3130" s="7">
        <v>44657</v>
      </c>
      <c r="C3130" s="7">
        <v>29877798</v>
      </c>
      <c r="D3130" s="7" t="s">
        <v>2859</v>
      </c>
      <c r="E3130" s="7" t="s">
        <v>11295</v>
      </c>
      <c r="F3130" s="7">
        <v>309934.875</v>
      </c>
      <c r="G3130" s="7">
        <v>4.2389001846313477</v>
      </c>
      <c r="H3130" s="7">
        <v>3.1073000431060791</v>
      </c>
      <c r="I3130" s="7" t="s">
        <v>11296</v>
      </c>
      <c r="J3130" s="7" t="s">
        <v>11297</v>
      </c>
      <c r="K3130" s="8">
        <v>10.992934226989746</v>
      </c>
      <c r="M3130" s="8">
        <v>92.926002502441406</v>
      </c>
      <c r="N3130" s="7">
        <v>833.79071044921875</v>
      </c>
      <c r="O3130" s="7" t="s">
        <v>331</v>
      </c>
      <c r="P3130" s="7" t="s">
        <v>300</v>
      </c>
      <c r="Q3130" s="7" t="s">
        <v>291</v>
      </c>
      <c r="R3130" s="7" t="s">
        <v>214</v>
      </c>
      <c r="S3130" s="7">
        <v>833.79071044921875</v>
      </c>
    </row>
    <row r="3131" spans="1:19" x14ac:dyDescent="0.25">
      <c r="A3131" s="7">
        <v>513</v>
      </c>
      <c r="B3131" s="7">
        <v>44657</v>
      </c>
      <c r="C3131" s="7">
        <v>32686842</v>
      </c>
      <c r="D3131" s="7" t="s">
        <v>2862</v>
      </c>
      <c r="E3131" s="7" t="s">
        <v>214</v>
      </c>
      <c r="F3131" s="7">
        <v>600000</v>
      </c>
      <c r="G3131" s="7">
        <v>4.7944002151489258</v>
      </c>
      <c r="H3131" s="7">
        <v>4.1858000755310059</v>
      </c>
      <c r="I3131" s="7" t="s">
        <v>11303</v>
      </c>
      <c r="J3131" s="7" t="s">
        <v>11304</v>
      </c>
      <c r="K3131" s="8">
        <v>5.3641500473022461</v>
      </c>
      <c r="M3131" s="8">
        <v>97.426002502441406</v>
      </c>
      <c r="N3131" s="7">
        <v>255.22410583496094</v>
      </c>
      <c r="O3131" s="7" t="s">
        <v>360</v>
      </c>
      <c r="P3131" s="7" t="s">
        <v>349</v>
      </c>
      <c r="Q3131" s="7" t="s">
        <v>242</v>
      </c>
      <c r="R3131" s="7" t="s">
        <v>214</v>
      </c>
      <c r="S3131" s="7">
        <v>255.22410583496094</v>
      </c>
    </row>
    <row r="3132" spans="1:19" x14ac:dyDescent="0.25">
      <c r="A3132" s="7">
        <v>513</v>
      </c>
      <c r="B3132" s="7">
        <v>44657</v>
      </c>
      <c r="C3132" s="7">
        <v>42023605</v>
      </c>
      <c r="D3132" s="7" t="s">
        <v>2862</v>
      </c>
      <c r="E3132" s="7" t="s">
        <v>214</v>
      </c>
      <c r="F3132" s="7">
        <v>310000</v>
      </c>
      <c r="G3132" s="7">
        <v>1.6611000299453735</v>
      </c>
      <c r="H3132" s="7">
        <v>1.5612000226974487</v>
      </c>
      <c r="I3132" s="7" t="s">
        <v>11301</v>
      </c>
      <c r="J3132" s="7" t="s">
        <v>11302</v>
      </c>
      <c r="K3132" s="8">
        <v>4.2702522277832031</v>
      </c>
      <c r="M3132" s="8">
        <v>100.75599670410156</v>
      </c>
      <c r="N3132" s="7">
        <v>182.65199279785156</v>
      </c>
      <c r="O3132" s="7" t="s">
        <v>360</v>
      </c>
      <c r="P3132" s="7" t="s">
        <v>349</v>
      </c>
      <c r="Q3132" s="7" t="s">
        <v>242</v>
      </c>
      <c r="R3132" s="7" t="s">
        <v>214</v>
      </c>
      <c r="S3132" s="7">
        <v>182.65199279785156</v>
      </c>
    </row>
    <row r="3133" spans="1:19" x14ac:dyDescent="0.25">
      <c r="A3133" s="7">
        <v>513</v>
      </c>
      <c r="B3133" s="7">
        <v>44657</v>
      </c>
      <c r="C3133" s="7">
        <v>66783789</v>
      </c>
      <c r="D3133" s="7" t="s">
        <v>2864</v>
      </c>
      <c r="E3133" s="7" t="s">
        <v>214</v>
      </c>
      <c r="F3133" s="7">
        <v>500000</v>
      </c>
      <c r="G3133" s="7">
        <v>5.5304999351501465</v>
      </c>
      <c r="H3133" s="7">
        <v>4.6442999839782715</v>
      </c>
      <c r="I3133" s="7" t="s">
        <v>7827</v>
      </c>
      <c r="J3133" s="7" t="s">
        <v>7828</v>
      </c>
      <c r="K3133" s="8">
        <v>5.1904230117797852</v>
      </c>
      <c r="M3133" s="8">
        <v>106.2239990234375</v>
      </c>
      <c r="N3133" s="7">
        <v>246.22569274902344</v>
      </c>
      <c r="O3133" s="7" t="s">
        <v>266</v>
      </c>
      <c r="P3133" s="7" t="s">
        <v>289</v>
      </c>
      <c r="Q3133" s="7" t="s">
        <v>291</v>
      </c>
      <c r="R3133" s="7" t="s">
        <v>3856</v>
      </c>
      <c r="S3133" s="7">
        <v>281.4178466796875</v>
      </c>
    </row>
    <row r="3134" spans="1:19" x14ac:dyDescent="0.25">
      <c r="A3134" s="7">
        <v>513</v>
      </c>
      <c r="B3134" s="7">
        <v>44657</v>
      </c>
      <c r="C3134" s="7">
        <v>66783787</v>
      </c>
      <c r="D3134" s="7" t="s">
        <v>2864</v>
      </c>
      <c r="E3134" s="7" t="s">
        <v>7824</v>
      </c>
      <c r="F3134" s="7">
        <v>500000</v>
      </c>
      <c r="G3134" s="7">
        <v>5.5304999351501465</v>
      </c>
      <c r="H3134" s="7">
        <v>4.6444997787475586</v>
      </c>
      <c r="I3134" s="7" t="s">
        <v>7825</v>
      </c>
      <c r="J3134" s="7" t="s">
        <v>7826</v>
      </c>
      <c r="K3134" s="8">
        <v>5.1851511001586914</v>
      </c>
      <c r="M3134" s="8">
        <v>106.25</v>
      </c>
      <c r="N3134" s="7">
        <v>242.7760009765625</v>
      </c>
      <c r="O3134" s="7" t="s">
        <v>266</v>
      </c>
      <c r="P3134" s="7" t="s">
        <v>289</v>
      </c>
      <c r="Q3134" s="7" t="s">
        <v>291</v>
      </c>
      <c r="R3134" s="7" t="s">
        <v>214</v>
      </c>
      <c r="S3134" s="7">
        <v>281.4178466796875</v>
      </c>
    </row>
    <row r="3135" spans="1:19" x14ac:dyDescent="0.25">
      <c r="A3135" s="7">
        <v>513</v>
      </c>
      <c r="B3135" s="7">
        <v>44657</v>
      </c>
      <c r="C3135" s="7">
        <v>33928198</v>
      </c>
      <c r="D3135" s="7" t="s">
        <v>2864</v>
      </c>
      <c r="E3135" s="7" t="s">
        <v>214</v>
      </c>
      <c r="F3135" s="7">
        <v>700000</v>
      </c>
      <c r="G3135" s="7">
        <v>4.8295998573303223</v>
      </c>
      <c r="H3135" s="7">
        <v>4.2038998603820801</v>
      </c>
      <c r="I3135" s="7" t="s">
        <v>19994</v>
      </c>
      <c r="J3135" s="7" t="s">
        <v>7823</v>
      </c>
      <c r="K3135" s="8">
        <v>5.1282939910888672</v>
      </c>
      <c r="M3135" s="8">
        <v>101.04499816894531</v>
      </c>
      <c r="N3135" s="7">
        <v>239.06170654296875</v>
      </c>
      <c r="O3135" s="7" t="s">
        <v>266</v>
      </c>
      <c r="P3135" s="7" t="s">
        <v>289</v>
      </c>
      <c r="Q3135" s="7" t="s">
        <v>291</v>
      </c>
      <c r="R3135" s="7" t="s">
        <v>3856</v>
      </c>
      <c r="S3135" s="7">
        <v>273.51617431640625</v>
      </c>
    </row>
    <row r="3136" spans="1:19" x14ac:dyDescent="0.25">
      <c r="A3136" s="7">
        <v>513</v>
      </c>
      <c r="B3136" s="7">
        <v>44657</v>
      </c>
      <c r="C3136" s="7">
        <v>33928199</v>
      </c>
      <c r="D3136" s="7" t="s">
        <v>2864</v>
      </c>
      <c r="E3136" s="7" t="s">
        <v>7820</v>
      </c>
      <c r="F3136" s="7">
        <v>700000</v>
      </c>
      <c r="G3136" s="7">
        <v>4.8295998573303223</v>
      </c>
      <c r="H3136" s="7">
        <v>4.2038998603820801</v>
      </c>
      <c r="I3136" s="7" t="s">
        <v>7821</v>
      </c>
      <c r="J3136" s="7" t="s">
        <v>7822</v>
      </c>
      <c r="K3136" s="8">
        <v>5.1282567977905273</v>
      </c>
      <c r="M3136" s="8">
        <v>101.04499816894531</v>
      </c>
      <c r="N3136" s="7">
        <v>234.19419860839844</v>
      </c>
      <c r="O3136" s="7" t="s">
        <v>266</v>
      </c>
      <c r="P3136" s="7" t="s">
        <v>289</v>
      </c>
      <c r="Q3136" s="7" t="s">
        <v>291</v>
      </c>
      <c r="R3136" s="7" t="s">
        <v>214</v>
      </c>
      <c r="S3136" s="7">
        <v>273.51617431640625</v>
      </c>
    </row>
    <row r="3137" spans="1:19" x14ac:dyDescent="0.25">
      <c r="A3137" s="7">
        <v>513</v>
      </c>
      <c r="B3137" s="7">
        <v>44657</v>
      </c>
      <c r="C3137" s="7">
        <v>66882192</v>
      </c>
      <c r="D3137" s="7" t="s">
        <v>2866</v>
      </c>
      <c r="E3137" s="7" t="s">
        <v>7829</v>
      </c>
      <c r="F3137" s="7">
        <v>800000</v>
      </c>
      <c r="G3137" s="7">
        <v>3.9753999710083008</v>
      </c>
      <c r="H3137" s="7">
        <v>3.800800085067749</v>
      </c>
      <c r="I3137" s="7" t="s">
        <v>7830</v>
      </c>
      <c r="J3137" s="7" t="s">
        <v>7831</v>
      </c>
      <c r="K3137" s="8">
        <v>3.6206200122833252</v>
      </c>
      <c r="M3137" s="8">
        <v>92.208999633789063</v>
      </c>
      <c r="N3137" s="7">
        <v>87.345100402832031</v>
      </c>
      <c r="O3137" s="7" t="s">
        <v>373</v>
      </c>
      <c r="P3137" s="7" t="s">
        <v>1033</v>
      </c>
      <c r="Q3137" s="7" t="s">
        <v>242</v>
      </c>
      <c r="R3137" s="7" t="s">
        <v>3856</v>
      </c>
      <c r="S3137" s="7">
        <v>100.98235321044922</v>
      </c>
    </row>
    <row r="3138" spans="1:19" x14ac:dyDescent="0.25">
      <c r="A3138" s="7">
        <v>513</v>
      </c>
      <c r="B3138" s="7">
        <v>44657</v>
      </c>
      <c r="C3138" s="7">
        <v>66953350</v>
      </c>
      <c r="D3138" s="7" t="s">
        <v>18867</v>
      </c>
      <c r="E3138" s="7" t="s">
        <v>18952</v>
      </c>
      <c r="F3138" s="7">
        <v>300000</v>
      </c>
      <c r="G3138" s="7">
        <v>4.500999927520752</v>
      </c>
      <c r="H3138" s="7">
        <v>4.2497000694274902</v>
      </c>
      <c r="I3138" s="7" t="s">
        <v>20881</v>
      </c>
      <c r="J3138" s="7" t="s">
        <v>18953</v>
      </c>
      <c r="K3138" s="8">
        <v>3.8251199722290039</v>
      </c>
      <c r="M3138" s="8">
        <v>92.008003234863281</v>
      </c>
      <c r="N3138" s="7">
        <v>108.23400115966797</v>
      </c>
      <c r="O3138" s="7" t="s">
        <v>212</v>
      </c>
      <c r="P3138" s="7" t="s">
        <v>1033</v>
      </c>
      <c r="Q3138" s="7" t="s">
        <v>242</v>
      </c>
      <c r="R3138" s="7" t="s">
        <v>3856</v>
      </c>
      <c r="S3138" s="7">
        <v>108.23400115966797</v>
      </c>
    </row>
    <row r="3139" spans="1:19" x14ac:dyDescent="0.25">
      <c r="A3139" s="7">
        <v>513</v>
      </c>
      <c r="B3139" s="7">
        <v>44657</v>
      </c>
      <c r="C3139" s="7">
        <v>66953439</v>
      </c>
      <c r="D3139" s="7" t="s">
        <v>18403</v>
      </c>
      <c r="E3139" s="7" t="s">
        <v>214</v>
      </c>
      <c r="F3139" s="7">
        <v>325000</v>
      </c>
      <c r="G3139" s="7">
        <v>1.9848999977111816</v>
      </c>
      <c r="H3139" s="7">
        <v>1.8006000518798828</v>
      </c>
      <c r="I3139" s="7" t="s">
        <v>18404</v>
      </c>
      <c r="J3139" s="7" t="s">
        <v>18405</v>
      </c>
      <c r="K3139" s="8">
        <v>9.7507524490356445</v>
      </c>
      <c r="M3139" s="8">
        <v>94.261100769042969</v>
      </c>
      <c r="N3139" s="7">
        <v>723.31219482421875</v>
      </c>
      <c r="O3139" s="7" t="s">
        <v>266</v>
      </c>
      <c r="P3139" s="7" t="s">
        <v>267</v>
      </c>
      <c r="Q3139" s="7" t="s">
        <v>242</v>
      </c>
      <c r="R3139" s="7" t="s">
        <v>214</v>
      </c>
      <c r="S3139" s="7">
        <v>723.31219482421875</v>
      </c>
    </row>
    <row r="3140" spans="1:19" x14ac:dyDescent="0.25">
      <c r="A3140" s="7">
        <v>513</v>
      </c>
      <c r="B3140" s="7">
        <v>44657</v>
      </c>
      <c r="C3140" s="7">
        <v>66952414</v>
      </c>
      <c r="D3140" s="7" t="s">
        <v>18403</v>
      </c>
      <c r="E3140" s="7" t="s">
        <v>18406</v>
      </c>
      <c r="F3140" s="7">
        <v>325000</v>
      </c>
      <c r="G3140" s="7">
        <v>1.9848999977111816</v>
      </c>
      <c r="H3140" s="7">
        <v>1.8006000518798828</v>
      </c>
      <c r="I3140" s="7" t="s">
        <v>18407</v>
      </c>
      <c r="J3140" s="7" t="s">
        <v>18408</v>
      </c>
      <c r="K3140" s="8">
        <v>9.7507524490356445</v>
      </c>
      <c r="M3140" s="8">
        <v>94.261001586914063</v>
      </c>
      <c r="N3140" s="7">
        <v>723.31219482421875</v>
      </c>
      <c r="O3140" s="7" t="s">
        <v>266</v>
      </c>
      <c r="P3140" s="7" t="s">
        <v>267</v>
      </c>
      <c r="Q3140" s="7" t="s">
        <v>242</v>
      </c>
      <c r="R3140" s="7" t="s">
        <v>214</v>
      </c>
      <c r="S3140" s="7">
        <v>723.31219482421875</v>
      </c>
    </row>
    <row r="3141" spans="1:19" x14ac:dyDescent="0.25">
      <c r="A3141" s="7">
        <v>513</v>
      </c>
      <c r="B3141" s="7">
        <v>44657</v>
      </c>
      <c r="C3141" s="7">
        <v>66950534</v>
      </c>
      <c r="D3141" s="7" t="s">
        <v>2869</v>
      </c>
      <c r="E3141" s="7" t="s">
        <v>214</v>
      </c>
      <c r="F3141" s="7">
        <v>1250000</v>
      </c>
      <c r="G3141" s="7">
        <v>29.475700378417969</v>
      </c>
      <c r="H3141" s="7">
        <v>9.7505998611450195</v>
      </c>
      <c r="I3141" s="7" t="s">
        <v>19087</v>
      </c>
      <c r="J3141" s="7" t="s">
        <v>18409</v>
      </c>
      <c r="K3141" s="8">
        <v>9.8228988647460938</v>
      </c>
      <c r="M3141" s="8">
        <v>84.930999755859375</v>
      </c>
      <c r="N3141" s="7">
        <v>718.0023193359375</v>
      </c>
      <c r="O3141" s="7" t="s">
        <v>331</v>
      </c>
      <c r="P3141" s="7" t="s">
        <v>388</v>
      </c>
      <c r="Q3141" s="7" t="s">
        <v>337</v>
      </c>
      <c r="R3141" s="7" t="s">
        <v>3856</v>
      </c>
      <c r="S3141" s="7">
        <v>714.24444580078125</v>
      </c>
    </row>
    <row r="3142" spans="1:19" x14ac:dyDescent="0.25">
      <c r="A3142" s="7">
        <v>513</v>
      </c>
      <c r="B3142" s="7">
        <v>44657</v>
      </c>
      <c r="C3142" s="7">
        <v>41416742</v>
      </c>
      <c r="D3142" s="7" t="s">
        <v>2869</v>
      </c>
      <c r="E3142" s="7" t="s">
        <v>214</v>
      </c>
      <c r="F3142" s="7">
        <v>750000</v>
      </c>
      <c r="G3142" s="7">
        <v>26.792600631713867</v>
      </c>
      <c r="H3142" s="7">
        <v>9.1370000839233398</v>
      </c>
      <c r="I3142" s="7" t="s">
        <v>19995</v>
      </c>
      <c r="J3142" s="7" t="s">
        <v>7855</v>
      </c>
      <c r="K3142" s="8">
        <v>10.009100914001465</v>
      </c>
      <c r="M3142" s="8">
        <v>92.924003601074219</v>
      </c>
      <c r="N3142" s="7">
        <v>729.47210693359375</v>
      </c>
      <c r="O3142" s="7" t="s">
        <v>331</v>
      </c>
      <c r="P3142" s="7" t="s">
        <v>388</v>
      </c>
      <c r="Q3142" s="7" t="s">
        <v>337</v>
      </c>
      <c r="R3142" s="7" t="s">
        <v>3856</v>
      </c>
      <c r="S3142" s="7">
        <v>696.6546630859375</v>
      </c>
    </row>
    <row r="3143" spans="1:19" x14ac:dyDescent="0.25">
      <c r="A3143" s="7">
        <v>513</v>
      </c>
      <c r="B3143" s="7">
        <v>44657</v>
      </c>
      <c r="C3143" s="7">
        <v>36212395</v>
      </c>
      <c r="D3143" s="7" t="s">
        <v>2869</v>
      </c>
      <c r="E3143" s="7" t="s">
        <v>214</v>
      </c>
      <c r="F3143" s="7">
        <v>1500000</v>
      </c>
      <c r="G3143" s="7">
        <v>25.6427001953125</v>
      </c>
      <c r="H3143" s="7">
        <v>9.408900260925293</v>
      </c>
      <c r="I3143" s="7" t="s">
        <v>19996</v>
      </c>
      <c r="J3143" s="7" t="s">
        <v>7854</v>
      </c>
      <c r="K3143" s="8">
        <v>9.6756448745727539</v>
      </c>
      <c r="M3143" s="8">
        <v>80.666999816894531</v>
      </c>
      <c r="N3143" s="7">
        <v>693.07257080078125</v>
      </c>
      <c r="O3143" s="7" t="s">
        <v>331</v>
      </c>
      <c r="P3143" s="7" t="s">
        <v>388</v>
      </c>
      <c r="Q3143" s="7" t="s">
        <v>337</v>
      </c>
      <c r="R3143" s="7" t="s">
        <v>3856</v>
      </c>
      <c r="S3143" s="7">
        <v>688.51800537109375</v>
      </c>
    </row>
    <row r="3144" spans="1:19" x14ac:dyDescent="0.25">
      <c r="A3144" s="7">
        <v>513</v>
      </c>
      <c r="B3144" s="7">
        <v>44657</v>
      </c>
      <c r="C3144" s="7">
        <v>36103887</v>
      </c>
      <c r="D3144" s="7" t="s">
        <v>2869</v>
      </c>
      <c r="E3144" s="7" t="s">
        <v>7851</v>
      </c>
      <c r="F3144" s="7">
        <v>1500000</v>
      </c>
      <c r="G3144" s="7">
        <v>25.6427001953125</v>
      </c>
      <c r="H3144" s="7">
        <v>9.408900260925293</v>
      </c>
      <c r="I3144" s="7" t="s">
        <v>7852</v>
      </c>
      <c r="J3144" s="7" t="s">
        <v>7853</v>
      </c>
      <c r="K3144" s="8">
        <v>9.6756057739257813</v>
      </c>
      <c r="M3144" s="8">
        <v>80.66729736328125</v>
      </c>
      <c r="N3144" s="7">
        <v>697.3336181640625</v>
      </c>
      <c r="O3144" s="7" t="s">
        <v>331</v>
      </c>
      <c r="P3144" s="7" t="s">
        <v>388</v>
      </c>
      <c r="Q3144" s="7" t="s">
        <v>337</v>
      </c>
      <c r="R3144" s="7" t="s">
        <v>214</v>
      </c>
      <c r="S3144" s="7">
        <v>688.51800537109375</v>
      </c>
    </row>
    <row r="3145" spans="1:19" x14ac:dyDescent="0.25">
      <c r="A3145" s="7">
        <v>513</v>
      </c>
      <c r="B3145" s="7">
        <v>44657</v>
      </c>
      <c r="C3145" s="7">
        <v>37183528</v>
      </c>
      <c r="D3145" s="7" t="s">
        <v>2869</v>
      </c>
      <c r="E3145" s="7" t="s">
        <v>214</v>
      </c>
      <c r="F3145" s="7">
        <v>1250000</v>
      </c>
      <c r="G3145" s="7">
        <v>15.88230037689209</v>
      </c>
      <c r="H3145" s="7">
        <v>8.373499870300293</v>
      </c>
      <c r="I3145" s="7" t="s">
        <v>19997</v>
      </c>
      <c r="J3145" s="7" t="s">
        <v>7850</v>
      </c>
      <c r="K3145" s="8">
        <v>9.5669403076171875</v>
      </c>
      <c r="M3145" s="8">
        <v>84.86199951171875</v>
      </c>
      <c r="N3145" s="7">
        <v>695.4490966796875</v>
      </c>
      <c r="O3145" s="7" t="s">
        <v>331</v>
      </c>
      <c r="P3145" s="7" t="s">
        <v>388</v>
      </c>
      <c r="Q3145" s="7" t="s">
        <v>337</v>
      </c>
      <c r="R3145" s="7" t="s">
        <v>3856</v>
      </c>
      <c r="S3145" s="7">
        <v>601.9190673828125</v>
      </c>
    </row>
    <row r="3146" spans="1:19" x14ac:dyDescent="0.25">
      <c r="A3146" s="7">
        <v>513</v>
      </c>
      <c r="B3146" s="7">
        <v>44657</v>
      </c>
      <c r="C3146" s="7">
        <v>37173123</v>
      </c>
      <c r="D3146" s="7" t="s">
        <v>2869</v>
      </c>
      <c r="E3146" s="7" t="s">
        <v>7847</v>
      </c>
      <c r="F3146" s="7">
        <v>1250000</v>
      </c>
      <c r="G3146" s="7">
        <v>15.88230037689209</v>
      </c>
      <c r="H3146" s="7">
        <v>8.373499870300293</v>
      </c>
      <c r="I3146" s="7" t="s">
        <v>7848</v>
      </c>
      <c r="J3146" s="7" t="s">
        <v>7849</v>
      </c>
      <c r="K3146" s="8">
        <v>9.5669355392456055</v>
      </c>
      <c r="M3146" s="8">
        <v>84.86199951171875</v>
      </c>
      <c r="N3146" s="7">
        <v>694.98272705078125</v>
      </c>
      <c r="O3146" s="7" t="s">
        <v>331</v>
      </c>
      <c r="P3146" s="7" t="s">
        <v>388</v>
      </c>
      <c r="Q3146" s="7" t="s">
        <v>337</v>
      </c>
      <c r="R3146" s="7" t="s">
        <v>214</v>
      </c>
      <c r="S3146" s="7">
        <v>601.9190673828125</v>
      </c>
    </row>
    <row r="3147" spans="1:19" x14ac:dyDescent="0.25">
      <c r="A3147" s="7">
        <v>513</v>
      </c>
      <c r="B3147" s="7">
        <v>44657</v>
      </c>
      <c r="C3147" s="7">
        <v>66950533</v>
      </c>
      <c r="D3147" s="7" t="s">
        <v>2869</v>
      </c>
      <c r="E3147" s="7" t="s">
        <v>214</v>
      </c>
      <c r="F3147" s="7">
        <v>1500000</v>
      </c>
      <c r="G3147" s="7">
        <v>11.477100372314453</v>
      </c>
      <c r="H3147" s="7">
        <v>7.3769998550415039</v>
      </c>
      <c r="I3147" s="7" t="s">
        <v>19998</v>
      </c>
      <c r="J3147" s="7" t="s">
        <v>18410</v>
      </c>
      <c r="K3147" s="8">
        <v>8.8895063400268555</v>
      </c>
      <c r="M3147" s="8">
        <v>89.238998413085938</v>
      </c>
      <c r="N3147" s="7">
        <v>632.1300048828125</v>
      </c>
      <c r="O3147" s="7" t="s">
        <v>331</v>
      </c>
      <c r="P3147" s="7" t="s">
        <v>388</v>
      </c>
      <c r="Q3147" s="7" t="s">
        <v>337</v>
      </c>
      <c r="R3147" s="7" t="s">
        <v>3856</v>
      </c>
      <c r="S3147" s="7">
        <v>550.4610595703125</v>
      </c>
    </row>
    <row r="3148" spans="1:19" x14ac:dyDescent="0.25">
      <c r="A3148" s="7">
        <v>513</v>
      </c>
      <c r="B3148" s="7">
        <v>44657</v>
      </c>
      <c r="C3148" s="7">
        <v>66953971</v>
      </c>
      <c r="D3148" s="7" t="s">
        <v>2869</v>
      </c>
      <c r="E3148" s="7" t="s">
        <v>21616</v>
      </c>
      <c r="F3148" s="7">
        <v>1500000</v>
      </c>
      <c r="G3148" s="7">
        <v>11.477100372314453</v>
      </c>
      <c r="H3148" s="7">
        <v>7.3611001968383789</v>
      </c>
      <c r="I3148" s="7" t="s">
        <v>21623</v>
      </c>
      <c r="J3148" s="7" t="s">
        <v>21638</v>
      </c>
      <c r="K3148" s="8">
        <v>8.9755439758300781</v>
      </c>
      <c r="M3148" s="8">
        <v>88.675003051757813</v>
      </c>
      <c r="N3148" s="7">
        <v>641.7803955078125</v>
      </c>
      <c r="O3148" s="7" t="s">
        <v>331</v>
      </c>
      <c r="P3148" s="7" t="s">
        <v>388</v>
      </c>
      <c r="Q3148" s="7" t="s">
        <v>337</v>
      </c>
      <c r="R3148" s="7" t="s">
        <v>214</v>
      </c>
      <c r="S3148" s="7">
        <v>550.4610595703125</v>
      </c>
    </row>
    <row r="3149" spans="1:19" x14ac:dyDescent="0.25">
      <c r="A3149" s="7">
        <v>513</v>
      </c>
      <c r="B3149" s="7">
        <v>44657</v>
      </c>
      <c r="C3149" s="7">
        <v>33005753</v>
      </c>
      <c r="D3149" s="7" t="s">
        <v>2869</v>
      </c>
      <c r="E3149" s="7" t="s">
        <v>214</v>
      </c>
      <c r="F3149" s="7">
        <v>1500000</v>
      </c>
      <c r="G3149" s="7">
        <v>9.8617000579833984</v>
      </c>
      <c r="H3149" s="7">
        <v>6.554999828338623</v>
      </c>
      <c r="I3149" s="7" t="s">
        <v>19999</v>
      </c>
      <c r="J3149" s="7" t="s">
        <v>7846</v>
      </c>
      <c r="K3149" s="8">
        <v>8.9639720916748047</v>
      </c>
      <c r="M3149" s="8">
        <v>92.952003479003906</v>
      </c>
      <c r="N3149" s="7">
        <v>638.80810546875</v>
      </c>
      <c r="O3149" s="7" t="s">
        <v>331</v>
      </c>
      <c r="P3149" s="7" t="s">
        <v>388</v>
      </c>
      <c r="Q3149" s="7" t="s">
        <v>337</v>
      </c>
      <c r="R3149" s="7" t="s">
        <v>3856</v>
      </c>
      <c r="S3149" s="7">
        <v>529.36383056640625</v>
      </c>
    </row>
    <row r="3150" spans="1:19" x14ac:dyDescent="0.25">
      <c r="A3150" s="7">
        <v>513</v>
      </c>
      <c r="B3150" s="7">
        <v>44657</v>
      </c>
      <c r="C3150" s="7">
        <v>32961188</v>
      </c>
      <c r="D3150" s="7" t="s">
        <v>2869</v>
      </c>
      <c r="E3150" s="7" t="s">
        <v>7843</v>
      </c>
      <c r="F3150" s="7">
        <v>1500000</v>
      </c>
      <c r="G3150" s="7">
        <v>9.8617000579833984</v>
      </c>
      <c r="H3150" s="7">
        <v>6.554999828338623</v>
      </c>
      <c r="I3150" s="7" t="s">
        <v>7844</v>
      </c>
      <c r="J3150" s="7" t="s">
        <v>7845</v>
      </c>
      <c r="K3150" s="8">
        <v>8.9639911651611328</v>
      </c>
      <c r="M3150" s="8">
        <v>92.951896667480469</v>
      </c>
      <c r="N3150" s="7">
        <v>636.3203125</v>
      </c>
      <c r="O3150" s="7" t="s">
        <v>331</v>
      </c>
      <c r="P3150" s="7" t="s">
        <v>388</v>
      </c>
      <c r="Q3150" s="7" t="s">
        <v>337</v>
      </c>
      <c r="R3150" s="7" t="s">
        <v>214</v>
      </c>
      <c r="S3150" s="7">
        <v>529.36383056640625</v>
      </c>
    </row>
    <row r="3151" spans="1:19" x14ac:dyDescent="0.25">
      <c r="A3151" s="7">
        <v>513</v>
      </c>
      <c r="B3151" s="7">
        <v>44657</v>
      </c>
      <c r="C3151" s="7">
        <v>41416743</v>
      </c>
      <c r="D3151" s="7" t="s">
        <v>2869</v>
      </c>
      <c r="E3151" s="7" t="s">
        <v>214</v>
      </c>
      <c r="F3151" s="7">
        <v>1000000</v>
      </c>
      <c r="G3151" s="7">
        <v>8.7911996841430664</v>
      </c>
      <c r="H3151" s="7">
        <v>5.9310002326965332</v>
      </c>
      <c r="I3151" s="7" t="s">
        <v>20882</v>
      </c>
      <c r="J3151" s="7" t="s">
        <v>7842</v>
      </c>
      <c r="K3151" s="8">
        <v>8.8584661483764648</v>
      </c>
      <c r="M3151" s="8">
        <v>99.305999755859375</v>
      </c>
      <c r="N3151" s="7">
        <v>623.6588134765625</v>
      </c>
      <c r="O3151" s="7" t="s">
        <v>331</v>
      </c>
      <c r="P3151" s="7" t="s">
        <v>388</v>
      </c>
      <c r="Q3151" s="7" t="s">
        <v>337</v>
      </c>
      <c r="R3151" s="7" t="s">
        <v>3856</v>
      </c>
      <c r="S3151" s="7">
        <v>514.69921875</v>
      </c>
    </row>
    <row r="3152" spans="1:19" x14ac:dyDescent="0.25">
      <c r="A3152" s="7">
        <v>513</v>
      </c>
      <c r="B3152" s="7">
        <v>44657</v>
      </c>
      <c r="C3152" s="7">
        <v>37183530</v>
      </c>
      <c r="D3152" s="7" t="s">
        <v>2869</v>
      </c>
      <c r="E3152" s="7" t="s">
        <v>214</v>
      </c>
      <c r="F3152" s="7">
        <v>1250000</v>
      </c>
      <c r="G3152" s="7">
        <v>7.8822999000549316</v>
      </c>
      <c r="H3152" s="7">
        <v>5.7869000434875488</v>
      </c>
      <c r="I3152" s="7" t="s">
        <v>20000</v>
      </c>
      <c r="J3152" s="7" t="s">
        <v>7841</v>
      </c>
      <c r="K3152" s="8">
        <v>8.4390058517456055</v>
      </c>
      <c r="M3152" s="8">
        <v>92.637001037597656</v>
      </c>
      <c r="N3152" s="7">
        <v>577.79498291015625</v>
      </c>
      <c r="O3152" s="7" t="s">
        <v>331</v>
      </c>
      <c r="P3152" s="7" t="s">
        <v>388</v>
      </c>
      <c r="Q3152" s="7" t="s">
        <v>337</v>
      </c>
      <c r="R3152" s="7" t="s">
        <v>3856</v>
      </c>
      <c r="S3152" s="7">
        <v>501.81668090820313</v>
      </c>
    </row>
    <row r="3153" spans="1:19" x14ac:dyDescent="0.25">
      <c r="A3153" s="7">
        <v>513</v>
      </c>
      <c r="B3153" s="7">
        <v>44657</v>
      </c>
      <c r="C3153" s="7">
        <v>67028922</v>
      </c>
      <c r="D3153" s="7" t="s">
        <v>2869</v>
      </c>
      <c r="E3153" s="7" t="s">
        <v>214</v>
      </c>
      <c r="F3153" s="7">
        <v>1250000</v>
      </c>
      <c r="G3153" s="7">
        <v>6.962399959564209</v>
      </c>
      <c r="H3153" s="7">
        <v>5.1742000579833984</v>
      </c>
      <c r="I3153" s="7" t="s">
        <v>22354</v>
      </c>
      <c r="J3153" s="7" t="s">
        <v>22355</v>
      </c>
      <c r="K3153" s="8">
        <v>8.4725255966186523</v>
      </c>
      <c r="M3153" s="8">
        <v>99.488998413085938</v>
      </c>
      <c r="N3153" s="7">
        <v>577.29058837890625</v>
      </c>
      <c r="O3153" s="7" t="s">
        <v>331</v>
      </c>
      <c r="P3153" s="7" t="s">
        <v>388</v>
      </c>
      <c r="Q3153" s="7" t="s">
        <v>337</v>
      </c>
      <c r="R3153" s="7" t="s">
        <v>3856</v>
      </c>
      <c r="S3153" s="7">
        <v>488.37411499023438</v>
      </c>
    </row>
    <row r="3154" spans="1:19" x14ac:dyDescent="0.25">
      <c r="A3154" s="7">
        <v>513</v>
      </c>
      <c r="B3154" s="7">
        <v>44657</v>
      </c>
      <c r="C3154" s="7">
        <v>67028717</v>
      </c>
      <c r="D3154" s="7" t="s">
        <v>2869</v>
      </c>
      <c r="E3154" s="7" t="s">
        <v>22011</v>
      </c>
      <c r="F3154" s="7">
        <v>1250000</v>
      </c>
      <c r="G3154" s="7">
        <v>6.962399959564209</v>
      </c>
      <c r="H3154" s="7">
        <v>5.1742000579833984</v>
      </c>
      <c r="I3154" s="7" t="s">
        <v>21926</v>
      </c>
      <c r="J3154" s="7" t="s">
        <v>21962</v>
      </c>
      <c r="K3154" s="8">
        <v>8.4725131988525391</v>
      </c>
      <c r="M3154" s="8">
        <v>99.488998413085938</v>
      </c>
      <c r="N3154" s="7">
        <v>577.85589599609375</v>
      </c>
      <c r="O3154" s="7" t="s">
        <v>331</v>
      </c>
      <c r="P3154" s="7" t="s">
        <v>388</v>
      </c>
      <c r="Q3154" s="7" t="s">
        <v>337</v>
      </c>
      <c r="R3154" s="7" t="s">
        <v>214</v>
      </c>
      <c r="S3154" s="7">
        <v>488.37411499023438</v>
      </c>
    </row>
    <row r="3155" spans="1:19" x14ac:dyDescent="0.25">
      <c r="A3155" s="7">
        <v>513</v>
      </c>
      <c r="B3155" s="7">
        <v>44657</v>
      </c>
      <c r="C3155" s="7">
        <v>66950059</v>
      </c>
      <c r="D3155" s="7" t="s">
        <v>2869</v>
      </c>
      <c r="E3155" s="7" t="s">
        <v>214</v>
      </c>
      <c r="F3155" s="7">
        <v>1250000</v>
      </c>
      <c r="G3155" s="7">
        <v>6.4777998924255371</v>
      </c>
      <c r="H3155" s="7">
        <v>5.1659998893737793</v>
      </c>
      <c r="I3155" s="7" t="s">
        <v>18411</v>
      </c>
      <c r="J3155" s="7" t="s">
        <v>18412</v>
      </c>
      <c r="K3155" s="8">
        <v>8.0034646987915039</v>
      </c>
      <c r="M3155" s="8">
        <v>90.647003173828125</v>
      </c>
      <c r="N3155" s="7">
        <v>529.27471923828125</v>
      </c>
      <c r="O3155" s="7" t="s">
        <v>331</v>
      </c>
      <c r="P3155" s="7" t="s">
        <v>388</v>
      </c>
      <c r="Q3155" s="7" t="s">
        <v>337</v>
      </c>
      <c r="R3155" s="7" t="s">
        <v>3856</v>
      </c>
      <c r="S3155" s="7">
        <v>481.12966918945313</v>
      </c>
    </row>
    <row r="3156" spans="1:19" x14ac:dyDescent="0.25">
      <c r="A3156" s="7">
        <v>513</v>
      </c>
      <c r="B3156" s="7">
        <v>44657</v>
      </c>
      <c r="C3156" s="7">
        <v>66950058</v>
      </c>
      <c r="D3156" s="7" t="s">
        <v>2869</v>
      </c>
      <c r="E3156" s="7" t="s">
        <v>18413</v>
      </c>
      <c r="F3156" s="7">
        <v>1250000</v>
      </c>
      <c r="G3156" s="7">
        <v>6.4777998924255371</v>
      </c>
      <c r="H3156" s="7">
        <v>5.1659998893737793</v>
      </c>
      <c r="I3156" s="7" t="s">
        <v>18414</v>
      </c>
      <c r="J3156" s="7" t="s">
        <v>18415</v>
      </c>
      <c r="K3156" s="8">
        <v>8.0034646987915039</v>
      </c>
      <c r="M3156" s="8">
        <v>90.647003173828125</v>
      </c>
      <c r="N3156" s="7">
        <v>529.4158935546875</v>
      </c>
      <c r="O3156" s="7" t="s">
        <v>331</v>
      </c>
      <c r="P3156" s="7" t="s">
        <v>388</v>
      </c>
      <c r="Q3156" s="7" t="s">
        <v>337</v>
      </c>
      <c r="R3156" s="7" t="s">
        <v>214</v>
      </c>
      <c r="S3156" s="7">
        <v>481.12966918945313</v>
      </c>
    </row>
    <row r="3157" spans="1:19" x14ac:dyDescent="0.25">
      <c r="A3157" s="7">
        <v>513</v>
      </c>
      <c r="B3157" s="7">
        <v>44657</v>
      </c>
      <c r="C3157" s="7">
        <v>36212391</v>
      </c>
      <c r="D3157" s="7" t="s">
        <v>2869</v>
      </c>
      <c r="E3157" s="7" t="s">
        <v>214</v>
      </c>
      <c r="F3157" s="7">
        <v>1500000</v>
      </c>
      <c r="G3157" s="7">
        <v>5.6427001953125</v>
      </c>
      <c r="H3157" s="7">
        <v>4.4896998405456543</v>
      </c>
      <c r="I3157" s="7" t="s">
        <v>20001</v>
      </c>
      <c r="J3157" s="7" t="s">
        <v>7840</v>
      </c>
      <c r="K3157" s="8">
        <v>7.8846840858459473</v>
      </c>
      <c r="M3157" s="8">
        <v>93.777999877929688</v>
      </c>
      <c r="N3157" s="7">
        <v>515.80950927734375</v>
      </c>
      <c r="O3157" s="7" t="s">
        <v>331</v>
      </c>
      <c r="P3157" s="7" t="s">
        <v>388</v>
      </c>
      <c r="Q3157" s="7" t="s">
        <v>337</v>
      </c>
      <c r="R3157" s="7" t="s">
        <v>3856</v>
      </c>
      <c r="S3157" s="7">
        <v>468.38351440429688</v>
      </c>
    </row>
    <row r="3158" spans="1:19" x14ac:dyDescent="0.25">
      <c r="A3158" s="7">
        <v>513</v>
      </c>
      <c r="B3158" s="7">
        <v>44657</v>
      </c>
      <c r="C3158" s="7">
        <v>36316233</v>
      </c>
      <c r="D3158" s="7" t="s">
        <v>2869</v>
      </c>
      <c r="E3158" s="7" t="s">
        <v>19088</v>
      </c>
      <c r="F3158" s="7">
        <v>1500000</v>
      </c>
      <c r="G3158" s="7">
        <v>5.6427001953125</v>
      </c>
      <c r="H3158" s="7">
        <v>4.4896998405456543</v>
      </c>
      <c r="I3158" s="7" t="s">
        <v>21343</v>
      </c>
      <c r="J3158" s="7" t="s">
        <v>19089</v>
      </c>
      <c r="K3158" s="8">
        <v>7.8846149444580078</v>
      </c>
      <c r="M3158" s="8">
        <v>93.778297424316406</v>
      </c>
      <c r="N3158" s="7">
        <v>516.48797607421875</v>
      </c>
      <c r="O3158" s="7" t="s">
        <v>331</v>
      </c>
      <c r="P3158" s="7" t="s">
        <v>388</v>
      </c>
      <c r="Q3158" s="7" t="s">
        <v>337</v>
      </c>
      <c r="R3158" s="7" t="s">
        <v>214</v>
      </c>
      <c r="S3158" s="7">
        <v>468.38351440429688</v>
      </c>
    </row>
    <row r="3159" spans="1:19" x14ac:dyDescent="0.25">
      <c r="A3159" s="7">
        <v>513</v>
      </c>
      <c r="B3159" s="7">
        <v>44657</v>
      </c>
      <c r="C3159" s="7">
        <v>41416744</v>
      </c>
      <c r="D3159" s="7" t="s">
        <v>2869</v>
      </c>
      <c r="E3159" s="7" t="s">
        <v>214</v>
      </c>
      <c r="F3159" s="7">
        <v>1118352</v>
      </c>
      <c r="G3159" s="7">
        <v>3.6249001026153564</v>
      </c>
      <c r="H3159" s="7">
        <v>3.0562999248504639</v>
      </c>
      <c r="I3159" s="7" t="s">
        <v>20883</v>
      </c>
      <c r="J3159" s="7" t="s">
        <v>7839</v>
      </c>
      <c r="K3159" s="8">
        <v>6.5523819923400879</v>
      </c>
      <c r="M3159" s="8">
        <v>103.39800262451172</v>
      </c>
      <c r="N3159" s="7">
        <v>381.58840942382813</v>
      </c>
      <c r="O3159" s="7" t="s">
        <v>331</v>
      </c>
      <c r="P3159" s="7" t="s">
        <v>388</v>
      </c>
      <c r="Q3159" s="7" t="s">
        <v>337</v>
      </c>
      <c r="R3159" s="7" t="s">
        <v>3856</v>
      </c>
      <c r="S3159" s="7">
        <v>436.2457275390625</v>
      </c>
    </row>
    <row r="3160" spans="1:19" x14ac:dyDescent="0.25">
      <c r="A3160" s="7">
        <v>513</v>
      </c>
      <c r="B3160" s="7">
        <v>44657</v>
      </c>
      <c r="C3160" s="7">
        <v>41654325</v>
      </c>
      <c r="D3160" s="7" t="s">
        <v>2869</v>
      </c>
      <c r="E3160" s="7" t="s">
        <v>7836</v>
      </c>
      <c r="F3160" s="7">
        <v>1118352</v>
      </c>
      <c r="G3160" s="7">
        <v>3.6249001026153564</v>
      </c>
      <c r="H3160" s="7">
        <v>3.0562999248504639</v>
      </c>
      <c r="I3160" s="7" t="s">
        <v>7837</v>
      </c>
      <c r="J3160" s="7" t="s">
        <v>7838</v>
      </c>
      <c r="K3160" s="8">
        <v>6.5524711608886719</v>
      </c>
      <c r="M3160" s="8">
        <v>103.39769744873047</v>
      </c>
      <c r="N3160" s="7">
        <v>382.92010498046875</v>
      </c>
      <c r="O3160" s="7" t="s">
        <v>331</v>
      </c>
      <c r="P3160" s="7" t="s">
        <v>388</v>
      </c>
      <c r="Q3160" s="7" t="s">
        <v>337</v>
      </c>
      <c r="R3160" s="7" t="s">
        <v>214</v>
      </c>
      <c r="S3160" s="7">
        <v>436.2457275390625</v>
      </c>
    </row>
    <row r="3161" spans="1:19" x14ac:dyDescent="0.25">
      <c r="A3161" s="7">
        <v>513</v>
      </c>
      <c r="B3161" s="7">
        <v>44657</v>
      </c>
      <c r="C3161" s="7">
        <v>19236937</v>
      </c>
      <c r="D3161" s="7" t="s">
        <v>2869</v>
      </c>
      <c r="E3161" s="7" t="s">
        <v>214</v>
      </c>
      <c r="F3161" s="7">
        <v>500000</v>
      </c>
      <c r="G3161" s="7">
        <v>1.2620999813079834</v>
      </c>
      <c r="H3161" s="7">
        <v>1.1886999607086182</v>
      </c>
      <c r="I3161" s="7" t="s">
        <v>20002</v>
      </c>
      <c r="J3161" s="7" t="s">
        <v>7835</v>
      </c>
      <c r="K3161" s="8">
        <v>4.8617081642150879</v>
      </c>
      <c r="M3161" s="8">
        <v>101.82399749755859</v>
      </c>
      <c r="N3161" s="7">
        <v>276.08358764648438</v>
      </c>
      <c r="O3161" s="7" t="s">
        <v>331</v>
      </c>
      <c r="P3161" s="7" t="s">
        <v>388</v>
      </c>
      <c r="Q3161" s="7" t="s">
        <v>337</v>
      </c>
      <c r="R3161" s="7" t="s">
        <v>3856</v>
      </c>
      <c r="S3161" s="7">
        <v>396.34149169921875</v>
      </c>
    </row>
    <row r="3162" spans="1:19" x14ac:dyDescent="0.25">
      <c r="A3162" s="7">
        <v>513</v>
      </c>
      <c r="B3162" s="7">
        <v>44657</v>
      </c>
      <c r="C3162" s="7">
        <v>19237434</v>
      </c>
      <c r="D3162" s="7" t="s">
        <v>2869</v>
      </c>
      <c r="E3162" s="7" t="s">
        <v>7832</v>
      </c>
      <c r="F3162" s="7">
        <v>500000</v>
      </c>
      <c r="G3162" s="7">
        <v>1.2620999813079834</v>
      </c>
      <c r="H3162" s="7">
        <v>1.1886999607086182</v>
      </c>
      <c r="I3162" s="7" t="s">
        <v>7833</v>
      </c>
      <c r="J3162" s="7" t="s">
        <v>7834</v>
      </c>
      <c r="K3162" s="8">
        <v>4.8617939949035645</v>
      </c>
      <c r="M3162" s="8">
        <v>101.82399749755859</v>
      </c>
      <c r="N3162" s="7">
        <v>274.27261352539063</v>
      </c>
      <c r="O3162" s="7" t="s">
        <v>331</v>
      </c>
      <c r="P3162" s="7" t="s">
        <v>388</v>
      </c>
      <c r="Q3162" s="7" t="s">
        <v>337</v>
      </c>
      <c r="R3162" s="7" t="s">
        <v>214</v>
      </c>
      <c r="S3162" s="7">
        <v>396.34149169921875</v>
      </c>
    </row>
    <row r="3163" spans="1:19" x14ac:dyDescent="0.25">
      <c r="A3163" s="7">
        <v>513</v>
      </c>
      <c r="B3163" s="7">
        <v>44657</v>
      </c>
      <c r="C3163" s="7">
        <v>36635350</v>
      </c>
      <c r="D3163" s="7" t="s">
        <v>2873</v>
      </c>
      <c r="E3163" s="7" t="s">
        <v>214</v>
      </c>
      <c r="F3163" s="7">
        <v>200000</v>
      </c>
      <c r="G3163" s="7">
        <v>5.6619000434875488</v>
      </c>
      <c r="H3163" s="7">
        <v>4.8923001289367676</v>
      </c>
      <c r="I3163" s="7" t="s">
        <v>11309</v>
      </c>
      <c r="J3163" s="7" t="s">
        <v>11310</v>
      </c>
      <c r="K3163" s="8">
        <v>4.178070068359375</v>
      </c>
      <c r="M3163" s="8">
        <v>101.60299682617188</v>
      </c>
      <c r="N3163" s="7">
        <v>140.981201171875</v>
      </c>
      <c r="O3163" s="7" t="s">
        <v>212</v>
      </c>
      <c r="P3163" s="7" t="s">
        <v>349</v>
      </c>
      <c r="Q3163" s="7" t="s">
        <v>242</v>
      </c>
      <c r="R3163" s="7" t="s">
        <v>214</v>
      </c>
      <c r="S3163" s="7">
        <v>140.981201171875</v>
      </c>
    </row>
    <row r="3164" spans="1:19" x14ac:dyDescent="0.25">
      <c r="A3164" s="7">
        <v>513</v>
      </c>
      <c r="B3164" s="7">
        <v>44657</v>
      </c>
      <c r="C3164" s="7">
        <v>43774933</v>
      </c>
      <c r="D3164" s="7" t="s">
        <v>2873</v>
      </c>
      <c r="E3164" s="7" t="s">
        <v>214</v>
      </c>
      <c r="F3164" s="7">
        <v>500000</v>
      </c>
      <c r="G3164" s="7">
        <v>2.1628999710083008</v>
      </c>
      <c r="H3164" s="7">
        <v>2.0260999202728271</v>
      </c>
      <c r="I3164" s="7" t="s">
        <v>11307</v>
      </c>
      <c r="J3164" s="7" t="s">
        <v>11308</v>
      </c>
      <c r="K3164" s="8">
        <v>3.5298099517822266</v>
      </c>
      <c r="M3164" s="8">
        <v>101.58499908447266</v>
      </c>
      <c r="N3164" s="7">
        <v>96.640098571777344</v>
      </c>
      <c r="O3164" s="7" t="s">
        <v>212</v>
      </c>
      <c r="P3164" s="7" t="s">
        <v>349</v>
      </c>
      <c r="Q3164" s="7" t="s">
        <v>242</v>
      </c>
      <c r="R3164" s="7" t="s">
        <v>3856</v>
      </c>
      <c r="S3164" s="7">
        <v>96.640098571777344</v>
      </c>
    </row>
    <row r="3165" spans="1:19" x14ac:dyDescent="0.25">
      <c r="A3165" s="7">
        <v>513</v>
      </c>
      <c r="B3165" s="7">
        <v>44657</v>
      </c>
      <c r="C3165" s="7">
        <v>36316463</v>
      </c>
      <c r="D3165" s="7" t="s">
        <v>2873</v>
      </c>
      <c r="E3165" s="7" t="s">
        <v>214</v>
      </c>
      <c r="F3165" s="7">
        <v>300000</v>
      </c>
      <c r="G3165" s="7">
        <v>0.66259998083114624</v>
      </c>
      <c r="H3165" s="7">
        <v>0.6437000036239624</v>
      </c>
      <c r="I3165" s="7" t="s">
        <v>11305</v>
      </c>
      <c r="J3165" s="7" t="s">
        <v>11306</v>
      </c>
      <c r="K3165" s="8">
        <v>3.2327690124511719</v>
      </c>
      <c r="M3165" s="8">
        <v>100.25099945068359</v>
      </c>
      <c r="N3165" s="7">
        <v>177.58030700683594</v>
      </c>
      <c r="O3165" s="7" t="s">
        <v>212</v>
      </c>
      <c r="P3165" s="7" t="s">
        <v>349</v>
      </c>
      <c r="Q3165" s="7" t="s">
        <v>242</v>
      </c>
      <c r="R3165" s="7" t="s">
        <v>3856</v>
      </c>
      <c r="S3165" s="7">
        <v>177.58030700683594</v>
      </c>
    </row>
    <row r="3166" spans="1:19" x14ac:dyDescent="0.25">
      <c r="A3166" s="7">
        <v>513</v>
      </c>
      <c r="B3166" s="7">
        <v>44657</v>
      </c>
      <c r="C3166" s="7">
        <v>66988299</v>
      </c>
      <c r="D3166" s="7" t="s">
        <v>2873</v>
      </c>
      <c r="E3166" s="7" t="s">
        <v>214</v>
      </c>
      <c r="F3166" s="7">
        <v>280000</v>
      </c>
      <c r="G3166" s="7">
        <v>0.57220000028610229</v>
      </c>
      <c r="H3166" s="7">
        <v>0.55940002202987671</v>
      </c>
      <c r="I3166" s="7" t="s">
        <v>20884</v>
      </c>
      <c r="J3166" s="7" t="s">
        <v>20885</v>
      </c>
      <c r="K3166" s="8">
        <v>2.976654052734375</v>
      </c>
      <c r="M3166" s="8">
        <v>99.44000244140625</v>
      </c>
      <c r="N3166" s="7">
        <v>163.11500549316406</v>
      </c>
      <c r="O3166" s="7" t="s">
        <v>212</v>
      </c>
      <c r="P3166" s="7" t="s">
        <v>349</v>
      </c>
      <c r="Q3166" s="7" t="s">
        <v>242</v>
      </c>
      <c r="R3166" s="7" t="s">
        <v>214</v>
      </c>
      <c r="S3166" s="7">
        <v>163.11500549316406</v>
      </c>
    </row>
    <row r="3167" spans="1:19" x14ac:dyDescent="0.25">
      <c r="A3167" s="7">
        <v>513</v>
      </c>
      <c r="B3167" s="7">
        <v>44657</v>
      </c>
      <c r="C3167" s="7">
        <v>43712235</v>
      </c>
      <c r="D3167" s="7" t="s">
        <v>2875</v>
      </c>
      <c r="E3167" s="7" t="s">
        <v>214</v>
      </c>
      <c r="F3167" s="7">
        <v>500000</v>
      </c>
      <c r="G3167" s="7">
        <v>4.1451001167297363</v>
      </c>
      <c r="H3167" s="7">
        <v>2.8405001163482666</v>
      </c>
      <c r="I3167" s="7" t="s">
        <v>22356</v>
      </c>
      <c r="J3167" s="7" t="s">
        <v>7857</v>
      </c>
      <c r="K3167" s="8">
        <v>36.296272277832031</v>
      </c>
      <c r="M3167" s="8">
        <v>34.736801147460938</v>
      </c>
      <c r="N3167" s="7">
        <v>3357.759033203125</v>
      </c>
      <c r="O3167" s="7" t="s">
        <v>266</v>
      </c>
      <c r="P3167" s="7" t="s">
        <v>429</v>
      </c>
      <c r="Q3167" s="7" t="s">
        <v>286</v>
      </c>
      <c r="R3167" s="7" t="s">
        <v>3856</v>
      </c>
      <c r="S3167" s="7">
        <v>502.49554443359375</v>
      </c>
    </row>
    <row r="3168" spans="1:19" x14ac:dyDescent="0.25">
      <c r="A3168" s="7">
        <v>513</v>
      </c>
      <c r="B3168" s="7">
        <v>44657</v>
      </c>
      <c r="C3168" s="7">
        <v>30273310</v>
      </c>
      <c r="D3168" s="7" t="s">
        <v>2875</v>
      </c>
      <c r="E3168" s="7" t="s">
        <v>214</v>
      </c>
      <c r="F3168" s="7">
        <v>433609</v>
      </c>
      <c r="G3168" s="7">
        <v>1.1882272958755493</v>
      </c>
      <c r="H3168" s="7">
        <v>0.74298322200775146</v>
      </c>
      <c r="I3168" s="7" t="s">
        <v>22357</v>
      </c>
      <c r="J3168" s="7" t="s">
        <v>7856</v>
      </c>
      <c r="K3168" s="8">
        <v>103.36135864257813</v>
      </c>
      <c r="M3168" s="8">
        <v>39.760646820068359</v>
      </c>
      <c r="N3168" s="7">
        <v>10128.279296875</v>
      </c>
      <c r="O3168" s="7" t="s">
        <v>266</v>
      </c>
      <c r="P3168" s="7" t="s">
        <v>429</v>
      </c>
      <c r="Q3168" s="7" t="s">
        <v>286</v>
      </c>
      <c r="R3168" s="7" t="s">
        <v>3856</v>
      </c>
      <c r="S3168" s="7">
        <v>443.8201904296875</v>
      </c>
    </row>
    <row r="3169" spans="1:19" x14ac:dyDescent="0.25">
      <c r="A3169" s="7">
        <v>513</v>
      </c>
      <c r="B3169" s="7">
        <v>44657</v>
      </c>
      <c r="C3169" s="7">
        <v>66787544</v>
      </c>
      <c r="D3169" s="7" t="s">
        <v>2878</v>
      </c>
      <c r="E3169" s="7" t="s">
        <v>11311</v>
      </c>
      <c r="F3169" s="7">
        <v>500000</v>
      </c>
      <c r="G3169" s="7">
        <v>2.3190000057220459</v>
      </c>
      <c r="H3169" s="7">
        <v>1.8306000232696533</v>
      </c>
      <c r="I3169" s="7" t="s">
        <v>11312</v>
      </c>
      <c r="J3169" s="7" t="s">
        <v>11313</v>
      </c>
      <c r="K3169" s="8">
        <v>8.3048992156982422</v>
      </c>
      <c r="M3169" s="8">
        <v>105.03299713134766</v>
      </c>
      <c r="N3169" s="7">
        <v>507.60409545898438</v>
      </c>
      <c r="O3169" s="7" t="s">
        <v>643</v>
      </c>
      <c r="P3169" s="7" t="s">
        <v>1370</v>
      </c>
      <c r="Q3169" s="7" t="s">
        <v>291</v>
      </c>
      <c r="R3169" s="7" t="s">
        <v>214</v>
      </c>
      <c r="S3169" s="7">
        <v>507.60409545898438</v>
      </c>
    </row>
    <row r="3170" spans="1:19" x14ac:dyDescent="0.25">
      <c r="A3170" s="7">
        <v>513</v>
      </c>
      <c r="B3170" s="7">
        <v>44657</v>
      </c>
      <c r="C3170" s="7">
        <v>66898423</v>
      </c>
      <c r="D3170" s="7" t="s">
        <v>16520</v>
      </c>
      <c r="E3170" s="7" t="s">
        <v>16521</v>
      </c>
      <c r="F3170" s="7">
        <v>300000</v>
      </c>
      <c r="G3170" s="7">
        <v>2.1382999420166016</v>
      </c>
      <c r="H3170" s="7">
        <v>2.0174000263214111</v>
      </c>
      <c r="I3170" s="7" t="s">
        <v>17154</v>
      </c>
      <c r="J3170" s="7" t="s">
        <v>16522</v>
      </c>
      <c r="K3170" s="8">
        <v>3.6823599338531494</v>
      </c>
      <c r="M3170" s="8">
        <v>99.625</v>
      </c>
      <c r="N3170" s="7">
        <v>112.49800109863281</v>
      </c>
      <c r="O3170" s="7" t="s">
        <v>409</v>
      </c>
      <c r="P3170" s="7" t="s">
        <v>349</v>
      </c>
      <c r="Q3170" s="7" t="s">
        <v>242</v>
      </c>
      <c r="R3170" s="7" t="s">
        <v>3856</v>
      </c>
      <c r="S3170" s="7">
        <v>112.49800109863281</v>
      </c>
    </row>
    <row r="3171" spans="1:19" x14ac:dyDescent="0.25">
      <c r="A3171" s="7">
        <v>513</v>
      </c>
      <c r="B3171" s="7">
        <v>44657</v>
      </c>
      <c r="C3171" s="7">
        <v>45276735</v>
      </c>
      <c r="D3171" s="7" t="s">
        <v>2882</v>
      </c>
      <c r="E3171" s="7" t="s">
        <v>18080</v>
      </c>
      <c r="F3171" s="7">
        <v>400000</v>
      </c>
      <c r="G3171" s="7">
        <v>2.5078999996185303</v>
      </c>
      <c r="H3171" s="7">
        <v>1.656999945640564</v>
      </c>
      <c r="I3171" s="7" t="s">
        <v>22358</v>
      </c>
      <c r="J3171" s="7" t="s">
        <v>18081</v>
      </c>
      <c r="K3171" s="8">
        <v>61.410682678222656</v>
      </c>
      <c r="M3171" s="8">
        <v>31.094400405883789</v>
      </c>
      <c r="N3171" s="7">
        <v>5868.54541015625</v>
      </c>
      <c r="O3171" s="7" t="s">
        <v>266</v>
      </c>
      <c r="P3171" s="7" t="s">
        <v>429</v>
      </c>
      <c r="Q3171" s="7" t="s">
        <v>286</v>
      </c>
      <c r="R3171" s="7" t="s">
        <v>3856</v>
      </c>
      <c r="S3171" s="7">
        <v>5868.54541015625</v>
      </c>
    </row>
    <row r="3172" spans="1:19" x14ac:dyDescent="0.25">
      <c r="A3172" s="7">
        <v>513</v>
      </c>
      <c r="B3172" s="7">
        <v>44657</v>
      </c>
      <c r="C3172" s="7">
        <v>66966729</v>
      </c>
      <c r="D3172" s="7" t="s">
        <v>19042</v>
      </c>
      <c r="E3172" s="7" t="s">
        <v>214</v>
      </c>
      <c r="F3172" s="7">
        <v>825000</v>
      </c>
      <c r="G3172" s="7">
        <v>4.591400146484375</v>
      </c>
      <c r="H3172" s="7">
        <v>2.7990999221801758</v>
      </c>
      <c r="I3172" s="7" t="s">
        <v>21879</v>
      </c>
      <c r="J3172" s="7" t="s">
        <v>19090</v>
      </c>
      <c r="K3172" s="8">
        <v>35.681465148925781</v>
      </c>
      <c r="M3172" s="8">
        <v>37.119998931884766</v>
      </c>
      <c r="N3172" s="7">
        <v>3294.112060546875</v>
      </c>
      <c r="O3172" s="7" t="s">
        <v>237</v>
      </c>
      <c r="P3172" s="7" t="s">
        <v>2728</v>
      </c>
      <c r="Q3172" s="7" t="s">
        <v>286</v>
      </c>
      <c r="R3172" s="7" t="s">
        <v>3856</v>
      </c>
      <c r="S3172" s="7">
        <v>3294.112060546875</v>
      </c>
    </row>
    <row r="3173" spans="1:19" x14ac:dyDescent="0.25">
      <c r="A3173" s="7">
        <v>513</v>
      </c>
      <c r="B3173" s="7">
        <v>44657</v>
      </c>
      <c r="C3173" s="7">
        <v>66966728</v>
      </c>
      <c r="D3173" s="7" t="s">
        <v>19042</v>
      </c>
      <c r="E3173" s="7" t="s">
        <v>19091</v>
      </c>
      <c r="F3173" s="7">
        <v>825000</v>
      </c>
      <c r="G3173" s="7">
        <v>4.591400146484375</v>
      </c>
      <c r="H3173" s="7">
        <v>2.7990999221801758</v>
      </c>
      <c r="I3173" s="7" t="s">
        <v>19092</v>
      </c>
      <c r="J3173" s="7" t="s">
        <v>19093</v>
      </c>
      <c r="K3173" s="8">
        <v>35.681026458740234</v>
      </c>
      <c r="M3173" s="8">
        <v>37.120498657226563</v>
      </c>
      <c r="N3173" s="7">
        <v>3294.244140625</v>
      </c>
      <c r="O3173" s="7" t="s">
        <v>237</v>
      </c>
      <c r="P3173" s="7" t="s">
        <v>2728</v>
      </c>
      <c r="Q3173" s="7" t="s">
        <v>286</v>
      </c>
      <c r="R3173" s="7" t="s">
        <v>214</v>
      </c>
      <c r="S3173" s="7">
        <v>3294.244140625</v>
      </c>
    </row>
    <row r="3174" spans="1:19" x14ac:dyDescent="0.25">
      <c r="A3174" s="7">
        <v>513</v>
      </c>
      <c r="B3174" s="7">
        <v>44657</v>
      </c>
      <c r="C3174" s="7">
        <v>66861821</v>
      </c>
      <c r="D3174" s="7" t="s">
        <v>2885</v>
      </c>
      <c r="E3174" s="7" t="s">
        <v>214</v>
      </c>
      <c r="F3174" s="7">
        <v>700000</v>
      </c>
      <c r="G3174" s="7">
        <v>4.3805999755859375</v>
      </c>
      <c r="H3174" s="7">
        <v>4.7912001609802246</v>
      </c>
      <c r="I3174" s="7" t="s">
        <v>20003</v>
      </c>
      <c r="J3174" s="7" t="s">
        <v>7861</v>
      </c>
      <c r="K3174" s="8">
        <v>5.3252100944519043</v>
      </c>
      <c r="M3174" s="8">
        <v>93.430000305175781</v>
      </c>
      <c r="N3174" s="7">
        <v>235.28460693359375</v>
      </c>
      <c r="O3174" s="7" t="s">
        <v>212</v>
      </c>
      <c r="P3174" s="7" t="s">
        <v>439</v>
      </c>
      <c r="Q3174" s="7" t="s">
        <v>219</v>
      </c>
      <c r="R3174" s="7" t="s">
        <v>4184</v>
      </c>
      <c r="S3174" s="7">
        <v>150.34568786621094</v>
      </c>
    </row>
    <row r="3175" spans="1:19" x14ac:dyDescent="0.25">
      <c r="A3175" s="7">
        <v>513</v>
      </c>
      <c r="B3175" s="7">
        <v>44657</v>
      </c>
      <c r="C3175" s="7">
        <v>45942271</v>
      </c>
      <c r="D3175" s="7" t="s">
        <v>2885</v>
      </c>
      <c r="E3175" s="7" t="s">
        <v>214</v>
      </c>
      <c r="F3175" s="7">
        <v>750000</v>
      </c>
      <c r="G3175" s="7">
        <v>3.3889000415802002</v>
      </c>
      <c r="H3175" s="7">
        <v>4.3520998954772949</v>
      </c>
      <c r="I3175" s="7" t="s">
        <v>16400</v>
      </c>
      <c r="J3175" s="7" t="s">
        <v>7860</v>
      </c>
      <c r="K3175" s="8">
        <v>5.3833098411560059</v>
      </c>
      <c r="M3175" s="8">
        <v>97.2969970703125</v>
      </c>
      <c r="N3175" s="7">
        <v>251.25270080566406</v>
      </c>
      <c r="O3175" s="7" t="s">
        <v>212</v>
      </c>
      <c r="P3175" s="7" t="s">
        <v>439</v>
      </c>
      <c r="Q3175" s="7" t="s">
        <v>219</v>
      </c>
      <c r="R3175" s="7" t="s">
        <v>4184</v>
      </c>
      <c r="S3175" s="7">
        <v>143.51942443847656</v>
      </c>
    </row>
    <row r="3176" spans="1:19" x14ac:dyDescent="0.25">
      <c r="A3176" s="7">
        <v>513</v>
      </c>
      <c r="B3176" s="7">
        <v>44657</v>
      </c>
      <c r="C3176" s="7">
        <v>66946683</v>
      </c>
      <c r="D3176" s="7" t="s">
        <v>2888</v>
      </c>
      <c r="E3176" s="7" t="s">
        <v>18082</v>
      </c>
      <c r="F3176" s="7">
        <v>1000000</v>
      </c>
      <c r="G3176" s="7">
        <v>4.4408001899719238</v>
      </c>
      <c r="H3176" s="7">
        <v>5.1126999855041504</v>
      </c>
      <c r="I3176" s="7" t="s">
        <v>22359</v>
      </c>
      <c r="J3176" s="7" t="s">
        <v>18083</v>
      </c>
      <c r="K3176" s="8">
        <v>3.3502440452575684</v>
      </c>
      <c r="M3176" s="8">
        <v>91.259002685546875</v>
      </c>
      <c r="N3176" s="7">
        <v>96.726600646972656</v>
      </c>
      <c r="O3176" s="7" t="s">
        <v>212</v>
      </c>
      <c r="P3176" s="7" t="s">
        <v>439</v>
      </c>
      <c r="Q3176" s="7" t="s">
        <v>219</v>
      </c>
      <c r="R3176" s="7" t="s">
        <v>214</v>
      </c>
      <c r="S3176" s="7">
        <v>70.686119079589844</v>
      </c>
    </row>
    <row r="3177" spans="1:19" x14ac:dyDescent="0.25">
      <c r="A3177" s="7">
        <v>513</v>
      </c>
      <c r="B3177" s="7">
        <v>44657</v>
      </c>
      <c r="C3177" s="7">
        <v>66947598</v>
      </c>
      <c r="D3177" s="7" t="s">
        <v>2888</v>
      </c>
      <c r="E3177" s="7" t="s">
        <v>214</v>
      </c>
      <c r="F3177" s="7">
        <v>1000000</v>
      </c>
      <c r="G3177" s="7">
        <v>4.4388999938964844</v>
      </c>
      <c r="H3177" s="7">
        <v>5.1128997802734375</v>
      </c>
      <c r="I3177" s="7" t="s">
        <v>20004</v>
      </c>
      <c r="J3177" s="7" t="s">
        <v>18416</v>
      </c>
      <c r="K3177" s="8">
        <v>3.7756800651550293</v>
      </c>
      <c r="M3177" s="8">
        <v>91.285003662109375</v>
      </c>
      <c r="N3177" s="7">
        <v>96.537101745605469</v>
      </c>
      <c r="O3177" s="7" t="s">
        <v>212</v>
      </c>
      <c r="P3177" s="7" t="s">
        <v>439</v>
      </c>
      <c r="Q3177" s="7" t="s">
        <v>219</v>
      </c>
      <c r="R3177" s="7" t="s">
        <v>4184</v>
      </c>
      <c r="S3177" s="7">
        <v>70.679679870605469</v>
      </c>
    </row>
    <row r="3178" spans="1:19" x14ac:dyDescent="0.25">
      <c r="A3178" s="7">
        <v>513</v>
      </c>
      <c r="B3178" s="7">
        <v>44657</v>
      </c>
      <c r="C3178" s="7">
        <v>34091582</v>
      </c>
      <c r="D3178" s="7" t="s">
        <v>2888</v>
      </c>
      <c r="E3178" s="7" t="s">
        <v>214</v>
      </c>
      <c r="F3178" s="7">
        <v>750000</v>
      </c>
      <c r="G3178" s="7">
        <v>0.14509999752044678</v>
      </c>
      <c r="H3178" s="7">
        <v>0.14350000023841858</v>
      </c>
      <c r="I3178" s="7" t="s">
        <v>7862</v>
      </c>
      <c r="J3178" s="7" t="s">
        <v>7863</v>
      </c>
      <c r="K3178" s="8">
        <v>2.3116970062255859</v>
      </c>
      <c r="M3178" s="8">
        <v>100.06099700927734</v>
      </c>
      <c r="N3178" s="7">
        <v>187.10240173339844</v>
      </c>
      <c r="O3178" s="7" t="s">
        <v>212</v>
      </c>
      <c r="P3178" s="7" t="s">
        <v>439</v>
      </c>
      <c r="Q3178" s="7" t="s">
        <v>219</v>
      </c>
      <c r="R3178" s="7" t="s">
        <v>3856</v>
      </c>
      <c r="S3178" s="7">
        <v>55.729080200195313</v>
      </c>
    </row>
    <row r="3179" spans="1:19" x14ac:dyDescent="0.25">
      <c r="A3179" s="7">
        <v>513</v>
      </c>
      <c r="B3179" s="7">
        <v>44657</v>
      </c>
      <c r="C3179" s="7">
        <v>66831945</v>
      </c>
      <c r="D3179" s="7" t="s">
        <v>2890</v>
      </c>
      <c r="E3179" s="7" t="s">
        <v>214</v>
      </c>
      <c r="F3179" s="7">
        <v>300000</v>
      </c>
      <c r="G3179" s="7">
        <v>3.6305999755859375</v>
      </c>
      <c r="H3179" s="7">
        <v>4.5841999053955078</v>
      </c>
      <c r="I3179" s="7" t="s">
        <v>7858</v>
      </c>
      <c r="J3179" s="7" t="s">
        <v>7859</v>
      </c>
      <c r="K3179" s="8">
        <v>4.6438097953796387</v>
      </c>
      <c r="M3179" s="8">
        <v>92.910003662109375</v>
      </c>
      <c r="N3179" s="7">
        <v>183.7449951171875</v>
      </c>
      <c r="O3179" s="7" t="s">
        <v>212</v>
      </c>
      <c r="P3179" s="7" t="s">
        <v>439</v>
      </c>
      <c r="Q3179" s="7" t="s">
        <v>219</v>
      </c>
      <c r="R3179" s="7" t="s">
        <v>4184</v>
      </c>
      <c r="S3179" s="7">
        <v>120.0777587890625</v>
      </c>
    </row>
    <row r="3180" spans="1:19" x14ac:dyDescent="0.25">
      <c r="A3180" s="7">
        <v>513</v>
      </c>
      <c r="B3180" s="7">
        <v>44657</v>
      </c>
      <c r="C3180" s="7">
        <v>37660869</v>
      </c>
      <c r="D3180" s="7" t="s">
        <v>2892</v>
      </c>
      <c r="E3180" s="7" t="s">
        <v>214</v>
      </c>
      <c r="F3180" s="7">
        <v>400000</v>
      </c>
      <c r="G3180" s="7">
        <v>5.9493999481201172</v>
      </c>
      <c r="H3180" s="7">
        <v>5.1518001556396484</v>
      </c>
      <c r="I3180" s="7" t="s">
        <v>20005</v>
      </c>
      <c r="J3180" s="7" t="s">
        <v>7872</v>
      </c>
      <c r="K3180" s="8">
        <v>4.6628398895263672</v>
      </c>
      <c r="M3180" s="8">
        <v>99.160003662109375</v>
      </c>
      <c r="N3180" s="7">
        <v>194.70599365234375</v>
      </c>
      <c r="O3180" s="7" t="s">
        <v>237</v>
      </c>
      <c r="P3180" s="7" t="s">
        <v>239</v>
      </c>
      <c r="Q3180" s="7" t="s">
        <v>242</v>
      </c>
      <c r="R3180" s="7" t="s">
        <v>3856</v>
      </c>
      <c r="S3180" s="7">
        <v>194.2271728515625</v>
      </c>
    </row>
    <row r="3181" spans="1:19" x14ac:dyDescent="0.25">
      <c r="A3181" s="7">
        <v>513</v>
      </c>
      <c r="B3181" s="7">
        <v>44657</v>
      </c>
      <c r="C3181" s="7">
        <v>29173044</v>
      </c>
      <c r="D3181" s="7" t="s">
        <v>2892</v>
      </c>
      <c r="E3181" s="7" t="s">
        <v>214</v>
      </c>
      <c r="F3181" s="7">
        <v>500000</v>
      </c>
      <c r="G3181" s="7">
        <v>3.8905000686645508</v>
      </c>
      <c r="H3181" s="7">
        <v>3.5353999137878418</v>
      </c>
      <c r="I3181" s="7" t="s">
        <v>7870</v>
      </c>
      <c r="J3181" s="7" t="s">
        <v>7871</v>
      </c>
      <c r="K3181" s="8">
        <v>4.3002400398254395</v>
      </c>
      <c r="M3181" s="8">
        <v>99.818000793457031</v>
      </c>
      <c r="N3181" s="7">
        <v>155.96000671386719</v>
      </c>
      <c r="O3181" s="7" t="s">
        <v>237</v>
      </c>
      <c r="P3181" s="7" t="s">
        <v>239</v>
      </c>
      <c r="Q3181" s="7" t="s">
        <v>242</v>
      </c>
      <c r="R3181" s="7" t="s">
        <v>3856</v>
      </c>
      <c r="S3181" s="7">
        <v>177.69827270507813</v>
      </c>
    </row>
    <row r="3182" spans="1:19" x14ac:dyDescent="0.25">
      <c r="A3182" s="7">
        <v>513</v>
      </c>
      <c r="B3182" s="7">
        <v>44657</v>
      </c>
      <c r="C3182" s="7">
        <v>24147858</v>
      </c>
      <c r="D3182" s="7" t="s">
        <v>2892</v>
      </c>
      <c r="E3182" s="7" t="s">
        <v>214</v>
      </c>
      <c r="F3182" s="7">
        <v>500000</v>
      </c>
      <c r="G3182" s="7">
        <v>2.6393001079559326</v>
      </c>
      <c r="H3182" s="7">
        <v>2.4377000331878662</v>
      </c>
      <c r="I3182" s="7" t="s">
        <v>7868</v>
      </c>
      <c r="J3182" s="7" t="s">
        <v>7869</v>
      </c>
      <c r="K3182" s="8">
        <v>3.8947501182556152</v>
      </c>
      <c r="M3182" s="8">
        <v>101.18800354003906</v>
      </c>
      <c r="N3182" s="7">
        <v>123.90799713134766</v>
      </c>
      <c r="O3182" s="7" t="s">
        <v>237</v>
      </c>
      <c r="P3182" s="7" t="s">
        <v>239</v>
      </c>
      <c r="Q3182" s="7" t="s">
        <v>242</v>
      </c>
      <c r="R3182" s="7" t="s">
        <v>3856</v>
      </c>
      <c r="S3182" s="7">
        <v>167.3345947265625</v>
      </c>
    </row>
    <row r="3183" spans="1:19" x14ac:dyDescent="0.25">
      <c r="A3183" s="7">
        <v>513</v>
      </c>
      <c r="B3183" s="7">
        <v>44657</v>
      </c>
      <c r="C3183" s="7">
        <v>43080570</v>
      </c>
      <c r="D3183" s="7" t="s">
        <v>2892</v>
      </c>
      <c r="E3183" s="7" t="s">
        <v>214</v>
      </c>
      <c r="F3183" s="7">
        <v>450000</v>
      </c>
      <c r="G3183" s="7">
        <v>1.990399956703186</v>
      </c>
      <c r="H3183" s="7">
        <v>1.8997999429702759</v>
      </c>
      <c r="I3183" s="7" t="s">
        <v>7866</v>
      </c>
      <c r="J3183" s="7" t="s">
        <v>7867</v>
      </c>
      <c r="K3183" s="8">
        <v>3.8921899795532227</v>
      </c>
      <c r="M3183" s="8">
        <v>99.730003356933594</v>
      </c>
      <c r="N3183" s="7">
        <v>136.86599731445313</v>
      </c>
      <c r="O3183" s="7" t="s">
        <v>237</v>
      </c>
      <c r="P3183" s="7" t="s">
        <v>239</v>
      </c>
      <c r="Q3183" s="7" t="s">
        <v>242</v>
      </c>
      <c r="R3183" s="7" t="s">
        <v>3856</v>
      </c>
      <c r="S3183" s="7">
        <v>161.879150390625</v>
      </c>
    </row>
    <row r="3184" spans="1:19" x14ac:dyDescent="0.25">
      <c r="A3184" s="7">
        <v>513</v>
      </c>
      <c r="B3184" s="7">
        <v>44657</v>
      </c>
      <c r="C3184" s="7">
        <v>16010115</v>
      </c>
      <c r="D3184" s="7" t="s">
        <v>2892</v>
      </c>
      <c r="E3184" s="7" t="s">
        <v>214</v>
      </c>
      <c r="F3184" s="7">
        <v>500000</v>
      </c>
      <c r="G3184" s="7">
        <v>0.48888900876045227</v>
      </c>
      <c r="H3184" s="7">
        <v>0.48280733823776245</v>
      </c>
      <c r="I3184" s="7" t="s">
        <v>7864</v>
      </c>
      <c r="J3184" s="7" t="s">
        <v>7865</v>
      </c>
      <c r="K3184" s="8">
        <v>3.1593799591064453</v>
      </c>
      <c r="M3184" s="8">
        <v>100.76499938964844</v>
      </c>
      <c r="N3184" s="7">
        <v>214.39219665527344</v>
      </c>
      <c r="O3184" s="7" t="s">
        <v>237</v>
      </c>
      <c r="P3184" s="7" t="s">
        <v>239</v>
      </c>
      <c r="Q3184" s="7" t="s">
        <v>242</v>
      </c>
      <c r="R3184" s="7" t="s">
        <v>3856</v>
      </c>
      <c r="S3184" s="7">
        <v>149.08432006835938</v>
      </c>
    </row>
    <row r="3185" spans="1:19" x14ac:dyDescent="0.25">
      <c r="A3185" s="7">
        <v>513</v>
      </c>
      <c r="B3185" s="7">
        <v>44657</v>
      </c>
      <c r="C3185" s="7">
        <v>17495232</v>
      </c>
      <c r="D3185" s="7" t="s">
        <v>2895</v>
      </c>
      <c r="E3185" s="7" t="s">
        <v>214</v>
      </c>
      <c r="F3185" s="7">
        <v>1000000</v>
      </c>
      <c r="G3185" s="7">
        <v>0.68446272611618042</v>
      </c>
      <c r="H3185" s="7">
        <v>0.38612470030784607</v>
      </c>
      <c r="I3185" s="7" t="s">
        <v>22360</v>
      </c>
      <c r="J3185" s="7" t="s">
        <v>11314</v>
      </c>
      <c r="K3185" s="8">
        <v>145.83682250976563</v>
      </c>
      <c r="M3185" s="8">
        <v>48.764186859130859</v>
      </c>
      <c r="N3185" s="7">
        <v>14392.244140625</v>
      </c>
      <c r="O3185" s="7" t="s">
        <v>223</v>
      </c>
      <c r="P3185" s="7" t="s">
        <v>429</v>
      </c>
      <c r="Q3185" s="7" t="s">
        <v>286</v>
      </c>
      <c r="R3185" s="7" t="s">
        <v>3856</v>
      </c>
      <c r="S3185" s="7">
        <v>14392.244140625</v>
      </c>
    </row>
    <row r="3186" spans="1:19" x14ac:dyDescent="0.25">
      <c r="A3186" s="7">
        <v>513</v>
      </c>
      <c r="B3186" s="7">
        <v>44657</v>
      </c>
      <c r="C3186" s="7">
        <v>66775037</v>
      </c>
      <c r="D3186" s="7" t="s">
        <v>2898</v>
      </c>
      <c r="E3186" s="7" t="s">
        <v>214</v>
      </c>
      <c r="F3186" s="7">
        <v>600000</v>
      </c>
      <c r="G3186" s="7">
        <v>8.1167001724243164</v>
      </c>
      <c r="H3186" s="7">
        <v>6.4941000938415527</v>
      </c>
      <c r="I3186" s="7" t="s">
        <v>11319</v>
      </c>
      <c r="J3186" s="7" t="s">
        <v>11320</v>
      </c>
      <c r="K3186" s="8">
        <v>5.9913349151611328</v>
      </c>
      <c r="M3186" s="8">
        <v>90.517997741699219</v>
      </c>
      <c r="N3186" s="7">
        <v>322.59341430664063</v>
      </c>
      <c r="O3186" s="7" t="s">
        <v>360</v>
      </c>
      <c r="P3186" s="7" t="s">
        <v>361</v>
      </c>
      <c r="Q3186" s="7" t="s">
        <v>242</v>
      </c>
      <c r="R3186" s="7" t="s">
        <v>214</v>
      </c>
      <c r="S3186" s="7">
        <v>322.59341430664063</v>
      </c>
    </row>
    <row r="3187" spans="1:19" x14ac:dyDescent="0.25">
      <c r="A3187" s="7">
        <v>513</v>
      </c>
      <c r="B3187" s="7">
        <v>44657</v>
      </c>
      <c r="C3187" s="7">
        <v>44892552</v>
      </c>
      <c r="D3187" s="7" t="s">
        <v>2898</v>
      </c>
      <c r="E3187" s="7" t="s">
        <v>214</v>
      </c>
      <c r="F3187" s="7">
        <v>950000</v>
      </c>
      <c r="G3187" s="7">
        <v>7.2806000709533691</v>
      </c>
      <c r="H3187" s="7">
        <v>6.0571999549865723</v>
      </c>
      <c r="I3187" s="7" t="s">
        <v>11317</v>
      </c>
      <c r="J3187" s="7" t="s">
        <v>11318</v>
      </c>
      <c r="K3187" s="8">
        <v>5.9573850631713867</v>
      </c>
      <c r="M3187" s="8">
        <v>89.294998168945313</v>
      </c>
      <c r="N3187" s="7">
        <v>317.20510864257813</v>
      </c>
      <c r="O3187" s="7" t="s">
        <v>360</v>
      </c>
      <c r="P3187" s="7" t="s">
        <v>361</v>
      </c>
      <c r="Q3187" s="7" t="s">
        <v>242</v>
      </c>
      <c r="R3187" s="7" t="s">
        <v>214</v>
      </c>
      <c r="S3187" s="7">
        <v>317.20510864257813</v>
      </c>
    </row>
    <row r="3188" spans="1:19" x14ac:dyDescent="0.25">
      <c r="A3188" s="7">
        <v>513</v>
      </c>
      <c r="B3188" s="7">
        <v>44657</v>
      </c>
      <c r="C3188" s="7">
        <v>28238081</v>
      </c>
      <c r="D3188" s="7" t="s">
        <v>2898</v>
      </c>
      <c r="E3188" s="7" t="s">
        <v>214</v>
      </c>
      <c r="F3188" s="7">
        <v>950000</v>
      </c>
      <c r="G3188" s="7">
        <v>0.64719998836517334</v>
      </c>
      <c r="H3188" s="7">
        <v>0.63109999895095825</v>
      </c>
      <c r="I3188" s="7" t="s">
        <v>11315</v>
      </c>
      <c r="J3188" s="7" t="s">
        <v>11316</v>
      </c>
      <c r="K3188" s="8">
        <v>2.3896009922027588</v>
      </c>
      <c r="M3188" s="8">
        <v>101.26490020751953</v>
      </c>
      <c r="N3188" s="7">
        <v>90.524497985839844</v>
      </c>
      <c r="O3188" s="7" t="s">
        <v>360</v>
      </c>
      <c r="P3188" s="7" t="s">
        <v>361</v>
      </c>
      <c r="Q3188" s="7" t="s">
        <v>242</v>
      </c>
      <c r="R3188" s="7" t="s">
        <v>214</v>
      </c>
      <c r="S3188" s="7">
        <v>90.524497985839844</v>
      </c>
    </row>
    <row r="3189" spans="1:19" x14ac:dyDescent="0.25">
      <c r="A3189" s="7">
        <v>513</v>
      </c>
      <c r="B3189" s="7">
        <v>44657</v>
      </c>
      <c r="C3189" s="7">
        <v>44225715</v>
      </c>
      <c r="D3189" s="7" t="s">
        <v>2900</v>
      </c>
      <c r="E3189" s="7" t="s">
        <v>214</v>
      </c>
      <c r="F3189" s="7">
        <v>635950</v>
      </c>
      <c r="G3189" s="7">
        <v>7.2221999168395996</v>
      </c>
      <c r="H3189" s="7">
        <v>5.9896998405456543</v>
      </c>
      <c r="I3189" s="7" t="s">
        <v>11321</v>
      </c>
      <c r="J3189" s="7" t="s">
        <v>11322</v>
      </c>
      <c r="K3189" s="8">
        <v>5.7990851402282715</v>
      </c>
      <c r="M3189" s="8">
        <v>90.957000732421875</v>
      </c>
      <c r="N3189" s="7">
        <v>301.68951416015625</v>
      </c>
      <c r="O3189" s="7" t="s">
        <v>254</v>
      </c>
      <c r="P3189" s="7" t="s">
        <v>361</v>
      </c>
      <c r="Q3189" s="7" t="s">
        <v>242</v>
      </c>
      <c r="R3189" s="7" t="s">
        <v>214</v>
      </c>
      <c r="S3189" s="7">
        <v>301.68951416015625</v>
      </c>
    </row>
    <row r="3190" spans="1:19" x14ac:dyDescent="0.25">
      <c r="A3190" s="7">
        <v>513</v>
      </c>
      <c r="B3190" s="7">
        <v>44657</v>
      </c>
      <c r="C3190" s="7">
        <v>66808337</v>
      </c>
      <c r="D3190" s="7" t="s">
        <v>2902</v>
      </c>
      <c r="E3190" s="7" t="s">
        <v>7878</v>
      </c>
      <c r="F3190" s="7">
        <v>1000000</v>
      </c>
      <c r="G3190" s="7">
        <v>3.4249999523162842</v>
      </c>
      <c r="H3190" s="7">
        <v>3.2681000232696533</v>
      </c>
      <c r="I3190" s="7" t="s">
        <v>7879</v>
      </c>
      <c r="J3190" s="7" t="s">
        <v>7880</v>
      </c>
      <c r="K3190" s="8">
        <v>3.8177099227905273</v>
      </c>
      <c r="M3190" s="8">
        <v>93.680000305175781</v>
      </c>
      <c r="N3190" s="7">
        <v>108.42500305175781</v>
      </c>
      <c r="O3190" s="7" t="s">
        <v>212</v>
      </c>
      <c r="P3190" s="7" t="s">
        <v>659</v>
      </c>
      <c r="Q3190" s="7" t="s">
        <v>242</v>
      </c>
      <c r="R3190" s="7" t="s">
        <v>214</v>
      </c>
      <c r="S3190" s="7">
        <v>81.285377502441406</v>
      </c>
    </row>
    <row r="3191" spans="1:19" x14ac:dyDescent="0.25">
      <c r="A3191" s="7">
        <v>513</v>
      </c>
      <c r="B3191" s="7">
        <v>44657</v>
      </c>
      <c r="C3191" s="7">
        <v>22425427</v>
      </c>
      <c r="D3191" s="7" t="s">
        <v>2902</v>
      </c>
      <c r="E3191" s="7" t="s">
        <v>7873</v>
      </c>
      <c r="F3191" s="7">
        <v>1000000</v>
      </c>
      <c r="G3191" s="7">
        <v>2.201200008392334</v>
      </c>
      <c r="H3191" s="7">
        <v>2.0653998851776123</v>
      </c>
      <c r="I3191" s="7" t="s">
        <v>16726</v>
      </c>
      <c r="J3191" s="7" t="s">
        <v>7874</v>
      </c>
      <c r="K3191" s="8">
        <v>3.4738199710845947</v>
      </c>
      <c r="M3191" s="8">
        <v>101.62599945068359</v>
      </c>
      <c r="N3191" s="7">
        <v>90.252899169921875</v>
      </c>
      <c r="O3191" s="7" t="s">
        <v>212</v>
      </c>
      <c r="P3191" s="7" t="s">
        <v>659</v>
      </c>
      <c r="Q3191" s="7" t="s">
        <v>242</v>
      </c>
      <c r="R3191" s="7" t="s">
        <v>214</v>
      </c>
      <c r="S3191" s="7">
        <v>76.222930908203125</v>
      </c>
    </row>
    <row r="3192" spans="1:19" x14ac:dyDescent="0.25">
      <c r="A3192" s="7">
        <v>513</v>
      </c>
      <c r="B3192" s="7">
        <v>44657</v>
      </c>
      <c r="C3192" s="7">
        <v>22590940</v>
      </c>
      <c r="D3192" s="7" t="s">
        <v>2902</v>
      </c>
      <c r="E3192" s="7" t="s">
        <v>7875</v>
      </c>
      <c r="F3192" s="7">
        <v>1000000</v>
      </c>
      <c r="G3192" s="7">
        <v>2.201200008392334</v>
      </c>
      <c r="H3192" s="7">
        <v>2.0653998851776123</v>
      </c>
      <c r="I3192" s="7" t="s">
        <v>7876</v>
      </c>
      <c r="J3192" s="7" t="s">
        <v>7877</v>
      </c>
      <c r="K3192" s="8">
        <v>3.4738199710845947</v>
      </c>
      <c r="M3192" s="8">
        <v>101.62599945068359</v>
      </c>
      <c r="N3192" s="7">
        <v>90.252899169921875</v>
      </c>
      <c r="O3192" s="7" t="s">
        <v>212</v>
      </c>
      <c r="P3192" s="7" t="s">
        <v>659</v>
      </c>
      <c r="Q3192" s="7" t="s">
        <v>242</v>
      </c>
      <c r="R3192" s="7" t="s">
        <v>3856</v>
      </c>
      <c r="S3192" s="7">
        <v>76.222930908203125</v>
      </c>
    </row>
    <row r="3193" spans="1:19" x14ac:dyDescent="0.25">
      <c r="A3193" s="7">
        <v>513</v>
      </c>
      <c r="B3193" s="7">
        <v>44657</v>
      </c>
      <c r="C3193" s="7">
        <v>66792820</v>
      </c>
      <c r="D3193" s="7" t="s">
        <v>2906</v>
      </c>
      <c r="E3193" s="7" t="s">
        <v>214</v>
      </c>
      <c r="F3193" s="7">
        <v>500000</v>
      </c>
      <c r="G3193" s="7">
        <v>5.2676000595092773</v>
      </c>
      <c r="H3193" s="7">
        <v>4.5717000961303711</v>
      </c>
      <c r="I3193" s="7" t="s">
        <v>7883</v>
      </c>
      <c r="J3193" s="7" t="s">
        <v>7884</v>
      </c>
      <c r="K3193" s="8">
        <v>5.3493461608886719</v>
      </c>
      <c r="M3193" s="8">
        <v>93.867996215820313</v>
      </c>
      <c r="N3193" s="7">
        <v>261.7471923828125</v>
      </c>
      <c r="O3193" s="7" t="s">
        <v>223</v>
      </c>
      <c r="P3193" s="7" t="s">
        <v>422</v>
      </c>
      <c r="Q3193" s="7" t="s">
        <v>291</v>
      </c>
      <c r="R3193" s="7" t="s">
        <v>3856</v>
      </c>
      <c r="S3193" s="7">
        <v>228.07017517089844</v>
      </c>
    </row>
    <row r="3194" spans="1:19" x14ac:dyDescent="0.25">
      <c r="A3194" s="7">
        <v>513</v>
      </c>
      <c r="B3194" s="7">
        <v>44657</v>
      </c>
      <c r="C3194" s="7">
        <v>66792819</v>
      </c>
      <c r="D3194" s="7" t="s">
        <v>2906</v>
      </c>
      <c r="E3194" s="7" t="s">
        <v>7881</v>
      </c>
      <c r="F3194" s="7">
        <v>500000</v>
      </c>
      <c r="G3194" s="7">
        <v>5.2676000595092773</v>
      </c>
      <c r="H3194" s="7">
        <v>4.5718002319335938</v>
      </c>
      <c r="I3194" s="7" t="s">
        <v>115</v>
      </c>
      <c r="J3194" s="7" t="s">
        <v>7882</v>
      </c>
      <c r="K3194" s="8">
        <v>5.342033863067627</v>
      </c>
      <c r="M3194" s="8">
        <v>93.900001525878906</v>
      </c>
      <c r="N3194" s="7">
        <v>259.49459838867188</v>
      </c>
      <c r="O3194" s="7" t="s">
        <v>223</v>
      </c>
      <c r="P3194" s="7" t="s">
        <v>422</v>
      </c>
      <c r="Q3194" s="7" t="s">
        <v>291</v>
      </c>
      <c r="R3194" s="7" t="s">
        <v>214</v>
      </c>
      <c r="S3194" s="7">
        <v>228.07017517089844</v>
      </c>
    </row>
    <row r="3195" spans="1:19" x14ac:dyDescent="0.25">
      <c r="A3195" s="7">
        <v>513</v>
      </c>
      <c r="B3195" s="7">
        <v>44657</v>
      </c>
      <c r="C3195" s="7">
        <v>66908593</v>
      </c>
      <c r="D3195" s="7" t="s">
        <v>2909</v>
      </c>
      <c r="E3195" s="7" t="s">
        <v>214</v>
      </c>
      <c r="F3195" s="7">
        <v>750000</v>
      </c>
      <c r="G3195" s="7">
        <v>29.210100173950195</v>
      </c>
      <c r="H3195" s="7">
        <v>13.544099807739258</v>
      </c>
      <c r="I3195" s="7" t="s">
        <v>20006</v>
      </c>
      <c r="J3195" s="7" t="s">
        <v>17002</v>
      </c>
      <c r="K3195" s="8">
        <v>6.3018817901611328</v>
      </c>
      <c r="M3195" s="8">
        <v>84.363998413085938</v>
      </c>
      <c r="N3195" s="7">
        <v>365.19821166992188</v>
      </c>
      <c r="O3195" s="7" t="s">
        <v>446</v>
      </c>
      <c r="P3195" s="7" t="s">
        <v>2788</v>
      </c>
      <c r="Q3195" s="7" t="s">
        <v>337</v>
      </c>
      <c r="R3195" s="7" t="s">
        <v>3856</v>
      </c>
      <c r="S3195" s="7">
        <v>387.96875</v>
      </c>
    </row>
    <row r="3196" spans="1:19" x14ac:dyDescent="0.25">
      <c r="A3196" s="7">
        <v>513</v>
      </c>
      <c r="B3196" s="7">
        <v>44657</v>
      </c>
      <c r="C3196" s="7">
        <v>66906427</v>
      </c>
      <c r="D3196" s="7" t="s">
        <v>2909</v>
      </c>
      <c r="E3196" s="7" t="s">
        <v>16694</v>
      </c>
      <c r="F3196" s="7">
        <v>750000</v>
      </c>
      <c r="G3196" s="7">
        <v>29.210100173950195</v>
      </c>
      <c r="H3196" s="7">
        <v>13.535400390625</v>
      </c>
      <c r="I3196" s="7" t="s">
        <v>16690</v>
      </c>
      <c r="J3196" s="7" t="s">
        <v>16731</v>
      </c>
      <c r="K3196" s="8">
        <v>6.3102931976318359</v>
      </c>
      <c r="M3196" s="8">
        <v>84.265998840332031</v>
      </c>
      <c r="N3196" s="7">
        <v>363.0244140625</v>
      </c>
      <c r="O3196" s="7" t="s">
        <v>446</v>
      </c>
      <c r="P3196" s="7" t="s">
        <v>2788</v>
      </c>
      <c r="Q3196" s="7" t="s">
        <v>337</v>
      </c>
      <c r="R3196" s="7" t="s">
        <v>214</v>
      </c>
      <c r="S3196" s="7">
        <v>387.96875</v>
      </c>
    </row>
    <row r="3197" spans="1:19" x14ac:dyDescent="0.25">
      <c r="A3197" s="7">
        <v>513</v>
      </c>
      <c r="B3197" s="7">
        <v>44657</v>
      </c>
      <c r="C3197" s="7">
        <v>21168843</v>
      </c>
      <c r="D3197" s="7" t="s">
        <v>2909</v>
      </c>
      <c r="E3197" s="7" t="s">
        <v>214</v>
      </c>
      <c r="F3197" s="7">
        <v>600000</v>
      </c>
      <c r="G3197" s="7">
        <v>22.050699234008789</v>
      </c>
      <c r="H3197" s="7">
        <v>11.060199737548828</v>
      </c>
      <c r="I3197" s="7" t="s">
        <v>20007</v>
      </c>
      <c r="J3197" s="7" t="s">
        <v>7897</v>
      </c>
      <c r="K3197" s="8">
        <v>6.5606670379638672</v>
      </c>
      <c r="M3197" s="8">
        <v>103.63200378417969</v>
      </c>
      <c r="N3197" s="7">
        <v>375.376708984375</v>
      </c>
      <c r="O3197" s="7" t="s">
        <v>446</v>
      </c>
      <c r="P3197" s="7" t="s">
        <v>2788</v>
      </c>
      <c r="Q3197" s="7" t="s">
        <v>337</v>
      </c>
      <c r="R3197" s="7" t="s">
        <v>3856</v>
      </c>
      <c r="S3197" s="7">
        <v>353.42193603515625</v>
      </c>
    </row>
    <row r="3198" spans="1:19" x14ac:dyDescent="0.25">
      <c r="A3198" s="7">
        <v>513</v>
      </c>
      <c r="B3198" s="7">
        <v>44657</v>
      </c>
      <c r="C3198" s="7">
        <v>21168842</v>
      </c>
      <c r="D3198" s="7" t="s">
        <v>2909</v>
      </c>
      <c r="E3198" s="7" t="s">
        <v>7895</v>
      </c>
      <c r="F3198" s="7">
        <v>600000</v>
      </c>
      <c r="G3198" s="7">
        <v>22.050699234008789</v>
      </c>
      <c r="H3198" s="7">
        <v>11.04640007019043</v>
      </c>
      <c r="I3198" s="7" t="s">
        <v>2</v>
      </c>
      <c r="J3198" s="7" t="s">
        <v>7896</v>
      </c>
      <c r="K3198" s="8">
        <v>6.5824761390686035</v>
      </c>
      <c r="M3198" s="8">
        <v>103.37339782714844</v>
      </c>
      <c r="N3198" s="7">
        <v>381.33108520507813</v>
      </c>
      <c r="O3198" s="7" t="s">
        <v>446</v>
      </c>
      <c r="P3198" s="7" t="s">
        <v>2788</v>
      </c>
      <c r="Q3198" s="7" t="s">
        <v>337</v>
      </c>
      <c r="R3198" s="7" t="s">
        <v>214</v>
      </c>
      <c r="S3198" s="7">
        <v>353.42193603515625</v>
      </c>
    </row>
    <row r="3199" spans="1:19" x14ac:dyDescent="0.25">
      <c r="A3199" s="7">
        <v>513</v>
      </c>
      <c r="B3199" s="7">
        <v>44657</v>
      </c>
      <c r="C3199" s="7">
        <v>66906428</v>
      </c>
      <c r="D3199" s="7" t="s">
        <v>2909</v>
      </c>
      <c r="E3199" s="7" t="s">
        <v>214</v>
      </c>
      <c r="F3199" s="7">
        <v>750000</v>
      </c>
      <c r="G3199" s="7">
        <v>9.2101001739501953</v>
      </c>
      <c r="H3199" s="7">
        <v>7.4457998275756836</v>
      </c>
      <c r="I3199" s="7" t="s">
        <v>20008</v>
      </c>
      <c r="J3199" s="7" t="s">
        <v>16730</v>
      </c>
      <c r="K3199" s="8">
        <v>5.0428171157836914</v>
      </c>
      <c r="M3199" s="8">
        <v>90.561996459960938</v>
      </c>
      <c r="N3199" s="7">
        <v>243.90950012207031</v>
      </c>
      <c r="O3199" s="7" t="s">
        <v>446</v>
      </c>
      <c r="P3199" s="7" t="s">
        <v>2788</v>
      </c>
      <c r="Q3199" s="7" t="s">
        <v>337</v>
      </c>
      <c r="R3199" s="7" t="s">
        <v>3856</v>
      </c>
      <c r="S3199" s="7">
        <v>263.68838500976563</v>
      </c>
    </row>
    <row r="3200" spans="1:19" x14ac:dyDescent="0.25">
      <c r="A3200" s="7">
        <v>513</v>
      </c>
      <c r="B3200" s="7">
        <v>44657</v>
      </c>
      <c r="C3200" s="7">
        <v>66906426</v>
      </c>
      <c r="D3200" s="7" t="s">
        <v>2909</v>
      </c>
      <c r="E3200" s="7" t="s">
        <v>16727</v>
      </c>
      <c r="F3200" s="7">
        <v>750000</v>
      </c>
      <c r="G3200" s="7">
        <v>9.2101001739501953</v>
      </c>
      <c r="H3200" s="7">
        <v>7.4449000358581543</v>
      </c>
      <c r="I3200" s="7" t="s">
        <v>16728</v>
      </c>
      <c r="J3200" s="7" t="s">
        <v>16729</v>
      </c>
      <c r="K3200" s="8">
        <v>5.0518279075622559</v>
      </c>
      <c r="M3200" s="8">
        <v>90.5</v>
      </c>
      <c r="N3200" s="7">
        <v>242.53770446777344</v>
      </c>
      <c r="O3200" s="7" t="s">
        <v>446</v>
      </c>
      <c r="P3200" s="7" t="s">
        <v>2788</v>
      </c>
      <c r="Q3200" s="7" t="s">
        <v>337</v>
      </c>
      <c r="R3200" s="7" t="s">
        <v>214</v>
      </c>
      <c r="S3200" s="7">
        <v>263.68838500976563</v>
      </c>
    </row>
    <row r="3201" spans="1:19" x14ac:dyDescent="0.25">
      <c r="A3201" s="7">
        <v>513</v>
      </c>
      <c r="B3201" s="7">
        <v>44657</v>
      </c>
      <c r="C3201" s="7">
        <v>25685968</v>
      </c>
      <c r="D3201" s="7" t="s">
        <v>2909</v>
      </c>
      <c r="E3201" s="7" t="s">
        <v>214</v>
      </c>
      <c r="F3201" s="7">
        <v>555626</v>
      </c>
      <c r="G3201" s="7">
        <v>3.5427999496459961</v>
      </c>
      <c r="H3201" s="7">
        <v>3.1812000274658203</v>
      </c>
      <c r="I3201" s="7" t="s">
        <v>7893</v>
      </c>
      <c r="J3201" s="7" t="s">
        <v>7894</v>
      </c>
      <c r="K3201" s="8">
        <v>4.3176779747009277</v>
      </c>
      <c r="M3201" s="8">
        <v>100.59100341796875</v>
      </c>
      <c r="N3201" s="7">
        <v>158.34199523925781</v>
      </c>
      <c r="O3201" s="7" t="s">
        <v>446</v>
      </c>
      <c r="P3201" s="7" t="s">
        <v>2788</v>
      </c>
      <c r="Q3201" s="7" t="s">
        <v>337</v>
      </c>
      <c r="R3201" s="7" t="s">
        <v>3856</v>
      </c>
      <c r="S3201" s="7">
        <v>211.42477416992188</v>
      </c>
    </row>
    <row r="3202" spans="1:19" x14ac:dyDescent="0.25">
      <c r="A3202" s="7">
        <v>513</v>
      </c>
      <c r="B3202" s="7">
        <v>44657</v>
      </c>
      <c r="C3202" s="7">
        <v>25490157</v>
      </c>
      <c r="D3202" s="7" t="s">
        <v>2909</v>
      </c>
      <c r="E3202" s="7" t="s">
        <v>7890</v>
      </c>
      <c r="F3202" s="7">
        <v>555626</v>
      </c>
      <c r="G3202" s="7">
        <v>3.5427999496459961</v>
      </c>
      <c r="H3202" s="7">
        <v>3.1791000366210938</v>
      </c>
      <c r="I3202" s="7" t="s">
        <v>7891</v>
      </c>
      <c r="J3202" s="7" t="s">
        <v>7892</v>
      </c>
      <c r="K3202" s="8">
        <v>4.4155540466308594</v>
      </c>
      <c r="M3202" s="8">
        <v>100.27220153808594</v>
      </c>
      <c r="N3202" s="7">
        <v>168.56309509277344</v>
      </c>
      <c r="O3202" s="7" t="s">
        <v>446</v>
      </c>
      <c r="P3202" s="7" t="s">
        <v>2788</v>
      </c>
      <c r="Q3202" s="7" t="s">
        <v>337</v>
      </c>
      <c r="R3202" s="7" t="s">
        <v>214</v>
      </c>
      <c r="S3202" s="7">
        <v>211.42477416992188</v>
      </c>
    </row>
    <row r="3203" spans="1:19" x14ac:dyDescent="0.25">
      <c r="A3203" s="7">
        <v>513</v>
      </c>
      <c r="B3203" s="7">
        <v>44657</v>
      </c>
      <c r="C3203" s="7">
        <v>21168838</v>
      </c>
      <c r="D3203" s="7" t="s">
        <v>2909</v>
      </c>
      <c r="E3203" s="7" t="s">
        <v>214</v>
      </c>
      <c r="F3203" s="7">
        <v>733001</v>
      </c>
      <c r="G3203" s="7">
        <v>2.0506999492645264</v>
      </c>
      <c r="H3203" s="7">
        <v>1.8815000057220459</v>
      </c>
      <c r="I3203" s="7" t="s">
        <v>7888</v>
      </c>
      <c r="J3203" s="7" t="s">
        <v>7889</v>
      </c>
      <c r="K3203" s="8">
        <v>4.1811208724975586</v>
      </c>
      <c r="M3203" s="8">
        <v>102.80599975585938</v>
      </c>
      <c r="N3203" s="7">
        <v>163.8240966796875</v>
      </c>
      <c r="O3203" s="7" t="s">
        <v>446</v>
      </c>
      <c r="P3203" s="7" t="s">
        <v>2788</v>
      </c>
      <c r="Q3203" s="7" t="s">
        <v>337</v>
      </c>
      <c r="R3203" s="7" t="s">
        <v>3856</v>
      </c>
      <c r="S3203" s="7">
        <v>196.59359741210938</v>
      </c>
    </row>
    <row r="3204" spans="1:19" x14ac:dyDescent="0.25">
      <c r="A3204" s="7">
        <v>513</v>
      </c>
      <c r="B3204" s="7">
        <v>44657</v>
      </c>
      <c r="C3204" s="7">
        <v>21168844</v>
      </c>
      <c r="D3204" s="7" t="s">
        <v>2909</v>
      </c>
      <c r="E3204" s="7" t="s">
        <v>7885</v>
      </c>
      <c r="F3204" s="7">
        <v>733001</v>
      </c>
      <c r="G3204" s="7">
        <v>2.0506999492645264</v>
      </c>
      <c r="H3204" s="7">
        <v>1.8811999559402466</v>
      </c>
      <c r="I3204" s="7" t="s">
        <v>7886</v>
      </c>
      <c r="J3204" s="7" t="s">
        <v>7887</v>
      </c>
      <c r="K3204" s="8">
        <v>4.2094058990478516</v>
      </c>
      <c r="M3204" s="8">
        <v>102.75</v>
      </c>
      <c r="N3204" s="7">
        <v>167.31919860839844</v>
      </c>
      <c r="O3204" s="7" t="s">
        <v>446</v>
      </c>
      <c r="P3204" s="7" t="s">
        <v>2788</v>
      </c>
      <c r="Q3204" s="7" t="s">
        <v>337</v>
      </c>
      <c r="R3204" s="7" t="s">
        <v>214</v>
      </c>
      <c r="S3204" s="7">
        <v>196.59359741210938</v>
      </c>
    </row>
    <row r="3205" spans="1:19" x14ac:dyDescent="0.25">
      <c r="A3205" s="7">
        <v>513</v>
      </c>
      <c r="B3205" s="7">
        <v>44657</v>
      </c>
      <c r="C3205" s="7">
        <v>66815700</v>
      </c>
      <c r="D3205" s="7" t="s">
        <v>2912</v>
      </c>
      <c r="E3205" s="7" t="s">
        <v>214</v>
      </c>
      <c r="F3205" s="7">
        <v>300000</v>
      </c>
      <c r="G3205" s="7">
        <v>1.382599949836731</v>
      </c>
      <c r="H3205" s="7">
        <v>1.3152999877929688</v>
      </c>
      <c r="I3205" s="7" t="s">
        <v>11325</v>
      </c>
      <c r="J3205" s="7" t="s">
        <v>11326</v>
      </c>
      <c r="K3205" s="8">
        <v>5.156980037689209</v>
      </c>
      <c r="M3205" s="8">
        <v>99.128501892089844</v>
      </c>
      <c r="N3205" s="7">
        <v>294.51361083984375</v>
      </c>
      <c r="O3205" s="7" t="s">
        <v>360</v>
      </c>
      <c r="P3205" s="7" t="s">
        <v>349</v>
      </c>
      <c r="Q3205" s="7" t="s">
        <v>242</v>
      </c>
      <c r="R3205" s="7" t="s">
        <v>214</v>
      </c>
      <c r="S3205" s="7">
        <v>294.51361083984375</v>
      </c>
    </row>
    <row r="3206" spans="1:19" x14ac:dyDescent="0.25">
      <c r="A3206" s="7">
        <v>513</v>
      </c>
      <c r="B3206" s="7">
        <v>44657</v>
      </c>
      <c r="C3206" s="7">
        <v>66801351</v>
      </c>
      <c r="D3206" s="7" t="s">
        <v>2912</v>
      </c>
      <c r="E3206" s="7" t="s">
        <v>214</v>
      </c>
      <c r="F3206" s="7">
        <v>500000</v>
      </c>
      <c r="G3206" s="7">
        <v>1.2704000473022461</v>
      </c>
      <c r="H3206" s="7">
        <v>1.208299994468689</v>
      </c>
      <c r="I3206" s="7" t="s">
        <v>11323</v>
      </c>
      <c r="J3206" s="7" t="s">
        <v>11324</v>
      </c>
      <c r="K3206" s="8">
        <v>4.7583928108215332</v>
      </c>
      <c r="M3206" s="8">
        <v>99.6781005859375</v>
      </c>
      <c r="N3206" s="7">
        <v>263.27420043945313</v>
      </c>
      <c r="O3206" s="7" t="s">
        <v>360</v>
      </c>
      <c r="P3206" s="7" t="s">
        <v>349</v>
      </c>
      <c r="Q3206" s="7" t="s">
        <v>242</v>
      </c>
      <c r="R3206" s="7" t="s">
        <v>214</v>
      </c>
      <c r="S3206" s="7">
        <v>263.27420043945313</v>
      </c>
    </row>
    <row r="3207" spans="1:19" x14ac:dyDescent="0.25">
      <c r="A3207" s="7">
        <v>513</v>
      </c>
      <c r="B3207" s="7">
        <v>44657</v>
      </c>
      <c r="C3207" s="7">
        <v>40824264</v>
      </c>
      <c r="D3207" s="7" t="s">
        <v>2916</v>
      </c>
      <c r="E3207" s="7" t="s">
        <v>214</v>
      </c>
      <c r="F3207" s="7">
        <v>1899963.375</v>
      </c>
      <c r="G3207" s="7">
        <v>4.6515998840332031</v>
      </c>
      <c r="H3207" s="7">
        <v>3.5473001003265381</v>
      </c>
      <c r="I3207" s="7" t="s">
        <v>11330</v>
      </c>
      <c r="J3207" s="7" t="s">
        <v>11331</v>
      </c>
      <c r="K3207" s="8">
        <v>45.883563995361328</v>
      </c>
      <c r="M3207" s="8">
        <v>22.389299392700195</v>
      </c>
      <c r="N3207" s="7">
        <v>4309.73583984375</v>
      </c>
      <c r="O3207" s="7" t="s">
        <v>223</v>
      </c>
      <c r="P3207" s="7" t="s">
        <v>289</v>
      </c>
      <c r="Q3207" s="7" t="s">
        <v>291</v>
      </c>
      <c r="R3207" s="7" t="s">
        <v>214</v>
      </c>
      <c r="S3207" s="7">
        <v>4309.73583984375</v>
      </c>
    </row>
    <row r="3208" spans="1:19" x14ac:dyDescent="0.25">
      <c r="A3208" s="7">
        <v>513</v>
      </c>
      <c r="B3208" s="7">
        <v>44657</v>
      </c>
      <c r="C3208" s="7">
        <v>40824263</v>
      </c>
      <c r="D3208" s="7" t="s">
        <v>2916</v>
      </c>
      <c r="E3208" s="7" t="s">
        <v>214</v>
      </c>
      <c r="F3208" s="7">
        <v>755163.6875</v>
      </c>
      <c r="G3208" s="7">
        <v>4.6515998840332031</v>
      </c>
      <c r="H3208" s="7">
        <v>4.1630997657775879</v>
      </c>
      <c r="I3208" s="7" t="s">
        <v>11328</v>
      </c>
      <c r="J3208" s="7" t="s">
        <v>11329</v>
      </c>
      <c r="K3208" s="8">
        <v>21.804046630859375</v>
      </c>
      <c r="M3208" s="8">
        <v>54.922100067138672</v>
      </c>
      <c r="N3208" s="7">
        <v>1271.470458984375</v>
      </c>
      <c r="O3208" s="7" t="s">
        <v>223</v>
      </c>
      <c r="P3208" s="7" t="s">
        <v>289</v>
      </c>
      <c r="Q3208" s="7" t="s">
        <v>291</v>
      </c>
      <c r="R3208" s="7" t="s">
        <v>214</v>
      </c>
      <c r="S3208" s="7">
        <v>1271.470458984375</v>
      </c>
    </row>
    <row r="3209" spans="1:19" x14ac:dyDescent="0.25">
      <c r="A3209" s="7">
        <v>513</v>
      </c>
      <c r="B3209" s="7">
        <v>44657</v>
      </c>
      <c r="C3209" s="7">
        <v>66863349</v>
      </c>
      <c r="D3209" s="7" t="s">
        <v>2919</v>
      </c>
      <c r="E3209" s="7" t="s">
        <v>214</v>
      </c>
      <c r="F3209" s="7">
        <v>438827.65625</v>
      </c>
      <c r="G3209" s="7">
        <v>27.727777481079102</v>
      </c>
      <c r="H3209" s="7">
        <v>3.3566699028015137</v>
      </c>
      <c r="I3209" s="7" t="s">
        <v>11334</v>
      </c>
      <c r="J3209" s="7" t="s">
        <v>11335</v>
      </c>
      <c r="K3209" s="8">
        <v>58.615917205810547</v>
      </c>
      <c r="M3209" s="8">
        <v>4.125</v>
      </c>
      <c r="N3209" s="7">
        <v>55.960243225097656</v>
      </c>
      <c r="O3209" s="7" t="s">
        <v>212</v>
      </c>
      <c r="P3209" s="7" t="s">
        <v>289</v>
      </c>
      <c r="Q3209" s="7" t="s">
        <v>291</v>
      </c>
      <c r="R3209" s="7" t="s">
        <v>214</v>
      </c>
      <c r="S3209" s="7">
        <v>55.960243225097656</v>
      </c>
    </row>
    <row r="3210" spans="1:19" x14ac:dyDescent="0.25">
      <c r="A3210" s="7">
        <v>513</v>
      </c>
      <c r="B3210" s="7">
        <v>44657</v>
      </c>
      <c r="C3210" s="7">
        <v>66863350</v>
      </c>
      <c r="D3210" s="7" t="s">
        <v>2919</v>
      </c>
      <c r="E3210" s="7" t="s">
        <v>214</v>
      </c>
      <c r="F3210" s="7">
        <v>501187.0625</v>
      </c>
      <c r="G3210" s="7">
        <v>24.720100402832031</v>
      </c>
      <c r="H3210" s="7">
        <v>3.1721999645233154</v>
      </c>
      <c r="I3210" s="7" t="s">
        <v>11332</v>
      </c>
      <c r="J3210" s="7" t="s">
        <v>11333</v>
      </c>
      <c r="K3210" s="8">
        <v>66.424324035644531</v>
      </c>
      <c r="M3210" s="8">
        <v>3.5546000003814697</v>
      </c>
      <c r="N3210" s="7">
        <v>6367.19677734375</v>
      </c>
      <c r="O3210" s="7" t="s">
        <v>212</v>
      </c>
      <c r="P3210" s="7" t="s">
        <v>289</v>
      </c>
      <c r="Q3210" s="7" t="s">
        <v>291</v>
      </c>
      <c r="R3210" s="7" t="s">
        <v>214</v>
      </c>
      <c r="S3210" s="7">
        <v>6367.19677734375</v>
      </c>
    </row>
    <row r="3211" spans="1:19" x14ac:dyDescent="0.25">
      <c r="A3211" s="7">
        <v>513</v>
      </c>
      <c r="B3211" s="7">
        <v>44657</v>
      </c>
      <c r="C3211" s="7">
        <v>19251723</v>
      </c>
      <c r="D3211" s="7" t="s">
        <v>2922</v>
      </c>
      <c r="E3211" s="7" t="s">
        <v>214</v>
      </c>
      <c r="F3211" s="7">
        <v>3000000</v>
      </c>
      <c r="G3211" s="7">
        <v>0.92220002412796021</v>
      </c>
      <c r="H3211" s="7">
        <v>0.87809997797012329</v>
      </c>
      <c r="I3211" s="7" t="s">
        <v>20009</v>
      </c>
      <c r="J3211" s="7" t="s">
        <v>11336</v>
      </c>
      <c r="K3211" s="8">
        <v>7.180321216583252</v>
      </c>
      <c r="M3211" s="8">
        <v>97.555999755859375</v>
      </c>
      <c r="N3211" s="7">
        <v>543.586669921875</v>
      </c>
      <c r="O3211" s="7" t="s">
        <v>409</v>
      </c>
      <c r="P3211" s="7" t="s">
        <v>663</v>
      </c>
      <c r="Q3211" s="7" t="s">
        <v>242</v>
      </c>
      <c r="R3211" s="7" t="s">
        <v>3856</v>
      </c>
      <c r="S3211" s="7">
        <v>543.586669921875</v>
      </c>
    </row>
    <row r="3212" spans="1:19" x14ac:dyDescent="0.25">
      <c r="A3212" s="7">
        <v>513</v>
      </c>
      <c r="B3212" s="7">
        <v>44657</v>
      </c>
      <c r="C3212" s="7">
        <v>66926383</v>
      </c>
      <c r="D3212" s="7" t="s">
        <v>2925</v>
      </c>
      <c r="E3212" s="7" t="s">
        <v>18417</v>
      </c>
      <c r="F3212" s="7">
        <v>880000</v>
      </c>
      <c r="G3212" s="7">
        <v>4.3120999336242676</v>
      </c>
      <c r="H3212" s="7">
        <v>3.0977001190185547</v>
      </c>
      <c r="I3212" s="7" t="s">
        <v>20010</v>
      </c>
      <c r="J3212" s="7" t="s">
        <v>18418</v>
      </c>
      <c r="K3212" s="8">
        <v>8.2095432281494141</v>
      </c>
      <c r="M3212" s="8">
        <v>101.91000366210938</v>
      </c>
      <c r="N3212" s="7">
        <v>546.6090087890625</v>
      </c>
      <c r="O3212" s="7" t="s">
        <v>373</v>
      </c>
      <c r="P3212" s="7" t="s">
        <v>289</v>
      </c>
      <c r="Q3212" s="7" t="s">
        <v>291</v>
      </c>
      <c r="R3212" s="7" t="s">
        <v>3856</v>
      </c>
      <c r="S3212" s="7">
        <v>546.6090087890625</v>
      </c>
    </row>
    <row r="3213" spans="1:19" x14ac:dyDescent="0.25">
      <c r="A3213" s="7">
        <v>513</v>
      </c>
      <c r="B3213" s="7">
        <v>44657</v>
      </c>
      <c r="C3213" s="7">
        <v>39507096</v>
      </c>
      <c r="D3213" s="7" t="s">
        <v>2925</v>
      </c>
      <c r="E3213" s="7" t="s">
        <v>214</v>
      </c>
      <c r="F3213" s="7">
        <v>1653557</v>
      </c>
      <c r="G3213" s="7">
        <v>3.3046000003814697</v>
      </c>
      <c r="H3213" s="7">
        <v>2.5129001140594482</v>
      </c>
      <c r="I3213" s="7" t="s">
        <v>11337</v>
      </c>
      <c r="J3213" s="7" t="s">
        <v>11338</v>
      </c>
      <c r="K3213" s="8">
        <v>20.221902847290039</v>
      </c>
      <c r="M3213" s="8">
        <v>76.142898559570313</v>
      </c>
      <c r="N3213" s="7">
        <v>1753.175048828125</v>
      </c>
      <c r="O3213" s="7" t="s">
        <v>373</v>
      </c>
      <c r="P3213" s="7" t="s">
        <v>289</v>
      </c>
      <c r="Q3213" s="7" t="s">
        <v>291</v>
      </c>
      <c r="R3213" s="7" t="s">
        <v>214</v>
      </c>
      <c r="S3213" s="7">
        <v>1753.175048828125</v>
      </c>
    </row>
    <row r="3214" spans="1:19" x14ac:dyDescent="0.25">
      <c r="A3214" s="7">
        <v>513</v>
      </c>
      <c r="B3214" s="7">
        <v>44657</v>
      </c>
      <c r="C3214" s="7">
        <v>41268280</v>
      </c>
      <c r="D3214" s="7" t="s">
        <v>2926</v>
      </c>
      <c r="E3214" s="7" t="s">
        <v>214</v>
      </c>
      <c r="F3214" s="7">
        <v>500000</v>
      </c>
      <c r="G3214" s="7">
        <v>6.5872998237609863</v>
      </c>
      <c r="H3214" s="7">
        <v>4.948699951171875</v>
      </c>
      <c r="I3214" s="7" t="s">
        <v>7909</v>
      </c>
      <c r="J3214" s="7" t="s">
        <v>7910</v>
      </c>
      <c r="K3214" s="8">
        <v>6.4735498428344727</v>
      </c>
      <c r="M3214" s="8">
        <v>110.05300140380859</v>
      </c>
      <c r="N3214" s="7">
        <v>376.52911376953125</v>
      </c>
      <c r="O3214" s="7" t="s">
        <v>223</v>
      </c>
      <c r="P3214" s="7" t="s">
        <v>637</v>
      </c>
      <c r="Q3214" s="7" t="s">
        <v>219</v>
      </c>
      <c r="R3214" s="7" t="s">
        <v>3856</v>
      </c>
      <c r="S3214" s="7">
        <v>444.65817260742188</v>
      </c>
    </row>
    <row r="3215" spans="1:19" x14ac:dyDescent="0.25">
      <c r="A3215" s="7">
        <v>513</v>
      </c>
      <c r="B3215" s="7">
        <v>44657</v>
      </c>
      <c r="C3215" s="7">
        <v>35752506</v>
      </c>
      <c r="D3215" s="7" t="s">
        <v>2926</v>
      </c>
      <c r="E3215" s="7" t="s">
        <v>7906</v>
      </c>
      <c r="F3215" s="7">
        <v>1000000</v>
      </c>
      <c r="G3215" s="7">
        <v>5.5496001243591309</v>
      </c>
      <c r="H3215" s="7">
        <v>4.3901000022888184</v>
      </c>
      <c r="I3215" s="7" t="s">
        <v>7907</v>
      </c>
      <c r="J3215" s="7" t="s">
        <v>7908</v>
      </c>
      <c r="K3215" s="8">
        <v>6.2251057624816895</v>
      </c>
      <c r="M3215" s="8">
        <v>105.9010009765625</v>
      </c>
      <c r="N3215" s="7">
        <v>349.72158813476563</v>
      </c>
      <c r="O3215" s="7" t="s">
        <v>223</v>
      </c>
      <c r="P3215" s="7" t="s">
        <v>637</v>
      </c>
      <c r="Q3215" s="7" t="s">
        <v>219</v>
      </c>
      <c r="R3215" s="7" t="s">
        <v>3856</v>
      </c>
      <c r="S3215" s="7">
        <v>428.67630004882813</v>
      </c>
    </row>
    <row r="3216" spans="1:19" x14ac:dyDescent="0.25">
      <c r="A3216" s="7">
        <v>513</v>
      </c>
      <c r="B3216" s="7">
        <v>44657</v>
      </c>
      <c r="C3216" s="7">
        <v>35752507</v>
      </c>
      <c r="D3216" s="7" t="s">
        <v>2926</v>
      </c>
      <c r="E3216" s="7" t="s">
        <v>7903</v>
      </c>
      <c r="F3216" s="7">
        <v>1000000</v>
      </c>
      <c r="G3216" s="7">
        <v>5.5496001243591309</v>
      </c>
      <c r="H3216" s="7">
        <v>4.3920998573303223</v>
      </c>
      <c r="I3216" s="7" t="s">
        <v>7904</v>
      </c>
      <c r="J3216" s="7" t="s">
        <v>7905</v>
      </c>
      <c r="K3216" s="8">
        <v>6.1850018501281738</v>
      </c>
      <c r="M3216" s="8">
        <v>106.09359741210938</v>
      </c>
      <c r="N3216" s="7">
        <v>346.70608520507813</v>
      </c>
      <c r="O3216" s="7" t="s">
        <v>223</v>
      </c>
      <c r="P3216" s="7" t="s">
        <v>637</v>
      </c>
      <c r="Q3216" s="7" t="s">
        <v>219</v>
      </c>
      <c r="R3216" s="7" t="s">
        <v>214</v>
      </c>
      <c r="S3216" s="7">
        <v>428.67630004882813</v>
      </c>
    </row>
    <row r="3217" spans="1:19" x14ac:dyDescent="0.25">
      <c r="A3217" s="7">
        <v>513</v>
      </c>
      <c r="B3217" s="7">
        <v>44657</v>
      </c>
      <c r="C3217" s="7">
        <v>41216083</v>
      </c>
      <c r="D3217" s="7" t="s">
        <v>2926</v>
      </c>
      <c r="E3217" s="7" t="s">
        <v>214</v>
      </c>
      <c r="F3217" s="7">
        <v>750000</v>
      </c>
      <c r="G3217" s="7">
        <v>2.5873000621795654</v>
      </c>
      <c r="H3217" s="7">
        <v>2.2725999355316162</v>
      </c>
      <c r="I3217" s="7" t="s">
        <v>7901</v>
      </c>
      <c r="J3217" s="7" t="s">
        <v>7902</v>
      </c>
      <c r="K3217" s="8">
        <v>5.3904800415039063</v>
      </c>
      <c r="M3217" s="8">
        <v>105.31500244140625</v>
      </c>
      <c r="N3217" s="7">
        <v>273.70458984375</v>
      </c>
      <c r="O3217" s="7" t="s">
        <v>223</v>
      </c>
      <c r="P3217" s="7" t="s">
        <v>637</v>
      </c>
      <c r="Q3217" s="7" t="s">
        <v>219</v>
      </c>
      <c r="R3217" s="7" t="s">
        <v>3856</v>
      </c>
      <c r="S3217" s="7">
        <v>380.626220703125</v>
      </c>
    </row>
    <row r="3218" spans="1:19" x14ac:dyDescent="0.25">
      <c r="A3218" s="7">
        <v>513</v>
      </c>
      <c r="B3218" s="7">
        <v>44657</v>
      </c>
      <c r="C3218" s="7">
        <v>41216084</v>
      </c>
      <c r="D3218" s="7" t="s">
        <v>2926</v>
      </c>
      <c r="E3218" s="7" t="s">
        <v>7898</v>
      </c>
      <c r="F3218" s="7">
        <v>750000</v>
      </c>
      <c r="G3218" s="7">
        <v>2.5873000621795654</v>
      </c>
      <c r="H3218" s="7">
        <v>2.27239990234375</v>
      </c>
      <c r="I3218" s="7" t="s">
        <v>7899</v>
      </c>
      <c r="J3218" s="7" t="s">
        <v>7900</v>
      </c>
      <c r="K3218" s="8">
        <v>5.4025201797485352</v>
      </c>
      <c r="M3218" s="8">
        <v>105.28500366210938</v>
      </c>
      <c r="N3218" s="7">
        <v>275.89639282226563</v>
      </c>
      <c r="O3218" s="7" t="s">
        <v>223</v>
      </c>
      <c r="P3218" s="7" t="s">
        <v>637</v>
      </c>
      <c r="Q3218" s="7" t="s">
        <v>219</v>
      </c>
      <c r="R3218" s="7" t="s">
        <v>214</v>
      </c>
      <c r="S3218" s="7">
        <v>380.626220703125</v>
      </c>
    </row>
    <row r="3219" spans="1:19" x14ac:dyDescent="0.25">
      <c r="A3219" s="7">
        <v>513</v>
      </c>
      <c r="B3219" s="7">
        <v>44657</v>
      </c>
      <c r="C3219" s="7">
        <v>66886695</v>
      </c>
      <c r="D3219" s="7" t="s">
        <v>18870</v>
      </c>
      <c r="E3219" s="7" t="s">
        <v>214</v>
      </c>
      <c r="F3219" s="7">
        <v>600000</v>
      </c>
      <c r="G3219" s="7">
        <v>7.0033998489379883</v>
      </c>
      <c r="H3219" s="7">
        <v>5.698699951171875</v>
      </c>
      <c r="I3219" s="7" t="s">
        <v>20011</v>
      </c>
      <c r="J3219" s="7" t="s">
        <v>7911</v>
      </c>
      <c r="K3219" s="8">
        <v>4.5879411697387695</v>
      </c>
      <c r="M3219" s="8">
        <v>103.927001953125</v>
      </c>
      <c r="N3219" s="7">
        <v>188.92610168457031</v>
      </c>
      <c r="O3219" s="7" t="s">
        <v>409</v>
      </c>
      <c r="P3219" s="7" t="s">
        <v>637</v>
      </c>
      <c r="Q3219" s="7" t="s">
        <v>219</v>
      </c>
      <c r="R3219" s="7" t="s">
        <v>3856</v>
      </c>
      <c r="S3219" s="7">
        <v>188.92610168457031</v>
      </c>
    </row>
    <row r="3220" spans="1:19" x14ac:dyDescent="0.25">
      <c r="A3220" s="7">
        <v>513</v>
      </c>
      <c r="B3220" s="7">
        <v>44657</v>
      </c>
      <c r="C3220" s="7">
        <v>42422786</v>
      </c>
      <c r="D3220" s="7" t="s">
        <v>2928</v>
      </c>
      <c r="E3220" s="7" t="s">
        <v>214</v>
      </c>
      <c r="F3220" s="7">
        <v>550000</v>
      </c>
      <c r="G3220" s="7">
        <v>6.8309001922607422</v>
      </c>
      <c r="H3220" s="7">
        <v>5.6932997703552246</v>
      </c>
      <c r="I3220" s="7" t="s">
        <v>20012</v>
      </c>
      <c r="J3220" s="7" t="s">
        <v>11343</v>
      </c>
      <c r="K3220" s="8">
        <v>4.5298800468444824</v>
      </c>
      <c r="M3220" s="8">
        <v>103.45400238037109</v>
      </c>
      <c r="N3220" s="7">
        <v>182.89799499511719</v>
      </c>
      <c r="O3220" s="7" t="s">
        <v>223</v>
      </c>
      <c r="P3220" s="7" t="s">
        <v>239</v>
      </c>
      <c r="Q3220" s="7" t="s">
        <v>242</v>
      </c>
      <c r="R3220" s="7" t="s">
        <v>3856</v>
      </c>
      <c r="S3220" s="7">
        <v>182.89799499511719</v>
      </c>
    </row>
    <row r="3221" spans="1:19" x14ac:dyDescent="0.25">
      <c r="A3221" s="7">
        <v>513</v>
      </c>
      <c r="B3221" s="7">
        <v>44657</v>
      </c>
      <c r="C3221" s="7">
        <v>33728198</v>
      </c>
      <c r="D3221" s="7" t="s">
        <v>2928</v>
      </c>
      <c r="E3221" s="7" t="s">
        <v>214</v>
      </c>
      <c r="F3221" s="7">
        <v>500000</v>
      </c>
      <c r="G3221" s="7">
        <v>5.037600040435791</v>
      </c>
      <c r="H3221" s="7">
        <v>4.4274997711181641</v>
      </c>
      <c r="I3221" s="7" t="s">
        <v>11341</v>
      </c>
      <c r="J3221" s="7" t="s">
        <v>11342</v>
      </c>
      <c r="K3221" s="8">
        <v>4.3864998817443848</v>
      </c>
      <c r="M3221" s="8">
        <v>98.267997741699219</v>
      </c>
      <c r="N3221" s="7">
        <v>165.77400207519531</v>
      </c>
      <c r="O3221" s="7" t="s">
        <v>223</v>
      </c>
      <c r="P3221" s="7" t="s">
        <v>239</v>
      </c>
      <c r="Q3221" s="7" t="s">
        <v>242</v>
      </c>
      <c r="R3221" s="7" t="s">
        <v>3856</v>
      </c>
      <c r="S3221" s="7">
        <v>165.77400207519531</v>
      </c>
    </row>
    <row r="3222" spans="1:19" x14ac:dyDescent="0.25">
      <c r="A3222" s="7">
        <v>513</v>
      </c>
      <c r="B3222" s="7">
        <v>44657</v>
      </c>
      <c r="C3222" s="7">
        <v>21295412</v>
      </c>
      <c r="D3222" s="7" t="s">
        <v>2928</v>
      </c>
      <c r="E3222" s="7" t="s">
        <v>214</v>
      </c>
      <c r="F3222" s="7">
        <v>500000</v>
      </c>
      <c r="G3222" s="7">
        <v>2.0287001132965088</v>
      </c>
      <c r="H3222" s="7">
        <v>1.8697999715805054</v>
      </c>
      <c r="I3222" s="7" t="s">
        <v>11339</v>
      </c>
      <c r="J3222" s="7" t="s">
        <v>11340</v>
      </c>
      <c r="K3222" s="8">
        <v>3.7496800422668457</v>
      </c>
      <c r="M3222" s="8">
        <v>103.14399719238281</v>
      </c>
      <c r="N3222" s="7">
        <v>122.34700012207031</v>
      </c>
      <c r="O3222" s="7" t="s">
        <v>223</v>
      </c>
      <c r="P3222" s="7" t="s">
        <v>239</v>
      </c>
      <c r="Q3222" s="7" t="s">
        <v>242</v>
      </c>
      <c r="R3222" s="7" t="s">
        <v>3856</v>
      </c>
      <c r="S3222" s="7">
        <v>122.34700012207031</v>
      </c>
    </row>
    <row r="3223" spans="1:19" x14ac:dyDescent="0.25">
      <c r="A3223" s="7">
        <v>513</v>
      </c>
      <c r="B3223" s="7">
        <v>44657</v>
      </c>
      <c r="C3223" s="7">
        <v>33499654</v>
      </c>
      <c r="D3223" s="7" t="s">
        <v>2931</v>
      </c>
      <c r="E3223" s="7" t="s">
        <v>214</v>
      </c>
      <c r="F3223" s="7">
        <v>300000</v>
      </c>
      <c r="G3223" s="7">
        <v>0.7555999755859375</v>
      </c>
      <c r="H3223" s="7">
        <v>0.73960000276565552</v>
      </c>
      <c r="I3223" s="7" t="s">
        <v>11344</v>
      </c>
      <c r="J3223" s="7" t="s">
        <v>11345</v>
      </c>
      <c r="K3223" s="8">
        <v>2.3400540351867676</v>
      </c>
      <c r="M3223" s="8">
        <v>101.51210021972656</v>
      </c>
      <c r="N3223" s="7">
        <v>70.980201721191406</v>
      </c>
      <c r="O3223" s="7" t="s">
        <v>446</v>
      </c>
      <c r="P3223" s="7" t="s">
        <v>659</v>
      </c>
      <c r="Q3223" s="7" t="s">
        <v>242</v>
      </c>
      <c r="R3223" s="7" t="s">
        <v>214</v>
      </c>
      <c r="S3223" s="7">
        <v>70.980201721191406</v>
      </c>
    </row>
    <row r="3224" spans="1:19" x14ac:dyDescent="0.25">
      <c r="A3224" s="7">
        <v>513</v>
      </c>
      <c r="B3224" s="7">
        <v>44657</v>
      </c>
      <c r="C3224" s="7">
        <v>66852981</v>
      </c>
      <c r="D3224" s="7" t="s">
        <v>2933</v>
      </c>
      <c r="E3224" s="7" t="s">
        <v>214</v>
      </c>
      <c r="F3224" s="7">
        <v>1000000</v>
      </c>
      <c r="G3224" s="7">
        <v>28.802200317382813</v>
      </c>
      <c r="H3224" s="7">
        <v>12.428299903869629</v>
      </c>
      <c r="I3224" s="7" t="s">
        <v>19094</v>
      </c>
      <c r="J3224" s="7" t="s">
        <v>7945</v>
      </c>
      <c r="K3224" s="8">
        <v>6.6909599304199219</v>
      </c>
      <c r="M3224" s="8">
        <v>103.91100311279297</v>
      </c>
      <c r="N3224" s="7">
        <v>403.0115966796875</v>
      </c>
      <c r="O3224" s="7" t="s">
        <v>331</v>
      </c>
      <c r="P3224" s="7" t="s">
        <v>892</v>
      </c>
      <c r="Q3224" s="7" t="s">
        <v>219</v>
      </c>
      <c r="R3224" s="7" t="s">
        <v>3856</v>
      </c>
      <c r="S3224" s="7">
        <v>485.93597412109375</v>
      </c>
    </row>
    <row r="3225" spans="1:19" x14ac:dyDescent="0.25">
      <c r="A3225" s="7">
        <v>513</v>
      </c>
      <c r="B3225" s="7">
        <v>44657</v>
      </c>
      <c r="C3225" s="7">
        <v>36750269</v>
      </c>
      <c r="D3225" s="7" t="s">
        <v>2933</v>
      </c>
      <c r="E3225" s="7" t="s">
        <v>214</v>
      </c>
      <c r="F3225" s="7">
        <v>2750000</v>
      </c>
      <c r="G3225" s="7">
        <v>25.779600143432617</v>
      </c>
      <c r="H3225" s="7">
        <v>12.007499694824219</v>
      </c>
      <c r="I3225" s="7" t="s">
        <v>20013</v>
      </c>
      <c r="J3225" s="7" t="s">
        <v>7944</v>
      </c>
      <c r="K3225" s="8">
        <v>6.6360840797424316</v>
      </c>
      <c r="M3225" s="8">
        <v>101.38400268554688</v>
      </c>
      <c r="N3225" s="7">
        <v>389.47879028320313</v>
      </c>
      <c r="O3225" s="7" t="s">
        <v>331</v>
      </c>
      <c r="P3225" s="7" t="s">
        <v>892</v>
      </c>
      <c r="Q3225" s="7" t="s">
        <v>219</v>
      </c>
      <c r="R3225" s="7" t="s">
        <v>3856</v>
      </c>
      <c r="S3225" s="7">
        <v>470.559326171875</v>
      </c>
    </row>
    <row r="3226" spans="1:19" x14ac:dyDescent="0.25">
      <c r="A3226" s="7">
        <v>513</v>
      </c>
      <c r="B3226" s="7">
        <v>44657</v>
      </c>
      <c r="C3226" s="7">
        <v>33229659</v>
      </c>
      <c r="D3226" s="7" t="s">
        <v>2933</v>
      </c>
      <c r="E3226" s="7" t="s">
        <v>214</v>
      </c>
      <c r="F3226" s="7">
        <v>2000000</v>
      </c>
      <c r="G3226" s="7">
        <v>24.917200088500977</v>
      </c>
      <c r="H3226" s="7">
        <v>12.107799530029297</v>
      </c>
      <c r="I3226" s="7" t="s">
        <v>20014</v>
      </c>
      <c r="J3226" s="7" t="s">
        <v>7943</v>
      </c>
      <c r="K3226" s="8">
        <v>6.5433168411254883</v>
      </c>
      <c r="M3226" s="8">
        <v>99.463996887207031</v>
      </c>
      <c r="N3226" s="7">
        <v>378.00909423828125</v>
      </c>
      <c r="O3226" s="7" t="s">
        <v>331</v>
      </c>
      <c r="P3226" s="7" t="s">
        <v>892</v>
      </c>
      <c r="Q3226" s="7" t="s">
        <v>219</v>
      </c>
      <c r="R3226" s="7" t="s">
        <v>3856</v>
      </c>
      <c r="S3226" s="7">
        <v>465.82772827148438</v>
      </c>
    </row>
    <row r="3227" spans="1:19" x14ac:dyDescent="0.25">
      <c r="A3227" s="7">
        <v>513</v>
      </c>
      <c r="B3227" s="7">
        <v>44657</v>
      </c>
      <c r="C3227" s="7">
        <v>33226935</v>
      </c>
      <c r="D3227" s="7" t="s">
        <v>2933</v>
      </c>
      <c r="E3227" s="7" t="s">
        <v>7940</v>
      </c>
      <c r="F3227" s="7">
        <v>2000000</v>
      </c>
      <c r="G3227" s="7">
        <v>24.917200088500977</v>
      </c>
      <c r="H3227" s="7">
        <v>12.134900093078613</v>
      </c>
      <c r="I3227" s="7" t="s">
        <v>7941</v>
      </c>
      <c r="J3227" s="7" t="s">
        <v>7942</v>
      </c>
      <c r="K3227" s="8">
        <v>6.5076971054077148</v>
      </c>
      <c r="M3227" s="8">
        <v>99.898696899414063</v>
      </c>
      <c r="N3227" s="7">
        <v>377.53060913085938</v>
      </c>
      <c r="O3227" s="7" t="s">
        <v>331</v>
      </c>
      <c r="P3227" s="7" t="s">
        <v>892</v>
      </c>
      <c r="Q3227" s="7" t="s">
        <v>219</v>
      </c>
      <c r="R3227" s="7" t="s">
        <v>214</v>
      </c>
      <c r="S3227" s="7">
        <v>465.82772827148438</v>
      </c>
    </row>
    <row r="3228" spans="1:19" x14ac:dyDescent="0.25">
      <c r="A3228" s="7">
        <v>513</v>
      </c>
      <c r="B3228" s="7">
        <v>44657</v>
      </c>
      <c r="C3228" s="7">
        <v>66823919</v>
      </c>
      <c r="D3228" s="7" t="s">
        <v>2933</v>
      </c>
      <c r="E3228" s="7" t="s">
        <v>214</v>
      </c>
      <c r="F3228" s="7">
        <v>1050000</v>
      </c>
      <c r="G3228" s="7">
        <v>10.559900283813477</v>
      </c>
      <c r="H3228" s="7">
        <v>7.3508000373840332</v>
      </c>
      <c r="I3228" s="7" t="s">
        <v>20015</v>
      </c>
      <c r="J3228" s="7" t="s">
        <v>7939</v>
      </c>
      <c r="K3228" s="8">
        <v>5.4425959587097168</v>
      </c>
      <c r="M3228" s="8">
        <v>115.36000061035156</v>
      </c>
      <c r="N3228" s="7">
        <v>287.33990478515625</v>
      </c>
      <c r="O3228" s="7" t="s">
        <v>331</v>
      </c>
      <c r="P3228" s="7" t="s">
        <v>892</v>
      </c>
      <c r="Q3228" s="7" t="s">
        <v>219</v>
      </c>
      <c r="R3228" s="7" t="s">
        <v>3856</v>
      </c>
      <c r="S3228" s="7">
        <v>358.83966064453125</v>
      </c>
    </row>
    <row r="3229" spans="1:19" x14ac:dyDescent="0.25">
      <c r="A3229" s="7">
        <v>513</v>
      </c>
      <c r="B3229" s="7">
        <v>44657</v>
      </c>
      <c r="C3229" s="7">
        <v>66823362</v>
      </c>
      <c r="D3229" s="7" t="s">
        <v>2933</v>
      </c>
      <c r="E3229" s="7" t="s">
        <v>7937</v>
      </c>
      <c r="F3229" s="7">
        <v>1050000</v>
      </c>
      <c r="G3229" s="7">
        <v>10.559900283813477</v>
      </c>
      <c r="H3229" s="7">
        <v>7.3517999649047852</v>
      </c>
      <c r="I3229" s="7" t="s">
        <v>95</v>
      </c>
      <c r="J3229" s="7" t="s">
        <v>7938</v>
      </c>
      <c r="K3229" s="8">
        <v>5.4366931915283203</v>
      </c>
      <c r="M3229" s="8">
        <v>115.41139984130859</v>
      </c>
      <c r="N3229" s="7">
        <v>286.5238037109375</v>
      </c>
      <c r="O3229" s="7" t="s">
        <v>331</v>
      </c>
      <c r="P3229" s="7" t="s">
        <v>892</v>
      </c>
      <c r="Q3229" s="7" t="s">
        <v>219</v>
      </c>
      <c r="R3229" s="7" t="s">
        <v>214</v>
      </c>
      <c r="S3229" s="7">
        <v>358.83966064453125</v>
      </c>
    </row>
    <row r="3230" spans="1:19" x14ac:dyDescent="0.25">
      <c r="A3230" s="7">
        <v>513</v>
      </c>
      <c r="B3230" s="7">
        <v>44657</v>
      </c>
      <c r="C3230" s="7">
        <v>66852983</v>
      </c>
      <c r="D3230" s="7" t="s">
        <v>2933</v>
      </c>
      <c r="E3230" s="7" t="s">
        <v>214</v>
      </c>
      <c r="F3230" s="7">
        <v>1750000</v>
      </c>
      <c r="G3230" s="7">
        <v>8.8022003173828125</v>
      </c>
      <c r="H3230" s="7">
        <v>6.7171998023986816</v>
      </c>
      <c r="I3230" s="7" t="s">
        <v>20016</v>
      </c>
      <c r="J3230" s="7" t="s">
        <v>7936</v>
      </c>
      <c r="K3230" s="8">
        <v>5.3201780319213867</v>
      </c>
      <c r="M3230" s="8">
        <v>106.45700073242188</v>
      </c>
      <c r="N3230" s="7">
        <v>269.8778076171875</v>
      </c>
      <c r="O3230" s="7" t="s">
        <v>331</v>
      </c>
      <c r="P3230" s="7" t="s">
        <v>892</v>
      </c>
      <c r="Q3230" s="7" t="s">
        <v>219</v>
      </c>
      <c r="R3230" s="7" t="s">
        <v>3856</v>
      </c>
      <c r="S3230" s="7">
        <v>341.48806762695313</v>
      </c>
    </row>
    <row r="3231" spans="1:19" x14ac:dyDescent="0.25">
      <c r="A3231" s="7">
        <v>513</v>
      </c>
      <c r="B3231" s="7">
        <v>44657</v>
      </c>
      <c r="C3231" s="7">
        <v>66906700</v>
      </c>
      <c r="D3231" s="7" t="s">
        <v>2933</v>
      </c>
      <c r="E3231" s="7" t="s">
        <v>214</v>
      </c>
      <c r="F3231" s="7">
        <v>1750000</v>
      </c>
      <c r="G3231" s="7">
        <v>8.1888999938964844</v>
      </c>
      <c r="H3231" s="7">
        <v>6.6504998207092285</v>
      </c>
      <c r="I3231" s="7" t="s">
        <v>20017</v>
      </c>
      <c r="J3231" s="7" t="s">
        <v>17003</v>
      </c>
      <c r="K3231" s="8">
        <v>4.2189388275146484</v>
      </c>
      <c r="M3231" s="8">
        <v>104.49700164794922</v>
      </c>
      <c r="N3231" s="7">
        <v>157.1260986328125</v>
      </c>
      <c r="O3231" s="7" t="s">
        <v>331</v>
      </c>
      <c r="P3231" s="7" t="s">
        <v>892</v>
      </c>
      <c r="Q3231" s="7" t="s">
        <v>219</v>
      </c>
      <c r="R3231" s="7" t="s">
        <v>3856</v>
      </c>
      <c r="S3231" s="7">
        <v>335.19882202148438</v>
      </c>
    </row>
    <row r="3232" spans="1:19" x14ac:dyDescent="0.25">
      <c r="A3232" s="7">
        <v>513</v>
      </c>
      <c r="B3232" s="7">
        <v>44657</v>
      </c>
      <c r="C3232" s="7">
        <v>66905079</v>
      </c>
      <c r="D3232" s="7" t="s">
        <v>2933</v>
      </c>
      <c r="E3232" s="7" t="s">
        <v>16697</v>
      </c>
      <c r="F3232" s="7">
        <v>1750000</v>
      </c>
      <c r="G3232" s="7">
        <v>8.1888999938964844</v>
      </c>
      <c r="H3232" s="7">
        <v>6.649899959564209</v>
      </c>
      <c r="I3232" s="7" t="s">
        <v>16688</v>
      </c>
      <c r="J3232" s="7" t="s">
        <v>16732</v>
      </c>
      <c r="K3232" s="8">
        <v>4.225830078125</v>
      </c>
      <c r="M3232" s="8">
        <v>104.447998046875</v>
      </c>
      <c r="N3232" s="7">
        <v>157.25379943847656</v>
      </c>
      <c r="O3232" s="7" t="s">
        <v>331</v>
      </c>
      <c r="P3232" s="7" t="s">
        <v>892</v>
      </c>
      <c r="Q3232" s="7" t="s">
        <v>219</v>
      </c>
      <c r="R3232" s="7" t="s">
        <v>214</v>
      </c>
      <c r="S3232" s="7">
        <v>335.19882202148438</v>
      </c>
    </row>
    <row r="3233" spans="1:19" x14ac:dyDescent="0.25">
      <c r="A3233" s="7">
        <v>513</v>
      </c>
      <c r="B3233" s="7">
        <v>44657</v>
      </c>
      <c r="C3233" s="7">
        <v>44474612</v>
      </c>
      <c r="D3233" s="7" t="s">
        <v>2933</v>
      </c>
      <c r="E3233" s="7" t="s">
        <v>214</v>
      </c>
      <c r="F3233" s="7">
        <v>2250000</v>
      </c>
      <c r="G3233" s="7">
        <v>7.3182997703552246</v>
      </c>
      <c r="H3233" s="7">
        <v>5.8557000160217285</v>
      </c>
      <c r="I3233" s="7" t="s">
        <v>20018</v>
      </c>
      <c r="J3233" s="7" t="s">
        <v>7935</v>
      </c>
      <c r="K3233" s="8">
        <v>5.1790981292724609</v>
      </c>
      <c r="M3233" s="8">
        <v>104.93800354003906</v>
      </c>
      <c r="N3233" s="7">
        <v>249.39149475097656</v>
      </c>
      <c r="O3233" s="7" t="s">
        <v>331</v>
      </c>
      <c r="P3233" s="7" t="s">
        <v>892</v>
      </c>
      <c r="Q3233" s="7" t="s">
        <v>219</v>
      </c>
      <c r="R3233" s="7" t="s">
        <v>3856</v>
      </c>
      <c r="S3233" s="7">
        <v>326.06393432617188</v>
      </c>
    </row>
    <row r="3234" spans="1:19" x14ac:dyDescent="0.25">
      <c r="A3234" s="7">
        <v>513</v>
      </c>
      <c r="B3234" s="7">
        <v>44657</v>
      </c>
      <c r="C3234" s="7">
        <v>44424518</v>
      </c>
      <c r="D3234" s="7" t="s">
        <v>2933</v>
      </c>
      <c r="E3234" s="7" t="s">
        <v>7933</v>
      </c>
      <c r="F3234" s="7">
        <v>2250000</v>
      </c>
      <c r="G3234" s="7">
        <v>7.3182997703552246</v>
      </c>
      <c r="H3234" s="7">
        <v>5.8565001487731934</v>
      </c>
      <c r="I3234" s="7" t="s">
        <v>124</v>
      </c>
      <c r="J3234" s="7" t="s">
        <v>7934</v>
      </c>
      <c r="K3234" s="8">
        <v>5.1678352355957031</v>
      </c>
      <c r="M3234" s="8">
        <v>105.00800323486328</v>
      </c>
      <c r="N3234" s="7">
        <v>248.14570617675781</v>
      </c>
      <c r="O3234" s="7" t="s">
        <v>331</v>
      </c>
      <c r="P3234" s="7" t="s">
        <v>892</v>
      </c>
      <c r="Q3234" s="7" t="s">
        <v>219</v>
      </c>
      <c r="R3234" s="7" t="s">
        <v>214</v>
      </c>
      <c r="S3234" s="7">
        <v>326.06393432617188</v>
      </c>
    </row>
    <row r="3235" spans="1:19" x14ac:dyDescent="0.25">
      <c r="A3235" s="7">
        <v>513</v>
      </c>
      <c r="B3235" s="7">
        <v>44657</v>
      </c>
      <c r="C3235" s="7">
        <v>36750268</v>
      </c>
      <c r="D3235" s="7" t="s">
        <v>2933</v>
      </c>
      <c r="E3235" s="7" t="s">
        <v>214</v>
      </c>
      <c r="F3235" s="7">
        <v>2500000</v>
      </c>
      <c r="G3235" s="7">
        <v>5.7796001434326172</v>
      </c>
      <c r="H3235" s="7">
        <v>4.8565998077392578</v>
      </c>
      <c r="I3235" s="7" t="s">
        <v>20019</v>
      </c>
      <c r="J3235" s="7" t="s">
        <v>7932</v>
      </c>
      <c r="K3235" s="8">
        <v>4.8340029716491699</v>
      </c>
      <c r="M3235" s="8">
        <v>103.93800354003906</v>
      </c>
      <c r="N3235" s="7">
        <v>210.9346923828125</v>
      </c>
      <c r="O3235" s="7" t="s">
        <v>331</v>
      </c>
      <c r="P3235" s="7" t="s">
        <v>892</v>
      </c>
      <c r="Q3235" s="7" t="s">
        <v>219</v>
      </c>
      <c r="R3235" s="7" t="s">
        <v>3856</v>
      </c>
      <c r="S3235" s="7">
        <v>309.33465576171875</v>
      </c>
    </row>
    <row r="3236" spans="1:19" x14ac:dyDescent="0.25">
      <c r="A3236" s="7">
        <v>513</v>
      </c>
      <c r="B3236" s="7">
        <v>44657</v>
      </c>
      <c r="C3236" s="7">
        <v>37003653</v>
      </c>
      <c r="D3236" s="7" t="s">
        <v>2933</v>
      </c>
      <c r="E3236" s="7" t="s">
        <v>7929</v>
      </c>
      <c r="F3236" s="7">
        <v>2500000</v>
      </c>
      <c r="G3236" s="7">
        <v>5.7796001434326172</v>
      </c>
      <c r="H3236" s="7">
        <v>4.8579001426696777</v>
      </c>
      <c r="I3236" s="7" t="s">
        <v>7930</v>
      </c>
      <c r="J3236" s="7" t="s">
        <v>7931</v>
      </c>
      <c r="K3236" s="8">
        <v>4.8074607849121094</v>
      </c>
      <c r="M3236" s="8">
        <v>104.07859802246094</v>
      </c>
      <c r="N3236" s="7">
        <v>208.71519470214844</v>
      </c>
      <c r="O3236" s="7" t="s">
        <v>331</v>
      </c>
      <c r="P3236" s="7" t="s">
        <v>892</v>
      </c>
      <c r="Q3236" s="7" t="s">
        <v>219</v>
      </c>
      <c r="R3236" s="7" t="s">
        <v>214</v>
      </c>
      <c r="S3236" s="7">
        <v>309.33465576171875</v>
      </c>
    </row>
    <row r="3237" spans="1:19" x14ac:dyDescent="0.25">
      <c r="A3237" s="7">
        <v>513</v>
      </c>
      <c r="B3237" s="7">
        <v>44657</v>
      </c>
      <c r="C3237" s="7">
        <v>66823918</v>
      </c>
      <c r="D3237" s="7" t="s">
        <v>2933</v>
      </c>
      <c r="E3237" s="7" t="s">
        <v>214</v>
      </c>
      <c r="F3237" s="7">
        <v>1450000</v>
      </c>
      <c r="G3237" s="7">
        <v>5.5577998161315918</v>
      </c>
      <c r="H3237" s="7">
        <v>4.531099796295166</v>
      </c>
      <c r="I3237" s="7" t="s">
        <v>20020</v>
      </c>
      <c r="J3237" s="7" t="s">
        <v>7928</v>
      </c>
      <c r="K3237" s="8">
        <v>4.867030143737793</v>
      </c>
      <c r="M3237" s="8">
        <v>109.06999969482422</v>
      </c>
      <c r="N3237" s="7">
        <v>213.92579650878906</v>
      </c>
      <c r="O3237" s="7" t="s">
        <v>331</v>
      </c>
      <c r="P3237" s="7" t="s">
        <v>892</v>
      </c>
      <c r="Q3237" s="7" t="s">
        <v>219</v>
      </c>
      <c r="R3237" s="7" t="s">
        <v>3856</v>
      </c>
      <c r="S3237" s="7">
        <v>306.86288452148438</v>
      </c>
    </row>
    <row r="3238" spans="1:19" x14ac:dyDescent="0.25">
      <c r="A3238" s="7">
        <v>513</v>
      </c>
      <c r="B3238" s="7">
        <v>44657</v>
      </c>
      <c r="C3238" s="7">
        <v>33229654</v>
      </c>
      <c r="D3238" s="7" t="s">
        <v>2933</v>
      </c>
      <c r="E3238" s="7" t="s">
        <v>7926</v>
      </c>
      <c r="F3238" s="7">
        <v>2000000</v>
      </c>
      <c r="G3238" s="7">
        <v>4.9172000885009766</v>
      </c>
      <c r="H3238" s="7">
        <v>4.2788000106811523</v>
      </c>
      <c r="I3238" s="7" t="s">
        <v>21880</v>
      </c>
      <c r="J3238" s="7" t="s">
        <v>7927</v>
      </c>
      <c r="K3238" s="8">
        <v>4.675574779510498</v>
      </c>
      <c r="M3238" s="8">
        <v>103.03800201416016</v>
      </c>
      <c r="N3238" s="7">
        <v>193.89649963378906</v>
      </c>
      <c r="O3238" s="7" t="s">
        <v>331</v>
      </c>
      <c r="P3238" s="7" t="s">
        <v>892</v>
      </c>
      <c r="Q3238" s="7" t="s">
        <v>219</v>
      </c>
      <c r="R3238" s="7" t="s">
        <v>3856</v>
      </c>
      <c r="S3238" s="7">
        <v>299.64096069335938</v>
      </c>
    </row>
    <row r="3239" spans="1:19" x14ac:dyDescent="0.25">
      <c r="A3239" s="7">
        <v>513</v>
      </c>
      <c r="B3239" s="7">
        <v>44657</v>
      </c>
      <c r="C3239" s="7">
        <v>33226937</v>
      </c>
      <c r="D3239" s="7" t="s">
        <v>2933</v>
      </c>
      <c r="E3239" s="7" t="s">
        <v>7923</v>
      </c>
      <c r="F3239" s="7">
        <v>2000000</v>
      </c>
      <c r="G3239" s="7">
        <v>4.9172000885009766</v>
      </c>
      <c r="H3239" s="7">
        <v>4.2793998718261719</v>
      </c>
      <c r="I3239" s="7" t="s">
        <v>7924</v>
      </c>
      <c r="J3239" s="7" t="s">
        <v>7925</v>
      </c>
      <c r="K3239" s="8">
        <v>4.6587109565734863</v>
      </c>
      <c r="M3239" s="8">
        <v>103.11280059814453</v>
      </c>
      <c r="N3239" s="7">
        <v>192.94219970703125</v>
      </c>
      <c r="O3239" s="7" t="s">
        <v>331</v>
      </c>
      <c r="P3239" s="7" t="s">
        <v>892</v>
      </c>
      <c r="Q3239" s="7" t="s">
        <v>219</v>
      </c>
      <c r="R3239" s="7" t="s">
        <v>214</v>
      </c>
      <c r="S3239" s="7">
        <v>299.64096069335938</v>
      </c>
    </row>
    <row r="3240" spans="1:19" x14ac:dyDescent="0.25">
      <c r="A3240" s="7">
        <v>513</v>
      </c>
      <c r="B3240" s="7">
        <v>44657</v>
      </c>
      <c r="C3240" s="7">
        <v>30226615</v>
      </c>
      <c r="D3240" s="7" t="s">
        <v>2933</v>
      </c>
      <c r="E3240" s="7" t="s">
        <v>214</v>
      </c>
      <c r="F3240" s="7">
        <v>2500000</v>
      </c>
      <c r="G3240" s="7">
        <v>4.1888999938964844</v>
      </c>
      <c r="H3240" s="7">
        <v>3.7109999656677246</v>
      </c>
      <c r="I3240" s="7" t="s">
        <v>20021</v>
      </c>
      <c r="J3240" s="7" t="s">
        <v>7922</v>
      </c>
      <c r="K3240" s="8">
        <v>4.5686478614807129</v>
      </c>
      <c r="M3240" s="8">
        <v>100.67800140380859</v>
      </c>
      <c r="N3240" s="7">
        <v>182.37820434570313</v>
      </c>
      <c r="O3240" s="7" t="s">
        <v>331</v>
      </c>
      <c r="P3240" s="7" t="s">
        <v>892</v>
      </c>
      <c r="Q3240" s="7" t="s">
        <v>219</v>
      </c>
      <c r="R3240" s="7" t="s">
        <v>3856</v>
      </c>
      <c r="S3240" s="7">
        <v>291.28375244140625</v>
      </c>
    </row>
    <row r="3241" spans="1:19" x14ac:dyDescent="0.25">
      <c r="A3241" s="7">
        <v>513</v>
      </c>
      <c r="B3241" s="7">
        <v>44657</v>
      </c>
      <c r="C3241" s="7">
        <v>30226617</v>
      </c>
      <c r="D3241" s="7" t="s">
        <v>2933</v>
      </c>
      <c r="E3241" s="7" t="s">
        <v>7919</v>
      </c>
      <c r="F3241" s="7">
        <v>2500000</v>
      </c>
      <c r="G3241" s="7">
        <v>4.1888999938964844</v>
      </c>
      <c r="H3241" s="7">
        <v>3.7111999988555908</v>
      </c>
      <c r="I3241" s="7" t="s">
        <v>7920</v>
      </c>
      <c r="J3241" s="7" t="s">
        <v>7921</v>
      </c>
      <c r="K3241" s="8">
        <v>4.5631260871887207</v>
      </c>
      <c r="M3241" s="8">
        <v>100.69899749755859</v>
      </c>
      <c r="N3241" s="7">
        <v>182.43319702148438</v>
      </c>
      <c r="O3241" s="7" t="s">
        <v>331</v>
      </c>
      <c r="P3241" s="7" t="s">
        <v>892</v>
      </c>
      <c r="Q3241" s="7" t="s">
        <v>219</v>
      </c>
      <c r="R3241" s="7" t="s">
        <v>214</v>
      </c>
      <c r="S3241" s="7">
        <v>291.28375244140625</v>
      </c>
    </row>
    <row r="3242" spans="1:19" x14ac:dyDescent="0.25">
      <c r="A3242" s="7">
        <v>513</v>
      </c>
      <c r="B3242" s="7">
        <v>44657</v>
      </c>
      <c r="C3242" s="7">
        <v>41189307</v>
      </c>
      <c r="D3242" s="7" t="s">
        <v>2933</v>
      </c>
      <c r="E3242" s="7" t="s">
        <v>214</v>
      </c>
      <c r="F3242" s="7">
        <v>1500000</v>
      </c>
      <c r="G3242" s="7">
        <v>3.5673999786376953</v>
      </c>
      <c r="H3242" s="7">
        <v>3.1415998935699463</v>
      </c>
      <c r="I3242" s="7" t="s">
        <v>20022</v>
      </c>
      <c r="J3242" s="7" t="s">
        <v>7918</v>
      </c>
      <c r="K3242" s="8">
        <v>3.8910140991210938</v>
      </c>
      <c r="M3242" s="8">
        <v>106.72799682617188</v>
      </c>
      <c r="N3242" s="7">
        <v>115.61380004882813</v>
      </c>
      <c r="O3242" s="7" t="s">
        <v>331</v>
      </c>
      <c r="P3242" s="7" t="s">
        <v>892</v>
      </c>
      <c r="Q3242" s="7" t="s">
        <v>219</v>
      </c>
      <c r="R3242" s="7" t="s">
        <v>3856</v>
      </c>
      <c r="S3242" s="7">
        <v>284.03277587890625</v>
      </c>
    </row>
    <row r="3243" spans="1:19" x14ac:dyDescent="0.25">
      <c r="A3243" s="7">
        <v>513</v>
      </c>
      <c r="B3243" s="7">
        <v>44657</v>
      </c>
      <c r="C3243" s="7">
        <v>44474613</v>
      </c>
      <c r="D3243" s="7" t="s">
        <v>2933</v>
      </c>
      <c r="E3243" s="7" t="s">
        <v>214</v>
      </c>
      <c r="F3243" s="7">
        <v>1250000</v>
      </c>
      <c r="G3243" s="7">
        <v>2.822700023651123</v>
      </c>
      <c r="H3243" s="7">
        <v>2.5999000072479248</v>
      </c>
      <c r="I3243" s="7" t="s">
        <v>20023</v>
      </c>
      <c r="J3243" s="7" t="s">
        <v>7917</v>
      </c>
      <c r="K3243" s="8">
        <v>4.055509090423584</v>
      </c>
      <c r="M3243" s="8">
        <v>102.15499877929688</v>
      </c>
      <c r="N3243" s="7">
        <v>136.92219543457031</v>
      </c>
      <c r="O3243" s="7" t="s">
        <v>331</v>
      </c>
      <c r="P3243" s="7" t="s">
        <v>892</v>
      </c>
      <c r="Q3243" s="7" t="s">
        <v>219</v>
      </c>
      <c r="R3243" s="7" t="s">
        <v>3856</v>
      </c>
      <c r="S3243" s="7">
        <v>275.20587158203125</v>
      </c>
    </row>
    <row r="3244" spans="1:19" x14ac:dyDescent="0.25">
      <c r="A3244" s="7">
        <v>513</v>
      </c>
      <c r="B3244" s="7">
        <v>44657</v>
      </c>
      <c r="C3244" s="7">
        <v>44892751</v>
      </c>
      <c r="D3244" s="7" t="s">
        <v>2933</v>
      </c>
      <c r="E3244" s="7" t="s">
        <v>7914</v>
      </c>
      <c r="F3244" s="7">
        <v>1250000</v>
      </c>
      <c r="G3244" s="7">
        <v>2.822700023651123</v>
      </c>
      <c r="H3244" s="7">
        <v>2.5996999740600586</v>
      </c>
      <c r="I3244" s="7" t="s">
        <v>7915</v>
      </c>
      <c r="J3244" s="7" t="s">
        <v>7916</v>
      </c>
      <c r="K3244" s="8">
        <v>4.0728349685668945</v>
      </c>
      <c r="M3244" s="8">
        <v>102.10900115966797</v>
      </c>
      <c r="N3244" s="7">
        <v>138.35260009765625</v>
      </c>
      <c r="O3244" s="7" t="s">
        <v>331</v>
      </c>
      <c r="P3244" s="7" t="s">
        <v>892</v>
      </c>
      <c r="Q3244" s="7" t="s">
        <v>219</v>
      </c>
      <c r="R3244" s="7" t="s">
        <v>214</v>
      </c>
      <c r="S3244" s="7">
        <v>275.20587158203125</v>
      </c>
    </row>
    <row r="3245" spans="1:19" x14ac:dyDescent="0.25">
      <c r="A3245" s="7">
        <v>513</v>
      </c>
      <c r="B3245" s="7">
        <v>44657</v>
      </c>
      <c r="C3245" s="7">
        <v>34253397</v>
      </c>
      <c r="D3245" s="7" t="s">
        <v>2933</v>
      </c>
      <c r="E3245" s="7" t="s">
        <v>214</v>
      </c>
      <c r="F3245" s="7">
        <v>2000000</v>
      </c>
      <c r="G3245" s="7">
        <v>2.1519999504089355</v>
      </c>
      <c r="H3245" s="7">
        <v>2.0090999603271484</v>
      </c>
      <c r="I3245" s="7" t="s">
        <v>20024</v>
      </c>
      <c r="J3245" s="7" t="s">
        <v>7913</v>
      </c>
      <c r="K3245" s="8">
        <v>3.8985710144042969</v>
      </c>
      <c r="M3245" s="8">
        <v>101.01399993896484</v>
      </c>
      <c r="N3245" s="7">
        <v>133.37309265136719</v>
      </c>
      <c r="O3245" s="7" t="s">
        <v>331</v>
      </c>
      <c r="P3245" s="7" t="s">
        <v>892</v>
      </c>
      <c r="Q3245" s="7" t="s">
        <v>219</v>
      </c>
      <c r="R3245" s="7" t="s">
        <v>3856</v>
      </c>
      <c r="S3245" s="7">
        <v>267.13311767578125</v>
      </c>
    </row>
    <row r="3246" spans="1:19" x14ac:dyDescent="0.25">
      <c r="A3246" s="7">
        <v>513</v>
      </c>
      <c r="B3246" s="7">
        <v>44657</v>
      </c>
      <c r="C3246" s="7">
        <v>36750271</v>
      </c>
      <c r="D3246" s="7" t="s">
        <v>2933</v>
      </c>
      <c r="E3246" s="7" t="s">
        <v>214</v>
      </c>
      <c r="F3246" s="7">
        <v>1250000</v>
      </c>
      <c r="G3246" s="7">
        <v>0.77780002355575562</v>
      </c>
      <c r="H3246" s="7">
        <v>0.75959998369216919</v>
      </c>
      <c r="I3246" s="7" t="s">
        <v>22361</v>
      </c>
      <c r="J3246" s="7" t="s">
        <v>7912</v>
      </c>
      <c r="K3246" s="8">
        <v>2.9178640842437744</v>
      </c>
      <c r="M3246" s="8">
        <v>100.91799926757813</v>
      </c>
      <c r="N3246" s="7">
        <v>141.64089965820313</v>
      </c>
      <c r="O3246" s="7" t="s">
        <v>331</v>
      </c>
      <c r="P3246" s="7" t="s">
        <v>892</v>
      </c>
      <c r="Q3246" s="7" t="s">
        <v>219</v>
      </c>
      <c r="R3246" s="7" t="s">
        <v>3856</v>
      </c>
      <c r="S3246" s="7">
        <v>250.25950622558594</v>
      </c>
    </row>
    <row r="3247" spans="1:19" x14ac:dyDescent="0.25">
      <c r="A3247" s="7">
        <v>513</v>
      </c>
      <c r="B3247" s="7">
        <v>44657</v>
      </c>
      <c r="C3247" s="7">
        <v>66892845</v>
      </c>
      <c r="D3247" s="7" t="s">
        <v>16523</v>
      </c>
      <c r="E3247" s="7" t="s">
        <v>214</v>
      </c>
      <c r="F3247" s="7">
        <v>750000</v>
      </c>
      <c r="G3247" s="7">
        <v>6.0808000564575195</v>
      </c>
      <c r="H3247" s="7">
        <v>5.0553998947143555</v>
      </c>
      <c r="I3247" s="7" t="s">
        <v>20025</v>
      </c>
      <c r="J3247" s="7" t="s">
        <v>16524</v>
      </c>
      <c r="K3247" s="8">
        <v>5.2437500953674316</v>
      </c>
      <c r="M3247" s="8">
        <v>99.384002685546875</v>
      </c>
      <c r="N3247" s="7">
        <v>252.40789794921875</v>
      </c>
      <c r="O3247" s="7" t="s">
        <v>409</v>
      </c>
      <c r="P3247" s="7" t="s">
        <v>892</v>
      </c>
      <c r="Q3247" s="7" t="s">
        <v>219</v>
      </c>
      <c r="R3247" s="7" t="s">
        <v>3856</v>
      </c>
      <c r="S3247" s="7">
        <v>252.40789794921875</v>
      </c>
    </row>
    <row r="3248" spans="1:19" x14ac:dyDescent="0.25">
      <c r="A3248" s="7">
        <v>513</v>
      </c>
      <c r="B3248" s="7">
        <v>44657</v>
      </c>
      <c r="C3248" s="7">
        <v>66854535</v>
      </c>
      <c r="D3248" s="7" t="s">
        <v>2935</v>
      </c>
      <c r="E3248" s="7" t="s">
        <v>214</v>
      </c>
      <c r="F3248" s="7">
        <v>600000</v>
      </c>
      <c r="G3248" s="7">
        <v>8.8268003463745117</v>
      </c>
      <c r="H3248" s="7">
        <v>6.7824001312255859</v>
      </c>
      <c r="I3248" s="7" t="s">
        <v>7957</v>
      </c>
      <c r="J3248" s="7" t="s">
        <v>7958</v>
      </c>
      <c r="K3248" s="8">
        <v>5.6948509216308594</v>
      </c>
      <c r="M3248" s="8">
        <v>100.71199798583984</v>
      </c>
      <c r="N3248" s="7">
        <v>307.44070434570313</v>
      </c>
      <c r="O3248" s="7" t="s">
        <v>237</v>
      </c>
      <c r="P3248" s="7" t="s">
        <v>892</v>
      </c>
      <c r="Q3248" s="7" t="s">
        <v>219</v>
      </c>
      <c r="R3248" s="7" t="s">
        <v>3856</v>
      </c>
      <c r="S3248" s="7">
        <v>477.53793334960938</v>
      </c>
    </row>
    <row r="3249" spans="1:19" x14ac:dyDescent="0.25">
      <c r="A3249" s="7">
        <v>513</v>
      </c>
      <c r="B3249" s="7">
        <v>44657</v>
      </c>
      <c r="C3249" s="7">
        <v>66854534</v>
      </c>
      <c r="D3249" s="7" t="s">
        <v>2935</v>
      </c>
      <c r="E3249" s="7" t="s">
        <v>7954</v>
      </c>
      <c r="F3249" s="7">
        <v>600000</v>
      </c>
      <c r="G3249" s="7">
        <v>8.8268003463745117</v>
      </c>
      <c r="H3249" s="7">
        <v>6.781400203704834</v>
      </c>
      <c r="I3249" s="7" t="s">
        <v>7955</v>
      </c>
      <c r="J3249" s="7" t="s">
        <v>7956</v>
      </c>
      <c r="K3249" s="8">
        <v>5.7041997909545898</v>
      </c>
      <c r="M3249" s="8">
        <v>100.64759826660156</v>
      </c>
      <c r="N3249" s="7">
        <v>307.25201416015625</v>
      </c>
      <c r="O3249" s="7" t="s">
        <v>237</v>
      </c>
      <c r="P3249" s="7" t="s">
        <v>892</v>
      </c>
      <c r="Q3249" s="7" t="s">
        <v>219</v>
      </c>
      <c r="R3249" s="7" t="s">
        <v>214</v>
      </c>
      <c r="S3249" s="7">
        <v>477.53793334960938</v>
      </c>
    </row>
    <row r="3250" spans="1:19" x14ac:dyDescent="0.25">
      <c r="A3250" s="7">
        <v>513</v>
      </c>
      <c r="B3250" s="7">
        <v>44657</v>
      </c>
      <c r="C3250" s="7">
        <v>34016889</v>
      </c>
      <c r="D3250" s="7" t="s">
        <v>2935</v>
      </c>
      <c r="E3250" s="7" t="s">
        <v>214</v>
      </c>
      <c r="F3250" s="7">
        <v>500000</v>
      </c>
      <c r="G3250" s="7">
        <v>5.1061000823974609</v>
      </c>
      <c r="H3250" s="7">
        <v>4.3991999626159668</v>
      </c>
      <c r="I3250" s="7" t="s">
        <v>16401</v>
      </c>
      <c r="J3250" s="7" t="s">
        <v>7953</v>
      </c>
      <c r="K3250" s="8">
        <v>5.3241429328918457</v>
      </c>
      <c r="M3250" s="8">
        <v>99.432998657226563</v>
      </c>
      <c r="N3250" s="7">
        <v>258.99819946289063</v>
      </c>
      <c r="O3250" s="7" t="s">
        <v>237</v>
      </c>
      <c r="P3250" s="7" t="s">
        <v>892</v>
      </c>
      <c r="Q3250" s="7" t="s">
        <v>219</v>
      </c>
      <c r="R3250" s="7" t="s">
        <v>3856</v>
      </c>
      <c r="S3250" s="7">
        <v>421.70623779296875</v>
      </c>
    </row>
    <row r="3251" spans="1:19" x14ac:dyDescent="0.25">
      <c r="A3251" s="7">
        <v>513</v>
      </c>
      <c r="B3251" s="7">
        <v>44657</v>
      </c>
      <c r="C3251" s="7">
        <v>34016899</v>
      </c>
      <c r="D3251" s="7" t="s">
        <v>2935</v>
      </c>
      <c r="E3251" s="7" t="s">
        <v>7950</v>
      </c>
      <c r="F3251" s="7">
        <v>500000</v>
      </c>
      <c r="G3251" s="7">
        <v>5.1061000823974609</v>
      </c>
      <c r="H3251" s="7">
        <v>4.3990998268127441</v>
      </c>
      <c r="I3251" s="7" t="s">
        <v>7951</v>
      </c>
      <c r="J3251" s="7" t="s">
        <v>7952</v>
      </c>
      <c r="K3251" s="8">
        <v>5.3275408744812012</v>
      </c>
      <c r="M3251" s="8">
        <v>99.417999267578125</v>
      </c>
      <c r="N3251" s="7">
        <v>259.98928833007813</v>
      </c>
      <c r="O3251" s="7" t="s">
        <v>237</v>
      </c>
      <c r="P3251" s="7" t="s">
        <v>892</v>
      </c>
      <c r="Q3251" s="7" t="s">
        <v>219</v>
      </c>
      <c r="R3251" s="7" t="s">
        <v>214</v>
      </c>
      <c r="S3251" s="7">
        <v>421.70623779296875</v>
      </c>
    </row>
    <row r="3252" spans="1:19" x14ac:dyDescent="0.25">
      <c r="A3252" s="7">
        <v>513</v>
      </c>
      <c r="B3252" s="7">
        <v>44657</v>
      </c>
      <c r="C3252" s="7">
        <v>25741125</v>
      </c>
      <c r="D3252" s="7" t="s">
        <v>2935</v>
      </c>
      <c r="E3252" s="7" t="s">
        <v>214</v>
      </c>
      <c r="F3252" s="7">
        <v>1000000</v>
      </c>
      <c r="G3252" s="7">
        <v>3.0827999114990234</v>
      </c>
      <c r="H3252" s="7">
        <v>2.8208999633789063</v>
      </c>
      <c r="I3252" s="7" t="s">
        <v>21344</v>
      </c>
      <c r="J3252" s="7" t="s">
        <v>7949</v>
      </c>
      <c r="K3252" s="8">
        <v>4.5136961936950684</v>
      </c>
      <c r="M3252" s="8">
        <v>98.41400146484375</v>
      </c>
      <c r="N3252" s="7">
        <v>179.80960083007813</v>
      </c>
      <c r="O3252" s="7" t="s">
        <v>237</v>
      </c>
      <c r="P3252" s="7" t="s">
        <v>892</v>
      </c>
      <c r="Q3252" s="7" t="s">
        <v>219</v>
      </c>
      <c r="R3252" s="7" t="s">
        <v>3856</v>
      </c>
      <c r="S3252" s="7">
        <v>388.89892578125</v>
      </c>
    </row>
    <row r="3253" spans="1:19" x14ac:dyDescent="0.25">
      <c r="A3253" s="7">
        <v>513</v>
      </c>
      <c r="B3253" s="7">
        <v>44657</v>
      </c>
      <c r="C3253" s="7">
        <v>25740457</v>
      </c>
      <c r="D3253" s="7" t="s">
        <v>2935</v>
      </c>
      <c r="E3253" s="7" t="s">
        <v>7946</v>
      </c>
      <c r="F3253" s="7">
        <v>1000000</v>
      </c>
      <c r="G3253" s="7">
        <v>3.0827999114990234</v>
      </c>
      <c r="H3253" s="7">
        <v>2.8208000659942627</v>
      </c>
      <c r="I3253" s="7" t="s">
        <v>7947</v>
      </c>
      <c r="J3253" s="7" t="s">
        <v>7948</v>
      </c>
      <c r="K3253" s="8">
        <v>4.521388053894043</v>
      </c>
      <c r="M3253" s="8">
        <v>98.391998291015625</v>
      </c>
      <c r="N3253" s="7">
        <v>180.96809387207031</v>
      </c>
      <c r="O3253" s="7" t="s">
        <v>237</v>
      </c>
      <c r="P3253" s="7" t="s">
        <v>892</v>
      </c>
      <c r="Q3253" s="7" t="s">
        <v>219</v>
      </c>
      <c r="R3253" s="7" t="s">
        <v>214</v>
      </c>
      <c r="S3253" s="7">
        <v>388.89892578125</v>
      </c>
    </row>
    <row r="3254" spans="1:19" x14ac:dyDescent="0.25">
      <c r="A3254" s="7">
        <v>513</v>
      </c>
      <c r="B3254" s="7">
        <v>44657</v>
      </c>
      <c r="C3254" s="7">
        <v>45991844</v>
      </c>
      <c r="D3254" s="7" t="s">
        <v>2937</v>
      </c>
      <c r="E3254" s="7" t="s">
        <v>214</v>
      </c>
      <c r="F3254" s="7">
        <v>300000</v>
      </c>
      <c r="G3254" s="7">
        <v>7.6631999015808105</v>
      </c>
      <c r="H3254" s="7">
        <v>6.5531001091003418</v>
      </c>
      <c r="I3254" s="7" t="s">
        <v>20026</v>
      </c>
      <c r="J3254" s="7" t="s">
        <v>11352</v>
      </c>
      <c r="K3254" s="8">
        <v>4.4713401794433594</v>
      </c>
      <c r="M3254" s="8">
        <v>92.949996948242188</v>
      </c>
      <c r="N3254" s="7">
        <v>179.97099304199219</v>
      </c>
      <c r="O3254" s="7" t="s">
        <v>223</v>
      </c>
      <c r="P3254" s="7" t="s">
        <v>239</v>
      </c>
      <c r="Q3254" s="7" t="s">
        <v>242</v>
      </c>
      <c r="R3254" s="7" t="s">
        <v>3856</v>
      </c>
      <c r="S3254" s="7">
        <v>179.97099304199219</v>
      </c>
    </row>
    <row r="3255" spans="1:19" x14ac:dyDescent="0.25">
      <c r="A3255" s="7">
        <v>513</v>
      </c>
      <c r="B3255" s="7">
        <v>44657</v>
      </c>
      <c r="C3255" s="7">
        <v>30882103</v>
      </c>
      <c r="D3255" s="7" t="s">
        <v>2937</v>
      </c>
      <c r="E3255" s="7" t="s">
        <v>214</v>
      </c>
      <c r="F3255" s="7">
        <v>600000</v>
      </c>
      <c r="G3255" s="7">
        <v>4.3038997650146484</v>
      </c>
      <c r="H3255" s="7">
        <v>3.8984000682830811</v>
      </c>
      <c r="I3255" s="7" t="s">
        <v>11350</v>
      </c>
      <c r="J3255" s="7" t="s">
        <v>11351</v>
      </c>
      <c r="K3255" s="8">
        <v>4.3461799621582031</v>
      </c>
      <c r="M3255" s="8">
        <v>97.677001953125</v>
      </c>
      <c r="N3255" s="7">
        <v>161.07200622558594</v>
      </c>
      <c r="O3255" s="7" t="s">
        <v>223</v>
      </c>
      <c r="P3255" s="7" t="s">
        <v>239</v>
      </c>
      <c r="Q3255" s="7" t="s">
        <v>242</v>
      </c>
      <c r="R3255" s="7" t="s">
        <v>3856</v>
      </c>
      <c r="S3255" s="7">
        <v>161.07200622558594</v>
      </c>
    </row>
    <row r="3256" spans="1:19" x14ac:dyDescent="0.25">
      <c r="A3256" s="7">
        <v>513</v>
      </c>
      <c r="B3256" s="7">
        <v>44657</v>
      </c>
      <c r="C3256" s="7">
        <v>22641498</v>
      </c>
      <c r="D3256" s="7" t="s">
        <v>2937</v>
      </c>
      <c r="E3256" s="7" t="s">
        <v>214</v>
      </c>
      <c r="F3256" s="7">
        <v>750000</v>
      </c>
      <c r="G3256" s="7">
        <v>2.27239990234375</v>
      </c>
      <c r="H3256" s="7">
        <v>2.1235001087188721</v>
      </c>
      <c r="I3256" s="7" t="s">
        <v>11348</v>
      </c>
      <c r="J3256" s="7" t="s">
        <v>11349</v>
      </c>
      <c r="K3256" s="8">
        <v>3.8231000900268555</v>
      </c>
      <c r="M3256" s="8">
        <v>101.7239990234375</v>
      </c>
      <c r="N3256" s="7">
        <v>123.92600250244141</v>
      </c>
      <c r="O3256" s="7" t="s">
        <v>223</v>
      </c>
      <c r="P3256" s="7" t="s">
        <v>239</v>
      </c>
      <c r="Q3256" s="7" t="s">
        <v>242</v>
      </c>
      <c r="R3256" s="7" t="s">
        <v>3856</v>
      </c>
      <c r="S3256" s="7">
        <v>123.92600250244141</v>
      </c>
    </row>
    <row r="3257" spans="1:19" x14ac:dyDescent="0.25">
      <c r="A3257" s="7">
        <v>513</v>
      </c>
      <c r="B3257" s="7">
        <v>44657</v>
      </c>
      <c r="C3257" s="7">
        <v>18879845</v>
      </c>
      <c r="D3257" s="7" t="s">
        <v>2937</v>
      </c>
      <c r="E3257" s="7" t="s">
        <v>214</v>
      </c>
      <c r="F3257" s="7">
        <v>500000</v>
      </c>
      <c r="G3257" s="7">
        <v>1.0815000534057617</v>
      </c>
      <c r="H3257" s="7">
        <v>1.037600040435791</v>
      </c>
      <c r="I3257" s="7" t="s">
        <v>11346</v>
      </c>
      <c r="J3257" s="7" t="s">
        <v>11347</v>
      </c>
      <c r="K3257" s="8">
        <v>3.3272800445556641</v>
      </c>
      <c r="M3257" s="8">
        <v>100.44400024414063</v>
      </c>
      <c r="N3257" s="7">
        <v>137.50900268554688</v>
      </c>
      <c r="O3257" s="7" t="s">
        <v>223</v>
      </c>
      <c r="P3257" s="7" t="s">
        <v>239</v>
      </c>
      <c r="Q3257" s="7" t="s">
        <v>242</v>
      </c>
      <c r="R3257" s="7" t="s">
        <v>3856</v>
      </c>
      <c r="S3257" s="7">
        <v>137.50900268554688</v>
      </c>
    </row>
    <row r="3258" spans="1:19" x14ac:dyDescent="0.25">
      <c r="A3258" s="7">
        <v>513</v>
      </c>
      <c r="B3258" s="7">
        <v>44657</v>
      </c>
      <c r="C3258" s="7">
        <v>33874887</v>
      </c>
      <c r="D3258" s="7" t="s">
        <v>2940</v>
      </c>
      <c r="E3258" s="7" t="s">
        <v>214</v>
      </c>
      <c r="F3258" s="7">
        <v>363198</v>
      </c>
      <c r="G3258" s="7">
        <v>5.0567998886108398</v>
      </c>
      <c r="H3258" s="7">
        <v>3.3642001152038574</v>
      </c>
      <c r="I3258" s="7" t="s">
        <v>7959</v>
      </c>
      <c r="J3258" s="7" t="s">
        <v>7960</v>
      </c>
      <c r="K3258" s="8">
        <v>6.6812410354614258</v>
      </c>
      <c r="M3258" s="8">
        <v>95.524002075195313</v>
      </c>
      <c r="N3258" s="7">
        <v>394.63690185546875</v>
      </c>
      <c r="O3258" s="7" t="s">
        <v>237</v>
      </c>
      <c r="P3258" s="7" t="s">
        <v>639</v>
      </c>
      <c r="Q3258" s="7" t="s">
        <v>291</v>
      </c>
      <c r="R3258" s="7" t="s">
        <v>3856</v>
      </c>
      <c r="S3258" s="7">
        <v>340.90200805664063</v>
      </c>
    </row>
    <row r="3259" spans="1:19" x14ac:dyDescent="0.25">
      <c r="A3259" s="7">
        <v>513</v>
      </c>
      <c r="B3259" s="7">
        <v>44657</v>
      </c>
      <c r="C3259" s="7">
        <v>33874881</v>
      </c>
      <c r="D3259" s="7" t="s">
        <v>2940</v>
      </c>
      <c r="E3259" s="7" t="s">
        <v>20886</v>
      </c>
      <c r="F3259" s="7">
        <v>363198</v>
      </c>
      <c r="G3259" s="7">
        <v>5.0567998886108398</v>
      </c>
      <c r="H3259" s="7">
        <v>3.3642001152038574</v>
      </c>
      <c r="I3259" s="7" t="s">
        <v>20887</v>
      </c>
      <c r="J3259" s="7" t="s">
        <v>20888</v>
      </c>
      <c r="K3259" s="8">
        <v>6.6812629699707031</v>
      </c>
      <c r="M3259" s="8">
        <v>95.524002075195313</v>
      </c>
      <c r="N3259" s="7">
        <v>351.92428588867188</v>
      </c>
      <c r="O3259" s="7" t="s">
        <v>237</v>
      </c>
      <c r="P3259" s="7" t="s">
        <v>639</v>
      </c>
      <c r="Q3259" s="7" t="s">
        <v>291</v>
      </c>
      <c r="R3259" s="7" t="s">
        <v>214</v>
      </c>
      <c r="S3259" s="7">
        <v>340.90200805664063</v>
      </c>
    </row>
    <row r="3260" spans="1:19" x14ac:dyDescent="0.25">
      <c r="A3260" s="7">
        <v>513</v>
      </c>
      <c r="B3260" s="7">
        <v>44657</v>
      </c>
      <c r="C3260" s="7">
        <v>35565608</v>
      </c>
      <c r="D3260" s="7" t="s">
        <v>2942</v>
      </c>
      <c r="E3260" s="7" t="s">
        <v>214</v>
      </c>
      <c r="F3260" s="7">
        <v>500000</v>
      </c>
      <c r="G3260" s="7">
        <v>25.774099349975586</v>
      </c>
      <c r="H3260" s="7">
        <v>13.266599655151367</v>
      </c>
      <c r="I3260" s="7" t="s">
        <v>7989</v>
      </c>
      <c r="J3260" s="7" t="s">
        <v>7990</v>
      </c>
      <c r="K3260" s="8">
        <v>5.6616201400756836</v>
      </c>
      <c r="M3260" s="8">
        <v>97.813003540039063</v>
      </c>
      <c r="N3260" s="7">
        <v>291.885986328125</v>
      </c>
      <c r="O3260" s="7" t="s">
        <v>446</v>
      </c>
      <c r="P3260" s="7" t="s">
        <v>447</v>
      </c>
      <c r="Q3260" s="7" t="s">
        <v>291</v>
      </c>
      <c r="R3260" s="7" t="s">
        <v>3856</v>
      </c>
      <c r="S3260" s="7">
        <v>259.39456176757813</v>
      </c>
    </row>
    <row r="3261" spans="1:19" x14ac:dyDescent="0.25">
      <c r="A3261" s="7">
        <v>513</v>
      </c>
      <c r="B3261" s="7">
        <v>44657</v>
      </c>
      <c r="C3261" s="7">
        <v>35565607</v>
      </c>
      <c r="D3261" s="7" t="s">
        <v>2942</v>
      </c>
      <c r="E3261" s="7" t="s">
        <v>7986</v>
      </c>
      <c r="F3261" s="7">
        <v>500000</v>
      </c>
      <c r="G3261" s="7">
        <v>25.774099349975586</v>
      </c>
      <c r="H3261" s="7">
        <v>13.257900238037109</v>
      </c>
      <c r="I3261" s="7" t="s">
        <v>7987</v>
      </c>
      <c r="J3261" s="7" t="s">
        <v>7988</v>
      </c>
      <c r="K3261" s="8">
        <v>5.6719589233398438</v>
      </c>
      <c r="M3261" s="8">
        <v>97.676002502441406</v>
      </c>
      <c r="N3261" s="7">
        <v>292.48831176757813</v>
      </c>
      <c r="O3261" s="7" t="s">
        <v>446</v>
      </c>
      <c r="P3261" s="7" t="s">
        <v>447</v>
      </c>
      <c r="Q3261" s="7" t="s">
        <v>291</v>
      </c>
      <c r="R3261" s="7" t="s">
        <v>214</v>
      </c>
      <c r="S3261" s="7">
        <v>259.39456176757813</v>
      </c>
    </row>
    <row r="3262" spans="1:19" x14ac:dyDescent="0.25">
      <c r="A3262" s="7">
        <v>513</v>
      </c>
      <c r="B3262" s="7">
        <v>44657</v>
      </c>
      <c r="C3262" s="7">
        <v>23239871</v>
      </c>
      <c r="D3262" s="7" t="s">
        <v>2942</v>
      </c>
      <c r="E3262" s="7" t="s">
        <v>214</v>
      </c>
      <c r="F3262" s="7">
        <v>750000</v>
      </c>
      <c r="G3262" s="7">
        <v>22.447599411010742</v>
      </c>
      <c r="H3262" s="7">
        <v>12.467399597167969</v>
      </c>
      <c r="I3262" s="7" t="s">
        <v>7984</v>
      </c>
      <c r="J3262" s="7" t="s">
        <v>7985</v>
      </c>
      <c r="K3262" s="8">
        <v>5.5746798515319824</v>
      </c>
      <c r="M3262" s="8">
        <v>103.81500244140625</v>
      </c>
      <c r="N3262" s="7">
        <v>279.97900390625</v>
      </c>
      <c r="O3262" s="7" t="s">
        <v>446</v>
      </c>
      <c r="P3262" s="7" t="s">
        <v>447</v>
      </c>
      <c r="Q3262" s="7" t="s">
        <v>291</v>
      </c>
      <c r="R3262" s="7" t="s">
        <v>3856</v>
      </c>
      <c r="S3262" s="7">
        <v>247.21975708007813</v>
      </c>
    </row>
    <row r="3263" spans="1:19" x14ac:dyDescent="0.25">
      <c r="A3263" s="7">
        <v>513</v>
      </c>
      <c r="B3263" s="7">
        <v>44657</v>
      </c>
      <c r="C3263" s="7">
        <v>23239870</v>
      </c>
      <c r="D3263" s="7" t="s">
        <v>2942</v>
      </c>
      <c r="E3263" s="7" t="s">
        <v>7981</v>
      </c>
      <c r="F3263" s="7">
        <v>750000</v>
      </c>
      <c r="G3263" s="7">
        <v>22.447599411010742</v>
      </c>
      <c r="H3263" s="7">
        <v>12.465100288391113</v>
      </c>
      <c r="I3263" s="7" t="s">
        <v>7982</v>
      </c>
      <c r="J3263" s="7" t="s">
        <v>7983</v>
      </c>
      <c r="K3263" s="8">
        <v>5.5781278610229492</v>
      </c>
      <c r="M3263" s="8">
        <v>103.76999664306641</v>
      </c>
      <c r="N3263" s="7">
        <v>279.82269287109375</v>
      </c>
      <c r="O3263" s="7" t="s">
        <v>446</v>
      </c>
      <c r="P3263" s="7" t="s">
        <v>447</v>
      </c>
      <c r="Q3263" s="7" t="s">
        <v>291</v>
      </c>
      <c r="R3263" s="7" t="s">
        <v>214</v>
      </c>
      <c r="S3263" s="7">
        <v>247.21975708007813</v>
      </c>
    </row>
    <row r="3264" spans="1:19" x14ac:dyDescent="0.25">
      <c r="A3264" s="7">
        <v>513</v>
      </c>
      <c r="B3264" s="7">
        <v>44657</v>
      </c>
      <c r="C3264" s="7">
        <v>16010105</v>
      </c>
      <c r="D3264" s="7" t="s">
        <v>2942</v>
      </c>
      <c r="E3264" s="7" t="s">
        <v>214</v>
      </c>
      <c r="F3264" s="7">
        <v>400000</v>
      </c>
      <c r="G3264" s="7">
        <v>20.451700210571289</v>
      </c>
      <c r="H3264" s="7">
        <v>11.409600257873535</v>
      </c>
      <c r="I3264" s="7" t="s">
        <v>7979</v>
      </c>
      <c r="J3264" s="7" t="s">
        <v>7980</v>
      </c>
      <c r="K3264" s="8">
        <v>5.82489013671875</v>
      </c>
      <c r="M3264" s="8">
        <v>110.96900177001953</v>
      </c>
      <c r="N3264" s="7">
        <v>305.39999389648438</v>
      </c>
      <c r="O3264" s="7" t="s">
        <v>446</v>
      </c>
      <c r="P3264" s="7" t="s">
        <v>447</v>
      </c>
      <c r="Q3264" s="7" t="s">
        <v>291</v>
      </c>
      <c r="R3264" s="7" t="s">
        <v>3856</v>
      </c>
      <c r="S3264" s="7">
        <v>239.15898132324219</v>
      </c>
    </row>
    <row r="3265" spans="1:19" x14ac:dyDescent="0.25">
      <c r="A3265" s="7">
        <v>513</v>
      </c>
      <c r="B3265" s="7">
        <v>44657</v>
      </c>
      <c r="C3265" s="7">
        <v>15885418</v>
      </c>
      <c r="D3265" s="7" t="s">
        <v>2942</v>
      </c>
      <c r="E3265" s="7" t="s">
        <v>7976</v>
      </c>
      <c r="F3265" s="7">
        <v>400000</v>
      </c>
      <c r="G3265" s="7">
        <v>20.451700210571289</v>
      </c>
      <c r="H3265" s="7">
        <v>11.405599594116211</v>
      </c>
      <c r="I3265" s="7" t="s">
        <v>7977</v>
      </c>
      <c r="J3265" s="7" t="s">
        <v>7978</v>
      </c>
      <c r="K3265" s="8">
        <v>5.8321728706359863</v>
      </c>
      <c r="M3265" s="8">
        <v>110.87599945068359</v>
      </c>
      <c r="N3265" s="7">
        <v>305.58828735351563</v>
      </c>
      <c r="O3265" s="7" t="s">
        <v>446</v>
      </c>
      <c r="P3265" s="7" t="s">
        <v>447</v>
      </c>
      <c r="Q3265" s="7" t="s">
        <v>291</v>
      </c>
      <c r="R3265" s="7" t="s">
        <v>214</v>
      </c>
      <c r="S3265" s="7">
        <v>239.15898132324219</v>
      </c>
    </row>
    <row r="3266" spans="1:19" x14ac:dyDescent="0.25">
      <c r="A3266" s="7">
        <v>513</v>
      </c>
      <c r="B3266" s="7">
        <v>44657</v>
      </c>
      <c r="C3266" s="7">
        <v>66895409</v>
      </c>
      <c r="D3266" s="7" t="s">
        <v>2942</v>
      </c>
      <c r="E3266" s="7" t="s">
        <v>214</v>
      </c>
      <c r="F3266" s="7">
        <v>500000</v>
      </c>
      <c r="G3266" s="7">
        <v>9.0923995971679688</v>
      </c>
      <c r="H3266" s="7">
        <v>7.6505999565124512</v>
      </c>
      <c r="I3266" s="7" t="s">
        <v>7974</v>
      </c>
      <c r="J3266" s="7" t="s">
        <v>7975</v>
      </c>
      <c r="K3266" s="8">
        <v>4.4359197616577148</v>
      </c>
      <c r="M3266" s="8">
        <v>88.419998168945313</v>
      </c>
      <c r="N3266" s="7">
        <v>181.14399719238281</v>
      </c>
      <c r="O3266" s="7" t="s">
        <v>446</v>
      </c>
      <c r="P3266" s="7" t="s">
        <v>447</v>
      </c>
      <c r="Q3266" s="7" t="s">
        <v>291</v>
      </c>
      <c r="R3266" s="7" t="s">
        <v>3856</v>
      </c>
      <c r="S3266" s="7">
        <v>180.87788391113281</v>
      </c>
    </row>
    <row r="3267" spans="1:19" x14ac:dyDescent="0.25">
      <c r="A3267" s="7">
        <v>513</v>
      </c>
      <c r="B3267" s="7">
        <v>44657</v>
      </c>
      <c r="C3267" s="7">
        <v>66895408</v>
      </c>
      <c r="D3267" s="7" t="s">
        <v>2942</v>
      </c>
      <c r="E3267" s="7" t="s">
        <v>7971</v>
      </c>
      <c r="F3267" s="7">
        <v>500000</v>
      </c>
      <c r="G3267" s="7">
        <v>9.0923995971679688</v>
      </c>
      <c r="H3267" s="7">
        <v>7.6505999565124512</v>
      </c>
      <c r="I3267" s="7" t="s">
        <v>7972</v>
      </c>
      <c r="J3267" s="7" t="s">
        <v>7973</v>
      </c>
      <c r="K3267" s="8">
        <v>4.4359230995178223</v>
      </c>
      <c r="M3267" s="8">
        <v>88.419998168945313</v>
      </c>
      <c r="N3267" s="7">
        <v>180.86619567871094</v>
      </c>
      <c r="O3267" s="7" t="s">
        <v>446</v>
      </c>
      <c r="P3267" s="7" t="s">
        <v>447</v>
      </c>
      <c r="Q3267" s="7" t="s">
        <v>291</v>
      </c>
      <c r="R3267" s="7" t="s">
        <v>214</v>
      </c>
      <c r="S3267" s="7">
        <v>180.87788391113281</v>
      </c>
    </row>
    <row r="3268" spans="1:19" x14ac:dyDescent="0.25">
      <c r="A3268" s="7">
        <v>513</v>
      </c>
      <c r="B3268" s="7">
        <v>44657</v>
      </c>
      <c r="C3268" s="7">
        <v>35565609</v>
      </c>
      <c r="D3268" s="7" t="s">
        <v>2942</v>
      </c>
      <c r="E3268" s="7" t="s">
        <v>214</v>
      </c>
      <c r="F3268" s="7">
        <v>500000</v>
      </c>
      <c r="G3268" s="7">
        <v>5.4920997619628906</v>
      </c>
      <c r="H3268" s="7">
        <v>4.7828998565673828</v>
      </c>
      <c r="I3268" s="7" t="s">
        <v>7969</v>
      </c>
      <c r="J3268" s="7" t="s">
        <v>7970</v>
      </c>
      <c r="K3268" s="8">
        <v>3.9987099170684814</v>
      </c>
      <c r="M3268" s="8">
        <v>100.00599670410156</v>
      </c>
      <c r="N3268" s="7">
        <v>122.38099670410156</v>
      </c>
      <c r="O3268" s="7" t="s">
        <v>446</v>
      </c>
      <c r="P3268" s="7" t="s">
        <v>447</v>
      </c>
      <c r="Q3268" s="7" t="s">
        <v>291</v>
      </c>
      <c r="R3268" s="7" t="s">
        <v>3856</v>
      </c>
      <c r="S3268" s="7">
        <v>157.84637451171875</v>
      </c>
    </row>
    <row r="3269" spans="1:19" x14ac:dyDescent="0.25">
      <c r="A3269" s="7">
        <v>513</v>
      </c>
      <c r="B3269" s="7">
        <v>44657</v>
      </c>
      <c r="C3269" s="7">
        <v>35565612</v>
      </c>
      <c r="D3269" s="7" t="s">
        <v>2942</v>
      </c>
      <c r="E3269" s="7" t="s">
        <v>7966</v>
      </c>
      <c r="F3269" s="7">
        <v>500000</v>
      </c>
      <c r="G3269" s="7">
        <v>5.4920997619628906</v>
      </c>
      <c r="H3269" s="7">
        <v>4.7828998565673828</v>
      </c>
      <c r="I3269" s="7" t="s">
        <v>7967</v>
      </c>
      <c r="J3269" s="7" t="s">
        <v>7968</v>
      </c>
      <c r="K3269" s="8">
        <v>3.9999339580535889</v>
      </c>
      <c r="M3269" s="8">
        <v>100</v>
      </c>
      <c r="N3269" s="7">
        <v>122.12930297851563</v>
      </c>
      <c r="O3269" s="7" t="s">
        <v>446</v>
      </c>
      <c r="P3269" s="7" t="s">
        <v>447</v>
      </c>
      <c r="Q3269" s="7" t="s">
        <v>291</v>
      </c>
      <c r="R3269" s="7" t="s">
        <v>214</v>
      </c>
      <c r="S3269" s="7">
        <v>157.84637451171875</v>
      </c>
    </row>
    <row r="3270" spans="1:19" x14ac:dyDescent="0.25">
      <c r="A3270" s="7">
        <v>513</v>
      </c>
      <c r="B3270" s="7">
        <v>44657</v>
      </c>
      <c r="C3270" s="7">
        <v>66895410</v>
      </c>
      <c r="D3270" s="7" t="s">
        <v>2942</v>
      </c>
      <c r="E3270" s="7" t="s">
        <v>214</v>
      </c>
      <c r="F3270" s="7">
        <v>600000</v>
      </c>
      <c r="G3270" s="7">
        <v>4.0931000709533691</v>
      </c>
      <c r="H3270" s="7">
        <v>3.833899974822998</v>
      </c>
      <c r="I3270" s="7" t="s">
        <v>7961</v>
      </c>
      <c r="J3270" s="7" t="s">
        <v>7962</v>
      </c>
      <c r="K3270" s="8">
        <v>3.6854898929595947</v>
      </c>
      <c r="M3270" s="8">
        <v>93.176002502441406</v>
      </c>
      <c r="N3270" s="7">
        <v>93.301399230957031</v>
      </c>
      <c r="O3270" s="7" t="s">
        <v>446</v>
      </c>
      <c r="P3270" s="7" t="s">
        <v>447</v>
      </c>
      <c r="Q3270" s="7" t="s">
        <v>291</v>
      </c>
      <c r="R3270" s="7" t="s">
        <v>3856</v>
      </c>
      <c r="S3270" s="7">
        <v>148.37907409667969</v>
      </c>
    </row>
    <row r="3271" spans="1:19" x14ac:dyDescent="0.25">
      <c r="A3271" s="7">
        <v>513</v>
      </c>
      <c r="B3271" s="7">
        <v>44657</v>
      </c>
      <c r="C3271" s="7">
        <v>66895412</v>
      </c>
      <c r="D3271" s="7" t="s">
        <v>2942</v>
      </c>
      <c r="E3271" s="7" t="s">
        <v>7963</v>
      </c>
      <c r="F3271" s="7">
        <v>600000</v>
      </c>
      <c r="G3271" s="7">
        <v>4.0931000709533691</v>
      </c>
      <c r="H3271" s="7">
        <v>3.833899974822998</v>
      </c>
      <c r="I3271" s="7" t="s">
        <v>7964</v>
      </c>
      <c r="J3271" s="7" t="s">
        <v>7965</v>
      </c>
      <c r="K3271" s="8">
        <v>3.6854910850524902</v>
      </c>
      <c r="M3271" s="8">
        <v>93.176002502441406</v>
      </c>
      <c r="N3271" s="7">
        <v>92.888099670410156</v>
      </c>
      <c r="O3271" s="7" t="s">
        <v>446</v>
      </c>
      <c r="P3271" s="7" t="s">
        <v>447</v>
      </c>
      <c r="Q3271" s="7" t="s">
        <v>291</v>
      </c>
      <c r="R3271" s="7" t="s">
        <v>214</v>
      </c>
      <c r="S3271" s="7">
        <v>148.37907409667969</v>
      </c>
    </row>
    <row r="3272" spans="1:19" x14ac:dyDescent="0.25">
      <c r="A3272" s="7">
        <v>513</v>
      </c>
      <c r="B3272" s="7">
        <v>44657</v>
      </c>
      <c r="C3272" s="7">
        <v>66828537</v>
      </c>
      <c r="D3272" s="7" t="s">
        <v>2944</v>
      </c>
      <c r="E3272" s="7" t="s">
        <v>214</v>
      </c>
      <c r="F3272" s="7">
        <v>300000</v>
      </c>
      <c r="G3272" s="7">
        <v>8.6133003234863281</v>
      </c>
      <c r="H3272" s="7">
        <v>7.3239998817443848</v>
      </c>
      <c r="I3272" s="7" t="s">
        <v>8002</v>
      </c>
      <c r="J3272" s="7" t="s">
        <v>8003</v>
      </c>
      <c r="K3272" s="8">
        <v>4.7023100852966309</v>
      </c>
      <c r="M3272" s="8">
        <v>86.303001403808594</v>
      </c>
      <c r="N3272" s="7">
        <v>205.73699951171875</v>
      </c>
      <c r="O3272" s="7" t="s">
        <v>212</v>
      </c>
      <c r="P3272" s="7" t="s">
        <v>361</v>
      </c>
      <c r="Q3272" s="7" t="s">
        <v>242</v>
      </c>
      <c r="R3272" s="7" t="s">
        <v>3856</v>
      </c>
      <c r="S3272" s="7">
        <v>147.61402893066406</v>
      </c>
    </row>
    <row r="3273" spans="1:19" x14ac:dyDescent="0.25">
      <c r="A3273" s="7">
        <v>513</v>
      </c>
      <c r="B3273" s="7">
        <v>44657</v>
      </c>
      <c r="C3273" s="7">
        <v>45069318</v>
      </c>
      <c r="D3273" s="7" t="s">
        <v>2944</v>
      </c>
      <c r="E3273" s="7" t="s">
        <v>214</v>
      </c>
      <c r="F3273" s="7">
        <v>500000</v>
      </c>
      <c r="G3273" s="7">
        <v>7.4661002159118652</v>
      </c>
      <c r="H3273" s="7">
        <v>6.3649997711181641</v>
      </c>
      <c r="I3273" s="7" t="s">
        <v>20027</v>
      </c>
      <c r="J3273" s="7" t="s">
        <v>8001</v>
      </c>
      <c r="K3273" s="8">
        <v>4.7037701606750488</v>
      </c>
      <c r="M3273" s="8">
        <v>92.495002746582031</v>
      </c>
      <c r="N3273" s="7">
        <v>200.18800354003906</v>
      </c>
      <c r="O3273" s="7" t="s">
        <v>212</v>
      </c>
      <c r="P3273" s="7" t="s">
        <v>361</v>
      </c>
      <c r="Q3273" s="7" t="s">
        <v>242</v>
      </c>
      <c r="R3273" s="7" t="s">
        <v>3856</v>
      </c>
      <c r="S3273" s="7">
        <v>141.546630859375</v>
      </c>
    </row>
    <row r="3274" spans="1:19" x14ac:dyDescent="0.25">
      <c r="A3274" s="7">
        <v>513</v>
      </c>
      <c r="B3274" s="7">
        <v>44657</v>
      </c>
      <c r="C3274" s="7">
        <v>43024642</v>
      </c>
      <c r="D3274" s="7" t="s">
        <v>2944</v>
      </c>
      <c r="E3274" s="7" t="s">
        <v>214</v>
      </c>
      <c r="F3274" s="7">
        <v>300000</v>
      </c>
      <c r="G3274" s="7">
        <v>6.9513998031616211</v>
      </c>
      <c r="H3274" s="7">
        <v>5.8902997970581055</v>
      </c>
      <c r="I3274" s="7" t="s">
        <v>20028</v>
      </c>
      <c r="J3274" s="7" t="s">
        <v>8000</v>
      </c>
      <c r="K3274" s="8">
        <v>4.703120231628418</v>
      </c>
      <c r="M3274" s="8">
        <v>98.805000305175781</v>
      </c>
      <c r="N3274" s="7">
        <v>200.78700256347656</v>
      </c>
      <c r="O3274" s="7" t="s">
        <v>212</v>
      </c>
      <c r="P3274" s="7" t="s">
        <v>361</v>
      </c>
      <c r="Q3274" s="7" t="s">
        <v>242</v>
      </c>
      <c r="R3274" s="7" t="s">
        <v>3856</v>
      </c>
      <c r="S3274" s="7">
        <v>138.76788330078125</v>
      </c>
    </row>
    <row r="3275" spans="1:19" x14ac:dyDescent="0.25">
      <c r="A3275" s="7">
        <v>513</v>
      </c>
      <c r="B3275" s="7">
        <v>44657</v>
      </c>
      <c r="C3275" s="7">
        <v>36635407</v>
      </c>
      <c r="D3275" s="7" t="s">
        <v>2944</v>
      </c>
      <c r="E3275" s="7" t="s">
        <v>214</v>
      </c>
      <c r="F3275" s="7">
        <v>1000000</v>
      </c>
      <c r="G3275" s="7">
        <v>5.7056999206542969</v>
      </c>
      <c r="H3275" s="7">
        <v>4.9409999847412109</v>
      </c>
      <c r="I3275" s="7" t="s">
        <v>20029</v>
      </c>
      <c r="J3275" s="7" t="s">
        <v>7999</v>
      </c>
      <c r="K3275" s="8">
        <v>4.3644599914550781</v>
      </c>
      <c r="M3275" s="8">
        <v>100.0469970703125</v>
      </c>
      <c r="N3275" s="7">
        <v>164.56599426269531</v>
      </c>
      <c r="O3275" s="7" t="s">
        <v>212</v>
      </c>
      <c r="P3275" s="7" t="s">
        <v>361</v>
      </c>
      <c r="Q3275" s="7" t="s">
        <v>242</v>
      </c>
      <c r="R3275" s="7" t="s">
        <v>3856</v>
      </c>
      <c r="S3275" s="7">
        <v>131.90478515625</v>
      </c>
    </row>
    <row r="3276" spans="1:19" x14ac:dyDescent="0.25">
      <c r="A3276" s="7">
        <v>513</v>
      </c>
      <c r="B3276" s="7">
        <v>44657</v>
      </c>
      <c r="C3276" s="7">
        <v>66829332</v>
      </c>
      <c r="D3276" s="7" t="s">
        <v>2944</v>
      </c>
      <c r="E3276" s="7" t="s">
        <v>214</v>
      </c>
      <c r="F3276" s="7">
        <v>450000</v>
      </c>
      <c r="G3276" s="7">
        <v>3.6140000820159912</v>
      </c>
      <c r="H3276" s="7">
        <v>3.3961000442504883</v>
      </c>
      <c r="I3276" s="7" t="s">
        <v>7997</v>
      </c>
      <c r="J3276" s="7" t="s">
        <v>7998</v>
      </c>
      <c r="K3276" s="8">
        <v>4.1684198379516602</v>
      </c>
      <c r="M3276" s="8">
        <v>92.383003234863281</v>
      </c>
      <c r="N3276" s="7">
        <v>142.36799621582031</v>
      </c>
      <c r="O3276" s="7" t="s">
        <v>212</v>
      </c>
      <c r="P3276" s="7" t="s">
        <v>361</v>
      </c>
      <c r="Q3276" s="7" t="s">
        <v>242</v>
      </c>
      <c r="R3276" s="7" t="s">
        <v>3856</v>
      </c>
      <c r="S3276" s="7">
        <v>119.98136138916016</v>
      </c>
    </row>
    <row r="3277" spans="1:19" x14ac:dyDescent="0.25">
      <c r="A3277" s="7">
        <v>513</v>
      </c>
      <c r="B3277" s="7">
        <v>44657</v>
      </c>
      <c r="C3277" s="7">
        <v>45069317</v>
      </c>
      <c r="D3277" s="7" t="s">
        <v>2944</v>
      </c>
      <c r="E3277" s="7" t="s">
        <v>214</v>
      </c>
      <c r="F3277" s="7">
        <v>400000</v>
      </c>
      <c r="G3277" s="7">
        <v>2.4667999744415283</v>
      </c>
      <c r="H3277" s="7">
        <v>2.3513000011444092</v>
      </c>
      <c r="I3277" s="7" t="s">
        <v>7995</v>
      </c>
      <c r="J3277" s="7" t="s">
        <v>7996</v>
      </c>
      <c r="K3277" s="8">
        <v>3.8944299221038818</v>
      </c>
      <c r="M3277" s="8">
        <v>97.625999450683594</v>
      </c>
      <c r="N3277" s="7">
        <v>125.99400329589844</v>
      </c>
      <c r="O3277" s="7" t="s">
        <v>212</v>
      </c>
      <c r="P3277" s="7" t="s">
        <v>361</v>
      </c>
      <c r="Q3277" s="7" t="s">
        <v>242</v>
      </c>
      <c r="R3277" s="7" t="s">
        <v>3856</v>
      </c>
      <c r="S3277" s="7">
        <v>113.26032257080078</v>
      </c>
    </row>
    <row r="3278" spans="1:19" x14ac:dyDescent="0.25">
      <c r="A3278" s="7">
        <v>513</v>
      </c>
      <c r="B3278" s="7">
        <v>44657</v>
      </c>
      <c r="C3278" s="7">
        <v>23187251</v>
      </c>
      <c r="D3278" s="7" t="s">
        <v>2944</v>
      </c>
      <c r="E3278" s="7" t="s">
        <v>214</v>
      </c>
      <c r="F3278" s="7">
        <v>400000</v>
      </c>
      <c r="G3278" s="7">
        <v>2.4093000888824463</v>
      </c>
      <c r="H3278" s="7">
        <v>2.249000072479248</v>
      </c>
      <c r="I3278" s="7" t="s">
        <v>7993</v>
      </c>
      <c r="J3278" s="7" t="s">
        <v>7994</v>
      </c>
      <c r="K3278" s="8">
        <v>3.8930299282073975</v>
      </c>
      <c r="M3278" s="8">
        <v>102.51499938964844</v>
      </c>
      <c r="N3278" s="7">
        <v>127.72200012207031</v>
      </c>
      <c r="O3278" s="7" t="s">
        <v>212</v>
      </c>
      <c r="P3278" s="7" t="s">
        <v>361</v>
      </c>
      <c r="Q3278" s="7" t="s">
        <v>242</v>
      </c>
      <c r="R3278" s="7" t="s">
        <v>3856</v>
      </c>
      <c r="S3278" s="7">
        <v>112.92057800292969</v>
      </c>
    </row>
    <row r="3279" spans="1:19" x14ac:dyDescent="0.25">
      <c r="A3279" s="7">
        <v>513</v>
      </c>
      <c r="B3279" s="7">
        <v>44657</v>
      </c>
      <c r="C3279" s="7">
        <v>43080225</v>
      </c>
      <c r="D3279" s="7" t="s">
        <v>2944</v>
      </c>
      <c r="E3279" s="7" t="s">
        <v>214</v>
      </c>
      <c r="F3279" s="7">
        <v>400000</v>
      </c>
      <c r="G3279" s="7">
        <v>1.9521000385284424</v>
      </c>
      <c r="H3279" s="7">
        <v>1.8605999946594238</v>
      </c>
      <c r="I3279" s="7" t="s">
        <v>7991</v>
      </c>
      <c r="J3279" s="7" t="s">
        <v>7992</v>
      </c>
      <c r="K3279" s="8">
        <v>3.8961501121520996</v>
      </c>
      <c r="M3279" s="8">
        <v>99.958999633789063</v>
      </c>
      <c r="N3279" s="7">
        <v>139.11599731445313</v>
      </c>
      <c r="O3279" s="7" t="s">
        <v>212</v>
      </c>
      <c r="P3279" s="7" t="s">
        <v>361</v>
      </c>
      <c r="Q3279" s="7" t="s">
        <v>242</v>
      </c>
      <c r="R3279" s="7" t="s">
        <v>3856</v>
      </c>
      <c r="S3279" s="7">
        <v>110.21038055419922</v>
      </c>
    </row>
    <row r="3280" spans="1:19" x14ac:dyDescent="0.25">
      <c r="A3280" s="7">
        <v>513</v>
      </c>
      <c r="B3280" s="7">
        <v>44657</v>
      </c>
      <c r="C3280" s="7">
        <v>66890848</v>
      </c>
      <c r="D3280" s="7" t="s">
        <v>2946</v>
      </c>
      <c r="E3280" s="7" t="s">
        <v>214</v>
      </c>
      <c r="F3280" s="7">
        <v>550000</v>
      </c>
      <c r="G3280" s="7">
        <v>4.0749998092651367</v>
      </c>
      <c r="H3280" s="7">
        <v>3.3815999031066895</v>
      </c>
      <c r="I3280" s="7" t="s">
        <v>21345</v>
      </c>
      <c r="J3280" s="7" t="s">
        <v>8007</v>
      </c>
      <c r="K3280" s="8">
        <v>11.106499671936035</v>
      </c>
      <c r="M3280" s="8">
        <v>80.804000854492188</v>
      </c>
      <c r="N3280" s="7">
        <v>836.74298095703125</v>
      </c>
      <c r="O3280" s="7" t="s">
        <v>280</v>
      </c>
      <c r="P3280" s="7" t="s">
        <v>2033</v>
      </c>
      <c r="Q3280" s="7" t="s">
        <v>286</v>
      </c>
      <c r="R3280" s="7" t="s">
        <v>214</v>
      </c>
      <c r="S3280" s="7">
        <v>405.18878173828125</v>
      </c>
    </row>
    <row r="3281" spans="1:19" x14ac:dyDescent="0.25">
      <c r="A3281" s="7">
        <v>513</v>
      </c>
      <c r="B3281" s="7">
        <v>44657</v>
      </c>
      <c r="C3281" s="7">
        <v>66890849</v>
      </c>
      <c r="D3281" s="7" t="s">
        <v>2946</v>
      </c>
      <c r="E3281" s="7" t="s">
        <v>8004</v>
      </c>
      <c r="F3281" s="7">
        <v>550000</v>
      </c>
      <c r="G3281" s="7">
        <v>4.0739002227783203</v>
      </c>
      <c r="H3281" s="7">
        <v>3.3815999031066895</v>
      </c>
      <c r="I3281" s="7" t="s">
        <v>8005</v>
      </c>
      <c r="J3281" s="7" t="s">
        <v>8006</v>
      </c>
      <c r="K3281" s="8">
        <v>11.106499671936035</v>
      </c>
      <c r="M3281" s="8">
        <v>80.804000854492188</v>
      </c>
      <c r="N3281" s="7">
        <v>836.74298095703125</v>
      </c>
      <c r="O3281" s="7" t="s">
        <v>280</v>
      </c>
      <c r="P3281" s="7" t="s">
        <v>2033</v>
      </c>
      <c r="Q3281" s="7" t="s">
        <v>286</v>
      </c>
      <c r="R3281" s="7" t="s">
        <v>3856</v>
      </c>
      <c r="S3281" s="7">
        <v>405.17092895507813</v>
      </c>
    </row>
    <row r="3282" spans="1:19" x14ac:dyDescent="0.25">
      <c r="A3282" s="7">
        <v>513</v>
      </c>
      <c r="B3282" s="7">
        <v>44657</v>
      </c>
      <c r="C3282" s="7">
        <v>36316452</v>
      </c>
      <c r="D3282" s="7" t="s">
        <v>2949</v>
      </c>
      <c r="E3282" s="7" t="s">
        <v>214</v>
      </c>
      <c r="F3282" s="7">
        <v>750000</v>
      </c>
      <c r="G3282" s="7">
        <v>0.64889997243881226</v>
      </c>
      <c r="H3282" s="7">
        <v>0.63029998540878296</v>
      </c>
      <c r="I3282" s="7" t="s">
        <v>11353</v>
      </c>
      <c r="J3282" s="7" t="s">
        <v>11354</v>
      </c>
      <c r="K3282" s="8">
        <v>3.198483943939209</v>
      </c>
      <c r="M3282" s="8">
        <v>100.26799774169922</v>
      </c>
      <c r="N3282" s="7">
        <v>191.66619873046875</v>
      </c>
      <c r="O3282" s="7" t="s">
        <v>212</v>
      </c>
      <c r="P3282" s="7" t="s">
        <v>349</v>
      </c>
      <c r="Q3282" s="7" t="s">
        <v>242</v>
      </c>
      <c r="R3282" s="7" t="s">
        <v>3856</v>
      </c>
      <c r="S3282" s="7">
        <v>191.66619873046875</v>
      </c>
    </row>
    <row r="3283" spans="1:19" x14ac:dyDescent="0.25">
      <c r="A3283" s="7">
        <v>513</v>
      </c>
      <c r="B3283" s="7">
        <v>44657</v>
      </c>
      <c r="C3283" s="7">
        <v>37887591</v>
      </c>
      <c r="D3283" s="7" t="s">
        <v>2951</v>
      </c>
      <c r="E3283" s="7" t="s">
        <v>214</v>
      </c>
      <c r="F3283" s="7">
        <v>900000</v>
      </c>
      <c r="G3283" s="7">
        <v>6.0479001998901367</v>
      </c>
      <c r="H3283" s="7">
        <v>4.8316001892089844</v>
      </c>
      <c r="I3283" s="7" t="s">
        <v>8013</v>
      </c>
      <c r="J3283" s="7" t="s">
        <v>8014</v>
      </c>
      <c r="K3283" s="8">
        <v>5.6235780715942383</v>
      </c>
      <c r="M3283" s="8">
        <v>105.06999969482422</v>
      </c>
      <c r="N3283" s="7">
        <v>290.31500244140625</v>
      </c>
      <c r="O3283" s="7" t="s">
        <v>373</v>
      </c>
      <c r="P3283" s="7" t="s">
        <v>892</v>
      </c>
      <c r="Q3283" s="7" t="s">
        <v>219</v>
      </c>
      <c r="R3283" s="7" t="s">
        <v>3856</v>
      </c>
      <c r="S3283" s="7">
        <v>354.0089111328125</v>
      </c>
    </row>
    <row r="3284" spans="1:19" x14ac:dyDescent="0.25">
      <c r="A3284" s="7">
        <v>513</v>
      </c>
      <c r="B3284" s="7">
        <v>44657</v>
      </c>
      <c r="C3284" s="7">
        <v>37887593</v>
      </c>
      <c r="D3284" s="7" t="s">
        <v>2951</v>
      </c>
      <c r="E3284" s="7" t="s">
        <v>8011</v>
      </c>
      <c r="F3284" s="7">
        <v>900000</v>
      </c>
      <c r="G3284" s="7">
        <v>6.0479001998901367</v>
      </c>
      <c r="H3284" s="7">
        <v>4.8319997787475586</v>
      </c>
      <c r="I3284" s="7" t="s">
        <v>20030</v>
      </c>
      <c r="J3284" s="7" t="s">
        <v>8012</v>
      </c>
      <c r="K3284" s="8">
        <v>5.6164407730102539</v>
      </c>
      <c r="M3284" s="8">
        <v>105.1072998046875</v>
      </c>
      <c r="N3284" s="7">
        <v>290.16989135742188</v>
      </c>
      <c r="O3284" s="7" t="s">
        <v>373</v>
      </c>
      <c r="P3284" s="7" t="s">
        <v>892</v>
      </c>
      <c r="Q3284" s="7" t="s">
        <v>219</v>
      </c>
      <c r="R3284" s="7" t="s">
        <v>214</v>
      </c>
      <c r="S3284" s="7">
        <v>354.0089111328125</v>
      </c>
    </row>
    <row r="3285" spans="1:19" x14ac:dyDescent="0.25">
      <c r="A3285" s="7">
        <v>513</v>
      </c>
      <c r="B3285" s="7">
        <v>44657</v>
      </c>
      <c r="C3285" s="7">
        <v>37887590</v>
      </c>
      <c r="D3285" s="7" t="s">
        <v>2951</v>
      </c>
      <c r="E3285" s="7" t="s">
        <v>214</v>
      </c>
      <c r="F3285" s="7">
        <v>600000</v>
      </c>
      <c r="G3285" s="7">
        <v>1.5469000339508057</v>
      </c>
      <c r="H3285" s="7">
        <v>1.434999942779541</v>
      </c>
      <c r="I3285" s="7" t="s">
        <v>12</v>
      </c>
      <c r="J3285" s="7" t="s">
        <v>8010</v>
      </c>
      <c r="K3285" s="8">
        <v>4.5881471633911133</v>
      </c>
      <c r="M3285" s="8">
        <v>101.52899932861328</v>
      </c>
      <c r="N3285" s="7">
        <v>226.3800048828125</v>
      </c>
      <c r="O3285" s="7" t="s">
        <v>373</v>
      </c>
      <c r="P3285" s="7" t="s">
        <v>892</v>
      </c>
      <c r="Q3285" s="7" t="s">
        <v>219</v>
      </c>
      <c r="R3285" s="7" t="s">
        <v>3856</v>
      </c>
      <c r="S3285" s="7">
        <v>292.04052734375</v>
      </c>
    </row>
    <row r="3286" spans="1:19" x14ac:dyDescent="0.25">
      <c r="A3286" s="7">
        <v>513</v>
      </c>
      <c r="B3286" s="7">
        <v>44657</v>
      </c>
      <c r="C3286" s="7">
        <v>37887580</v>
      </c>
      <c r="D3286" s="7" t="s">
        <v>2951</v>
      </c>
      <c r="E3286" s="7" t="s">
        <v>8008</v>
      </c>
      <c r="F3286" s="7">
        <v>600000</v>
      </c>
      <c r="G3286" s="7">
        <v>1.5469000339508057</v>
      </c>
      <c r="H3286" s="7">
        <v>1.4342000484466553</v>
      </c>
      <c r="I3286" s="7" t="s">
        <v>82</v>
      </c>
      <c r="J3286" s="7" t="s">
        <v>8009</v>
      </c>
      <c r="K3286" s="8">
        <v>4.6967630386352539</v>
      </c>
      <c r="M3286" s="8">
        <v>101.36699676513672</v>
      </c>
      <c r="N3286" s="7">
        <v>237.25979614257813</v>
      </c>
      <c r="O3286" s="7" t="s">
        <v>373</v>
      </c>
      <c r="P3286" s="7" t="s">
        <v>892</v>
      </c>
      <c r="Q3286" s="7" t="s">
        <v>219</v>
      </c>
      <c r="R3286" s="7" t="s">
        <v>214</v>
      </c>
      <c r="S3286" s="7">
        <v>292.04052734375</v>
      </c>
    </row>
    <row r="3287" spans="1:19" x14ac:dyDescent="0.25">
      <c r="A3287" s="7">
        <v>513</v>
      </c>
      <c r="B3287" s="7">
        <v>44657</v>
      </c>
      <c r="C3287" s="7">
        <v>66884253</v>
      </c>
      <c r="D3287" s="7" t="s">
        <v>2954</v>
      </c>
      <c r="E3287" s="7" t="s">
        <v>214</v>
      </c>
      <c r="F3287" s="7">
        <v>800000</v>
      </c>
      <c r="G3287" s="7">
        <v>29.002099990844727</v>
      </c>
      <c r="H3287" s="7">
        <v>6.8586001396179199</v>
      </c>
      <c r="I3287" s="7" t="s">
        <v>20031</v>
      </c>
      <c r="J3287" s="7" t="s">
        <v>8029</v>
      </c>
      <c r="K3287" s="8">
        <v>13.772751808166504</v>
      </c>
      <c r="M3287" s="8">
        <v>65.18499755859375</v>
      </c>
      <c r="N3287" s="7">
        <v>1111.7305908203125</v>
      </c>
      <c r="O3287" s="7" t="s">
        <v>331</v>
      </c>
      <c r="P3287" s="7" t="s">
        <v>2956</v>
      </c>
      <c r="Q3287" s="7" t="s">
        <v>242</v>
      </c>
      <c r="R3287" s="7" t="s">
        <v>3856</v>
      </c>
      <c r="S3287" s="7">
        <v>711.2747802734375</v>
      </c>
    </row>
    <row r="3288" spans="1:19" x14ac:dyDescent="0.25">
      <c r="A3288" s="7">
        <v>513</v>
      </c>
      <c r="B3288" s="7">
        <v>44657</v>
      </c>
      <c r="C3288" s="7">
        <v>7521174</v>
      </c>
      <c r="D3288" s="7" t="s">
        <v>2954</v>
      </c>
      <c r="E3288" s="7" t="s">
        <v>214</v>
      </c>
      <c r="F3288" s="7">
        <v>300000</v>
      </c>
      <c r="G3288" s="7">
        <v>13.982199668884277</v>
      </c>
      <c r="H3288" s="7">
        <v>6.9510002136230469</v>
      </c>
      <c r="I3288" s="7" t="s">
        <v>8027</v>
      </c>
      <c r="J3288" s="7" t="s">
        <v>8028</v>
      </c>
      <c r="K3288" s="8">
        <v>13.402933120727539</v>
      </c>
      <c r="M3288" s="8">
        <v>65.475997924804688</v>
      </c>
      <c r="N3288" s="7">
        <v>1083.7431640625</v>
      </c>
      <c r="O3288" s="7" t="s">
        <v>331</v>
      </c>
      <c r="P3288" s="7" t="s">
        <v>2956</v>
      </c>
      <c r="Q3288" s="7" t="s">
        <v>242</v>
      </c>
      <c r="R3288" s="7" t="s">
        <v>214</v>
      </c>
      <c r="S3288" s="7">
        <v>580.7828369140625</v>
      </c>
    </row>
    <row r="3289" spans="1:19" x14ac:dyDescent="0.25">
      <c r="A3289" s="7">
        <v>513</v>
      </c>
      <c r="B3289" s="7">
        <v>44657</v>
      </c>
      <c r="C3289" s="7">
        <v>102204</v>
      </c>
      <c r="D3289" s="7" t="s">
        <v>2954</v>
      </c>
      <c r="E3289" s="7" t="s">
        <v>8025</v>
      </c>
      <c r="F3289" s="7">
        <v>300000</v>
      </c>
      <c r="G3289" s="7">
        <v>13.982199668884277</v>
      </c>
      <c r="H3289" s="7">
        <v>6.8920998573303223</v>
      </c>
      <c r="I3289" s="7" t="s">
        <v>17665</v>
      </c>
      <c r="J3289" s="7" t="s">
        <v>8026</v>
      </c>
      <c r="K3289" s="8">
        <v>13.637877464294434</v>
      </c>
      <c r="M3289" s="8">
        <v>64.419998168945313</v>
      </c>
      <c r="N3289" s="7">
        <v>1107.01904296875</v>
      </c>
      <c r="O3289" s="7" t="s">
        <v>331</v>
      </c>
      <c r="P3289" s="7" t="s">
        <v>2956</v>
      </c>
      <c r="Q3289" s="7" t="s">
        <v>242</v>
      </c>
      <c r="R3289" s="7" t="s">
        <v>214</v>
      </c>
      <c r="S3289" s="7">
        <v>580.7828369140625</v>
      </c>
    </row>
    <row r="3290" spans="1:19" x14ac:dyDescent="0.25">
      <c r="A3290" s="7">
        <v>513</v>
      </c>
      <c r="B3290" s="7">
        <v>44657</v>
      </c>
      <c r="C3290" s="7">
        <v>66884258</v>
      </c>
      <c r="D3290" s="7" t="s">
        <v>2954</v>
      </c>
      <c r="E3290" s="7" t="s">
        <v>214</v>
      </c>
      <c r="F3290" s="7">
        <v>1400000</v>
      </c>
      <c r="G3290" s="7">
        <v>9.0020999908447266</v>
      </c>
      <c r="H3290" s="7">
        <v>5.5625</v>
      </c>
      <c r="I3290" s="7" t="s">
        <v>17004</v>
      </c>
      <c r="J3290" s="7" t="s">
        <v>8024</v>
      </c>
      <c r="K3290" s="8">
        <v>13.054286956787109</v>
      </c>
      <c r="M3290" s="8">
        <v>70.429000854492188</v>
      </c>
      <c r="N3290" s="7">
        <v>1044.16064453125</v>
      </c>
      <c r="O3290" s="7" t="s">
        <v>331</v>
      </c>
      <c r="P3290" s="7" t="s">
        <v>2956</v>
      </c>
      <c r="Q3290" s="7" t="s">
        <v>242</v>
      </c>
      <c r="R3290" s="7" t="s">
        <v>3856</v>
      </c>
      <c r="S3290" s="7">
        <v>517.6317138671875</v>
      </c>
    </row>
    <row r="3291" spans="1:19" x14ac:dyDescent="0.25">
      <c r="A3291" s="7">
        <v>513</v>
      </c>
      <c r="B3291" s="7">
        <v>44657</v>
      </c>
      <c r="C3291" s="7">
        <v>66998913</v>
      </c>
      <c r="D3291" s="7" t="s">
        <v>2954</v>
      </c>
      <c r="E3291" s="7" t="s">
        <v>214</v>
      </c>
      <c r="F3291" s="7">
        <v>1000000</v>
      </c>
      <c r="G3291" s="7">
        <v>6.820000171661377</v>
      </c>
      <c r="H3291" s="7">
        <v>4.989799976348877</v>
      </c>
      <c r="I3291" s="7" t="s">
        <v>21346</v>
      </c>
      <c r="J3291" s="7" t="s">
        <v>21347</v>
      </c>
      <c r="K3291" s="8">
        <v>9.7727441787719727</v>
      </c>
      <c r="M3291" s="8">
        <v>91.061996459960938</v>
      </c>
      <c r="N3291" s="7">
        <v>706.971923828125</v>
      </c>
      <c r="O3291" s="7" t="s">
        <v>331</v>
      </c>
      <c r="P3291" s="7" t="s">
        <v>2956</v>
      </c>
      <c r="Q3291" s="7" t="s">
        <v>242</v>
      </c>
      <c r="R3291" s="7" t="s">
        <v>3856</v>
      </c>
      <c r="S3291" s="7">
        <v>486.25698852539063</v>
      </c>
    </row>
    <row r="3292" spans="1:19" x14ac:dyDescent="0.25">
      <c r="A3292" s="7">
        <v>513</v>
      </c>
      <c r="B3292" s="7">
        <v>44657</v>
      </c>
      <c r="C3292" s="7">
        <v>66996694</v>
      </c>
      <c r="D3292" s="7" t="s">
        <v>2954</v>
      </c>
      <c r="E3292" s="7" t="s">
        <v>21348</v>
      </c>
      <c r="F3292" s="7">
        <v>1000000</v>
      </c>
      <c r="G3292" s="7">
        <v>6.820000171661377</v>
      </c>
      <c r="H3292" s="7">
        <v>4.970099925994873</v>
      </c>
      <c r="I3292" s="7" t="s">
        <v>21349</v>
      </c>
      <c r="J3292" s="7" t="s">
        <v>21350</v>
      </c>
      <c r="K3292" s="8">
        <v>10.05848217010498</v>
      </c>
      <c r="M3292" s="8">
        <v>89.755996704101563</v>
      </c>
      <c r="N3292" s="7">
        <v>735.2376708984375</v>
      </c>
      <c r="O3292" s="7" t="s">
        <v>331</v>
      </c>
      <c r="P3292" s="7" t="s">
        <v>2956</v>
      </c>
      <c r="Q3292" s="7" t="s">
        <v>242</v>
      </c>
      <c r="R3292" s="7" t="s">
        <v>214</v>
      </c>
      <c r="S3292" s="7">
        <v>486.25698852539063</v>
      </c>
    </row>
    <row r="3293" spans="1:19" x14ac:dyDescent="0.25">
      <c r="A3293" s="7">
        <v>513</v>
      </c>
      <c r="B3293" s="7">
        <v>44657</v>
      </c>
      <c r="C3293" s="7">
        <v>36315873</v>
      </c>
      <c r="D3293" s="7" t="s">
        <v>2954</v>
      </c>
      <c r="E3293" s="7" t="s">
        <v>214</v>
      </c>
      <c r="F3293" s="7">
        <v>1500000</v>
      </c>
      <c r="G3293" s="7">
        <v>5.6619000434875488</v>
      </c>
      <c r="H3293" s="7">
        <v>4.2065000534057617</v>
      </c>
      <c r="I3293" s="7" t="s">
        <v>129</v>
      </c>
      <c r="J3293" s="7" t="s">
        <v>8023</v>
      </c>
      <c r="K3293" s="8">
        <v>13.266834259033203</v>
      </c>
      <c r="M3293" s="8">
        <v>75.080001831054688</v>
      </c>
      <c r="N3293" s="7">
        <v>1054.05224609375</v>
      </c>
      <c r="O3293" s="7" t="s">
        <v>331</v>
      </c>
      <c r="P3293" s="7" t="s">
        <v>2956</v>
      </c>
      <c r="Q3293" s="7" t="s">
        <v>242</v>
      </c>
      <c r="R3293" s="7" t="s">
        <v>3856</v>
      </c>
      <c r="S3293" s="7">
        <v>468.68026733398438</v>
      </c>
    </row>
    <row r="3294" spans="1:19" x14ac:dyDescent="0.25">
      <c r="A3294" s="7">
        <v>513</v>
      </c>
      <c r="B3294" s="7">
        <v>44657</v>
      </c>
      <c r="C3294" s="7">
        <v>66884257</v>
      </c>
      <c r="D3294" s="7" t="s">
        <v>2954</v>
      </c>
      <c r="E3294" s="7" t="s">
        <v>214</v>
      </c>
      <c r="F3294" s="7">
        <v>1300000</v>
      </c>
      <c r="G3294" s="7">
        <v>4.0026998519897461</v>
      </c>
      <c r="H3294" s="7">
        <v>3.1807999610900879</v>
      </c>
      <c r="I3294" s="7" t="s">
        <v>16836</v>
      </c>
      <c r="J3294" s="7" t="s">
        <v>8022</v>
      </c>
      <c r="K3294" s="8">
        <v>14.403713226318359</v>
      </c>
      <c r="M3294" s="8">
        <v>75.09100341796875</v>
      </c>
      <c r="N3294" s="7">
        <v>1165.674560546875</v>
      </c>
      <c r="O3294" s="7" t="s">
        <v>331</v>
      </c>
      <c r="P3294" s="7" t="s">
        <v>2956</v>
      </c>
      <c r="Q3294" s="7" t="s">
        <v>242</v>
      </c>
      <c r="R3294" s="7" t="s">
        <v>3856</v>
      </c>
      <c r="S3294" s="7">
        <v>442.4041748046875</v>
      </c>
    </row>
    <row r="3295" spans="1:19" x14ac:dyDescent="0.25">
      <c r="A3295" s="7">
        <v>513</v>
      </c>
      <c r="B3295" s="7">
        <v>44657</v>
      </c>
      <c r="C3295" s="7">
        <v>27419717</v>
      </c>
      <c r="D3295" s="7" t="s">
        <v>2954</v>
      </c>
      <c r="E3295" s="7" t="s">
        <v>214</v>
      </c>
      <c r="F3295" s="7">
        <v>500000</v>
      </c>
      <c r="G3295" s="7">
        <v>3.4825000762939453</v>
      </c>
      <c r="H3295" s="7">
        <v>2.8062999248504639</v>
      </c>
      <c r="I3295" s="7" t="s">
        <v>8020</v>
      </c>
      <c r="J3295" s="7" t="s">
        <v>8021</v>
      </c>
      <c r="K3295" s="8">
        <v>16.293064117431641</v>
      </c>
      <c r="M3295" s="8">
        <v>79.248001098632813</v>
      </c>
      <c r="N3295" s="7">
        <v>1356.078125</v>
      </c>
      <c r="O3295" s="7" t="s">
        <v>331</v>
      </c>
      <c r="P3295" s="7" t="s">
        <v>2956</v>
      </c>
      <c r="Q3295" s="7" t="s">
        <v>242</v>
      </c>
      <c r="R3295" s="7" t="s">
        <v>3856</v>
      </c>
      <c r="S3295" s="7">
        <v>433.90802001953125</v>
      </c>
    </row>
    <row r="3296" spans="1:19" x14ac:dyDescent="0.25">
      <c r="A3296" s="7">
        <v>513</v>
      </c>
      <c r="B3296" s="7">
        <v>44657</v>
      </c>
      <c r="C3296" s="7">
        <v>21344074</v>
      </c>
      <c r="D3296" s="7" t="s">
        <v>2954</v>
      </c>
      <c r="E3296" s="7" t="s">
        <v>214</v>
      </c>
      <c r="F3296" s="7">
        <v>1000000</v>
      </c>
      <c r="G3296" s="7">
        <v>2.0232999324798584</v>
      </c>
      <c r="H3296" s="7">
        <v>1.6625000238418579</v>
      </c>
      <c r="I3296" s="7" t="s">
        <v>20032</v>
      </c>
      <c r="J3296" s="7" t="s">
        <v>8019</v>
      </c>
      <c r="K3296" s="8">
        <v>17.695343017578125</v>
      </c>
      <c r="M3296" s="8">
        <v>84.498001098632813</v>
      </c>
      <c r="N3296" s="7">
        <v>1515.8563232421875</v>
      </c>
      <c r="O3296" s="7" t="s">
        <v>331</v>
      </c>
      <c r="P3296" s="7" t="s">
        <v>2956</v>
      </c>
      <c r="Q3296" s="7" t="s">
        <v>242</v>
      </c>
      <c r="R3296" s="7" t="s">
        <v>3856</v>
      </c>
      <c r="S3296" s="7">
        <v>409.44915771484375</v>
      </c>
    </row>
    <row r="3297" spans="1:19" x14ac:dyDescent="0.25">
      <c r="A3297" s="7">
        <v>513</v>
      </c>
      <c r="B3297" s="7">
        <v>44657</v>
      </c>
      <c r="C3297" s="7">
        <v>21343839</v>
      </c>
      <c r="D3297" s="7" t="s">
        <v>2954</v>
      </c>
      <c r="E3297" s="7" t="s">
        <v>8016</v>
      </c>
      <c r="F3297" s="7">
        <v>1000000</v>
      </c>
      <c r="G3297" s="7">
        <v>2.0232999324798584</v>
      </c>
      <c r="H3297" s="7">
        <v>1.6591999530792236</v>
      </c>
      <c r="I3297" s="7" t="s">
        <v>8017</v>
      </c>
      <c r="J3297" s="7" t="s">
        <v>8018</v>
      </c>
      <c r="K3297" s="8">
        <v>18.020828247070313</v>
      </c>
      <c r="M3297" s="8">
        <v>84.022003173828125</v>
      </c>
      <c r="N3297" s="7">
        <v>1548.8448486328125</v>
      </c>
      <c r="O3297" s="7" t="s">
        <v>331</v>
      </c>
      <c r="P3297" s="7" t="s">
        <v>2956</v>
      </c>
      <c r="Q3297" s="7" t="s">
        <v>242</v>
      </c>
      <c r="R3297" s="7" t="s">
        <v>214</v>
      </c>
      <c r="S3297" s="7">
        <v>409.44915771484375</v>
      </c>
    </row>
    <row r="3298" spans="1:19" x14ac:dyDescent="0.25">
      <c r="A3298" s="7">
        <v>513</v>
      </c>
      <c r="B3298" s="7">
        <v>44657</v>
      </c>
      <c r="C3298" s="7">
        <v>36315871</v>
      </c>
      <c r="D3298" s="7" t="s">
        <v>2954</v>
      </c>
      <c r="E3298" s="7" t="s">
        <v>214</v>
      </c>
      <c r="F3298" s="7">
        <v>1000000</v>
      </c>
      <c r="G3298" s="7">
        <v>0.66109997034072876</v>
      </c>
      <c r="H3298" s="7">
        <v>0.60759997367858887</v>
      </c>
      <c r="I3298" s="7" t="s">
        <v>22362</v>
      </c>
      <c r="J3298" s="7" t="s">
        <v>8015</v>
      </c>
      <c r="K3298" s="8">
        <v>13.585427284240723</v>
      </c>
      <c r="M3298" s="8">
        <v>95.102996826171875</v>
      </c>
      <c r="N3298" s="7">
        <v>1228.0240478515625</v>
      </c>
      <c r="O3298" s="7" t="s">
        <v>331</v>
      </c>
      <c r="P3298" s="7" t="s">
        <v>2956</v>
      </c>
      <c r="Q3298" s="7" t="s">
        <v>242</v>
      </c>
      <c r="R3298" s="7" t="s">
        <v>3856</v>
      </c>
      <c r="S3298" s="7">
        <v>385.83441162109375</v>
      </c>
    </row>
    <row r="3299" spans="1:19" x14ac:dyDescent="0.25">
      <c r="A3299" s="7">
        <v>513</v>
      </c>
      <c r="B3299" s="7">
        <v>44657</v>
      </c>
      <c r="C3299" s="7">
        <v>66901377</v>
      </c>
      <c r="D3299" s="7" t="s">
        <v>16882</v>
      </c>
      <c r="E3299" s="7" t="s">
        <v>17155</v>
      </c>
      <c r="F3299" s="7">
        <v>500000</v>
      </c>
      <c r="G3299" s="7">
        <v>9.1581001281738281</v>
      </c>
      <c r="H3299" s="7">
        <v>5.4306001663208008</v>
      </c>
      <c r="I3299" s="7" t="s">
        <v>22363</v>
      </c>
      <c r="J3299" s="7" t="s">
        <v>17156</v>
      </c>
      <c r="K3299" s="8">
        <v>15.10682487487793</v>
      </c>
      <c r="M3299" s="8">
        <v>62.883998870849609</v>
      </c>
      <c r="N3299" s="7">
        <v>1250.0833740234375</v>
      </c>
      <c r="O3299" s="7" t="s">
        <v>409</v>
      </c>
      <c r="P3299" s="7" t="s">
        <v>2956</v>
      </c>
      <c r="Q3299" s="7" t="s">
        <v>242</v>
      </c>
      <c r="R3299" s="7" t="s">
        <v>3856</v>
      </c>
      <c r="S3299" s="7">
        <v>1250.0833740234375</v>
      </c>
    </row>
    <row r="3300" spans="1:19" x14ac:dyDescent="0.25">
      <c r="A3300" s="7">
        <v>513</v>
      </c>
      <c r="B3300" s="7">
        <v>44657</v>
      </c>
      <c r="C3300" s="7">
        <v>32687566</v>
      </c>
      <c r="D3300" s="7" t="s">
        <v>2958</v>
      </c>
      <c r="E3300" s="7" t="s">
        <v>214</v>
      </c>
      <c r="F3300" s="7">
        <v>635990</v>
      </c>
      <c r="G3300" s="7">
        <v>4.7994999885559082</v>
      </c>
      <c r="H3300" s="7">
        <v>3.4779000282287598</v>
      </c>
      <c r="I3300" s="7" t="s">
        <v>20033</v>
      </c>
      <c r="J3300" s="7" t="s">
        <v>8035</v>
      </c>
      <c r="K3300" s="8">
        <v>10.693952560424805</v>
      </c>
      <c r="M3300" s="8">
        <v>88.228996276855469</v>
      </c>
      <c r="N3300" s="7">
        <v>795.59613037109375</v>
      </c>
      <c r="O3300" s="7" t="s">
        <v>223</v>
      </c>
      <c r="P3300" s="7" t="s">
        <v>300</v>
      </c>
      <c r="Q3300" s="7" t="s">
        <v>291</v>
      </c>
      <c r="R3300" s="7" t="s">
        <v>3856</v>
      </c>
      <c r="S3300" s="7">
        <v>636.0616455078125</v>
      </c>
    </row>
    <row r="3301" spans="1:19" x14ac:dyDescent="0.25">
      <c r="A3301" s="7">
        <v>513</v>
      </c>
      <c r="B3301" s="7">
        <v>44657</v>
      </c>
      <c r="C3301" s="7">
        <v>30761924</v>
      </c>
      <c r="D3301" s="7" t="s">
        <v>2958</v>
      </c>
      <c r="E3301" s="7" t="s">
        <v>214</v>
      </c>
      <c r="F3301" s="7">
        <v>389620</v>
      </c>
      <c r="G3301" s="7">
        <v>1.2868000268936157</v>
      </c>
      <c r="H3301" s="7">
        <v>0.74470001459121704</v>
      </c>
      <c r="I3301" s="7" t="s">
        <v>8033</v>
      </c>
      <c r="J3301" s="7" t="s">
        <v>8034</v>
      </c>
      <c r="K3301" s="8">
        <v>7.4094791412353516</v>
      </c>
      <c r="M3301" s="8">
        <v>99.942001342773438</v>
      </c>
      <c r="N3301" s="7">
        <v>528.72357177734375</v>
      </c>
      <c r="O3301" s="7" t="s">
        <v>223</v>
      </c>
      <c r="P3301" s="7" t="s">
        <v>300</v>
      </c>
      <c r="Q3301" s="7" t="s">
        <v>291</v>
      </c>
      <c r="R3301" s="7" t="s">
        <v>3856</v>
      </c>
      <c r="S3301" s="7">
        <v>554.43939208984375</v>
      </c>
    </row>
    <row r="3302" spans="1:19" x14ac:dyDescent="0.25">
      <c r="A3302" s="7">
        <v>513</v>
      </c>
      <c r="B3302" s="7">
        <v>44657</v>
      </c>
      <c r="C3302" s="7">
        <v>30614170</v>
      </c>
      <c r="D3302" s="7" t="s">
        <v>2958</v>
      </c>
      <c r="E3302" s="7" t="s">
        <v>8030</v>
      </c>
      <c r="F3302" s="7">
        <v>389620</v>
      </c>
      <c r="G3302" s="7">
        <v>1.2868000268936157</v>
      </c>
      <c r="H3302" s="7">
        <v>0.74459999799728394</v>
      </c>
      <c r="I3302" s="7" t="s">
        <v>8031</v>
      </c>
      <c r="J3302" s="7" t="s">
        <v>8032</v>
      </c>
      <c r="K3302" s="8">
        <v>7.4092268943786621</v>
      </c>
      <c r="M3302" s="8">
        <v>99.942298889160156</v>
      </c>
      <c r="N3302" s="7">
        <v>473.30569458007813</v>
      </c>
      <c r="O3302" s="7" t="s">
        <v>223</v>
      </c>
      <c r="P3302" s="7" t="s">
        <v>300</v>
      </c>
      <c r="Q3302" s="7" t="s">
        <v>291</v>
      </c>
      <c r="R3302" s="7" t="s">
        <v>214</v>
      </c>
      <c r="S3302" s="7">
        <v>554.43939208984375</v>
      </c>
    </row>
    <row r="3303" spans="1:19" x14ac:dyDescent="0.25">
      <c r="A3303" s="7">
        <v>513</v>
      </c>
      <c r="B3303" s="7">
        <v>44657</v>
      </c>
      <c r="C3303" s="7">
        <v>66993623</v>
      </c>
      <c r="D3303" s="7" t="s">
        <v>2961</v>
      </c>
      <c r="E3303" s="7" t="s">
        <v>20889</v>
      </c>
      <c r="F3303" s="7">
        <v>1500000</v>
      </c>
      <c r="G3303" s="7">
        <v>39.672199249267578</v>
      </c>
      <c r="H3303" s="7">
        <v>17.989799499511719</v>
      </c>
      <c r="I3303" s="7" t="s">
        <v>20890</v>
      </c>
      <c r="J3303" s="7" t="s">
        <v>20891</v>
      </c>
      <c r="K3303" s="8">
        <v>4.8010702133178711</v>
      </c>
      <c r="M3303" s="8">
        <v>94.672996520996094</v>
      </c>
      <c r="N3303" s="7">
        <v>226.41000366210938</v>
      </c>
      <c r="O3303" s="7" t="s">
        <v>331</v>
      </c>
      <c r="P3303" s="7" t="s">
        <v>315</v>
      </c>
      <c r="Q3303" s="7" t="s">
        <v>291</v>
      </c>
      <c r="R3303" s="7" t="s">
        <v>3856</v>
      </c>
      <c r="S3303" s="7">
        <v>253.94783020019531</v>
      </c>
    </row>
    <row r="3304" spans="1:19" x14ac:dyDescent="0.25">
      <c r="A3304" s="7">
        <v>513</v>
      </c>
      <c r="B3304" s="7">
        <v>44657</v>
      </c>
      <c r="C3304" s="7">
        <v>44417968</v>
      </c>
      <c r="D3304" s="7" t="s">
        <v>2961</v>
      </c>
      <c r="E3304" s="7" t="s">
        <v>8066</v>
      </c>
      <c r="F3304" s="7">
        <v>2950000</v>
      </c>
      <c r="G3304" s="7">
        <v>37.294399261474609</v>
      </c>
      <c r="H3304" s="7">
        <v>18.3302001953125</v>
      </c>
      <c r="I3304" s="7" t="s">
        <v>8067</v>
      </c>
      <c r="J3304" s="7" t="s">
        <v>8068</v>
      </c>
      <c r="K3304" s="8">
        <v>4.662020206451416</v>
      </c>
      <c r="M3304" s="8">
        <v>86.054000854492188</v>
      </c>
      <c r="N3304" s="7">
        <v>211.34100341796875</v>
      </c>
      <c r="O3304" s="7" t="s">
        <v>331</v>
      </c>
      <c r="P3304" s="7" t="s">
        <v>315</v>
      </c>
      <c r="Q3304" s="7" t="s">
        <v>291</v>
      </c>
      <c r="R3304" s="7" t="s">
        <v>3856</v>
      </c>
      <c r="S3304" s="7">
        <v>249.63127136230469</v>
      </c>
    </row>
    <row r="3305" spans="1:19" x14ac:dyDescent="0.25">
      <c r="A3305" s="7">
        <v>513</v>
      </c>
      <c r="B3305" s="7">
        <v>44657</v>
      </c>
      <c r="C3305" s="7">
        <v>47859425</v>
      </c>
      <c r="D3305" s="7" t="s">
        <v>2961</v>
      </c>
      <c r="E3305" s="7" t="s">
        <v>8063</v>
      </c>
      <c r="F3305" s="7">
        <v>2500000</v>
      </c>
      <c r="G3305" s="7">
        <v>32.924999237060547</v>
      </c>
      <c r="H3305" s="7">
        <v>16.915000915527344</v>
      </c>
      <c r="I3305" s="7" t="s">
        <v>8064</v>
      </c>
      <c r="J3305" s="7" t="s">
        <v>8065</v>
      </c>
      <c r="K3305" s="8">
        <v>4.6964201927185059</v>
      </c>
      <c r="M3305" s="8">
        <v>96.722000122070313</v>
      </c>
      <c r="N3305" s="7">
        <v>208.7969970703125</v>
      </c>
      <c r="O3305" s="7" t="s">
        <v>331</v>
      </c>
      <c r="P3305" s="7" t="s">
        <v>315</v>
      </c>
      <c r="Q3305" s="7" t="s">
        <v>291</v>
      </c>
      <c r="R3305" s="7" t="s">
        <v>3856</v>
      </c>
      <c r="S3305" s="7">
        <v>240.66505432128906</v>
      </c>
    </row>
    <row r="3306" spans="1:19" x14ac:dyDescent="0.25">
      <c r="A3306" s="7">
        <v>513</v>
      </c>
      <c r="B3306" s="7">
        <v>44657</v>
      </c>
      <c r="C3306" s="7">
        <v>18672550</v>
      </c>
      <c r="D3306" s="7" t="s">
        <v>2961</v>
      </c>
      <c r="E3306" s="7" t="s">
        <v>8061</v>
      </c>
      <c r="F3306" s="7">
        <v>1750000</v>
      </c>
      <c r="G3306" s="7">
        <v>30.627799987792969</v>
      </c>
      <c r="H3306" s="7">
        <v>16.286199569702148</v>
      </c>
      <c r="I3306" s="7" t="s">
        <v>18084</v>
      </c>
      <c r="J3306" s="7" t="s">
        <v>8062</v>
      </c>
      <c r="K3306" s="8">
        <v>4.6141700744628906</v>
      </c>
      <c r="M3306" s="8">
        <v>94.873001098632813</v>
      </c>
      <c r="N3306" s="7">
        <v>198.11300659179688</v>
      </c>
      <c r="O3306" s="7" t="s">
        <v>331</v>
      </c>
      <c r="P3306" s="7" t="s">
        <v>315</v>
      </c>
      <c r="Q3306" s="7" t="s">
        <v>291</v>
      </c>
      <c r="R3306" s="7" t="s">
        <v>3856</v>
      </c>
      <c r="S3306" s="7">
        <v>235.33985900878906</v>
      </c>
    </row>
    <row r="3307" spans="1:19" x14ac:dyDescent="0.25">
      <c r="A3307" s="7">
        <v>513</v>
      </c>
      <c r="B3307" s="7">
        <v>44657</v>
      </c>
      <c r="C3307" s="7">
        <v>37826564</v>
      </c>
      <c r="D3307" s="7" t="s">
        <v>2961</v>
      </c>
      <c r="E3307" s="7" t="s">
        <v>8059</v>
      </c>
      <c r="F3307" s="7">
        <v>2500000</v>
      </c>
      <c r="G3307" s="7">
        <v>27.322200775146484</v>
      </c>
      <c r="H3307" s="7">
        <v>15.109499931335449</v>
      </c>
      <c r="I3307" s="7" t="s">
        <v>20034</v>
      </c>
      <c r="J3307" s="7" t="s">
        <v>8060</v>
      </c>
      <c r="K3307" s="8">
        <v>4.6410999298095703</v>
      </c>
      <c r="M3307" s="8">
        <v>97.827003479003906</v>
      </c>
      <c r="N3307" s="7">
        <v>193.5</v>
      </c>
      <c r="O3307" s="7" t="s">
        <v>331</v>
      </c>
      <c r="P3307" s="7" t="s">
        <v>315</v>
      </c>
      <c r="Q3307" s="7" t="s">
        <v>291</v>
      </c>
      <c r="R3307" s="7" t="s">
        <v>3856</v>
      </c>
      <c r="S3307" s="7">
        <v>226.8284912109375</v>
      </c>
    </row>
    <row r="3308" spans="1:19" x14ac:dyDescent="0.25">
      <c r="A3308" s="7">
        <v>513</v>
      </c>
      <c r="B3308" s="7">
        <v>44657</v>
      </c>
      <c r="C3308" s="7">
        <v>34007195</v>
      </c>
      <c r="D3308" s="7" t="s">
        <v>2961</v>
      </c>
      <c r="E3308" s="7" t="s">
        <v>8056</v>
      </c>
      <c r="F3308" s="7">
        <v>1168292</v>
      </c>
      <c r="G3308" s="7">
        <v>24.102800369262695</v>
      </c>
      <c r="H3308" s="7">
        <v>14.198800086975098</v>
      </c>
      <c r="I3308" s="7" t="s">
        <v>8057</v>
      </c>
      <c r="J3308" s="7" t="s">
        <v>8058</v>
      </c>
      <c r="K3308" s="8">
        <v>4.6297898292541504</v>
      </c>
      <c r="M3308" s="8">
        <v>98.123001098632813</v>
      </c>
      <c r="N3308" s="7">
        <v>186.7969970703125</v>
      </c>
      <c r="O3308" s="7" t="s">
        <v>331</v>
      </c>
      <c r="P3308" s="7" t="s">
        <v>315</v>
      </c>
      <c r="Q3308" s="7" t="s">
        <v>291</v>
      </c>
      <c r="R3308" s="7" t="s">
        <v>3856</v>
      </c>
      <c r="S3308" s="7">
        <v>217.45704650878906</v>
      </c>
    </row>
    <row r="3309" spans="1:19" x14ac:dyDescent="0.25">
      <c r="A3309" s="7">
        <v>513</v>
      </c>
      <c r="B3309" s="7">
        <v>44657</v>
      </c>
      <c r="C3309" s="7">
        <v>100597</v>
      </c>
      <c r="D3309" s="7" t="s">
        <v>2961</v>
      </c>
      <c r="E3309" s="7" t="s">
        <v>8054</v>
      </c>
      <c r="F3309" s="7">
        <v>2033893</v>
      </c>
      <c r="G3309" s="7">
        <v>12.802800178527832</v>
      </c>
      <c r="H3309" s="7">
        <v>8.9351997375488281</v>
      </c>
      <c r="I3309" s="7" t="s">
        <v>19095</v>
      </c>
      <c r="J3309" s="7" t="s">
        <v>8055</v>
      </c>
      <c r="K3309" s="8">
        <v>4.4313597679138184</v>
      </c>
      <c r="M3309" s="8">
        <v>121.95800018310547</v>
      </c>
      <c r="N3309" s="7">
        <v>189.79499816894531</v>
      </c>
      <c r="O3309" s="7" t="s">
        <v>331</v>
      </c>
      <c r="P3309" s="7" t="s">
        <v>315</v>
      </c>
      <c r="Q3309" s="7" t="s">
        <v>291</v>
      </c>
      <c r="R3309" s="7" t="s">
        <v>3856</v>
      </c>
      <c r="S3309" s="7">
        <v>174.20509338378906</v>
      </c>
    </row>
    <row r="3310" spans="1:19" x14ac:dyDescent="0.25">
      <c r="A3310" s="7">
        <v>513</v>
      </c>
      <c r="B3310" s="7">
        <v>44657</v>
      </c>
      <c r="C3310" s="7">
        <v>66993606</v>
      </c>
      <c r="D3310" s="7" t="s">
        <v>2961</v>
      </c>
      <c r="E3310" s="7" t="s">
        <v>21351</v>
      </c>
      <c r="F3310" s="7">
        <v>1000000</v>
      </c>
      <c r="G3310" s="7">
        <v>10.787099838256836</v>
      </c>
      <c r="H3310" s="7">
        <v>8.79010009765625</v>
      </c>
      <c r="I3310" s="7" t="s">
        <v>21352</v>
      </c>
      <c r="J3310" s="7" t="s">
        <v>21353</v>
      </c>
      <c r="K3310" s="8">
        <v>3.9411900043487549</v>
      </c>
      <c r="M3310" s="8">
        <v>94.389999389648438</v>
      </c>
      <c r="N3310" s="7">
        <v>137.62899780273438</v>
      </c>
      <c r="O3310" s="7" t="s">
        <v>331</v>
      </c>
      <c r="P3310" s="7" t="s">
        <v>315</v>
      </c>
      <c r="Q3310" s="7" t="s">
        <v>291</v>
      </c>
      <c r="R3310" s="7" t="s">
        <v>3856</v>
      </c>
      <c r="S3310" s="7">
        <v>164.56346130371094</v>
      </c>
    </row>
    <row r="3311" spans="1:19" x14ac:dyDescent="0.25">
      <c r="A3311" s="7">
        <v>513</v>
      </c>
      <c r="B3311" s="7">
        <v>44657</v>
      </c>
      <c r="C3311" s="7">
        <v>66813925</v>
      </c>
      <c r="D3311" s="7" t="s">
        <v>2961</v>
      </c>
      <c r="E3311" s="7" t="s">
        <v>8052</v>
      </c>
      <c r="F3311" s="7">
        <v>2500000</v>
      </c>
      <c r="G3311" s="7">
        <v>10.480500221252441</v>
      </c>
      <c r="H3311" s="7">
        <v>9.0564002990722656</v>
      </c>
      <c r="I3311" s="7" t="s">
        <v>119</v>
      </c>
      <c r="J3311" s="7" t="s">
        <v>8053</v>
      </c>
      <c r="K3311" s="8">
        <v>3.7532200813293457</v>
      </c>
      <c r="M3311" s="8">
        <v>87.093002319335938</v>
      </c>
      <c r="N3311" s="7">
        <v>118.87300109863281</v>
      </c>
      <c r="O3311" s="7" t="s">
        <v>331</v>
      </c>
      <c r="P3311" s="7" t="s">
        <v>315</v>
      </c>
      <c r="Q3311" s="7" t="s">
        <v>291</v>
      </c>
      <c r="R3311" s="7" t="s">
        <v>3856</v>
      </c>
      <c r="S3311" s="7">
        <v>163.04350280761719</v>
      </c>
    </row>
    <row r="3312" spans="1:19" x14ac:dyDescent="0.25">
      <c r="A3312" s="7">
        <v>513</v>
      </c>
      <c r="B3312" s="7">
        <v>44657</v>
      </c>
      <c r="C3312" s="7">
        <v>66799933</v>
      </c>
      <c r="D3312" s="7" t="s">
        <v>2961</v>
      </c>
      <c r="E3312" s="7" t="s">
        <v>214</v>
      </c>
      <c r="F3312" s="7">
        <v>1000000</v>
      </c>
      <c r="G3312" s="7">
        <v>8.3450002670288086</v>
      </c>
      <c r="H3312" s="7">
        <v>7.2681999206542969</v>
      </c>
      <c r="I3312" s="7" t="s">
        <v>20035</v>
      </c>
      <c r="J3312" s="7" t="s">
        <v>8051</v>
      </c>
      <c r="K3312" s="8">
        <v>4.2909798622131348</v>
      </c>
      <c r="M3312" s="8">
        <v>87.545997619628906</v>
      </c>
      <c r="N3312" s="7">
        <v>163.28300476074219</v>
      </c>
      <c r="O3312" s="7" t="s">
        <v>331</v>
      </c>
      <c r="P3312" s="7" t="s">
        <v>315</v>
      </c>
      <c r="Q3312" s="7" t="s">
        <v>291</v>
      </c>
      <c r="R3312" s="7" t="s">
        <v>3856</v>
      </c>
      <c r="S3312" s="7">
        <v>152.07174682617188</v>
      </c>
    </row>
    <row r="3313" spans="1:19" x14ac:dyDescent="0.25">
      <c r="A3313" s="7">
        <v>513</v>
      </c>
      <c r="B3313" s="7">
        <v>44657</v>
      </c>
      <c r="C3313" s="7">
        <v>44272895</v>
      </c>
      <c r="D3313" s="7" t="s">
        <v>2961</v>
      </c>
      <c r="E3313" s="7" t="s">
        <v>8049</v>
      </c>
      <c r="F3313" s="7">
        <v>1550000</v>
      </c>
      <c r="G3313" s="7">
        <v>7.7973999977111816</v>
      </c>
      <c r="H3313" s="7">
        <v>6.6950998306274414</v>
      </c>
      <c r="I3313" s="7" t="s">
        <v>20036</v>
      </c>
      <c r="J3313" s="7" t="s">
        <v>8050</v>
      </c>
      <c r="K3313" s="8">
        <v>3.6802399158477783</v>
      </c>
      <c r="M3313" s="8">
        <v>96.499000549316406</v>
      </c>
      <c r="N3313" s="7">
        <v>98.332199096679688</v>
      </c>
      <c r="O3313" s="7" t="s">
        <v>331</v>
      </c>
      <c r="P3313" s="7" t="s">
        <v>315</v>
      </c>
      <c r="Q3313" s="7" t="s">
        <v>291</v>
      </c>
      <c r="R3313" s="7" t="s">
        <v>3856</v>
      </c>
      <c r="S3313" s="7">
        <v>149.1519775390625</v>
      </c>
    </row>
    <row r="3314" spans="1:19" x14ac:dyDescent="0.25">
      <c r="A3314" s="7">
        <v>513</v>
      </c>
      <c r="B3314" s="7">
        <v>44657</v>
      </c>
      <c r="C3314" s="7">
        <v>12438</v>
      </c>
      <c r="D3314" s="7" t="s">
        <v>2961</v>
      </c>
      <c r="E3314" s="7" t="s">
        <v>8047</v>
      </c>
      <c r="F3314" s="7">
        <v>951425</v>
      </c>
      <c r="G3314" s="7">
        <v>6.9843001365661621</v>
      </c>
      <c r="H3314" s="7">
        <v>5.4328999519348145</v>
      </c>
      <c r="I3314" s="7" t="s">
        <v>20037</v>
      </c>
      <c r="J3314" s="7" t="s">
        <v>8048</v>
      </c>
      <c r="K3314" s="8">
        <v>3.7601699829101563</v>
      </c>
      <c r="M3314" s="8">
        <v>134.2030029296875</v>
      </c>
      <c r="N3314" s="7">
        <v>106.83899688720703</v>
      </c>
      <c r="O3314" s="7" t="s">
        <v>331</v>
      </c>
      <c r="P3314" s="7" t="s">
        <v>315</v>
      </c>
      <c r="Q3314" s="7" t="s">
        <v>291</v>
      </c>
      <c r="R3314" s="7" t="s">
        <v>3856</v>
      </c>
      <c r="S3314" s="7">
        <v>144.7392578125</v>
      </c>
    </row>
    <row r="3315" spans="1:19" x14ac:dyDescent="0.25">
      <c r="A3315" s="7">
        <v>513</v>
      </c>
      <c r="B3315" s="7">
        <v>44657</v>
      </c>
      <c r="C3315" s="7">
        <v>29239928</v>
      </c>
      <c r="D3315" s="7" t="s">
        <v>2961</v>
      </c>
      <c r="E3315" s="7" t="s">
        <v>8044</v>
      </c>
      <c r="F3315" s="7">
        <v>1253988</v>
      </c>
      <c r="G3315" s="7">
        <v>5.694699764251709</v>
      </c>
      <c r="H3315" s="7">
        <v>5.1567997932434082</v>
      </c>
      <c r="I3315" s="7" t="s">
        <v>8045</v>
      </c>
      <c r="J3315" s="7" t="s">
        <v>8046</v>
      </c>
      <c r="K3315" s="8">
        <v>3.6438300609588623</v>
      </c>
      <c r="M3315" s="8">
        <v>101.18099975585938</v>
      </c>
      <c r="N3315" s="7">
        <v>88.193603515625</v>
      </c>
      <c r="O3315" s="7" t="s">
        <v>331</v>
      </c>
      <c r="P3315" s="7" t="s">
        <v>315</v>
      </c>
      <c r="Q3315" s="7" t="s">
        <v>291</v>
      </c>
      <c r="R3315" s="7" t="s">
        <v>3856</v>
      </c>
      <c r="S3315" s="7">
        <v>137.55828857421875</v>
      </c>
    </row>
    <row r="3316" spans="1:19" x14ac:dyDescent="0.25">
      <c r="A3316" s="7">
        <v>513</v>
      </c>
      <c r="B3316" s="7">
        <v>44657</v>
      </c>
      <c r="C3316" s="7">
        <v>5865</v>
      </c>
      <c r="D3316" s="7" t="s">
        <v>2961</v>
      </c>
      <c r="E3316" s="7" t="s">
        <v>8042</v>
      </c>
      <c r="F3316" s="7">
        <v>975000</v>
      </c>
      <c r="G3316" s="7">
        <v>5.4812002182006836</v>
      </c>
      <c r="H3316" s="7">
        <v>4.5023999214172363</v>
      </c>
      <c r="I3316" s="7" t="s">
        <v>20038</v>
      </c>
      <c r="J3316" s="7" t="s">
        <v>8043</v>
      </c>
      <c r="K3316" s="8">
        <v>3.4961600303649902</v>
      </c>
      <c r="M3316" s="8">
        <v>126.61499786376953</v>
      </c>
      <c r="N3316" s="7">
        <v>78.262802124023438</v>
      </c>
      <c r="O3316" s="7" t="s">
        <v>331</v>
      </c>
      <c r="P3316" s="7" t="s">
        <v>315</v>
      </c>
      <c r="Q3316" s="7" t="s">
        <v>291</v>
      </c>
      <c r="R3316" s="7" t="s">
        <v>3856</v>
      </c>
      <c r="S3316" s="7">
        <v>136.3487548828125</v>
      </c>
    </row>
    <row r="3317" spans="1:19" x14ac:dyDescent="0.25">
      <c r="A3317" s="7">
        <v>513</v>
      </c>
      <c r="B3317" s="7">
        <v>44657</v>
      </c>
      <c r="C3317" s="7">
        <v>43205980</v>
      </c>
      <c r="D3317" s="7" t="s">
        <v>2961</v>
      </c>
      <c r="E3317" s="7" t="s">
        <v>214</v>
      </c>
      <c r="F3317" s="7">
        <v>1000000</v>
      </c>
      <c r="G3317" s="7">
        <v>4.027400016784668</v>
      </c>
      <c r="H3317" s="7">
        <v>3.6487998962402344</v>
      </c>
      <c r="I3317" s="7" t="s">
        <v>3873</v>
      </c>
      <c r="J3317" s="7" t="s">
        <v>3874</v>
      </c>
      <c r="K3317" s="8">
        <v>3.522629976272583</v>
      </c>
      <c r="M3317" s="8">
        <v>100.84600067138672</v>
      </c>
      <c r="N3317" s="7">
        <v>78.236503601074219</v>
      </c>
      <c r="O3317" s="7" t="s">
        <v>331</v>
      </c>
      <c r="P3317" s="7" t="s">
        <v>315</v>
      </c>
      <c r="Q3317" s="7" t="s">
        <v>291</v>
      </c>
      <c r="R3317" s="7" t="s">
        <v>3856</v>
      </c>
      <c r="S3317" s="7">
        <v>127.96692657470703</v>
      </c>
    </row>
    <row r="3318" spans="1:19" x14ac:dyDescent="0.25">
      <c r="A3318" s="7">
        <v>513</v>
      </c>
      <c r="B3318" s="7">
        <v>44657</v>
      </c>
      <c r="C3318" s="7">
        <v>98489</v>
      </c>
      <c r="D3318" s="7" t="s">
        <v>2961</v>
      </c>
      <c r="E3318" s="7" t="s">
        <v>3870</v>
      </c>
      <c r="F3318" s="7">
        <v>980000</v>
      </c>
      <c r="G3318" s="7">
        <v>3.8138000965118408</v>
      </c>
      <c r="H3318" s="7">
        <v>3.3408000469207764</v>
      </c>
      <c r="I3318" s="7" t="s">
        <v>3871</v>
      </c>
      <c r="J3318" s="7" t="s">
        <v>3872</v>
      </c>
      <c r="K3318" s="8">
        <v>3.3634500503540039</v>
      </c>
      <c r="M3318" s="8">
        <v>113.34300231933594</v>
      </c>
      <c r="N3318" s="7">
        <v>63.902698516845703</v>
      </c>
      <c r="O3318" s="7" t="s">
        <v>331</v>
      </c>
      <c r="P3318" s="7" t="s">
        <v>315</v>
      </c>
      <c r="Q3318" s="7" t="s">
        <v>291</v>
      </c>
      <c r="R3318" s="7" t="s">
        <v>3856</v>
      </c>
      <c r="S3318" s="7">
        <v>126.71517181396484</v>
      </c>
    </row>
    <row r="3319" spans="1:19" x14ac:dyDescent="0.25">
      <c r="A3319" s="7">
        <v>513</v>
      </c>
      <c r="B3319" s="7">
        <v>44657</v>
      </c>
      <c r="C3319" s="7">
        <v>25139064</v>
      </c>
      <c r="D3319" s="7" t="s">
        <v>2961</v>
      </c>
      <c r="E3319" s="7" t="s">
        <v>8039</v>
      </c>
      <c r="F3319" s="7">
        <v>1250000</v>
      </c>
      <c r="G3319" s="7">
        <v>2.6940000057220459</v>
      </c>
      <c r="H3319" s="7">
        <v>2.6431000232696533</v>
      </c>
      <c r="I3319" s="7" t="s">
        <v>8040</v>
      </c>
      <c r="J3319" s="7" t="s">
        <v>8041</v>
      </c>
      <c r="K3319" s="8">
        <v>3.1108400821685791</v>
      </c>
      <c r="M3319" s="8">
        <v>101.63999938964844</v>
      </c>
      <c r="N3319" s="7">
        <v>37.519401550292969</v>
      </c>
      <c r="O3319" s="7" t="s">
        <v>331</v>
      </c>
      <c r="P3319" s="7" t="s">
        <v>315</v>
      </c>
      <c r="Q3319" s="7" t="s">
        <v>291</v>
      </c>
      <c r="R3319" s="7" t="s">
        <v>4084</v>
      </c>
      <c r="S3319" s="7">
        <v>120.07612609863281</v>
      </c>
    </row>
    <row r="3320" spans="1:19" x14ac:dyDescent="0.25">
      <c r="A3320" s="7">
        <v>513</v>
      </c>
      <c r="B3320" s="7">
        <v>44657</v>
      </c>
      <c r="C3320" s="7">
        <v>23289710</v>
      </c>
      <c r="D3320" s="7" t="s">
        <v>2961</v>
      </c>
      <c r="E3320" s="7" t="s">
        <v>8036</v>
      </c>
      <c r="F3320" s="7">
        <v>837075</v>
      </c>
      <c r="G3320" s="7">
        <v>2.209399938583374</v>
      </c>
      <c r="H3320" s="7">
        <v>2.1974999904632568</v>
      </c>
      <c r="I3320" s="7" t="s">
        <v>8037</v>
      </c>
      <c r="J3320" s="7" t="s">
        <v>8038</v>
      </c>
      <c r="K3320" s="8">
        <v>3.0501899719238281</v>
      </c>
      <c r="M3320" s="8">
        <v>102.01599884033203</v>
      </c>
      <c r="N3320" s="7">
        <v>40.099998474121094</v>
      </c>
      <c r="O3320" s="7" t="s">
        <v>331</v>
      </c>
      <c r="P3320" s="7" t="s">
        <v>315</v>
      </c>
      <c r="Q3320" s="7" t="s">
        <v>291</v>
      </c>
      <c r="R3320" s="7" t="s">
        <v>3856</v>
      </c>
      <c r="S3320" s="7">
        <v>117.16628265380859</v>
      </c>
    </row>
    <row r="3321" spans="1:19" x14ac:dyDescent="0.25">
      <c r="A3321" s="7">
        <v>513</v>
      </c>
      <c r="B3321" s="7">
        <v>44657</v>
      </c>
      <c r="C3321" s="7">
        <v>66891765</v>
      </c>
      <c r="D3321" s="7" t="s">
        <v>2963</v>
      </c>
      <c r="E3321" s="7" t="s">
        <v>214</v>
      </c>
      <c r="F3321" s="7">
        <v>300000</v>
      </c>
      <c r="G3321" s="7">
        <v>4.0638999938964844</v>
      </c>
      <c r="H3321" s="7">
        <v>3.2781000137329102</v>
      </c>
      <c r="I3321" s="7" t="s">
        <v>22364</v>
      </c>
      <c r="J3321" s="7" t="s">
        <v>16525</v>
      </c>
      <c r="K3321" s="8">
        <v>6.4874567985534668</v>
      </c>
      <c r="M3321" s="8">
        <v>109.25099945068359</v>
      </c>
      <c r="N3321" s="7">
        <v>377.21719360351563</v>
      </c>
      <c r="O3321" s="7" t="s">
        <v>223</v>
      </c>
      <c r="P3321" s="7" t="s">
        <v>300</v>
      </c>
      <c r="Q3321" s="7" t="s">
        <v>291</v>
      </c>
      <c r="R3321" s="7" t="s">
        <v>214</v>
      </c>
      <c r="S3321" s="7">
        <v>327.44869995117188</v>
      </c>
    </row>
    <row r="3322" spans="1:19" x14ac:dyDescent="0.25">
      <c r="A3322" s="7">
        <v>513</v>
      </c>
      <c r="B3322" s="7">
        <v>44657</v>
      </c>
      <c r="C3322" s="7">
        <v>66891766</v>
      </c>
      <c r="D3322" s="7" t="s">
        <v>2963</v>
      </c>
      <c r="E3322" s="7" t="s">
        <v>8069</v>
      </c>
      <c r="F3322" s="7">
        <v>300000</v>
      </c>
      <c r="G3322" s="7">
        <v>4.0638999938964844</v>
      </c>
      <c r="H3322" s="7">
        <v>3.279400110244751</v>
      </c>
      <c r="I3322" s="7" t="s">
        <v>8070</v>
      </c>
      <c r="J3322" s="7" t="s">
        <v>8071</v>
      </c>
      <c r="K3322" s="8">
        <v>6.450049877166748</v>
      </c>
      <c r="M3322" s="8">
        <v>109.38999938964844</v>
      </c>
      <c r="N3322" s="7">
        <v>373.47988891601563</v>
      </c>
      <c r="O3322" s="7" t="s">
        <v>223</v>
      </c>
      <c r="P3322" s="7" t="s">
        <v>300</v>
      </c>
      <c r="Q3322" s="7" t="s">
        <v>291</v>
      </c>
      <c r="R3322" s="7" t="s">
        <v>214</v>
      </c>
      <c r="S3322" s="7">
        <v>327.44869995117188</v>
      </c>
    </row>
    <row r="3323" spans="1:19" x14ac:dyDescent="0.25">
      <c r="A3323" s="7">
        <v>513</v>
      </c>
      <c r="B3323" s="7">
        <v>44657</v>
      </c>
      <c r="C3323" s="7">
        <v>42436182</v>
      </c>
      <c r="D3323" s="7" t="s">
        <v>2966</v>
      </c>
      <c r="E3323" s="7" t="s">
        <v>214</v>
      </c>
      <c r="F3323" s="7">
        <v>1175858</v>
      </c>
      <c r="G3323" s="7">
        <v>27.549999237060547</v>
      </c>
      <c r="H3323" s="7">
        <v>14.112799644470215</v>
      </c>
      <c r="I3323" s="7" t="s">
        <v>20039</v>
      </c>
      <c r="J3323" s="7" t="s">
        <v>8095</v>
      </c>
      <c r="K3323" s="8">
        <v>5.4592189788818359</v>
      </c>
      <c r="M3323" s="8">
        <v>99.160003662109375</v>
      </c>
      <c r="N3323" s="7">
        <v>276.52410888671875</v>
      </c>
      <c r="O3323" s="7" t="s">
        <v>331</v>
      </c>
      <c r="P3323" s="7" t="s">
        <v>690</v>
      </c>
      <c r="Q3323" s="7" t="s">
        <v>291</v>
      </c>
      <c r="R3323" s="7" t="s">
        <v>3856</v>
      </c>
      <c r="S3323" s="7">
        <v>272.4884033203125</v>
      </c>
    </row>
    <row r="3324" spans="1:19" x14ac:dyDescent="0.25">
      <c r="A3324" s="7">
        <v>513</v>
      </c>
      <c r="B3324" s="7">
        <v>44657</v>
      </c>
      <c r="C3324" s="7">
        <v>42436181</v>
      </c>
      <c r="D3324" s="7" t="s">
        <v>2966</v>
      </c>
      <c r="E3324" s="7" t="s">
        <v>8092</v>
      </c>
      <c r="F3324" s="7">
        <v>1175858</v>
      </c>
      <c r="G3324" s="7">
        <v>27.169399261474609</v>
      </c>
      <c r="H3324" s="7">
        <v>14.039999961853027</v>
      </c>
      <c r="I3324" s="7" t="s">
        <v>8093</v>
      </c>
      <c r="J3324" s="7" t="s">
        <v>8094</v>
      </c>
      <c r="K3324" s="8">
        <v>5.4595799446105957</v>
      </c>
      <c r="M3324" s="8">
        <v>99.160102844238281</v>
      </c>
      <c r="N3324" s="7">
        <v>274.91250610351563</v>
      </c>
      <c r="O3324" s="7" t="s">
        <v>331</v>
      </c>
      <c r="P3324" s="7" t="s">
        <v>690</v>
      </c>
      <c r="Q3324" s="7" t="s">
        <v>291</v>
      </c>
      <c r="R3324" s="7" t="s">
        <v>214</v>
      </c>
      <c r="S3324" s="7">
        <v>271.2611083984375</v>
      </c>
    </row>
    <row r="3325" spans="1:19" x14ac:dyDescent="0.25">
      <c r="A3325" s="7">
        <v>513</v>
      </c>
      <c r="B3325" s="7">
        <v>44657</v>
      </c>
      <c r="C3325" s="7">
        <v>37500290</v>
      </c>
      <c r="D3325" s="7" t="s">
        <v>2966</v>
      </c>
      <c r="E3325" s="7" t="s">
        <v>214</v>
      </c>
      <c r="F3325" s="7">
        <v>530000</v>
      </c>
      <c r="G3325" s="7">
        <v>25.932899475097656</v>
      </c>
      <c r="H3325" s="7">
        <v>13.550200462341309</v>
      </c>
      <c r="I3325" s="7" t="s">
        <v>20040</v>
      </c>
      <c r="J3325" s="7" t="s">
        <v>8091</v>
      </c>
      <c r="K3325" s="8">
        <v>5.5430569648742676</v>
      </c>
      <c r="M3325" s="8">
        <v>100.77400207519531</v>
      </c>
      <c r="N3325" s="7">
        <v>280.59030151367188</v>
      </c>
      <c r="O3325" s="7" t="s">
        <v>331</v>
      </c>
      <c r="P3325" s="7" t="s">
        <v>690</v>
      </c>
      <c r="Q3325" s="7" t="s">
        <v>291</v>
      </c>
      <c r="R3325" s="7" t="s">
        <v>3856</v>
      </c>
      <c r="S3325" s="7">
        <v>267.14962768554688</v>
      </c>
    </row>
    <row r="3326" spans="1:19" x14ac:dyDescent="0.25">
      <c r="A3326" s="7">
        <v>513</v>
      </c>
      <c r="B3326" s="7">
        <v>44657</v>
      </c>
      <c r="C3326" s="7">
        <v>37491493</v>
      </c>
      <c r="D3326" s="7" t="s">
        <v>2966</v>
      </c>
      <c r="E3326" s="7" t="s">
        <v>8088</v>
      </c>
      <c r="F3326" s="7">
        <v>530000</v>
      </c>
      <c r="G3326" s="7">
        <v>25.932899475097656</v>
      </c>
      <c r="H3326" s="7">
        <v>13.550200462341309</v>
      </c>
      <c r="I3326" s="7" t="s">
        <v>8089</v>
      </c>
      <c r="J3326" s="7" t="s">
        <v>8090</v>
      </c>
      <c r="K3326" s="8">
        <v>5.5430378913879395</v>
      </c>
      <c r="M3326" s="8">
        <v>100.77429962158203</v>
      </c>
      <c r="N3326" s="7">
        <v>282.2073974609375</v>
      </c>
      <c r="O3326" s="7" t="s">
        <v>331</v>
      </c>
      <c r="P3326" s="7" t="s">
        <v>690</v>
      </c>
      <c r="Q3326" s="7" t="s">
        <v>291</v>
      </c>
      <c r="R3326" s="7" t="s">
        <v>214</v>
      </c>
      <c r="S3326" s="7">
        <v>267.14962768554688</v>
      </c>
    </row>
    <row r="3327" spans="1:19" x14ac:dyDescent="0.25">
      <c r="A3327" s="7">
        <v>513</v>
      </c>
      <c r="B3327" s="7">
        <v>44657</v>
      </c>
      <c r="C3327" s="7">
        <v>23186653</v>
      </c>
      <c r="D3327" s="7" t="s">
        <v>2966</v>
      </c>
      <c r="E3327" s="7" t="s">
        <v>214</v>
      </c>
      <c r="F3327" s="7">
        <v>1000000</v>
      </c>
      <c r="G3327" s="7">
        <v>22.34630012512207</v>
      </c>
      <c r="H3327" s="7">
        <v>12.397600173950195</v>
      </c>
      <c r="I3327" s="7" t="s">
        <v>20041</v>
      </c>
      <c r="J3327" s="7" t="s">
        <v>8087</v>
      </c>
      <c r="K3327" s="8">
        <v>5.389066219329834</v>
      </c>
      <c r="M3327" s="8">
        <v>109.16300201416016</v>
      </c>
      <c r="N3327" s="7">
        <v>258.664794921875</v>
      </c>
      <c r="O3327" s="7" t="s">
        <v>331</v>
      </c>
      <c r="P3327" s="7" t="s">
        <v>690</v>
      </c>
      <c r="Q3327" s="7" t="s">
        <v>291</v>
      </c>
      <c r="R3327" s="7" t="s">
        <v>3856</v>
      </c>
      <c r="S3327" s="7">
        <v>254.07583618164063</v>
      </c>
    </row>
    <row r="3328" spans="1:19" x14ac:dyDescent="0.25">
      <c r="A3328" s="7">
        <v>513</v>
      </c>
      <c r="B3328" s="7">
        <v>44657</v>
      </c>
      <c r="C3328" s="7">
        <v>66998328</v>
      </c>
      <c r="D3328" s="7" t="s">
        <v>2966</v>
      </c>
      <c r="E3328" s="7" t="s">
        <v>214</v>
      </c>
      <c r="F3328" s="7">
        <v>500600</v>
      </c>
      <c r="G3328" s="7">
        <v>10.169400215148926</v>
      </c>
      <c r="H3328" s="7">
        <v>8.2168998718261719</v>
      </c>
      <c r="I3328" s="7" t="s">
        <v>21354</v>
      </c>
      <c r="J3328" s="7" t="s">
        <v>21355</v>
      </c>
      <c r="K3328" s="8">
        <v>4.4320821762084961</v>
      </c>
      <c r="M3328" s="8">
        <v>94.885002136230469</v>
      </c>
      <c r="N3328" s="7">
        <v>186.36050415039063</v>
      </c>
      <c r="O3328" s="7" t="s">
        <v>331</v>
      </c>
      <c r="P3328" s="7" t="s">
        <v>690</v>
      </c>
      <c r="Q3328" s="7" t="s">
        <v>291</v>
      </c>
      <c r="R3328" s="7" t="s">
        <v>3856</v>
      </c>
      <c r="S3328" s="7">
        <v>194.50105285644531</v>
      </c>
    </row>
    <row r="3329" spans="1:19" x14ac:dyDescent="0.25">
      <c r="A3329" s="7">
        <v>513</v>
      </c>
      <c r="B3329" s="7">
        <v>44657</v>
      </c>
      <c r="C3329" s="7">
        <v>66854165</v>
      </c>
      <c r="D3329" s="7" t="s">
        <v>2966</v>
      </c>
      <c r="E3329" s="7" t="s">
        <v>214</v>
      </c>
      <c r="F3329" s="7">
        <v>600000</v>
      </c>
      <c r="G3329" s="7">
        <v>9.6806001663208008</v>
      </c>
      <c r="H3329" s="7">
        <v>8.3102998733520508</v>
      </c>
      <c r="I3329" s="7" t="s">
        <v>20042</v>
      </c>
      <c r="J3329" s="7" t="s">
        <v>8086</v>
      </c>
      <c r="K3329" s="8">
        <v>4.3701071739196777</v>
      </c>
      <c r="M3329" s="8">
        <v>87.110000610351563</v>
      </c>
      <c r="N3329" s="7">
        <v>179.21839904785156</v>
      </c>
      <c r="O3329" s="7" t="s">
        <v>331</v>
      </c>
      <c r="P3329" s="7" t="s">
        <v>690</v>
      </c>
      <c r="Q3329" s="7" t="s">
        <v>291</v>
      </c>
      <c r="R3329" s="7" t="s">
        <v>3856</v>
      </c>
      <c r="S3329" s="7">
        <v>191.56657409667969</v>
      </c>
    </row>
    <row r="3330" spans="1:19" x14ac:dyDescent="0.25">
      <c r="A3330" s="7">
        <v>513</v>
      </c>
      <c r="B3330" s="7">
        <v>44657</v>
      </c>
      <c r="C3330" s="7">
        <v>59828091</v>
      </c>
      <c r="D3330" s="7" t="s">
        <v>2966</v>
      </c>
      <c r="E3330" s="7" t="s">
        <v>214</v>
      </c>
      <c r="F3330" s="7">
        <v>1000000</v>
      </c>
      <c r="G3330" s="7">
        <v>8.0583000183105469</v>
      </c>
      <c r="H3330" s="7">
        <v>6.4513998031616211</v>
      </c>
      <c r="I3330" s="7" t="s">
        <v>20043</v>
      </c>
      <c r="J3330" s="7" t="s">
        <v>8085</v>
      </c>
      <c r="K3330" s="8">
        <v>4.3871011734008789</v>
      </c>
      <c r="M3330" s="8">
        <v>103.74800109863281</v>
      </c>
      <c r="N3330" s="7">
        <v>176.60589599609375</v>
      </c>
      <c r="O3330" s="7" t="s">
        <v>331</v>
      </c>
      <c r="P3330" s="7" t="s">
        <v>690</v>
      </c>
      <c r="Q3330" s="7" t="s">
        <v>291</v>
      </c>
      <c r="R3330" s="7" t="s">
        <v>3856</v>
      </c>
      <c r="S3330" s="7">
        <v>181.52485656738281</v>
      </c>
    </row>
    <row r="3331" spans="1:19" x14ac:dyDescent="0.25">
      <c r="A3331" s="7">
        <v>513</v>
      </c>
      <c r="B3331" s="7">
        <v>44657</v>
      </c>
      <c r="C3331" s="7">
        <v>57457976</v>
      </c>
      <c r="D3331" s="7" t="s">
        <v>2966</v>
      </c>
      <c r="E3331" s="7" t="s">
        <v>8082</v>
      </c>
      <c r="F3331" s="7">
        <v>1000000</v>
      </c>
      <c r="G3331" s="7">
        <v>8.0583000183105469</v>
      </c>
      <c r="H3331" s="7">
        <v>6.4517002105712891</v>
      </c>
      <c r="I3331" s="7" t="s">
        <v>8083</v>
      </c>
      <c r="J3331" s="7" t="s">
        <v>8084</v>
      </c>
      <c r="K3331" s="8">
        <v>4.383018970489502</v>
      </c>
      <c r="M3331" s="8">
        <v>103.77580261230469</v>
      </c>
      <c r="N3331" s="7">
        <v>171.7178955078125</v>
      </c>
      <c r="O3331" s="7" t="s">
        <v>331</v>
      </c>
      <c r="P3331" s="7" t="s">
        <v>690</v>
      </c>
      <c r="Q3331" s="7" t="s">
        <v>291</v>
      </c>
      <c r="R3331" s="7" t="s">
        <v>214</v>
      </c>
      <c r="S3331" s="7">
        <v>181.52485656738281</v>
      </c>
    </row>
    <row r="3332" spans="1:19" x14ac:dyDescent="0.25">
      <c r="A3332" s="7">
        <v>513</v>
      </c>
      <c r="B3332" s="7">
        <v>44657</v>
      </c>
      <c r="C3332" s="7">
        <v>33545972</v>
      </c>
      <c r="D3332" s="7" t="s">
        <v>2966</v>
      </c>
      <c r="E3332" s="7" t="s">
        <v>214</v>
      </c>
      <c r="F3332" s="7">
        <v>500000</v>
      </c>
      <c r="G3332" s="7">
        <v>4.9692001342773438</v>
      </c>
      <c r="H3332" s="7">
        <v>4.4061999320983887</v>
      </c>
      <c r="I3332" s="7" t="s">
        <v>20044</v>
      </c>
      <c r="J3332" s="7" t="s">
        <v>8081</v>
      </c>
      <c r="K3332" s="8">
        <v>3.9786639213562012</v>
      </c>
      <c r="M3332" s="8">
        <v>103.2239990234375</v>
      </c>
      <c r="N3332" s="7">
        <v>124.26509857177734</v>
      </c>
      <c r="O3332" s="7" t="s">
        <v>331</v>
      </c>
      <c r="P3332" s="7" t="s">
        <v>690</v>
      </c>
      <c r="Q3332" s="7" t="s">
        <v>291</v>
      </c>
      <c r="R3332" s="7" t="s">
        <v>3856</v>
      </c>
      <c r="S3332" s="7">
        <v>161.18197631835938</v>
      </c>
    </row>
    <row r="3333" spans="1:19" x14ac:dyDescent="0.25">
      <c r="A3333" s="7">
        <v>513</v>
      </c>
      <c r="B3333" s="7">
        <v>44657</v>
      </c>
      <c r="C3333" s="7">
        <v>33494761</v>
      </c>
      <c r="D3333" s="7" t="s">
        <v>2966</v>
      </c>
      <c r="E3333" s="7" t="s">
        <v>8078</v>
      </c>
      <c r="F3333" s="7">
        <v>500000</v>
      </c>
      <c r="G3333" s="7">
        <v>4.9692001342773438</v>
      </c>
      <c r="H3333" s="7">
        <v>4.4061999320983887</v>
      </c>
      <c r="I3333" s="7" t="s">
        <v>8079</v>
      </c>
      <c r="J3333" s="7" t="s">
        <v>8080</v>
      </c>
      <c r="K3333" s="8">
        <v>3.978769063949585</v>
      </c>
      <c r="M3333" s="8">
        <v>103.22350311279297</v>
      </c>
      <c r="N3333" s="7">
        <v>124.82920074462891</v>
      </c>
      <c r="O3333" s="7" t="s">
        <v>331</v>
      </c>
      <c r="P3333" s="7" t="s">
        <v>690</v>
      </c>
      <c r="Q3333" s="7" t="s">
        <v>291</v>
      </c>
      <c r="R3333" s="7" t="s">
        <v>214</v>
      </c>
      <c r="S3333" s="7">
        <v>161.18197631835938</v>
      </c>
    </row>
    <row r="3334" spans="1:19" x14ac:dyDescent="0.25">
      <c r="A3334" s="7">
        <v>513</v>
      </c>
      <c r="B3334" s="7">
        <v>44657</v>
      </c>
      <c r="C3334" s="7">
        <v>29482037</v>
      </c>
      <c r="D3334" s="7" t="s">
        <v>2966</v>
      </c>
      <c r="E3334" s="7" t="s">
        <v>214</v>
      </c>
      <c r="F3334" s="7">
        <v>527125</v>
      </c>
      <c r="G3334" s="7">
        <v>4.0219001770019531</v>
      </c>
      <c r="H3334" s="7">
        <v>3.549799919128418</v>
      </c>
      <c r="I3334" s="7" t="s">
        <v>20045</v>
      </c>
      <c r="J3334" s="7" t="s">
        <v>8077</v>
      </c>
      <c r="K3334" s="8">
        <v>3.8908469676971436</v>
      </c>
      <c r="M3334" s="8">
        <v>104.09200286865234</v>
      </c>
      <c r="N3334" s="7">
        <v>114.40979766845703</v>
      </c>
      <c r="O3334" s="7" t="s">
        <v>331</v>
      </c>
      <c r="P3334" s="7" t="s">
        <v>690</v>
      </c>
      <c r="Q3334" s="7" t="s">
        <v>291</v>
      </c>
      <c r="R3334" s="7" t="s">
        <v>3856</v>
      </c>
      <c r="S3334" s="7">
        <v>154.65068054199219</v>
      </c>
    </row>
    <row r="3335" spans="1:19" x14ac:dyDescent="0.25">
      <c r="A3335" s="7">
        <v>513</v>
      </c>
      <c r="B3335" s="7">
        <v>44657</v>
      </c>
      <c r="C3335" s="7">
        <v>29440531</v>
      </c>
      <c r="D3335" s="7" t="s">
        <v>2966</v>
      </c>
      <c r="E3335" s="7" t="s">
        <v>8074</v>
      </c>
      <c r="F3335" s="7">
        <v>527125</v>
      </c>
      <c r="G3335" s="7">
        <v>4.0219001770019531</v>
      </c>
      <c r="H3335" s="7">
        <v>3.546299934387207</v>
      </c>
      <c r="I3335" s="7" t="s">
        <v>8075</v>
      </c>
      <c r="J3335" s="7" t="s">
        <v>8076</v>
      </c>
      <c r="K3335" s="8">
        <v>4.021399974822998</v>
      </c>
      <c r="M3335" s="8">
        <v>103.59999847412109</v>
      </c>
      <c r="N3335" s="7">
        <v>128.10800170898438</v>
      </c>
      <c r="O3335" s="7" t="s">
        <v>331</v>
      </c>
      <c r="P3335" s="7" t="s">
        <v>690</v>
      </c>
      <c r="Q3335" s="7" t="s">
        <v>291</v>
      </c>
      <c r="R3335" s="7" t="s">
        <v>214</v>
      </c>
      <c r="S3335" s="7">
        <v>154.65068054199219</v>
      </c>
    </row>
    <row r="3336" spans="1:19" x14ac:dyDescent="0.25">
      <c r="A3336" s="7">
        <v>513</v>
      </c>
      <c r="B3336" s="7">
        <v>44657</v>
      </c>
      <c r="C3336" s="7">
        <v>18242849</v>
      </c>
      <c r="D3336" s="7" t="s">
        <v>2966</v>
      </c>
      <c r="E3336" s="7" t="s">
        <v>214</v>
      </c>
      <c r="F3336" s="7">
        <v>237590</v>
      </c>
      <c r="G3336" s="7">
        <v>0.80220001935958862</v>
      </c>
      <c r="H3336" s="7">
        <v>0.77810001373291016</v>
      </c>
      <c r="I3336" s="7" t="s">
        <v>8072</v>
      </c>
      <c r="J3336" s="7" t="s">
        <v>8073</v>
      </c>
      <c r="K3336" s="8">
        <v>3.4216489791870117</v>
      </c>
      <c r="M3336" s="8">
        <v>100.93699645996094</v>
      </c>
      <c r="N3336" s="7">
        <v>188.28089904785156</v>
      </c>
      <c r="O3336" s="7" t="s">
        <v>331</v>
      </c>
      <c r="P3336" s="7" t="s">
        <v>690</v>
      </c>
      <c r="Q3336" s="7" t="s">
        <v>291</v>
      </c>
      <c r="R3336" s="7" t="s">
        <v>3856</v>
      </c>
      <c r="S3336" s="7">
        <v>131.62777709960938</v>
      </c>
    </row>
    <row r="3337" spans="1:19" x14ac:dyDescent="0.25">
      <c r="A3337" s="7">
        <v>513</v>
      </c>
      <c r="B3337" s="7">
        <v>44657</v>
      </c>
      <c r="C3337" s="7">
        <v>43552312</v>
      </c>
      <c r="D3337" s="7" t="s">
        <v>2970</v>
      </c>
      <c r="E3337" s="7" t="s">
        <v>214</v>
      </c>
      <c r="F3337" s="7">
        <v>700072</v>
      </c>
      <c r="G3337" s="7">
        <v>6.2916998863220215</v>
      </c>
      <c r="H3337" s="7">
        <v>5.5625</v>
      </c>
      <c r="I3337" s="7" t="s">
        <v>20046</v>
      </c>
      <c r="J3337" s="7" t="s">
        <v>11355</v>
      </c>
      <c r="K3337" s="8">
        <v>5.6365799903869629</v>
      </c>
      <c r="M3337" s="8">
        <v>71.652000427246094</v>
      </c>
      <c r="N3337" s="7">
        <v>291.65859985351563</v>
      </c>
      <c r="O3337" s="7" t="s">
        <v>254</v>
      </c>
      <c r="P3337" s="7" t="s">
        <v>690</v>
      </c>
      <c r="Q3337" s="7" t="s">
        <v>291</v>
      </c>
      <c r="R3337" s="7" t="s">
        <v>5978</v>
      </c>
      <c r="S3337" s="7">
        <v>291.65859985351563</v>
      </c>
    </row>
    <row r="3338" spans="1:19" x14ac:dyDescent="0.25">
      <c r="A3338" s="7">
        <v>513</v>
      </c>
      <c r="B3338" s="7">
        <v>44657</v>
      </c>
      <c r="C3338" s="7">
        <v>34939888</v>
      </c>
      <c r="D3338" s="7" t="s">
        <v>2973</v>
      </c>
      <c r="E3338" s="7" t="s">
        <v>214</v>
      </c>
      <c r="F3338" s="7">
        <v>500000</v>
      </c>
      <c r="G3338" s="7">
        <v>0.30559998750686646</v>
      </c>
      <c r="H3338" s="7">
        <v>0.30099999904632568</v>
      </c>
      <c r="I3338" s="7" t="s">
        <v>11356</v>
      </c>
      <c r="J3338" s="7" t="s">
        <v>11357</v>
      </c>
      <c r="K3338" s="8">
        <v>1.78432297706604</v>
      </c>
      <c r="M3338" s="8">
        <v>100.74479675292969</v>
      </c>
      <c r="N3338" s="7">
        <v>92.906097412109375</v>
      </c>
      <c r="O3338" s="7" t="s">
        <v>280</v>
      </c>
      <c r="P3338" s="7" t="s">
        <v>663</v>
      </c>
      <c r="Q3338" s="7" t="s">
        <v>242</v>
      </c>
      <c r="R3338" s="7" t="s">
        <v>4084</v>
      </c>
      <c r="S3338" s="7">
        <v>92.906097412109375</v>
      </c>
    </row>
    <row r="3339" spans="1:19" x14ac:dyDescent="0.25">
      <c r="A3339" s="7">
        <v>513</v>
      </c>
      <c r="B3339" s="7">
        <v>44657</v>
      </c>
      <c r="C3339" s="7">
        <v>66993891</v>
      </c>
      <c r="D3339" s="7" t="s">
        <v>16418</v>
      </c>
      <c r="E3339" s="7" t="s">
        <v>21356</v>
      </c>
      <c r="F3339" s="7">
        <v>650000</v>
      </c>
      <c r="G3339" s="7">
        <v>9.7822999954223633</v>
      </c>
      <c r="H3339" s="7">
        <v>8.1639995574951172</v>
      </c>
      <c r="I3339" s="7" t="s">
        <v>21357</v>
      </c>
      <c r="J3339" s="7" t="s">
        <v>21358</v>
      </c>
      <c r="K3339" s="8">
        <v>4.2814798355102539</v>
      </c>
      <c r="M3339" s="8">
        <v>89.843002319335938</v>
      </c>
      <c r="N3339" s="7">
        <v>168.51499938964844</v>
      </c>
      <c r="O3339" s="7" t="s">
        <v>373</v>
      </c>
      <c r="P3339" s="7" t="s">
        <v>361</v>
      </c>
      <c r="Q3339" s="7" t="s">
        <v>242</v>
      </c>
      <c r="R3339" s="7" t="s">
        <v>3856</v>
      </c>
      <c r="S3339" s="7">
        <v>222.92420959472656</v>
      </c>
    </row>
    <row r="3340" spans="1:19" x14ac:dyDescent="0.25">
      <c r="A3340" s="7">
        <v>513</v>
      </c>
      <c r="B3340" s="7">
        <v>44657</v>
      </c>
      <c r="C3340" s="7">
        <v>45218419</v>
      </c>
      <c r="D3340" s="7" t="s">
        <v>16418</v>
      </c>
      <c r="E3340" s="7" t="s">
        <v>214</v>
      </c>
      <c r="F3340" s="7">
        <v>500000</v>
      </c>
      <c r="G3340" s="7">
        <v>7.4825000762939453</v>
      </c>
      <c r="H3340" s="7">
        <v>6.5366997718811035</v>
      </c>
      <c r="I3340" s="7" t="s">
        <v>8102</v>
      </c>
      <c r="J3340" s="7" t="s">
        <v>8103</v>
      </c>
      <c r="K3340" s="8">
        <v>4.1485800743103027</v>
      </c>
      <c r="M3340" s="8">
        <v>94.271003723144531</v>
      </c>
      <c r="N3340" s="7">
        <v>147.03700256347656</v>
      </c>
      <c r="O3340" s="7" t="s">
        <v>373</v>
      </c>
      <c r="P3340" s="7" t="s">
        <v>361</v>
      </c>
      <c r="Q3340" s="7" t="s">
        <v>242</v>
      </c>
      <c r="R3340" s="7" t="s">
        <v>3856</v>
      </c>
      <c r="S3340" s="7">
        <v>206.04922485351563</v>
      </c>
    </row>
    <row r="3341" spans="1:19" x14ac:dyDescent="0.25">
      <c r="A3341" s="7">
        <v>513</v>
      </c>
      <c r="B3341" s="7">
        <v>44657</v>
      </c>
      <c r="C3341" s="7">
        <v>30806725</v>
      </c>
      <c r="D3341" s="7" t="s">
        <v>16418</v>
      </c>
      <c r="E3341" s="7" t="s">
        <v>214</v>
      </c>
      <c r="F3341" s="7">
        <v>750000</v>
      </c>
      <c r="G3341" s="7">
        <v>4.2683000564575195</v>
      </c>
      <c r="H3341" s="7">
        <v>3.9347000122070313</v>
      </c>
      <c r="I3341" s="7" t="s">
        <v>8100</v>
      </c>
      <c r="J3341" s="7" t="s">
        <v>8101</v>
      </c>
      <c r="K3341" s="8">
        <v>3.7338600158691406</v>
      </c>
      <c r="M3341" s="8">
        <v>97.125</v>
      </c>
      <c r="N3341" s="7">
        <v>99.483802795410156</v>
      </c>
      <c r="O3341" s="7" t="s">
        <v>373</v>
      </c>
      <c r="P3341" s="7" t="s">
        <v>361</v>
      </c>
      <c r="Q3341" s="7" t="s">
        <v>242</v>
      </c>
      <c r="R3341" s="7" t="s">
        <v>3856</v>
      </c>
      <c r="S3341" s="7">
        <v>180.78294372558594</v>
      </c>
    </row>
    <row r="3342" spans="1:19" x14ac:dyDescent="0.25">
      <c r="A3342" s="7">
        <v>513</v>
      </c>
      <c r="B3342" s="7">
        <v>44657</v>
      </c>
      <c r="C3342" s="7">
        <v>25643759</v>
      </c>
      <c r="D3342" s="7" t="s">
        <v>16418</v>
      </c>
      <c r="E3342" s="7" t="s">
        <v>214</v>
      </c>
      <c r="F3342" s="7">
        <v>500000</v>
      </c>
      <c r="G3342" s="7">
        <v>2.9869999885559082</v>
      </c>
      <c r="H3342" s="7">
        <v>2.807499885559082</v>
      </c>
      <c r="I3342" s="7" t="s">
        <v>8098</v>
      </c>
      <c r="J3342" s="7" t="s">
        <v>8099</v>
      </c>
      <c r="K3342" s="8">
        <v>3.5913701057434082</v>
      </c>
      <c r="M3342" s="8">
        <v>100.09400177001953</v>
      </c>
      <c r="N3342" s="7">
        <v>88.678001403808594</v>
      </c>
      <c r="O3342" s="7" t="s">
        <v>373</v>
      </c>
      <c r="P3342" s="7" t="s">
        <v>361</v>
      </c>
      <c r="Q3342" s="7" t="s">
        <v>242</v>
      </c>
      <c r="R3342" s="7" t="s">
        <v>3856</v>
      </c>
      <c r="S3342" s="7">
        <v>170.23616027832031</v>
      </c>
    </row>
    <row r="3343" spans="1:19" x14ac:dyDescent="0.25">
      <c r="A3343" s="7">
        <v>513</v>
      </c>
      <c r="B3343" s="7">
        <v>44657</v>
      </c>
      <c r="C3343" s="7">
        <v>18389283</v>
      </c>
      <c r="D3343" s="7" t="s">
        <v>16418</v>
      </c>
      <c r="E3343" s="7" t="s">
        <v>214</v>
      </c>
      <c r="F3343" s="7">
        <v>500000</v>
      </c>
      <c r="G3343" s="7">
        <v>0.91720002889633179</v>
      </c>
      <c r="H3343" s="7">
        <v>0.89850002527236938</v>
      </c>
      <c r="I3343" s="7" t="s">
        <v>8096</v>
      </c>
      <c r="J3343" s="7" t="s">
        <v>8097</v>
      </c>
      <c r="K3343" s="8">
        <v>2.2815790176391602</v>
      </c>
      <c r="M3343" s="8">
        <v>100.58499908447266</v>
      </c>
      <c r="N3343" s="7">
        <v>47.492500305175781</v>
      </c>
      <c r="O3343" s="7" t="s">
        <v>373</v>
      </c>
      <c r="P3343" s="7" t="s">
        <v>361</v>
      </c>
      <c r="Q3343" s="7" t="s">
        <v>242</v>
      </c>
      <c r="R3343" s="7" t="s">
        <v>3856</v>
      </c>
      <c r="S3343" s="7">
        <v>152.75529479980469</v>
      </c>
    </row>
    <row r="3344" spans="1:19" x14ac:dyDescent="0.25">
      <c r="A3344" s="7">
        <v>513</v>
      </c>
      <c r="B3344" s="7">
        <v>44657</v>
      </c>
      <c r="C3344" s="7">
        <v>46375203</v>
      </c>
      <c r="D3344" s="7" t="s">
        <v>17549</v>
      </c>
      <c r="E3344" s="7" t="s">
        <v>214</v>
      </c>
      <c r="F3344" s="7">
        <v>250000</v>
      </c>
      <c r="G3344" s="7">
        <v>2.6282999515533447</v>
      </c>
      <c r="H3344" s="7">
        <v>2.3694999217987061</v>
      </c>
      <c r="I3344" s="7" t="s">
        <v>11358</v>
      </c>
      <c r="J3344" s="7" t="s">
        <v>11359</v>
      </c>
      <c r="K3344" s="8">
        <v>5.5211219787597656</v>
      </c>
      <c r="M3344" s="8">
        <v>99.942001342773438</v>
      </c>
      <c r="N3344" s="7">
        <v>278.62640380859375</v>
      </c>
      <c r="O3344" s="7" t="s">
        <v>212</v>
      </c>
      <c r="P3344" s="7" t="s">
        <v>361</v>
      </c>
      <c r="Q3344" s="7" t="s">
        <v>242</v>
      </c>
      <c r="R3344" s="7" t="s">
        <v>214</v>
      </c>
      <c r="S3344" s="7">
        <v>278.62640380859375</v>
      </c>
    </row>
    <row r="3345" spans="1:19" x14ac:dyDescent="0.25">
      <c r="A3345" s="7">
        <v>513</v>
      </c>
      <c r="B3345" s="7">
        <v>44657</v>
      </c>
      <c r="C3345" s="7">
        <v>45998307</v>
      </c>
      <c r="D3345" s="7" t="s">
        <v>17549</v>
      </c>
      <c r="E3345" s="7" t="s">
        <v>214</v>
      </c>
      <c r="F3345" s="7">
        <v>387460</v>
      </c>
      <c r="G3345" s="7">
        <v>2.5599000453948975</v>
      </c>
      <c r="H3345" s="7">
        <v>2.3259000778198242</v>
      </c>
      <c r="I3345" s="7" t="s">
        <v>11360</v>
      </c>
      <c r="J3345" s="7" t="s">
        <v>11361</v>
      </c>
      <c r="K3345" s="8">
        <v>5.4971370697021484</v>
      </c>
      <c r="M3345" s="8">
        <v>98.236000061035156</v>
      </c>
      <c r="N3345" s="7">
        <v>277.23690795898438</v>
      </c>
      <c r="O3345" s="7" t="s">
        <v>212</v>
      </c>
      <c r="P3345" s="7" t="s">
        <v>361</v>
      </c>
      <c r="Q3345" s="7" t="s">
        <v>242</v>
      </c>
      <c r="R3345" s="7" t="s">
        <v>214</v>
      </c>
      <c r="S3345" s="7">
        <v>277.23690795898438</v>
      </c>
    </row>
    <row r="3346" spans="1:19" x14ac:dyDescent="0.25">
      <c r="A3346" s="7">
        <v>513</v>
      </c>
      <c r="B3346" s="7">
        <v>44657</v>
      </c>
      <c r="C3346" s="7">
        <v>66891316</v>
      </c>
      <c r="D3346" s="7" t="s">
        <v>1429</v>
      </c>
      <c r="E3346" s="7" t="s">
        <v>214</v>
      </c>
      <c r="F3346" s="7">
        <v>550000</v>
      </c>
      <c r="G3346" s="7">
        <v>4.0332999229431152</v>
      </c>
      <c r="H3346" s="7">
        <v>3.4152998924255371</v>
      </c>
      <c r="I3346" s="7" t="s">
        <v>20047</v>
      </c>
      <c r="J3346" s="7" t="s">
        <v>11363</v>
      </c>
      <c r="K3346" s="8">
        <v>6.9733967781066895</v>
      </c>
      <c r="M3346" s="8">
        <v>96.452003479003906</v>
      </c>
      <c r="N3346" s="7">
        <v>422.67739868164063</v>
      </c>
      <c r="O3346" s="7" t="s">
        <v>223</v>
      </c>
      <c r="P3346" s="7" t="s">
        <v>327</v>
      </c>
      <c r="Q3346" s="7" t="s">
        <v>242</v>
      </c>
      <c r="R3346" s="7" t="s">
        <v>4184</v>
      </c>
      <c r="S3346" s="7">
        <v>422.67739868164063</v>
      </c>
    </row>
    <row r="3347" spans="1:19" x14ac:dyDescent="0.25">
      <c r="A3347" s="7">
        <v>513</v>
      </c>
      <c r="B3347" s="7">
        <v>44657</v>
      </c>
      <c r="C3347" s="7">
        <v>37003810</v>
      </c>
      <c r="D3347" s="7" t="s">
        <v>1429</v>
      </c>
      <c r="E3347" s="7" t="s">
        <v>214</v>
      </c>
      <c r="F3347" s="7">
        <v>500000</v>
      </c>
      <c r="G3347" s="7">
        <v>1.2833000421524048</v>
      </c>
      <c r="H3347" s="7">
        <v>4.1870999336242676</v>
      </c>
      <c r="I3347" s="7" t="s">
        <v>20048</v>
      </c>
      <c r="J3347" s="7" t="s">
        <v>11362</v>
      </c>
      <c r="K3347" s="8">
        <v>7.7068052291870117</v>
      </c>
      <c r="M3347" s="8">
        <v>96.261001586914063</v>
      </c>
      <c r="N3347" s="7">
        <v>558.93121337890625</v>
      </c>
      <c r="O3347" s="7" t="s">
        <v>223</v>
      </c>
      <c r="P3347" s="7" t="s">
        <v>327</v>
      </c>
      <c r="Q3347" s="7" t="s">
        <v>242</v>
      </c>
      <c r="R3347" s="7" t="s">
        <v>4184</v>
      </c>
      <c r="S3347" s="7">
        <v>558.93121337890625</v>
      </c>
    </row>
    <row r="3348" spans="1:19" x14ac:dyDescent="0.25">
      <c r="A3348" s="7">
        <v>513</v>
      </c>
      <c r="B3348" s="7">
        <v>44657</v>
      </c>
      <c r="C3348" s="7">
        <v>66910557</v>
      </c>
      <c r="D3348" s="7" t="s">
        <v>1432</v>
      </c>
      <c r="E3348" s="7" t="s">
        <v>214</v>
      </c>
      <c r="F3348" s="7">
        <v>800000</v>
      </c>
      <c r="G3348" s="7">
        <v>4.197199821472168</v>
      </c>
      <c r="H3348" s="7">
        <v>3.3973000049591064</v>
      </c>
      <c r="I3348" s="7" t="s">
        <v>17157</v>
      </c>
      <c r="J3348" s="7" t="s">
        <v>17158</v>
      </c>
      <c r="K3348" s="8">
        <v>5.9356369972229004</v>
      </c>
      <c r="M3348" s="8">
        <v>97.017997741699219</v>
      </c>
      <c r="N3348" s="7">
        <v>310.69549560546875</v>
      </c>
      <c r="O3348" s="7" t="s">
        <v>360</v>
      </c>
      <c r="P3348" s="7" t="s">
        <v>361</v>
      </c>
      <c r="Q3348" s="7" t="s">
        <v>242</v>
      </c>
      <c r="R3348" s="7" t="s">
        <v>214</v>
      </c>
      <c r="S3348" s="7">
        <v>310.69549560546875</v>
      </c>
    </row>
    <row r="3349" spans="1:19" x14ac:dyDescent="0.25">
      <c r="A3349" s="7">
        <v>513</v>
      </c>
      <c r="B3349" s="7">
        <v>44657</v>
      </c>
      <c r="C3349" s="7">
        <v>66884264</v>
      </c>
      <c r="D3349" s="7" t="s">
        <v>1434</v>
      </c>
      <c r="E3349" s="7" t="s">
        <v>22365</v>
      </c>
      <c r="F3349" s="7">
        <v>347812.09375</v>
      </c>
      <c r="G3349" s="7">
        <v>2.921299934387207</v>
      </c>
      <c r="H3349" s="7">
        <v>3.363300085067749</v>
      </c>
      <c r="I3349" s="7" t="s">
        <v>22366</v>
      </c>
      <c r="J3349" s="7" t="s">
        <v>11364</v>
      </c>
      <c r="K3349" s="8">
        <v>9.4034757614135742</v>
      </c>
      <c r="M3349" s="8">
        <v>104.68360137939453</v>
      </c>
      <c r="N3349" s="7">
        <v>989.58392333984375</v>
      </c>
      <c r="O3349" s="7" t="s">
        <v>266</v>
      </c>
      <c r="P3349" s="7" t="s">
        <v>380</v>
      </c>
      <c r="Q3349" s="7" t="s">
        <v>337</v>
      </c>
      <c r="R3349" s="7" t="s">
        <v>214</v>
      </c>
      <c r="S3349" s="7">
        <v>989.58392333984375</v>
      </c>
    </row>
    <row r="3350" spans="1:19" x14ac:dyDescent="0.25">
      <c r="A3350" s="7">
        <v>513</v>
      </c>
      <c r="B3350" s="7">
        <v>44657</v>
      </c>
      <c r="C3350" s="7">
        <v>66777241</v>
      </c>
      <c r="D3350" s="7" t="s">
        <v>1437</v>
      </c>
      <c r="E3350" s="7" t="s">
        <v>214</v>
      </c>
      <c r="F3350" s="7">
        <v>200000</v>
      </c>
      <c r="G3350" s="7">
        <v>1.0568000078201294</v>
      </c>
      <c r="H3350" s="7">
        <v>0.98570001125335693</v>
      </c>
      <c r="I3350" s="7" t="s">
        <v>11365</v>
      </c>
      <c r="J3350" s="7" t="s">
        <v>11366</v>
      </c>
      <c r="K3350" s="8">
        <v>6.1197671890258789</v>
      </c>
      <c r="M3350" s="8">
        <v>99.622001647949219</v>
      </c>
      <c r="N3350" s="7">
        <v>419.46029663085938</v>
      </c>
      <c r="O3350" s="7" t="s">
        <v>409</v>
      </c>
      <c r="P3350" s="7" t="s">
        <v>349</v>
      </c>
      <c r="Q3350" s="7" t="s">
        <v>242</v>
      </c>
      <c r="R3350" s="7" t="s">
        <v>214</v>
      </c>
      <c r="S3350" s="7">
        <v>419.46029663085938</v>
      </c>
    </row>
    <row r="3351" spans="1:19" x14ac:dyDescent="0.25">
      <c r="A3351" s="7">
        <v>513</v>
      </c>
      <c r="B3351" s="7">
        <v>44657</v>
      </c>
      <c r="C3351" s="7">
        <v>129949</v>
      </c>
      <c r="D3351" s="7" t="s">
        <v>1440</v>
      </c>
      <c r="E3351" s="7" t="s">
        <v>214</v>
      </c>
      <c r="F3351" s="7">
        <v>1500000</v>
      </c>
      <c r="G3351" s="7">
        <v>15.013899803161621</v>
      </c>
      <c r="I3351" s="7" t="s">
        <v>11369</v>
      </c>
      <c r="J3351" s="7" t="s">
        <v>11370</v>
      </c>
      <c r="K3351" s="8">
        <v>78.476760864257813</v>
      </c>
      <c r="M3351" s="8">
        <v>7</v>
      </c>
      <c r="N3351" s="7">
        <v>7591.15966796875</v>
      </c>
      <c r="O3351" s="7" t="s">
        <v>223</v>
      </c>
      <c r="P3351" s="7" t="s">
        <v>1442</v>
      </c>
      <c r="Q3351" s="7" t="s">
        <v>291</v>
      </c>
      <c r="R3351" s="7" t="s">
        <v>4084</v>
      </c>
      <c r="S3351" s="7">
        <v>7591.15966796875</v>
      </c>
    </row>
    <row r="3352" spans="1:19" x14ac:dyDescent="0.25">
      <c r="A3352" s="7">
        <v>513</v>
      </c>
      <c r="B3352" s="7">
        <v>44657</v>
      </c>
      <c r="C3352" s="7">
        <v>129948</v>
      </c>
      <c r="D3352" s="7" t="s">
        <v>1440</v>
      </c>
      <c r="E3352" s="7" t="s">
        <v>214</v>
      </c>
      <c r="F3352" s="7">
        <v>3000000</v>
      </c>
      <c r="G3352" s="7">
        <v>5.0138998031616211</v>
      </c>
      <c r="I3352" s="7" t="s">
        <v>11367</v>
      </c>
      <c r="J3352" s="7" t="s">
        <v>11368</v>
      </c>
      <c r="K3352" s="8">
        <v>101.84590911865234</v>
      </c>
      <c r="M3352" s="8">
        <v>6.7890000343322754</v>
      </c>
      <c r="N3352" s="7">
        <v>9911.0400390625</v>
      </c>
      <c r="O3352" s="7" t="s">
        <v>223</v>
      </c>
      <c r="P3352" s="7" t="s">
        <v>1442</v>
      </c>
      <c r="Q3352" s="7" t="s">
        <v>291</v>
      </c>
      <c r="R3352" s="7" t="s">
        <v>4084</v>
      </c>
      <c r="S3352" s="7">
        <v>9911.0400390625</v>
      </c>
    </row>
    <row r="3353" spans="1:19" x14ac:dyDescent="0.25">
      <c r="A3353" s="7">
        <v>513</v>
      </c>
      <c r="B3353" s="7">
        <v>44657</v>
      </c>
      <c r="C3353" s="7">
        <v>66824385</v>
      </c>
      <c r="D3353" s="7" t="s">
        <v>3034</v>
      </c>
      <c r="E3353" s="7" t="s">
        <v>214</v>
      </c>
      <c r="F3353" s="7">
        <v>250000</v>
      </c>
      <c r="G3353" s="7">
        <v>13.55780029296875</v>
      </c>
      <c r="H3353" s="7">
        <v>3.1147000789642334</v>
      </c>
      <c r="I3353" s="7" t="s">
        <v>20049</v>
      </c>
      <c r="J3353" s="7" t="s">
        <v>11371</v>
      </c>
      <c r="K3353" s="8">
        <v>5.9752798080444336</v>
      </c>
      <c r="M3353" s="8">
        <v>98.017997741699219</v>
      </c>
      <c r="N3353" s="7">
        <v>325.39498901367188</v>
      </c>
      <c r="O3353" s="7" t="s">
        <v>212</v>
      </c>
      <c r="P3353" s="7" t="s">
        <v>361</v>
      </c>
      <c r="Q3353" s="7" t="s">
        <v>242</v>
      </c>
      <c r="R3353" s="7" t="s">
        <v>214</v>
      </c>
      <c r="S3353" s="7">
        <v>325.39498901367188</v>
      </c>
    </row>
    <row r="3354" spans="1:19" x14ac:dyDescent="0.25">
      <c r="A3354" s="7">
        <v>513</v>
      </c>
      <c r="B3354" s="7">
        <v>44657</v>
      </c>
      <c r="C3354" s="7">
        <v>66823207</v>
      </c>
      <c r="D3354" s="7" t="s">
        <v>3038</v>
      </c>
      <c r="E3354" s="7" t="s">
        <v>8156</v>
      </c>
      <c r="F3354" s="7">
        <v>3796812</v>
      </c>
      <c r="G3354" s="7">
        <v>37.809700012207031</v>
      </c>
      <c r="H3354" s="7">
        <v>11.005000114440918</v>
      </c>
      <c r="I3354" s="7" t="s">
        <v>8157</v>
      </c>
      <c r="J3354" s="7" t="s">
        <v>8158</v>
      </c>
      <c r="K3354" s="8">
        <v>8.8697271347045898</v>
      </c>
      <c r="M3354" s="8">
        <v>79.152000427246094</v>
      </c>
      <c r="N3354" s="7">
        <v>624.08282470703125</v>
      </c>
      <c r="O3354" s="7" t="s">
        <v>223</v>
      </c>
      <c r="P3354" s="7" t="s">
        <v>447</v>
      </c>
      <c r="Q3354" s="7" t="s">
        <v>291</v>
      </c>
      <c r="R3354" s="7" t="s">
        <v>3856</v>
      </c>
      <c r="S3354" s="7">
        <v>605.91876220703125</v>
      </c>
    </row>
    <row r="3355" spans="1:19" x14ac:dyDescent="0.25">
      <c r="A3355" s="7">
        <v>513</v>
      </c>
      <c r="B3355" s="7">
        <v>44657</v>
      </c>
      <c r="C3355" s="7">
        <v>66822979</v>
      </c>
      <c r="D3355" s="7" t="s">
        <v>3038</v>
      </c>
      <c r="E3355" s="7" t="s">
        <v>8154</v>
      </c>
      <c r="F3355" s="7">
        <v>8047831</v>
      </c>
      <c r="G3355" s="7">
        <v>27.797399520874023</v>
      </c>
      <c r="H3355" s="7">
        <v>10.028200149536133</v>
      </c>
      <c r="I3355" s="7" t="s">
        <v>52</v>
      </c>
      <c r="J3355" s="7" t="s">
        <v>8155</v>
      </c>
      <c r="K3355" s="8">
        <v>9.1667909622192383</v>
      </c>
      <c r="M3355" s="8">
        <v>85.2030029296875</v>
      </c>
      <c r="N3355" s="7">
        <v>647.91790771484375</v>
      </c>
      <c r="O3355" s="7" t="s">
        <v>223</v>
      </c>
      <c r="P3355" s="7" t="s">
        <v>447</v>
      </c>
      <c r="Q3355" s="7" t="s">
        <v>291</v>
      </c>
      <c r="R3355" s="7" t="s">
        <v>3856</v>
      </c>
      <c r="S3355" s="7">
        <v>555.83367919921875</v>
      </c>
    </row>
    <row r="3356" spans="1:19" x14ac:dyDescent="0.25">
      <c r="A3356" s="7">
        <v>513</v>
      </c>
      <c r="B3356" s="7">
        <v>44657</v>
      </c>
      <c r="C3356" s="7">
        <v>37391413</v>
      </c>
      <c r="D3356" s="7" t="s">
        <v>3038</v>
      </c>
      <c r="E3356" s="7" t="s">
        <v>8150</v>
      </c>
      <c r="F3356" s="7">
        <v>1574041</v>
      </c>
      <c r="G3356" s="7">
        <v>25.850799560546875</v>
      </c>
      <c r="H3356" s="7">
        <v>10.685400009155273</v>
      </c>
      <c r="I3356" s="7" t="s">
        <v>20053</v>
      </c>
      <c r="J3356" s="7" t="s">
        <v>8153</v>
      </c>
      <c r="K3356" s="8">
        <v>8.6127376556396484</v>
      </c>
      <c r="M3356" s="8">
        <v>76.68499755859375</v>
      </c>
      <c r="N3356" s="7">
        <v>587.3291015625</v>
      </c>
      <c r="O3356" s="7" t="s">
        <v>223</v>
      </c>
      <c r="P3356" s="7" t="s">
        <v>447</v>
      </c>
      <c r="Q3356" s="7" t="s">
        <v>291</v>
      </c>
      <c r="R3356" s="7" t="s">
        <v>3856</v>
      </c>
      <c r="S3356" s="7">
        <v>543.67181396484375</v>
      </c>
    </row>
    <row r="3357" spans="1:19" x14ac:dyDescent="0.25">
      <c r="A3357" s="7">
        <v>513</v>
      </c>
      <c r="B3357" s="7">
        <v>44657</v>
      </c>
      <c r="C3357" s="7">
        <v>37053988</v>
      </c>
      <c r="D3357" s="7" t="s">
        <v>3038</v>
      </c>
      <c r="E3357" s="7" t="s">
        <v>8150</v>
      </c>
      <c r="F3357" s="7">
        <v>1574041</v>
      </c>
      <c r="G3357" s="7">
        <v>25.850799560546875</v>
      </c>
      <c r="H3357" s="7">
        <v>10.655599594116211</v>
      </c>
      <c r="I3357" s="7" t="s">
        <v>8151</v>
      </c>
      <c r="J3357" s="7" t="s">
        <v>8152</v>
      </c>
      <c r="K3357" s="8">
        <v>8.6530961990356445</v>
      </c>
      <c r="M3357" s="8">
        <v>76.349998474121094</v>
      </c>
      <c r="N3357" s="7">
        <v>594.36187744140625</v>
      </c>
      <c r="O3357" s="7" t="s">
        <v>223</v>
      </c>
      <c r="P3357" s="7" t="s">
        <v>447</v>
      </c>
      <c r="Q3357" s="7" t="s">
        <v>291</v>
      </c>
      <c r="R3357" s="7" t="s">
        <v>4084</v>
      </c>
      <c r="S3357" s="7">
        <v>543.67181396484375</v>
      </c>
    </row>
    <row r="3358" spans="1:19" x14ac:dyDescent="0.25">
      <c r="A3358" s="7">
        <v>513</v>
      </c>
      <c r="B3358" s="7">
        <v>44657</v>
      </c>
      <c r="C3358" s="7">
        <v>34663139</v>
      </c>
      <c r="D3358" s="7" t="s">
        <v>3038</v>
      </c>
      <c r="E3358" s="7" t="s">
        <v>8147</v>
      </c>
      <c r="F3358" s="7">
        <v>5548156</v>
      </c>
      <c r="G3358" s="7">
        <v>25.456499099731445</v>
      </c>
      <c r="H3358" s="7">
        <v>10.482799530029297</v>
      </c>
      <c r="I3358" s="7" t="s">
        <v>8148</v>
      </c>
      <c r="J3358" s="7" t="s">
        <v>8149</v>
      </c>
      <c r="K3358" s="8">
        <v>8.7909364700317383</v>
      </c>
      <c r="M3358" s="8">
        <v>79.375999450683594</v>
      </c>
      <c r="N3358" s="7">
        <v>604.1063232421875</v>
      </c>
      <c r="O3358" s="7" t="s">
        <v>223</v>
      </c>
      <c r="P3358" s="7" t="s">
        <v>447</v>
      </c>
      <c r="Q3358" s="7" t="s">
        <v>291</v>
      </c>
      <c r="R3358" s="7" t="s">
        <v>3856</v>
      </c>
      <c r="S3358" s="7">
        <v>541.0947265625</v>
      </c>
    </row>
    <row r="3359" spans="1:19" x14ac:dyDescent="0.25">
      <c r="A3359" s="7">
        <v>513</v>
      </c>
      <c r="B3359" s="7">
        <v>44657</v>
      </c>
      <c r="C3359" s="7">
        <v>31325514</v>
      </c>
      <c r="D3359" s="7" t="s">
        <v>3038</v>
      </c>
      <c r="E3359" s="7" t="s">
        <v>8145</v>
      </c>
      <c r="F3359" s="7">
        <v>5548156</v>
      </c>
      <c r="G3359" s="7">
        <v>25.456499099731445</v>
      </c>
      <c r="H3359" s="7">
        <v>10.488100051879883</v>
      </c>
      <c r="I3359" s="7" t="s">
        <v>21359</v>
      </c>
      <c r="J3359" s="7" t="s">
        <v>8146</v>
      </c>
      <c r="K3359" s="8">
        <v>8.7833261489868164</v>
      </c>
      <c r="M3359" s="8">
        <v>79.44000244140625</v>
      </c>
      <c r="N3359" s="7">
        <v>607.14801025390625</v>
      </c>
      <c r="O3359" s="7" t="s">
        <v>223</v>
      </c>
      <c r="P3359" s="7" t="s">
        <v>447</v>
      </c>
      <c r="Q3359" s="7" t="s">
        <v>291</v>
      </c>
      <c r="R3359" s="7" t="s">
        <v>4084</v>
      </c>
      <c r="S3359" s="7">
        <v>541.0947265625</v>
      </c>
    </row>
    <row r="3360" spans="1:19" x14ac:dyDescent="0.25">
      <c r="A3360" s="7">
        <v>513</v>
      </c>
      <c r="B3360" s="7">
        <v>44657</v>
      </c>
      <c r="C3360" s="7">
        <v>25082090</v>
      </c>
      <c r="D3360" s="7" t="s">
        <v>3038</v>
      </c>
      <c r="E3360" s="7" t="s">
        <v>8143</v>
      </c>
      <c r="F3360" s="7">
        <v>626143</v>
      </c>
      <c r="G3360" s="7">
        <v>23.797399520874023</v>
      </c>
      <c r="H3360" s="7">
        <v>10.974900245666504</v>
      </c>
      <c r="I3360" s="7" t="s">
        <v>20050</v>
      </c>
      <c r="J3360" s="7" t="s">
        <v>8144</v>
      </c>
      <c r="K3360" s="8">
        <v>8.1630973815917969</v>
      </c>
      <c r="M3360" s="8">
        <v>73.527000427246094</v>
      </c>
      <c r="N3360" s="7">
        <v>538.27490234375</v>
      </c>
      <c r="O3360" s="7" t="s">
        <v>223</v>
      </c>
      <c r="P3360" s="7" t="s">
        <v>447</v>
      </c>
      <c r="Q3360" s="7" t="s">
        <v>291</v>
      </c>
      <c r="R3360" s="7" t="s">
        <v>3856</v>
      </c>
      <c r="S3360" s="7">
        <v>529.809326171875</v>
      </c>
    </row>
    <row r="3361" spans="1:19" x14ac:dyDescent="0.25">
      <c r="A3361" s="7">
        <v>513</v>
      </c>
      <c r="B3361" s="7">
        <v>44657</v>
      </c>
      <c r="C3361" s="7">
        <v>20825880</v>
      </c>
      <c r="D3361" s="7" t="s">
        <v>3038</v>
      </c>
      <c r="E3361" s="7" t="s">
        <v>214</v>
      </c>
      <c r="F3361" s="7">
        <v>1199747</v>
      </c>
      <c r="G3361" s="7">
        <v>22.794399261474609</v>
      </c>
      <c r="H3361" s="7">
        <v>10.235300064086914</v>
      </c>
      <c r="I3361" s="7" t="s">
        <v>21881</v>
      </c>
      <c r="J3361" s="7" t="s">
        <v>8142</v>
      </c>
      <c r="K3361" s="8">
        <v>8.6515359878540039</v>
      </c>
      <c r="M3361" s="8">
        <v>77.48699951171875</v>
      </c>
      <c r="N3361" s="7">
        <v>585.5968017578125</v>
      </c>
      <c r="O3361" s="7" t="s">
        <v>223</v>
      </c>
      <c r="P3361" s="7" t="s">
        <v>447</v>
      </c>
      <c r="Q3361" s="7" t="s">
        <v>291</v>
      </c>
      <c r="R3361" s="7" t="s">
        <v>214</v>
      </c>
      <c r="S3361" s="7">
        <v>522.626708984375</v>
      </c>
    </row>
    <row r="3362" spans="1:19" x14ac:dyDescent="0.25">
      <c r="A3362" s="7">
        <v>513</v>
      </c>
      <c r="B3362" s="7">
        <v>44657</v>
      </c>
      <c r="C3362" s="7">
        <v>15717754</v>
      </c>
      <c r="D3362" s="7" t="s">
        <v>3038</v>
      </c>
      <c r="E3362" s="7" t="s">
        <v>214</v>
      </c>
      <c r="F3362" s="7">
        <v>640434</v>
      </c>
      <c r="G3362" s="7">
        <v>22.222200393676758</v>
      </c>
      <c r="H3362" s="7">
        <v>10.766500473022461</v>
      </c>
      <c r="I3362" s="7" t="s">
        <v>21882</v>
      </c>
      <c r="J3362" s="7" t="s">
        <v>8141</v>
      </c>
      <c r="K3362" s="8">
        <v>8.1096534729003906</v>
      </c>
      <c r="M3362" s="8">
        <v>73.306999206542969</v>
      </c>
      <c r="N3362" s="7">
        <v>530.53759765625</v>
      </c>
      <c r="O3362" s="7" t="s">
        <v>223</v>
      </c>
      <c r="P3362" s="7" t="s">
        <v>447</v>
      </c>
      <c r="Q3362" s="7" t="s">
        <v>291</v>
      </c>
      <c r="R3362" s="7" t="s">
        <v>214</v>
      </c>
      <c r="S3362" s="7">
        <v>518.40252685546875</v>
      </c>
    </row>
    <row r="3363" spans="1:19" x14ac:dyDescent="0.25">
      <c r="A3363" s="7">
        <v>513</v>
      </c>
      <c r="B3363" s="7">
        <v>44657</v>
      </c>
      <c r="C3363" s="7">
        <v>12818635</v>
      </c>
      <c r="D3363" s="7" t="s">
        <v>3038</v>
      </c>
      <c r="E3363" s="7" t="s">
        <v>8138</v>
      </c>
      <c r="F3363" s="7">
        <v>1560521</v>
      </c>
      <c r="G3363" s="7">
        <v>19.153999328613281</v>
      </c>
      <c r="H3363" s="7">
        <v>9.5600996017456055</v>
      </c>
      <c r="I3363" s="7" t="s">
        <v>8139</v>
      </c>
      <c r="J3363" s="7" t="s">
        <v>8140</v>
      </c>
      <c r="K3363" s="8">
        <v>8.5777969360351563</v>
      </c>
      <c r="M3363" s="8">
        <v>80.611000061035156</v>
      </c>
      <c r="N3363" s="7">
        <v>578.607421875</v>
      </c>
      <c r="O3363" s="7" t="s">
        <v>223</v>
      </c>
      <c r="P3363" s="7" t="s">
        <v>447</v>
      </c>
      <c r="Q3363" s="7" t="s">
        <v>291</v>
      </c>
      <c r="R3363" s="7" t="s">
        <v>4084</v>
      </c>
      <c r="S3363" s="7">
        <v>494.09588623046875</v>
      </c>
    </row>
    <row r="3364" spans="1:19" x14ac:dyDescent="0.25">
      <c r="A3364" s="7">
        <v>513</v>
      </c>
      <c r="B3364" s="7">
        <v>44657</v>
      </c>
      <c r="C3364" s="7">
        <v>12698629</v>
      </c>
      <c r="D3364" s="7" t="s">
        <v>3038</v>
      </c>
      <c r="E3364" s="7" t="s">
        <v>8135</v>
      </c>
      <c r="F3364" s="7">
        <v>1560521</v>
      </c>
      <c r="G3364" s="7">
        <v>19.152799606323242</v>
      </c>
      <c r="H3364" s="7">
        <v>9.5600996017456055</v>
      </c>
      <c r="I3364" s="7" t="s">
        <v>8136</v>
      </c>
      <c r="J3364" s="7" t="s">
        <v>8137</v>
      </c>
      <c r="K3364" s="8">
        <v>8.5777969360351563</v>
      </c>
      <c r="M3364" s="8">
        <v>80.611000061035156</v>
      </c>
      <c r="N3364" s="7">
        <v>578.607421875</v>
      </c>
      <c r="O3364" s="7" t="s">
        <v>223</v>
      </c>
      <c r="P3364" s="7" t="s">
        <v>447</v>
      </c>
      <c r="Q3364" s="7" t="s">
        <v>291</v>
      </c>
      <c r="R3364" s="7" t="s">
        <v>4084</v>
      </c>
      <c r="S3364" s="7">
        <v>494.0858154296875</v>
      </c>
    </row>
    <row r="3365" spans="1:19" x14ac:dyDescent="0.25">
      <c r="A3365" s="7">
        <v>513</v>
      </c>
      <c r="B3365" s="7">
        <v>44657</v>
      </c>
      <c r="C3365" s="7">
        <v>101392</v>
      </c>
      <c r="D3365" s="7" t="s">
        <v>3038</v>
      </c>
      <c r="E3365" s="7" t="s">
        <v>22367</v>
      </c>
      <c r="F3365" s="7">
        <v>2748500</v>
      </c>
      <c r="G3365" s="7">
        <v>13.188199996948242</v>
      </c>
      <c r="H3365" s="7">
        <v>8.1626996994018555</v>
      </c>
      <c r="I3365" s="7" t="s">
        <v>22368</v>
      </c>
      <c r="J3365" s="7" t="s">
        <v>8134</v>
      </c>
      <c r="K3365" s="8">
        <v>8.185887336730957</v>
      </c>
      <c r="M3365" s="8">
        <v>87.535003662109375</v>
      </c>
      <c r="N3365" s="7">
        <v>561.95318603515625</v>
      </c>
      <c r="O3365" s="7" t="s">
        <v>223</v>
      </c>
      <c r="P3365" s="7" t="s">
        <v>447</v>
      </c>
      <c r="Q3365" s="7" t="s">
        <v>291</v>
      </c>
      <c r="R3365" s="7" t="s">
        <v>3856</v>
      </c>
      <c r="S3365" s="7">
        <v>438.0174560546875</v>
      </c>
    </row>
    <row r="3366" spans="1:19" x14ac:dyDescent="0.25">
      <c r="A3366" s="7">
        <v>513</v>
      </c>
      <c r="B3366" s="7">
        <v>44657</v>
      </c>
      <c r="C3366" s="7">
        <v>66822980</v>
      </c>
      <c r="D3366" s="7" t="s">
        <v>3038</v>
      </c>
      <c r="E3366" s="7" t="s">
        <v>8132</v>
      </c>
      <c r="F3366" s="7">
        <v>3777381</v>
      </c>
      <c r="G3366" s="7">
        <v>8.8104000091552734</v>
      </c>
      <c r="H3366" s="7">
        <v>6.5001997947692871</v>
      </c>
      <c r="I3366" s="7" t="s">
        <v>53</v>
      </c>
      <c r="J3366" s="7" t="s">
        <v>8133</v>
      </c>
      <c r="K3366" s="8">
        <v>7.3577251434326172</v>
      </c>
      <c r="M3366" s="8">
        <v>90.978996276855469</v>
      </c>
      <c r="N3366" s="7">
        <v>473.66830444335938</v>
      </c>
      <c r="O3366" s="7" t="s">
        <v>223</v>
      </c>
      <c r="P3366" s="7" t="s">
        <v>447</v>
      </c>
      <c r="Q3366" s="7" t="s">
        <v>291</v>
      </c>
      <c r="R3366" s="7" t="s">
        <v>3856</v>
      </c>
      <c r="S3366" s="7">
        <v>388.72927856445313</v>
      </c>
    </row>
    <row r="3367" spans="1:19" x14ac:dyDescent="0.25">
      <c r="A3367" s="7">
        <v>513</v>
      </c>
      <c r="B3367" s="7">
        <v>44657</v>
      </c>
      <c r="C3367" s="7">
        <v>66823852</v>
      </c>
      <c r="D3367" s="7" t="s">
        <v>3038</v>
      </c>
      <c r="E3367" s="7" t="s">
        <v>8130</v>
      </c>
      <c r="F3367" s="7">
        <v>2345538</v>
      </c>
      <c r="G3367" s="7">
        <v>7.7973999977111816</v>
      </c>
      <c r="H3367" s="7">
        <v>5.7839999198913574</v>
      </c>
      <c r="I3367" s="7" t="s">
        <v>58</v>
      </c>
      <c r="J3367" s="7" t="s">
        <v>8131</v>
      </c>
      <c r="K3367" s="8">
        <v>7.2167401313781738</v>
      </c>
      <c r="M3367" s="8">
        <v>97.768997192382813</v>
      </c>
      <c r="N3367" s="7">
        <v>455.21011352539063</v>
      </c>
      <c r="O3367" s="7" t="s">
        <v>223</v>
      </c>
      <c r="P3367" s="7" t="s">
        <v>447</v>
      </c>
      <c r="Q3367" s="7" t="s">
        <v>291</v>
      </c>
      <c r="R3367" s="7" t="s">
        <v>3856</v>
      </c>
      <c r="S3367" s="7">
        <v>376.315673828125</v>
      </c>
    </row>
    <row r="3368" spans="1:19" x14ac:dyDescent="0.25">
      <c r="A3368" s="7">
        <v>513</v>
      </c>
      <c r="B3368" s="7">
        <v>44657</v>
      </c>
      <c r="C3368" s="7">
        <v>41654120</v>
      </c>
      <c r="D3368" s="7" t="s">
        <v>3038</v>
      </c>
      <c r="E3368" s="7" t="s">
        <v>8128</v>
      </c>
      <c r="F3368" s="7">
        <v>1204708</v>
      </c>
      <c r="G3368" s="7">
        <v>6.7980999946594238</v>
      </c>
      <c r="H3368" s="7">
        <v>5.3319001197814941</v>
      </c>
      <c r="I3368" s="7" t="s">
        <v>20051</v>
      </c>
      <c r="J3368" s="7" t="s">
        <v>8129</v>
      </c>
      <c r="K3368" s="8">
        <v>6.8738679885864258</v>
      </c>
      <c r="M3368" s="8">
        <v>97.984001159667969</v>
      </c>
      <c r="N3368" s="7">
        <v>417.04019165039063</v>
      </c>
      <c r="O3368" s="7" t="s">
        <v>223</v>
      </c>
      <c r="P3368" s="7" t="s">
        <v>447</v>
      </c>
      <c r="Q3368" s="7" t="s">
        <v>291</v>
      </c>
      <c r="R3368" s="7" t="s">
        <v>3856</v>
      </c>
      <c r="S3368" s="7">
        <v>363.70663452148438</v>
      </c>
    </row>
    <row r="3369" spans="1:19" x14ac:dyDescent="0.25">
      <c r="A3369" s="7">
        <v>513</v>
      </c>
      <c r="B3369" s="7">
        <v>44657</v>
      </c>
      <c r="C3369" s="7">
        <v>37043923</v>
      </c>
      <c r="D3369" s="7" t="s">
        <v>3038</v>
      </c>
      <c r="E3369" s="7" t="s">
        <v>8124</v>
      </c>
      <c r="F3369" s="7">
        <v>1976720</v>
      </c>
      <c r="G3369" s="7">
        <v>5.8508000373840332</v>
      </c>
      <c r="H3369" s="7">
        <v>4.8708000183105469</v>
      </c>
      <c r="I3369" s="7" t="s">
        <v>20052</v>
      </c>
      <c r="J3369" s="7" t="s">
        <v>8127</v>
      </c>
      <c r="K3369" s="8">
        <v>6.5961871147155762</v>
      </c>
      <c r="M3369" s="8">
        <v>94.025001525878906</v>
      </c>
      <c r="N3369" s="7">
        <v>387.251708984375</v>
      </c>
      <c r="O3369" s="7" t="s">
        <v>223</v>
      </c>
      <c r="P3369" s="7" t="s">
        <v>447</v>
      </c>
      <c r="Q3369" s="7" t="s">
        <v>291</v>
      </c>
      <c r="R3369" s="7" t="s">
        <v>3856</v>
      </c>
      <c r="S3369" s="7">
        <v>351.42874145507813</v>
      </c>
    </row>
    <row r="3370" spans="1:19" x14ac:dyDescent="0.25">
      <c r="A3370" s="7">
        <v>513</v>
      </c>
      <c r="B3370" s="7">
        <v>44657</v>
      </c>
      <c r="C3370" s="7">
        <v>37043746</v>
      </c>
      <c r="D3370" s="7" t="s">
        <v>3038</v>
      </c>
      <c r="E3370" s="7" t="s">
        <v>8124</v>
      </c>
      <c r="F3370" s="7">
        <v>1976720</v>
      </c>
      <c r="G3370" s="7">
        <v>5.8508000373840332</v>
      </c>
      <c r="H3370" s="7">
        <v>4.869999885559082</v>
      </c>
      <c r="I3370" s="7" t="s">
        <v>8125</v>
      </c>
      <c r="J3370" s="7" t="s">
        <v>8126</v>
      </c>
      <c r="K3370" s="8">
        <v>6.612335205078125</v>
      </c>
      <c r="M3370" s="8">
        <v>93.95050048828125</v>
      </c>
      <c r="N3370" s="7">
        <v>388.90109252929688</v>
      </c>
      <c r="O3370" s="7" t="s">
        <v>223</v>
      </c>
      <c r="P3370" s="7" t="s">
        <v>447</v>
      </c>
      <c r="Q3370" s="7" t="s">
        <v>291</v>
      </c>
      <c r="R3370" s="7" t="s">
        <v>4084</v>
      </c>
      <c r="S3370" s="7">
        <v>351.42874145507813</v>
      </c>
    </row>
    <row r="3371" spans="1:19" x14ac:dyDescent="0.25">
      <c r="A3371" s="7">
        <v>513</v>
      </c>
      <c r="B3371" s="7">
        <v>44657</v>
      </c>
      <c r="C3371" s="7">
        <v>32256048</v>
      </c>
      <c r="D3371" s="7" t="s">
        <v>3038</v>
      </c>
      <c r="E3371" s="7" t="s">
        <v>8121</v>
      </c>
      <c r="F3371" s="7">
        <v>4006043</v>
      </c>
      <c r="G3371" s="7">
        <v>4.9309000968933105</v>
      </c>
      <c r="H3371" s="7">
        <v>4.1487998962402344</v>
      </c>
      <c r="I3371" s="7" t="s">
        <v>8122</v>
      </c>
      <c r="J3371" s="7" t="s">
        <v>8123</v>
      </c>
      <c r="K3371" s="8">
        <v>6.396294116973877</v>
      </c>
      <c r="M3371" s="8">
        <v>100.427001953125</v>
      </c>
      <c r="N3371" s="7">
        <v>365.9840087890625</v>
      </c>
      <c r="O3371" s="7" t="s">
        <v>223</v>
      </c>
      <c r="P3371" s="7" t="s">
        <v>447</v>
      </c>
      <c r="Q3371" s="7" t="s">
        <v>291</v>
      </c>
      <c r="R3371" s="7" t="s">
        <v>3856</v>
      </c>
      <c r="S3371" s="7">
        <v>339.21365356445313</v>
      </c>
    </row>
    <row r="3372" spans="1:19" x14ac:dyDescent="0.25">
      <c r="A3372" s="7">
        <v>513</v>
      </c>
      <c r="B3372" s="7">
        <v>44657</v>
      </c>
      <c r="C3372" s="7">
        <v>66823985</v>
      </c>
      <c r="D3372" s="7" t="s">
        <v>3038</v>
      </c>
      <c r="E3372" s="7" t="s">
        <v>8119</v>
      </c>
      <c r="F3372" s="7">
        <v>1538374</v>
      </c>
      <c r="G3372" s="7">
        <v>4.6297001838684082</v>
      </c>
      <c r="H3372" s="7">
        <v>3.9572999477386475</v>
      </c>
      <c r="I3372" s="7" t="s">
        <v>59</v>
      </c>
      <c r="J3372" s="7" t="s">
        <v>8120</v>
      </c>
      <c r="K3372" s="8">
        <v>6.3489971160888672</v>
      </c>
      <c r="M3372" s="8">
        <v>100.55400085449219</v>
      </c>
      <c r="N3372" s="7">
        <v>360.90908813476563</v>
      </c>
      <c r="O3372" s="7" t="s">
        <v>223</v>
      </c>
      <c r="P3372" s="7" t="s">
        <v>447</v>
      </c>
      <c r="Q3372" s="7" t="s">
        <v>291</v>
      </c>
      <c r="R3372" s="7" t="s">
        <v>3856</v>
      </c>
      <c r="S3372" s="7">
        <v>335.153564453125</v>
      </c>
    </row>
    <row r="3373" spans="1:19" x14ac:dyDescent="0.25">
      <c r="A3373" s="7">
        <v>513</v>
      </c>
      <c r="B3373" s="7">
        <v>44657</v>
      </c>
      <c r="C3373" s="7">
        <v>29164369</v>
      </c>
      <c r="D3373" s="7" t="s">
        <v>3038</v>
      </c>
      <c r="E3373" s="7" t="s">
        <v>8117</v>
      </c>
      <c r="F3373" s="7">
        <v>2502771</v>
      </c>
      <c r="G3373" s="7">
        <v>4.3257999420166016</v>
      </c>
      <c r="H3373" s="7">
        <v>3.6763999462127686</v>
      </c>
      <c r="I3373" s="7" t="s">
        <v>22369</v>
      </c>
      <c r="J3373" s="7" t="s">
        <v>8118</v>
      </c>
      <c r="K3373" s="8">
        <v>5.8870649337768555</v>
      </c>
      <c r="M3373" s="8">
        <v>103.71299743652344</v>
      </c>
      <c r="N3373" s="7">
        <v>314.37380981445313</v>
      </c>
      <c r="O3373" s="7" t="s">
        <v>223</v>
      </c>
      <c r="P3373" s="7" t="s">
        <v>447</v>
      </c>
      <c r="Q3373" s="7" t="s">
        <v>291</v>
      </c>
      <c r="R3373" s="7" t="s">
        <v>4084</v>
      </c>
      <c r="S3373" s="7">
        <v>331.02764892578125</v>
      </c>
    </row>
    <row r="3374" spans="1:19" x14ac:dyDescent="0.25">
      <c r="A3374" s="7">
        <v>513</v>
      </c>
      <c r="B3374" s="7">
        <v>44657</v>
      </c>
      <c r="C3374" s="7">
        <v>25082092</v>
      </c>
      <c r="D3374" s="7" t="s">
        <v>3038</v>
      </c>
      <c r="E3374" s="7" t="s">
        <v>8114</v>
      </c>
      <c r="F3374" s="7">
        <v>1124403</v>
      </c>
      <c r="G3374" s="7">
        <v>3.7973999977111816</v>
      </c>
      <c r="H3374" s="7">
        <v>3.4070999622344971</v>
      </c>
      <c r="I3374" s="7" t="s">
        <v>8115</v>
      </c>
      <c r="J3374" s="7" t="s">
        <v>8116</v>
      </c>
      <c r="K3374" s="8">
        <v>5.3183908462524414</v>
      </c>
      <c r="M3374" s="8">
        <v>97.213996887207031</v>
      </c>
      <c r="N3374" s="7">
        <v>257.71060180664063</v>
      </c>
      <c r="O3374" s="7" t="s">
        <v>223</v>
      </c>
      <c r="P3374" s="7" t="s">
        <v>447</v>
      </c>
      <c r="Q3374" s="7" t="s">
        <v>291</v>
      </c>
      <c r="R3374" s="7" t="s">
        <v>3856</v>
      </c>
      <c r="S3374" s="7">
        <v>323.78515625</v>
      </c>
    </row>
    <row r="3375" spans="1:19" x14ac:dyDescent="0.25">
      <c r="A3375" s="7">
        <v>513</v>
      </c>
      <c r="B3375" s="7">
        <v>44657</v>
      </c>
      <c r="C3375" s="7">
        <v>67030708</v>
      </c>
      <c r="D3375" s="7" t="s">
        <v>3038</v>
      </c>
      <c r="E3375" s="7" t="s">
        <v>22370</v>
      </c>
      <c r="F3375" s="7">
        <v>901836</v>
      </c>
      <c r="G3375" s="7">
        <v>3.4442000389099121</v>
      </c>
      <c r="H3375" s="7">
        <v>2.978600025177002</v>
      </c>
      <c r="I3375" s="7" t="s">
        <v>22371</v>
      </c>
      <c r="J3375" s="7" t="s">
        <v>22372</v>
      </c>
      <c r="K3375" s="8">
        <v>5.5260148048400879</v>
      </c>
      <c r="M3375" s="8">
        <v>104.17900085449219</v>
      </c>
      <c r="N3375" s="7">
        <v>279.5364990234375</v>
      </c>
      <c r="O3375" s="7" t="s">
        <v>223</v>
      </c>
      <c r="P3375" s="7" t="s">
        <v>447</v>
      </c>
      <c r="Q3375" s="7" t="s">
        <v>291</v>
      </c>
      <c r="R3375" s="7" t="s">
        <v>3856</v>
      </c>
      <c r="S3375" s="7">
        <v>318.89678955078125</v>
      </c>
    </row>
    <row r="3376" spans="1:19" x14ac:dyDescent="0.25">
      <c r="A3376" s="7">
        <v>513</v>
      </c>
      <c r="B3376" s="7">
        <v>44657</v>
      </c>
      <c r="C3376" s="7">
        <v>24097190</v>
      </c>
      <c r="D3376" s="7" t="s">
        <v>3038</v>
      </c>
      <c r="E3376" s="7" t="s">
        <v>8112</v>
      </c>
      <c r="F3376" s="7">
        <v>635449</v>
      </c>
      <c r="G3376" s="7">
        <v>2.7762000560760498</v>
      </c>
      <c r="H3376" s="7">
        <v>2.5620999336242676</v>
      </c>
      <c r="I3376" s="7" t="s">
        <v>21883</v>
      </c>
      <c r="J3376" s="7" t="s">
        <v>8113</v>
      </c>
      <c r="K3376" s="8">
        <v>4.8073911666870117</v>
      </c>
      <c r="M3376" s="8">
        <v>98.563003540039063</v>
      </c>
      <c r="N3376" s="7">
        <v>212.7362060546875</v>
      </c>
      <c r="O3376" s="7" t="s">
        <v>223</v>
      </c>
      <c r="P3376" s="7" t="s">
        <v>447</v>
      </c>
      <c r="Q3376" s="7" t="s">
        <v>291</v>
      </c>
      <c r="R3376" s="7" t="s">
        <v>4084</v>
      </c>
      <c r="S3376" s="7">
        <v>309.55224609375</v>
      </c>
    </row>
    <row r="3377" spans="1:19" x14ac:dyDescent="0.25">
      <c r="A3377" s="7">
        <v>513</v>
      </c>
      <c r="B3377" s="7">
        <v>44657</v>
      </c>
      <c r="C3377" s="7">
        <v>19082090</v>
      </c>
      <c r="D3377" s="7" t="s">
        <v>3038</v>
      </c>
      <c r="E3377" s="7" t="s">
        <v>8109</v>
      </c>
      <c r="F3377" s="7">
        <v>844175</v>
      </c>
      <c r="G3377" s="7">
        <v>1.7822999954223633</v>
      </c>
      <c r="H3377" s="7">
        <v>1.6782000064849854</v>
      </c>
      <c r="I3377" s="7" t="s">
        <v>8110</v>
      </c>
      <c r="J3377" s="7" t="s">
        <v>8111</v>
      </c>
      <c r="K3377" s="8">
        <v>4.1902198791503906</v>
      </c>
      <c r="M3377" s="8">
        <v>101.15699768066406</v>
      </c>
      <c r="N3377" s="7">
        <v>175.89129638671875</v>
      </c>
      <c r="O3377" s="7" t="s">
        <v>223</v>
      </c>
      <c r="P3377" s="7" t="s">
        <v>447</v>
      </c>
      <c r="Q3377" s="7" t="s">
        <v>291</v>
      </c>
      <c r="R3377" s="7" t="s">
        <v>3856</v>
      </c>
      <c r="S3377" s="7">
        <v>295.42352294921875</v>
      </c>
    </row>
    <row r="3378" spans="1:19" x14ac:dyDescent="0.25">
      <c r="A3378" s="7">
        <v>513</v>
      </c>
      <c r="B3378" s="7">
        <v>44657</v>
      </c>
      <c r="C3378" s="7">
        <v>31872215</v>
      </c>
      <c r="D3378" s="7" t="s">
        <v>3038</v>
      </c>
      <c r="E3378" s="7" t="s">
        <v>8107</v>
      </c>
      <c r="F3378" s="7">
        <v>895444</v>
      </c>
      <c r="G3378" s="7">
        <v>1.4565000534057617</v>
      </c>
      <c r="H3378" s="7">
        <v>1.3955999612808228</v>
      </c>
      <c r="I3378" s="7" t="s">
        <v>22373</v>
      </c>
      <c r="J3378" s="7" t="s">
        <v>8108</v>
      </c>
      <c r="K3378" s="8">
        <v>4.0464420318603516</v>
      </c>
      <c r="M3378" s="8">
        <v>100.80799865722656</v>
      </c>
      <c r="N3378" s="7">
        <v>178.17329406738281</v>
      </c>
      <c r="O3378" s="7" t="s">
        <v>223</v>
      </c>
      <c r="P3378" s="7" t="s">
        <v>447</v>
      </c>
      <c r="Q3378" s="7" t="s">
        <v>291</v>
      </c>
      <c r="R3378" s="7" t="s">
        <v>4084</v>
      </c>
      <c r="S3378" s="7">
        <v>290.73785400390625</v>
      </c>
    </row>
    <row r="3379" spans="1:19" x14ac:dyDescent="0.25">
      <c r="A3379" s="7">
        <v>513</v>
      </c>
      <c r="B3379" s="7">
        <v>44657</v>
      </c>
      <c r="C3379" s="7">
        <v>22376418</v>
      </c>
      <c r="D3379" s="7" t="s">
        <v>3038</v>
      </c>
      <c r="E3379" s="7" t="s">
        <v>8104</v>
      </c>
      <c r="F3379" s="7">
        <v>1143938</v>
      </c>
      <c r="G3379" s="7">
        <v>0.81590002775192261</v>
      </c>
      <c r="H3379" s="7">
        <v>0.79350000619888306</v>
      </c>
      <c r="I3379" s="7" t="s">
        <v>8105</v>
      </c>
      <c r="J3379" s="7" t="s">
        <v>8106</v>
      </c>
      <c r="K3379" s="8">
        <v>3.6073479652404785</v>
      </c>
      <c r="M3379" s="8">
        <v>99.911003112792969</v>
      </c>
      <c r="N3379" s="7">
        <v>204.51429748535156</v>
      </c>
      <c r="O3379" s="7" t="s">
        <v>223</v>
      </c>
      <c r="P3379" s="7" t="s">
        <v>447</v>
      </c>
      <c r="Q3379" s="7" t="s">
        <v>291</v>
      </c>
      <c r="R3379" s="7" t="s">
        <v>3856</v>
      </c>
      <c r="S3379" s="7">
        <v>281.45333862304688</v>
      </c>
    </row>
    <row r="3380" spans="1:19" x14ac:dyDescent="0.25">
      <c r="A3380" s="7">
        <v>513</v>
      </c>
      <c r="B3380" s="7">
        <v>44657</v>
      </c>
      <c r="C3380" s="7">
        <v>66797559</v>
      </c>
      <c r="D3380" s="7" t="s">
        <v>3040</v>
      </c>
      <c r="E3380" s="7" t="s">
        <v>214</v>
      </c>
      <c r="F3380" s="7">
        <v>500000</v>
      </c>
      <c r="G3380" s="7">
        <v>28.331300735473633</v>
      </c>
      <c r="H3380" s="7">
        <v>14.696900367736816</v>
      </c>
      <c r="I3380" s="7" t="s">
        <v>22374</v>
      </c>
      <c r="J3380" s="7" t="s">
        <v>8165</v>
      </c>
      <c r="K3380" s="8">
        <v>5.3228201866149902</v>
      </c>
      <c r="M3380" s="8">
        <v>91.661003112792969</v>
      </c>
      <c r="N3380" s="7">
        <v>262.92498779296875</v>
      </c>
      <c r="O3380" s="7" t="s">
        <v>266</v>
      </c>
      <c r="P3380" s="7" t="s">
        <v>447</v>
      </c>
      <c r="Q3380" s="7" t="s">
        <v>291</v>
      </c>
      <c r="R3380" s="7" t="s">
        <v>3856</v>
      </c>
      <c r="S3380" s="7">
        <v>267.77597045898438</v>
      </c>
    </row>
    <row r="3381" spans="1:19" x14ac:dyDescent="0.25">
      <c r="A3381" s="7">
        <v>513</v>
      </c>
      <c r="B3381" s="7">
        <v>44657</v>
      </c>
      <c r="C3381" s="7">
        <v>44939988</v>
      </c>
      <c r="D3381" s="7" t="s">
        <v>3040</v>
      </c>
      <c r="E3381" s="7" t="s">
        <v>214</v>
      </c>
      <c r="F3381" s="7">
        <v>550000</v>
      </c>
      <c r="G3381" s="7">
        <v>26.929500579833984</v>
      </c>
      <c r="H3381" s="7">
        <v>13.905699729919434</v>
      </c>
      <c r="I3381" s="7" t="s">
        <v>20054</v>
      </c>
      <c r="J3381" s="7" t="s">
        <v>8164</v>
      </c>
      <c r="K3381" s="8">
        <v>5.4448881149291992</v>
      </c>
      <c r="M3381" s="8">
        <v>102.87599945068359</v>
      </c>
      <c r="N3381" s="7">
        <v>272.87820434570313</v>
      </c>
      <c r="O3381" s="7" t="s">
        <v>266</v>
      </c>
      <c r="P3381" s="7" t="s">
        <v>447</v>
      </c>
      <c r="Q3381" s="7" t="s">
        <v>291</v>
      </c>
      <c r="R3381" s="7" t="s">
        <v>214</v>
      </c>
      <c r="S3381" s="7">
        <v>263.28103637695313</v>
      </c>
    </row>
    <row r="3382" spans="1:19" x14ac:dyDescent="0.25">
      <c r="A3382" s="7">
        <v>513</v>
      </c>
      <c r="B3382" s="7">
        <v>44657</v>
      </c>
      <c r="C3382" s="7">
        <v>44939985</v>
      </c>
      <c r="D3382" s="7" t="s">
        <v>3040</v>
      </c>
      <c r="E3382" s="7" t="s">
        <v>8159</v>
      </c>
      <c r="F3382" s="7">
        <v>650000</v>
      </c>
      <c r="G3382" s="7">
        <v>7.4333000183105469</v>
      </c>
      <c r="H3382" s="7">
        <v>6.2262001037597656</v>
      </c>
      <c r="I3382" s="7" t="s">
        <v>8160</v>
      </c>
      <c r="J3382" s="7" t="s">
        <v>8161</v>
      </c>
      <c r="K3382" s="8">
        <v>4.1297359466552734</v>
      </c>
      <c r="M3382" s="8">
        <v>100.12599945068359</v>
      </c>
      <c r="N3382" s="7">
        <v>140.63909912109375</v>
      </c>
      <c r="O3382" s="7" t="s">
        <v>266</v>
      </c>
      <c r="P3382" s="7" t="s">
        <v>447</v>
      </c>
      <c r="Q3382" s="7" t="s">
        <v>291</v>
      </c>
      <c r="R3382" s="7" t="s">
        <v>214</v>
      </c>
      <c r="S3382" s="7">
        <v>170.51872253417969</v>
      </c>
    </row>
    <row r="3383" spans="1:19" x14ac:dyDescent="0.25">
      <c r="A3383" s="7">
        <v>513</v>
      </c>
      <c r="B3383" s="7">
        <v>44657</v>
      </c>
      <c r="C3383" s="7">
        <v>44939984</v>
      </c>
      <c r="D3383" s="7" t="s">
        <v>3040</v>
      </c>
      <c r="E3383" s="7" t="s">
        <v>214</v>
      </c>
      <c r="F3383" s="7">
        <v>650000</v>
      </c>
      <c r="G3383" s="7">
        <v>7.1813998222351074</v>
      </c>
      <c r="H3383" s="7">
        <v>6.2270998954772949</v>
      </c>
      <c r="I3383" s="7" t="s">
        <v>8162</v>
      </c>
      <c r="J3383" s="7" t="s">
        <v>8163</v>
      </c>
      <c r="K3383" s="8">
        <v>4.1015701293945313</v>
      </c>
      <c r="M3383" s="8">
        <v>100.30500030517578</v>
      </c>
      <c r="N3383" s="7">
        <v>138.08700561523438</v>
      </c>
      <c r="O3383" s="7" t="s">
        <v>266</v>
      </c>
      <c r="P3383" s="7" t="s">
        <v>447</v>
      </c>
      <c r="Q3383" s="7" t="s">
        <v>291</v>
      </c>
      <c r="R3383" s="7" t="s">
        <v>3856</v>
      </c>
      <c r="S3383" s="7">
        <v>168.90690612792969</v>
      </c>
    </row>
    <row r="3384" spans="1:19" x14ac:dyDescent="0.25">
      <c r="A3384" s="7">
        <v>513</v>
      </c>
      <c r="B3384" s="7">
        <v>44657</v>
      </c>
      <c r="C3384" s="7">
        <v>37660938</v>
      </c>
      <c r="D3384" s="7" t="s">
        <v>3043</v>
      </c>
      <c r="E3384" s="7" t="s">
        <v>214</v>
      </c>
      <c r="F3384" s="7">
        <v>940000</v>
      </c>
      <c r="G3384" s="7">
        <v>5.2083001136779785</v>
      </c>
      <c r="H3384" s="7">
        <v>4.2512998580932617</v>
      </c>
      <c r="I3384" s="7" t="s">
        <v>20055</v>
      </c>
      <c r="J3384" s="7" t="s">
        <v>8169</v>
      </c>
      <c r="K3384" s="8">
        <v>8.3866186141967773</v>
      </c>
      <c r="M3384" s="8">
        <v>87.728996276855469</v>
      </c>
      <c r="N3384" s="7">
        <v>565.3892822265625</v>
      </c>
      <c r="O3384" s="7" t="s">
        <v>237</v>
      </c>
      <c r="P3384" s="7" t="s">
        <v>639</v>
      </c>
      <c r="Q3384" s="7" t="s">
        <v>291</v>
      </c>
      <c r="R3384" s="7" t="s">
        <v>3856</v>
      </c>
      <c r="S3384" s="7">
        <v>522.55926513671875</v>
      </c>
    </row>
    <row r="3385" spans="1:19" x14ac:dyDescent="0.25">
      <c r="A3385" s="7">
        <v>513</v>
      </c>
      <c r="B3385" s="7">
        <v>44657</v>
      </c>
      <c r="C3385" s="7">
        <v>37660939</v>
      </c>
      <c r="D3385" s="7" t="s">
        <v>3043</v>
      </c>
      <c r="E3385" s="7" t="s">
        <v>8166</v>
      </c>
      <c r="F3385" s="7">
        <v>940000</v>
      </c>
      <c r="G3385" s="7">
        <v>5.2083001136779785</v>
      </c>
      <c r="H3385" s="7">
        <v>4.2477998733520508</v>
      </c>
      <c r="I3385" s="7" t="s">
        <v>8167</v>
      </c>
      <c r="J3385" s="7" t="s">
        <v>8168</v>
      </c>
      <c r="K3385" s="8">
        <v>8.4479894638061523</v>
      </c>
      <c r="M3385" s="8">
        <v>87.5</v>
      </c>
      <c r="N3385" s="7">
        <v>574.30780029296875</v>
      </c>
      <c r="O3385" s="7" t="s">
        <v>237</v>
      </c>
      <c r="P3385" s="7" t="s">
        <v>639</v>
      </c>
      <c r="Q3385" s="7" t="s">
        <v>291</v>
      </c>
      <c r="R3385" s="7" t="s">
        <v>214</v>
      </c>
      <c r="S3385" s="7">
        <v>522.55926513671875</v>
      </c>
    </row>
    <row r="3386" spans="1:19" x14ac:dyDescent="0.25">
      <c r="A3386" s="7">
        <v>513</v>
      </c>
      <c r="B3386" s="7">
        <v>44657</v>
      </c>
      <c r="C3386" s="7">
        <v>46916124</v>
      </c>
      <c r="D3386" s="7" t="s">
        <v>3046</v>
      </c>
      <c r="E3386" s="7" t="s">
        <v>8221</v>
      </c>
      <c r="F3386" s="7">
        <v>800000</v>
      </c>
      <c r="G3386" s="7">
        <v>37.886398315429688</v>
      </c>
      <c r="H3386" s="7">
        <v>17.914300918579102</v>
      </c>
      <c r="I3386" s="7" t="s">
        <v>20056</v>
      </c>
      <c r="J3386" s="7" t="s">
        <v>8222</v>
      </c>
      <c r="K3386" s="8">
        <v>4.833590030670166</v>
      </c>
      <c r="M3386" s="8">
        <v>88.168998718261719</v>
      </c>
      <c r="N3386" s="7">
        <v>227.65199279785156</v>
      </c>
      <c r="O3386" s="7" t="s">
        <v>223</v>
      </c>
      <c r="P3386" s="7" t="s">
        <v>267</v>
      </c>
      <c r="Q3386" s="7" t="s">
        <v>242</v>
      </c>
      <c r="R3386" s="7" t="s">
        <v>3856</v>
      </c>
      <c r="S3386" s="7">
        <v>350.37994384765625</v>
      </c>
    </row>
    <row r="3387" spans="1:19" x14ac:dyDescent="0.25">
      <c r="A3387" s="7">
        <v>513</v>
      </c>
      <c r="B3387" s="7">
        <v>44657</v>
      </c>
      <c r="C3387" s="7">
        <v>46486746</v>
      </c>
      <c r="D3387" s="7" t="s">
        <v>3046</v>
      </c>
      <c r="E3387" s="7" t="s">
        <v>8219</v>
      </c>
      <c r="F3387" s="7">
        <v>1000000</v>
      </c>
      <c r="G3387" s="7">
        <v>27.791900634765625</v>
      </c>
      <c r="H3387" s="7">
        <v>15.62909984588623</v>
      </c>
      <c r="I3387" s="7" t="s">
        <v>20058</v>
      </c>
      <c r="J3387" s="7" t="s">
        <v>8220</v>
      </c>
      <c r="K3387" s="8">
        <v>4.6542000770568848</v>
      </c>
      <c r="M3387" s="8">
        <v>92.56500244140625</v>
      </c>
      <c r="N3387" s="7">
        <v>195.06199645996094</v>
      </c>
      <c r="O3387" s="7" t="s">
        <v>223</v>
      </c>
      <c r="P3387" s="7" t="s">
        <v>267</v>
      </c>
      <c r="Q3387" s="7" t="s">
        <v>242</v>
      </c>
      <c r="R3387" s="7" t="s">
        <v>3856</v>
      </c>
      <c r="S3387" s="7">
        <v>318.74716186523438</v>
      </c>
    </row>
    <row r="3388" spans="1:19" x14ac:dyDescent="0.25">
      <c r="A3388" s="7">
        <v>513</v>
      </c>
      <c r="B3388" s="7">
        <v>44657</v>
      </c>
      <c r="C3388" s="7">
        <v>46486744</v>
      </c>
      <c r="D3388" s="7" t="s">
        <v>3046</v>
      </c>
      <c r="E3388" s="7" t="s">
        <v>8216</v>
      </c>
      <c r="F3388" s="7">
        <v>1000000</v>
      </c>
      <c r="G3388" s="7">
        <v>27.791900634765625</v>
      </c>
      <c r="H3388" s="7">
        <v>15.62909984588623</v>
      </c>
      <c r="I3388" s="7" t="s">
        <v>8217</v>
      </c>
      <c r="J3388" s="7" t="s">
        <v>8218</v>
      </c>
      <c r="K3388" s="8">
        <v>4.6542201042175293</v>
      </c>
      <c r="M3388" s="8">
        <v>92.564697265625</v>
      </c>
      <c r="N3388" s="7">
        <v>194.68069458007813</v>
      </c>
      <c r="O3388" s="7" t="s">
        <v>223</v>
      </c>
      <c r="P3388" s="7" t="s">
        <v>267</v>
      </c>
      <c r="Q3388" s="7" t="s">
        <v>242</v>
      </c>
      <c r="R3388" s="7" t="s">
        <v>214</v>
      </c>
      <c r="S3388" s="7">
        <v>318.74716186523438</v>
      </c>
    </row>
    <row r="3389" spans="1:19" x14ac:dyDescent="0.25">
      <c r="A3389" s="7">
        <v>513</v>
      </c>
      <c r="B3389" s="7">
        <v>44657</v>
      </c>
      <c r="C3389" s="7">
        <v>44417810</v>
      </c>
      <c r="D3389" s="7" t="s">
        <v>3046</v>
      </c>
      <c r="E3389" s="7" t="s">
        <v>8214</v>
      </c>
      <c r="F3389" s="7">
        <v>750000</v>
      </c>
      <c r="G3389" s="7">
        <v>27.312799453735352</v>
      </c>
      <c r="H3389" s="7">
        <v>15.057600021362305</v>
      </c>
      <c r="I3389" s="7" t="s">
        <v>20057</v>
      </c>
      <c r="J3389" s="7" t="s">
        <v>8215</v>
      </c>
      <c r="K3389" s="8">
        <v>4.7912898063659668</v>
      </c>
      <c r="M3389" s="8">
        <v>98.611000061035156</v>
      </c>
      <c r="N3389" s="7">
        <v>209.86799621582031</v>
      </c>
      <c r="O3389" s="7" t="s">
        <v>223</v>
      </c>
      <c r="P3389" s="7" t="s">
        <v>267</v>
      </c>
      <c r="Q3389" s="7" t="s">
        <v>242</v>
      </c>
      <c r="R3389" s="7" t="s">
        <v>3856</v>
      </c>
      <c r="S3389" s="7">
        <v>316.92987060546875</v>
      </c>
    </row>
    <row r="3390" spans="1:19" x14ac:dyDescent="0.25">
      <c r="A3390" s="7">
        <v>513</v>
      </c>
      <c r="B3390" s="7">
        <v>44657</v>
      </c>
      <c r="C3390" s="7">
        <v>44406432</v>
      </c>
      <c r="D3390" s="7" t="s">
        <v>3046</v>
      </c>
      <c r="E3390" s="7" t="s">
        <v>8211</v>
      </c>
      <c r="F3390" s="7">
        <v>750000</v>
      </c>
      <c r="G3390" s="7">
        <v>27.312799453735352</v>
      </c>
      <c r="H3390" s="7">
        <v>15.057600021362305</v>
      </c>
      <c r="I3390" s="7" t="s">
        <v>8212</v>
      </c>
      <c r="J3390" s="7" t="s">
        <v>8213</v>
      </c>
      <c r="K3390" s="8">
        <v>4.7912921905517578</v>
      </c>
      <c r="M3390" s="8">
        <v>98.61090087890625</v>
      </c>
      <c r="N3390" s="7">
        <v>209.47920227050781</v>
      </c>
      <c r="O3390" s="7" t="s">
        <v>223</v>
      </c>
      <c r="P3390" s="7" t="s">
        <v>267</v>
      </c>
      <c r="Q3390" s="7" t="s">
        <v>242</v>
      </c>
      <c r="R3390" s="7" t="s">
        <v>214</v>
      </c>
      <c r="S3390" s="7">
        <v>316.92987060546875</v>
      </c>
    </row>
    <row r="3391" spans="1:19" x14ac:dyDescent="0.25">
      <c r="A3391" s="7">
        <v>513</v>
      </c>
      <c r="B3391" s="7">
        <v>44657</v>
      </c>
      <c r="C3391" s="7">
        <v>41268312</v>
      </c>
      <c r="D3391" s="7" t="s">
        <v>3046</v>
      </c>
      <c r="E3391" s="7" t="s">
        <v>8209</v>
      </c>
      <c r="F3391" s="7">
        <v>750000</v>
      </c>
      <c r="G3391" s="7">
        <v>26.587299346923828</v>
      </c>
      <c r="H3391" s="7">
        <v>13.34220027923584</v>
      </c>
      <c r="I3391" s="7" t="s">
        <v>20059</v>
      </c>
      <c r="J3391" s="7" t="s">
        <v>8210</v>
      </c>
      <c r="K3391" s="8">
        <v>5.215939998626709</v>
      </c>
      <c r="M3391" s="8">
        <v>118.3489990234375</v>
      </c>
      <c r="N3391" s="7">
        <v>251.03999328613281</v>
      </c>
      <c r="O3391" s="7" t="s">
        <v>223</v>
      </c>
      <c r="P3391" s="7" t="s">
        <v>267</v>
      </c>
      <c r="Q3391" s="7" t="s">
        <v>242</v>
      </c>
      <c r="R3391" s="7" t="s">
        <v>3856</v>
      </c>
      <c r="S3391" s="7">
        <v>314.11477661132813</v>
      </c>
    </row>
    <row r="3392" spans="1:19" x14ac:dyDescent="0.25">
      <c r="A3392" s="7">
        <v>513</v>
      </c>
      <c r="B3392" s="7">
        <v>44657</v>
      </c>
      <c r="C3392" s="7">
        <v>41225259</v>
      </c>
      <c r="D3392" s="7" t="s">
        <v>3046</v>
      </c>
      <c r="E3392" s="7" t="s">
        <v>8206</v>
      </c>
      <c r="F3392" s="7">
        <v>750000</v>
      </c>
      <c r="G3392" s="7">
        <v>26.587299346923828</v>
      </c>
      <c r="H3392" s="7">
        <v>13.342100143432617</v>
      </c>
      <c r="I3392" s="7" t="s">
        <v>8207</v>
      </c>
      <c r="J3392" s="7" t="s">
        <v>8208</v>
      </c>
      <c r="K3392" s="8">
        <v>5.2159628868103027</v>
      </c>
      <c r="M3392" s="8">
        <v>118.3489990234375</v>
      </c>
      <c r="N3392" s="7">
        <v>250.62190246582031</v>
      </c>
      <c r="O3392" s="7" t="s">
        <v>223</v>
      </c>
      <c r="P3392" s="7" t="s">
        <v>267</v>
      </c>
      <c r="Q3392" s="7" t="s">
        <v>242</v>
      </c>
      <c r="R3392" s="7" t="s">
        <v>214</v>
      </c>
      <c r="S3392" s="7">
        <v>314.11477661132813</v>
      </c>
    </row>
    <row r="3393" spans="1:19" x14ac:dyDescent="0.25">
      <c r="A3393" s="7">
        <v>513</v>
      </c>
      <c r="B3393" s="7">
        <v>44657</v>
      </c>
      <c r="C3393" s="7">
        <v>21571514</v>
      </c>
      <c r="D3393" s="7" t="s">
        <v>3046</v>
      </c>
      <c r="E3393" s="7" t="s">
        <v>8203</v>
      </c>
      <c r="F3393" s="7">
        <v>1500000</v>
      </c>
      <c r="G3393" s="7">
        <v>22.146499633789063</v>
      </c>
      <c r="H3393" s="7">
        <v>12.205900192260742</v>
      </c>
      <c r="I3393" s="7" t="s">
        <v>8204</v>
      </c>
      <c r="J3393" s="7" t="s">
        <v>8205</v>
      </c>
      <c r="K3393" s="8">
        <v>5.1679902076721191</v>
      </c>
      <c r="M3393" s="8">
        <v>116.78500366210938</v>
      </c>
      <c r="N3393" s="7">
        <v>239.27000427246094</v>
      </c>
      <c r="O3393" s="7" t="s">
        <v>223</v>
      </c>
      <c r="P3393" s="7" t="s">
        <v>267</v>
      </c>
      <c r="Q3393" s="7" t="s">
        <v>242</v>
      </c>
      <c r="R3393" s="7" t="s">
        <v>3856</v>
      </c>
      <c r="S3393" s="7">
        <v>295.1033935546875</v>
      </c>
    </row>
    <row r="3394" spans="1:19" x14ac:dyDescent="0.25">
      <c r="A3394" s="7">
        <v>513</v>
      </c>
      <c r="B3394" s="7">
        <v>44657</v>
      </c>
      <c r="C3394" s="7">
        <v>21571447</v>
      </c>
      <c r="D3394" s="7" t="s">
        <v>3046</v>
      </c>
      <c r="E3394" s="7" t="s">
        <v>8200</v>
      </c>
      <c r="F3394" s="7">
        <v>1500000</v>
      </c>
      <c r="G3394" s="7">
        <v>22.146499633789063</v>
      </c>
      <c r="H3394" s="7">
        <v>12.187700271606445</v>
      </c>
      <c r="I3394" s="7" t="s">
        <v>8201</v>
      </c>
      <c r="J3394" s="7" t="s">
        <v>8202</v>
      </c>
      <c r="K3394" s="8">
        <v>5.1958179473876953</v>
      </c>
      <c r="M3394" s="8">
        <v>116.37913513183594</v>
      </c>
      <c r="N3394" s="7">
        <v>241.55960083007813</v>
      </c>
      <c r="O3394" s="7" t="s">
        <v>223</v>
      </c>
      <c r="P3394" s="7" t="s">
        <v>267</v>
      </c>
      <c r="Q3394" s="7" t="s">
        <v>242</v>
      </c>
      <c r="R3394" s="7" t="s">
        <v>214</v>
      </c>
      <c r="S3394" s="7">
        <v>295.1033935546875</v>
      </c>
    </row>
    <row r="3395" spans="1:19" x14ac:dyDescent="0.25">
      <c r="A3395" s="7">
        <v>513</v>
      </c>
      <c r="B3395" s="7">
        <v>44657</v>
      </c>
      <c r="C3395" s="7">
        <v>18740608</v>
      </c>
      <c r="D3395" s="7" t="s">
        <v>3046</v>
      </c>
      <c r="E3395" s="7" t="s">
        <v>214</v>
      </c>
      <c r="F3395" s="7">
        <v>1433261</v>
      </c>
      <c r="G3395" s="7">
        <v>21.117000579833984</v>
      </c>
      <c r="H3395" s="7">
        <v>12.223400115966797</v>
      </c>
      <c r="I3395" s="7" t="s">
        <v>17666</v>
      </c>
      <c r="J3395" s="7" t="s">
        <v>8199</v>
      </c>
      <c r="K3395" s="8">
        <v>5.167029857635498</v>
      </c>
      <c r="M3395" s="8">
        <v>105.83899688720703</v>
      </c>
      <c r="N3395" s="7">
        <v>237.85000610351563</v>
      </c>
      <c r="O3395" s="7" t="s">
        <v>223</v>
      </c>
      <c r="P3395" s="7" t="s">
        <v>267</v>
      </c>
      <c r="Q3395" s="7" t="s">
        <v>242</v>
      </c>
      <c r="R3395" s="7" t="s">
        <v>3856</v>
      </c>
      <c r="S3395" s="7">
        <v>290.22607421875</v>
      </c>
    </row>
    <row r="3396" spans="1:19" x14ac:dyDescent="0.25">
      <c r="A3396" s="7">
        <v>513</v>
      </c>
      <c r="B3396" s="7">
        <v>44657</v>
      </c>
      <c r="C3396" s="7">
        <v>18740617</v>
      </c>
      <c r="D3396" s="7" t="s">
        <v>3046</v>
      </c>
      <c r="E3396" s="7" t="s">
        <v>8196</v>
      </c>
      <c r="F3396" s="7">
        <v>1433261</v>
      </c>
      <c r="G3396" s="7">
        <v>21.117000579833984</v>
      </c>
      <c r="H3396" s="7">
        <v>12.223400115966797</v>
      </c>
      <c r="I3396" s="7" t="s">
        <v>8197</v>
      </c>
      <c r="J3396" s="7" t="s">
        <v>8198</v>
      </c>
      <c r="K3396" s="8">
        <v>5.1670618057250977</v>
      </c>
      <c r="M3396" s="8">
        <v>105.8385009765625</v>
      </c>
      <c r="N3396" s="7">
        <v>237.31820678710938</v>
      </c>
      <c r="O3396" s="7" t="s">
        <v>223</v>
      </c>
      <c r="P3396" s="7" t="s">
        <v>267</v>
      </c>
      <c r="Q3396" s="7" t="s">
        <v>242</v>
      </c>
      <c r="R3396" s="7" t="s">
        <v>214</v>
      </c>
      <c r="S3396" s="7">
        <v>290.22607421875</v>
      </c>
    </row>
    <row r="3397" spans="1:19" x14ac:dyDescent="0.25">
      <c r="A3397" s="7">
        <v>513</v>
      </c>
      <c r="B3397" s="7">
        <v>44657</v>
      </c>
      <c r="C3397" s="7">
        <v>15226557</v>
      </c>
      <c r="D3397" s="7" t="s">
        <v>3046</v>
      </c>
      <c r="E3397" s="7" t="s">
        <v>214</v>
      </c>
      <c r="F3397" s="7">
        <v>1221590</v>
      </c>
      <c r="G3397" s="7">
        <v>20.071199417114258</v>
      </c>
      <c r="H3397" s="7">
        <v>11.721199989318848</v>
      </c>
      <c r="I3397" s="7" t="s">
        <v>20060</v>
      </c>
      <c r="J3397" s="7" t="s">
        <v>8195</v>
      </c>
      <c r="K3397" s="8">
        <v>5.1185398101806641</v>
      </c>
      <c r="M3397" s="8">
        <v>110.97200012207031</v>
      </c>
      <c r="N3397" s="7">
        <v>233.90499877929688</v>
      </c>
      <c r="O3397" s="7" t="s">
        <v>223</v>
      </c>
      <c r="P3397" s="7" t="s">
        <v>267</v>
      </c>
      <c r="Q3397" s="7" t="s">
        <v>242</v>
      </c>
      <c r="R3397" s="7" t="s">
        <v>3856</v>
      </c>
      <c r="S3397" s="7">
        <v>285.07723999023438</v>
      </c>
    </row>
    <row r="3398" spans="1:19" x14ac:dyDescent="0.25">
      <c r="A3398" s="7">
        <v>513</v>
      </c>
      <c r="B3398" s="7">
        <v>44657</v>
      </c>
      <c r="C3398" s="7">
        <v>15371615</v>
      </c>
      <c r="D3398" s="7" t="s">
        <v>3046</v>
      </c>
      <c r="E3398" s="7" t="s">
        <v>8192</v>
      </c>
      <c r="F3398" s="7">
        <v>1221590</v>
      </c>
      <c r="G3398" s="7">
        <v>20.071199417114258</v>
      </c>
      <c r="H3398" s="7">
        <v>11.708999633789063</v>
      </c>
      <c r="I3398" s="7" t="s">
        <v>8193</v>
      </c>
      <c r="J3398" s="7" t="s">
        <v>8194</v>
      </c>
      <c r="K3398" s="8">
        <v>5.1404891014099121</v>
      </c>
      <c r="M3398" s="8">
        <v>110.67900085449219</v>
      </c>
      <c r="N3398" s="7">
        <v>235.55270385742188</v>
      </c>
      <c r="O3398" s="7" t="s">
        <v>223</v>
      </c>
      <c r="P3398" s="7" t="s">
        <v>267</v>
      </c>
      <c r="Q3398" s="7" t="s">
        <v>242</v>
      </c>
      <c r="R3398" s="7" t="s">
        <v>214</v>
      </c>
      <c r="S3398" s="7">
        <v>285.07723999023438</v>
      </c>
    </row>
    <row r="3399" spans="1:19" x14ac:dyDescent="0.25">
      <c r="A3399" s="7">
        <v>513</v>
      </c>
      <c r="B3399" s="7">
        <v>44657</v>
      </c>
      <c r="C3399" s="7">
        <v>12698627</v>
      </c>
      <c r="D3399" s="7" t="s">
        <v>3046</v>
      </c>
      <c r="E3399" s="7" t="s">
        <v>214</v>
      </c>
      <c r="F3399" s="7">
        <v>500000</v>
      </c>
      <c r="G3399" s="7">
        <v>19.137599945068359</v>
      </c>
      <c r="H3399" s="7">
        <v>11.244600296020508</v>
      </c>
      <c r="I3399" s="7" t="s">
        <v>20061</v>
      </c>
      <c r="J3399" s="7" t="s">
        <v>8191</v>
      </c>
      <c r="K3399" s="8">
        <v>5.153480052947998</v>
      </c>
      <c r="M3399" s="8">
        <v>116.25299835205078</v>
      </c>
      <c r="N3399" s="7">
        <v>239.92599487304688</v>
      </c>
      <c r="O3399" s="7" t="s">
        <v>223</v>
      </c>
      <c r="P3399" s="7" t="s">
        <v>267</v>
      </c>
      <c r="Q3399" s="7" t="s">
        <v>242</v>
      </c>
      <c r="R3399" s="7" t="s">
        <v>3856</v>
      </c>
      <c r="S3399" s="7">
        <v>280.31045532226563</v>
      </c>
    </row>
    <row r="3400" spans="1:19" x14ac:dyDescent="0.25">
      <c r="A3400" s="7">
        <v>513</v>
      </c>
      <c r="B3400" s="7">
        <v>44657</v>
      </c>
      <c r="C3400" s="7">
        <v>66857444</v>
      </c>
      <c r="D3400" s="7" t="s">
        <v>3046</v>
      </c>
      <c r="E3400" s="7" t="s">
        <v>8189</v>
      </c>
      <c r="F3400" s="7">
        <v>900000</v>
      </c>
      <c r="G3400" s="7">
        <v>8.8432998657226563</v>
      </c>
      <c r="H3400" s="7">
        <v>7.740300178527832</v>
      </c>
      <c r="I3400" s="7" t="s">
        <v>22375</v>
      </c>
      <c r="J3400" s="7" t="s">
        <v>8190</v>
      </c>
      <c r="K3400" s="8">
        <v>3.8639800548553467</v>
      </c>
      <c r="M3400" s="8">
        <v>88.380996704101563</v>
      </c>
      <c r="N3400" s="7">
        <v>122.60399627685547</v>
      </c>
      <c r="O3400" s="7" t="s">
        <v>223</v>
      </c>
      <c r="P3400" s="7" t="s">
        <v>267</v>
      </c>
      <c r="Q3400" s="7" t="s">
        <v>242</v>
      </c>
      <c r="R3400" s="7" t="s">
        <v>3856</v>
      </c>
      <c r="S3400" s="7">
        <v>216.16290283203125</v>
      </c>
    </row>
    <row r="3401" spans="1:19" x14ac:dyDescent="0.25">
      <c r="A3401" s="7">
        <v>513</v>
      </c>
      <c r="B3401" s="7">
        <v>44657</v>
      </c>
      <c r="C3401" s="7">
        <v>46905606</v>
      </c>
      <c r="D3401" s="7" t="s">
        <v>3046</v>
      </c>
      <c r="E3401" s="7" t="s">
        <v>8187</v>
      </c>
      <c r="F3401" s="7">
        <v>650000</v>
      </c>
      <c r="G3401" s="7">
        <v>8.3887996673583984</v>
      </c>
      <c r="H3401" s="7">
        <v>7.1630997657775879</v>
      </c>
      <c r="I3401" s="7" t="s">
        <v>21360</v>
      </c>
      <c r="J3401" s="7" t="s">
        <v>8188</v>
      </c>
      <c r="K3401" s="8">
        <v>3.896359920501709</v>
      </c>
      <c r="M3401" s="8">
        <v>94.345001220703125</v>
      </c>
      <c r="N3401" s="7">
        <v>122.94699859619141</v>
      </c>
      <c r="O3401" s="7" t="s">
        <v>223</v>
      </c>
      <c r="P3401" s="7" t="s">
        <v>267</v>
      </c>
      <c r="Q3401" s="7" t="s">
        <v>242</v>
      </c>
      <c r="R3401" s="7" t="s">
        <v>3856</v>
      </c>
      <c r="S3401" s="7">
        <v>212.82594299316406</v>
      </c>
    </row>
    <row r="3402" spans="1:19" x14ac:dyDescent="0.25">
      <c r="A3402" s="7">
        <v>513</v>
      </c>
      <c r="B3402" s="7">
        <v>44657</v>
      </c>
      <c r="C3402" s="7">
        <v>46495043</v>
      </c>
      <c r="D3402" s="7" t="s">
        <v>3046</v>
      </c>
      <c r="E3402" s="7" t="s">
        <v>8185</v>
      </c>
      <c r="F3402" s="7">
        <v>500000</v>
      </c>
      <c r="G3402" s="7">
        <v>7.7919001579284668</v>
      </c>
      <c r="H3402" s="7">
        <v>6.6923999786376953</v>
      </c>
      <c r="I3402" s="7" t="s">
        <v>22376</v>
      </c>
      <c r="J3402" s="7" t="s">
        <v>8186</v>
      </c>
      <c r="K3402" s="8">
        <v>3.9574398994445801</v>
      </c>
      <c r="M3402" s="8">
        <v>94.2969970703125</v>
      </c>
      <c r="N3402" s="7">
        <v>126.44000244140625</v>
      </c>
      <c r="O3402" s="7" t="s">
        <v>223</v>
      </c>
      <c r="P3402" s="7" t="s">
        <v>267</v>
      </c>
      <c r="Q3402" s="7" t="s">
        <v>242</v>
      </c>
      <c r="R3402" s="7" t="s">
        <v>3856</v>
      </c>
      <c r="S3402" s="7">
        <v>208.38087463378906</v>
      </c>
    </row>
    <row r="3403" spans="1:19" x14ac:dyDescent="0.25">
      <c r="A3403" s="7">
        <v>513</v>
      </c>
      <c r="B3403" s="7">
        <v>44657</v>
      </c>
      <c r="C3403" s="7">
        <v>44417969</v>
      </c>
      <c r="D3403" s="7" t="s">
        <v>3046</v>
      </c>
      <c r="E3403" s="7" t="s">
        <v>8183</v>
      </c>
      <c r="F3403" s="7">
        <v>750000</v>
      </c>
      <c r="G3403" s="7">
        <v>7.3127999305725098</v>
      </c>
      <c r="H3403" s="7">
        <v>6.3178000450134277</v>
      </c>
      <c r="I3403" s="7" t="s">
        <v>20062</v>
      </c>
      <c r="J3403" s="7" t="s">
        <v>8184</v>
      </c>
      <c r="K3403" s="8">
        <v>3.8184199333190918</v>
      </c>
      <c r="M3403" s="8">
        <v>98.930000305175781</v>
      </c>
      <c r="N3403" s="7">
        <v>113.60299682617188</v>
      </c>
      <c r="O3403" s="7" t="s">
        <v>223</v>
      </c>
      <c r="P3403" s="7" t="s">
        <v>267</v>
      </c>
      <c r="Q3403" s="7" t="s">
        <v>242</v>
      </c>
      <c r="R3403" s="7" t="s">
        <v>3856</v>
      </c>
      <c r="S3403" s="7">
        <v>204.76246643066406</v>
      </c>
    </row>
    <row r="3404" spans="1:19" x14ac:dyDescent="0.25">
      <c r="A3404" s="7">
        <v>513</v>
      </c>
      <c r="B3404" s="7">
        <v>44657</v>
      </c>
      <c r="C3404" s="7">
        <v>44406428</v>
      </c>
      <c r="D3404" s="7" t="s">
        <v>3046</v>
      </c>
      <c r="E3404" s="7" t="s">
        <v>8180</v>
      </c>
      <c r="F3404" s="7">
        <v>750000</v>
      </c>
      <c r="G3404" s="7">
        <v>7.3127999305725098</v>
      </c>
      <c r="H3404" s="7">
        <v>6.3178000450134277</v>
      </c>
      <c r="I3404" s="7" t="s">
        <v>8181</v>
      </c>
      <c r="J3404" s="7" t="s">
        <v>8182</v>
      </c>
      <c r="K3404" s="8">
        <v>3.8184559345245361</v>
      </c>
      <c r="M3404" s="8">
        <v>98.929801940917969</v>
      </c>
      <c r="N3404" s="7">
        <v>113.30629730224609</v>
      </c>
      <c r="O3404" s="7" t="s">
        <v>223</v>
      </c>
      <c r="P3404" s="7" t="s">
        <v>267</v>
      </c>
      <c r="Q3404" s="7" t="s">
        <v>242</v>
      </c>
      <c r="R3404" s="7" t="s">
        <v>214</v>
      </c>
      <c r="S3404" s="7">
        <v>204.76246643066406</v>
      </c>
    </row>
    <row r="3405" spans="1:19" x14ac:dyDescent="0.25">
      <c r="A3405" s="7">
        <v>513</v>
      </c>
      <c r="B3405" s="7">
        <v>44657</v>
      </c>
      <c r="C3405" s="7">
        <v>66857443</v>
      </c>
      <c r="D3405" s="7" t="s">
        <v>3046</v>
      </c>
      <c r="E3405" s="7" t="s">
        <v>8178</v>
      </c>
      <c r="F3405" s="7">
        <v>1000000</v>
      </c>
      <c r="G3405" s="7">
        <v>3.8438999652862549</v>
      </c>
      <c r="H3405" s="7">
        <v>3.6642999649047852</v>
      </c>
      <c r="I3405" s="7" t="s">
        <v>20063</v>
      </c>
      <c r="J3405" s="7" t="s">
        <v>8179</v>
      </c>
      <c r="K3405" s="8">
        <v>3.5144200325012207</v>
      </c>
      <c r="M3405" s="8">
        <v>92.467002868652344</v>
      </c>
      <c r="N3405" s="7">
        <v>75.838096618652344</v>
      </c>
      <c r="O3405" s="7" t="s">
        <v>223</v>
      </c>
      <c r="P3405" s="7" t="s">
        <v>267</v>
      </c>
      <c r="Q3405" s="7" t="s">
        <v>242</v>
      </c>
      <c r="R3405" s="7" t="s">
        <v>3856</v>
      </c>
      <c r="S3405" s="7">
        <v>177.3162841796875</v>
      </c>
    </row>
    <row r="3406" spans="1:19" x14ac:dyDescent="0.25">
      <c r="A3406" s="7">
        <v>513</v>
      </c>
      <c r="B3406" s="7">
        <v>44657</v>
      </c>
      <c r="C3406" s="7">
        <v>66857442</v>
      </c>
      <c r="D3406" s="7" t="s">
        <v>3046</v>
      </c>
      <c r="E3406" s="7" t="s">
        <v>8175</v>
      </c>
      <c r="F3406" s="7">
        <v>1000000</v>
      </c>
      <c r="G3406" s="7">
        <v>3.8438999652862549</v>
      </c>
      <c r="H3406" s="7">
        <v>3.6642999649047852</v>
      </c>
      <c r="I3406" s="7" t="s">
        <v>8176</v>
      </c>
      <c r="J3406" s="7" t="s">
        <v>8177</v>
      </c>
      <c r="K3406" s="8">
        <v>3.5142779350280762</v>
      </c>
      <c r="M3406" s="8">
        <v>92.467002868652344</v>
      </c>
      <c r="N3406" s="7">
        <v>75.393302917480469</v>
      </c>
      <c r="O3406" s="7" t="s">
        <v>223</v>
      </c>
      <c r="P3406" s="7" t="s">
        <v>267</v>
      </c>
      <c r="Q3406" s="7" t="s">
        <v>242</v>
      </c>
      <c r="R3406" s="7" t="s">
        <v>214</v>
      </c>
      <c r="S3406" s="7">
        <v>177.3162841796875</v>
      </c>
    </row>
    <row r="3407" spans="1:19" x14ac:dyDescent="0.25">
      <c r="A3407" s="7">
        <v>513</v>
      </c>
      <c r="B3407" s="7">
        <v>44657</v>
      </c>
      <c r="C3407" s="7">
        <v>18740612</v>
      </c>
      <c r="D3407" s="7" t="s">
        <v>3046</v>
      </c>
      <c r="E3407" s="7" t="s">
        <v>214</v>
      </c>
      <c r="F3407" s="7">
        <v>1615000</v>
      </c>
      <c r="G3407" s="7">
        <v>1.1169999837875366</v>
      </c>
      <c r="H3407" s="7">
        <v>1.0708999633789063</v>
      </c>
      <c r="I3407" s="7" t="s">
        <v>8173</v>
      </c>
      <c r="J3407" s="7" t="s">
        <v>8174</v>
      </c>
      <c r="K3407" s="8">
        <v>2.9617800712585449</v>
      </c>
      <c r="M3407" s="8">
        <v>101.45999908447266</v>
      </c>
      <c r="N3407" s="7">
        <v>97.6365966796875</v>
      </c>
      <c r="O3407" s="7" t="s">
        <v>223</v>
      </c>
      <c r="P3407" s="7" t="s">
        <v>267</v>
      </c>
      <c r="Q3407" s="7" t="s">
        <v>242</v>
      </c>
      <c r="R3407" s="7" t="s">
        <v>3856</v>
      </c>
      <c r="S3407" s="7">
        <v>154.46241760253906</v>
      </c>
    </row>
    <row r="3408" spans="1:19" x14ac:dyDescent="0.25">
      <c r="A3408" s="7">
        <v>513</v>
      </c>
      <c r="B3408" s="7">
        <v>44657</v>
      </c>
      <c r="C3408" s="7">
        <v>18740616</v>
      </c>
      <c r="D3408" s="7" t="s">
        <v>3046</v>
      </c>
      <c r="E3408" s="7" t="s">
        <v>8170</v>
      </c>
      <c r="F3408" s="7">
        <v>1615000</v>
      </c>
      <c r="G3408" s="7">
        <v>1.1169999837875366</v>
      </c>
      <c r="H3408" s="7">
        <v>1.0708999633789063</v>
      </c>
      <c r="I3408" s="7" t="s">
        <v>8171</v>
      </c>
      <c r="J3408" s="7" t="s">
        <v>8172</v>
      </c>
      <c r="K3408" s="8">
        <v>2.9618051052093506</v>
      </c>
      <c r="M3408" s="8">
        <v>101.45999908447266</v>
      </c>
      <c r="N3408" s="7">
        <v>96.239303588867188</v>
      </c>
      <c r="O3408" s="7" t="s">
        <v>223</v>
      </c>
      <c r="P3408" s="7" t="s">
        <v>267</v>
      </c>
      <c r="Q3408" s="7" t="s">
        <v>242</v>
      </c>
      <c r="R3408" s="7" t="s">
        <v>214</v>
      </c>
      <c r="S3408" s="7">
        <v>154.46241760253906</v>
      </c>
    </row>
    <row r="3409" spans="1:19" x14ac:dyDescent="0.25">
      <c r="A3409" s="7">
        <v>513</v>
      </c>
      <c r="B3409" s="7">
        <v>44657</v>
      </c>
      <c r="C3409" s="7">
        <v>66832813</v>
      </c>
      <c r="D3409" s="7" t="s">
        <v>3049</v>
      </c>
      <c r="E3409" s="7" t="s">
        <v>8250</v>
      </c>
      <c r="F3409" s="7">
        <v>1000000</v>
      </c>
      <c r="G3409" s="7">
        <v>99.304603576660156</v>
      </c>
      <c r="H3409" s="7">
        <v>24.119199752807617</v>
      </c>
      <c r="I3409" s="7" t="s">
        <v>20064</v>
      </c>
      <c r="J3409" s="7" t="s">
        <v>8251</v>
      </c>
      <c r="K3409" s="8">
        <v>4.4448800086975098</v>
      </c>
      <c r="M3409" s="8">
        <v>73.011001586914063</v>
      </c>
      <c r="N3409" s="7">
        <v>207.34300231933594</v>
      </c>
      <c r="O3409" s="7" t="s">
        <v>331</v>
      </c>
      <c r="P3409" s="7" t="s">
        <v>639</v>
      </c>
      <c r="Q3409" s="7" t="s">
        <v>291</v>
      </c>
      <c r="R3409" s="7" t="s">
        <v>3856</v>
      </c>
      <c r="S3409" s="7">
        <v>253.50459289550781</v>
      </c>
    </row>
    <row r="3410" spans="1:19" x14ac:dyDescent="0.25">
      <c r="A3410" s="7">
        <v>513</v>
      </c>
      <c r="B3410" s="7">
        <v>44657</v>
      </c>
      <c r="C3410" s="7">
        <v>66963302</v>
      </c>
      <c r="D3410" s="7" t="s">
        <v>3049</v>
      </c>
      <c r="E3410" s="7" t="s">
        <v>20065</v>
      </c>
      <c r="F3410" s="7">
        <v>1000000</v>
      </c>
      <c r="G3410" s="7">
        <v>49.774101257324219</v>
      </c>
      <c r="H3410" s="7">
        <v>20.786800384521484</v>
      </c>
      <c r="I3410" s="7" t="s">
        <v>20066</v>
      </c>
      <c r="J3410" s="7" t="s">
        <v>20067</v>
      </c>
      <c r="K3410" s="8">
        <v>4.5033998489379883</v>
      </c>
      <c r="M3410" s="8">
        <v>82.11199951171875</v>
      </c>
      <c r="N3410" s="7">
        <v>205.00300598144531</v>
      </c>
      <c r="O3410" s="7" t="s">
        <v>331</v>
      </c>
      <c r="P3410" s="7" t="s">
        <v>639</v>
      </c>
      <c r="Q3410" s="7" t="s">
        <v>291</v>
      </c>
      <c r="R3410" s="7" t="s">
        <v>3856</v>
      </c>
      <c r="S3410" s="7">
        <v>224.96055603027344</v>
      </c>
    </row>
    <row r="3411" spans="1:19" x14ac:dyDescent="0.25">
      <c r="A3411" s="7">
        <v>513</v>
      </c>
      <c r="B3411" s="7">
        <v>44657</v>
      </c>
      <c r="C3411" s="7">
        <v>66832412</v>
      </c>
      <c r="D3411" s="7" t="s">
        <v>3049</v>
      </c>
      <c r="E3411" s="7" t="s">
        <v>8248</v>
      </c>
      <c r="F3411" s="7">
        <v>2000000</v>
      </c>
      <c r="G3411" s="7">
        <v>38.652999877929688</v>
      </c>
      <c r="H3411" s="7">
        <v>20.988899230957031</v>
      </c>
      <c r="I3411" s="7" t="s">
        <v>21361</v>
      </c>
      <c r="J3411" s="7" t="s">
        <v>8249</v>
      </c>
      <c r="K3411" s="8">
        <v>4.0839900970458984</v>
      </c>
      <c r="M3411" s="8">
        <v>74.760002136230469</v>
      </c>
      <c r="N3411" s="7">
        <v>157.07400512695313</v>
      </c>
      <c r="O3411" s="7" t="s">
        <v>331</v>
      </c>
      <c r="P3411" s="7" t="s">
        <v>639</v>
      </c>
      <c r="Q3411" s="7" t="s">
        <v>291</v>
      </c>
      <c r="R3411" s="7" t="s">
        <v>3856</v>
      </c>
      <c r="S3411" s="7">
        <v>210.80519104003906</v>
      </c>
    </row>
    <row r="3412" spans="1:19" x14ac:dyDescent="0.25">
      <c r="A3412" s="7">
        <v>513</v>
      </c>
      <c r="B3412" s="7">
        <v>44657</v>
      </c>
      <c r="C3412" s="7">
        <v>66868295</v>
      </c>
      <c r="D3412" s="7" t="s">
        <v>3049</v>
      </c>
      <c r="E3412" s="7" t="s">
        <v>8246</v>
      </c>
      <c r="F3412" s="7">
        <v>1750000</v>
      </c>
      <c r="G3412" s="7">
        <v>28.922700881958008</v>
      </c>
      <c r="H3412" s="7">
        <v>17.15880012512207</v>
      </c>
      <c r="I3412" s="7" t="s">
        <v>18954</v>
      </c>
      <c r="J3412" s="7" t="s">
        <v>8247</v>
      </c>
      <c r="K3412" s="8">
        <v>4.1897001266479492</v>
      </c>
      <c r="M3412" s="8">
        <v>89.331001281738281</v>
      </c>
      <c r="N3412" s="7">
        <v>151.23899841308594</v>
      </c>
      <c r="O3412" s="7" t="s">
        <v>331</v>
      </c>
      <c r="P3412" s="7" t="s">
        <v>639</v>
      </c>
      <c r="Q3412" s="7" t="s">
        <v>291</v>
      </c>
      <c r="R3412" s="7" t="s">
        <v>3856</v>
      </c>
      <c r="S3412" s="7">
        <v>192.93431091308594</v>
      </c>
    </row>
    <row r="3413" spans="1:19" x14ac:dyDescent="0.25">
      <c r="A3413" s="7">
        <v>513</v>
      </c>
      <c r="B3413" s="7">
        <v>44657</v>
      </c>
      <c r="C3413" s="7">
        <v>9940426</v>
      </c>
      <c r="D3413" s="7" t="s">
        <v>3049</v>
      </c>
      <c r="E3413" s="7" t="s">
        <v>8244</v>
      </c>
      <c r="F3413" s="7">
        <v>2545000</v>
      </c>
      <c r="G3413" s="7">
        <v>28.615999221801758</v>
      </c>
      <c r="H3413" s="7">
        <v>15.32960033416748</v>
      </c>
      <c r="I3413" s="7" t="s">
        <v>21362</v>
      </c>
      <c r="J3413" s="7" t="s">
        <v>8245</v>
      </c>
      <c r="K3413" s="8">
        <v>4.2124500274658203</v>
      </c>
      <c r="M3413" s="8">
        <v>123.35500335693359</v>
      </c>
      <c r="N3413" s="7">
        <v>154.05900573730469</v>
      </c>
      <c r="O3413" s="7" t="s">
        <v>331</v>
      </c>
      <c r="P3413" s="7" t="s">
        <v>639</v>
      </c>
      <c r="Q3413" s="7" t="s">
        <v>291</v>
      </c>
      <c r="R3413" s="7" t="s">
        <v>3856</v>
      </c>
      <c r="S3413" s="7">
        <v>192.25996398925781</v>
      </c>
    </row>
    <row r="3414" spans="1:19" x14ac:dyDescent="0.25">
      <c r="A3414" s="7">
        <v>513</v>
      </c>
      <c r="B3414" s="7">
        <v>44657</v>
      </c>
      <c r="C3414" s="7">
        <v>66868294</v>
      </c>
      <c r="D3414" s="7" t="s">
        <v>3049</v>
      </c>
      <c r="E3414" s="7" t="s">
        <v>8242</v>
      </c>
      <c r="F3414" s="7">
        <v>1250000</v>
      </c>
      <c r="G3414" s="7">
        <v>18.926799774169922</v>
      </c>
      <c r="H3414" s="7">
        <v>13.43910026550293</v>
      </c>
      <c r="I3414" s="7" t="s">
        <v>21363</v>
      </c>
      <c r="J3414" s="7" t="s">
        <v>8243</v>
      </c>
      <c r="K3414" s="8">
        <v>4.2377400398254395</v>
      </c>
      <c r="M3414" s="8">
        <v>87.875</v>
      </c>
      <c r="N3414" s="7">
        <v>143.77099609375</v>
      </c>
      <c r="O3414" s="7" t="s">
        <v>331</v>
      </c>
      <c r="P3414" s="7" t="s">
        <v>639</v>
      </c>
      <c r="Q3414" s="7" t="s">
        <v>291</v>
      </c>
      <c r="R3414" s="7" t="s">
        <v>3856</v>
      </c>
      <c r="S3414" s="7">
        <v>166.44747924804688</v>
      </c>
    </row>
    <row r="3415" spans="1:19" x14ac:dyDescent="0.25">
      <c r="A3415" s="7">
        <v>513</v>
      </c>
      <c r="B3415" s="7">
        <v>44657</v>
      </c>
      <c r="C3415" s="7">
        <v>125578</v>
      </c>
      <c r="D3415" s="7" t="s">
        <v>3049</v>
      </c>
      <c r="E3415" s="7" t="s">
        <v>8239</v>
      </c>
      <c r="F3415" s="7">
        <v>1130041</v>
      </c>
      <c r="G3415" s="7">
        <v>13.933300018310547</v>
      </c>
      <c r="H3415" s="7">
        <v>9.6351003646850586</v>
      </c>
      <c r="I3415" s="7" t="s">
        <v>8240</v>
      </c>
      <c r="J3415" s="7" t="s">
        <v>8241</v>
      </c>
      <c r="K3415" s="8">
        <v>4.2682600021362305</v>
      </c>
      <c r="M3415" s="8">
        <v>123.76100158691406</v>
      </c>
      <c r="N3415" s="7">
        <v>172.5780029296875</v>
      </c>
      <c r="O3415" s="7" t="s">
        <v>331</v>
      </c>
      <c r="P3415" s="7" t="s">
        <v>639</v>
      </c>
      <c r="Q3415" s="7" t="s">
        <v>291</v>
      </c>
      <c r="R3415" s="7" t="s">
        <v>3856</v>
      </c>
      <c r="S3415" s="7">
        <v>149.14776611328125</v>
      </c>
    </row>
    <row r="3416" spans="1:19" x14ac:dyDescent="0.25">
      <c r="A3416" s="7">
        <v>513</v>
      </c>
      <c r="B3416" s="7">
        <v>44657</v>
      </c>
      <c r="C3416" s="7">
        <v>66963029</v>
      </c>
      <c r="D3416" s="7" t="s">
        <v>3049</v>
      </c>
      <c r="E3416" s="7" t="s">
        <v>18955</v>
      </c>
      <c r="F3416" s="7">
        <v>2250000</v>
      </c>
      <c r="G3416" s="7">
        <v>11.775500297546387</v>
      </c>
      <c r="H3416" s="7">
        <v>9.5081996917724609</v>
      </c>
      <c r="I3416" s="7" t="s">
        <v>18956</v>
      </c>
      <c r="J3416" s="7" t="s">
        <v>18957</v>
      </c>
      <c r="K3416" s="8">
        <v>4.0206699371337891</v>
      </c>
      <c r="M3416" s="8">
        <v>90.491996765136719</v>
      </c>
      <c r="N3416" s="7">
        <v>148.61399841308594</v>
      </c>
      <c r="O3416" s="7" t="s">
        <v>331</v>
      </c>
      <c r="P3416" s="7" t="s">
        <v>639</v>
      </c>
      <c r="Q3416" s="7" t="s">
        <v>291</v>
      </c>
      <c r="R3416" s="7" t="s">
        <v>3856</v>
      </c>
      <c r="S3416" s="7">
        <v>140.72413635253906</v>
      </c>
    </row>
    <row r="3417" spans="1:19" x14ac:dyDescent="0.25">
      <c r="A3417" s="7">
        <v>513</v>
      </c>
      <c r="B3417" s="7">
        <v>44657</v>
      </c>
      <c r="C3417" s="7">
        <v>68795</v>
      </c>
      <c r="D3417" s="7" t="s">
        <v>3049</v>
      </c>
      <c r="E3417" s="7" t="s">
        <v>8237</v>
      </c>
      <c r="F3417" s="7">
        <v>2151935</v>
      </c>
      <c r="G3417" s="7">
        <v>11.624899864196777</v>
      </c>
      <c r="H3417" s="7">
        <v>7.8987998962402344</v>
      </c>
      <c r="I3417" s="7" t="s">
        <v>22377</v>
      </c>
      <c r="J3417" s="7" t="s">
        <v>8238</v>
      </c>
      <c r="K3417" s="8">
        <v>4.1530098915100098</v>
      </c>
      <c r="M3417" s="8">
        <v>142.03300476074219</v>
      </c>
      <c r="N3417" s="7">
        <v>160.71000671386719</v>
      </c>
      <c r="O3417" s="7" t="s">
        <v>331</v>
      </c>
      <c r="P3417" s="7" t="s">
        <v>639</v>
      </c>
      <c r="Q3417" s="7" t="s">
        <v>291</v>
      </c>
      <c r="R3417" s="7" t="s">
        <v>3856</v>
      </c>
      <c r="S3417" s="7">
        <v>140.11445617675781</v>
      </c>
    </row>
    <row r="3418" spans="1:19" x14ac:dyDescent="0.25">
      <c r="A3418" s="7">
        <v>513</v>
      </c>
      <c r="B3418" s="7">
        <v>44657</v>
      </c>
      <c r="C3418" s="7">
        <v>66832812</v>
      </c>
      <c r="D3418" s="7" t="s">
        <v>3049</v>
      </c>
      <c r="E3418" s="7" t="s">
        <v>8235</v>
      </c>
      <c r="F3418" s="7">
        <v>1000000</v>
      </c>
      <c r="G3418" s="7">
        <v>10.652999877929688</v>
      </c>
      <c r="H3418" s="7">
        <v>9.2919998168945313</v>
      </c>
      <c r="I3418" s="7" t="s">
        <v>20068</v>
      </c>
      <c r="J3418" s="7" t="s">
        <v>8236</v>
      </c>
      <c r="K3418" s="8">
        <v>3.7892301082611084</v>
      </c>
      <c r="M3418" s="8">
        <v>83.237998962402344</v>
      </c>
      <c r="N3418" s="7">
        <v>123.51699829101563</v>
      </c>
      <c r="O3418" s="7" t="s">
        <v>331</v>
      </c>
      <c r="P3418" s="7" t="s">
        <v>639</v>
      </c>
      <c r="Q3418" s="7" t="s">
        <v>291</v>
      </c>
      <c r="R3418" s="7" t="s">
        <v>3856</v>
      </c>
      <c r="S3418" s="7">
        <v>136.11186218261719</v>
      </c>
    </row>
    <row r="3419" spans="1:19" x14ac:dyDescent="0.25">
      <c r="A3419" s="7">
        <v>513</v>
      </c>
      <c r="B3419" s="7">
        <v>44657</v>
      </c>
      <c r="C3419" s="7">
        <v>52869064</v>
      </c>
      <c r="D3419" s="7" t="s">
        <v>3049</v>
      </c>
      <c r="E3419" s="7" t="s">
        <v>8233</v>
      </c>
      <c r="F3419" s="7">
        <v>3750000</v>
      </c>
      <c r="G3419" s="7">
        <v>8.7966995239257813</v>
      </c>
      <c r="H3419" s="7">
        <v>7.5433998107910156</v>
      </c>
      <c r="I3419" s="7" t="s">
        <v>20069</v>
      </c>
      <c r="J3419" s="7" t="s">
        <v>8234</v>
      </c>
      <c r="K3419" s="8">
        <v>3.8916199207305908</v>
      </c>
      <c r="M3419" s="8">
        <v>91.806999206542969</v>
      </c>
      <c r="N3419" s="7">
        <v>124.80999755859375</v>
      </c>
      <c r="O3419" s="7" t="s">
        <v>331</v>
      </c>
      <c r="P3419" s="7" t="s">
        <v>639</v>
      </c>
      <c r="Q3419" s="7" t="s">
        <v>291</v>
      </c>
      <c r="R3419" s="7" t="s">
        <v>3856</v>
      </c>
      <c r="S3419" s="7">
        <v>128.14320373535156</v>
      </c>
    </row>
    <row r="3420" spans="1:19" x14ac:dyDescent="0.25">
      <c r="A3420" s="7">
        <v>513</v>
      </c>
      <c r="B3420" s="7">
        <v>44657</v>
      </c>
      <c r="C3420" s="7">
        <v>43945818</v>
      </c>
      <c r="D3420" s="7" t="s">
        <v>3049</v>
      </c>
      <c r="E3420" s="7" t="s">
        <v>8231</v>
      </c>
      <c r="F3420" s="7">
        <v>750000</v>
      </c>
      <c r="G3420" s="7">
        <v>8.2025995254516602</v>
      </c>
      <c r="H3420" s="7">
        <v>7.1462001800537109</v>
      </c>
      <c r="I3420" s="7" t="s">
        <v>22378</v>
      </c>
      <c r="J3420" s="7" t="s">
        <v>8232</v>
      </c>
      <c r="K3420" s="8">
        <v>3.7403800487518311</v>
      </c>
      <c r="M3420" s="8">
        <v>93.714996337890625</v>
      </c>
      <c r="N3420" s="7">
        <v>109.20800018310547</v>
      </c>
      <c r="O3420" s="7" t="s">
        <v>331</v>
      </c>
      <c r="P3420" s="7" t="s">
        <v>639</v>
      </c>
      <c r="Q3420" s="7" t="s">
        <v>291</v>
      </c>
      <c r="R3420" s="7" t="s">
        <v>3856</v>
      </c>
      <c r="S3420" s="7">
        <v>125.50498199462891</v>
      </c>
    </row>
    <row r="3421" spans="1:19" x14ac:dyDescent="0.25">
      <c r="A3421" s="7">
        <v>513</v>
      </c>
      <c r="B3421" s="7">
        <v>44657</v>
      </c>
      <c r="C3421" s="7">
        <v>26855875</v>
      </c>
      <c r="D3421" s="7" t="s">
        <v>3049</v>
      </c>
      <c r="E3421" s="7" t="s">
        <v>8229</v>
      </c>
      <c r="F3421" s="7">
        <v>1013140</v>
      </c>
      <c r="G3421" s="7">
        <v>5.3825998306274414</v>
      </c>
      <c r="H3421" s="7">
        <v>4.7829999923706055</v>
      </c>
      <c r="I3421" s="7" t="s">
        <v>21364</v>
      </c>
      <c r="J3421" s="7" t="s">
        <v>8230</v>
      </c>
      <c r="K3421" s="8">
        <v>3.6051199436187744</v>
      </c>
      <c r="M3421" s="8">
        <v>102.51999664306641</v>
      </c>
      <c r="N3421" s="7">
        <v>88.156402587890625</v>
      </c>
      <c r="O3421" s="7" t="s">
        <v>331</v>
      </c>
      <c r="P3421" s="7" t="s">
        <v>639</v>
      </c>
      <c r="Q3421" s="7" t="s">
        <v>291</v>
      </c>
      <c r="R3421" s="7" t="s">
        <v>3856</v>
      </c>
      <c r="S3421" s="7">
        <v>112.435302734375</v>
      </c>
    </row>
    <row r="3422" spans="1:19" x14ac:dyDescent="0.25">
      <c r="A3422" s="7">
        <v>513</v>
      </c>
      <c r="B3422" s="7">
        <v>44657</v>
      </c>
      <c r="C3422" s="7">
        <v>52869065</v>
      </c>
      <c r="D3422" s="7" t="s">
        <v>3049</v>
      </c>
      <c r="E3422" s="7" t="s">
        <v>8226</v>
      </c>
      <c r="F3422" s="7">
        <v>1000000</v>
      </c>
      <c r="G3422" s="7">
        <v>3.7973999977111816</v>
      </c>
      <c r="H3422" s="7">
        <v>3.5460000038146973</v>
      </c>
      <c r="I3422" s="7" t="s">
        <v>8227</v>
      </c>
      <c r="J3422" s="7" t="s">
        <v>8228</v>
      </c>
      <c r="K3422" s="8">
        <v>3.4791998863220215</v>
      </c>
      <c r="M3422" s="8">
        <v>96.16400146484375</v>
      </c>
      <c r="N3422" s="7">
        <v>72.566902160644531</v>
      </c>
      <c r="O3422" s="7" t="s">
        <v>331</v>
      </c>
      <c r="P3422" s="7" t="s">
        <v>639</v>
      </c>
      <c r="Q3422" s="7" t="s">
        <v>291</v>
      </c>
      <c r="R3422" s="7" t="s">
        <v>3856</v>
      </c>
      <c r="S3422" s="7">
        <v>104.72853088378906</v>
      </c>
    </row>
    <row r="3423" spans="1:19" x14ac:dyDescent="0.25">
      <c r="A3423" s="7">
        <v>513</v>
      </c>
      <c r="B3423" s="7">
        <v>44657</v>
      </c>
      <c r="C3423" s="7">
        <v>94775</v>
      </c>
      <c r="D3423" s="7" t="s">
        <v>3049</v>
      </c>
      <c r="E3423" s="7" t="s">
        <v>8223</v>
      </c>
      <c r="F3423" s="7">
        <v>1541616</v>
      </c>
      <c r="G3423" s="7">
        <v>3.2881999015808105</v>
      </c>
      <c r="H3423" s="7">
        <v>2.912600040435791</v>
      </c>
      <c r="I3423" s="7" t="s">
        <v>8224</v>
      </c>
      <c r="J3423" s="7" t="s">
        <v>8225</v>
      </c>
      <c r="K3423" s="8">
        <v>3.3900001049041748</v>
      </c>
      <c r="M3423" s="8">
        <v>112.21900177001953</v>
      </c>
      <c r="N3423" s="7">
        <v>68.91619873046875</v>
      </c>
      <c r="O3423" s="7" t="s">
        <v>331</v>
      </c>
      <c r="P3423" s="7" t="s">
        <v>639</v>
      </c>
      <c r="Q3423" s="7" t="s">
        <v>291</v>
      </c>
      <c r="R3423" s="7" t="s">
        <v>4084</v>
      </c>
      <c r="S3423" s="7">
        <v>102.20530700683594</v>
      </c>
    </row>
    <row r="3424" spans="1:19" x14ac:dyDescent="0.25">
      <c r="A3424" s="7">
        <v>513</v>
      </c>
      <c r="B3424" s="7">
        <v>44657</v>
      </c>
      <c r="C3424" s="7">
        <v>26042975</v>
      </c>
      <c r="D3424" s="7" t="s">
        <v>3052</v>
      </c>
      <c r="E3424" s="7" t="s">
        <v>8289</v>
      </c>
      <c r="F3424" s="7">
        <v>2187545</v>
      </c>
      <c r="G3424" s="7">
        <v>93.158096313476563</v>
      </c>
      <c r="H3424" s="7">
        <v>13.653800010681152</v>
      </c>
      <c r="I3424" s="7" t="s">
        <v>21365</v>
      </c>
      <c r="J3424" s="7" t="s">
        <v>8290</v>
      </c>
      <c r="K3424" s="8">
        <v>7.4332900047302246</v>
      </c>
      <c r="M3424" s="8">
        <v>92.148002624511719</v>
      </c>
      <c r="N3424" s="7">
        <v>480.4390869140625</v>
      </c>
      <c r="O3424" s="7" t="s">
        <v>223</v>
      </c>
      <c r="P3424" s="7" t="s">
        <v>289</v>
      </c>
      <c r="Q3424" s="7" t="s">
        <v>291</v>
      </c>
      <c r="R3424" s="7" t="s">
        <v>3856</v>
      </c>
      <c r="S3424" s="7">
        <v>597.3475341796875</v>
      </c>
    </row>
    <row r="3425" spans="1:19" x14ac:dyDescent="0.25">
      <c r="A3425" s="7">
        <v>513</v>
      </c>
      <c r="B3425" s="7">
        <v>44657</v>
      </c>
      <c r="C3425" s="7">
        <v>66902898</v>
      </c>
      <c r="D3425" s="7" t="s">
        <v>3052</v>
      </c>
      <c r="E3425" s="7" t="s">
        <v>16680</v>
      </c>
      <c r="F3425" s="7">
        <v>1234620</v>
      </c>
      <c r="G3425" s="7">
        <v>29.17449951171875</v>
      </c>
      <c r="H3425" s="7">
        <v>13.027899742126465</v>
      </c>
      <c r="I3425" s="7" t="s">
        <v>16681</v>
      </c>
      <c r="J3425" s="7" t="s">
        <v>16682</v>
      </c>
      <c r="K3425" s="8">
        <v>6.5830497741699219</v>
      </c>
      <c r="M3425" s="8">
        <v>86.024002075195313</v>
      </c>
      <c r="N3425" s="7">
        <v>393.21890258789063</v>
      </c>
      <c r="O3425" s="7" t="s">
        <v>223</v>
      </c>
      <c r="P3425" s="7" t="s">
        <v>289</v>
      </c>
      <c r="Q3425" s="7" t="s">
        <v>291</v>
      </c>
      <c r="R3425" s="7" t="s">
        <v>3856</v>
      </c>
      <c r="S3425" s="7">
        <v>466.58721923828125</v>
      </c>
    </row>
    <row r="3426" spans="1:19" x14ac:dyDescent="0.25">
      <c r="A3426" s="7">
        <v>513</v>
      </c>
      <c r="B3426" s="7">
        <v>44657</v>
      </c>
      <c r="C3426" s="7">
        <v>66776364</v>
      </c>
      <c r="D3426" s="7" t="s">
        <v>3052</v>
      </c>
      <c r="E3426" s="7" t="s">
        <v>8286</v>
      </c>
      <c r="F3426" s="7">
        <v>692398</v>
      </c>
      <c r="G3426" s="7">
        <v>28.156099319458008</v>
      </c>
      <c r="H3426" s="7">
        <v>11.956399917602539</v>
      </c>
      <c r="I3426" s="7" t="s">
        <v>8287</v>
      </c>
      <c r="J3426" s="7" t="s">
        <v>8288</v>
      </c>
      <c r="K3426" s="8">
        <v>7.0006518363952637</v>
      </c>
      <c r="M3426" s="8">
        <v>96.922996520996094</v>
      </c>
      <c r="N3426" s="7">
        <v>432.26528930664063</v>
      </c>
      <c r="O3426" s="7" t="s">
        <v>223</v>
      </c>
      <c r="P3426" s="7" t="s">
        <v>289</v>
      </c>
      <c r="Q3426" s="7" t="s">
        <v>291</v>
      </c>
      <c r="R3426" s="7" t="s">
        <v>3856</v>
      </c>
      <c r="S3426" s="7">
        <v>461.4769287109375</v>
      </c>
    </row>
    <row r="3427" spans="1:19" x14ac:dyDescent="0.25">
      <c r="A3427" s="7">
        <v>513</v>
      </c>
      <c r="B3427" s="7">
        <v>44657</v>
      </c>
      <c r="C3427" s="7">
        <v>42836937</v>
      </c>
      <c r="D3427" s="7" t="s">
        <v>3052</v>
      </c>
      <c r="E3427" s="7" t="s">
        <v>8284</v>
      </c>
      <c r="F3427" s="7">
        <v>1070033</v>
      </c>
      <c r="G3427" s="7">
        <v>26.948699951171875</v>
      </c>
      <c r="H3427" s="7">
        <v>12.032299995422363</v>
      </c>
      <c r="I3427" s="7" t="s">
        <v>21366</v>
      </c>
      <c r="J3427" s="7" t="s">
        <v>8285</v>
      </c>
      <c r="K3427" s="8">
        <v>6.9696497917175293</v>
      </c>
      <c r="M3427" s="8">
        <v>99.152999877929688</v>
      </c>
      <c r="N3427" s="7">
        <v>425.95590209960938</v>
      </c>
      <c r="O3427" s="7" t="s">
        <v>223</v>
      </c>
      <c r="P3427" s="7" t="s">
        <v>289</v>
      </c>
      <c r="Q3427" s="7" t="s">
        <v>291</v>
      </c>
      <c r="R3427" s="7" t="s">
        <v>3856</v>
      </c>
      <c r="S3427" s="7">
        <v>455.1556396484375</v>
      </c>
    </row>
    <row r="3428" spans="1:19" x14ac:dyDescent="0.25">
      <c r="A3428" s="7">
        <v>513</v>
      </c>
      <c r="B3428" s="7">
        <v>44657</v>
      </c>
      <c r="C3428" s="7">
        <v>20872984</v>
      </c>
      <c r="D3428" s="7" t="s">
        <v>3052</v>
      </c>
      <c r="E3428" s="7" t="s">
        <v>8281</v>
      </c>
      <c r="F3428" s="7">
        <v>1055039</v>
      </c>
      <c r="G3428" s="7">
        <v>21.943899154663086</v>
      </c>
      <c r="H3428" s="7">
        <v>11.008700370788574</v>
      </c>
      <c r="I3428" s="7" t="s">
        <v>8282</v>
      </c>
      <c r="J3428" s="7" t="s">
        <v>8283</v>
      </c>
      <c r="K3428" s="8">
        <v>6.8851819038391113</v>
      </c>
      <c r="M3428" s="8">
        <v>104.09300231933594</v>
      </c>
      <c r="N3428" s="7">
        <v>407.66769409179688</v>
      </c>
      <c r="O3428" s="7" t="s">
        <v>223</v>
      </c>
      <c r="P3428" s="7" t="s">
        <v>289</v>
      </c>
      <c r="Q3428" s="7" t="s">
        <v>291</v>
      </c>
      <c r="R3428" s="7" t="s">
        <v>3856</v>
      </c>
      <c r="S3428" s="7">
        <v>425.6112060546875</v>
      </c>
    </row>
    <row r="3429" spans="1:19" x14ac:dyDescent="0.25">
      <c r="A3429" s="7">
        <v>513</v>
      </c>
      <c r="B3429" s="7">
        <v>44657</v>
      </c>
      <c r="C3429" s="7">
        <v>18740614</v>
      </c>
      <c r="D3429" s="7" t="s">
        <v>3052</v>
      </c>
      <c r="E3429" s="7" t="s">
        <v>8279</v>
      </c>
      <c r="F3429" s="7">
        <v>409167</v>
      </c>
      <c r="G3429" s="7">
        <v>21.117000579833984</v>
      </c>
      <c r="H3429" s="7">
        <v>11.555399894714355</v>
      </c>
      <c r="I3429" s="7" t="s">
        <v>20070</v>
      </c>
      <c r="J3429" s="7" t="s">
        <v>8280</v>
      </c>
      <c r="K3429" s="8">
        <v>6.2613458633422852</v>
      </c>
      <c r="M3429" s="8">
        <v>92.593002319335938</v>
      </c>
      <c r="N3429" s="7">
        <v>344.02841186523438</v>
      </c>
      <c r="O3429" s="7" t="s">
        <v>223</v>
      </c>
      <c r="P3429" s="7" t="s">
        <v>289</v>
      </c>
      <c r="Q3429" s="7" t="s">
        <v>291</v>
      </c>
      <c r="R3429" s="7" t="s">
        <v>3856</v>
      </c>
      <c r="S3429" s="7">
        <v>420.16458129882813</v>
      </c>
    </row>
    <row r="3430" spans="1:19" x14ac:dyDescent="0.25">
      <c r="A3430" s="7">
        <v>513</v>
      </c>
      <c r="B3430" s="7">
        <v>44657</v>
      </c>
      <c r="C3430" s="7">
        <v>11137122</v>
      </c>
      <c r="D3430" s="7" t="s">
        <v>3052</v>
      </c>
      <c r="E3430" s="7" t="s">
        <v>8277</v>
      </c>
      <c r="F3430" s="7">
        <v>849827</v>
      </c>
      <c r="G3430" s="7">
        <v>18.809000015258789</v>
      </c>
      <c r="H3430" s="7">
        <v>10.458800315856934</v>
      </c>
      <c r="I3430" s="7" t="s">
        <v>20071</v>
      </c>
      <c r="J3430" s="7" t="s">
        <v>8278</v>
      </c>
      <c r="K3430" s="8">
        <v>6.6053228378295898</v>
      </c>
      <c r="M3430" s="8">
        <v>101.53199768066406</v>
      </c>
      <c r="N3430" s="7">
        <v>383.26071166992188</v>
      </c>
      <c r="O3430" s="7" t="s">
        <v>223</v>
      </c>
      <c r="P3430" s="7" t="s">
        <v>289</v>
      </c>
      <c r="Q3430" s="7" t="s">
        <v>291</v>
      </c>
      <c r="R3430" s="7" t="s">
        <v>3856</v>
      </c>
      <c r="S3430" s="7">
        <v>404.03338623046875</v>
      </c>
    </row>
    <row r="3431" spans="1:19" x14ac:dyDescent="0.25">
      <c r="A3431" s="7">
        <v>513</v>
      </c>
      <c r="B3431" s="7">
        <v>44657</v>
      </c>
      <c r="C3431" s="7">
        <v>7606838</v>
      </c>
      <c r="D3431" s="7" t="s">
        <v>3052</v>
      </c>
      <c r="E3431" s="7" t="s">
        <v>8274</v>
      </c>
      <c r="F3431" s="7">
        <v>815464</v>
      </c>
      <c r="G3431" s="7">
        <v>17.787799835205078</v>
      </c>
      <c r="H3431" s="7">
        <v>10.134599685668945</v>
      </c>
      <c r="I3431" s="7" t="s">
        <v>8275</v>
      </c>
      <c r="J3431" s="7" t="s">
        <v>8276</v>
      </c>
      <c r="K3431" s="8">
        <v>6.5826578140258789</v>
      </c>
      <c r="M3431" s="8">
        <v>103.02400207519531</v>
      </c>
      <c r="N3431" s="7">
        <v>386.5745849609375</v>
      </c>
      <c r="O3431" s="7" t="s">
        <v>223</v>
      </c>
      <c r="P3431" s="7" t="s">
        <v>289</v>
      </c>
      <c r="Q3431" s="7" t="s">
        <v>291</v>
      </c>
      <c r="R3431" s="7" t="s">
        <v>3856</v>
      </c>
      <c r="S3431" s="7">
        <v>396.44100952148438</v>
      </c>
    </row>
    <row r="3432" spans="1:19" x14ac:dyDescent="0.25">
      <c r="A3432" s="7">
        <v>513</v>
      </c>
      <c r="B3432" s="7">
        <v>44657</v>
      </c>
      <c r="C3432" s="7">
        <v>66776215</v>
      </c>
      <c r="D3432" s="7" t="s">
        <v>3052</v>
      </c>
      <c r="E3432" s="7" t="s">
        <v>8272</v>
      </c>
      <c r="F3432" s="7">
        <v>1767676</v>
      </c>
      <c r="G3432" s="7">
        <v>8.4900999069213867</v>
      </c>
      <c r="H3432" s="7">
        <v>6.6715998649597168</v>
      </c>
      <c r="I3432" s="7" t="s">
        <v>118</v>
      </c>
      <c r="J3432" s="7" t="s">
        <v>8273</v>
      </c>
      <c r="K3432" s="8">
        <v>5.4894027709960938</v>
      </c>
      <c r="M3432" s="8">
        <v>100.73899841308594</v>
      </c>
      <c r="N3432" s="7">
        <v>285.46249389648438</v>
      </c>
      <c r="O3432" s="7" t="s">
        <v>223</v>
      </c>
      <c r="P3432" s="7" t="s">
        <v>289</v>
      </c>
      <c r="Q3432" s="7" t="s">
        <v>291</v>
      </c>
      <c r="R3432" s="7" t="s">
        <v>3856</v>
      </c>
      <c r="S3432" s="7">
        <v>313.29312133789063</v>
      </c>
    </row>
    <row r="3433" spans="1:19" x14ac:dyDescent="0.25">
      <c r="A3433" s="7">
        <v>513</v>
      </c>
      <c r="B3433" s="7">
        <v>44657</v>
      </c>
      <c r="C3433" s="7">
        <v>66811962</v>
      </c>
      <c r="D3433" s="7" t="s">
        <v>3052</v>
      </c>
      <c r="E3433" s="7" t="s">
        <v>8270</v>
      </c>
      <c r="F3433" s="7">
        <v>1548652</v>
      </c>
      <c r="G3433" s="7">
        <v>7.7754998207092285</v>
      </c>
      <c r="H3433" s="7">
        <v>6.2778000831604004</v>
      </c>
      <c r="I3433" s="7" t="s">
        <v>18085</v>
      </c>
      <c r="J3433" s="7" t="s">
        <v>8271</v>
      </c>
      <c r="K3433" s="8">
        <v>5.2031588554382324</v>
      </c>
      <c r="M3433" s="8">
        <v>99.294998168945313</v>
      </c>
      <c r="N3433" s="7">
        <v>253.75650024414063</v>
      </c>
      <c r="O3433" s="7" t="s">
        <v>223</v>
      </c>
      <c r="P3433" s="7" t="s">
        <v>289</v>
      </c>
      <c r="Q3433" s="7" t="s">
        <v>291</v>
      </c>
      <c r="R3433" s="7" t="s">
        <v>3856</v>
      </c>
      <c r="S3433" s="7">
        <v>305.82656860351563</v>
      </c>
    </row>
    <row r="3434" spans="1:19" x14ac:dyDescent="0.25">
      <c r="A3434" s="7">
        <v>513</v>
      </c>
      <c r="B3434" s="7">
        <v>44657</v>
      </c>
      <c r="C3434" s="7">
        <v>45060540</v>
      </c>
      <c r="D3434" s="7" t="s">
        <v>3052</v>
      </c>
      <c r="E3434" s="7" t="s">
        <v>8268</v>
      </c>
      <c r="F3434" s="7">
        <v>1548652</v>
      </c>
      <c r="G3434" s="7">
        <v>7.7722001075744629</v>
      </c>
      <c r="H3434" s="7">
        <v>6.2778000831604004</v>
      </c>
      <c r="I3434" s="7" t="s">
        <v>20072</v>
      </c>
      <c r="J3434" s="7" t="s">
        <v>8269</v>
      </c>
      <c r="K3434" s="8">
        <v>5.2031588554382324</v>
      </c>
      <c r="M3434" s="8">
        <v>99.294998168945313</v>
      </c>
      <c r="N3434" s="7">
        <v>253.75650024414063</v>
      </c>
      <c r="O3434" s="7" t="s">
        <v>223</v>
      </c>
      <c r="P3434" s="7" t="s">
        <v>289</v>
      </c>
      <c r="Q3434" s="7" t="s">
        <v>291</v>
      </c>
      <c r="R3434" s="7" t="s">
        <v>3856</v>
      </c>
      <c r="S3434" s="7">
        <v>305.791748046875</v>
      </c>
    </row>
    <row r="3435" spans="1:19" x14ac:dyDescent="0.25">
      <c r="A3435" s="7">
        <v>513</v>
      </c>
      <c r="B3435" s="7">
        <v>44657</v>
      </c>
      <c r="C3435" s="7">
        <v>36968076</v>
      </c>
      <c r="D3435" s="7" t="s">
        <v>3052</v>
      </c>
      <c r="E3435" s="7" t="s">
        <v>8265</v>
      </c>
      <c r="F3435" s="7">
        <v>694659</v>
      </c>
      <c r="G3435" s="7">
        <v>6.822700023651123</v>
      </c>
      <c r="H3435" s="7">
        <v>5.5629000663757324</v>
      </c>
      <c r="I3435" s="7" t="s">
        <v>8266</v>
      </c>
      <c r="J3435" s="7" t="s">
        <v>8267</v>
      </c>
      <c r="K3435" s="8">
        <v>5.1512408256530762</v>
      </c>
      <c r="M3435" s="8">
        <v>103.39700317382813</v>
      </c>
      <c r="N3435" s="7">
        <v>244.8280029296875</v>
      </c>
      <c r="O3435" s="7" t="s">
        <v>223</v>
      </c>
      <c r="P3435" s="7" t="s">
        <v>289</v>
      </c>
      <c r="Q3435" s="7" t="s">
        <v>291</v>
      </c>
      <c r="R3435" s="7" t="s">
        <v>3856</v>
      </c>
      <c r="S3435" s="7">
        <v>295.64019775390625</v>
      </c>
    </row>
    <row r="3436" spans="1:19" x14ac:dyDescent="0.25">
      <c r="A3436" s="7">
        <v>513</v>
      </c>
      <c r="B3436" s="7">
        <v>44657</v>
      </c>
      <c r="C3436" s="7">
        <v>35505913</v>
      </c>
      <c r="D3436" s="7" t="s">
        <v>3052</v>
      </c>
      <c r="E3436" s="7" t="s">
        <v>8262</v>
      </c>
      <c r="F3436" s="7">
        <v>1499088</v>
      </c>
      <c r="G3436" s="7">
        <v>5.8070001602172852</v>
      </c>
      <c r="H3436" s="7">
        <v>4.8326997756958008</v>
      </c>
      <c r="I3436" s="7" t="s">
        <v>8263</v>
      </c>
      <c r="J3436" s="7" t="s">
        <v>8264</v>
      </c>
      <c r="K3436" s="8">
        <v>5.1138668060302734</v>
      </c>
      <c r="M3436" s="8">
        <v>104.38899993896484</v>
      </c>
      <c r="N3436" s="7">
        <v>238.96060180664063</v>
      </c>
      <c r="O3436" s="7" t="s">
        <v>223</v>
      </c>
      <c r="P3436" s="7" t="s">
        <v>289</v>
      </c>
      <c r="Q3436" s="7" t="s">
        <v>291</v>
      </c>
      <c r="R3436" s="7" t="s">
        <v>3856</v>
      </c>
      <c r="S3436" s="7">
        <v>284.49942016601563</v>
      </c>
    </row>
    <row r="3437" spans="1:19" x14ac:dyDescent="0.25">
      <c r="A3437" s="7">
        <v>513</v>
      </c>
      <c r="B3437" s="7">
        <v>44657</v>
      </c>
      <c r="C3437" s="7">
        <v>32626321</v>
      </c>
      <c r="D3437" s="7" t="s">
        <v>3052</v>
      </c>
      <c r="E3437" s="7" t="s">
        <v>8260</v>
      </c>
      <c r="F3437" s="7">
        <v>1224805</v>
      </c>
      <c r="G3437" s="7">
        <v>4.7803001403808594</v>
      </c>
      <c r="H3437" s="7">
        <v>4.0008997917175293</v>
      </c>
      <c r="I3437" s="7" t="s">
        <v>18419</v>
      </c>
      <c r="J3437" s="7" t="s">
        <v>8261</v>
      </c>
      <c r="K3437" s="8">
        <v>4.7621278762817383</v>
      </c>
      <c r="M3437" s="8">
        <v>111.03800201416016</v>
      </c>
      <c r="N3437" s="7">
        <v>202.39169311523438</v>
      </c>
      <c r="O3437" s="7" t="s">
        <v>223</v>
      </c>
      <c r="P3437" s="7" t="s">
        <v>289</v>
      </c>
      <c r="Q3437" s="7" t="s">
        <v>291</v>
      </c>
      <c r="R3437" s="7" t="s">
        <v>3856</v>
      </c>
      <c r="S3437" s="7">
        <v>272.95559692382813</v>
      </c>
    </row>
    <row r="3438" spans="1:19" x14ac:dyDescent="0.25">
      <c r="A3438" s="7">
        <v>513</v>
      </c>
      <c r="B3438" s="7">
        <v>44657</v>
      </c>
      <c r="C3438" s="7">
        <v>29976383</v>
      </c>
      <c r="D3438" s="7" t="s">
        <v>3052</v>
      </c>
      <c r="E3438" s="7" t="s">
        <v>8257</v>
      </c>
      <c r="F3438" s="7">
        <v>548009</v>
      </c>
      <c r="G3438" s="7">
        <v>4.1258997917175293</v>
      </c>
      <c r="H3438" s="7">
        <v>3.4328000545501709</v>
      </c>
      <c r="I3438" s="7" t="s">
        <v>8258</v>
      </c>
      <c r="J3438" s="7" t="s">
        <v>8259</v>
      </c>
      <c r="K3438" s="8">
        <v>4.21722412109375</v>
      </c>
      <c r="M3438" s="8">
        <v>117</v>
      </c>
      <c r="N3438" s="7">
        <v>147.16679382324219</v>
      </c>
      <c r="O3438" s="7" t="s">
        <v>223</v>
      </c>
      <c r="P3438" s="7" t="s">
        <v>289</v>
      </c>
      <c r="Q3438" s="7" t="s">
        <v>291</v>
      </c>
      <c r="R3438" s="7" t="s">
        <v>3856</v>
      </c>
      <c r="S3438" s="7">
        <v>265.45745849609375</v>
      </c>
    </row>
    <row r="3439" spans="1:19" x14ac:dyDescent="0.25">
      <c r="A3439" s="7">
        <v>513</v>
      </c>
      <c r="B3439" s="7">
        <v>44657</v>
      </c>
      <c r="C3439" s="7">
        <v>35505915</v>
      </c>
      <c r="D3439" s="7" t="s">
        <v>3052</v>
      </c>
      <c r="E3439" s="7" t="s">
        <v>8254</v>
      </c>
      <c r="F3439" s="7">
        <v>799724</v>
      </c>
      <c r="G3439" s="7">
        <v>2.8090000152587891</v>
      </c>
      <c r="H3439" s="7">
        <v>2.5810000896453857</v>
      </c>
      <c r="I3439" s="7" t="s">
        <v>8255</v>
      </c>
      <c r="J3439" s="7" t="s">
        <v>8256</v>
      </c>
      <c r="K3439" s="8">
        <v>3.6054720878601074</v>
      </c>
      <c r="M3439" s="8">
        <v>104.47499847412109</v>
      </c>
      <c r="N3439" s="7">
        <v>92.074897766113281</v>
      </c>
      <c r="O3439" s="7" t="s">
        <v>223</v>
      </c>
      <c r="P3439" s="7" t="s">
        <v>289</v>
      </c>
      <c r="Q3439" s="7" t="s">
        <v>291</v>
      </c>
      <c r="R3439" s="7" t="s">
        <v>3856</v>
      </c>
      <c r="S3439" s="7">
        <v>250.06253051757813</v>
      </c>
    </row>
    <row r="3440" spans="1:19" x14ac:dyDescent="0.25">
      <c r="A3440" s="7">
        <v>513</v>
      </c>
      <c r="B3440" s="7">
        <v>44657</v>
      </c>
      <c r="C3440" s="7">
        <v>20872981</v>
      </c>
      <c r="D3440" s="7" t="s">
        <v>3052</v>
      </c>
      <c r="E3440" s="7" t="s">
        <v>8252</v>
      </c>
      <c r="F3440" s="7">
        <v>678649</v>
      </c>
      <c r="G3440" s="7">
        <v>1.9438999891281128</v>
      </c>
      <c r="H3440" s="7">
        <v>1.8270000219345093</v>
      </c>
      <c r="I3440" s="7" t="s">
        <v>1</v>
      </c>
      <c r="J3440" s="7" t="s">
        <v>8253</v>
      </c>
      <c r="K3440" s="8">
        <v>3.4239709377288818</v>
      </c>
      <c r="M3440" s="8">
        <v>105.26999664306641</v>
      </c>
      <c r="N3440" s="7">
        <v>91.753700256347656</v>
      </c>
      <c r="O3440" s="7" t="s">
        <v>223</v>
      </c>
      <c r="P3440" s="7" t="s">
        <v>289</v>
      </c>
      <c r="Q3440" s="7" t="s">
        <v>291</v>
      </c>
      <c r="R3440" s="7" t="s">
        <v>3856</v>
      </c>
      <c r="S3440" s="7">
        <v>239.74778747558594</v>
      </c>
    </row>
    <row r="3441" spans="1:19" x14ac:dyDescent="0.25">
      <c r="A3441" s="7">
        <v>513</v>
      </c>
      <c r="B3441" s="7">
        <v>44657</v>
      </c>
      <c r="C3441" s="7">
        <v>36784301</v>
      </c>
      <c r="D3441" s="7" t="s">
        <v>3055</v>
      </c>
      <c r="E3441" s="7" t="s">
        <v>8291</v>
      </c>
      <c r="F3441" s="7">
        <v>500000</v>
      </c>
      <c r="G3441" s="7">
        <v>0.80489999055862427</v>
      </c>
      <c r="H3441" s="7">
        <v>0.76730000972747803</v>
      </c>
      <c r="I3441" s="7" t="s">
        <v>8292</v>
      </c>
      <c r="J3441" s="7" t="s">
        <v>8293</v>
      </c>
      <c r="K3441" s="8">
        <v>5.9830451011657715</v>
      </c>
      <c r="M3441" s="8">
        <v>99.905998229980469</v>
      </c>
      <c r="N3441" s="7">
        <v>433.41549682617188</v>
      </c>
      <c r="O3441" s="7" t="s">
        <v>446</v>
      </c>
      <c r="P3441" s="7" t="s">
        <v>282</v>
      </c>
      <c r="Q3441" s="7" t="s">
        <v>286</v>
      </c>
      <c r="R3441" s="7" t="s">
        <v>214</v>
      </c>
      <c r="S3441" s="7">
        <v>435.93304443359375</v>
      </c>
    </row>
    <row r="3442" spans="1:19" x14ac:dyDescent="0.25">
      <c r="A3442" s="7">
        <v>513</v>
      </c>
      <c r="B3442" s="7">
        <v>44657</v>
      </c>
      <c r="C3442" s="7">
        <v>36784302</v>
      </c>
      <c r="D3442" s="7" t="s">
        <v>3055</v>
      </c>
      <c r="E3442" s="7" t="s">
        <v>214</v>
      </c>
      <c r="F3442" s="7">
        <v>500000</v>
      </c>
      <c r="G3442" s="7">
        <v>0.80279999971389771</v>
      </c>
      <c r="H3442" s="7">
        <v>0.76730000972747803</v>
      </c>
      <c r="I3442" s="7" t="s">
        <v>22379</v>
      </c>
      <c r="J3442" s="7" t="s">
        <v>8294</v>
      </c>
      <c r="K3442" s="8">
        <v>5.9833011627197266</v>
      </c>
      <c r="M3442" s="8">
        <v>99.905998229980469</v>
      </c>
      <c r="N3442" s="7">
        <v>443.97879028320313</v>
      </c>
      <c r="O3442" s="7" t="s">
        <v>446</v>
      </c>
      <c r="P3442" s="7" t="s">
        <v>282</v>
      </c>
      <c r="Q3442" s="7" t="s">
        <v>286</v>
      </c>
      <c r="R3442" s="7" t="s">
        <v>3856</v>
      </c>
      <c r="S3442" s="7">
        <v>435.8896484375</v>
      </c>
    </row>
    <row r="3443" spans="1:19" x14ac:dyDescent="0.25">
      <c r="A3443" s="7">
        <v>513</v>
      </c>
      <c r="B3443" s="7">
        <v>44657</v>
      </c>
      <c r="C3443" s="7">
        <v>66890774</v>
      </c>
      <c r="D3443" s="7" t="s">
        <v>3058</v>
      </c>
      <c r="E3443" s="7" t="s">
        <v>214</v>
      </c>
      <c r="F3443" s="7">
        <v>1750000</v>
      </c>
      <c r="G3443" s="7">
        <v>39.058200836181641</v>
      </c>
      <c r="H3443" s="7">
        <v>20.076900482177734</v>
      </c>
      <c r="I3443" s="7" t="s">
        <v>20073</v>
      </c>
      <c r="J3443" s="7" t="s">
        <v>8321</v>
      </c>
      <c r="K3443" s="8">
        <v>4.0879201889038086</v>
      </c>
      <c r="M3443" s="8">
        <v>86.711997985839844</v>
      </c>
      <c r="N3443" s="7">
        <v>156.51400756835938</v>
      </c>
      <c r="O3443" s="7" t="s">
        <v>223</v>
      </c>
      <c r="P3443" s="7" t="s">
        <v>663</v>
      </c>
      <c r="Q3443" s="7" t="s">
        <v>242</v>
      </c>
      <c r="R3443" s="7" t="s">
        <v>3856</v>
      </c>
      <c r="S3443" s="7">
        <v>206.52566528320313</v>
      </c>
    </row>
    <row r="3444" spans="1:19" x14ac:dyDescent="0.25">
      <c r="A3444" s="7">
        <v>513</v>
      </c>
      <c r="B3444" s="7">
        <v>44657</v>
      </c>
      <c r="C3444" s="7">
        <v>51660801</v>
      </c>
      <c r="D3444" s="7" t="s">
        <v>3058</v>
      </c>
      <c r="E3444" s="7" t="s">
        <v>214</v>
      </c>
      <c r="F3444" s="7">
        <v>1000000</v>
      </c>
      <c r="G3444" s="7">
        <v>37.538700103759766</v>
      </c>
      <c r="H3444" s="7">
        <v>18.439399719238281</v>
      </c>
      <c r="I3444" s="7" t="s">
        <v>20074</v>
      </c>
      <c r="J3444" s="7" t="s">
        <v>8320</v>
      </c>
      <c r="K3444" s="8">
        <v>4.0892601013183594</v>
      </c>
      <c r="M3444" s="8">
        <v>113.57599639892578</v>
      </c>
      <c r="N3444" s="7">
        <v>153.41999816894531</v>
      </c>
      <c r="O3444" s="7" t="s">
        <v>223</v>
      </c>
      <c r="P3444" s="7" t="s">
        <v>663</v>
      </c>
      <c r="Q3444" s="7" t="s">
        <v>242</v>
      </c>
      <c r="R3444" s="7" t="s">
        <v>3856</v>
      </c>
      <c r="S3444" s="7">
        <v>204.15280151367188</v>
      </c>
    </row>
    <row r="3445" spans="1:19" x14ac:dyDescent="0.25">
      <c r="A3445" s="7">
        <v>513</v>
      </c>
      <c r="B3445" s="7">
        <v>44657</v>
      </c>
      <c r="C3445" s="7">
        <v>50458042</v>
      </c>
      <c r="D3445" s="7" t="s">
        <v>3058</v>
      </c>
      <c r="E3445" s="7" t="s">
        <v>214</v>
      </c>
      <c r="F3445" s="7">
        <v>2750000</v>
      </c>
      <c r="G3445" s="7">
        <v>27.540000915527344</v>
      </c>
      <c r="H3445" s="7">
        <v>15.915300369262695</v>
      </c>
      <c r="I3445" s="7" t="s">
        <v>20075</v>
      </c>
      <c r="J3445" s="7" t="s">
        <v>8319</v>
      </c>
      <c r="K3445" s="8">
        <v>3.9930100440979004</v>
      </c>
      <c r="M3445" s="8">
        <v>109.25199890136719</v>
      </c>
      <c r="N3445" s="7">
        <v>129.27699279785156</v>
      </c>
      <c r="O3445" s="7" t="s">
        <v>223</v>
      </c>
      <c r="P3445" s="7" t="s">
        <v>663</v>
      </c>
      <c r="Q3445" s="7" t="s">
        <v>242</v>
      </c>
      <c r="R3445" s="7" t="s">
        <v>3856</v>
      </c>
      <c r="S3445" s="7">
        <v>184.82333374023438</v>
      </c>
    </row>
    <row r="3446" spans="1:19" x14ac:dyDescent="0.25">
      <c r="A3446" s="7">
        <v>513</v>
      </c>
      <c r="B3446" s="7">
        <v>44657</v>
      </c>
      <c r="C3446" s="7">
        <v>50458045</v>
      </c>
      <c r="D3446" s="7" t="s">
        <v>3058</v>
      </c>
      <c r="E3446" s="7" t="s">
        <v>8317</v>
      </c>
      <c r="F3446" s="7">
        <v>2750000</v>
      </c>
      <c r="G3446" s="7">
        <v>27.540000915527344</v>
      </c>
      <c r="H3446" s="7">
        <v>15.915300369262695</v>
      </c>
      <c r="I3446" s="7" t="s">
        <v>21367</v>
      </c>
      <c r="J3446" s="7" t="s">
        <v>8318</v>
      </c>
      <c r="K3446" s="8">
        <v>3.9930269718170166</v>
      </c>
      <c r="M3446" s="8">
        <v>109.25199890136719</v>
      </c>
      <c r="N3446" s="7">
        <v>128.90020751953125</v>
      </c>
      <c r="O3446" s="7" t="s">
        <v>223</v>
      </c>
      <c r="P3446" s="7" t="s">
        <v>663</v>
      </c>
      <c r="Q3446" s="7" t="s">
        <v>242</v>
      </c>
      <c r="R3446" s="7" t="s">
        <v>214</v>
      </c>
      <c r="S3446" s="7">
        <v>184.82333374023438</v>
      </c>
    </row>
    <row r="3447" spans="1:19" x14ac:dyDescent="0.25">
      <c r="A3447" s="7">
        <v>513</v>
      </c>
      <c r="B3447" s="7">
        <v>44657</v>
      </c>
      <c r="C3447" s="7">
        <v>25396523</v>
      </c>
      <c r="D3447" s="7" t="s">
        <v>3058</v>
      </c>
      <c r="E3447" s="7" t="s">
        <v>214</v>
      </c>
      <c r="F3447" s="7">
        <v>1500000</v>
      </c>
      <c r="G3447" s="7">
        <v>22.945899963378906</v>
      </c>
      <c r="H3447" s="7">
        <v>14.496000289916992</v>
      </c>
      <c r="I3447" s="7" t="s">
        <v>8315</v>
      </c>
      <c r="J3447" s="7" t="s">
        <v>8316</v>
      </c>
      <c r="K3447" s="8">
        <v>3.9603900909423828</v>
      </c>
      <c r="M3447" s="8">
        <v>108.08300018310547</v>
      </c>
      <c r="N3447" s="7">
        <v>117.07199859619141</v>
      </c>
      <c r="O3447" s="7" t="s">
        <v>223</v>
      </c>
      <c r="P3447" s="7" t="s">
        <v>663</v>
      </c>
      <c r="Q3447" s="7" t="s">
        <v>242</v>
      </c>
      <c r="R3447" s="7" t="s">
        <v>3856</v>
      </c>
      <c r="S3447" s="7">
        <v>173.25291442871094</v>
      </c>
    </row>
    <row r="3448" spans="1:19" x14ac:dyDescent="0.25">
      <c r="A3448" s="7">
        <v>513</v>
      </c>
      <c r="B3448" s="7">
        <v>44657</v>
      </c>
      <c r="C3448" s="7">
        <v>25174172</v>
      </c>
      <c r="D3448" s="7" t="s">
        <v>3058</v>
      </c>
      <c r="E3448" s="7" t="s">
        <v>8312</v>
      </c>
      <c r="F3448" s="7">
        <v>1500000</v>
      </c>
      <c r="G3448" s="7">
        <v>22.945899963378906</v>
      </c>
      <c r="H3448" s="7">
        <v>14.496000289916992</v>
      </c>
      <c r="I3448" s="7" t="s">
        <v>8313</v>
      </c>
      <c r="J3448" s="7" t="s">
        <v>8314</v>
      </c>
      <c r="K3448" s="8">
        <v>3.9604089260101318</v>
      </c>
      <c r="M3448" s="8">
        <v>108.08280181884766</v>
      </c>
      <c r="N3448" s="7">
        <v>116.58249664306641</v>
      </c>
      <c r="O3448" s="7" t="s">
        <v>223</v>
      </c>
      <c r="P3448" s="7" t="s">
        <v>663</v>
      </c>
      <c r="Q3448" s="7" t="s">
        <v>242</v>
      </c>
      <c r="R3448" s="7" t="s">
        <v>214</v>
      </c>
      <c r="S3448" s="7">
        <v>173.25291442871094</v>
      </c>
    </row>
    <row r="3449" spans="1:19" x14ac:dyDescent="0.25">
      <c r="A3449" s="7">
        <v>513</v>
      </c>
      <c r="B3449" s="7">
        <v>44657</v>
      </c>
      <c r="C3449" s="7">
        <v>66890982</v>
      </c>
      <c r="D3449" s="7" t="s">
        <v>3058</v>
      </c>
      <c r="E3449" s="7" t="s">
        <v>214</v>
      </c>
      <c r="F3449" s="7">
        <v>1250000</v>
      </c>
      <c r="G3449" s="7">
        <v>9.8097000122070313</v>
      </c>
      <c r="H3449" s="7">
        <v>8.4358997344970703</v>
      </c>
      <c r="I3449" s="7" t="s">
        <v>20076</v>
      </c>
      <c r="J3449" s="7" t="s">
        <v>8311</v>
      </c>
      <c r="K3449" s="8">
        <v>3.5561399459838867</v>
      </c>
      <c r="M3449" s="8">
        <v>91.152000427246094</v>
      </c>
      <c r="N3449" s="7">
        <v>96.084098815917969</v>
      </c>
      <c r="O3449" s="7" t="s">
        <v>223</v>
      </c>
      <c r="P3449" s="7" t="s">
        <v>663</v>
      </c>
      <c r="Q3449" s="7" t="s">
        <v>242</v>
      </c>
      <c r="R3449" s="7" t="s">
        <v>3856</v>
      </c>
      <c r="S3449" s="7">
        <v>127.62982940673828</v>
      </c>
    </row>
    <row r="3450" spans="1:19" x14ac:dyDescent="0.25">
      <c r="A3450" s="7">
        <v>513</v>
      </c>
      <c r="B3450" s="7">
        <v>44657</v>
      </c>
      <c r="C3450" s="7">
        <v>50458044</v>
      </c>
      <c r="D3450" s="7" t="s">
        <v>3058</v>
      </c>
      <c r="E3450" s="7" t="s">
        <v>214</v>
      </c>
      <c r="F3450" s="7">
        <v>2250000</v>
      </c>
      <c r="G3450" s="7">
        <v>8.038299560546875</v>
      </c>
      <c r="H3450" s="7">
        <v>6.7445998191833496</v>
      </c>
      <c r="I3450" s="7" t="s">
        <v>8309</v>
      </c>
      <c r="J3450" s="7" t="s">
        <v>8310</v>
      </c>
      <c r="K3450" s="8">
        <v>3.5489699840545654</v>
      </c>
      <c r="M3450" s="8">
        <v>99.65899658203125</v>
      </c>
      <c r="N3450" s="7">
        <v>85.576499938964844</v>
      </c>
      <c r="O3450" s="7" t="s">
        <v>223</v>
      </c>
      <c r="P3450" s="7" t="s">
        <v>663</v>
      </c>
      <c r="Q3450" s="7" t="s">
        <v>242</v>
      </c>
      <c r="R3450" s="7" t="s">
        <v>3856</v>
      </c>
      <c r="S3450" s="7">
        <v>119.91914367675781</v>
      </c>
    </row>
    <row r="3451" spans="1:19" x14ac:dyDescent="0.25">
      <c r="A3451" s="7">
        <v>513</v>
      </c>
      <c r="B3451" s="7">
        <v>44657</v>
      </c>
      <c r="C3451" s="7">
        <v>50458043</v>
      </c>
      <c r="D3451" s="7" t="s">
        <v>3058</v>
      </c>
      <c r="E3451" s="7" t="s">
        <v>8306</v>
      </c>
      <c r="F3451" s="7">
        <v>2250000</v>
      </c>
      <c r="G3451" s="7">
        <v>8.038299560546875</v>
      </c>
      <c r="H3451" s="7">
        <v>6.7445998191833496</v>
      </c>
      <c r="I3451" s="7" t="s">
        <v>8307</v>
      </c>
      <c r="J3451" s="7" t="s">
        <v>8308</v>
      </c>
      <c r="K3451" s="8">
        <v>3.5490119457244873</v>
      </c>
      <c r="M3451" s="8">
        <v>99.658699035644531</v>
      </c>
      <c r="N3451" s="7">
        <v>85.2947998046875</v>
      </c>
      <c r="O3451" s="7" t="s">
        <v>223</v>
      </c>
      <c r="P3451" s="7" t="s">
        <v>663</v>
      </c>
      <c r="Q3451" s="7" t="s">
        <v>242</v>
      </c>
      <c r="R3451" s="7" t="s">
        <v>214</v>
      </c>
      <c r="S3451" s="7">
        <v>119.91914367675781</v>
      </c>
    </row>
    <row r="3452" spans="1:19" x14ac:dyDescent="0.25">
      <c r="A3452" s="7">
        <v>513</v>
      </c>
      <c r="B3452" s="7">
        <v>44657</v>
      </c>
      <c r="C3452" s="7">
        <v>66881026</v>
      </c>
      <c r="D3452" s="7" t="s">
        <v>3058</v>
      </c>
      <c r="E3452" s="7" t="s">
        <v>214</v>
      </c>
      <c r="F3452" s="7">
        <v>600000</v>
      </c>
      <c r="G3452" s="7">
        <v>5.9602999687194824</v>
      </c>
      <c r="H3452" s="7">
        <v>5.470099925994873</v>
      </c>
      <c r="I3452" s="7" t="s">
        <v>20077</v>
      </c>
      <c r="J3452" s="7" t="s">
        <v>8305</v>
      </c>
      <c r="K3452" s="8">
        <v>3.5573499202728271</v>
      </c>
      <c r="M3452" s="8">
        <v>92.2969970703125</v>
      </c>
      <c r="N3452" s="7">
        <v>82.257896423339844</v>
      </c>
      <c r="O3452" s="7" t="s">
        <v>223</v>
      </c>
      <c r="P3452" s="7" t="s">
        <v>663</v>
      </c>
      <c r="Q3452" s="7" t="s">
        <v>242</v>
      </c>
      <c r="R3452" s="7" t="s">
        <v>3856</v>
      </c>
      <c r="S3452" s="7">
        <v>110.43489074707031</v>
      </c>
    </row>
    <row r="3453" spans="1:19" x14ac:dyDescent="0.25">
      <c r="A3453" s="7">
        <v>513</v>
      </c>
      <c r="B3453" s="7">
        <v>44657</v>
      </c>
      <c r="C3453" s="7">
        <v>66880290</v>
      </c>
      <c r="D3453" s="7" t="s">
        <v>3058</v>
      </c>
      <c r="E3453" s="7" t="s">
        <v>8303</v>
      </c>
      <c r="F3453" s="7">
        <v>600000</v>
      </c>
      <c r="G3453" s="7">
        <v>5.9602999687194824</v>
      </c>
      <c r="H3453" s="7">
        <v>5.470099925994873</v>
      </c>
      <c r="I3453" s="7" t="s">
        <v>21368</v>
      </c>
      <c r="J3453" s="7" t="s">
        <v>8304</v>
      </c>
      <c r="K3453" s="8">
        <v>3.5574009418487549</v>
      </c>
      <c r="M3453" s="8">
        <v>92.296699523925781</v>
      </c>
      <c r="N3453" s="7">
        <v>81.915702819824219</v>
      </c>
      <c r="O3453" s="7" t="s">
        <v>223</v>
      </c>
      <c r="P3453" s="7" t="s">
        <v>663</v>
      </c>
      <c r="Q3453" s="7" t="s">
        <v>242</v>
      </c>
      <c r="R3453" s="7" t="s">
        <v>214</v>
      </c>
      <c r="S3453" s="7">
        <v>110.43489074707031</v>
      </c>
    </row>
    <row r="3454" spans="1:19" x14ac:dyDescent="0.25">
      <c r="A3454" s="7">
        <v>513</v>
      </c>
      <c r="B3454" s="7">
        <v>44657</v>
      </c>
      <c r="C3454" s="7">
        <v>24088</v>
      </c>
      <c r="D3454" s="7" t="s">
        <v>3058</v>
      </c>
      <c r="E3454" s="7" t="s">
        <v>8301</v>
      </c>
      <c r="F3454" s="7">
        <v>500000</v>
      </c>
      <c r="G3454" s="7">
        <v>4.5229001045227051</v>
      </c>
      <c r="H3454" s="7">
        <v>3.7790999412536621</v>
      </c>
      <c r="I3454" s="7" t="s">
        <v>20078</v>
      </c>
      <c r="J3454" s="7" t="s">
        <v>8302</v>
      </c>
      <c r="K3454" s="8">
        <v>3.4834709167480469</v>
      </c>
      <c r="M3454" s="8">
        <v>117.18900299072266</v>
      </c>
      <c r="N3454" s="7">
        <v>71.724601745605469</v>
      </c>
      <c r="O3454" s="7" t="s">
        <v>223</v>
      </c>
      <c r="P3454" s="7" t="s">
        <v>663</v>
      </c>
      <c r="Q3454" s="7" t="s">
        <v>242</v>
      </c>
      <c r="R3454" s="7" t="s">
        <v>3856</v>
      </c>
      <c r="S3454" s="7">
        <v>103.62425994873047</v>
      </c>
    </row>
    <row r="3455" spans="1:19" x14ac:dyDescent="0.25">
      <c r="A3455" s="7">
        <v>513</v>
      </c>
      <c r="B3455" s="7">
        <v>44657</v>
      </c>
      <c r="C3455" s="7">
        <v>4861</v>
      </c>
      <c r="D3455" s="7" t="s">
        <v>3058</v>
      </c>
      <c r="E3455" s="7" t="s">
        <v>8299</v>
      </c>
      <c r="F3455" s="7">
        <v>500000</v>
      </c>
      <c r="G3455" s="7">
        <v>4.5229001045227051</v>
      </c>
      <c r="H3455" s="7">
        <v>3.7790999412536621</v>
      </c>
      <c r="I3455" s="7" t="s">
        <v>17005</v>
      </c>
      <c r="J3455" s="7" t="s">
        <v>8300</v>
      </c>
      <c r="K3455" s="8">
        <v>3.483522891998291</v>
      </c>
      <c r="M3455" s="8">
        <v>117.18900299072266</v>
      </c>
      <c r="N3455" s="7">
        <v>75.48370361328125</v>
      </c>
      <c r="O3455" s="7" t="s">
        <v>223</v>
      </c>
      <c r="P3455" s="7" t="s">
        <v>663</v>
      </c>
      <c r="Q3455" s="7" t="s">
        <v>242</v>
      </c>
      <c r="R3455" s="7" t="s">
        <v>214</v>
      </c>
      <c r="S3455" s="7">
        <v>103.62425994873047</v>
      </c>
    </row>
    <row r="3456" spans="1:19" x14ac:dyDescent="0.25">
      <c r="A3456" s="7">
        <v>513</v>
      </c>
      <c r="B3456" s="7">
        <v>44657</v>
      </c>
      <c r="C3456" s="7">
        <v>25396524</v>
      </c>
      <c r="D3456" s="7" t="s">
        <v>3058</v>
      </c>
      <c r="E3456" s="7" t="s">
        <v>214</v>
      </c>
      <c r="F3456" s="7">
        <v>1500000</v>
      </c>
      <c r="G3456" s="7">
        <v>2.9458999633789063</v>
      </c>
      <c r="H3456" s="7">
        <v>2.7755999565124512</v>
      </c>
      <c r="I3456" s="7" t="s">
        <v>16733</v>
      </c>
      <c r="J3456" s="7" t="s">
        <v>8298</v>
      </c>
      <c r="K3456" s="8">
        <v>3.3153700828552246</v>
      </c>
      <c r="M3456" s="8">
        <v>100.51300048828125</v>
      </c>
      <c r="N3456" s="7">
        <v>61.81610107421875</v>
      </c>
      <c r="O3456" s="7" t="s">
        <v>223</v>
      </c>
      <c r="P3456" s="7" t="s">
        <v>663</v>
      </c>
      <c r="Q3456" s="7" t="s">
        <v>242</v>
      </c>
      <c r="R3456" s="7" t="s">
        <v>3856</v>
      </c>
      <c r="S3456" s="7">
        <v>95.951583862304688</v>
      </c>
    </row>
    <row r="3457" spans="1:19" x14ac:dyDescent="0.25">
      <c r="A3457" s="7">
        <v>513</v>
      </c>
      <c r="B3457" s="7">
        <v>44657</v>
      </c>
      <c r="C3457" s="7">
        <v>25174171</v>
      </c>
      <c r="D3457" s="7" t="s">
        <v>3058</v>
      </c>
      <c r="E3457" s="7" t="s">
        <v>8295</v>
      </c>
      <c r="F3457" s="7">
        <v>1500000</v>
      </c>
      <c r="G3457" s="7">
        <v>2.9458999633789063</v>
      </c>
      <c r="H3457" s="7">
        <v>2.7755999565124512</v>
      </c>
      <c r="I3457" s="7" t="s">
        <v>8296</v>
      </c>
      <c r="J3457" s="7" t="s">
        <v>8297</v>
      </c>
      <c r="K3457" s="8">
        <v>3.3153109550476074</v>
      </c>
      <c r="M3457" s="8">
        <v>100.51300048828125</v>
      </c>
      <c r="N3457" s="7">
        <v>61.265098571777344</v>
      </c>
      <c r="O3457" s="7" t="s">
        <v>223</v>
      </c>
      <c r="P3457" s="7" t="s">
        <v>663</v>
      </c>
      <c r="Q3457" s="7" t="s">
        <v>242</v>
      </c>
      <c r="R3457" s="7" t="s">
        <v>214</v>
      </c>
      <c r="S3457" s="7">
        <v>95.951583862304688</v>
      </c>
    </row>
    <row r="3458" spans="1:19" x14ac:dyDescent="0.25">
      <c r="A3458" s="7">
        <v>513</v>
      </c>
      <c r="B3458" s="7">
        <v>44657</v>
      </c>
      <c r="C3458" s="7">
        <v>34369940</v>
      </c>
      <c r="D3458" s="7" t="s">
        <v>3061</v>
      </c>
      <c r="E3458" s="7" t="s">
        <v>214</v>
      </c>
      <c r="F3458" s="7">
        <v>2000000</v>
      </c>
      <c r="G3458" s="7">
        <v>25.199199676513672</v>
      </c>
      <c r="H3458" s="7">
        <v>11.852199554443359</v>
      </c>
      <c r="I3458" s="7" t="s">
        <v>20079</v>
      </c>
      <c r="J3458" s="7" t="s">
        <v>11373</v>
      </c>
      <c r="K3458" s="8">
        <v>7.1753401756286621</v>
      </c>
      <c r="M3458" s="8">
        <v>82.038002014160156</v>
      </c>
      <c r="N3458" s="7">
        <v>441.86639404296875</v>
      </c>
      <c r="O3458" s="7" t="s">
        <v>409</v>
      </c>
      <c r="P3458" s="7" t="s">
        <v>639</v>
      </c>
      <c r="Q3458" s="7" t="s">
        <v>291</v>
      </c>
      <c r="R3458" s="7" t="s">
        <v>3856</v>
      </c>
      <c r="S3458" s="7">
        <v>441.86639404296875</v>
      </c>
    </row>
    <row r="3459" spans="1:19" x14ac:dyDescent="0.25">
      <c r="A3459" s="7">
        <v>513</v>
      </c>
      <c r="B3459" s="7">
        <v>44657</v>
      </c>
      <c r="C3459" s="7">
        <v>34369941</v>
      </c>
      <c r="D3459" s="7" t="s">
        <v>3061</v>
      </c>
      <c r="E3459" s="7" t="s">
        <v>214</v>
      </c>
      <c r="F3459" s="7">
        <v>1000000</v>
      </c>
      <c r="G3459" s="7">
        <v>10.201199531555176</v>
      </c>
      <c r="H3459" s="7">
        <v>7.6828999519348145</v>
      </c>
      <c r="I3459" s="7" t="s">
        <v>20080</v>
      </c>
      <c r="J3459" s="7" t="s">
        <v>11372</v>
      </c>
      <c r="K3459" s="8">
        <v>6.3661460876464844</v>
      </c>
      <c r="M3459" s="8">
        <v>88.000999450683594</v>
      </c>
      <c r="N3459" s="7">
        <v>379.65609741210938</v>
      </c>
      <c r="O3459" s="7" t="s">
        <v>409</v>
      </c>
      <c r="P3459" s="7" t="s">
        <v>639</v>
      </c>
      <c r="Q3459" s="7" t="s">
        <v>291</v>
      </c>
      <c r="R3459" s="7" t="s">
        <v>3856</v>
      </c>
      <c r="S3459" s="7">
        <v>379.65609741210938</v>
      </c>
    </row>
    <row r="3460" spans="1:19" x14ac:dyDescent="0.25">
      <c r="A3460" s="7">
        <v>513</v>
      </c>
      <c r="B3460" s="7">
        <v>44657</v>
      </c>
      <c r="C3460" s="7">
        <v>21541909</v>
      </c>
      <c r="D3460" s="7" t="s">
        <v>3064</v>
      </c>
      <c r="E3460" s="7" t="s">
        <v>214</v>
      </c>
      <c r="F3460" s="7">
        <v>1350000</v>
      </c>
      <c r="G3460" s="7">
        <v>2.1080999374389648</v>
      </c>
      <c r="H3460" s="7">
        <v>1.9556000232696533</v>
      </c>
      <c r="I3460" s="7" t="s">
        <v>8325</v>
      </c>
      <c r="J3460" s="7" t="s">
        <v>8326</v>
      </c>
      <c r="K3460" s="8">
        <v>3.5001800060272217</v>
      </c>
      <c r="M3460" s="8">
        <v>103.27100372314453</v>
      </c>
      <c r="N3460" s="7">
        <v>95.614997863769531</v>
      </c>
      <c r="O3460" s="7" t="s">
        <v>237</v>
      </c>
      <c r="P3460" s="7" t="s">
        <v>267</v>
      </c>
      <c r="Q3460" s="7" t="s">
        <v>242</v>
      </c>
      <c r="R3460" s="7" t="s">
        <v>3856</v>
      </c>
      <c r="S3460" s="7">
        <v>162.87239074707031</v>
      </c>
    </row>
    <row r="3461" spans="1:19" x14ac:dyDescent="0.25">
      <c r="A3461" s="7">
        <v>513</v>
      </c>
      <c r="B3461" s="7">
        <v>44657</v>
      </c>
      <c r="C3461" s="7">
        <v>21431267</v>
      </c>
      <c r="D3461" s="7" t="s">
        <v>3064</v>
      </c>
      <c r="E3461" s="7" t="s">
        <v>8322</v>
      </c>
      <c r="F3461" s="7">
        <v>1350000</v>
      </c>
      <c r="G3461" s="7">
        <v>2.1080999374389648</v>
      </c>
      <c r="H3461" s="7">
        <v>1.9551000595092773</v>
      </c>
      <c r="I3461" s="7" t="s">
        <v>8323</v>
      </c>
      <c r="J3461" s="7" t="s">
        <v>8324</v>
      </c>
      <c r="K3461" s="8">
        <v>3.5455551147460938</v>
      </c>
      <c r="M3461" s="8">
        <v>103.17767333984375</v>
      </c>
      <c r="N3461" s="7">
        <v>99.552597045898438</v>
      </c>
      <c r="O3461" s="7" t="s">
        <v>237</v>
      </c>
      <c r="P3461" s="7" t="s">
        <v>267</v>
      </c>
      <c r="Q3461" s="7" t="s">
        <v>242</v>
      </c>
      <c r="R3461" s="7" t="s">
        <v>214</v>
      </c>
      <c r="S3461" s="7">
        <v>162.87239074707031</v>
      </c>
    </row>
    <row r="3462" spans="1:19" x14ac:dyDescent="0.25">
      <c r="A3462" s="7">
        <v>513</v>
      </c>
      <c r="B3462" s="7">
        <v>44657</v>
      </c>
      <c r="C3462" s="7">
        <v>66956913</v>
      </c>
      <c r="D3462" s="7" t="s">
        <v>3067</v>
      </c>
      <c r="E3462" s="7" t="s">
        <v>18958</v>
      </c>
      <c r="F3462" s="7">
        <v>700000</v>
      </c>
      <c r="G3462" s="7">
        <v>6.5215997695922852</v>
      </c>
      <c r="H3462" s="7">
        <v>4.2943000793457031</v>
      </c>
      <c r="I3462" s="7" t="s">
        <v>18730</v>
      </c>
      <c r="J3462" s="7" t="s">
        <v>18959</v>
      </c>
      <c r="K3462" s="8">
        <v>28.137552261352539</v>
      </c>
      <c r="M3462" s="8">
        <v>27.443000793457031</v>
      </c>
      <c r="N3462" s="7">
        <v>2541.603759765625</v>
      </c>
      <c r="O3462" s="7" t="s">
        <v>266</v>
      </c>
      <c r="P3462" s="7" t="s">
        <v>429</v>
      </c>
      <c r="Q3462" s="7" t="s">
        <v>286</v>
      </c>
      <c r="R3462" s="7" t="s">
        <v>214</v>
      </c>
      <c r="S3462" s="7">
        <v>673.242919921875</v>
      </c>
    </row>
    <row r="3463" spans="1:19" x14ac:dyDescent="0.25">
      <c r="A3463" s="7">
        <v>513</v>
      </c>
      <c r="B3463" s="7">
        <v>44657</v>
      </c>
      <c r="C3463" s="7">
        <v>66959788</v>
      </c>
      <c r="D3463" s="7" t="s">
        <v>3067</v>
      </c>
      <c r="E3463" s="7" t="s">
        <v>214</v>
      </c>
      <c r="F3463" s="7">
        <v>700000</v>
      </c>
      <c r="G3463" s="7">
        <v>6.5215606689453125</v>
      </c>
      <c r="H3463" s="7">
        <v>4.2943425178527832</v>
      </c>
      <c r="I3463" s="7" t="s">
        <v>22380</v>
      </c>
      <c r="J3463" s="7" t="s">
        <v>18842</v>
      </c>
      <c r="K3463" s="8">
        <v>28.137552261352539</v>
      </c>
      <c r="M3463" s="8">
        <v>27.442934036254883</v>
      </c>
      <c r="N3463" s="7">
        <v>2541.603759765625</v>
      </c>
      <c r="O3463" s="7" t="s">
        <v>266</v>
      </c>
      <c r="P3463" s="7" t="s">
        <v>429</v>
      </c>
      <c r="Q3463" s="7" t="s">
        <v>286</v>
      </c>
      <c r="R3463" s="7" t="s">
        <v>3856</v>
      </c>
      <c r="S3463" s="7">
        <v>673.2420654296875</v>
      </c>
    </row>
    <row r="3464" spans="1:19" x14ac:dyDescent="0.25">
      <c r="A3464" s="7">
        <v>513</v>
      </c>
      <c r="B3464" s="7">
        <v>44657</v>
      </c>
      <c r="C3464" s="7">
        <v>36968073</v>
      </c>
      <c r="D3464" s="7" t="s">
        <v>3067</v>
      </c>
      <c r="E3464" s="7" t="s">
        <v>11375</v>
      </c>
      <c r="F3464" s="7">
        <v>322604</v>
      </c>
      <c r="G3464" s="7">
        <v>1.8125</v>
      </c>
      <c r="H3464" s="7">
        <v>1.0206999778747559</v>
      </c>
      <c r="I3464" s="7" t="s">
        <v>11376</v>
      </c>
      <c r="J3464" s="7" t="s">
        <v>11377</v>
      </c>
      <c r="K3464" s="8">
        <v>119.26045227050781</v>
      </c>
      <c r="M3464" s="8">
        <v>21.467399597167969</v>
      </c>
      <c r="N3464" s="7">
        <v>11676.12109375</v>
      </c>
      <c r="O3464" s="7" t="s">
        <v>266</v>
      </c>
      <c r="P3464" s="7" t="s">
        <v>429</v>
      </c>
      <c r="Q3464" s="7" t="s">
        <v>286</v>
      </c>
      <c r="R3464" s="7" t="s">
        <v>214</v>
      </c>
      <c r="S3464" s="7">
        <v>567.11639404296875</v>
      </c>
    </row>
    <row r="3465" spans="1:19" x14ac:dyDescent="0.25">
      <c r="A3465" s="7">
        <v>513</v>
      </c>
      <c r="B3465" s="7">
        <v>44657</v>
      </c>
      <c r="C3465" s="7">
        <v>36968082</v>
      </c>
      <c r="D3465" s="7" t="s">
        <v>3067</v>
      </c>
      <c r="E3465" s="7" t="s">
        <v>214</v>
      </c>
      <c r="F3465" s="7">
        <v>322604</v>
      </c>
      <c r="G3465" s="7">
        <v>1.8124572038650513</v>
      </c>
      <c r="H3465" s="7">
        <v>1.020689845085144</v>
      </c>
      <c r="I3465" s="7" t="s">
        <v>22381</v>
      </c>
      <c r="J3465" s="7" t="s">
        <v>11374</v>
      </c>
      <c r="K3465" s="8">
        <v>119.26045227050781</v>
      </c>
      <c r="M3465" s="8">
        <v>21.467435836791992</v>
      </c>
      <c r="N3465" s="7">
        <v>11676.12109375</v>
      </c>
      <c r="O3465" s="7" t="s">
        <v>266</v>
      </c>
      <c r="P3465" s="7" t="s">
        <v>429</v>
      </c>
      <c r="Q3465" s="7" t="s">
        <v>286</v>
      </c>
      <c r="R3465" s="7" t="s">
        <v>3856</v>
      </c>
      <c r="S3465" s="7">
        <v>567.1153564453125</v>
      </c>
    </row>
    <row r="3466" spans="1:19" x14ac:dyDescent="0.25">
      <c r="A3466" s="7">
        <v>513</v>
      </c>
      <c r="B3466" s="7">
        <v>44657</v>
      </c>
      <c r="C3466" s="7">
        <v>66895429</v>
      </c>
      <c r="D3466" s="7" t="s">
        <v>16526</v>
      </c>
      <c r="E3466" s="7" t="s">
        <v>214</v>
      </c>
      <c r="F3466" s="7">
        <v>375000</v>
      </c>
      <c r="G3466" s="7">
        <v>4.0630002021789551</v>
      </c>
      <c r="H3466" s="7">
        <v>2.8429000377655029</v>
      </c>
      <c r="I3466" s="7" t="s">
        <v>16527</v>
      </c>
      <c r="J3466" s="7" t="s">
        <v>16528</v>
      </c>
      <c r="K3466" s="8">
        <v>9.7562532424926758</v>
      </c>
      <c r="M3466" s="8">
        <v>98.321998596191406</v>
      </c>
      <c r="N3466" s="7">
        <v>667.1033935546875</v>
      </c>
      <c r="O3466" s="7" t="s">
        <v>643</v>
      </c>
      <c r="P3466" s="7" t="s">
        <v>282</v>
      </c>
      <c r="Q3466" s="7" t="s">
        <v>286</v>
      </c>
      <c r="R3466" s="7" t="s">
        <v>214</v>
      </c>
      <c r="S3466" s="7">
        <v>667.1033935546875</v>
      </c>
    </row>
    <row r="3467" spans="1:19" x14ac:dyDescent="0.25">
      <c r="A3467" s="7">
        <v>513</v>
      </c>
      <c r="B3467" s="7">
        <v>44657</v>
      </c>
      <c r="C3467" s="7">
        <v>66893369</v>
      </c>
      <c r="D3467" s="7" t="s">
        <v>16526</v>
      </c>
      <c r="E3467" s="7" t="s">
        <v>17159</v>
      </c>
      <c r="F3467" s="7">
        <v>375000</v>
      </c>
      <c r="G3467" s="7">
        <v>4.0630002021789551</v>
      </c>
      <c r="H3467" s="7">
        <v>2.8429000377655029</v>
      </c>
      <c r="I3467" s="7" t="s">
        <v>17160</v>
      </c>
      <c r="J3467" s="7" t="s">
        <v>17161</v>
      </c>
      <c r="K3467" s="8">
        <v>9.7562532424926758</v>
      </c>
      <c r="M3467" s="8">
        <v>98.321998596191406</v>
      </c>
      <c r="N3467" s="7">
        <v>667.1033935546875</v>
      </c>
      <c r="O3467" s="7" t="s">
        <v>643</v>
      </c>
      <c r="P3467" s="7" t="s">
        <v>282</v>
      </c>
      <c r="Q3467" s="7" t="s">
        <v>286</v>
      </c>
      <c r="R3467" s="7" t="s">
        <v>214</v>
      </c>
      <c r="S3467" s="7">
        <v>667.1033935546875</v>
      </c>
    </row>
    <row r="3468" spans="1:19" x14ac:dyDescent="0.25">
      <c r="A3468" s="7">
        <v>513</v>
      </c>
      <c r="B3468" s="7">
        <v>44657</v>
      </c>
      <c r="C3468" s="7">
        <v>67029512</v>
      </c>
      <c r="D3468" s="7" t="s">
        <v>3069</v>
      </c>
      <c r="E3468" s="7" t="s">
        <v>214</v>
      </c>
      <c r="F3468" s="7">
        <v>1000000</v>
      </c>
      <c r="G3468" s="7">
        <v>24.974700927734375</v>
      </c>
      <c r="H3468" s="7">
        <v>15.43120002746582</v>
      </c>
      <c r="I3468" s="7" t="s">
        <v>22382</v>
      </c>
      <c r="J3468" s="7" t="s">
        <v>22383</v>
      </c>
      <c r="K3468" s="8">
        <v>4.0587301254272461</v>
      </c>
      <c r="M3468" s="8">
        <v>102.20400238037109</v>
      </c>
      <c r="N3468" s="7">
        <v>131.16499328613281</v>
      </c>
      <c r="O3468" s="7" t="s">
        <v>331</v>
      </c>
      <c r="P3468" s="7" t="s">
        <v>327</v>
      </c>
      <c r="Q3468" s="7" t="s">
        <v>242</v>
      </c>
      <c r="R3468" s="7" t="s">
        <v>3856</v>
      </c>
      <c r="S3468" s="7">
        <v>183.63308715820313</v>
      </c>
    </row>
    <row r="3469" spans="1:19" x14ac:dyDescent="0.25">
      <c r="A3469" s="7">
        <v>513</v>
      </c>
      <c r="B3469" s="7">
        <v>44657</v>
      </c>
      <c r="C3469" s="7">
        <v>66912025</v>
      </c>
      <c r="D3469" s="7" t="s">
        <v>3069</v>
      </c>
      <c r="E3469" s="7" t="s">
        <v>16837</v>
      </c>
      <c r="F3469" s="7">
        <v>2250000</v>
      </c>
      <c r="G3469" s="7">
        <v>24.246400833129883</v>
      </c>
      <c r="H3469" s="7">
        <v>15.947999954223633</v>
      </c>
      <c r="I3469" s="7" t="s">
        <v>20081</v>
      </c>
      <c r="J3469" s="7" t="s">
        <v>16838</v>
      </c>
      <c r="K3469" s="8">
        <v>4.0153098106384277</v>
      </c>
      <c r="M3469" s="8">
        <v>87.43499755859375</v>
      </c>
      <c r="N3469" s="7">
        <v>124.34999847412109</v>
      </c>
      <c r="O3469" s="7" t="s">
        <v>331</v>
      </c>
      <c r="P3469" s="7" t="s">
        <v>327</v>
      </c>
      <c r="Q3469" s="7" t="s">
        <v>242</v>
      </c>
      <c r="R3469" s="7" t="s">
        <v>3856</v>
      </c>
      <c r="S3469" s="7">
        <v>181.76191711425781</v>
      </c>
    </row>
    <row r="3470" spans="1:19" x14ac:dyDescent="0.25">
      <c r="A3470" s="7">
        <v>513</v>
      </c>
      <c r="B3470" s="7">
        <v>44657</v>
      </c>
      <c r="C3470" s="7">
        <v>66836673</v>
      </c>
      <c r="D3470" s="7" t="s">
        <v>3069</v>
      </c>
      <c r="E3470" s="7" t="s">
        <v>8370</v>
      </c>
      <c r="F3470" s="7">
        <v>1500000</v>
      </c>
      <c r="G3470" s="7">
        <v>23.676900863647461</v>
      </c>
      <c r="H3470" s="7">
        <v>16.370399475097656</v>
      </c>
      <c r="I3470" s="7" t="s">
        <v>20082</v>
      </c>
      <c r="J3470" s="7" t="s">
        <v>8371</v>
      </c>
      <c r="K3470" s="8">
        <v>3.9243500232696533</v>
      </c>
      <c r="M3470" s="8">
        <v>80.463996887207031</v>
      </c>
      <c r="N3470" s="7">
        <v>113.18000030517578</v>
      </c>
      <c r="O3470" s="7" t="s">
        <v>331</v>
      </c>
      <c r="P3470" s="7" t="s">
        <v>327</v>
      </c>
      <c r="Q3470" s="7" t="s">
        <v>242</v>
      </c>
      <c r="R3470" s="7" t="s">
        <v>3856</v>
      </c>
      <c r="S3470" s="7">
        <v>180.26284790039063</v>
      </c>
    </row>
    <row r="3471" spans="1:19" x14ac:dyDescent="0.25">
      <c r="A3471" s="7">
        <v>513</v>
      </c>
      <c r="B3471" s="7">
        <v>44657</v>
      </c>
      <c r="C3471" s="7">
        <v>59828078</v>
      </c>
      <c r="D3471" s="7" t="s">
        <v>3069</v>
      </c>
      <c r="E3471" s="7" t="s">
        <v>8367</v>
      </c>
      <c r="F3471" s="7">
        <v>1350000</v>
      </c>
      <c r="G3471" s="7">
        <v>23.077299118041992</v>
      </c>
      <c r="H3471" s="7">
        <v>15.637900352478027</v>
      </c>
      <c r="I3471" s="7" t="s">
        <v>8368</v>
      </c>
      <c r="J3471" s="7" t="s">
        <v>8369</v>
      </c>
      <c r="K3471" s="8">
        <v>4.0042600631713867</v>
      </c>
      <c r="M3471" s="8">
        <v>84.214996337890625</v>
      </c>
      <c r="N3471" s="7">
        <v>120.05300140380859</v>
      </c>
      <c r="O3471" s="7" t="s">
        <v>331</v>
      </c>
      <c r="P3471" s="7" t="s">
        <v>327</v>
      </c>
      <c r="Q3471" s="7" t="s">
        <v>242</v>
      </c>
      <c r="R3471" s="7" t="s">
        <v>3856</v>
      </c>
      <c r="S3471" s="7">
        <v>178.64976501464844</v>
      </c>
    </row>
    <row r="3472" spans="1:19" x14ac:dyDescent="0.25">
      <c r="A3472" s="7">
        <v>513</v>
      </c>
      <c r="B3472" s="7">
        <v>44657</v>
      </c>
      <c r="C3472" s="7">
        <v>32687563</v>
      </c>
      <c r="D3472" s="7" t="s">
        <v>3069</v>
      </c>
      <c r="E3472" s="7" t="s">
        <v>8364</v>
      </c>
      <c r="F3472" s="7">
        <v>2000000</v>
      </c>
      <c r="G3472" s="7">
        <v>19.824800491333008</v>
      </c>
      <c r="H3472" s="7">
        <v>13.627799987792969</v>
      </c>
      <c r="I3472" s="7" t="s">
        <v>8365</v>
      </c>
      <c r="J3472" s="7" t="s">
        <v>8366</v>
      </c>
      <c r="K3472" s="8">
        <v>4.0640802383422852</v>
      </c>
      <c r="M3472" s="8">
        <v>95.072998046875</v>
      </c>
      <c r="N3472" s="7">
        <v>125.36100006103516</v>
      </c>
      <c r="O3472" s="7" t="s">
        <v>331</v>
      </c>
      <c r="P3472" s="7" t="s">
        <v>327</v>
      </c>
      <c r="Q3472" s="7" t="s">
        <v>242</v>
      </c>
      <c r="R3472" s="7" t="s">
        <v>3856</v>
      </c>
      <c r="S3472" s="7">
        <v>169.24710083007813</v>
      </c>
    </row>
    <row r="3473" spans="1:19" x14ac:dyDescent="0.25">
      <c r="A3473" s="7">
        <v>513</v>
      </c>
      <c r="B3473" s="7">
        <v>44657</v>
      </c>
      <c r="C3473" s="7">
        <v>28970085</v>
      </c>
      <c r="D3473" s="7" t="s">
        <v>3069</v>
      </c>
      <c r="E3473" s="7" t="s">
        <v>8361</v>
      </c>
      <c r="F3473" s="7">
        <v>2000000</v>
      </c>
      <c r="G3473" s="7">
        <v>18.89940071105957</v>
      </c>
      <c r="H3473" s="7">
        <v>13.249600410461426</v>
      </c>
      <c r="I3473" s="7" t="s">
        <v>8362</v>
      </c>
      <c r="J3473" s="7" t="s">
        <v>8363</v>
      </c>
      <c r="K3473" s="8">
        <v>4.0688400268554688</v>
      </c>
      <c r="M3473" s="8">
        <v>95.166000366210938</v>
      </c>
      <c r="N3473" s="7">
        <v>128.56100463867188</v>
      </c>
      <c r="O3473" s="7" t="s">
        <v>331</v>
      </c>
      <c r="P3473" s="7" t="s">
        <v>327</v>
      </c>
      <c r="Q3473" s="7" t="s">
        <v>242</v>
      </c>
      <c r="R3473" s="7" t="s">
        <v>3856</v>
      </c>
      <c r="S3473" s="7">
        <v>166.36061096191406</v>
      </c>
    </row>
    <row r="3474" spans="1:19" x14ac:dyDescent="0.25">
      <c r="A3474" s="7">
        <v>513</v>
      </c>
      <c r="B3474" s="7">
        <v>44657</v>
      </c>
      <c r="C3474" s="7">
        <v>24506342</v>
      </c>
      <c r="D3474" s="7" t="s">
        <v>3069</v>
      </c>
      <c r="E3474" s="7" t="s">
        <v>8358</v>
      </c>
      <c r="F3474" s="7">
        <v>2000000</v>
      </c>
      <c r="G3474" s="7">
        <v>17.787799835205078</v>
      </c>
      <c r="H3474" s="7">
        <v>12.51360034942627</v>
      </c>
      <c r="I3474" s="7" t="s">
        <v>8359</v>
      </c>
      <c r="J3474" s="7" t="s">
        <v>8360</v>
      </c>
      <c r="K3474" s="8">
        <v>4.0770502090454102</v>
      </c>
      <c r="M3474" s="8">
        <v>98.399002075195313</v>
      </c>
      <c r="N3474" s="7">
        <v>135.03300476074219</v>
      </c>
      <c r="O3474" s="7" t="s">
        <v>331</v>
      </c>
      <c r="P3474" s="7" t="s">
        <v>327</v>
      </c>
      <c r="Q3474" s="7" t="s">
        <v>242</v>
      </c>
      <c r="R3474" s="7" t="s">
        <v>3856</v>
      </c>
      <c r="S3474" s="7">
        <v>162.76362609863281</v>
      </c>
    </row>
    <row r="3475" spans="1:19" x14ac:dyDescent="0.25">
      <c r="A3475" s="7">
        <v>513</v>
      </c>
      <c r="B3475" s="7">
        <v>44657</v>
      </c>
      <c r="C3475" s="7">
        <v>14803759</v>
      </c>
      <c r="D3475" s="7" t="s">
        <v>3069</v>
      </c>
      <c r="E3475" s="7" t="s">
        <v>8356</v>
      </c>
      <c r="F3475" s="7">
        <v>1330799</v>
      </c>
      <c r="G3475" s="7">
        <v>14.770700454711914</v>
      </c>
      <c r="H3475" s="7">
        <v>10.546500205993652</v>
      </c>
      <c r="I3475" s="7" t="s">
        <v>20083</v>
      </c>
      <c r="J3475" s="7" t="s">
        <v>8357</v>
      </c>
      <c r="K3475" s="8">
        <v>4.0296602249145508</v>
      </c>
      <c r="M3475" s="8">
        <v>110.71399688720703</v>
      </c>
      <c r="N3475" s="7">
        <v>147.25</v>
      </c>
      <c r="O3475" s="7" t="s">
        <v>331</v>
      </c>
      <c r="P3475" s="7" t="s">
        <v>327</v>
      </c>
      <c r="Q3475" s="7" t="s">
        <v>242</v>
      </c>
      <c r="R3475" s="7" t="s">
        <v>3856</v>
      </c>
      <c r="S3475" s="7">
        <v>152.26031494140625</v>
      </c>
    </row>
    <row r="3476" spans="1:19" x14ac:dyDescent="0.25">
      <c r="A3476" s="7">
        <v>513</v>
      </c>
      <c r="B3476" s="7">
        <v>44657</v>
      </c>
      <c r="C3476" s="7">
        <v>7618397</v>
      </c>
      <c r="D3476" s="7" t="s">
        <v>3069</v>
      </c>
      <c r="E3476" s="7" t="s">
        <v>8354</v>
      </c>
      <c r="F3476" s="7">
        <v>1900131</v>
      </c>
      <c r="G3476" s="7">
        <v>12.5447998046875</v>
      </c>
      <c r="H3476" s="7">
        <v>8.8975000381469727</v>
      </c>
      <c r="I3476" s="7" t="s">
        <v>20084</v>
      </c>
      <c r="J3476" s="7" t="s">
        <v>8355</v>
      </c>
      <c r="K3476" s="8">
        <v>3.8554000854492188</v>
      </c>
      <c r="M3476" s="8">
        <v>124.87200164794922</v>
      </c>
      <c r="N3476" s="7">
        <v>132.83700561523438</v>
      </c>
      <c r="O3476" s="7" t="s">
        <v>331</v>
      </c>
      <c r="P3476" s="7" t="s">
        <v>327</v>
      </c>
      <c r="Q3476" s="7" t="s">
        <v>242</v>
      </c>
      <c r="R3476" s="7" t="s">
        <v>3856</v>
      </c>
      <c r="S3476" s="7">
        <v>143.794189453125</v>
      </c>
    </row>
    <row r="3477" spans="1:19" x14ac:dyDescent="0.25">
      <c r="A3477" s="7">
        <v>513</v>
      </c>
      <c r="B3477" s="7">
        <v>44657</v>
      </c>
      <c r="C3477" s="7">
        <v>67029727</v>
      </c>
      <c r="D3477" s="7" t="s">
        <v>3069</v>
      </c>
      <c r="E3477" s="7" t="s">
        <v>22384</v>
      </c>
      <c r="F3477" s="7">
        <v>750000</v>
      </c>
      <c r="G3477" s="7">
        <v>10.480500221252441</v>
      </c>
      <c r="H3477" s="7">
        <v>8.6976995468139648</v>
      </c>
      <c r="I3477" s="7" t="s">
        <v>22385</v>
      </c>
      <c r="J3477" s="7" t="s">
        <v>22386</v>
      </c>
      <c r="K3477" s="8">
        <v>3.4981698989868164</v>
      </c>
      <c r="M3477" s="8">
        <v>100.50299835205078</v>
      </c>
      <c r="N3477" s="7">
        <v>94.280296325683594</v>
      </c>
      <c r="O3477" s="7" t="s">
        <v>331</v>
      </c>
      <c r="P3477" s="7" t="s">
        <v>327</v>
      </c>
      <c r="Q3477" s="7" t="s">
        <v>242</v>
      </c>
      <c r="R3477" s="7" t="s">
        <v>3856</v>
      </c>
      <c r="S3477" s="7">
        <v>135.38917541503906</v>
      </c>
    </row>
    <row r="3478" spans="1:19" x14ac:dyDescent="0.25">
      <c r="A3478" s="7">
        <v>513</v>
      </c>
      <c r="B3478" s="7">
        <v>44657</v>
      </c>
      <c r="C3478" s="7">
        <v>123259</v>
      </c>
      <c r="D3478" s="7" t="s">
        <v>3069</v>
      </c>
      <c r="E3478" s="7" t="s">
        <v>8352</v>
      </c>
      <c r="F3478" s="7">
        <v>1022248</v>
      </c>
      <c r="G3478" s="7">
        <v>9.7741003036499023</v>
      </c>
      <c r="H3478" s="7">
        <v>7.4513001441955566</v>
      </c>
      <c r="I3478" s="7" t="s">
        <v>20085</v>
      </c>
      <c r="J3478" s="7" t="s">
        <v>8353</v>
      </c>
      <c r="K3478" s="8">
        <v>3.7423100471496582</v>
      </c>
      <c r="M3478" s="8">
        <v>121.375</v>
      </c>
      <c r="N3478" s="7">
        <v>115.36499786376953</v>
      </c>
      <c r="O3478" s="7" t="s">
        <v>331</v>
      </c>
      <c r="P3478" s="7" t="s">
        <v>327</v>
      </c>
      <c r="Q3478" s="7" t="s">
        <v>242</v>
      </c>
      <c r="R3478" s="7" t="s">
        <v>3856</v>
      </c>
      <c r="S3478" s="7">
        <v>132.39143371582031</v>
      </c>
    </row>
    <row r="3479" spans="1:19" x14ac:dyDescent="0.25">
      <c r="A3479" s="7">
        <v>513</v>
      </c>
      <c r="B3479" s="7">
        <v>44657</v>
      </c>
      <c r="C3479" s="7">
        <v>66915259</v>
      </c>
      <c r="D3479" s="7" t="s">
        <v>3069</v>
      </c>
      <c r="E3479" s="7" t="s">
        <v>17667</v>
      </c>
      <c r="F3479" s="7">
        <v>750000</v>
      </c>
      <c r="G3479" s="7">
        <v>9.7495002746582031</v>
      </c>
      <c r="H3479" s="7">
        <v>8.6887998580932617</v>
      </c>
      <c r="I3479" s="7" t="s">
        <v>20086</v>
      </c>
      <c r="J3479" s="7" t="s">
        <v>17668</v>
      </c>
      <c r="K3479" s="8">
        <v>3.2024099826812744</v>
      </c>
      <c r="M3479" s="8">
        <v>89.583000183105469</v>
      </c>
      <c r="N3479" s="7">
        <v>62.602699279785156</v>
      </c>
      <c r="O3479" s="7" t="s">
        <v>331</v>
      </c>
      <c r="P3479" s="7" t="s">
        <v>327</v>
      </c>
      <c r="Q3479" s="7" t="s">
        <v>242</v>
      </c>
      <c r="R3479" s="7" t="s">
        <v>3856</v>
      </c>
      <c r="S3479" s="7">
        <v>132.28593444824219</v>
      </c>
    </row>
    <row r="3480" spans="1:19" x14ac:dyDescent="0.25">
      <c r="A3480" s="7">
        <v>513</v>
      </c>
      <c r="B3480" s="7">
        <v>44657</v>
      </c>
      <c r="C3480" s="7">
        <v>66836672</v>
      </c>
      <c r="D3480" s="7" t="s">
        <v>3069</v>
      </c>
      <c r="E3480" s="7" t="s">
        <v>8350</v>
      </c>
      <c r="F3480" s="7">
        <v>1250000</v>
      </c>
      <c r="G3480" s="7">
        <v>9.1745004653930664</v>
      </c>
      <c r="H3480" s="7">
        <v>8.3254003524780273</v>
      </c>
      <c r="I3480" s="7" t="s">
        <v>20087</v>
      </c>
      <c r="J3480" s="7" t="s">
        <v>8351</v>
      </c>
      <c r="K3480" s="8">
        <v>3.1532399654388428</v>
      </c>
      <c r="M3480" s="8">
        <v>88.086997985839844</v>
      </c>
      <c r="N3480" s="7">
        <v>55.231399536132813</v>
      </c>
      <c r="O3480" s="7" t="s">
        <v>331</v>
      </c>
      <c r="P3480" s="7" t="s">
        <v>327</v>
      </c>
      <c r="Q3480" s="7" t="s">
        <v>242</v>
      </c>
      <c r="R3480" s="7" t="s">
        <v>3856</v>
      </c>
      <c r="S3480" s="7">
        <v>129.79899597167969</v>
      </c>
    </row>
    <row r="3481" spans="1:19" x14ac:dyDescent="0.25">
      <c r="A3481" s="7">
        <v>513</v>
      </c>
      <c r="B3481" s="7">
        <v>44657</v>
      </c>
      <c r="C3481" s="7">
        <v>100594</v>
      </c>
      <c r="D3481" s="7" t="s">
        <v>3069</v>
      </c>
      <c r="E3481" s="7" t="s">
        <v>8348</v>
      </c>
      <c r="F3481" s="7">
        <v>1744446</v>
      </c>
      <c r="G3481" s="7">
        <v>8.7721004486083984</v>
      </c>
      <c r="H3481" s="7">
        <v>6.6266999244689941</v>
      </c>
      <c r="I3481" s="7" t="s">
        <v>20088</v>
      </c>
      <c r="J3481" s="7" t="s">
        <v>8349</v>
      </c>
      <c r="K3481" s="8">
        <v>3.7208900451660156</v>
      </c>
      <c r="M3481" s="8">
        <v>129.90400695800781</v>
      </c>
      <c r="N3481" s="7">
        <v>109.12999725341797</v>
      </c>
      <c r="O3481" s="7" t="s">
        <v>331</v>
      </c>
      <c r="P3481" s="7" t="s">
        <v>327</v>
      </c>
      <c r="Q3481" s="7" t="s">
        <v>242</v>
      </c>
      <c r="R3481" s="7" t="s">
        <v>3856</v>
      </c>
      <c r="S3481" s="7">
        <v>128.0347900390625</v>
      </c>
    </row>
    <row r="3482" spans="1:19" x14ac:dyDescent="0.25">
      <c r="A3482" s="7">
        <v>513</v>
      </c>
      <c r="B3482" s="7">
        <v>44657</v>
      </c>
      <c r="C3482" s="7">
        <v>60960440</v>
      </c>
      <c r="D3482" s="7" t="s">
        <v>3069</v>
      </c>
      <c r="E3482" s="7" t="s">
        <v>8345</v>
      </c>
      <c r="F3482" s="7">
        <v>1000000</v>
      </c>
      <c r="G3482" s="7">
        <v>8.0767002105712891</v>
      </c>
      <c r="H3482" s="7">
        <v>7.1542000770568848</v>
      </c>
      <c r="I3482" s="7" t="s">
        <v>8346</v>
      </c>
      <c r="J3482" s="7" t="s">
        <v>8347</v>
      </c>
      <c r="K3482" s="8">
        <v>3.3070299625396729</v>
      </c>
      <c r="M3482" s="8">
        <v>94.015998840332031</v>
      </c>
      <c r="N3482" s="7">
        <v>65.297897338867188</v>
      </c>
      <c r="O3482" s="7" t="s">
        <v>331</v>
      </c>
      <c r="P3482" s="7" t="s">
        <v>327</v>
      </c>
      <c r="Q3482" s="7" t="s">
        <v>242</v>
      </c>
      <c r="R3482" s="7" t="s">
        <v>3856</v>
      </c>
      <c r="S3482" s="7">
        <v>124.9405517578125</v>
      </c>
    </row>
    <row r="3483" spans="1:19" x14ac:dyDescent="0.25">
      <c r="A3483" s="7">
        <v>513</v>
      </c>
      <c r="B3483" s="7">
        <v>44657</v>
      </c>
      <c r="C3483" s="7">
        <v>89490</v>
      </c>
      <c r="D3483" s="7" t="s">
        <v>3069</v>
      </c>
      <c r="E3483" s="7" t="s">
        <v>8342</v>
      </c>
      <c r="F3483" s="7">
        <v>2000000</v>
      </c>
      <c r="G3483" s="7">
        <v>7.8248000144958496</v>
      </c>
      <c r="H3483" s="7">
        <v>5.8948001861572266</v>
      </c>
      <c r="I3483" s="7" t="s">
        <v>8343</v>
      </c>
      <c r="J3483" s="7" t="s">
        <v>8344</v>
      </c>
      <c r="K3483" s="8">
        <v>3.4878199100494385</v>
      </c>
      <c r="M3483" s="8">
        <v>140.8280029296875</v>
      </c>
      <c r="N3483" s="7">
        <v>82.081398010253906</v>
      </c>
      <c r="O3483" s="7" t="s">
        <v>331</v>
      </c>
      <c r="P3483" s="7" t="s">
        <v>327</v>
      </c>
      <c r="Q3483" s="7" t="s">
        <v>242</v>
      </c>
      <c r="R3483" s="7" t="s">
        <v>3856</v>
      </c>
      <c r="S3483" s="7">
        <v>123.80569458007813</v>
      </c>
    </row>
    <row r="3484" spans="1:19" x14ac:dyDescent="0.25">
      <c r="A3484" s="7">
        <v>513</v>
      </c>
      <c r="B3484" s="7">
        <v>44657</v>
      </c>
      <c r="C3484" s="7">
        <v>42112466</v>
      </c>
      <c r="D3484" s="7" t="s">
        <v>3069</v>
      </c>
      <c r="E3484" s="7" t="s">
        <v>8340</v>
      </c>
      <c r="F3484" s="7">
        <v>1500000</v>
      </c>
      <c r="G3484" s="7">
        <v>6.773399829864502</v>
      </c>
      <c r="H3484" s="7">
        <v>5.918799877166748</v>
      </c>
      <c r="I3484" s="7" t="s">
        <v>20089</v>
      </c>
      <c r="J3484" s="7" t="s">
        <v>8341</v>
      </c>
      <c r="K3484" s="8">
        <v>3.1771399974822998</v>
      </c>
      <c r="M3484" s="8">
        <v>103.46099853515625</v>
      </c>
      <c r="N3484" s="7">
        <v>47.609901428222656</v>
      </c>
      <c r="O3484" s="7" t="s">
        <v>331</v>
      </c>
      <c r="P3484" s="7" t="s">
        <v>327</v>
      </c>
      <c r="Q3484" s="7" t="s">
        <v>242</v>
      </c>
      <c r="R3484" s="7" t="s">
        <v>3856</v>
      </c>
      <c r="S3484" s="7">
        <v>118.99054718017578</v>
      </c>
    </row>
    <row r="3485" spans="1:19" x14ac:dyDescent="0.25">
      <c r="A3485" s="7">
        <v>513</v>
      </c>
      <c r="B3485" s="7">
        <v>44657</v>
      </c>
      <c r="C3485" s="7">
        <v>36914982</v>
      </c>
      <c r="D3485" s="7" t="s">
        <v>3069</v>
      </c>
      <c r="E3485" s="7" t="s">
        <v>8338</v>
      </c>
      <c r="F3485" s="7">
        <v>2000000</v>
      </c>
      <c r="G3485" s="7">
        <v>5.8207001686096191</v>
      </c>
      <c r="H3485" s="7">
        <v>5.2806000709533691</v>
      </c>
      <c r="I3485" s="7" t="s">
        <v>20090</v>
      </c>
      <c r="J3485" s="7" t="s">
        <v>8339</v>
      </c>
      <c r="K3485" s="8">
        <v>2.9633400440216064</v>
      </c>
      <c r="M3485" s="8">
        <v>100.19200134277344</v>
      </c>
      <c r="N3485" s="7">
        <v>24.119100570678711</v>
      </c>
      <c r="O3485" s="7" t="s">
        <v>331</v>
      </c>
      <c r="P3485" s="7" t="s">
        <v>327</v>
      </c>
      <c r="Q3485" s="7" t="s">
        <v>242</v>
      </c>
      <c r="R3485" s="7" t="s">
        <v>3856</v>
      </c>
      <c r="S3485" s="7">
        <v>114.52212524414063</v>
      </c>
    </row>
    <row r="3486" spans="1:19" x14ac:dyDescent="0.25">
      <c r="A3486" s="7">
        <v>513</v>
      </c>
      <c r="B3486" s="7">
        <v>44657</v>
      </c>
      <c r="C3486" s="7">
        <v>67029340</v>
      </c>
      <c r="D3486" s="7" t="s">
        <v>3069</v>
      </c>
      <c r="E3486" s="7" t="s">
        <v>22387</v>
      </c>
      <c r="F3486" s="7">
        <v>500000</v>
      </c>
      <c r="G3486" s="7">
        <v>4.9746999740600586</v>
      </c>
      <c r="H3486" s="7">
        <v>4.5651001930236816</v>
      </c>
      <c r="I3486" s="7" t="s">
        <v>22388</v>
      </c>
      <c r="J3486" s="7" t="s">
        <v>22389</v>
      </c>
      <c r="K3486" s="8">
        <v>3.0833199024200439</v>
      </c>
      <c r="M3486" s="8">
        <v>100.66699981689453</v>
      </c>
      <c r="N3486" s="7">
        <v>35.260898590087891</v>
      </c>
      <c r="O3486" s="7" t="s">
        <v>331</v>
      </c>
      <c r="P3486" s="7" t="s">
        <v>327</v>
      </c>
      <c r="Q3486" s="7" t="s">
        <v>242</v>
      </c>
      <c r="R3486" s="7" t="s">
        <v>3856</v>
      </c>
      <c r="S3486" s="7">
        <v>110.4749755859375</v>
      </c>
    </row>
    <row r="3487" spans="1:19" x14ac:dyDescent="0.25">
      <c r="A3487" s="7">
        <v>513</v>
      </c>
      <c r="B3487" s="7">
        <v>44657</v>
      </c>
      <c r="C3487" s="7">
        <v>12466606</v>
      </c>
      <c r="D3487" s="7" t="s">
        <v>3069</v>
      </c>
      <c r="E3487" s="7" t="s">
        <v>8336</v>
      </c>
      <c r="F3487" s="7">
        <v>1032178</v>
      </c>
      <c r="G3487" s="7">
        <v>3.978100061416626</v>
      </c>
      <c r="H3487" s="7">
        <v>3.586899995803833</v>
      </c>
      <c r="I3487" s="7" t="s">
        <v>20091</v>
      </c>
      <c r="J3487" s="7" t="s">
        <v>8337</v>
      </c>
      <c r="K3487" s="8">
        <v>3.0659799575805664</v>
      </c>
      <c r="M3487" s="8">
        <v>109.05500030517578</v>
      </c>
      <c r="N3487" s="7">
        <v>33.360801696777344</v>
      </c>
      <c r="O3487" s="7" t="s">
        <v>331</v>
      </c>
      <c r="P3487" s="7" t="s">
        <v>327</v>
      </c>
      <c r="Q3487" s="7" t="s">
        <v>242</v>
      </c>
      <c r="R3487" s="7" t="s">
        <v>3856</v>
      </c>
      <c r="S3487" s="7">
        <v>105.61867523193359</v>
      </c>
    </row>
    <row r="3488" spans="1:19" x14ac:dyDescent="0.25">
      <c r="A3488" s="7">
        <v>513</v>
      </c>
      <c r="B3488" s="7">
        <v>44657</v>
      </c>
      <c r="C3488" s="7">
        <v>13302</v>
      </c>
      <c r="D3488" s="7" t="s">
        <v>3069</v>
      </c>
      <c r="E3488" s="7" t="s">
        <v>8333</v>
      </c>
      <c r="F3488" s="7">
        <v>1480193</v>
      </c>
      <c r="G3488" s="7">
        <v>2.940500020980835</v>
      </c>
      <c r="H3488" s="7">
        <v>2.5885000228881836</v>
      </c>
      <c r="I3488" s="7" t="s">
        <v>8334</v>
      </c>
      <c r="J3488" s="7" t="s">
        <v>8335</v>
      </c>
      <c r="K3488" s="8">
        <v>2.8479800224304199</v>
      </c>
      <c r="M3488" s="8">
        <v>121.79299926757813</v>
      </c>
      <c r="N3488" s="7">
        <v>17.932399749755859</v>
      </c>
      <c r="O3488" s="7" t="s">
        <v>331</v>
      </c>
      <c r="P3488" s="7" t="s">
        <v>327</v>
      </c>
      <c r="Q3488" s="7" t="s">
        <v>242</v>
      </c>
      <c r="R3488" s="7" t="s">
        <v>3856</v>
      </c>
      <c r="S3488" s="7">
        <v>100.47032928466797</v>
      </c>
    </row>
    <row r="3489" spans="1:19" x14ac:dyDescent="0.25">
      <c r="A3489" s="7">
        <v>513</v>
      </c>
      <c r="B3489" s="7">
        <v>44657</v>
      </c>
      <c r="C3489" s="7">
        <v>44094</v>
      </c>
      <c r="D3489" s="7" t="s">
        <v>3069</v>
      </c>
      <c r="E3489" s="7" t="s">
        <v>8331</v>
      </c>
      <c r="F3489" s="7">
        <v>347796</v>
      </c>
      <c r="G3489" s="7">
        <v>2.5406999588012695</v>
      </c>
      <c r="H3489" s="7">
        <v>2.217400074005127</v>
      </c>
      <c r="I3489" s="7" t="s">
        <v>20092</v>
      </c>
      <c r="J3489" s="7" t="s">
        <v>8332</v>
      </c>
      <c r="K3489" s="8">
        <v>2.8817899227142334</v>
      </c>
      <c r="M3489" s="8">
        <v>116.08899688720703</v>
      </c>
      <c r="N3489" s="7">
        <v>26.456100463867188</v>
      </c>
      <c r="O3489" s="7" t="s">
        <v>331</v>
      </c>
      <c r="P3489" s="7" t="s">
        <v>327</v>
      </c>
      <c r="Q3489" s="7" t="s">
        <v>242</v>
      </c>
      <c r="R3489" s="7" t="s">
        <v>3856</v>
      </c>
      <c r="S3489" s="7">
        <v>98.464042663574219</v>
      </c>
    </row>
    <row r="3490" spans="1:19" x14ac:dyDescent="0.25">
      <c r="A3490" s="7">
        <v>513</v>
      </c>
      <c r="B3490" s="7">
        <v>44657</v>
      </c>
      <c r="C3490" s="7">
        <v>20346761</v>
      </c>
      <c r="D3490" s="7" t="s">
        <v>3069</v>
      </c>
      <c r="E3490" s="7" t="s">
        <v>8328</v>
      </c>
      <c r="F3490" s="7">
        <v>1500000</v>
      </c>
      <c r="G3490" s="7">
        <v>1.7905999422073364</v>
      </c>
      <c r="H3490" s="7">
        <v>1.7089999914169312</v>
      </c>
      <c r="I3490" s="7" t="s">
        <v>8329</v>
      </c>
      <c r="J3490" s="7" t="s">
        <v>8330</v>
      </c>
      <c r="K3490" s="8">
        <v>2.6354899406433105</v>
      </c>
      <c r="M3490" s="8">
        <v>102.71299743652344</v>
      </c>
      <c r="N3490" s="7">
        <v>19.268100738525391</v>
      </c>
      <c r="O3490" s="7" t="s">
        <v>331</v>
      </c>
      <c r="P3490" s="7" t="s">
        <v>327</v>
      </c>
      <c r="Q3490" s="7" t="s">
        <v>242</v>
      </c>
      <c r="R3490" s="7" t="s">
        <v>3856</v>
      </c>
      <c r="S3490" s="7">
        <v>94.669906616210938</v>
      </c>
    </row>
    <row r="3491" spans="1:19" x14ac:dyDescent="0.25">
      <c r="A3491" s="7">
        <v>513</v>
      </c>
      <c r="B3491" s="7">
        <v>44657</v>
      </c>
      <c r="C3491" s="7">
        <v>116866</v>
      </c>
      <c r="D3491" s="7" t="s">
        <v>3069</v>
      </c>
      <c r="E3491" s="7" t="s">
        <v>17404</v>
      </c>
      <c r="F3491" s="7">
        <v>577589</v>
      </c>
      <c r="G3491" s="7">
        <v>1.4666999578475952</v>
      </c>
      <c r="H3491" s="7">
        <v>1.3969000577926636</v>
      </c>
      <c r="I3491" s="7" t="s">
        <v>20093</v>
      </c>
      <c r="J3491" s="7" t="s">
        <v>8327</v>
      </c>
      <c r="K3491" s="8">
        <v>2.9904899597167969</v>
      </c>
      <c r="M3491" s="8">
        <v>106.37999725341797</v>
      </c>
      <c r="N3491" s="7">
        <v>64.538200378417969</v>
      </c>
      <c r="O3491" s="7" t="s">
        <v>331</v>
      </c>
      <c r="P3491" s="7" t="s">
        <v>327</v>
      </c>
      <c r="Q3491" s="7" t="s">
        <v>242</v>
      </c>
      <c r="R3491" s="7" t="s">
        <v>3856</v>
      </c>
      <c r="S3491" s="7">
        <v>93.020637512207031</v>
      </c>
    </row>
    <row r="3492" spans="1:19" x14ac:dyDescent="0.25">
      <c r="A3492" s="7">
        <v>513</v>
      </c>
      <c r="B3492" s="7">
        <v>44657</v>
      </c>
      <c r="C3492" s="7">
        <v>66946678</v>
      </c>
      <c r="D3492" s="7" t="s">
        <v>3072</v>
      </c>
      <c r="E3492" s="7" t="s">
        <v>214</v>
      </c>
      <c r="F3492" s="7">
        <v>500000</v>
      </c>
      <c r="G3492" s="7">
        <v>6.4449000358581543</v>
      </c>
      <c r="H3492" s="7">
        <v>4.7546000480651855</v>
      </c>
      <c r="I3492" s="7" t="s">
        <v>22390</v>
      </c>
      <c r="J3492" s="7" t="s">
        <v>18086</v>
      </c>
      <c r="K3492" s="8">
        <v>25.999082565307617</v>
      </c>
      <c r="M3492" s="8">
        <v>28.631999969482422</v>
      </c>
      <c r="N3492" s="7">
        <v>2326.890625</v>
      </c>
      <c r="O3492" s="7" t="s">
        <v>446</v>
      </c>
      <c r="P3492" s="7" t="s">
        <v>429</v>
      </c>
      <c r="Q3492" s="7" t="s">
        <v>286</v>
      </c>
      <c r="R3492" s="7" t="s">
        <v>3856</v>
      </c>
      <c r="S3492" s="7">
        <v>545.15191650390625</v>
      </c>
    </row>
    <row r="3493" spans="1:19" x14ac:dyDescent="0.25">
      <c r="A3493" s="7">
        <v>513</v>
      </c>
      <c r="B3493" s="7">
        <v>44657</v>
      </c>
      <c r="C3493" s="7">
        <v>46499183</v>
      </c>
      <c r="D3493" s="7" t="s">
        <v>3072</v>
      </c>
      <c r="E3493" s="7" t="s">
        <v>214</v>
      </c>
      <c r="F3493" s="7">
        <v>500000</v>
      </c>
      <c r="G3493" s="7">
        <v>2.7980835437774658</v>
      </c>
      <c r="H3493" s="7">
        <v>1.9928234815597534</v>
      </c>
      <c r="I3493" s="7" t="s">
        <v>22391</v>
      </c>
      <c r="J3493" s="7" t="s">
        <v>8373</v>
      </c>
      <c r="K3493" s="8">
        <v>55.801620483398438</v>
      </c>
      <c r="M3493" s="8">
        <v>29.314594268798828</v>
      </c>
      <c r="N3493" s="7">
        <v>5304.90234375</v>
      </c>
      <c r="O3493" s="7" t="s">
        <v>446</v>
      </c>
      <c r="P3493" s="7" t="s">
        <v>429</v>
      </c>
      <c r="Q3493" s="7" t="s">
        <v>286</v>
      </c>
      <c r="R3493" s="7" t="s">
        <v>3856</v>
      </c>
      <c r="S3493" s="7">
        <v>476.26620483398438</v>
      </c>
    </row>
    <row r="3494" spans="1:19" x14ac:dyDescent="0.25">
      <c r="A3494" s="7">
        <v>513</v>
      </c>
      <c r="B3494" s="7">
        <v>44657</v>
      </c>
      <c r="C3494" s="7">
        <v>36784174</v>
      </c>
      <c r="D3494" s="7" t="s">
        <v>3072</v>
      </c>
      <c r="E3494" s="7" t="s">
        <v>214</v>
      </c>
      <c r="F3494" s="7">
        <v>500000</v>
      </c>
      <c r="G3494" s="7">
        <v>1.0458589792251587</v>
      </c>
      <c r="H3494" s="7">
        <v>0.5341792106628418</v>
      </c>
      <c r="I3494" s="7" t="s">
        <v>22392</v>
      </c>
      <c r="J3494" s="7" t="s">
        <v>8372</v>
      </c>
      <c r="K3494" s="8">
        <v>163.51959228515625</v>
      </c>
      <c r="M3494" s="8">
        <v>30.278310775756836</v>
      </c>
      <c r="N3494" s="7">
        <v>16191.3271484375</v>
      </c>
      <c r="O3494" s="7" t="s">
        <v>446</v>
      </c>
      <c r="P3494" s="7" t="s">
        <v>429</v>
      </c>
      <c r="Q3494" s="7" t="s">
        <v>286</v>
      </c>
      <c r="R3494" s="7" t="s">
        <v>3856</v>
      </c>
      <c r="S3494" s="7">
        <v>440.89773559570313</v>
      </c>
    </row>
    <row r="3495" spans="1:19" x14ac:dyDescent="0.25">
      <c r="A3495" s="7">
        <v>513</v>
      </c>
      <c r="B3495" s="7">
        <v>44657</v>
      </c>
      <c r="C3495" s="7">
        <v>66949759</v>
      </c>
      <c r="D3495" s="7" t="s">
        <v>20697</v>
      </c>
      <c r="E3495" s="7" t="s">
        <v>20892</v>
      </c>
      <c r="F3495" s="7">
        <v>300000</v>
      </c>
      <c r="G3495" s="7">
        <v>2.4667999744415283</v>
      </c>
      <c r="H3495" s="7">
        <v>2.3696000576019287</v>
      </c>
      <c r="I3495" s="7" t="s">
        <v>20893</v>
      </c>
      <c r="J3495" s="7" t="s">
        <v>20894</v>
      </c>
      <c r="K3495" s="8">
        <v>3.6732099056243896</v>
      </c>
      <c r="M3495" s="8">
        <v>96.558998107910156</v>
      </c>
      <c r="N3495" s="7">
        <v>103.60800170898438</v>
      </c>
      <c r="O3495" s="7" t="s">
        <v>237</v>
      </c>
      <c r="P3495" s="7" t="s">
        <v>349</v>
      </c>
      <c r="Q3495" s="7" t="s">
        <v>242</v>
      </c>
      <c r="R3495" s="7" t="s">
        <v>3856</v>
      </c>
      <c r="S3495" s="7">
        <v>103.60800170898438</v>
      </c>
    </row>
    <row r="3496" spans="1:19" x14ac:dyDescent="0.25">
      <c r="A3496" s="7">
        <v>513</v>
      </c>
      <c r="B3496" s="7">
        <v>44657</v>
      </c>
      <c r="C3496" s="7">
        <v>66974778</v>
      </c>
      <c r="D3496" s="7" t="s">
        <v>19186</v>
      </c>
      <c r="E3496" s="7" t="s">
        <v>214</v>
      </c>
      <c r="F3496" s="7">
        <v>525000</v>
      </c>
      <c r="G3496" s="7">
        <v>4.6187543869018555</v>
      </c>
      <c r="H3496" s="7">
        <v>1.354137659072876</v>
      </c>
      <c r="I3496" s="7" t="s">
        <v>22393</v>
      </c>
      <c r="J3496" s="7" t="s">
        <v>20094</v>
      </c>
      <c r="K3496" s="8">
        <v>94.611404418945313</v>
      </c>
      <c r="M3496" s="8">
        <v>8.4760007858276367</v>
      </c>
      <c r="N3496" s="7">
        <v>9197.37890625</v>
      </c>
      <c r="O3496" s="7" t="s">
        <v>360</v>
      </c>
      <c r="P3496" s="7" t="s">
        <v>429</v>
      </c>
      <c r="Q3496" s="7" t="s">
        <v>286</v>
      </c>
      <c r="R3496" s="7" t="s">
        <v>3856</v>
      </c>
      <c r="S3496" s="7">
        <v>9197.37890625</v>
      </c>
    </row>
    <row r="3497" spans="1:19" x14ac:dyDescent="0.25">
      <c r="A3497" s="7">
        <v>513</v>
      </c>
      <c r="B3497" s="7">
        <v>44657</v>
      </c>
      <c r="C3497" s="7">
        <v>66972716</v>
      </c>
      <c r="D3497" s="7" t="s">
        <v>19186</v>
      </c>
      <c r="E3497" s="7" t="s">
        <v>20895</v>
      </c>
      <c r="F3497" s="7">
        <v>525000</v>
      </c>
      <c r="G3497" s="7">
        <v>4.6187543869018555</v>
      </c>
      <c r="H3497" s="7">
        <v>1.354137659072876</v>
      </c>
      <c r="I3497" s="7" t="s">
        <v>20896</v>
      </c>
      <c r="J3497" s="7" t="s">
        <v>20897</v>
      </c>
      <c r="K3497" s="8">
        <v>94.611404418945313</v>
      </c>
      <c r="M3497" s="8">
        <v>8.4760007858276367</v>
      </c>
      <c r="N3497" s="7">
        <v>9197.37890625</v>
      </c>
      <c r="O3497" s="7" t="s">
        <v>360</v>
      </c>
      <c r="P3497" s="7" t="s">
        <v>429</v>
      </c>
      <c r="Q3497" s="7" t="s">
        <v>286</v>
      </c>
      <c r="R3497" s="7" t="s">
        <v>3856</v>
      </c>
      <c r="S3497" s="7">
        <v>9197.37890625</v>
      </c>
    </row>
    <row r="3498" spans="1:19" x14ac:dyDescent="0.25">
      <c r="A3498" s="7">
        <v>513</v>
      </c>
      <c r="B3498" s="7">
        <v>44657</v>
      </c>
      <c r="C3498" s="7">
        <v>66929170</v>
      </c>
      <c r="D3498" s="7" t="s">
        <v>3075</v>
      </c>
      <c r="E3498" s="7" t="s">
        <v>18087</v>
      </c>
      <c r="F3498" s="7">
        <v>550000</v>
      </c>
      <c r="G3498" s="7">
        <v>9.3470001220703125</v>
      </c>
      <c r="H3498" s="7">
        <v>7.9081997871398926</v>
      </c>
      <c r="I3498" s="7" t="s">
        <v>20095</v>
      </c>
      <c r="J3498" s="7" t="s">
        <v>18088</v>
      </c>
      <c r="K3498" s="8">
        <v>5.1021199226379395</v>
      </c>
      <c r="M3498" s="8">
        <v>83.417999267578125</v>
      </c>
      <c r="N3498" s="7">
        <v>250.41799926757813</v>
      </c>
      <c r="O3498" s="7" t="s">
        <v>212</v>
      </c>
      <c r="P3498" s="7" t="s">
        <v>349</v>
      </c>
      <c r="Q3498" s="7" t="s">
        <v>242</v>
      </c>
      <c r="R3498" s="7" t="s">
        <v>3856</v>
      </c>
      <c r="S3498" s="7">
        <v>250.41799926757813</v>
      </c>
    </row>
    <row r="3499" spans="1:19" x14ac:dyDescent="0.25">
      <c r="A3499" s="7">
        <v>513</v>
      </c>
      <c r="B3499" s="7">
        <v>44657</v>
      </c>
      <c r="C3499" s="7">
        <v>43582917</v>
      </c>
      <c r="D3499" s="7" t="s">
        <v>3075</v>
      </c>
      <c r="E3499" s="7" t="s">
        <v>214</v>
      </c>
      <c r="F3499" s="7">
        <v>300000</v>
      </c>
      <c r="G3499" s="7">
        <v>7.1402997970581055</v>
      </c>
      <c r="H3499" s="7">
        <v>5.9566998481750488</v>
      </c>
      <c r="I3499" s="7" t="s">
        <v>20096</v>
      </c>
      <c r="J3499" s="7" t="s">
        <v>11384</v>
      </c>
      <c r="K3499" s="8">
        <v>5.115109920501709</v>
      </c>
      <c r="M3499" s="8">
        <v>94.873001098632813</v>
      </c>
      <c r="N3499" s="7">
        <v>242.65400695800781</v>
      </c>
      <c r="O3499" s="7" t="s">
        <v>212</v>
      </c>
      <c r="P3499" s="7" t="s">
        <v>349</v>
      </c>
      <c r="Q3499" s="7" t="s">
        <v>242</v>
      </c>
      <c r="R3499" s="7" t="s">
        <v>3856</v>
      </c>
      <c r="S3499" s="7">
        <v>242.65400695800781</v>
      </c>
    </row>
    <row r="3500" spans="1:19" x14ac:dyDescent="0.25">
      <c r="A3500" s="7">
        <v>513</v>
      </c>
      <c r="B3500" s="7">
        <v>44657</v>
      </c>
      <c r="C3500" s="7">
        <v>66776556</v>
      </c>
      <c r="D3500" s="7" t="s">
        <v>3075</v>
      </c>
      <c r="E3500" s="7" t="s">
        <v>214</v>
      </c>
      <c r="F3500" s="7">
        <v>600000</v>
      </c>
      <c r="G3500" s="7">
        <v>3.1540000438690186</v>
      </c>
      <c r="H3500" s="7">
        <v>2.9456000328063965</v>
      </c>
      <c r="I3500" s="7" t="s">
        <v>11382</v>
      </c>
      <c r="J3500" s="7" t="s">
        <v>11383</v>
      </c>
      <c r="K3500" s="8">
        <v>4.4592599868774414</v>
      </c>
      <c r="M3500" s="8">
        <v>95.021003723144531</v>
      </c>
      <c r="N3500" s="7">
        <v>174.20199584960938</v>
      </c>
      <c r="O3500" s="7" t="s">
        <v>212</v>
      </c>
      <c r="P3500" s="7" t="s">
        <v>349</v>
      </c>
      <c r="Q3500" s="7" t="s">
        <v>242</v>
      </c>
      <c r="R3500" s="7" t="s">
        <v>3856</v>
      </c>
      <c r="S3500" s="7">
        <v>174.20199584960938</v>
      </c>
    </row>
    <row r="3501" spans="1:19" x14ac:dyDescent="0.25">
      <c r="A3501" s="7">
        <v>513</v>
      </c>
      <c r="B3501" s="7">
        <v>44657</v>
      </c>
      <c r="C3501" s="7">
        <v>43582949</v>
      </c>
      <c r="D3501" s="7" t="s">
        <v>3075</v>
      </c>
      <c r="E3501" s="7" t="s">
        <v>214</v>
      </c>
      <c r="F3501" s="7">
        <v>300000</v>
      </c>
      <c r="G3501" s="7">
        <v>2.1410000324249268</v>
      </c>
      <c r="H3501" s="7">
        <v>2.0123000144958496</v>
      </c>
      <c r="I3501" s="7" t="s">
        <v>11380</v>
      </c>
      <c r="J3501" s="7" t="s">
        <v>11381</v>
      </c>
      <c r="K3501" s="8">
        <v>4.1440000534057617</v>
      </c>
      <c r="M3501" s="8">
        <v>98.943000793457031</v>
      </c>
      <c r="N3501" s="7">
        <v>158.65400695800781</v>
      </c>
      <c r="O3501" s="7" t="s">
        <v>212</v>
      </c>
      <c r="P3501" s="7" t="s">
        <v>349</v>
      </c>
      <c r="Q3501" s="7" t="s">
        <v>242</v>
      </c>
      <c r="R3501" s="7" t="s">
        <v>3856</v>
      </c>
      <c r="S3501" s="7">
        <v>158.65400695800781</v>
      </c>
    </row>
    <row r="3502" spans="1:19" x14ac:dyDescent="0.25">
      <c r="A3502" s="7">
        <v>513</v>
      </c>
      <c r="B3502" s="7">
        <v>44657</v>
      </c>
      <c r="C3502" s="7">
        <v>39578328</v>
      </c>
      <c r="D3502" s="7" t="s">
        <v>3075</v>
      </c>
      <c r="E3502" s="7" t="s">
        <v>214</v>
      </c>
      <c r="F3502" s="7">
        <v>500000</v>
      </c>
      <c r="G3502" s="7">
        <v>1.4263999462127686</v>
      </c>
      <c r="H3502" s="7">
        <v>1.3686000108718872</v>
      </c>
      <c r="I3502" s="7" t="s">
        <v>11378</v>
      </c>
      <c r="J3502" s="7" t="s">
        <v>11379</v>
      </c>
      <c r="K3502" s="8">
        <v>3.9279499053955078</v>
      </c>
      <c r="M3502" s="8">
        <v>100.61100006103516</v>
      </c>
      <c r="N3502" s="7">
        <v>168.01300048828125</v>
      </c>
      <c r="O3502" s="7" t="s">
        <v>212</v>
      </c>
      <c r="P3502" s="7" t="s">
        <v>349</v>
      </c>
      <c r="Q3502" s="7" t="s">
        <v>242</v>
      </c>
      <c r="R3502" s="7" t="s">
        <v>3856</v>
      </c>
      <c r="S3502" s="7">
        <v>168.01300048828125</v>
      </c>
    </row>
    <row r="3503" spans="1:19" x14ac:dyDescent="0.25">
      <c r="A3503" s="7">
        <v>513</v>
      </c>
      <c r="B3503" s="7">
        <v>44657</v>
      </c>
      <c r="C3503" s="7">
        <v>66922734</v>
      </c>
      <c r="D3503" s="7" t="s">
        <v>3078</v>
      </c>
      <c r="E3503" s="7" t="s">
        <v>17669</v>
      </c>
      <c r="F3503" s="7">
        <v>300000</v>
      </c>
      <c r="G3503" s="7">
        <v>4.3094000816345215</v>
      </c>
      <c r="H3503" s="7">
        <v>3.8661999702453613</v>
      </c>
      <c r="I3503" s="7" t="s">
        <v>18420</v>
      </c>
      <c r="J3503" s="7" t="s">
        <v>17670</v>
      </c>
      <c r="K3503" s="8">
        <v>6.5799098014831543</v>
      </c>
      <c r="M3503" s="8">
        <v>88.40899658203125</v>
      </c>
      <c r="N3503" s="7">
        <v>384.36599731445313</v>
      </c>
      <c r="O3503" s="7" t="s">
        <v>360</v>
      </c>
      <c r="P3503" s="7" t="s">
        <v>349</v>
      </c>
      <c r="Q3503" s="7" t="s">
        <v>242</v>
      </c>
      <c r="R3503" s="7" t="s">
        <v>3856</v>
      </c>
      <c r="S3503" s="7">
        <v>384.36599731445313</v>
      </c>
    </row>
    <row r="3504" spans="1:19" x14ac:dyDescent="0.25">
      <c r="A3504" s="7">
        <v>513</v>
      </c>
      <c r="B3504" s="7">
        <v>44657</v>
      </c>
      <c r="C3504" s="7">
        <v>66922735</v>
      </c>
      <c r="D3504" s="7" t="s">
        <v>3078</v>
      </c>
      <c r="E3504" s="7" t="s">
        <v>17671</v>
      </c>
      <c r="F3504" s="7">
        <v>300000</v>
      </c>
      <c r="G3504" s="7">
        <v>2.3106999397277832</v>
      </c>
      <c r="H3504" s="7">
        <v>2.1710000038146973</v>
      </c>
      <c r="I3504" s="7" t="s">
        <v>18421</v>
      </c>
      <c r="J3504" s="7" t="s">
        <v>17672</v>
      </c>
      <c r="K3504" s="8">
        <v>6.4838199615478516</v>
      </c>
      <c r="M3504" s="8">
        <v>92.0989990234375</v>
      </c>
      <c r="N3504" s="7">
        <v>388.34799194335938</v>
      </c>
      <c r="O3504" s="7" t="s">
        <v>360</v>
      </c>
      <c r="P3504" s="7" t="s">
        <v>349</v>
      </c>
      <c r="Q3504" s="7" t="s">
        <v>242</v>
      </c>
      <c r="R3504" s="7" t="s">
        <v>3856</v>
      </c>
      <c r="S3504" s="7">
        <v>388.34799194335938</v>
      </c>
    </row>
    <row r="3505" spans="1:19" x14ac:dyDescent="0.25">
      <c r="A3505" s="7">
        <v>513</v>
      </c>
      <c r="B3505" s="7">
        <v>44657</v>
      </c>
      <c r="C3505" s="7">
        <v>66785591</v>
      </c>
      <c r="D3505" s="7" t="s">
        <v>17987</v>
      </c>
      <c r="E3505" s="7" t="s">
        <v>214</v>
      </c>
      <c r="F3505" s="7">
        <v>500000</v>
      </c>
      <c r="G3505" s="7">
        <v>3.2114999294281006</v>
      </c>
      <c r="H3505" s="7">
        <v>2.940000057220459</v>
      </c>
      <c r="I3505" s="7" t="s">
        <v>11385</v>
      </c>
      <c r="J3505" s="7" t="s">
        <v>11386</v>
      </c>
      <c r="K3505" s="8">
        <v>6.6546201705932617</v>
      </c>
      <c r="M3505" s="8">
        <v>90.293998718261719</v>
      </c>
      <c r="N3505" s="7">
        <v>393.74301147460938</v>
      </c>
      <c r="O3505" s="7" t="s">
        <v>360</v>
      </c>
      <c r="P3505" s="7" t="s">
        <v>349</v>
      </c>
      <c r="Q3505" s="7" t="s">
        <v>242</v>
      </c>
      <c r="R3505" s="7" t="s">
        <v>3856</v>
      </c>
      <c r="S3505" s="7">
        <v>393.74301147460938</v>
      </c>
    </row>
    <row r="3506" spans="1:19" x14ac:dyDescent="0.25">
      <c r="A3506" s="7">
        <v>513</v>
      </c>
      <c r="B3506" s="7">
        <v>44657</v>
      </c>
      <c r="C3506" s="7">
        <v>15904036</v>
      </c>
      <c r="D3506" s="7" t="s">
        <v>3079</v>
      </c>
      <c r="E3506" s="7" t="s">
        <v>214</v>
      </c>
      <c r="F3506" s="7">
        <v>1000000</v>
      </c>
      <c r="G3506" s="7">
        <v>0.47089999914169312</v>
      </c>
      <c r="H3506" s="7">
        <v>0.4627000093460083</v>
      </c>
      <c r="I3506" s="7" t="s">
        <v>8377</v>
      </c>
      <c r="J3506" s="7" t="s">
        <v>8378</v>
      </c>
      <c r="K3506" s="8">
        <v>3.7062098979949951</v>
      </c>
      <c r="M3506" s="8">
        <v>100.42479705810547</v>
      </c>
      <c r="N3506" s="7">
        <v>249.98899841308594</v>
      </c>
      <c r="O3506" s="7" t="s">
        <v>212</v>
      </c>
      <c r="P3506" s="7" t="s">
        <v>2033</v>
      </c>
      <c r="Q3506" s="7" t="s">
        <v>286</v>
      </c>
      <c r="R3506" s="7" t="s">
        <v>214</v>
      </c>
      <c r="S3506" s="7">
        <v>101.33954620361328</v>
      </c>
    </row>
    <row r="3507" spans="1:19" x14ac:dyDescent="0.25">
      <c r="A3507" s="7">
        <v>513</v>
      </c>
      <c r="B3507" s="7">
        <v>44657</v>
      </c>
      <c r="C3507" s="7">
        <v>15904034</v>
      </c>
      <c r="D3507" s="7" t="s">
        <v>3079</v>
      </c>
      <c r="E3507" s="7" t="s">
        <v>8374</v>
      </c>
      <c r="F3507" s="7">
        <v>1000000</v>
      </c>
      <c r="G3507" s="7">
        <v>0.47089999914169312</v>
      </c>
      <c r="H3507" s="7">
        <v>0.46299999952316284</v>
      </c>
      <c r="I3507" s="7" t="s">
        <v>8375</v>
      </c>
      <c r="J3507" s="7" t="s">
        <v>8376</v>
      </c>
      <c r="K3507" s="8">
        <v>3.5636858940124512</v>
      </c>
      <c r="M3507" s="8">
        <v>100.48999786376953</v>
      </c>
      <c r="N3507" s="7">
        <v>258.093994140625</v>
      </c>
      <c r="O3507" s="7" t="s">
        <v>212</v>
      </c>
      <c r="P3507" s="7" t="s">
        <v>2033</v>
      </c>
      <c r="Q3507" s="7" t="s">
        <v>286</v>
      </c>
      <c r="R3507" s="7" t="s">
        <v>3856</v>
      </c>
      <c r="S3507" s="7">
        <v>101.33954620361328</v>
      </c>
    </row>
    <row r="3508" spans="1:19" x14ac:dyDescent="0.25">
      <c r="A3508" s="7">
        <v>513</v>
      </c>
      <c r="B3508" s="7">
        <v>44657</v>
      </c>
      <c r="C3508" s="7">
        <v>23427732</v>
      </c>
      <c r="D3508" s="7" t="s">
        <v>3082</v>
      </c>
      <c r="E3508" s="7" t="s">
        <v>214</v>
      </c>
      <c r="F3508" s="7">
        <v>500000</v>
      </c>
      <c r="G3508" s="7">
        <v>2.4860000610351563</v>
      </c>
      <c r="H3508" s="7">
        <v>2.3299999237060547</v>
      </c>
      <c r="I3508" s="7" t="s">
        <v>8386</v>
      </c>
      <c r="J3508" s="7" t="s">
        <v>8387</v>
      </c>
      <c r="K3508" s="8">
        <v>3.6522998809814453</v>
      </c>
      <c r="M3508" s="8">
        <v>102.87699890136719</v>
      </c>
      <c r="N3508" s="7">
        <v>102.35199737548828</v>
      </c>
      <c r="O3508" s="7" t="s">
        <v>643</v>
      </c>
      <c r="P3508" s="7" t="s">
        <v>267</v>
      </c>
      <c r="Q3508" s="7" t="s">
        <v>242</v>
      </c>
      <c r="R3508" s="7" t="s">
        <v>3856</v>
      </c>
      <c r="S3508" s="7">
        <v>200.95721435546875</v>
      </c>
    </row>
    <row r="3509" spans="1:19" x14ac:dyDescent="0.25">
      <c r="A3509" s="7">
        <v>513</v>
      </c>
      <c r="B3509" s="7">
        <v>44657</v>
      </c>
      <c r="C3509" s="7">
        <v>23427733</v>
      </c>
      <c r="D3509" s="7" t="s">
        <v>3082</v>
      </c>
      <c r="E3509" s="7" t="s">
        <v>8383</v>
      </c>
      <c r="F3509" s="7">
        <v>500000</v>
      </c>
      <c r="G3509" s="7">
        <v>2.4860000610351563</v>
      </c>
      <c r="H3509" s="7">
        <v>2.3290998935699463</v>
      </c>
      <c r="I3509" s="7" t="s">
        <v>8384</v>
      </c>
      <c r="J3509" s="7" t="s">
        <v>8385</v>
      </c>
      <c r="K3509" s="8">
        <v>3.7262740135192871</v>
      </c>
      <c r="M3509" s="8">
        <v>102.69999694824219</v>
      </c>
      <c r="N3509" s="7">
        <v>109.16600036621094</v>
      </c>
      <c r="O3509" s="7" t="s">
        <v>643</v>
      </c>
      <c r="P3509" s="7" t="s">
        <v>267</v>
      </c>
      <c r="Q3509" s="7" t="s">
        <v>242</v>
      </c>
      <c r="R3509" s="7" t="s">
        <v>214</v>
      </c>
      <c r="S3509" s="7">
        <v>200.95721435546875</v>
      </c>
    </row>
    <row r="3510" spans="1:19" x14ac:dyDescent="0.25">
      <c r="A3510" s="7">
        <v>513</v>
      </c>
      <c r="B3510" s="7">
        <v>44657</v>
      </c>
      <c r="C3510" s="7">
        <v>38058433</v>
      </c>
      <c r="D3510" s="7" t="s">
        <v>3082</v>
      </c>
      <c r="E3510" s="7" t="s">
        <v>214</v>
      </c>
      <c r="F3510" s="7">
        <v>500000</v>
      </c>
      <c r="G3510" s="7">
        <v>1.0678000450134277</v>
      </c>
      <c r="H3510" s="7">
        <v>1.0204999446868896</v>
      </c>
      <c r="I3510" s="7" t="s">
        <v>20097</v>
      </c>
      <c r="J3510" s="7" t="s">
        <v>8382</v>
      </c>
      <c r="K3510" s="8">
        <v>3.0606999397277832</v>
      </c>
      <c r="M3510" s="8">
        <v>101.50099945068359</v>
      </c>
      <c r="N3510" s="7">
        <v>112.34400177001953</v>
      </c>
      <c r="O3510" s="7" t="s">
        <v>643</v>
      </c>
      <c r="P3510" s="7" t="s">
        <v>267</v>
      </c>
      <c r="Q3510" s="7" t="s">
        <v>242</v>
      </c>
      <c r="R3510" s="7" t="s">
        <v>3856</v>
      </c>
      <c r="S3510" s="7">
        <v>186.64344787597656</v>
      </c>
    </row>
    <row r="3511" spans="1:19" x14ac:dyDescent="0.25">
      <c r="A3511" s="7">
        <v>513</v>
      </c>
      <c r="B3511" s="7">
        <v>44657</v>
      </c>
      <c r="C3511" s="7">
        <v>38058452</v>
      </c>
      <c r="D3511" s="7" t="s">
        <v>3082</v>
      </c>
      <c r="E3511" s="7" t="s">
        <v>8379</v>
      </c>
      <c r="F3511" s="7">
        <v>500000</v>
      </c>
      <c r="G3511" s="7">
        <v>1.0678000450134277</v>
      </c>
      <c r="H3511" s="7">
        <v>1.0204999446868896</v>
      </c>
      <c r="I3511" s="7" t="s">
        <v>8380</v>
      </c>
      <c r="J3511" s="7" t="s">
        <v>8381</v>
      </c>
      <c r="K3511" s="8">
        <v>3.0611190795898438</v>
      </c>
      <c r="M3511" s="8">
        <v>101.50099945068359</v>
      </c>
      <c r="N3511" s="7">
        <v>110.93710327148438</v>
      </c>
      <c r="O3511" s="7" t="s">
        <v>643</v>
      </c>
      <c r="P3511" s="7" t="s">
        <v>267</v>
      </c>
      <c r="Q3511" s="7" t="s">
        <v>242</v>
      </c>
      <c r="R3511" s="7" t="s">
        <v>214</v>
      </c>
      <c r="S3511" s="7">
        <v>186.64344787597656</v>
      </c>
    </row>
    <row r="3512" spans="1:19" x14ac:dyDescent="0.25">
      <c r="A3512" s="7">
        <v>513</v>
      </c>
      <c r="B3512" s="7">
        <v>44657</v>
      </c>
      <c r="C3512" s="7">
        <v>25741123</v>
      </c>
      <c r="D3512" s="7" t="s">
        <v>3085</v>
      </c>
      <c r="E3512" s="7" t="s">
        <v>214</v>
      </c>
      <c r="F3512" s="7">
        <v>500000</v>
      </c>
      <c r="G3512" s="7">
        <v>23.077299118041992</v>
      </c>
      <c r="H3512" s="7">
        <v>13.187899589538574</v>
      </c>
      <c r="I3512" s="7" t="s">
        <v>20098</v>
      </c>
      <c r="J3512" s="7" t="s">
        <v>8393</v>
      </c>
      <c r="K3512" s="8">
        <v>4.8045201301574707</v>
      </c>
      <c r="M3512" s="8">
        <v>107.90000152587891</v>
      </c>
      <c r="N3512" s="7">
        <v>202.92500305175781</v>
      </c>
      <c r="O3512" s="7" t="s">
        <v>643</v>
      </c>
      <c r="P3512" s="7" t="s">
        <v>267</v>
      </c>
      <c r="Q3512" s="7" t="s">
        <v>242</v>
      </c>
      <c r="R3512" s="7" t="s">
        <v>3856</v>
      </c>
      <c r="S3512" s="7">
        <v>299.35482788085938</v>
      </c>
    </row>
    <row r="3513" spans="1:19" x14ac:dyDescent="0.25">
      <c r="A3513" s="7">
        <v>513</v>
      </c>
      <c r="B3513" s="7">
        <v>44657</v>
      </c>
      <c r="C3513" s="7">
        <v>25741122</v>
      </c>
      <c r="D3513" s="7" t="s">
        <v>3085</v>
      </c>
      <c r="E3513" s="7" t="s">
        <v>214</v>
      </c>
      <c r="F3513" s="7">
        <v>1100000</v>
      </c>
      <c r="G3513" s="7">
        <v>3.0773000717163086</v>
      </c>
      <c r="H3513" s="7">
        <v>2.8166000843048096</v>
      </c>
      <c r="I3513" s="7" t="s">
        <v>8391</v>
      </c>
      <c r="J3513" s="7" t="s">
        <v>8392</v>
      </c>
      <c r="K3513" s="8">
        <v>3.7545099258422852</v>
      </c>
      <c r="M3513" s="8">
        <v>101.42500305175781</v>
      </c>
      <c r="N3513" s="7">
        <v>104.96900177001953</v>
      </c>
      <c r="O3513" s="7" t="s">
        <v>643</v>
      </c>
      <c r="P3513" s="7" t="s">
        <v>267</v>
      </c>
      <c r="Q3513" s="7" t="s">
        <v>242</v>
      </c>
      <c r="R3513" s="7" t="s">
        <v>3856</v>
      </c>
      <c r="S3513" s="7">
        <v>170.98710632324219</v>
      </c>
    </row>
    <row r="3514" spans="1:19" x14ac:dyDescent="0.25">
      <c r="A3514" s="7">
        <v>513</v>
      </c>
      <c r="B3514" s="7">
        <v>44657</v>
      </c>
      <c r="C3514" s="7">
        <v>25686007</v>
      </c>
      <c r="D3514" s="7" t="s">
        <v>3085</v>
      </c>
      <c r="E3514" s="7" t="s">
        <v>8388</v>
      </c>
      <c r="F3514" s="7">
        <v>1100000</v>
      </c>
      <c r="G3514" s="7">
        <v>3.0773000717163086</v>
      </c>
      <c r="H3514" s="7">
        <v>2.8166000843048096</v>
      </c>
      <c r="I3514" s="7" t="s">
        <v>8389</v>
      </c>
      <c r="J3514" s="7" t="s">
        <v>8390</v>
      </c>
      <c r="K3514" s="8">
        <v>3.7543880939483643</v>
      </c>
      <c r="M3514" s="8">
        <v>101.42500305175781</v>
      </c>
      <c r="N3514" s="7">
        <v>104.42259979248047</v>
      </c>
      <c r="O3514" s="7" t="s">
        <v>643</v>
      </c>
      <c r="P3514" s="7" t="s">
        <v>267</v>
      </c>
      <c r="Q3514" s="7" t="s">
        <v>242</v>
      </c>
      <c r="R3514" s="7" t="s">
        <v>214</v>
      </c>
      <c r="S3514" s="7">
        <v>170.98710632324219</v>
      </c>
    </row>
    <row r="3515" spans="1:19" x14ac:dyDescent="0.25">
      <c r="A3515" s="7">
        <v>513</v>
      </c>
      <c r="B3515" s="7">
        <v>44657</v>
      </c>
      <c r="C3515" s="7">
        <v>66786653</v>
      </c>
      <c r="D3515" s="7" t="s">
        <v>3088</v>
      </c>
      <c r="E3515" s="7" t="s">
        <v>8449</v>
      </c>
      <c r="F3515" s="7">
        <v>1000000</v>
      </c>
      <c r="G3515" s="7">
        <v>28.229999542236328</v>
      </c>
      <c r="H3515" s="7">
        <v>15.782600402832031</v>
      </c>
      <c r="I3515" s="7" t="s">
        <v>20099</v>
      </c>
      <c r="J3515" s="7" t="s">
        <v>8450</v>
      </c>
      <c r="K3515" s="8">
        <v>4.7353100776672363</v>
      </c>
      <c r="M3515" s="8">
        <v>88.609001159667969</v>
      </c>
      <c r="N3515" s="7">
        <v>204.27699279785156</v>
      </c>
      <c r="O3515" s="7" t="s">
        <v>237</v>
      </c>
      <c r="P3515" s="7" t="s">
        <v>267</v>
      </c>
      <c r="Q3515" s="7" t="s">
        <v>242</v>
      </c>
      <c r="R3515" s="7" t="s">
        <v>3856</v>
      </c>
      <c r="S3515" s="7">
        <v>320.3804931640625</v>
      </c>
    </row>
    <row r="3516" spans="1:19" x14ac:dyDescent="0.25">
      <c r="A3516" s="7">
        <v>513</v>
      </c>
      <c r="B3516" s="7">
        <v>44657</v>
      </c>
      <c r="C3516" s="7">
        <v>66786345</v>
      </c>
      <c r="D3516" s="7" t="s">
        <v>3088</v>
      </c>
      <c r="E3516" s="7" t="s">
        <v>8447</v>
      </c>
      <c r="F3516" s="7">
        <v>1000000</v>
      </c>
      <c r="G3516" s="7">
        <v>28.229999542236328</v>
      </c>
      <c r="H3516" s="7">
        <v>15.782600402832031</v>
      </c>
      <c r="I3516" s="7" t="s">
        <v>75</v>
      </c>
      <c r="J3516" s="7" t="s">
        <v>8448</v>
      </c>
      <c r="K3516" s="8">
        <v>4.7353358268737793</v>
      </c>
      <c r="M3516" s="8">
        <v>88.608596801757813</v>
      </c>
      <c r="N3516" s="7">
        <v>203.90750122070313</v>
      </c>
      <c r="O3516" s="7" t="s">
        <v>237</v>
      </c>
      <c r="P3516" s="7" t="s">
        <v>267</v>
      </c>
      <c r="Q3516" s="7" t="s">
        <v>242</v>
      </c>
      <c r="R3516" s="7" t="s">
        <v>214</v>
      </c>
      <c r="S3516" s="7">
        <v>320.3804931640625</v>
      </c>
    </row>
    <row r="3517" spans="1:19" x14ac:dyDescent="0.25">
      <c r="A3517" s="7">
        <v>513</v>
      </c>
      <c r="B3517" s="7">
        <v>44657</v>
      </c>
      <c r="C3517" s="7">
        <v>45592545</v>
      </c>
      <c r="D3517" s="7" t="s">
        <v>3088</v>
      </c>
      <c r="E3517" s="7" t="s">
        <v>8445</v>
      </c>
      <c r="F3517" s="7">
        <v>500000</v>
      </c>
      <c r="G3517" s="7">
        <v>27.833000183105469</v>
      </c>
      <c r="H3517" s="7">
        <v>15.302599906921387</v>
      </c>
      <c r="I3517" s="7" t="s">
        <v>20100</v>
      </c>
      <c r="J3517" s="7" t="s">
        <v>8446</v>
      </c>
      <c r="K3517" s="8">
        <v>4.9380297660827637</v>
      </c>
      <c r="M3517" s="8">
        <v>91.5260009765625</v>
      </c>
      <c r="N3517" s="7">
        <v>225.49200439453125</v>
      </c>
      <c r="O3517" s="7" t="s">
        <v>237</v>
      </c>
      <c r="P3517" s="7" t="s">
        <v>267</v>
      </c>
      <c r="Q3517" s="7" t="s">
        <v>242</v>
      </c>
      <c r="R3517" s="7" t="s">
        <v>3856</v>
      </c>
      <c r="S3517" s="7">
        <v>318.90155029296875</v>
      </c>
    </row>
    <row r="3518" spans="1:19" x14ac:dyDescent="0.25">
      <c r="A3518" s="7">
        <v>513</v>
      </c>
      <c r="B3518" s="7">
        <v>44657</v>
      </c>
      <c r="C3518" s="7">
        <v>45592546</v>
      </c>
      <c r="D3518" s="7" t="s">
        <v>3088</v>
      </c>
      <c r="E3518" s="7" t="s">
        <v>8442</v>
      </c>
      <c r="F3518" s="7">
        <v>500000</v>
      </c>
      <c r="G3518" s="7">
        <v>27.833000183105469</v>
      </c>
      <c r="H3518" s="7">
        <v>15.302599906921387</v>
      </c>
      <c r="I3518" s="7" t="s">
        <v>8443</v>
      </c>
      <c r="J3518" s="7" t="s">
        <v>8444</v>
      </c>
      <c r="K3518" s="8">
        <v>4.9380350112915039</v>
      </c>
      <c r="M3518" s="8">
        <v>91.525901794433594</v>
      </c>
      <c r="N3518" s="7">
        <v>225.11669921875</v>
      </c>
      <c r="O3518" s="7" t="s">
        <v>237</v>
      </c>
      <c r="P3518" s="7" t="s">
        <v>267</v>
      </c>
      <c r="Q3518" s="7" t="s">
        <v>242</v>
      </c>
      <c r="R3518" s="7" t="s">
        <v>214</v>
      </c>
      <c r="S3518" s="7">
        <v>318.90155029296875</v>
      </c>
    </row>
    <row r="3519" spans="1:19" x14ac:dyDescent="0.25">
      <c r="A3519" s="7">
        <v>513</v>
      </c>
      <c r="B3519" s="7">
        <v>44657</v>
      </c>
      <c r="C3519" s="7">
        <v>44265462</v>
      </c>
      <c r="D3519" s="7" t="s">
        <v>3088</v>
      </c>
      <c r="E3519" s="7" t="s">
        <v>8440</v>
      </c>
      <c r="F3519" s="7">
        <v>700000</v>
      </c>
      <c r="G3519" s="7">
        <v>27.277200698852539</v>
      </c>
      <c r="H3519" s="7">
        <v>14.549699783325195</v>
      </c>
      <c r="I3519" s="7" t="s">
        <v>20101</v>
      </c>
      <c r="J3519" s="7" t="s">
        <v>8441</v>
      </c>
      <c r="K3519" s="8">
        <v>5.1536397933959961</v>
      </c>
      <c r="M3519" s="8">
        <v>95.93499755859375</v>
      </c>
      <c r="N3519" s="7">
        <v>246.072998046875</v>
      </c>
      <c r="O3519" s="7" t="s">
        <v>237</v>
      </c>
      <c r="P3519" s="7" t="s">
        <v>267</v>
      </c>
      <c r="Q3519" s="7" t="s">
        <v>242</v>
      </c>
      <c r="R3519" s="7" t="s">
        <v>3856</v>
      </c>
      <c r="S3519" s="7">
        <v>316.79351806640625</v>
      </c>
    </row>
    <row r="3520" spans="1:19" x14ac:dyDescent="0.25">
      <c r="A3520" s="7">
        <v>513</v>
      </c>
      <c r="B3520" s="7">
        <v>44657</v>
      </c>
      <c r="C3520" s="7">
        <v>44227483</v>
      </c>
      <c r="D3520" s="7" t="s">
        <v>3088</v>
      </c>
      <c r="E3520" s="7" t="s">
        <v>8437</v>
      </c>
      <c r="F3520" s="7">
        <v>700000</v>
      </c>
      <c r="G3520" s="7">
        <v>27.277200698852539</v>
      </c>
      <c r="H3520" s="7">
        <v>14.466899871826172</v>
      </c>
      <c r="I3520" s="7" t="s">
        <v>8438</v>
      </c>
      <c r="J3520" s="7" t="s">
        <v>8439</v>
      </c>
      <c r="K3520" s="8">
        <v>5.2382397651672363</v>
      </c>
      <c r="M3520" s="8">
        <v>94.75</v>
      </c>
      <c r="N3520" s="7">
        <v>254.15460205078125</v>
      </c>
      <c r="O3520" s="7" t="s">
        <v>237</v>
      </c>
      <c r="P3520" s="7" t="s">
        <v>267</v>
      </c>
      <c r="Q3520" s="7" t="s">
        <v>242</v>
      </c>
      <c r="R3520" s="7" t="s">
        <v>214</v>
      </c>
      <c r="S3520" s="7">
        <v>316.79351806640625</v>
      </c>
    </row>
    <row r="3521" spans="1:19" x14ac:dyDescent="0.25">
      <c r="A3521" s="7">
        <v>513</v>
      </c>
      <c r="B3521" s="7">
        <v>44657</v>
      </c>
      <c r="C3521" s="7">
        <v>41004213</v>
      </c>
      <c r="D3521" s="7" t="s">
        <v>3088</v>
      </c>
      <c r="E3521" s="7" t="s">
        <v>8435</v>
      </c>
      <c r="F3521" s="7">
        <v>500000</v>
      </c>
      <c r="G3521" s="7">
        <v>26.803600311279297</v>
      </c>
      <c r="H3521" s="7">
        <v>13.553799629211426</v>
      </c>
      <c r="I3521" s="7" t="s">
        <v>20102</v>
      </c>
      <c r="J3521" s="7" t="s">
        <v>8436</v>
      </c>
      <c r="K3521" s="8">
        <v>5.3336501121520996</v>
      </c>
      <c r="M3521" s="8">
        <v>112.97899627685547</v>
      </c>
      <c r="N3521" s="7">
        <v>263.2239990234375</v>
      </c>
      <c r="O3521" s="7" t="s">
        <v>237</v>
      </c>
      <c r="P3521" s="7" t="s">
        <v>267</v>
      </c>
      <c r="Q3521" s="7" t="s">
        <v>242</v>
      </c>
      <c r="R3521" s="7" t="s">
        <v>3856</v>
      </c>
      <c r="S3521" s="7">
        <v>314.96212768554688</v>
      </c>
    </row>
    <row r="3522" spans="1:19" x14ac:dyDescent="0.25">
      <c r="A3522" s="7">
        <v>513</v>
      </c>
      <c r="B3522" s="7">
        <v>44657</v>
      </c>
      <c r="C3522" s="7">
        <v>38245945</v>
      </c>
      <c r="D3522" s="7" t="s">
        <v>3088</v>
      </c>
      <c r="E3522" s="7" t="s">
        <v>8433</v>
      </c>
      <c r="F3522" s="7">
        <v>1000000</v>
      </c>
      <c r="G3522" s="7">
        <v>26.121799468994141</v>
      </c>
      <c r="H3522" s="7">
        <v>13.270500183105469</v>
      </c>
      <c r="I3522" s="7" t="s">
        <v>20103</v>
      </c>
      <c r="J3522" s="7" t="s">
        <v>8434</v>
      </c>
      <c r="K3522" s="8">
        <v>5.3609099388122559</v>
      </c>
      <c r="M3522" s="8">
        <v>111.01599884033203</v>
      </c>
      <c r="N3522" s="7">
        <v>264.80899047851563</v>
      </c>
      <c r="O3522" s="7" t="s">
        <v>237</v>
      </c>
      <c r="P3522" s="7" t="s">
        <v>267</v>
      </c>
      <c r="Q3522" s="7" t="s">
        <v>242</v>
      </c>
      <c r="R3522" s="7" t="s">
        <v>3856</v>
      </c>
      <c r="S3522" s="7">
        <v>312.26760864257813</v>
      </c>
    </row>
    <row r="3523" spans="1:19" x14ac:dyDescent="0.25">
      <c r="A3523" s="7">
        <v>513</v>
      </c>
      <c r="B3523" s="7">
        <v>44657</v>
      </c>
      <c r="C3523" s="7">
        <v>38238277</v>
      </c>
      <c r="D3523" s="7" t="s">
        <v>3088</v>
      </c>
      <c r="E3523" s="7" t="s">
        <v>8430</v>
      </c>
      <c r="F3523" s="7">
        <v>1000000</v>
      </c>
      <c r="G3523" s="7">
        <v>26.121799468994141</v>
      </c>
      <c r="H3523" s="7">
        <v>13.270500183105469</v>
      </c>
      <c r="I3523" s="7" t="s">
        <v>8431</v>
      </c>
      <c r="J3523" s="7" t="s">
        <v>8432</v>
      </c>
      <c r="K3523" s="8">
        <v>5.3609070777893066</v>
      </c>
      <c r="M3523" s="8">
        <v>111.01599884033203</v>
      </c>
      <c r="N3523" s="7">
        <v>264.38180541992188</v>
      </c>
      <c r="O3523" s="7" t="s">
        <v>237</v>
      </c>
      <c r="P3523" s="7" t="s">
        <v>267</v>
      </c>
      <c r="Q3523" s="7" t="s">
        <v>242</v>
      </c>
      <c r="R3523" s="7" t="s">
        <v>214</v>
      </c>
      <c r="S3523" s="7">
        <v>312.26760864257813</v>
      </c>
    </row>
    <row r="3524" spans="1:19" x14ac:dyDescent="0.25">
      <c r="A3524" s="7">
        <v>513</v>
      </c>
      <c r="B3524" s="7">
        <v>44657</v>
      </c>
      <c r="C3524" s="7">
        <v>34008817</v>
      </c>
      <c r="D3524" s="7" t="s">
        <v>3088</v>
      </c>
      <c r="E3524" s="7" t="s">
        <v>8428</v>
      </c>
      <c r="F3524" s="7">
        <v>500000</v>
      </c>
      <c r="G3524" s="7">
        <v>25.103399276733398</v>
      </c>
      <c r="H3524" s="7">
        <v>13.531299591064453</v>
      </c>
      <c r="I3524" s="7" t="s">
        <v>20104</v>
      </c>
      <c r="J3524" s="7" t="s">
        <v>8429</v>
      </c>
      <c r="K3524" s="8">
        <v>5.2475700378417969</v>
      </c>
      <c r="M3524" s="8">
        <v>100.02799987792969</v>
      </c>
      <c r="N3524" s="7">
        <v>251.26600646972656</v>
      </c>
      <c r="O3524" s="7" t="s">
        <v>237</v>
      </c>
      <c r="P3524" s="7" t="s">
        <v>267</v>
      </c>
      <c r="Q3524" s="7" t="s">
        <v>242</v>
      </c>
      <c r="R3524" s="7" t="s">
        <v>3856</v>
      </c>
      <c r="S3524" s="7">
        <v>308.11172485351563</v>
      </c>
    </row>
    <row r="3525" spans="1:19" x14ac:dyDescent="0.25">
      <c r="A3525" s="7">
        <v>513</v>
      </c>
      <c r="B3525" s="7">
        <v>44657</v>
      </c>
      <c r="C3525" s="7">
        <v>34008819</v>
      </c>
      <c r="D3525" s="7" t="s">
        <v>3088</v>
      </c>
      <c r="E3525" s="7" t="s">
        <v>8425</v>
      </c>
      <c r="F3525" s="7">
        <v>500000</v>
      </c>
      <c r="G3525" s="7">
        <v>25.103399276733398</v>
      </c>
      <c r="H3525" s="7">
        <v>13.531299591064453</v>
      </c>
      <c r="I3525" s="7" t="s">
        <v>8426</v>
      </c>
      <c r="J3525" s="7" t="s">
        <v>8427</v>
      </c>
      <c r="K3525" s="8">
        <v>5.2475748062133789</v>
      </c>
      <c r="M3525" s="8">
        <v>100.02799987792969</v>
      </c>
      <c r="N3525" s="7">
        <v>250.82400512695313</v>
      </c>
      <c r="O3525" s="7" t="s">
        <v>237</v>
      </c>
      <c r="P3525" s="7" t="s">
        <v>267</v>
      </c>
      <c r="Q3525" s="7" t="s">
        <v>242</v>
      </c>
      <c r="R3525" s="7" t="s">
        <v>214</v>
      </c>
      <c r="S3525" s="7">
        <v>308.11172485351563</v>
      </c>
    </row>
    <row r="3526" spans="1:19" x14ac:dyDescent="0.25">
      <c r="A3526" s="7">
        <v>513</v>
      </c>
      <c r="B3526" s="7">
        <v>44657</v>
      </c>
      <c r="C3526" s="7">
        <v>16050030</v>
      </c>
      <c r="D3526" s="7" t="s">
        <v>3088</v>
      </c>
      <c r="E3526" s="7" t="s">
        <v>8423</v>
      </c>
      <c r="F3526" s="7">
        <v>1000000</v>
      </c>
      <c r="G3526" s="7">
        <v>20.547599792480469</v>
      </c>
      <c r="H3526" s="7">
        <v>12.123200416564941</v>
      </c>
      <c r="I3526" s="7" t="s">
        <v>20105</v>
      </c>
      <c r="J3526" s="7" t="s">
        <v>8424</v>
      </c>
      <c r="K3526" s="8">
        <v>5.2555398941040039</v>
      </c>
      <c r="M3526" s="8">
        <v>99.928001403808594</v>
      </c>
      <c r="N3526" s="7">
        <v>246.50999450683594</v>
      </c>
      <c r="O3526" s="7" t="s">
        <v>237</v>
      </c>
      <c r="P3526" s="7" t="s">
        <v>267</v>
      </c>
      <c r="Q3526" s="7" t="s">
        <v>242</v>
      </c>
      <c r="R3526" s="7" t="s">
        <v>3856</v>
      </c>
      <c r="S3526" s="7">
        <v>287.4473876953125</v>
      </c>
    </row>
    <row r="3527" spans="1:19" x14ac:dyDescent="0.25">
      <c r="A3527" s="7">
        <v>513</v>
      </c>
      <c r="B3527" s="7">
        <v>44657</v>
      </c>
      <c r="C3527" s="7">
        <v>16052203</v>
      </c>
      <c r="D3527" s="7" t="s">
        <v>3088</v>
      </c>
      <c r="E3527" s="7" t="s">
        <v>8420</v>
      </c>
      <c r="F3527" s="7">
        <v>1000000</v>
      </c>
      <c r="G3527" s="7">
        <v>20.547599792480469</v>
      </c>
      <c r="H3527" s="7">
        <v>12.123299598693848</v>
      </c>
      <c r="I3527" s="7" t="s">
        <v>8421</v>
      </c>
      <c r="J3527" s="7" t="s">
        <v>8422</v>
      </c>
      <c r="K3527" s="8">
        <v>5.2555108070373535</v>
      </c>
      <c r="M3527" s="8">
        <v>99.928298950195313</v>
      </c>
      <c r="N3527" s="7">
        <v>245.95790100097656</v>
      </c>
      <c r="O3527" s="7" t="s">
        <v>237</v>
      </c>
      <c r="P3527" s="7" t="s">
        <v>267</v>
      </c>
      <c r="Q3527" s="7" t="s">
        <v>242</v>
      </c>
      <c r="R3527" s="7" t="s">
        <v>214</v>
      </c>
      <c r="S3527" s="7">
        <v>287.4473876953125</v>
      </c>
    </row>
    <row r="3528" spans="1:19" x14ac:dyDescent="0.25">
      <c r="A3528" s="7">
        <v>513</v>
      </c>
      <c r="B3528" s="7">
        <v>44657</v>
      </c>
      <c r="C3528" s="7">
        <v>133770</v>
      </c>
      <c r="D3528" s="7" t="s">
        <v>3088</v>
      </c>
      <c r="E3528" s="7" t="s">
        <v>214</v>
      </c>
      <c r="F3528" s="7">
        <v>288312</v>
      </c>
      <c r="G3528" s="7">
        <v>15.227899551391602</v>
      </c>
      <c r="H3528" s="7">
        <v>9.5128002166748047</v>
      </c>
      <c r="I3528" s="7" t="s">
        <v>8418</v>
      </c>
      <c r="J3528" s="7" t="s">
        <v>8419</v>
      </c>
      <c r="K3528" s="8">
        <v>5.0883378982543945</v>
      </c>
      <c r="M3528" s="8">
        <v>129.27299499511719</v>
      </c>
      <c r="N3528" s="7">
        <v>240.98289489746094</v>
      </c>
      <c r="O3528" s="7" t="s">
        <v>237</v>
      </c>
      <c r="P3528" s="7" t="s">
        <v>267</v>
      </c>
      <c r="Q3528" s="7" t="s">
        <v>242</v>
      </c>
      <c r="R3528" s="7" t="s">
        <v>4084</v>
      </c>
      <c r="S3528" s="7">
        <v>258.51266479492188</v>
      </c>
    </row>
    <row r="3529" spans="1:19" x14ac:dyDescent="0.25">
      <c r="A3529" s="7">
        <v>513</v>
      </c>
      <c r="B3529" s="7">
        <v>44657</v>
      </c>
      <c r="C3529" s="7">
        <v>66786344</v>
      </c>
      <c r="D3529" s="7" t="s">
        <v>3088</v>
      </c>
      <c r="E3529" s="7" t="s">
        <v>8415</v>
      </c>
      <c r="F3529" s="7">
        <v>500000</v>
      </c>
      <c r="G3529" s="7">
        <v>8.2299995422363281</v>
      </c>
      <c r="H3529" s="7">
        <v>7.0163002014160156</v>
      </c>
      <c r="I3529" s="7" t="s">
        <v>8416</v>
      </c>
      <c r="J3529" s="7" t="s">
        <v>8417</v>
      </c>
      <c r="K3529" s="8">
        <v>4.2844200134277344</v>
      </c>
      <c r="M3529" s="8">
        <v>91.166000366210938</v>
      </c>
      <c r="N3529" s="7">
        <v>161.62399291992188</v>
      </c>
      <c r="O3529" s="7" t="s">
        <v>237</v>
      </c>
      <c r="P3529" s="7" t="s">
        <v>267</v>
      </c>
      <c r="Q3529" s="7" t="s">
        <v>242</v>
      </c>
      <c r="R3529" s="7" t="s">
        <v>3856</v>
      </c>
      <c r="S3529" s="7">
        <v>211.6502685546875</v>
      </c>
    </row>
    <row r="3530" spans="1:19" x14ac:dyDescent="0.25">
      <c r="A3530" s="7">
        <v>513</v>
      </c>
      <c r="B3530" s="7">
        <v>44657</v>
      </c>
      <c r="C3530" s="7">
        <v>45592544</v>
      </c>
      <c r="D3530" s="7" t="s">
        <v>3088</v>
      </c>
      <c r="E3530" s="7" t="s">
        <v>8413</v>
      </c>
      <c r="F3530" s="7">
        <v>500000</v>
      </c>
      <c r="G3530" s="7">
        <v>7.8330001831054688</v>
      </c>
      <c r="H3530" s="7">
        <v>6.726600170135498</v>
      </c>
      <c r="I3530" s="7" t="s">
        <v>20106</v>
      </c>
      <c r="J3530" s="7" t="s">
        <v>8414</v>
      </c>
      <c r="K3530" s="8">
        <v>4.370999813079834</v>
      </c>
      <c r="M3530" s="8">
        <v>93.4530029296875</v>
      </c>
      <c r="N3530" s="7">
        <v>170.343994140625</v>
      </c>
      <c r="O3530" s="7" t="s">
        <v>237</v>
      </c>
      <c r="P3530" s="7" t="s">
        <v>267</v>
      </c>
      <c r="Q3530" s="7" t="s">
        <v>242</v>
      </c>
      <c r="R3530" s="7" t="s">
        <v>3856</v>
      </c>
      <c r="S3530" s="7">
        <v>208.68919372558594</v>
      </c>
    </row>
    <row r="3531" spans="1:19" x14ac:dyDescent="0.25">
      <c r="A3531" s="7">
        <v>513</v>
      </c>
      <c r="B3531" s="7">
        <v>44657</v>
      </c>
      <c r="C3531" s="7">
        <v>45592543</v>
      </c>
      <c r="D3531" s="7" t="s">
        <v>3088</v>
      </c>
      <c r="E3531" s="7" t="s">
        <v>8410</v>
      </c>
      <c r="F3531" s="7">
        <v>500000</v>
      </c>
      <c r="G3531" s="7">
        <v>7.8330001831054688</v>
      </c>
      <c r="H3531" s="7">
        <v>6.726600170135498</v>
      </c>
      <c r="I3531" s="7" t="s">
        <v>8411</v>
      </c>
      <c r="J3531" s="7" t="s">
        <v>8412</v>
      </c>
      <c r="K3531" s="8">
        <v>4.3710651397705078</v>
      </c>
      <c r="M3531" s="8">
        <v>93.452598571777344</v>
      </c>
      <c r="N3531" s="7">
        <v>170.06449890136719</v>
      </c>
      <c r="O3531" s="7" t="s">
        <v>237</v>
      </c>
      <c r="P3531" s="7" t="s">
        <v>267</v>
      </c>
      <c r="Q3531" s="7" t="s">
        <v>242</v>
      </c>
      <c r="R3531" s="7" t="s">
        <v>214</v>
      </c>
      <c r="S3531" s="7">
        <v>208.68919372558594</v>
      </c>
    </row>
    <row r="3532" spans="1:19" x14ac:dyDescent="0.25">
      <c r="A3532" s="7">
        <v>513</v>
      </c>
      <c r="B3532" s="7">
        <v>44657</v>
      </c>
      <c r="C3532" s="7">
        <v>44265461</v>
      </c>
      <c r="D3532" s="7" t="s">
        <v>3088</v>
      </c>
      <c r="E3532" s="7" t="s">
        <v>8408</v>
      </c>
      <c r="F3532" s="7">
        <v>700000</v>
      </c>
      <c r="G3532" s="7">
        <v>7.2772002220153809</v>
      </c>
      <c r="H3532" s="7">
        <v>6.2115001678466797</v>
      </c>
      <c r="I3532" s="7" t="s">
        <v>20107</v>
      </c>
      <c r="J3532" s="7" t="s">
        <v>8409</v>
      </c>
      <c r="K3532" s="8">
        <v>4.2905101776123047</v>
      </c>
      <c r="M3532" s="8">
        <v>97.420997619628906</v>
      </c>
      <c r="N3532" s="7">
        <v>160.6510009765625</v>
      </c>
      <c r="O3532" s="7" t="s">
        <v>237</v>
      </c>
      <c r="P3532" s="7" t="s">
        <v>267</v>
      </c>
      <c r="Q3532" s="7" t="s">
        <v>242</v>
      </c>
      <c r="R3532" s="7" t="s">
        <v>3856</v>
      </c>
      <c r="S3532" s="7">
        <v>204.4918212890625</v>
      </c>
    </row>
    <row r="3533" spans="1:19" x14ac:dyDescent="0.25">
      <c r="A3533" s="7">
        <v>513</v>
      </c>
      <c r="B3533" s="7">
        <v>44657</v>
      </c>
      <c r="C3533" s="7">
        <v>40988972</v>
      </c>
      <c r="D3533" s="7" t="s">
        <v>3088</v>
      </c>
      <c r="E3533" s="7" t="s">
        <v>8406</v>
      </c>
      <c r="F3533" s="7">
        <v>500000</v>
      </c>
      <c r="G3533" s="7">
        <v>6.8035998344421387</v>
      </c>
      <c r="H3533" s="7">
        <v>5.6526999473571777</v>
      </c>
      <c r="I3533" s="7" t="s">
        <v>20108</v>
      </c>
      <c r="J3533" s="7" t="s">
        <v>8407</v>
      </c>
      <c r="K3533" s="8">
        <v>4.2146601676940918</v>
      </c>
      <c r="M3533" s="8">
        <v>106.79199981689453</v>
      </c>
      <c r="N3533" s="7">
        <v>151.57000732421875</v>
      </c>
      <c r="O3533" s="7" t="s">
        <v>237</v>
      </c>
      <c r="P3533" s="7" t="s">
        <v>267</v>
      </c>
      <c r="Q3533" s="7" t="s">
        <v>242</v>
      </c>
      <c r="R3533" s="7" t="s">
        <v>3856</v>
      </c>
      <c r="S3533" s="7">
        <v>200.86836242675781</v>
      </c>
    </row>
    <row r="3534" spans="1:19" x14ac:dyDescent="0.25">
      <c r="A3534" s="7">
        <v>513</v>
      </c>
      <c r="B3534" s="7">
        <v>44657</v>
      </c>
      <c r="C3534" s="7">
        <v>40988976</v>
      </c>
      <c r="D3534" s="7" t="s">
        <v>3088</v>
      </c>
      <c r="E3534" s="7" t="s">
        <v>8403</v>
      </c>
      <c r="F3534" s="7">
        <v>500000</v>
      </c>
      <c r="G3534" s="7">
        <v>6.8035998344421387</v>
      </c>
      <c r="H3534" s="7">
        <v>5.6526999473571777</v>
      </c>
      <c r="I3534" s="7" t="s">
        <v>8404</v>
      </c>
      <c r="J3534" s="7" t="s">
        <v>8405</v>
      </c>
      <c r="K3534" s="8">
        <v>4.214663028717041</v>
      </c>
      <c r="M3534" s="8">
        <v>106.79199981689453</v>
      </c>
      <c r="N3534" s="7">
        <v>151.24630737304688</v>
      </c>
      <c r="O3534" s="7" t="s">
        <v>237</v>
      </c>
      <c r="P3534" s="7" t="s">
        <v>267</v>
      </c>
      <c r="Q3534" s="7" t="s">
        <v>242</v>
      </c>
      <c r="R3534" s="7" t="s">
        <v>214</v>
      </c>
      <c r="S3534" s="7">
        <v>200.86836242675781</v>
      </c>
    </row>
    <row r="3535" spans="1:19" x14ac:dyDescent="0.25">
      <c r="A3535" s="7">
        <v>513</v>
      </c>
      <c r="B3535" s="7">
        <v>44657</v>
      </c>
      <c r="C3535" s="7">
        <v>38238270</v>
      </c>
      <c r="D3535" s="7" t="s">
        <v>3088</v>
      </c>
      <c r="E3535" s="7" t="s">
        <v>8401</v>
      </c>
      <c r="F3535" s="7">
        <v>1000000</v>
      </c>
      <c r="G3535" s="7">
        <v>6.1217999458312988</v>
      </c>
      <c r="H3535" s="7">
        <v>5.1189999580383301</v>
      </c>
      <c r="I3535" s="7" t="s">
        <v>20109</v>
      </c>
      <c r="J3535" s="7" t="s">
        <v>8402</v>
      </c>
      <c r="K3535" s="8">
        <v>4.0848298072814941</v>
      </c>
      <c r="M3535" s="8">
        <v>107.32399749755859</v>
      </c>
      <c r="N3535" s="7">
        <v>137.45399475097656</v>
      </c>
      <c r="O3535" s="7" t="s">
        <v>237</v>
      </c>
      <c r="P3535" s="7" t="s">
        <v>267</v>
      </c>
      <c r="Q3535" s="7" t="s">
        <v>242</v>
      </c>
      <c r="R3535" s="7" t="s">
        <v>3856</v>
      </c>
      <c r="S3535" s="7">
        <v>195.57827758789063</v>
      </c>
    </row>
    <row r="3536" spans="1:19" x14ac:dyDescent="0.25">
      <c r="A3536" s="7">
        <v>513</v>
      </c>
      <c r="B3536" s="7">
        <v>44657</v>
      </c>
      <c r="C3536" s="7">
        <v>38238269</v>
      </c>
      <c r="D3536" s="7" t="s">
        <v>3088</v>
      </c>
      <c r="E3536" s="7" t="s">
        <v>8399</v>
      </c>
      <c r="F3536" s="7">
        <v>1000000</v>
      </c>
      <c r="G3536" s="7">
        <v>6.1217999458312988</v>
      </c>
      <c r="H3536" s="7">
        <v>5.1189999580383301</v>
      </c>
      <c r="I3536" s="7" t="s">
        <v>17479</v>
      </c>
      <c r="J3536" s="7" t="s">
        <v>8400</v>
      </c>
      <c r="K3536" s="8">
        <v>4.0848660469055176</v>
      </c>
      <c r="M3536" s="8">
        <v>107.32399749755859</v>
      </c>
      <c r="N3536" s="7">
        <v>137.10440063476563</v>
      </c>
      <c r="O3536" s="7" t="s">
        <v>237</v>
      </c>
      <c r="P3536" s="7" t="s">
        <v>267</v>
      </c>
      <c r="Q3536" s="7" t="s">
        <v>242</v>
      </c>
      <c r="R3536" s="7" t="s">
        <v>214</v>
      </c>
      <c r="S3536" s="7">
        <v>195.57827758789063</v>
      </c>
    </row>
    <row r="3537" spans="1:19" x14ac:dyDescent="0.25">
      <c r="A3537" s="7">
        <v>513</v>
      </c>
      <c r="B3537" s="7">
        <v>44657</v>
      </c>
      <c r="C3537" s="7">
        <v>34008816</v>
      </c>
      <c r="D3537" s="7" t="s">
        <v>3088</v>
      </c>
      <c r="E3537" s="7" t="s">
        <v>8396</v>
      </c>
      <c r="F3537" s="7">
        <v>1500000</v>
      </c>
      <c r="G3537" s="7">
        <v>5.1034002304077148</v>
      </c>
      <c r="H3537" s="7">
        <v>4.4977002143859863</v>
      </c>
      <c r="I3537" s="7" t="s">
        <v>8397</v>
      </c>
      <c r="J3537" s="7" t="s">
        <v>8398</v>
      </c>
      <c r="K3537" s="8">
        <v>3.8937699794769287</v>
      </c>
      <c r="M3537" s="8">
        <v>101.05799865722656</v>
      </c>
      <c r="N3537" s="7">
        <v>116.73999786376953</v>
      </c>
      <c r="O3537" s="7" t="s">
        <v>237</v>
      </c>
      <c r="P3537" s="7" t="s">
        <v>267</v>
      </c>
      <c r="Q3537" s="7" t="s">
        <v>242</v>
      </c>
      <c r="R3537" s="7" t="s">
        <v>3856</v>
      </c>
      <c r="S3537" s="7">
        <v>187.52099609375</v>
      </c>
    </row>
    <row r="3538" spans="1:19" x14ac:dyDescent="0.25">
      <c r="A3538" s="7">
        <v>513</v>
      </c>
      <c r="B3538" s="7">
        <v>44657</v>
      </c>
      <c r="C3538" s="7">
        <v>34008820</v>
      </c>
      <c r="D3538" s="7" t="s">
        <v>3088</v>
      </c>
      <c r="E3538" s="7" t="s">
        <v>8394</v>
      </c>
      <c r="F3538" s="7">
        <v>1500000</v>
      </c>
      <c r="G3538" s="7">
        <v>5.1034002304077148</v>
      </c>
      <c r="H3538" s="7">
        <v>4.4956002235412598</v>
      </c>
      <c r="I3538" s="7" t="s">
        <v>16402</v>
      </c>
      <c r="J3538" s="7" t="s">
        <v>8395</v>
      </c>
      <c r="K3538" s="8">
        <v>3.94970703125</v>
      </c>
      <c r="M3538" s="8">
        <v>100.80000305175781</v>
      </c>
      <c r="N3538" s="7">
        <v>121.94960021972656</v>
      </c>
      <c r="O3538" s="7" t="s">
        <v>237</v>
      </c>
      <c r="P3538" s="7" t="s">
        <v>267</v>
      </c>
      <c r="Q3538" s="7" t="s">
        <v>242</v>
      </c>
      <c r="R3538" s="7" t="s">
        <v>214</v>
      </c>
      <c r="S3538" s="7">
        <v>187.52099609375</v>
      </c>
    </row>
    <row r="3539" spans="1:19" x14ac:dyDescent="0.25">
      <c r="A3539" s="7">
        <v>513</v>
      </c>
      <c r="B3539" s="7">
        <v>44657</v>
      </c>
      <c r="C3539" s="7">
        <v>43973883</v>
      </c>
      <c r="D3539" s="7" t="s">
        <v>3091</v>
      </c>
      <c r="E3539" s="7" t="s">
        <v>214</v>
      </c>
      <c r="F3539" s="7">
        <v>750000</v>
      </c>
      <c r="G3539" s="7">
        <v>2.4749999046325684</v>
      </c>
      <c r="H3539" s="7">
        <v>2.3336999416351318</v>
      </c>
      <c r="I3539" s="7" t="s">
        <v>11389</v>
      </c>
      <c r="J3539" s="7" t="s">
        <v>11390</v>
      </c>
      <c r="K3539" s="8">
        <v>3.6622700691223145</v>
      </c>
      <c r="M3539" s="8">
        <v>99.103996276855469</v>
      </c>
      <c r="N3539" s="7">
        <v>102.99099731445313</v>
      </c>
      <c r="O3539" s="7" t="s">
        <v>212</v>
      </c>
      <c r="P3539" s="7" t="s">
        <v>327</v>
      </c>
      <c r="Q3539" s="7" t="s">
        <v>242</v>
      </c>
      <c r="R3539" s="7" t="s">
        <v>3856</v>
      </c>
      <c r="S3539" s="7">
        <v>102.99099731445313</v>
      </c>
    </row>
    <row r="3540" spans="1:19" x14ac:dyDescent="0.25">
      <c r="A3540" s="7">
        <v>513</v>
      </c>
      <c r="B3540" s="7">
        <v>44657</v>
      </c>
      <c r="C3540" s="7">
        <v>38118338</v>
      </c>
      <c r="D3540" s="7" t="s">
        <v>3091</v>
      </c>
      <c r="E3540" s="7" t="s">
        <v>214</v>
      </c>
      <c r="F3540" s="7">
        <v>300000</v>
      </c>
      <c r="G3540" s="7">
        <v>1.0541000366210938</v>
      </c>
      <c r="H3540" s="7">
        <v>1.007599949836731</v>
      </c>
      <c r="I3540" s="7" t="s">
        <v>11387</v>
      </c>
      <c r="J3540" s="7" t="s">
        <v>11388</v>
      </c>
      <c r="K3540" s="8">
        <v>3.2488100528717041</v>
      </c>
      <c r="M3540" s="8">
        <v>101.02899932861328</v>
      </c>
      <c r="N3540" s="7">
        <v>132.51800537109375</v>
      </c>
      <c r="O3540" s="7" t="s">
        <v>212</v>
      </c>
      <c r="P3540" s="7" t="s">
        <v>327</v>
      </c>
      <c r="Q3540" s="7" t="s">
        <v>242</v>
      </c>
      <c r="R3540" s="7" t="s">
        <v>3856</v>
      </c>
      <c r="S3540" s="7">
        <v>132.51800537109375</v>
      </c>
    </row>
    <row r="3541" spans="1:19" x14ac:dyDescent="0.25">
      <c r="A3541" s="7">
        <v>513</v>
      </c>
      <c r="B3541" s="7">
        <v>44657</v>
      </c>
      <c r="C3541" s="7">
        <v>40776922</v>
      </c>
      <c r="D3541" s="7" t="s">
        <v>3094</v>
      </c>
      <c r="E3541" s="7" t="s">
        <v>214</v>
      </c>
      <c r="F3541" s="7">
        <v>500000</v>
      </c>
      <c r="G3541" s="7">
        <v>6.4942002296447754</v>
      </c>
      <c r="H3541" s="7">
        <v>4.7396998405456543</v>
      </c>
      <c r="I3541" s="7" t="s">
        <v>76</v>
      </c>
      <c r="J3541" s="7" t="s">
        <v>8454</v>
      </c>
      <c r="K3541" s="8">
        <v>11.466362953186035</v>
      </c>
      <c r="M3541" s="8">
        <v>86.111000061035156</v>
      </c>
      <c r="N3541" s="7">
        <v>875.602294921875</v>
      </c>
      <c r="O3541" s="7" t="s">
        <v>331</v>
      </c>
      <c r="P3541" s="7" t="s">
        <v>3095</v>
      </c>
      <c r="Q3541" s="7" t="s">
        <v>242</v>
      </c>
      <c r="R3541" s="7" t="s">
        <v>3856</v>
      </c>
      <c r="S3541" s="7">
        <v>390.7564697265625</v>
      </c>
    </row>
    <row r="3542" spans="1:19" x14ac:dyDescent="0.25">
      <c r="A3542" s="7">
        <v>513</v>
      </c>
      <c r="B3542" s="7">
        <v>44657</v>
      </c>
      <c r="C3542" s="7">
        <v>40776923</v>
      </c>
      <c r="D3542" s="7" t="s">
        <v>3094</v>
      </c>
      <c r="E3542" s="7" t="s">
        <v>8451</v>
      </c>
      <c r="F3542" s="7">
        <v>500000</v>
      </c>
      <c r="G3542" s="7">
        <v>6.4942002296447754</v>
      </c>
      <c r="H3542" s="7">
        <v>4.7396998405456543</v>
      </c>
      <c r="I3542" s="7" t="s">
        <v>8452</v>
      </c>
      <c r="J3542" s="7" t="s">
        <v>8453</v>
      </c>
      <c r="K3542" s="8">
        <v>11.46632194519043</v>
      </c>
      <c r="M3542" s="8">
        <v>86.111000061035156</v>
      </c>
      <c r="N3542" s="7">
        <v>875.9385986328125</v>
      </c>
      <c r="O3542" s="7" t="s">
        <v>331</v>
      </c>
      <c r="P3542" s="7" t="s">
        <v>3095</v>
      </c>
      <c r="Q3542" s="7" t="s">
        <v>242</v>
      </c>
      <c r="R3542" s="7" t="s">
        <v>214</v>
      </c>
      <c r="S3542" s="7">
        <v>390.7564697265625</v>
      </c>
    </row>
    <row r="3543" spans="1:19" x14ac:dyDescent="0.25">
      <c r="A3543" s="7">
        <v>513</v>
      </c>
      <c r="B3543" s="7">
        <v>44657</v>
      </c>
      <c r="C3543" s="7">
        <v>30295019</v>
      </c>
      <c r="D3543" s="7" t="s">
        <v>3097</v>
      </c>
      <c r="E3543" s="7" t="s">
        <v>214</v>
      </c>
      <c r="F3543" s="7">
        <v>508904.5</v>
      </c>
      <c r="G3543" s="7">
        <v>5.8166999816894531</v>
      </c>
      <c r="H3543" s="7">
        <v>4.5012998580932617</v>
      </c>
      <c r="I3543" s="7" t="s">
        <v>20110</v>
      </c>
      <c r="J3543" s="7" t="s">
        <v>11391</v>
      </c>
      <c r="K3543" s="8">
        <v>7.0263462066650391</v>
      </c>
      <c r="M3543" s="8">
        <v>98.429000854492188</v>
      </c>
      <c r="N3543" s="7">
        <v>430.26629638671875</v>
      </c>
      <c r="O3543" s="7" t="s">
        <v>223</v>
      </c>
      <c r="P3543" s="7" t="s">
        <v>447</v>
      </c>
      <c r="Q3543" s="7" t="s">
        <v>291</v>
      </c>
      <c r="R3543" s="7" t="s">
        <v>3856</v>
      </c>
      <c r="S3543" s="7">
        <v>430.26629638671875</v>
      </c>
    </row>
    <row r="3544" spans="1:19" x14ac:dyDescent="0.25">
      <c r="A3544" s="7">
        <v>513</v>
      </c>
      <c r="B3544" s="7">
        <v>44657</v>
      </c>
      <c r="C3544" s="7">
        <v>46486748</v>
      </c>
      <c r="D3544" s="7" t="s">
        <v>3102</v>
      </c>
      <c r="E3544" s="7" t="s">
        <v>214</v>
      </c>
      <c r="F3544" s="7">
        <v>440000</v>
      </c>
      <c r="G3544" s="7">
        <v>2.7816998958587646</v>
      </c>
      <c r="H3544" s="7">
        <v>2.6442999839782715</v>
      </c>
      <c r="I3544" s="7" t="s">
        <v>8476</v>
      </c>
      <c r="J3544" s="7" t="s">
        <v>8477</v>
      </c>
      <c r="K3544" s="8">
        <v>3.4749000072479248</v>
      </c>
      <c r="M3544" s="8">
        <v>97.436996459960938</v>
      </c>
      <c r="N3544" s="7">
        <v>78.939399719238281</v>
      </c>
      <c r="O3544" s="7" t="s">
        <v>266</v>
      </c>
      <c r="P3544" s="7" t="s">
        <v>1033</v>
      </c>
      <c r="Q3544" s="7" t="s">
        <v>242</v>
      </c>
      <c r="R3544" s="7" t="s">
        <v>3856</v>
      </c>
      <c r="S3544" s="7">
        <v>115.1163330078125</v>
      </c>
    </row>
    <row r="3545" spans="1:19" x14ac:dyDescent="0.25">
      <c r="A3545" s="7">
        <v>513</v>
      </c>
      <c r="B3545" s="7">
        <v>44657</v>
      </c>
      <c r="C3545" s="7">
        <v>46486747</v>
      </c>
      <c r="D3545" s="7" t="s">
        <v>3102</v>
      </c>
      <c r="E3545" s="7" t="s">
        <v>8473</v>
      </c>
      <c r="F3545" s="7">
        <v>440000</v>
      </c>
      <c r="G3545" s="7">
        <v>2.7816998958587646</v>
      </c>
      <c r="H3545" s="7">
        <v>2.6442999839782715</v>
      </c>
      <c r="I3545" s="7" t="s">
        <v>8474</v>
      </c>
      <c r="J3545" s="7" t="s">
        <v>8475</v>
      </c>
      <c r="K3545" s="8">
        <v>3.4749209880828857</v>
      </c>
      <c r="M3545" s="8">
        <v>97.436996459960938</v>
      </c>
      <c r="N3545" s="7">
        <v>78.3948974609375</v>
      </c>
      <c r="O3545" s="7" t="s">
        <v>266</v>
      </c>
      <c r="P3545" s="7" t="s">
        <v>1033</v>
      </c>
      <c r="Q3545" s="7" t="s">
        <v>242</v>
      </c>
      <c r="R3545" s="7" t="s">
        <v>214</v>
      </c>
      <c r="S3545" s="7">
        <v>115.1163330078125</v>
      </c>
    </row>
    <row r="3546" spans="1:19" x14ac:dyDescent="0.25">
      <c r="A3546" s="7">
        <v>513</v>
      </c>
      <c r="B3546" s="7">
        <v>44657</v>
      </c>
      <c r="C3546" s="7">
        <v>44229901</v>
      </c>
      <c r="D3546" s="7" t="s">
        <v>3102</v>
      </c>
      <c r="E3546" s="7" t="s">
        <v>214</v>
      </c>
      <c r="F3546" s="7">
        <v>500000</v>
      </c>
      <c r="G3546" s="7">
        <v>2.27239990234375</v>
      </c>
      <c r="H3546" s="7">
        <v>2.1703000068664551</v>
      </c>
      <c r="I3546" s="7" t="s">
        <v>20111</v>
      </c>
      <c r="J3546" s="7" t="s">
        <v>8472</v>
      </c>
      <c r="K3546" s="8">
        <v>3.3049399852752686</v>
      </c>
      <c r="M3546" s="8">
        <v>98.791999816894531</v>
      </c>
      <c r="N3546" s="7">
        <v>71.298301696777344</v>
      </c>
      <c r="O3546" s="7" t="s">
        <v>266</v>
      </c>
      <c r="P3546" s="7" t="s">
        <v>1033</v>
      </c>
      <c r="Q3546" s="7" t="s">
        <v>242</v>
      </c>
      <c r="R3546" s="7" t="s">
        <v>3856</v>
      </c>
      <c r="S3546" s="7">
        <v>112.11066436767578</v>
      </c>
    </row>
    <row r="3547" spans="1:19" x14ac:dyDescent="0.25">
      <c r="A3547" s="7">
        <v>513</v>
      </c>
      <c r="B3547" s="7">
        <v>44657</v>
      </c>
      <c r="C3547" s="7">
        <v>44227374</v>
      </c>
      <c r="D3547" s="7" t="s">
        <v>3102</v>
      </c>
      <c r="E3547" s="7" t="s">
        <v>8469</v>
      </c>
      <c r="F3547" s="7">
        <v>500000</v>
      </c>
      <c r="G3547" s="7">
        <v>2.27239990234375</v>
      </c>
      <c r="H3547" s="7">
        <v>2.1703000068664551</v>
      </c>
      <c r="I3547" s="7" t="s">
        <v>8470</v>
      </c>
      <c r="J3547" s="7" t="s">
        <v>8471</v>
      </c>
      <c r="K3547" s="8">
        <v>3.3049349784851074</v>
      </c>
      <c r="M3547" s="8">
        <v>98.791999816894531</v>
      </c>
      <c r="N3547" s="7">
        <v>70.724403381347656</v>
      </c>
      <c r="O3547" s="7" t="s">
        <v>266</v>
      </c>
      <c r="P3547" s="7" t="s">
        <v>1033</v>
      </c>
      <c r="Q3547" s="7" t="s">
        <v>242</v>
      </c>
      <c r="R3547" s="7" t="s">
        <v>214</v>
      </c>
      <c r="S3547" s="7">
        <v>112.11066436767578</v>
      </c>
    </row>
    <row r="3548" spans="1:19" x14ac:dyDescent="0.25">
      <c r="A3548" s="7">
        <v>513</v>
      </c>
      <c r="B3548" s="7">
        <v>44657</v>
      </c>
      <c r="C3548" s="7">
        <v>39110593</v>
      </c>
      <c r="D3548" s="7" t="s">
        <v>3102</v>
      </c>
      <c r="E3548" s="7" t="s">
        <v>214</v>
      </c>
      <c r="F3548" s="7">
        <v>500000</v>
      </c>
      <c r="G3548" s="7">
        <v>1.3169000148773193</v>
      </c>
      <c r="H3548" s="7">
        <v>1.2697999477386475</v>
      </c>
      <c r="I3548" s="7" t="s">
        <v>8467</v>
      </c>
      <c r="J3548" s="7" t="s">
        <v>8468</v>
      </c>
      <c r="K3548" s="8">
        <v>2.991610050201416</v>
      </c>
      <c r="M3548" s="8">
        <v>101.28900146484375</v>
      </c>
      <c r="N3548" s="7">
        <v>82.683601379394531</v>
      </c>
      <c r="O3548" s="7" t="s">
        <v>266</v>
      </c>
      <c r="P3548" s="7" t="s">
        <v>1033</v>
      </c>
      <c r="Q3548" s="7" t="s">
        <v>242</v>
      </c>
      <c r="R3548" s="7" t="s">
        <v>3856</v>
      </c>
      <c r="S3548" s="7">
        <v>106.42141723632813</v>
      </c>
    </row>
    <row r="3549" spans="1:19" x14ac:dyDescent="0.25">
      <c r="A3549" s="7">
        <v>513</v>
      </c>
      <c r="B3549" s="7">
        <v>44657</v>
      </c>
      <c r="C3549" s="7">
        <v>39110594</v>
      </c>
      <c r="D3549" s="7" t="s">
        <v>3102</v>
      </c>
      <c r="E3549" s="7" t="s">
        <v>8464</v>
      </c>
      <c r="F3549" s="7">
        <v>500000</v>
      </c>
      <c r="G3549" s="7">
        <v>1.3169000148773193</v>
      </c>
      <c r="H3549" s="7">
        <v>1.2697999477386475</v>
      </c>
      <c r="I3549" s="7" t="s">
        <v>8465</v>
      </c>
      <c r="J3549" s="7" t="s">
        <v>8466</v>
      </c>
      <c r="K3549" s="8">
        <v>2.9918069839477539</v>
      </c>
      <c r="M3549" s="8">
        <v>101.28900146484375</v>
      </c>
      <c r="N3549" s="7">
        <v>81.489501953125</v>
      </c>
      <c r="O3549" s="7" t="s">
        <v>266</v>
      </c>
      <c r="P3549" s="7" t="s">
        <v>1033</v>
      </c>
      <c r="Q3549" s="7" t="s">
        <v>242</v>
      </c>
      <c r="R3549" s="7" t="s">
        <v>214</v>
      </c>
      <c r="S3549" s="7">
        <v>106.42141723632813</v>
      </c>
    </row>
    <row r="3550" spans="1:19" x14ac:dyDescent="0.25">
      <c r="A3550" s="7">
        <v>513</v>
      </c>
      <c r="B3550" s="7">
        <v>44657</v>
      </c>
      <c r="C3550" s="7">
        <v>46495037</v>
      </c>
      <c r="D3550" s="7" t="s">
        <v>3102</v>
      </c>
      <c r="E3550" s="7" t="s">
        <v>214</v>
      </c>
      <c r="F3550" s="7">
        <v>500000</v>
      </c>
      <c r="G3550" s="7">
        <v>0.78030002117156982</v>
      </c>
      <c r="H3550" s="7">
        <v>0.76370000839233398</v>
      </c>
      <c r="I3550" s="7" t="s">
        <v>20112</v>
      </c>
      <c r="J3550" s="7" t="s">
        <v>8463</v>
      </c>
      <c r="K3550" s="8">
        <v>2.9432179927825928</v>
      </c>
      <c r="M3550" s="8">
        <v>99.564002990722656</v>
      </c>
      <c r="N3550" s="7">
        <v>144.17630004882813</v>
      </c>
      <c r="O3550" s="7" t="s">
        <v>266</v>
      </c>
      <c r="P3550" s="7" t="s">
        <v>1033</v>
      </c>
      <c r="Q3550" s="7" t="s">
        <v>242</v>
      </c>
      <c r="R3550" s="7" t="s">
        <v>3856</v>
      </c>
      <c r="S3550" s="7">
        <v>103.20218658447266</v>
      </c>
    </row>
    <row r="3551" spans="1:19" x14ac:dyDescent="0.25">
      <c r="A3551" s="7">
        <v>513</v>
      </c>
      <c r="B3551" s="7">
        <v>44657</v>
      </c>
      <c r="C3551" s="7">
        <v>46486749</v>
      </c>
      <c r="D3551" s="7" t="s">
        <v>3102</v>
      </c>
      <c r="E3551" s="7" t="s">
        <v>8460</v>
      </c>
      <c r="F3551" s="7">
        <v>500000</v>
      </c>
      <c r="G3551" s="7">
        <v>0.78030002117156982</v>
      </c>
      <c r="H3551" s="7">
        <v>0.76370000839233398</v>
      </c>
      <c r="I3551" s="7" t="s">
        <v>8461</v>
      </c>
      <c r="J3551" s="7" t="s">
        <v>8462</v>
      </c>
      <c r="K3551" s="8">
        <v>2.9437789916992188</v>
      </c>
      <c r="M3551" s="8">
        <v>99.564002990722656</v>
      </c>
      <c r="N3551" s="7">
        <v>132.01179504394531</v>
      </c>
      <c r="O3551" s="7" t="s">
        <v>266</v>
      </c>
      <c r="P3551" s="7" t="s">
        <v>1033</v>
      </c>
      <c r="Q3551" s="7" t="s">
        <v>242</v>
      </c>
      <c r="R3551" s="7" t="s">
        <v>214</v>
      </c>
      <c r="S3551" s="7">
        <v>103.20218658447266</v>
      </c>
    </row>
    <row r="3552" spans="1:19" x14ac:dyDescent="0.25">
      <c r="A3552" s="7">
        <v>513</v>
      </c>
      <c r="B3552" s="7">
        <v>44657</v>
      </c>
      <c r="C3552" s="7">
        <v>45662798</v>
      </c>
      <c r="D3552" s="7" t="s">
        <v>3102</v>
      </c>
      <c r="E3552" s="7" t="s">
        <v>214</v>
      </c>
      <c r="F3552" s="7">
        <v>500000</v>
      </c>
      <c r="G3552" s="7">
        <v>0.59960001707077026</v>
      </c>
      <c r="H3552" s="7">
        <v>0.58609998226165771</v>
      </c>
      <c r="I3552" s="7" t="s">
        <v>8458</v>
      </c>
      <c r="J3552" s="7" t="s">
        <v>8459</v>
      </c>
      <c r="K3552" s="8">
        <v>2.7449491024017334</v>
      </c>
      <c r="M3552" s="8">
        <v>99.780998229980469</v>
      </c>
      <c r="N3552" s="7">
        <v>154.72419738769531</v>
      </c>
      <c r="O3552" s="7" t="s">
        <v>266</v>
      </c>
      <c r="P3552" s="7" t="s">
        <v>1033</v>
      </c>
      <c r="Q3552" s="7" t="s">
        <v>242</v>
      </c>
      <c r="R3552" s="7" t="s">
        <v>3856</v>
      </c>
      <c r="S3552" s="7">
        <v>102.11486053466797</v>
      </c>
    </row>
    <row r="3553" spans="1:19" x14ac:dyDescent="0.25">
      <c r="A3553" s="7">
        <v>513</v>
      </c>
      <c r="B3553" s="7">
        <v>44657</v>
      </c>
      <c r="C3553" s="7">
        <v>45662797</v>
      </c>
      <c r="D3553" s="7" t="s">
        <v>3102</v>
      </c>
      <c r="E3553" s="7" t="s">
        <v>8455</v>
      </c>
      <c r="F3553" s="7">
        <v>500000</v>
      </c>
      <c r="G3553" s="7">
        <v>0.59960001707077026</v>
      </c>
      <c r="H3553" s="7">
        <v>0.58609998226165771</v>
      </c>
      <c r="I3553" s="7" t="s">
        <v>8456</v>
      </c>
      <c r="J3553" s="7" t="s">
        <v>8457</v>
      </c>
      <c r="K3553" s="8">
        <v>2.7452230453491211</v>
      </c>
      <c r="M3553" s="8">
        <v>99.780998229980469</v>
      </c>
      <c r="N3553" s="7">
        <v>136.68040466308594</v>
      </c>
      <c r="O3553" s="7" t="s">
        <v>266</v>
      </c>
      <c r="P3553" s="7" t="s">
        <v>1033</v>
      </c>
      <c r="Q3553" s="7" t="s">
        <v>242</v>
      </c>
      <c r="R3553" s="7" t="s">
        <v>214</v>
      </c>
      <c r="S3553" s="7">
        <v>102.11486053466797</v>
      </c>
    </row>
    <row r="3554" spans="1:19" x14ac:dyDescent="0.25">
      <c r="A3554" s="7">
        <v>513</v>
      </c>
      <c r="B3554" s="7">
        <v>44657</v>
      </c>
      <c r="C3554" s="7">
        <v>29496725</v>
      </c>
      <c r="D3554" s="7" t="s">
        <v>3104</v>
      </c>
      <c r="E3554" s="7" t="s">
        <v>8483</v>
      </c>
      <c r="F3554" s="7">
        <v>1750000</v>
      </c>
      <c r="G3554" s="7">
        <v>3.9972999095916748</v>
      </c>
      <c r="H3554" s="7">
        <v>3.7311999797821045</v>
      </c>
      <c r="I3554" s="7" t="s">
        <v>20113</v>
      </c>
      <c r="J3554" s="7" t="s">
        <v>8484</v>
      </c>
      <c r="K3554" s="8">
        <v>2.8328499794006348</v>
      </c>
      <c r="M3554" s="8">
        <v>101.56600189208984</v>
      </c>
      <c r="N3554" s="7">
        <v>8.9982004165649414</v>
      </c>
      <c r="O3554" s="7" t="s">
        <v>331</v>
      </c>
      <c r="P3554" s="7" t="s">
        <v>2033</v>
      </c>
      <c r="Q3554" s="7" t="s">
        <v>286</v>
      </c>
      <c r="R3554" s="7" t="s">
        <v>3856</v>
      </c>
      <c r="S3554" s="7">
        <v>72.341392517089844</v>
      </c>
    </row>
    <row r="3555" spans="1:19" x14ac:dyDescent="0.25">
      <c r="A3555" s="7">
        <v>513</v>
      </c>
      <c r="B3555" s="7">
        <v>44657</v>
      </c>
      <c r="C3555" s="7">
        <v>20385574</v>
      </c>
      <c r="D3555" s="7" t="s">
        <v>3104</v>
      </c>
      <c r="E3555" s="7" t="s">
        <v>8480</v>
      </c>
      <c r="F3555" s="7">
        <v>2000000</v>
      </c>
      <c r="G3555" s="7">
        <v>1.7933000326156616</v>
      </c>
      <c r="H3555" s="7">
        <v>1.7150000333786011</v>
      </c>
      <c r="I3555" s="7" t="s">
        <v>8481</v>
      </c>
      <c r="J3555" s="7" t="s">
        <v>8482</v>
      </c>
      <c r="K3555" s="8">
        <v>2.5577399730682373</v>
      </c>
      <c r="M3555" s="8">
        <v>102.50700378417969</v>
      </c>
      <c r="N3555" s="7">
        <v>11.312299728393555</v>
      </c>
      <c r="O3555" s="7" t="s">
        <v>331</v>
      </c>
      <c r="P3555" s="7" t="s">
        <v>2033</v>
      </c>
      <c r="Q3555" s="7" t="s">
        <v>286</v>
      </c>
      <c r="R3555" s="7" t="s">
        <v>4084</v>
      </c>
      <c r="S3555" s="7">
        <v>64.574668884277344</v>
      </c>
    </row>
    <row r="3556" spans="1:19" x14ac:dyDescent="0.25">
      <c r="A3556" s="7">
        <v>513</v>
      </c>
      <c r="B3556" s="7">
        <v>44657</v>
      </c>
      <c r="C3556" s="7">
        <v>15880161</v>
      </c>
      <c r="D3556" s="7" t="s">
        <v>3104</v>
      </c>
      <c r="E3556" s="7" t="s">
        <v>8478</v>
      </c>
      <c r="F3556" s="7">
        <v>2000000</v>
      </c>
      <c r="G3556" s="7">
        <v>0.94440001249313354</v>
      </c>
      <c r="H3556" s="7">
        <v>0.92379999160766602</v>
      </c>
      <c r="I3556" s="7" t="s">
        <v>20114</v>
      </c>
      <c r="J3556" s="7" t="s">
        <v>8479</v>
      </c>
      <c r="K3556" s="8">
        <v>2.4569559097290039</v>
      </c>
      <c r="M3556" s="8">
        <v>100.50299835205078</v>
      </c>
      <c r="N3556" s="7">
        <v>67.511802673339844</v>
      </c>
      <c r="O3556" s="7" t="s">
        <v>331</v>
      </c>
      <c r="P3556" s="7" t="s">
        <v>2033</v>
      </c>
      <c r="Q3556" s="7" t="s">
        <v>286</v>
      </c>
      <c r="R3556" s="7" t="s">
        <v>3856</v>
      </c>
      <c r="S3556" s="7">
        <v>61.529708862304688</v>
      </c>
    </row>
    <row r="3557" spans="1:19" x14ac:dyDescent="0.25">
      <c r="A3557" s="7">
        <v>513</v>
      </c>
      <c r="B3557" s="7">
        <v>44657</v>
      </c>
      <c r="C3557" s="7">
        <v>66834273</v>
      </c>
      <c r="D3557" s="7" t="s">
        <v>3107</v>
      </c>
      <c r="E3557" s="7" t="s">
        <v>214</v>
      </c>
      <c r="F3557" s="7">
        <v>500000</v>
      </c>
      <c r="G3557" s="7">
        <v>3.5947999954223633</v>
      </c>
      <c r="H3557" s="7">
        <v>3.2569000720977783</v>
      </c>
      <c r="I3557" s="7" t="s">
        <v>20115</v>
      </c>
      <c r="J3557" s="7" t="s">
        <v>11392</v>
      </c>
      <c r="K3557" s="8">
        <v>4.4313139915466309</v>
      </c>
      <c r="M3557" s="8">
        <v>98.579002380371094</v>
      </c>
      <c r="N3557" s="7">
        <v>169.56660461425781</v>
      </c>
      <c r="O3557" s="7" t="s">
        <v>360</v>
      </c>
      <c r="P3557" s="7" t="s">
        <v>349</v>
      </c>
      <c r="Q3557" s="7" t="s">
        <v>242</v>
      </c>
      <c r="R3557" s="7" t="s">
        <v>3856</v>
      </c>
      <c r="S3557" s="7">
        <v>169.56660461425781</v>
      </c>
    </row>
    <row r="3558" spans="1:19" x14ac:dyDescent="0.25">
      <c r="A3558" s="7">
        <v>513</v>
      </c>
      <c r="B3558" s="7">
        <v>44657</v>
      </c>
      <c r="C3558" s="7">
        <v>42856469</v>
      </c>
      <c r="D3558" s="7" t="s">
        <v>3109</v>
      </c>
      <c r="E3558" s="7" t="s">
        <v>214</v>
      </c>
      <c r="F3558" s="7">
        <v>500000</v>
      </c>
      <c r="G3558" s="7">
        <v>1.9658000469207764</v>
      </c>
      <c r="H3558" s="7">
        <v>1.8701000213623047</v>
      </c>
      <c r="I3558" s="7" t="s">
        <v>8489</v>
      </c>
      <c r="J3558" s="7" t="s">
        <v>8490</v>
      </c>
      <c r="K3558" s="8">
        <v>4.2942900657653809</v>
      </c>
      <c r="M3558" s="8">
        <v>99.21600341796875</v>
      </c>
      <c r="N3558" s="7">
        <v>178.47099304199219</v>
      </c>
      <c r="O3558" s="7" t="s">
        <v>360</v>
      </c>
      <c r="P3558" s="7" t="s">
        <v>349</v>
      </c>
      <c r="Q3558" s="7" t="s">
        <v>242</v>
      </c>
      <c r="R3558" s="7" t="s">
        <v>3856</v>
      </c>
      <c r="S3558" s="7">
        <v>161.67135620117188</v>
      </c>
    </row>
    <row r="3559" spans="1:19" x14ac:dyDescent="0.25">
      <c r="A3559" s="7">
        <v>513</v>
      </c>
      <c r="B3559" s="7">
        <v>44657</v>
      </c>
      <c r="C3559" s="7">
        <v>40509959</v>
      </c>
      <c r="D3559" s="7" t="s">
        <v>3109</v>
      </c>
      <c r="E3559" s="7" t="s">
        <v>214</v>
      </c>
      <c r="F3559" s="7">
        <v>500000</v>
      </c>
      <c r="G3559" s="7">
        <v>1.4456000328063965</v>
      </c>
      <c r="H3559" s="7">
        <v>1.3838000297546387</v>
      </c>
      <c r="I3559" s="7" t="s">
        <v>8487</v>
      </c>
      <c r="J3559" s="7" t="s">
        <v>8488</v>
      </c>
      <c r="K3559" s="8">
        <v>4.0859098434448242</v>
      </c>
      <c r="M3559" s="8">
        <v>100.91999816894531</v>
      </c>
      <c r="N3559" s="7">
        <v>182.69700622558594</v>
      </c>
      <c r="O3559" s="7" t="s">
        <v>360</v>
      </c>
      <c r="P3559" s="7" t="s">
        <v>349</v>
      </c>
      <c r="Q3559" s="7" t="s">
        <v>242</v>
      </c>
      <c r="R3559" s="7" t="s">
        <v>3856</v>
      </c>
      <c r="S3559" s="7">
        <v>157.26193237304688</v>
      </c>
    </row>
    <row r="3560" spans="1:19" x14ac:dyDescent="0.25">
      <c r="A3560" s="7">
        <v>513</v>
      </c>
      <c r="B3560" s="7">
        <v>44657</v>
      </c>
      <c r="C3560" s="7">
        <v>37003776</v>
      </c>
      <c r="D3560" s="7" t="s">
        <v>3109</v>
      </c>
      <c r="E3560" s="7" t="s">
        <v>214</v>
      </c>
      <c r="F3560" s="7">
        <v>500000</v>
      </c>
      <c r="G3560" s="7">
        <v>0.83230000734329224</v>
      </c>
      <c r="H3560" s="7">
        <v>0.80650001764297485</v>
      </c>
      <c r="I3560" s="7" t="s">
        <v>8485</v>
      </c>
      <c r="J3560" s="7" t="s">
        <v>8486</v>
      </c>
      <c r="K3560" s="8">
        <v>4.1292929649353027</v>
      </c>
      <c r="M3560" s="8">
        <v>99.850997924804688</v>
      </c>
      <c r="N3560" s="7">
        <v>254.3721923828125</v>
      </c>
      <c r="O3560" s="7" t="s">
        <v>360</v>
      </c>
      <c r="P3560" s="7" t="s">
        <v>349</v>
      </c>
      <c r="Q3560" s="7" t="s">
        <v>242</v>
      </c>
      <c r="R3560" s="7" t="s">
        <v>3856</v>
      </c>
      <c r="S3560" s="7">
        <v>152.02883911132813</v>
      </c>
    </row>
    <row r="3561" spans="1:19" x14ac:dyDescent="0.25">
      <c r="A3561" s="7">
        <v>513</v>
      </c>
      <c r="B3561" s="7">
        <v>44657</v>
      </c>
      <c r="C3561" s="7">
        <v>66999507</v>
      </c>
      <c r="D3561" s="7" t="s">
        <v>21102</v>
      </c>
      <c r="E3561" s="7" t="s">
        <v>214</v>
      </c>
      <c r="F3561" s="7">
        <v>398581.3125</v>
      </c>
      <c r="G3561" s="7">
        <v>5.7302999496459961</v>
      </c>
      <c r="H3561" s="7">
        <v>4.70989990234375</v>
      </c>
      <c r="I3561" s="7" t="s">
        <v>21369</v>
      </c>
      <c r="J3561" s="7" t="s">
        <v>21370</v>
      </c>
      <c r="K3561" s="8">
        <v>12.52659797668457</v>
      </c>
      <c r="M3561" s="8">
        <v>76.547599792480469</v>
      </c>
      <c r="N3561" s="7">
        <v>979.9547119140625</v>
      </c>
      <c r="O3561" s="7" t="s">
        <v>360</v>
      </c>
      <c r="P3561" s="7" t="s">
        <v>447</v>
      </c>
      <c r="Q3561" s="7" t="s">
        <v>291</v>
      </c>
      <c r="R3561" s="7" t="s">
        <v>214</v>
      </c>
      <c r="S3561" s="7">
        <v>979.9547119140625</v>
      </c>
    </row>
    <row r="3562" spans="1:19" x14ac:dyDescent="0.25">
      <c r="A3562" s="7">
        <v>513</v>
      </c>
      <c r="B3562" s="7">
        <v>44657</v>
      </c>
      <c r="C3562" s="7">
        <v>66853547</v>
      </c>
      <c r="D3562" s="7" t="s">
        <v>3110</v>
      </c>
      <c r="E3562" s="7" t="s">
        <v>214</v>
      </c>
      <c r="F3562" s="7">
        <v>500000</v>
      </c>
      <c r="G3562" s="7">
        <v>9.1061000823974609</v>
      </c>
      <c r="H3562" s="7">
        <v>7.5468997955322266</v>
      </c>
      <c r="I3562" s="7" t="s">
        <v>20116</v>
      </c>
      <c r="J3562" s="7" t="s">
        <v>8511</v>
      </c>
      <c r="K3562" s="8">
        <v>4.8468599319458008</v>
      </c>
      <c r="M3562" s="8">
        <v>89.079002380371094</v>
      </c>
      <c r="N3562" s="7">
        <v>223.82699584960938</v>
      </c>
      <c r="O3562" s="7" t="s">
        <v>212</v>
      </c>
      <c r="P3562" s="7" t="s">
        <v>239</v>
      </c>
      <c r="Q3562" s="7" t="s">
        <v>242</v>
      </c>
      <c r="R3562" s="7" t="s">
        <v>3856</v>
      </c>
      <c r="S3562" s="7">
        <v>218.07334899902344</v>
      </c>
    </row>
    <row r="3563" spans="1:19" x14ac:dyDescent="0.25">
      <c r="A3563" s="7">
        <v>513</v>
      </c>
      <c r="B3563" s="7">
        <v>44657</v>
      </c>
      <c r="C3563" s="7">
        <v>46506093</v>
      </c>
      <c r="D3563" s="7" t="s">
        <v>3110</v>
      </c>
      <c r="E3563" s="7" t="s">
        <v>8509</v>
      </c>
      <c r="F3563" s="7">
        <v>750000</v>
      </c>
      <c r="G3563" s="7">
        <v>8.0438003540039063</v>
      </c>
      <c r="H3563" s="7">
        <v>6.7107000350952148</v>
      </c>
      <c r="I3563" s="7" t="s">
        <v>20117</v>
      </c>
      <c r="J3563" s="7" t="s">
        <v>8510</v>
      </c>
      <c r="K3563" s="8">
        <v>4.8498702049255371</v>
      </c>
      <c r="M3563" s="8">
        <v>94.063003540039063</v>
      </c>
      <c r="N3563" s="7">
        <v>219.28999328613281</v>
      </c>
      <c r="O3563" s="7" t="s">
        <v>212</v>
      </c>
      <c r="P3563" s="7" t="s">
        <v>239</v>
      </c>
      <c r="Q3563" s="7" t="s">
        <v>242</v>
      </c>
      <c r="R3563" s="7" t="s">
        <v>3856</v>
      </c>
      <c r="S3563" s="7">
        <v>210.26535034179688</v>
      </c>
    </row>
    <row r="3564" spans="1:19" x14ac:dyDescent="0.25">
      <c r="A3564" s="7">
        <v>513</v>
      </c>
      <c r="B3564" s="7">
        <v>44657</v>
      </c>
      <c r="C3564" s="7">
        <v>46499175</v>
      </c>
      <c r="D3564" s="7" t="s">
        <v>3110</v>
      </c>
      <c r="E3564" s="7" t="s">
        <v>8506</v>
      </c>
      <c r="F3564" s="7">
        <v>750000</v>
      </c>
      <c r="G3564" s="7">
        <v>8.0438003540039063</v>
      </c>
      <c r="H3564" s="7">
        <v>6.7107000350952148</v>
      </c>
      <c r="I3564" s="7" t="s">
        <v>8507</v>
      </c>
      <c r="J3564" s="7" t="s">
        <v>8508</v>
      </c>
      <c r="K3564" s="8">
        <v>4.8498749732971191</v>
      </c>
      <c r="M3564" s="8">
        <v>94.063003540039063</v>
      </c>
      <c r="N3564" s="7">
        <v>219.00540161132813</v>
      </c>
      <c r="O3564" s="7" t="s">
        <v>212</v>
      </c>
      <c r="P3564" s="7" t="s">
        <v>239</v>
      </c>
      <c r="Q3564" s="7" t="s">
        <v>242</v>
      </c>
      <c r="R3564" s="7" t="s">
        <v>214</v>
      </c>
      <c r="S3564" s="7">
        <v>210.26535034179688</v>
      </c>
    </row>
    <row r="3565" spans="1:19" x14ac:dyDescent="0.25">
      <c r="A3565" s="7">
        <v>513</v>
      </c>
      <c r="B3565" s="7">
        <v>44657</v>
      </c>
      <c r="C3565" s="7">
        <v>44940337</v>
      </c>
      <c r="D3565" s="7" t="s">
        <v>3110</v>
      </c>
      <c r="E3565" s="7" t="s">
        <v>214</v>
      </c>
      <c r="F3565" s="7">
        <v>450000</v>
      </c>
      <c r="G3565" s="7">
        <v>7.4442000389099121</v>
      </c>
      <c r="H3565" s="7">
        <v>6.3331999778747559</v>
      </c>
      <c r="I3565" s="7" t="s">
        <v>8504</v>
      </c>
      <c r="J3565" s="7" t="s">
        <v>8505</v>
      </c>
      <c r="K3565" s="8">
        <v>4.8372998237609863</v>
      </c>
      <c r="M3565" s="8">
        <v>94.197998046875</v>
      </c>
      <c r="N3565" s="7">
        <v>215.72599792480469</v>
      </c>
      <c r="O3565" s="7" t="s">
        <v>212</v>
      </c>
      <c r="P3565" s="7" t="s">
        <v>239</v>
      </c>
      <c r="Q3565" s="7" t="s">
        <v>242</v>
      </c>
      <c r="R3565" s="7" t="s">
        <v>3856</v>
      </c>
      <c r="S3565" s="7">
        <v>205.75929260253906</v>
      </c>
    </row>
    <row r="3566" spans="1:19" x14ac:dyDescent="0.25">
      <c r="A3566" s="7">
        <v>513</v>
      </c>
      <c r="B3566" s="7">
        <v>44657</v>
      </c>
      <c r="C3566" s="7">
        <v>43895090</v>
      </c>
      <c r="D3566" s="7" t="s">
        <v>3110</v>
      </c>
      <c r="E3566" s="7" t="s">
        <v>214</v>
      </c>
      <c r="F3566" s="7">
        <v>600000</v>
      </c>
      <c r="G3566" s="7">
        <v>7.1978001594543457</v>
      </c>
      <c r="H3566" s="7">
        <v>5.9892997741699219</v>
      </c>
      <c r="I3566" s="7" t="s">
        <v>18960</v>
      </c>
      <c r="J3566" s="7" t="s">
        <v>8503</v>
      </c>
      <c r="K3566" s="8">
        <v>4.8379597663879395</v>
      </c>
      <c r="M3566" s="8">
        <v>97.959999084472656</v>
      </c>
      <c r="N3566" s="7">
        <v>215.07000732421875</v>
      </c>
      <c r="O3566" s="7" t="s">
        <v>212</v>
      </c>
      <c r="P3566" s="7" t="s">
        <v>239</v>
      </c>
      <c r="Q3566" s="7" t="s">
        <v>242</v>
      </c>
      <c r="R3566" s="7" t="s">
        <v>3856</v>
      </c>
      <c r="S3566" s="7">
        <v>203.8873291015625</v>
      </c>
    </row>
    <row r="3567" spans="1:19" x14ac:dyDescent="0.25">
      <c r="A3567" s="7">
        <v>513</v>
      </c>
      <c r="B3567" s="7">
        <v>44657</v>
      </c>
      <c r="C3567" s="7">
        <v>41599434</v>
      </c>
      <c r="D3567" s="7" t="s">
        <v>3110</v>
      </c>
      <c r="E3567" s="7" t="s">
        <v>8501</v>
      </c>
      <c r="F3567" s="7">
        <v>500000</v>
      </c>
      <c r="G3567" s="7">
        <v>6.6666998863220215</v>
      </c>
      <c r="H3567" s="7">
        <v>5.3913998603820801</v>
      </c>
      <c r="I3567" s="7" t="s">
        <v>20118</v>
      </c>
      <c r="J3567" s="7" t="s">
        <v>8502</v>
      </c>
      <c r="K3567" s="8">
        <v>4.6742701530456543</v>
      </c>
      <c r="M3567" s="8">
        <v>108.35900115966797</v>
      </c>
      <c r="N3567" s="7">
        <v>197.39199829101563</v>
      </c>
      <c r="O3567" s="7" t="s">
        <v>212</v>
      </c>
      <c r="P3567" s="7" t="s">
        <v>239</v>
      </c>
      <c r="Q3567" s="7" t="s">
        <v>242</v>
      </c>
      <c r="R3567" s="7" t="s">
        <v>3856</v>
      </c>
      <c r="S3567" s="7">
        <v>199.81306457519531</v>
      </c>
    </row>
    <row r="3568" spans="1:19" x14ac:dyDescent="0.25">
      <c r="A3568" s="7">
        <v>513</v>
      </c>
      <c r="B3568" s="7">
        <v>44657</v>
      </c>
      <c r="C3568" s="7">
        <v>41599433</v>
      </c>
      <c r="D3568" s="7" t="s">
        <v>3110</v>
      </c>
      <c r="E3568" s="7" t="s">
        <v>8498</v>
      </c>
      <c r="F3568" s="7">
        <v>500000</v>
      </c>
      <c r="G3568" s="7">
        <v>6.6666998863220215</v>
      </c>
      <c r="H3568" s="7">
        <v>5.3913998603820801</v>
      </c>
      <c r="I3568" s="7" t="s">
        <v>8499</v>
      </c>
      <c r="J3568" s="7" t="s">
        <v>8500</v>
      </c>
      <c r="K3568" s="8">
        <v>4.674342155456543</v>
      </c>
      <c r="M3568" s="8">
        <v>108.35859680175781</v>
      </c>
      <c r="N3568" s="7">
        <v>197.06500244140625</v>
      </c>
      <c r="O3568" s="7" t="s">
        <v>212</v>
      </c>
      <c r="P3568" s="7" t="s">
        <v>239</v>
      </c>
      <c r="Q3568" s="7" t="s">
        <v>242</v>
      </c>
      <c r="R3568" s="7" t="s">
        <v>214</v>
      </c>
      <c r="S3568" s="7">
        <v>199.81306457519531</v>
      </c>
    </row>
    <row r="3569" spans="1:19" x14ac:dyDescent="0.25">
      <c r="A3569" s="7">
        <v>513</v>
      </c>
      <c r="B3569" s="7">
        <v>44657</v>
      </c>
      <c r="C3569" s="7">
        <v>39508767</v>
      </c>
      <c r="D3569" s="7" t="s">
        <v>3110</v>
      </c>
      <c r="E3569" s="7" t="s">
        <v>214</v>
      </c>
      <c r="F3569" s="7">
        <v>300000</v>
      </c>
      <c r="G3569" s="7">
        <v>6.343599796295166</v>
      </c>
      <c r="H3569" s="7">
        <v>5.3298001289367676</v>
      </c>
      <c r="I3569" s="7" t="s">
        <v>20119</v>
      </c>
      <c r="J3569" s="7" t="s">
        <v>8497</v>
      </c>
      <c r="K3569" s="8">
        <v>4.6356301307678223</v>
      </c>
      <c r="M3569" s="8">
        <v>103.33599853515625</v>
      </c>
      <c r="N3569" s="7">
        <v>192.76400756835938</v>
      </c>
      <c r="O3569" s="7" t="s">
        <v>212</v>
      </c>
      <c r="P3569" s="7" t="s">
        <v>239</v>
      </c>
      <c r="Q3569" s="7" t="s">
        <v>242</v>
      </c>
      <c r="R3569" s="7" t="s">
        <v>3856</v>
      </c>
      <c r="S3569" s="7">
        <v>197.30862426757813</v>
      </c>
    </row>
    <row r="3570" spans="1:19" x14ac:dyDescent="0.25">
      <c r="A3570" s="7">
        <v>513</v>
      </c>
      <c r="B3570" s="7">
        <v>44657</v>
      </c>
      <c r="C3570" s="7">
        <v>36316468</v>
      </c>
      <c r="D3570" s="7" t="s">
        <v>3110</v>
      </c>
      <c r="E3570" s="7" t="s">
        <v>214</v>
      </c>
      <c r="F3570" s="7">
        <v>400000</v>
      </c>
      <c r="G3570" s="7">
        <v>5.6645998954772949</v>
      </c>
      <c r="H3570" s="7">
        <v>4.9703998565673828</v>
      </c>
      <c r="I3570" s="7" t="s">
        <v>8495</v>
      </c>
      <c r="J3570" s="7" t="s">
        <v>8496</v>
      </c>
      <c r="K3570" s="8">
        <v>4.4594202041625977</v>
      </c>
      <c r="M3570" s="8">
        <v>96.478996276855469</v>
      </c>
      <c r="N3570" s="7">
        <v>173.80599975585938</v>
      </c>
      <c r="O3570" s="7" t="s">
        <v>212</v>
      </c>
      <c r="P3570" s="7" t="s">
        <v>239</v>
      </c>
      <c r="Q3570" s="7" t="s">
        <v>242</v>
      </c>
      <c r="R3570" s="7" t="s">
        <v>3856</v>
      </c>
      <c r="S3570" s="7">
        <v>191.98353576660156</v>
      </c>
    </row>
    <row r="3571" spans="1:19" x14ac:dyDescent="0.25">
      <c r="A3571" s="7">
        <v>513</v>
      </c>
      <c r="B3571" s="7">
        <v>44657</v>
      </c>
      <c r="C3571" s="7">
        <v>44905253</v>
      </c>
      <c r="D3571" s="7" t="s">
        <v>3110</v>
      </c>
      <c r="E3571" s="7" t="s">
        <v>214</v>
      </c>
      <c r="F3571" s="7">
        <v>300000</v>
      </c>
      <c r="G3571" s="7">
        <v>2.4449000358581543</v>
      </c>
      <c r="H3571" s="7">
        <v>2.3204998970031738</v>
      </c>
      <c r="I3571" s="7" t="s">
        <v>8493</v>
      </c>
      <c r="J3571" s="7" t="s">
        <v>8494</v>
      </c>
      <c r="K3571" s="8">
        <v>3.96409010887146</v>
      </c>
      <c r="M3571" s="8">
        <v>98.351997375488281</v>
      </c>
      <c r="N3571" s="7">
        <v>133.46600341796875</v>
      </c>
      <c r="O3571" s="7" t="s">
        <v>212</v>
      </c>
      <c r="P3571" s="7" t="s">
        <v>239</v>
      </c>
      <c r="Q3571" s="7" t="s">
        <v>242</v>
      </c>
      <c r="R3571" s="7" t="s">
        <v>3856</v>
      </c>
      <c r="S3571" s="7">
        <v>165.70558166503906</v>
      </c>
    </row>
    <row r="3572" spans="1:19" x14ac:dyDescent="0.25">
      <c r="A3572" s="7">
        <v>513</v>
      </c>
      <c r="B3572" s="7">
        <v>44657</v>
      </c>
      <c r="C3572" s="7">
        <v>43901708</v>
      </c>
      <c r="D3572" s="7" t="s">
        <v>3110</v>
      </c>
      <c r="E3572" s="7" t="s">
        <v>214</v>
      </c>
      <c r="F3572" s="7">
        <v>400000</v>
      </c>
      <c r="G3572" s="7">
        <v>2.1984999179840088</v>
      </c>
      <c r="H3572" s="7">
        <v>2.0678999423980713</v>
      </c>
      <c r="I3572" s="7" t="s">
        <v>8491</v>
      </c>
      <c r="J3572" s="7" t="s">
        <v>8492</v>
      </c>
      <c r="K3572" s="8">
        <v>3.96232008934021</v>
      </c>
      <c r="M3572" s="8">
        <v>99.553001403808594</v>
      </c>
      <c r="N3572" s="7">
        <v>138.88299560546875</v>
      </c>
      <c r="O3572" s="7" t="s">
        <v>212</v>
      </c>
      <c r="P3572" s="7" t="s">
        <v>239</v>
      </c>
      <c r="Q3572" s="7" t="s">
        <v>242</v>
      </c>
      <c r="R3572" s="7" t="s">
        <v>3856</v>
      </c>
      <c r="S3572" s="7">
        <v>163.6341552734375</v>
      </c>
    </row>
    <row r="3573" spans="1:19" x14ac:dyDescent="0.25">
      <c r="A3573" s="7">
        <v>513</v>
      </c>
      <c r="B3573" s="7">
        <v>44657</v>
      </c>
      <c r="C3573" s="7">
        <v>32568227</v>
      </c>
      <c r="D3573" s="7" t="s">
        <v>3113</v>
      </c>
      <c r="E3573" s="7" t="s">
        <v>214</v>
      </c>
      <c r="F3573" s="7">
        <v>300000</v>
      </c>
      <c r="G3573" s="7">
        <v>4.6652998924255371</v>
      </c>
      <c r="H3573" s="7">
        <v>4.1875</v>
      </c>
      <c r="I3573" s="7" t="s">
        <v>17162</v>
      </c>
      <c r="J3573" s="7" t="s">
        <v>11395</v>
      </c>
      <c r="K3573" s="8">
        <v>3.5993499755859375</v>
      </c>
      <c r="M3573" s="8">
        <v>101.16999816894531</v>
      </c>
      <c r="N3573" s="7">
        <v>86.54840087890625</v>
      </c>
      <c r="O3573" s="7" t="s">
        <v>409</v>
      </c>
      <c r="P3573" s="7" t="s">
        <v>349</v>
      </c>
      <c r="Q3573" s="7" t="s">
        <v>242</v>
      </c>
      <c r="R3573" s="7" t="s">
        <v>3856</v>
      </c>
      <c r="S3573" s="7">
        <v>86.54840087890625</v>
      </c>
    </row>
    <row r="3574" spans="1:19" x14ac:dyDescent="0.25">
      <c r="A3574" s="7">
        <v>513</v>
      </c>
      <c r="B3574" s="7">
        <v>44657</v>
      </c>
      <c r="C3574" s="7">
        <v>66796006</v>
      </c>
      <c r="D3574" s="7" t="s">
        <v>3113</v>
      </c>
      <c r="E3574" s="7" t="s">
        <v>214</v>
      </c>
      <c r="F3574" s="7">
        <v>1000000</v>
      </c>
      <c r="G3574" s="7">
        <v>3.3046000003814697</v>
      </c>
      <c r="H3574" s="7">
        <v>3.1619999408721924</v>
      </c>
      <c r="I3574" s="7" t="s">
        <v>11393</v>
      </c>
      <c r="J3574" s="7" t="s">
        <v>11394</v>
      </c>
      <c r="K3574" s="8">
        <v>3.6288399696350098</v>
      </c>
      <c r="M3574" s="8">
        <v>93.808998107910156</v>
      </c>
      <c r="N3574" s="7">
        <v>90.322898864746094</v>
      </c>
      <c r="O3574" s="7" t="s">
        <v>409</v>
      </c>
      <c r="P3574" s="7" t="s">
        <v>349</v>
      </c>
      <c r="Q3574" s="7" t="s">
        <v>242</v>
      </c>
      <c r="R3574" s="7" t="s">
        <v>3856</v>
      </c>
      <c r="S3574" s="7">
        <v>90.322898864746094</v>
      </c>
    </row>
    <row r="3575" spans="1:19" x14ac:dyDescent="0.25">
      <c r="A3575" s="7">
        <v>513</v>
      </c>
      <c r="B3575" s="7">
        <v>44657</v>
      </c>
      <c r="C3575" s="7">
        <v>66903064</v>
      </c>
      <c r="D3575" s="7" t="s">
        <v>16887</v>
      </c>
      <c r="E3575" s="7" t="s">
        <v>214</v>
      </c>
      <c r="F3575" s="7">
        <v>600000</v>
      </c>
      <c r="G3575" s="7">
        <v>4.1725001335144043</v>
      </c>
      <c r="H3575" s="7">
        <v>3.2609999179840088</v>
      </c>
      <c r="I3575" s="7" t="s">
        <v>20120</v>
      </c>
      <c r="J3575" s="7" t="s">
        <v>17166</v>
      </c>
      <c r="K3575" s="8">
        <v>6.5861430168151855</v>
      </c>
      <c r="M3575" s="8">
        <v>98.330001831054688</v>
      </c>
      <c r="N3575" s="7">
        <v>384.10888671875</v>
      </c>
      <c r="O3575" s="7" t="s">
        <v>223</v>
      </c>
      <c r="P3575" s="7" t="s">
        <v>289</v>
      </c>
      <c r="Q3575" s="7" t="s">
        <v>291</v>
      </c>
      <c r="R3575" s="7" t="s">
        <v>3856</v>
      </c>
      <c r="S3575" s="7">
        <v>384.10888671875</v>
      </c>
    </row>
    <row r="3576" spans="1:19" x14ac:dyDescent="0.25">
      <c r="A3576" s="7">
        <v>513</v>
      </c>
      <c r="B3576" s="7">
        <v>44657</v>
      </c>
      <c r="C3576" s="7">
        <v>66903063</v>
      </c>
      <c r="D3576" s="7" t="s">
        <v>16887</v>
      </c>
      <c r="E3576" s="7" t="s">
        <v>17163</v>
      </c>
      <c r="F3576" s="7">
        <v>600000</v>
      </c>
      <c r="G3576" s="7">
        <v>4.1725001335144043</v>
      </c>
      <c r="H3576" s="7">
        <v>3.2609999179840088</v>
      </c>
      <c r="I3576" s="7" t="s">
        <v>17164</v>
      </c>
      <c r="J3576" s="7" t="s">
        <v>17165</v>
      </c>
      <c r="K3576" s="8">
        <v>6.5861620903015137</v>
      </c>
      <c r="M3576" s="8">
        <v>98.330001831054688</v>
      </c>
      <c r="N3576" s="7">
        <v>373.5985107421875</v>
      </c>
      <c r="O3576" s="7" t="s">
        <v>223</v>
      </c>
      <c r="P3576" s="7" t="s">
        <v>289</v>
      </c>
      <c r="Q3576" s="7" t="s">
        <v>291</v>
      </c>
      <c r="R3576" s="7" t="s">
        <v>214</v>
      </c>
      <c r="S3576" s="7">
        <v>373.5985107421875</v>
      </c>
    </row>
    <row r="3577" spans="1:19" x14ac:dyDescent="0.25">
      <c r="A3577" s="7">
        <v>513</v>
      </c>
      <c r="B3577" s="7">
        <v>44657</v>
      </c>
      <c r="C3577" s="7">
        <v>45335219</v>
      </c>
      <c r="D3577" s="7" t="s">
        <v>3116</v>
      </c>
      <c r="E3577" s="7" t="s">
        <v>214</v>
      </c>
      <c r="F3577" s="7">
        <v>520000</v>
      </c>
      <c r="G3577" s="7">
        <v>7.526400089263916</v>
      </c>
      <c r="H3577" s="7">
        <v>6.218599796295166</v>
      </c>
      <c r="I3577" s="7" t="s">
        <v>20121</v>
      </c>
      <c r="J3577" s="7" t="s">
        <v>11396</v>
      </c>
      <c r="K3577" s="8">
        <v>5.2978401184082031</v>
      </c>
      <c r="M3577" s="8">
        <v>90.495002746582031</v>
      </c>
      <c r="N3577" s="7">
        <v>260.1510009765625</v>
      </c>
      <c r="O3577" s="7" t="s">
        <v>237</v>
      </c>
      <c r="P3577" s="7" t="s">
        <v>422</v>
      </c>
      <c r="Q3577" s="7" t="s">
        <v>291</v>
      </c>
      <c r="R3577" s="7" t="s">
        <v>3856</v>
      </c>
      <c r="S3577" s="7">
        <v>260.1510009765625</v>
      </c>
    </row>
    <row r="3578" spans="1:19" x14ac:dyDescent="0.25">
      <c r="A3578" s="7">
        <v>513</v>
      </c>
      <c r="B3578" s="7">
        <v>44657</v>
      </c>
      <c r="C3578" s="7">
        <v>45535569</v>
      </c>
      <c r="D3578" s="7" t="s">
        <v>3120</v>
      </c>
      <c r="E3578" s="7" t="s">
        <v>214</v>
      </c>
      <c r="F3578" s="7">
        <v>294541</v>
      </c>
      <c r="G3578" s="7">
        <v>5.7778000831604004</v>
      </c>
      <c r="H3578" s="7">
        <v>3.4583001136779785</v>
      </c>
      <c r="I3578" s="7" t="s">
        <v>8512</v>
      </c>
      <c r="J3578" s="7" t="s">
        <v>8513</v>
      </c>
      <c r="K3578" s="8">
        <v>7.5410089492797852</v>
      </c>
      <c r="M3578" s="8">
        <v>99.801002502441406</v>
      </c>
      <c r="N3578" s="7">
        <v>440.24978637695313</v>
      </c>
      <c r="O3578" s="7" t="s">
        <v>446</v>
      </c>
      <c r="P3578" s="7" t="s">
        <v>289</v>
      </c>
      <c r="Q3578" s="7" t="s">
        <v>291</v>
      </c>
      <c r="R3578" s="7" t="s">
        <v>214</v>
      </c>
      <c r="S3578" s="7">
        <v>284.17495727539063</v>
      </c>
    </row>
    <row r="3579" spans="1:19" x14ac:dyDescent="0.25">
      <c r="A3579" s="7">
        <v>513</v>
      </c>
      <c r="B3579" s="7">
        <v>44657</v>
      </c>
      <c r="C3579" s="7">
        <v>66993607</v>
      </c>
      <c r="D3579" s="7" t="s">
        <v>3124</v>
      </c>
      <c r="E3579" s="7" t="s">
        <v>20901</v>
      </c>
      <c r="F3579" s="7">
        <v>1250000</v>
      </c>
      <c r="G3579" s="7">
        <v>29.785100936889648</v>
      </c>
      <c r="H3579" s="7">
        <v>14.067399978637695</v>
      </c>
      <c r="I3579" s="7" t="s">
        <v>20902</v>
      </c>
      <c r="J3579" s="7" t="s">
        <v>20903</v>
      </c>
      <c r="K3579" s="8">
        <v>6.0348367691040039</v>
      </c>
      <c r="M3579" s="8">
        <v>85.58294677734375</v>
      </c>
      <c r="N3579" s="7">
        <v>336.331787109375</v>
      </c>
      <c r="O3579" s="7" t="s">
        <v>373</v>
      </c>
      <c r="P3579" s="7" t="s">
        <v>349</v>
      </c>
      <c r="Q3579" s="7" t="s">
        <v>242</v>
      </c>
      <c r="R3579" s="7" t="s">
        <v>214</v>
      </c>
      <c r="S3579" s="7">
        <v>325.96600341796875</v>
      </c>
    </row>
    <row r="3580" spans="1:19" x14ac:dyDescent="0.25">
      <c r="A3580" s="7">
        <v>513</v>
      </c>
      <c r="B3580" s="7">
        <v>44657</v>
      </c>
      <c r="C3580" s="7">
        <v>66835321</v>
      </c>
      <c r="D3580" s="7" t="s">
        <v>3124</v>
      </c>
      <c r="E3580" s="7" t="s">
        <v>214</v>
      </c>
      <c r="F3580" s="7">
        <v>1500000</v>
      </c>
      <c r="G3580" s="7">
        <v>28.840499877929688</v>
      </c>
      <c r="H3580" s="7">
        <v>15.148599624633789</v>
      </c>
      <c r="I3580" s="7" t="s">
        <v>8526</v>
      </c>
      <c r="J3580" s="7" t="s">
        <v>8527</v>
      </c>
      <c r="K3580" s="8">
        <v>5.6890501976013184</v>
      </c>
      <c r="M3580" s="8">
        <v>73.827003479003906</v>
      </c>
      <c r="N3580" s="7">
        <v>301.26300048828125</v>
      </c>
      <c r="O3580" s="7" t="s">
        <v>373</v>
      </c>
      <c r="P3580" s="7" t="s">
        <v>349</v>
      </c>
      <c r="Q3580" s="7" t="s">
        <v>242</v>
      </c>
      <c r="R3580" s="7" t="s">
        <v>3856</v>
      </c>
      <c r="S3580" s="7">
        <v>322.61221313476563</v>
      </c>
    </row>
    <row r="3581" spans="1:19" x14ac:dyDescent="0.25">
      <c r="A3581" s="7">
        <v>513</v>
      </c>
      <c r="B3581" s="7">
        <v>44657</v>
      </c>
      <c r="C3581" s="7">
        <v>66835322</v>
      </c>
      <c r="D3581" s="7" t="s">
        <v>3124</v>
      </c>
      <c r="E3581" s="7" t="s">
        <v>8524</v>
      </c>
      <c r="F3581" s="7">
        <v>1500000</v>
      </c>
      <c r="G3581" s="7">
        <v>28.840499877929688</v>
      </c>
      <c r="H3581" s="7">
        <v>15.064200401306152</v>
      </c>
      <c r="I3581" s="7" t="s">
        <v>63</v>
      </c>
      <c r="J3581" s="7" t="s">
        <v>8525</v>
      </c>
      <c r="K3581" s="8">
        <v>5.7667717933654785</v>
      </c>
      <c r="M3581" s="8">
        <v>72.955734252929688</v>
      </c>
      <c r="N3581" s="7">
        <v>308.69369506835938</v>
      </c>
      <c r="O3581" s="7" t="s">
        <v>373</v>
      </c>
      <c r="P3581" s="7" t="s">
        <v>349</v>
      </c>
      <c r="Q3581" s="7" t="s">
        <v>242</v>
      </c>
      <c r="R3581" s="7" t="s">
        <v>214</v>
      </c>
      <c r="S3581" s="7">
        <v>322.61221313476563</v>
      </c>
    </row>
    <row r="3582" spans="1:19" x14ac:dyDescent="0.25">
      <c r="A3582" s="7">
        <v>513</v>
      </c>
      <c r="B3582" s="7">
        <v>44657</v>
      </c>
      <c r="C3582" s="7">
        <v>66796204</v>
      </c>
      <c r="D3582" s="7" t="s">
        <v>3124</v>
      </c>
      <c r="E3582" s="7" t="s">
        <v>214</v>
      </c>
      <c r="F3582" s="7">
        <v>1000000</v>
      </c>
      <c r="G3582" s="7">
        <v>28.323099136352539</v>
      </c>
      <c r="H3582" s="7">
        <v>14.777000427246094</v>
      </c>
      <c r="I3582" s="7" t="s">
        <v>22394</v>
      </c>
      <c r="J3582" s="7" t="s">
        <v>8523</v>
      </c>
      <c r="K3582" s="8">
        <v>5.7620100975036621</v>
      </c>
      <c r="M3582" s="8">
        <v>75.907997131347656</v>
      </c>
      <c r="N3582" s="7">
        <v>307.510986328125</v>
      </c>
      <c r="O3582" s="7" t="s">
        <v>373</v>
      </c>
      <c r="P3582" s="7" t="s">
        <v>349</v>
      </c>
      <c r="Q3582" s="7" t="s">
        <v>242</v>
      </c>
      <c r="R3582" s="7" t="s">
        <v>3856</v>
      </c>
      <c r="S3582" s="7">
        <v>320.72415161132813</v>
      </c>
    </row>
    <row r="3583" spans="1:19" x14ac:dyDescent="0.25">
      <c r="A3583" s="7">
        <v>513</v>
      </c>
      <c r="B3583" s="7">
        <v>44657</v>
      </c>
      <c r="C3583" s="7">
        <v>66796205</v>
      </c>
      <c r="D3583" s="7" t="s">
        <v>3124</v>
      </c>
      <c r="E3583" s="7" t="s">
        <v>8521</v>
      </c>
      <c r="F3583" s="7">
        <v>1000000</v>
      </c>
      <c r="G3583" s="7">
        <v>28.323099136352539</v>
      </c>
      <c r="H3583" s="7">
        <v>14.747900009155273</v>
      </c>
      <c r="I3583" s="7" t="s">
        <v>42</v>
      </c>
      <c r="J3583" s="7" t="s">
        <v>8522</v>
      </c>
      <c r="K3583" s="8">
        <v>5.7898669242858887</v>
      </c>
      <c r="M3583" s="8">
        <v>75.592422485351563</v>
      </c>
      <c r="N3583" s="7">
        <v>309.9302978515625</v>
      </c>
      <c r="O3583" s="7" t="s">
        <v>373</v>
      </c>
      <c r="P3583" s="7" t="s">
        <v>349</v>
      </c>
      <c r="Q3583" s="7" t="s">
        <v>242</v>
      </c>
      <c r="R3583" s="7" t="s">
        <v>214</v>
      </c>
      <c r="S3583" s="7">
        <v>320.72415161132813</v>
      </c>
    </row>
    <row r="3584" spans="1:19" x14ac:dyDescent="0.25">
      <c r="A3584" s="7">
        <v>513</v>
      </c>
      <c r="B3584" s="7">
        <v>44657</v>
      </c>
      <c r="C3584" s="7">
        <v>66993602</v>
      </c>
      <c r="D3584" s="7" t="s">
        <v>3124</v>
      </c>
      <c r="E3584" s="7" t="s">
        <v>20904</v>
      </c>
      <c r="F3584" s="7">
        <v>1000000</v>
      </c>
      <c r="G3584" s="7">
        <v>9.785099983215332</v>
      </c>
      <c r="H3584" s="7">
        <v>7.6602997779846191</v>
      </c>
      <c r="I3584" s="7" t="s">
        <v>20528</v>
      </c>
      <c r="J3584" s="7" t="s">
        <v>20905</v>
      </c>
      <c r="K3584" s="8">
        <v>5.6177210807800293</v>
      </c>
      <c r="M3584" s="8">
        <v>89.380996704101563</v>
      </c>
      <c r="N3584" s="7">
        <v>301.4949951171875</v>
      </c>
      <c r="O3584" s="7" t="s">
        <v>373</v>
      </c>
      <c r="P3584" s="7" t="s">
        <v>349</v>
      </c>
      <c r="Q3584" s="7" t="s">
        <v>242</v>
      </c>
      <c r="R3584" s="7" t="s">
        <v>214</v>
      </c>
      <c r="S3584" s="7">
        <v>222.94410705566406</v>
      </c>
    </row>
    <row r="3585" spans="1:19" x14ac:dyDescent="0.25">
      <c r="A3585" s="7">
        <v>513</v>
      </c>
      <c r="B3585" s="7">
        <v>44657</v>
      </c>
      <c r="C3585" s="7">
        <v>66918354</v>
      </c>
      <c r="D3585" s="7" t="s">
        <v>3124</v>
      </c>
      <c r="E3585" s="7" t="s">
        <v>214</v>
      </c>
      <c r="F3585" s="7">
        <v>1850000</v>
      </c>
      <c r="G3585" s="7">
        <v>9.2649002075195313</v>
      </c>
      <c r="H3585" s="7">
        <v>7.6912999153137207</v>
      </c>
      <c r="I3585" s="7" t="s">
        <v>17405</v>
      </c>
      <c r="J3585" s="7" t="s">
        <v>17406</v>
      </c>
      <c r="K3585" s="8">
        <v>5.2955398559570313</v>
      </c>
      <c r="M3585" s="8">
        <v>83.795997619628906</v>
      </c>
      <c r="N3585" s="7">
        <v>268.40200805664063</v>
      </c>
      <c r="O3585" s="7" t="s">
        <v>373</v>
      </c>
      <c r="P3585" s="7" t="s">
        <v>349</v>
      </c>
      <c r="Q3585" s="7" t="s">
        <v>242</v>
      </c>
      <c r="R3585" s="7" t="s">
        <v>3856</v>
      </c>
      <c r="S3585" s="7">
        <v>219.220947265625</v>
      </c>
    </row>
    <row r="3586" spans="1:19" x14ac:dyDescent="0.25">
      <c r="A3586" s="7">
        <v>513</v>
      </c>
      <c r="B3586" s="7">
        <v>44657</v>
      </c>
      <c r="C3586" s="7">
        <v>66918353</v>
      </c>
      <c r="D3586" s="7" t="s">
        <v>3124</v>
      </c>
      <c r="E3586" s="7" t="s">
        <v>17407</v>
      </c>
      <c r="F3586" s="7">
        <v>1850000</v>
      </c>
      <c r="G3586" s="7">
        <v>9.2649002075195313</v>
      </c>
      <c r="H3586" s="7">
        <v>7.6912999153137207</v>
      </c>
      <c r="I3586" s="7" t="s">
        <v>17408</v>
      </c>
      <c r="J3586" s="7" t="s">
        <v>17409</v>
      </c>
      <c r="K3586" s="8">
        <v>5.2955389022827148</v>
      </c>
      <c r="M3586" s="8">
        <v>83.795997619628906</v>
      </c>
      <c r="N3586" s="7">
        <v>268.12030029296875</v>
      </c>
      <c r="O3586" s="7" t="s">
        <v>373</v>
      </c>
      <c r="P3586" s="7" t="s">
        <v>349</v>
      </c>
      <c r="Q3586" s="7" t="s">
        <v>242</v>
      </c>
      <c r="R3586" s="7" t="s">
        <v>214</v>
      </c>
      <c r="S3586" s="7">
        <v>219.220947265625</v>
      </c>
    </row>
    <row r="3587" spans="1:19" x14ac:dyDescent="0.25">
      <c r="A3587" s="7">
        <v>513</v>
      </c>
      <c r="B3587" s="7">
        <v>44657</v>
      </c>
      <c r="C3587" s="7">
        <v>46495012</v>
      </c>
      <c r="D3587" s="7" t="s">
        <v>3124</v>
      </c>
      <c r="E3587" s="7" t="s">
        <v>214</v>
      </c>
      <c r="F3587" s="7">
        <v>1250000</v>
      </c>
      <c r="G3587" s="7">
        <v>7.7919001579284668</v>
      </c>
      <c r="H3587" s="7">
        <v>6.4868998527526855</v>
      </c>
      <c r="I3587" s="7" t="s">
        <v>8519</v>
      </c>
      <c r="J3587" s="7" t="s">
        <v>8520</v>
      </c>
      <c r="K3587" s="8">
        <v>5.3982601165771484</v>
      </c>
      <c r="M3587" s="8">
        <v>89.18499755859375</v>
      </c>
      <c r="N3587" s="7">
        <v>271.2860107421875</v>
      </c>
      <c r="O3587" s="7" t="s">
        <v>373</v>
      </c>
      <c r="P3587" s="7" t="s">
        <v>349</v>
      </c>
      <c r="Q3587" s="7" t="s">
        <v>242</v>
      </c>
      <c r="R3587" s="7" t="s">
        <v>3856</v>
      </c>
      <c r="S3587" s="7">
        <v>208.38087463378906</v>
      </c>
    </row>
    <row r="3588" spans="1:19" x14ac:dyDescent="0.25">
      <c r="A3588" s="7">
        <v>513</v>
      </c>
      <c r="B3588" s="7">
        <v>44657</v>
      </c>
      <c r="C3588" s="7">
        <v>46494997</v>
      </c>
      <c r="D3588" s="7" t="s">
        <v>3124</v>
      </c>
      <c r="E3588" s="7" t="s">
        <v>8517</v>
      </c>
      <c r="F3588" s="7">
        <v>1250000</v>
      </c>
      <c r="G3588" s="7">
        <v>7.7919001579284668</v>
      </c>
      <c r="H3588" s="7">
        <v>6.4823999404907227</v>
      </c>
      <c r="I3588" s="7" t="s">
        <v>106</v>
      </c>
      <c r="J3588" s="7" t="s">
        <v>8518</v>
      </c>
      <c r="K3588" s="8">
        <v>5.4985299110412598</v>
      </c>
      <c r="M3588" s="8">
        <v>88.597312927246094</v>
      </c>
      <c r="N3588" s="7">
        <v>281.0972900390625</v>
      </c>
      <c r="O3588" s="7" t="s">
        <v>373</v>
      </c>
      <c r="P3588" s="7" t="s">
        <v>349</v>
      </c>
      <c r="Q3588" s="7" t="s">
        <v>242</v>
      </c>
      <c r="R3588" s="7" t="s">
        <v>214</v>
      </c>
      <c r="S3588" s="7">
        <v>208.38087463378906</v>
      </c>
    </row>
    <row r="3589" spans="1:19" x14ac:dyDescent="0.25">
      <c r="A3589" s="7">
        <v>513</v>
      </c>
      <c r="B3589" s="7">
        <v>44657</v>
      </c>
      <c r="C3589" s="7">
        <v>34565670</v>
      </c>
      <c r="D3589" s="7" t="s">
        <v>3124</v>
      </c>
      <c r="E3589" s="7" t="s">
        <v>214</v>
      </c>
      <c r="F3589" s="7">
        <v>614146</v>
      </c>
      <c r="G3589" s="7">
        <v>5.2456998825073242</v>
      </c>
      <c r="H3589" s="7">
        <v>4.4254999160766602</v>
      </c>
      <c r="I3589" s="7" t="s">
        <v>20122</v>
      </c>
      <c r="J3589" s="7" t="s">
        <v>8516</v>
      </c>
      <c r="K3589" s="8">
        <v>5.2230901718139648</v>
      </c>
      <c r="M3589" s="8">
        <v>98.299003601074219</v>
      </c>
      <c r="N3589" s="7">
        <v>245.09599304199219</v>
      </c>
      <c r="O3589" s="7" t="s">
        <v>373</v>
      </c>
      <c r="P3589" s="7" t="s">
        <v>349</v>
      </c>
      <c r="Q3589" s="7" t="s">
        <v>242</v>
      </c>
      <c r="R3589" s="7" t="s">
        <v>3856</v>
      </c>
      <c r="S3589" s="7">
        <v>188.65765380859375</v>
      </c>
    </row>
    <row r="3590" spans="1:19" x14ac:dyDescent="0.25">
      <c r="A3590" s="7">
        <v>513</v>
      </c>
      <c r="B3590" s="7">
        <v>44657</v>
      </c>
      <c r="C3590" s="7">
        <v>34565669</v>
      </c>
      <c r="D3590" s="7" t="s">
        <v>3124</v>
      </c>
      <c r="E3590" s="7" t="s">
        <v>8514</v>
      </c>
      <c r="F3590" s="7">
        <v>614146</v>
      </c>
      <c r="G3590" s="7">
        <v>5.2456998825073242</v>
      </c>
      <c r="H3590" s="7">
        <v>4.4254999160766602</v>
      </c>
      <c r="I3590" s="7" t="s">
        <v>20898</v>
      </c>
      <c r="J3590" s="7" t="s">
        <v>8515</v>
      </c>
      <c r="K3590" s="8">
        <v>5.222984790802002</v>
      </c>
      <c r="M3590" s="8">
        <v>98.299003601074219</v>
      </c>
      <c r="N3590" s="7">
        <v>244.69279479980469</v>
      </c>
      <c r="O3590" s="7" t="s">
        <v>373</v>
      </c>
      <c r="P3590" s="7" t="s">
        <v>349</v>
      </c>
      <c r="Q3590" s="7" t="s">
        <v>242</v>
      </c>
      <c r="R3590" s="7" t="s">
        <v>214</v>
      </c>
      <c r="S3590" s="7">
        <v>188.65765380859375</v>
      </c>
    </row>
    <row r="3591" spans="1:19" x14ac:dyDescent="0.25">
      <c r="A3591" s="7">
        <v>513</v>
      </c>
      <c r="B3591" s="7">
        <v>44657</v>
      </c>
      <c r="C3591" s="7">
        <v>66993766</v>
      </c>
      <c r="D3591" s="7" t="s">
        <v>3124</v>
      </c>
      <c r="E3591" s="7" t="s">
        <v>214</v>
      </c>
      <c r="F3591" s="7">
        <v>1000000</v>
      </c>
      <c r="G3591" s="7">
        <v>4.7857999801635742</v>
      </c>
      <c r="H3591" s="7">
        <v>4.2933001518249512</v>
      </c>
      <c r="I3591" s="7" t="s">
        <v>20906</v>
      </c>
      <c r="J3591" s="7" t="s">
        <v>20907</v>
      </c>
      <c r="K3591" s="8">
        <v>5.159480094909668</v>
      </c>
      <c r="M3591" s="8">
        <v>92.021003723144531</v>
      </c>
      <c r="N3591" s="7">
        <v>241.61399841308594</v>
      </c>
      <c r="O3591" s="7" t="s">
        <v>373</v>
      </c>
      <c r="P3591" s="7" t="s">
        <v>349</v>
      </c>
      <c r="Q3591" s="7" t="s">
        <v>242</v>
      </c>
      <c r="R3591" s="7" t="s">
        <v>3856</v>
      </c>
      <c r="S3591" s="7">
        <v>184.97183227539063</v>
      </c>
    </row>
    <row r="3592" spans="1:19" x14ac:dyDescent="0.25">
      <c r="A3592" s="7">
        <v>513</v>
      </c>
      <c r="B3592" s="7">
        <v>44657</v>
      </c>
      <c r="C3592" s="7">
        <v>66993603</v>
      </c>
      <c r="D3592" s="7" t="s">
        <v>3124</v>
      </c>
      <c r="E3592" s="7" t="s">
        <v>20908</v>
      </c>
      <c r="F3592" s="7">
        <v>1000000</v>
      </c>
      <c r="G3592" s="7">
        <v>4.7857999801635742</v>
      </c>
      <c r="H3592" s="7">
        <v>4.2934999465942383</v>
      </c>
      <c r="I3592" s="7" t="s">
        <v>20909</v>
      </c>
      <c r="J3592" s="7" t="s">
        <v>20910</v>
      </c>
      <c r="K3592" s="8">
        <v>5.1451959609985352</v>
      </c>
      <c r="M3592" s="8">
        <v>92.078086853027344</v>
      </c>
      <c r="N3592" s="7">
        <v>239.7803955078125</v>
      </c>
      <c r="O3592" s="7" t="s">
        <v>373</v>
      </c>
      <c r="P3592" s="7" t="s">
        <v>349</v>
      </c>
      <c r="Q3592" s="7" t="s">
        <v>242</v>
      </c>
      <c r="R3592" s="7" t="s">
        <v>214</v>
      </c>
      <c r="S3592" s="7">
        <v>184.97183227539063</v>
      </c>
    </row>
    <row r="3593" spans="1:19" x14ac:dyDescent="0.25">
      <c r="A3593" s="7">
        <v>513</v>
      </c>
      <c r="B3593" s="7">
        <v>44657</v>
      </c>
      <c r="C3593" s="7">
        <v>26456600</v>
      </c>
      <c r="D3593" s="7" t="s">
        <v>3124</v>
      </c>
      <c r="E3593" s="7" t="s">
        <v>214</v>
      </c>
      <c r="F3593" s="7">
        <v>224749</v>
      </c>
      <c r="G3593" s="7">
        <v>3.0390000343322754</v>
      </c>
      <c r="H3593" s="7">
        <v>2.8359999656677246</v>
      </c>
      <c r="I3593" s="7" t="s">
        <v>20899</v>
      </c>
      <c r="J3593" s="7" t="s">
        <v>20900</v>
      </c>
      <c r="K3593" s="8">
        <v>5.2175788879394531</v>
      </c>
      <c r="M3593" s="8">
        <v>100.783203125</v>
      </c>
      <c r="N3593" s="7">
        <v>242.835205078125</v>
      </c>
      <c r="O3593" s="7" t="s">
        <v>373</v>
      </c>
      <c r="P3593" s="7" t="s">
        <v>349</v>
      </c>
      <c r="Q3593" s="7" t="s">
        <v>242</v>
      </c>
      <c r="R3593" s="7" t="s">
        <v>3856</v>
      </c>
      <c r="S3593" s="7">
        <v>170.66873168945313</v>
      </c>
    </row>
    <row r="3594" spans="1:19" x14ac:dyDescent="0.25">
      <c r="A3594" s="7">
        <v>513</v>
      </c>
      <c r="B3594" s="7">
        <v>44657</v>
      </c>
      <c r="C3594" s="7">
        <v>7684275</v>
      </c>
      <c r="D3594" s="7" t="s">
        <v>3127</v>
      </c>
      <c r="E3594" s="7" t="s">
        <v>214</v>
      </c>
      <c r="F3594" s="7">
        <v>1179014</v>
      </c>
      <c r="G3594" s="7">
        <v>2.6556999683380127</v>
      </c>
      <c r="H3594" s="7">
        <v>2.3822999000549316</v>
      </c>
      <c r="I3594" s="7" t="s">
        <v>8531</v>
      </c>
      <c r="J3594" s="7" t="s">
        <v>8532</v>
      </c>
      <c r="K3594" s="8">
        <v>2.9969000816345215</v>
      </c>
      <c r="M3594" s="8">
        <v>111.11699676513672</v>
      </c>
      <c r="N3594" s="7">
        <v>35.314498901367188</v>
      </c>
      <c r="O3594" s="7" t="s">
        <v>212</v>
      </c>
      <c r="P3594" s="7" t="s">
        <v>327</v>
      </c>
      <c r="Q3594" s="7" t="s">
        <v>242</v>
      </c>
      <c r="R3594" s="7" t="s">
        <v>3856</v>
      </c>
      <c r="S3594" s="7">
        <v>138.39988708496094</v>
      </c>
    </row>
    <row r="3595" spans="1:19" x14ac:dyDescent="0.25">
      <c r="A3595" s="7">
        <v>513</v>
      </c>
      <c r="B3595" s="7">
        <v>44657</v>
      </c>
      <c r="C3595" s="7">
        <v>7679792</v>
      </c>
      <c r="D3595" s="7" t="s">
        <v>3127</v>
      </c>
      <c r="E3595" s="7" t="s">
        <v>8528</v>
      </c>
      <c r="F3595" s="7">
        <v>1179014</v>
      </c>
      <c r="G3595" s="7">
        <v>2.6556999683380127</v>
      </c>
      <c r="H3595" s="7">
        <v>2.3822999000549316</v>
      </c>
      <c r="I3595" s="7" t="s">
        <v>8529</v>
      </c>
      <c r="J3595" s="7" t="s">
        <v>8530</v>
      </c>
      <c r="K3595" s="8">
        <v>2.9969520568847656</v>
      </c>
      <c r="M3595" s="8">
        <v>111.11699676513672</v>
      </c>
      <c r="N3595" s="7">
        <v>34.746700286865234</v>
      </c>
      <c r="O3595" s="7" t="s">
        <v>212</v>
      </c>
      <c r="P3595" s="7" t="s">
        <v>327</v>
      </c>
      <c r="Q3595" s="7" t="s">
        <v>242</v>
      </c>
      <c r="R3595" s="7" t="s">
        <v>214</v>
      </c>
      <c r="S3595" s="7">
        <v>138.39988708496094</v>
      </c>
    </row>
    <row r="3596" spans="1:19" x14ac:dyDescent="0.25">
      <c r="A3596" s="7">
        <v>513</v>
      </c>
      <c r="B3596" s="7">
        <v>44657</v>
      </c>
      <c r="C3596" s="7">
        <v>58635559</v>
      </c>
      <c r="D3596" s="7" t="s">
        <v>3130</v>
      </c>
      <c r="E3596" s="7" t="s">
        <v>214</v>
      </c>
      <c r="F3596" s="7">
        <v>650000</v>
      </c>
      <c r="G3596" s="7">
        <v>8.0629997253417969</v>
      </c>
      <c r="H3596" s="7">
        <v>7.1128997802734375</v>
      </c>
      <c r="I3596" s="7" t="s">
        <v>20911</v>
      </c>
      <c r="J3596" s="7" t="s">
        <v>8537</v>
      </c>
      <c r="K3596" s="8">
        <v>3.3291299343109131</v>
      </c>
      <c r="M3596" s="8">
        <v>92.4219970703125</v>
      </c>
      <c r="N3596" s="7">
        <v>65.116600036621094</v>
      </c>
      <c r="O3596" s="7" t="s">
        <v>409</v>
      </c>
      <c r="P3596" s="7" t="s">
        <v>659</v>
      </c>
      <c r="Q3596" s="7" t="s">
        <v>242</v>
      </c>
      <c r="R3596" s="7" t="s">
        <v>3856</v>
      </c>
      <c r="S3596" s="7">
        <v>47.096874237060547</v>
      </c>
    </row>
    <row r="3597" spans="1:19" x14ac:dyDescent="0.25">
      <c r="A3597" s="7">
        <v>513</v>
      </c>
      <c r="B3597" s="7">
        <v>44657</v>
      </c>
      <c r="C3597" s="7">
        <v>44884152</v>
      </c>
      <c r="D3597" s="7" t="s">
        <v>3130</v>
      </c>
      <c r="E3597" s="7" t="s">
        <v>214</v>
      </c>
      <c r="F3597" s="7">
        <v>500000</v>
      </c>
      <c r="G3597" s="7">
        <v>7.414100170135498</v>
      </c>
      <c r="H3597" s="7">
        <v>6.6718997955322266</v>
      </c>
      <c r="I3597" s="7" t="s">
        <v>8535</v>
      </c>
      <c r="J3597" s="7" t="s">
        <v>8536</v>
      </c>
      <c r="K3597" s="8">
        <v>3.2640700340270996</v>
      </c>
      <c r="M3597" s="8">
        <v>92.554000854492188</v>
      </c>
      <c r="N3597" s="7">
        <v>55.917098999023438</v>
      </c>
      <c r="O3597" s="7" t="s">
        <v>409</v>
      </c>
      <c r="P3597" s="7" t="s">
        <v>659</v>
      </c>
      <c r="Q3597" s="7" t="s">
        <v>242</v>
      </c>
      <c r="R3597" s="7" t="s">
        <v>3856</v>
      </c>
      <c r="S3597" s="7">
        <v>45.870651245117188</v>
      </c>
    </row>
    <row r="3598" spans="1:19" x14ac:dyDescent="0.25">
      <c r="A3598" s="7">
        <v>513</v>
      </c>
      <c r="B3598" s="7">
        <v>44657</v>
      </c>
      <c r="C3598" s="7">
        <v>29853061</v>
      </c>
      <c r="D3598" s="7" t="s">
        <v>3130</v>
      </c>
      <c r="E3598" s="7" t="s">
        <v>214</v>
      </c>
      <c r="F3598" s="7">
        <v>500000</v>
      </c>
      <c r="G3598" s="7">
        <v>4.013700008392334</v>
      </c>
      <c r="H3598" s="7">
        <v>3.5634000301361084</v>
      </c>
      <c r="I3598" s="7" t="s">
        <v>8533</v>
      </c>
      <c r="J3598" s="7" t="s">
        <v>8534</v>
      </c>
      <c r="K3598" s="8">
        <v>3.1730000972747803</v>
      </c>
      <c r="M3598" s="8">
        <v>97.482002258300781</v>
      </c>
      <c r="N3598" s="7">
        <v>34.5</v>
      </c>
      <c r="O3598" s="7" t="s">
        <v>409</v>
      </c>
      <c r="P3598" s="7" t="s">
        <v>659</v>
      </c>
      <c r="Q3598" s="7" t="s">
        <v>242</v>
      </c>
      <c r="R3598" s="7" t="s">
        <v>3856</v>
      </c>
      <c r="S3598" s="7">
        <v>39.193473815917969</v>
      </c>
    </row>
    <row r="3599" spans="1:19" x14ac:dyDescent="0.25">
      <c r="A3599" s="7">
        <v>513</v>
      </c>
      <c r="B3599" s="7">
        <v>44657</v>
      </c>
      <c r="C3599" s="7">
        <v>66915256</v>
      </c>
      <c r="D3599" s="7" t="s">
        <v>17990</v>
      </c>
      <c r="E3599" s="7" t="s">
        <v>18089</v>
      </c>
      <c r="F3599" s="7">
        <v>650000</v>
      </c>
      <c r="G3599" s="7">
        <v>6.2305998802185059</v>
      </c>
      <c r="H3599" s="7">
        <v>5.4362998008728027</v>
      </c>
      <c r="I3599" s="7" t="s">
        <v>20123</v>
      </c>
      <c r="J3599" s="7" t="s">
        <v>17960</v>
      </c>
      <c r="K3599" s="8">
        <v>3.2018539905548096</v>
      </c>
      <c r="M3599" s="8">
        <v>105.17289733886719</v>
      </c>
      <c r="N3599" s="7">
        <v>46.034000396728516</v>
      </c>
      <c r="O3599" s="7" t="s">
        <v>331</v>
      </c>
      <c r="P3599" s="7" t="s">
        <v>17991</v>
      </c>
      <c r="Q3599" s="7" t="s">
        <v>337</v>
      </c>
      <c r="R3599" s="7" t="s">
        <v>3856</v>
      </c>
      <c r="S3599" s="7">
        <v>46.034000396728516</v>
      </c>
    </row>
    <row r="3600" spans="1:19" x14ac:dyDescent="0.25">
      <c r="A3600" s="7">
        <v>513</v>
      </c>
      <c r="B3600" s="7">
        <v>44657</v>
      </c>
      <c r="C3600" s="7">
        <v>66941430</v>
      </c>
      <c r="D3600" s="7" t="s">
        <v>17990</v>
      </c>
      <c r="E3600" s="7" t="s">
        <v>214</v>
      </c>
      <c r="F3600" s="7">
        <v>750000</v>
      </c>
      <c r="G3600" s="7">
        <v>2.1273000240325928</v>
      </c>
      <c r="H3600" s="7">
        <v>1.9648000001907349</v>
      </c>
      <c r="I3600" s="7" t="s">
        <v>18090</v>
      </c>
      <c r="J3600" s="7" t="s">
        <v>17964</v>
      </c>
      <c r="K3600" s="8">
        <v>4.8204469680786133</v>
      </c>
      <c r="M3600" s="8">
        <v>100.10350036621094</v>
      </c>
      <c r="N3600" s="7">
        <v>226.51519775390625</v>
      </c>
      <c r="O3600" s="7" t="s">
        <v>331</v>
      </c>
      <c r="P3600" s="7" t="s">
        <v>17991</v>
      </c>
      <c r="Q3600" s="7" t="s">
        <v>337</v>
      </c>
      <c r="R3600" s="7" t="s">
        <v>214</v>
      </c>
      <c r="S3600" s="7">
        <v>226.51519775390625</v>
      </c>
    </row>
    <row r="3601" spans="1:19" x14ac:dyDescent="0.25">
      <c r="A3601" s="7">
        <v>513</v>
      </c>
      <c r="B3601" s="7">
        <v>44657</v>
      </c>
      <c r="C3601" s="7">
        <v>46006133</v>
      </c>
      <c r="D3601" s="7" t="s">
        <v>3135</v>
      </c>
      <c r="E3601" s="7" t="s">
        <v>214</v>
      </c>
      <c r="F3601" s="7">
        <v>650000</v>
      </c>
      <c r="G3601" s="7">
        <v>37.664600372314453</v>
      </c>
      <c r="H3601" s="7">
        <v>18.664499282836914</v>
      </c>
      <c r="I3601" s="7" t="s">
        <v>20124</v>
      </c>
      <c r="J3601" s="7" t="s">
        <v>8551</v>
      </c>
      <c r="K3601" s="8">
        <v>4.4474301338195801</v>
      </c>
      <c r="M3601" s="8">
        <v>90.088996887207031</v>
      </c>
      <c r="N3601" s="7">
        <v>191.02499389648438</v>
      </c>
      <c r="O3601" s="7" t="s">
        <v>223</v>
      </c>
      <c r="P3601" s="7" t="s">
        <v>761</v>
      </c>
      <c r="Q3601" s="7" t="s">
        <v>242</v>
      </c>
      <c r="R3601" s="7" t="s">
        <v>3856</v>
      </c>
      <c r="S3601" s="7">
        <v>244.45394897460938</v>
      </c>
    </row>
    <row r="3602" spans="1:19" x14ac:dyDescent="0.25">
      <c r="A3602" s="7">
        <v>513</v>
      </c>
      <c r="B3602" s="7">
        <v>44657</v>
      </c>
      <c r="C3602" s="7">
        <v>15490056</v>
      </c>
      <c r="D3602" s="7" t="s">
        <v>3135</v>
      </c>
      <c r="E3602" s="7" t="s">
        <v>8548</v>
      </c>
      <c r="F3602" s="7">
        <v>490000</v>
      </c>
      <c r="G3602" s="7">
        <v>20.180700302124023</v>
      </c>
      <c r="H3602" s="7">
        <v>11.967700004577637</v>
      </c>
      <c r="I3602" s="7" t="s">
        <v>8549</v>
      </c>
      <c r="J3602" s="7" t="s">
        <v>8550</v>
      </c>
      <c r="K3602" s="8">
        <v>4.6098899841308594</v>
      </c>
      <c r="M3602" s="8">
        <v>122.69200134277344</v>
      </c>
      <c r="N3602" s="7">
        <v>183.05000305175781</v>
      </c>
      <c r="O3602" s="7" t="s">
        <v>223</v>
      </c>
      <c r="P3602" s="7" t="s">
        <v>761</v>
      </c>
      <c r="Q3602" s="7" t="s">
        <v>242</v>
      </c>
      <c r="R3602" s="7" t="s">
        <v>3856</v>
      </c>
      <c r="S3602" s="7">
        <v>198.34574890136719</v>
      </c>
    </row>
    <row r="3603" spans="1:19" x14ac:dyDescent="0.25">
      <c r="A3603" s="7">
        <v>513</v>
      </c>
      <c r="B3603" s="7">
        <v>44657</v>
      </c>
      <c r="C3603" s="7">
        <v>15490168</v>
      </c>
      <c r="D3603" s="7" t="s">
        <v>3135</v>
      </c>
      <c r="E3603" s="7" t="s">
        <v>214</v>
      </c>
      <c r="F3603" s="7">
        <v>490000</v>
      </c>
      <c r="G3603" s="7">
        <v>20.180599212646484</v>
      </c>
      <c r="H3603" s="7">
        <v>11.967700004577637</v>
      </c>
      <c r="I3603" s="7" t="s">
        <v>8546</v>
      </c>
      <c r="J3603" s="7" t="s">
        <v>8547</v>
      </c>
      <c r="K3603" s="8">
        <v>4.6098899841308594</v>
      </c>
      <c r="M3603" s="8">
        <v>122.69200134277344</v>
      </c>
      <c r="N3603" s="7">
        <v>183.05000305175781</v>
      </c>
      <c r="O3603" s="7" t="s">
        <v>223</v>
      </c>
      <c r="P3603" s="7" t="s">
        <v>761</v>
      </c>
      <c r="Q3603" s="7" t="s">
        <v>242</v>
      </c>
      <c r="R3603" s="7" t="s">
        <v>214</v>
      </c>
      <c r="S3603" s="7">
        <v>198.34539794921875</v>
      </c>
    </row>
    <row r="3604" spans="1:19" x14ac:dyDescent="0.25">
      <c r="A3604" s="7">
        <v>513</v>
      </c>
      <c r="B3604" s="7">
        <v>44657</v>
      </c>
      <c r="C3604" s="7">
        <v>46486577</v>
      </c>
      <c r="D3604" s="7" t="s">
        <v>3135</v>
      </c>
      <c r="E3604" s="7" t="s">
        <v>214</v>
      </c>
      <c r="F3604" s="7">
        <v>350000</v>
      </c>
      <c r="G3604" s="7">
        <v>7.7754998207092285</v>
      </c>
      <c r="H3604" s="7">
        <v>6.6227002143859863</v>
      </c>
      <c r="I3604" s="7" t="s">
        <v>20125</v>
      </c>
      <c r="J3604" s="7" t="s">
        <v>8545</v>
      </c>
      <c r="K3604" s="8">
        <v>3.7564098834991455</v>
      </c>
      <c r="M3604" s="8">
        <v>94.891998291015625</v>
      </c>
      <c r="N3604" s="7">
        <v>103.44499969482422</v>
      </c>
      <c r="O3604" s="7" t="s">
        <v>223</v>
      </c>
      <c r="P3604" s="7" t="s">
        <v>761</v>
      </c>
      <c r="Q3604" s="7" t="s">
        <v>242</v>
      </c>
      <c r="R3604" s="7" t="s">
        <v>3856</v>
      </c>
      <c r="S3604" s="7">
        <v>143.20034790039063</v>
      </c>
    </row>
    <row r="3605" spans="1:19" x14ac:dyDescent="0.25">
      <c r="A3605" s="7">
        <v>513</v>
      </c>
      <c r="B3605" s="7">
        <v>44657</v>
      </c>
      <c r="C3605" s="7">
        <v>46486576</v>
      </c>
      <c r="D3605" s="7" t="s">
        <v>3135</v>
      </c>
      <c r="E3605" s="7" t="s">
        <v>8542</v>
      </c>
      <c r="F3605" s="7">
        <v>350000</v>
      </c>
      <c r="G3605" s="7">
        <v>7.7754998207092285</v>
      </c>
      <c r="H3605" s="7">
        <v>6.6227002143859863</v>
      </c>
      <c r="I3605" s="7" t="s">
        <v>8543</v>
      </c>
      <c r="J3605" s="7" t="s">
        <v>8544</v>
      </c>
      <c r="K3605" s="8">
        <v>3.7564249038696289</v>
      </c>
      <c r="M3605" s="8">
        <v>94.891899108886719</v>
      </c>
      <c r="N3605" s="7">
        <v>103.15529632568359</v>
      </c>
      <c r="O3605" s="7" t="s">
        <v>223</v>
      </c>
      <c r="P3605" s="7" t="s">
        <v>761</v>
      </c>
      <c r="Q3605" s="7" t="s">
        <v>242</v>
      </c>
      <c r="R3605" s="7" t="s">
        <v>214</v>
      </c>
      <c r="S3605" s="7">
        <v>143.20034790039063</v>
      </c>
    </row>
    <row r="3606" spans="1:19" x14ac:dyDescent="0.25">
      <c r="A3606" s="7">
        <v>513</v>
      </c>
      <c r="B3606" s="7">
        <v>44657</v>
      </c>
      <c r="C3606" s="7">
        <v>66780434</v>
      </c>
      <c r="D3606" s="7" t="s">
        <v>3135</v>
      </c>
      <c r="E3606" s="7" t="s">
        <v>214</v>
      </c>
      <c r="F3606" s="7">
        <v>500000</v>
      </c>
      <c r="G3606" s="7">
        <v>5.1744999885559082</v>
      </c>
      <c r="H3606" s="7">
        <v>4.6873998641967773</v>
      </c>
      <c r="I3606" s="7" t="s">
        <v>8540</v>
      </c>
      <c r="J3606" s="7" t="s">
        <v>8541</v>
      </c>
      <c r="K3606" s="8">
        <v>3.7727301120758057</v>
      </c>
      <c r="M3606" s="8">
        <v>94.470001220703125</v>
      </c>
      <c r="N3606" s="7">
        <v>102.36799621582031</v>
      </c>
      <c r="O3606" s="7" t="s">
        <v>223</v>
      </c>
      <c r="P3606" s="7" t="s">
        <v>761</v>
      </c>
      <c r="Q3606" s="7" t="s">
        <v>242</v>
      </c>
      <c r="R3606" s="7" t="s">
        <v>3856</v>
      </c>
      <c r="S3606" s="7">
        <v>128.92176818847656</v>
      </c>
    </row>
    <row r="3607" spans="1:19" x14ac:dyDescent="0.25">
      <c r="A3607" s="7">
        <v>513</v>
      </c>
      <c r="B3607" s="7">
        <v>44657</v>
      </c>
      <c r="C3607" s="7">
        <v>66780437</v>
      </c>
      <c r="D3607" s="7" t="s">
        <v>3135</v>
      </c>
      <c r="E3607" s="7" t="s">
        <v>8538</v>
      </c>
      <c r="F3607" s="7">
        <v>500000</v>
      </c>
      <c r="G3607" s="7">
        <v>5.1744999885559082</v>
      </c>
      <c r="H3607" s="7">
        <v>4.6873998641967773</v>
      </c>
      <c r="I3607" s="7" t="s">
        <v>20912</v>
      </c>
      <c r="J3607" s="7" t="s">
        <v>8539</v>
      </c>
      <c r="K3607" s="8">
        <v>3.7726850509643555</v>
      </c>
      <c r="M3607" s="8">
        <v>94.470001220703125</v>
      </c>
      <c r="N3607" s="7">
        <v>101.98519897460938</v>
      </c>
      <c r="O3607" s="7" t="s">
        <v>223</v>
      </c>
      <c r="P3607" s="7" t="s">
        <v>761</v>
      </c>
      <c r="Q3607" s="7" t="s">
        <v>242</v>
      </c>
      <c r="R3607" s="7" t="s">
        <v>214</v>
      </c>
      <c r="S3607" s="7">
        <v>128.92176818847656</v>
      </c>
    </row>
    <row r="3608" spans="1:19" x14ac:dyDescent="0.25">
      <c r="A3608" s="7">
        <v>513</v>
      </c>
      <c r="B3608" s="7">
        <v>44657</v>
      </c>
      <c r="C3608" s="7">
        <v>67030235</v>
      </c>
      <c r="D3608" s="7" t="s">
        <v>3138</v>
      </c>
      <c r="E3608" s="7" t="s">
        <v>22395</v>
      </c>
      <c r="F3608" s="7">
        <v>300000</v>
      </c>
      <c r="G3608" s="7">
        <v>29.979499816894531</v>
      </c>
      <c r="H3608" s="7">
        <v>14.993200302124023</v>
      </c>
      <c r="I3608" s="7" t="s">
        <v>22396</v>
      </c>
      <c r="J3608" s="7" t="s">
        <v>22397</v>
      </c>
      <c r="K3608" s="8">
        <v>5.2500500679016113</v>
      </c>
      <c r="M3608" s="8">
        <v>99.247001647949219</v>
      </c>
      <c r="N3608" s="7">
        <v>258.10598754882813</v>
      </c>
      <c r="O3608" s="7" t="s">
        <v>223</v>
      </c>
      <c r="P3608" s="7" t="s">
        <v>761</v>
      </c>
      <c r="Q3608" s="7" t="s">
        <v>242</v>
      </c>
      <c r="R3608" s="7" t="s">
        <v>3856</v>
      </c>
      <c r="S3608" s="7">
        <v>272.76824951171875</v>
      </c>
    </row>
    <row r="3609" spans="1:19" x14ac:dyDescent="0.25">
      <c r="A3609" s="7">
        <v>513</v>
      </c>
      <c r="B3609" s="7">
        <v>44657</v>
      </c>
      <c r="C3609" s="7">
        <v>66878789</v>
      </c>
      <c r="D3609" s="7" t="s">
        <v>3138</v>
      </c>
      <c r="E3609" s="7" t="s">
        <v>8571</v>
      </c>
      <c r="F3609" s="7">
        <v>550000</v>
      </c>
      <c r="G3609" s="7">
        <v>28.944599151611328</v>
      </c>
      <c r="H3609" s="7">
        <v>15.644599914550781</v>
      </c>
      <c r="I3609" s="7" t="s">
        <v>22398</v>
      </c>
      <c r="J3609" s="7" t="s">
        <v>8572</v>
      </c>
      <c r="K3609" s="8">
        <v>4.9618401527404785</v>
      </c>
      <c r="M3609" s="8">
        <v>89.887001037597656</v>
      </c>
      <c r="N3609" s="7">
        <v>228.18400573730469</v>
      </c>
      <c r="O3609" s="7" t="s">
        <v>223</v>
      </c>
      <c r="P3609" s="7" t="s">
        <v>761</v>
      </c>
      <c r="Q3609" s="7" t="s">
        <v>242</v>
      </c>
      <c r="R3609" s="7" t="s">
        <v>3856</v>
      </c>
      <c r="S3609" s="7">
        <v>269.66961669921875</v>
      </c>
    </row>
    <row r="3610" spans="1:19" x14ac:dyDescent="0.25">
      <c r="A3610" s="7">
        <v>513</v>
      </c>
      <c r="B3610" s="7">
        <v>44657</v>
      </c>
      <c r="C3610" s="7">
        <v>66878791</v>
      </c>
      <c r="D3610" s="7" t="s">
        <v>3138</v>
      </c>
      <c r="E3610" s="7" t="s">
        <v>8568</v>
      </c>
      <c r="F3610" s="7">
        <v>550000</v>
      </c>
      <c r="G3610" s="7">
        <v>28.944599151611328</v>
      </c>
      <c r="H3610" s="7">
        <v>15.616600036621094</v>
      </c>
      <c r="I3610" s="7" t="s">
        <v>8569</v>
      </c>
      <c r="J3610" s="7" t="s">
        <v>8570</v>
      </c>
      <c r="K3610" s="8">
        <v>4.9877481460571289</v>
      </c>
      <c r="M3610" s="8">
        <v>89.521408081054688</v>
      </c>
      <c r="N3610" s="7">
        <v>230.4208984375</v>
      </c>
      <c r="O3610" s="7" t="s">
        <v>223</v>
      </c>
      <c r="P3610" s="7" t="s">
        <v>761</v>
      </c>
      <c r="Q3610" s="7" t="s">
        <v>242</v>
      </c>
      <c r="R3610" s="7" t="s">
        <v>214</v>
      </c>
      <c r="S3610" s="7">
        <v>269.66961669921875</v>
      </c>
    </row>
    <row r="3611" spans="1:19" x14ac:dyDescent="0.25">
      <c r="A3611" s="7">
        <v>513</v>
      </c>
      <c r="B3611" s="7">
        <v>44657</v>
      </c>
      <c r="C3611" s="7">
        <v>67030133</v>
      </c>
      <c r="D3611" s="7" t="s">
        <v>3138</v>
      </c>
      <c r="E3611" s="7" t="s">
        <v>22399</v>
      </c>
      <c r="F3611" s="7">
        <v>1000000</v>
      </c>
      <c r="G3611" s="7">
        <v>9.9794998168945313</v>
      </c>
      <c r="H3611" s="7">
        <v>7.8076000213623047</v>
      </c>
      <c r="I3611" s="7" t="s">
        <v>22400</v>
      </c>
      <c r="J3611" s="7" t="s">
        <v>22401</v>
      </c>
      <c r="K3611" s="8">
        <v>4.572509765625</v>
      </c>
      <c r="M3611" s="8">
        <v>98.628997802734375</v>
      </c>
      <c r="N3611" s="7">
        <v>193.92799377441406</v>
      </c>
      <c r="O3611" s="7" t="s">
        <v>223</v>
      </c>
      <c r="P3611" s="7" t="s">
        <v>761</v>
      </c>
      <c r="Q3611" s="7" t="s">
        <v>242</v>
      </c>
      <c r="R3611" s="7" t="s">
        <v>3856</v>
      </c>
      <c r="S3611" s="7">
        <v>186.2281494140625</v>
      </c>
    </row>
    <row r="3612" spans="1:19" x14ac:dyDescent="0.25">
      <c r="A3612" s="7">
        <v>513</v>
      </c>
      <c r="B3612" s="7">
        <v>44657</v>
      </c>
      <c r="C3612" s="7">
        <v>66878780</v>
      </c>
      <c r="D3612" s="7" t="s">
        <v>3138</v>
      </c>
      <c r="E3612" s="7" t="s">
        <v>8565</v>
      </c>
      <c r="F3612" s="7">
        <v>700000</v>
      </c>
      <c r="G3612" s="7">
        <v>8.9446001052856445</v>
      </c>
      <c r="H3612" s="7">
        <v>7.5988001823425293</v>
      </c>
      <c r="I3612" s="7" t="s">
        <v>8566</v>
      </c>
      <c r="J3612" s="7" t="s">
        <v>8567</v>
      </c>
      <c r="K3612" s="8">
        <v>4.4103398323059082</v>
      </c>
      <c r="M3612" s="8">
        <v>89.517997741699219</v>
      </c>
      <c r="N3612" s="7">
        <v>177.75700378417969</v>
      </c>
      <c r="O3612" s="7" t="s">
        <v>223</v>
      </c>
      <c r="P3612" s="7" t="s">
        <v>761</v>
      </c>
      <c r="Q3612" s="7" t="s">
        <v>242</v>
      </c>
      <c r="R3612" s="7" t="s">
        <v>3856</v>
      </c>
      <c r="S3612" s="7">
        <v>179.97352600097656</v>
      </c>
    </row>
    <row r="3613" spans="1:19" x14ac:dyDescent="0.25">
      <c r="A3613" s="7">
        <v>513</v>
      </c>
      <c r="B3613" s="7">
        <v>44657</v>
      </c>
      <c r="C3613" s="7">
        <v>66878781</v>
      </c>
      <c r="D3613" s="7" t="s">
        <v>3138</v>
      </c>
      <c r="E3613" s="7" t="s">
        <v>8562</v>
      </c>
      <c r="F3613" s="7">
        <v>700000</v>
      </c>
      <c r="G3613" s="7">
        <v>8.9446001052856445</v>
      </c>
      <c r="H3613" s="7">
        <v>7.5988001823425293</v>
      </c>
      <c r="I3613" s="7" t="s">
        <v>8563</v>
      </c>
      <c r="J3613" s="7" t="s">
        <v>8564</v>
      </c>
      <c r="K3613" s="8">
        <v>4.4103431701660156</v>
      </c>
      <c r="M3613" s="8">
        <v>89.517997741699219</v>
      </c>
      <c r="N3613" s="7">
        <v>177.47990417480469</v>
      </c>
      <c r="O3613" s="7" t="s">
        <v>223</v>
      </c>
      <c r="P3613" s="7" t="s">
        <v>761</v>
      </c>
      <c r="Q3613" s="7" t="s">
        <v>242</v>
      </c>
      <c r="R3613" s="7" t="s">
        <v>214</v>
      </c>
      <c r="S3613" s="7">
        <v>179.97352600097656</v>
      </c>
    </row>
    <row r="3614" spans="1:19" x14ac:dyDescent="0.25">
      <c r="A3614" s="7">
        <v>513</v>
      </c>
      <c r="B3614" s="7">
        <v>44657</v>
      </c>
      <c r="C3614" s="7">
        <v>15885412</v>
      </c>
      <c r="D3614" s="7" t="s">
        <v>3138</v>
      </c>
      <c r="E3614" s="7" t="s">
        <v>214</v>
      </c>
      <c r="F3614" s="7">
        <v>504106</v>
      </c>
      <c r="G3614" s="7">
        <v>0.45170000195503235</v>
      </c>
      <c r="H3614" s="7">
        <v>0.44499999284744263</v>
      </c>
      <c r="I3614" s="7" t="s">
        <v>8560</v>
      </c>
      <c r="J3614" s="7" t="s">
        <v>8561</v>
      </c>
      <c r="K3614" s="8">
        <v>3.1968100070953369</v>
      </c>
      <c r="M3614" s="8">
        <v>100.46533203125</v>
      </c>
      <c r="N3614" s="7">
        <v>202.09429931640625</v>
      </c>
      <c r="O3614" s="7" t="s">
        <v>223</v>
      </c>
      <c r="P3614" s="7" t="s">
        <v>761</v>
      </c>
      <c r="Q3614" s="7" t="s">
        <v>242</v>
      </c>
      <c r="R3614" s="7" t="s">
        <v>3856</v>
      </c>
      <c r="S3614" s="7">
        <v>122.71328735351563</v>
      </c>
    </row>
    <row r="3615" spans="1:19" x14ac:dyDescent="0.25">
      <c r="A3615" s="7">
        <v>513</v>
      </c>
      <c r="B3615" s="7">
        <v>44657</v>
      </c>
      <c r="C3615" s="7">
        <v>38830995</v>
      </c>
      <c r="D3615" s="7" t="s">
        <v>3138</v>
      </c>
      <c r="E3615" s="7" t="s">
        <v>214</v>
      </c>
      <c r="F3615" s="7">
        <v>495894</v>
      </c>
      <c r="G3615" s="7">
        <v>0.45170000195503235</v>
      </c>
      <c r="H3615" s="7">
        <v>0.44470000267028809</v>
      </c>
      <c r="I3615" s="7" t="s">
        <v>8558</v>
      </c>
      <c r="J3615" s="7" t="s">
        <v>8559</v>
      </c>
      <c r="K3615" s="8">
        <v>3.3322000503540039</v>
      </c>
      <c r="M3615" s="8">
        <v>100.40499877929688</v>
      </c>
      <c r="N3615" s="7">
        <v>215.56289672851563</v>
      </c>
      <c r="O3615" s="7" t="s">
        <v>223</v>
      </c>
      <c r="P3615" s="7" t="s">
        <v>761</v>
      </c>
      <c r="Q3615" s="7" t="s">
        <v>242</v>
      </c>
      <c r="R3615" s="7" t="s">
        <v>3856</v>
      </c>
      <c r="S3615" s="7">
        <v>122.71328735351563</v>
      </c>
    </row>
    <row r="3616" spans="1:19" x14ac:dyDescent="0.25">
      <c r="A3616" s="7">
        <v>513</v>
      </c>
      <c r="B3616" s="7">
        <v>44657</v>
      </c>
      <c r="C3616" s="7">
        <v>16009802</v>
      </c>
      <c r="D3616" s="7" t="s">
        <v>3138</v>
      </c>
      <c r="E3616" s="7" t="s">
        <v>8555</v>
      </c>
      <c r="F3616" s="7">
        <v>504106</v>
      </c>
      <c r="G3616" s="7">
        <v>0.45170000195503235</v>
      </c>
      <c r="H3616" s="7">
        <v>0.44519999623298645</v>
      </c>
      <c r="I3616" s="7" t="s">
        <v>8556</v>
      </c>
      <c r="J3616" s="7" t="s">
        <v>8557</v>
      </c>
      <c r="K3616" s="8">
        <v>3.0954070091247559</v>
      </c>
      <c r="M3616" s="8">
        <v>100.51059722900391</v>
      </c>
      <c r="N3616" s="7">
        <v>191.99290466308594</v>
      </c>
      <c r="O3616" s="7" t="s">
        <v>223</v>
      </c>
      <c r="P3616" s="7" t="s">
        <v>761</v>
      </c>
      <c r="Q3616" s="7" t="s">
        <v>242</v>
      </c>
      <c r="R3616" s="7" t="s">
        <v>214</v>
      </c>
      <c r="S3616" s="7">
        <v>122.71328735351563</v>
      </c>
    </row>
    <row r="3617" spans="1:19" x14ac:dyDescent="0.25">
      <c r="A3617" s="7">
        <v>513</v>
      </c>
      <c r="B3617" s="7">
        <v>44657</v>
      </c>
      <c r="C3617" s="7">
        <v>38846123</v>
      </c>
      <c r="D3617" s="7" t="s">
        <v>3138</v>
      </c>
      <c r="E3617" s="7" t="s">
        <v>8552</v>
      </c>
      <c r="F3617" s="7">
        <v>495894</v>
      </c>
      <c r="G3617" s="7">
        <v>0.45170000195503235</v>
      </c>
      <c r="H3617" s="7">
        <v>0.44510000944137573</v>
      </c>
      <c r="I3617" s="7" t="s">
        <v>8553</v>
      </c>
      <c r="J3617" s="7" t="s">
        <v>8554</v>
      </c>
      <c r="K3617" s="8">
        <v>3.1187760829925537</v>
      </c>
      <c r="M3617" s="8">
        <v>100.50009918212891</v>
      </c>
      <c r="N3617" s="7">
        <v>194.31900024414063</v>
      </c>
      <c r="O3617" s="7" t="s">
        <v>223</v>
      </c>
      <c r="P3617" s="7" t="s">
        <v>761</v>
      </c>
      <c r="Q3617" s="7" t="s">
        <v>242</v>
      </c>
      <c r="R3617" s="7" t="s">
        <v>214</v>
      </c>
      <c r="S3617" s="7">
        <v>122.71328735351563</v>
      </c>
    </row>
    <row r="3618" spans="1:19" x14ac:dyDescent="0.25">
      <c r="A3618" s="7">
        <v>513</v>
      </c>
      <c r="B3618" s="7">
        <v>44657</v>
      </c>
      <c r="C3618" s="7">
        <v>66792790</v>
      </c>
      <c r="D3618" s="7" t="s">
        <v>3141</v>
      </c>
      <c r="E3618" s="7" t="s">
        <v>8577</v>
      </c>
      <c r="F3618" s="7">
        <v>700000</v>
      </c>
      <c r="G3618" s="7">
        <v>48.273799896240234</v>
      </c>
      <c r="H3618" s="7">
        <v>19.932500839233398</v>
      </c>
      <c r="I3618" s="7" t="s">
        <v>19096</v>
      </c>
      <c r="J3618" s="7" t="s">
        <v>8578</v>
      </c>
      <c r="K3618" s="8">
        <v>4.784329891204834</v>
      </c>
      <c r="M3618" s="8">
        <v>79.642997741699219</v>
      </c>
      <c r="N3618" s="7">
        <v>231.33700561523438</v>
      </c>
      <c r="O3618" s="7" t="s">
        <v>223</v>
      </c>
      <c r="P3618" s="7" t="s">
        <v>761</v>
      </c>
      <c r="Q3618" s="7" t="s">
        <v>242</v>
      </c>
      <c r="R3618" s="7" t="s">
        <v>3856</v>
      </c>
      <c r="S3618" s="7">
        <v>261.16119384765625</v>
      </c>
    </row>
    <row r="3619" spans="1:19" x14ac:dyDescent="0.25">
      <c r="A3619" s="7">
        <v>513</v>
      </c>
      <c r="B3619" s="7">
        <v>44657</v>
      </c>
      <c r="C3619" s="7">
        <v>16061716</v>
      </c>
      <c r="D3619" s="7" t="s">
        <v>3141</v>
      </c>
      <c r="E3619" s="7" t="s">
        <v>214</v>
      </c>
      <c r="F3619" s="7">
        <v>240510</v>
      </c>
      <c r="G3619" s="7">
        <v>20.550300598144531</v>
      </c>
      <c r="H3619" s="7">
        <v>12.84160041809082</v>
      </c>
      <c r="I3619" s="7" t="s">
        <v>8575</v>
      </c>
      <c r="J3619" s="7" t="s">
        <v>8576</v>
      </c>
      <c r="K3619" s="8">
        <v>4.7515068054199219</v>
      </c>
      <c r="M3619" s="8">
        <v>96.721000671386719</v>
      </c>
      <c r="N3619" s="7">
        <v>192.17779541015625</v>
      </c>
      <c r="O3619" s="7" t="s">
        <v>223</v>
      </c>
      <c r="P3619" s="7" t="s">
        <v>761</v>
      </c>
      <c r="Q3619" s="7" t="s">
        <v>242</v>
      </c>
      <c r="R3619" s="7" t="s">
        <v>4084</v>
      </c>
      <c r="S3619" s="7">
        <v>199.65992736816406</v>
      </c>
    </row>
    <row r="3620" spans="1:19" x14ac:dyDescent="0.25">
      <c r="A3620" s="7">
        <v>513</v>
      </c>
      <c r="B3620" s="7">
        <v>44657</v>
      </c>
      <c r="C3620" s="7">
        <v>45535619</v>
      </c>
      <c r="D3620" s="7" t="s">
        <v>3141</v>
      </c>
      <c r="E3620" s="7" t="s">
        <v>214</v>
      </c>
      <c r="F3620" s="7">
        <v>330090</v>
      </c>
      <c r="G3620" s="7">
        <v>20.550300598144531</v>
      </c>
      <c r="H3620" s="7">
        <v>12.855500221252441</v>
      </c>
      <c r="I3620" s="7" t="s">
        <v>8573</v>
      </c>
      <c r="J3620" s="7" t="s">
        <v>8574</v>
      </c>
      <c r="K3620" s="8">
        <v>4.7280898094177246</v>
      </c>
      <c r="M3620" s="8">
        <v>97.019996643066406</v>
      </c>
      <c r="N3620" s="7">
        <v>192.531005859375</v>
      </c>
      <c r="O3620" s="7" t="s">
        <v>223</v>
      </c>
      <c r="P3620" s="7" t="s">
        <v>761</v>
      </c>
      <c r="Q3620" s="7" t="s">
        <v>242</v>
      </c>
      <c r="R3620" s="7" t="s">
        <v>3856</v>
      </c>
      <c r="S3620" s="7">
        <v>199.65992736816406</v>
      </c>
    </row>
    <row r="3621" spans="1:19" x14ac:dyDescent="0.25">
      <c r="A3621" s="7">
        <v>513</v>
      </c>
      <c r="B3621" s="7">
        <v>44657</v>
      </c>
      <c r="C3621" s="7">
        <v>45998310</v>
      </c>
      <c r="D3621" s="7" t="s">
        <v>3144</v>
      </c>
      <c r="E3621" s="7" t="s">
        <v>214</v>
      </c>
      <c r="F3621" s="7">
        <v>300000</v>
      </c>
      <c r="G3621" s="7">
        <v>0.55849999189376831</v>
      </c>
      <c r="H3621" s="7">
        <v>0.53229999542236328</v>
      </c>
      <c r="I3621" s="7" t="s">
        <v>11397</v>
      </c>
      <c r="J3621" s="7" t="s">
        <v>11398</v>
      </c>
      <c r="K3621" s="8">
        <v>4.8590941429138184</v>
      </c>
      <c r="M3621" s="8">
        <v>100.427001953125</v>
      </c>
      <c r="N3621" s="7">
        <v>372.68099975585938</v>
      </c>
      <c r="O3621" s="7" t="s">
        <v>409</v>
      </c>
      <c r="P3621" s="7" t="s">
        <v>349</v>
      </c>
      <c r="Q3621" s="7" t="s">
        <v>242</v>
      </c>
      <c r="R3621" s="7" t="s">
        <v>214</v>
      </c>
      <c r="S3621" s="7">
        <v>372.68099975585938</v>
      </c>
    </row>
    <row r="3622" spans="1:19" x14ac:dyDescent="0.25">
      <c r="A3622" s="7">
        <v>513</v>
      </c>
      <c r="B3622" s="7">
        <v>44657</v>
      </c>
      <c r="C3622" s="7">
        <v>36710627</v>
      </c>
      <c r="D3622" s="7" t="s">
        <v>3147</v>
      </c>
      <c r="E3622" s="7" t="s">
        <v>11401</v>
      </c>
      <c r="F3622" s="7">
        <v>750000</v>
      </c>
      <c r="G3622" s="7">
        <v>3.8001000881195068</v>
      </c>
      <c r="H3622" s="7">
        <v>2.8499000072479248</v>
      </c>
      <c r="I3622" s="7" t="s">
        <v>11402</v>
      </c>
      <c r="J3622" s="7" t="s">
        <v>11403</v>
      </c>
      <c r="K3622" s="8">
        <v>6.7030401229858398</v>
      </c>
      <c r="M3622" s="8">
        <v>94.362998962402344</v>
      </c>
      <c r="N3622" s="7">
        <v>373.82400512695313</v>
      </c>
      <c r="O3622" s="7" t="s">
        <v>223</v>
      </c>
      <c r="P3622" s="7" t="s">
        <v>659</v>
      </c>
      <c r="Q3622" s="7" t="s">
        <v>242</v>
      </c>
      <c r="R3622" s="7" t="s">
        <v>3856</v>
      </c>
      <c r="S3622" s="7">
        <v>373.82400512695313</v>
      </c>
    </row>
    <row r="3623" spans="1:19" x14ac:dyDescent="0.25">
      <c r="A3623" s="7">
        <v>513</v>
      </c>
      <c r="B3623" s="7">
        <v>44657</v>
      </c>
      <c r="C3623" s="7">
        <v>35679937</v>
      </c>
      <c r="D3623" s="7" t="s">
        <v>3147</v>
      </c>
      <c r="E3623" s="7" t="s">
        <v>214</v>
      </c>
      <c r="F3623" s="7">
        <v>600000</v>
      </c>
      <c r="G3623" s="7">
        <v>2.4997000694274902</v>
      </c>
      <c r="H3623" s="7">
        <v>2.0694000720977783</v>
      </c>
      <c r="I3623" s="7" t="s">
        <v>11399</v>
      </c>
      <c r="J3623" s="7" t="s">
        <v>11400</v>
      </c>
      <c r="K3623" s="8">
        <v>6.9905300140380859</v>
      </c>
      <c r="M3623" s="8">
        <v>95.791999816894531</v>
      </c>
      <c r="N3623" s="7">
        <v>423.44500732421875</v>
      </c>
      <c r="O3623" s="7" t="s">
        <v>223</v>
      </c>
      <c r="P3623" s="7" t="s">
        <v>659</v>
      </c>
      <c r="Q3623" s="7" t="s">
        <v>242</v>
      </c>
      <c r="R3623" s="7" t="s">
        <v>3856</v>
      </c>
      <c r="S3623" s="7">
        <v>423.44500732421875</v>
      </c>
    </row>
    <row r="3624" spans="1:19" x14ac:dyDescent="0.25">
      <c r="A3624" s="7">
        <v>513</v>
      </c>
      <c r="B3624" s="7">
        <v>44657</v>
      </c>
      <c r="C3624" s="7">
        <v>30673915</v>
      </c>
      <c r="D3624" s="7" t="s">
        <v>3150</v>
      </c>
      <c r="E3624" s="7" t="s">
        <v>214</v>
      </c>
      <c r="F3624" s="7">
        <v>250000</v>
      </c>
      <c r="G3624" s="7">
        <v>4.2983999252319336</v>
      </c>
      <c r="H3624" s="7">
        <v>3.9065001010894775</v>
      </c>
      <c r="I3624" s="7" t="s">
        <v>11404</v>
      </c>
      <c r="J3624" s="7" t="s">
        <v>11405</v>
      </c>
      <c r="K3624" s="8">
        <v>4.1793990135192871</v>
      </c>
      <c r="M3624" s="8">
        <v>97.833999633789063</v>
      </c>
      <c r="N3624" s="7">
        <v>138.92790222167969</v>
      </c>
      <c r="O3624" s="7" t="s">
        <v>212</v>
      </c>
      <c r="P3624" s="7" t="s">
        <v>1033</v>
      </c>
      <c r="Q3624" s="7" t="s">
        <v>242</v>
      </c>
      <c r="R3624" s="7" t="s">
        <v>4084</v>
      </c>
      <c r="S3624" s="7">
        <v>138.92790222167969</v>
      </c>
    </row>
    <row r="3625" spans="1:19" x14ac:dyDescent="0.25">
      <c r="A3625" s="7">
        <v>513</v>
      </c>
      <c r="B3625" s="7">
        <v>44657</v>
      </c>
      <c r="C3625" s="7">
        <v>66952412</v>
      </c>
      <c r="D3625" s="7" t="s">
        <v>18422</v>
      </c>
      <c r="E3625" s="7" t="s">
        <v>214</v>
      </c>
      <c r="F3625" s="7">
        <v>265000</v>
      </c>
      <c r="G3625" s="7">
        <v>2.0452001094818115</v>
      </c>
      <c r="H3625" s="7">
        <v>1.8801000118255615</v>
      </c>
      <c r="I3625" s="7" t="s">
        <v>18423</v>
      </c>
      <c r="J3625" s="7" t="s">
        <v>18424</v>
      </c>
      <c r="K3625" s="8">
        <v>5.5699820518493652</v>
      </c>
      <c r="M3625" s="8">
        <v>98.262001037597656</v>
      </c>
      <c r="N3625" s="7">
        <v>302.83221435546875</v>
      </c>
      <c r="O3625" s="7" t="s">
        <v>360</v>
      </c>
      <c r="P3625" s="7" t="s">
        <v>349</v>
      </c>
      <c r="Q3625" s="7" t="s">
        <v>242</v>
      </c>
      <c r="R3625" s="7" t="s">
        <v>214</v>
      </c>
      <c r="S3625" s="7">
        <v>302.83221435546875</v>
      </c>
    </row>
    <row r="3626" spans="1:19" x14ac:dyDescent="0.25">
      <c r="A3626" s="7">
        <v>513</v>
      </c>
      <c r="B3626" s="7">
        <v>44657</v>
      </c>
      <c r="C3626" s="7">
        <v>18242413</v>
      </c>
      <c r="D3626" s="7" t="s">
        <v>3154</v>
      </c>
      <c r="E3626" s="7" t="s">
        <v>214</v>
      </c>
      <c r="F3626" s="7">
        <v>500000</v>
      </c>
      <c r="G3626" s="7">
        <v>0.78030002117156982</v>
      </c>
      <c r="H3626" s="7">
        <v>0.75959998369216919</v>
      </c>
      <c r="I3626" s="7" t="s">
        <v>11406</v>
      </c>
      <c r="J3626" s="7" t="s">
        <v>11407</v>
      </c>
      <c r="K3626" s="8">
        <v>3.0835480690002441</v>
      </c>
      <c r="M3626" s="8">
        <v>100.59999847412109</v>
      </c>
      <c r="N3626" s="7">
        <v>158.20919799804688</v>
      </c>
      <c r="O3626" s="7" t="s">
        <v>237</v>
      </c>
      <c r="P3626" s="7" t="s">
        <v>239</v>
      </c>
      <c r="Q3626" s="7" t="s">
        <v>242</v>
      </c>
      <c r="R3626" s="7" t="s">
        <v>3856</v>
      </c>
      <c r="S3626" s="7">
        <v>158.20919799804688</v>
      </c>
    </row>
    <row r="3627" spans="1:19" x14ac:dyDescent="0.25">
      <c r="A3627" s="7">
        <v>513</v>
      </c>
      <c r="B3627" s="7">
        <v>44657</v>
      </c>
      <c r="C3627" s="7">
        <v>66890634</v>
      </c>
      <c r="D3627" s="7" t="s">
        <v>3157</v>
      </c>
      <c r="E3627" s="7" t="s">
        <v>8579</v>
      </c>
      <c r="F3627" s="7">
        <v>400000</v>
      </c>
      <c r="G3627" s="7">
        <v>6.0616002082824707</v>
      </c>
      <c r="H3627" s="7">
        <v>4.4095001220703125</v>
      </c>
      <c r="I3627" s="7" t="s">
        <v>8580</v>
      </c>
      <c r="J3627" s="7" t="s">
        <v>8581</v>
      </c>
      <c r="K3627" s="8">
        <v>5.7520880699157715</v>
      </c>
      <c r="M3627" s="8">
        <v>96</v>
      </c>
      <c r="N3627" s="7">
        <v>303.197509765625</v>
      </c>
      <c r="O3627" s="7" t="s">
        <v>360</v>
      </c>
      <c r="P3627" s="7" t="s">
        <v>267</v>
      </c>
      <c r="Q3627" s="7" t="s">
        <v>242</v>
      </c>
      <c r="R3627" s="7" t="s">
        <v>214</v>
      </c>
      <c r="S3627" s="7">
        <v>287.31869506835938</v>
      </c>
    </row>
    <row r="3628" spans="1:19" x14ac:dyDescent="0.25">
      <c r="A3628" s="7">
        <v>513</v>
      </c>
      <c r="B3628" s="7">
        <v>44657</v>
      </c>
      <c r="C3628" s="7">
        <v>66825523</v>
      </c>
      <c r="D3628" s="7" t="s">
        <v>3160</v>
      </c>
      <c r="E3628" s="7" t="s">
        <v>214</v>
      </c>
      <c r="F3628" s="7">
        <v>535000</v>
      </c>
      <c r="G3628" s="7">
        <v>3.0636999607086182</v>
      </c>
      <c r="H3628" s="7">
        <v>2.1895999908447266</v>
      </c>
      <c r="I3628" s="7" t="s">
        <v>11408</v>
      </c>
      <c r="J3628" s="7" t="s">
        <v>11409</v>
      </c>
      <c r="K3628" s="8">
        <v>35.710727691650391</v>
      </c>
      <c r="M3628" s="8">
        <v>47.087001800537109</v>
      </c>
      <c r="N3628" s="7">
        <v>3299.594482421875</v>
      </c>
      <c r="O3628" s="7" t="s">
        <v>360</v>
      </c>
      <c r="P3628" s="7" t="s">
        <v>349</v>
      </c>
      <c r="Q3628" s="7" t="s">
        <v>242</v>
      </c>
      <c r="R3628" s="7" t="s">
        <v>3856</v>
      </c>
      <c r="S3628" s="7">
        <v>3299.594482421875</v>
      </c>
    </row>
    <row r="3629" spans="1:19" x14ac:dyDescent="0.25">
      <c r="A3629" s="7">
        <v>513</v>
      </c>
      <c r="B3629" s="7">
        <v>44657</v>
      </c>
      <c r="C3629" s="7">
        <v>66802983</v>
      </c>
      <c r="D3629" s="7" t="s">
        <v>3162</v>
      </c>
      <c r="E3629" s="7" t="s">
        <v>214</v>
      </c>
      <c r="F3629" s="7">
        <v>500000</v>
      </c>
      <c r="G3629" s="7">
        <v>2.3436000347137451</v>
      </c>
      <c r="H3629" s="7">
        <v>1.7447999715805054</v>
      </c>
      <c r="I3629" s="7" t="s">
        <v>11410</v>
      </c>
      <c r="J3629" s="7" t="s">
        <v>11411</v>
      </c>
      <c r="K3629" s="8">
        <v>42.374763488769531</v>
      </c>
      <c r="M3629" s="8">
        <v>49.346000671386719</v>
      </c>
      <c r="N3629" s="7">
        <v>3976.783447265625</v>
      </c>
      <c r="O3629" s="7" t="s">
        <v>360</v>
      </c>
      <c r="P3629" s="7" t="s">
        <v>349</v>
      </c>
      <c r="Q3629" s="7" t="s">
        <v>242</v>
      </c>
      <c r="R3629" s="7" t="s">
        <v>3856</v>
      </c>
      <c r="S3629" s="7">
        <v>3976.783447265625</v>
      </c>
    </row>
    <row r="3630" spans="1:19" x14ac:dyDescent="0.25">
      <c r="A3630" s="7">
        <v>513</v>
      </c>
      <c r="B3630" s="7">
        <v>44657</v>
      </c>
      <c r="C3630" s="7">
        <v>44892556</v>
      </c>
      <c r="D3630" s="7" t="s">
        <v>3162</v>
      </c>
      <c r="E3630" s="7" t="s">
        <v>214</v>
      </c>
      <c r="F3630" s="7">
        <v>420000</v>
      </c>
      <c r="G3630" s="7">
        <v>1.2922999858856201</v>
      </c>
      <c r="H3630" s="7">
        <v>0.9276999831199646</v>
      </c>
      <c r="I3630" s="7" t="s">
        <v>16845</v>
      </c>
      <c r="J3630" s="7" t="s">
        <v>14006</v>
      </c>
      <c r="K3630" s="8">
        <v>62.77618408203125</v>
      </c>
      <c r="M3630" s="8">
        <v>54.012001037597656</v>
      </c>
      <c r="N3630" s="7">
        <v>6064.91943359375</v>
      </c>
      <c r="O3630" s="7" t="s">
        <v>360</v>
      </c>
      <c r="P3630" s="7" t="s">
        <v>349</v>
      </c>
      <c r="Q3630" s="7" t="s">
        <v>242</v>
      </c>
      <c r="R3630" s="7" t="s">
        <v>214</v>
      </c>
      <c r="S3630" s="7">
        <v>6064.91943359375</v>
      </c>
    </row>
    <row r="3631" spans="1:19" x14ac:dyDescent="0.25">
      <c r="A3631" s="7">
        <v>513</v>
      </c>
      <c r="B3631" s="7">
        <v>44657</v>
      </c>
      <c r="C3631" s="7">
        <v>45742259</v>
      </c>
      <c r="D3631" s="7" t="s">
        <v>3162</v>
      </c>
      <c r="E3631" s="7" t="s">
        <v>214</v>
      </c>
      <c r="F3631" s="7">
        <v>300000</v>
      </c>
      <c r="G3631" s="7">
        <v>0.58859997987747192</v>
      </c>
      <c r="H3631" s="7">
        <v>0.35820001363754272</v>
      </c>
      <c r="I3631" s="7" t="s">
        <v>22402</v>
      </c>
      <c r="J3631" s="7" t="s">
        <v>22403</v>
      </c>
      <c r="K3631" s="8">
        <v>11.640825271606445</v>
      </c>
      <c r="M3631" s="8">
        <v>61.207000732421875</v>
      </c>
      <c r="N3631" s="7">
        <v>11357.7333984375</v>
      </c>
      <c r="O3631" s="7" t="s">
        <v>360</v>
      </c>
      <c r="P3631" s="7" t="s">
        <v>349</v>
      </c>
      <c r="Q3631" s="7" t="s">
        <v>242</v>
      </c>
      <c r="R3631" s="7" t="s">
        <v>214</v>
      </c>
      <c r="S3631" s="7">
        <v>11357.7333984375</v>
      </c>
    </row>
    <row r="3632" spans="1:19" x14ac:dyDescent="0.25">
      <c r="A3632" s="7">
        <v>513</v>
      </c>
      <c r="B3632" s="7">
        <v>44657</v>
      </c>
      <c r="C3632" s="7">
        <v>48021377</v>
      </c>
      <c r="D3632" s="7" t="s">
        <v>3163</v>
      </c>
      <c r="E3632" s="7" t="s">
        <v>214</v>
      </c>
      <c r="F3632" s="7">
        <v>5000000</v>
      </c>
      <c r="G3632" s="7">
        <v>28.024599075317383</v>
      </c>
      <c r="H3632" s="7">
        <v>16.34320068359375</v>
      </c>
      <c r="I3632" s="7" t="s">
        <v>89</v>
      </c>
      <c r="J3632" s="7" t="s">
        <v>8635</v>
      </c>
      <c r="K3632" s="8">
        <v>3.7885398864746094</v>
      </c>
      <c r="M3632" s="8">
        <v>110.50099945068359</v>
      </c>
      <c r="N3632" s="7">
        <v>110.91600036621094</v>
      </c>
      <c r="O3632" s="7" t="s">
        <v>331</v>
      </c>
      <c r="P3632" s="7" t="s">
        <v>456</v>
      </c>
      <c r="Q3632" s="7" t="s">
        <v>219</v>
      </c>
      <c r="R3632" s="7" t="s">
        <v>3856</v>
      </c>
      <c r="S3632" s="7">
        <v>77.404541015625</v>
      </c>
    </row>
    <row r="3633" spans="1:19" x14ac:dyDescent="0.25">
      <c r="A3633" s="7">
        <v>513</v>
      </c>
      <c r="B3633" s="7">
        <v>44657</v>
      </c>
      <c r="C3633" s="7">
        <v>48021373</v>
      </c>
      <c r="D3633" s="7" t="s">
        <v>3163</v>
      </c>
      <c r="E3633" s="7" t="s">
        <v>8632</v>
      </c>
      <c r="F3633" s="7">
        <v>5000000</v>
      </c>
      <c r="G3633" s="7">
        <v>28.024599075317383</v>
      </c>
      <c r="H3633" s="7">
        <v>16.321300506591797</v>
      </c>
      <c r="I3633" s="7" t="s">
        <v>8633</v>
      </c>
      <c r="J3633" s="7" t="s">
        <v>8634</v>
      </c>
      <c r="K3633" s="8">
        <v>3.8090279102325439</v>
      </c>
      <c r="M3633" s="8">
        <v>110.125</v>
      </c>
      <c r="N3633" s="7">
        <v>112.59880065917969</v>
      </c>
      <c r="O3633" s="7" t="s">
        <v>331</v>
      </c>
      <c r="P3633" s="7" t="s">
        <v>456</v>
      </c>
      <c r="Q3633" s="7" t="s">
        <v>219</v>
      </c>
      <c r="R3633" s="7" t="s">
        <v>214</v>
      </c>
      <c r="S3633" s="7">
        <v>77.404541015625</v>
      </c>
    </row>
    <row r="3634" spans="1:19" x14ac:dyDescent="0.25">
      <c r="A3634" s="7">
        <v>513</v>
      </c>
      <c r="B3634" s="7">
        <v>44657</v>
      </c>
      <c r="C3634" s="7">
        <v>42824948</v>
      </c>
      <c r="D3634" s="7" t="s">
        <v>3163</v>
      </c>
      <c r="E3634" s="7" t="s">
        <v>214</v>
      </c>
      <c r="F3634" s="7">
        <v>6000000</v>
      </c>
      <c r="G3634" s="7">
        <v>26.934999465942383</v>
      </c>
      <c r="H3634" s="7">
        <v>15.886300086975098</v>
      </c>
      <c r="I3634" s="7" t="s">
        <v>8630</v>
      </c>
      <c r="J3634" s="7" t="s">
        <v>8631</v>
      </c>
      <c r="K3634" s="8">
        <v>3.8209500312805176</v>
      </c>
      <c r="M3634" s="8">
        <v>116.66100311279297</v>
      </c>
      <c r="N3634" s="7">
        <v>111.87699890136719</v>
      </c>
      <c r="O3634" s="7" t="s">
        <v>331</v>
      </c>
      <c r="P3634" s="7" t="s">
        <v>456</v>
      </c>
      <c r="Q3634" s="7" t="s">
        <v>219</v>
      </c>
      <c r="R3634" s="7" t="s">
        <v>3856</v>
      </c>
      <c r="S3634" s="7">
        <v>76.3074951171875</v>
      </c>
    </row>
    <row r="3635" spans="1:19" x14ac:dyDescent="0.25">
      <c r="A3635" s="7">
        <v>513</v>
      </c>
      <c r="B3635" s="7">
        <v>44657</v>
      </c>
      <c r="C3635" s="7">
        <v>42786872</v>
      </c>
      <c r="D3635" s="7" t="s">
        <v>3163</v>
      </c>
      <c r="E3635" s="7" t="s">
        <v>8627</v>
      </c>
      <c r="F3635" s="7">
        <v>6000000</v>
      </c>
      <c r="G3635" s="7">
        <v>26.934999465942383</v>
      </c>
      <c r="H3635" s="7">
        <v>15.866100311279297</v>
      </c>
      <c r="I3635" s="7" t="s">
        <v>8628</v>
      </c>
      <c r="J3635" s="7" t="s">
        <v>8629</v>
      </c>
      <c r="K3635" s="8">
        <v>3.8420100212097168</v>
      </c>
      <c r="M3635" s="8">
        <v>116.26999664306641</v>
      </c>
      <c r="N3635" s="7">
        <v>113.59290313720703</v>
      </c>
      <c r="O3635" s="7" t="s">
        <v>331</v>
      </c>
      <c r="P3635" s="7" t="s">
        <v>456</v>
      </c>
      <c r="Q3635" s="7" t="s">
        <v>219</v>
      </c>
      <c r="R3635" s="7" t="s">
        <v>214</v>
      </c>
      <c r="S3635" s="7">
        <v>76.3074951171875</v>
      </c>
    </row>
    <row r="3636" spans="1:19" x14ac:dyDescent="0.25">
      <c r="A3636" s="7">
        <v>513</v>
      </c>
      <c r="B3636" s="7">
        <v>44657</v>
      </c>
      <c r="C3636" s="7">
        <v>37875203</v>
      </c>
      <c r="D3636" s="7" t="s">
        <v>3163</v>
      </c>
      <c r="E3636" s="7" t="s">
        <v>214</v>
      </c>
      <c r="F3636" s="7">
        <v>6000000</v>
      </c>
      <c r="G3636" s="7">
        <v>26.045200347900391</v>
      </c>
      <c r="H3636" s="7">
        <v>15.11139965057373</v>
      </c>
      <c r="I3636" s="7" t="s">
        <v>8625</v>
      </c>
      <c r="J3636" s="7" t="s">
        <v>8626</v>
      </c>
      <c r="K3636" s="8">
        <v>3.8436501026153564</v>
      </c>
      <c r="M3636" s="8">
        <v>120.60700225830078</v>
      </c>
      <c r="N3636" s="7">
        <v>112.26799774169922</v>
      </c>
      <c r="O3636" s="7" t="s">
        <v>331</v>
      </c>
      <c r="P3636" s="7" t="s">
        <v>456</v>
      </c>
      <c r="Q3636" s="7" t="s">
        <v>219</v>
      </c>
      <c r="R3636" s="7" t="s">
        <v>3856</v>
      </c>
      <c r="S3636" s="7">
        <v>75.378677368164063</v>
      </c>
    </row>
    <row r="3637" spans="1:19" x14ac:dyDescent="0.25">
      <c r="A3637" s="7">
        <v>513</v>
      </c>
      <c r="B3637" s="7">
        <v>44657</v>
      </c>
      <c r="C3637" s="7">
        <v>37875280</v>
      </c>
      <c r="D3637" s="7" t="s">
        <v>3163</v>
      </c>
      <c r="E3637" s="7" t="s">
        <v>8623</v>
      </c>
      <c r="F3637" s="7">
        <v>6000000</v>
      </c>
      <c r="G3637" s="7">
        <v>26.045200347900391</v>
      </c>
      <c r="H3637" s="7">
        <v>15.121500015258789</v>
      </c>
      <c r="I3637" s="7" t="s">
        <v>21371</v>
      </c>
      <c r="J3637" s="7" t="s">
        <v>8624</v>
      </c>
      <c r="K3637" s="8">
        <v>3.8326261043548584</v>
      </c>
      <c r="M3637" s="8">
        <v>120.81199645996094</v>
      </c>
      <c r="N3637" s="7">
        <v>110.74620056152344</v>
      </c>
      <c r="O3637" s="7" t="s">
        <v>331</v>
      </c>
      <c r="P3637" s="7" t="s">
        <v>456</v>
      </c>
      <c r="Q3637" s="7" t="s">
        <v>219</v>
      </c>
      <c r="R3637" s="7" t="s">
        <v>214</v>
      </c>
      <c r="S3637" s="7">
        <v>75.378677368164063</v>
      </c>
    </row>
    <row r="3638" spans="1:19" x14ac:dyDescent="0.25">
      <c r="A3638" s="7">
        <v>513</v>
      </c>
      <c r="B3638" s="7">
        <v>44657</v>
      </c>
      <c r="C3638" s="7">
        <v>30166997</v>
      </c>
      <c r="D3638" s="7" t="s">
        <v>3163</v>
      </c>
      <c r="E3638" s="7" t="s">
        <v>214</v>
      </c>
      <c r="F3638" s="7">
        <v>2000000</v>
      </c>
      <c r="G3638" s="7">
        <v>24.153299331665039</v>
      </c>
      <c r="H3638" s="7">
        <v>14.810299873352051</v>
      </c>
      <c r="I3638" s="7" t="s">
        <v>8621</v>
      </c>
      <c r="J3638" s="7" t="s">
        <v>8622</v>
      </c>
      <c r="K3638" s="8">
        <v>3.8201999664306641</v>
      </c>
      <c r="M3638" s="8">
        <v>112.61599731445313</v>
      </c>
      <c r="N3638" s="7">
        <v>105.51799774169922</v>
      </c>
      <c r="O3638" s="7" t="s">
        <v>331</v>
      </c>
      <c r="P3638" s="7" t="s">
        <v>456</v>
      </c>
      <c r="Q3638" s="7" t="s">
        <v>219</v>
      </c>
      <c r="R3638" s="7" t="s">
        <v>3856</v>
      </c>
      <c r="S3638" s="7">
        <v>73.300849914550781</v>
      </c>
    </row>
    <row r="3639" spans="1:19" x14ac:dyDescent="0.25">
      <c r="A3639" s="7">
        <v>513</v>
      </c>
      <c r="B3639" s="7">
        <v>44657</v>
      </c>
      <c r="C3639" s="7">
        <v>30123156</v>
      </c>
      <c r="D3639" s="7" t="s">
        <v>3163</v>
      </c>
      <c r="E3639" s="7" t="s">
        <v>8619</v>
      </c>
      <c r="F3639" s="7">
        <v>2000000</v>
      </c>
      <c r="G3639" s="7">
        <v>24.153299331665039</v>
      </c>
      <c r="H3639" s="7">
        <v>14.809800148010254</v>
      </c>
      <c r="I3639" s="7" t="s">
        <v>21884</v>
      </c>
      <c r="J3639" s="7" t="s">
        <v>8620</v>
      </c>
      <c r="K3639" s="8">
        <v>3.8208439350128174</v>
      </c>
      <c r="M3639" s="8">
        <v>112.6051025390625</v>
      </c>
      <c r="N3639" s="7">
        <v>105.12239837646484</v>
      </c>
      <c r="O3639" s="7" t="s">
        <v>331</v>
      </c>
      <c r="P3639" s="7" t="s">
        <v>456</v>
      </c>
      <c r="Q3639" s="7" t="s">
        <v>219</v>
      </c>
      <c r="R3639" s="7" t="s">
        <v>214</v>
      </c>
      <c r="S3639" s="7">
        <v>73.300849914550781</v>
      </c>
    </row>
    <row r="3640" spans="1:19" x14ac:dyDescent="0.25">
      <c r="A3640" s="7">
        <v>513</v>
      </c>
      <c r="B3640" s="7">
        <v>44657</v>
      </c>
      <c r="C3640" s="7">
        <v>14476384</v>
      </c>
      <c r="D3640" s="7" t="s">
        <v>3163</v>
      </c>
      <c r="E3640" s="7" t="s">
        <v>8616</v>
      </c>
      <c r="F3640" s="7">
        <v>1000000</v>
      </c>
      <c r="G3640" s="7">
        <v>19.789199829101563</v>
      </c>
      <c r="H3640" s="7">
        <v>12.531700134277344</v>
      </c>
      <c r="I3640" s="7" t="s">
        <v>8617</v>
      </c>
      <c r="J3640" s="7" t="s">
        <v>8618</v>
      </c>
      <c r="K3640" s="8">
        <v>3.8720800876617432</v>
      </c>
      <c r="M3640" s="8">
        <v>125.78399658203125</v>
      </c>
      <c r="N3640" s="7">
        <v>108.84999847412109</v>
      </c>
      <c r="O3640" s="7" t="s">
        <v>331</v>
      </c>
      <c r="P3640" s="7" t="s">
        <v>456</v>
      </c>
      <c r="Q3640" s="7" t="s">
        <v>219</v>
      </c>
      <c r="R3640" s="7" t="s">
        <v>3856</v>
      </c>
      <c r="S3640" s="7">
        <v>67.931320190429688</v>
      </c>
    </row>
    <row r="3641" spans="1:19" x14ac:dyDescent="0.25">
      <c r="A3641" s="7">
        <v>513</v>
      </c>
      <c r="B3641" s="7">
        <v>44657</v>
      </c>
      <c r="C3641" s="7">
        <v>42422311</v>
      </c>
      <c r="D3641" s="7" t="s">
        <v>3163</v>
      </c>
      <c r="E3641" s="7" t="s">
        <v>214</v>
      </c>
      <c r="F3641" s="7">
        <v>1000000</v>
      </c>
      <c r="G3641" s="7">
        <v>19.786100387573242</v>
      </c>
      <c r="H3641" s="7">
        <v>12.531700134277344</v>
      </c>
      <c r="I3641" s="7" t="s">
        <v>8614</v>
      </c>
      <c r="J3641" s="7" t="s">
        <v>8615</v>
      </c>
      <c r="K3641" s="8">
        <v>3.8720800876617432</v>
      </c>
      <c r="M3641" s="8">
        <v>125.78399658203125</v>
      </c>
      <c r="N3641" s="7">
        <v>108.84999847412109</v>
      </c>
      <c r="O3641" s="7" t="s">
        <v>331</v>
      </c>
      <c r="P3641" s="7" t="s">
        <v>456</v>
      </c>
      <c r="Q3641" s="7" t="s">
        <v>219</v>
      </c>
      <c r="R3641" s="7" t="s">
        <v>214</v>
      </c>
      <c r="S3641" s="7">
        <v>67.927207946777344</v>
      </c>
    </row>
    <row r="3642" spans="1:19" x14ac:dyDescent="0.25">
      <c r="A3642" s="7">
        <v>513</v>
      </c>
      <c r="B3642" s="7">
        <v>44657</v>
      </c>
      <c r="C3642" s="7">
        <v>7683994</v>
      </c>
      <c r="D3642" s="7" t="s">
        <v>3163</v>
      </c>
      <c r="E3642" s="7" t="s">
        <v>8612</v>
      </c>
      <c r="F3642" s="7">
        <v>1000000</v>
      </c>
      <c r="G3642" s="7">
        <v>17.787799835205078</v>
      </c>
      <c r="H3642" s="7">
        <v>11.464500427246094</v>
      </c>
      <c r="I3642" s="7" t="s">
        <v>20126</v>
      </c>
      <c r="J3642" s="7" t="s">
        <v>8613</v>
      </c>
      <c r="K3642" s="8">
        <v>3.8710498809814453</v>
      </c>
      <c r="M3642" s="8">
        <v>132.28900146484375</v>
      </c>
      <c r="N3642" s="7">
        <v>116.40899658203125</v>
      </c>
      <c r="O3642" s="7" t="s">
        <v>331</v>
      </c>
      <c r="P3642" s="7" t="s">
        <v>456</v>
      </c>
      <c r="Q3642" s="7" t="s">
        <v>219</v>
      </c>
      <c r="R3642" s="7" t="s">
        <v>3856</v>
      </c>
      <c r="S3642" s="7">
        <v>65.178550720214844</v>
      </c>
    </row>
    <row r="3643" spans="1:19" x14ac:dyDescent="0.25">
      <c r="A3643" s="7">
        <v>513</v>
      </c>
      <c r="B3643" s="7">
        <v>44657</v>
      </c>
      <c r="C3643" s="7">
        <v>42422312</v>
      </c>
      <c r="D3643" s="7" t="s">
        <v>3163</v>
      </c>
      <c r="E3643" s="7" t="s">
        <v>214</v>
      </c>
      <c r="F3643" s="7">
        <v>1000000</v>
      </c>
      <c r="G3643" s="7">
        <v>17.786100387573242</v>
      </c>
      <c r="H3643" s="7">
        <v>11.464500427246094</v>
      </c>
      <c r="I3643" s="7" t="s">
        <v>8610</v>
      </c>
      <c r="J3643" s="7" t="s">
        <v>8611</v>
      </c>
      <c r="K3643" s="8">
        <v>3.8710498809814453</v>
      </c>
      <c r="M3643" s="8">
        <v>132.28900146484375</v>
      </c>
      <c r="N3643" s="7">
        <v>116.40899658203125</v>
      </c>
      <c r="O3643" s="7" t="s">
        <v>331</v>
      </c>
      <c r="P3643" s="7" t="s">
        <v>456</v>
      </c>
      <c r="Q3643" s="7" t="s">
        <v>219</v>
      </c>
      <c r="R3643" s="7" t="s">
        <v>214</v>
      </c>
      <c r="S3643" s="7">
        <v>65.176132202148438</v>
      </c>
    </row>
    <row r="3644" spans="1:19" x14ac:dyDescent="0.25">
      <c r="A3644" s="7">
        <v>513</v>
      </c>
      <c r="B3644" s="7">
        <v>44657</v>
      </c>
      <c r="C3644" s="7">
        <v>45502</v>
      </c>
      <c r="D3644" s="7" t="s">
        <v>3163</v>
      </c>
      <c r="E3644" s="7" t="s">
        <v>8608</v>
      </c>
      <c r="F3644" s="7">
        <v>1400000</v>
      </c>
      <c r="G3644" s="7">
        <v>8.1888999938964844</v>
      </c>
      <c r="H3644" s="7">
        <v>6.0548000335693359</v>
      </c>
      <c r="I3644" s="7" t="s">
        <v>20127</v>
      </c>
      <c r="J3644" s="7" t="s">
        <v>8609</v>
      </c>
      <c r="K3644" s="8">
        <v>3.2523200511932373</v>
      </c>
      <c r="M3644" s="8">
        <v>146.375</v>
      </c>
      <c r="N3644" s="7">
        <v>60.026901245117188</v>
      </c>
      <c r="O3644" s="7" t="s">
        <v>331</v>
      </c>
      <c r="P3644" s="7" t="s">
        <v>456</v>
      </c>
      <c r="Q3644" s="7" t="s">
        <v>219</v>
      </c>
      <c r="R3644" s="7" t="s">
        <v>3856</v>
      </c>
      <c r="S3644" s="7">
        <v>49.238494873046875</v>
      </c>
    </row>
    <row r="3645" spans="1:19" x14ac:dyDescent="0.25">
      <c r="A3645" s="7">
        <v>513</v>
      </c>
      <c r="B3645" s="7">
        <v>44657</v>
      </c>
      <c r="C3645" s="7">
        <v>48021379</v>
      </c>
      <c r="D3645" s="7" t="s">
        <v>3163</v>
      </c>
      <c r="E3645" s="7" t="s">
        <v>214</v>
      </c>
      <c r="F3645" s="7">
        <v>3000000</v>
      </c>
      <c r="G3645" s="7">
        <v>8.0246000289916992</v>
      </c>
      <c r="H3645" s="7">
        <v>6.8157000541687012</v>
      </c>
      <c r="I3645" s="7" t="s">
        <v>8606</v>
      </c>
      <c r="J3645" s="7" t="s">
        <v>8607</v>
      </c>
      <c r="K3645" s="8">
        <v>3.0583798885345459</v>
      </c>
      <c r="M3645" s="8">
        <v>104.88800048828125</v>
      </c>
      <c r="N3645" s="7">
        <v>40.084701538085938</v>
      </c>
      <c r="O3645" s="7" t="s">
        <v>331</v>
      </c>
      <c r="P3645" s="7" t="s">
        <v>456</v>
      </c>
      <c r="Q3645" s="7" t="s">
        <v>219</v>
      </c>
      <c r="R3645" s="7" t="s">
        <v>3856</v>
      </c>
      <c r="S3645" s="7">
        <v>48.926959991455078</v>
      </c>
    </row>
    <row r="3646" spans="1:19" x14ac:dyDescent="0.25">
      <c r="A3646" s="7">
        <v>513</v>
      </c>
      <c r="B3646" s="7">
        <v>44657</v>
      </c>
      <c r="C3646" s="7">
        <v>48021376</v>
      </c>
      <c r="D3646" s="7" t="s">
        <v>3163</v>
      </c>
      <c r="E3646" s="7" t="s">
        <v>8604</v>
      </c>
      <c r="F3646" s="7">
        <v>3000000</v>
      </c>
      <c r="G3646" s="7">
        <v>8.0246000289916992</v>
      </c>
      <c r="H3646" s="7">
        <v>6.8157000541687012</v>
      </c>
      <c r="I3646" s="7" t="s">
        <v>21885</v>
      </c>
      <c r="J3646" s="7" t="s">
        <v>8605</v>
      </c>
      <c r="K3646" s="8">
        <v>3.057797908782959</v>
      </c>
      <c r="M3646" s="8">
        <v>104.89230346679688</v>
      </c>
      <c r="N3646" s="7">
        <v>39.743698120117188</v>
      </c>
      <c r="O3646" s="7" t="s">
        <v>331</v>
      </c>
      <c r="P3646" s="7" t="s">
        <v>456</v>
      </c>
      <c r="Q3646" s="7" t="s">
        <v>219</v>
      </c>
      <c r="R3646" s="7" t="s">
        <v>214</v>
      </c>
      <c r="S3646" s="7">
        <v>48.926959991455078</v>
      </c>
    </row>
    <row r="3647" spans="1:19" x14ac:dyDescent="0.25">
      <c r="A3647" s="7">
        <v>513</v>
      </c>
      <c r="B3647" s="7">
        <v>44657</v>
      </c>
      <c r="C3647" s="7">
        <v>42824946</v>
      </c>
      <c r="D3647" s="7" t="s">
        <v>3163</v>
      </c>
      <c r="E3647" s="7" t="s">
        <v>214</v>
      </c>
      <c r="F3647" s="7">
        <v>4000000</v>
      </c>
      <c r="G3647" s="7">
        <v>6.934999942779541</v>
      </c>
      <c r="H3647" s="7">
        <v>6.0480999946594238</v>
      </c>
      <c r="I3647" s="7" t="s">
        <v>20128</v>
      </c>
      <c r="J3647" s="7" t="s">
        <v>8603</v>
      </c>
      <c r="K3647" s="8">
        <v>3.052340030670166</v>
      </c>
      <c r="M3647" s="8">
        <v>105.88200378417969</v>
      </c>
      <c r="N3647" s="7">
        <v>35.642799377441406</v>
      </c>
      <c r="O3647" s="7" t="s">
        <v>331</v>
      </c>
      <c r="P3647" s="7" t="s">
        <v>456</v>
      </c>
      <c r="Q3647" s="7" t="s">
        <v>219</v>
      </c>
      <c r="R3647" s="7" t="s">
        <v>3856</v>
      </c>
      <c r="S3647" s="7">
        <v>46.831432342529297</v>
      </c>
    </row>
    <row r="3648" spans="1:19" x14ac:dyDescent="0.25">
      <c r="A3648" s="7">
        <v>513</v>
      </c>
      <c r="B3648" s="7">
        <v>44657</v>
      </c>
      <c r="C3648" s="7">
        <v>42786871</v>
      </c>
      <c r="D3648" s="7" t="s">
        <v>3163</v>
      </c>
      <c r="E3648" s="7" t="s">
        <v>8600</v>
      </c>
      <c r="F3648" s="7">
        <v>4000000</v>
      </c>
      <c r="G3648" s="7">
        <v>6.934999942779541</v>
      </c>
      <c r="H3648" s="7">
        <v>6.0461001396179199</v>
      </c>
      <c r="I3648" s="7" t="s">
        <v>8601</v>
      </c>
      <c r="J3648" s="7" t="s">
        <v>8602</v>
      </c>
      <c r="K3648" s="8">
        <v>3.0861599445343018</v>
      </c>
      <c r="M3648" s="8">
        <v>105.66519927978516</v>
      </c>
      <c r="N3648" s="7">
        <v>38.71099853515625</v>
      </c>
      <c r="O3648" s="7" t="s">
        <v>331</v>
      </c>
      <c r="P3648" s="7" t="s">
        <v>456</v>
      </c>
      <c r="Q3648" s="7" t="s">
        <v>219</v>
      </c>
      <c r="R3648" s="7" t="s">
        <v>214</v>
      </c>
      <c r="S3648" s="7">
        <v>46.831432342529297</v>
      </c>
    </row>
    <row r="3649" spans="1:19" x14ac:dyDescent="0.25">
      <c r="A3649" s="7">
        <v>513</v>
      </c>
      <c r="B3649" s="7">
        <v>44657</v>
      </c>
      <c r="C3649" s="7">
        <v>37887438</v>
      </c>
      <c r="D3649" s="7" t="s">
        <v>3163</v>
      </c>
      <c r="E3649" s="7" t="s">
        <v>214</v>
      </c>
      <c r="F3649" s="7">
        <v>3000000</v>
      </c>
      <c r="G3649" s="7">
        <v>6.0451998710632324</v>
      </c>
      <c r="H3649" s="7">
        <v>5.213900089263916</v>
      </c>
      <c r="I3649" s="7" t="s">
        <v>20129</v>
      </c>
      <c r="J3649" s="7" t="s">
        <v>8599</v>
      </c>
      <c r="K3649" s="8">
        <v>3.02482008934021</v>
      </c>
      <c r="M3649" s="8">
        <v>108.09200286865234</v>
      </c>
      <c r="N3649" s="7">
        <v>31.037300109863281</v>
      </c>
      <c r="O3649" s="7" t="s">
        <v>331</v>
      </c>
      <c r="P3649" s="7" t="s">
        <v>456</v>
      </c>
      <c r="Q3649" s="7" t="s">
        <v>219</v>
      </c>
      <c r="R3649" s="7" t="s">
        <v>3856</v>
      </c>
      <c r="S3649" s="7">
        <v>45.083877563476563</v>
      </c>
    </row>
    <row r="3650" spans="1:19" x14ac:dyDescent="0.25">
      <c r="A3650" s="7">
        <v>513</v>
      </c>
      <c r="B3650" s="7">
        <v>44657</v>
      </c>
      <c r="C3650" s="7">
        <v>37875279</v>
      </c>
      <c r="D3650" s="7" t="s">
        <v>3163</v>
      </c>
      <c r="E3650" s="7" t="s">
        <v>8596</v>
      </c>
      <c r="F3650" s="7">
        <v>3000000</v>
      </c>
      <c r="G3650" s="7">
        <v>6.0451998710632324</v>
      </c>
      <c r="H3650" s="7">
        <v>5.2137999534606934</v>
      </c>
      <c r="I3650" s="7" t="s">
        <v>8597</v>
      </c>
      <c r="J3650" s="7" t="s">
        <v>8598</v>
      </c>
      <c r="K3650" s="8">
        <v>3.0263059139251709</v>
      </c>
      <c r="M3650" s="8">
        <v>108.08300018310547</v>
      </c>
      <c r="N3650" s="7">
        <v>30.83329963684082</v>
      </c>
      <c r="O3650" s="7" t="s">
        <v>331</v>
      </c>
      <c r="P3650" s="7" t="s">
        <v>456</v>
      </c>
      <c r="Q3650" s="7" t="s">
        <v>219</v>
      </c>
      <c r="R3650" s="7" t="s">
        <v>214</v>
      </c>
      <c r="S3650" s="7">
        <v>45.083877563476563</v>
      </c>
    </row>
    <row r="3651" spans="1:19" x14ac:dyDescent="0.25">
      <c r="A3651" s="7">
        <v>513</v>
      </c>
      <c r="B3651" s="7">
        <v>44657</v>
      </c>
      <c r="C3651" s="7">
        <v>30166996</v>
      </c>
      <c r="D3651" s="7" t="s">
        <v>3163</v>
      </c>
      <c r="E3651" s="7" t="s">
        <v>214</v>
      </c>
      <c r="F3651" s="7">
        <v>3500000</v>
      </c>
      <c r="G3651" s="7">
        <v>4.1532998085021973</v>
      </c>
      <c r="H3651" s="7">
        <v>3.8239998817443848</v>
      </c>
      <c r="I3651" s="7" t="s">
        <v>20130</v>
      </c>
      <c r="J3651" s="7" t="s">
        <v>8595</v>
      </c>
      <c r="K3651" s="8">
        <v>2.9190599918365479</v>
      </c>
      <c r="M3651" s="8">
        <v>101.28299713134766</v>
      </c>
      <c r="N3651" s="7">
        <v>17.855400085449219</v>
      </c>
      <c r="O3651" s="7" t="s">
        <v>331</v>
      </c>
      <c r="P3651" s="7" t="s">
        <v>456</v>
      </c>
      <c r="Q3651" s="7" t="s">
        <v>219</v>
      </c>
      <c r="R3651" s="7" t="s">
        <v>3856</v>
      </c>
      <c r="S3651" s="7">
        <v>41.271488189697266</v>
      </c>
    </row>
    <row r="3652" spans="1:19" x14ac:dyDescent="0.25">
      <c r="A3652" s="7">
        <v>513</v>
      </c>
      <c r="B3652" s="7">
        <v>44657</v>
      </c>
      <c r="C3652" s="7">
        <v>30538043</v>
      </c>
      <c r="D3652" s="7" t="s">
        <v>3163</v>
      </c>
      <c r="E3652" s="7" t="s">
        <v>8592</v>
      </c>
      <c r="F3652" s="7">
        <v>3500000</v>
      </c>
      <c r="G3652" s="7">
        <v>4.1532998085021973</v>
      </c>
      <c r="H3652" s="7">
        <v>3.8234000205993652</v>
      </c>
      <c r="I3652" s="7" t="s">
        <v>8593</v>
      </c>
      <c r="J3652" s="7" t="s">
        <v>8594</v>
      </c>
      <c r="K3652" s="8">
        <v>2.9435451030731201</v>
      </c>
      <c r="M3652" s="8">
        <v>101.18720245361328</v>
      </c>
      <c r="N3652" s="7">
        <v>19.888099670410156</v>
      </c>
      <c r="O3652" s="7" t="s">
        <v>331</v>
      </c>
      <c r="P3652" s="7" t="s">
        <v>456</v>
      </c>
      <c r="Q3652" s="7" t="s">
        <v>219</v>
      </c>
      <c r="R3652" s="7" t="s">
        <v>214</v>
      </c>
      <c r="S3652" s="7">
        <v>41.271488189697266</v>
      </c>
    </row>
    <row r="3653" spans="1:19" x14ac:dyDescent="0.25">
      <c r="A3653" s="7">
        <v>513</v>
      </c>
      <c r="B3653" s="7">
        <v>44657</v>
      </c>
      <c r="C3653" s="7">
        <v>48021380</v>
      </c>
      <c r="D3653" s="7" t="s">
        <v>3163</v>
      </c>
      <c r="E3653" s="7" t="s">
        <v>214</v>
      </c>
      <c r="F3653" s="7">
        <v>2000000</v>
      </c>
      <c r="G3653" s="7">
        <v>3.0253000259399414</v>
      </c>
      <c r="H3653" s="7">
        <v>2.8169000148773193</v>
      </c>
      <c r="I3653" s="7" t="s">
        <v>3875</v>
      </c>
      <c r="J3653" s="7" t="s">
        <v>3876</v>
      </c>
      <c r="K3653" s="8">
        <v>2.8898398876190186</v>
      </c>
      <c r="M3653" s="8">
        <v>101.46700286865234</v>
      </c>
      <c r="N3653" s="7">
        <v>18.286100387573242</v>
      </c>
      <c r="O3653" s="7" t="s">
        <v>331</v>
      </c>
      <c r="P3653" s="7" t="s">
        <v>456</v>
      </c>
      <c r="Q3653" s="7" t="s">
        <v>219</v>
      </c>
      <c r="R3653" s="7" t="s">
        <v>3856</v>
      </c>
      <c r="S3653" s="7">
        <v>38.945308685302734</v>
      </c>
    </row>
    <row r="3654" spans="1:19" x14ac:dyDescent="0.25">
      <c r="A3654" s="7">
        <v>513</v>
      </c>
      <c r="B3654" s="7">
        <v>44657</v>
      </c>
      <c r="C3654" s="7">
        <v>48021375</v>
      </c>
      <c r="D3654" s="7" t="s">
        <v>3163</v>
      </c>
      <c r="E3654" s="7" t="s">
        <v>8590</v>
      </c>
      <c r="F3654" s="7">
        <v>2000000</v>
      </c>
      <c r="G3654" s="7">
        <v>3.0253000259399414</v>
      </c>
      <c r="H3654" s="7">
        <v>2.8183000087738037</v>
      </c>
      <c r="I3654" s="7" t="s">
        <v>21886</v>
      </c>
      <c r="J3654" s="7" t="s">
        <v>8591</v>
      </c>
      <c r="K3654" s="8">
        <v>2.806689977645874</v>
      </c>
      <c r="M3654" s="8">
        <v>101.70870208740234</v>
      </c>
      <c r="N3654" s="7">
        <v>9.4370002746582031</v>
      </c>
      <c r="O3654" s="7" t="s">
        <v>331</v>
      </c>
      <c r="P3654" s="7" t="s">
        <v>456</v>
      </c>
      <c r="Q3654" s="7" t="s">
        <v>219</v>
      </c>
      <c r="R3654" s="7" t="s">
        <v>214</v>
      </c>
      <c r="S3654" s="7">
        <v>38.945308685302734</v>
      </c>
    </row>
    <row r="3655" spans="1:19" x14ac:dyDescent="0.25">
      <c r="A3655" s="7">
        <v>513</v>
      </c>
      <c r="B3655" s="7">
        <v>44657</v>
      </c>
      <c r="C3655" s="7">
        <v>42824945</v>
      </c>
      <c r="D3655" s="7" t="s">
        <v>3163</v>
      </c>
      <c r="E3655" s="7" t="s">
        <v>214</v>
      </c>
      <c r="F3655" s="7">
        <v>2000000</v>
      </c>
      <c r="G3655" s="7">
        <v>1.9357000589370728</v>
      </c>
      <c r="H3655" s="7">
        <v>1.8625999689102173</v>
      </c>
      <c r="I3655" s="7" t="s">
        <v>20131</v>
      </c>
      <c r="J3655" s="7" t="s">
        <v>8589</v>
      </c>
      <c r="K3655" s="8">
        <v>2.7162699699401855</v>
      </c>
      <c r="M3655" s="8">
        <v>101.23300170898438</v>
      </c>
      <c r="N3655" s="7">
        <v>21.51930046081543</v>
      </c>
      <c r="O3655" s="7" t="s">
        <v>331</v>
      </c>
      <c r="P3655" s="7" t="s">
        <v>456</v>
      </c>
      <c r="Q3655" s="7" t="s">
        <v>219</v>
      </c>
      <c r="R3655" s="7" t="s">
        <v>3856</v>
      </c>
      <c r="S3655" s="7">
        <v>36.669162750244141</v>
      </c>
    </row>
    <row r="3656" spans="1:19" x14ac:dyDescent="0.25">
      <c r="A3656" s="7">
        <v>513</v>
      </c>
      <c r="B3656" s="7">
        <v>44657</v>
      </c>
      <c r="C3656" s="7">
        <v>42786870</v>
      </c>
      <c r="D3656" s="7" t="s">
        <v>3163</v>
      </c>
      <c r="E3656" s="7" t="s">
        <v>8587</v>
      </c>
      <c r="F3656" s="7">
        <v>2000000</v>
      </c>
      <c r="G3656" s="7">
        <v>1.9357000589370728</v>
      </c>
      <c r="H3656" s="7">
        <v>1.8619999885559082</v>
      </c>
      <c r="I3656" s="7" t="s">
        <v>21887</v>
      </c>
      <c r="J3656" s="7" t="s">
        <v>8588</v>
      </c>
      <c r="K3656" s="8">
        <v>2.7744760513305664</v>
      </c>
      <c r="M3656" s="8">
        <v>101.12310028076172</v>
      </c>
      <c r="N3656" s="7">
        <v>26.699499130249023</v>
      </c>
      <c r="O3656" s="7" t="s">
        <v>331</v>
      </c>
      <c r="P3656" s="7" t="s">
        <v>456</v>
      </c>
      <c r="Q3656" s="7" t="s">
        <v>219</v>
      </c>
      <c r="R3656" s="7" t="s">
        <v>214</v>
      </c>
      <c r="S3656" s="7">
        <v>36.669162750244141</v>
      </c>
    </row>
    <row r="3657" spans="1:19" x14ac:dyDescent="0.25">
      <c r="A3657" s="7">
        <v>513</v>
      </c>
      <c r="B3657" s="7">
        <v>44657</v>
      </c>
      <c r="C3657" s="7">
        <v>37875283</v>
      </c>
      <c r="D3657" s="7" t="s">
        <v>3163</v>
      </c>
      <c r="E3657" s="7" t="s">
        <v>214</v>
      </c>
      <c r="F3657" s="7">
        <v>3000000</v>
      </c>
      <c r="G3657" s="7">
        <v>1.0430999994277954</v>
      </c>
      <c r="H3657" s="7">
        <v>1.0045000314712524</v>
      </c>
      <c r="I3657" s="7" t="s">
        <v>20132</v>
      </c>
      <c r="J3657" s="7" t="s">
        <v>8586</v>
      </c>
      <c r="K3657" s="8">
        <v>2.2531700134277344</v>
      </c>
      <c r="M3657" s="8">
        <v>101.66400146484375</v>
      </c>
      <c r="N3657" s="7">
        <v>33.951301574707031</v>
      </c>
      <c r="O3657" s="7" t="s">
        <v>331</v>
      </c>
      <c r="P3657" s="7" t="s">
        <v>456</v>
      </c>
      <c r="Q3657" s="7" t="s">
        <v>219</v>
      </c>
      <c r="R3657" s="7" t="s">
        <v>3856</v>
      </c>
      <c r="S3657" s="7">
        <v>34.788772583007813</v>
      </c>
    </row>
    <row r="3658" spans="1:19" x14ac:dyDescent="0.25">
      <c r="A3658" s="7">
        <v>513</v>
      </c>
      <c r="B3658" s="7">
        <v>44657</v>
      </c>
      <c r="C3658" s="7">
        <v>37875278</v>
      </c>
      <c r="D3658" s="7" t="s">
        <v>3163</v>
      </c>
      <c r="E3658" s="7" t="s">
        <v>8583</v>
      </c>
      <c r="F3658" s="7">
        <v>3000000</v>
      </c>
      <c r="G3658" s="7">
        <v>1.0430999994277954</v>
      </c>
      <c r="H3658" s="7">
        <v>1.0045000314712524</v>
      </c>
      <c r="I3658" s="7" t="s">
        <v>8584</v>
      </c>
      <c r="J3658" s="7" t="s">
        <v>8585</v>
      </c>
      <c r="K3658" s="8">
        <v>2.26202392578125</v>
      </c>
      <c r="M3658" s="8">
        <v>101.65480041503906</v>
      </c>
      <c r="N3658" s="7">
        <v>33.364299774169922</v>
      </c>
      <c r="O3658" s="7" t="s">
        <v>331</v>
      </c>
      <c r="P3658" s="7" t="s">
        <v>456</v>
      </c>
      <c r="Q3658" s="7" t="s">
        <v>219</v>
      </c>
      <c r="R3658" s="7" t="s">
        <v>214</v>
      </c>
      <c r="S3658" s="7">
        <v>34.788772583007813</v>
      </c>
    </row>
    <row r="3659" spans="1:19" x14ac:dyDescent="0.25">
      <c r="A3659" s="7">
        <v>513</v>
      </c>
      <c r="B3659" s="7">
        <v>44657</v>
      </c>
      <c r="C3659" s="7">
        <v>15718239</v>
      </c>
      <c r="D3659" s="7" t="s">
        <v>3163</v>
      </c>
      <c r="E3659" s="7" t="s">
        <v>214</v>
      </c>
      <c r="F3659" s="7">
        <v>2000000</v>
      </c>
      <c r="G3659" s="7">
        <v>0.78060001134872437</v>
      </c>
      <c r="H3659" s="7">
        <v>0.76840001344680786</v>
      </c>
      <c r="I3659" s="7" t="s">
        <v>20133</v>
      </c>
      <c r="J3659" s="7" t="s">
        <v>8582</v>
      </c>
      <c r="K3659" s="8">
        <v>1.8630880117416382</v>
      </c>
      <c r="M3659" s="8">
        <v>101.06099700927734</v>
      </c>
      <c r="N3659" s="7">
        <v>35.695999145507813</v>
      </c>
      <c r="O3659" s="7" t="s">
        <v>331</v>
      </c>
      <c r="P3659" s="7" t="s">
        <v>456</v>
      </c>
      <c r="Q3659" s="7" t="s">
        <v>219</v>
      </c>
      <c r="R3659" s="7" t="s">
        <v>3856</v>
      </c>
      <c r="S3659" s="7">
        <v>34.233837127685547</v>
      </c>
    </row>
    <row r="3660" spans="1:19" x14ac:dyDescent="0.25">
      <c r="A3660" s="7">
        <v>513</v>
      </c>
      <c r="B3660" s="7">
        <v>44657</v>
      </c>
      <c r="C3660" s="7">
        <v>33599564</v>
      </c>
      <c r="D3660" s="7" t="s">
        <v>3165</v>
      </c>
      <c r="E3660" s="7" t="s">
        <v>214</v>
      </c>
      <c r="F3660" s="7">
        <v>450000</v>
      </c>
      <c r="G3660" s="7">
        <v>0.43329998850822449</v>
      </c>
      <c r="H3660" s="7">
        <v>0.43029999732971191</v>
      </c>
      <c r="I3660" s="7" t="s">
        <v>20134</v>
      </c>
      <c r="J3660" s="7" t="s">
        <v>11412</v>
      </c>
      <c r="K3660" s="8">
        <v>2.2328200340270996</v>
      </c>
      <c r="M3660" s="8">
        <v>101.16290283203125</v>
      </c>
      <c r="N3660" s="7">
        <v>113.82599639892578</v>
      </c>
      <c r="O3660" s="7" t="s">
        <v>212</v>
      </c>
      <c r="P3660" s="7" t="s">
        <v>456</v>
      </c>
      <c r="Q3660" s="7" t="s">
        <v>219</v>
      </c>
      <c r="R3660" s="7" t="s">
        <v>4184</v>
      </c>
      <c r="S3660" s="7">
        <v>113.82599639892578</v>
      </c>
    </row>
    <row r="3661" spans="1:19" x14ac:dyDescent="0.25">
      <c r="A3661" s="7">
        <v>513</v>
      </c>
      <c r="B3661" s="7">
        <v>44657</v>
      </c>
      <c r="C3661" s="7">
        <v>66863291</v>
      </c>
      <c r="D3661" s="7" t="s">
        <v>3169</v>
      </c>
      <c r="E3661" s="7" t="s">
        <v>214</v>
      </c>
      <c r="F3661" s="7">
        <v>600000</v>
      </c>
      <c r="G3661" s="7">
        <v>1.9083000421524048</v>
      </c>
      <c r="H3661" s="7">
        <v>1.8181999921798706</v>
      </c>
      <c r="I3661" s="7" t="s">
        <v>11417</v>
      </c>
      <c r="J3661" s="7" t="s">
        <v>11418</v>
      </c>
      <c r="K3661" s="8">
        <v>5.1166701316833496</v>
      </c>
      <c r="M3661" s="8">
        <v>96.15899658203125</v>
      </c>
      <c r="N3661" s="7">
        <v>262.23599243164063</v>
      </c>
      <c r="O3661" s="7" t="s">
        <v>409</v>
      </c>
      <c r="P3661" s="7" t="s">
        <v>349</v>
      </c>
      <c r="Q3661" s="7" t="s">
        <v>242</v>
      </c>
      <c r="R3661" s="7" t="s">
        <v>3856</v>
      </c>
      <c r="S3661" s="7">
        <v>262.23599243164063</v>
      </c>
    </row>
    <row r="3662" spans="1:19" x14ac:dyDescent="0.25">
      <c r="A3662" s="7">
        <v>513</v>
      </c>
      <c r="B3662" s="7">
        <v>44657</v>
      </c>
      <c r="C3662" s="7">
        <v>66805997</v>
      </c>
      <c r="D3662" s="7" t="s">
        <v>3169</v>
      </c>
      <c r="E3662" s="7" t="s">
        <v>214</v>
      </c>
      <c r="F3662" s="7">
        <v>200000</v>
      </c>
      <c r="G3662" s="7">
        <v>1.3497999906539917</v>
      </c>
      <c r="H3662" s="7">
        <v>1.2963999509811401</v>
      </c>
      <c r="I3662" s="7" t="s">
        <v>11415</v>
      </c>
      <c r="J3662" s="7" t="s">
        <v>11416</v>
      </c>
      <c r="K3662" s="8">
        <v>4.5460062026977539</v>
      </c>
      <c r="M3662" s="8">
        <v>98.446998596191406</v>
      </c>
      <c r="N3662" s="7">
        <v>228.50140380859375</v>
      </c>
      <c r="O3662" s="7" t="s">
        <v>409</v>
      </c>
      <c r="P3662" s="7" t="s">
        <v>349</v>
      </c>
      <c r="Q3662" s="7" t="s">
        <v>242</v>
      </c>
      <c r="R3662" s="7" t="s">
        <v>214</v>
      </c>
      <c r="S3662" s="7">
        <v>228.50140380859375</v>
      </c>
    </row>
    <row r="3663" spans="1:19" x14ac:dyDescent="0.25">
      <c r="A3663" s="7">
        <v>513</v>
      </c>
      <c r="B3663" s="7">
        <v>44657</v>
      </c>
      <c r="C3663" s="7">
        <v>38117878</v>
      </c>
      <c r="D3663" s="7" t="s">
        <v>3169</v>
      </c>
      <c r="E3663" s="7" t="s">
        <v>214</v>
      </c>
      <c r="F3663" s="7">
        <v>200000</v>
      </c>
      <c r="G3663" s="7">
        <v>0.94999998807907104</v>
      </c>
      <c r="H3663" s="7">
        <v>0.91930001974105835</v>
      </c>
      <c r="I3663" s="7" t="s">
        <v>11413</v>
      </c>
      <c r="J3663" s="7" t="s">
        <v>11414</v>
      </c>
      <c r="K3663" s="8">
        <v>4.1928482055664063</v>
      </c>
      <c r="M3663" s="8">
        <v>100.74400329589844</v>
      </c>
      <c r="N3663" s="7">
        <v>232.48300170898438</v>
      </c>
      <c r="O3663" s="7" t="s">
        <v>409</v>
      </c>
      <c r="P3663" s="7" t="s">
        <v>349</v>
      </c>
      <c r="Q3663" s="7" t="s">
        <v>242</v>
      </c>
      <c r="R3663" s="7" t="s">
        <v>214</v>
      </c>
      <c r="S3663" s="7">
        <v>232.48300170898438</v>
      </c>
    </row>
    <row r="3664" spans="1:19" x14ac:dyDescent="0.25">
      <c r="A3664" s="7">
        <v>513</v>
      </c>
      <c r="B3664" s="7">
        <v>44657</v>
      </c>
      <c r="C3664" s="7">
        <v>45742140</v>
      </c>
      <c r="D3664" s="7" t="s">
        <v>3171</v>
      </c>
      <c r="E3664" s="7" t="s">
        <v>214</v>
      </c>
      <c r="F3664" s="7">
        <v>300000</v>
      </c>
      <c r="G3664" s="7">
        <v>0.61599999666213989</v>
      </c>
      <c r="H3664" s="7">
        <v>0.59769999980926514</v>
      </c>
      <c r="I3664" s="7" t="s">
        <v>11419</v>
      </c>
      <c r="J3664" s="7" t="s">
        <v>11420</v>
      </c>
      <c r="K3664" s="8">
        <v>3.0570030212402344</v>
      </c>
      <c r="M3664" s="8">
        <v>100.50599670410156</v>
      </c>
      <c r="N3664" s="7">
        <v>165.67720031738281</v>
      </c>
      <c r="O3664" s="7" t="s">
        <v>409</v>
      </c>
      <c r="P3664" s="7" t="s">
        <v>349</v>
      </c>
      <c r="Q3664" s="7" t="s">
        <v>242</v>
      </c>
      <c r="R3664" s="7" t="s">
        <v>3856</v>
      </c>
      <c r="S3664" s="7">
        <v>165.67720031738281</v>
      </c>
    </row>
    <row r="3665" spans="1:19" x14ac:dyDescent="0.25">
      <c r="A3665" s="7">
        <v>513</v>
      </c>
      <c r="B3665" s="7">
        <v>44657</v>
      </c>
      <c r="C3665" s="7">
        <v>308098</v>
      </c>
      <c r="D3665" s="7" t="s">
        <v>3174</v>
      </c>
      <c r="E3665" s="7" t="s">
        <v>214</v>
      </c>
      <c r="F3665" s="7">
        <v>805391</v>
      </c>
      <c r="G3665" s="7">
        <v>6.6898999214172363</v>
      </c>
      <c r="H3665" s="7">
        <v>5.4310002326965332</v>
      </c>
      <c r="I3665" s="7" t="s">
        <v>11421</v>
      </c>
      <c r="J3665" s="7" t="s">
        <v>11422</v>
      </c>
      <c r="K3665" s="8">
        <v>3.8349599838256836</v>
      </c>
      <c r="M3665" s="8">
        <v>112.66600036621094</v>
      </c>
      <c r="N3665" s="7">
        <v>122.28299713134766</v>
      </c>
      <c r="O3665" s="7" t="s">
        <v>223</v>
      </c>
      <c r="P3665" s="7" t="s">
        <v>456</v>
      </c>
      <c r="Q3665" s="7" t="s">
        <v>219</v>
      </c>
      <c r="R3665" s="7" t="s">
        <v>214</v>
      </c>
      <c r="S3665" s="7">
        <v>122.28299713134766</v>
      </c>
    </row>
    <row r="3666" spans="1:19" x14ac:dyDescent="0.25">
      <c r="A3666" s="7">
        <v>513</v>
      </c>
      <c r="B3666" s="7">
        <v>44657</v>
      </c>
      <c r="C3666" s="7">
        <v>121569</v>
      </c>
      <c r="D3666" s="7" t="s">
        <v>3174</v>
      </c>
      <c r="E3666" s="7" t="s">
        <v>11423</v>
      </c>
      <c r="F3666" s="7">
        <v>805391</v>
      </c>
      <c r="G3666" s="7">
        <v>6.6861000061035156</v>
      </c>
      <c r="H3666" s="7">
        <v>5.4310002326965332</v>
      </c>
      <c r="I3666" s="7" t="s">
        <v>11424</v>
      </c>
      <c r="J3666" s="7" t="s">
        <v>11425</v>
      </c>
      <c r="K3666" s="8">
        <v>3.8349599838256836</v>
      </c>
      <c r="M3666" s="8">
        <v>112.66600036621094</v>
      </c>
      <c r="N3666" s="7">
        <v>122.28299713134766</v>
      </c>
      <c r="O3666" s="7" t="s">
        <v>223</v>
      </c>
      <c r="P3666" s="7" t="s">
        <v>456</v>
      </c>
      <c r="Q3666" s="7" t="s">
        <v>219</v>
      </c>
      <c r="R3666" s="7" t="s">
        <v>3856</v>
      </c>
      <c r="S3666" s="7">
        <v>122.28299713134766</v>
      </c>
    </row>
    <row r="3667" spans="1:19" x14ac:dyDescent="0.25">
      <c r="A3667" s="7">
        <v>513</v>
      </c>
      <c r="B3667" s="7">
        <v>44657</v>
      </c>
      <c r="C3667" s="7">
        <v>66823718</v>
      </c>
      <c r="D3667" s="7" t="s">
        <v>3178</v>
      </c>
      <c r="E3667" s="7" t="s">
        <v>214</v>
      </c>
      <c r="F3667" s="7">
        <v>900000</v>
      </c>
      <c r="G3667" s="7">
        <v>3.5564999580383301</v>
      </c>
      <c r="H3667" s="7">
        <v>3.3654000759124756</v>
      </c>
      <c r="I3667" s="7" t="s">
        <v>8638</v>
      </c>
      <c r="J3667" s="7" t="s">
        <v>8639</v>
      </c>
      <c r="K3667" s="8">
        <v>3.3185100555419922</v>
      </c>
      <c r="M3667" s="8">
        <v>95.444999694824219</v>
      </c>
      <c r="N3667" s="7">
        <v>58.324298858642578</v>
      </c>
      <c r="O3667" s="7" t="s">
        <v>212</v>
      </c>
      <c r="P3667" s="7" t="s">
        <v>456</v>
      </c>
      <c r="Q3667" s="7" t="s">
        <v>219</v>
      </c>
      <c r="R3667" s="7" t="s">
        <v>3856</v>
      </c>
      <c r="S3667" s="7">
        <v>98.944816589355469</v>
      </c>
    </row>
    <row r="3668" spans="1:19" x14ac:dyDescent="0.25">
      <c r="A3668" s="7">
        <v>513</v>
      </c>
      <c r="B3668" s="7">
        <v>44657</v>
      </c>
      <c r="C3668" s="7">
        <v>67035128</v>
      </c>
      <c r="D3668" s="7" t="s">
        <v>3178</v>
      </c>
      <c r="E3668" s="7" t="s">
        <v>214</v>
      </c>
      <c r="F3668" s="7">
        <v>250000</v>
      </c>
      <c r="G3668" s="7">
        <v>2.904900074005127</v>
      </c>
      <c r="H3668" s="7">
        <v>2.7667999267578125</v>
      </c>
      <c r="I3668" s="7" t="s">
        <v>22404</v>
      </c>
      <c r="J3668" s="7" t="s">
        <v>22405</v>
      </c>
      <c r="K3668" s="8">
        <v>3.3554210662841797</v>
      </c>
      <c r="M3668" s="8">
        <v>97.718002319335938</v>
      </c>
      <c r="N3668" s="7">
        <v>65.310997009277344</v>
      </c>
      <c r="O3668" s="7" t="s">
        <v>212</v>
      </c>
      <c r="P3668" s="7" t="s">
        <v>456</v>
      </c>
      <c r="Q3668" s="7" t="s">
        <v>219</v>
      </c>
      <c r="R3668" s="7" t="s">
        <v>214</v>
      </c>
      <c r="S3668" s="7">
        <v>95.749671936035156</v>
      </c>
    </row>
    <row r="3669" spans="1:19" x14ac:dyDescent="0.25">
      <c r="A3669" s="7">
        <v>513</v>
      </c>
      <c r="B3669" s="7">
        <v>44657</v>
      </c>
      <c r="C3669" s="7">
        <v>43080548</v>
      </c>
      <c r="D3669" s="7" t="s">
        <v>3178</v>
      </c>
      <c r="E3669" s="7" t="s">
        <v>214</v>
      </c>
      <c r="F3669" s="7">
        <v>850000</v>
      </c>
      <c r="G3669" s="7">
        <v>1.968500018119812</v>
      </c>
      <c r="H3669" s="7">
        <v>1.8819999694824219</v>
      </c>
      <c r="I3669" s="7" t="s">
        <v>8636</v>
      </c>
      <c r="J3669" s="7" t="s">
        <v>8637</v>
      </c>
      <c r="K3669" s="8">
        <v>3.2126700878143311</v>
      </c>
      <c r="M3669" s="8">
        <v>101.45600128173828</v>
      </c>
      <c r="N3669" s="7">
        <v>70.267997741699219</v>
      </c>
      <c r="O3669" s="7" t="s">
        <v>212</v>
      </c>
      <c r="P3669" s="7" t="s">
        <v>456</v>
      </c>
      <c r="Q3669" s="7" t="s">
        <v>219</v>
      </c>
      <c r="R3669" s="7" t="s">
        <v>3856</v>
      </c>
      <c r="S3669" s="7">
        <v>91.1092529296875</v>
      </c>
    </row>
    <row r="3670" spans="1:19" x14ac:dyDescent="0.25">
      <c r="A3670" s="7">
        <v>513</v>
      </c>
      <c r="B3670" s="7">
        <v>44657</v>
      </c>
      <c r="C3670" s="7">
        <v>42758095</v>
      </c>
      <c r="D3670" s="7" t="s">
        <v>3812</v>
      </c>
      <c r="E3670" s="7" t="s">
        <v>214</v>
      </c>
      <c r="F3670" s="7">
        <v>750000</v>
      </c>
      <c r="G3670" s="7">
        <v>1.9110000133514404</v>
      </c>
      <c r="H3670" s="7">
        <v>1.8234000205993652</v>
      </c>
      <c r="I3670" s="7" t="s">
        <v>11426</v>
      </c>
      <c r="J3670" s="7" t="s">
        <v>11427</v>
      </c>
      <c r="K3670" s="8">
        <v>3.0371100902557373</v>
      </c>
      <c r="M3670" s="8">
        <v>102.25900268554688</v>
      </c>
      <c r="N3670" s="7">
        <v>54.817401885986328</v>
      </c>
      <c r="O3670" s="7" t="s">
        <v>212</v>
      </c>
      <c r="P3670" s="7" t="s">
        <v>456</v>
      </c>
      <c r="Q3670" s="7" t="s">
        <v>219</v>
      </c>
      <c r="R3670" s="7" t="s">
        <v>3856</v>
      </c>
      <c r="S3670" s="7">
        <v>54.817401885986328</v>
      </c>
    </row>
    <row r="3671" spans="1:19" x14ac:dyDescent="0.25">
      <c r="A3671" s="7">
        <v>513</v>
      </c>
      <c r="B3671" s="7">
        <v>44657</v>
      </c>
      <c r="C3671" s="7">
        <v>42774789</v>
      </c>
      <c r="D3671" s="7" t="s">
        <v>3181</v>
      </c>
      <c r="E3671" s="7" t="s">
        <v>214</v>
      </c>
      <c r="F3671" s="7">
        <v>650000</v>
      </c>
      <c r="G3671" s="7">
        <v>2.4203000068664551</v>
      </c>
      <c r="H3671" s="7">
        <v>2.2044999599456787</v>
      </c>
      <c r="I3671" s="7" t="s">
        <v>8645</v>
      </c>
      <c r="J3671" s="7" t="s">
        <v>8646</v>
      </c>
      <c r="K3671" s="8">
        <v>5.3217082023620605</v>
      </c>
      <c r="M3671" s="8">
        <v>103.47299957275391</v>
      </c>
      <c r="N3671" s="7">
        <v>269.830810546875</v>
      </c>
      <c r="O3671" s="7" t="s">
        <v>212</v>
      </c>
      <c r="P3671" s="7" t="s">
        <v>282</v>
      </c>
      <c r="Q3671" s="7" t="s">
        <v>286</v>
      </c>
      <c r="R3671" s="7" t="s">
        <v>3856</v>
      </c>
      <c r="S3671" s="7">
        <v>377.81826782226563</v>
      </c>
    </row>
    <row r="3672" spans="1:19" x14ac:dyDescent="0.25">
      <c r="A3672" s="7">
        <v>513</v>
      </c>
      <c r="B3672" s="7">
        <v>44657</v>
      </c>
      <c r="C3672" s="7">
        <v>42719964</v>
      </c>
      <c r="D3672" s="7" t="s">
        <v>3181</v>
      </c>
      <c r="E3672" s="7" t="s">
        <v>8642</v>
      </c>
      <c r="F3672" s="7">
        <v>650000</v>
      </c>
      <c r="G3672" s="7">
        <v>2.4203000068664551</v>
      </c>
      <c r="H3672" s="7">
        <v>2.2044999599456787</v>
      </c>
      <c r="I3672" s="7" t="s">
        <v>8643</v>
      </c>
      <c r="J3672" s="7" t="s">
        <v>8644</v>
      </c>
      <c r="K3672" s="8">
        <v>5.321815013885498</v>
      </c>
      <c r="M3672" s="8">
        <v>103.47299957275391</v>
      </c>
      <c r="N3672" s="7">
        <v>270.36080932617188</v>
      </c>
      <c r="O3672" s="7" t="s">
        <v>212</v>
      </c>
      <c r="P3672" s="7" t="s">
        <v>282</v>
      </c>
      <c r="Q3672" s="7" t="s">
        <v>286</v>
      </c>
      <c r="R3672" s="7" t="s">
        <v>214</v>
      </c>
      <c r="S3672" s="7">
        <v>377.81826782226563</v>
      </c>
    </row>
    <row r="3673" spans="1:19" x14ac:dyDescent="0.25">
      <c r="A3673" s="7">
        <v>513</v>
      </c>
      <c r="B3673" s="7">
        <v>44657</v>
      </c>
      <c r="C3673" s="7">
        <v>34021467</v>
      </c>
      <c r="D3673" s="7" t="s">
        <v>3181</v>
      </c>
      <c r="E3673" s="7" t="s">
        <v>214</v>
      </c>
      <c r="F3673" s="7">
        <v>750000</v>
      </c>
      <c r="G3673" s="7">
        <v>0.11500000208616257</v>
      </c>
      <c r="H3673" s="7">
        <v>0.11249999701976776</v>
      </c>
      <c r="I3673" s="7" t="s">
        <v>8640</v>
      </c>
      <c r="J3673" s="7" t="s">
        <v>8641</v>
      </c>
      <c r="K3673" s="8">
        <v>4.5401182174682617</v>
      </c>
      <c r="M3673" s="8">
        <v>100.02899932861328</v>
      </c>
      <c r="N3673" s="7">
        <v>415.08499145507813</v>
      </c>
      <c r="O3673" s="7" t="s">
        <v>212</v>
      </c>
      <c r="P3673" s="7" t="s">
        <v>282</v>
      </c>
      <c r="Q3673" s="7" t="s">
        <v>286</v>
      </c>
      <c r="R3673" s="7" t="s">
        <v>3856</v>
      </c>
      <c r="S3673" s="7">
        <v>338.1348876953125</v>
      </c>
    </row>
    <row r="3674" spans="1:19" x14ac:dyDescent="0.25">
      <c r="A3674" s="7">
        <v>513</v>
      </c>
      <c r="B3674" s="7">
        <v>44657</v>
      </c>
      <c r="C3674" s="7">
        <v>46789570</v>
      </c>
      <c r="D3674" s="7" t="s">
        <v>3183</v>
      </c>
      <c r="E3674" s="7" t="s">
        <v>214</v>
      </c>
      <c r="F3674" s="7">
        <v>1000000</v>
      </c>
      <c r="G3674" s="7">
        <v>4.8515000343322754</v>
      </c>
      <c r="H3674" s="7">
        <v>4.478600025177002</v>
      </c>
      <c r="I3674" s="7" t="s">
        <v>8655</v>
      </c>
      <c r="J3674" s="7" t="s">
        <v>8656</v>
      </c>
      <c r="K3674" s="8">
        <v>3.3535699844360352</v>
      </c>
      <c r="M3674" s="8">
        <v>97.318000793457031</v>
      </c>
      <c r="N3674" s="7">
        <v>61.586799621582031</v>
      </c>
      <c r="O3674" s="7" t="s">
        <v>212</v>
      </c>
      <c r="P3674" s="7" t="s">
        <v>456</v>
      </c>
      <c r="Q3674" s="7" t="s">
        <v>219</v>
      </c>
      <c r="R3674" s="7" t="s">
        <v>3856</v>
      </c>
      <c r="S3674" s="7">
        <v>59.657852172851563</v>
      </c>
    </row>
    <row r="3675" spans="1:19" x14ac:dyDescent="0.25">
      <c r="A3675" s="7">
        <v>513</v>
      </c>
      <c r="B3675" s="7">
        <v>44657</v>
      </c>
      <c r="C3675" s="7">
        <v>66925054</v>
      </c>
      <c r="D3675" s="7" t="s">
        <v>3183</v>
      </c>
      <c r="E3675" s="7" t="s">
        <v>18425</v>
      </c>
      <c r="F3675" s="7">
        <v>300000</v>
      </c>
      <c r="G3675" s="7">
        <v>4.2874999046325684</v>
      </c>
      <c r="H3675" s="7">
        <v>4.0699000358581543</v>
      </c>
      <c r="I3675" s="7" t="s">
        <v>18426</v>
      </c>
      <c r="J3675" s="7" t="s">
        <v>18427</v>
      </c>
      <c r="K3675" s="8">
        <v>3.1590828895568848</v>
      </c>
      <c r="M3675" s="8">
        <v>94.227996826171875</v>
      </c>
      <c r="N3675" s="7">
        <v>41.166999816894531</v>
      </c>
      <c r="O3675" s="7" t="s">
        <v>212</v>
      </c>
      <c r="P3675" s="7" t="s">
        <v>456</v>
      </c>
      <c r="Q3675" s="7" t="s">
        <v>219</v>
      </c>
      <c r="R3675" s="7" t="s">
        <v>214</v>
      </c>
      <c r="S3675" s="7">
        <v>58.05535888671875</v>
      </c>
    </row>
    <row r="3676" spans="1:19" x14ac:dyDescent="0.25">
      <c r="A3676" s="7">
        <v>513</v>
      </c>
      <c r="B3676" s="7">
        <v>44657</v>
      </c>
      <c r="C3676" s="7">
        <v>66852975</v>
      </c>
      <c r="D3676" s="7" t="s">
        <v>3183</v>
      </c>
      <c r="E3676" s="7" t="s">
        <v>214</v>
      </c>
      <c r="F3676" s="7">
        <v>1000000</v>
      </c>
      <c r="G3676" s="7">
        <v>3.8055999279022217</v>
      </c>
      <c r="H3676" s="7">
        <v>3.6452000141143799</v>
      </c>
      <c r="I3676" s="7" t="s">
        <v>8653</v>
      </c>
      <c r="J3676" s="7" t="s">
        <v>8654</v>
      </c>
      <c r="K3676" s="8">
        <v>3.4714601039886475</v>
      </c>
      <c r="M3676" s="8">
        <v>92.589996337890625</v>
      </c>
      <c r="N3676" s="7">
        <v>72.419998168945313</v>
      </c>
      <c r="O3676" s="7" t="s">
        <v>212</v>
      </c>
      <c r="P3676" s="7" t="s">
        <v>456</v>
      </c>
      <c r="Q3676" s="7" t="s">
        <v>219</v>
      </c>
      <c r="R3676" s="7" t="s">
        <v>3856</v>
      </c>
      <c r="S3676" s="7">
        <v>56.675262451171875</v>
      </c>
    </row>
    <row r="3677" spans="1:19" x14ac:dyDescent="0.25">
      <c r="A3677" s="7">
        <v>513</v>
      </c>
      <c r="B3677" s="7">
        <v>44657</v>
      </c>
      <c r="C3677" s="7">
        <v>66812103</v>
      </c>
      <c r="D3677" s="7" t="s">
        <v>3183</v>
      </c>
      <c r="E3677" s="7" t="s">
        <v>214</v>
      </c>
      <c r="F3677" s="7">
        <v>600000</v>
      </c>
      <c r="G3677" s="7">
        <v>3.4605998992919922</v>
      </c>
      <c r="H3677" s="7">
        <v>3.3187000751495361</v>
      </c>
      <c r="I3677" s="7" t="s">
        <v>8651</v>
      </c>
      <c r="J3677" s="7" t="s">
        <v>8652</v>
      </c>
      <c r="K3677" s="8">
        <v>3.4396800994873047</v>
      </c>
      <c r="M3677" s="8">
        <v>94.129997253417969</v>
      </c>
      <c r="N3677" s="7">
        <v>70.471199035644531</v>
      </c>
      <c r="O3677" s="7" t="s">
        <v>212</v>
      </c>
      <c r="P3677" s="7" t="s">
        <v>456</v>
      </c>
      <c r="Q3677" s="7" t="s">
        <v>219</v>
      </c>
      <c r="R3677" s="7" t="s">
        <v>3856</v>
      </c>
      <c r="S3677" s="7">
        <v>55.681529998779297</v>
      </c>
    </row>
    <row r="3678" spans="1:19" x14ac:dyDescent="0.25">
      <c r="A3678" s="7">
        <v>513</v>
      </c>
      <c r="B3678" s="7">
        <v>44657</v>
      </c>
      <c r="C3678" s="7">
        <v>66771843</v>
      </c>
      <c r="D3678" s="7" t="s">
        <v>3183</v>
      </c>
      <c r="E3678" s="7" t="s">
        <v>214</v>
      </c>
      <c r="F3678" s="7">
        <v>1000000</v>
      </c>
      <c r="G3678" s="7">
        <v>3.0964999198913574</v>
      </c>
      <c r="H3678" s="7">
        <v>2.912600040435791</v>
      </c>
      <c r="I3678" s="7" t="s">
        <v>8649</v>
      </c>
      <c r="J3678" s="7" t="s">
        <v>8650</v>
      </c>
      <c r="K3678" s="8">
        <v>3.4379599094390869</v>
      </c>
      <c r="M3678" s="8">
        <v>97.628997802734375</v>
      </c>
      <c r="N3678" s="7">
        <v>72.54730224609375</v>
      </c>
      <c r="O3678" s="7" t="s">
        <v>212</v>
      </c>
      <c r="P3678" s="7" t="s">
        <v>456</v>
      </c>
      <c r="Q3678" s="7" t="s">
        <v>219</v>
      </c>
      <c r="R3678" s="7" t="s">
        <v>3856</v>
      </c>
      <c r="S3678" s="7">
        <v>54.628002166748047</v>
      </c>
    </row>
    <row r="3679" spans="1:19" x14ac:dyDescent="0.25">
      <c r="A3679" s="7">
        <v>513</v>
      </c>
      <c r="B3679" s="7">
        <v>44657</v>
      </c>
      <c r="C3679" s="7">
        <v>66912040</v>
      </c>
      <c r="D3679" s="7" t="s">
        <v>3183</v>
      </c>
      <c r="E3679" s="7" t="s">
        <v>214</v>
      </c>
      <c r="F3679" s="7">
        <v>600000</v>
      </c>
      <c r="G3679" s="7">
        <v>2.1958000659942627</v>
      </c>
      <c r="H3679" s="7">
        <v>2.1343998908996582</v>
      </c>
      <c r="I3679" s="7" t="s">
        <v>17006</v>
      </c>
      <c r="J3679" s="7" t="s">
        <v>17007</v>
      </c>
      <c r="K3679" s="8">
        <v>3.187920093536377</v>
      </c>
      <c r="M3679" s="8">
        <v>95.660003662109375</v>
      </c>
      <c r="N3679" s="7">
        <v>60.361000061035156</v>
      </c>
      <c r="O3679" s="7" t="s">
        <v>212</v>
      </c>
      <c r="P3679" s="7" t="s">
        <v>456</v>
      </c>
      <c r="Q3679" s="7" t="s">
        <v>219</v>
      </c>
      <c r="R3679" s="7" t="s">
        <v>3856</v>
      </c>
      <c r="S3679" s="7">
        <v>52.003108978271484</v>
      </c>
    </row>
    <row r="3680" spans="1:19" x14ac:dyDescent="0.25">
      <c r="A3680" s="7">
        <v>513</v>
      </c>
      <c r="B3680" s="7">
        <v>44657</v>
      </c>
      <c r="C3680" s="7">
        <v>43013780</v>
      </c>
      <c r="D3680" s="7" t="s">
        <v>3183</v>
      </c>
      <c r="E3680" s="7" t="s">
        <v>214</v>
      </c>
      <c r="F3680" s="7">
        <v>1000000</v>
      </c>
      <c r="G3680" s="7">
        <v>1.9739999771118164</v>
      </c>
      <c r="H3680" s="7">
        <v>1.8926999568939209</v>
      </c>
      <c r="I3680" s="7" t="s">
        <v>8647</v>
      </c>
      <c r="J3680" s="7" t="s">
        <v>8648</v>
      </c>
      <c r="K3680" s="8">
        <v>3.3245699405670166</v>
      </c>
      <c r="M3680" s="8">
        <v>100.33200073242188</v>
      </c>
      <c r="N3680" s="7">
        <v>81.081802368164063</v>
      </c>
      <c r="O3680" s="7" t="s">
        <v>212</v>
      </c>
      <c r="P3680" s="7" t="s">
        <v>456</v>
      </c>
      <c r="Q3680" s="7" t="s">
        <v>219</v>
      </c>
      <c r="R3680" s="7" t="s">
        <v>3856</v>
      </c>
      <c r="S3680" s="7">
        <v>51.353153228759766</v>
      </c>
    </row>
    <row r="3681" spans="1:19" x14ac:dyDescent="0.25">
      <c r="A3681" s="7">
        <v>513</v>
      </c>
      <c r="B3681" s="7">
        <v>44657</v>
      </c>
      <c r="C3681" s="7">
        <v>66915571</v>
      </c>
      <c r="D3681" s="7" t="s">
        <v>16918</v>
      </c>
      <c r="E3681" s="7" t="s">
        <v>17027</v>
      </c>
      <c r="F3681" s="7">
        <v>4000000</v>
      </c>
      <c r="G3681" s="7">
        <v>29.262100219726563</v>
      </c>
      <c r="H3681" s="7">
        <v>17.911699295043945</v>
      </c>
      <c r="I3681" s="7" t="s">
        <v>17028</v>
      </c>
      <c r="J3681" s="7" t="s">
        <v>17029</v>
      </c>
      <c r="K3681" s="8">
        <v>3.7816400527954102</v>
      </c>
      <c r="M3681" s="8">
        <v>91.514999389648438</v>
      </c>
      <c r="N3681" s="7">
        <v>111.21600341796875</v>
      </c>
      <c r="O3681" s="7" t="s">
        <v>223</v>
      </c>
      <c r="P3681" s="7" t="s">
        <v>456</v>
      </c>
      <c r="Q3681" s="7" t="s">
        <v>219</v>
      </c>
      <c r="R3681" s="7" t="s">
        <v>3856</v>
      </c>
      <c r="S3681" s="7">
        <v>109.83233642578125</v>
      </c>
    </row>
    <row r="3682" spans="1:19" x14ac:dyDescent="0.25">
      <c r="A3682" s="7">
        <v>513</v>
      </c>
      <c r="B3682" s="7">
        <v>44657</v>
      </c>
      <c r="C3682" s="7">
        <v>66916343</v>
      </c>
      <c r="D3682" s="7" t="s">
        <v>16918</v>
      </c>
      <c r="E3682" s="7" t="s">
        <v>17024</v>
      </c>
      <c r="F3682" s="7">
        <v>4000000</v>
      </c>
      <c r="G3682" s="7">
        <v>29.262100219726563</v>
      </c>
      <c r="H3682" s="7">
        <v>17.884899139404297</v>
      </c>
      <c r="I3682" s="7" t="s">
        <v>17025</v>
      </c>
      <c r="J3682" s="7" t="s">
        <v>17026</v>
      </c>
      <c r="K3682" s="8">
        <v>3.8049890995025635</v>
      </c>
      <c r="M3682" s="8">
        <v>91.128799438476563</v>
      </c>
      <c r="N3682" s="7">
        <v>113.22769927978516</v>
      </c>
      <c r="O3682" s="7" t="s">
        <v>223</v>
      </c>
      <c r="P3682" s="7" t="s">
        <v>456</v>
      </c>
      <c r="Q3682" s="7" t="s">
        <v>219</v>
      </c>
      <c r="R3682" s="7" t="s">
        <v>214</v>
      </c>
      <c r="S3682" s="7">
        <v>109.83233642578125</v>
      </c>
    </row>
    <row r="3683" spans="1:19" x14ac:dyDescent="0.25">
      <c r="A3683" s="7">
        <v>513</v>
      </c>
      <c r="B3683" s="7">
        <v>44657</v>
      </c>
      <c r="C3683" s="7">
        <v>66916353</v>
      </c>
      <c r="D3683" s="7" t="s">
        <v>16918</v>
      </c>
      <c r="E3683" s="7" t="s">
        <v>214</v>
      </c>
      <c r="F3683" s="7">
        <v>3500000</v>
      </c>
      <c r="G3683" s="7">
        <v>19.263500213623047</v>
      </c>
      <c r="H3683" s="7">
        <v>13.855999946594238</v>
      </c>
      <c r="I3683" s="7" t="s">
        <v>17019</v>
      </c>
      <c r="J3683" s="7" t="s">
        <v>17020</v>
      </c>
      <c r="K3683" s="8">
        <v>3.80007004737854</v>
      </c>
      <c r="M3683" s="8">
        <v>90.833999633789063</v>
      </c>
      <c r="N3683" s="7">
        <v>98.2655029296875</v>
      </c>
      <c r="O3683" s="7" t="s">
        <v>223</v>
      </c>
      <c r="P3683" s="7" t="s">
        <v>456</v>
      </c>
      <c r="Q3683" s="7" t="s">
        <v>219</v>
      </c>
      <c r="R3683" s="7" t="s">
        <v>3856</v>
      </c>
      <c r="S3683" s="7">
        <v>93.94122314453125</v>
      </c>
    </row>
    <row r="3684" spans="1:19" x14ac:dyDescent="0.25">
      <c r="A3684" s="7">
        <v>513</v>
      </c>
      <c r="B3684" s="7">
        <v>44657</v>
      </c>
      <c r="C3684" s="7">
        <v>66915570</v>
      </c>
      <c r="D3684" s="7" t="s">
        <v>16918</v>
      </c>
      <c r="E3684" s="7" t="s">
        <v>17021</v>
      </c>
      <c r="F3684" s="7">
        <v>3500000</v>
      </c>
      <c r="G3684" s="7">
        <v>19.263500213623047</v>
      </c>
      <c r="H3684" s="7">
        <v>13.84689998626709</v>
      </c>
      <c r="I3684" s="7" t="s">
        <v>17022</v>
      </c>
      <c r="J3684" s="7" t="s">
        <v>17023</v>
      </c>
      <c r="K3684" s="8">
        <v>3.8215389251708984</v>
      </c>
      <c r="M3684" s="8">
        <v>90.55999755859375</v>
      </c>
      <c r="N3684" s="7">
        <v>99.821502685546875</v>
      </c>
      <c r="O3684" s="7" t="s">
        <v>223</v>
      </c>
      <c r="P3684" s="7" t="s">
        <v>456</v>
      </c>
      <c r="Q3684" s="7" t="s">
        <v>219</v>
      </c>
      <c r="R3684" s="7" t="s">
        <v>214</v>
      </c>
      <c r="S3684" s="7">
        <v>93.94122314453125</v>
      </c>
    </row>
    <row r="3685" spans="1:19" x14ac:dyDescent="0.25">
      <c r="A3685" s="7">
        <v>513</v>
      </c>
      <c r="B3685" s="7">
        <v>44657</v>
      </c>
      <c r="C3685" s="7">
        <v>66915980</v>
      </c>
      <c r="D3685" s="7" t="s">
        <v>16918</v>
      </c>
      <c r="E3685" s="7" t="s">
        <v>17016</v>
      </c>
      <c r="F3685" s="7">
        <v>3500000</v>
      </c>
      <c r="G3685" s="7">
        <v>9.2621002197265625</v>
      </c>
      <c r="H3685" s="7">
        <v>8.1009998321533203</v>
      </c>
      <c r="I3685" s="7" t="s">
        <v>17017</v>
      </c>
      <c r="J3685" s="7" t="s">
        <v>17018</v>
      </c>
      <c r="K3685" s="8">
        <v>3.3316400051116943</v>
      </c>
      <c r="M3685" s="8">
        <v>91.436996459960938</v>
      </c>
      <c r="N3685" s="7">
        <v>71.242897033691406</v>
      </c>
      <c r="O3685" s="7" t="s">
        <v>223</v>
      </c>
      <c r="P3685" s="7" t="s">
        <v>456</v>
      </c>
      <c r="Q3685" s="7" t="s">
        <v>219</v>
      </c>
      <c r="R3685" s="7" t="s">
        <v>3856</v>
      </c>
      <c r="S3685" s="7">
        <v>71.606697082519531</v>
      </c>
    </row>
    <row r="3686" spans="1:19" x14ac:dyDescent="0.25">
      <c r="A3686" s="7">
        <v>513</v>
      </c>
      <c r="B3686" s="7">
        <v>44657</v>
      </c>
      <c r="C3686" s="7">
        <v>66916347</v>
      </c>
      <c r="D3686" s="7" t="s">
        <v>16918</v>
      </c>
      <c r="E3686" s="7" t="s">
        <v>17013</v>
      </c>
      <c r="F3686" s="7">
        <v>3500000</v>
      </c>
      <c r="G3686" s="7">
        <v>9.2621002197265625</v>
      </c>
      <c r="H3686" s="7">
        <v>8.0991001129150391</v>
      </c>
      <c r="I3686" s="7" t="s">
        <v>17014</v>
      </c>
      <c r="J3686" s="7" t="s">
        <v>17015</v>
      </c>
      <c r="K3686" s="8">
        <v>3.3667819499969482</v>
      </c>
      <c r="M3686" s="8">
        <v>91.172996520996094</v>
      </c>
      <c r="N3686" s="7">
        <v>74.519996643066406</v>
      </c>
      <c r="O3686" s="7" t="s">
        <v>223</v>
      </c>
      <c r="P3686" s="7" t="s">
        <v>456</v>
      </c>
      <c r="Q3686" s="7" t="s">
        <v>219</v>
      </c>
      <c r="R3686" s="7" t="s">
        <v>214</v>
      </c>
      <c r="S3686" s="7">
        <v>71.606697082519531</v>
      </c>
    </row>
    <row r="3687" spans="1:19" x14ac:dyDescent="0.25">
      <c r="A3687" s="7">
        <v>513</v>
      </c>
      <c r="B3687" s="7">
        <v>44657</v>
      </c>
      <c r="C3687" s="7">
        <v>66916346</v>
      </c>
      <c r="D3687" s="7" t="s">
        <v>16918</v>
      </c>
      <c r="E3687" s="7" t="s">
        <v>214</v>
      </c>
      <c r="F3687" s="7">
        <v>1500000</v>
      </c>
      <c r="G3687" s="7">
        <v>4.4326000213623047</v>
      </c>
      <c r="H3687" s="7">
        <v>4.2213001251220703</v>
      </c>
      <c r="I3687" s="7" t="s">
        <v>17011</v>
      </c>
      <c r="J3687" s="7" t="s">
        <v>17012</v>
      </c>
      <c r="K3687" s="8">
        <v>3.1188900470733643</v>
      </c>
      <c r="M3687" s="8">
        <v>92.834999084472656</v>
      </c>
      <c r="N3687" s="7">
        <v>36.604301452636719</v>
      </c>
      <c r="O3687" s="7" t="s">
        <v>223</v>
      </c>
      <c r="P3687" s="7" t="s">
        <v>456</v>
      </c>
      <c r="Q3687" s="7" t="s">
        <v>219</v>
      </c>
      <c r="R3687" s="7" t="s">
        <v>3856</v>
      </c>
      <c r="S3687" s="7">
        <v>58.468982696533203</v>
      </c>
    </row>
    <row r="3688" spans="1:19" x14ac:dyDescent="0.25">
      <c r="A3688" s="7">
        <v>513</v>
      </c>
      <c r="B3688" s="7">
        <v>44657</v>
      </c>
      <c r="C3688" s="7">
        <v>66917510</v>
      </c>
      <c r="D3688" s="7" t="s">
        <v>16918</v>
      </c>
      <c r="E3688" s="7" t="s">
        <v>17008</v>
      </c>
      <c r="F3688" s="7">
        <v>1500000</v>
      </c>
      <c r="G3688" s="7">
        <v>4.4326000213623047</v>
      </c>
      <c r="H3688" s="7">
        <v>4.2203998565673828</v>
      </c>
      <c r="I3688" s="7" t="s">
        <v>17009</v>
      </c>
      <c r="J3688" s="7" t="s">
        <v>17010</v>
      </c>
      <c r="K3688" s="8">
        <v>3.1780359745025635</v>
      </c>
      <c r="M3688" s="8">
        <v>92.602401733398438</v>
      </c>
      <c r="N3688" s="7">
        <v>42.145599365234375</v>
      </c>
      <c r="O3688" s="7" t="s">
        <v>223</v>
      </c>
      <c r="P3688" s="7" t="s">
        <v>456</v>
      </c>
      <c r="Q3688" s="7" t="s">
        <v>219</v>
      </c>
      <c r="R3688" s="7" t="s">
        <v>214</v>
      </c>
      <c r="S3688" s="7">
        <v>58.468982696533203</v>
      </c>
    </row>
    <row r="3689" spans="1:19" x14ac:dyDescent="0.25">
      <c r="A3689" s="7">
        <v>513</v>
      </c>
      <c r="B3689" s="7">
        <v>44657</v>
      </c>
      <c r="C3689" s="7">
        <v>18374182</v>
      </c>
      <c r="D3689" s="7" t="s">
        <v>3186</v>
      </c>
      <c r="E3689" s="7" t="s">
        <v>214</v>
      </c>
      <c r="F3689" s="7">
        <v>500000</v>
      </c>
      <c r="G3689" s="7">
        <v>20.818599700927734</v>
      </c>
      <c r="H3689" s="7">
        <v>13.707099914550781</v>
      </c>
      <c r="I3689" s="7" t="s">
        <v>8685</v>
      </c>
      <c r="J3689" s="7" t="s">
        <v>8686</v>
      </c>
      <c r="K3689" s="8">
        <v>3.7199349403381348</v>
      </c>
      <c r="M3689" s="8">
        <v>111.22799682617188</v>
      </c>
      <c r="N3689" s="7">
        <v>90.371299743652344</v>
      </c>
      <c r="O3689" s="7" t="s">
        <v>373</v>
      </c>
      <c r="P3689" s="7" t="s">
        <v>456</v>
      </c>
      <c r="Q3689" s="7" t="s">
        <v>219</v>
      </c>
      <c r="R3689" s="7" t="s">
        <v>214</v>
      </c>
      <c r="S3689" s="7">
        <v>139.35148620605469</v>
      </c>
    </row>
    <row r="3690" spans="1:19" x14ac:dyDescent="0.25">
      <c r="A3690" s="7">
        <v>513</v>
      </c>
      <c r="B3690" s="7">
        <v>44657</v>
      </c>
      <c r="C3690" s="7">
        <v>18211451</v>
      </c>
      <c r="D3690" s="7" t="s">
        <v>3186</v>
      </c>
      <c r="E3690" s="7" t="s">
        <v>8682</v>
      </c>
      <c r="F3690" s="7">
        <v>500000</v>
      </c>
      <c r="G3690" s="7">
        <v>20.818599700927734</v>
      </c>
      <c r="H3690" s="7">
        <v>13.721799850463867</v>
      </c>
      <c r="I3690" s="7" t="s">
        <v>8683</v>
      </c>
      <c r="J3690" s="7" t="s">
        <v>8684</v>
      </c>
      <c r="K3690" s="8">
        <v>3.694849967956543</v>
      </c>
      <c r="M3690" s="8">
        <v>111.61599731445313</v>
      </c>
      <c r="N3690" s="7">
        <v>88.399803161621094</v>
      </c>
      <c r="O3690" s="7" t="s">
        <v>373</v>
      </c>
      <c r="P3690" s="7" t="s">
        <v>456</v>
      </c>
      <c r="Q3690" s="7" t="s">
        <v>219</v>
      </c>
      <c r="R3690" s="7" t="s">
        <v>3856</v>
      </c>
      <c r="S3690" s="7">
        <v>139.35148620605469</v>
      </c>
    </row>
    <row r="3691" spans="1:19" x14ac:dyDescent="0.25">
      <c r="A3691" s="7">
        <v>513</v>
      </c>
      <c r="B3691" s="7">
        <v>44657</v>
      </c>
      <c r="C3691" s="7">
        <v>66884084</v>
      </c>
      <c r="D3691" s="7" t="s">
        <v>3186</v>
      </c>
      <c r="E3691" s="7" t="s">
        <v>214</v>
      </c>
      <c r="F3691" s="7">
        <v>1000000</v>
      </c>
      <c r="G3691" s="7">
        <v>9.0020999908447266</v>
      </c>
      <c r="H3691" s="7">
        <v>7.7968997955322266</v>
      </c>
      <c r="I3691" s="7" t="s">
        <v>8680</v>
      </c>
      <c r="J3691" s="7" t="s">
        <v>8681</v>
      </c>
      <c r="K3691" s="8">
        <v>3.4744699001312256</v>
      </c>
      <c r="M3691" s="8">
        <v>93.481002807617188</v>
      </c>
      <c r="N3691" s="7">
        <v>86.236701965332031</v>
      </c>
      <c r="O3691" s="7" t="s">
        <v>373</v>
      </c>
      <c r="P3691" s="7" t="s">
        <v>456</v>
      </c>
      <c r="Q3691" s="7" t="s">
        <v>219</v>
      </c>
      <c r="R3691" s="7" t="s">
        <v>3856</v>
      </c>
      <c r="S3691" s="7">
        <v>103.02397155761719</v>
      </c>
    </row>
    <row r="3692" spans="1:19" x14ac:dyDescent="0.25">
      <c r="A3692" s="7">
        <v>513</v>
      </c>
      <c r="B3692" s="7">
        <v>44657</v>
      </c>
      <c r="C3692" s="7">
        <v>66884085</v>
      </c>
      <c r="D3692" s="7" t="s">
        <v>3186</v>
      </c>
      <c r="E3692" s="7" t="s">
        <v>8677</v>
      </c>
      <c r="F3692" s="7">
        <v>1000000</v>
      </c>
      <c r="G3692" s="7">
        <v>9.0020999908447266</v>
      </c>
      <c r="H3692" s="7">
        <v>7.7891998291015625</v>
      </c>
      <c r="I3692" s="7" t="s">
        <v>8678</v>
      </c>
      <c r="J3692" s="7" t="s">
        <v>8679</v>
      </c>
      <c r="K3692" s="8">
        <v>3.5571351051330566</v>
      </c>
      <c r="M3692" s="8">
        <v>92.872802734375</v>
      </c>
      <c r="N3692" s="7">
        <v>94.225799560546875</v>
      </c>
      <c r="O3692" s="7" t="s">
        <v>373</v>
      </c>
      <c r="P3692" s="7" t="s">
        <v>456</v>
      </c>
      <c r="Q3692" s="7" t="s">
        <v>219</v>
      </c>
      <c r="R3692" s="7" t="s">
        <v>214</v>
      </c>
      <c r="S3692" s="7">
        <v>103.02397155761719</v>
      </c>
    </row>
    <row r="3693" spans="1:19" x14ac:dyDescent="0.25">
      <c r="A3693" s="7">
        <v>513</v>
      </c>
      <c r="B3693" s="7">
        <v>44657</v>
      </c>
      <c r="C3693" s="7">
        <v>18374162</v>
      </c>
      <c r="D3693" s="7" t="s">
        <v>3186</v>
      </c>
      <c r="E3693" s="7" t="s">
        <v>214</v>
      </c>
      <c r="F3693" s="7">
        <v>500000</v>
      </c>
      <c r="G3693" s="7">
        <v>5.8179001808166504</v>
      </c>
      <c r="H3693" s="7">
        <v>5.161099910736084</v>
      </c>
      <c r="I3693" s="7" t="s">
        <v>8675</v>
      </c>
      <c r="J3693" s="7" t="s">
        <v>8676</v>
      </c>
      <c r="K3693" s="8">
        <v>3.1854100227355957</v>
      </c>
      <c r="M3693" s="8">
        <v>103.5260009765625</v>
      </c>
      <c r="N3693" s="7">
        <v>46.484500885009766</v>
      </c>
      <c r="O3693" s="7" t="s">
        <v>373</v>
      </c>
      <c r="P3693" s="7" t="s">
        <v>456</v>
      </c>
      <c r="Q3693" s="7" t="s">
        <v>219</v>
      </c>
      <c r="R3693" s="7" t="s">
        <v>214</v>
      </c>
      <c r="S3693" s="7">
        <v>90.916221618652344</v>
      </c>
    </row>
    <row r="3694" spans="1:19" x14ac:dyDescent="0.25">
      <c r="A3694" s="7">
        <v>513</v>
      </c>
      <c r="B3694" s="7">
        <v>44657</v>
      </c>
      <c r="C3694" s="7">
        <v>18211446</v>
      </c>
      <c r="D3694" s="7" t="s">
        <v>3186</v>
      </c>
      <c r="E3694" s="7" t="s">
        <v>8672</v>
      </c>
      <c r="F3694" s="7">
        <v>500000</v>
      </c>
      <c r="G3694" s="7">
        <v>5.8179001808166504</v>
      </c>
      <c r="H3694" s="7">
        <v>5.161099910736084</v>
      </c>
      <c r="I3694" s="7" t="s">
        <v>8673</v>
      </c>
      <c r="J3694" s="7" t="s">
        <v>8674</v>
      </c>
      <c r="K3694" s="8">
        <v>3.1854100227355957</v>
      </c>
      <c r="M3694" s="8">
        <v>103.62999725341797</v>
      </c>
      <c r="N3694" s="7">
        <v>46.484500885009766</v>
      </c>
      <c r="O3694" s="7" t="s">
        <v>373</v>
      </c>
      <c r="P3694" s="7" t="s">
        <v>456</v>
      </c>
      <c r="Q3694" s="7" t="s">
        <v>219</v>
      </c>
      <c r="R3694" s="7" t="s">
        <v>3856</v>
      </c>
      <c r="S3694" s="7">
        <v>90.916221618652344</v>
      </c>
    </row>
    <row r="3695" spans="1:19" x14ac:dyDescent="0.25">
      <c r="A3695" s="7">
        <v>513</v>
      </c>
      <c r="B3695" s="7">
        <v>44657</v>
      </c>
      <c r="C3695" s="7">
        <v>30295036</v>
      </c>
      <c r="D3695" s="7" t="s">
        <v>3186</v>
      </c>
      <c r="E3695" s="7" t="s">
        <v>214</v>
      </c>
      <c r="F3695" s="7">
        <v>500000</v>
      </c>
      <c r="G3695" s="7">
        <v>4.2080998420715332</v>
      </c>
      <c r="H3695" s="7">
        <v>3.8345999717712402</v>
      </c>
      <c r="I3695" s="7" t="s">
        <v>8670</v>
      </c>
      <c r="J3695" s="7" t="s">
        <v>8671</v>
      </c>
      <c r="K3695" s="8">
        <v>3.2108299732208252</v>
      </c>
      <c r="M3695" s="8">
        <v>102.10299682617188</v>
      </c>
      <c r="N3695" s="7">
        <v>47.340499877929688</v>
      </c>
      <c r="O3695" s="7" t="s">
        <v>373</v>
      </c>
      <c r="P3695" s="7" t="s">
        <v>456</v>
      </c>
      <c r="Q3695" s="7" t="s">
        <v>219</v>
      </c>
      <c r="R3695" s="7" t="s">
        <v>3856</v>
      </c>
      <c r="S3695" s="7">
        <v>84.480178833007813</v>
      </c>
    </row>
    <row r="3696" spans="1:19" x14ac:dyDescent="0.25">
      <c r="A3696" s="7">
        <v>513</v>
      </c>
      <c r="B3696" s="7">
        <v>44657</v>
      </c>
      <c r="C3696" s="7">
        <v>30289452</v>
      </c>
      <c r="D3696" s="7" t="s">
        <v>3186</v>
      </c>
      <c r="E3696" s="7" t="s">
        <v>8667</v>
      </c>
      <c r="F3696" s="7">
        <v>500000</v>
      </c>
      <c r="G3696" s="7">
        <v>4.2080998420715332</v>
      </c>
      <c r="H3696" s="7">
        <v>3.8352000713348389</v>
      </c>
      <c r="I3696" s="7" t="s">
        <v>8668</v>
      </c>
      <c r="J3696" s="7" t="s">
        <v>8669</v>
      </c>
      <c r="K3696" s="8">
        <v>3.1876931190490723</v>
      </c>
      <c r="M3696" s="8">
        <v>102.19499969482422</v>
      </c>
      <c r="N3696" s="7">
        <v>44.612499237060547</v>
      </c>
      <c r="O3696" s="7" t="s">
        <v>373</v>
      </c>
      <c r="P3696" s="7" t="s">
        <v>456</v>
      </c>
      <c r="Q3696" s="7" t="s">
        <v>219</v>
      </c>
      <c r="R3696" s="7" t="s">
        <v>214</v>
      </c>
      <c r="S3696" s="7">
        <v>84.480178833007813</v>
      </c>
    </row>
    <row r="3697" spans="1:19" x14ac:dyDescent="0.25">
      <c r="A3697" s="7">
        <v>513</v>
      </c>
      <c r="B3697" s="7">
        <v>44657</v>
      </c>
      <c r="C3697" s="7">
        <v>8669642</v>
      </c>
      <c r="D3697" s="7" t="s">
        <v>3186</v>
      </c>
      <c r="E3697" s="7" t="s">
        <v>214</v>
      </c>
      <c r="F3697" s="7">
        <v>750000</v>
      </c>
      <c r="G3697" s="7">
        <v>3.5346000194549561</v>
      </c>
      <c r="H3697" s="7">
        <v>3.171299934387207</v>
      </c>
      <c r="I3697" s="7" t="s">
        <v>8665</v>
      </c>
      <c r="J3697" s="7" t="s">
        <v>8666</v>
      </c>
      <c r="K3697" s="8">
        <v>3.2143380641937256</v>
      </c>
      <c r="M3697" s="8">
        <v>105.91819763183594</v>
      </c>
      <c r="N3697" s="7">
        <v>48.710098266601563</v>
      </c>
      <c r="O3697" s="7" t="s">
        <v>373</v>
      </c>
      <c r="P3697" s="7" t="s">
        <v>456</v>
      </c>
      <c r="Q3697" s="7" t="s">
        <v>219</v>
      </c>
      <c r="R3697" s="7" t="s">
        <v>214</v>
      </c>
      <c r="S3697" s="7">
        <v>81.734779357910156</v>
      </c>
    </row>
    <row r="3698" spans="1:19" x14ac:dyDescent="0.25">
      <c r="A3698" s="7">
        <v>513</v>
      </c>
      <c r="B3698" s="7">
        <v>44657</v>
      </c>
      <c r="C3698" s="7">
        <v>8669643</v>
      </c>
      <c r="D3698" s="7" t="s">
        <v>3186</v>
      </c>
      <c r="E3698" s="7" t="s">
        <v>8662</v>
      </c>
      <c r="F3698" s="7">
        <v>750000</v>
      </c>
      <c r="G3698" s="7">
        <v>3.5346000194549561</v>
      </c>
      <c r="H3698" s="7">
        <v>3.1728000640869141</v>
      </c>
      <c r="I3698" s="7" t="s">
        <v>8663</v>
      </c>
      <c r="J3698" s="7" t="s">
        <v>8664</v>
      </c>
      <c r="K3698" s="8">
        <v>3.148900032043457</v>
      </c>
      <c r="M3698" s="8">
        <v>106.14299774169922</v>
      </c>
      <c r="N3698" s="7">
        <v>42.647300720214844</v>
      </c>
      <c r="O3698" s="7" t="s">
        <v>373</v>
      </c>
      <c r="P3698" s="7" t="s">
        <v>456</v>
      </c>
      <c r="Q3698" s="7" t="s">
        <v>219</v>
      </c>
      <c r="R3698" s="7" t="s">
        <v>3856</v>
      </c>
      <c r="S3698" s="7">
        <v>81.734779357910156</v>
      </c>
    </row>
    <row r="3699" spans="1:19" x14ac:dyDescent="0.25">
      <c r="A3699" s="7">
        <v>513</v>
      </c>
      <c r="B3699" s="7">
        <v>44657</v>
      </c>
      <c r="C3699" s="7">
        <v>17365474</v>
      </c>
      <c r="D3699" s="7" t="s">
        <v>3186</v>
      </c>
      <c r="E3699" s="7" t="s">
        <v>214</v>
      </c>
      <c r="F3699" s="7">
        <v>1000000</v>
      </c>
      <c r="G3699" s="7">
        <v>0.87610000371932983</v>
      </c>
      <c r="H3699" s="7">
        <v>0.85699999332427979</v>
      </c>
      <c r="I3699" s="7" t="s">
        <v>8660</v>
      </c>
      <c r="J3699" s="7" t="s">
        <v>8661</v>
      </c>
      <c r="K3699" s="8">
        <v>2.7396628856658936</v>
      </c>
      <c r="M3699" s="8">
        <v>100.43479919433594</v>
      </c>
      <c r="N3699" s="7">
        <v>99.041900634765625</v>
      </c>
      <c r="O3699" s="7" t="s">
        <v>373</v>
      </c>
      <c r="P3699" s="7" t="s">
        <v>456</v>
      </c>
      <c r="Q3699" s="7" t="s">
        <v>219</v>
      </c>
      <c r="R3699" s="7" t="s">
        <v>214</v>
      </c>
      <c r="S3699" s="7">
        <v>70.666770935058594</v>
      </c>
    </row>
    <row r="3700" spans="1:19" x14ac:dyDescent="0.25">
      <c r="A3700" s="7">
        <v>513</v>
      </c>
      <c r="B3700" s="7">
        <v>44657</v>
      </c>
      <c r="C3700" s="7">
        <v>17365473</v>
      </c>
      <c r="D3700" s="7" t="s">
        <v>3186</v>
      </c>
      <c r="E3700" s="7" t="s">
        <v>8657</v>
      </c>
      <c r="F3700" s="7">
        <v>1000000</v>
      </c>
      <c r="G3700" s="7">
        <v>0.87610000371932983</v>
      </c>
      <c r="H3700" s="7">
        <v>0.85699999332427979</v>
      </c>
      <c r="I3700" s="7" t="s">
        <v>8658</v>
      </c>
      <c r="J3700" s="7" t="s">
        <v>8659</v>
      </c>
      <c r="K3700" s="8">
        <v>2.7396628856658936</v>
      </c>
      <c r="M3700" s="8">
        <v>100.43479919433594</v>
      </c>
      <c r="N3700" s="7">
        <v>99.041900634765625</v>
      </c>
      <c r="O3700" s="7" t="s">
        <v>373</v>
      </c>
      <c r="P3700" s="7" t="s">
        <v>456</v>
      </c>
      <c r="Q3700" s="7" t="s">
        <v>219</v>
      </c>
      <c r="R3700" s="7" t="s">
        <v>3856</v>
      </c>
      <c r="S3700" s="7">
        <v>70.666770935058594</v>
      </c>
    </row>
    <row r="3701" spans="1:19" x14ac:dyDescent="0.25">
      <c r="A3701" s="7">
        <v>513</v>
      </c>
      <c r="B3701" s="7">
        <v>44657</v>
      </c>
      <c r="C3701" s="7">
        <v>43079999</v>
      </c>
      <c r="D3701" s="7" t="s">
        <v>3189</v>
      </c>
      <c r="E3701" s="7" t="s">
        <v>214</v>
      </c>
      <c r="F3701" s="7">
        <v>395293</v>
      </c>
      <c r="G3701" s="7">
        <v>7.6472001075744629</v>
      </c>
      <c r="H3701" s="7">
        <v>3.0055999755859375</v>
      </c>
      <c r="I3701" s="7" t="s">
        <v>8687</v>
      </c>
      <c r="J3701" s="7" t="s">
        <v>8688</v>
      </c>
      <c r="K3701" s="8">
        <v>10.899252891540527</v>
      </c>
      <c r="M3701" s="8">
        <v>105.39900207519531</v>
      </c>
      <c r="N3701" s="7">
        <v>695.3289794921875</v>
      </c>
      <c r="O3701" s="7" t="s">
        <v>254</v>
      </c>
      <c r="P3701" s="7" t="s">
        <v>1320</v>
      </c>
      <c r="Q3701" s="7" t="s">
        <v>291</v>
      </c>
      <c r="R3701" s="7" t="s">
        <v>214</v>
      </c>
      <c r="S3701" s="7">
        <v>1053.3988037109375</v>
      </c>
    </row>
    <row r="3702" spans="1:19" x14ac:dyDescent="0.25">
      <c r="A3702" s="7">
        <v>513</v>
      </c>
      <c r="B3702" s="7">
        <v>44657</v>
      </c>
      <c r="C3702" s="7">
        <v>67015263</v>
      </c>
      <c r="D3702" s="7" t="s">
        <v>22066</v>
      </c>
      <c r="E3702" s="7" t="s">
        <v>22406</v>
      </c>
      <c r="F3702" s="7">
        <v>470000</v>
      </c>
      <c r="G3702" s="7">
        <v>2.9021000862121582</v>
      </c>
      <c r="H3702" s="7">
        <v>2.7335999011993408</v>
      </c>
      <c r="I3702" s="7" t="s">
        <v>22407</v>
      </c>
      <c r="J3702" s="7" t="s">
        <v>22408</v>
      </c>
      <c r="K3702" s="8">
        <v>4.3015999794006348</v>
      </c>
      <c r="M3702" s="8">
        <v>96.481002807617188</v>
      </c>
      <c r="N3702" s="7">
        <v>160.69700622558594</v>
      </c>
      <c r="O3702" s="7" t="s">
        <v>409</v>
      </c>
      <c r="P3702" s="7" t="s">
        <v>349</v>
      </c>
      <c r="Q3702" s="7" t="s">
        <v>242</v>
      </c>
      <c r="R3702" s="7" t="s">
        <v>3856</v>
      </c>
      <c r="S3702" s="7">
        <v>160.69700622558594</v>
      </c>
    </row>
    <row r="3703" spans="1:19" x14ac:dyDescent="0.25">
      <c r="A3703" s="7">
        <v>513</v>
      </c>
      <c r="B3703" s="7">
        <v>44657</v>
      </c>
      <c r="C3703" s="7">
        <v>66789375</v>
      </c>
      <c r="D3703" s="7" t="s">
        <v>3193</v>
      </c>
      <c r="E3703" s="7" t="s">
        <v>214</v>
      </c>
      <c r="F3703" s="7">
        <v>500000</v>
      </c>
      <c r="G3703" s="7">
        <v>5.7603998184204102</v>
      </c>
      <c r="H3703" s="7">
        <v>3.5085999965667725</v>
      </c>
      <c r="I3703" s="7" t="s">
        <v>20135</v>
      </c>
      <c r="J3703" s="7" t="s">
        <v>8691</v>
      </c>
      <c r="K3703" s="8">
        <v>5.3020539283752441</v>
      </c>
      <c r="M3703" s="8">
        <v>99.736000061035156</v>
      </c>
      <c r="N3703" s="7">
        <v>257.71218872070313</v>
      </c>
      <c r="O3703" s="7" t="s">
        <v>643</v>
      </c>
      <c r="P3703" s="7" t="s">
        <v>289</v>
      </c>
      <c r="Q3703" s="7" t="s">
        <v>291</v>
      </c>
      <c r="R3703" s="7" t="s">
        <v>3856</v>
      </c>
      <c r="S3703" s="7">
        <v>283.98150634765625</v>
      </c>
    </row>
    <row r="3704" spans="1:19" x14ac:dyDescent="0.25">
      <c r="A3704" s="7">
        <v>513</v>
      </c>
      <c r="B3704" s="7">
        <v>44657</v>
      </c>
      <c r="C3704" s="7">
        <v>66789236</v>
      </c>
      <c r="D3704" s="7" t="s">
        <v>3193</v>
      </c>
      <c r="E3704" s="7" t="s">
        <v>8689</v>
      </c>
      <c r="F3704" s="7">
        <v>500000</v>
      </c>
      <c r="G3704" s="7">
        <v>5.7603998184204102</v>
      </c>
      <c r="H3704" s="7">
        <v>3.5085999965667725</v>
      </c>
      <c r="I3704" s="7" t="s">
        <v>40</v>
      </c>
      <c r="J3704" s="7" t="s">
        <v>8690</v>
      </c>
      <c r="K3704" s="8">
        <v>5.3019919395446777</v>
      </c>
      <c r="M3704" s="8">
        <v>99.736000061035156</v>
      </c>
      <c r="N3704" s="7">
        <v>198.34379577636719</v>
      </c>
      <c r="O3704" s="7" t="s">
        <v>643</v>
      </c>
      <c r="P3704" s="7" t="s">
        <v>289</v>
      </c>
      <c r="Q3704" s="7" t="s">
        <v>291</v>
      </c>
      <c r="R3704" s="7" t="s">
        <v>214</v>
      </c>
      <c r="S3704" s="7">
        <v>283.98150634765625</v>
      </c>
    </row>
    <row r="3705" spans="1:19" x14ac:dyDescent="0.25">
      <c r="A3705" s="7">
        <v>513</v>
      </c>
      <c r="B3705" s="7">
        <v>44657</v>
      </c>
      <c r="C3705" s="7">
        <v>66948797</v>
      </c>
      <c r="D3705" s="7" t="s">
        <v>17994</v>
      </c>
      <c r="E3705" s="7" t="s">
        <v>214</v>
      </c>
      <c r="F3705" s="7">
        <v>500000</v>
      </c>
      <c r="G3705" s="7">
        <v>9.7822999954223633</v>
      </c>
      <c r="H3705" s="7">
        <v>6.7705998420715332</v>
      </c>
      <c r="I3705" s="7" t="s">
        <v>20136</v>
      </c>
      <c r="J3705" s="7" t="s">
        <v>18428</v>
      </c>
      <c r="K3705" s="8">
        <v>5.9559841156005859</v>
      </c>
      <c r="M3705" s="8">
        <v>87.115997314453125</v>
      </c>
      <c r="N3705" s="7">
        <v>337.6748046875</v>
      </c>
      <c r="O3705" s="7" t="s">
        <v>643</v>
      </c>
      <c r="P3705" s="7" t="s">
        <v>289</v>
      </c>
      <c r="Q3705" s="7" t="s">
        <v>291</v>
      </c>
      <c r="R3705" s="7" t="s">
        <v>3856</v>
      </c>
      <c r="S3705" s="7">
        <v>326.40875244140625</v>
      </c>
    </row>
    <row r="3706" spans="1:19" x14ac:dyDescent="0.25">
      <c r="A3706" s="7">
        <v>513</v>
      </c>
      <c r="B3706" s="7">
        <v>44657</v>
      </c>
      <c r="C3706" s="7">
        <v>66948658</v>
      </c>
      <c r="D3706" s="7" t="s">
        <v>17994</v>
      </c>
      <c r="E3706" s="7" t="s">
        <v>18091</v>
      </c>
      <c r="F3706" s="7">
        <v>500000</v>
      </c>
      <c r="G3706" s="7">
        <v>9.7822999954223633</v>
      </c>
      <c r="H3706" s="7">
        <v>6.7761998176574707</v>
      </c>
      <c r="I3706" s="7" t="s">
        <v>17826</v>
      </c>
      <c r="J3706" s="7" t="s">
        <v>18092</v>
      </c>
      <c r="K3706" s="8">
        <v>5.9786758422851563</v>
      </c>
      <c r="M3706" s="8">
        <v>86.962997436523438</v>
      </c>
      <c r="N3706" s="7">
        <v>317.6055908203125</v>
      </c>
      <c r="O3706" s="7" t="s">
        <v>643</v>
      </c>
      <c r="P3706" s="7" t="s">
        <v>289</v>
      </c>
      <c r="Q3706" s="7" t="s">
        <v>291</v>
      </c>
      <c r="R3706" s="7" t="s">
        <v>214</v>
      </c>
      <c r="S3706" s="7">
        <v>326.40875244140625</v>
      </c>
    </row>
    <row r="3707" spans="1:19" x14ac:dyDescent="0.25">
      <c r="A3707" s="7">
        <v>513</v>
      </c>
      <c r="B3707" s="7">
        <v>44657</v>
      </c>
      <c r="C3707" s="7">
        <v>66918611</v>
      </c>
      <c r="D3707" s="7" t="s">
        <v>3196</v>
      </c>
      <c r="E3707" s="7" t="s">
        <v>17673</v>
      </c>
      <c r="F3707" s="7">
        <v>300000</v>
      </c>
      <c r="G3707" s="7">
        <v>4.2709999084472656</v>
      </c>
      <c r="H3707" s="7">
        <v>2.3631000518798828</v>
      </c>
      <c r="I3707" s="7" t="s">
        <v>17410</v>
      </c>
      <c r="J3707" s="7" t="s">
        <v>17411</v>
      </c>
      <c r="K3707" s="8">
        <v>48.56927490234375</v>
      </c>
      <c r="M3707" s="8">
        <v>29.183000564575195</v>
      </c>
      <c r="N3707" s="7">
        <v>4588.470703125</v>
      </c>
      <c r="O3707" s="7" t="s">
        <v>409</v>
      </c>
      <c r="P3707" s="7" t="s">
        <v>2728</v>
      </c>
      <c r="Q3707" s="7" t="s">
        <v>286</v>
      </c>
      <c r="R3707" s="7" t="s">
        <v>214</v>
      </c>
      <c r="S3707" s="7">
        <v>624.2642822265625</v>
      </c>
    </row>
    <row r="3708" spans="1:19" x14ac:dyDescent="0.25">
      <c r="A3708" s="7">
        <v>513</v>
      </c>
      <c r="B3708" s="7">
        <v>44657</v>
      </c>
      <c r="C3708" s="7">
        <v>44180633</v>
      </c>
      <c r="D3708" s="7" t="s">
        <v>3196</v>
      </c>
      <c r="E3708" s="7" t="s">
        <v>214</v>
      </c>
      <c r="F3708" s="7">
        <v>594902</v>
      </c>
      <c r="G3708" s="7">
        <v>2.2560000419616699</v>
      </c>
      <c r="H3708" s="7">
        <v>1.3216999769210815</v>
      </c>
      <c r="I3708" s="7" t="s">
        <v>11428</v>
      </c>
      <c r="J3708" s="7" t="s">
        <v>11429</v>
      </c>
      <c r="K3708" s="8">
        <v>79.518821716308594</v>
      </c>
      <c r="M3708" s="8">
        <v>30</v>
      </c>
      <c r="N3708" s="7">
        <v>7693.080078125</v>
      </c>
      <c r="O3708" s="7" t="s">
        <v>409</v>
      </c>
      <c r="P3708" s="7" t="s">
        <v>2728</v>
      </c>
      <c r="Q3708" s="7" t="s">
        <v>286</v>
      </c>
      <c r="R3708" s="7" t="s">
        <v>3856</v>
      </c>
      <c r="S3708" s="7">
        <v>577.69091796875</v>
      </c>
    </row>
    <row r="3709" spans="1:19" x14ac:dyDescent="0.25">
      <c r="A3709" s="7">
        <v>513</v>
      </c>
      <c r="B3709" s="7">
        <v>44657</v>
      </c>
      <c r="C3709" s="7">
        <v>32633110</v>
      </c>
      <c r="D3709" s="7" t="s">
        <v>3199</v>
      </c>
      <c r="E3709" s="7" t="s">
        <v>8695</v>
      </c>
      <c r="F3709" s="7">
        <v>725000</v>
      </c>
      <c r="G3709" s="7">
        <v>4.7884998321533203</v>
      </c>
      <c r="H3709" s="7">
        <v>4.1647000312805176</v>
      </c>
      <c r="I3709" s="7" t="s">
        <v>8696</v>
      </c>
      <c r="J3709" s="7" t="s">
        <v>8697</v>
      </c>
      <c r="K3709" s="8">
        <v>4.4703998565673828</v>
      </c>
      <c r="M3709" s="8">
        <v>103.53199768066406</v>
      </c>
      <c r="N3709" s="7">
        <v>174.07099914550781</v>
      </c>
      <c r="O3709" s="7" t="s">
        <v>280</v>
      </c>
      <c r="P3709" s="7" t="s">
        <v>289</v>
      </c>
      <c r="Q3709" s="7" t="s">
        <v>291</v>
      </c>
      <c r="R3709" s="7" t="s">
        <v>3856</v>
      </c>
      <c r="S3709" s="7">
        <v>184.99357604980469</v>
      </c>
    </row>
    <row r="3710" spans="1:19" x14ac:dyDescent="0.25">
      <c r="A3710" s="7">
        <v>513</v>
      </c>
      <c r="B3710" s="7">
        <v>44657</v>
      </c>
      <c r="C3710" s="7">
        <v>32633068</v>
      </c>
      <c r="D3710" s="7" t="s">
        <v>3199</v>
      </c>
      <c r="E3710" s="7" t="s">
        <v>8692</v>
      </c>
      <c r="F3710" s="7">
        <v>725000</v>
      </c>
      <c r="G3710" s="7">
        <v>4.7884998321533203</v>
      </c>
      <c r="H3710" s="7">
        <v>4.1645002365112305</v>
      </c>
      <c r="I3710" s="7" t="s">
        <v>8693</v>
      </c>
      <c r="J3710" s="7" t="s">
        <v>8694</v>
      </c>
      <c r="K3710" s="8">
        <v>4.4777522087097168</v>
      </c>
      <c r="M3710" s="8">
        <v>103.5</v>
      </c>
      <c r="N3710" s="7">
        <v>174.40449523925781</v>
      </c>
      <c r="O3710" s="7" t="s">
        <v>280</v>
      </c>
      <c r="P3710" s="7" t="s">
        <v>289</v>
      </c>
      <c r="Q3710" s="7" t="s">
        <v>291</v>
      </c>
      <c r="R3710" s="7" t="s">
        <v>214</v>
      </c>
      <c r="S3710" s="7">
        <v>184.99357604980469</v>
      </c>
    </row>
    <row r="3711" spans="1:19" x14ac:dyDescent="0.25">
      <c r="A3711" s="7">
        <v>513</v>
      </c>
      <c r="B3711" s="7">
        <v>44657</v>
      </c>
      <c r="C3711" s="7">
        <v>43145242</v>
      </c>
      <c r="D3711" s="7" t="s">
        <v>3202</v>
      </c>
      <c r="E3711" s="7" t="s">
        <v>214</v>
      </c>
      <c r="F3711" s="7">
        <v>500000</v>
      </c>
      <c r="G3711" s="7">
        <v>2.0067999362945557</v>
      </c>
      <c r="H3711" s="7">
        <v>1.8773000240325928</v>
      </c>
      <c r="I3711" s="7" t="s">
        <v>11430</v>
      </c>
      <c r="J3711" s="7" t="s">
        <v>11431</v>
      </c>
      <c r="K3711" s="8">
        <v>3.4520699977874756</v>
      </c>
      <c r="M3711" s="8">
        <v>101.29299926757813</v>
      </c>
      <c r="N3711" s="7">
        <v>92.60260009765625</v>
      </c>
      <c r="O3711" s="7" t="s">
        <v>212</v>
      </c>
      <c r="P3711" s="7" t="s">
        <v>215</v>
      </c>
      <c r="Q3711" s="7" t="s">
        <v>219</v>
      </c>
      <c r="R3711" s="7" t="s">
        <v>3856</v>
      </c>
      <c r="S3711" s="7">
        <v>92.60260009765625</v>
      </c>
    </row>
    <row r="3712" spans="1:19" x14ac:dyDescent="0.25">
      <c r="A3712" s="7">
        <v>513</v>
      </c>
      <c r="B3712" s="7">
        <v>44657</v>
      </c>
      <c r="C3712" s="7">
        <v>14962889</v>
      </c>
      <c r="D3712" s="7" t="s">
        <v>3204</v>
      </c>
      <c r="E3712" s="7" t="s">
        <v>214</v>
      </c>
      <c r="F3712" s="7">
        <v>737970</v>
      </c>
      <c r="G3712" s="7">
        <v>3.2971999645233154</v>
      </c>
      <c r="H3712" s="7">
        <v>2.9763000011444092</v>
      </c>
      <c r="I3712" s="7" t="s">
        <v>8705</v>
      </c>
      <c r="J3712" s="7" t="s">
        <v>8706</v>
      </c>
      <c r="K3712" s="8">
        <v>3.7600159645080566</v>
      </c>
      <c r="M3712" s="8">
        <v>106.30500030517578</v>
      </c>
      <c r="N3712" s="7">
        <v>109.70659637451172</v>
      </c>
      <c r="O3712" s="7" t="s">
        <v>223</v>
      </c>
      <c r="P3712" s="7" t="s">
        <v>456</v>
      </c>
      <c r="Q3712" s="7" t="s">
        <v>219</v>
      </c>
      <c r="R3712" s="7" t="s">
        <v>214</v>
      </c>
      <c r="S3712" s="7">
        <v>66.773727416992188</v>
      </c>
    </row>
    <row r="3713" spans="1:19" x14ac:dyDescent="0.25">
      <c r="A3713" s="7">
        <v>513</v>
      </c>
      <c r="B3713" s="7">
        <v>44657</v>
      </c>
      <c r="C3713" s="7">
        <v>95790</v>
      </c>
      <c r="D3713" s="7" t="s">
        <v>3204</v>
      </c>
      <c r="E3713" s="7" t="s">
        <v>8702</v>
      </c>
      <c r="F3713" s="7">
        <v>737970</v>
      </c>
      <c r="G3713" s="7">
        <v>3.2971999645233154</v>
      </c>
      <c r="H3713" s="7">
        <v>2.9779000282287598</v>
      </c>
      <c r="I3713" s="7" t="s">
        <v>8703</v>
      </c>
      <c r="J3713" s="7" t="s">
        <v>8704</v>
      </c>
      <c r="K3713" s="8">
        <v>3.717789888381958</v>
      </c>
      <c r="M3713" s="8">
        <v>106.43900299072266</v>
      </c>
      <c r="N3713" s="7">
        <v>105.98699951171875</v>
      </c>
      <c r="O3713" s="7" t="s">
        <v>223</v>
      </c>
      <c r="P3713" s="7" t="s">
        <v>456</v>
      </c>
      <c r="Q3713" s="7" t="s">
        <v>219</v>
      </c>
      <c r="R3713" s="7" t="s">
        <v>3856</v>
      </c>
      <c r="S3713" s="7">
        <v>66.773727416992188</v>
      </c>
    </row>
    <row r="3714" spans="1:19" x14ac:dyDescent="0.25">
      <c r="A3714" s="7">
        <v>513</v>
      </c>
      <c r="B3714" s="7">
        <v>44657</v>
      </c>
      <c r="C3714" s="7">
        <v>14962891</v>
      </c>
      <c r="D3714" s="7" t="s">
        <v>3204</v>
      </c>
      <c r="E3714" s="7" t="s">
        <v>214</v>
      </c>
      <c r="F3714" s="7">
        <v>729200</v>
      </c>
      <c r="G3714" s="7">
        <v>2.8055999279022217</v>
      </c>
      <c r="H3714" s="7">
        <v>2.553800106048584</v>
      </c>
      <c r="I3714" s="7" t="s">
        <v>8700</v>
      </c>
      <c r="J3714" s="7" t="s">
        <v>8701</v>
      </c>
      <c r="K3714" s="8">
        <v>3.9122200012207031</v>
      </c>
      <c r="M3714" s="8">
        <v>106.35900115966797</v>
      </c>
      <c r="N3714" s="7">
        <v>129.45500183105469</v>
      </c>
      <c r="O3714" s="7" t="s">
        <v>223</v>
      </c>
      <c r="P3714" s="7" t="s">
        <v>456</v>
      </c>
      <c r="Q3714" s="7" t="s">
        <v>219</v>
      </c>
      <c r="R3714" s="7" t="s">
        <v>214</v>
      </c>
      <c r="S3714" s="7">
        <v>65.07293701171875</v>
      </c>
    </row>
    <row r="3715" spans="1:19" x14ac:dyDescent="0.25">
      <c r="A3715" s="7">
        <v>513</v>
      </c>
      <c r="B3715" s="7">
        <v>44657</v>
      </c>
      <c r="C3715" s="7">
        <v>117046</v>
      </c>
      <c r="D3715" s="7" t="s">
        <v>3204</v>
      </c>
      <c r="E3715" s="7" t="s">
        <v>8698</v>
      </c>
      <c r="F3715" s="7">
        <v>729200</v>
      </c>
      <c r="G3715" s="7">
        <v>2.8055999279022217</v>
      </c>
      <c r="H3715" s="7">
        <v>2.553800106048584</v>
      </c>
      <c r="I3715" s="7" t="s">
        <v>22409</v>
      </c>
      <c r="J3715" s="7" t="s">
        <v>8699</v>
      </c>
      <c r="K3715" s="8">
        <v>3.9122200012207031</v>
      </c>
      <c r="M3715" s="8">
        <v>106.28800201416016</v>
      </c>
      <c r="N3715" s="7">
        <v>129.45500183105469</v>
      </c>
      <c r="O3715" s="7" t="s">
        <v>223</v>
      </c>
      <c r="P3715" s="7" t="s">
        <v>456</v>
      </c>
      <c r="Q3715" s="7" t="s">
        <v>219</v>
      </c>
      <c r="R3715" s="7" t="s">
        <v>3856</v>
      </c>
      <c r="S3715" s="7">
        <v>65.07293701171875</v>
      </c>
    </row>
    <row r="3716" spans="1:19" x14ac:dyDescent="0.25">
      <c r="A3716" s="7">
        <v>513</v>
      </c>
      <c r="B3716" s="7">
        <v>44657</v>
      </c>
      <c r="C3716" s="7">
        <v>37766089</v>
      </c>
      <c r="D3716" s="7" t="s">
        <v>3206</v>
      </c>
      <c r="E3716" s="7" t="s">
        <v>214</v>
      </c>
      <c r="F3716" s="7">
        <v>300000</v>
      </c>
      <c r="G3716" s="7">
        <v>5.9713001251220703</v>
      </c>
      <c r="H3716" s="7">
        <v>5.198699951171875</v>
      </c>
      <c r="I3716" s="7" t="s">
        <v>20137</v>
      </c>
      <c r="J3716" s="7" t="s">
        <v>11432</v>
      </c>
      <c r="K3716" s="8">
        <v>4.1123800277709961</v>
      </c>
      <c r="M3716" s="8">
        <v>102.03299713134766</v>
      </c>
      <c r="N3716" s="7">
        <v>139.70599365234375</v>
      </c>
      <c r="O3716" s="7" t="s">
        <v>237</v>
      </c>
      <c r="P3716" s="7" t="s">
        <v>761</v>
      </c>
      <c r="Q3716" s="7" t="s">
        <v>242</v>
      </c>
      <c r="R3716" s="7" t="s">
        <v>3856</v>
      </c>
      <c r="S3716" s="7">
        <v>139.70599365234375</v>
      </c>
    </row>
    <row r="3717" spans="1:19" x14ac:dyDescent="0.25">
      <c r="A3717" s="7">
        <v>513</v>
      </c>
      <c r="B3717" s="7">
        <v>44657</v>
      </c>
      <c r="C3717" s="7">
        <v>44905294</v>
      </c>
      <c r="D3717" s="7" t="s">
        <v>3209</v>
      </c>
      <c r="E3717" s="7" t="s">
        <v>214</v>
      </c>
      <c r="F3717" s="7">
        <v>300000</v>
      </c>
      <c r="G3717" s="7">
        <v>2.4312000274658203</v>
      </c>
      <c r="H3717" s="7">
        <v>2.3204998970031738</v>
      </c>
      <c r="I3717" s="7" t="s">
        <v>11435</v>
      </c>
      <c r="J3717" s="7" t="s">
        <v>11436</v>
      </c>
      <c r="K3717" s="8">
        <v>3.3295300006866455</v>
      </c>
      <c r="M3717" s="8">
        <v>99.236000061035156</v>
      </c>
      <c r="N3717" s="7">
        <v>70.24169921875</v>
      </c>
      <c r="O3717" s="7" t="s">
        <v>212</v>
      </c>
      <c r="P3717" s="7" t="s">
        <v>327</v>
      </c>
      <c r="Q3717" s="7" t="s">
        <v>242</v>
      </c>
      <c r="R3717" s="7" t="s">
        <v>3856</v>
      </c>
      <c r="S3717" s="7">
        <v>70.24169921875</v>
      </c>
    </row>
    <row r="3718" spans="1:19" x14ac:dyDescent="0.25">
      <c r="A3718" s="7">
        <v>513</v>
      </c>
      <c r="B3718" s="7">
        <v>44657</v>
      </c>
      <c r="C3718" s="7">
        <v>37666848</v>
      </c>
      <c r="D3718" s="7" t="s">
        <v>3209</v>
      </c>
      <c r="E3718" s="7" t="s">
        <v>214</v>
      </c>
      <c r="F3718" s="7">
        <v>450000</v>
      </c>
      <c r="G3718" s="7">
        <v>0.93910002708435059</v>
      </c>
      <c r="H3718" s="7">
        <v>0.91680002212524414</v>
      </c>
      <c r="I3718" s="7" t="s">
        <v>11433</v>
      </c>
      <c r="J3718" s="7" t="s">
        <v>11434</v>
      </c>
      <c r="K3718" s="8">
        <v>2.8084220886230469</v>
      </c>
      <c r="M3718" s="8">
        <v>100.77500152587891</v>
      </c>
      <c r="N3718" s="7">
        <v>97.205902099609375</v>
      </c>
      <c r="O3718" s="7" t="s">
        <v>212</v>
      </c>
      <c r="P3718" s="7" t="s">
        <v>327</v>
      </c>
      <c r="Q3718" s="7" t="s">
        <v>242</v>
      </c>
      <c r="R3718" s="7" t="s">
        <v>3856</v>
      </c>
      <c r="S3718" s="7">
        <v>97.205902099609375</v>
      </c>
    </row>
    <row r="3719" spans="1:19" x14ac:dyDescent="0.25">
      <c r="A3719" s="7">
        <v>513</v>
      </c>
      <c r="B3719" s="7">
        <v>44657</v>
      </c>
      <c r="C3719" s="7">
        <v>66808252</v>
      </c>
      <c r="D3719" s="7" t="s">
        <v>3212</v>
      </c>
      <c r="E3719" s="7" t="s">
        <v>214</v>
      </c>
      <c r="F3719" s="7">
        <v>300000</v>
      </c>
      <c r="G3719" s="7">
        <v>13.388099670410156</v>
      </c>
      <c r="H3719" s="7">
        <v>2.9946999549865723</v>
      </c>
      <c r="I3719" s="7" t="s">
        <v>20138</v>
      </c>
      <c r="J3719" s="7" t="s">
        <v>11437</v>
      </c>
      <c r="K3719" s="8">
        <v>7.9427490234375</v>
      </c>
      <c r="M3719" s="8">
        <v>95.775001525878906</v>
      </c>
      <c r="N3719" s="7">
        <v>521.4315185546875</v>
      </c>
      <c r="O3719" s="7" t="s">
        <v>212</v>
      </c>
      <c r="P3719" s="7" t="s">
        <v>327</v>
      </c>
      <c r="Q3719" s="7" t="s">
        <v>242</v>
      </c>
      <c r="R3719" s="7" t="s">
        <v>214</v>
      </c>
      <c r="S3719" s="7">
        <v>521.4315185546875</v>
      </c>
    </row>
    <row r="3720" spans="1:19" x14ac:dyDescent="0.25">
      <c r="A3720" s="7">
        <v>513</v>
      </c>
      <c r="B3720" s="7">
        <v>44657</v>
      </c>
      <c r="C3720" s="7">
        <v>46495014</v>
      </c>
      <c r="D3720" s="7" t="s">
        <v>3214</v>
      </c>
      <c r="E3720" s="7" t="s">
        <v>214</v>
      </c>
      <c r="F3720" s="7">
        <v>750001</v>
      </c>
      <c r="G3720" s="7">
        <v>7.7947001457214355</v>
      </c>
      <c r="H3720" s="7">
        <v>6.285099983215332</v>
      </c>
      <c r="I3720" s="7" t="s">
        <v>20139</v>
      </c>
      <c r="J3720" s="7" t="s">
        <v>8713</v>
      </c>
      <c r="K3720" s="8">
        <v>5.8817639350891113</v>
      </c>
      <c r="M3720" s="8">
        <v>91.454002380371094</v>
      </c>
      <c r="N3720" s="7">
        <v>321.70059204101563</v>
      </c>
      <c r="O3720" s="7" t="s">
        <v>280</v>
      </c>
      <c r="P3720" s="7" t="s">
        <v>289</v>
      </c>
      <c r="Q3720" s="7" t="s">
        <v>291</v>
      </c>
      <c r="R3720" s="7" t="s">
        <v>3856</v>
      </c>
      <c r="S3720" s="7">
        <v>306.02914428710938</v>
      </c>
    </row>
    <row r="3721" spans="1:19" x14ac:dyDescent="0.25">
      <c r="A3721" s="7">
        <v>513</v>
      </c>
      <c r="B3721" s="7">
        <v>44657</v>
      </c>
      <c r="C3721" s="7">
        <v>46495013</v>
      </c>
      <c r="D3721" s="7" t="s">
        <v>3214</v>
      </c>
      <c r="E3721" s="7" t="s">
        <v>8711</v>
      </c>
      <c r="F3721" s="7">
        <v>750001</v>
      </c>
      <c r="G3721" s="7">
        <v>7.7947001457214355</v>
      </c>
      <c r="H3721" s="7">
        <v>6.285099983215332</v>
      </c>
      <c r="I3721" s="7" t="s">
        <v>21888</v>
      </c>
      <c r="J3721" s="7" t="s">
        <v>8712</v>
      </c>
      <c r="K3721" s="8">
        <v>5.881742000579834</v>
      </c>
      <c r="M3721" s="8">
        <v>91.4541015625</v>
      </c>
      <c r="N3721" s="7">
        <v>318.87750244140625</v>
      </c>
      <c r="O3721" s="7" t="s">
        <v>280</v>
      </c>
      <c r="P3721" s="7" t="s">
        <v>289</v>
      </c>
      <c r="Q3721" s="7" t="s">
        <v>291</v>
      </c>
      <c r="R3721" s="7" t="s">
        <v>214</v>
      </c>
      <c r="S3721" s="7">
        <v>306.02914428710938</v>
      </c>
    </row>
    <row r="3722" spans="1:19" x14ac:dyDescent="0.25">
      <c r="A3722" s="7">
        <v>513</v>
      </c>
      <c r="B3722" s="7">
        <v>44657</v>
      </c>
      <c r="C3722" s="7">
        <v>36710814</v>
      </c>
      <c r="D3722" s="7" t="s">
        <v>3214</v>
      </c>
      <c r="E3722" s="7" t="s">
        <v>214</v>
      </c>
      <c r="F3722" s="7">
        <v>500000</v>
      </c>
      <c r="G3722" s="7">
        <v>5.7796001434326172</v>
      </c>
      <c r="H3722" s="7">
        <v>4.8148999214172363</v>
      </c>
      <c r="I3722" s="7" t="s">
        <v>8709</v>
      </c>
      <c r="J3722" s="7" t="s">
        <v>8710</v>
      </c>
      <c r="K3722" s="8">
        <v>5.4934730529785156</v>
      </c>
      <c r="M3722" s="8">
        <v>97.332000732421875</v>
      </c>
      <c r="N3722" s="7">
        <v>276.8817138671875</v>
      </c>
      <c r="O3722" s="7" t="s">
        <v>280</v>
      </c>
      <c r="P3722" s="7" t="s">
        <v>289</v>
      </c>
      <c r="Q3722" s="7" t="s">
        <v>291</v>
      </c>
      <c r="R3722" s="7" t="s">
        <v>3856</v>
      </c>
      <c r="S3722" s="7">
        <v>284.19497680664063</v>
      </c>
    </row>
    <row r="3723" spans="1:19" x14ac:dyDescent="0.25">
      <c r="A3723" s="7">
        <v>513</v>
      </c>
      <c r="B3723" s="7">
        <v>44657</v>
      </c>
      <c r="C3723" s="7">
        <v>36710813</v>
      </c>
      <c r="D3723" s="7" t="s">
        <v>3214</v>
      </c>
      <c r="E3723" s="7" t="s">
        <v>8707</v>
      </c>
      <c r="F3723" s="7">
        <v>500000</v>
      </c>
      <c r="G3723" s="7">
        <v>5.7796001434326172</v>
      </c>
      <c r="H3723" s="7">
        <v>4.8148999214172363</v>
      </c>
      <c r="I3723" s="7" t="s">
        <v>20140</v>
      </c>
      <c r="J3723" s="7" t="s">
        <v>8708</v>
      </c>
      <c r="K3723" s="8">
        <v>5.4935431480407715</v>
      </c>
      <c r="M3723" s="8">
        <v>97.331802368164063</v>
      </c>
      <c r="N3723" s="7">
        <v>272.92620849609375</v>
      </c>
      <c r="O3723" s="7" t="s">
        <v>280</v>
      </c>
      <c r="P3723" s="7" t="s">
        <v>289</v>
      </c>
      <c r="Q3723" s="7" t="s">
        <v>291</v>
      </c>
      <c r="R3723" s="7" t="s">
        <v>214</v>
      </c>
      <c r="S3723" s="7">
        <v>284.19497680664063</v>
      </c>
    </row>
    <row r="3724" spans="1:19" x14ac:dyDescent="0.25">
      <c r="A3724" s="7">
        <v>513</v>
      </c>
      <c r="B3724" s="7">
        <v>44657</v>
      </c>
      <c r="C3724" s="7">
        <v>66952413</v>
      </c>
      <c r="D3724" s="7" t="s">
        <v>18548</v>
      </c>
      <c r="E3724" s="7" t="s">
        <v>18429</v>
      </c>
      <c r="F3724" s="7">
        <v>300000</v>
      </c>
      <c r="G3724" s="7">
        <v>1.9521000385284424</v>
      </c>
      <c r="H3724" s="7">
        <v>1.5879000425338745</v>
      </c>
      <c r="I3724" s="7" t="s">
        <v>18430</v>
      </c>
      <c r="J3724" s="7" t="s">
        <v>18431</v>
      </c>
      <c r="K3724" s="8">
        <v>28.958606719970703</v>
      </c>
      <c r="M3724" s="8">
        <v>70.5</v>
      </c>
      <c r="N3724" s="7">
        <v>2644.835205078125</v>
      </c>
      <c r="O3724" s="7" t="s">
        <v>360</v>
      </c>
      <c r="P3724" s="7" t="s">
        <v>349</v>
      </c>
      <c r="Q3724" s="7" t="s">
        <v>242</v>
      </c>
      <c r="R3724" s="7" t="s">
        <v>214</v>
      </c>
      <c r="S3724" s="7">
        <v>2644.835205078125</v>
      </c>
    </row>
    <row r="3725" spans="1:19" x14ac:dyDescent="0.25">
      <c r="A3725" s="7">
        <v>513</v>
      </c>
      <c r="B3725" s="7">
        <v>44657</v>
      </c>
      <c r="C3725" s="7">
        <v>37766106</v>
      </c>
      <c r="D3725" s="7" t="s">
        <v>3217</v>
      </c>
      <c r="E3725" s="7" t="s">
        <v>214</v>
      </c>
      <c r="F3725" s="7">
        <v>300000</v>
      </c>
      <c r="G3725" s="7">
        <v>5.9576001167297363</v>
      </c>
      <c r="H3725" s="7">
        <v>5.1470999717712402</v>
      </c>
      <c r="I3725" s="7" t="s">
        <v>8731</v>
      </c>
      <c r="J3725" s="7" t="s">
        <v>8732</v>
      </c>
      <c r="K3725" s="8">
        <v>4.6352801322937012</v>
      </c>
      <c r="M3725" s="8">
        <v>99.944999694824219</v>
      </c>
      <c r="N3725" s="7">
        <v>191.99000549316406</v>
      </c>
      <c r="O3725" s="7" t="s">
        <v>212</v>
      </c>
      <c r="P3725" s="7" t="s">
        <v>239</v>
      </c>
      <c r="Q3725" s="7" t="s">
        <v>242</v>
      </c>
      <c r="R3725" s="7" t="s">
        <v>3856</v>
      </c>
      <c r="S3725" s="7">
        <v>194.29154968261719</v>
      </c>
    </row>
    <row r="3726" spans="1:19" x14ac:dyDescent="0.25">
      <c r="A3726" s="7">
        <v>513</v>
      </c>
      <c r="B3726" s="7">
        <v>44657</v>
      </c>
      <c r="C3726" s="7">
        <v>34663207</v>
      </c>
      <c r="D3726" s="7" t="s">
        <v>3217</v>
      </c>
      <c r="E3726" s="7" t="s">
        <v>214</v>
      </c>
      <c r="F3726" s="7">
        <v>450000</v>
      </c>
      <c r="G3726" s="7">
        <v>5.248499870300293</v>
      </c>
      <c r="H3726" s="7">
        <v>4.6462001800537109</v>
      </c>
      <c r="I3726" s="7" t="s">
        <v>22410</v>
      </c>
      <c r="J3726" s="7" t="s">
        <v>8730</v>
      </c>
      <c r="K3726" s="8">
        <v>4.4011797904968262</v>
      </c>
      <c r="M3726" s="8">
        <v>97.552001953125</v>
      </c>
      <c r="N3726" s="7">
        <v>167.60400390625</v>
      </c>
      <c r="O3726" s="7" t="s">
        <v>212</v>
      </c>
      <c r="P3726" s="7" t="s">
        <v>239</v>
      </c>
      <c r="Q3726" s="7" t="s">
        <v>242</v>
      </c>
      <c r="R3726" s="7" t="s">
        <v>3856</v>
      </c>
      <c r="S3726" s="7">
        <v>188.67997741699219</v>
      </c>
    </row>
    <row r="3727" spans="1:19" x14ac:dyDescent="0.25">
      <c r="A3727" s="7">
        <v>513</v>
      </c>
      <c r="B3727" s="7">
        <v>44657</v>
      </c>
      <c r="C3727" s="7">
        <v>66918111</v>
      </c>
      <c r="D3727" s="7" t="s">
        <v>3217</v>
      </c>
      <c r="E3727" s="7" t="s">
        <v>17674</v>
      </c>
      <c r="F3727" s="7">
        <v>400000</v>
      </c>
      <c r="G3727" s="7">
        <v>4.7692999839782715</v>
      </c>
      <c r="H3727" s="7">
        <v>4.3663997650146484</v>
      </c>
      <c r="I3727" s="7" t="s">
        <v>17412</v>
      </c>
      <c r="J3727" s="7" t="s">
        <v>17413</v>
      </c>
      <c r="K3727" s="8">
        <v>4.3962101936340332</v>
      </c>
      <c r="M3727" s="8">
        <v>92.986000061035156</v>
      </c>
      <c r="N3727" s="7">
        <v>165.8070068359375</v>
      </c>
      <c r="O3727" s="7" t="s">
        <v>212</v>
      </c>
      <c r="P3727" s="7" t="s">
        <v>239</v>
      </c>
      <c r="Q3727" s="7" t="s">
        <v>242</v>
      </c>
      <c r="R3727" s="7" t="s">
        <v>3856</v>
      </c>
      <c r="S3727" s="7">
        <v>184.83894348144531</v>
      </c>
    </row>
    <row r="3728" spans="1:19" x14ac:dyDescent="0.25">
      <c r="A3728" s="7">
        <v>513</v>
      </c>
      <c r="B3728" s="7">
        <v>44657</v>
      </c>
      <c r="C3728" s="7">
        <v>66861987</v>
      </c>
      <c r="D3728" s="7" t="s">
        <v>3217</v>
      </c>
      <c r="E3728" s="7" t="s">
        <v>214</v>
      </c>
      <c r="F3728" s="7">
        <v>500000</v>
      </c>
      <c r="G3728" s="7">
        <v>4.4025001525878906</v>
      </c>
      <c r="H3728" s="7">
        <v>4.1098999977111816</v>
      </c>
      <c r="I3728" s="7" t="s">
        <v>8728</v>
      </c>
      <c r="J3728" s="7" t="s">
        <v>8729</v>
      </c>
      <c r="K3728" s="8">
        <v>4.3045501708984375</v>
      </c>
      <c r="M3728" s="8">
        <v>91.842002868652344</v>
      </c>
      <c r="N3728" s="7">
        <v>156.052001953125</v>
      </c>
      <c r="O3728" s="7" t="s">
        <v>212</v>
      </c>
      <c r="P3728" s="7" t="s">
        <v>239</v>
      </c>
      <c r="Q3728" s="7" t="s">
        <v>242</v>
      </c>
      <c r="R3728" s="7" t="s">
        <v>3856</v>
      </c>
      <c r="S3728" s="7">
        <v>181.87332153320313</v>
      </c>
    </row>
    <row r="3729" spans="1:19" x14ac:dyDescent="0.25">
      <c r="A3729" s="7">
        <v>513</v>
      </c>
      <c r="B3729" s="7">
        <v>44657</v>
      </c>
      <c r="C3729" s="7">
        <v>46062635</v>
      </c>
      <c r="D3729" s="7" t="s">
        <v>3217</v>
      </c>
      <c r="E3729" s="7" t="s">
        <v>214</v>
      </c>
      <c r="F3729" s="7">
        <v>500000</v>
      </c>
      <c r="G3729" s="7">
        <v>2.6830999851226807</v>
      </c>
      <c r="H3729" s="7">
        <v>2.5065000057220459</v>
      </c>
      <c r="I3729" s="7" t="s">
        <v>8726</v>
      </c>
      <c r="J3729" s="7" t="s">
        <v>8727</v>
      </c>
      <c r="K3729" s="8">
        <v>4.0244002342224121</v>
      </c>
      <c r="M3729" s="8">
        <v>98.676002502441406</v>
      </c>
      <c r="N3729" s="7">
        <v>135.88099670410156</v>
      </c>
      <c r="O3729" s="7" t="s">
        <v>212</v>
      </c>
      <c r="P3729" s="7" t="s">
        <v>239</v>
      </c>
      <c r="Q3729" s="7" t="s">
        <v>242</v>
      </c>
      <c r="R3729" s="7" t="s">
        <v>3856</v>
      </c>
      <c r="S3729" s="7">
        <v>167.70097351074219</v>
      </c>
    </row>
    <row r="3730" spans="1:19" x14ac:dyDescent="0.25">
      <c r="A3730" s="7">
        <v>513</v>
      </c>
      <c r="B3730" s="7">
        <v>44657</v>
      </c>
      <c r="C3730" s="7">
        <v>44282763</v>
      </c>
      <c r="D3730" s="7" t="s">
        <v>3217</v>
      </c>
      <c r="E3730" s="7" t="s">
        <v>214</v>
      </c>
      <c r="F3730" s="7">
        <v>650000</v>
      </c>
      <c r="G3730" s="7">
        <v>2.299799919128418</v>
      </c>
      <c r="H3730" s="7">
        <v>2.1751000881195068</v>
      </c>
      <c r="I3730" s="7" t="s">
        <v>8724</v>
      </c>
      <c r="J3730" s="7" t="s">
        <v>8725</v>
      </c>
      <c r="K3730" s="8">
        <v>3.9951701164245605</v>
      </c>
      <c r="M3730" s="8">
        <v>98.646003723144531</v>
      </c>
      <c r="N3730" s="7">
        <v>140.05799865722656</v>
      </c>
      <c r="O3730" s="7" t="s">
        <v>212</v>
      </c>
      <c r="P3730" s="7" t="s">
        <v>239</v>
      </c>
      <c r="Q3730" s="7" t="s">
        <v>242</v>
      </c>
      <c r="R3730" s="7" t="s">
        <v>3856</v>
      </c>
      <c r="S3730" s="7">
        <v>164.48664855957031</v>
      </c>
    </row>
    <row r="3731" spans="1:19" x14ac:dyDescent="0.25">
      <c r="A3731" s="7">
        <v>513</v>
      </c>
      <c r="B3731" s="7">
        <v>44657</v>
      </c>
      <c r="C3731" s="7">
        <v>41216096</v>
      </c>
      <c r="D3731" s="7" t="s">
        <v>3217</v>
      </c>
      <c r="E3731" s="7" t="s">
        <v>214</v>
      </c>
      <c r="F3731" s="7">
        <v>700000</v>
      </c>
      <c r="G3731" s="7">
        <v>1.6016000509262085</v>
      </c>
      <c r="H3731" s="7">
        <v>1.4993000030517578</v>
      </c>
      <c r="I3731" s="7" t="s">
        <v>8722</v>
      </c>
      <c r="J3731" s="7" t="s">
        <v>8723</v>
      </c>
      <c r="K3731" s="8">
        <v>3.8342199325561523</v>
      </c>
      <c r="M3731" s="8">
        <v>102.17299652099609</v>
      </c>
      <c r="N3731" s="7">
        <v>148.44500732421875</v>
      </c>
      <c r="O3731" s="7" t="s">
        <v>212</v>
      </c>
      <c r="P3731" s="7" t="s">
        <v>239</v>
      </c>
      <c r="Q3731" s="7" t="s">
        <v>242</v>
      </c>
      <c r="R3731" s="7" t="s">
        <v>3856</v>
      </c>
      <c r="S3731" s="7">
        <v>158.58724975585938</v>
      </c>
    </row>
    <row r="3732" spans="1:19" x14ac:dyDescent="0.25">
      <c r="A3732" s="7">
        <v>513</v>
      </c>
      <c r="B3732" s="7">
        <v>44657</v>
      </c>
      <c r="C3732" s="7">
        <v>41216097</v>
      </c>
      <c r="D3732" s="7" t="s">
        <v>3217</v>
      </c>
      <c r="E3732" s="7" t="s">
        <v>8719</v>
      </c>
      <c r="F3732" s="7">
        <v>700000</v>
      </c>
      <c r="G3732" s="7">
        <v>1.6016000509262085</v>
      </c>
      <c r="H3732" s="7">
        <v>1.4993000030517578</v>
      </c>
      <c r="I3732" s="7" t="s">
        <v>8720</v>
      </c>
      <c r="J3732" s="7" t="s">
        <v>8721</v>
      </c>
      <c r="K3732" s="8">
        <v>3.8341479301452637</v>
      </c>
      <c r="M3732" s="8">
        <v>102.17299652099609</v>
      </c>
      <c r="N3732" s="7">
        <v>147.50559997558594</v>
      </c>
      <c r="O3732" s="7" t="s">
        <v>212</v>
      </c>
      <c r="P3732" s="7" t="s">
        <v>239</v>
      </c>
      <c r="Q3732" s="7" t="s">
        <v>242</v>
      </c>
      <c r="R3732" s="7" t="s">
        <v>214</v>
      </c>
      <c r="S3732" s="7">
        <v>158.58724975585938</v>
      </c>
    </row>
    <row r="3733" spans="1:19" x14ac:dyDescent="0.25">
      <c r="A3733" s="7">
        <v>513</v>
      </c>
      <c r="B3733" s="7">
        <v>44657</v>
      </c>
      <c r="C3733" s="7">
        <v>66772996</v>
      </c>
      <c r="D3733" s="7" t="s">
        <v>3217</v>
      </c>
      <c r="E3733" s="7" t="s">
        <v>8717</v>
      </c>
      <c r="F3733" s="7">
        <v>500000</v>
      </c>
      <c r="G3733" s="7">
        <v>1.114300012588501</v>
      </c>
      <c r="H3733" s="7">
        <v>1.0605000257492065</v>
      </c>
      <c r="I3733" s="7" t="s">
        <v>20141</v>
      </c>
      <c r="J3733" s="7" t="s">
        <v>8718</v>
      </c>
      <c r="K3733" s="8">
        <v>3.8293900489807129</v>
      </c>
      <c r="M3733" s="8">
        <v>100.99299621582031</v>
      </c>
      <c r="N3733" s="7">
        <v>184.89100646972656</v>
      </c>
      <c r="O3733" s="7" t="s">
        <v>212</v>
      </c>
      <c r="P3733" s="7" t="s">
        <v>239</v>
      </c>
      <c r="Q3733" s="7" t="s">
        <v>242</v>
      </c>
      <c r="R3733" s="7" t="s">
        <v>3856</v>
      </c>
      <c r="S3733" s="7">
        <v>154.43936157226563</v>
      </c>
    </row>
    <row r="3734" spans="1:19" x14ac:dyDescent="0.25">
      <c r="A3734" s="7">
        <v>513</v>
      </c>
      <c r="B3734" s="7">
        <v>44657</v>
      </c>
      <c r="C3734" s="7">
        <v>66772995</v>
      </c>
      <c r="D3734" s="7" t="s">
        <v>3217</v>
      </c>
      <c r="E3734" s="7" t="s">
        <v>8714</v>
      </c>
      <c r="F3734" s="7">
        <v>500000</v>
      </c>
      <c r="G3734" s="7">
        <v>1.114300012588501</v>
      </c>
      <c r="H3734" s="7">
        <v>1.0605000257492065</v>
      </c>
      <c r="I3734" s="7" t="s">
        <v>8715</v>
      </c>
      <c r="J3734" s="7" t="s">
        <v>8716</v>
      </c>
      <c r="K3734" s="8">
        <v>3.8297810554504395</v>
      </c>
      <c r="M3734" s="8">
        <v>100.99299621582031</v>
      </c>
      <c r="N3734" s="7">
        <v>183.52749633789063</v>
      </c>
      <c r="O3734" s="7" t="s">
        <v>212</v>
      </c>
      <c r="P3734" s="7" t="s">
        <v>239</v>
      </c>
      <c r="Q3734" s="7" t="s">
        <v>242</v>
      </c>
      <c r="R3734" s="7" t="s">
        <v>214</v>
      </c>
      <c r="S3734" s="7">
        <v>154.43936157226563</v>
      </c>
    </row>
    <row r="3735" spans="1:19" x14ac:dyDescent="0.25">
      <c r="A3735" s="7">
        <v>513</v>
      </c>
      <c r="B3735" s="7">
        <v>44657</v>
      </c>
      <c r="C3735" s="7">
        <v>66832009</v>
      </c>
      <c r="D3735" s="7" t="s">
        <v>3219</v>
      </c>
      <c r="E3735" s="7" t="s">
        <v>214</v>
      </c>
      <c r="F3735" s="7">
        <v>251763</v>
      </c>
      <c r="G3735" s="7">
        <v>1.8645000457763672</v>
      </c>
      <c r="H3735" s="7">
        <v>0.892799973487854</v>
      </c>
      <c r="I3735" s="7" t="s">
        <v>11438</v>
      </c>
      <c r="J3735" s="7" t="s">
        <v>11439</v>
      </c>
      <c r="K3735" s="8">
        <v>137.86260986328125</v>
      </c>
      <c r="M3735" s="8">
        <v>20.115999221801758</v>
      </c>
      <c r="N3735" s="7">
        <v>13539.4375</v>
      </c>
      <c r="O3735" s="7" t="s">
        <v>360</v>
      </c>
      <c r="P3735" s="7" t="s">
        <v>349</v>
      </c>
      <c r="Q3735" s="7" t="s">
        <v>242</v>
      </c>
      <c r="R3735" s="7" t="s">
        <v>214</v>
      </c>
      <c r="S3735" s="7">
        <v>13539.4375</v>
      </c>
    </row>
    <row r="3736" spans="1:19" x14ac:dyDescent="0.25">
      <c r="A3736" s="7">
        <v>513</v>
      </c>
      <c r="B3736" s="7">
        <v>44657</v>
      </c>
      <c r="C3736" s="7">
        <v>66852135</v>
      </c>
      <c r="D3736" s="7" t="s">
        <v>3222</v>
      </c>
      <c r="E3736" s="7" t="s">
        <v>214</v>
      </c>
      <c r="F3736" s="7">
        <v>350000</v>
      </c>
      <c r="G3736" s="7">
        <v>2.7706999778747559</v>
      </c>
      <c r="H3736" s="7">
        <v>1.4318000078201294</v>
      </c>
      <c r="I3736" s="7" t="s">
        <v>11442</v>
      </c>
      <c r="J3736" s="7" t="s">
        <v>11443</v>
      </c>
      <c r="K3736" s="8">
        <v>89.093154907226563</v>
      </c>
      <c r="M3736" s="8">
        <v>20.46299934387207</v>
      </c>
      <c r="N3736" s="7">
        <v>8641.390625</v>
      </c>
      <c r="O3736" s="7" t="s">
        <v>360</v>
      </c>
      <c r="P3736" s="7" t="s">
        <v>349</v>
      </c>
      <c r="Q3736" s="7" t="s">
        <v>242</v>
      </c>
      <c r="R3736" s="7" t="s">
        <v>214</v>
      </c>
      <c r="S3736" s="7">
        <v>8641.390625</v>
      </c>
    </row>
    <row r="3737" spans="1:19" x14ac:dyDescent="0.25">
      <c r="A3737" s="7">
        <v>513</v>
      </c>
      <c r="B3737" s="7">
        <v>44657</v>
      </c>
      <c r="C3737" s="7">
        <v>46519175</v>
      </c>
      <c r="D3737" s="7" t="s">
        <v>3222</v>
      </c>
      <c r="E3737" s="7" t="s">
        <v>214</v>
      </c>
      <c r="F3737" s="7">
        <v>455000</v>
      </c>
      <c r="G3737" s="7">
        <v>1.0240000486373901</v>
      </c>
      <c r="H3737" s="7">
        <v>0.44139999151229858</v>
      </c>
      <c r="I3737" s="7" t="s">
        <v>11440</v>
      </c>
      <c r="J3737" s="7" t="s">
        <v>11441</v>
      </c>
      <c r="K3737" s="8">
        <v>37.184696197509766</v>
      </c>
      <c r="M3737" s="8">
        <v>26.086000442504883</v>
      </c>
      <c r="N3737" s="7">
        <v>21540.04296875</v>
      </c>
      <c r="O3737" s="7" t="s">
        <v>360</v>
      </c>
      <c r="P3737" s="7" t="s">
        <v>349</v>
      </c>
      <c r="Q3737" s="7" t="s">
        <v>242</v>
      </c>
      <c r="R3737" s="7" t="s">
        <v>214</v>
      </c>
      <c r="S3737" s="7">
        <v>21540.04296875</v>
      </c>
    </row>
    <row r="3738" spans="1:19" x14ac:dyDescent="0.25">
      <c r="A3738" s="7">
        <v>513</v>
      </c>
      <c r="B3738" s="7">
        <v>44657</v>
      </c>
      <c r="C3738" s="7">
        <v>36635415</v>
      </c>
      <c r="D3738" s="7" t="s">
        <v>3225</v>
      </c>
      <c r="E3738" s="7" t="s">
        <v>214</v>
      </c>
      <c r="F3738" s="7">
        <v>400000</v>
      </c>
      <c r="G3738" s="7">
        <v>0.68169999122619629</v>
      </c>
      <c r="H3738" s="7">
        <v>0.54970002174377441</v>
      </c>
      <c r="I3738" s="7" t="s">
        <v>20142</v>
      </c>
      <c r="J3738" s="7" t="s">
        <v>11444</v>
      </c>
      <c r="K3738" s="8">
        <v>42.926589965820313</v>
      </c>
      <c r="M3738" s="8">
        <v>79.465103149414063</v>
      </c>
      <c r="N3738" s="7">
        <v>4134.10986328125</v>
      </c>
      <c r="O3738" s="7" t="s">
        <v>360</v>
      </c>
      <c r="P3738" s="7" t="s">
        <v>215</v>
      </c>
      <c r="Q3738" s="7" t="s">
        <v>219</v>
      </c>
      <c r="R3738" s="7" t="s">
        <v>214</v>
      </c>
      <c r="S3738" s="7">
        <v>4134.10986328125</v>
      </c>
    </row>
    <row r="3739" spans="1:19" x14ac:dyDescent="0.25">
      <c r="A3739" s="7">
        <v>513</v>
      </c>
      <c r="B3739" s="7">
        <v>44657</v>
      </c>
      <c r="C3739" s="7">
        <v>64428913</v>
      </c>
      <c r="D3739" s="7" t="s">
        <v>3228</v>
      </c>
      <c r="E3739" s="7" t="s">
        <v>214</v>
      </c>
      <c r="F3739" s="7">
        <v>160000</v>
      </c>
      <c r="G3739" s="7">
        <v>0.79400002956390381</v>
      </c>
      <c r="H3739" s="7">
        <v>0.75010001659393311</v>
      </c>
      <c r="I3739" s="7" t="s">
        <v>11445</v>
      </c>
      <c r="J3739" s="7" t="s">
        <v>11446</v>
      </c>
      <c r="K3739" s="8">
        <v>7.9408659934997559</v>
      </c>
      <c r="M3739" s="8">
        <v>98.48699951171875</v>
      </c>
      <c r="N3739" s="7">
        <v>641.6044921875</v>
      </c>
      <c r="O3739" s="7" t="s">
        <v>409</v>
      </c>
      <c r="P3739" s="7" t="s">
        <v>349</v>
      </c>
      <c r="Q3739" s="7" t="s">
        <v>242</v>
      </c>
      <c r="R3739" s="7" t="s">
        <v>214</v>
      </c>
      <c r="S3739" s="7">
        <v>641.6044921875</v>
      </c>
    </row>
    <row r="3740" spans="1:19" x14ac:dyDescent="0.25">
      <c r="A3740" s="7">
        <v>513</v>
      </c>
      <c r="B3740" s="7">
        <v>44657</v>
      </c>
      <c r="C3740" s="7">
        <v>38486329</v>
      </c>
      <c r="D3740" s="7" t="s">
        <v>3231</v>
      </c>
      <c r="E3740" s="7" t="s">
        <v>214</v>
      </c>
      <c r="F3740" s="7">
        <v>300000</v>
      </c>
      <c r="G3740" s="7">
        <v>1.051300048828125</v>
      </c>
      <c r="H3740" s="7">
        <v>0.95120000839233398</v>
      </c>
      <c r="I3740" s="7" t="s">
        <v>11449</v>
      </c>
      <c r="J3740" s="7" t="s">
        <v>11450</v>
      </c>
      <c r="K3740" s="8">
        <v>10.055268287658691</v>
      </c>
      <c r="M3740" s="8">
        <v>97.253898620605469</v>
      </c>
      <c r="N3740" s="7">
        <v>813.10980224609375</v>
      </c>
      <c r="O3740" s="7" t="s">
        <v>360</v>
      </c>
      <c r="P3740" s="7" t="s">
        <v>282</v>
      </c>
      <c r="Q3740" s="7" t="s">
        <v>286</v>
      </c>
      <c r="R3740" s="7" t="s">
        <v>214</v>
      </c>
      <c r="S3740" s="7">
        <v>813.10980224609375</v>
      </c>
    </row>
    <row r="3741" spans="1:19" x14ac:dyDescent="0.25">
      <c r="A3741" s="7">
        <v>513</v>
      </c>
      <c r="B3741" s="7">
        <v>44657</v>
      </c>
      <c r="C3741" s="7">
        <v>37913590</v>
      </c>
      <c r="D3741" s="7" t="s">
        <v>3231</v>
      </c>
      <c r="E3741" s="7" t="s">
        <v>11447</v>
      </c>
      <c r="F3741" s="7">
        <v>300000</v>
      </c>
      <c r="G3741" s="7">
        <v>1.051300048828125</v>
      </c>
      <c r="H3741" s="7">
        <v>0.95120000839233398</v>
      </c>
      <c r="I3741" s="7" t="s">
        <v>20913</v>
      </c>
      <c r="J3741" s="7" t="s">
        <v>11448</v>
      </c>
      <c r="K3741" s="8">
        <v>10.055268287658691</v>
      </c>
      <c r="M3741" s="8">
        <v>97.253898620605469</v>
      </c>
      <c r="N3741" s="7">
        <v>813.10980224609375</v>
      </c>
      <c r="O3741" s="7" t="s">
        <v>360</v>
      </c>
      <c r="P3741" s="7" t="s">
        <v>282</v>
      </c>
      <c r="Q3741" s="7" t="s">
        <v>286</v>
      </c>
      <c r="R3741" s="7" t="s">
        <v>214</v>
      </c>
      <c r="S3741" s="7">
        <v>813.10980224609375</v>
      </c>
    </row>
    <row r="3742" spans="1:19" x14ac:dyDescent="0.25">
      <c r="A3742" s="7">
        <v>513</v>
      </c>
      <c r="B3742" s="7">
        <v>44657</v>
      </c>
      <c r="C3742" s="7">
        <v>66911625</v>
      </c>
      <c r="D3742" s="7" t="s">
        <v>3234</v>
      </c>
      <c r="E3742" s="7" t="s">
        <v>17675</v>
      </c>
      <c r="F3742" s="7">
        <v>500000</v>
      </c>
      <c r="G3742" s="7">
        <v>4.2272000312805176</v>
      </c>
      <c r="H3742" s="7">
        <v>4.0076999664306641</v>
      </c>
      <c r="I3742" s="7" t="s">
        <v>18432</v>
      </c>
      <c r="J3742" s="7" t="s">
        <v>17167</v>
      </c>
      <c r="K3742" s="8">
        <v>3.462440013885498</v>
      </c>
      <c r="M3742" s="8">
        <v>92.958000183105469</v>
      </c>
      <c r="N3742" s="7">
        <v>71.737098693847656</v>
      </c>
      <c r="O3742" s="7" t="s">
        <v>212</v>
      </c>
      <c r="P3742" s="7" t="s">
        <v>663</v>
      </c>
      <c r="Q3742" s="7" t="s">
        <v>242</v>
      </c>
      <c r="R3742" s="7" t="s">
        <v>3856</v>
      </c>
      <c r="S3742" s="7">
        <v>71.737098693847656</v>
      </c>
    </row>
    <row r="3743" spans="1:19" x14ac:dyDescent="0.25">
      <c r="A3743" s="7">
        <v>513</v>
      </c>
      <c r="B3743" s="7">
        <v>44657</v>
      </c>
      <c r="C3743" s="7">
        <v>42758024</v>
      </c>
      <c r="D3743" s="7" t="s">
        <v>3234</v>
      </c>
      <c r="E3743" s="7" t="s">
        <v>214</v>
      </c>
      <c r="F3743" s="7">
        <v>300000</v>
      </c>
      <c r="G3743" s="7">
        <v>1.8700000047683716</v>
      </c>
      <c r="H3743" s="7">
        <v>1.787600040435791</v>
      </c>
      <c r="I3743" s="7" t="s">
        <v>11451</v>
      </c>
      <c r="J3743" s="7" t="s">
        <v>11452</v>
      </c>
      <c r="K3743" s="8">
        <v>3.2286200523376465</v>
      </c>
      <c r="M3743" s="8">
        <v>100.96299743652344</v>
      </c>
      <c r="N3743" s="7">
        <v>74.770500183105469</v>
      </c>
      <c r="O3743" s="7" t="s">
        <v>212</v>
      </c>
      <c r="P3743" s="7" t="s">
        <v>663</v>
      </c>
      <c r="Q3743" s="7" t="s">
        <v>242</v>
      </c>
      <c r="R3743" s="7" t="s">
        <v>3856</v>
      </c>
      <c r="S3743" s="7">
        <v>74.770500183105469</v>
      </c>
    </row>
    <row r="3744" spans="1:19" x14ac:dyDescent="0.25">
      <c r="A3744" s="7">
        <v>513</v>
      </c>
      <c r="B3744" s="7">
        <v>44657</v>
      </c>
      <c r="C3744" s="7">
        <v>46931263</v>
      </c>
      <c r="D3744" s="7" t="s">
        <v>3237</v>
      </c>
      <c r="E3744" s="7" t="s">
        <v>214</v>
      </c>
      <c r="F3744" s="7">
        <v>1500000</v>
      </c>
      <c r="G3744" s="7">
        <v>2.8833000659942627</v>
      </c>
      <c r="H3744" s="7">
        <v>3.0903999805450439</v>
      </c>
      <c r="I3744" s="7" t="s">
        <v>20143</v>
      </c>
      <c r="J3744" s="7" t="s">
        <v>11453</v>
      </c>
      <c r="K3744" s="8">
        <v>3.8694601058959961</v>
      </c>
      <c r="M3744" s="8">
        <v>98.116996765136719</v>
      </c>
      <c r="N3744" s="7">
        <v>115.17900085449219</v>
      </c>
      <c r="O3744" s="7" t="s">
        <v>212</v>
      </c>
      <c r="P3744" s="7" t="s">
        <v>225</v>
      </c>
      <c r="Q3744" s="7" t="s">
        <v>219</v>
      </c>
      <c r="R3744" s="7" t="s">
        <v>4184</v>
      </c>
      <c r="S3744" s="7">
        <v>115.17900085449219</v>
      </c>
    </row>
    <row r="3745" spans="1:19" x14ac:dyDescent="0.25">
      <c r="A3745" s="7">
        <v>513</v>
      </c>
      <c r="B3745" s="7">
        <v>44657</v>
      </c>
      <c r="C3745" s="7">
        <v>67016783</v>
      </c>
      <c r="D3745" s="7" t="s">
        <v>22069</v>
      </c>
      <c r="E3745" s="7" t="s">
        <v>214</v>
      </c>
      <c r="F3745" s="7">
        <v>750000</v>
      </c>
      <c r="G3745" s="7">
        <v>5.3583002090454102</v>
      </c>
      <c r="H3745" s="7">
        <v>4.8909001350402832</v>
      </c>
      <c r="I3745" s="7" t="s">
        <v>22411</v>
      </c>
      <c r="J3745" s="7" t="s">
        <v>22412</v>
      </c>
      <c r="K3745" s="8">
        <v>4.4240808486938477</v>
      </c>
      <c r="M3745" s="8">
        <v>97.991996765136719</v>
      </c>
      <c r="N3745" s="7">
        <v>169.34689331054688</v>
      </c>
      <c r="O3745" s="7" t="s">
        <v>212</v>
      </c>
      <c r="P3745" s="7" t="s">
        <v>225</v>
      </c>
      <c r="Q3745" s="7" t="s">
        <v>219</v>
      </c>
      <c r="R3745" s="7" t="s">
        <v>4184</v>
      </c>
      <c r="S3745" s="7">
        <v>169.34689331054688</v>
      </c>
    </row>
    <row r="3746" spans="1:19" x14ac:dyDescent="0.25">
      <c r="A3746" s="7">
        <v>513</v>
      </c>
      <c r="B3746" s="7">
        <v>44657</v>
      </c>
      <c r="C3746" s="7">
        <v>66992676</v>
      </c>
      <c r="D3746" s="7" t="s">
        <v>3240</v>
      </c>
      <c r="E3746" s="7" t="s">
        <v>214</v>
      </c>
      <c r="F3746" s="7">
        <v>750000</v>
      </c>
      <c r="G3746" s="7">
        <v>39.767299652099609</v>
      </c>
      <c r="H3746" s="7">
        <v>19.293500900268555</v>
      </c>
      <c r="I3746" s="7" t="s">
        <v>21372</v>
      </c>
      <c r="J3746" s="7" t="s">
        <v>21373</v>
      </c>
      <c r="K3746" s="8">
        <v>4.4713001251220703</v>
      </c>
      <c r="M3746" s="8">
        <v>86.642997741699219</v>
      </c>
      <c r="N3746" s="7">
        <v>195.656005859375</v>
      </c>
      <c r="O3746" s="7" t="s">
        <v>223</v>
      </c>
      <c r="P3746" s="7" t="s">
        <v>239</v>
      </c>
      <c r="Q3746" s="7" t="s">
        <v>242</v>
      </c>
      <c r="R3746" s="7" t="s">
        <v>3856</v>
      </c>
      <c r="S3746" s="7">
        <v>296.91366577148438</v>
      </c>
    </row>
    <row r="3747" spans="1:19" x14ac:dyDescent="0.25">
      <c r="A3747" s="7">
        <v>513</v>
      </c>
      <c r="B3747" s="7">
        <v>44657</v>
      </c>
      <c r="C3747" s="7">
        <v>66992674</v>
      </c>
      <c r="D3747" s="7" t="s">
        <v>3240</v>
      </c>
      <c r="E3747" s="7" t="s">
        <v>214</v>
      </c>
      <c r="F3747" s="7">
        <v>1750000</v>
      </c>
      <c r="G3747" s="7">
        <v>29.765899658203125</v>
      </c>
      <c r="H3747" s="7">
        <v>16.981399536132813</v>
      </c>
      <c r="I3747" s="7" t="s">
        <v>21374</v>
      </c>
      <c r="J3747" s="7" t="s">
        <v>21375</v>
      </c>
      <c r="K3747" s="8">
        <v>4.4821701049804688</v>
      </c>
      <c r="M3747" s="8">
        <v>85.983001708984375</v>
      </c>
      <c r="N3747" s="7">
        <v>183.92599487304688</v>
      </c>
      <c r="O3747" s="7" t="s">
        <v>223</v>
      </c>
      <c r="P3747" s="7" t="s">
        <v>239</v>
      </c>
      <c r="Q3747" s="7" t="s">
        <v>242</v>
      </c>
      <c r="R3747" s="7" t="s">
        <v>3856</v>
      </c>
      <c r="S3747" s="7">
        <v>272.13845825195313</v>
      </c>
    </row>
    <row r="3748" spans="1:19" x14ac:dyDescent="0.25">
      <c r="A3748" s="7">
        <v>513</v>
      </c>
      <c r="B3748" s="7">
        <v>44657</v>
      </c>
      <c r="C3748" s="7">
        <v>66992376</v>
      </c>
      <c r="D3748" s="7" t="s">
        <v>3240</v>
      </c>
      <c r="E3748" s="7" t="s">
        <v>20914</v>
      </c>
      <c r="F3748" s="7">
        <v>1750000</v>
      </c>
      <c r="G3748" s="7">
        <v>29.765899658203125</v>
      </c>
      <c r="H3748" s="7">
        <v>16.956899642944336</v>
      </c>
      <c r="I3748" s="7" t="s">
        <v>20915</v>
      </c>
      <c r="J3748" s="7" t="s">
        <v>20916</v>
      </c>
      <c r="K3748" s="8">
        <v>4.5025510787963867</v>
      </c>
      <c r="M3748" s="8">
        <v>85.683998107910156</v>
      </c>
      <c r="N3748" s="7">
        <v>185.63400268554688</v>
      </c>
      <c r="O3748" s="7" t="s">
        <v>223</v>
      </c>
      <c r="P3748" s="7" t="s">
        <v>239</v>
      </c>
      <c r="Q3748" s="7" t="s">
        <v>242</v>
      </c>
      <c r="R3748" s="7" t="s">
        <v>214</v>
      </c>
      <c r="S3748" s="7">
        <v>272.13845825195313</v>
      </c>
    </row>
    <row r="3749" spans="1:19" x14ac:dyDescent="0.25">
      <c r="A3749" s="7">
        <v>513</v>
      </c>
      <c r="B3749" s="7">
        <v>44657</v>
      </c>
      <c r="C3749" s="7">
        <v>24893569</v>
      </c>
      <c r="D3749" s="7" t="s">
        <v>3240</v>
      </c>
      <c r="E3749" s="7" t="s">
        <v>214</v>
      </c>
      <c r="F3749" s="7">
        <v>750000</v>
      </c>
      <c r="G3749" s="7">
        <v>22.847400665283203</v>
      </c>
      <c r="H3749" s="7">
        <v>13.806500434875488</v>
      </c>
      <c r="I3749" s="7" t="s">
        <v>20144</v>
      </c>
      <c r="J3749" s="7" t="s">
        <v>8745</v>
      </c>
      <c r="K3749" s="8">
        <v>4.4616098403930664</v>
      </c>
      <c r="M3749" s="8">
        <v>105.87799835205078</v>
      </c>
      <c r="N3749" s="7">
        <v>167.5679931640625</v>
      </c>
      <c r="O3749" s="7" t="s">
        <v>223</v>
      </c>
      <c r="P3749" s="7" t="s">
        <v>239</v>
      </c>
      <c r="Q3749" s="7" t="s">
        <v>242</v>
      </c>
      <c r="R3749" s="7" t="s">
        <v>3856</v>
      </c>
      <c r="S3749" s="7">
        <v>248.76408386230469</v>
      </c>
    </row>
    <row r="3750" spans="1:19" x14ac:dyDescent="0.25">
      <c r="A3750" s="7">
        <v>513</v>
      </c>
      <c r="B3750" s="7">
        <v>44657</v>
      </c>
      <c r="C3750" s="7">
        <v>24797320</v>
      </c>
      <c r="D3750" s="7" t="s">
        <v>3240</v>
      </c>
      <c r="E3750" s="7" t="s">
        <v>21376</v>
      </c>
      <c r="F3750" s="7">
        <v>750000</v>
      </c>
      <c r="G3750" s="7">
        <v>22.847400665283203</v>
      </c>
      <c r="H3750" s="7">
        <v>13.806400299072266</v>
      </c>
      <c r="I3750" s="7" t="s">
        <v>21377</v>
      </c>
      <c r="J3750" s="7" t="s">
        <v>21378</v>
      </c>
      <c r="K3750" s="8">
        <v>4.4616351127624512</v>
      </c>
      <c r="M3750" s="8">
        <v>105.87799835205078</v>
      </c>
      <c r="N3750" s="7">
        <v>167.07659912109375</v>
      </c>
      <c r="O3750" s="7" t="s">
        <v>223</v>
      </c>
      <c r="P3750" s="7" t="s">
        <v>239</v>
      </c>
      <c r="Q3750" s="7" t="s">
        <v>242</v>
      </c>
      <c r="R3750" s="7" t="s">
        <v>214</v>
      </c>
      <c r="S3750" s="7">
        <v>248.76408386230469</v>
      </c>
    </row>
    <row r="3751" spans="1:19" x14ac:dyDescent="0.25">
      <c r="A3751" s="7">
        <v>513</v>
      </c>
      <c r="B3751" s="7">
        <v>44657</v>
      </c>
      <c r="C3751" s="7">
        <v>8737895</v>
      </c>
      <c r="D3751" s="7" t="s">
        <v>3240</v>
      </c>
      <c r="E3751" s="7" t="s">
        <v>214</v>
      </c>
      <c r="F3751" s="7">
        <v>500000</v>
      </c>
      <c r="G3751" s="7">
        <v>18.535299301147461</v>
      </c>
      <c r="H3751" s="7">
        <v>11.434000015258789</v>
      </c>
      <c r="I3751" s="7" t="s">
        <v>20145</v>
      </c>
      <c r="J3751" s="7" t="s">
        <v>8744</v>
      </c>
      <c r="K3751" s="8">
        <v>4.3954300880432129</v>
      </c>
      <c r="M3751" s="8">
        <v>123.34200286865234</v>
      </c>
      <c r="N3751" s="7">
        <v>165.61300659179688</v>
      </c>
      <c r="O3751" s="7" t="s">
        <v>223</v>
      </c>
      <c r="P3751" s="7" t="s">
        <v>239</v>
      </c>
      <c r="Q3751" s="7" t="s">
        <v>242</v>
      </c>
      <c r="R3751" s="7" t="s">
        <v>3856</v>
      </c>
      <c r="S3751" s="7">
        <v>230.84483337402344</v>
      </c>
    </row>
    <row r="3752" spans="1:19" x14ac:dyDescent="0.25">
      <c r="A3752" s="7">
        <v>513</v>
      </c>
      <c r="B3752" s="7">
        <v>44657</v>
      </c>
      <c r="C3752" s="7">
        <v>8673051</v>
      </c>
      <c r="D3752" s="7" t="s">
        <v>3240</v>
      </c>
      <c r="E3752" s="7" t="s">
        <v>8741</v>
      </c>
      <c r="F3752" s="7">
        <v>500000</v>
      </c>
      <c r="G3752" s="7">
        <v>18.535299301147461</v>
      </c>
      <c r="H3752" s="7">
        <v>11.425700187683105</v>
      </c>
      <c r="I3752" s="7" t="s">
        <v>8742</v>
      </c>
      <c r="J3752" s="7" t="s">
        <v>8743</v>
      </c>
      <c r="K3752" s="8">
        <v>4.4127187728881836</v>
      </c>
      <c r="M3752" s="8">
        <v>123.09200286865234</v>
      </c>
      <c r="N3752" s="7">
        <v>166.75630187988281</v>
      </c>
      <c r="O3752" s="7" t="s">
        <v>223</v>
      </c>
      <c r="P3752" s="7" t="s">
        <v>239</v>
      </c>
      <c r="Q3752" s="7" t="s">
        <v>242</v>
      </c>
      <c r="R3752" s="7" t="s">
        <v>214</v>
      </c>
      <c r="S3752" s="7">
        <v>230.84483337402344</v>
      </c>
    </row>
    <row r="3753" spans="1:19" x14ac:dyDescent="0.25">
      <c r="A3753" s="7">
        <v>513</v>
      </c>
      <c r="B3753" s="7">
        <v>44657</v>
      </c>
      <c r="C3753" s="7">
        <v>66992672</v>
      </c>
      <c r="D3753" s="7" t="s">
        <v>3240</v>
      </c>
      <c r="E3753" s="7" t="s">
        <v>214</v>
      </c>
      <c r="F3753" s="7">
        <v>1500000</v>
      </c>
      <c r="G3753" s="7">
        <v>9.765899658203125</v>
      </c>
      <c r="H3753" s="7">
        <v>8.2744998931884766</v>
      </c>
      <c r="I3753" s="7" t="s">
        <v>22413</v>
      </c>
      <c r="J3753" s="7" t="s">
        <v>21379</v>
      </c>
      <c r="K3753" s="8">
        <v>4.1767401695251465</v>
      </c>
      <c r="M3753" s="8">
        <v>89.646003723144531</v>
      </c>
      <c r="N3753" s="7">
        <v>159.69400024414063</v>
      </c>
      <c r="O3753" s="7" t="s">
        <v>223</v>
      </c>
      <c r="P3753" s="7" t="s">
        <v>239</v>
      </c>
      <c r="Q3753" s="7" t="s">
        <v>242</v>
      </c>
      <c r="R3753" s="7" t="s">
        <v>3856</v>
      </c>
      <c r="S3753" s="7">
        <v>184.9521484375</v>
      </c>
    </row>
    <row r="3754" spans="1:19" x14ac:dyDescent="0.25">
      <c r="A3754" s="7">
        <v>513</v>
      </c>
      <c r="B3754" s="7">
        <v>44657</v>
      </c>
      <c r="C3754" s="7">
        <v>36103886</v>
      </c>
      <c r="D3754" s="7" t="s">
        <v>3240</v>
      </c>
      <c r="E3754" s="7" t="s">
        <v>214</v>
      </c>
      <c r="F3754" s="7">
        <v>800000</v>
      </c>
      <c r="G3754" s="7">
        <v>5.6482000350952148</v>
      </c>
      <c r="H3754" s="7">
        <v>4.982600212097168</v>
      </c>
      <c r="I3754" s="7" t="s">
        <v>17480</v>
      </c>
      <c r="J3754" s="7" t="s">
        <v>8740</v>
      </c>
      <c r="K3754" s="8">
        <v>4.0288000106811523</v>
      </c>
      <c r="M3754" s="8">
        <v>98.18499755859375</v>
      </c>
      <c r="N3754" s="7">
        <v>130.71699523925781</v>
      </c>
      <c r="O3754" s="7" t="s">
        <v>223</v>
      </c>
      <c r="P3754" s="7" t="s">
        <v>239</v>
      </c>
      <c r="Q3754" s="7" t="s">
        <v>242</v>
      </c>
      <c r="R3754" s="7" t="s">
        <v>3856</v>
      </c>
      <c r="S3754" s="7">
        <v>158.88612365722656</v>
      </c>
    </row>
    <row r="3755" spans="1:19" x14ac:dyDescent="0.25">
      <c r="A3755" s="7">
        <v>513</v>
      </c>
      <c r="B3755" s="7">
        <v>44657</v>
      </c>
      <c r="C3755" s="7">
        <v>36103888</v>
      </c>
      <c r="D3755" s="7" t="s">
        <v>3240</v>
      </c>
      <c r="E3755" s="7" t="s">
        <v>8737</v>
      </c>
      <c r="F3755" s="7">
        <v>800000</v>
      </c>
      <c r="G3755" s="7">
        <v>5.6482000350952148</v>
      </c>
      <c r="H3755" s="7">
        <v>4.982600212097168</v>
      </c>
      <c r="I3755" s="7" t="s">
        <v>8738</v>
      </c>
      <c r="J3755" s="7" t="s">
        <v>8739</v>
      </c>
      <c r="K3755" s="8">
        <v>4.0287718772888184</v>
      </c>
      <c r="M3755" s="8">
        <v>98.18499755859375</v>
      </c>
      <c r="N3755" s="7">
        <v>130.351806640625</v>
      </c>
      <c r="O3755" s="7" t="s">
        <v>223</v>
      </c>
      <c r="P3755" s="7" t="s">
        <v>239</v>
      </c>
      <c r="Q3755" s="7" t="s">
        <v>242</v>
      </c>
      <c r="R3755" s="7" t="s">
        <v>214</v>
      </c>
      <c r="S3755" s="7">
        <v>158.88612365722656</v>
      </c>
    </row>
    <row r="3756" spans="1:19" x14ac:dyDescent="0.25">
      <c r="A3756" s="7">
        <v>513</v>
      </c>
      <c r="B3756" s="7">
        <v>44657</v>
      </c>
      <c r="C3756" s="7">
        <v>24693074</v>
      </c>
      <c r="D3756" s="7" t="s">
        <v>3240</v>
      </c>
      <c r="E3756" s="7" t="s">
        <v>214</v>
      </c>
      <c r="F3756" s="7">
        <v>1000000</v>
      </c>
      <c r="G3756" s="7">
        <v>2.8118000030517578</v>
      </c>
      <c r="H3756" s="7">
        <v>2.6175000667572021</v>
      </c>
      <c r="I3756" s="7" t="s">
        <v>17481</v>
      </c>
      <c r="J3756" s="7" t="s">
        <v>8736</v>
      </c>
      <c r="K3756" s="8">
        <v>3.7068800926208496</v>
      </c>
      <c r="M3756" s="8">
        <v>101.10099792480469</v>
      </c>
      <c r="N3756" s="7">
        <v>102.49800109863281</v>
      </c>
      <c r="O3756" s="7" t="s">
        <v>223</v>
      </c>
      <c r="P3756" s="7" t="s">
        <v>239</v>
      </c>
      <c r="Q3756" s="7" t="s">
        <v>242</v>
      </c>
      <c r="R3756" s="7" t="s">
        <v>3856</v>
      </c>
      <c r="S3756" s="7">
        <v>139.49464416503906</v>
      </c>
    </row>
    <row r="3757" spans="1:19" x14ac:dyDescent="0.25">
      <c r="A3757" s="7">
        <v>513</v>
      </c>
      <c r="B3757" s="7">
        <v>44657</v>
      </c>
      <c r="C3757" s="7">
        <v>24693062</v>
      </c>
      <c r="D3757" s="7" t="s">
        <v>3240</v>
      </c>
      <c r="E3757" s="7" t="s">
        <v>8733</v>
      </c>
      <c r="F3757" s="7">
        <v>1000000</v>
      </c>
      <c r="G3757" s="7">
        <v>2.8118000030517578</v>
      </c>
      <c r="H3757" s="7">
        <v>2.6175000667572021</v>
      </c>
      <c r="I3757" s="7" t="s">
        <v>8734</v>
      </c>
      <c r="J3757" s="7" t="s">
        <v>8735</v>
      </c>
      <c r="K3757" s="8">
        <v>3.7070538997650146</v>
      </c>
      <c r="M3757" s="8">
        <v>101.10099792480469</v>
      </c>
      <c r="N3757" s="7">
        <v>101.96299743652344</v>
      </c>
      <c r="O3757" s="7" t="s">
        <v>223</v>
      </c>
      <c r="P3757" s="7" t="s">
        <v>239</v>
      </c>
      <c r="Q3757" s="7" t="s">
        <v>242</v>
      </c>
      <c r="R3757" s="7" t="s">
        <v>214</v>
      </c>
      <c r="S3757" s="7">
        <v>139.49464416503906</v>
      </c>
    </row>
    <row r="3758" spans="1:19" x14ac:dyDescent="0.25">
      <c r="A3758" s="7">
        <v>513</v>
      </c>
      <c r="B3758" s="7">
        <v>44657</v>
      </c>
      <c r="C3758" s="7">
        <v>23969274</v>
      </c>
      <c r="D3758" s="7" t="s">
        <v>3243</v>
      </c>
      <c r="E3758" s="7" t="s">
        <v>18433</v>
      </c>
      <c r="F3758" s="7">
        <v>579519</v>
      </c>
      <c r="G3758" s="7">
        <v>2.6582999229431152</v>
      </c>
      <c r="H3758" s="7">
        <v>2.3136999607086182</v>
      </c>
      <c r="I3758" s="7" t="s">
        <v>18434</v>
      </c>
      <c r="J3758" s="7" t="s">
        <v>18435</v>
      </c>
      <c r="K3758" s="8">
        <v>5.5448861122131348</v>
      </c>
      <c r="M3758" s="8">
        <v>110.25</v>
      </c>
      <c r="N3758" s="7">
        <v>293.73968505859375</v>
      </c>
      <c r="O3758" s="7" t="s">
        <v>223</v>
      </c>
      <c r="P3758" s="7" t="s">
        <v>289</v>
      </c>
      <c r="Q3758" s="7" t="s">
        <v>291</v>
      </c>
      <c r="R3758" s="7" t="s">
        <v>214</v>
      </c>
      <c r="S3758" s="7">
        <v>293.73968505859375</v>
      </c>
    </row>
    <row r="3759" spans="1:19" x14ac:dyDescent="0.25">
      <c r="A3759" s="7">
        <v>513</v>
      </c>
      <c r="B3759" s="7">
        <v>44657</v>
      </c>
      <c r="C3759" s="7">
        <v>22422556</v>
      </c>
      <c r="D3759" s="7" t="s">
        <v>3243</v>
      </c>
      <c r="E3759" s="7" t="s">
        <v>11454</v>
      </c>
      <c r="F3759" s="7">
        <v>712282</v>
      </c>
      <c r="G3759" s="7">
        <v>1.2694000005722046</v>
      </c>
      <c r="H3759" s="7">
        <v>1.1748000383377075</v>
      </c>
      <c r="I3759" s="7" t="s">
        <v>11455</v>
      </c>
      <c r="J3759" s="7" t="s">
        <v>11456</v>
      </c>
      <c r="K3759" s="8">
        <v>5.4538259506225586</v>
      </c>
      <c r="M3759" s="8">
        <v>104.62400054931641</v>
      </c>
      <c r="N3759" s="7">
        <v>323.43630981445313</v>
      </c>
      <c r="O3759" s="7" t="s">
        <v>223</v>
      </c>
      <c r="P3759" s="7" t="s">
        <v>289</v>
      </c>
      <c r="Q3759" s="7" t="s">
        <v>291</v>
      </c>
      <c r="R3759" s="7" t="s">
        <v>214</v>
      </c>
      <c r="S3759" s="7">
        <v>323.43630981445313</v>
      </c>
    </row>
    <row r="3760" spans="1:19" x14ac:dyDescent="0.25">
      <c r="A3760" s="7">
        <v>513</v>
      </c>
      <c r="B3760" s="7">
        <v>44657</v>
      </c>
      <c r="C3760" s="7">
        <v>66897392</v>
      </c>
      <c r="D3760" s="7" t="s">
        <v>1444</v>
      </c>
      <c r="E3760" s="7" t="s">
        <v>17414</v>
      </c>
      <c r="F3760" s="7">
        <v>300000</v>
      </c>
      <c r="G3760" s="7">
        <v>4.1177000999450684</v>
      </c>
      <c r="H3760" s="7">
        <v>3.8598999977111816</v>
      </c>
      <c r="I3760" s="7" t="s">
        <v>17415</v>
      </c>
      <c r="J3760" s="7" t="s">
        <v>17416</v>
      </c>
      <c r="K3760" s="8">
        <v>3.5531599521636963</v>
      </c>
      <c r="M3760" s="8">
        <v>93.620002746582031</v>
      </c>
      <c r="N3760" s="7">
        <v>80.077903747558594</v>
      </c>
      <c r="O3760" s="7" t="s">
        <v>254</v>
      </c>
      <c r="P3760" s="7" t="s">
        <v>349</v>
      </c>
      <c r="Q3760" s="7" t="s">
        <v>242</v>
      </c>
      <c r="R3760" s="7" t="s">
        <v>3856</v>
      </c>
      <c r="S3760" s="7">
        <v>80.077903747558594</v>
      </c>
    </row>
    <row r="3761" spans="1:19" x14ac:dyDescent="0.25">
      <c r="A3761" s="7">
        <v>513</v>
      </c>
      <c r="B3761" s="7">
        <v>44657</v>
      </c>
      <c r="C3761" s="7">
        <v>18737856</v>
      </c>
      <c r="D3761" s="7" t="s">
        <v>1444</v>
      </c>
      <c r="E3761" s="7" t="s">
        <v>214</v>
      </c>
      <c r="F3761" s="7">
        <v>800000</v>
      </c>
      <c r="G3761" s="7">
        <v>1.1060999631881714</v>
      </c>
      <c r="H3761" s="7">
        <v>1.0636999607086182</v>
      </c>
      <c r="I3761" s="7" t="s">
        <v>11457</v>
      </c>
      <c r="J3761" s="7" t="s">
        <v>11458</v>
      </c>
      <c r="K3761" s="8">
        <v>3.2884299755096436</v>
      </c>
      <c r="M3761" s="8">
        <v>100.22599792480469</v>
      </c>
      <c r="N3761" s="7">
        <v>131.17900085449219</v>
      </c>
      <c r="O3761" s="7" t="s">
        <v>254</v>
      </c>
      <c r="P3761" s="7" t="s">
        <v>349</v>
      </c>
      <c r="Q3761" s="7" t="s">
        <v>242</v>
      </c>
      <c r="R3761" s="7" t="s">
        <v>3856</v>
      </c>
      <c r="S3761" s="7">
        <v>131.17900085449219</v>
      </c>
    </row>
    <row r="3762" spans="1:19" x14ac:dyDescent="0.25">
      <c r="A3762" s="7">
        <v>513</v>
      </c>
      <c r="B3762" s="7">
        <v>44657</v>
      </c>
      <c r="C3762" s="7">
        <v>43973882</v>
      </c>
      <c r="D3762" s="7" t="s">
        <v>1445</v>
      </c>
      <c r="E3762" s="7" t="s">
        <v>214</v>
      </c>
      <c r="F3762" s="7">
        <v>1000000</v>
      </c>
      <c r="G3762" s="7">
        <v>2.2221999168395996</v>
      </c>
      <c r="H3762" s="7">
        <v>2.0875000953674316</v>
      </c>
      <c r="I3762" s="7" t="s">
        <v>20146</v>
      </c>
      <c r="J3762" s="7" t="s">
        <v>11459</v>
      </c>
      <c r="K3762" s="8">
        <v>3.8030200004577637</v>
      </c>
      <c r="M3762" s="8">
        <v>100.34799957275391</v>
      </c>
      <c r="N3762" s="7">
        <v>122.72200012207031</v>
      </c>
      <c r="O3762" s="7" t="s">
        <v>254</v>
      </c>
      <c r="P3762" s="7" t="s">
        <v>349</v>
      </c>
      <c r="Q3762" s="7" t="s">
        <v>242</v>
      </c>
      <c r="R3762" s="7" t="s">
        <v>4184</v>
      </c>
      <c r="S3762" s="7">
        <v>122.72200012207031</v>
      </c>
    </row>
    <row r="3763" spans="1:19" x14ac:dyDescent="0.25">
      <c r="A3763" s="7">
        <v>513</v>
      </c>
      <c r="B3763" s="7">
        <v>44657</v>
      </c>
      <c r="C3763" s="7">
        <v>66924417</v>
      </c>
      <c r="D3763" s="7" t="s">
        <v>1448</v>
      </c>
      <c r="E3763" s="7" t="s">
        <v>17676</v>
      </c>
      <c r="F3763" s="7">
        <v>500000</v>
      </c>
      <c r="G3763" s="7">
        <v>4.3011999130249023</v>
      </c>
      <c r="H3763" s="7">
        <v>3.6284999847412109</v>
      </c>
      <c r="I3763" s="7" t="s">
        <v>18436</v>
      </c>
      <c r="J3763" s="7" t="s">
        <v>17677</v>
      </c>
      <c r="K3763" s="8">
        <v>10.31552791595459</v>
      </c>
      <c r="M3763" s="8">
        <v>82.307998657226563</v>
      </c>
      <c r="N3763" s="7">
        <v>757.19488525390625</v>
      </c>
      <c r="O3763" s="7" t="s">
        <v>360</v>
      </c>
      <c r="P3763" s="7" t="s">
        <v>349</v>
      </c>
      <c r="Q3763" s="7" t="s">
        <v>242</v>
      </c>
      <c r="R3763" s="7" t="s">
        <v>3856</v>
      </c>
      <c r="S3763" s="7">
        <v>408.84906005859375</v>
      </c>
    </row>
    <row r="3764" spans="1:19" x14ac:dyDescent="0.25">
      <c r="A3764" s="7">
        <v>513</v>
      </c>
      <c r="B3764" s="7">
        <v>44657</v>
      </c>
      <c r="C3764" s="7">
        <v>66854843</v>
      </c>
      <c r="D3764" s="7" t="s">
        <v>1448</v>
      </c>
      <c r="E3764" s="7" t="s">
        <v>214</v>
      </c>
      <c r="F3764" s="7">
        <v>500000</v>
      </c>
      <c r="G3764" s="7">
        <v>3.7672998905181885</v>
      </c>
      <c r="H3764" s="7">
        <v>3.1914999485015869</v>
      </c>
      <c r="I3764" s="7" t="s">
        <v>11468</v>
      </c>
      <c r="J3764" s="7" t="s">
        <v>11469</v>
      </c>
      <c r="K3764" s="8">
        <v>11.54337215423584</v>
      </c>
      <c r="M3764" s="8">
        <v>81.049003601074219</v>
      </c>
      <c r="N3764" s="7">
        <v>880.293701171875</v>
      </c>
      <c r="O3764" s="7" t="s">
        <v>360</v>
      </c>
      <c r="P3764" s="7" t="s">
        <v>349</v>
      </c>
      <c r="Q3764" s="7" t="s">
        <v>242</v>
      </c>
      <c r="R3764" s="7" t="s">
        <v>3856</v>
      </c>
      <c r="S3764" s="7">
        <v>400.17739868164063</v>
      </c>
    </row>
    <row r="3765" spans="1:19" x14ac:dyDescent="0.25">
      <c r="A3765" s="7">
        <v>513</v>
      </c>
      <c r="B3765" s="7">
        <v>44657</v>
      </c>
      <c r="C3765" s="7">
        <v>66807919</v>
      </c>
      <c r="D3765" s="7" t="s">
        <v>1448</v>
      </c>
      <c r="E3765" s="7" t="s">
        <v>214</v>
      </c>
      <c r="F3765" s="7">
        <v>415588</v>
      </c>
      <c r="G3765" s="7">
        <v>3.4114000797271729</v>
      </c>
      <c r="H3765" s="7">
        <v>2.8998000621795654</v>
      </c>
      <c r="I3765" s="7" t="s">
        <v>11466</v>
      </c>
      <c r="J3765" s="7" t="s">
        <v>11467</v>
      </c>
      <c r="K3765" s="8">
        <v>12.296954154968262</v>
      </c>
      <c r="M3765" s="8">
        <v>82.650001525878906</v>
      </c>
      <c r="N3765" s="7">
        <v>956.7703857421875</v>
      </c>
      <c r="O3765" s="7" t="s">
        <v>360</v>
      </c>
      <c r="P3765" s="7" t="s">
        <v>349</v>
      </c>
      <c r="Q3765" s="7" t="s">
        <v>242</v>
      </c>
      <c r="R3765" s="7" t="s">
        <v>214</v>
      </c>
      <c r="S3765" s="7">
        <v>394.33535766601563</v>
      </c>
    </row>
    <row r="3766" spans="1:19" x14ac:dyDescent="0.25">
      <c r="A3766" s="7">
        <v>513</v>
      </c>
      <c r="B3766" s="7">
        <v>44657</v>
      </c>
      <c r="C3766" s="7">
        <v>47343059</v>
      </c>
      <c r="D3766" s="7" t="s">
        <v>1448</v>
      </c>
      <c r="E3766" s="7" t="s">
        <v>214</v>
      </c>
      <c r="F3766" s="7">
        <v>300000</v>
      </c>
      <c r="G3766" s="7">
        <v>2.9103000164031982</v>
      </c>
      <c r="H3766" s="7">
        <v>2.5134000778198242</v>
      </c>
      <c r="I3766" s="7" t="s">
        <v>11464</v>
      </c>
      <c r="J3766" s="7" t="s">
        <v>11465</v>
      </c>
      <c r="K3766" s="8">
        <v>13.092823028564453</v>
      </c>
      <c r="M3766" s="8">
        <v>83.060997009277344</v>
      </c>
      <c r="N3766" s="7">
        <v>1039.3238525390625</v>
      </c>
      <c r="O3766" s="7" t="s">
        <v>360</v>
      </c>
      <c r="P3766" s="7" t="s">
        <v>349</v>
      </c>
      <c r="Q3766" s="7" t="s">
        <v>242</v>
      </c>
      <c r="R3766" s="7" t="s">
        <v>214</v>
      </c>
      <c r="S3766" s="7">
        <v>386.02902221679688</v>
      </c>
    </row>
    <row r="3767" spans="1:19" x14ac:dyDescent="0.25">
      <c r="A3767" s="7">
        <v>513</v>
      </c>
      <c r="B3767" s="7">
        <v>44657</v>
      </c>
      <c r="C3767" s="7">
        <v>45260919</v>
      </c>
      <c r="D3767" s="7" t="s">
        <v>1448</v>
      </c>
      <c r="E3767" s="7" t="s">
        <v>214</v>
      </c>
      <c r="F3767" s="7">
        <v>480000</v>
      </c>
      <c r="G3767" s="7">
        <v>2.4832000732421875</v>
      </c>
      <c r="H3767" s="7">
        <v>2.1884000301361084</v>
      </c>
      <c r="I3767" s="7" t="s">
        <v>11462</v>
      </c>
      <c r="J3767" s="7" t="s">
        <v>11463</v>
      </c>
      <c r="K3767" s="8">
        <v>11.529168128967285</v>
      </c>
      <c r="M3767" s="8">
        <v>89.356002807617188</v>
      </c>
      <c r="N3767" s="7">
        <v>889.173828125</v>
      </c>
      <c r="O3767" s="7" t="s">
        <v>360</v>
      </c>
      <c r="P3767" s="7" t="s">
        <v>349</v>
      </c>
      <c r="Q3767" s="7" t="s">
        <v>242</v>
      </c>
      <c r="R3767" s="7" t="s">
        <v>214</v>
      </c>
      <c r="S3767" s="7">
        <v>378.87704467773438</v>
      </c>
    </row>
    <row r="3768" spans="1:19" x14ac:dyDescent="0.25">
      <c r="A3768" s="7">
        <v>513</v>
      </c>
      <c r="B3768" s="7">
        <v>44657</v>
      </c>
      <c r="C3768" s="7">
        <v>42757634</v>
      </c>
      <c r="D3768" s="7" t="s">
        <v>1448</v>
      </c>
      <c r="E3768" s="7" t="s">
        <v>214</v>
      </c>
      <c r="F3768" s="7">
        <v>400000</v>
      </c>
      <c r="G3768" s="7">
        <v>0.821399986743927</v>
      </c>
      <c r="H3768" s="7">
        <v>0.73879998922348022</v>
      </c>
      <c r="I3768" s="7" t="s">
        <v>11460</v>
      </c>
      <c r="J3768" s="7" t="s">
        <v>11461</v>
      </c>
      <c r="K3768" s="8">
        <v>16.969278335571289</v>
      </c>
      <c r="M3768" s="8">
        <v>93.288002014160156</v>
      </c>
      <c r="N3768" s="7">
        <v>1540.239990234375</v>
      </c>
      <c r="O3768" s="7" t="s">
        <v>360</v>
      </c>
      <c r="P3768" s="7" t="s">
        <v>349</v>
      </c>
      <c r="Q3768" s="7" t="s">
        <v>242</v>
      </c>
      <c r="R3768" s="7" t="s">
        <v>214</v>
      </c>
      <c r="S3768" s="7">
        <v>350.46490478515625</v>
      </c>
    </row>
    <row r="3769" spans="1:19" x14ac:dyDescent="0.25">
      <c r="A3769" s="7">
        <v>513</v>
      </c>
      <c r="B3769" s="7">
        <v>44657</v>
      </c>
      <c r="C3769" s="7">
        <v>66792683</v>
      </c>
      <c r="D3769" s="7" t="s">
        <v>1449</v>
      </c>
      <c r="E3769" s="7" t="s">
        <v>214</v>
      </c>
      <c r="F3769" s="7">
        <v>2000000</v>
      </c>
      <c r="G3769" s="7">
        <v>28.856899261474609</v>
      </c>
      <c r="H3769" s="7">
        <v>15.709799766540527</v>
      </c>
      <c r="I3769" s="7" t="s">
        <v>20147</v>
      </c>
      <c r="J3769" s="7" t="s">
        <v>8765</v>
      </c>
      <c r="K3769" s="8">
        <v>5.1134400367736816</v>
      </c>
      <c r="M3769" s="8">
        <v>83.292999267578125</v>
      </c>
      <c r="N3769" s="7">
        <v>245.06900024414063</v>
      </c>
      <c r="O3769" s="7" t="s">
        <v>331</v>
      </c>
      <c r="P3769" s="7" t="s">
        <v>1452</v>
      </c>
      <c r="Q3769" s="7" t="s">
        <v>286</v>
      </c>
      <c r="R3769" s="7" t="s">
        <v>3856</v>
      </c>
      <c r="S3769" s="7">
        <v>230.91157531738281</v>
      </c>
    </row>
    <row r="3770" spans="1:19" x14ac:dyDescent="0.25">
      <c r="A3770" s="7">
        <v>513</v>
      </c>
      <c r="B3770" s="7">
        <v>44657</v>
      </c>
      <c r="C3770" s="7">
        <v>66792342</v>
      </c>
      <c r="D3770" s="7" t="s">
        <v>1449</v>
      </c>
      <c r="E3770" s="7" t="s">
        <v>8763</v>
      </c>
      <c r="F3770" s="7">
        <v>2000000</v>
      </c>
      <c r="G3770" s="7">
        <v>28.856899261474609</v>
      </c>
      <c r="H3770" s="7">
        <v>15.70989990234375</v>
      </c>
      <c r="I3770" s="7" t="s">
        <v>21889</v>
      </c>
      <c r="J3770" s="7" t="s">
        <v>8764</v>
      </c>
      <c r="K3770" s="8">
        <v>5.1134071350097656</v>
      </c>
      <c r="M3770" s="8">
        <v>83.293403625488281</v>
      </c>
      <c r="N3770" s="7">
        <v>244.71299743652344</v>
      </c>
      <c r="O3770" s="7" t="s">
        <v>331</v>
      </c>
      <c r="P3770" s="7" t="s">
        <v>1452</v>
      </c>
      <c r="Q3770" s="7" t="s">
        <v>286</v>
      </c>
      <c r="R3770" s="7" t="s">
        <v>214</v>
      </c>
      <c r="S3770" s="7">
        <v>230.91157531738281</v>
      </c>
    </row>
    <row r="3771" spans="1:19" x14ac:dyDescent="0.25">
      <c r="A3771" s="7">
        <v>513</v>
      </c>
      <c r="B3771" s="7">
        <v>44657</v>
      </c>
      <c r="C3771" s="7">
        <v>38561033</v>
      </c>
      <c r="D3771" s="7" t="s">
        <v>1449</v>
      </c>
      <c r="E3771" s="7" t="s">
        <v>214</v>
      </c>
      <c r="F3771" s="7">
        <v>1200000</v>
      </c>
      <c r="G3771" s="7">
        <v>26.190299987792969</v>
      </c>
      <c r="H3771" s="7">
        <v>14.099100112915039</v>
      </c>
      <c r="I3771" s="7" t="s">
        <v>8761</v>
      </c>
      <c r="J3771" s="7" t="s">
        <v>8762</v>
      </c>
      <c r="K3771" s="8">
        <v>5.090670108795166</v>
      </c>
      <c r="M3771" s="8">
        <v>100.48600006103516</v>
      </c>
      <c r="N3771" s="7">
        <v>237.65699768066406</v>
      </c>
      <c r="O3771" s="7" t="s">
        <v>331</v>
      </c>
      <c r="P3771" s="7" t="s">
        <v>1452</v>
      </c>
      <c r="Q3771" s="7" t="s">
        <v>286</v>
      </c>
      <c r="R3771" s="7" t="s">
        <v>3856</v>
      </c>
      <c r="S3771" s="7">
        <v>223.66229248046875</v>
      </c>
    </row>
    <row r="3772" spans="1:19" x14ac:dyDescent="0.25">
      <c r="A3772" s="7">
        <v>513</v>
      </c>
      <c r="B3772" s="7">
        <v>44657</v>
      </c>
      <c r="C3772" s="7">
        <v>38516464</v>
      </c>
      <c r="D3772" s="7" t="s">
        <v>1449</v>
      </c>
      <c r="E3772" s="7" t="s">
        <v>8759</v>
      </c>
      <c r="F3772" s="7">
        <v>1200000</v>
      </c>
      <c r="G3772" s="7">
        <v>26.190299987792969</v>
      </c>
      <c r="H3772" s="7">
        <v>14.099200248718262</v>
      </c>
      <c r="I3772" s="7" t="s">
        <v>21890</v>
      </c>
      <c r="J3772" s="7" t="s">
        <v>8760</v>
      </c>
      <c r="K3772" s="8">
        <v>5.0906481742858887</v>
      </c>
      <c r="M3772" s="8">
        <v>100.48629760742188</v>
      </c>
      <c r="N3772" s="7">
        <v>237.23759460449219</v>
      </c>
      <c r="O3772" s="7" t="s">
        <v>331</v>
      </c>
      <c r="P3772" s="7" t="s">
        <v>1452</v>
      </c>
      <c r="Q3772" s="7" t="s">
        <v>286</v>
      </c>
      <c r="R3772" s="7" t="s">
        <v>214</v>
      </c>
      <c r="S3772" s="7">
        <v>223.66229248046875</v>
      </c>
    </row>
    <row r="3773" spans="1:19" x14ac:dyDescent="0.25">
      <c r="A3773" s="7">
        <v>513</v>
      </c>
      <c r="B3773" s="7">
        <v>44657</v>
      </c>
      <c r="C3773" s="7">
        <v>20586176</v>
      </c>
      <c r="D3773" s="7" t="s">
        <v>1449</v>
      </c>
      <c r="E3773" s="7" t="s">
        <v>8756</v>
      </c>
      <c r="F3773" s="7">
        <v>1000000</v>
      </c>
      <c r="G3773" s="7">
        <v>21.793300628662109</v>
      </c>
      <c r="H3773" s="7">
        <v>12.334400177001953</v>
      </c>
      <c r="I3773" s="7" t="s">
        <v>8757</v>
      </c>
      <c r="J3773" s="7" t="s">
        <v>8758</v>
      </c>
      <c r="K3773" s="8">
        <v>5.1556801795959473</v>
      </c>
      <c r="M3773" s="8">
        <v>112.59100341796875</v>
      </c>
      <c r="N3773" s="7">
        <v>237.45199584960938</v>
      </c>
      <c r="O3773" s="7" t="s">
        <v>331</v>
      </c>
      <c r="P3773" s="7" t="s">
        <v>1452</v>
      </c>
      <c r="Q3773" s="7" t="s">
        <v>286</v>
      </c>
      <c r="R3773" s="7" t="s">
        <v>3856</v>
      </c>
      <c r="S3773" s="7">
        <v>210.00076293945313</v>
      </c>
    </row>
    <row r="3774" spans="1:19" x14ac:dyDescent="0.25">
      <c r="A3774" s="7">
        <v>513</v>
      </c>
      <c r="B3774" s="7">
        <v>44657</v>
      </c>
      <c r="C3774" s="7">
        <v>66996736</v>
      </c>
      <c r="D3774" s="7" t="s">
        <v>1449</v>
      </c>
      <c r="E3774" s="7" t="s">
        <v>214</v>
      </c>
      <c r="F3774" s="7">
        <v>1095434</v>
      </c>
      <c r="G3774" s="7">
        <v>9.9713001251220703</v>
      </c>
      <c r="H3774" s="7">
        <v>8.1433000564575195</v>
      </c>
      <c r="I3774" s="7" t="s">
        <v>21380</v>
      </c>
      <c r="J3774" s="7" t="s">
        <v>21381</v>
      </c>
      <c r="K3774" s="8">
        <v>4.5963997840881348</v>
      </c>
      <c r="M3774" s="8">
        <v>92.285003662109375</v>
      </c>
      <c r="N3774" s="7">
        <v>202.31700134277344</v>
      </c>
      <c r="O3774" s="7" t="s">
        <v>331</v>
      </c>
      <c r="P3774" s="7" t="s">
        <v>1452</v>
      </c>
      <c r="Q3774" s="7" t="s">
        <v>286</v>
      </c>
      <c r="R3774" s="7" t="s">
        <v>3856</v>
      </c>
      <c r="S3774" s="7">
        <v>160.48823547363281</v>
      </c>
    </row>
    <row r="3775" spans="1:19" x14ac:dyDescent="0.25">
      <c r="A3775" s="7">
        <v>513</v>
      </c>
      <c r="B3775" s="7">
        <v>44657</v>
      </c>
      <c r="C3775" s="7">
        <v>66792682</v>
      </c>
      <c r="D3775" s="7" t="s">
        <v>1449</v>
      </c>
      <c r="E3775" s="7" t="s">
        <v>214</v>
      </c>
      <c r="F3775" s="7">
        <v>1300000</v>
      </c>
      <c r="G3775" s="7">
        <v>8.8569002151489258</v>
      </c>
      <c r="H3775" s="7">
        <v>7.5851998329162598</v>
      </c>
      <c r="I3775" s="7" t="s">
        <v>20148</v>
      </c>
      <c r="J3775" s="7" t="s">
        <v>8755</v>
      </c>
      <c r="K3775" s="8">
        <v>4.3067798614501953</v>
      </c>
      <c r="M3775" s="8">
        <v>90.461997985839844</v>
      </c>
      <c r="N3775" s="7">
        <v>168.53199768066406</v>
      </c>
      <c r="O3775" s="7" t="s">
        <v>331</v>
      </c>
      <c r="P3775" s="7" t="s">
        <v>1452</v>
      </c>
      <c r="Q3775" s="7" t="s">
        <v>286</v>
      </c>
      <c r="R3775" s="7" t="s">
        <v>3856</v>
      </c>
      <c r="S3775" s="7">
        <v>154.762451171875</v>
      </c>
    </row>
    <row r="3776" spans="1:19" x14ac:dyDescent="0.25">
      <c r="A3776" s="7">
        <v>513</v>
      </c>
      <c r="B3776" s="7">
        <v>44657</v>
      </c>
      <c r="C3776" s="7">
        <v>66996743</v>
      </c>
      <c r="D3776" s="7" t="s">
        <v>1449</v>
      </c>
      <c r="E3776" s="7" t="s">
        <v>214</v>
      </c>
      <c r="F3776" s="7">
        <v>1350000</v>
      </c>
      <c r="G3776" s="7">
        <v>4.8924999237060547</v>
      </c>
      <c r="H3776" s="7">
        <v>4.4696998596191406</v>
      </c>
      <c r="I3776" s="7" t="s">
        <v>21382</v>
      </c>
      <c r="J3776" s="7" t="s">
        <v>21383</v>
      </c>
      <c r="K3776" s="8">
        <v>3.8552498817443848</v>
      </c>
      <c r="M3776" s="8">
        <v>96.21600341796875</v>
      </c>
      <c r="N3776" s="7">
        <v>111.88600158691406</v>
      </c>
      <c r="O3776" s="7" t="s">
        <v>331</v>
      </c>
      <c r="P3776" s="7" t="s">
        <v>1452</v>
      </c>
      <c r="Q3776" s="7" t="s">
        <v>286</v>
      </c>
      <c r="R3776" s="7" t="s">
        <v>3856</v>
      </c>
      <c r="S3776" s="7">
        <v>132.98455810546875</v>
      </c>
    </row>
    <row r="3777" spans="1:19" x14ac:dyDescent="0.25">
      <c r="A3777" s="7">
        <v>513</v>
      </c>
      <c r="B3777" s="7">
        <v>44657</v>
      </c>
      <c r="C3777" s="7">
        <v>20586175</v>
      </c>
      <c r="D3777" s="7" t="s">
        <v>1449</v>
      </c>
      <c r="E3777" s="7" t="s">
        <v>8752</v>
      </c>
      <c r="F3777" s="7">
        <v>877958</v>
      </c>
      <c r="G3777" s="7">
        <v>1.7933000326156616</v>
      </c>
      <c r="H3777" s="7">
        <v>1.6983000040054321</v>
      </c>
      <c r="I3777" s="7" t="s">
        <v>8753</v>
      </c>
      <c r="J3777" s="7" t="s">
        <v>8754</v>
      </c>
      <c r="K3777" s="8">
        <v>3.1560299396514893</v>
      </c>
      <c r="M3777" s="8">
        <v>102.96700286865234</v>
      </c>
      <c r="N3777" s="7">
        <v>71.411598205566406</v>
      </c>
      <c r="O3777" s="7" t="s">
        <v>331</v>
      </c>
      <c r="P3777" s="7" t="s">
        <v>1452</v>
      </c>
      <c r="Q3777" s="7" t="s">
        <v>286</v>
      </c>
      <c r="R3777" s="7" t="s">
        <v>3856</v>
      </c>
      <c r="S3777" s="7">
        <v>114.65189361572266</v>
      </c>
    </row>
    <row r="3778" spans="1:19" x14ac:dyDescent="0.25">
      <c r="A3778" s="7">
        <v>513</v>
      </c>
      <c r="B3778" s="7">
        <v>44657</v>
      </c>
      <c r="C3778" s="7">
        <v>20586014</v>
      </c>
      <c r="D3778" s="7" t="s">
        <v>1449</v>
      </c>
      <c r="E3778" s="7" t="s">
        <v>8750</v>
      </c>
      <c r="F3778" s="7">
        <v>877958</v>
      </c>
      <c r="G3778" s="7">
        <v>1.7933000326156616</v>
      </c>
      <c r="H3778" s="7">
        <v>1.6983000040054321</v>
      </c>
      <c r="I3778" s="7" t="s">
        <v>21891</v>
      </c>
      <c r="J3778" s="7" t="s">
        <v>8751</v>
      </c>
      <c r="K3778" s="8">
        <v>3.1559929847717285</v>
      </c>
      <c r="M3778" s="8">
        <v>102.96710205078125</v>
      </c>
      <c r="N3778" s="7">
        <v>70.661102294921875</v>
      </c>
      <c r="O3778" s="7" t="s">
        <v>331</v>
      </c>
      <c r="P3778" s="7" t="s">
        <v>1452</v>
      </c>
      <c r="Q3778" s="7" t="s">
        <v>286</v>
      </c>
      <c r="R3778" s="7" t="s">
        <v>214</v>
      </c>
      <c r="S3778" s="7">
        <v>114.65189361572266</v>
      </c>
    </row>
    <row r="3779" spans="1:19" x14ac:dyDescent="0.25">
      <c r="A3779" s="7">
        <v>513</v>
      </c>
      <c r="B3779" s="7">
        <v>44657</v>
      </c>
      <c r="C3779" s="7">
        <v>18269192</v>
      </c>
      <c r="D3779" s="7" t="s">
        <v>1449</v>
      </c>
      <c r="E3779" s="7" t="s">
        <v>8748</v>
      </c>
      <c r="F3779" s="7">
        <v>1281989</v>
      </c>
      <c r="G3779" s="7">
        <v>1.3744000196456909</v>
      </c>
      <c r="H3779" s="7">
        <v>1.3243000507354736</v>
      </c>
      <c r="I3779" s="7" t="s">
        <v>20149</v>
      </c>
      <c r="J3779" s="7" t="s">
        <v>8749</v>
      </c>
      <c r="K3779" s="8">
        <v>2.9377799034118652</v>
      </c>
      <c r="M3779" s="8">
        <v>101.91999816894531</v>
      </c>
      <c r="N3779" s="7">
        <v>73.213600158691406</v>
      </c>
      <c r="O3779" s="7" t="s">
        <v>331</v>
      </c>
      <c r="P3779" s="7" t="s">
        <v>1452</v>
      </c>
      <c r="Q3779" s="7" t="s">
        <v>286</v>
      </c>
      <c r="R3779" s="7" t="s">
        <v>3856</v>
      </c>
      <c r="S3779" s="7">
        <v>112.10702514648438</v>
      </c>
    </row>
    <row r="3780" spans="1:19" x14ac:dyDescent="0.25">
      <c r="A3780" s="7">
        <v>513</v>
      </c>
      <c r="B3780" s="7">
        <v>44657</v>
      </c>
      <c r="C3780" s="7">
        <v>18269193</v>
      </c>
      <c r="D3780" s="7" t="s">
        <v>1449</v>
      </c>
      <c r="E3780" s="7" t="s">
        <v>8746</v>
      </c>
      <c r="F3780" s="7">
        <v>1281989</v>
      </c>
      <c r="G3780" s="7">
        <v>1.3744000196456909</v>
      </c>
      <c r="H3780" s="7">
        <v>1.3243000507354736</v>
      </c>
      <c r="I3780" s="7" t="s">
        <v>21892</v>
      </c>
      <c r="J3780" s="7" t="s">
        <v>8747</v>
      </c>
      <c r="K3780" s="8">
        <v>2.9381270408630371</v>
      </c>
      <c r="M3780" s="8">
        <v>101.91950225830078</v>
      </c>
      <c r="N3780" s="7">
        <v>72.090896606445313</v>
      </c>
      <c r="O3780" s="7" t="s">
        <v>331</v>
      </c>
      <c r="P3780" s="7" t="s">
        <v>1452</v>
      </c>
      <c r="Q3780" s="7" t="s">
        <v>286</v>
      </c>
      <c r="R3780" s="7" t="s">
        <v>214</v>
      </c>
      <c r="S3780" s="7">
        <v>112.10702514648438</v>
      </c>
    </row>
    <row r="3781" spans="1:19" x14ac:dyDescent="0.25">
      <c r="A3781" s="7">
        <v>513</v>
      </c>
      <c r="B3781" s="7">
        <v>44657</v>
      </c>
      <c r="C3781" s="7">
        <v>66854857</v>
      </c>
      <c r="D3781" s="7" t="s">
        <v>1454</v>
      </c>
      <c r="E3781" s="7" t="s">
        <v>214</v>
      </c>
      <c r="F3781" s="7">
        <v>300000</v>
      </c>
      <c r="G3781" s="7">
        <v>2.8036000728607178</v>
      </c>
      <c r="H3781" s="7">
        <v>1.5306999683380127</v>
      </c>
      <c r="I3781" s="7" t="s">
        <v>11474</v>
      </c>
      <c r="J3781" s="7" t="s">
        <v>11475</v>
      </c>
      <c r="K3781" s="8">
        <v>82.145133972167969</v>
      </c>
      <c r="M3781" s="8">
        <v>21.798999786376953</v>
      </c>
      <c r="N3781" s="7">
        <v>7946.11962890625</v>
      </c>
      <c r="O3781" s="7" t="s">
        <v>360</v>
      </c>
      <c r="P3781" s="7" t="s">
        <v>349</v>
      </c>
      <c r="Q3781" s="7" t="s">
        <v>242</v>
      </c>
      <c r="R3781" s="7" t="s">
        <v>214</v>
      </c>
      <c r="S3781" s="7">
        <v>476.37539672851563</v>
      </c>
    </row>
    <row r="3782" spans="1:19" x14ac:dyDescent="0.25">
      <c r="A3782" s="7">
        <v>513</v>
      </c>
      <c r="B3782" s="7">
        <v>44657</v>
      </c>
      <c r="C3782" s="7">
        <v>66801764</v>
      </c>
      <c r="D3782" s="7" t="s">
        <v>1454</v>
      </c>
      <c r="E3782" s="7" t="s">
        <v>214</v>
      </c>
      <c r="F3782" s="7">
        <v>181000</v>
      </c>
      <c r="G3782" s="7">
        <v>2.3299000263214111</v>
      </c>
      <c r="H3782" s="7">
        <v>1.3366999626159668</v>
      </c>
      <c r="I3782" s="7" t="s">
        <v>10241</v>
      </c>
      <c r="J3782" s="7" t="s">
        <v>10242</v>
      </c>
      <c r="K3782" s="8">
        <v>90.15338134765625</v>
      </c>
      <c r="M3782" s="8">
        <v>23.711999893188477</v>
      </c>
      <c r="N3782" s="7">
        <v>8754.9501953125</v>
      </c>
      <c r="O3782" s="7" t="s">
        <v>360</v>
      </c>
      <c r="P3782" s="7" t="s">
        <v>349</v>
      </c>
      <c r="Q3782" s="7" t="s">
        <v>242</v>
      </c>
      <c r="R3782" s="7" t="s">
        <v>214</v>
      </c>
      <c r="S3782" s="7">
        <v>466.94827270507813</v>
      </c>
    </row>
    <row r="3783" spans="1:19" x14ac:dyDescent="0.25">
      <c r="A3783" s="7">
        <v>513</v>
      </c>
      <c r="B3783" s="7">
        <v>44657</v>
      </c>
      <c r="C3783" s="7">
        <v>66786754</v>
      </c>
      <c r="D3783" s="7" t="s">
        <v>1454</v>
      </c>
      <c r="E3783" s="7" t="s">
        <v>214</v>
      </c>
      <c r="F3783" s="7">
        <v>410000</v>
      </c>
      <c r="G3783" s="7">
        <v>1.6892999410629272</v>
      </c>
      <c r="H3783" s="7">
        <v>0.90069997310638428</v>
      </c>
      <c r="I3783" s="7" t="s">
        <v>11472</v>
      </c>
      <c r="J3783" s="7" t="s">
        <v>11473</v>
      </c>
      <c r="K3783" s="8">
        <v>28.612581253051758</v>
      </c>
      <c r="M3783" s="8">
        <v>25.687999725341797</v>
      </c>
      <c r="N3783" s="7">
        <v>11550.240234375</v>
      </c>
      <c r="O3783" s="7" t="s">
        <v>360</v>
      </c>
      <c r="P3783" s="7" t="s">
        <v>349</v>
      </c>
      <c r="Q3783" s="7" t="s">
        <v>242</v>
      </c>
      <c r="R3783" s="7" t="s">
        <v>214</v>
      </c>
      <c r="S3783" s="7">
        <v>454.03970336914063</v>
      </c>
    </row>
    <row r="3784" spans="1:19" x14ac:dyDescent="0.25">
      <c r="A3784" s="7">
        <v>513</v>
      </c>
      <c r="B3784" s="7">
        <v>44657</v>
      </c>
      <c r="C3784" s="7">
        <v>46158520</v>
      </c>
      <c r="D3784" s="7" t="s">
        <v>1454</v>
      </c>
      <c r="E3784" s="7" t="s">
        <v>214</v>
      </c>
      <c r="F3784" s="7">
        <v>316000</v>
      </c>
      <c r="G3784" s="7">
        <v>1.1718000173568726</v>
      </c>
      <c r="H3784" s="7">
        <v>0.55559998750686646</v>
      </c>
      <c r="I3784" s="7" t="s">
        <v>11470</v>
      </c>
      <c r="J3784" s="7" t="s">
        <v>11471</v>
      </c>
      <c r="K3784" s="8">
        <v>171.04066467285156</v>
      </c>
      <c r="M3784" s="8">
        <v>26.818000793457031</v>
      </c>
      <c r="N3784" s="7">
        <v>16901.814453125</v>
      </c>
      <c r="O3784" s="7" t="s">
        <v>360</v>
      </c>
      <c r="P3784" s="7" t="s">
        <v>349</v>
      </c>
      <c r="Q3784" s="7" t="s">
        <v>242</v>
      </c>
      <c r="R3784" s="7" t="s">
        <v>214</v>
      </c>
      <c r="S3784" s="7">
        <v>443.4833984375</v>
      </c>
    </row>
    <row r="3785" spans="1:19" x14ac:dyDescent="0.25">
      <c r="A3785" s="7">
        <v>513</v>
      </c>
      <c r="B3785" s="7">
        <v>44657</v>
      </c>
      <c r="C3785" s="7">
        <v>44489192</v>
      </c>
      <c r="D3785" s="7" t="s">
        <v>1454</v>
      </c>
      <c r="E3785" s="7" t="s">
        <v>214</v>
      </c>
      <c r="F3785" s="7">
        <v>415000</v>
      </c>
      <c r="G3785" s="7">
        <v>0.79400002956390381</v>
      </c>
      <c r="H3785" s="7">
        <v>0.3377000093460083</v>
      </c>
      <c r="I3785" s="7" t="s">
        <v>22414</v>
      </c>
      <c r="J3785" s="7" t="s">
        <v>22415</v>
      </c>
      <c r="K3785" s="8">
        <v>245.10343933105469</v>
      </c>
      <c r="M3785" s="8">
        <v>30.379999160766602</v>
      </c>
      <c r="N3785" s="7">
        <v>24357.861328125</v>
      </c>
      <c r="O3785" s="7" t="s">
        <v>360</v>
      </c>
      <c r="P3785" s="7" t="s">
        <v>349</v>
      </c>
      <c r="Q3785" s="7" t="s">
        <v>242</v>
      </c>
      <c r="R3785" s="7" t="s">
        <v>214</v>
      </c>
      <c r="S3785" s="7">
        <v>435.70791625976563</v>
      </c>
    </row>
    <row r="3786" spans="1:19" x14ac:dyDescent="0.25">
      <c r="A3786" s="7">
        <v>513</v>
      </c>
      <c r="B3786" s="7">
        <v>44657</v>
      </c>
      <c r="C3786" s="7">
        <v>19237637</v>
      </c>
      <c r="D3786" s="7" t="s">
        <v>1456</v>
      </c>
      <c r="E3786" s="7" t="s">
        <v>214</v>
      </c>
      <c r="F3786" s="7">
        <v>825000</v>
      </c>
      <c r="G3786" s="7">
        <v>12.327799797058105</v>
      </c>
      <c r="H3786" s="7">
        <v>9.0186996459960938</v>
      </c>
      <c r="I3786" s="7" t="s">
        <v>20150</v>
      </c>
      <c r="J3786" s="7" t="s">
        <v>11476</v>
      </c>
      <c r="K3786" s="8">
        <v>3.8979499340057373</v>
      </c>
      <c r="M3786" s="8">
        <v>120.33499908447266</v>
      </c>
      <c r="N3786" s="7">
        <v>135.78599548339844</v>
      </c>
      <c r="O3786" s="7" t="s">
        <v>237</v>
      </c>
      <c r="P3786" s="7" t="s">
        <v>215</v>
      </c>
      <c r="Q3786" s="7" t="s">
        <v>219</v>
      </c>
      <c r="R3786" s="7" t="s">
        <v>3856</v>
      </c>
      <c r="S3786" s="7">
        <v>135.78599548339844</v>
      </c>
    </row>
    <row r="3787" spans="1:19" x14ac:dyDescent="0.25">
      <c r="A3787" s="7">
        <v>513</v>
      </c>
      <c r="B3787" s="7">
        <v>44657</v>
      </c>
      <c r="C3787" s="7">
        <v>42775160</v>
      </c>
      <c r="D3787" s="7" t="s">
        <v>1460</v>
      </c>
      <c r="E3787" s="7" t="s">
        <v>214</v>
      </c>
      <c r="F3787" s="7">
        <v>525000</v>
      </c>
      <c r="G3787" s="7">
        <v>1.6809999942779541</v>
      </c>
      <c r="H3787" s="7">
        <v>1.5607000589370728</v>
      </c>
      <c r="I3787" s="7" t="s">
        <v>8766</v>
      </c>
      <c r="J3787" s="7" t="s">
        <v>8767</v>
      </c>
      <c r="K3787" s="8">
        <v>5.4774441719055176</v>
      </c>
      <c r="M3787" s="8">
        <v>101.89499664306641</v>
      </c>
      <c r="N3787" s="7">
        <v>309.19781494140625</v>
      </c>
      <c r="O3787" s="7" t="s">
        <v>237</v>
      </c>
      <c r="P3787" s="7" t="s">
        <v>239</v>
      </c>
      <c r="Q3787" s="7" t="s">
        <v>242</v>
      </c>
      <c r="R3787" s="7" t="s">
        <v>3856</v>
      </c>
      <c r="S3787" s="7">
        <v>293.9693603515625</v>
      </c>
    </row>
    <row r="3788" spans="1:19" x14ac:dyDescent="0.25">
      <c r="A3788" s="7">
        <v>513</v>
      </c>
      <c r="B3788" s="7">
        <v>44657</v>
      </c>
      <c r="C3788" s="7">
        <v>42775159</v>
      </c>
      <c r="D3788" s="7" t="s">
        <v>1460</v>
      </c>
      <c r="E3788" s="7" t="s">
        <v>21384</v>
      </c>
      <c r="F3788" s="7">
        <v>525000</v>
      </c>
      <c r="G3788" s="7">
        <v>1.6809999942779541</v>
      </c>
      <c r="H3788" s="7">
        <v>1.5880999565124512</v>
      </c>
      <c r="I3788" s="7" t="s">
        <v>21385</v>
      </c>
      <c r="J3788" s="7" t="s">
        <v>21386</v>
      </c>
      <c r="K3788" s="8">
        <v>5.6428098678588867</v>
      </c>
      <c r="M3788" s="8">
        <v>101.62999725341797</v>
      </c>
      <c r="N3788" s="7">
        <v>308.15560913085938</v>
      </c>
      <c r="O3788" s="7" t="s">
        <v>237</v>
      </c>
      <c r="P3788" s="7" t="s">
        <v>239</v>
      </c>
      <c r="Q3788" s="7" t="s">
        <v>242</v>
      </c>
      <c r="R3788" s="7" t="s">
        <v>214</v>
      </c>
      <c r="S3788" s="7">
        <v>293.9693603515625</v>
      </c>
    </row>
    <row r="3789" spans="1:19" x14ac:dyDescent="0.25">
      <c r="A3789" s="7">
        <v>513</v>
      </c>
      <c r="B3789" s="7">
        <v>44657</v>
      </c>
      <c r="C3789" s="7">
        <v>47153096</v>
      </c>
      <c r="D3789" s="7" t="s">
        <v>1466</v>
      </c>
      <c r="E3789" s="7" t="s">
        <v>214</v>
      </c>
      <c r="F3789" s="7">
        <v>450000</v>
      </c>
      <c r="G3789" s="7">
        <v>4.911099910736084</v>
      </c>
      <c r="H3789" s="7">
        <v>2.4210999011993408</v>
      </c>
      <c r="I3789" s="7" t="s">
        <v>11477</v>
      </c>
      <c r="J3789" s="7" t="s">
        <v>11478</v>
      </c>
      <c r="K3789" s="8">
        <v>6.3887162208557129</v>
      </c>
      <c r="M3789" s="8">
        <v>97.858001708984375</v>
      </c>
      <c r="N3789" s="7">
        <v>365.20120239257813</v>
      </c>
      <c r="O3789" s="7" t="s">
        <v>237</v>
      </c>
      <c r="P3789" s="7" t="s">
        <v>239</v>
      </c>
      <c r="Q3789" s="7" t="s">
        <v>242</v>
      </c>
      <c r="R3789" s="7" t="s">
        <v>214</v>
      </c>
      <c r="S3789" s="7">
        <v>365.20120239257813</v>
      </c>
    </row>
    <row r="3790" spans="1:19" x14ac:dyDescent="0.25">
      <c r="A3790" s="7">
        <v>513</v>
      </c>
      <c r="B3790" s="7">
        <v>44657</v>
      </c>
      <c r="C3790" s="7">
        <v>46652902</v>
      </c>
      <c r="D3790" s="7" t="s">
        <v>1466</v>
      </c>
      <c r="E3790" s="7" t="s">
        <v>18437</v>
      </c>
      <c r="F3790" s="7">
        <v>450000</v>
      </c>
      <c r="G3790" s="7">
        <v>3.269399881362915</v>
      </c>
      <c r="H3790" s="7">
        <v>2.4200000762939453</v>
      </c>
      <c r="I3790" s="7" t="s">
        <v>18438</v>
      </c>
      <c r="J3790" s="7" t="s">
        <v>18439</v>
      </c>
      <c r="K3790" s="8">
        <v>6.6316900253295898</v>
      </c>
      <c r="M3790" s="8">
        <v>97.879997253417969</v>
      </c>
      <c r="N3790" s="7">
        <v>377.04031372070313</v>
      </c>
      <c r="O3790" s="7" t="s">
        <v>237</v>
      </c>
      <c r="P3790" s="7" t="s">
        <v>239</v>
      </c>
      <c r="Q3790" s="7" t="s">
        <v>242</v>
      </c>
      <c r="R3790" s="7" t="s">
        <v>214</v>
      </c>
      <c r="S3790" s="7">
        <v>377.04031372070313</v>
      </c>
    </row>
    <row r="3791" spans="1:19" x14ac:dyDescent="0.25">
      <c r="A3791" s="7">
        <v>513</v>
      </c>
      <c r="B3791" s="7">
        <v>44657</v>
      </c>
      <c r="C3791" s="7">
        <v>66884788</v>
      </c>
      <c r="D3791" s="7" t="s">
        <v>1468</v>
      </c>
      <c r="E3791" s="7" t="s">
        <v>214</v>
      </c>
      <c r="F3791" s="7">
        <v>585000</v>
      </c>
      <c r="G3791" s="7">
        <v>6.2697000503540039</v>
      </c>
      <c r="H3791" s="7">
        <v>4.7407999038696289</v>
      </c>
      <c r="I3791" s="7" t="s">
        <v>8771</v>
      </c>
      <c r="J3791" s="7" t="s">
        <v>8772</v>
      </c>
      <c r="K3791" s="8">
        <v>6.3543281555175781</v>
      </c>
      <c r="M3791" s="8">
        <v>90.524002075195313</v>
      </c>
      <c r="N3791" s="7">
        <v>363.8944091796875</v>
      </c>
      <c r="O3791" s="7" t="s">
        <v>237</v>
      </c>
      <c r="P3791" s="7" t="s">
        <v>239</v>
      </c>
      <c r="Q3791" s="7" t="s">
        <v>242</v>
      </c>
      <c r="R3791" s="7" t="s">
        <v>3856</v>
      </c>
      <c r="S3791" s="7">
        <v>356.89645385742188</v>
      </c>
    </row>
    <row r="3792" spans="1:19" x14ac:dyDescent="0.25">
      <c r="A3792" s="7">
        <v>513</v>
      </c>
      <c r="B3792" s="7">
        <v>44657</v>
      </c>
      <c r="C3792" s="7">
        <v>66884791</v>
      </c>
      <c r="D3792" s="7" t="s">
        <v>1468</v>
      </c>
      <c r="E3792" s="7" t="s">
        <v>8768</v>
      </c>
      <c r="F3792" s="7">
        <v>585000</v>
      </c>
      <c r="G3792" s="7">
        <v>6.2697000503540039</v>
      </c>
      <c r="H3792" s="7">
        <v>4.7638998031616211</v>
      </c>
      <c r="I3792" s="7" t="s">
        <v>8769</v>
      </c>
      <c r="J3792" s="7" t="s">
        <v>8770</v>
      </c>
      <c r="K3792" s="8">
        <v>6.4530768394470215</v>
      </c>
      <c r="M3792" s="8">
        <v>90.050003051757813</v>
      </c>
      <c r="N3792" s="7">
        <v>358.34030151367188</v>
      </c>
      <c r="O3792" s="7" t="s">
        <v>237</v>
      </c>
      <c r="P3792" s="7" t="s">
        <v>239</v>
      </c>
      <c r="Q3792" s="7" t="s">
        <v>242</v>
      </c>
      <c r="R3792" s="7" t="s">
        <v>214</v>
      </c>
      <c r="S3792" s="7">
        <v>356.89645385742188</v>
      </c>
    </row>
    <row r="3793" spans="1:19" x14ac:dyDescent="0.25">
      <c r="A3793" s="7">
        <v>513</v>
      </c>
      <c r="B3793" s="7">
        <v>44657</v>
      </c>
      <c r="C3793" s="7">
        <v>35607442</v>
      </c>
      <c r="D3793" s="7" t="s">
        <v>1472</v>
      </c>
      <c r="E3793" s="7" t="s">
        <v>214</v>
      </c>
      <c r="F3793" s="7">
        <v>300000</v>
      </c>
      <c r="G3793" s="7">
        <v>0.45555600523948669</v>
      </c>
      <c r="H3793" s="7">
        <v>0.38176321983337402</v>
      </c>
      <c r="I3793" s="7" t="s">
        <v>11479</v>
      </c>
      <c r="J3793" s="7" t="s">
        <v>11480</v>
      </c>
      <c r="K3793" s="8">
        <v>39.553752899169922</v>
      </c>
      <c r="M3793" s="8">
        <v>86.012001037597656</v>
      </c>
      <c r="N3793" s="7">
        <v>3859.437255859375</v>
      </c>
      <c r="O3793" s="7" t="s">
        <v>360</v>
      </c>
      <c r="P3793" s="7" t="s">
        <v>349</v>
      </c>
      <c r="Q3793" s="7" t="s">
        <v>242</v>
      </c>
      <c r="R3793" s="7" t="s">
        <v>3856</v>
      </c>
      <c r="S3793" s="7">
        <v>3859.437255859375</v>
      </c>
    </row>
    <row r="3794" spans="1:19" x14ac:dyDescent="0.25">
      <c r="A3794" s="7">
        <v>513</v>
      </c>
      <c r="B3794" s="7">
        <v>44657</v>
      </c>
      <c r="C3794" s="7">
        <v>36968353</v>
      </c>
      <c r="D3794" s="7" t="s">
        <v>1475</v>
      </c>
      <c r="E3794" s="7" t="s">
        <v>214</v>
      </c>
      <c r="F3794" s="7">
        <v>500000</v>
      </c>
      <c r="G3794" s="7">
        <v>0.82135522365570068</v>
      </c>
      <c r="H3794" s="7">
        <v>0.38164877891540527</v>
      </c>
      <c r="I3794" s="7" t="s">
        <v>22416</v>
      </c>
      <c r="J3794" s="7" t="s">
        <v>22417</v>
      </c>
      <c r="K3794" s="8">
        <v>220.14372253417969</v>
      </c>
      <c r="M3794" s="8">
        <v>31.096248626708984</v>
      </c>
      <c r="N3794" s="7">
        <v>21651.77734375</v>
      </c>
      <c r="O3794" s="7" t="s">
        <v>266</v>
      </c>
      <c r="P3794" s="7" t="s">
        <v>429</v>
      </c>
      <c r="Q3794" s="7" t="s">
        <v>286</v>
      </c>
      <c r="R3794" s="7" t="s">
        <v>3856</v>
      </c>
      <c r="S3794" s="7">
        <v>21651.77734375</v>
      </c>
    </row>
    <row r="3795" spans="1:19" x14ac:dyDescent="0.25">
      <c r="A3795" s="7">
        <v>513</v>
      </c>
      <c r="B3795" s="7">
        <v>44657</v>
      </c>
      <c r="C3795" s="7">
        <v>33226623</v>
      </c>
      <c r="D3795" s="7" t="s">
        <v>1477</v>
      </c>
      <c r="E3795" s="7" t="s">
        <v>214</v>
      </c>
      <c r="F3795" s="7">
        <v>319759</v>
      </c>
      <c r="G3795" s="7">
        <v>1.9000684022903442</v>
      </c>
      <c r="H3795" s="7">
        <v>1.1613686084747314</v>
      </c>
      <c r="I3795" s="7" t="s">
        <v>22418</v>
      </c>
      <c r="J3795" s="7" t="s">
        <v>22419</v>
      </c>
      <c r="K3795" s="8">
        <v>101.40404510498047</v>
      </c>
      <c r="M3795" s="8">
        <v>24.382705688476563</v>
      </c>
      <c r="N3795" s="7">
        <v>9884.2333984375</v>
      </c>
      <c r="O3795" s="7" t="s">
        <v>254</v>
      </c>
      <c r="P3795" s="7" t="s">
        <v>429</v>
      </c>
      <c r="Q3795" s="7" t="s">
        <v>286</v>
      </c>
      <c r="R3795" s="7" t="s">
        <v>3856</v>
      </c>
      <c r="S3795" s="7">
        <v>9884.2333984375</v>
      </c>
    </row>
    <row r="3796" spans="1:19" x14ac:dyDescent="0.25">
      <c r="A3796" s="7">
        <v>513</v>
      </c>
      <c r="B3796" s="7">
        <v>44657</v>
      </c>
      <c r="C3796" s="7">
        <v>34565376</v>
      </c>
      <c r="D3796" s="7" t="s">
        <v>1478</v>
      </c>
      <c r="E3796" s="7" t="s">
        <v>214</v>
      </c>
      <c r="F3796" s="7">
        <v>7000000</v>
      </c>
      <c r="G3796" s="7">
        <v>25.21013069152832</v>
      </c>
      <c r="H3796" s="7">
        <v>3.1069111824035645</v>
      </c>
      <c r="I3796" s="7" t="s">
        <v>22420</v>
      </c>
      <c r="J3796" s="7" t="s">
        <v>8784</v>
      </c>
      <c r="K3796" s="8">
        <v>30.291513442993164</v>
      </c>
      <c r="M3796" s="8">
        <v>17.353750228881836</v>
      </c>
      <c r="N3796" s="7">
        <v>2766.53466796875</v>
      </c>
      <c r="O3796" s="7" t="s">
        <v>331</v>
      </c>
      <c r="P3796" s="7" t="s">
        <v>429</v>
      </c>
      <c r="Q3796" s="7" t="s">
        <v>286</v>
      </c>
      <c r="R3796" s="7" t="s">
        <v>3856</v>
      </c>
      <c r="S3796" s="7">
        <v>1783.8865966796875</v>
      </c>
    </row>
    <row r="3797" spans="1:19" x14ac:dyDescent="0.25">
      <c r="A3797" s="7">
        <v>513</v>
      </c>
      <c r="B3797" s="7">
        <v>44657</v>
      </c>
      <c r="C3797" s="7">
        <v>19629392</v>
      </c>
      <c r="D3797" s="7" t="s">
        <v>1478</v>
      </c>
      <c r="E3797" s="7" t="s">
        <v>214</v>
      </c>
      <c r="F3797" s="7">
        <v>1500000</v>
      </c>
      <c r="G3797" s="7">
        <v>21.442848205566406</v>
      </c>
      <c r="H3797" s="7">
        <v>3.5571532249450684</v>
      </c>
      <c r="I3797" s="7" t="s">
        <v>22421</v>
      </c>
      <c r="J3797" s="7" t="s">
        <v>8783</v>
      </c>
      <c r="K3797" s="8">
        <v>28.953411102294922</v>
      </c>
      <c r="M3797" s="8">
        <v>20.512947082519531</v>
      </c>
      <c r="N3797" s="7">
        <v>2630.566650390625</v>
      </c>
      <c r="O3797" s="7" t="s">
        <v>331</v>
      </c>
      <c r="P3797" s="7" t="s">
        <v>429</v>
      </c>
      <c r="Q3797" s="7" t="s">
        <v>286</v>
      </c>
      <c r="R3797" s="7" t="s">
        <v>3856</v>
      </c>
      <c r="S3797" s="7">
        <v>1724.572509765625</v>
      </c>
    </row>
    <row r="3798" spans="1:19" x14ac:dyDescent="0.25">
      <c r="A3798" s="7">
        <v>513</v>
      </c>
      <c r="B3798" s="7">
        <v>44657</v>
      </c>
      <c r="C3798" s="7">
        <v>15084062</v>
      </c>
      <c r="D3798" s="7" t="s">
        <v>1478</v>
      </c>
      <c r="E3798" s="7" t="s">
        <v>214</v>
      </c>
      <c r="F3798" s="7">
        <v>3000000</v>
      </c>
      <c r="G3798" s="7">
        <v>19.991786956787109</v>
      </c>
      <c r="H3798" s="7">
        <v>3.9895710945129395</v>
      </c>
      <c r="I3798" s="7" t="s">
        <v>22422</v>
      </c>
      <c r="J3798" s="7" t="s">
        <v>8782</v>
      </c>
      <c r="K3798" s="8">
        <v>26.964948654174805</v>
      </c>
      <c r="M3798" s="8">
        <v>21.361242294311523</v>
      </c>
      <c r="N3798" s="7">
        <v>2429.67578125</v>
      </c>
      <c r="O3798" s="7" t="s">
        <v>331</v>
      </c>
      <c r="P3798" s="7" t="s">
        <v>429</v>
      </c>
      <c r="Q3798" s="7" t="s">
        <v>286</v>
      </c>
      <c r="R3798" s="7" t="s">
        <v>3856</v>
      </c>
      <c r="S3798" s="7">
        <v>1699.0054931640625</v>
      </c>
    </row>
    <row r="3799" spans="1:19" x14ac:dyDescent="0.25">
      <c r="A3799" s="7">
        <v>513</v>
      </c>
      <c r="B3799" s="7">
        <v>44657</v>
      </c>
      <c r="C3799" s="7">
        <v>43030725</v>
      </c>
      <c r="D3799" s="7" t="s">
        <v>1478</v>
      </c>
      <c r="E3799" s="7" t="s">
        <v>214</v>
      </c>
      <c r="F3799" s="7">
        <v>4000000</v>
      </c>
      <c r="G3799" s="7">
        <v>12.97193717956543</v>
      </c>
      <c r="H3799" s="7">
        <v>3.2412645816802979</v>
      </c>
      <c r="I3799" s="7" t="s">
        <v>22423</v>
      </c>
      <c r="J3799" s="7" t="s">
        <v>8781</v>
      </c>
      <c r="K3799" s="8">
        <v>36.935268402099609</v>
      </c>
      <c r="M3799" s="8">
        <v>14.858547210693359</v>
      </c>
      <c r="N3799" s="7">
        <v>3435.676513671875</v>
      </c>
      <c r="O3799" s="7" t="s">
        <v>331</v>
      </c>
      <c r="P3799" s="7" t="s">
        <v>429</v>
      </c>
      <c r="Q3799" s="7" t="s">
        <v>286</v>
      </c>
      <c r="R3799" s="7" t="s">
        <v>3856</v>
      </c>
      <c r="S3799" s="7">
        <v>1549.61376953125</v>
      </c>
    </row>
    <row r="3800" spans="1:19" x14ac:dyDescent="0.25">
      <c r="A3800" s="7">
        <v>513</v>
      </c>
      <c r="B3800" s="7">
        <v>44657</v>
      </c>
      <c r="C3800" s="7">
        <v>37666226</v>
      </c>
      <c r="D3800" s="7" t="s">
        <v>1478</v>
      </c>
      <c r="E3800" s="7" t="s">
        <v>214</v>
      </c>
      <c r="F3800" s="7">
        <v>3000000</v>
      </c>
      <c r="G3800" s="7">
        <v>6.9541411399841309</v>
      </c>
      <c r="H3800" s="7">
        <v>3.5348014831542969</v>
      </c>
      <c r="I3800" s="7" t="s">
        <v>22424</v>
      </c>
      <c r="J3800" s="7" t="s">
        <v>8780</v>
      </c>
      <c r="K3800" s="8">
        <v>41.571254730224609</v>
      </c>
      <c r="M3800" s="8">
        <v>16.975996017456055</v>
      </c>
      <c r="N3800" s="7">
        <v>3888.927001953125</v>
      </c>
      <c r="O3800" s="7" t="s">
        <v>331</v>
      </c>
      <c r="P3800" s="7" t="s">
        <v>429</v>
      </c>
      <c r="Q3800" s="7" t="s">
        <v>286</v>
      </c>
      <c r="R3800" s="7" t="s">
        <v>3856</v>
      </c>
      <c r="S3800" s="7">
        <v>1380.4954833984375</v>
      </c>
    </row>
    <row r="3801" spans="1:19" x14ac:dyDescent="0.25">
      <c r="A3801" s="7">
        <v>513</v>
      </c>
      <c r="B3801" s="7">
        <v>44657</v>
      </c>
      <c r="C3801" s="7">
        <v>44005</v>
      </c>
      <c r="D3801" s="7" t="s">
        <v>1478</v>
      </c>
      <c r="E3801" s="7" t="s">
        <v>22425</v>
      </c>
      <c r="F3801" s="7">
        <v>2499850</v>
      </c>
      <c r="G3801" s="7">
        <v>6.2149214744567871</v>
      </c>
      <c r="H3801" s="7">
        <v>1.749609112739563</v>
      </c>
      <c r="I3801" s="7" t="s">
        <v>22426</v>
      </c>
      <c r="J3801" s="7" t="s">
        <v>8779</v>
      </c>
      <c r="K3801" s="8">
        <v>60.134635925292969</v>
      </c>
      <c r="M3801" s="8">
        <v>24</v>
      </c>
      <c r="N3801" s="7">
        <v>5754.3125</v>
      </c>
      <c r="O3801" s="7" t="s">
        <v>331</v>
      </c>
      <c r="P3801" s="7" t="s">
        <v>429</v>
      </c>
      <c r="Q3801" s="7" t="s">
        <v>286</v>
      </c>
      <c r="R3801" s="7" t="s">
        <v>3856</v>
      </c>
      <c r="S3801" s="7">
        <v>1356.7069091796875</v>
      </c>
    </row>
    <row r="3802" spans="1:19" x14ac:dyDescent="0.25">
      <c r="A3802" s="7">
        <v>513</v>
      </c>
      <c r="B3802" s="7">
        <v>44657</v>
      </c>
      <c r="C3802" s="7">
        <v>34565374</v>
      </c>
      <c r="D3802" s="7" t="s">
        <v>1478</v>
      </c>
      <c r="E3802" s="7" t="s">
        <v>214</v>
      </c>
      <c r="F3802" s="7">
        <v>2404600</v>
      </c>
      <c r="G3802" s="7">
        <v>5.2101001739501953</v>
      </c>
      <c r="H3802" s="7">
        <v>2.8545000553131104</v>
      </c>
      <c r="I3802" s="7" t="s">
        <v>22427</v>
      </c>
      <c r="J3802" s="7" t="s">
        <v>8778</v>
      </c>
      <c r="K3802" s="8">
        <v>49.330760955810547</v>
      </c>
      <c r="M3802" s="8">
        <v>17.740999221801758</v>
      </c>
      <c r="N3802" s="7">
        <v>4661.98583984375</v>
      </c>
      <c r="O3802" s="7" t="s">
        <v>331</v>
      </c>
      <c r="P3802" s="7" t="s">
        <v>429</v>
      </c>
      <c r="Q3802" s="7" t="s">
        <v>286</v>
      </c>
      <c r="R3802" s="7" t="s">
        <v>3856</v>
      </c>
      <c r="S3802" s="7">
        <v>1323.253662109375</v>
      </c>
    </row>
    <row r="3803" spans="1:19" x14ac:dyDescent="0.25">
      <c r="A3803" s="7">
        <v>513</v>
      </c>
      <c r="B3803" s="7">
        <v>44657</v>
      </c>
      <c r="C3803" s="7">
        <v>31872210</v>
      </c>
      <c r="D3803" s="7" t="s">
        <v>1478</v>
      </c>
      <c r="E3803" s="7" t="s">
        <v>214</v>
      </c>
      <c r="F3803" s="7">
        <v>3000000</v>
      </c>
      <c r="G3803" s="7">
        <v>4.1368923187255859</v>
      </c>
      <c r="H3803" s="7">
        <v>2.3096516132354736</v>
      </c>
      <c r="I3803" s="7" t="s">
        <v>22428</v>
      </c>
      <c r="J3803" s="7" t="s">
        <v>8777</v>
      </c>
      <c r="K3803" s="8">
        <v>57.460853576660156</v>
      </c>
      <c r="M3803" s="8">
        <v>19.54522705078125</v>
      </c>
      <c r="N3803" s="7">
        <v>5475.86083984375</v>
      </c>
      <c r="O3803" s="7" t="s">
        <v>331</v>
      </c>
      <c r="P3803" s="7" t="s">
        <v>429</v>
      </c>
      <c r="Q3803" s="7" t="s">
        <v>286</v>
      </c>
      <c r="R3803" s="7" t="s">
        <v>3856</v>
      </c>
      <c r="S3803" s="7">
        <v>1286.0848388671875</v>
      </c>
    </row>
    <row r="3804" spans="1:19" x14ac:dyDescent="0.25">
      <c r="A3804" s="7">
        <v>513</v>
      </c>
      <c r="B3804" s="7">
        <v>44657</v>
      </c>
      <c r="C3804" s="7">
        <v>18930</v>
      </c>
      <c r="D3804" s="7" t="s">
        <v>1478</v>
      </c>
      <c r="E3804" s="7" t="s">
        <v>22429</v>
      </c>
      <c r="F3804" s="7">
        <v>2333603</v>
      </c>
      <c r="G3804" s="7">
        <v>2.7542779445648193</v>
      </c>
      <c r="H3804" s="7">
        <v>0.56940066814422607</v>
      </c>
      <c r="I3804" s="7" t="s">
        <v>22430</v>
      </c>
      <c r="J3804" s="7" t="s">
        <v>8776</v>
      </c>
      <c r="K3804" s="8">
        <v>137.25296020507813</v>
      </c>
      <c r="M3804" s="8">
        <v>25</v>
      </c>
      <c r="N3804" s="7">
        <v>13494.71875</v>
      </c>
      <c r="O3804" s="7" t="s">
        <v>331</v>
      </c>
      <c r="P3804" s="7" t="s">
        <v>429</v>
      </c>
      <c r="Q3804" s="7" t="s">
        <v>286</v>
      </c>
      <c r="R3804" s="7" t="s">
        <v>4359</v>
      </c>
      <c r="S3804" s="7">
        <v>1235.9913330078125</v>
      </c>
    </row>
    <row r="3805" spans="1:19" x14ac:dyDescent="0.25">
      <c r="A3805" s="7">
        <v>513</v>
      </c>
      <c r="B3805" s="7">
        <v>44657</v>
      </c>
      <c r="C3805" s="7">
        <v>49666</v>
      </c>
      <c r="D3805" s="7" t="s">
        <v>1478</v>
      </c>
      <c r="E3805" s="7" t="s">
        <v>8774</v>
      </c>
      <c r="F3805" s="7">
        <v>2333603</v>
      </c>
      <c r="G3805" s="7">
        <v>2.75</v>
      </c>
      <c r="H3805" s="7">
        <v>0.49979999661445618</v>
      </c>
      <c r="I3805" s="7" t="s">
        <v>22431</v>
      </c>
      <c r="J3805" s="7" t="s">
        <v>8775</v>
      </c>
      <c r="K3805" s="8">
        <v>34.090908050537109</v>
      </c>
      <c r="M3805" s="8">
        <v>22</v>
      </c>
      <c r="N3805" s="7">
        <v>15877.6083984375</v>
      </c>
      <c r="O3805" s="7" t="s">
        <v>331</v>
      </c>
      <c r="P3805" s="7" t="s">
        <v>429</v>
      </c>
      <c r="Q3805" s="7" t="s">
        <v>286</v>
      </c>
      <c r="R3805" s="7" t="s">
        <v>214</v>
      </c>
      <c r="S3805" s="7">
        <v>1235.83251953125</v>
      </c>
    </row>
    <row r="3806" spans="1:19" x14ac:dyDescent="0.25">
      <c r="A3806" s="7">
        <v>513</v>
      </c>
      <c r="B3806" s="7">
        <v>44657</v>
      </c>
      <c r="C3806" s="7">
        <v>28980844</v>
      </c>
      <c r="D3806" s="7" t="s">
        <v>1478</v>
      </c>
      <c r="E3806" s="7" t="s">
        <v>214</v>
      </c>
      <c r="F3806" s="7">
        <v>3000000</v>
      </c>
      <c r="G3806" s="7">
        <v>1.4428000450134277</v>
      </c>
      <c r="H3806" s="7">
        <v>0.81480002403259277</v>
      </c>
      <c r="I3806" s="7" t="s">
        <v>22432</v>
      </c>
      <c r="J3806" s="7" t="s">
        <v>8773</v>
      </c>
      <c r="K3806" s="8">
        <v>19.293176651000977</v>
      </c>
      <c r="M3806" s="8">
        <v>25.267999649047852</v>
      </c>
      <c r="N3806" s="7">
        <v>13281.4453125</v>
      </c>
      <c r="O3806" s="7" t="s">
        <v>331</v>
      </c>
      <c r="P3806" s="7" t="s">
        <v>429</v>
      </c>
      <c r="Q3806" s="7" t="s">
        <v>286</v>
      </c>
      <c r="R3806" s="7" t="s">
        <v>3856</v>
      </c>
      <c r="S3806" s="7">
        <v>1186.17724609375</v>
      </c>
    </row>
    <row r="3807" spans="1:19" x14ac:dyDescent="0.25">
      <c r="A3807" s="7">
        <v>513</v>
      </c>
      <c r="B3807" s="7">
        <v>44657</v>
      </c>
      <c r="C3807" s="7">
        <v>45335367</v>
      </c>
      <c r="D3807" s="7" t="s">
        <v>1481</v>
      </c>
      <c r="E3807" s="7" t="s">
        <v>214</v>
      </c>
      <c r="F3807" s="7">
        <v>442361</v>
      </c>
      <c r="G3807" s="7">
        <v>7.4777998924255371</v>
      </c>
      <c r="H3807" s="7">
        <v>6.5439000129699707</v>
      </c>
      <c r="I3807" s="7" t="s">
        <v>8785</v>
      </c>
      <c r="J3807" s="7" t="s">
        <v>8786</v>
      </c>
      <c r="K3807" s="8">
        <v>4.6703248023986816</v>
      </c>
      <c r="M3807" s="8">
        <v>72.125</v>
      </c>
      <c r="N3807" s="7">
        <v>208.26319885253906</v>
      </c>
      <c r="O3807" s="7" t="s">
        <v>254</v>
      </c>
      <c r="P3807" s="7" t="s">
        <v>690</v>
      </c>
      <c r="Q3807" s="7" t="s">
        <v>291</v>
      </c>
      <c r="R3807" s="7" t="s">
        <v>214</v>
      </c>
      <c r="S3807" s="7">
        <v>302.67193603515625</v>
      </c>
    </row>
    <row r="3808" spans="1:19" x14ac:dyDescent="0.25">
      <c r="A3808" s="7">
        <v>513</v>
      </c>
      <c r="B3808" s="7">
        <v>44657</v>
      </c>
      <c r="C3808" s="7">
        <v>66809779</v>
      </c>
      <c r="D3808" s="7" t="s">
        <v>1485</v>
      </c>
      <c r="E3808" s="7" t="s">
        <v>214</v>
      </c>
      <c r="F3808" s="7">
        <v>500000</v>
      </c>
      <c r="G3808" s="7">
        <v>28.438100814819336</v>
      </c>
      <c r="H3808" s="7">
        <v>17.954999923706055</v>
      </c>
      <c r="I3808" s="7" t="s">
        <v>20151</v>
      </c>
      <c r="J3808" s="7" t="s">
        <v>8797</v>
      </c>
      <c r="K3808" s="8">
        <v>3.901170015335083</v>
      </c>
      <c r="M3808" s="8">
        <v>84.597999572753906</v>
      </c>
      <c r="N3808" s="7">
        <v>121.63999938964844</v>
      </c>
      <c r="O3808" s="7" t="s">
        <v>446</v>
      </c>
      <c r="P3808" s="7" t="s">
        <v>225</v>
      </c>
      <c r="Q3808" s="7" t="s">
        <v>219</v>
      </c>
      <c r="R3808" s="7" t="s">
        <v>3856</v>
      </c>
      <c r="S3808" s="7">
        <v>156.00309753417969</v>
      </c>
    </row>
    <row r="3809" spans="1:19" x14ac:dyDescent="0.25">
      <c r="A3809" s="7">
        <v>513</v>
      </c>
      <c r="B3809" s="7">
        <v>44657</v>
      </c>
      <c r="C3809" s="7">
        <v>66809778</v>
      </c>
      <c r="D3809" s="7" t="s">
        <v>1485</v>
      </c>
      <c r="E3809" s="7" t="s">
        <v>214</v>
      </c>
      <c r="F3809" s="7">
        <v>500000</v>
      </c>
      <c r="G3809" s="7">
        <v>8.4380998611450195</v>
      </c>
      <c r="H3809" s="7">
        <v>7.4944000244140625</v>
      </c>
      <c r="I3809" s="7" t="s">
        <v>20152</v>
      </c>
      <c r="J3809" s="7" t="s">
        <v>8796</v>
      </c>
      <c r="K3809" s="8">
        <v>3.6169500350952148</v>
      </c>
      <c r="M3809" s="8">
        <v>89.415000915527344</v>
      </c>
      <c r="N3809" s="7">
        <v>96.041603088378906</v>
      </c>
      <c r="O3809" s="7" t="s">
        <v>446</v>
      </c>
      <c r="P3809" s="7" t="s">
        <v>225</v>
      </c>
      <c r="Q3809" s="7" t="s">
        <v>219</v>
      </c>
      <c r="R3809" s="7" t="s">
        <v>3856</v>
      </c>
      <c r="S3809" s="7">
        <v>100.94554138183594</v>
      </c>
    </row>
    <row r="3810" spans="1:19" x14ac:dyDescent="0.25">
      <c r="A3810" s="7">
        <v>513</v>
      </c>
      <c r="B3810" s="7">
        <v>44657</v>
      </c>
      <c r="C3810" s="7">
        <v>40829017</v>
      </c>
      <c r="D3810" s="7" t="s">
        <v>1485</v>
      </c>
      <c r="E3810" s="7" t="s">
        <v>214</v>
      </c>
      <c r="F3810" s="7">
        <v>1000000</v>
      </c>
      <c r="G3810" s="7">
        <v>6.5106000900268555</v>
      </c>
      <c r="H3810" s="7">
        <v>5.5303001403808594</v>
      </c>
      <c r="I3810" s="7" t="s">
        <v>20153</v>
      </c>
      <c r="J3810" s="7" t="s">
        <v>8795</v>
      </c>
      <c r="K3810" s="8">
        <v>3.4904699325561523</v>
      </c>
      <c r="M3810" s="8">
        <v>105.83200073242188</v>
      </c>
      <c r="N3810" s="7">
        <v>78.50579833984375</v>
      </c>
      <c r="O3810" s="7" t="s">
        <v>446</v>
      </c>
      <c r="P3810" s="7" t="s">
        <v>225</v>
      </c>
      <c r="Q3810" s="7" t="s">
        <v>219</v>
      </c>
      <c r="R3810" s="7" t="s">
        <v>3856</v>
      </c>
      <c r="S3810" s="7">
        <v>93.62469482421875</v>
      </c>
    </row>
    <row r="3811" spans="1:19" x14ac:dyDescent="0.25">
      <c r="A3811" s="7">
        <v>513</v>
      </c>
      <c r="B3811" s="7">
        <v>44657</v>
      </c>
      <c r="C3811" s="7">
        <v>40836426</v>
      </c>
      <c r="D3811" s="7" t="s">
        <v>1485</v>
      </c>
      <c r="E3811" s="7" t="s">
        <v>8792</v>
      </c>
      <c r="F3811" s="7">
        <v>1000000</v>
      </c>
      <c r="G3811" s="7">
        <v>6.5106000900268555</v>
      </c>
      <c r="H3811" s="7">
        <v>5.5315999984741211</v>
      </c>
      <c r="I3811" s="7" t="s">
        <v>8793</v>
      </c>
      <c r="J3811" s="7" t="s">
        <v>8794</v>
      </c>
      <c r="K3811" s="8">
        <v>3.467278003692627</v>
      </c>
      <c r="M3811" s="8">
        <v>105.97059631347656</v>
      </c>
      <c r="N3811" s="7">
        <v>75.855796813964844</v>
      </c>
      <c r="O3811" s="7" t="s">
        <v>446</v>
      </c>
      <c r="P3811" s="7" t="s">
        <v>225</v>
      </c>
      <c r="Q3811" s="7" t="s">
        <v>219</v>
      </c>
      <c r="R3811" s="7" t="s">
        <v>214</v>
      </c>
      <c r="S3811" s="7">
        <v>93.62469482421875</v>
      </c>
    </row>
    <row r="3812" spans="1:19" x14ac:dyDescent="0.25">
      <c r="A3812" s="7">
        <v>513</v>
      </c>
      <c r="B3812" s="7">
        <v>44657</v>
      </c>
      <c r="C3812" s="7">
        <v>40829018</v>
      </c>
      <c r="D3812" s="7" t="s">
        <v>1485</v>
      </c>
      <c r="E3812" s="7" t="s">
        <v>214</v>
      </c>
      <c r="F3812" s="7">
        <v>1000000</v>
      </c>
      <c r="G3812" s="7">
        <v>1.5085999965667725</v>
      </c>
      <c r="H3812" s="7">
        <v>1.4316999912261963</v>
      </c>
      <c r="I3812" s="7" t="s">
        <v>8790</v>
      </c>
      <c r="J3812" s="7" t="s">
        <v>8791</v>
      </c>
      <c r="K3812" s="8">
        <v>2.8465399742126465</v>
      </c>
      <c r="M3812" s="8">
        <v>101.69100189208984</v>
      </c>
      <c r="N3812" s="7">
        <v>54.868999481201172</v>
      </c>
      <c r="O3812" s="7" t="s">
        <v>446</v>
      </c>
      <c r="P3812" s="7" t="s">
        <v>225</v>
      </c>
      <c r="Q3812" s="7" t="s">
        <v>219</v>
      </c>
      <c r="R3812" s="7" t="s">
        <v>3856</v>
      </c>
      <c r="S3812" s="7">
        <v>73.326812744140625</v>
      </c>
    </row>
    <row r="3813" spans="1:19" x14ac:dyDescent="0.25">
      <c r="A3813" s="7">
        <v>513</v>
      </c>
      <c r="B3813" s="7">
        <v>44657</v>
      </c>
      <c r="C3813" s="7">
        <v>40829014</v>
      </c>
      <c r="D3813" s="7" t="s">
        <v>1485</v>
      </c>
      <c r="E3813" s="7" t="s">
        <v>8787</v>
      </c>
      <c r="F3813" s="7">
        <v>1000000</v>
      </c>
      <c r="G3813" s="7">
        <v>1.5085999965667725</v>
      </c>
      <c r="H3813" s="7">
        <v>1.4319000244140625</v>
      </c>
      <c r="I3813" s="7" t="s">
        <v>8788</v>
      </c>
      <c r="J3813" s="7" t="s">
        <v>8789</v>
      </c>
      <c r="K3813" s="8">
        <v>2.823807954788208</v>
      </c>
      <c r="M3813" s="8">
        <v>101.72499847412109</v>
      </c>
      <c r="N3813" s="7">
        <v>51.562301635742188</v>
      </c>
      <c r="O3813" s="7" t="s">
        <v>446</v>
      </c>
      <c r="P3813" s="7" t="s">
        <v>225</v>
      </c>
      <c r="Q3813" s="7" t="s">
        <v>219</v>
      </c>
      <c r="R3813" s="7" t="s">
        <v>214</v>
      </c>
      <c r="S3813" s="7">
        <v>73.326812744140625</v>
      </c>
    </row>
    <row r="3814" spans="1:19" x14ac:dyDescent="0.25">
      <c r="A3814" s="7">
        <v>513</v>
      </c>
      <c r="B3814" s="7">
        <v>44657</v>
      </c>
      <c r="C3814" s="7">
        <v>15863641</v>
      </c>
      <c r="D3814" s="7" t="s">
        <v>1487</v>
      </c>
      <c r="E3814" s="7" t="s">
        <v>214</v>
      </c>
      <c r="F3814" s="7">
        <v>1000000</v>
      </c>
      <c r="G3814" s="7">
        <v>0.30120000243186951</v>
      </c>
      <c r="H3814" s="7">
        <v>0.28799998760223389</v>
      </c>
      <c r="I3814" s="7" t="s">
        <v>8798</v>
      </c>
      <c r="J3814" s="7" t="s">
        <v>8799</v>
      </c>
      <c r="K3814" s="8">
        <v>9.2373886108398438</v>
      </c>
      <c r="M3814" s="8">
        <v>98.459999084472656</v>
      </c>
      <c r="N3814" s="7">
        <v>842.96429443359375</v>
      </c>
      <c r="O3814" s="7" t="s">
        <v>446</v>
      </c>
      <c r="P3814" s="7" t="s">
        <v>380</v>
      </c>
      <c r="Q3814" s="7" t="s">
        <v>337</v>
      </c>
      <c r="R3814" s="7" t="s">
        <v>214</v>
      </c>
      <c r="S3814" s="7">
        <v>273.93048095703125</v>
      </c>
    </row>
    <row r="3815" spans="1:19" x14ac:dyDescent="0.25">
      <c r="A3815" s="7">
        <v>513</v>
      </c>
      <c r="B3815" s="7">
        <v>44657</v>
      </c>
      <c r="C3815" s="7">
        <v>33875111</v>
      </c>
      <c r="D3815" s="7" t="s">
        <v>1490</v>
      </c>
      <c r="E3815" s="7" t="s">
        <v>8800</v>
      </c>
      <c r="F3815" s="7">
        <v>405000</v>
      </c>
      <c r="G3815" s="7">
        <v>2.0780000686645508</v>
      </c>
      <c r="H3815" s="7">
        <v>1.9170000553131104</v>
      </c>
      <c r="I3815" s="7" t="s">
        <v>8801</v>
      </c>
      <c r="J3815" s="7" t="s">
        <v>8802</v>
      </c>
      <c r="K3815" s="8">
        <v>5.6114139556884766</v>
      </c>
      <c r="M3815" s="8">
        <v>97.748001098632813</v>
      </c>
      <c r="N3815" s="7">
        <v>306.3699951171875</v>
      </c>
      <c r="O3815" s="7" t="s">
        <v>223</v>
      </c>
      <c r="P3815" s="7" t="s">
        <v>267</v>
      </c>
      <c r="Q3815" s="7" t="s">
        <v>242</v>
      </c>
      <c r="R3815" s="7" t="s">
        <v>214</v>
      </c>
      <c r="S3815" s="7">
        <v>372.03256225585938</v>
      </c>
    </row>
    <row r="3816" spans="1:19" x14ac:dyDescent="0.25">
      <c r="A3816" s="7">
        <v>513</v>
      </c>
      <c r="B3816" s="7">
        <v>44657</v>
      </c>
      <c r="C3816" s="7">
        <v>33875110</v>
      </c>
      <c r="D3816" s="7" t="s">
        <v>1490</v>
      </c>
      <c r="E3816" s="7" t="s">
        <v>214</v>
      </c>
      <c r="F3816" s="7">
        <v>405000</v>
      </c>
      <c r="G3816" s="7">
        <v>2.0778000354766846</v>
      </c>
      <c r="H3816" s="7">
        <v>1.9175000190734863</v>
      </c>
      <c r="I3816" s="7" t="s">
        <v>22433</v>
      </c>
      <c r="J3816" s="7" t="s">
        <v>8803</v>
      </c>
      <c r="K3816" s="8">
        <v>5.5667738914489746</v>
      </c>
      <c r="M3816" s="8">
        <v>97.833000183105469</v>
      </c>
      <c r="N3816" s="7">
        <v>301.77938842773438</v>
      </c>
      <c r="O3816" s="7" t="s">
        <v>223</v>
      </c>
      <c r="P3816" s="7" t="s">
        <v>267</v>
      </c>
      <c r="Q3816" s="7" t="s">
        <v>242</v>
      </c>
      <c r="R3816" s="7" t="s">
        <v>3856</v>
      </c>
      <c r="S3816" s="7">
        <v>372.0291748046875</v>
      </c>
    </row>
    <row r="3817" spans="1:19" x14ac:dyDescent="0.25">
      <c r="A3817" s="7">
        <v>513</v>
      </c>
      <c r="B3817" s="7">
        <v>44657</v>
      </c>
      <c r="C3817" s="7">
        <v>46704744</v>
      </c>
      <c r="D3817" s="7" t="s">
        <v>1493</v>
      </c>
      <c r="E3817" s="7" t="s">
        <v>214</v>
      </c>
      <c r="F3817" s="7">
        <v>500000</v>
      </c>
      <c r="G3817" s="7">
        <v>4.8130998611450195</v>
      </c>
      <c r="H3817" s="7">
        <v>4.4264001846313477</v>
      </c>
      <c r="I3817" s="7" t="s">
        <v>8806</v>
      </c>
      <c r="J3817" s="7" t="s">
        <v>8807</v>
      </c>
      <c r="K3817" s="8">
        <v>3.36788010597229</v>
      </c>
      <c r="M3817" s="8">
        <v>97.93499755859375</v>
      </c>
      <c r="N3817" s="7">
        <v>63.201099395751953</v>
      </c>
      <c r="O3817" s="7" t="s">
        <v>212</v>
      </c>
      <c r="P3817" s="7" t="s">
        <v>225</v>
      </c>
      <c r="Q3817" s="7" t="s">
        <v>219</v>
      </c>
      <c r="R3817" s="7" t="s">
        <v>3856</v>
      </c>
      <c r="S3817" s="7">
        <v>126.87406158447266</v>
      </c>
    </row>
    <row r="3818" spans="1:19" x14ac:dyDescent="0.25">
      <c r="A3818" s="7">
        <v>513</v>
      </c>
      <c r="B3818" s="7">
        <v>44657</v>
      </c>
      <c r="C3818" s="7">
        <v>45209013</v>
      </c>
      <c r="D3818" s="7" t="s">
        <v>1493</v>
      </c>
      <c r="E3818" s="7" t="s">
        <v>214</v>
      </c>
      <c r="F3818" s="7">
        <v>1000000</v>
      </c>
      <c r="G3818" s="7">
        <v>2.4886999130249023</v>
      </c>
      <c r="H3818" s="7">
        <v>2.3833000659942627</v>
      </c>
      <c r="I3818" s="7" t="s">
        <v>8804</v>
      </c>
      <c r="J3818" s="7" t="s">
        <v>8805</v>
      </c>
      <c r="K3818" s="8">
        <v>3.2949800491333008</v>
      </c>
      <c r="M3818" s="8">
        <v>98.708999633789063</v>
      </c>
      <c r="N3818" s="7">
        <v>65.730201721191406</v>
      </c>
      <c r="O3818" s="7" t="s">
        <v>212</v>
      </c>
      <c r="P3818" s="7" t="s">
        <v>225</v>
      </c>
      <c r="Q3818" s="7" t="s">
        <v>219</v>
      </c>
      <c r="R3818" s="7" t="s">
        <v>3856</v>
      </c>
      <c r="S3818" s="7">
        <v>113.38965606689453</v>
      </c>
    </row>
    <row r="3819" spans="1:19" x14ac:dyDescent="0.25">
      <c r="A3819" s="7">
        <v>513</v>
      </c>
      <c r="B3819" s="7">
        <v>44657</v>
      </c>
      <c r="C3819" s="7">
        <v>66961896</v>
      </c>
      <c r="D3819" s="7" t="s">
        <v>18882</v>
      </c>
      <c r="E3819" s="7" t="s">
        <v>214</v>
      </c>
      <c r="F3819" s="7">
        <v>500000</v>
      </c>
      <c r="G3819" s="7">
        <v>4.558499813079834</v>
      </c>
      <c r="H3819" s="7">
        <v>4.1868000030517578</v>
      </c>
      <c r="I3819" s="7" t="s">
        <v>20154</v>
      </c>
      <c r="J3819" s="7" t="s">
        <v>18768</v>
      </c>
      <c r="K3819" s="8">
        <v>5.2703099250793457</v>
      </c>
      <c r="M3819" s="8">
        <v>86.899002075195313</v>
      </c>
      <c r="N3819" s="7">
        <v>252.21499633789063</v>
      </c>
      <c r="O3819" s="7" t="s">
        <v>409</v>
      </c>
      <c r="P3819" s="7" t="s">
        <v>2400</v>
      </c>
      <c r="Q3819" s="7" t="s">
        <v>286</v>
      </c>
      <c r="R3819" s="7" t="s">
        <v>3856</v>
      </c>
      <c r="S3819" s="7">
        <v>252.21499633789063</v>
      </c>
    </row>
    <row r="3820" spans="1:19" x14ac:dyDescent="0.25">
      <c r="A3820" s="7">
        <v>513</v>
      </c>
      <c r="B3820" s="7">
        <v>44657</v>
      </c>
      <c r="C3820" s="7">
        <v>66964991</v>
      </c>
      <c r="D3820" s="7" t="s">
        <v>18882</v>
      </c>
      <c r="E3820" s="7" t="s">
        <v>20917</v>
      </c>
      <c r="F3820" s="7">
        <v>500000</v>
      </c>
      <c r="G3820" s="7">
        <v>4.558499813079834</v>
      </c>
      <c r="H3820" s="7">
        <v>4.1868000030517578</v>
      </c>
      <c r="I3820" s="7" t="s">
        <v>20918</v>
      </c>
      <c r="J3820" s="7" t="s">
        <v>20919</v>
      </c>
      <c r="K3820" s="8">
        <v>5.2704038619995117</v>
      </c>
      <c r="M3820" s="8">
        <v>86.899002075195313</v>
      </c>
      <c r="N3820" s="7">
        <v>251.82589721679688</v>
      </c>
      <c r="O3820" s="7" t="s">
        <v>409</v>
      </c>
      <c r="P3820" s="7" t="s">
        <v>2400</v>
      </c>
      <c r="Q3820" s="7" t="s">
        <v>286</v>
      </c>
      <c r="R3820" s="7" t="s">
        <v>214</v>
      </c>
      <c r="S3820" s="7">
        <v>251.82589721679688</v>
      </c>
    </row>
    <row r="3821" spans="1:19" x14ac:dyDescent="0.25">
      <c r="A3821" s="7">
        <v>513</v>
      </c>
      <c r="B3821" s="7">
        <v>44657</v>
      </c>
      <c r="C3821" s="7">
        <v>42422701</v>
      </c>
      <c r="D3821" s="7" t="s">
        <v>1496</v>
      </c>
      <c r="E3821" s="7" t="s">
        <v>214</v>
      </c>
      <c r="F3821" s="7">
        <v>400000</v>
      </c>
      <c r="G3821" s="7">
        <v>1.7960000038146973</v>
      </c>
      <c r="H3821" s="7">
        <v>1.7122000455856323</v>
      </c>
      <c r="I3821" s="7" t="s">
        <v>11481</v>
      </c>
      <c r="J3821" s="7" t="s">
        <v>11482</v>
      </c>
      <c r="K3821" s="8">
        <v>3.3477499485015869</v>
      </c>
      <c r="M3821" s="8">
        <v>100.90699768066406</v>
      </c>
      <c r="N3821" s="7">
        <v>90.04229736328125</v>
      </c>
      <c r="O3821" s="7" t="s">
        <v>446</v>
      </c>
      <c r="P3821" s="7" t="s">
        <v>1033</v>
      </c>
      <c r="Q3821" s="7" t="s">
        <v>242</v>
      </c>
      <c r="R3821" s="7" t="s">
        <v>3856</v>
      </c>
      <c r="S3821" s="7">
        <v>90.04229736328125</v>
      </c>
    </row>
    <row r="3822" spans="1:19" x14ac:dyDescent="0.25">
      <c r="A3822" s="7">
        <v>513</v>
      </c>
      <c r="B3822" s="7">
        <v>44657</v>
      </c>
      <c r="C3822" s="7">
        <v>66949644</v>
      </c>
      <c r="D3822" s="7" t="s">
        <v>1499</v>
      </c>
      <c r="E3822" s="7" t="s">
        <v>214</v>
      </c>
      <c r="F3822" s="7">
        <v>600000</v>
      </c>
      <c r="G3822" s="7">
        <v>9.3360996246337891</v>
      </c>
      <c r="H3822" s="7">
        <v>7.5608000755310059</v>
      </c>
      <c r="I3822" s="7" t="s">
        <v>21387</v>
      </c>
      <c r="J3822" s="7" t="s">
        <v>18440</v>
      </c>
      <c r="K3822" s="8">
        <v>6.149010181427002</v>
      </c>
      <c r="M3822" s="8">
        <v>81.306999206542969</v>
      </c>
      <c r="N3822" s="7">
        <v>354.02200317382813</v>
      </c>
      <c r="O3822" s="7" t="s">
        <v>280</v>
      </c>
      <c r="P3822" s="7" t="s">
        <v>1501</v>
      </c>
      <c r="Q3822" s="7" t="s">
        <v>242</v>
      </c>
      <c r="R3822" s="7" t="s">
        <v>214</v>
      </c>
      <c r="S3822" s="7">
        <v>219.73382568359375</v>
      </c>
    </row>
    <row r="3823" spans="1:19" x14ac:dyDescent="0.25">
      <c r="A3823" s="7">
        <v>513</v>
      </c>
      <c r="B3823" s="7">
        <v>44657</v>
      </c>
      <c r="C3823" s="7">
        <v>66857641</v>
      </c>
      <c r="D3823" s="7" t="s">
        <v>1499</v>
      </c>
      <c r="E3823" s="7" t="s">
        <v>8817</v>
      </c>
      <c r="F3823" s="7">
        <v>697375</v>
      </c>
      <c r="G3823" s="7">
        <v>8.1970996856689453</v>
      </c>
      <c r="H3823" s="7">
        <v>6.4871997833251953</v>
      </c>
      <c r="I3823" s="7" t="s">
        <v>8818</v>
      </c>
      <c r="J3823" s="7" t="s">
        <v>8819</v>
      </c>
      <c r="K3823" s="8">
        <v>6.0483999252319336</v>
      </c>
      <c r="M3823" s="8">
        <v>90.849998474121094</v>
      </c>
      <c r="N3823" s="7">
        <v>337.62899780273438</v>
      </c>
      <c r="O3823" s="7" t="s">
        <v>280</v>
      </c>
      <c r="P3823" s="7" t="s">
        <v>1501</v>
      </c>
      <c r="Q3823" s="7" t="s">
        <v>242</v>
      </c>
      <c r="R3823" s="7" t="s">
        <v>3856</v>
      </c>
      <c r="S3823" s="7">
        <v>211.40606689453125</v>
      </c>
    </row>
    <row r="3824" spans="1:19" x14ac:dyDescent="0.25">
      <c r="A3824" s="7">
        <v>513</v>
      </c>
      <c r="B3824" s="7">
        <v>44657</v>
      </c>
      <c r="C3824" s="7">
        <v>66946685</v>
      </c>
      <c r="D3824" s="7" t="s">
        <v>1499</v>
      </c>
      <c r="E3824" s="7" t="s">
        <v>214</v>
      </c>
      <c r="F3824" s="7">
        <v>650000</v>
      </c>
      <c r="G3824" s="7">
        <v>6.9184999465942383</v>
      </c>
      <c r="H3824" s="7">
        <v>5.9934000968933105</v>
      </c>
      <c r="I3824" s="7" t="s">
        <v>21893</v>
      </c>
      <c r="J3824" s="7" t="s">
        <v>18093</v>
      </c>
      <c r="K3824" s="8">
        <v>5.8840241432189941</v>
      </c>
      <c r="M3824" s="8">
        <v>84.358001708984375</v>
      </c>
      <c r="N3824" s="7">
        <v>317.6376953125</v>
      </c>
      <c r="O3824" s="7" t="s">
        <v>280</v>
      </c>
      <c r="P3824" s="7" t="s">
        <v>1501</v>
      </c>
      <c r="Q3824" s="7" t="s">
        <v>242</v>
      </c>
      <c r="R3824" s="7" t="s">
        <v>214</v>
      </c>
      <c r="S3824" s="7">
        <v>201.75135803222656</v>
      </c>
    </row>
    <row r="3825" spans="1:19" x14ac:dyDescent="0.25">
      <c r="A3825" s="7">
        <v>513</v>
      </c>
      <c r="B3825" s="7">
        <v>44657</v>
      </c>
      <c r="C3825" s="7">
        <v>66946684</v>
      </c>
      <c r="D3825" s="7" t="s">
        <v>1499</v>
      </c>
      <c r="E3825" s="7" t="s">
        <v>18094</v>
      </c>
      <c r="F3825" s="7">
        <v>650000</v>
      </c>
      <c r="G3825" s="7">
        <v>6.9184999465942383</v>
      </c>
      <c r="H3825" s="7">
        <v>5.987800121307373</v>
      </c>
      <c r="I3825" s="7" t="s">
        <v>21894</v>
      </c>
      <c r="J3825" s="7" t="s">
        <v>18095</v>
      </c>
      <c r="K3825" s="8">
        <v>6.0099401473999023</v>
      </c>
      <c r="M3825" s="8">
        <v>83.720001220703125</v>
      </c>
      <c r="N3825" s="7">
        <v>330.58999633789063</v>
      </c>
      <c r="O3825" s="7" t="s">
        <v>280</v>
      </c>
      <c r="P3825" s="7" t="s">
        <v>1501</v>
      </c>
      <c r="Q3825" s="7" t="s">
        <v>242</v>
      </c>
      <c r="R3825" s="7" t="s">
        <v>3856</v>
      </c>
      <c r="S3825" s="7">
        <v>201.75135803222656</v>
      </c>
    </row>
    <row r="3826" spans="1:19" x14ac:dyDescent="0.25">
      <c r="A3826" s="7">
        <v>513</v>
      </c>
      <c r="B3826" s="7">
        <v>44657</v>
      </c>
      <c r="C3826" s="7">
        <v>39233188</v>
      </c>
      <c r="D3826" s="7" t="s">
        <v>1499</v>
      </c>
      <c r="E3826" s="7" t="s">
        <v>8814</v>
      </c>
      <c r="F3826" s="7">
        <v>1892760</v>
      </c>
      <c r="G3826" s="7">
        <v>6.3380999565124512</v>
      </c>
      <c r="H3826" s="7">
        <v>5.1293001174926758</v>
      </c>
      <c r="I3826" s="7" t="s">
        <v>8815</v>
      </c>
      <c r="J3826" s="7" t="s">
        <v>8816</v>
      </c>
      <c r="K3826" s="8">
        <v>5.8308000564575195</v>
      </c>
      <c r="M3826" s="8">
        <v>98.962997436523438</v>
      </c>
      <c r="N3826" s="7">
        <v>307.44500732421875</v>
      </c>
      <c r="O3826" s="7" t="s">
        <v>280</v>
      </c>
      <c r="P3826" s="7" t="s">
        <v>1501</v>
      </c>
      <c r="Q3826" s="7" t="s">
        <v>242</v>
      </c>
      <c r="R3826" s="7" t="s">
        <v>3856</v>
      </c>
      <c r="S3826" s="7">
        <v>197.26582336425781</v>
      </c>
    </row>
    <row r="3827" spans="1:19" x14ac:dyDescent="0.25">
      <c r="A3827" s="7">
        <v>513</v>
      </c>
      <c r="B3827" s="7">
        <v>44657</v>
      </c>
      <c r="C3827" s="7">
        <v>66950105</v>
      </c>
      <c r="D3827" s="7" t="s">
        <v>1499</v>
      </c>
      <c r="E3827" s="7" t="s">
        <v>214</v>
      </c>
      <c r="F3827" s="7">
        <v>700000</v>
      </c>
      <c r="G3827" s="7">
        <v>4.9194002151489258</v>
      </c>
      <c r="H3827" s="7">
        <v>4.4784998893737793</v>
      </c>
      <c r="I3827" s="7" t="s">
        <v>18441</v>
      </c>
      <c r="J3827" s="7" t="s">
        <v>18442</v>
      </c>
      <c r="K3827" s="8">
        <v>5.867189884185791</v>
      </c>
      <c r="M3827" s="8">
        <v>85.999000549316406</v>
      </c>
      <c r="N3827" s="7">
        <v>313.1669921875</v>
      </c>
      <c r="O3827" s="7" t="s">
        <v>280</v>
      </c>
      <c r="P3827" s="7" t="s">
        <v>1501</v>
      </c>
      <c r="Q3827" s="7" t="s">
        <v>242</v>
      </c>
      <c r="R3827" s="7" t="s">
        <v>214</v>
      </c>
      <c r="S3827" s="7">
        <v>186.04618835449219</v>
      </c>
    </row>
    <row r="3828" spans="1:19" x14ac:dyDescent="0.25">
      <c r="A3828" s="7">
        <v>513</v>
      </c>
      <c r="B3828" s="7">
        <v>44657</v>
      </c>
      <c r="C3828" s="7">
        <v>66947755</v>
      </c>
      <c r="D3828" s="7" t="s">
        <v>1499</v>
      </c>
      <c r="E3828" s="7" t="s">
        <v>18443</v>
      </c>
      <c r="F3828" s="7">
        <v>700000</v>
      </c>
      <c r="G3828" s="7">
        <v>4.9172000885009766</v>
      </c>
      <c r="H3828" s="7">
        <v>4.4784998893737793</v>
      </c>
      <c r="I3828" s="7" t="s">
        <v>21895</v>
      </c>
      <c r="J3828" s="7" t="s">
        <v>18444</v>
      </c>
      <c r="K3828" s="8">
        <v>5.867189884185791</v>
      </c>
      <c r="M3828" s="8">
        <v>85.999000549316406</v>
      </c>
      <c r="N3828" s="7">
        <v>313.1669921875</v>
      </c>
      <c r="O3828" s="7" t="s">
        <v>280</v>
      </c>
      <c r="P3828" s="7" t="s">
        <v>1501</v>
      </c>
      <c r="Q3828" s="7" t="s">
        <v>242</v>
      </c>
      <c r="R3828" s="7" t="s">
        <v>3856</v>
      </c>
      <c r="S3828" s="7">
        <v>186.02853393554688</v>
      </c>
    </row>
    <row r="3829" spans="1:19" x14ac:dyDescent="0.25">
      <c r="A3829" s="7">
        <v>513</v>
      </c>
      <c r="B3829" s="7">
        <v>44657</v>
      </c>
      <c r="C3829" s="7">
        <v>66857640</v>
      </c>
      <c r="D3829" s="7" t="s">
        <v>1499</v>
      </c>
      <c r="E3829" s="7" t="s">
        <v>8811</v>
      </c>
      <c r="F3829" s="7">
        <v>796938</v>
      </c>
      <c r="G3829" s="7">
        <v>3.7562999725341797</v>
      </c>
      <c r="H3829" s="7">
        <v>3.3687000274658203</v>
      </c>
      <c r="I3829" s="7" t="s">
        <v>8812</v>
      </c>
      <c r="J3829" s="7" t="s">
        <v>8813</v>
      </c>
      <c r="K3829" s="8">
        <v>5.636509895324707</v>
      </c>
      <c r="M3829" s="8">
        <v>94.632003784179688</v>
      </c>
      <c r="N3829" s="7">
        <v>288.94500732421875</v>
      </c>
      <c r="O3829" s="7" t="s">
        <v>280</v>
      </c>
      <c r="P3829" s="7" t="s">
        <v>1501</v>
      </c>
      <c r="Q3829" s="7" t="s">
        <v>242</v>
      </c>
      <c r="R3829" s="7" t="s">
        <v>3856</v>
      </c>
      <c r="S3829" s="7">
        <v>176.59735107421875</v>
      </c>
    </row>
    <row r="3830" spans="1:19" x14ac:dyDescent="0.25">
      <c r="A3830" s="7">
        <v>513</v>
      </c>
      <c r="B3830" s="7">
        <v>44657</v>
      </c>
      <c r="C3830" s="7">
        <v>39233187</v>
      </c>
      <c r="D3830" s="7" t="s">
        <v>1499</v>
      </c>
      <c r="E3830" s="7" t="s">
        <v>8808</v>
      </c>
      <c r="F3830" s="7">
        <v>1786475</v>
      </c>
      <c r="G3830" s="7">
        <v>3.337399959564209</v>
      </c>
      <c r="H3830" s="7">
        <v>2.9289999008178711</v>
      </c>
      <c r="I3830" s="7" t="s">
        <v>8809</v>
      </c>
      <c r="J3830" s="7" t="s">
        <v>8810</v>
      </c>
      <c r="K3830" s="8">
        <v>5.75543212890625</v>
      </c>
      <c r="M3830" s="8">
        <v>98.769996643066406</v>
      </c>
      <c r="N3830" s="7">
        <v>298.93240356445313</v>
      </c>
      <c r="O3830" s="7" t="s">
        <v>280</v>
      </c>
      <c r="P3830" s="7" t="s">
        <v>1501</v>
      </c>
      <c r="Q3830" s="7" t="s">
        <v>242</v>
      </c>
      <c r="R3830" s="7" t="s">
        <v>4084</v>
      </c>
      <c r="S3830" s="7">
        <v>173.14389038085938</v>
      </c>
    </row>
    <row r="3831" spans="1:19" x14ac:dyDescent="0.25">
      <c r="A3831" s="7">
        <v>513</v>
      </c>
      <c r="B3831" s="7">
        <v>44657</v>
      </c>
      <c r="C3831" s="7">
        <v>56825</v>
      </c>
      <c r="D3831" s="7" t="s">
        <v>1505</v>
      </c>
      <c r="E3831" s="7" t="s">
        <v>11483</v>
      </c>
      <c r="F3831" s="7">
        <v>221000</v>
      </c>
      <c r="G3831" s="7">
        <v>10.190299987792969</v>
      </c>
      <c r="H3831" s="7">
        <v>7.5521998405456543</v>
      </c>
      <c r="I3831" s="7" t="s">
        <v>11484</v>
      </c>
      <c r="J3831" s="7" t="s">
        <v>11485</v>
      </c>
      <c r="K3831" s="8">
        <v>3.0786819458007813</v>
      </c>
      <c r="M3831" s="8">
        <v>138.4093017578125</v>
      </c>
      <c r="N3831" s="7">
        <v>46.781200408935547</v>
      </c>
      <c r="O3831" s="7" t="s">
        <v>1064</v>
      </c>
      <c r="P3831" s="7" t="s">
        <v>380</v>
      </c>
      <c r="Q3831" s="7" t="s">
        <v>337</v>
      </c>
      <c r="R3831" s="7" t="s">
        <v>4084</v>
      </c>
      <c r="S3831" s="7">
        <v>46.781200408935547</v>
      </c>
    </row>
    <row r="3832" spans="1:19" x14ac:dyDescent="0.25">
      <c r="A3832" s="7">
        <v>513</v>
      </c>
      <c r="B3832" s="7">
        <v>44657</v>
      </c>
      <c r="C3832" s="7">
        <v>16010118</v>
      </c>
      <c r="D3832" s="7" t="s">
        <v>1508</v>
      </c>
      <c r="E3832" s="7" t="s">
        <v>214</v>
      </c>
      <c r="F3832" s="7">
        <v>800000</v>
      </c>
      <c r="G3832" s="7">
        <v>0.49279999732971191</v>
      </c>
      <c r="H3832" s="7">
        <v>0.48469999432563782</v>
      </c>
      <c r="I3832" s="7" t="s">
        <v>11486</v>
      </c>
      <c r="J3832" s="7" t="s">
        <v>11487</v>
      </c>
      <c r="K3832" s="8">
        <v>3.4812679290771484</v>
      </c>
      <c r="M3832" s="8">
        <v>100.37100219726563</v>
      </c>
      <c r="N3832" s="7">
        <v>246.11380004882813</v>
      </c>
      <c r="O3832" s="7" t="s">
        <v>212</v>
      </c>
      <c r="P3832" s="7" t="s">
        <v>663</v>
      </c>
      <c r="Q3832" s="7" t="s">
        <v>242</v>
      </c>
      <c r="R3832" s="7" t="s">
        <v>3856</v>
      </c>
      <c r="S3832" s="7">
        <v>246.11380004882813</v>
      </c>
    </row>
    <row r="3833" spans="1:19" x14ac:dyDescent="0.25">
      <c r="A3833" s="7">
        <v>513</v>
      </c>
      <c r="B3833" s="7">
        <v>44657</v>
      </c>
      <c r="C3833" s="7">
        <v>66878801</v>
      </c>
      <c r="D3833" s="7" t="s">
        <v>1512</v>
      </c>
      <c r="E3833" s="7" t="s">
        <v>8831</v>
      </c>
      <c r="F3833" s="7">
        <v>850000</v>
      </c>
      <c r="G3833" s="7">
        <v>8.9446001052856445</v>
      </c>
      <c r="H3833" s="7">
        <v>6.596099853515625</v>
      </c>
      <c r="I3833" s="7" t="s">
        <v>73</v>
      </c>
      <c r="J3833" s="7" t="s">
        <v>8832</v>
      </c>
      <c r="K3833" s="8">
        <v>6.4870109558105469</v>
      </c>
      <c r="M3833" s="8">
        <v>93.375</v>
      </c>
      <c r="N3833" s="7">
        <v>387.1942138671875</v>
      </c>
      <c r="O3833" s="7" t="s">
        <v>223</v>
      </c>
      <c r="P3833" s="7" t="s">
        <v>380</v>
      </c>
      <c r="Q3833" s="7" t="s">
        <v>337</v>
      </c>
      <c r="R3833" s="7" t="s">
        <v>3856</v>
      </c>
      <c r="S3833" s="7">
        <v>390.34561157226563</v>
      </c>
    </row>
    <row r="3834" spans="1:19" x14ac:dyDescent="0.25">
      <c r="A3834" s="7">
        <v>513</v>
      </c>
      <c r="B3834" s="7">
        <v>44657</v>
      </c>
      <c r="C3834" s="7">
        <v>40638932</v>
      </c>
      <c r="D3834" s="7" t="s">
        <v>1512</v>
      </c>
      <c r="E3834" s="7" t="s">
        <v>8829</v>
      </c>
      <c r="F3834" s="7">
        <v>750000</v>
      </c>
      <c r="G3834" s="7">
        <v>6.2231001853942871</v>
      </c>
      <c r="H3834" s="7">
        <v>5.1378002166748047</v>
      </c>
      <c r="I3834" s="7" t="s">
        <v>14</v>
      </c>
      <c r="J3834" s="7" t="s">
        <v>8830</v>
      </c>
      <c r="K3834" s="8">
        <v>6.1296429634094238</v>
      </c>
      <c r="M3834" s="8">
        <v>101.89800262451172</v>
      </c>
      <c r="N3834" s="7">
        <v>341.31878662109375</v>
      </c>
      <c r="O3834" s="7" t="s">
        <v>223</v>
      </c>
      <c r="P3834" s="7" t="s">
        <v>380</v>
      </c>
      <c r="Q3834" s="7" t="s">
        <v>337</v>
      </c>
      <c r="R3834" s="7" t="s">
        <v>3856</v>
      </c>
      <c r="S3834" s="7">
        <v>356.29119873046875</v>
      </c>
    </row>
    <row r="3835" spans="1:19" x14ac:dyDescent="0.25">
      <c r="A3835" s="7">
        <v>513</v>
      </c>
      <c r="B3835" s="7">
        <v>44657</v>
      </c>
      <c r="C3835" s="7">
        <v>66879045</v>
      </c>
      <c r="D3835" s="7" t="s">
        <v>1512</v>
      </c>
      <c r="E3835" s="7" t="s">
        <v>8826</v>
      </c>
      <c r="F3835" s="7">
        <v>650000</v>
      </c>
      <c r="G3835" s="7">
        <v>4.4489998817443848</v>
      </c>
      <c r="H3835" s="7">
        <v>3.9402999877929688</v>
      </c>
      <c r="I3835" s="7" t="s">
        <v>8827</v>
      </c>
      <c r="J3835" s="7" t="s">
        <v>8828</v>
      </c>
      <c r="K3835" s="8">
        <v>5.4365911483764648</v>
      </c>
      <c r="M3835" s="8">
        <v>95.852996826171875</v>
      </c>
      <c r="N3835" s="7">
        <v>269.46450805664063</v>
      </c>
      <c r="O3835" s="7" t="s">
        <v>223</v>
      </c>
      <c r="P3835" s="7" t="s">
        <v>380</v>
      </c>
      <c r="Q3835" s="7" t="s">
        <v>337</v>
      </c>
      <c r="R3835" s="7" t="s">
        <v>3856</v>
      </c>
      <c r="S3835" s="7">
        <v>332.70379638671875</v>
      </c>
    </row>
    <row r="3836" spans="1:19" x14ac:dyDescent="0.25">
      <c r="A3836" s="7">
        <v>513</v>
      </c>
      <c r="B3836" s="7">
        <v>44657</v>
      </c>
      <c r="C3836" s="7">
        <v>40638930</v>
      </c>
      <c r="D3836" s="7" t="s">
        <v>1512</v>
      </c>
      <c r="E3836" s="7" t="s">
        <v>8823</v>
      </c>
      <c r="F3836" s="7">
        <v>1500000</v>
      </c>
      <c r="G3836" s="7">
        <v>1.8918999433517456</v>
      </c>
      <c r="H3836" s="7">
        <v>1.8049999475479126</v>
      </c>
      <c r="I3836" s="7" t="s">
        <v>8824</v>
      </c>
      <c r="J3836" s="7" t="s">
        <v>8825</v>
      </c>
      <c r="K3836" s="8">
        <v>5.1081452369689941</v>
      </c>
      <c r="M3836" s="8">
        <v>101.36699676513672</v>
      </c>
      <c r="N3836" s="7">
        <v>262.71780395507813</v>
      </c>
      <c r="O3836" s="7" t="s">
        <v>223</v>
      </c>
      <c r="P3836" s="7" t="s">
        <v>380</v>
      </c>
      <c r="Q3836" s="7" t="s">
        <v>337</v>
      </c>
      <c r="R3836" s="7" t="s">
        <v>3856</v>
      </c>
      <c r="S3836" s="7">
        <v>296.9940185546875</v>
      </c>
    </row>
    <row r="3837" spans="1:19" x14ac:dyDescent="0.25">
      <c r="A3837" s="7">
        <v>513</v>
      </c>
      <c r="B3837" s="7">
        <v>44657</v>
      </c>
      <c r="C3837" s="7">
        <v>16185668</v>
      </c>
      <c r="D3837" s="7" t="s">
        <v>1512</v>
      </c>
      <c r="E3837" s="7" t="s">
        <v>8820</v>
      </c>
      <c r="F3837" s="7">
        <v>1000000</v>
      </c>
      <c r="G3837" s="7">
        <v>0.60509997606277466</v>
      </c>
      <c r="H3837" s="7">
        <v>0.58249998092651367</v>
      </c>
      <c r="I3837" s="7" t="s">
        <v>8821</v>
      </c>
      <c r="J3837" s="7" t="s">
        <v>8822</v>
      </c>
      <c r="K3837" s="8">
        <v>4.1100797653198242</v>
      </c>
      <c r="M3837" s="8">
        <v>100.22599792480469</v>
      </c>
      <c r="N3837" s="7">
        <v>290.30270385742188</v>
      </c>
      <c r="O3837" s="7" t="s">
        <v>223</v>
      </c>
      <c r="P3837" s="7" t="s">
        <v>380</v>
      </c>
      <c r="Q3837" s="7" t="s">
        <v>337</v>
      </c>
      <c r="R3837" s="7" t="s">
        <v>3856</v>
      </c>
      <c r="S3837" s="7">
        <v>278.37872314453125</v>
      </c>
    </row>
    <row r="3838" spans="1:19" x14ac:dyDescent="0.25">
      <c r="A3838" s="7">
        <v>513</v>
      </c>
      <c r="B3838" s="7">
        <v>44657</v>
      </c>
      <c r="C3838" s="7">
        <v>66854554</v>
      </c>
      <c r="D3838" s="7" t="s">
        <v>1516</v>
      </c>
      <c r="E3838" s="7" t="s">
        <v>214</v>
      </c>
      <c r="F3838" s="7">
        <v>2250000</v>
      </c>
      <c r="G3838" s="7">
        <v>38.82550048828125</v>
      </c>
      <c r="H3838" s="7">
        <v>20.20319938659668</v>
      </c>
      <c r="I3838" s="7" t="s">
        <v>20155</v>
      </c>
      <c r="J3838" s="7" t="s">
        <v>8888</v>
      </c>
      <c r="K3838" s="8">
        <v>4.1060800552368164</v>
      </c>
      <c r="M3838" s="8">
        <v>87.316001892089844</v>
      </c>
      <c r="N3838" s="7">
        <v>159.25700378417969</v>
      </c>
      <c r="O3838" s="7" t="s">
        <v>331</v>
      </c>
      <c r="P3838" s="7" t="s">
        <v>225</v>
      </c>
      <c r="Q3838" s="7" t="s">
        <v>219</v>
      </c>
      <c r="R3838" s="7" t="s">
        <v>3856</v>
      </c>
      <c r="S3838" s="7">
        <v>147.54061889648438</v>
      </c>
    </row>
    <row r="3839" spans="1:19" x14ac:dyDescent="0.25">
      <c r="A3839" s="7">
        <v>513</v>
      </c>
      <c r="B3839" s="7">
        <v>44657</v>
      </c>
      <c r="C3839" s="7">
        <v>66854132</v>
      </c>
      <c r="D3839" s="7" t="s">
        <v>1516</v>
      </c>
      <c r="E3839" s="7" t="s">
        <v>8885</v>
      </c>
      <c r="F3839" s="7">
        <v>2250000</v>
      </c>
      <c r="G3839" s="7">
        <v>38.82550048828125</v>
      </c>
      <c r="H3839" s="7">
        <v>20.147600173950195</v>
      </c>
      <c r="I3839" s="7" t="s">
        <v>8886</v>
      </c>
      <c r="J3839" s="7" t="s">
        <v>8887</v>
      </c>
      <c r="K3839" s="8">
        <v>4.1345529556274414</v>
      </c>
      <c r="M3839" s="8">
        <v>86.819999694824219</v>
      </c>
      <c r="N3839" s="7">
        <v>161.8739013671875</v>
      </c>
      <c r="O3839" s="7" t="s">
        <v>331</v>
      </c>
      <c r="P3839" s="7" t="s">
        <v>225</v>
      </c>
      <c r="Q3839" s="7" t="s">
        <v>219</v>
      </c>
      <c r="R3839" s="7" t="s">
        <v>214</v>
      </c>
      <c r="S3839" s="7">
        <v>147.54061889648438</v>
      </c>
    </row>
    <row r="3840" spans="1:19" x14ac:dyDescent="0.25">
      <c r="A3840" s="7">
        <v>513</v>
      </c>
      <c r="B3840" s="7">
        <v>44657</v>
      </c>
      <c r="C3840" s="7">
        <v>51660874</v>
      </c>
      <c r="D3840" s="7" t="s">
        <v>1516</v>
      </c>
      <c r="E3840" s="7" t="s">
        <v>214</v>
      </c>
      <c r="F3840" s="7">
        <v>3000000</v>
      </c>
      <c r="G3840" s="7">
        <v>38.042400360107422</v>
      </c>
      <c r="H3840" s="7">
        <v>18.660800933837891</v>
      </c>
      <c r="I3840" s="7" t="s">
        <v>20156</v>
      </c>
      <c r="J3840" s="7" t="s">
        <v>8884</v>
      </c>
      <c r="K3840" s="8">
        <v>4.1426701545715332</v>
      </c>
      <c r="M3840" s="8">
        <v>106.81099700927734</v>
      </c>
      <c r="N3840" s="7">
        <v>160.45100402832031</v>
      </c>
      <c r="O3840" s="7" t="s">
        <v>331</v>
      </c>
      <c r="P3840" s="7" t="s">
        <v>225</v>
      </c>
      <c r="Q3840" s="7" t="s">
        <v>219</v>
      </c>
      <c r="R3840" s="7" t="s">
        <v>3856</v>
      </c>
      <c r="S3840" s="7">
        <v>146.66975402832031</v>
      </c>
    </row>
    <row r="3841" spans="1:19" x14ac:dyDescent="0.25">
      <c r="A3841" s="7">
        <v>513</v>
      </c>
      <c r="B3841" s="7">
        <v>44657</v>
      </c>
      <c r="C3841" s="7">
        <v>51660870</v>
      </c>
      <c r="D3841" s="7" t="s">
        <v>1516</v>
      </c>
      <c r="E3841" s="7" t="s">
        <v>8882</v>
      </c>
      <c r="F3841" s="7">
        <v>3000000</v>
      </c>
      <c r="G3841" s="7">
        <v>38.042400360107422</v>
      </c>
      <c r="H3841" s="7">
        <v>18.696800231933594</v>
      </c>
      <c r="I3841" s="7" t="s">
        <v>21896</v>
      </c>
      <c r="J3841" s="7" t="s">
        <v>8883</v>
      </c>
      <c r="K3841" s="8">
        <v>4.1228489875793457</v>
      </c>
      <c r="M3841" s="8">
        <v>107.20919799804688</v>
      </c>
      <c r="N3841" s="7">
        <v>158.2720947265625</v>
      </c>
      <c r="O3841" s="7" t="s">
        <v>331</v>
      </c>
      <c r="P3841" s="7" t="s">
        <v>225</v>
      </c>
      <c r="Q3841" s="7" t="s">
        <v>219</v>
      </c>
      <c r="R3841" s="7" t="s">
        <v>214</v>
      </c>
      <c r="S3841" s="7">
        <v>146.66975402832031</v>
      </c>
    </row>
    <row r="3842" spans="1:19" x14ac:dyDescent="0.25">
      <c r="A3842" s="7">
        <v>513</v>
      </c>
      <c r="B3842" s="7">
        <v>44657</v>
      </c>
      <c r="C3842" s="7">
        <v>46653196</v>
      </c>
      <c r="D3842" s="7" t="s">
        <v>1516</v>
      </c>
      <c r="E3842" s="7" t="s">
        <v>214</v>
      </c>
      <c r="F3842" s="7">
        <v>2750000</v>
      </c>
      <c r="G3842" s="7">
        <v>32.79119873046875</v>
      </c>
      <c r="H3842" s="7">
        <v>18.361200332641602</v>
      </c>
      <c r="I3842" s="7" t="s">
        <v>20157</v>
      </c>
      <c r="J3842" s="7" t="s">
        <v>8881</v>
      </c>
      <c r="K3842" s="8">
        <v>4.044069766998291</v>
      </c>
      <c r="M3842" s="8">
        <v>94.680999755859375</v>
      </c>
      <c r="N3842" s="7">
        <v>145.12600708007813</v>
      </c>
      <c r="O3842" s="7" t="s">
        <v>331</v>
      </c>
      <c r="P3842" s="7" t="s">
        <v>225</v>
      </c>
      <c r="Q3842" s="7" t="s">
        <v>219</v>
      </c>
      <c r="R3842" s="7" t="s">
        <v>3856</v>
      </c>
      <c r="S3842" s="7">
        <v>140.15533447265625</v>
      </c>
    </row>
    <row r="3843" spans="1:19" x14ac:dyDescent="0.25">
      <c r="A3843" s="7">
        <v>513</v>
      </c>
      <c r="B3843" s="7">
        <v>44657</v>
      </c>
      <c r="C3843" s="7">
        <v>46644022</v>
      </c>
      <c r="D3843" s="7" t="s">
        <v>1516</v>
      </c>
      <c r="E3843" s="7" t="s">
        <v>8879</v>
      </c>
      <c r="F3843" s="7">
        <v>2750000</v>
      </c>
      <c r="G3843" s="7">
        <v>32.79119873046875</v>
      </c>
      <c r="H3843" s="7">
        <v>18.374799728393555</v>
      </c>
      <c r="I3843" s="7" t="s">
        <v>21897</v>
      </c>
      <c r="J3843" s="7" t="s">
        <v>8880</v>
      </c>
      <c r="K3843" s="8">
        <v>4.0346231460571289</v>
      </c>
      <c r="M3843" s="8">
        <v>94.845497131347656</v>
      </c>
      <c r="N3843" s="7">
        <v>143.91380310058594</v>
      </c>
      <c r="O3843" s="7" t="s">
        <v>331</v>
      </c>
      <c r="P3843" s="7" t="s">
        <v>225</v>
      </c>
      <c r="Q3843" s="7" t="s">
        <v>219</v>
      </c>
      <c r="R3843" s="7" t="s">
        <v>214</v>
      </c>
      <c r="S3843" s="7">
        <v>140.15533447265625</v>
      </c>
    </row>
    <row r="3844" spans="1:19" x14ac:dyDescent="0.25">
      <c r="A3844" s="7">
        <v>513</v>
      </c>
      <c r="B3844" s="7">
        <v>44657</v>
      </c>
      <c r="C3844" s="7">
        <v>66969114</v>
      </c>
      <c r="D3844" s="7" t="s">
        <v>1516</v>
      </c>
      <c r="E3844" s="7" t="s">
        <v>214</v>
      </c>
      <c r="F3844" s="7">
        <v>1250000</v>
      </c>
      <c r="G3844" s="7">
        <v>29.612600326538086</v>
      </c>
      <c r="H3844" s="7">
        <v>17.831600189208984</v>
      </c>
      <c r="I3844" s="7" t="s">
        <v>20158</v>
      </c>
      <c r="J3844" s="7" t="s">
        <v>20159</v>
      </c>
      <c r="K3844" s="8">
        <v>4.0016298294067383</v>
      </c>
      <c r="M3844" s="8">
        <v>87.025001525878906</v>
      </c>
      <c r="N3844" s="7">
        <v>135.92999267578125</v>
      </c>
      <c r="O3844" s="7" t="s">
        <v>331</v>
      </c>
      <c r="P3844" s="7" t="s">
        <v>225</v>
      </c>
      <c r="Q3844" s="7" t="s">
        <v>219</v>
      </c>
      <c r="R3844" s="7" t="s">
        <v>3856</v>
      </c>
      <c r="S3844" s="7">
        <v>135.56253051757813</v>
      </c>
    </row>
    <row r="3845" spans="1:19" x14ac:dyDescent="0.25">
      <c r="A3845" s="7">
        <v>513</v>
      </c>
      <c r="B3845" s="7">
        <v>44657</v>
      </c>
      <c r="C3845" s="7">
        <v>66968422</v>
      </c>
      <c r="D3845" s="7" t="s">
        <v>1516</v>
      </c>
      <c r="E3845" s="7" t="s">
        <v>19097</v>
      </c>
      <c r="F3845" s="7">
        <v>1250000</v>
      </c>
      <c r="G3845" s="7">
        <v>29.612600326538086</v>
      </c>
      <c r="H3845" s="7">
        <v>17.82080078125</v>
      </c>
      <c r="I3845" s="7" t="s">
        <v>19098</v>
      </c>
      <c r="J3845" s="7" t="s">
        <v>19099</v>
      </c>
      <c r="K3845" s="8">
        <v>4.0105528831481934</v>
      </c>
      <c r="M3845" s="8">
        <v>86.885002136230469</v>
      </c>
      <c r="N3845" s="7">
        <v>136.50259399414063</v>
      </c>
      <c r="O3845" s="7" t="s">
        <v>331</v>
      </c>
      <c r="P3845" s="7" t="s">
        <v>225</v>
      </c>
      <c r="Q3845" s="7" t="s">
        <v>219</v>
      </c>
      <c r="R3845" s="7" t="s">
        <v>214</v>
      </c>
      <c r="S3845" s="7">
        <v>135.56253051757813</v>
      </c>
    </row>
    <row r="3846" spans="1:19" x14ac:dyDescent="0.25">
      <c r="A3846" s="7">
        <v>513</v>
      </c>
      <c r="B3846" s="7">
        <v>44657</v>
      </c>
      <c r="C3846" s="7">
        <v>42112563</v>
      </c>
      <c r="D3846" s="7" t="s">
        <v>1516</v>
      </c>
      <c r="E3846" s="7" t="s">
        <v>214</v>
      </c>
      <c r="F3846" s="7">
        <v>3500000</v>
      </c>
      <c r="G3846" s="7">
        <v>27.778200149536133</v>
      </c>
      <c r="H3846" s="7">
        <v>15.370800018310547</v>
      </c>
      <c r="I3846" s="7" t="s">
        <v>20160</v>
      </c>
      <c r="J3846" s="7" t="s">
        <v>8878</v>
      </c>
      <c r="K3846" s="8">
        <v>4.2394599914550781</v>
      </c>
      <c r="M3846" s="8">
        <v>116.39600372314453</v>
      </c>
      <c r="N3846" s="7">
        <v>155.36799621582031</v>
      </c>
      <c r="O3846" s="7" t="s">
        <v>331</v>
      </c>
      <c r="P3846" s="7" t="s">
        <v>225</v>
      </c>
      <c r="Q3846" s="7" t="s">
        <v>219</v>
      </c>
      <c r="R3846" s="7" t="s">
        <v>3856</v>
      </c>
      <c r="S3846" s="7">
        <v>132.65618896484375</v>
      </c>
    </row>
    <row r="3847" spans="1:19" x14ac:dyDescent="0.25">
      <c r="A3847" s="7">
        <v>513</v>
      </c>
      <c r="B3847" s="7">
        <v>44657</v>
      </c>
      <c r="C3847" s="7">
        <v>42112559</v>
      </c>
      <c r="D3847" s="7" t="s">
        <v>1516</v>
      </c>
      <c r="E3847" s="7" t="s">
        <v>8876</v>
      </c>
      <c r="F3847" s="7">
        <v>3500000</v>
      </c>
      <c r="G3847" s="7">
        <v>27.778200149536133</v>
      </c>
      <c r="H3847" s="7">
        <v>15.379500389099121</v>
      </c>
      <c r="I3847" s="7" t="s">
        <v>21898</v>
      </c>
      <c r="J3847" s="7" t="s">
        <v>8877</v>
      </c>
      <c r="K3847" s="8">
        <v>4.2309169769287109</v>
      </c>
      <c r="M3847" s="8">
        <v>116.55069732666016</v>
      </c>
      <c r="N3847" s="7">
        <v>154.12950134277344</v>
      </c>
      <c r="O3847" s="7" t="s">
        <v>331</v>
      </c>
      <c r="P3847" s="7" t="s">
        <v>225</v>
      </c>
      <c r="Q3847" s="7" t="s">
        <v>219</v>
      </c>
      <c r="R3847" s="7" t="s">
        <v>214</v>
      </c>
      <c r="S3847" s="7">
        <v>132.65618896484375</v>
      </c>
    </row>
    <row r="3848" spans="1:19" x14ac:dyDescent="0.25">
      <c r="A3848" s="7">
        <v>513</v>
      </c>
      <c r="B3848" s="7">
        <v>44657</v>
      </c>
      <c r="C3848" s="7">
        <v>37830058</v>
      </c>
      <c r="D3848" s="7" t="s">
        <v>1516</v>
      </c>
      <c r="E3848" s="7" t="s">
        <v>214</v>
      </c>
      <c r="F3848" s="7">
        <v>3500000</v>
      </c>
      <c r="G3848" s="7">
        <v>27.028099060058594</v>
      </c>
      <c r="H3848" s="7">
        <v>15.102899551391602</v>
      </c>
      <c r="I3848" s="7" t="s">
        <v>20161</v>
      </c>
      <c r="J3848" s="7" t="s">
        <v>8875</v>
      </c>
      <c r="K3848" s="8">
        <v>4.2574501037597656</v>
      </c>
      <c r="M3848" s="8">
        <v>111.85399627685547</v>
      </c>
      <c r="N3848" s="7">
        <v>155.7760009765625</v>
      </c>
      <c r="O3848" s="7" t="s">
        <v>331</v>
      </c>
      <c r="P3848" s="7" t="s">
        <v>225</v>
      </c>
      <c r="Q3848" s="7" t="s">
        <v>219</v>
      </c>
      <c r="R3848" s="7" t="s">
        <v>3856</v>
      </c>
      <c r="S3848" s="7">
        <v>131.40965270996094</v>
      </c>
    </row>
    <row r="3849" spans="1:19" x14ac:dyDescent="0.25">
      <c r="A3849" s="7">
        <v>513</v>
      </c>
      <c r="B3849" s="7">
        <v>44657</v>
      </c>
      <c r="C3849" s="7">
        <v>37830055</v>
      </c>
      <c r="D3849" s="7" t="s">
        <v>1516</v>
      </c>
      <c r="E3849" s="7" t="s">
        <v>8873</v>
      </c>
      <c r="F3849" s="7">
        <v>3500000</v>
      </c>
      <c r="G3849" s="7">
        <v>27.028099060058594</v>
      </c>
      <c r="H3849" s="7">
        <v>15.113699913024902</v>
      </c>
      <c r="I3849" s="7" t="s">
        <v>21899</v>
      </c>
      <c r="J3849" s="7" t="s">
        <v>8874</v>
      </c>
      <c r="K3849" s="8">
        <v>4.2464871406555176</v>
      </c>
      <c r="M3849" s="8">
        <v>112.043701171875</v>
      </c>
      <c r="N3849" s="7">
        <v>154.28089904785156</v>
      </c>
      <c r="O3849" s="7" t="s">
        <v>331</v>
      </c>
      <c r="P3849" s="7" t="s">
        <v>225</v>
      </c>
      <c r="Q3849" s="7" t="s">
        <v>219</v>
      </c>
      <c r="R3849" s="7" t="s">
        <v>214</v>
      </c>
      <c r="S3849" s="7">
        <v>131.40965270996094</v>
      </c>
    </row>
    <row r="3850" spans="1:19" x14ac:dyDescent="0.25">
      <c r="A3850" s="7">
        <v>513</v>
      </c>
      <c r="B3850" s="7">
        <v>44657</v>
      </c>
      <c r="C3850" s="7">
        <v>35560885</v>
      </c>
      <c r="D3850" s="7" t="s">
        <v>1516</v>
      </c>
      <c r="E3850" s="7" t="s">
        <v>214</v>
      </c>
      <c r="F3850" s="7">
        <v>4500000</v>
      </c>
      <c r="G3850" s="7">
        <v>25.492099761962891</v>
      </c>
      <c r="H3850" s="7">
        <v>15.145999908447266</v>
      </c>
      <c r="I3850" s="7" t="s">
        <v>20162</v>
      </c>
      <c r="J3850" s="7" t="s">
        <v>8872</v>
      </c>
      <c r="K3850" s="8">
        <v>4.2604999542236328</v>
      </c>
      <c r="M3850" s="8">
        <v>105.63400268554688</v>
      </c>
      <c r="N3850" s="7">
        <v>152.74899291992188</v>
      </c>
      <c r="O3850" s="7" t="s">
        <v>331</v>
      </c>
      <c r="P3850" s="7" t="s">
        <v>225</v>
      </c>
      <c r="Q3850" s="7" t="s">
        <v>219</v>
      </c>
      <c r="R3850" s="7" t="s">
        <v>3856</v>
      </c>
      <c r="S3850" s="7">
        <v>128.74635314941406</v>
      </c>
    </row>
    <row r="3851" spans="1:19" x14ac:dyDescent="0.25">
      <c r="A3851" s="7">
        <v>513</v>
      </c>
      <c r="B3851" s="7">
        <v>44657</v>
      </c>
      <c r="C3851" s="7">
        <v>35560886</v>
      </c>
      <c r="D3851" s="7" t="s">
        <v>1516</v>
      </c>
      <c r="E3851" s="7" t="s">
        <v>8870</v>
      </c>
      <c r="F3851" s="7">
        <v>4500000</v>
      </c>
      <c r="G3851" s="7">
        <v>25.492099761962891</v>
      </c>
      <c r="H3851" s="7">
        <v>15.129500389099121</v>
      </c>
      <c r="I3851" s="7" t="s">
        <v>20526</v>
      </c>
      <c r="J3851" s="7" t="s">
        <v>8871</v>
      </c>
      <c r="K3851" s="8">
        <v>4.2796039581298828</v>
      </c>
      <c r="M3851" s="8">
        <v>105.3280029296875</v>
      </c>
      <c r="N3851" s="7">
        <v>154.23899841308594</v>
      </c>
      <c r="O3851" s="7" t="s">
        <v>331</v>
      </c>
      <c r="P3851" s="7" t="s">
        <v>225</v>
      </c>
      <c r="Q3851" s="7" t="s">
        <v>219</v>
      </c>
      <c r="R3851" s="7" t="s">
        <v>214</v>
      </c>
      <c r="S3851" s="7">
        <v>128.74635314941406</v>
      </c>
    </row>
    <row r="3852" spans="1:19" x14ac:dyDescent="0.25">
      <c r="A3852" s="7">
        <v>513</v>
      </c>
      <c r="B3852" s="7">
        <v>44657</v>
      </c>
      <c r="C3852" s="7">
        <v>31688078</v>
      </c>
      <c r="D3852" s="7" t="s">
        <v>1516</v>
      </c>
      <c r="E3852" s="7" t="s">
        <v>214</v>
      </c>
      <c r="F3852" s="7">
        <v>6500000</v>
      </c>
      <c r="G3852" s="7">
        <v>24.552999496459961</v>
      </c>
      <c r="H3852" s="7">
        <v>14.619000434875488</v>
      </c>
      <c r="I3852" s="7" t="s">
        <v>8868</v>
      </c>
      <c r="J3852" s="7" t="s">
        <v>8869</v>
      </c>
      <c r="K3852" s="8">
        <v>4.2645301818847656</v>
      </c>
      <c r="M3852" s="8">
        <v>103.55999755859375</v>
      </c>
      <c r="N3852" s="7">
        <v>151</v>
      </c>
      <c r="O3852" s="7" t="s">
        <v>331</v>
      </c>
      <c r="P3852" s="7" t="s">
        <v>225</v>
      </c>
      <c r="Q3852" s="7" t="s">
        <v>219</v>
      </c>
      <c r="R3852" s="7" t="s">
        <v>3856</v>
      </c>
      <c r="S3852" s="7">
        <v>127.04177856445313</v>
      </c>
    </row>
    <row r="3853" spans="1:19" x14ac:dyDescent="0.25">
      <c r="A3853" s="7">
        <v>513</v>
      </c>
      <c r="B3853" s="7">
        <v>44657</v>
      </c>
      <c r="C3853" s="7">
        <v>31688068</v>
      </c>
      <c r="D3853" s="7" t="s">
        <v>1516</v>
      </c>
      <c r="E3853" s="7" t="s">
        <v>8865</v>
      </c>
      <c r="F3853" s="7">
        <v>6500000</v>
      </c>
      <c r="G3853" s="7">
        <v>24.552999496459961</v>
      </c>
      <c r="H3853" s="7">
        <v>14.596199989318848</v>
      </c>
      <c r="I3853" s="7" t="s">
        <v>8866</v>
      </c>
      <c r="J3853" s="7" t="s">
        <v>8867</v>
      </c>
      <c r="K3853" s="8">
        <v>4.291907787322998</v>
      </c>
      <c r="M3853" s="8">
        <v>103.13700103759766</v>
      </c>
      <c r="N3853" s="7">
        <v>153.30099487304688</v>
      </c>
      <c r="O3853" s="7" t="s">
        <v>331</v>
      </c>
      <c r="P3853" s="7" t="s">
        <v>225</v>
      </c>
      <c r="Q3853" s="7" t="s">
        <v>219</v>
      </c>
      <c r="R3853" s="7" t="s">
        <v>214</v>
      </c>
      <c r="S3853" s="7">
        <v>127.04177856445313</v>
      </c>
    </row>
    <row r="3854" spans="1:19" x14ac:dyDescent="0.25">
      <c r="A3854" s="7">
        <v>513</v>
      </c>
      <c r="B3854" s="7">
        <v>44657</v>
      </c>
      <c r="C3854" s="7">
        <v>66854129</v>
      </c>
      <c r="D3854" s="7" t="s">
        <v>1516</v>
      </c>
      <c r="E3854" s="7" t="s">
        <v>214</v>
      </c>
      <c r="F3854" s="7">
        <v>2750000</v>
      </c>
      <c r="G3854" s="7">
        <v>10.825499534606934</v>
      </c>
      <c r="H3854" s="7">
        <v>9.4117002487182617</v>
      </c>
      <c r="I3854" s="7" t="s">
        <v>8863</v>
      </c>
      <c r="J3854" s="7" t="s">
        <v>8864</v>
      </c>
      <c r="K3854" s="8">
        <v>3.2788500785827637</v>
      </c>
      <c r="M3854" s="8">
        <v>90.69000244140625</v>
      </c>
      <c r="N3854" s="7">
        <v>74.031997680664063</v>
      </c>
      <c r="O3854" s="7" t="s">
        <v>331</v>
      </c>
      <c r="P3854" s="7" t="s">
        <v>225</v>
      </c>
      <c r="Q3854" s="7" t="s">
        <v>219</v>
      </c>
      <c r="R3854" s="7" t="s">
        <v>3856</v>
      </c>
      <c r="S3854" s="7">
        <v>94.381378173828125</v>
      </c>
    </row>
    <row r="3855" spans="1:19" x14ac:dyDescent="0.25">
      <c r="A3855" s="7">
        <v>513</v>
      </c>
      <c r="B3855" s="7">
        <v>44657</v>
      </c>
      <c r="C3855" s="7">
        <v>46644176</v>
      </c>
      <c r="D3855" s="7" t="s">
        <v>1516</v>
      </c>
      <c r="E3855" s="7" t="s">
        <v>214</v>
      </c>
      <c r="F3855" s="7">
        <v>1000000</v>
      </c>
      <c r="G3855" s="7">
        <v>9.8261003494262695</v>
      </c>
      <c r="H3855" s="7">
        <v>8.4787998199462891</v>
      </c>
      <c r="I3855" s="7" t="s">
        <v>20163</v>
      </c>
      <c r="J3855" s="7" t="s">
        <v>8862</v>
      </c>
      <c r="K3855" s="8">
        <v>3.2177600860595703</v>
      </c>
      <c r="M3855" s="8">
        <v>96.084999084472656</v>
      </c>
      <c r="N3855" s="7">
        <v>64.113296508789063</v>
      </c>
      <c r="O3855" s="7" t="s">
        <v>331</v>
      </c>
      <c r="P3855" s="7" t="s">
        <v>225</v>
      </c>
      <c r="Q3855" s="7" t="s">
        <v>219</v>
      </c>
      <c r="R3855" s="7" t="s">
        <v>3856</v>
      </c>
      <c r="S3855" s="7">
        <v>91.384902954101563</v>
      </c>
    </row>
    <row r="3856" spans="1:19" x14ac:dyDescent="0.25">
      <c r="A3856" s="7">
        <v>513</v>
      </c>
      <c r="B3856" s="7">
        <v>44657</v>
      </c>
      <c r="C3856" s="7">
        <v>66969119</v>
      </c>
      <c r="D3856" s="7" t="s">
        <v>1516</v>
      </c>
      <c r="E3856" s="7" t="s">
        <v>214</v>
      </c>
      <c r="F3856" s="7">
        <v>2000000</v>
      </c>
      <c r="G3856" s="7">
        <v>9.108799934387207</v>
      </c>
      <c r="H3856" s="7">
        <v>8.0510997772216797</v>
      </c>
      <c r="I3856" s="7" t="s">
        <v>20164</v>
      </c>
      <c r="J3856" s="7" t="s">
        <v>20165</v>
      </c>
      <c r="K3856" s="8">
        <v>3.1589100360870361</v>
      </c>
      <c r="M3856" s="8">
        <v>92.850997924804688</v>
      </c>
      <c r="N3856" s="7">
        <v>55.384799957275391</v>
      </c>
      <c r="O3856" s="7" t="s">
        <v>331</v>
      </c>
      <c r="P3856" s="7" t="s">
        <v>225</v>
      </c>
      <c r="Q3856" s="7" t="s">
        <v>219</v>
      </c>
      <c r="R3856" s="7" t="s">
        <v>3856</v>
      </c>
      <c r="S3856" s="7">
        <v>89.182456970214844</v>
      </c>
    </row>
    <row r="3857" spans="1:19" x14ac:dyDescent="0.25">
      <c r="A3857" s="7">
        <v>513</v>
      </c>
      <c r="B3857" s="7">
        <v>44657</v>
      </c>
      <c r="C3857" s="7">
        <v>51661058</v>
      </c>
      <c r="D3857" s="7" t="s">
        <v>1516</v>
      </c>
      <c r="E3857" s="7" t="s">
        <v>214</v>
      </c>
      <c r="F3857" s="7">
        <v>1500000</v>
      </c>
      <c r="G3857" s="7">
        <v>8.5420999526977539</v>
      </c>
      <c r="H3857" s="7">
        <v>7.2989001274108887</v>
      </c>
      <c r="I3857" s="7" t="s">
        <v>20166</v>
      </c>
      <c r="J3857" s="7" t="s">
        <v>8861</v>
      </c>
      <c r="K3857" s="8">
        <v>3.3043999671936035</v>
      </c>
      <c r="M3857" s="8">
        <v>99.597000122070313</v>
      </c>
      <c r="N3857" s="7">
        <v>67.13909912109375</v>
      </c>
      <c r="O3857" s="7" t="s">
        <v>331</v>
      </c>
      <c r="P3857" s="7" t="s">
        <v>225</v>
      </c>
      <c r="Q3857" s="7" t="s">
        <v>219</v>
      </c>
      <c r="R3857" s="7" t="s">
        <v>3856</v>
      </c>
      <c r="S3857" s="7">
        <v>87.412429809570313</v>
      </c>
    </row>
    <row r="3858" spans="1:19" x14ac:dyDescent="0.25">
      <c r="A3858" s="7">
        <v>513</v>
      </c>
      <c r="B3858" s="7">
        <v>44657</v>
      </c>
      <c r="C3858" s="7">
        <v>51660871</v>
      </c>
      <c r="D3858" s="7" t="s">
        <v>1516</v>
      </c>
      <c r="E3858" s="7" t="s">
        <v>8859</v>
      </c>
      <c r="F3858" s="7">
        <v>1500000</v>
      </c>
      <c r="G3858" s="7">
        <v>8.5420999526977539</v>
      </c>
      <c r="H3858" s="7">
        <v>7.2996001243591309</v>
      </c>
      <c r="I3858" s="7" t="s">
        <v>21900</v>
      </c>
      <c r="J3858" s="7" t="s">
        <v>8860</v>
      </c>
      <c r="K3858" s="8">
        <v>3.2965669631958008</v>
      </c>
      <c r="M3858" s="8">
        <v>99.654800415039063</v>
      </c>
      <c r="N3858" s="7">
        <v>66.079299926757813</v>
      </c>
      <c r="O3858" s="7" t="s">
        <v>331</v>
      </c>
      <c r="P3858" s="7" t="s">
        <v>225</v>
      </c>
      <c r="Q3858" s="7" t="s">
        <v>219</v>
      </c>
      <c r="R3858" s="7" t="s">
        <v>214</v>
      </c>
      <c r="S3858" s="7">
        <v>87.412429809570313</v>
      </c>
    </row>
    <row r="3859" spans="1:19" x14ac:dyDescent="0.25">
      <c r="A3859" s="7">
        <v>513</v>
      </c>
      <c r="B3859" s="7">
        <v>44657</v>
      </c>
      <c r="C3859" s="7">
        <v>37832602</v>
      </c>
      <c r="D3859" s="7" t="s">
        <v>1516</v>
      </c>
      <c r="E3859" s="7" t="s">
        <v>214</v>
      </c>
      <c r="F3859" s="7">
        <v>3000000</v>
      </c>
      <c r="G3859" s="7">
        <v>8.027400016784668</v>
      </c>
      <c r="H3859" s="7">
        <v>6.6399002075195313</v>
      </c>
      <c r="I3859" s="7" t="s">
        <v>20167</v>
      </c>
      <c r="J3859" s="7" t="s">
        <v>8858</v>
      </c>
      <c r="K3859" s="8">
        <v>3.3566000461578369</v>
      </c>
      <c r="M3859" s="8">
        <v>107.98699951171875</v>
      </c>
      <c r="N3859" s="7">
        <v>69.882003784179688</v>
      </c>
      <c r="O3859" s="7" t="s">
        <v>331</v>
      </c>
      <c r="P3859" s="7" t="s">
        <v>225</v>
      </c>
      <c r="Q3859" s="7" t="s">
        <v>219</v>
      </c>
      <c r="R3859" s="7" t="s">
        <v>3856</v>
      </c>
      <c r="S3859" s="7">
        <v>85.782325744628906</v>
      </c>
    </row>
    <row r="3860" spans="1:19" x14ac:dyDescent="0.25">
      <c r="A3860" s="7">
        <v>513</v>
      </c>
      <c r="B3860" s="7">
        <v>44657</v>
      </c>
      <c r="C3860" s="7">
        <v>37830054</v>
      </c>
      <c r="D3860" s="7" t="s">
        <v>1516</v>
      </c>
      <c r="E3860" s="7" t="s">
        <v>8856</v>
      </c>
      <c r="F3860" s="7">
        <v>3000000</v>
      </c>
      <c r="G3860" s="7">
        <v>8.027400016784668</v>
      </c>
      <c r="H3860" s="7">
        <v>6.637700080871582</v>
      </c>
      <c r="I3860" s="7" t="s">
        <v>21901</v>
      </c>
      <c r="J3860" s="7" t="s">
        <v>8857</v>
      </c>
      <c r="K3860" s="8">
        <v>3.3818008899688721</v>
      </c>
      <c r="M3860" s="8">
        <v>107.8031005859375</v>
      </c>
      <c r="N3860" s="7">
        <v>72.11419677734375</v>
      </c>
      <c r="O3860" s="7" t="s">
        <v>331</v>
      </c>
      <c r="P3860" s="7" t="s">
        <v>225</v>
      </c>
      <c r="Q3860" s="7" t="s">
        <v>219</v>
      </c>
      <c r="R3860" s="7" t="s">
        <v>214</v>
      </c>
      <c r="S3860" s="7">
        <v>85.782325744628906</v>
      </c>
    </row>
    <row r="3861" spans="1:19" x14ac:dyDescent="0.25">
      <c r="A3861" s="7">
        <v>513</v>
      </c>
      <c r="B3861" s="7">
        <v>44657</v>
      </c>
      <c r="C3861" s="7">
        <v>45535618</v>
      </c>
      <c r="D3861" s="7" t="s">
        <v>1516</v>
      </c>
      <c r="E3861" s="7" t="s">
        <v>214</v>
      </c>
      <c r="F3861" s="7">
        <v>2500000</v>
      </c>
      <c r="G3861" s="7">
        <v>7.5619001388549805</v>
      </c>
      <c r="H3861" s="7">
        <v>6.6312999725341797</v>
      </c>
      <c r="I3861" s="7" t="s">
        <v>20168</v>
      </c>
      <c r="J3861" s="7" t="s">
        <v>8855</v>
      </c>
      <c r="K3861" s="8">
        <v>3.1874799728393555</v>
      </c>
      <c r="M3861" s="8">
        <v>98.541000366210938</v>
      </c>
      <c r="N3861" s="7">
        <v>51.339298248291016</v>
      </c>
      <c r="O3861" s="7" t="s">
        <v>331</v>
      </c>
      <c r="P3861" s="7" t="s">
        <v>225</v>
      </c>
      <c r="Q3861" s="7" t="s">
        <v>219</v>
      </c>
      <c r="R3861" s="7" t="s">
        <v>3856</v>
      </c>
      <c r="S3861" s="7">
        <v>84.28997802734375</v>
      </c>
    </row>
    <row r="3862" spans="1:19" x14ac:dyDescent="0.25">
      <c r="A3862" s="7">
        <v>513</v>
      </c>
      <c r="B3862" s="7">
        <v>44657</v>
      </c>
      <c r="C3862" s="7">
        <v>42112554</v>
      </c>
      <c r="D3862" s="7" t="s">
        <v>1516</v>
      </c>
      <c r="E3862" s="7" t="s">
        <v>214</v>
      </c>
      <c r="F3862" s="7">
        <v>4000000</v>
      </c>
      <c r="G3862" s="7">
        <v>7.0253000259399414</v>
      </c>
      <c r="H3862" s="7">
        <v>5.9491000175476074</v>
      </c>
      <c r="I3862" s="7" t="s">
        <v>20169</v>
      </c>
      <c r="J3862" s="7" t="s">
        <v>8854</v>
      </c>
      <c r="K3862" s="8">
        <v>3.2415900230407715</v>
      </c>
      <c r="M3862" s="8">
        <v>107.06900024414063</v>
      </c>
      <c r="N3862" s="7">
        <v>54.756099700927734</v>
      </c>
      <c r="O3862" s="7" t="s">
        <v>331</v>
      </c>
      <c r="P3862" s="7" t="s">
        <v>225</v>
      </c>
      <c r="Q3862" s="7" t="s">
        <v>219</v>
      </c>
      <c r="R3862" s="7" t="s">
        <v>3856</v>
      </c>
      <c r="S3862" s="7">
        <v>82.548896789550781</v>
      </c>
    </row>
    <row r="3863" spans="1:19" x14ac:dyDescent="0.25">
      <c r="A3863" s="7">
        <v>513</v>
      </c>
      <c r="B3863" s="7">
        <v>44657</v>
      </c>
      <c r="C3863" s="7">
        <v>42112557</v>
      </c>
      <c r="D3863" s="7" t="s">
        <v>1516</v>
      </c>
      <c r="E3863" s="7" t="s">
        <v>8852</v>
      </c>
      <c r="F3863" s="7">
        <v>4000000</v>
      </c>
      <c r="G3863" s="7">
        <v>7.0253000259399414</v>
      </c>
      <c r="H3863" s="7">
        <v>5.9482998847961426</v>
      </c>
      <c r="I3863" s="7" t="s">
        <v>21388</v>
      </c>
      <c r="J3863" s="7" t="s">
        <v>8853</v>
      </c>
      <c r="K3863" s="8">
        <v>3.2537240982055664</v>
      </c>
      <c r="M3863" s="8">
        <v>106.98999786376953</v>
      </c>
      <c r="N3863" s="7">
        <v>55.657299041748047</v>
      </c>
      <c r="O3863" s="7" t="s">
        <v>331</v>
      </c>
      <c r="P3863" s="7" t="s">
        <v>225</v>
      </c>
      <c r="Q3863" s="7" t="s">
        <v>219</v>
      </c>
      <c r="R3863" s="7" t="s">
        <v>214</v>
      </c>
      <c r="S3863" s="7">
        <v>82.548896789550781</v>
      </c>
    </row>
    <row r="3864" spans="1:19" x14ac:dyDescent="0.25">
      <c r="A3864" s="7">
        <v>513</v>
      </c>
      <c r="B3864" s="7">
        <v>44657</v>
      </c>
      <c r="C3864" s="7">
        <v>40555555</v>
      </c>
      <c r="D3864" s="7" t="s">
        <v>1516</v>
      </c>
      <c r="E3864" s="7" t="s">
        <v>214</v>
      </c>
      <c r="F3864" s="7">
        <v>2000000</v>
      </c>
      <c r="G3864" s="7">
        <v>6.7870998382568359</v>
      </c>
      <c r="H3864" s="7">
        <v>5.8467001914978027</v>
      </c>
      <c r="I3864" s="7" t="s">
        <v>20170</v>
      </c>
      <c r="J3864" s="7" t="s">
        <v>8851</v>
      </c>
      <c r="K3864" s="8">
        <v>3.2153999805450439</v>
      </c>
      <c r="M3864" s="8">
        <v>106.57700347900391</v>
      </c>
      <c r="N3864" s="7">
        <v>51.538600921630859</v>
      </c>
      <c r="O3864" s="7" t="s">
        <v>331</v>
      </c>
      <c r="P3864" s="7" t="s">
        <v>225</v>
      </c>
      <c r="Q3864" s="7" t="s">
        <v>219</v>
      </c>
      <c r="R3864" s="7" t="s">
        <v>3856</v>
      </c>
      <c r="S3864" s="7">
        <v>81.769035339355469</v>
      </c>
    </row>
    <row r="3865" spans="1:19" x14ac:dyDescent="0.25">
      <c r="A3865" s="7">
        <v>513</v>
      </c>
      <c r="B3865" s="7">
        <v>44657</v>
      </c>
      <c r="C3865" s="7">
        <v>40824607</v>
      </c>
      <c r="D3865" s="7" t="s">
        <v>1516</v>
      </c>
      <c r="E3865" s="7" t="s">
        <v>16735</v>
      </c>
      <c r="F3865" s="7">
        <v>2000000</v>
      </c>
      <c r="G3865" s="7">
        <v>6.7870998382568359</v>
      </c>
      <c r="H3865" s="7">
        <v>5.8460001945495605</v>
      </c>
      <c r="I3865" s="7" t="s">
        <v>21902</v>
      </c>
      <c r="J3865" s="7" t="s">
        <v>16736</v>
      </c>
      <c r="K3865" s="8">
        <v>3.2269430160522461</v>
      </c>
      <c r="M3865" s="8">
        <v>106.50450134277344</v>
      </c>
      <c r="N3865" s="7">
        <v>52.372299194335938</v>
      </c>
      <c r="O3865" s="7" t="s">
        <v>331</v>
      </c>
      <c r="P3865" s="7" t="s">
        <v>225</v>
      </c>
      <c r="Q3865" s="7" t="s">
        <v>219</v>
      </c>
      <c r="R3865" s="7" t="s">
        <v>214</v>
      </c>
      <c r="S3865" s="7">
        <v>81.769035339355469</v>
      </c>
    </row>
    <row r="3866" spans="1:19" x14ac:dyDescent="0.25">
      <c r="A3866" s="7">
        <v>513</v>
      </c>
      <c r="B3866" s="7">
        <v>44657</v>
      </c>
      <c r="C3866" s="7">
        <v>35604554</v>
      </c>
      <c r="D3866" s="7" t="s">
        <v>1516</v>
      </c>
      <c r="E3866" s="7" t="s">
        <v>8849</v>
      </c>
      <c r="F3866" s="7">
        <v>5000000</v>
      </c>
      <c r="G3866" s="7">
        <v>5.9082999229431152</v>
      </c>
      <c r="H3866" s="7">
        <v>5.2778000831604004</v>
      </c>
      <c r="I3866" s="7" t="s">
        <v>20171</v>
      </c>
      <c r="J3866" s="7" t="s">
        <v>8850</v>
      </c>
      <c r="K3866" s="8">
        <v>3.239069938659668</v>
      </c>
      <c r="M3866" s="8">
        <v>102.05799865722656</v>
      </c>
      <c r="N3866" s="7">
        <v>52.110698699951172</v>
      </c>
      <c r="O3866" s="7" t="s">
        <v>331</v>
      </c>
      <c r="P3866" s="7" t="s">
        <v>225</v>
      </c>
      <c r="Q3866" s="7" t="s">
        <v>219</v>
      </c>
      <c r="R3866" s="7" t="s">
        <v>3856</v>
      </c>
      <c r="S3866" s="7">
        <v>78.855995178222656</v>
      </c>
    </row>
    <row r="3867" spans="1:19" x14ac:dyDescent="0.25">
      <c r="A3867" s="7">
        <v>513</v>
      </c>
      <c r="B3867" s="7">
        <v>44657</v>
      </c>
      <c r="C3867" s="7">
        <v>35560884</v>
      </c>
      <c r="D3867" s="7" t="s">
        <v>1516</v>
      </c>
      <c r="E3867" s="7" t="s">
        <v>8847</v>
      </c>
      <c r="F3867" s="7">
        <v>5000000</v>
      </c>
      <c r="G3867" s="7">
        <v>5.9082999229431152</v>
      </c>
      <c r="H3867" s="7">
        <v>5.2782001495361328</v>
      </c>
      <c r="I3867" s="7" t="s">
        <v>21903</v>
      </c>
      <c r="J3867" s="7" t="s">
        <v>8848</v>
      </c>
      <c r="K3867" s="8">
        <v>3.2293500900268555</v>
      </c>
      <c r="M3867" s="8">
        <v>102.11049652099609</v>
      </c>
      <c r="N3867" s="7">
        <v>50.784801483154297</v>
      </c>
      <c r="O3867" s="7" t="s">
        <v>331</v>
      </c>
      <c r="P3867" s="7" t="s">
        <v>225</v>
      </c>
      <c r="Q3867" s="7" t="s">
        <v>219</v>
      </c>
      <c r="R3867" s="7" t="s">
        <v>214</v>
      </c>
      <c r="S3867" s="7">
        <v>78.855995178222656</v>
      </c>
    </row>
    <row r="3868" spans="1:19" x14ac:dyDescent="0.25">
      <c r="A3868" s="7">
        <v>513</v>
      </c>
      <c r="B3868" s="7">
        <v>44657</v>
      </c>
      <c r="C3868" s="7">
        <v>33721491</v>
      </c>
      <c r="D3868" s="7" t="s">
        <v>1516</v>
      </c>
      <c r="E3868" s="7" t="s">
        <v>8845</v>
      </c>
      <c r="F3868" s="7">
        <v>4500000</v>
      </c>
      <c r="G3868" s="7">
        <v>5.0349001884460449</v>
      </c>
      <c r="H3868" s="7">
        <v>4.5116000175476074</v>
      </c>
      <c r="I3868" s="7" t="s">
        <v>20172</v>
      </c>
      <c r="J3868" s="7" t="s">
        <v>8846</v>
      </c>
      <c r="K3868" s="8">
        <v>3.0418400764465332</v>
      </c>
      <c r="M3868" s="8">
        <v>102.71700286865234</v>
      </c>
      <c r="N3868" s="7">
        <v>31.203899383544922</v>
      </c>
      <c r="O3868" s="7" t="s">
        <v>331</v>
      </c>
      <c r="P3868" s="7" t="s">
        <v>225</v>
      </c>
      <c r="Q3868" s="7" t="s">
        <v>219</v>
      </c>
      <c r="R3868" s="7" t="s">
        <v>3856</v>
      </c>
      <c r="S3868" s="7">
        <v>75.907569885253906</v>
      </c>
    </row>
    <row r="3869" spans="1:19" x14ac:dyDescent="0.25">
      <c r="A3869" s="7">
        <v>513</v>
      </c>
      <c r="B3869" s="7">
        <v>44657</v>
      </c>
      <c r="C3869" s="7">
        <v>46644183</v>
      </c>
      <c r="D3869" s="7" t="s">
        <v>1516</v>
      </c>
      <c r="E3869" s="7" t="s">
        <v>214</v>
      </c>
      <c r="F3869" s="7">
        <v>1250000</v>
      </c>
      <c r="G3869" s="7">
        <v>4.8267998695373535</v>
      </c>
      <c r="H3869" s="7">
        <v>4.491300106048584</v>
      </c>
      <c r="I3869" s="7" t="s">
        <v>8843</v>
      </c>
      <c r="J3869" s="7" t="s">
        <v>8844</v>
      </c>
      <c r="K3869" s="8">
        <v>2.909019947052002</v>
      </c>
      <c r="M3869" s="8">
        <v>98.169998168945313</v>
      </c>
      <c r="N3869" s="7">
        <v>17.068899154663086</v>
      </c>
      <c r="O3869" s="7" t="s">
        <v>331</v>
      </c>
      <c r="P3869" s="7" t="s">
        <v>225</v>
      </c>
      <c r="Q3869" s="7" t="s">
        <v>219</v>
      </c>
      <c r="R3869" s="7" t="s">
        <v>3856</v>
      </c>
      <c r="S3869" s="7">
        <v>75.197662353515625</v>
      </c>
    </row>
    <row r="3870" spans="1:19" x14ac:dyDescent="0.25">
      <c r="A3870" s="7">
        <v>513</v>
      </c>
      <c r="B3870" s="7">
        <v>44657</v>
      </c>
      <c r="C3870" s="7">
        <v>31698062</v>
      </c>
      <c r="D3870" s="7" t="s">
        <v>1516</v>
      </c>
      <c r="E3870" s="7" t="s">
        <v>214</v>
      </c>
      <c r="F3870" s="7">
        <v>5500000</v>
      </c>
      <c r="G3870" s="7">
        <v>4.5529999732971191</v>
      </c>
      <c r="H3870" s="7">
        <v>4.1535000801086426</v>
      </c>
      <c r="I3870" s="7" t="s">
        <v>8841</v>
      </c>
      <c r="J3870" s="7" t="s">
        <v>8842</v>
      </c>
      <c r="K3870" s="8">
        <v>2.8793299198150635</v>
      </c>
      <c r="M3870" s="8">
        <v>101.56999969482422</v>
      </c>
      <c r="N3870" s="7">
        <v>14.311599731445313</v>
      </c>
      <c r="O3870" s="7" t="s">
        <v>331</v>
      </c>
      <c r="P3870" s="7" t="s">
        <v>225</v>
      </c>
      <c r="Q3870" s="7" t="s">
        <v>219</v>
      </c>
      <c r="R3870" s="7" t="s">
        <v>3856</v>
      </c>
      <c r="S3870" s="7">
        <v>74.259468078613281</v>
      </c>
    </row>
    <row r="3871" spans="1:19" x14ac:dyDescent="0.25">
      <c r="A3871" s="7">
        <v>513</v>
      </c>
      <c r="B3871" s="7">
        <v>44657</v>
      </c>
      <c r="C3871" s="7">
        <v>31688084</v>
      </c>
      <c r="D3871" s="7" t="s">
        <v>1516</v>
      </c>
      <c r="E3871" s="7" t="s">
        <v>8838</v>
      </c>
      <c r="F3871" s="7">
        <v>5500000</v>
      </c>
      <c r="G3871" s="7">
        <v>4.5529999732971191</v>
      </c>
      <c r="H3871" s="7">
        <v>4.1525998115539551</v>
      </c>
      <c r="I3871" s="7" t="s">
        <v>8839</v>
      </c>
      <c r="J3871" s="7" t="s">
        <v>8840</v>
      </c>
      <c r="K3871" s="8">
        <v>2.9074020385742188</v>
      </c>
      <c r="M3871" s="8">
        <v>101.44999694824219</v>
      </c>
      <c r="N3871" s="7">
        <v>16.71820068359375</v>
      </c>
      <c r="O3871" s="7" t="s">
        <v>331</v>
      </c>
      <c r="P3871" s="7" t="s">
        <v>225</v>
      </c>
      <c r="Q3871" s="7" t="s">
        <v>219</v>
      </c>
      <c r="R3871" s="7" t="s">
        <v>214</v>
      </c>
      <c r="S3871" s="7">
        <v>74.259468078613281</v>
      </c>
    </row>
    <row r="3872" spans="1:19" x14ac:dyDescent="0.25">
      <c r="A3872" s="7">
        <v>513</v>
      </c>
      <c r="B3872" s="7">
        <v>44657</v>
      </c>
      <c r="C3872" s="7">
        <v>51661057</v>
      </c>
      <c r="D3872" s="7" t="s">
        <v>1516</v>
      </c>
      <c r="E3872" s="7" t="s">
        <v>214</v>
      </c>
      <c r="F3872" s="7">
        <v>2500000</v>
      </c>
      <c r="G3872" s="7">
        <v>3.5427999496459961</v>
      </c>
      <c r="H3872" s="7">
        <v>3.3025000095367432</v>
      </c>
      <c r="I3872" s="7" t="s">
        <v>16734</v>
      </c>
      <c r="J3872" s="7" t="s">
        <v>8837</v>
      </c>
      <c r="K3872" s="8">
        <v>2.8674800395965576</v>
      </c>
      <c r="M3872" s="8">
        <v>100.10800170898438</v>
      </c>
      <c r="N3872" s="7">
        <v>13.678199768066406</v>
      </c>
      <c r="O3872" s="7" t="s">
        <v>331</v>
      </c>
      <c r="P3872" s="7" t="s">
        <v>225</v>
      </c>
      <c r="Q3872" s="7" t="s">
        <v>219</v>
      </c>
      <c r="R3872" s="7" t="s">
        <v>3856</v>
      </c>
      <c r="S3872" s="7">
        <v>70.759475708007813</v>
      </c>
    </row>
    <row r="3873" spans="1:19" x14ac:dyDescent="0.25">
      <c r="A3873" s="7">
        <v>513</v>
      </c>
      <c r="B3873" s="7">
        <v>44657</v>
      </c>
      <c r="C3873" s="7">
        <v>37830059</v>
      </c>
      <c r="D3873" s="7" t="s">
        <v>1516</v>
      </c>
      <c r="E3873" s="7" t="s">
        <v>214</v>
      </c>
      <c r="F3873" s="7">
        <v>4500000</v>
      </c>
      <c r="G3873" s="7">
        <v>3.0281000137329102</v>
      </c>
      <c r="H3873" s="7">
        <v>2.7934000492095947</v>
      </c>
      <c r="I3873" s="7" t="s">
        <v>20173</v>
      </c>
      <c r="J3873" s="7" t="s">
        <v>8836</v>
      </c>
      <c r="K3873" s="8">
        <v>2.9112000465393066</v>
      </c>
      <c r="M3873" s="8">
        <v>103.13300323486328</v>
      </c>
      <c r="N3873" s="7">
        <v>20.674900054931641</v>
      </c>
      <c r="O3873" s="7" t="s">
        <v>331</v>
      </c>
      <c r="P3873" s="7" t="s">
        <v>225</v>
      </c>
      <c r="Q3873" s="7" t="s">
        <v>219</v>
      </c>
      <c r="R3873" s="7" t="s">
        <v>3856</v>
      </c>
      <c r="S3873" s="7">
        <v>68.954750061035156</v>
      </c>
    </row>
    <row r="3874" spans="1:19" x14ac:dyDescent="0.25">
      <c r="A3874" s="7">
        <v>513</v>
      </c>
      <c r="B3874" s="7">
        <v>44657</v>
      </c>
      <c r="C3874" s="7">
        <v>37830057</v>
      </c>
      <c r="D3874" s="7" t="s">
        <v>1516</v>
      </c>
      <c r="E3874" s="7" t="s">
        <v>8834</v>
      </c>
      <c r="F3874" s="7">
        <v>4500000</v>
      </c>
      <c r="G3874" s="7">
        <v>3.0281000137329102</v>
      </c>
      <c r="H3874" s="7">
        <v>2.7936999797821045</v>
      </c>
      <c r="I3874" s="7" t="s">
        <v>21904</v>
      </c>
      <c r="J3874" s="7" t="s">
        <v>8835</v>
      </c>
      <c r="K3874" s="8">
        <v>2.8941349983215332</v>
      </c>
      <c r="M3874" s="8">
        <v>103.18309783935547</v>
      </c>
      <c r="N3874" s="7">
        <v>18.428499221801758</v>
      </c>
      <c r="O3874" s="7" t="s">
        <v>331</v>
      </c>
      <c r="P3874" s="7" t="s">
        <v>225</v>
      </c>
      <c r="Q3874" s="7" t="s">
        <v>219</v>
      </c>
      <c r="R3874" s="7" t="s">
        <v>214</v>
      </c>
      <c r="S3874" s="7">
        <v>68.954750061035156</v>
      </c>
    </row>
    <row r="3875" spans="1:19" x14ac:dyDescent="0.25">
      <c r="A3875" s="7">
        <v>513</v>
      </c>
      <c r="B3875" s="7">
        <v>44657</v>
      </c>
      <c r="C3875" s="7">
        <v>35604556</v>
      </c>
      <c r="D3875" s="7" t="s">
        <v>1516</v>
      </c>
      <c r="E3875" s="7" t="s">
        <v>214</v>
      </c>
      <c r="F3875" s="7">
        <v>3000000</v>
      </c>
      <c r="G3875" s="7">
        <v>0.90829998254776001</v>
      </c>
      <c r="H3875" s="7">
        <v>0.89020001888275146</v>
      </c>
      <c r="I3875" s="7" t="s">
        <v>20174</v>
      </c>
      <c r="J3875" s="7" t="s">
        <v>8833</v>
      </c>
      <c r="K3875" s="8">
        <v>2.1661429405212402</v>
      </c>
      <c r="M3875" s="8">
        <v>100.63300323486328</v>
      </c>
      <c r="N3875" s="7">
        <v>44.505401611328125</v>
      </c>
      <c r="O3875" s="7" t="s">
        <v>331</v>
      </c>
      <c r="P3875" s="7" t="s">
        <v>225</v>
      </c>
      <c r="Q3875" s="7" t="s">
        <v>219</v>
      </c>
      <c r="R3875" s="7" t="s">
        <v>3856</v>
      </c>
      <c r="S3875" s="7">
        <v>61.399734497070313</v>
      </c>
    </row>
    <row r="3876" spans="1:19" x14ac:dyDescent="0.25">
      <c r="A3876" s="7">
        <v>513</v>
      </c>
      <c r="B3876" s="7">
        <v>44657</v>
      </c>
      <c r="C3876" s="7">
        <v>37003532</v>
      </c>
      <c r="D3876" s="7" t="s">
        <v>1519</v>
      </c>
      <c r="E3876" s="7" t="s">
        <v>214</v>
      </c>
      <c r="F3876" s="7">
        <v>300000</v>
      </c>
      <c r="G3876" s="7">
        <v>0.79670000076293945</v>
      </c>
      <c r="H3876" s="7">
        <v>0.5220000147819519</v>
      </c>
      <c r="I3876" s="7" t="s">
        <v>8889</v>
      </c>
      <c r="J3876" s="7" t="s">
        <v>8890</v>
      </c>
      <c r="K3876" s="8">
        <v>95.407211303710938</v>
      </c>
      <c r="M3876" s="8">
        <v>57.381000518798828</v>
      </c>
      <c r="N3876" s="7">
        <v>9387.771484375</v>
      </c>
      <c r="O3876" s="7" t="s">
        <v>280</v>
      </c>
      <c r="P3876" s="7" t="s">
        <v>267</v>
      </c>
      <c r="Q3876" s="7" t="s">
        <v>242</v>
      </c>
      <c r="R3876" s="7" t="s">
        <v>214</v>
      </c>
      <c r="S3876" s="7">
        <v>435.763671875</v>
      </c>
    </row>
    <row r="3877" spans="1:19" x14ac:dyDescent="0.25">
      <c r="A3877" s="7">
        <v>513</v>
      </c>
      <c r="B3877" s="7">
        <v>44657</v>
      </c>
      <c r="C3877" s="7">
        <v>66998337</v>
      </c>
      <c r="D3877" s="7" t="s">
        <v>1523</v>
      </c>
      <c r="E3877" s="7" t="s">
        <v>21389</v>
      </c>
      <c r="F3877" s="7">
        <v>300000</v>
      </c>
      <c r="G3877" s="7">
        <v>4.8049001693725586</v>
      </c>
      <c r="H3877" s="7">
        <v>4.4324002265930176</v>
      </c>
      <c r="I3877" s="7" t="s">
        <v>22434</v>
      </c>
      <c r="J3877" s="7" t="s">
        <v>21390</v>
      </c>
      <c r="K3877" s="8">
        <v>4.1941170692443848</v>
      </c>
      <c r="M3877" s="8">
        <v>92.653335571289063</v>
      </c>
      <c r="N3877" s="7">
        <v>145.22039794921875</v>
      </c>
      <c r="O3877" s="7" t="s">
        <v>212</v>
      </c>
      <c r="P3877" s="7" t="s">
        <v>239</v>
      </c>
      <c r="Q3877" s="7" t="s">
        <v>242</v>
      </c>
      <c r="R3877" s="7" t="s">
        <v>214</v>
      </c>
      <c r="S3877" s="7">
        <v>223.6624755859375</v>
      </c>
    </row>
    <row r="3878" spans="1:19" x14ac:dyDescent="0.25">
      <c r="A3878" s="7">
        <v>513</v>
      </c>
      <c r="B3878" s="7">
        <v>44657</v>
      </c>
      <c r="C3878" s="7">
        <v>66850118</v>
      </c>
      <c r="D3878" s="7" t="s">
        <v>1523</v>
      </c>
      <c r="E3878" s="7" t="s">
        <v>214</v>
      </c>
      <c r="F3878" s="7">
        <v>600000</v>
      </c>
      <c r="G3878" s="7">
        <v>4.2656002044677734</v>
      </c>
      <c r="H3878" s="7">
        <v>4.0222997665405273</v>
      </c>
      <c r="I3878" s="7" t="s">
        <v>8902</v>
      </c>
      <c r="J3878" s="7" t="s">
        <v>8903</v>
      </c>
      <c r="K3878" s="8">
        <v>3.9309399127960205</v>
      </c>
      <c r="M3878" s="8">
        <v>91.702003479003906</v>
      </c>
      <c r="N3878" s="7">
        <v>118.72000122070313</v>
      </c>
      <c r="O3878" s="7" t="s">
        <v>212</v>
      </c>
      <c r="P3878" s="7" t="s">
        <v>239</v>
      </c>
      <c r="Q3878" s="7" t="s">
        <v>242</v>
      </c>
      <c r="R3878" s="7" t="s">
        <v>3856</v>
      </c>
      <c r="S3878" s="7">
        <v>218.47061157226563</v>
      </c>
    </row>
    <row r="3879" spans="1:19" x14ac:dyDescent="0.25">
      <c r="A3879" s="7">
        <v>513</v>
      </c>
      <c r="B3879" s="7">
        <v>44657</v>
      </c>
      <c r="C3879" s="7">
        <v>21295417</v>
      </c>
      <c r="D3879" s="7" t="s">
        <v>1523</v>
      </c>
      <c r="E3879" s="7" t="s">
        <v>214</v>
      </c>
      <c r="F3879" s="7">
        <v>500000</v>
      </c>
      <c r="G3879" s="7">
        <v>2.0287001132965088</v>
      </c>
      <c r="H3879" s="7">
        <v>1.881600022315979</v>
      </c>
      <c r="I3879" s="7" t="s">
        <v>20175</v>
      </c>
      <c r="J3879" s="7" t="s">
        <v>8901</v>
      </c>
      <c r="K3879" s="8">
        <v>3.5973498821258545</v>
      </c>
      <c r="M3879" s="8">
        <v>102.47599792480469</v>
      </c>
      <c r="N3879" s="7">
        <v>106.92900085449219</v>
      </c>
      <c r="O3879" s="7" t="s">
        <v>212</v>
      </c>
      <c r="P3879" s="7" t="s">
        <v>239</v>
      </c>
      <c r="Q3879" s="7" t="s">
        <v>242</v>
      </c>
      <c r="R3879" s="7" t="s">
        <v>3856</v>
      </c>
      <c r="S3879" s="7">
        <v>196.37232971191406</v>
      </c>
    </row>
    <row r="3880" spans="1:19" x14ac:dyDescent="0.25">
      <c r="A3880" s="7">
        <v>513</v>
      </c>
      <c r="B3880" s="7">
        <v>44657</v>
      </c>
      <c r="C3880" s="7">
        <v>21295304</v>
      </c>
      <c r="D3880" s="7" t="s">
        <v>1523</v>
      </c>
      <c r="E3880" s="7" t="s">
        <v>8898</v>
      </c>
      <c r="F3880" s="7">
        <v>500000</v>
      </c>
      <c r="G3880" s="7">
        <v>2.0287001132965088</v>
      </c>
      <c r="H3880" s="7">
        <v>1.881600022315979</v>
      </c>
      <c r="I3880" s="7" t="s">
        <v>8899</v>
      </c>
      <c r="J3880" s="7" t="s">
        <v>8900</v>
      </c>
      <c r="K3880" s="8">
        <v>3.5970981121063232</v>
      </c>
      <c r="M3880" s="8">
        <v>102.47599792480469</v>
      </c>
      <c r="N3880" s="7">
        <v>106.30039978027344</v>
      </c>
      <c r="O3880" s="7" t="s">
        <v>212</v>
      </c>
      <c r="P3880" s="7" t="s">
        <v>239</v>
      </c>
      <c r="Q3880" s="7" t="s">
        <v>242</v>
      </c>
      <c r="R3880" s="7" t="s">
        <v>214</v>
      </c>
      <c r="S3880" s="7">
        <v>196.37232971191406</v>
      </c>
    </row>
    <row r="3881" spans="1:19" x14ac:dyDescent="0.25">
      <c r="A3881" s="7">
        <v>513</v>
      </c>
      <c r="B3881" s="7">
        <v>44657</v>
      </c>
      <c r="C3881" s="7">
        <v>42187256</v>
      </c>
      <c r="D3881" s="7" t="s">
        <v>1523</v>
      </c>
      <c r="E3881" s="7" t="s">
        <v>214</v>
      </c>
      <c r="F3881" s="7">
        <v>850000</v>
      </c>
      <c r="G3881" s="7">
        <v>1.798799991607666</v>
      </c>
      <c r="H3881" s="7">
        <v>1.7060999870300293</v>
      </c>
      <c r="I3881" s="7" t="s">
        <v>8896</v>
      </c>
      <c r="J3881" s="7" t="s">
        <v>8897</v>
      </c>
      <c r="K3881" s="8">
        <v>3.5933599472045898</v>
      </c>
      <c r="M3881" s="8">
        <v>101.34400177001953</v>
      </c>
      <c r="N3881" s="7">
        <v>114.66600036621094</v>
      </c>
      <c r="O3881" s="7" t="s">
        <v>212</v>
      </c>
      <c r="P3881" s="7" t="s">
        <v>239</v>
      </c>
      <c r="Q3881" s="7" t="s">
        <v>242</v>
      </c>
      <c r="R3881" s="7" t="s">
        <v>3856</v>
      </c>
      <c r="S3881" s="7">
        <v>194.05583190917969</v>
      </c>
    </row>
    <row r="3882" spans="1:19" x14ac:dyDescent="0.25">
      <c r="A3882" s="7">
        <v>513</v>
      </c>
      <c r="B3882" s="7">
        <v>44657</v>
      </c>
      <c r="C3882" s="7">
        <v>42187269</v>
      </c>
      <c r="D3882" s="7" t="s">
        <v>1523</v>
      </c>
      <c r="E3882" s="7" t="s">
        <v>8893</v>
      </c>
      <c r="F3882" s="7">
        <v>850000</v>
      </c>
      <c r="G3882" s="7">
        <v>1.798799991607666</v>
      </c>
      <c r="H3882" s="7">
        <v>1.7060999870300293</v>
      </c>
      <c r="I3882" s="7" t="s">
        <v>8894</v>
      </c>
      <c r="J3882" s="7" t="s">
        <v>8895</v>
      </c>
      <c r="K3882" s="8">
        <v>3.5935530662536621</v>
      </c>
      <c r="M3882" s="8">
        <v>101.34400177001953</v>
      </c>
      <c r="N3882" s="7">
        <v>113.94519805908203</v>
      </c>
      <c r="O3882" s="7" t="s">
        <v>212</v>
      </c>
      <c r="P3882" s="7" t="s">
        <v>239</v>
      </c>
      <c r="Q3882" s="7" t="s">
        <v>242</v>
      </c>
      <c r="R3882" s="7" t="s">
        <v>214</v>
      </c>
      <c r="S3882" s="7">
        <v>194.05583190917969</v>
      </c>
    </row>
    <row r="3883" spans="1:19" x14ac:dyDescent="0.25">
      <c r="A3883" s="7">
        <v>513</v>
      </c>
      <c r="B3883" s="7">
        <v>44657</v>
      </c>
      <c r="C3883" s="7">
        <v>40824367</v>
      </c>
      <c r="D3883" s="7" t="s">
        <v>1523</v>
      </c>
      <c r="E3883" s="7" t="s">
        <v>214</v>
      </c>
      <c r="F3883" s="7">
        <v>650000</v>
      </c>
      <c r="G3883" s="7">
        <v>1.4757000207901001</v>
      </c>
      <c r="H3883" s="7">
        <v>1.4203000068664551</v>
      </c>
      <c r="I3883" s="7" t="s">
        <v>8891</v>
      </c>
      <c r="J3883" s="7" t="s">
        <v>8892</v>
      </c>
      <c r="K3883" s="8">
        <v>3.338749885559082</v>
      </c>
      <c r="M3883" s="8">
        <v>101.65699768066406</v>
      </c>
      <c r="N3883" s="7">
        <v>106.15399932861328</v>
      </c>
      <c r="O3883" s="7" t="s">
        <v>212</v>
      </c>
      <c r="P3883" s="7" t="s">
        <v>239</v>
      </c>
      <c r="Q3883" s="7" t="s">
        <v>242</v>
      </c>
      <c r="R3883" s="7" t="s">
        <v>3856</v>
      </c>
      <c r="S3883" s="7">
        <v>190.78802490234375</v>
      </c>
    </row>
    <row r="3884" spans="1:19" x14ac:dyDescent="0.25">
      <c r="A3884" s="7">
        <v>513</v>
      </c>
      <c r="B3884" s="7">
        <v>44657</v>
      </c>
      <c r="C3884" s="7">
        <v>43705937</v>
      </c>
      <c r="D3884" s="7" t="s">
        <v>1525</v>
      </c>
      <c r="E3884" s="7" t="s">
        <v>214</v>
      </c>
      <c r="F3884" s="7">
        <v>400000</v>
      </c>
      <c r="G3884" s="7">
        <v>2.1491999626159668</v>
      </c>
      <c r="H3884" s="7">
        <v>1.9639999866485596</v>
      </c>
      <c r="I3884" s="7" t="s">
        <v>8904</v>
      </c>
      <c r="J3884" s="7" t="s">
        <v>8905</v>
      </c>
      <c r="K3884" s="8">
        <v>4.7086482048034668</v>
      </c>
      <c r="M3884" s="8">
        <v>102.5</v>
      </c>
      <c r="N3884" s="7">
        <v>215.01800537109375</v>
      </c>
      <c r="O3884" s="7" t="s">
        <v>212</v>
      </c>
      <c r="P3884" s="7" t="s">
        <v>380</v>
      </c>
      <c r="Q3884" s="7" t="s">
        <v>337</v>
      </c>
      <c r="R3884" s="7" t="s">
        <v>214</v>
      </c>
      <c r="S3884" s="7">
        <v>463.3253173828125</v>
      </c>
    </row>
    <row r="3885" spans="1:19" x14ac:dyDescent="0.25">
      <c r="A3885" s="7">
        <v>513</v>
      </c>
      <c r="B3885" s="7">
        <v>44657</v>
      </c>
      <c r="C3885" s="7">
        <v>42422757</v>
      </c>
      <c r="D3885" s="7" t="s">
        <v>1529</v>
      </c>
      <c r="E3885" s="7" t="s">
        <v>214</v>
      </c>
      <c r="F3885" s="7">
        <v>500000</v>
      </c>
      <c r="G3885" s="7">
        <v>6.850100040435791</v>
      </c>
      <c r="H3885" s="7">
        <v>5.8625998497009277</v>
      </c>
      <c r="I3885" s="7" t="s">
        <v>8912</v>
      </c>
      <c r="J3885" s="7" t="s">
        <v>8913</v>
      </c>
      <c r="K3885" s="8">
        <v>3.7487800121307373</v>
      </c>
      <c r="M3885" s="8">
        <v>103.89499664306641</v>
      </c>
      <c r="N3885" s="7">
        <v>104.83499908447266</v>
      </c>
      <c r="O3885" s="7" t="s">
        <v>212</v>
      </c>
      <c r="P3885" s="7" t="s">
        <v>761</v>
      </c>
      <c r="Q3885" s="7" t="s">
        <v>242</v>
      </c>
      <c r="R3885" s="7" t="s">
        <v>3856</v>
      </c>
      <c r="S3885" s="7">
        <v>166.7718505859375</v>
      </c>
    </row>
    <row r="3886" spans="1:19" x14ac:dyDescent="0.25">
      <c r="A3886" s="7">
        <v>513</v>
      </c>
      <c r="B3886" s="7">
        <v>44657</v>
      </c>
      <c r="C3886" s="7">
        <v>42373341</v>
      </c>
      <c r="D3886" s="7" t="s">
        <v>1529</v>
      </c>
      <c r="E3886" s="7" t="s">
        <v>214</v>
      </c>
      <c r="F3886" s="7">
        <v>500000</v>
      </c>
      <c r="G3886" s="7">
        <v>1.8480000495910645</v>
      </c>
      <c r="H3886" s="7">
        <v>1.7640999555587769</v>
      </c>
      <c r="I3886" s="7" t="s">
        <v>8910</v>
      </c>
      <c r="J3886" s="7" t="s">
        <v>8911</v>
      </c>
      <c r="K3886" s="8">
        <v>3.2417500019073486</v>
      </c>
      <c r="M3886" s="8">
        <v>101.16600036621094</v>
      </c>
      <c r="N3886" s="7">
        <v>76.948097229003906</v>
      </c>
      <c r="O3886" s="7" t="s">
        <v>212</v>
      </c>
      <c r="P3886" s="7" t="s">
        <v>761</v>
      </c>
      <c r="Q3886" s="7" t="s">
        <v>242</v>
      </c>
      <c r="R3886" s="7" t="s">
        <v>3856</v>
      </c>
      <c r="S3886" s="7">
        <v>132.69744873046875</v>
      </c>
    </row>
    <row r="3887" spans="1:19" x14ac:dyDescent="0.25">
      <c r="A3887" s="7">
        <v>513</v>
      </c>
      <c r="B3887" s="7">
        <v>44657</v>
      </c>
      <c r="C3887" s="7">
        <v>36249492</v>
      </c>
      <c r="D3887" s="7" t="s">
        <v>1529</v>
      </c>
      <c r="E3887" s="7" t="s">
        <v>214</v>
      </c>
      <c r="F3887" s="7">
        <v>500000</v>
      </c>
      <c r="G3887" s="7">
        <v>1.1060999631881714</v>
      </c>
      <c r="H3887" s="7">
        <v>1.0702999830245972</v>
      </c>
      <c r="I3887" s="7" t="s">
        <v>8908</v>
      </c>
      <c r="J3887" s="7" t="s">
        <v>8909</v>
      </c>
      <c r="K3887" s="8">
        <v>3.0312199592590332</v>
      </c>
      <c r="M3887" s="8">
        <v>99.694000244140625</v>
      </c>
      <c r="N3887" s="7">
        <v>105.23699951171875</v>
      </c>
      <c r="O3887" s="7" t="s">
        <v>212</v>
      </c>
      <c r="P3887" s="7" t="s">
        <v>761</v>
      </c>
      <c r="Q3887" s="7" t="s">
        <v>242</v>
      </c>
      <c r="R3887" s="7" t="s">
        <v>3856</v>
      </c>
      <c r="S3887" s="7">
        <v>127.40983581542969</v>
      </c>
    </row>
    <row r="3888" spans="1:19" x14ac:dyDescent="0.25">
      <c r="A3888" s="7">
        <v>513</v>
      </c>
      <c r="B3888" s="7">
        <v>44657</v>
      </c>
      <c r="C3888" s="7">
        <v>32846702</v>
      </c>
      <c r="D3888" s="7" t="s">
        <v>1529</v>
      </c>
      <c r="E3888" s="7" t="s">
        <v>214</v>
      </c>
      <c r="F3888" s="7">
        <v>400000</v>
      </c>
      <c r="G3888" s="7">
        <v>0.30120000243186951</v>
      </c>
      <c r="H3888" s="7">
        <v>0.2971000075340271</v>
      </c>
      <c r="I3888" s="7" t="s">
        <v>8906</v>
      </c>
      <c r="J3888" s="7" t="s">
        <v>8907</v>
      </c>
      <c r="K3888" s="8">
        <v>2.8768470287322998</v>
      </c>
      <c r="M3888" s="8">
        <v>100.09400177001953</v>
      </c>
      <c r="N3888" s="7">
        <v>203.84919738769531</v>
      </c>
      <c r="O3888" s="7" t="s">
        <v>212</v>
      </c>
      <c r="P3888" s="7" t="s">
        <v>761</v>
      </c>
      <c r="Q3888" s="7" t="s">
        <v>242</v>
      </c>
      <c r="R3888" s="7" t="s">
        <v>3856</v>
      </c>
      <c r="S3888" s="7">
        <v>121.62954711914063</v>
      </c>
    </row>
    <row r="3889" spans="1:19" x14ac:dyDescent="0.25">
      <c r="A3889" s="7">
        <v>513</v>
      </c>
      <c r="B3889" s="7">
        <v>44657</v>
      </c>
      <c r="C3889" s="7">
        <v>25633402</v>
      </c>
      <c r="D3889" s="7" t="s">
        <v>1532</v>
      </c>
      <c r="E3889" s="7" t="s">
        <v>8931</v>
      </c>
      <c r="F3889" s="7">
        <v>1500000</v>
      </c>
      <c r="G3889" s="7">
        <v>23.044500350952148</v>
      </c>
      <c r="H3889" s="7">
        <v>13.217599868774414</v>
      </c>
      <c r="I3889" s="7" t="s">
        <v>8932</v>
      </c>
      <c r="J3889" s="7" t="s">
        <v>8933</v>
      </c>
      <c r="K3889" s="8">
        <v>4.3755102157592773</v>
      </c>
      <c r="M3889" s="8">
        <v>121.62799835205078</v>
      </c>
      <c r="N3889" s="7">
        <v>160.10499572753906</v>
      </c>
      <c r="O3889" s="7" t="s">
        <v>266</v>
      </c>
      <c r="P3889" s="7" t="s">
        <v>447</v>
      </c>
      <c r="Q3889" s="7" t="s">
        <v>291</v>
      </c>
      <c r="R3889" s="7" t="s">
        <v>3856</v>
      </c>
      <c r="S3889" s="7">
        <v>249.51702880859375</v>
      </c>
    </row>
    <row r="3890" spans="1:19" x14ac:dyDescent="0.25">
      <c r="A3890" s="7">
        <v>513</v>
      </c>
      <c r="B3890" s="7">
        <v>44657</v>
      </c>
      <c r="C3890" s="7">
        <v>16298653</v>
      </c>
      <c r="D3890" s="7" t="s">
        <v>1532</v>
      </c>
      <c r="E3890" s="7" t="s">
        <v>8929</v>
      </c>
      <c r="F3890" s="7">
        <v>1200000</v>
      </c>
      <c r="G3890" s="7">
        <v>20.588600158691406</v>
      </c>
      <c r="H3890" s="7">
        <v>12.723699569702148</v>
      </c>
      <c r="I3890" s="7" t="s">
        <v>19100</v>
      </c>
      <c r="J3890" s="7" t="s">
        <v>8930</v>
      </c>
      <c r="K3890" s="8">
        <v>4.2999200820922852</v>
      </c>
      <c r="M3890" s="8">
        <v>112.88800048828125</v>
      </c>
      <c r="N3890" s="7">
        <v>150.35800170898438</v>
      </c>
      <c r="O3890" s="7" t="s">
        <v>266</v>
      </c>
      <c r="P3890" s="7" t="s">
        <v>447</v>
      </c>
      <c r="Q3890" s="7" t="s">
        <v>291</v>
      </c>
      <c r="R3890" s="7" t="s">
        <v>3856</v>
      </c>
      <c r="S3890" s="7">
        <v>239.73100280761719</v>
      </c>
    </row>
    <row r="3891" spans="1:19" x14ac:dyDescent="0.25">
      <c r="A3891" s="7">
        <v>513</v>
      </c>
      <c r="B3891" s="7">
        <v>44657</v>
      </c>
      <c r="C3891" s="7">
        <v>8143529</v>
      </c>
      <c r="D3891" s="7" t="s">
        <v>1532</v>
      </c>
      <c r="E3891" s="7" t="s">
        <v>8926</v>
      </c>
      <c r="F3891" s="7">
        <v>1100000</v>
      </c>
      <c r="G3891" s="7">
        <v>18.025999069213867</v>
      </c>
      <c r="H3891" s="7">
        <v>10.985400199890137</v>
      </c>
      <c r="I3891" s="7" t="s">
        <v>8927</v>
      </c>
      <c r="J3891" s="7" t="s">
        <v>8928</v>
      </c>
      <c r="K3891" s="8">
        <v>4.5587701797485352</v>
      </c>
      <c r="M3891" s="8">
        <v>126.73500061035156</v>
      </c>
      <c r="N3891" s="7">
        <v>184.44599914550781</v>
      </c>
      <c r="O3891" s="7" t="s">
        <v>266</v>
      </c>
      <c r="P3891" s="7" t="s">
        <v>447</v>
      </c>
      <c r="Q3891" s="7" t="s">
        <v>291</v>
      </c>
      <c r="R3891" s="7" t="s">
        <v>3856</v>
      </c>
      <c r="S3891" s="7">
        <v>228.53678894042969</v>
      </c>
    </row>
    <row r="3892" spans="1:19" x14ac:dyDescent="0.25">
      <c r="A3892" s="7">
        <v>513</v>
      </c>
      <c r="B3892" s="7">
        <v>44657</v>
      </c>
      <c r="C3892" s="7">
        <v>314149</v>
      </c>
      <c r="D3892" s="7" t="s">
        <v>1532</v>
      </c>
      <c r="E3892" s="7" t="s">
        <v>8924</v>
      </c>
      <c r="F3892" s="7">
        <v>999900</v>
      </c>
      <c r="G3892" s="7">
        <v>13.303199768066406</v>
      </c>
      <c r="H3892" s="7">
        <v>8.9576997756958008</v>
      </c>
      <c r="I3892" s="7" t="s">
        <v>18445</v>
      </c>
      <c r="J3892" s="7" t="s">
        <v>8925</v>
      </c>
      <c r="K3892" s="8">
        <v>4.5764598846435547</v>
      </c>
      <c r="M3892" s="8">
        <v>128.88499450683594</v>
      </c>
      <c r="N3892" s="7">
        <v>204.40299987792969</v>
      </c>
      <c r="O3892" s="7" t="s">
        <v>266</v>
      </c>
      <c r="P3892" s="7" t="s">
        <v>447</v>
      </c>
      <c r="Q3892" s="7" t="s">
        <v>291</v>
      </c>
      <c r="R3892" s="7" t="s">
        <v>3856</v>
      </c>
      <c r="S3892" s="7">
        <v>205.06314086914063</v>
      </c>
    </row>
    <row r="3893" spans="1:19" x14ac:dyDescent="0.25">
      <c r="A3893" s="7">
        <v>513</v>
      </c>
      <c r="B3893" s="7">
        <v>44657</v>
      </c>
      <c r="C3893" s="7">
        <v>25633403</v>
      </c>
      <c r="D3893" s="7" t="s">
        <v>1532</v>
      </c>
      <c r="E3893" s="7" t="s">
        <v>8921</v>
      </c>
      <c r="F3893" s="7">
        <v>500000</v>
      </c>
      <c r="G3893" s="7">
        <v>3.0445001125335693</v>
      </c>
      <c r="H3893" s="7">
        <v>2.8039000034332275</v>
      </c>
      <c r="I3893" s="7" t="s">
        <v>8922</v>
      </c>
      <c r="J3893" s="7" t="s">
        <v>8923</v>
      </c>
      <c r="K3893" s="8">
        <v>3.5387699604034424</v>
      </c>
      <c r="M3893" s="8">
        <v>100.96099853515625</v>
      </c>
      <c r="N3893" s="7">
        <v>83.316200256347656</v>
      </c>
      <c r="O3893" s="7" t="s">
        <v>266</v>
      </c>
      <c r="P3893" s="7" t="s">
        <v>447</v>
      </c>
      <c r="Q3893" s="7" t="s">
        <v>291</v>
      </c>
      <c r="R3893" s="7" t="s">
        <v>3856</v>
      </c>
      <c r="S3893" s="7">
        <v>141.12187194824219</v>
      </c>
    </row>
    <row r="3894" spans="1:19" x14ac:dyDescent="0.25">
      <c r="A3894" s="7">
        <v>513</v>
      </c>
      <c r="B3894" s="7">
        <v>44657</v>
      </c>
      <c r="C3894" s="7">
        <v>16298652</v>
      </c>
      <c r="D3894" s="7" t="s">
        <v>1532</v>
      </c>
      <c r="E3894" s="7" t="s">
        <v>8918</v>
      </c>
      <c r="F3894" s="7">
        <v>300000</v>
      </c>
      <c r="G3894" s="7">
        <v>0.58859997987747192</v>
      </c>
      <c r="H3894" s="7">
        <v>0.57289999723434448</v>
      </c>
      <c r="I3894" s="7" t="s">
        <v>8919</v>
      </c>
      <c r="J3894" s="7" t="s">
        <v>8920</v>
      </c>
      <c r="K3894" s="8">
        <v>2.6318960189819336</v>
      </c>
      <c r="M3894" s="8">
        <v>100.5</v>
      </c>
      <c r="N3894" s="7">
        <v>127.03890228271484</v>
      </c>
      <c r="O3894" s="7" t="s">
        <v>266</v>
      </c>
      <c r="P3894" s="7" t="s">
        <v>447</v>
      </c>
      <c r="Q3894" s="7" t="s">
        <v>291</v>
      </c>
      <c r="R3894" s="7" t="s">
        <v>3856</v>
      </c>
      <c r="S3894" s="7">
        <v>123.697998046875</v>
      </c>
    </row>
    <row r="3895" spans="1:19" x14ac:dyDescent="0.25">
      <c r="A3895" s="7">
        <v>513</v>
      </c>
      <c r="B3895" s="7">
        <v>44657</v>
      </c>
      <c r="C3895" s="7">
        <v>45074852</v>
      </c>
      <c r="D3895" s="7" t="s">
        <v>1535</v>
      </c>
      <c r="E3895" s="7" t="s">
        <v>214</v>
      </c>
      <c r="F3895" s="7">
        <v>1000000</v>
      </c>
      <c r="G3895" s="7">
        <v>27.805599212646484</v>
      </c>
      <c r="H3895" s="7">
        <v>15.10789966583252</v>
      </c>
      <c r="I3895" s="7" t="s">
        <v>20176</v>
      </c>
      <c r="J3895" s="7" t="s">
        <v>8917</v>
      </c>
      <c r="K3895" s="8">
        <v>4.9326000213623047</v>
      </c>
      <c r="M3895" s="8">
        <v>93.486000061035156</v>
      </c>
      <c r="N3895" s="7">
        <v>222.90299987792969</v>
      </c>
      <c r="O3895" s="7" t="s">
        <v>266</v>
      </c>
      <c r="P3895" s="7" t="s">
        <v>447</v>
      </c>
      <c r="Q3895" s="7" t="s">
        <v>291</v>
      </c>
      <c r="R3895" s="7" t="s">
        <v>3856</v>
      </c>
      <c r="S3895" s="7">
        <v>266.11788940429688</v>
      </c>
    </row>
    <row r="3896" spans="1:19" x14ac:dyDescent="0.25">
      <c r="A3896" s="7">
        <v>513</v>
      </c>
      <c r="B3896" s="7">
        <v>44657</v>
      </c>
      <c r="C3896" s="7">
        <v>45074851</v>
      </c>
      <c r="D3896" s="7" t="s">
        <v>1535</v>
      </c>
      <c r="E3896" s="7" t="s">
        <v>8914</v>
      </c>
      <c r="F3896" s="7">
        <v>1000000</v>
      </c>
      <c r="G3896" s="7">
        <v>27.805599212646484</v>
      </c>
      <c r="H3896" s="7">
        <v>15.10789966583252</v>
      </c>
      <c r="I3896" s="7" t="s">
        <v>8915</v>
      </c>
      <c r="J3896" s="7" t="s">
        <v>8916</v>
      </c>
      <c r="K3896" s="8">
        <v>4.9325962066650391</v>
      </c>
      <c r="M3896" s="8">
        <v>93.486000061035156</v>
      </c>
      <c r="N3896" s="7">
        <v>222.51359558105469</v>
      </c>
      <c r="O3896" s="7" t="s">
        <v>266</v>
      </c>
      <c r="P3896" s="7" t="s">
        <v>447</v>
      </c>
      <c r="Q3896" s="7" t="s">
        <v>291</v>
      </c>
      <c r="R3896" s="7" t="s">
        <v>214</v>
      </c>
      <c r="S3896" s="7">
        <v>266.11788940429688</v>
      </c>
    </row>
    <row r="3897" spans="1:19" x14ac:dyDescent="0.25">
      <c r="A3897" s="7">
        <v>513</v>
      </c>
      <c r="B3897" s="7">
        <v>44657</v>
      </c>
      <c r="C3897" s="7">
        <v>66892583</v>
      </c>
      <c r="D3897" s="7" t="s">
        <v>1538</v>
      </c>
      <c r="E3897" s="7" t="s">
        <v>21391</v>
      </c>
      <c r="F3897" s="7">
        <v>430000</v>
      </c>
      <c r="G3897" s="7">
        <v>6.0534000396728516</v>
      </c>
      <c r="H3897" s="7">
        <v>2.9793999195098877</v>
      </c>
      <c r="I3897" s="7" t="s">
        <v>21392</v>
      </c>
      <c r="J3897" s="7" t="s">
        <v>21393</v>
      </c>
      <c r="K3897" s="8">
        <v>47.315711975097656</v>
      </c>
      <c r="M3897" s="8">
        <v>15.144000053405762</v>
      </c>
      <c r="N3897" s="7">
        <v>4460.84521484375</v>
      </c>
      <c r="O3897" s="7" t="s">
        <v>643</v>
      </c>
      <c r="P3897" s="7" t="s">
        <v>429</v>
      </c>
      <c r="Q3897" s="7" t="s">
        <v>286</v>
      </c>
      <c r="R3897" s="7" t="s">
        <v>214</v>
      </c>
      <c r="S3897" s="7">
        <v>4460.84521484375</v>
      </c>
    </row>
    <row r="3898" spans="1:19" x14ac:dyDescent="0.25">
      <c r="A3898" s="7">
        <v>513</v>
      </c>
      <c r="B3898" s="7">
        <v>44657</v>
      </c>
      <c r="C3898" s="7">
        <v>30275270</v>
      </c>
      <c r="D3898" s="7" t="s">
        <v>1538</v>
      </c>
      <c r="E3898" s="7" t="s">
        <v>214</v>
      </c>
      <c r="F3898" s="7">
        <v>498427</v>
      </c>
      <c r="G3898" s="7">
        <v>1.1909650564193726</v>
      </c>
      <c r="H3898" s="7">
        <v>0.53879761695861816</v>
      </c>
      <c r="I3898" s="7" t="s">
        <v>22435</v>
      </c>
      <c r="J3898" s="7" t="s">
        <v>22436</v>
      </c>
      <c r="K3898" s="8">
        <v>200.36749267578125</v>
      </c>
      <c r="M3898" s="8">
        <v>21.069967269897461</v>
      </c>
      <c r="N3898" s="7">
        <v>19828.162109375</v>
      </c>
      <c r="O3898" s="7" t="s">
        <v>643</v>
      </c>
      <c r="P3898" s="7" t="s">
        <v>429</v>
      </c>
      <c r="Q3898" s="7" t="s">
        <v>286</v>
      </c>
      <c r="R3898" s="7" t="s">
        <v>3856</v>
      </c>
      <c r="S3898" s="7">
        <v>19828.162109375</v>
      </c>
    </row>
    <row r="3899" spans="1:19" x14ac:dyDescent="0.25">
      <c r="A3899" s="7">
        <v>513</v>
      </c>
      <c r="B3899" s="7">
        <v>44657</v>
      </c>
      <c r="C3899" s="7">
        <v>32904985</v>
      </c>
      <c r="D3899" s="7" t="s">
        <v>1542</v>
      </c>
      <c r="E3899" s="7" t="s">
        <v>214</v>
      </c>
      <c r="F3899" s="7">
        <v>500000</v>
      </c>
      <c r="G3899" s="7">
        <v>14.800800323486328</v>
      </c>
      <c r="H3899" s="7">
        <v>11.084500312805176</v>
      </c>
      <c r="I3899" s="7" t="s">
        <v>20177</v>
      </c>
      <c r="J3899" s="7" t="s">
        <v>11494</v>
      </c>
      <c r="K3899" s="8">
        <v>3.7724299430847168</v>
      </c>
      <c r="M3899" s="8">
        <v>102.55799865722656</v>
      </c>
      <c r="N3899" s="7">
        <v>121.63999938964844</v>
      </c>
      <c r="O3899" s="7" t="s">
        <v>409</v>
      </c>
      <c r="P3899" s="7" t="s">
        <v>349</v>
      </c>
      <c r="Q3899" s="7" t="s">
        <v>242</v>
      </c>
      <c r="R3899" s="7" t="s">
        <v>3856</v>
      </c>
      <c r="S3899" s="7">
        <v>121.63999938964844</v>
      </c>
    </row>
    <row r="3900" spans="1:19" x14ac:dyDescent="0.25">
      <c r="A3900" s="7">
        <v>513</v>
      </c>
      <c r="B3900" s="7">
        <v>44657</v>
      </c>
      <c r="C3900" s="7">
        <v>66823431</v>
      </c>
      <c r="D3900" s="7" t="s">
        <v>1542</v>
      </c>
      <c r="E3900" s="7" t="s">
        <v>214</v>
      </c>
      <c r="F3900" s="7">
        <v>500000</v>
      </c>
      <c r="G3900" s="7">
        <v>8.5558004379272461</v>
      </c>
      <c r="H3900" s="7">
        <v>7.7992000579833984</v>
      </c>
      <c r="I3900" s="7" t="s">
        <v>20178</v>
      </c>
      <c r="J3900" s="7" t="s">
        <v>11493</v>
      </c>
      <c r="K3900" s="8">
        <v>3.1444199085235596</v>
      </c>
      <c r="M3900" s="8">
        <v>88.679000854492188</v>
      </c>
      <c r="N3900" s="7">
        <v>51.447601318359375</v>
      </c>
      <c r="O3900" s="7" t="s">
        <v>409</v>
      </c>
      <c r="P3900" s="7" t="s">
        <v>349</v>
      </c>
      <c r="Q3900" s="7" t="s">
        <v>242</v>
      </c>
      <c r="R3900" s="7" t="s">
        <v>3856</v>
      </c>
      <c r="S3900" s="7">
        <v>51.447601318359375</v>
      </c>
    </row>
    <row r="3901" spans="1:19" x14ac:dyDescent="0.25">
      <c r="A3901" s="7">
        <v>513</v>
      </c>
      <c r="B3901" s="7">
        <v>44657</v>
      </c>
      <c r="C3901" s="7">
        <v>67009817</v>
      </c>
      <c r="D3901" s="7" t="s">
        <v>1542</v>
      </c>
      <c r="E3901" s="7" t="s">
        <v>21905</v>
      </c>
      <c r="F3901" s="7">
        <v>550000</v>
      </c>
      <c r="G3901" s="7">
        <v>4.8624000549316406</v>
      </c>
      <c r="H3901" s="7">
        <v>4.5711002349853516</v>
      </c>
      <c r="I3901" s="7" t="s">
        <v>21906</v>
      </c>
      <c r="J3901" s="7" t="s">
        <v>21907</v>
      </c>
      <c r="K3901" s="8">
        <v>3.0496299266815186</v>
      </c>
      <c r="M3901" s="8">
        <v>95.291999816894531</v>
      </c>
      <c r="N3901" s="7">
        <v>31.01569938659668</v>
      </c>
      <c r="O3901" s="7" t="s">
        <v>409</v>
      </c>
      <c r="P3901" s="7" t="s">
        <v>349</v>
      </c>
      <c r="Q3901" s="7" t="s">
        <v>242</v>
      </c>
      <c r="R3901" s="7" t="s">
        <v>3856</v>
      </c>
      <c r="S3901" s="7">
        <v>31.01569938659668</v>
      </c>
    </row>
    <row r="3902" spans="1:19" x14ac:dyDescent="0.25">
      <c r="A3902" s="7">
        <v>513</v>
      </c>
      <c r="B3902" s="7">
        <v>44657</v>
      </c>
      <c r="C3902" s="7">
        <v>32905005</v>
      </c>
      <c r="D3902" s="7" t="s">
        <v>1542</v>
      </c>
      <c r="E3902" s="7" t="s">
        <v>214</v>
      </c>
      <c r="F3902" s="7">
        <v>500000</v>
      </c>
      <c r="G3902" s="7">
        <v>4.7994999885559082</v>
      </c>
      <c r="H3902" s="7">
        <v>4.3811001777648926</v>
      </c>
      <c r="I3902" s="7" t="s">
        <v>20179</v>
      </c>
      <c r="J3902" s="7" t="s">
        <v>11492</v>
      </c>
      <c r="K3902" s="8">
        <v>3.0086801052093506</v>
      </c>
      <c r="M3902" s="8">
        <v>101.62200164794922</v>
      </c>
      <c r="N3902" s="7">
        <v>27.433599472045898</v>
      </c>
      <c r="O3902" s="7" t="s">
        <v>409</v>
      </c>
      <c r="P3902" s="7" t="s">
        <v>349</v>
      </c>
      <c r="Q3902" s="7" t="s">
        <v>242</v>
      </c>
      <c r="R3902" s="7" t="s">
        <v>3856</v>
      </c>
      <c r="S3902" s="7">
        <v>27.433599472045898</v>
      </c>
    </row>
    <row r="3903" spans="1:19" x14ac:dyDescent="0.25">
      <c r="A3903" s="7">
        <v>513</v>
      </c>
      <c r="B3903" s="7">
        <v>44657</v>
      </c>
      <c r="C3903" s="7">
        <v>30169440</v>
      </c>
      <c r="D3903" s="7" t="s">
        <v>1542</v>
      </c>
      <c r="E3903" s="7" t="s">
        <v>214</v>
      </c>
      <c r="F3903" s="7">
        <v>600000</v>
      </c>
      <c r="G3903" s="7">
        <v>4.1505999565124512</v>
      </c>
      <c r="H3903" s="7">
        <v>3.8382999897003174</v>
      </c>
      <c r="I3903" s="7" t="s">
        <v>20180</v>
      </c>
      <c r="J3903" s="7" t="s">
        <v>11491</v>
      </c>
      <c r="K3903" s="8">
        <v>2.9715499877929688</v>
      </c>
      <c r="M3903" s="8">
        <v>100.10800170898438</v>
      </c>
      <c r="N3903" s="7">
        <v>23</v>
      </c>
      <c r="O3903" s="7" t="s">
        <v>409</v>
      </c>
      <c r="P3903" s="7" t="s">
        <v>349</v>
      </c>
      <c r="Q3903" s="7" t="s">
        <v>242</v>
      </c>
      <c r="R3903" s="7" t="s">
        <v>3856</v>
      </c>
      <c r="S3903" s="7">
        <v>23</v>
      </c>
    </row>
    <row r="3904" spans="1:19" x14ac:dyDescent="0.25">
      <c r="A3904" s="7">
        <v>513</v>
      </c>
      <c r="B3904" s="7">
        <v>44657</v>
      </c>
      <c r="C3904" s="7">
        <v>66823430</v>
      </c>
      <c r="D3904" s="7" t="s">
        <v>1542</v>
      </c>
      <c r="E3904" s="7" t="s">
        <v>214</v>
      </c>
      <c r="F3904" s="7">
        <v>1000000</v>
      </c>
      <c r="G3904" s="7">
        <v>3.5564999580383301</v>
      </c>
      <c r="H3904" s="7">
        <v>3.4335999488830566</v>
      </c>
      <c r="I3904" s="7" t="s">
        <v>20181</v>
      </c>
      <c r="J3904" s="7" t="s">
        <v>11490</v>
      </c>
      <c r="K3904" s="8">
        <v>3.0573000907897949</v>
      </c>
      <c r="M3904" s="8">
        <v>93.117996215820313</v>
      </c>
      <c r="N3904" s="7">
        <v>31.802900314331055</v>
      </c>
      <c r="O3904" s="7" t="s">
        <v>409</v>
      </c>
      <c r="P3904" s="7" t="s">
        <v>349</v>
      </c>
      <c r="Q3904" s="7" t="s">
        <v>242</v>
      </c>
      <c r="R3904" s="7" t="s">
        <v>3856</v>
      </c>
      <c r="S3904" s="7">
        <v>31.802900314331055</v>
      </c>
    </row>
    <row r="3905" spans="1:19" x14ac:dyDescent="0.25">
      <c r="A3905" s="7">
        <v>513</v>
      </c>
      <c r="B3905" s="7">
        <v>44657</v>
      </c>
      <c r="C3905" s="7">
        <v>66944706</v>
      </c>
      <c r="D3905" s="7" t="s">
        <v>1542</v>
      </c>
      <c r="E3905" s="7" t="s">
        <v>18961</v>
      </c>
      <c r="F3905" s="7">
        <v>500000</v>
      </c>
      <c r="G3905" s="7">
        <v>2.4256999492645264</v>
      </c>
      <c r="H3905" s="7">
        <v>2.3784000873565674</v>
      </c>
      <c r="I3905" s="7" t="s">
        <v>20182</v>
      </c>
      <c r="J3905" s="7" t="s">
        <v>18446</v>
      </c>
      <c r="K3905" s="8">
        <v>2.7681701183319092</v>
      </c>
      <c r="M3905" s="8">
        <v>95.012001037597656</v>
      </c>
      <c r="N3905" s="7">
        <v>13.222000122070313</v>
      </c>
      <c r="O3905" s="7" t="s">
        <v>409</v>
      </c>
      <c r="P3905" s="7" t="s">
        <v>349</v>
      </c>
      <c r="Q3905" s="7" t="s">
        <v>242</v>
      </c>
      <c r="R3905" s="7" t="s">
        <v>3856</v>
      </c>
      <c r="S3905" s="7">
        <v>13.222000122070313</v>
      </c>
    </row>
    <row r="3906" spans="1:19" x14ac:dyDescent="0.25">
      <c r="A3906" s="7">
        <v>513</v>
      </c>
      <c r="B3906" s="7">
        <v>44657</v>
      </c>
      <c r="C3906" s="7">
        <v>66849960</v>
      </c>
      <c r="D3906" s="7" t="s">
        <v>1542</v>
      </c>
      <c r="E3906" s="7" t="s">
        <v>214</v>
      </c>
      <c r="F3906" s="7">
        <v>750000</v>
      </c>
      <c r="G3906" s="7">
        <v>1.7659000158309937</v>
      </c>
      <c r="H3906" s="7">
        <v>1.7338999509811401</v>
      </c>
      <c r="I3906" s="7" t="s">
        <v>20183</v>
      </c>
      <c r="J3906" s="7" t="s">
        <v>11489</v>
      </c>
      <c r="K3906" s="8">
        <v>2.7320399284362793</v>
      </c>
      <c r="M3906" s="8">
        <v>96.394996643066406</v>
      </c>
      <c r="N3906" s="7">
        <v>28.415700912475586</v>
      </c>
      <c r="O3906" s="7" t="s">
        <v>409</v>
      </c>
      <c r="P3906" s="7" t="s">
        <v>349</v>
      </c>
      <c r="Q3906" s="7" t="s">
        <v>242</v>
      </c>
      <c r="R3906" s="7" t="s">
        <v>3856</v>
      </c>
      <c r="S3906" s="7">
        <v>28.415700912475586</v>
      </c>
    </row>
    <row r="3907" spans="1:19" x14ac:dyDescent="0.25">
      <c r="A3907" s="7">
        <v>513</v>
      </c>
      <c r="B3907" s="7">
        <v>44657</v>
      </c>
      <c r="C3907" s="7">
        <v>36315996</v>
      </c>
      <c r="D3907" s="7" t="s">
        <v>1542</v>
      </c>
      <c r="E3907" s="7" t="s">
        <v>214</v>
      </c>
      <c r="F3907" s="7">
        <v>500000</v>
      </c>
      <c r="G3907" s="7">
        <v>0.61049997806549072</v>
      </c>
      <c r="H3907" s="7">
        <v>0.59609997272491455</v>
      </c>
      <c r="I3907" s="7" t="s">
        <v>20184</v>
      </c>
      <c r="J3907" s="7" t="s">
        <v>11488</v>
      </c>
      <c r="K3907" s="8">
        <v>2.6889948844909668</v>
      </c>
      <c r="M3907" s="8">
        <v>100.03500366210938</v>
      </c>
      <c r="N3907" s="7">
        <v>147.25959777832031</v>
      </c>
      <c r="O3907" s="7" t="s">
        <v>409</v>
      </c>
      <c r="P3907" s="7" t="s">
        <v>349</v>
      </c>
      <c r="Q3907" s="7" t="s">
        <v>242</v>
      </c>
      <c r="R3907" s="7" t="s">
        <v>3856</v>
      </c>
      <c r="S3907" s="7">
        <v>147.25959777832031</v>
      </c>
    </row>
    <row r="3908" spans="1:19" x14ac:dyDescent="0.25">
      <c r="A3908" s="7">
        <v>513</v>
      </c>
      <c r="B3908" s="7">
        <v>44657</v>
      </c>
      <c r="C3908" s="7">
        <v>66902934</v>
      </c>
      <c r="D3908" s="7" t="s">
        <v>16920</v>
      </c>
      <c r="E3908" s="7" t="s">
        <v>17168</v>
      </c>
      <c r="F3908" s="7">
        <v>500000</v>
      </c>
      <c r="G3908" s="7">
        <v>4.156099796295166</v>
      </c>
      <c r="H3908" s="7">
        <v>3.8791000843048096</v>
      </c>
      <c r="I3908" s="7" t="s">
        <v>17169</v>
      </c>
      <c r="J3908" s="7" t="s">
        <v>17170</v>
      </c>
      <c r="K3908" s="8">
        <v>3.3901200294494629</v>
      </c>
      <c r="M3908" s="8">
        <v>96.19000244140625</v>
      </c>
      <c r="N3908" s="7">
        <v>64.617103576660156</v>
      </c>
      <c r="O3908" s="7" t="s">
        <v>254</v>
      </c>
      <c r="P3908" s="7" t="s">
        <v>349</v>
      </c>
      <c r="Q3908" s="7" t="s">
        <v>242</v>
      </c>
      <c r="R3908" s="7" t="s">
        <v>3856</v>
      </c>
      <c r="S3908" s="7">
        <v>64.617103576660156</v>
      </c>
    </row>
    <row r="3909" spans="1:19" x14ac:dyDescent="0.25">
      <c r="A3909" s="7">
        <v>513</v>
      </c>
      <c r="B3909" s="7">
        <v>44657</v>
      </c>
      <c r="C3909" s="7">
        <v>66829900</v>
      </c>
      <c r="D3909" s="7" t="s">
        <v>1544</v>
      </c>
      <c r="E3909" s="7" t="s">
        <v>214</v>
      </c>
      <c r="F3909" s="7">
        <v>400000</v>
      </c>
      <c r="G3909" s="7">
        <v>1.6181000471115112</v>
      </c>
      <c r="H3909" s="7">
        <v>1.5525000095367432</v>
      </c>
      <c r="I3909" s="7" t="s">
        <v>11495</v>
      </c>
      <c r="J3909" s="7" t="s">
        <v>11496</v>
      </c>
      <c r="K3909" s="8">
        <v>3.8791499137878418</v>
      </c>
      <c r="M3909" s="8">
        <v>97.759002685546875</v>
      </c>
      <c r="N3909" s="7">
        <v>151.05900573730469</v>
      </c>
      <c r="O3909" s="7" t="s">
        <v>254</v>
      </c>
      <c r="P3909" s="7" t="s">
        <v>361</v>
      </c>
      <c r="Q3909" s="7" t="s">
        <v>242</v>
      </c>
      <c r="R3909" s="7" t="s">
        <v>3856</v>
      </c>
      <c r="S3909" s="7">
        <v>151.05900573730469</v>
      </c>
    </row>
    <row r="3910" spans="1:19" x14ac:dyDescent="0.25">
      <c r="A3910" s="7">
        <v>513</v>
      </c>
      <c r="B3910" s="7">
        <v>44657</v>
      </c>
      <c r="C3910" s="7">
        <v>66933629</v>
      </c>
      <c r="D3910" s="7" t="s">
        <v>18447</v>
      </c>
      <c r="E3910" s="7" t="s">
        <v>18962</v>
      </c>
      <c r="F3910" s="7">
        <v>300000</v>
      </c>
      <c r="G3910" s="7">
        <v>4.3832998275756836</v>
      </c>
      <c r="H3910" s="7">
        <v>3.9818999767303467</v>
      </c>
      <c r="I3910" s="7" t="s">
        <v>18448</v>
      </c>
      <c r="J3910" s="7" t="s">
        <v>18449</v>
      </c>
      <c r="K3910" s="8">
        <v>4.0285301208496094</v>
      </c>
      <c r="M3910" s="8">
        <v>95.106002807617188</v>
      </c>
      <c r="N3910" s="7">
        <v>125.79199981689453</v>
      </c>
      <c r="O3910" s="7" t="s">
        <v>266</v>
      </c>
      <c r="P3910" s="7" t="s">
        <v>349</v>
      </c>
      <c r="Q3910" s="7" t="s">
        <v>242</v>
      </c>
      <c r="R3910" s="7" t="s">
        <v>3856</v>
      </c>
      <c r="S3910" s="7">
        <v>125.79199981689453</v>
      </c>
    </row>
    <row r="3911" spans="1:19" x14ac:dyDescent="0.25">
      <c r="A3911" s="7">
        <v>513</v>
      </c>
      <c r="B3911" s="7">
        <v>44657</v>
      </c>
      <c r="C3911" s="7">
        <v>66933628</v>
      </c>
      <c r="D3911" s="7" t="s">
        <v>18447</v>
      </c>
      <c r="E3911" s="7" t="s">
        <v>18450</v>
      </c>
      <c r="F3911" s="7">
        <v>300000</v>
      </c>
      <c r="G3911" s="7">
        <v>2.3847000598907471</v>
      </c>
      <c r="H3911" s="7">
        <v>2.239300012588501</v>
      </c>
      <c r="I3911" s="7" t="s">
        <v>18451</v>
      </c>
      <c r="J3911" s="7" t="s">
        <v>18452</v>
      </c>
      <c r="K3911" s="8">
        <v>3.8449900150299072</v>
      </c>
      <c r="M3911" s="8">
        <v>96.73699951171875</v>
      </c>
      <c r="N3911" s="7">
        <v>120.75499725341797</v>
      </c>
      <c r="O3911" s="7" t="s">
        <v>266</v>
      </c>
      <c r="P3911" s="7" t="s">
        <v>349</v>
      </c>
      <c r="Q3911" s="7" t="s">
        <v>242</v>
      </c>
      <c r="R3911" s="7" t="s">
        <v>3856</v>
      </c>
      <c r="S3911" s="7">
        <v>120.75499725341797</v>
      </c>
    </row>
    <row r="3912" spans="1:19" x14ac:dyDescent="0.25">
      <c r="A3912" s="7">
        <v>513</v>
      </c>
      <c r="B3912" s="7">
        <v>44657</v>
      </c>
      <c r="C3912" s="7">
        <v>43582941</v>
      </c>
      <c r="D3912" s="7" t="s">
        <v>1546</v>
      </c>
      <c r="E3912" s="7" t="s">
        <v>214</v>
      </c>
      <c r="F3912" s="7">
        <v>500000</v>
      </c>
      <c r="G3912" s="7">
        <v>7.1212000846862793</v>
      </c>
      <c r="H3912" s="7">
        <v>6.1189999580383301</v>
      </c>
      <c r="I3912" s="7" t="s">
        <v>20185</v>
      </c>
      <c r="J3912" s="7" t="s">
        <v>11502</v>
      </c>
      <c r="K3912" s="8">
        <v>3.7037599086761475</v>
      </c>
      <c r="M3912" s="8">
        <v>100.28399658203125</v>
      </c>
      <c r="N3912" s="7">
        <v>101.39199829101563</v>
      </c>
      <c r="O3912" s="7" t="s">
        <v>212</v>
      </c>
      <c r="P3912" s="7" t="s">
        <v>349</v>
      </c>
      <c r="Q3912" s="7" t="s">
        <v>242</v>
      </c>
      <c r="R3912" s="7" t="s">
        <v>3856</v>
      </c>
      <c r="S3912" s="7">
        <v>101.39199829101563</v>
      </c>
    </row>
    <row r="3913" spans="1:19" x14ac:dyDescent="0.25">
      <c r="A3913" s="7">
        <v>513</v>
      </c>
      <c r="B3913" s="7">
        <v>44657</v>
      </c>
      <c r="C3913" s="7">
        <v>33930848</v>
      </c>
      <c r="D3913" s="7" t="s">
        <v>1546</v>
      </c>
      <c r="E3913" s="7" t="s">
        <v>214</v>
      </c>
      <c r="F3913" s="7">
        <v>500000</v>
      </c>
      <c r="G3913" s="7">
        <v>5.0732002258300781</v>
      </c>
      <c r="H3913" s="7">
        <v>4.5261001586914063</v>
      </c>
      <c r="I3913" s="7" t="s">
        <v>20920</v>
      </c>
      <c r="J3913" s="7" t="s">
        <v>11501</v>
      </c>
      <c r="K3913" s="8">
        <v>3.6973199844360352</v>
      </c>
      <c r="M3913" s="8">
        <v>99.666000366210938</v>
      </c>
      <c r="N3913" s="7">
        <v>96.861602783203125</v>
      </c>
      <c r="O3913" s="7" t="s">
        <v>212</v>
      </c>
      <c r="P3913" s="7" t="s">
        <v>349</v>
      </c>
      <c r="Q3913" s="7" t="s">
        <v>242</v>
      </c>
      <c r="R3913" s="7" t="s">
        <v>3856</v>
      </c>
      <c r="S3913" s="7">
        <v>96.861602783203125</v>
      </c>
    </row>
    <row r="3914" spans="1:19" x14ac:dyDescent="0.25">
      <c r="A3914" s="7">
        <v>513</v>
      </c>
      <c r="B3914" s="7">
        <v>44657</v>
      </c>
      <c r="C3914" s="7">
        <v>66970228</v>
      </c>
      <c r="D3914" s="7" t="s">
        <v>1546</v>
      </c>
      <c r="E3914" s="7" t="s">
        <v>20921</v>
      </c>
      <c r="F3914" s="7">
        <v>300000</v>
      </c>
      <c r="G3914" s="7">
        <v>4.6269998550415039</v>
      </c>
      <c r="H3914" s="7">
        <v>4.3199000358581543</v>
      </c>
      <c r="I3914" s="7" t="s">
        <v>20922</v>
      </c>
      <c r="J3914" s="7" t="s">
        <v>20186</v>
      </c>
      <c r="K3914" s="8">
        <v>3.3906300067901611</v>
      </c>
      <c r="M3914" s="8">
        <v>93.560997009277344</v>
      </c>
      <c r="N3914" s="7">
        <v>64.0802001953125</v>
      </c>
      <c r="O3914" s="7" t="s">
        <v>212</v>
      </c>
      <c r="P3914" s="7" t="s">
        <v>349</v>
      </c>
      <c r="Q3914" s="7" t="s">
        <v>242</v>
      </c>
      <c r="R3914" s="7" t="s">
        <v>3856</v>
      </c>
      <c r="S3914" s="7">
        <v>64.0802001953125</v>
      </c>
    </row>
    <row r="3915" spans="1:19" x14ac:dyDescent="0.25">
      <c r="A3915" s="7">
        <v>513</v>
      </c>
      <c r="B3915" s="7">
        <v>44657</v>
      </c>
      <c r="C3915" s="7">
        <v>66827788</v>
      </c>
      <c r="D3915" s="7" t="s">
        <v>1546</v>
      </c>
      <c r="E3915" s="7" t="s">
        <v>214</v>
      </c>
      <c r="F3915" s="7">
        <v>300000</v>
      </c>
      <c r="G3915" s="7">
        <v>3.5810999870300293</v>
      </c>
      <c r="H3915" s="7">
        <v>3.4001998901367188</v>
      </c>
      <c r="I3915" s="7" t="s">
        <v>11499</v>
      </c>
      <c r="J3915" s="7" t="s">
        <v>11500</v>
      </c>
      <c r="K3915" s="8">
        <v>3.3904299736022949</v>
      </c>
      <c r="M3915" s="8">
        <v>93.680000305175781</v>
      </c>
      <c r="N3915" s="7">
        <v>64.344596862792969</v>
      </c>
      <c r="O3915" s="7" t="s">
        <v>212</v>
      </c>
      <c r="P3915" s="7" t="s">
        <v>349</v>
      </c>
      <c r="Q3915" s="7" t="s">
        <v>242</v>
      </c>
      <c r="R3915" s="7" t="s">
        <v>3856</v>
      </c>
      <c r="S3915" s="7">
        <v>64.344596862792969</v>
      </c>
    </row>
    <row r="3916" spans="1:19" x14ac:dyDescent="0.25">
      <c r="A3916" s="7">
        <v>513</v>
      </c>
      <c r="B3916" s="7">
        <v>44657</v>
      </c>
      <c r="C3916" s="7">
        <v>43582940</v>
      </c>
      <c r="D3916" s="7" t="s">
        <v>1546</v>
      </c>
      <c r="E3916" s="7" t="s">
        <v>214</v>
      </c>
      <c r="F3916" s="7">
        <v>500000</v>
      </c>
      <c r="G3916" s="7">
        <v>2.1217999458312988</v>
      </c>
      <c r="H3916" s="7">
        <v>2.0118000507354736</v>
      </c>
      <c r="I3916" s="7" t="s">
        <v>11497</v>
      </c>
      <c r="J3916" s="7" t="s">
        <v>11498</v>
      </c>
      <c r="K3916" s="8">
        <v>3.2291600704193115</v>
      </c>
      <c r="M3916" s="8">
        <v>100.04000091552734</v>
      </c>
      <c r="N3916" s="7">
        <v>67.424201965332031</v>
      </c>
      <c r="O3916" s="7" t="s">
        <v>212</v>
      </c>
      <c r="P3916" s="7" t="s">
        <v>349</v>
      </c>
      <c r="Q3916" s="7" t="s">
        <v>242</v>
      </c>
      <c r="R3916" s="7" t="s">
        <v>3856</v>
      </c>
      <c r="S3916" s="7">
        <v>67.424201965332031</v>
      </c>
    </row>
    <row r="3917" spans="1:19" x14ac:dyDescent="0.25">
      <c r="A3917" s="7">
        <v>513</v>
      </c>
      <c r="B3917" s="7">
        <v>44657</v>
      </c>
      <c r="C3917" s="7">
        <v>66825551</v>
      </c>
      <c r="D3917" s="7" t="s">
        <v>1549</v>
      </c>
      <c r="E3917" s="7" t="s">
        <v>214</v>
      </c>
      <c r="F3917" s="7">
        <v>200000</v>
      </c>
      <c r="G3917" s="7">
        <v>1.4757000207901001</v>
      </c>
      <c r="H3917" s="7">
        <v>1.402400016784668</v>
      </c>
      <c r="I3917" s="7" t="s">
        <v>11503</v>
      </c>
      <c r="J3917" s="7" t="s">
        <v>11504</v>
      </c>
      <c r="K3917" s="8">
        <v>5.5630807876586914</v>
      </c>
      <c r="M3917" s="8">
        <v>98.931999206542969</v>
      </c>
      <c r="N3917" s="7">
        <v>328.17510986328125</v>
      </c>
      <c r="O3917" s="7" t="s">
        <v>409</v>
      </c>
      <c r="P3917" s="7" t="s">
        <v>349</v>
      </c>
      <c r="Q3917" s="7" t="s">
        <v>242</v>
      </c>
      <c r="R3917" s="7" t="s">
        <v>214</v>
      </c>
      <c r="S3917" s="7">
        <v>328.17510986328125</v>
      </c>
    </row>
    <row r="3918" spans="1:19" x14ac:dyDescent="0.25">
      <c r="A3918" s="7">
        <v>513</v>
      </c>
      <c r="B3918" s="7">
        <v>44657</v>
      </c>
      <c r="C3918" s="7">
        <v>38117875</v>
      </c>
      <c r="D3918" s="7" t="s">
        <v>1552</v>
      </c>
      <c r="E3918" s="7" t="s">
        <v>214</v>
      </c>
      <c r="F3918" s="7">
        <v>150000</v>
      </c>
      <c r="G3918" s="7">
        <v>0.78579998016357422</v>
      </c>
      <c r="H3918" s="7">
        <v>0.76429998874664307</v>
      </c>
      <c r="I3918" s="7" t="s">
        <v>11505</v>
      </c>
      <c r="J3918" s="7" t="s">
        <v>11506</v>
      </c>
      <c r="K3918" s="8">
        <v>2.6608729362487793</v>
      </c>
      <c r="M3918" s="8">
        <v>101.70130157470703</v>
      </c>
      <c r="N3918" s="7">
        <v>99.151199340820313</v>
      </c>
      <c r="O3918" s="7" t="s">
        <v>360</v>
      </c>
      <c r="P3918" s="7" t="s">
        <v>361</v>
      </c>
      <c r="Q3918" s="7" t="s">
        <v>242</v>
      </c>
      <c r="R3918" s="7" t="s">
        <v>214</v>
      </c>
      <c r="S3918" s="7">
        <v>99.151199340820313</v>
      </c>
    </row>
    <row r="3919" spans="1:19" x14ac:dyDescent="0.25">
      <c r="A3919" s="7">
        <v>513</v>
      </c>
      <c r="B3919" s="7">
        <v>44657</v>
      </c>
      <c r="C3919" s="7">
        <v>40824792</v>
      </c>
      <c r="D3919" s="7" t="s">
        <v>1555</v>
      </c>
      <c r="E3919" s="7" t="s">
        <v>214</v>
      </c>
      <c r="F3919" s="7">
        <v>300000</v>
      </c>
      <c r="G3919" s="7">
        <v>1.4674999713897705</v>
      </c>
      <c r="H3919" s="7">
        <v>1.4162000417709351</v>
      </c>
      <c r="I3919" s="7" t="s">
        <v>11507</v>
      </c>
      <c r="J3919" s="7" t="s">
        <v>11508</v>
      </c>
      <c r="K3919" s="8">
        <v>2.7939798831939697</v>
      </c>
      <c r="M3919" s="8">
        <v>102.43399810791016</v>
      </c>
      <c r="N3919" s="7">
        <v>52.234298706054688</v>
      </c>
      <c r="O3919" s="7" t="s">
        <v>212</v>
      </c>
      <c r="P3919" s="7" t="s">
        <v>327</v>
      </c>
      <c r="Q3919" s="7" t="s">
        <v>242</v>
      </c>
      <c r="R3919" s="7" t="s">
        <v>3856</v>
      </c>
      <c r="S3919" s="7">
        <v>52.234298706054688</v>
      </c>
    </row>
    <row r="3920" spans="1:19" x14ac:dyDescent="0.25">
      <c r="A3920" s="7">
        <v>513</v>
      </c>
      <c r="B3920" s="7">
        <v>44657</v>
      </c>
      <c r="C3920" s="7">
        <v>46913490</v>
      </c>
      <c r="D3920" s="7" t="s">
        <v>1558</v>
      </c>
      <c r="E3920" s="7" t="s">
        <v>214</v>
      </c>
      <c r="F3920" s="7">
        <v>300000</v>
      </c>
      <c r="G3920" s="7">
        <v>2.877500057220459</v>
      </c>
      <c r="H3920" s="7">
        <v>2.6960999965667725</v>
      </c>
      <c r="I3920" s="7" t="s">
        <v>11511</v>
      </c>
      <c r="J3920" s="7" t="s">
        <v>11512</v>
      </c>
      <c r="K3920" s="8">
        <v>4.1188502311706543</v>
      </c>
      <c r="M3920" s="8">
        <v>95.117996215820313</v>
      </c>
      <c r="N3920" s="7">
        <v>140.07600402832031</v>
      </c>
      <c r="O3920" s="7" t="s">
        <v>446</v>
      </c>
      <c r="P3920" s="7" t="s">
        <v>349</v>
      </c>
      <c r="Q3920" s="7" t="s">
        <v>242</v>
      </c>
      <c r="R3920" s="7" t="s">
        <v>3856</v>
      </c>
      <c r="S3920" s="7">
        <v>140.07600402832031</v>
      </c>
    </row>
    <row r="3921" spans="1:19" x14ac:dyDescent="0.25">
      <c r="A3921" s="7">
        <v>513</v>
      </c>
      <c r="B3921" s="7">
        <v>44657</v>
      </c>
      <c r="C3921" s="7">
        <v>45875771</v>
      </c>
      <c r="D3921" s="7" t="s">
        <v>1558</v>
      </c>
      <c r="E3921" s="7" t="s">
        <v>214</v>
      </c>
      <c r="F3921" s="7">
        <v>500000</v>
      </c>
      <c r="G3921" s="7">
        <v>2.6256000995635986</v>
      </c>
      <c r="H3921" s="7">
        <v>2.4279000759124756</v>
      </c>
      <c r="I3921" s="7" t="s">
        <v>11509</v>
      </c>
      <c r="J3921" s="7" t="s">
        <v>11510</v>
      </c>
      <c r="K3921" s="8">
        <v>3.8939700126647949</v>
      </c>
      <c r="M3921" s="8">
        <v>96.925003051757813</v>
      </c>
      <c r="N3921" s="7">
        <v>120.80500030517578</v>
      </c>
      <c r="O3921" s="7" t="s">
        <v>446</v>
      </c>
      <c r="P3921" s="7" t="s">
        <v>349</v>
      </c>
      <c r="Q3921" s="7" t="s">
        <v>242</v>
      </c>
      <c r="R3921" s="7" t="s">
        <v>3856</v>
      </c>
      <c r="S3921" s="7">
        <v>120.80500030517578</v>
      </c>
    </row>
    <row r="3922" spans="1:19" x14ac:dyDescent="0.25">
      <c r="A3922" s="7">
        <v>513</v>
      </c>
      <c r="B3922" s="7">
        <v>44657</v>
      </c>
      <c r="C3922" s="7">
        <v>21344077</v>
      </c>
      <c r="D3922" s="7" t="s">
        <v>1560</v>
      </c>
      <c r="E3922" s="7" t="s">
        <v>214</v>
      </c>
      <c r="F3922" s="7">
        <v>1000000</v>
      </c>
      <c r="G3922" s="7">
        <v>22.004100799560547</v>
      </c>
      <c r="H3922" s="7">
        <v>12.880999565124512</v>
      </c>
      <c r="I3922" s="7" t="s">
        <v>20187</v>
      </c>
      <c r="J3922" s="7" t="s">
        <v>8957</v>
      </c>
      <c r="K3922" s="8">
        <v>4.574009895324707</v>
      </c>
      <c r="M3922" s="8">
        <v>112.76000213623047</v>
      </c>
      <c r="N3922" s="7">
        <v>178.39799499511719</v>
      </c>
      <c r="O3922" s="7" t="s">
        <v>237</v>
      </c>
      <c r="P3922" s="7" t="s">
        <v>225</v>
      </c>
      <c r="Q3922" s="7" t="s">
        <v>219</v>
      </c>
      <c r="R3922" s="7" t="s">
        <v>3856</v>
      </c>
      <c r="S3922" s="7">
        <v>170.62907409667969</v>
      </c>
    </row>
    <row r="3923" spans="1:19" x14ac:dyDescent="0.25">
      <c r="A3923" s="7">
        <v>513</v>
      </c>
      <c r="B3923" s="7">
        <v>44657</v>
      </c>
      <c r="C3923" s="7">
        <v>21343814</v>
      </c>
      <c r="D3923" s="7" t="s">
        <v>1560</v>
      </c>
      <c r="E3923" s="7" t="s">
        <v>8954</v>
      </c>
      <c r="F3923" s="7">
        <v>1000000</v>
      </c>
      <c r="G3923" s="7">
        <v>22.004100799560547</v>
      </c>
      <c r="H3923" s="7">
        <v>12.840800285339355</v>
      </c>
      <c r="I3923" s="7" t="s">
        <v>8955</v>
      </c>
      <c r="J3923" s="7" t="s">
        <v>8956</v>
      </c>
      <c r="K3923" s="8">
        <v>4.6342349052429199</v>
      </c>
      <c r="M3923" s="8">
        <v>111.86399841308594</v>
      </c>
      <c r="N3923" s="7">
        <v>183.939697265625</v>
      </c>
      <c r="O3923" s="7" t="s">
        <v>237</v>
      </c>
      <c r="P3923" s="7" t="s">
        <v>225</v>
      </c>
      <c r="Q3923" s="7" t="s">
        <v>219</v>
      </c>
      <c r="R3923" s="7" t="s">
        <v>214</v>
      </c>
      <c r="S3923" s="7">
        <v>170.62907409667969</v>
      </c>
    </row>
    <row r="3924" spans="1:19" x14ac:dyDescent="0.25">
      <c r="A3924" s="7">
        <v>513</v>
      </c>
      <c r="B3924" s="7">
        <v>44657</v>
      </c>
      <c r="C3924" s="7">
        <v>18529132</v>
      </c>
      <c r="D3924" s="7" t="s">
        <v>1560</v>
      </c>
      <c r="E3924" s="7" t="s">
        <v>214</v>
      </c>
      <c r="F3924" s="7">
        <v>1000000</v>
      </c>
      <c r="G3924" s="7">
        <v>21.002099990844727</v>
      </c>
      <c r="H3924" s="7">
        <v>12.811400413513184</v>
      </c>
      <c r="I3924" s="7" t="s">
        <v>8952</v>
      </c>
      <c r="J3924" s="7" t="s">
        <v>8953</v>
      </c>
      <c r="K3924" s="8">
        <v>4.4904899597167969</v>
      </c>
      <c r="M3924" s="8">
        <v>107.69200134277344</v>
      </c>
      <c r="N3924" s="7">
        <v>169.03900146484375</v>
      </c>
      <c r="O3924" s="7" t="s">
        <v>237</v>
      </c>
      <c r="P3924" s="7" t="s">
        <v>225</v>
      </c>
      <c r="Q3924" s="7" t="s">
        <v>219</v>
      </c>
      <c r="R3924" s="7" t="s">
        <v>3856</v>
      </c>
      <c r="S3924" s="7">
        <v>167.73664855957031</v>
      </c>
    </row>
    <row r="3925" spans="1:19" x14ac:dyDescent="0.25">
      <c r="A3925" s="7">
        <v>513</v>
      </c>
      <c r="B3925" s="7">
        <v>44657</v>
      </c>
      <c r="C3925" s="7">
        <v>18592869</v>
      </c>
      <c r="D3925" s="7" t="s">
        <v>1560</v>
      </c>
      <c r="E3925" s="7" t="s">
        <v>8950</v>
      </c>
      <c r="F3925" s="7">
        <v>1000000</v>
      </c>
      <c r="G3925" s="7">
        <v>21.002099990844727</v>
      </c>
      <c r="H3925" s="7">
        <v>12.810799598693848</v>
      </c>
      <c r="I3925" s="7" t="s">
        <v>18453</v>
      </c>
      <c r="J3925" s="7" t="s">
        <v>8951</v>
      </c>
      <c r="K3925" s="8">
        <v>4.4915142059326172</v>
      </c>
      <c r="M3925" s="8">
        <v>107.67739868164063</v>
      </c>
      <c r="N3925" s="7">
        <v>168.60040283203125</v>
      </c>
      <c r="O3925" s="7" t="s">
        <v>237</v>
      </c>
      <c r="P3925" s="7" t="s">
        <v>225</v>
      </c>
      <c r="Q3925" s="7" t="s">
        <v>219</v>
      </c>
      <c r="R3925" s="7" t="s">
        <v>214</v>
      </c>
      <c r="S3925" s="7">
        <v>167.73664855957031</v>
      </c>
    </row>
    <row r="3926" spans="1:19" x14ac:dyDescent="0.25">
      <c r="A3926" s="7">
        <v>513</v>
      </c>
      <c r="B3926" s="7">
        <v>44657</v>
      </c>
      <c r="C3926" s="7">
        <v>66810925</v>
      </c>
      <c r="D3926" s="7" t="s">
        <v>1560</v>
      </c>
      <c r="E3926" s="7" t="s">
        <v>214</v>
      </c>
      <c r="F3926" s="7">
        <v>650000</v>
      </c>
      <c r="G3926" s="7">
        <v>8.4462995529174805</v>
      </c>
      <c r="H3926" s="7">
        <v>7.5363998413085938</v>
      </c>
      <c r="I3926" s="7" t="s">
        <v>8948</v>
      </c>
      <c r="J3926" s="7" t="s">
        <v>8949</v>
      </c>
      <c r="K3926" s="8">
        <v>3.2143199443817139</v>
      </c>
      <c r="M3926" s="8">
        <v>94.113998413085938</v>
      </c>
      <c r="N3926" s="7">
        <v>57.749401092529297</v>
      </c>
      <c r="O3926" s="7" t="s">
        <v>237</v>
      </c>
      <c r="P3926" s="7" t="s">
        <v>225</v>
      </c>
      <c r="Q3926" s="7" t="s">
        <v>219</v>
      </c>
      <c r="R3926" s="7" t="s">
        <v>3856</v>
      </c>
      <c r="S3926" s="7">
        <v>121.72674560546875</v>
      </c>
    </row>
    <row r="3927" spans="1:19" x14ac:dyDescent="0.25">
      <c r="A3927" s="7">
        <v>513</v>
      </c>
      <c r="B3927" s="7">
        <v>44657</v>
      </c>
      <c r="C3927" s="7">
        <v>40624223</v>
      </c>
      <c r="D3927" s="7" t="s">
        <v>1560</v>
      </c>
      <c r="E3927" s="7" t="s">
        <v>214</v>
      </c>
      <c r="F3927" s="7">
        <v>1200000</v>
      </c>
      <c r="G3927" s="7">
        <v>6.4749999046325684</v>
      </c>
      <c r="H3927" s="7">
        <v>5.6052999496459961</v>
      </c>
      <c r="I3927" s="7" t="s">
        <v>20188</v>
      </c>
      <c r="J3927" s="7" t="s">
        <v>8947</v>
      </c>
      <c r="K3927" s="8">
        <v>3.1035499572753906</v>
      </c>
      <c r="M3927" s="8">
        <v>109.42900085449219</v>
      </c>
      <c r="N3927" s="7">
        <v>39.789699554443359</v>
      </c>
      <c r="O3927" s="7" t="s">
        <v>237</v>
      </c>
      <c r="P3927" s="7" t="s">
        <v>225</v>
      </c>
      <c r="Q3927" s="7" t="s">
        <v>219</v>
      </c>
      <c r="R3927" s="7" t="s">
        <v>3856</v>
      </c>
      <c r="S3927" s="7">
        <v>112.82577514648438</v>
      </c>
    </row>
    <row r="3928" spans="1:19" x14ac:dyDescent="0.25">
      <c r="A3928" s="7">
        <v>513</v>
      </c>
      <c r="B3928" s="7">
        <v>44657</v>
      </c>
      <c r="C3928" s="7">
        <v>66810928</v>
      </c>
      <c r="D3928" s="7" t="s">
        <v>1560</v>
      </c>
      <c r="E3928" s="7" t="s">
        <v>214</v>
      </c>
      <c r="F3928" s="7">
        <v>650000</v>
      </c>
      <c r="G3928" s="7">
        <v>3.4470000267028809</v>
      </c>
      <c r="H3928" s="7">
        <v>3.3036999702453613</v>
      </c>
      <c r="I3928" s="7" t="s">
        <v>8945</v>
      </c>
      <c r="J3928" s="7" t="s">
        <v>8946</v>
      </c>
      <c r="K3928" s="8">
        <v>3.206779956817627</v>
      </c>
      <c r="M3928" s="8">
        <v>95.251998901367188</v>
      </c>
      <c r="N3928" s="7">
        <v>47.293201446533203</v>
      </c>
      <c r="O3928" s="7" t="s">
        <v>237</v>
      </c>
      <c r="P3928" s="7" t="s">
        <v>225</v>
      </c>
      <c r="Q3928" s="7" t="s">
        <v>219</v>
      </c>
      <c r="R3928" s="7" t="s">
        <v>3856</v>
      </c>
      <c r="S3928" s="7">
        <v>98.410011291503906</v>
      </c>
    </row>
    <row r="3929" spans="1:19" x14ac:dyDescent="0.25">
      <c r="A3929" s="7">
        <v>513</v>
      </c>
      <c r="B3929" s="7">
        <v>44657</v>
      </c>
      <c r="C3929" s="7">
        <v>21344076</v>
      </c>
      <c r="D3929" s="7" t="s">
        <v>1560</v>
      </c>
      <c r="E3929" s="7" t="s">
        <v>214</v>
      </c>
      <c r="F3929" s="7">
        <v>1500000</v>
      </c>
      <c r="G3929" s="7">
        <v>2.0041000843048096</v>
      </c>
      <c r="H3929" s="7">
        <v>1.8818000555038452</v>
      </c>
      <c r="I3929" s="7" t="s">
        <v>20189</v>
      </c>
      <c r="J3929" s="7" t="s">
        <v>8944</v>
      </c>
      <c r="K3929" s="8">
        <v>3.018280029296875</v>
      </c>
      <c r="M3929" s="8">
        <v>101.89399719238281</v>
      </c>
      <c r="N3929" s="7">
        <v>49.287601470947266</v>
      </c>
      <c r="O3929" s="7" t="s">
        <v>237</v>
      </c>
      <c r="P3929" s="7" t="s">
        <v>225</v>
      </c>
      <c r="Q3929" s="7" t="s">
        <v>219</v>
      </c>
      <c r="R3929" s="7" t="s">
        <v>3856</v>
      </c>
      <c r="S3929" s="7">
        <v>91.286613464355469</v>
      </c>
    </row>
    <row r="3930" spans="1:19" x14ac:dyDescent="0.25">
      <c r="A3930" s="7">
        <v>513</v>
      </c>
      <c r="B3930" s="7">
        <v>44657</v>
      </c>
      <c r="C3930" s="7">
        <v>21343813</v>
      </c>
      <c r="D3930" s="7" t="s">
        <v>1560</v>
      </c>
      <c r="E3930" s="7" t="s">
        <v>8941</v>
      </c>
      <c r="F3930" s="7">
        <v>1500000</v>
      </c>
      <c r="G3930" s="7">
        <v>2.0041000843048096</v>
      </c>
      <c r="H3930" s="7">
        <v>1.8809000253677368</v>
      </c>
      <c r="I3930" s="7" t="s">
        <v>8942</v>
      </c>
      <c r="J3930" s="7" t="s">
        <v>8943</v>
      </c>
      <c r="K3930" s="8">
        <v>3.1052498817443848</v>
      </c>
      <c r="M3930" s="8">
        <v>101.7239990234375</v>
      </c>
      <c r="N3930" s="7">
        <v>57.373699188232422</v>
      </c>
      <c r="O3930" s="7" t="s">
        <v>237</v>
      </c>
      <c r="P3930" s="7" t="s">
        <v>225</v>
      </c>
      <c r="Q3930" s="7" t="s">
        <v>219</v>
      </c>
      <c r="R3930" s="7" t="s">
        <v>214</v>
      </c>
      <c r="S3930" s="7">
        <v>91.286613464355469</v>
      </c>
    </row>
    <row r="3931" spans="1:19" x14ac:dyDescent="0.25">
      <c r="A3931" s="7">
        <v>513</v>
      </c>
      <c r="B3931" s="7">
        <v>44657</v>
      </c>
      <c r="C3931" s="7">
        <v>40824775</v>
      </c>
      <c r="D3931" s="7" t="s">
        <v>1560</v>
      </c>
      <c r="E3931" s="7" t="s">
        <v>214</v>
      </c>
      <c r="F3931" s="7">
        <v>800000</v>
      </c>
      <c r="G3931" s="7">
        <v>1.8070000410079956</v>
      </c>
      <c r="H3931" s="7">
        <v>1.7207000255584717</v>
      </c>
      <c r="I3931" s="7" t="s">
        <v>8939</v>
      </c>
      <c r="J3931" s="7" t="s">
        <v>8940</v>
      </c>
      <c r="K3931" s="8">
        <v>3.1048901081085205</v>
      </c>
      <c r="M3931" s="8">
        <v>101.94300079345703</v>
      </c>
      <c r="N3931" s="7">
        <v>65.497703552246094</v>
      </c>
      <c r="O3931" s="7" t="s">
        <v>237</v>
      </c>
      <c r="P3931" s="7" t="s">
        <v>225</v>
      </c>
      <c r="Q3931" s="7" t="s">
        <v>219</v>
      </c>
      <c r="R3931" s="7" t="s">
        <v>3856</v>
      </c>
      <c r="S3931" s="7">
        <v>90.303810119628906</v>
      </c>
    </row>
    <row r="3932" spans="1:19" x14ac:dyDescent="0.25">
      <c r="A3932" s="7">
        <v>513</v>
      </c>
      <c r="B3932" s="7">
        <v>44657</v>
      </c>
      <c r="C3932" s="7">
        <v>18529131</v>
      </c>
      <c r="D3932" s="7" t="s">
        <v>1560</v>
      </c>
      <c r="E3932" s="7" t="s">
        <v>214</v>
      </c>
      <c r="F3932" s="7">
        <v>1000000</v>
      </c>
      <c r="G3932" s="7">
        <v>1.0020999908447266</v>
      </c>
      <c r="H3932" s="7">
        <v>0.9650999903678894</v>
      </c>
      <c r="I3932" s="7" t="s">
        <v>8937</v>
      </c>
      <c r="J3932" s="7" t="s">
        <v>8938</v>
      </c>
      <c r="K3932" s="8">
        <v>2.5611701011657715</v>
      </c>
      <c r="M3932" s="8">
        <v>100.89700317382813</v>
      </c>
      <c r="N3932" s="7">
        <v>69.236396789550781</v>
      </c>
      <c r="O3932" s="7" t="s">
        <v>237</v>
      </c>
      <c r="P3932" s="7" t="s">
        <v>225</v>
      </c>
      <c r="Q3932" s="7" t="s">
        <v>219</v>
      </c>
      <c r="R3932" s="7" t="s">
        <v>3856</v>
      </c>
      <c r="S3932" s="7">
        <v>86.270652770996094</v>
      </c>
    </row>
    <row r="3933" spans="1:19" x14ac:dyDescent="0.25">
      <c r="A3933" s="7">
        <v>513</v>
      </c>
      <c r="B3933" s="7">
        <v>44657</v>
      </c>
      <c r="C3933" s="7">
        <v>18592868</v>
      </c>
      <c r="D3933" s="7" t="s">
        <v>1560</v>
      </c>
      <c r="E3933" s="7" t="s">
        <v>8934</v>
      </c>
      <c r="F3933" s="7">
        <v>1000000</v>
      </c>
      <c r="G3933" s="7">
        <v>1.0020999908447266</v>
      </c>
      <c r="H3933" s="7">
        <v>0.9649999737739563</v>
      </c>
      <c r="I3933" s="7" t="s">
        <v>8935</v>
      </c>
      <c r="J3933" s="7" t="s">
        <v>8936</v>
      </c>
      <c r="K3933" s="8">
        <v>2.5746419429779053</v>
      </c>
      <c r="M3933" s="8">
        <v>100.88400268554688</v>
      </c>
      <c r="N3933" s="7">
        <v>69.067100524902344</v>
      </c>
      <c r="O3933" s="7" t="s">
        <v>237</v>
      </c>
      <c r="P3933" s="7" t="s">
        <v>225</v>
      </c>
      <c r="Q3933" s="7" t="s">
        <v>219</v>
      </c>
      <c r="R3933" s="7" t="s">
        <v>214</v>
      </c>
      <c r="S3933" s="7">
        <v>86.270652770996094</v>
      </c>
    </row>
    <row r="3934" spans="1:19" x14ac:dyDescent="0.25">
      <c r="A3934" s="7">
        <v>513</v>
      </c>
      <c r="B3934" s="7">
        <v>44657</v>
      </c>
      <c r="C3934" s="7">
        <v>37491497</v>
      </c>
      <c r="D3934" s="7" t="s">
        <v>1562</v>
      </c>
      <c r="E3934" s="7" t="s">
        <v>214</v>
      </c>
      <c r="F3934" s="7">
        <v>1000000</v>
      </c>
      <c r="G3934" s="7">
        <v>24.933300018310547</v>
      </c>
      <c r="H3934" s="7">
        <v>10.881899833679199</v>
      </c>
      <c r="I3934" s="7" t="s">
        <v>20190</v>
      </c>
      <c r="J3934" s="7" t="s">
        <v>8964</v>
      </c>
      <c r="K3934" s="8">
        <v>8.0861959457397461</v>
      </c>
      <c r="M3934" s="8">
        <v>85.583000183105469</v>
      </c>
      <c r="N3934" s="7">
        <v>534.90411376953125</v>
      </c>
      <c r="O3934" s="7" t="s">
        <v>331</v>
      </c>
      <c r="P3934" s="7" t="s">
        <v>1564</v>
      </c>
      <c r="Q3934" s="7" t="s">
        <v>337</v>
      </c>
      <c r="R3934" s="7" t="s">
        <v>3856</v>
      </c>
      <c r="S3934" s="7">
        <v>465.91754150390625</v>
      </c>
    </row>
    <row r="3935" spans="1:19" x14ac:dyDescent="0.25">
      <c r="A3935" s="7">
        <v>513</v>
      </c>
      <c r="B3935" s="7">
        <v>44657</v>
      </c>
      <c r="C3935" s="7">
        <v>34073898</v>
      </c>
      <c r="D3935" s="7" t="s">
        <v>1562</v>
      </c>
      <c r="E3935" s="7" t="s">
        <v>214</v>
      </c>
      <c r="F3935" s="7">
        <v>1100000</v>
      </c>
      <c r="G3935" s="7">
        <v>10.125</v>
      </c>
      <c r="H3935" s="7">
        <v>7.1149001121520996</v>
      </c>
      <c r="I3935" s="7" t="s">
        <v>20923</v>
      </c>
      <c r="J3935" s="7" t="s">
        <v>8963</v>
      </c>
      <c r="K3935" s="8">
        <v>7.1075057983398438</v>
      </c>
      <c r="M3935" s="8">
        <v>93.471000671386719</v>
      </c>
      <c r="N3935" s="7">
        <v>453.89239501953125</v>
      </c>
      <c r="O3935" s="7" t="s">
        <v>331</v>
      </c>
      <c r="P3935" s="7" t="s">
        <v>1564</v>
      </c>
      <c r="Q3935" s="7" t="s">
        <v>337</v>
      </c>
      <c r="R3935" s="7" t="s">
        <v>3856</v>
      </c>
      <c r="S3935" s="7">
        <v>354.6395263671875</v>
      </c>
    </row>
    <row r="3936" spans="1:19" x14ac:dyDescent="0.25">
      <c r="A3936" s="7">
        <v>513</v>
      </c>
      <c r="B3936" s="7">
        <v>44657</v>
      </c>
      <c r="C3936" s="7">
        <v>34264164</v>
      </c>
      <c r="D3936" s="7" t="s">
        <v>1562</v>
      </c>
      <c r="E3936" s="7" t="s">
        <v>8960</v>
      </c>
      <c r="F3936" s="7">
        <v>1100000</v>
      </c>
      <c r="G3936" s="7">
        <v>10.125</v>
      </c>
      <c r="H3936" s="7">
        <v>7.1149001121520996</v>
      </c>
      <c r="I3936" s="7" t="s">
        <v>8961</v>
      </c>
      <c r="J3936" s="7" t="s">
        <v>8962</v>
      </c>
      <c r="K3936" s="8">
        <v>7.1676602363586426</v>
      </c>
      <c r="M3936" s="8">
        <v>93.471298217773438</v>
      </c>
      <c r="N3936" s="7">
        <v>458.43771362304688</v>
      </c>
      <c r="O3936" s="7" t="s">
        <v>331</v>
      </c>
      <c r="P3936" s="7" t="s">
        <v>1564</v>
      </c>
      <c r="Q3936" s="7" t="s">
        <v>337</v>
      </c>
      <c r="R3936" s="7" t="s">
        <v>214</v>
      </c>
      <c r="S3936" s="7">
        <v>354.6395263671875</v>
      </c>
    </row>
    <row r="3937" spans="1:19" x14ac:dyDescent="0.25">
      <c r="A3937" s="7">
        <v>513</v>
      </c>
      <c r="B3937" s="7">
        <v>44657</v>
      </c>
      <c r="C3937" s="7">
        <v>22911827</v>
      </c>
      <c r="D3937" s="7" t="s">
        <v>1562</v>
      </c>
      <c r="E3937" s="7" t="s">
        <v>214</v>
      </c>
      <c r="F3937" s="7">
        <v>162941</v>
      </c>
      <c r="G3937" s="7">
        <v>2.313499927520752</v>
      </c>
      <c r="H3937" s="7">
        <v>2.1068999767303467</v>
      </c>
      <c r="I3937" s="7" t="s">
        <v>8958</v>
      </c>
      <c r="J3937" s="7" t="s">
        <v>8959</v>
      </c>
      <c r="K3937" s="8">
        <v>5.8069581985473633</v>
      </c>
      <c r="M3937" s="8">
        <v>100.93599700927734</v>
      </c>
      <c r="N3937" s="7">
        <v>320.61279296875</v>
      </c>
      <c r="O3937" s="7" t="s">
        <v>331</v>
      </c>
      <c r="P3937" s="7" t="s">
        <v>1564</v>
      </c>
      <c r="Q3937" s="7" t="s">
        <v>337</v>
      </c>
      <c r="R3937" s="7" t="s">
        <v>3856</v>
      </c>
      <c r="S3937" s="7">
        <v>269.08724975585938</v>
      </c>
    </row>
    <row r="3938" spans="1:19" x14ac:dyDescent="0.25">
      <c r="A3938" s="7">
        <v>513</v>
      </c>
      <c r="B3938" s="7">
        <v>44657</v>
      </c>
      <c r="C3938" s="7">
        <v>66882553</v>
      </c>
      <c r="D3938" s="7" t="s">
        <v>1566</v>
      </c>
      <c r="E3938" s="7" t="s">
        <v>214</v>
      </c>
      <c r="F3938" s="7">
        <v>650000</v>
      </c>
      <c r="G3938" s="7">
        <v>3.9835999011993408</v>
      </c>
      <c r="H3938" s="7">
        <v>2.9523000717163086</v>
      </c>
      <c r="I3938" s="7" t="s">
        <v>8967</v>
      </c>
      <c r="J3938" s="7" t="s">
        <v>8968</v>
      </c>
      <c r="K3938" s="8">
        <v>9.0031499862670898</v>
      </c>
      <c r="M3938" s="8">
        <v>95.878997802734375</v>
      </c>
      <c r="N3938" s="7">
        <v>625.66131591796875</v>
      </c>
      <c r="O3938" s="7" t="s">
        <v>223</v>
      </c>
      <c r="P3938" s="7" t="s">
        <v>388</v>
      </c>
      <c r="Q3938" s="7" t="s">
        <v>337</v>
      </c>
      <c r="R3938" s="7" t="s">
        <v>3856</v>
      </c>
      <c r="S3938" s="7">
        <v>499.39761352539063</v>
      </c>
    </row>
    <row r="3939" spans="1:19" x14ac:dyDescent="0.25">
      <c r="A3939" s="7">
        <v>513</v>
      </c>
      <c r="B3939" s="7">
        <v>44657</v>
      </c>
      <c r="C3939" s="7">
        <v>66882733</v>
      </c>
      <c r="D3939" s="7" t="s">
        <v>1566</v>
      </c>
      <c r="E3939" s="7" t="s">
        <v>8965</v>
      </c>
      <c r="F3939" s="7">
        <v>650000</v>
      </c>
      <c r="G3939" s="7">
        <v>3.9835999011993408</v>
      </c>
      <c r="H3939" s="7">
        <v>2.9523000717163086</v>
      </c>
      <c r="I3939" s="7" t="s">
        <v>17030</v>
      </c>
      <c r="J3939" s="7" t="s">
        <v>8966</v>
      </c>
      <c r="K3939" s="8">
        <v>9.0031824111938477</v>
      </c>
      <c r="M3939" s="8">
        <v>95.878997802734375</v>
      </c>
      <c r="N3939" s="7">
        <v>599.3446044921875</v>
      </c>
      <c r="O3939" s="7" t="s">
        <v>223</v>
      </c>
      <c r="P3939" s="7" t="s">
        <v>388</v>
      </c>
      <c r="Q3939" s="7" t="s">
        <v>337</v>
      </c>
      <c r="R3939" s="7" t="s">
        <v>214</v>
      </c>
      <c r="S3939" s="7">
        <v>499.39761352539063</v>
      </c>
    </row>
    <row r="3940" spans="1:19" x14ac:dyDescent="0.25">
      <c r="A3940" s="7">
        <v>513</v>
      </c>
      <c r="B3940" s="7">
        <v>44657</v>
      </c>
      <c r="C3940" s="7">
        <v>66832807</v>
      </c>
      <c r="D3940" s="7" t="s">
        <v>1567</v>
      </c>
      <c r="E3940" s="7" t="s">
        <v>214</v>
      </c>
      <c r="F3940" s="7">
        <v>1016432</v>
      </c>
      <c r="G3940" s="7">
        <v>8.6515998840332031</v>
      </c>
      <c r="H3940" s="7">
        <v>7.6241002082824707</v>
      </c>
      <c r="I3940" s="7" t="s">
        <v>20191</v>
      </c>
      <c r="J3940" s="7" t="s">
        <v>8969</v>
      </c>
      <c r="K3940" s="8">
        <v>4.5411767959594727</v>
      </c>
      <c r="M3940" s="8">
        <v>82.872001647949219</v>
      </c>
      <c r="N3940" s="7">
        <v>191.33270263671875</v>
      </c>
      <c r="O3940" s="7" t="s">
        <v>331</v>
      </c>
      <c r="P3940" s="7" t="s">
        <v>1569</v>
      </c>
      <c r="Q3940" s="7" t="s">
        <v>286</v>
      </c>
      <c r="R3940" s="7" t="s">
        <v>3856</v>
      </c>
      <c r="S3940" s="7">
        <v>191.33270263671875</v>
      </c>
    </row>
    <row r="3941" spans="1:19" x14ac:dyDescent="0.25">
      <c r="A3941" s="7">
        <v>513</v>
      </c>
      <c r="B3941" s="7">
        <v>44657</v>
      </c>
      <c r="C3941" s="7">
        <v>66969123</v>
      </c>
      <c r="D3941" s="7" t="s">
        <v>19047</v>
      </c>
      <c r="E3941" s="7" t="s">
        <v>20192</v>
      </c>
      <c r="F3941" s="7">
        <v>800000</v>
      </c>
      <c r="G3941" s="7">
        <v>9.6126003265380859</v>
      </c>
      <c r="H3941" s="7">
        <v>8.0060997009277344</v>
      </c>
      <c r="I3941" s="7" t="s">
        <v>20193</v>
      </c>
      <c r="J3941" s="7" t="s">
        <v>20194</v>
      </c>
      <c r="K3941" s="8">
        <v>4.4994101524353027</v>
      </c>
      <c r="M3941" s="8">
        <v>89.367996215820313</v>
      </c>
      <c r="N3941" s="7">
        <v>191.23100280761719</v>
      </c>
      <c r="O3941" s="7" t="s">
        <v>643</v>
      </c>
      <c r="P3941" s="7" t="s">
        <v>349</v>
      </c>
      <c r="Q3941" s="7" t="s">
        <v>242</v>
      </c>
      <c r="R3941" s="7" t="s">
        <v>3856</v>
      </c>
      <c r="S3941" s="7">
        <v>126.78974914550781</v>
      </c>
    </row>
    <row r="3942" spans="1:19" x14ac:dyDescent="0.25">
      <c r="A3942" s="7">
        <v>513</v>
      </c>
      <c r="B3942" s="7">
        <v>44657</v>
      </c>
      <c r="C3942" s="7">
        <v>46860873</v>
      </c>
      <c r="D3942" s="7" t="s">
        <v>19047</v>
      </c>
      <c r="E3942" s="7" t="s">
        <v>214</v>
      </c>
      <c r="F3942" s="7">
        <v>700000</v>
      </c>
      <c r="G3942" s="7">
        <v>7.8741002082824707</v>
      </c>
      <c r="H3942" s="7">
        <v>6.8729000091552734</v>
      </c>
      <c r="I3942" s="7" t="s">
        <v>8972</v>
      </c>
      <c r="J3942" s="7" t="s">
        <v>8973</v>
      </c>
      <c r="K3942" s="8">
        <v>4.4281802177429199</v>
      </c>
      <c r="M3942" s="8">
        <v>89.771003723144531</v>
      </c>
      <c r="N3942" s="7">
        <v>176.22500610351563</v>
      </c>
      <c r="O3942" s="7" t="s">
        <v>643</v>
      </c>
      <c r="P3942" s="7" t="s">
        <v>349</v>
      </c>
      <c r="Q3942" s="7" t="s">
        <v>242</v>
      </c>
      <c r="R3942" s="7" t="s">
        <v>3856</v>
      </c>
      <c r="S3942" s="7">
        <v>119.18645477294922</v>
      </c>
    </row>
    <row r="3943" spans="1:19" x14ac:dyDescent="0.25">
      <c r="A3943" s="7">
        <v>513</v>
      </c>
      <c r="B3943" s="7">
        <v>44657</v>
      </c>
      <c r="C3943" s="7">
        <v>66969129</v>
      </c>
      <c r="D3943" s="7" t="s">
        <v>19047</v>
      </c>
      <c r="E3943" s="7" t="s">
        <v>20195</v>
      </c>
      <c r="F3943" s="7">
        <v>300000</v>
      </c>
      <c r="G3943" s="7">
        <v>6.6146001815795898</v>
      </c>
      <c r="H3943" s="7">
        <v>5.8175997734069824</v>
      </c>
      <c r="I3943" s="7" t="s">
        <v>20196</v>
      </c>
      <c r="J3943" s="7" t="s">
        <v>20197</v>
      </c>
      <c r="K3943" s="8">
        <v>4.4259200096130371</v>
      </c>
      <c r="M3943" s="8">
        <v>91.9010009765625</v>
      </c>
      <c r="N3943" s="7">
        <v>171.96200561523438</v>
      </c>
      <c r="O3943" s="7" t="s">
        <v>643</v>
      </c>
      <c r="P3943" s="7" t="s">
        <v>349</v>
      </c>
      <c r="Q3943" s="7" t="s">
        <v>242</v>
      </c>
      <c r="R3943" s="7" t="s">
        <v>3856</v>
      </c>
      <c r="S3943" s="7">
        <v>113.46965026855469</v>
      </c>
    </row>
    <row r="3944" spans="1:19" x14ac:dyDescent="0.25">
      <c r="A3944" s="7">
        <v>513</v>
      </c>
      <c r="B3944" s="7">
        <v>44657</v>
      </c>
      <c r="C3944" s="7">
        <v>66969128</v>
      </c>
      <c r="D3944" s="7" t="s">
        <v>19047</v>
      </c>
      <c r="E3944" s="7" t="s">
        <v>20198</v>
      </c>
      <c r="F3944" s="7">
        <v>800000</v>
      </c>
      <c r="G3944" s="7">
        <v>4.6132998466491699</v>
      </c>
      <c r="H3944" s="7">
        <v>4.2628998756408691</v>
      </c>
      <c r="I3944" s="7" t="s">
        <v>20924</v>
      </c>
      <c r="J3944" s="7" t="s">
        <v>20199</v>
      </c>
      <c r="K3944" s="8">
        <v>3.9508800506591797</v>
      </c>
      <c r="M3944" s="8">
        <v>93.41400146484375</v>
      </c>
      <c r="N3944" s="7">
        <v>121.05500030517578</v>
      </c>
      <c r="O3944" s="7" t="s">
        <v>643</v>
      </c>
      <c r="P3944" s="7" t="s">
        <v>349</v>
      </c>
      <c r="Q3944" s="7" t="s">
        <v>242</v>
      </c>
      <c r="R3944" s="7" t="s">
        <v>3856</v>
      </c>
      <c r="S3944" s="7">
        <v>104.05806732177734</v>
      </c>
    </row>
    <row r="3945" spans="1:19" x14ac:dyDescent="0.25">
      <c r="A3945" s="7">
        <v>513</v>
      </c>
      <c r="B3945" s="7">
        <v>44657</v>
      </c>
      <c r="C3945" s="7">
        <v>38963021</v>
      </c>
      <c r="D3945" s="7" t="s">
        <v>19047</v>
      </c>
      <c r="E3945" s="7" t="s">
        <v>214</v>
      </c>
      <c r="F3945" s="7">
        <v>500000</v>
      </c>
      <c r="G3945" s="7">
        <v>1.3005000352859497</v>
      </c>
      <c r="H3945" s="7">
        <v>1.2501000165939331</v>
      </c>
      <c r="I3945" s="7" t="s">
        <v>8970</v>
      </c>
      <c r="J3945" s="7" t="s">
        <v>8971</v>
      </c>
      <c r="K3945" s="8">
        <v>3.3977699279785156</v>
      </c>
      <c r="M3945" s="8">
        <v>100.91500091552734</v>
      </c>
      <c r="N3945" s="7">
        <v>125.30400085449219</v>
      </c>
      <c r="O3945" s="7" t="s">
        <v>643</v>
      </c>
      <c r="P3945" s="7" t="s">
        <v>349</v>
      </c>
      <c r="Q3945" s="7" t="s">
        <v>242</v>
      </c>
      <c r="R3945" s="7" t="s">
        <v>3856</v>
      </c>
      <c r="S3945" s="7">
        <v>87.769271850585938</v>
      </c>
    </row>
    <row r="3946" spans="1:19" x14ac:dyDescent="0.25">
      <c r="A3946" s="7">
        <v>513</v>
      </c>
      <c r="B3946" s="7">
        <v>44657</v>
      </c>
      <c r="C3946" s="7">
        <v>29292717</v>
      </c>
      <c r="D3946" s="7" t="s">
        <v>1571</v>
      </c>
      <c r="E3946" s="7" t="s">
        <v>214</v>
      </c>
      <c r="F3946" s="7">
        <v>2000000</v>
      </c>
      <c r="G3946" s="7">
        <v>3.9616999626159668</v>
      </c>
      <c r="H3946" s="7">
        <v>3.4739000797271729</v>
      </c>
      <c r="I3946" s="7" t="s">
        <v>20200</v>
      </c>
      <c r="J3946" s="7" t="s">
        <v>8977</v>
      </c>
      <c r="K3946" s="8">
        <v>4.3301610946655273</v>
      </c>
      <c r="M3946" s="8">
        <v>109.17600250244141</v>
      </c>
      <c r="N3946" s="7">
        <v>158.41650390625</v>
      </c>
      <c r="O3946" s="7" t="s">
        <v>237</v>
      </c>
      <c r="P3946" s="7" t="s">
        <v>677</v>
      </c>
      <c r="Q3946" s="7" t="s">
        <v>286</v>
      </c>
      <c r="R3946" s="7" t="s">
        <v>3856</v>
      </c>
      <c r="S3946" s="7">
        <v>215.52008056640625</v>
      </c>
    </row>
    <row r="3947" spans="1:19" x14ac:dyDescent="0.25">
      <c r="A3947" s="7">
        <v>513</v>
      </c>
      <c r="B3947" s="7">
        <v>44657</v>
      </c>
      <c r="C3947" s="7">
        <v>29292720</v>
      </c>
      <c r="D3947" s="7" t="s">
        <v>1571</v>
      </c>
      <c r="E3947" s="7" t="s">
        <v>8974</v>
      </c>
      <c r="F3947" s="7">
        <v>2000000</v>
      </c>
      <c r="G3947" s="7">
        <v>3.9616999626159668</v>
      </c>
      <c r="H3947" s="7">
        <v>3.4739000797271729</v>
      </c>
      <c r="I3947" s="7" t="s">
        <v>8975</v>
      </c>
      <c r="J3947" s="7" t="s">
        <v>8976</v>
      </c>
      <c r="K3947" s="8">
        <v>4.330082893371582</v>
      </c>
      <c r="M3947" s="8">
        <v>109.17600250244141</v>
      </c>
      <c r="N3947" s="7">
        <v>159.88490295410156</v>
      </c>
      <c r="O3947" s="7" t="s">
        <v>237</v>
      </c>
      <c r="P3947" s="7" t="s">
        <v>677</v>
      </c>
      <c r="Q3947" s="7" t="s">
        <v>286</v>
      </c>
      <c r="R3947" s="7" t="s">
        <v>214</v>
      </c>
      <c r="S3947" s="7">
        <v>215.52008056640625</v>
      </c>
    </row>
    <row r="3948" spans="1:19" x14ac:dyDescent="0.25">
      <c r="A3948" s="7">
        <v>513</v>
      </c>
      <c r="B3948" s="7">
        <v>44657</v>
      </c>
      <c r="C3948" s="7">
        <v>66944761</v>
      </c>
      <c r="D3948" s="7" t="s">
        <v>18454</v>
      </c>
      <c r="E3948" s="7" t="s">
        <v>18455</v>
      </c>
      <c r="F3948" s="7">
        <v>250000</v>
      </c>
      <c r="G3948" s="7">
        <v>4.4078998565673828</v>
      </c>
      <c r="H3948" s="7">
        <v>4.1739001274108887</v>
      </c>
      <c r="I3948" s="7" t="s">
        <v>18456</v>
      </c>
      <c r="J3948" s="7" t="s">
        <v>18457</v>
      </c>
      <c r="K3948" s="8">
        <v>3.1648910045623779</v>
      </c>
      <c r="M3948" s="8">
        <v>92.116996765136719</v>
      </c>
      <c r="N3948" s="7">
        <v>38.156200408935547</v>
      </c>
      <c r="O3948" s="7" t="s">
        <v>212</v>
      </c>
      <c r="P3948" s="7" t="s">
        <v>659</v>
      </c>
      <c r="Q3948" s="7" t="s">
        <v>242</v>
      </c>
      <c r="R3948" s="7" t="s">
        <v>214</v>
      </c>
      <c r="S3948" s="7">
        <v>38.156200408935547</v>
      </c>
    </row>
    <row r="3949" spans="1:19" x14ac:dyDescent="0.25">
      <c r="A3949" s="7">
        <v>513</v>
      </c>
      <c r="B3949" s="7">
        <v>44657</v>
      </c>
      <c r="C3949" s="7">
        <v>66899607</v>
      </c>
      <c r="D3949" s="7" t="s">
        <v>17373</v>
      </c>
      <c r="E3949" s="7" t="s">
        <v>17417</v>
      </c>
      <c r="F3949" s="7">
        <v>300000</v>
      </c>
      <c r="G3949" s="7">
        <v>2.1519999504089355</v>
      </c>
      <c r="H3949" s="7">
        <v>2.0339999198913574</v>
      </c>
      <c r="I3949" s="7" t="s">
        <v>17418</v>
      </c>
      <c r="J3949" s="7" t="s">
        <v>17419</v>
      </c>
      <c r="K3949" s="8">
        <v>3.7954599857330322</v>
      </c>
      <c r="M3949" s="8">
        <v>98.983001708984375</v>
      </c>
      <c r="N3949" s="7">
        <v>122.94200134277344</v>
      </c>
      <c r="O3949" s="7" t="s">
        <v>266</v>
      </c>
      <c r="P3949" s="7" t="s">
        <v>349</v>
      </c>
      <c r="Q3949" s="7" t="s">
        <v>242</v>
      </c>
      <c r="R3949" s="7" t="s">
        <v>3856</v>
      </c>
      <c r="S3949" s="7">
        <v>122.94200134277344</v>
      </c>
    </row>
    <row r="3950" spans="1:19" x14ac:dyDescent="0.25">
      <c r="A3950" s="7">
        <v>513</v>
      </c>
      <c r="B3950" s="7">
        <v>44657</v>
      </c>
      <c r="C3950" s="7">
        <v>66920125</v>
      </c>
      <c r="D3950" s="7" t="s">
        <v>1576</v>
      </c>
      <c r="E3950" s="7" t="s">
        <v>17678</v>
      </c>
      <c r="F3950" s="7">
        <v>700000</v>
      </c>
      <c r="G3950" s="7">
        <v>2.2669000625610352</v>
      </c>
      <c r="H3950" s="7">
        <v>2.2123000621795654</v>
      </c>
      <c r="I3950" s="7" t="s">
        <v>18458</v>
      </c>
      <c r="J3950" s="7" t="s">
        <v>17679</v>
      </c>
      <c r="K3950" s="8">
        <v>3.0440599918365479</v>
      </c>
      <c r="M3950" s="8">
        <v>95.282997131347656</v>
      </c>
      <c r="N3950" s="7">
        <v>44.451801300048828</v>
      </c>
      <c r="O3950" s="7" t="s">
        <v>212</v>
      </c>
      <c r="P3950" s="7" t="s">
        <v>349</v>
      </c>
      <c r="Q3950" s="7" t="s">
        <v>242</v>
      </c>
      <c r="R3950" s="7" t="s">
        <v>3856</v>
      </c>
      <c r="S3950" s="7">
        <v>44.451801300048828</v>
      </c>
    </row>
    <row r="3951" spans="1:19" x14ac:dyDescent="0.25">
      <c r="A3951" s="7">
        <v>513</v>
      </c>
      <c r="B3951" s="7">
        <v>44657</v>
      </c>
      <c r="C3951" s="7">
        <v>66850820</v>
      </c>
      <c r="D3951" s="7" t="s">
        <v>1576</v>
      </c>
      <c r="E3951" s="7" t="s">
        <v>214</v>
      </c>
      <c r="F3951" s="7">
        <v>300000</v>
      </c>
      <c r="G3951" s="7">
        <v>1.785099983215332</v>
      </c>
      <c r="H3951" s="7">
        <v>1.7440999746322632</v>
      </c>
      <c r="I3951" s="7" t="s">
        <v>11513</v>
      </c>
      <c r="J3951" s="7" t="s">
        <v>11514</v>
      </c>
      <c r="K3951" s="8">
        <v>3.0904200077056885</v>
      </c>
      <c r="M3951" s="8">
        <v>96.399002075195313</v>
      </c>
      <c r="N3951" s="7">
        <v>63.56829833984375</v>
      </c>
      <c r="O3951" s="7" t="s">
        <v>212</v>
      </c>
      <c r="P3951" s="7" t="s">
        <v>349</v>
      </c>
      <c r="Q3951" s="7" t="s">
        <v>242</v>
      </c>
      <c r="R3951" s="7" t="s">
        <v>3856</v>
      </c>
      <c r="S3951" s="7">
        <v>63.56829833984375</v>
      </c>
    </row>
    <row r="3952" spans="1:19" x14ac:dyDescent="0.25">
      <c r="A3952" s="7">
        <v>513</v>
      </c>
      <c r="B3952" s="7">
        <v>44657</v>
      </c>
      <c r="C3952" s="7">
        <v>66834270</v>
      </c>
      <c r="D3952" s="7" t="s">
        <v>1577</v>
      </c>
      <c r="E3952" s="7" t="s">
        <v>214</v>
      </c>
      <c r="F3952" s="7">
        <v>300000</v>
      </c>
      <c r="G3952" s="7">
        <v>1.5386999845504761</v>
      </c>
      <c r="H3952" s="7">
        <v>1.447700023651123</v>
      </c>
      <c r="I3952" s="7" t="s">
        <v>11515</v>
      </c>
      <c r="J3952" s="7" t="s">
        <v>11516</v>
      </c>
      <c r="K3952" s="8">
        <v>3.9776120185852051</v>
      </c>
      <c r="M3952" s="8">
        <v>100.57900238037109</v>
      </c>
      <c r="N3952" s="7">
        <v>165.70860290527344</v>
      </c>
      <c r="O3952" s="7" t="s">
        <v>212</v>
      </c>
      <c r="P3952" s="7" t="s">
        <v>349</v>
      </c>
      <c r="Q3952" s="7" t="s">
        <v>242</v>
      </c>
      <c r="R3952" s="7" t="s">
        <v>214</v>
      </c>
      <c r="S3952" s="7">
        <v>165.70860290527344</v>
      </c>
    </row>
    <row r="3953" spans="1:19" x14ac:dyDescent="0.25">
      <c r="A3953" s="7">
        <v>513</v>
      </c>
      <c r="B3953" s="7">
        <v>44657</v>
      </c>
      <c r="C3953" s="7">
        <v>66919234</v>
      </c>
      <c r="D3953" s="7" t="s">
        <v>1579</v>
      </c>
      <c r="E3953" s="7" t="s">
        <v>18096</v>
      </c>
      <c r="F3953" s="7">
        <v>750000</v>
      </c>
      <c r="G3953" s="7">
        <v>9.2649002075195313</v>
      </c>
      <c r="H3953" s="7">
        <v>7.8443999290466309</v>
      </c>
      <c r="I3953" s="7" t="s">
        <v>20201</v>
      </c>
      <c r="J3953" s="7" t="s">
        <v>17853</v>
      </c>
      <c r="K3953" s="8">
        <v>3.8799300193786621</v>
      </c>
      <c r="M3953" s="8">
        <v>94.746002197265625</v>
      </c>
      <c r="N3953" s="7">
        <v>127.93399810791016</v>
      </c>
      <c r="O3953" s="7" t="s">
        <v>331</v>
      </c>
      <c r="P3953" s="7" t="s">
        <v>215</v>
      </c>
      <c r="Q3953" s="7" t="s">
        <v>219</v>
      </c>
      <c r="R3953" s="7" t="s">
        <v>3856</v>
      </c>
      <c r="S3953" s="7">
        <v>156.87986755371094</v>
      </c>
    </row>
    <row r="3954" spans="1:19" x14ac:dyDescent="0.25">
      <c r="A3954" s="7">
        <v>513</v>
      </c>
      <c r="B3954" s="7">
        <v>44657</v>
      </c>
      <c r="C3954" s="7">
        <v>45535622</v>
      </c>
      <c r="D3954" s="7" t="s">
        <v>1579</v>
      </c>
      <c r="E3954" s="7" t="s">
        <v>214</v>
      </c>
      <c r="F3954" s="7">
        <v>1000000</v>
      </c>
      <c r="G3954" s="7">
        <v>7.5454998016357422</v>
      </c>
      <c r="H3954" s="7">
        <v>6.5029001235961914</v>
      </c>
      <c r="I3954" s="7" t="s">
        <v>20202</v>
      </c>
      <c r="J3954" s="7" t="s">
        <v>8983</v>
      </c>
      <c r="K3954" s="8">
        <v>3.9806299209594727</v>
      </c>
      <c r="M3954" s="8">
        <v>95.174003601074219</v>
      </c>
      <c r="N3954" s="7">
        <v>130.53700256347656</v>
      </c>
      <c r="O3954" s="7" t="s">
        <v>331</v>
      </c>
      <c r="P3954" s="7" t="s">
        <v>215</v>
      </c>
      <c r="Q3954" s="7" t="s">
        <v>219</v>
      </c>
      <c r="R3954" s="7" t="s">
        <v>3856</v>
      </c>
      <c r="S3954" s="7">
        <v>147.79469299316406</v>
      </c>
    </row>
    <row r="3955" spans="1:19" x14ac:dyDescent="0.25">
      <c r="A3955" s="7">
        <v>513</v>
      </c>
      <c r="B3955" s="7">
        <v>44657</v>
      </c>
      <c r="C3955" s="7">
        <v>37766541</v>
      </c>
      <c r="D3955" s="7" t="s">
        <v>1579</v>
      </c>
      <c r="E3955" s="7" t="s">
        <v>214</v>
      </c>
      <c r="F3955" s="7">
        <v>1200000</v>
      </c>
      <c r="G3955" s="7">
        <v>5.9356999397277832</v>
      </c>
      <c r="H3955" s="7">
        <v>5.1982998847961426</v>
      </c>
      <c r="I3955" s="7" t="s">
        <v>20203</v>
      </c>
      <c r="J3955" s="7" t="s">
        <v>8982</v>
      </c>
      <c r="K3955" s="8">
        <v>4.0386099815368652</v>
      </c>
      <c r="M3955" s="8">
        <v>100.97799682617188</v>
      </c>
      <c r="N3955" s="7">
        <v>132.21299743652344</v>
      </c>
      <c r="O3955" s="7" t="s">
        <v>331</v>
      </c>
      <c r="P3955" s="7" t="s">
        <v>215</v>
      </c>
      <c r="Q3955" s="7" t="s">
        <v>219</v>
      </c>
      <c r="R3955" s="7" t="s">
        <v>3856</v>
      </c>
      <c r="S3955" s="7">
        <v>138.91670227050781</v>
      </c>
    </row>
    <row r="3956" spans="1:19" x14ac:dyDescent="0.25">
      <c r="A3956" s="7">
        <v>513</v>
      </c>
      <c r="B3956" s="7">
        <v>44657</v>
      </c>
      <c r="C3956" s="7">
        <v>66781020</v>
      </c>
      <c r="D3956" s="7" t="s">
        <v>1579</v>
      </c>
      <c r="E3956" s="7" t="s">
        <v>214</v>
      </c>
      <c r="F3956" s="7">
        <v>1000000</v>
      </c>
      <c r="G3956" s="7">
        <v>5.1744999885559082</v>
      </c>
      <c r="H3956" s="7">
        <v>4.6975002288818359</v>
      </c>
      <c r="I3956" s="7" t="s">
        <v>20204</v>
      </c>
      <c r="J3956" s="7" t="s">
        <v>8981</v>
      </c>
      <c r="K3956" s="8">
        <v>3.7349100112915039</v>
      </c>
      <c r="M3956" s="8">
        <v>96.2969970703125</v>
      </c>
      <c r="N3956" s="7">
        <v>100.53700256347656</v>
      </c>
      <c r="O3956" s="7" t="s">
        <v>331</v>
      </c>
      <c r="P3956" s="7" t="s">
        <v>215</v>
      </c>
      <c r="Q3956" s="7" t="s">
        <v>219</v>
      </c>
      <c r="R3956" s="7" t="s">
        <v>3856</v>
      </c>
      <c r="S3956" s="7">
        <v>134.60133361816406</v>
      </c>
    </row>
    <row r="3957" spans="1:19" x14ac:dyDescent="0.25">
      <c r="A3957" s="7">
        <v>513</v>
      </c>
      <c r="B3957" s="7">
        <v>44657</v>
      </c>
      <c r="C3957" s="7">
        <v>43440426</v>
      </c>
      <c r="D3957" s="7" t="s">
        <v>1579</v>
      </c>
      <c r="E3957" s="7" t="s">
        <v>214</v>
      </c>
      <c r="F3957" s="7">
        <v>1000000</v>
      </c>
      <c r="G3957" s="7">
        <v>3.9890000820159912</v>
      </c>
      <c r="H3957" s="7">
        <v>3.6710999011993408</v>
      </c>
      <c r="I3957" s="7" t="s">
        <v>20205</v>
      </c>
      <c r="J3957" s="7" t="s">
        <v>8980</v>
      </c>
      <c r="K3957" s="8">
        <v>3.5885601043701172</v>
      </c>
      <c r="M3957" s="8">
        <v>100.97799682617188</v>
      </c>
      <c r="N3957" s="7">
        <v>84.780097961425781</v>
      </c>
      <c r="O3957" s="7" t="s">
        <v>331</v>
      </c>
      <c r="P3957" s="7" t="s">
        <v>215</v>
      </c>
      <c r="Q3957" s="7" t="s">
        <v>219</v>
      </c>
      <c r="R3957" s="7" t="s">
        <v>3856</v>
      </c>
      <c r="S3957" s="7">
        <v>127.74225616455078</v>
      </c>
    </row>
    <row r="3958" spans="1:19" x14ac:dyDescent="0.25">
      <c r="A3958" s="7">
        <v>513</v>
      </c>
      <c r="B3958" s="7">
        <v>44657</v>
      </c>
      <c r="C3958" s="7">
        <v>23477227</v>
      </c>
      <c r="D3958" s="7" t="s">
        <v>1579</v>
      </c>
      <c r="E3958" s="7" t="s">
        <v>214</v>
      </c>
      <c r="F3958" s="7">
        <v>750000</v>
      </c>
      <c r="G3958" s="7">
        <v>2.4475998878479004</v>
      </c>
      <c r="H3958" s="7">
        <v>2.322700023651123</v>
      </c>
      <c r="I3958" s="7" t="s">
        <v>8978</v>
      </c>
      <c r="J3958" s="7" t="s">
        <v>8979</v>
      </c>
      <c r="K3958" s="8">
        <v>3.1004900932312012</v>
      </c>
      <c r="M3958" s="8">
        <v>101.54900360107422</v>
      </c>
      <c r="N3958" s="7">
        <v>47.438098907470703</v>
      </c>
      <c r="O3958" s="7" t="s">
        <v>331</v>
      </c>
      <c r="P3958" s="7" t="s">
        <v>215</v>
      </c>
      <c r="Q3958" s="7" t="s">
        <v>219</v>
      </c>
      <c r="R3958" s="7" t="s">
        <v>3856</v>
      </c>
      <c r="S3958" s="7">
        <v>118.59916687011719</v>
      </c>
    </row>
    <row r="3959" spans="1:19" x14ac:dyDescent="0.25">
      <c r="A3959" s="7">
        <v>513</v>
      </c>
      <c r="B3959" s="7">
        <v>44657</v>
      </c>
      <c r="C3959" s="7">
        <v>42422802</v>
      </c>
      <c r="D3959" s="7" t="s">
        <v>1582</v>
      </c>
      <c r="E3959" s="7" t="s">
        <v>214</v>
      </c>
      <c r="F3959" s="7">
        <v>300000</v>
      </c>
      <c r="G3959" s="7">
        <v>1.7777999639511108</v>
      </c>
      <c r="H3959" s="7">
        <v>1.6714999675750732</v>
      </c>
      <c r="I3959" s="7" t="s">
        <v>20206</v>
      </c>
      <c r="J3959" s="7" t="s">
        <v>11518</v>
      </c>
      <c r="K3959" s="8">
        <v>4.2709097862243652</v>
      </c>
      <c r="M3959" s="8">
        <v>101.22899627685547</v>
      </c>
      <c r="N3959" s="7">
        <v>183.58799743652344</v>
      </c>
      <c r="O3959" s="7" t="s">
        <v>212</v>
      </c>
      <c r="P3959" s="7" t="s">
        <v>361</v>
      </c>
      <c r="Q3959" s="7" t="s">
        <v>242</v>
      </c>
      <c r="R3959" s="7" t="s">
        <v>4184</v>
      </c>
      <c r="S3959" s="7">
        <v>183.58799743652344</v>
      </c>
    </row>
    <row r="3960" spans="1:19" x14ac:dyDescent="0.25">
      <c r="A3960" s="7">
        <v>513</v>
      </c>
      <c r="B3960" s="7">
        <v>44657</v>
      </c>
      <c r="C3960" s="7">
        <v>36538040</v>
      </c>
      <c r="D3960" s="7" t="s">
        <v>1582</v>
      </c>
      <c r="E3960" s="7" t="s">
        <v>214</v>
      </c>
      <c r="F3960" s="7">
        <v>250000</v>
      </c>
      <c r="G3960" s="7">
        <v>0.64609998464584351</v>
      </c>
      <c r="H3960" s="7">
        <v>0.62900000810623169</v>
      </c>
      <c r="I3960" s="7" t="s">
        <v>20207</v>
      </c>
      <c r="J3960" s="7" t="s">
        <v>11517</v>
      </c>
      <c r="K3960" s="8">
        <v>2.4232399463653564</v>
      </c>
      <c r="M3960" s="8">
        <v>100.84130096435547</v>
      </c>
      <c r="N3960" s="7">
        <v>100.61299896240234</v>
      </c>
      <c r="O3960" s="7" t="s">
        <v>212</v>
      </c>
      <c r="P3960" s="7" t="s">
        <v>361</v>
      </c>
      <c r="Q3960" s="7" t="s">
        <v>242</v>
      </c>
      <c r="R3960" s="7" t="s">
        <v>214</v>
      </c>
      <c r="S3960" s="7">
        <v>100.61299896240234</v>
      </c>
    </row>
    <row r="3961" spans="1:19" x14ac:dyDescent="0.25">
      <c r="A3961" s="7">
        <v>513</v>
      </c>
      <c r="B3961" s="7">
        <v>44657</v>
      </c>
      <c r="C3961" s="7">
        <v>66784079</v>
      </c>
      <c r="D3961" s="7" t="s">
        <v>1586</v>
      </c>
      <c r="E3961" s="7" t="s">
        <v>214</v>
      </c>
      <c r="F3961" s="7">
        <v>600000</v>
      </c>
      <c r="G3961" s="7">
        <v>3.1923000812530518</v>
      </c>
      <c r="H3961" s="7">
        <v>3.0143001079559326</v>
      </c>
      <c r="I3961" s="7" t="s">
        <v>11519</v>
      </c>
      <c r="J3961" s="7" t="s">
        <v>11520</v>
      </c>
      <c r="K3961" s="8">
        <v>4.0265398025512695</v>
      </c>
      <c r="M3961" s="8">
        <v>94.725997924804688</v>
      </c>
      <c r="N3961" s="7">
        <v>130.64599609375</v>
      </c>
      <c r="O3961" s="7" t="s">
        <v>254</v>
      </c>
      <c r="P3961" s="7" t="s">
        <v>349</v>
      </c>
      <c r="Q3961" s="7" t="s">
        <v>242</v>
      </c>
      <c r="R3961" s="7" t="s">
        <v>3856</v>
      </c>
      <c r="S3961" s="7">
        <v>130.64599609375</v>
      </c>
    </row>
    <row r="3962" spans="1:19" x14ac:dyDescent="0.25">
      <c r="A3962" s="7">
        <v>513</v>
      </c>
      <c r="B3962" s="7">
        <v>44657</v>
      </c>
      <c r="C3962" s="7">
        <v>66815697</v>
      </c>
      <c r="D3962" s="7" t="s">
        <v>1589</v>
      </c>
      <c r="E3962" s="7" t="s">
        <v>214</v>
      </c>
      <c r="F3962" s="7">
        <v>320000</v>
      </c>
      <c r="G3962" s="7">
        <v>1.3907999992370605</v>
      </c>
      <c r="H3962" s="7">
        <v>1.2963999509811401</v>
      </c>
      <c r="I3962" s="7" t="s">
        <v>11521</v>
      </c>
      <c r="J3962" s="7" t="s">
        <v>11522</v>
      </c>
      <c r="K3962" s="8">
        <v>6.9715309143066406</v>
      </c>
      <c r="M3962" s="8">
        <v>100.02700042724609</v>
      </c>
      <c r="N3962" s="7">
        <v>476.14349365234375</v>
      </c>
      <c r="O3962" s="7" t="s">
        <v>409</v>
      </c>
      <c r="P3962" s="7" t="s">
        <v>349</v>
      </c>
      <c r="Q3962" s="7" t="s">
        <v>242</v>
      </c>
      <c r="R3962" s="7" t="s">
        <v>214</v>
      </c>
      <c r="S3962" s="7">
        <v>476.14349365234375</v>
      </c>
    </row>
    <row r="3963" spans="1:19" x14ac:dyDescent="0.25">
      <c r="A3963" s="7">
        <v>513</v>
      </c>
      <c r="B3963" s="7">
        <v>44657</v>
      </c>
      <c r="C3963" s="7">
        <v>66926428</v>
      </c>
      <c r="D3963" s="7" t="s">
        <v>1591</v>
      </c>
      <c r="E3963" s="7" t="s">
        <v>214</v>
      </c>
      <c r="F3963" s="7">
        <v>500000</v>
      </c>
      <c r="G3963" s="7">
        <v>2.3080000877380371</v>
      </c>
      <c r="H3963" s="7">
        <v>2.138200044631958</v>
      </c>
      <c r="I3963" s="7" t="s">
        <v>20208</v>
      </c>
      <c r="J3963" s="7" t="s">
        <v>18097</v>
      </c>
      <c r="K3963" s="8">
        <v>5.2028532028198242</v>
      </c>
      <c r="M3963" s="8">
        <v>99.126998901367188</v>
      </c>
      <c r="N3963" s="7">
        <v>260.32431030273438</v>
      </c>
      <c r="O3963" s="7" t="s">
        <v>409</v>
      </c>
      <c r="P3963" s="7" t="s">
        <v>349</v>
      </c>
      <c r="Q3963" s="7" t="s">
        <v>242</v>
      </c>
      <c r="R3963" s="7" t="s">
        <v>3856</v>
      </c>
      <c r="S3963" s="7">
        <v>260.32431030273438</v>
      </c>
    </row>
    <row r="3964" spans="1:19" x14ac:dyDescent="0.25">
      <c r="A3964" s="7">
        <v>513</v>
      </c>
      <c r="B3964" s="7">
        <v>44657</v>
      </c>
      <c r="C3964" s="7">
        <v>66834271</v>
      </c>
      <c r="D3964" s="7" t="s">
        <v>1591</v>
      </c>
      <c r="E3964" s="7" t="s">
        <v>214</v>
      </c>
      <c r="F3964" s="7">
        <v>500000</v>
      </c>
      <c r="G3964" s="7">
        <v>1.5796999931335449</v>
      </c>
      <c r="H3964" s="7">
        <v>1.455299973487854</v>
      </c>
      <c r="I3964" s="7" t="s">
        <v>20209</v>
      </c>
      <c r="J3964" s="7" t="s">
        <v>11523</v>
      </c>
      <c r="K3964" s="8">
        <v>4.7174639701843262</v>
      </c>
      <c r="M3964" s="8">
        <v>102.67500305175781</v>
      </c>
      <c r="N3964" s="7">
        <v>237.91110229492188</v>
      </c>
      <c r="O3964" s="7" t="s">
        <v>409</v>
      </c>
      <c r="P3964" s="7" t="s">
        <v>349</v>
      </c>
      <c r="Q3964" s="7" t="s">
        <v>242</v>
      </c>
      <c r="R3964" s="7" t="s">
        <v>3856</v>
      </c>
      <c r="S3964" s="7">
        <v>237.91110229492188</v>
      </c>
    </row>
    <row r="3965" spans="1:19" x14ac:dyDescent="0.25">
      <c r="A3965" s="7">
        <v>513</v>
      </c>
      <c r="B3965" s="7">
        <v>44657</v>
      </c>
      <c r="C3965" s="7">
        <v>24555207</v>
      </c>
      <c r="D3965" s="7" t="s">
        <v>1593</v>
      </c>
      <c r="E3965" s="7" t="s">
        <v>214</v>
      </c>
      <c r="F3965" s="7">
        <v>500000</v>
      </c>
      <c r="G3965" s="7">
        <v>2.7899000644683838</v>
      </c>
      <c r="H3965" s="7">
        <v>2.5931999683380127</v>
      </c>
      <c r="I3965" s="7" t="s">
        <v>8984</v>
      </c>
      <c r="J3965" s="7" t="s">
        <v>8985</v>
      </c>
      <c r="K3965" s="8">
        <v>4.414452075958252</v>
      </c>
      <c r="M3965" s="8">
        <v>98.595001220703125</v>
      </c>
      <c r="N3965" s="7">
        <v>173.24679565429688</v>
      </c>
      <c r="O3965" s="7" t="s">
        <v>266</v>
      </c>
      <c r="P3965" s="7" t="s">
        <v>349</v>
      </c>
      <c r="Q3965" s="7" t="s">
        <v>242</v>
      </c>
      <c r="R3965" s="7" t="s">
        <v>3856</v>
      </c>
      <c r="S3965" s="7">
        <v>95.182716369628906</v>
      </c>
    </row>
    <row r="3966" spans="1:19" x14ac:dyDescent="0.25">
      <c r="A3966" s="7">
        <v>513</v>
      </c>
      <c r="B3966" s="7">
        <v>44657</v>
      </c>
      <c r="C3966" s="7">
        <v>66797804</v>
      </c>
      <c r="D3966" s="7" t="s">
        <v>1596</v>
      </c>
      <c r="E3966" s="7" t="s">
        <v>214</v>
      </c>
      <c r="F3966" s="7">
        <v>250000</v>
      </c>
      <c r="G3966" s="7">
        <v>1.2129000425338745</v>
      </c>
      <c r="H3966" s="7">
        <v>1.1384999752044678</v>
      </c>
      <c r="I3966" s="7" t="s">
        <v>11524</v>
      </c>
      <c r="J3966" s="7" t="s">
        <v>11525</v>
      </c>
      <c r="K3966" s="8">
        <v>7.8136858940124512</v>
      </c>
      <c r="M3966" s="8">
        <v>95.745002746582031</v>
      </c>
      <c r="N3966" s="7">
        <v>575.555419921875</v>
      </c>
      <c r="O3966" s="7" t="s">
        <v>409</v>
      </c>
      <c r="P3966" s="7" t="s">
        <v>349</v>
      </c>
      <c r="Q3966" s="7" t="s">
        <v>242</v>
      </c>
      <c r="R3966" s="7" t="s">
        <v>214</v>
      </c>
      <c r="S3966" s="7">
        <v>575.555419921875</v>
      </c>
    </row>
    <row r="3967" spans="1:19" x14ac:dyDescent="0.25">
      <c r="A3967" s="7">
        <v>513</v>
      </c>
      <c r="B3967" s="7">
        <v>44657</v>
      </c>
      <c r="C3967" s="7">
        <v>43582845</v>
      </c>
      <c r="D3967" s="7" t="s">
        <v>1599</v>
      </c>
      <c r="E3967" s="7" t="s">
        <v>214</v>
      </c>
      <c r="F3967" s="7">
        <v>500000</v>
      </c>
      <c r="G3967" s="7">
        <v>2.1273000240325928</v>
      </c>
      <c r="H3967" s="7">
        <v>1.9926999807357788</v>
      </c>
      <c r="I3967" s="7" t="s">
        <v>8988</v>
      </c>
      <c r="J3967" s="7" t="s">
        <v>8989</v>
      </c>
      <c r="K3967" s="8">
        <v>3.9679698944091797</v>
      </c>
      <c r="M3967" s="8">
        <v>100.06099700927734</v>
      </c>
      <c r="N3967" s="7">
        <v>141.5</v>
      </c>
      <c r="O3967" s="7" t="s">
        <v>266</v>
      </c>
      <c r="P3967" s="7" t="s">
        <v>349</v>
      </c>
      <c r="Q3967" s="7" t="s">
        <v>242</v>
      </c>
      <c r="R3967" s="7" t="s">
        <v>3856</v>
      </c>
      <c r="S3967" s="7">
        <v>163.03425598144531</v>
      </c>
    </row>
    <row r="3968" spans="1:19" x14ac:dyDescent="0.25">
      <c r="A3968" s="7">
        <v>513</v>
      </c>
      <c r="B3968" s="7">
        <v>44657</v>
      </c>
      <c r="C3968" s="7">
        <v>35604676</v>
      </c>
      <c r="D3968" s="7" t="s">
        <v>1599</v>
      </c>
      <c r="E3968" s="7" t="s">
        <v>214</v>
      </c>
      <c r="F3968" s="7">
        <v>400000</v>
      </c>
      <c r="G3968" s="7">
        <v>0.4763999879360199</v>
      </c>
      <c r="H3968" s="7">
        <v>0.46849998831748962</v>
      </c>
      <c r="I3968" s="7" t="s">
        <v>8986</v>
      </c>
      <c r="J3968" s="7" t="s">
        <v>8987</v>
      </c>
      <c r="K3968" s="8">
        <v>3.5101161003112793</v>
      </c>
      <c r="M3968" s="8">
        <v>99.936203002929688</v>
      </c>
      <c r="N3968" s="7">
        <v>229.69209289550781</v>
      </c>
      <c r="O3968" s="7" t="s">
        <v>266</v>
      </c>
      <c r="P3968" s="7" t="s">
        <v>349</v>
      </c>
      <c r="Q3968" s="7" t="s">
        <v>242</v>
      </c>
      <c r="R3968" s="7" t="s">
        <v>3856</v>
      </c>
      <c r="S3968" s="7">
        <v>148.97706604003906</v>
      </c>
    </row>
    <row r="3969" spans="1:19" x14ac:dyDescent="0.25">
      <c r="A3969" s="7">
        <v>513</v>
      </c>
      <c r="B3969" s="7">
        <v>44657</v>
      </c>
      <c r="C3969" s="7">
        <v>66804848</v>
      </c>
      <c r="D3969" s="7" t="s">
        <v>1601</v>
      </c>
      <c r="E3969" s="7" t="s">
        <v>214</v>
      </c>
      <c r="F3969" s="7">
        <v>400000</v>
      </c>
      <c r="G3969" s="7">
        <v>3.3894999027252197</v>
      </c>
      <c r="H3969" s="7">
        <v>3.1521999835968018</v>
      </c>
      <c r="I3969" s="7" t="s">
        <v>11530</v>
      </c>
      <c r="J3969" s="7" t="s">
        <v>11531</v>
      </c>
      <c r="K3969" s="8">
        <v>4.7558298110961914</v>
      </c>
      <c r="M3969" s="8">
        <v>95.025001525878906</v>
      </c>
      <c r="N3969" s="7">
        <v>203.10699462890625</v>
      </c>
      <c r="O3969" s="7" t="s">
        <v>212</v>
      </c>
      <c r="P3969" s="7" t="s">
        <v>349</v>
      </c>
      <c r="Q3969" s="7" t="s">
        <v>242</v>
      </c>
      <c r="R3969" s="7" t="s">
        <v>3856</v>
      </c>
      <c r="S3969" s="7">
        <v>203.10699462890625</v>
      </c>
    </row>
    <row r="3970" spans="1:19" x14ac:dyDescent="0.25">
      <c r="A3970" s="7">
        <v>513</v>
      </c>
      <c r="B3970" s="7">
        <v>44657</v>
      </c>
      <c r="C3970" s="7">
        <v>66815698</v>
      </c>
      <c r="D3970" s="7" t="s">
        <v>1601</v>
      </c>
      <c r="E3970" s="7" t="s">
        <v>214</v>
      </c>
      <c r="F3970" s="7">
        <v>200000</v>
      </c>
      <c r="G3970" s="7">
        <v>1.3661999702453613</v>
      </c>
      <c r="H3970" s="7">
        <v>1.2991000413894653</v>
      </c>
      <c r="I3970" s="7" t="s">
        <v>11528</v>
      </c>
      <c r="J3970" s="7" t="s">
        <v>11529</v>
      </c>
      <c r="K3970" s="8">
        <v>5.8970670700073242</v>
      </c>
      <c r="M3970" s="8">
        <v>97.538002014160156</v>
      </c>
      <c r="N3970" s="7">
        <v>359.15328979492188</v>
      </c>
      <c r="O3970" s="7" t="s">
        <v>212</v>
      </c>
      <c r="P3970" s="7" t="s">
        <v>349</v>
      </c>
      <c r="Q3970" s="7" t="s">
        <v>242</v>
      </c>
      <c r="R3970" s="7" t="s">
        <v>214</v>
      </c>
      <c r="S3970" s="7">
        <v>359.15328979492188</v>
      </c>
    </row>
    <row r="3971" spans="1:19" x14ac:dyDescent="0.25">
      <c r="A3971" s="7">
        <v>513</v>
      </c>
      <c r="B3971" s="7">
        <v>44657</v>
      </c>
      <c r="C3971" s="7">
        <v>44647846</v>
      </c>
      <c r="D3971" s="7" t="s">
        <v>1601</v>
      </c>
      <c r="E3971" s="7" t="s">
        <v>214</v>
      </c>
      <c r="F3971" s="7">
        <v>300000</v>
      </c>
      <c r="G3971" s="7">
        <v>0.375</v>
      </c>
      <c r="H3971" s="7">
        <v>0.37247464060783386</v>
      </c>
      <c r="I3971" s="7" t="s">
        <v>11526</v>
      </c>
      <c r="J3971" s="7" t="s">
        <v>11527</v>
      </c>
      <c r="K3971" s="8">
        <v>1.5400270223617554</v>
      </c>
      <c r="M3971" s="8">
        <v>101.052001953125</v>
      </c>
      <c r="N3971" s="7">
        <v>52.647998809814453</v>
      </c>
      <c r="O3971" s="7" t="s">
        <v>212</v>
      </c>
      <c r="P3971" s="7" t="s">
        <v>349</v>
      </c>
      <c r="Q3971" s="7" t="s">
        <v>242</v>
      </c>
      <c r="R3971" s="7" t="s">
        <v>3856</v>
      </c>
      <c r="S3971" s="7">
        <v>52.647998809814453</v>
      </c>
    </row>
    <row r="3972" spans="1:19" x14ac:dyDescent="0.25">
      <c r="A3972" s="7">
        <v>513</v>
      </c>
      <c r="B3972" s="7">
        <v>44657</v>
      </c>
      <c r="C3972" s="7">
        <v>66849201</v>
      </c>
      <c r="D3972" s="7" t="s">
        <v>1603</v>
      </c>
      <c r="E3972" s="7" t="s">
        <v>214</v>
      </c>
      <c r="F3972" s="7">
        <v>872000</v>
      </c>
      <c r="G3972" s="7">
        <v>8.7638998031616211</v>
      </c>
      <c r="H3972" s="7">
        <v>5.6456999778747559</v>
      </c>
      <c r="I3972" s="7" t="s">
        <v>8997</v>
      </c>
      <c r="J3972" s="7" t="s">
        <v>8998</v>
      </c>
      <c r="K3972" s="8">
        <v>21.196941375732422</v>
      </c>
      <c r="M3972" s="8">
        <v>30.584999084472656</v>
      </c>
      <c r="N3972" s="7">
        <v>1857.386962890625</v>
      </c>
      <c r="O3972" s="7" t="s">
        <v>360</v>
      </c>
      <c r="P3972" s="7" t="s">
        <v>349</v>
      </c>
      <c r="Q3972" s="7" t="s">
        <v>242</v>
      </c>
      <c r="R3972" s="7" t="s">
        <v>3856</v>
      </c>
      <c r="S3972" s="7">
        <v>259.841552734375</v>
      </c>
    </row>
    <row r="3973" spans="1:19" x14ac:dyDescent="0.25">
      <c r="A3973" s="7">
        <v>513</v>
      </c>
      <c r="B3973" s="7">
        <v>44657</v>
      </c>
      <c r="C3973" s="7">
        <v>66792370</v>
      </c>
      <c r="D3973" s="7" t="s">
        <v>1603</v>
      </c>
      <c r="E3973" s="7" t="s">
        <v>214</v>
      </c>
      <c r="F3973" s="7">
        <v>300000</v>
      </c>
      <c r="G3973" s="7">
        <v>8.2656002044677734</v>
      </c>
      <c r="H3973" s="7">
        <v>4.9194002151489258</v>
      </c>
      <c r="I3973" s="7" t="s">
        <v>20210</v>
      </c>
      <c r="J3973" s="7" t="s">
        <v>8996</v>
      </c>
      <c r="K3973" s="8">
        <v>23.632282257080078</v>
      </c>
      <c r="M3973" s="8">
        <v>32.895999908447266</v>
      </c>
      <c r="N3973" s="7">
        <v>1967.55712890625</v>
      </c>
      <c r="O3973" s="7" t="s">
        <v>360</v>
      </c>
      <c r="P3973" s="7" t="s">
        <v>349</v>
      </c>
      <c r="Q3973" s="7" t="s">
        <v>242</v>
      </c>
      <c r="R3973" s="7" t="s">
        <v>3856</v>
      </c>
      <c r="S3973" s="7">
        <v>255.4881591796875</v>
      </c>
    </row>
    <row r="3974" spans="1:19" x14ac:dyDescent="0.25">
      <c r="A3974" s="7">
        <v>513</v>
      </c>
      <c r="B3974" s="7">
        <v>44657</v>
      </c>
      <c r="C3974" s="7">
        <v>66947722</v>
      </c>
      <c r="D3974" s="7" t="s">
        <v>1603</v>
      </c>
      <c r="E3974" s="7" t="s">
        <v>18459</v>
      </c>
      <c r="F3974" s="7">
        <v>748000</v>
      </c>
      <c r="G3974" s="7">
        <v>4.7775001525878906</v>
      </c>
      <c r="H3974" s="7">
        <v>3.1538999080657959</v>
      </c>
      <c r="I3974" s="7" t="s">
        <v>18098</v>
      </c>
      <c r="J3974" s="7" t="s">
        <v>18099</v>
      </c>
      <c r="K3974" s="8">
        <v>34.724235534667969</v>
      </c>
      <c r="M3974" s="8">
        <v>33.354999542236328</v>
      </c>
      <c r="N3974" s="7">
        <v>3198.59912109375</v>
      </c>
      <c r="O3974" s="7" t="s">
        <v>360</v>
      </c>
      <c r="P3974" s="7" t="s">
        <v>349</v>
      </c>
      <c r="Q3974" s="7" t="s">
        <v>242</v>
      </c>
      <c r="R3974" s="7" t="s">
        <v>3856</v>
      </c>
      <c r="S3974" s="7">
        <v>223.40010070800781</v>
      </c>
    </row>
    <row r="3975" spans="1:19" x14ac:dyDescent="0.25">
      <c r="A3975" s="7">
        <v>513</v>
      </c>
      <c r="B3975" s="7">
        <v>44657</v>
      </c>
      <c r="C3975" s="7">
        <v>44267857</v>
      </c>
      <c r="D3975" s="7" t="s">
        <v>1603</v>
      </c>
      <c r="E3975" s="7" t="s">
        <v>214</v>
      </c>
      <c r="F3975" s="7">
        <v>1000000</v>
      </c>
      <c r="G3975" s="7">
        <v>4.2709999084472656</v>
      </c>
      <c r="H3975" s="7">
        <v>2.8276000022888184</v>
      </c>
      <c r="I3975" s="7" t="s">
        <v>8994</v>
      </c>
      <c r="J3975" s="7" t="s">
        <v>8995</v>
      </c>
      <c r="K3975" s="8">
        <v>37.640419006347656</v>
      </c>
      <c r="M3975" s="8">
        <v>34.323001861572266</v>
      </c>
      <c r="N3975" s="7">
        <v>3489.649658203125</v>
      </c>
      <c r="O3975" s="7" t="s">
        <v>360</v>
      </c>
      <c r="P3975" s="7" t="s">
        <v>349</v>
      </c>
      <c r="Q3975" s="7" t="s">
        <v>242</v>
      </c>
      <c r="R3975" s="7" t="s">
        <v>3856</v>
      </c>
      <c r="S3975" s="7">
        <v>218.52288818359375</v>
      </c>
    </row>
    <row r="3976" spans="1:19" x14ac:dyDescent="0.25">
      <c r="A3976" s="7">
        <v>513</v>
      </c>
      <c r="B3976" s="7">
        <v>44657</v>
      </c>
      <c r="C3976" s="7">
        <v>37003528</v>
      </c>
      <c r="D3976" s="7" t="s">
        <v>1603</v>
      </c>
      <c r="E3976" s="7" t="s">
        <v>214</v>
      </c>
      <c r="F3976" s="7">
        <v>500000</v>
      </c>
      <c r="G3976" s="7">
        <v>2.8171999454498291</v>
      </c>
      <c r="H3976" s="7">
        <v>1.9500000476837158</v>
      </c>
      <c r="I3976" s="7" t="s">
        <v>8990</v>
      </c>
      <c r="J3976" s="7" t="s">
        <v>8991</v>
      </c>
      <c r="K3976" s="8">
        <v>51.629329681396484</v>
      </c>
      <c r="M3976" s="8">
        <v>34.699001312255859</v>
      </c>
      <c r="N3976" s="7">
        <v>4894.34375</v>
      </c>
      <c r="O3976" s="7" t="s">
        <v>360</v>
      </c>
      <c r="P3976" s="7" t="s">
        <v>349</v>
      </c>
      <c r="Q3976" s="7" t="s">
        <v>242</v>
      </c>
      <c r="R3976" s="7" t="s">
        <v>3856</v>
      </c>
      <c r="S3976" s="7">
        <v>204.2576904296875</v>
      </c>
    </row>
    <row r="3977" spans="1:19" x14ac:dyDescent="0.25">
      <c r="A3977" s="7">
        <v>513</v>
      </c>
      <c r="B3977" s="7">
        <v>44657</v>
      </c>
      <c r="C3977" s="7">
        <v>42503252</v>
      </c>
      <c r="D3977" s="7" t="s">
        <v>1603</v>
      </c>
      <c r="E3977" s="7" t="s">
        <v>214</v>
      </c>
      <c r="F3977" s="7">
        <v>1000000</v>
      </c>
      <c r="G3977" s="7">
        <v>1.8753999471664429</v>
      </c>
      <c r="H3977" s="7">
        <v>1.2333999872207642</v>
      </c>
      <c r="I3977" s="7" t="s">
        <v>8992</v>
      </c>
      <c r="J3977" s="7" t="s">
        <v>8993</v>
      </c>
      <c r="K3977" s="8">
        <v>77.074150085449219</v>
      </c>
      <c r="M3977" s="8">
        <v>35.015998840332031</v>
      </c>
      <c r="N3977" s="7">
        <v>7460.08203125</v>
      </c>
      <c r="O3977" s="7" t="s">
        <v>360</v>
      </c>
      <c r="P3977" s="7" t="s">
        <v>349</v>
      </c>
      <c r="Q3977" s="7" t="s">
        <v>242</v>
      </c>
      <c r="R3977" s="7" t="s">
        <v>3856</v>
      </c>
      <c r="S3977" s="7">
        <v>194.8284912109375</v>
      </c>
    </row>
    <row r="3978" spans="1:19" x14ac:dyDescent="0.25">
      <c r="A3978" s="7">
        <v>513</v>
      </c>
      <c r="B3978" s="7">
        <v>44657</v>
      </c>
      <c r="C3978" s="7">
        <v>66948686</v>
      </c>
      <c r="D3978" s="7" t="s">
        <v>1603</v>
      </c>
      <c r="E3978" s="7" t="s">
        <v>18460</v>
      </c>
      <c r="F3978" s="7">
        <v>300000</v>
      </c>
      <c r="G3978" s="7">
        <v>1.4428000450134277</v>
      </c>
      <c r="H3978" s="7">
        <v>0.95630002021789551</v>
      </c>
      <c r="I3978" s="7" t="s">
        <v>18461</v>
      </c>
      <c r="J3978" s="7" t="s">
        <v>18462</v>
      </c>
      <c r="K3978" s="8">
        <v>91.231307983398438</v>
      </c>
      <c r="M3978" s="8">
        <v>35.819999694824219</v>
      </c>
      <c r="N3978" s="7">
        <v>7278.55810546875</v>
      </c>
      <c r="O3978" s="7" t="s">
        <v>360</v>
      </c>
      <c r="P3978" s="7" t="s">
        <v>349</v>
      </c>
      <c r="Q3978" s="7" t="s">
        <v>242</v>
      </c>
      <c r="R3978" s="7" t="s">
        <v>3856</v>
      </c>
      <c r="S3978" s="7">
        <v>190.45449829101563</v>
      </c>
    </row>
    <row r="3979" spans="1:19" x14ac:dyDescent="0.25">
      <c r="A3979" s="7">
        <v>513</v>
      </c>
      <c r="B3979" s="7">
        <v>44657</v>
      </c>
      <c r="C3979" s="7">
        <v>66996447</v>
      </c>
      <c r="D3979" s="7" t="s">
        <v>1606</v>
      </c>
      <c r="E3979" s="7" t="s">
        <v>214</v>
      </c>
      <c r="F3979" s="7">
        <v>400000</v>
      </c>
      <c r="G3979" s="7">
        <v>4.8077001571655273</v>
      </c>
      <c r="H3979" s="7">
        <v>4.4432997703552246</v>
      </c>
      <c r="I3979" s="7" t="s">
        <v>22437</v>
      </c>
      <c r="J3979" s="7" t="s">
        <v>21394</v>
      </c>
      <c r="K3979" s="8">
        <v>3.8875799179077148</v>
      </c>
      <c r="M3979" s="8">
        <v>93.968002319335938</v>
      </c>
      <c r="N3979" s="7">
        <v>114.98899841308594</v>
      </c>
      <c r="O3979" s="7" t="s">
        <v>212</v>
      </c>
      <c r="P3979" s="7" t="s">
        <v>1033</v>
      </c>
      <c r="Q3979" s="7" t="s">
        <v>242</v>
      </c>
      <c r="R3979" s="7" t="s">
        <v>3856</v>
      </c>
      <c r="S3979" s="7">
        <v>114.98899841308594</v>
      </c>
    </row>
    <row r="3980" spans="1:19" x14ac:dyDescent="0.25">
      <c r="A3980" s="7">
        <v>513</v>
      </c>
      <c r="B3980" s="7">
        <v>44657</v>
      </c>
      <c r="C3980" s="7">
        <v>66903412</v>
      </c>
      <c r="D3980" s="7" t="s">
        <v>1606</v>
      </c>
      <c r="E3980" s="7" t="s">
        <v>17171</v>
      </c>
      <c r="F3980" s="7">
        <v>300000</v>
      </c>
      <c r="G3980" s="7">
        <v>4.2108001708984375</v>
      </c>
      <c r="H3980" s="7">
        <v>4.0104999542236328</v>
      </c>
      <c r="I3980" s="7" t="s">
        <v>17172</v>
      </c>
      <c r="J3980" s="7" t="s">
        <v>17173</v>
      </c>
      <c r="K3980" s="8">
        <v>3.684959888458252</v>
      </c>
      <c r="M3980" s="8">
        <v>91.064002990722656</v>
      </c>
      <c r="N3980" s="7">
        <v>93.82080078125</v>
      </c>
      <c r="O3980" s="7" t="s">
        <v>212</v>
      </c>
      <c r="P3980" s="7" t="s">
        <v>1033</v>
      </c>
      <c r="Q3980" s="7" t="s">
        <v>242</v>
      </c>
      <c r="R3980" s="7" t="s">
        <v>3856</v>
      </c>
      <c r="S3980" s="7">
        <v>93.82080078125</v>
      </c>
    </row>
    <row r="3981" spans="1:19" x14ac:dyDescent="0.25">
      <c r="A3981" s="7">
        <v>513</v>
      </c>
      <c r="B3981" s="7">
        <v>44657</v>
      </c>
      <c r="C3981" s="7">
        <v>66822489</v>
      </c>
      <c r="D3981" s="7" t="s">
        <v>1606</v>
      </c>
      <c r="E3981" s="7" t="s">
        <v>214</v>
      </c>
      <c r="F3981" s="7">
        <v>400000</v>
      </c>
      <c r="G3981" s="7">
        <v>3.5346000194549561</v>
      </c>
      <c r="H3981" s="7">
        <v>3.3782999515533447</v>
      </c>
      <c r="I3981" s="7" t="s">
        <v>11532</v>
      </c>
      <c r="J3981" s="7" t="s">
        <v>11533</v>
      </c>
      <c r="K3981" s="8">
        <v>3.4919099807739258</v>
      </c>
      <c r="M3981" s="8">
        <v>93.019996643066406</v>
      </c>
      <c r="N3981" s="7">
        <v>75.429496765136719</v>
      </c>
      <c r="O3981" s="7" t="s">
        <v>212</v>
      </c>
      <c r="P3981" s="7" t="s">
        <v>1033</v>
      </c>
      <c r="Q3981" s="7" t="s">
        <v>242</v>
      </c>
      <c r="R3981" s="7" t="s">
        <v>3856</v>
      </c>
      <c r="S3981" s="7">
        <v>75.429496765136719</v>
      </c>
    </row>
    <row r="3982" spans="1:19" x14ac:dyDescent="0.25">
      <c r="A3982" s="7">
        <v>513</v>
      </c>
      <c r="B3982" s="7">
        <v>44657</v>
      </c>
      <c r="C3982" s="7">
        <v>66895415</v>
      </c>
      <c r="D3982" s="7" t="s">
        <v>1609</v>
      </c>
      <c r="E3982" s="7" t="s">
        <v>214</v>
      </c>
      <c r="F3982" s="7">
        <v>500000</v>
      </c>
      <c r="G3982" s="7">
        <v>4.0971999168395996</v>
      </c>
      <c r="H3982" s="7">
        <v>7.8029999732971191</v>
      </c>
      <c r="I3982" s="7" t="s">
        <v>22438</v>
      </c>
      <c r="J3982" s="7" t="s">
        <v>16463</v>
      </c>
      <c r="K3982" s="8">
        <v>5.3064699172973633</v>
      </c>
      <c r="M3982" s="8">
        <v>91.148002624511719</v>
      </c>
      <c r="N3982" s="7">
        <v>218.71200561523438</v>
      </c>
      <c r="O3982" s="7" t="s">
        <v>212</v>
      </c>
      <c r="P3982" s="7" t="s">
        <v>1033</v>
      </c>
      <c r="Q3982" s="7" t="s">
        <v>242</v>
      </c>
      <c r="R3982" s="7" t="s">
        <v>4184</v>
      </c>
      <c r="S3982" s="7">
        <v>179.38865661621094</v>
      </c>
    </row>
    <row r="3983" spans="1:19" x14ac:dyDescent="0.25">
      <c r="A3983" s="7">
        <v>513</v>
      </c>
      <c r="B3983" s="7">
        <v>44657</v>
      </c>
      <c r="C3983" s="7">
        <v>39326385</v>
      </c>
      <c r="D3983" s="7" t="s">
        <v>1609</v>
      </c>
      <c r="E3983" s="7" t="s">
        <v>214</v>
      </c>
      <c r="F3983" s="7">
        <v>500000</v>
      </c>
      <c r="G3983" s="7">
        <v>1.3500000238418579</v>
      </c>
      <c r="H3983" s="7">
        <v>1.5167000293731689</v>
      </c>
      <c r="I3983" s="7" t="s">
        <v>21395</v>
      </c>
      <c r="J3983" s="7" t="s">
        <v>8999</v>
      </c>
      <c r="K3983" s="8">
        <v>4.3895201683044434</v>
      </c>
      <c r="M3983" s="8">
        <v>101.91999816894531</v>
      </c>
      <c r="N3983" s="7">
        <v>219.52200317382813</v>
      </c>
      <c r="O3983" s="7" t="s">
        <v>212</v>
      </c>
      <c r="P3983" s="7" t="s">
        <v>1033</v>
      </c>
      <c r="Q3983" s="7" t="s">
        <v>242</v>
      </c>
      <c r="R3983" s="7" t="s">
        <v>4184</v>
      </c>
      <c r="S3983" s="7">
        <v>156.44854736328125</v>
      </c>
    </row>
    <row r="3984" spans="1:19" x14ac:dyDescent="0.25">
      <c r="A3984" s="7">
        <v>513</v>
      </c>
      <c r="B3984" s="7">
        <v>44657</v>
      </c>
      <c r="C3984" s="7">
        <v>44481966</v>
      </c>
      <c r="D3984" s="7" t="s">
        <v>1613</v>
      </c>
      <c r="E3984" s="7" t="s">
        <v>9000</v>
      </c>
      <c r="F3984" s="7">
        <v>500000</v>
      </c>
      <c r="G3984" s="7">
        <v>2.8278000354766846</v>
      </c>
      <c r="H3984" s="7">
        <v>3.825700044631958</v>
      </c>
      <c r="I3984" s="7" t="s">
        <v>9001</v>
      </c>
      <c r="J3984" s="7" t="s">
        <v>9002</v>
      </c>
      <c r="K3984" s="8">
        <v>4.0890297889709473</v>
      </c>
      <c r="M3984" s="8">
        <v>98.014999389648438</v>
      </c>
      <c r="N3984" s="7">
        <v>139.72700500488281</v>
      </c>
      <c r="O3984" s="7" t="s">
        <v>212</v>
      </c>
      <c r="P3984" s="7" t="s">
        <v>1033</v>
      </c>
      <c r="Q3984" s="7" t="s">
        <v>242</v>
      </c>
      <c r="R3984" s="7" t="s">
        <v>4184</v>
      </c>
      <c r="S3984" s="7">
        <v>139.60670471191406</v>
      </c>
    </row>
    <row r="3985" spans="1:19" x14ac:dyDescent="0.25">
      <c r="A3985" s="7">
        <v>513</v>
      </c>
      <c r="B3985" s="7">
        <v>44657</v>
      </c>
      <c r="C3985" s="7">
        <v>66791945</v>
      </c>
      <c r="D3985" s="7" t="s">
        <v>1615</v>
      </c>
      <c r="E3985" s="7" t="s">
        <v>9006</v>
      </c>
      <c r="F3985" s="7">
        <v>500000</v>
      </c>
      <c r="G3985" s="7">
        <v>3.7618000507354736</v>
      </c>
      <c r="H3985" s="7">
        <v>3.6066000461578369</v>
      </c>
      <c r="I3985" s="7" t="s">
        <v>9007</v>
      </c>
      <c r="J3985" s="7" t="s">
        <v>9008</v>
      </c>
      <c r="K3985" s="8">
        <v>3.3338699340820313</v>
      </c>
      <c r="M3985" s="8">
        <v>93.044998168945313</v>
      </c>
      <c r="N3985" s="7">
        <v>58.741100311279297</v>
      </c>
      <c r="O3985" s="7" t="s">
        <v>212</v>
      </c>
      <c r="P3985" s="7" t="s">
        <v>1033</v>
      </c>
      <c r="Q3985" s="7" t="s">
        <v>242</v>
      </c>
      <c r="R3985" s="7" t="s">
        <v>3856</v>
      </c>
      <c r="S3985" s="7">
        <v>82.664085388183594</v>
      </c>
    </row>
    <row r="3986" spans="1:19" x14ac:dyDescent="0.25">
      <c r="A3986" s="7">
        <v>513</v>
      </c>
      <c r="B3986" s="7">
        <v>44657</v>
      </c>
      <c r="C3986" s="7">
        <v>66791943</v>
      </c>
      <c r="D3986" s="7" t="s">
        <v>1615</v>
      </c>
      <c r="E3986" s="7" t="s">
        <v>9003</v>
      </c>
      <c r="F3986" s="7">
        <v>500000</v>
      </c>
      <c r="G3986" s="7">
        <v>3.7618000507354736</v>
      </c>
      <c r="H3986" s="7">
        <v>3.6066000461578369</v>
      </c>
      <c r="I3986" s="7" t="s">
        <v>9004</v>
      </c>
      <c r="J3986" s="7" t="s">
        <v>9005</v>
      </c>
      <c r="K3986" s="8">
        <v>3.3339378833770752</v>
      </c>
      <c r="M3986" s="8">
        <v>93.044998168945313</v>
      </c>
      <c r="N3986" s="7">
        <v>58.312400817871094</v>
      </c>
      <c r="O3986" s="7" t="s">
        <v>212</v>
      </c>
      <c r="P3986" s="7" t="s">
        <v>1033</v>
      </c>
      <c r="Q3986" s="7" t="s">
        <v>242</v>
      </c>
      <c r="R3986" s="7" t="s">
        <v>214</v>
      </c>
      <c r="S3986" s="7">
        <v>82.664085388183594</v>
      </c>
    </row>
    <row r="3987" spans="1:19" x14ac:dyDescent="0.25">
      <c r="A3987" s="7">
        <v>513</v>
      </c>
      <c r="B3987" s="7">
        <v>44657</v>
      </c>
      <c r="C3987" s="7">
        <v>66867014</v>
      </c>
      <c r="D3987" s="7" t="s">
        <v>3809</v>
      </c>
      <c r="E3987" s="7" t="s">
        <v>214</v>
      </c>
      <c r="F3987" s="7">
        <v>500000</v>
      </c>
      <c r="G3987" s="7">
        <v>28.922700881958008</v>
      </c>
      <c r="H3987" s="7">
        <v>15.128600120544434</v>
      </c>
      <c r="I3987" s="7" t="s">
        <v>20211</v>
      </c>
      <c r="J3987" s="7" t="s">
        <v>11536</v>
      </c>
      <c r="K3987" s="8">
        <v>5.4284601211547852</v>
      </c>
      <c r="M3987" s="8">
        <v>84.711997985839844</v>
      </c>
      <c r="N3987" s="7">
        <v>276.6199951171875</v>
      </c>
      <c r="O3987" s="7" t="s">
        <v>331</v>
      </c>
      <c r="P3987" s="7" t="s">
        <v>215</v>
      </c>
      <c r="Q3987" s="7" t="s">
        <v>219</v>
      </c>
      <c r="R3987" s="7" t="s">
        <v>3856</v>
      </c>
      <c r="S3987" s="7">
        <v>276.6199951171875</v>
      </c>
    </row>
    <row r="3988" spans="1:19" x14ac:dyDescent="0.25">
      <c r="A3988" s="7">
        <v>513</v>
      </c>
      <c r="B3988" s="7">
        <v>44657</v>
      </c>
      <c r="C3988" s="7">
        <v>66794103</v>
      </c>
      <c r="D3988" s="7" t="s">
        <v>3809</v>
      </c>
      <c r="E3988" s="7" t="s">
        <v>214</v>
      </c>
      <c r="F3988" s="7">
        <v>1000000</v>
      </c>
      <c r="G3988" s="7">
        <v>28.306600570678711</v>
      </c>
      <c r="H3988" s="7">
        <v>15.288700103759766</v>
      </c>
      <c r="I3988" s="7" t="s">
        <v>21908</v>
      </c>
      <c r="J3988" s="7" t="s">
        <v>11535</v>
      </c>
      <c r="K3988" s="8">
        <v>5.3400998115539551</v>
      </c>
      <c r="M3988" s="8">
        <v>80.543998718261719</v>
      </c>
      <c r="N3988" s="7">
        <v>266.83700561523438</v>
      </c>
      <c r="O3988" s="7" t="s">
        <v>331</v>
      </c>
      <c r="P3988" s="7" t="s">
        <v>215</v>
      </c>
      <c r="Q3988" s="7" t="s">
        <v>219</v>
      </c>
      <c r="R3988" s="7" t="s">
        <v>3856</v>
      </c>
      <c r="S3988" s="7">
        <v>266.83700561523438</v>
      </c>
    </row>
    <row r="3989" spans="1:19" x14ac:dyDescent="0.25">
      <c r="A3989" s="7">
        <v>513</v>
      </c>
      <c r="B3989" s="7">
        <v>44657</v>
      </c>
      <c r="C3989" s="7">
        <v>66867008</v>
      </c>
      <c r="D3989" s="7" t="s">
        <v>3809</v>
      </c>
      <c r="E3989" s="7" t="s">
        <v>214</v>
      </c>
      <c r="F3989" s="7">
        <v>750000</v>
      </c>
      <c r="G3989" s="7">
        <v>10.923999786376953</v>
      </c>
      <c r="H3989" s="7">
        <v>8.8119001388549805</v>
      </c>
      <c r="I3989" s="7" t="s">
        <v>20212</v>
      </c>
      <c r="J3989" s="7" t="s">
        <v>11534</v>
      </c>
      <c r="K3989" s="8">
        <v>4.547339916229248</v>
      </c>
      <c r="M3989" s="8">
        <v>92.125</v>
      </c>
      <c r="N3989" s="7">
        <v>200.57499694824219</v>
      </c>
      <c r="O3989" s="7" t="s">
        <v>331</v>
      </c>
      <c r="P3989" s="7" t="s">
        <v>215</v>
      </c>
      <c r="Q3989" s="7" t="s">
        <v>219</v>
      </c>
      <c r="R3989" s="7" t="s">
        <v>3856</v>
      </c>
      <c r="S3989" s="7">
        <v>200.57499694824219</v>
      </c>
    </row>
    <row r="3990" spans="1:19" x14ac:dyDescent="0.25">
      <c r="A3990" s="7">
        <v>513</v>
      </c>
      <c r="B3990" s="7">
        <v>44657</v>
      </c>
      <c r="C3990" s="7">
        <v>36997088</v>
      </c>
      <c r="D3990" s="7" t="s">
        <v>1616</v>
      </c>
      <c r="E3990" s="7" t="s">
        <v>214</v>
      </c>
      <c r="F3990" s="7">
        <v>900000</v>
      </c>
      <c r="G3990" s="7">
        <v>2.8610999584197998</v>
      </c>
      <c r="H3990" s="7">
        <v>2.345599889755249</v>
      </c>
      <c r="I3990" s="7" t="s">
        <v>22439</v>
      </c>
      <c r="J3990" s="7" t="s">
        <v>9011</v>
      </c>
      <c r="K3990" s="8">
        <v>15.896858215332031</v>
      </c>
      <c r="M3990" s="8">
        <v>82.944000244140625</v>
      </c>
      <c r="N3990" s="7">
        <v>1320.5096435546875</v>
      </c>
      <c r="O3990" s="7" t="s">
        <v>223</v>
      </c>
      <c r="P3990" s="7" t="s">
        <v>215</v>
      </c>
      <c r="Q3990" s="7" t="s">
        <v>219</v>
      </c>
      <c r="R3990" s="7" t="s">
        <v>3856</v>
      </c>
      <c r="S3990" s="7">
        <v>1127.563720703125</v>
      </c>
    </row>
    <row r="3991" spans="1:19" x14ac:dyDescent="0.25">
      <c r="A3991" s="7">
        <v>513</v>
      </c>
      <c r="B3991" s="7">
        <v>44657</v>
      </c>
      <c r="C3991" s="7">
        <v>36997089</v>
      </c>
      <c r="D3991" s="7" t="s">
        <v>1616</v>
      </c>
      <c r="E3991" s="7" t="s">
        <v>9009</v>
      </c>
      <c r="F3991" s="7">
        <v>900000</v>
      </c>
      <c r="G3991" s="7">
        <v>2.8610999584197998</v>
      </c>
      <c r="H3991" s="7">
        <v>2.3359000682830811</v>
      </c>
      <c r="I3991" s="7" t="s">
        <v>97</v>
      </c>
      <c r="J3991" s="7" t="s">
        <v>9010</v>
      </c>
      <c r="K3991" s="8">
        <v>16.885873794555664</v>
      </c>
      <c r="M3991" s="8">
        <v>81.014999389648438</v>
      </c>
      <c r="N3991" s="7">
        <v>1418.583984375</v>
      </c>
      <c r="O3991" s="7" t="s">
        <v>223</v>
      </c>
      <c r="P3991" s="7" t="s">
        <v>215</v>
      </c>
      <c r="Q3991" s="7" t="s">
        <v>219</v>
      </c>
      <c r="R3991" s="7" t="s">
        <v>214</v>
      </c>
      <c r="S3991" s="7">
        <v>1127.563720703125</v>
      </c>
    </row>
    <row r="3992" spans="1:19" x14ac:dyDescent="0.25">
      <c r="A3992" s="7">
        <v>513</v>
      </c>
      <c r="B3992" s="7">
        <v>44657</v>
      </c>
      <c r="C3992" s="7">
        <v>66881873</v>
      </c>
      <c r="D3992" s="7" t="s">
        <v>1618</v>
      </c>
      <c r="E3992" s="7" t="s">
        <v>214</v>
      </c>
      <c r="F3992" s="7">
        <v>310000</v>
      </c>
      <c r="G3992" s="7">
        <v>1.4400999546051025</v>
      </c>
      <c r="H3992" s="7">
        <v>1.6748000383377075</v>
      </c>
      <c r="I3992" s="7" t="s">
        <v>11537</v>
      </c>
      <c r="J3992" s="7" t="s">
        <v>11538</v>
      </c>
      <c r="K3992" s="8">
        <v>7.7432389259338379</v>
      </c>
      <c r="M3992" s="8">
        <v>101.51629638671875</v>
      </c>
      <c r="N3992" s="7">
        <v>478.76040649414063</v>
      </c>
      <c r="O3992" s="7" t="s">
        <v>223</v>
      </c>
      <c r="P3992" s="7" t="s">
        <v>215</v>
      </c>
      <c r="Q3992" s="7" t="s">
        <v>219</v>
      </c>
      <c r="R3992" s="7" t="s">
        <v>214</v>
      </c>
      <c r="S3992" s="7">
        <v>478.76040649414063</v>
      </c>
    </row>
    <row r="3993" spans="1:19" x14ac:dyDescent="0.25">
      <c r="A3993" s="7">
        <v>513</v>
      </c>
      <c r="B3993" s="7">
        <v>44657</v>
      </c>
      <c r="C3993" s="7">
        <v>67035609</v>
      </c>
      <c r="D3993" s="7" t="s">
        <v>22074</v>
      </c>
      <c r="E3993" s="7" t="s">
        <v>22440</v>
      </c>
      <c r="F3993" s="7">
        <v>500000</v>
      </c>
      <c r="G3993" s="7">
        <v>10.001399993896484</v>
      </c>
      <c r="H3993" s="7">
        <v>8.0334997177124023</v>
      </c>
      <c r="I3993" s="7" t="s">
        <v>22441</v>
      </c>
      <c r="J3993" s="7" t="s">
        <v>22442</v>
      </c>
      <c r="K3993" s="8">
        <v>4.4359521865844727</v>
      </c>
      <c r="M3993" s="8">
        <v>99.512001037597656</v>
      </c>
      <c r="N3993" s="7">
        <v>185.26080322265625</v>
      </c>
      <c r="O3993" s="7" t="s">
        <v>212</v>
      </c>
      <c r="P3993" s="7" t="s">
        <v>1033</v>
      </c>
      <c r="Q3993" s="7" t="s">
        <v>242</v>
      </c>
      <c r="R3993" s="7" t="s">
        <v>214</v>
      </c>
      <c r="S3993" s="7">
        <v>154.71380615234375</v>
      </c>
    </row>
    <row r="3994" spans="1:19" x14ac:dyDescent="0.25">
      <c r="A3994" s="7">
        <v>513</v>
      </c>
      <c r="B3994" s="7">
        <v>44657</v>
      </c>
      <c r="C3994" s="7">
        <v>66888188</v>
      </c>
      <c r="D3994" s="7" t="s">
        <v>1620</v>
      </c>
      <c r="E3994" s="7" t="s">
        <v>9031</v>
      </c>
      <c r="F3994" s="7">
        <v>500000</v>
      </c>
      <c r="G3994" s="7">
        <v>4.5394001007080078</v>
      </c>
      <c r="H3994" s="7">
        <v>4.3104000091552734</v>
      </c>
      <c r="I3994" s="7" t="s">
        <v>9032</v>
      </c>
      <c r="J3994" s="7" t="s">
        <v>9033</v>
      </c>
      <c r="K3994" s="8">
        <v>3.3176898956298828</v>
      </c>
      <c r="M3994" s="8">
        <v>91.875999450683594</v>
      </c>
      <c r="N3994" s="7">
        <v>57.454799652099609</v>
      </c>
      <c r="O3994" s="7" t="s">
        <v>212</v>
      </c>
      <c r="P3994" s="7" t="s">
        <v>1033</v>
      </c>
      <c r="Q3994" s="7" t="s">
        <v>242</v>
      </c>
      <c r="R3994" s="7" t="s">
        <v>3856</v>
      </c>
      <c r="S3994" s="7">
        <v>71.020256042480469</v>
      </c>
    </row>
    <row r="3995" spans="1:19" x14ac:dyDescent="0.25">
      <c r="A3995" s="7">
        <v>513</v>
      </c>
      <c r="B3995" s="7">
        <v>44657</v>
      </c>
      <c r="C3995" s="7">
        <v>66888189</v>
      </c>
      <c r="D3995" s="7" t="s">
        <v>1620</v>
      </c>
      <c r="E3995" s="7" t="s">
        <v>9028</v>
      </c>
      <c r="F3995" s="7">
        <v>500000</v>
      </c>
      <c r="G3995" s="7">
        <v>4.5394001007080078</v>
      </c>
      <c r="H3995" s="7">
        <v>4.3104000091552734</v>
      </c>
      <c r="I3995" s="7" t="s">
        <v>9029</v>
      </c>
      <c r="J3995" s="7" t="s">
        <v>9030</v>
      </c>
      <c r="K3995" s="8">
        <v>3.3176910877227783</v>
      </c>
      <c r="M3995" s="8">
        <v>91.875999450683594</v>
      </c>
      <c r="N3995" s="7">
        <v>57.063499450683594</v>
      </c>
      <c r="O3995" s="7" t="s">
        <v>212</v>
      </c>
      <c r="P3995" s="7" t="s">
        <v>1033</v>
      </c>
      <c r="Q3995" s="7" t="s">
        <v>242</v>
      </c>
      <c r="R3995" s="7" t="s">
        <v>214</v>
      </c>
      <c r="S3995" s="7">
        <v>71.020256042480469</v>
      </c>
    </row>
    <row r="3996" spans="1:19" x14ac:dyDescent="0.25">
      <c r="A3996" s="7">
        <v>513</v>
      </c>
      <c r="B3996" s="7">
        <v>44657</v>
      </c>
      <c r="C3996" s="7">
        <v>41215745</v>
      </c>
      <c r="D3996" s="7" t="s">
        <v>1620</v>
      </c>
      <c r="E3996" s="7" t="s">
        <v>9025</v>
      </c>
      <c r="F3996" s="7">
        <v>500000</v>
      </c>
      <c r="G3996" s="7">
        <v>1.5796999931335449</v>
      </c>
      <c r="H3996" s="7">
        <v>1.5031000375747681</v>
      </c>
      <c r="I3996" s="7" t="s">
        <v>9026</v>
      </c>
      <c r="J3996" s="7" t="s">
        <v>9027</v>
      </c>
      <c r="K3996" s="8">
        <v>2.8956599235534668</v>
      </c>
      <c r="M3996" s="8">
        <v>101.49800109863281</v>
      </c>
      <c r="N3996" s="7">
        <v>55.3583984375</v>
      </c>
      <c r="O3996" s="7" t="s">
        <v>212</v>
      </c>
      <c r="P3996" s="7" t="s">
        <v>1033</v>
      </c>
      <c r="Q3996" s="7" t="s">
        <v>242</v>
      </c>
      <c r="R3996" s="7" t="s">
        <v>3856</v>
      </c>
      <c r="S3996" s="7">
        <v>60.791351318359375</v>
      </c>
    </row>
    <row r="3997" spans="1:19" x14ac:dyDescent="0.25">
      <c r="A3997" s="7">
        <v>513</v>
      </c>
      <c r="B3997" s="7">
        <v>44657</v>
      </c>
      <c r="C3997" s="7">
        <v>41198575</v>
      </c>
      <c r="D3997" s="7" t="s">
        <v>1620</v>
      </c>
      <c r="E3997" s="7" t="s">
        <v>9022</v>
      </c>
      <c r="F3997" s="7">
        <v>500000</v>
      </c>
      <c r="G3997" s="7">
        <v>1.5796999931335449</v>
      </c>
      <c r="H3997" s="7">
        <v>1.5031000375747681</v>
      </c>
      <c r="I3997" s="7" t="s">
        <v>9023</v>
      </c>
      <c r="J3997" s="7" t="s">
        <v>9024</v>
      </c>
      <c r="K3997" s="8">
        <v>2.8954401016235352</v>
      </c>
      <c r="M3997" s="8">
        <v>101.49800109863281</v>
      </c>
      <c r="N3997" s="7">
        <v>54.384998321533203</v>
      </c>
      <c r="O3997" s="7" t="s">
        <v>212</v>
      </c>
      <c r="P3997" s="7" t="s">
        <v>1033</v>
      </c>
      <c r="Q3997" s="7" t="s">
        <v>242</v>
      </c>
      <c r="R3997" s="7" t="s">
        <v>214</v>
      </c>
      <c r="S3997" s="7">
        <v>60.791351318359375</v>
      </c>
    </row>
    <row r="3998" spans="1:19" x14ac:dyDescent="0.25">
      <c r="A3998" s="7">
        <v>513</v>
      </c>
      <c r="B3998" s="7">
        <v>44657</v>
      </c>
      <c r="C3998" s="7">
        <v>43217812</v>
      </c>
      <c r="D3998" s="7" t="s">
        <v>1623</v>
      </c>
      <c r="E3998" s="7" t="s">
        <v>9020</v>
      </c>
      <c r="F3998" s="7">
        <v>400000</v>
      </c>
      <c r="G3998" s="7">
        <v>7.0444998741149902</v>
      </c>
      <c r="H3998" s="7">
        <v>5.9734997749328613</v>
      </c>
      <c r="I3998" s="7" t="s">
        <v>17482</v>
      </c>
      <c r="J3998" s="7" t="s">
        <v>9021</v>
      </c>
      <c r="K3998" s="8">
        <v>4.1036200523376465</v>
      </c>
      <c r="M3998" s="8">
        <v>99.370002746582031</v>
      </c>
      <c r="N3998" s="7">
        <v>141</v>
      </c>
      <c r="O3998" s="7" t="s">
        <v>212</v>
      </c>
      <c r="P3998" s="7" t="s">
        <v>1033</v>
      </c>
      <c r="Q3998" s="7" t="s">
        <v>242</v>
      </c>
      <c r="R3998" s="7" t="s">
        <v>3856</v>
      </c>
      <c r="S3998" s="7">
        <v>139.27304077148438</v>
      </c>
    </row>
    <row r="3999" spans="1:19" x14ac:dyDescent="0.25">
      <c r="A3999" s="7">
        <v>513</v>
      </c>
      <c r="B3999" s="7">
        <v>44657</v>
      </c>
      <c r="C3999" s="7">
        <v>37766133</v>
      </c>
      <c r="D3999" s="7" t="s">
        <v>1623</v>
      </c>
      <c r="E3999" s="7" t="s">
        <v>214</v>
      </c>
      <c r="F3999" s="7">
        <v>400000</v>
      </c>
      <c r="G3999" s="7">
        <v>5.9685001373291016</v>
      </c>
      <c r="H3999" s="7">
        <v>5.1965999603271484</v>
      </c>
      <c r="I3999" s="7" t="s">
        <v>20213</v>
      </c>
      <c r="J3999" s="7" t="s">
        <v>9019</v>
      </c>
      <c r="K3999" s="8">
        <v>4.0997700691223145</v>
      </c>
      <c r="M3999" s="8">
        <v>102.0989990234375</v>
      </c>
      <c r="N3999" s="7">
        <v>138.44000244140625</v>
      </c>
      <c r="O3999" s="7" t="s">
        <v>212</v>
      </c>
      <c r="P3999" s="7" t="s">
        <v>1033</v>
      </c>
      <c r="Q3999" s="7" t="s">
        <v>242</v>
      </c>
      <c r="R3999" s="7" t="s">
        <v>3856</v>
      </c>
      <c r="S3999" s="7">
        <v>133.368408203125</v>
      </c>
    </row>
    <row r="4000" spans="1:19" x14ac:dyDescent="0.25">
      <c r="A4000" s="7">
        <v>513</v>
      </c>
      <c r="B4000" s="7">
        <v>44657</v>
      </c>
      <c r="C4000" s="7">
        <v>35548541</v>
      </c>
      <c r="D4000" s="7" t="s">
        <v>1623</v>
      </c>
      <c r="E4000" s="7" t="s">
        <v>9017</v>
      </c>
      <c r="F4000" s="7">
        <v>350000</v>
      </c>
      <c r="G4000" s="7">
        <v>5.4538002014160156</v>
      </c>
      <c r="H4000" s="7">
        <v>4.8717999458312988</v>
      </c>
      <c r="I4000" s="7" t="s">
        <v>20214</v>
      </c>
      <c r="J4000" s="7" t="s">
        <v>9018</v>
      </c>
      <c r="K4000" s="8">
        <v>4.0805401802062988</v>
      </c>
      <c r="M4000" s="8">
        <v>98.397003173828125</v>
      </c>
      <c r="N4000" s="7">
        <v>135.58299255371094</v>
      </c>
      <c r="O4000" s="7" t="s">
        <v>212</v>
      </c>
      <c r="P4000" s="7" t="s">
        <v>1033</v>
      </c>
      <c r="Q4000" s="7" t="s">
        <v>242</v>
      </c>
      <c r="R4000" s="7" t="s">
        <v>3856</v>
      </c>
      <c r="S4000" s="7">
        <v>130.4942626953125</v>
      </c>
    </row>
    <row r="4001" spans="1:19" x14ac:dyDescent="0.25">
      <c r="A4001" s="7">
        <v>513</v>
      </c>
      <c r="B4001" s="7">
        <v>44657</v>
      </c>
      <c r="C4001" s="7">
        <v>35548534</v>
      </c>
      <c r="D4001" s="7" t="s">
        <v>1623</v>
      </c>
      <c r="E4001" s="7" t="s">
        <v>22443</v>
      </c>
      <c r="F4001" s="7">
        <v>350000</v>
      </c>
      <c r="G4001" s="7">
        <v>5.4538002014160156</v>
      </c>
      <c r="H4001" s="7">
        <v>4.8715000152587891</v>
      </c>
      <c r="I4001" s="7" t="s">
        <v>22444</v>
      </c>
      <c r="J4001" s="7" t="s">
        <v>22445</v>
      </c>
      <c r="K4001" s="8">
        <v>4.0901250839233398</v>
      </c>
      <c r="M4001" s="8">
        <v>98.350997924804688</v>
      </c>
      <c r="N4001" s="7">
        <v>136.17109680175781</v>
      </c>
      <c r="O4001" s="7" t="s">
        <v>212</v>
      </c>
      <c r="P4001" s="7" t="s">
        <v>1033</v>
      </c>
      <c r="Q4001" s="7" t="s">
        <v>242</v>
      </c>
      <c r="R4001" s="7" t="s">
        <v>214</v>
      </c>
      <c r="S4001" s="7">
        <v>130.4942626953125</v>
      </c>
    </row>
    <row r="4002" spans="1:19" x14ac:dyDescent="0.25">
      <c r="A4002" s="7">
        <v>513</v>
      </c>
      <c r="B4002" s="7">
        <v>44657</v>
      </c>
      <c r="C4002" s="7">
        <v>29301635</v>
      </c>
      <c r="D4002" s="7" t="s">
        <v>1623</v>
      </c>
      <c r="E4002" s="7" t="s">
        <v>9015</v>
      </c>
      <c r="F4002" s="7">
        <v>500000</v>
      </c>
      <c r="G4002" s="7">
        <v>3.9616999626159668</v>
      </c>
      <c r="H4002" s="7">
        <v>3.6382999420166016</v>
      </c>
      <c r="I4002" s="7" t="s">
        <v>21396</v>
      </c>
      <c r="J4002" s="7" t="s">
        <v>9016</v>
      </c>
      <c r="K4002" s="8">
        <v>3.7990100383758545</v>
      </c>
      <c r="M4002" s="8">
        <v>100.2760009765625</v>
      </c>
      <c r="N4002" s="7">
        <v>106.14199829101563</v>
      </c>
      <c r="O4002" s="7" t="s">
        <v>212</v>
      </c>
      <c r="P4002" s="7" t="s">
        <v>1033</v>
      </c>
      <c r="Q4002" s="7" t="s">
        <v>242</v>
      </c>
      <c r="R4002" s="7" t="s">
        <v>3856</v>
      </c>
      <c r="S4002" s="7">
        <v>121.99491882324219</v>
      </c>
    </row>
    <row r="4003" spans="1:19" x14ac:dyDescent="0.25">
      <c r="A4003" s="7">
        <v>513</v>
      </c>
      <c r="B4003" s="7">
        <v>44657</v>
      </c>
      <c r="C4003" s="7">
        <v>29292699</v>
      </c>
      <c r="D4003" s="7" t="s">
        <v>1623</v>
      </c>
      <c r="E4003" s="7" t="s">
        <v>9012</v>
      </c>
      <c r="F4003" s="7">
        <v>500000</v>
      </c>
      <c r="G4003" s="7">
        <v>3.9616999626159668</v>
      </c>
      <c r="H4003" s="7">
        <v>3.6347000598907471</v>
      </c>
      <c r="I4003" s="7" t="s">
        <v>9013</v>
      </c>
      <c r="J4003" s="7" t="s">
        <v>9014</v>
      </c>
      <c r="K4003" s="8">
        <v>3.9522109031677246</v>
      </c>
      <c r="M4003" s="8">
        <v>99.718002319335938</v>
      </c>
      <c r="N4003" s="7">
        <v>121.03679656982422</v>
      </c>
      <c r="O4003" s="7" t="s">
        <v>212</v>
      </c>
      <c r="P4003" s="7" t="s">
        <v>1033</v>
      </c>
      <c r="Q4003" s="7" t="s">
        <v>242</v>
      </c>
      <c r="R4003" s="7" t="s">
        <v>214</v>
      </c>
      <c r="S4003" s="7">
        <v>121.99491882324219</v>
      </c>
    </row>
    <row r="4004" spans="1:19" x14ac:dyDescent="0.25">
      <c r="A4004" s="7">
        <v>513</v>
      </c>
      <c r="B4004" s="7">
        <v>44657</v>
      </c>
      <c r="C4004" s="7">
        <v>66791955</v>
      </c>
      <c r="D4004" s="7" t="s">
        <v>1624</v>
      </c>
      <c r="E4004" s="7" t="s">
        <v>214</v>
      </c>
      <c r="F4004" s="7">
        <v>700000</v>
      </c>
      <c r="G4004" s="7">
        <v>8.2656002044677734</v>
      </c>
      <c r="H4004" s="7">
        <v>7.2428998947143555</v>
      </c>
      <c r="I4004" s="7" t="s">
        <v>9042</v>
      </c>
      <c r="J4004" s="7" t="s">
        <v>9043</v>
      </c>
      <c r="K4004" s="8">
        <v>3.9695498943328857</v>
      </c>
      <c r="M4004" s="8">
        <v>88.852996826171875</v>
      </c>
      <c r="N4004" s="7">
        <v>130.68400573730469</v>
      </c>
      <c r="O4004" s="7" t="s">
        <v>643</v>
      </c>
      <c r="P4004" s="7" t="s">
        <v>349</v>
      </c>
      <c r="Q4004" s="7" t="s">
        <v>242</v>
      </c>
      <c r="R4004" s="7" t="s">
        <v>3856</v>
      </c>
      <c r="S4004" s="7">
        <v>100.30393981933594</v>
      </c>
    </row>
    <row r="4005" spans="1:19" x14ac:dyDescent="0.25">
      <c r="A4005" s="7">
        <v>513</v>
      </c>
      <c r="B4005" s="7">
        <v>44657</v>
      </c>
      <c r="C4005" s="7">
        <v>44905293</v>
      </c>
      <c r="D4005" s="7" t="s">
        <v>1624</v>
      </c>
      <c r="E4005" s="7" t="s">
        <v>214</v>
      </c>
      <c r="F4005" s="7">
        <v>500000</v>
      </c>
      <c r="G4005" s="7">
        <v>7.4305000305175781</v>
      </c>
      <c r="H4005" s="7">
        <v>6.5802001953125</v>
      </c>
      <c r="I4005" s="7" t="s">
        <v>17483</v>
      </c>
      <c r="J4005" s="7" t="s">
        <v>9041</v>
      </c>
      <c r="K4005" s="8">
        <v>3.8951900005340576</v>
      </c>
      <c r="M4005" s="8">
        <v>93.313003540039063</v>
      </c>
      <c r="N4005" s="7">
        <v>121.47100067138672</v>
      </c>
      <c r="O4005" s="7" t="s">
        <v>643</v>
      </c>
      <c r="P4005" s="7" t="s">
        <v>349</v>
      </c>
      <c r="Q4005" s="7" t="s">
        <v>242</v>
      </c>
      <c r="R4005" s="7" t="s">
        <v>3856</v>
      </c>
      <c r="S4005" s="7">
        <v>97.159500122070313</v>
      </c>
    </row>
    <row r="4006" spans="1:19" x14ac:dyDescent="0.25">
      <c r="A4006" s="7">
        <v>513</v>
      </c>
      <c r="B4006" s="7">
        <v>44657</v>
      </c>
      <c r="C4006" s="7">
        <v>43946038</v>
      </c>
      <c r="D4006" s="7" t="s">
        <v>1624</v>
      </c>
      <c r="E4006" s="7" t="s">
        <v>214</v>
      </c>
      <c r="F4006" s="7">
        <v>300000</v>
      </c>
      <c r="G4006" s="7">
        <v>7.1978001594543457</v>
      </c>
      <c r="H4006" s="7">
        <v>6.2498998641967773</v>
      </c>
      <c r="I4006" s="7" t="s">
        <v>17484</v>
      </c>
      <c r="J4006" s="7" t="s">
        <v>9040</v>
      </c>
      <c r="K4006" s="8">
        <v>3.8970599174499512</v>
      </c>
      <c r="M4006" s="8">
        <v>96.747001647949219</v>
      </c>
      <c r="N4006" s="7">
        <v>120.91899871826172</v>
      </c>
      <c r="O4006" s="7" t="s">
        <v>643</v>
      </c>
      <c r="P4006" s="7" t="s">
        <v>349</v>
      </c>
      <c r="Q4006" s="7" t="s">
        <v>242</v>
      </c>
      <c r="R4006" s="7" t="s">
        <v>3856</v>
      </c>
      <c r="S4006" s="7">
        <v>96.272224426269531</v>
      </c>
    </row>
    <row r="4007" spans="1:19" x14ac:dyDescent="0.25">
      <c r="A4007" s="7">
        <v>513</v>
      </c>
      <c r="B4007" s="7">
        <v>44657</v>
      </c>
      <c r="C4007" s="7">
        <v>66793694</v>
      </c>
      <c r="D4007" s="7" t="s">
        <v>1624</v>
      </c>
      <c r="E4007" s="7" t="s">
        <v>214</v>
      </c>
      <c r="F4007" s="7">
        <v>300000</v>
      </c>
      <c r="G4007" s="7">
        <v>3.2662999629974365</v>
      </c>
      <c r="H4007" s="7">
        <v>3.1161000728607178</v>
      </c>
      <c r="I4007" s="7" t="s">
        <v>9038</v>
      </c>
      <c r="J4007" s="7" t="s">
        <v>9039</v>
      </c>
      <c r="K4007" s="8">
        <v>3.665600061416626</v>
      </c>
      <c r="M4007" s="8">
        <v>93.38800048828125</v>
      </c>
      <c r="N4007" s="7">
        <v>93.572402954101563</v>
      </c>
      <c r="O4007" s="7" t="s">
        <v>643</v>
      </c>
      <c r="P4007" s="7" t="s">
        <v>349</v>
      </c>
      <c r="Q4007" s="7" t="s">
        <v>242</v>
      </c>
      <c r="R4007" s="7" t="s">
        <v>3856</v>
      </c>
      <c r="S4007" s="7">
        <v>80.633415222167969</v>
      </c>
    </row>
    <row r="4008" spans="1:19" x14ac:dyDescent="0.25">
      <c r="A4008" s="7">
        <v>513</v>
      </c>
      <c r="B4008" s="7">
        <v>44657</v>
      </c>
      <c r="C4008" s="7">
        <v>44905292</v>
      </c>
      <c r="D4008" s="7" t="s">
        <v>1624</v>
      </c>
      <c r="E4008" s="7" t="s">
        <v>214</v>
      </c>
      <c r="F4008" s="7">
        <v>300000</v>
      </c>
      <c r="G4008" s="7">
        <v>2.4312000274658203</v>
      </c>
      <c r="H4008" s="7">
        <v>2.3341000080108643</v>
      </c>
      <c r="I4008" s="7" t="s">
        <v>9036</v>
      </c>
      <c r="J4008" s="7" t="s">
        <v>9037</v>
      </c>
      <c r="K4008" s="8">
        <v>3.3396201133728027</v>
      </c>
      <c r="M4008" s="8">
        <v>97.824996948242188</v>
      </c>
      <c r="N4008" s="7">
        <v>70.979301452636719</v>
      </c>
      <c r="O4008" s="7" t="s">
        <v>643</v>
      </c>
      <c r="P4008" s="7" t="s">
        <v>349</v>
      </c>
      <c r="Q4008" s="7" t="s">
        <v>242</v>
      </c>
      <c r="R4008" s="7" t="s">
        <v>3856</v>
      </c>
      <c r="S4008" s="7">
        <v>77.180130004882813</v>
      </c>
    </row>
    <row r="4009" spans="1:19" x14ac:dyDescent="0.25">
      <c r="A4009" s="7">
        <v>513</v>
      </c>
      <c r="B4009" s="7">
        <v>44657</v>
      </c>
      <c r="C4009" s="7">
        <v>43946019</v>
      </c>
      <c r="D4009" s="7" t="s">
        <v>1624</v>
      </c>
      <c r="E4009" s="7" t="s">
        <v>214</v>
      </c>
      <c r="F4009" s="7">
        <v>400000</v>
      </c>
      <c r="G4009" s="7">
        <v>2.1984999179840088</v>
      </c>
      <c r="H4009" s="7">
        <v>2.0945999622344971</v>
      </c>
      <c r="I4009" s="7" t="s">
        <v>9034</v>
      </c>
      <c r="J4009" s="7" t="s">
        <v>9035</v>
      </c>
      <c r="K4009" s="8">
        <v>3.3126699924468994</v>
      </c>
      <c r="M4009" s="8">
        <v>99.077003479003906</v>
      </c>
      <c r="N4009" s="7">
        <v>73.589103698730469</v>
      </c>
      <c r="O4009" s="7" t="s">
        <v>643</v>
      </c>
      <c r="P4009" s="7" t="s">
        <v>349</v>
      </c>
      <c r="Q4009" s="7" t="s">
        <v>242</v>
      </c>
      <c r="R4009" s="7" t="s">
        <v>3856</v>
      </c>
      <c r="S4009" s="7">
        <v>76.211677551269531</v>
      </c>
    </row>
    <row r="4010" spans="1:19" x14ac:dyDescent="0.25">
      <c r="A4010" s="7">
        <v>513</v>
      </c>
      <c r="B4010" s="7">
        <v>44657</v>
      </c>
      <c r="C4010" s="7">
        <v>46486787</v>
      </c>
      <c r="D4010" s="7" t="s">
        <v>1627</v>
      </c>
      <c r="E4010" s="7" t="s">
        <v>214</v>
      </c>
      <c r="F4010" s="7">
        <v>500000</v>
      </c>
      <c r="G4010" s="7">
        <v>0.7775999903678894</v>
      </c>
      <c r="H4010" s="7">
        <v>0.75290000438690186</v>
      </c>
      <c r="I4010" s="7" t="s">
        <v>11539</v>
      </c>
      <c r="J4010" s="7" t="s">
        <v>11540</v>
      </c>
      <c r="K4010" s="8">
        <v>3.8806250095367432</v>
      </c>
      <c r="M4010" s="8">
        <v>100.31199645996094</v>
      </c>
      <c r="N4010" s="7">
        <v>238.38420104980469</v>
      </c>
      <c r="O4010" s="7" t="s">
        <v>254</v>
      </c>
      <c r="P4010" s="7" t="s">
        <v>349</v>
      </c>
      <c r="Q4010" s="7" t="s">
        <v>242</v>
      </c>
      <c r="R4010" s="7" t="s">
        <v>3856</v>
      </c>
      <c r="S4010" s="7">
        <v>238.38420104980469</v>
      </c>
    </row>
    <row r="4011" spans="1:19" x14ac:dyDescent="0.25">
      <c r="A4011" s="7">
        <v>513</v>
      </c>
      <c r="B4011" s="7">
        <v>44657</v>
      </c>
      <c r="C4011" s="7">
        <v>66993249</v>
      </c>
      <c r="D4011" s="7" t="s">
        <v>1629</v>
      </c>
      <c r="E4011" s="7" t="s">
        <v>214</v>
      </c>
      <c r="F4011" s="7">
        <v>475000</v>
      </c>
      <c r="G4011" s="7">
        <v>3.279900074005127</v>
      </c>
      <c r="H4011" s="7">
        <v>2.9268999099731445</v>
      </c>
      <c r="I4011" s="7" t="s">
        <v>20925</v>
      </c>
      <c r="J4011" s="7" t="s">
        <v>20926</v>
      </c>
      <c r="K4011" s="8">
        <v>5.9742579460144043</v>
      </c>
      <c r="M4011" s="8">
        <v>94.629997253417969</v>
      </c>
      <c r="N4011" s="7">
        <v>322.9757080078125</v>
      </c>
      <c r="O4011" s="7" t="s">
        <v>212</v>
      </c>
      <c r="P4011" s="7" t="s">
        <v>239</v>
      </c>
      <c r="Q4011" s="7" t="s">
        <v>242</v>
      </c>
      <c r="R4011" s="7" t="s">
        <v>214</v>
      </c>
      <c r="S4011" s="7">
        <v>255.61221313476563</v>
      </c>
    </row>
    <row r="4012" spans="1:19" x14ac:dyDescent="0.25">
      <c r="A4012" s="7">
        <v>513</v>
      </c>
      <c r="B4012" s="7">
        <v>44657</v>
      </c>
      <c r="C4012" s="7">
        <v>66993248</v>
      </c>
      <c r="D4012" s="7" t="s">
        <v>1629</v>
      </c>
      <c r="E4012" s="7" t="s">
        <v>20927</v>
      </c>
      <c r="F4012" s="7">
        <v>475000</v>
      </c>
      <c r="G4012" s="7">
        <v>3.279900074005127</v>
      </c>
      <c r="H4012" s="7">
        <v>2.9268999099731445</v>
      </c>
      <c r="I4012" s="7" t="s">
        <v>20928</v>
      </c>
      <c r="J4012" s="7" t="s">
        <v>20929</v>
      </c>
      <c r="K4012" s="8">
        <v>5.9742579460144043</v>
      </c>
      <c r="M4012" s="8">
        <v>94.629997253417969</v>
      </c>
      <c r="N4012" s="7">
        <v>322.9757080078125</v>
      </c>
      <c r="O4012" s="7" t="s">
        <v>212</v>
      </c>
      <c r="P4012" s="7" t="s">
        <v>239</v>
      </c>
      <c r="Q4012" s="7" t="s">
        <v>242</v>
      </c>
      <c r="R4012" s="7" t="s">
        <v>214</v>
      </c>
      <c r="S4012" s="7">
        <v>255.61221313476563</v>
      </c>
    </row>
    <row r="4013" spans="1:19" x14ac:dyDescent="0.25">
      <c r="A4013" s="7">
        <v>513</v>
      </c>
      <c r="B4013" s="7">
        <v>44657</v>
      </c>
      <c r="C4013" s="7">
        <v>66849540</v>
      </c>
      <c r="D4013" s="7" t="s">
        <v>1629</v>
      </c>
      <c r="E4013" s="7" t="s">
        <v>214</v>
      </c>
      <c r="F4013" s="7">
        <v>725000</v>
      </c>
      <c r="G4013" s="7">
        <v>1.9328999519348145</v>
      </c>
      <c r="H4013" s="7">
        <v>1.815500020980835</v>
      </c>
      <c r="I4013" s="7" t="s">
        <v>9055</v>
      </c>
      <c r="J4013" s="7" t="s">
        <v>9056</v>
      </c>
      <c r="K4013" s="8">
        <v>5.9129691123962402</v>
      </c>
      <c r="M4013" s="8">
        <v>97.269996643066406</v>
      </c>
      <c r="N4013" s="7">
        <v>341.16290283203125</v>
      </c>
      <c r="O4013" s="7" t="s">
        <v>212</v>
      </c>
      <c r="P4013" s="7" t="s">
        <v>239</v>
      </c>
      <c r="Q4013" s="7" t="s">
        <v>242</v>
      </c>
      <c r="R4013" s="7" t="s">
        <v>3856</v>
      </c>
      <c r="S4013" s="7">
        <v>239.61569213867188</v>
      </c>
    </row>
    <row r="4014" spans="1:19" x14ac:dyDescent="0.25">
      <c r="A4014" s="7">
        <v>513</v>
      </c>
      <c r="B4014" s="7">
        <v>44657</v>
      </c>
      <c r="C4014" s="7">
        <v>66849539</v>
      </c>
      <c r="D4014" s="7" t="s">
        <v>1629</v>
      </c>
      <c r="E4014" s="7" t="s">
        <v>9052</v>
      </c>
      <c r="F4014" s="7">
        <v>725000</v>
      </c>
      <c r="G4014" s="7">
        <v>1.9328999519348145</v>
      </c>
      <c r="H4014" s="7">
        <v>1.8157999515533447</v>
      </c>
      <c r="I4014" s="7" t="s">
        <v>9053</v>
      </c>
      <c r="J4014" s="7" t="s">
        <v>9054</v>
      </c>
      <c r="K4014" s="8">
        <v>5.8847942352294922</v>
      </c>
      <c r="M4014" s="8">
        <v>97.319999694824219</v>
      </c>
      <c r="N4014" s="7">
        <v>338.13308715820313</v>
      </c>
      <c r="O4014" s="7" t="s">
        <v>212</v>
      </c>
      <c r="P4014" s="7" t="s">
        <v>239</v>
      </c>
      <c r="Q4014" s="7" t="s">
        <v>242</v>
      </c>
      <c r="R4014" s="7" t="s">
        <v>214</v>
      </c>
      <c r="S4014" s="7">
        <v>239.61569213867188</v>
      </c>
    </row>
    <row r="4015" spans="1:19" x14ac:dyDescent="0.25">
      <c r="A4015" s="7">
        <v>513</v>
      </c>
      <c r="B4015" s="7">
        <v>44657</v>
      </c>
      <c r="C4015" s="7">
        <v>46480483</v>
      </c>
      <c r="D4015" s="7" t="s">
        <v>1629</v>
      </c>
      <c r="E4015" s="7" t="s">
        <v>214</v>
      </c>
      <c r="F4015" s="7">
        <v>500000</v>
      </c>
      <c r="G4015" s="7">
        <v>1.2731000185012817</v>
      </c>
      <c r="H4015" s="7">
        <v>1.205299973487854</v>
      </c>
      <c r="I4015" s="7" t="s">
        <v>9050</v>
      </c>
      <c r="J4015" s="7" t="s">
        <v>9051</v>
      </c>
      <c r="K4015" s="8">
        <v>5.2451891899108887</v>
      </c>
      <c r="M4015" s="8">
        <v>99.81500244140625</v>
      </c>
      <c r="N4015" s="7">
        <v>313.48190307617188</v>
      </c>
      <c r="O4015" s="7" t="s">
        <v>212</v>
      </c>
      <c r="P4015" s="7" t="s">
        <v>239</v>
      </c>
      <c r="Q4015" s="7" t="s">
        <v>242</v>
      </c>
      <c r="R4015" s="7" t="s">
        <v>3856</v>
      </c>
      <c r="S4015" s="7">
        <v>231.65303039550781</v>
      </c>
    </row>
    <row r="4016" spans="1:19" x14ac:dyDescent="0.25">
      <c r="A4016" s="7">
        <v>513</v>
      </c>
      <c r="B4016" s="7">
        <v>44657</v>
      </c>
      <c r="C4016" s="7">
        <v>46480482</v>
      </c>
      <c r="D4016" s="7" t="s">
        <v>1629</v>
      </c>
      <c r="E4016" s="7" t="s">
        <v>9047</v>
      </c>
      <c r="F4016" s="7">
        <v>500000</v>
      </c>
      <c r="G4016" s="7">
        <v>1.2731000185012817</v>
      </c>
      <c r="H4016" s="7">
        <v>1.2045999765396118</v>
      </c>
      <c r="I4016" s="7" t="s">
        <v>9048</v>
      </c>
      <c r="J4016" s="7" t="s">
        <v>9049</v>
      </c>
      <c r="K4016" s="8">
        <v>5.3590030670166016</v>
      </c>
      <c r="M4016" s="8">
        <v>99.677001953125</v>
      </c>
      <c r="N4016" s="7">
        <v>322.80429077148438</v>
      </c>
      <c r="O4016" s="7" t="s">
        <v>212</v>
      </c>
      <c r="P4016" s="7" t="s">
        <v>239</v>
      </c>
      <c r="Q4016" s="7" t="s">
        <v>242</v>
      </c>
      <c r="R4016" s="7" t="s">
        <v>214</v>
      </c>
      <c r="S4016" s="7">
        <v>231.65303039550781</v>
      </c>
    </row>
    <row r="4017" spans="1:19" x14ac:dyDescent="0.25">
      <c r="A4017" s="7">
        <v>513</v>
      </c>
      <c r="B4017" s="7">
        <v>44657</v>
      </c>
      <c r="C4017" s="7">
        <v>43227606</v>
      </c>
      <c r="D4017" s="7" t="s">
        <v>1629</v>
      </c>
      <c r="E4017" s="7" t="s">
        <v>9044</v>
      </c>
      <c r="F4017" s="7">
        <v>750000</v>
      </c>
      <c r="G4017" s="7">
        <v>0.54759997129440308</v>
      </c>
      <c r="H4017" s="7">
        <v>0.5187000036239624</v>
      </c>
      <c r="I4017" s="7" t="s">
        <v>9045</v>
      </c>
      <c r="J4017" s="7" t="s">
        <v>9046</v>
      </c>
      <c r="K4017" s="8">
        <v>5.712864875793457</v>
      </c>
      <c r="M4017" s="8">
        <v>100.12200164794922</v>
      </c>
      <c r="N4017" s="7">
        <v>440.77288818359375</v>
      </c>
      <c r="O4017" s="7" t="s">
        <v>212</v>
      </c>
      <c r="P4017" s="7" t="s">
        <v>239</v>
      </c>
      <c r="Q4017" s="7" t="s">
        <v>242</v>
      </c>
      <c r="R4017" s="7" t="s">
        <v>214</v>
      </c>
      <c r="S4017" s="7">
        <v>222.81500244140625</v>
      </c>
    </row>
    <row r="4018" spans="1:19" x14ac:dyDescent="0.25">
      <c r="A4018" s="7">
        <v>513</v>
      </c>
      <c r="B4018" s="7">
        <v>44657</v>
      </c>
      <c r="C4018" s="7">
        <v>63238950</v>
      </c>
      <c r="D4018" s="7" t="s">
        <v>1632</v>
      </c>
      <c r="E4018" s="7" t="s">
        <v>214</v>
      </c>
      <c r="F4018" s="7">
        <v>400000</v>
      </c>
      <c r="G4018" s="7">
        <v>1.0842000246047974</v>
      </c>
      <c r="H4018" s="7">
        <v>1.0063999891281128</v>
      </c>
      <c r="I4018" s="7" t="s">
        <v>11543</v>
      </c>
      <c r="J4018" s="7" t="s">
        <v>11544</v>
      </c>
      <c r="K4018" s="8">
        <v>9.1343803405761719</v>
      </c>
      <c r="M4018" s="8">
        <v>95.099998474121094</v>
      </c>
      <c r="N4018" s="7">
        <v>718.7340087890625</v>
      </c>
      <c r="O4018" s="7" t="s">
        <v>446</v>
      </c>
      <c r="P4018" s="7" t="s">
        <v>349</v>
      </c>
      <c r="Q4018" s="7" t="s">
        <v>242</v>
      </c>
      <c r="R4018" s="7" t="s">
        <v>3856</v>
      </c>
      <c r="S4018" s="7">
        <v>718.7340087890625</v>
      </c>
    </row>
    <row r="4019" spans="1:19" x14ac:dyDescent="0.25">
      <c r="A4019" s="7">
        <v>513</v>
      </c>
      <c r="B4019" s="7">
        <v>44657</v>
      </c>
      <c r="C4019" s="7">
        <v>45022423</v>
      </c>
      <c r="D4019" s="7" t="s">
        <v>1632</v>
      </c>
      <c r="E4019" s="7" t="s">
        <v>214</v>
      </c>
      <c r="F4019" s="7">
        <v>400000</v>
      </c>
      <c r="G4019" s="7">
        <v>0.44444400072097778</v>
      </c>
      <c r="H4019" s="7">
        <v>0.44301909208297729</v>
      </c>
      <c r="I4019" s="7" t="s">
        <v>11541</v>
      </c>
      <c r="J4019" s="7" t="s">
        <v>11542</v>
      </c>
      <c r="K4019" s="8">
        <v>1.6121799945831299</v>
      </c>
      <c r="M4019" s="8">
        <v>101.11830139160156</v>
      </c>
      <c r="N4019" s="7">
        <v>45.601600646972656</v>
      </c>
      <c r="O4019" s="7" t="s">
        <v>446</v>
      </c>
      <c r="P4019" s="7" t="s">
        <v>349</v>
      </c>
      <c r="Q4019" s="7" t="s">
        <v>242</v>
      </c>
      <c r="R4019" s="7" t="s">
        <v>3856</v>
      </c>
      <c r="S4019" s="7">
        <v>45.601600646972656</v>
      </c>
    </row>
    <row r="4020" spans="1:19" x14ac:dyDescent="0.25">
      <c r="A4020" s="7">
        <v>513</v>
      </c>
      <c r="B4020" s="7">
        <v>44657</v>
      </c>
      <c r="C4020" s="7">
        <v>66918152</v>
      </c>
      <c r="D4020" s="7" t="s">
        <v>1634</v>
      </c>
      <c r="E4020" s="7" t="s">
        <v>214</v>
      </c>
      <c r="F4020" s="7">
        <v>400000</v>
      </c>
      <c r="G4020" s="7">
        <v>4.2277998924255371</v>
      </c>
      <c r="H4020" s="7">
        <v>3.5344998836517334</v>
      </c>
      <c r="I4020" s="7" t="s">
        <v>17680</v>
      </c>
      <c r="J4020" s="7" t="s">
        <v>17681</v>
      </c>
      <c r="K4020" s="8">
        <v>8.1693382263183594</v>
      </c>
      <c r="M4020" s="8">
        <v>90.602996826171875</v>
      </c>
      <c r="N4020" s="7">
        <v>542.4912109375</v>
      </c>
      <c r="O4020" s="7" t="s">
        <v>360</v>
      </c>
      <c r="P4020" s="7" t="s">
        <v>349</v>
      </c>
      <c r="Q4020" s="7" t="s">
        <v>242</v>
      </c>
      <c r="R4020" s="7" t="s">
        <v>214</v>
      </c>
      <c r="S4020" s="7">
        <v>542.4912109375</v>
      </c>
    </row>
    <row r="4021" spans="1:19" x14ac:dyDescent="0.25">
      <c r="A4021" s="7">
        <v>513</v>
      </c>
      <c r="B4021" s="7">
        <v>44657</v>
      </c>
      <c r="C4021" s="7">
        <v>47176317</v>
      </c>
      <c r="D4021" s="7" t="s">
        <v>1634</v>
      </c>
      <c r="E4021" s="7" t="s">
        <v>214</v>
      </c>
      <c r="F4021" s="7">
        <v>489914</v>
      </c>
      <c r="G4021" s="7">
        <v>2.9056000709533691</v>
      </c>
      <c r="H4021" s="7">
        <v>2.5796999931335449</v>
      </c>
      <c r="I4021" s="7" t="s">
        <v>11547</v>
      </c>
      <c r="J4021" s="7" t="s">
        <v>11548</v>
      </c>
      <c r="K4021" s="8">
        <v>9.0404434204101563</v>
      </c>
      <c r="M4021" s="8">
        <v>91.117996215820313</v>
      </c>
      <c r="N4021" s="7">
        <v>634.16412353515625</v>
      </c>
      <c r="O4021" s="7" t="s">
        <v>360</v>
      </c>
      <c r="P4021" s="7" t="s">
        <v>349</v>
      </c>
      <c r="Q4021" s="7" t="s">
        <v>242</v>
      </c>
      <c r="R4021" s="7" t="s">
        <v>214</v>
      </c>
      <c r="S4021" s="7">
        <v>634.16412353515625</v>
      </c>
    </row>
    <row r="4022" spans="1:19" x14ac:dyDescent="0.25">
      <c r="A4022" s="7">
        <v>513</v>
      </c>
      <c r="B4022" s="7">
        <v>44657</v>
      </c>
      <c r="C4022" s="7">
        <v>66804947</v>
      </c>
      <c r="D4022" s="7" t="s">
        <v>1634</v>
      </c>
      <c r="E4022" s="7" t="s">
        <v>214</v>
      </c>
      <c r="F4022" s="7">
        <v>500000</v>
      </c>
      <c r="G4022" s="7">
        <v>2.3819000720977783</v>
      </c>
      <c r="H4022" s="7">
        <v>2.1089999675750732</v>
      </c>
      <c r="I4022" s="7" t="s">
        <v>20215</v>
      </c>
      <c r="J4022" s="7" t="s">
        <v>11546</v>
      </c>
      <c r="K4022" s="8">
        <v>9.3137321472167969</v>
      </c>
      <c r="M4022" s="8">
        <v>93.369003295898438</v>
      </c>
      <c r="N4022" s="7">
        <v>669.826171875</v>
      </c>
      <c r="O4022" s="7" t="s">
        <v>360</v>
      </c>
      <c r="P4022" s="7" t="s">
        <v>349</v>
      </c>
      <c r="Q4022" s="7" t="s">
        <v>242</v>
      </c>
      <c r="R4022" s="7" t="s">
        <v>3856</v>
      </c>
      <c r="S4022" s="7">
        <v>669.826171875</v>
      </c>
    </row>
    <row r="4023" spans="1:19" x14ac:dyDescent="0.25">
      <c r="A4023" s="7">
        <v>513</v>
      </c>
      <c r="B4023" s="7">
        <v>44657</v>
      </c>
      <c r="C4023" s="7">
        <v>45742256</v>
      </c>
      <c r="D4023" s="7" t="s">
        <v>1634</v>
      </c>
      <c r="E4023" s="7" t="s">
        <v>214</v>
      </c>
      <c r="F4023" s="7">
        <v>500000</v>
      </c>
      <c r="G4023" s="7">
        <v>1.5988999605178833</v>
      </c>
      <c r="H4023" s="7">
        <v>1.4513000249862671</v>
      </c>
      <c r="I4023" s="7" t="s">
        <v>20216</v>
      </c>
      <c r="J4023" s="7" t="s">
        <v>11545</v>
      </c>
      <c r="K4023" s="8">
        <v>8.5320625305175781</v>
      </c>
      <c r="M4023" s="8">
        <v>95.916999816894531</v>
      </c>
      <c r="N4023" s="7">
        <v>618.47967529296875</v>
      </c>
      <c r="O4023" s="7" t="s">
        <v>360</v>
      </c>
      <c r="P4023" s="7" t="s">
        <v>349</v>
      </c>
      <c r="Q4023" s="7" t="s">
        <v>242</v>
      </c>
      <c r="R4023" s="7" t="s">
        <v>3856</v>
      </c>
      <c r="S4023" s="7">
        <v>618.47967529296875</v>
      </c>
    </row>
    <row r="4024" spans="1:19" x14ac:dyDescent="0.25">
      <c r="A4024" s="7">
        <v>513</v>
      </c>
      <c r="B4024" s="7">
        <v>44657</v>
      </c>
      <c r="C4024" s="7">
        <v>66993807</v>
      </c>
      <c r="D4024" s="7" t="s">
        <v>1636</v>
      </c>
      <c r="E4024" s="7" t="s">
        <v>214</v>
      </c>
      <c r="F4024" s="7">
        <v>600000</v>
      </c>
      <c r="G4024" s="7">
        <v>6.7870998382568359</v>
      </c>
      <c r="H4024" s="7">
        <v>5.8738999366760254</v>
      </c>
      <c r="I4024" s="7" t="s">
        <v>20930</v>
      </c>
      <c r="J4024" s="7" t="s">
        <v>20931</v>
      </c>
      <c r="K4024" s="8">
        <v>4.3989720344543457</v>
      </c>
      <c r="M4024" s="8">
        <v>94.045997619628906</v>
      </c>
      <c r="N4024" s="7">
        <v>167.60369873046875</v>
      </c>
      <c r="O4024" s="7" t="s">
        <v>643</v>
      </c>
      <c r="P4024" s="7" t="s">
        <v>659</v>
      </c>
      <c r="Q4024" s="7" t="s">
        <v>242</v>
      </c>
      <c r="R4024" s="7" t="s">
        <v>214</v>
      </c>
      <c r="S4024" s="7">
        <v>200.74136352539063</v>
      </c>
    </row>
    <row r="4025" spans="1:19" x14ac:dyDescent="0.25">
      <c r="A4025" s="7">
        <v>513</v>
      </c>
      <c r="B4025" s="7">
        <v>44657</v>
      </c>
      <c r="C4025" s="7">
        <v>66851521</v>
      </c>
      <c r="D4025" s="7" t="s">
        <v>1636</v>
      </c>
      <c r="E4025" s="7" t="s">
        <v>214</v>
      </c>
      <c r="F4025" s="7">
        <v>500000</v>
      </c>
      <c r="G4025" s="7">
        <v>4.2846999168395996</v>
      </c>
      <c r="H4025" s="7">
        <v>3.9165000915527344</v>
      </c>
      <c r="I4025" s="7" t="s">
        <v>3877</v>
      </c>
      <c r="J4025" s="7" t="s">
        <v>3878</v>
      </c>
      <c r="K4025" s="8">
        <v>4.0701589584350586</v>
      </c>
      <c r="M4025" s="8">
        <v>96.019996643066406</v>
      </c>
      <c r="N4025" s="7">
        <v>127.88849639892578</v>
      </c>
      <c r="O4025" s="7" t="s">
        <v>643</v>
      </c>
      <c r="P4025" s="7" t="s">
        <v>659</v>
      </c>
      <c r="Q4025" s="7" t="s">
        <v>242</v>
      </c>
      <c r="R4025" s="7" t="s">
        <v>214</v>
      </c>
      <c r="S4025" s="7">
        <v>180.91633605957031</v>
      </c>
    </row>
    <row r="4026" spans="1:19" x14ac:dyDescent="0.25">
      <c r="A4026" s="7">
        <v>513</v>
      </c>
      <c r="B4026" s="7">
        <v>44657</v>
      </c>
      <c r="C4026" s="7">
        <v>66786374</v>
      </c>
      <c r="D4026" s="7" t="s">
        <v>1639</v>
      </c>
      <c r="E4026" s="7" t="s">
        <v>214</v>
      </c>
      <c r="F4026" s="7">
        <v>500000</v>
      </c>
      <c r="G4026" s="7">
        <v>3.2114999294281006</v>
      </c>
      <c r="H4026" s="7">
        <v>3.0202000141143799</v>
      </c>
      <c r="I4026" s="7" t="s">
        <v>11553</v>
      </c>
      <c r="J4026" s="7" t="s">
        <v>11554</v>
      </c>
      <c r="K4026" s="8">
        <v>3.1579101085662842</v>
      </c>
      <c r="M4026" s="8">
        <v>99.064002990722656</v>
      </c>
      <c r="N4026" s="7">
        <v>44.070598602294922</v>
      </c>
      <c r="O4026" s="7" t="s">
        <v>212</v>
      </c>
      <c r="P4026" s="7" t="s">
        <v>215</v>
      </c>
      <c r="Q4026" s="7" t="s">
        <v>219</v>
      </c>
      <c r="R4026" s="7" t="s">
        <v>3856</v>
      </c>
      <c r="S4026" s="7">
        <v>44.070598602294922</v>
      </c>
    </row>
    <row r="4027" spans="1:19" x14ac:dyDescent="0.25">
      <c r="A4027" s="7">
        <v>513</v>
      </c>
      <c r="B4027" s="7">
        <v>44657</v>
      </c>
      <c r="C4027" s="7">
        <v>38118356</v>
      </c>
      <c r="D4027" s="7" t="s">
        <v>1639</v>
      </c>
      <c r="E4027" s="7" t="s">
        <v>214</v>
      </c>
      <c r="F4027" s="7">
        <v>500000</v>
      </c>
      <c r="G4027" s="7">
        <v>1.0293999910354614</v>
      </c>
      <c r="H4027" s="7">
        <v>0.9869999885559082</v>
      </c>
      <c r="I4027" s="7" t="s">
        <v>11551</v>
      </c>
      <c r="J4027" s="7" t="s">
        <v>11552</v>
      </c>
      <c r="K4027" s="8">
        <v>2.5669600963592529</v>
      </c>
      <c r="M4027" s="8">
        <v>101.68099975585938</v>
      </c>
      <c r="N4027" s="7">
        <v>66.883399963378906</v>
      </c>
      <c r="O4027" s="7" t="s">
        <v>212</v>
      </c>
      <c r="P4027" s="7" t="s">
        <v>215</v>
      </c>
      <c r="Q4027" s="7" t="s">
        <v>219</v>
      </c>
      <c r="R4027" s="7" t="s">
        <v>3856</v>
      </c>
      <c r="S4027" s="7">
        <v>66.883399963378906</v>
      </c>
    </row>
    <row r="4028" spans="1:19" x14ac:dyDescent="0.25">
      <c r="A4028" s="7">
        <v>513</v>
      </c>
      <c r="B4028" s="7">
        <v>44657</v>
      </c>
      <c r="C4028" s="7">
        <v>20075253</v>
      </c>
      <c r="D4028" s="7" t="s">
        <v>1642</v>
      </c>
      <c r="E4028" s="7" t="s">
        <v>214</v>
      </c>
      <c r="F4028" s="7">
        <v>1500000</v>
      </c>
      <c r="G4028" s="7">
        <v>1.6399725675582886</v>
      </c>
      <c r="H4028" s="7">
        <v>0.99093753099441528</v>
      </c>
      <c r="I4028" s="7" t="s">
        <v>22446</v>
      </c>
      <c r="J4028" s="7" t="s">
        <v>22447</v>
      </c>
      <c r="K4028" s="8">
        <v>93.649093627929688</v>
      </c>
      <c r="M4028" s="8">
        <v>32.865875244140625</v>
      </c>
      <c r="N4028" s="7">
        <v>9116.8349609375</v>
      </c>
      <c r="O4028" s="7" t="s">
        <v>223</v>
      </c>
      <c r="P4028" s="7" t="s">
        <v>429</v>
      </c>
      <c r="Q4028" s="7" t="s">
        <v>286</v>
      </c>
      <c r="R4028" s="7" t="s">
        <v>3856</v>
      </c>
      <c r="S4028" s="7">
        <v>9116.8349609375</v>
      </c>
    </row>
    <row r="4029" spans="1:19" x14ac:dyDescent="0.25">
      <c r="A4029" s="7">
        <v>513</v>
      </c>
      <c r="B4029" s="7">
        <v>44657</v>
      </c>
      <c r="C4029" s="7">
        <v>66792686</v>
      </c>
      <c r="D4029" s="7" t="s">
        <v>1645</v>
      </c>
      <c r="E4029" s="7" t="s">
        <v>214</v>
      </c>
      <c r="F4029" s="7">
        <v>500000</v>
      </c>
      <c r="G4029" s="7">
        <v>3.2525668144226074</v>
      </c>
      <c r="H4029" s="7">
        <v>2.2579355239868164</v>
      </c>
      <c r="I4029" s="7" t="s">
        <v>22448</v>
      </c>
      <c r="J4029" s="7" t="s">
        <v>11550</v>
      </c>
      <c r="K4029" s="8">
        <v>54.596515655517578</v>
      </c>
      <c r="M4029" s="8">
        <v>25.035348892211914</v>
      </c>
      <c r="N4029" s="7">
        <v>5188.052734375</v>
      </c>
      <c r="O4029" s="7" t="s">
        <v>446</v>
      </c>
      <c r="P4029" s="7" t="s">
        <v>429</v>
      </c>
      <c r="Q4029" s="7" t="s">
        <v>286</v>
      </c>
      <c r="R4029" s="7" t="s">
        <v>3856</v>
      </c>
      <c r="S4029" s="7">
        <v>5188.052734375</v>
      </c>
    </row>
    <row r="4030" spans="1:19" x14ac:dyDescent="0.25">
      <c r="A4030" s="7">
        <v>513</v>
      </c>
      <c r="B4030" s="7">
        <v>44657</v>
      </c>
      <c r="C4030" s="7">
        <v>45060552</v>
      </c>
      <c r="D4030" s="7" t="s">
        <v>1645</v>
      </c>
      <c r="E4030" s="7" t="s">
        <v>214</v>
      </c>
      <c r="F4030" s="7">
        <v>500000</v>
      </c>
      <c r="G4030" s="7">
        <v>2.4640657901763916</v>
      </c>
      <c r="H4030" s="7">
        <v>1.6732847690582275</v>
      </c>
      <c r="I4030" s="7" t="s">
        <v>22449</v>
      </c>
      <c r="J4030" s="7" t="s">
        <v>11549</v>
      </c>
      <c r="K4030" s="8">
        <v>71.538322448730469</v>
      </c>
      <c r="M4030" s="8">
        <v>25.932437896728516</v>
      </c>
      <c r="N4030" s="7">
        <v>6882.8134765625</v>
      </c>
      <c r="O4030" s="7" t="s">
        <v>446</v>
      </c>
      <c r="P4030" s="7" t="s">
        <v>429</v>
      </c>
      <c r="Q4030" s="7" t="s">
        <v>286</v>
      </c>
      <c r="R4030" s="7" t="s">
        <v>3856</v>
      </c>
      <c r="S4030" s="7">
        <v>6882.8134765625</v>
      </c>
    </row>
    <row r="4031" spans="1:19" x14ac:dyDescent="0.25">
      <c r="A4031" s="7">
        <v>513</v>
      </c>
      <c r="B4031" s="7">
        <v>44657</v>
      </c>
      <c r="C4031" s="7">
        <v>35616792</v>
      </c>
      <c r="D4031" s="7" t="s">
        <v>1645</v>
      </c>
      <c r="E4031" s="7" t="s">
        <v>214</v>
      </c>
      <c r="F4031" s="7">
        <v>307977</v>
      </c>
      <c r="G4031" s="7">
        <v>1.4948664903640747</v>
      </c>
      <c r="H4031" s="7">
        <v>0.8814813494682312</v>
      </c>
      <c r="I4031" s="7" t="s">
        <v>22450</v>
      </c>
      <c r="J4031" s="7" t="s">
        <v>22451</v>
      </c>
      <c r="K4031" s="8">
        <v>124.61868286132813</v>
      </c>
      <c r="M4031" s="8">
        <v>26.039663314819336</v>
      </c>
      <c r="N4031" s="7">
        <v>12231.162109375</v>
      </c>
      <c r="O4031" s="7" t="s">
        <v>446</v>
      </c>
      <c r="P4031" s="7" t="s">
        <v>429</v>
      </c>
      <c r="Q4031" s="7" t="s">
        <v>286</v>
      </c>
      <c r="R4031" s="7" t="s">
        <v>3856</v>
      </c>
      <c r="S4031" s="7">
        <v>12231.162109375</v>
      </c>
    </row>
    <row r="4032" spans="1:19" x14ac:dyDescent="0.25">
      <c r="A4032" s="7">
        <v>513</v>
      </c>
      <c r="B4032" s="7">
        <v>44657</v>
      </c>
      <c r="C4032" s="7">
        <v>66930727</v>
      </c>
      <c r="D4032" s="7" t="s">
        <v>1647</v>
      </c>
      <c r="E4032" s="7" t="s">
        <v>18463</v>
      </c>
      <c r="F4032" s="7">
        <v>500000</v>
      </c>
      <c r="G4032" s="7">
        <v>4.3640999794006348</v>
      </c>
      <c r="H4032" s="7">
        <v>4.0380997657775879</v>
      </c>
      <c r="I4032" s="7" t="s">
        <v>18464</v>
      </c>
      <c r="J4032" s="7" t="s">
        <v>18465</v>
      </c>
      <c r="K4032" s="8">
        <v>3.9605400562286377</v>
      </c>
      <c r="M4032" s="8">
        <v>95.38800048828125</v>
      </c>
      <c r="N4032" s="7">
        <v>122.0260009765625</v>
      </c>
      <c r="O4032" s="7" t="s">
        <v>254</v>
      </c>
      <c r="P4032" s="7" t="s">
        <v>349</v>
      </c>
      <c r="Q4032" s="7" t="s">
        <v>242</v>
      </c>
      <c r="R4032" s="7" t="s">
        <v>3856</v>
      </c>
      <c r="S4032" s="7">
        <v>122.0260009765625</v>
      </c>
    </row>
    <row r="4033" spans="1:19" x14ac:dyDescent="0.25">
      <c r="A4033" s="7">
        <v>513</v>
      </c>
      <c r="B4033" s="7">
        <v>44657</v>
      </c>
      <c r="C4033" s="7">
        <v>66907320</v>
      </c>
      <c r="D4033" s="7" t="s">
        <v>16911</v>
      </c>
      <c r="E4033" s="7" t="s">
        <v>214</v>
      </c>
      <c r="F4033" s="7">
        <v>600000</v>
      </c>
      <c r="G4033" s="7">
        <v>6.1902999877929688</v>
      </c>
      <c r="H4033" s="7">
        <v>4.326200008392334</v>
      </c>
      <c r="I4033" s="7" t="s">
        <v>20217</v>
      </c>
      <c r="J4033" s="7" t="s">
        <v>17174</v>
      </c>
      <c r="K4033" s="8">
        <v>7.7312188148498535</v>
      </c>
      <c r="M4033" s="8">
        <v>91.597000122070313</v>
      </c>
      <c r="N4033" s="7">
        <v>501.40069580078125</v>
      </c>
      <c r="O4033" s="7" t="s">
        <v>223</v>
      </c>
      <c r="P4033" s="7" t="s">
        <v>422</v>
      </c>
      <c r="Q4033" s="7" t="s">
        <v>291</v>
      </c>
      <c r="R4033" s="7" t="s">
        <v>3856</v>
      </c>
      <c r="S4033" s="7">
        <v>501.40069580078125</v>
      </c>
    </row>
    <row r="4034" spans="1:19" x14ac:dyDescent="0.25">
      <c r="A4034" s="7">
        <v>513</v>
      </c>
      <c r="B4034" s="7">
        <v>44657</v>
      </c>
      <c r="C4034" s="7">
        <v>66907319</v>
      </c>
      <c r="D4034" s="7" t="s">
        <v>16911</v>
      </c>
      <c r="E4034" s="7" t="s">
        <v>17682</v>
      </c>
      <c r="F4034" s="7">
        <v>600000</v>
      </c>
      <c r="G4034" s="7">
        <v>6.1902999877929688</v>
      </c>
      <c r="H4034" s="7">
        <v>4.326200008392334</v>
      </c>
      <c r="I4034" s="7" t="s">
        <v>20218</v>
      </c>
      <c r="J4034" s="7" t="s">
        <v>17683</v>
      </c>
      <c r="K4034" s="8">
        <v>7.7311410903930664</v>
      </c>
      <c r="M4034" s="8">
        <v>91.597396850585938</v>
      </c>
      <c r="N4034" s="7">
        <v>476.3284912109375</v>
      </c>
      <c r="O4034" s="7" t="s">
        <v>223</v>
      </c>
      <c r="P4034" s="7" t="s">
        <v>422</v>
      </c>
      <c r="Q4034" s="7" t="s">
        <v>291</v>
      </c>
      <c r="R4034" s="7" t="s">
        <v>214</v>
      </c>
      <c r="S4034" s="7">
        <v>476.3284912109375</v>
      </c>
    </row>
    <row r="4035" spans="1:19" x14ac:dyDescent="0.25">
      <c r="A4035" s="7">
        <v>513</v>
      </c>
      <c r="B4035" s="7">
        <v>44657</v>
      </c>
      <c r="C4035" s="7">
        <v>37666528</v>
      </c>
      <c r="D4035" s="7" t="s">
        <v>1648</v>
      </c>
      <c r="E4035" s="7" t="s">
        <v>214</v>
      </c>
      <c r="F4035" s="7">
        <v>500000</v>
      </c>
      <c r="G4035" s="7">
        <v>5.722099781036377</v>
      </c>
      <c r="H4035" s="7">
        <v>5.0399999618530273</v>
      </c>
      <c r="I4035" s="7" t="s">
        <v>9065</v>
      </c>
      <c r="J4035" s="7" t="s">
        <v>9066</v>
      </c>
      <c r="K4035" s="8">
        <v>4.2486300468444824</v>
      </c>
      <c r="M4035" s="8">
        <v>103.15599822998047</v>
      </c>
      <c r="N4035" s="7">
        <v>149.19700622558594</v>
      </c>
      <c r="O4035" s="7" t="s">
        <v>280</v>
      </c>
      <c r="P4035" s="7" t="s">
        <v>447</v>
      </c>
      <c r="Q4035" s="7" t="s">
        <v>291</v>
      </c>
      <c r="R4035" s="7" t="s">
        <v>3856</v>
      </c>
      <c r="S4035" s="7">
        <v>192.43766784667969</v>
      </c>
    </row>
    <row r="4036" spans="1:19" x14ac:dyDescent="0.25">
      <c r="A4036" s="7">
        <v>513</v>
      </c>
      <c r="B4036" s="7">
        <v>44657</v>
      </c>
      <c r="C4036" s="7">
        <v>37666529</v>
      </c>
      <c r="D4036" s="7" t="s">
        <v>1648</v>
      </c>
      <c r="E4036" s="7" t="s">
        <v>9062</v>
      </c>
      <c r="F4036" s="7">
        <v>500000</v>
      </c>
      <c r="G4036" s="7">
        <v>5.722099781036377</v>
      </c>
      <c r="H4036" s="7">
        <v>5.0397000312805176</v>
      </c>
      <c r="I4036" s="7" t="s">
        <v>9063</v>
      </c>
      <c r="J4036" s="7" t="s">
        <v>9064</v>
      </c>
      <c r="K4036" s="8">
        <v>4.2789068222045898</v>
      </c>
      <c r="M4036" s="8">
        <v>103.00099945068359</v>
      </c>
      <c r="N4036" s="7">
        <v>151.80810546875</v>
      </c>
      <c r="O4036" s="7" t="s">
        <v>280</v>
      </c>
      <c r="P4036" s="7" t="s">
        <v>447</v>
      </c>
      <c r="Q4036" s="7" t="s">
        <v>291</v>
      </c>
      <c r="R4036" s="7" t="s">
        <v>214</v>
      </c>
      <c r="S4036" s="7">
        <v>192.43766784667969</v>
      </c>
    </row>
    <row r="4037" spans="1:19" x14ac:dyDescent="0.25">
      <c r="A4037" s="7">
        <v>513</v>
      </c>
      <c r="B4037" s="7">
        <v>44657</v>
      </c>
      <c r="C4037" s="7">
        <v>29807692</v>
      </c>
      <c r="D4037" s="7" t="s">
        <v>1648</v>
      </c>
      <c r="E4037" s="7" t="s">
        <v>9057</v>
      </c>
      <c r="F4037" s="7">
        <v>1000000</v>
      </c>
      <c r="G4037" s="7">
        <v>4.0683999061584473</v>
      </c>
      <c r="H4037" s="7">
        <v>3.5459001064300537</v>
      </c>
      <c r="I4037" s="7" t="s">
        <v>9058</v>
      </c>
      <c r="J4037" s="7" t="s">
        <v>9059</v>
      </c>
      <c r="K4037" s="8">
        <v>4.2185349464416504</v>
      </c>
      <c r="M4037" s="8">
        <v>99.6510009765625</v>
      </c>
      <c r="N4037" s="7">
        <v>141.3262939453125</v>
      </c>
      <c r="O4037" s="7" t="s">
        <v>280</v>
      </c>
      <c r="P4037" s="7" t="s">
        <v>447</v>
      </c>
      <c r="Q4037" s="7" t="s">
        <v>291</v>
      </c>
      <c r="R4037" s="7" t="s">
        <v>214</v>
      </c>
      <c r="S4037" s="7">
        <v>179.15351867675781</v>
      </c>
    </row>
    <row r="4038" spans="1:19" x14ac:dyDescent="0.25">
      <c r="A4038" s="7">
        <v>513</v>
      </c>
      <c r="B4038" s="7">
        <v>44657</v>
      </c>
      <c r="C4038" s="7">
        <v>29807693</v>
      </c>
      <c r="D4038" s="7" t="s">
        <v>1648</v>
      </c>
      <c r="E4038" s="7" t="s">
        <v>214</v>
      </c>
      <c r="F4038" s="7">
        <v>1000000</v>
      </c>
      <c r="G4038" s="7">
        <v>3.8248000144958496</v>
      </c>
      <c r="H4038" s="7">
        <v>3.5459001064300537</v>
      </c>
      <c r="I4038" s="7" t="s">
        <v>9060</v>
      </c>
      <c r="J4038" s="7" t="s">
        <v>9061</v>
      </c>
      <c r="K4038" s="8">
        <v>4.0402898788452148</v>
      </c>
      <c r="M4038" s="8">
        <v>100.29900360107422</v>
      </c>
      <c r="N4038" s="7">
        <v>123.80400085449219</v>
      </c>
      <c r="O4038" s="7" t="s">
        <v>280</v>
      </c>
      <c r="P4038" s="7" t="s">
        <v>447</v>
      </c>
      <c r="Q4038" s="7" t="s">
        <v>291</v>
      </c>
      <c r="R4038" s="7" t="s">
        <v>3856</v>
      </c>
      <c r="S4038" s="7">
        <v>177.15962219238281</v>
      </c>
    </row>
    <row r="4039" spans="1:19" x14ac:dyDescent="0.25">
      <c r="A4039" s="7">
        <v>513</v>
      </c>
      <c r="B4039" s="7">
        <v>44657</v>
      </c>
      <c r="C4039" s="7">
        <v>66999510</v>
      </c>
      <c r="D4039" s="7" t="s">
        <v>1650</v>
      </c>
      <c r="E4039" s="7" t="s">
        <v>214</v>
      </c>
      <c r="F4039" s="7">
        <v>300000</v>
      </c>
      <c r="G4039" s="7">
        <v>4.8186001777648926</v>
      </c>
      <c r="H4039" s="7">
        <v>3.2697999477386475</v>
      </c>
      <c r="I4039" s="7" t="s">
        <v>21397</v>
      </c>
      <c r="J4039" s="7" t="s">
        <v>21398</v>
      </c>
      <c r="K4039" s="8">
        <v>9.0246038436889648</v>
      </c>
      <c r="M4039" s="8">
        <v>97.486602783203125</v>
      </c>
      <c r="N4039" s="7">
        <v>590.586181640625</v>
      </c>
      <c r="O4039" s="7" t="s">
        <v>373</v>
      </c>
      <c r="P4039" s="7" t="s">
        <v>1652</v>
      </c>
      <c r="Q4039" s="7" t="s">
        <v>286</v>
      </c>
      <c r="R4039" s="7" t="s">
        <v>214</v>
      </c>
      <c r="S4039" s="7">
        <v>590.586181640625</v>
      </c>
    </row>
    <row r="4040" spans="1:19" x14ac:dyDescent="0.25">
      <c r="A4040" s="7">
        <v>513</v>
      </c>
      <c r="B4040" s="7">
        <v>44657</v>
      </c>
      <c r="C4040" s="7">
        <v>66852181</v>
      </c>
      <c r="D4040" s="7" t="s">
        <v>1654</v>
      </c>
      <c r="E4040" s="7" t="s">
        <v>214</v>
      </c>
      <c r="F4040" s="7">
        <v>625000</v>
      </c>
      <c r="G4040" s="7">
        <v>8.8049001693725586</v>
      </c>
      <c r="H4040" s="7">
        <v>5.8808999061584473</v>
      </c>
      <c r="I4040" s="7" t="s">
        <v>11555</v>
      </c>
      <c r="J4040" s="7" t="s">
        <v>11556</v>
      </c>
      <c r="K4040" s="8">
        <v>6.9088802337646484</v>
      </c>
      <c r="M4040" s="8">
        <v>88.858001708984375</v>
      </c>
      <c r="N4040" s="7">
        <v>428.7598876953125</v>
      </c>
      <c r="O4040" s="7" t="s">
        <v>643</v>
      </c>
      <c r="P4040" s="7" t="s">
        <v>289</v>
      </c>
      <c r="Q4040" s="7" t="s">
        <v>291</v>
      </c>
      <c r="R4040" s="7" t="s">
        <v>3856</v>
      </c>
      <c r="S4040" s="7">
        <v>388.66290283203125</v>
      </c>
    </row>
    <row r="4041" spans="1:19" x14ac:dyDescent="0.25">
      <c r="A4041" s="7">
        <v>513</v>
      </c>
      <c r="B4041" s="7">
        <v>44657</v>
      </c>
      <c r="C4041" s="7">
        <v>46439748</v>
      </c>
      <c r="D4041" s="7" t="s">
        <v>1657</v>
      </c>
      <c r="E4041" s="7" t="s">
        <v>214</v>
      </c>
      <c r="F4041" s="7">
        <v>400000</v>
      </c>
      <c r="G4041" s="7">
        <v>7.7727999687194824</v>
      </c>
      <c r="H4041" s="7">
        <v>5.9844999313354492</v>
      </c>
      <c r="I4041" s="7" t="s">
        <v>17684</v>
      </c>
      <c r="J4041" s="7" t="s">
        <v>9074</v>
      </c>
      <c r="K4041" s="8">
        <v>9.3095102310180664</v>
      </c>
      <c r="M4041" s="8">
        <v>75.162002563476563</v>
      </c>
      <c r="N4041" s="7">
        <v>663.4329833984375</v>
      </c>
      <c r="O4041" s="7" t="s">
        <v>360</v>
      </c>
      <c r="P4041" s="7" t="s">
        <v>349</v>
      </c>
      <c r="Q4041" s="7" t="s">
        <v>242</v>
      </c>
      <c r="R4041" s="7" t="s">
        <v>3856</v>
      </c>
      <c r="S4041" s="7">
        <v>208.23747253417969</v>
      </c>
    </row>
    <row r="4042" spans="1:19" x14ac:dyDescent="0.25">
      <c r="A4042" s="7">
        <v>513</v>
      </c>
      <c r="B4042" s="7">
        <v>44657</v>
      </c>
      <c r="C4042" s="7">
        <v>44474573</v>
      </c>
      <c r="D4042" s="7" t="s">
        <v>1657</v>
      </c>
      <c r="E4042" s="7" t="s">
        <v>214</v>
      </c>
      <c r="F4042" s="7">
        <v>600000</v>
      </c>
      <c r="G4042" s="7">
        <v>7.3291997909545898</v>
      </c>
      <c r="H4042" s="7">
        <v>5.7414999008178711</v>
      </c>
      <c r="I4042" s="7" t="s">
        <v>9072</v>
      </c>
      <c r="J4042" s="7" t="s">
        <v>9073</v>
      </c>
      <c r="K4042" s="8">
        <v>9.3042402267456055</v>
      </c>
      <c r="M4042" s="8">
        <v>76.177001953125</v>
      </c>
      <c r="N4042" s="7">
        <v>661.44390869140625</v>
      </c>
      <c r="O4042" s="7" t="s">
        <v>360</v>
      </c>
      <c r="P4042" s="7" t="s">
        <v>349</v>
      </c>
      <c r="Q4042" s="7" t="s">
        <v>242</v>
      </c>
      <c r="R4042" s="7" t="s">
        <v>3856</v>
      </c>
      <c r="S4042" s="7">
        <v>204.88705444335938</v>
      </c>
    </row>
    <row r="4043" spans="1:19" x14ac:dyDescent="0.25">
      <c r="A4043" s="7">
        <v>513</v>
      </c>
      <c r="B4043" s="7">
        <v>44657</v>
      </c>
      <c r="C4043" s="7">
        <v>24785403</v>
      </c>
      <c r="D4043" s="7" t="s">
        <v>1657</v>
      </c>
      <c r="E4043" s="7" t="s">
        <v>214</v>
      </c>
      <c r="F4043" s="7">
        <v>500000</v>
      </c>
      <c r="G4043" s="7">
        <v>4.8295998573303223</v>
      </c>
      <c r="H4043" s="7">
        <v>3.9498999118804932</v>
      </c>
      <c r="I4043" s="7" t="s">
        <v>18466</v>
      </c>
      <c r="J4043" s="7" t="s">
        <v>9071</v>
      </c>
      <c r="K4043" s="8">
        <v>10.403599739074707</v>
      </c>
      <c r="M4043" s="8">
        <v>83.416999816894531</v>
      </c>
      <c r="N4043" s="7">
        <v>766.75299072265625</v>
      </c>
      <c r="O4043" s="7" t="s">
        <v>360</v>
      </c>
      <c r="P4043" s="7" t="s">
        <v>349</v>
      </c>
      <c r="Q4043" s="7" t="s">
        <v>242</v>
      </c>
      <c r="R4043" s="7" t="s">
        <v>3856</v>
      </c>
      <c r="S4043" s="7">
        <v>185.32438659667969</v>
      </c>
    </row>
    <row r="4044" spans="1:19" x14ac:dyDescent="0.25">
      <c r="A4044" s="7">
        <v>513</v>
      </c>
      <c r="B4044" s="7">
        <v>44657</v>
      </c>
      <c r="C4044" s="7">
        <v>66890348</v>
      </c>
      <c r="D4044" s="7" t="s">
        <v>1657</v>
      </c>
      <c r="E4044" s="7" t="s">
        <v>16464</v>
      </c>
      <c r="F4044" s="7">
        <v>400000</v>
      </c>
      <c r="G4044" s="7">
        <v>4.0767002105712891</v>
      </c>
      <c r="H4044" s="7">
        <v>3.5834999084472656</v>
      </c>
      <c r="I4044" s="7" t="s">
        <v>9069</v>
      </c>
      <c r="J4044" s="7" t="s">
        <v>9070</v>
      </c>
      <c r="K4044" s="8">
        <v>9.3631095886230469</v>
      </c>
      <c r="M4044" s="8">
        <v>79.662002563476563</v>
      </c>
      <c r="N4044" s="7">
        <v>662.24700927734375</v>
      </c>
      <c r="O4044" s="7" t="s">
        <v>360</v>
      </c>
      <c r="P4044" s="7" t="s">
        <v>349</v>
      </c>
      <c r="Q4044" s="7" t="s">
        <v>242</v>
      </c>
      <c r="R4044" s="7" t="s">
        <v>3856</v>
      </c>
      <c r="S4044" s="7">
        <v>179.22129821777344</v>
      </c>
    </row>
    <row r="4045" spans="1:19" x14ac:dyDescent="0.25">
      <c r="A4045" s="7">
        <v>513</v>
      </c>
      <c r="B4045" s="7">
        <v>44657</v>
      </c>
      <c r="C4045" s="7">
        <v>66918370</v>
      </c>
      <c r="D4045" s="7" t="s">
        <v>1657</v>
      </c>
      <c r="E4045" s="7" t="s">
        <v>17685</v>
      </c>
      <c r="F4045" s="7">
        <v>520000</v>
      </c>
      <c r="G4045" s="7">
        <v>2.7706999778747559</v>
      </c>
      <c r="H4045" s="7">
        <v>2.5373001098632813</v>
      </c>
      <c r="I4045" s="7" t="s">
        <v>18467</v>
      </c>
      <c r="J4045" s="7" t="s">
        <v>17686</v>
      </c>
      <c r="K4045" s="8">
        <v>9.6527500152587891</v>
      </c>
      <c r="M4045" s="8">
        <v>83.456001281738281</v>
      </c>
      <c r="N4045" s="7">
        <v>696.20501708984375</v>
      </c>
      <c r="O4045" s="7" t="s">
        <v>360</v>
      </c>
      <c r="P4045" s="7" t="s">
        <v>349</v>
      </c>
      <c r="Q4045" s="7" t="s">
        <v>242</v>
      </c>
      <c r="R4045" s="7" t="s">
        <v>3856</v>
      </c>
      <c r="S4045" s="7">
        <v>168.4329833984375</v>
      </c>
    </row>
    <row r="4046" spans="1:19" x14ac:dyDescent="0.25">
      <c r="A4046" s="7">
        <v>513</v>
      </c>
      <c r="B4046" s="7">
        <v>44657</v>
      </c>
      <c r="C4046" s="7">
        <v>22911462</v>
      </c>
      <c r="D4046" s="7" t="s">
        <v>1657</v>
      </c>
      <c r="E4046" s="7" t="s">
        <v>214</v>
      </c>
      <c r="F4046" s="7">
        <v>700000</v>
      </c>
      <c r="G4046" s="7">
        <v>2.313499927520752</v>
      </c>
      <c r="H4046" s="7">
        <v>2.0603001117706299</v>
      </c>
      <c r="I4046" s="7" t="s">
        <v>9067</v>
      </c>
      <c r="J4046" s="7" t="s">
        <v>9068</v>
      </c>
      <c r="K4046" s="8">
        <v>10.14330005645752</v>
      </c>
      <c r="M4046" s="8">
        <v>91.624000549316406</v>
      </c>
      <c r="N4046" s="7">
        <v>755.67901611328125</v>
      </c>
      <c r="O4046" s="7" t="s">
        <v>360</v>
      </c>
      <c r="P4046" s="7" t="s">
        <v>349</v>
      </c>
      <c r="Q4046" s="7" t="s">
        <v>242</v>
      </c>
      <c r="R4046" s="7" t="s">
        <v>3856</v>
      </c>
      <c r="S4046" s="7">
        <v>164.60183715820313</v>
      </c>
    </row>
    <row r="4047" spans="1:19" x14ac:dyDescent="0.25">
      <c r="A4047" s="7">
        <v>513</v>
      </c>
      <c r="B4047" s="7">
        <v>44657</v>
      </c>
      <c r="C4047" s="7">
        <v>35607464</v>
      </c>
      <c r="D4047" s="7" t="s">
        <v>1660</v>
      </c>
      <c r="E4047" s="7" t="s">
        <v>214</v>
      </c>
      <c r="F4047" s="7">
        <v>600000</v>
      </c>
      <c r="G4047" s="7">
        <v>0.45559999346733093</v>
      </c>
      <c r="H4047" s="7">
        <v>6.892399787902832</v>
      </c>
      <c r="I4047" s="7" t="s">
        <v>22452</v>
      </c>
      <c r="J4047" s="7" t="s">
        <v>11557</v>
      </c>
      <c r="K4047" s="8">
        <v>105.33860778808594</v>
      </c>
      <c r="M4047" s="8">
        <v>69.011001586914063</v>
      </c>
      <c r="N4047" s="7">
        <v>10437.9228515625</v>
      </c>
      <c r="O4047" s="7" t="s">
        <v>360</v>
      </c>
      <c r="P4047" s="7" t="s">
        <v>349</v>
      </c>
      <c r="Q4047" s="7" t="s">
        <v>242</v>
      </c>
      <c r="R4047" s="7" t="s">
        <v>4184</v>
      </c>
      <c r="S4047" s="7">
        <v>10437.9228515625</v>
      </c>
    </row>
    <row r="4048" spans="1:19" x14ac:dyDescent="0.25">
      <c r="A4048" s="7">
        <v>513</v>
      </c>
      <c r="B4048" s="7">
        <v>44657</v>
      </c>
      <c r="C4048" s="7">
        <v>9940054</v>
      </c>
      <c r="D4048" s="7" t="s">
        <v>1661</v>
      </c>
      <c r="E4048" s="7" t="s">
        <v>214</v>
      </c>
      <c r="F4048" s="7">
        <v>500000</v>
      </c>
      <c r="G4048" s="7">
        <v>18.597200393676758</v>
      </c>
      <c r="H4048" s="7">
        <v>11.188199996948242</v>
      </c>
      <c r="I4048" s="7" t="s">
        <v>11560</v>
      </c>
      <c r="J4048" s="7" t="s">
        <v>11561</v>
      </c>
      <c r="K4048" s="8">
        <v>4.9969902038574219</v>
      </c>
      <c r="M4048" s="8">
        <v>115.65599822998047</v>
      </c>
      <c r="N4048" s="7">
        <v>225.73899841308594</v>
      </c>
      <c r="O4048" s="7" t="s">
        <v>446</v>
      </c>
      <c r="P4048" s="7" t="s">
        <v>349</v>
      </c>
      <c r="Q4048" s="7" t="s">
        <v>242</v>
      </c>
      <c r="R4048" s="7" t="s">
        <v>214</v>
      </c>
      <c r="S4048" s="7">
        <v>160.35235595703125</v>
      </c>
    </row>
    <row r="4049" spans="1:19" x14ac:dyDescent="0.25">
      <c r="A4049" s="7">
        <v>513</v>
      </c>
      <c r="B4049" s="7">
        <v>44657</v>
      </c>
      <c r="C4049" s="7">
        <v>66948048</v>
      </c>
      <c r="D4049" s="7" t="s">
        <v>1661</v>
      </c>
      <c r="E4049" s="7" t="s">
        <v>18468</v>
      </c>
      <c r="F4049" s="7">
        <v>500000</v>
      </c>
      <c r="G4049" s="7">
        <v>9.4619998931884766</v>
      </c>
      <c r="H4049" s="7">
        <v>8.1798000335693359</v>
      </c>
      <c r="I4049" s="7" t="s">
        <v>18100</v>
      </c>
      <c r="J4049" s="7" t="s">
        <v>18101</v>
      </c>
      <c r="K4049" s="8">
        <v>4.4493899345397949</v>
      </c>
      <c r="M4049" s="8">
        <v>84.122001647949219</v>
      </c>
      <c r="N4049" s="7">
        <v>184.64399719238281</v>
      </c>
      <c r="O4049" s="7" t="s">
        <v>446</v>
      </c>
      <c r="P4049" s="7" t="s">
        <v>349</v>
      </c>
      <c r="Q4049" s="7" t="s">
        <v>242</v>
      </c>
      <c r="R4049" s="7" t="s">
        <v>3856</v>
      </c>
      <c r="S4049" s="7">
        <v>126.14479827880859</v>
      </c>
    </row>
    <row r="4050" spans="1:19" x14ac:dyDescent="0.25">
      <c r="A4050" s="7">
        <v>513</v>
      </c>
      <c r="B4050" s="7">
        <v>44657</v>
      </c>
      <c r="C4050" s="7">
        <v>66972502</v>
      </c>
      <c r="D4050" s="7" t="s">
        <v>1661</v>
      </c>
      <c r="E4050" s="7" t="s">
        <v>20932</v>
      </c>
      <c r="F4050" s="7">
        <v>500000</v>
      </c>
      <c r="G4050" s="7">
        <v>4.6324000358581543</v>
      </c>
      <c r="H4050" s="7">
        <v>4.2701001167297363</v>
      </c>
      <c r="I4050" s="7" t="s">
        <v>20933</v>
      </c>
      <c r="J4050" s="7" t="s">
        <v>20219</v>
      </c>
      <c r="K4050" s="8">
        <v>4.1486902236938477</v>
      </c>
      <c r="M4050" s="8">
        <v>92.072998046875</v>
      </c>
      <c r="N4050" s="7">
        <v>140.16299438476563</v>
      </c>
      <c r="O4050" s="7" t="s">
        <v>446</v>
      </c>
      <c r="P4050" s="7" t="s">
        <v>349</v>
      </c>
      <c r="Q4050" s="7" t="s">
        <v>242</v>
      </c>
      <c r="R4050" s="7" t="s">
        <v>3856</v>
      </c>
      <c r="S4050" s="7">
        <v>104.14962768554688</v>
      </c>
    </row>
    <row r="4051" spans="1:19" x14ac:dyDescent="0.25">
      <c r="A4051" s="7">
        <v>513</v>
      </c>
      <c r="B4051" s="7">
        <v>44657</v>
      </c>
      <c r="C4051" s="7">
        <v>66948956</v>
      </c>
      <c r="D4051" s="7" t="s">
        <v>1661</v>
      </c>
      <c r="E4051" s="7" t="s">
        <v>18469</v>
      </c>
      <c r="F4051" s="7">
        <v>600000</v>
      </c>
      <c r="G4051" s="7">
        <v>4.4626998901367188</v>
      </c>
      <c r="H4051" s="7">
        <v>4.2238001823425293</v>
      </c>
      <c r="I4051" s="7" t="s">
        <v>18470</v>
      </c>
      <c r="J4051" s="7" t="s">
        <v>18471</v>
      </c>
      <c r="K4051" s="8">
        <v>4.0963802337646484</v>
      </c>
      <c r="M4051" s="8">
        <v>89.511001586914063</v>
      </c>
      <c r="N4051" s="7">
        <v>134.72500610351563</v>
      </c>
      <c r="O4051" s="7" t="s">
        <v>446</v>
      </c>
      <c r="P4051" s="7" t="s">
        <v>349</v>
      </c>
      <c r="Q4051" s="7" t="s">
        <v>242</v>
      </c>
      <c r="R4051" s="7" t="s">
        <v>3856</v>
      </c>
      <c r="S4051" s="7">
        <v>103.33499145507813</v>
      </c>
    </row>
    <row r="4052" spans="1:19" x14ac:dyDescent="0.25">
      <c r="A4052" s="7">
        <v>513</v>
      </c>
      <c r="B4052" s="7">
        <v>44657</v>
      </c>
      <c r="C4052" s="7">
        <v>66824316</v>
      </c>
      <c r="D4052" s="7" t="s">
        <v>1661</v>
      </c>
      <c r="E4052" s="7" t="s">
        <v>214</v>
      </c>
      <c r="F4052" s="7">
        <v>500000</v>
      </c>
      <c r="G4052" s="7">
        <v>3.5618999004364014</v>
      </c>
      <c r="H4052" s="7">
        <v>3.3815999031066895</v>
      </c>
      <c r="I4052" s="7" t="s">
        <v>11558</v>
      </c>
      <c r="J4052" s="7" t="s">
        <v>11559</v>
      </c>
      <c r="K4052" s="8">
        <v>3.8530299663543701</v>
      </c>
      <c r="M4052" s="8">
        <v>92.6510009765625</v>
      </c>
      <c r="N4052" s="7">
        <v>111.58499908447266</v>
      </c>
      <c r="O4052" s="7" t="s">
        <v>446</v>
      </c>
      <c r="P4052" s="7" t="s">
        <v>349</v>
      </c>
      <c r="Q4052" s="7" t="s">
        <v>242</v>
      </c>
      <c r="R4052" s="7" t="s">
        <v>3856</v>
      </c>
      <c r="S4052" s="7">
        <v>98.971168518066406</v>
      </c>
    </row>
    <row r="4053" spans="1:19" x14ac:dyDescent="0.25">
      <c r="A4053" s="7">
        <v>513</v>
      </c>
      <c r="B4053" s="7">
        <v>44657</v>
      </c>
      <c r="C4053" s="7">
        <v>66972501</v>
      </c>
      <c r="D4053" s="7" t="s">
        <v>1661</v>
      </c>
      <c r="E4053" s="7" t="s">
        <v>20934</v>
      </c>
      <c r="F4053" s="7">
        <v>300000</v>
      </c>
      <c r="G4053" s="7">
        <v>2.6338000297546387</v>
      </c>
      <c r="H4053" s="7">
        <v>2.5202999114990234</v>
      </c>
      <c r="I4053" s="7" t="s">
        <v>20935</v>
      </c>
      <c r="J4053" s="7" t="s">
        <v>20220</v>
      </c>
      <c r="K4053" s="8">
        <v>3.5841300487518311</v>
      </c>
      <c r="M4053" s="8">
        <v>94.810997009277344</v>
      </c>
      <c r="N4053" s="7">
        <v>91.237098693847656</v>
      </c>
      <c r="O4053" s="7" t="s">
        <v>446</v>
      </c>
      <c r="P4053" s="7" t="s">
        <v>349</v>
      </c>
      <c r="Q4053" s="7" t="s">
        <v>242</v>
      </c>
      <c r="R4053" s="7" t="s">
        <v>3856</v>
      </c>
      <c r="S4053" s="7">
        <v>94.411758422851563</v>
      </c>
    </row>
    <row r="4054" spans="1:19" x14ac:dyDescent="0.25">
      <c r="A4054" s="7">
        <v>513</v>
      </c>
      <c r="B4054" s="7">
        <v>44657</v>
      </c>
      <c r="C4054" s="7">
        <v>66948955</v>
      </c>
      <c r="D4054" s="7" t="s">
        <v>1661</v>
      </c>
      <c r="E4054" s="7" t="s">
        <v>18472</v>
      </c>
      <c r="F4054" s="7">
        <v>400000</v>
      </c>
      <c r="G4054" s="7">
        <v>2.4640998840332031</v>
      </c>
      <c r="H4054" s="7">
        <v>2.3884999752044678</v>
      </c>
      <c r="I4054" s="7" t="s">
        <v>18473</v>
      </c>
      <c r="J4054" s="7" t="s">
        <v>18474</v>
      </c>
      <c r="K4054" s="8">
        <v>3.5849599838256836</v>
      </c>
      <c r="M4054" s="8">
        <v>93.961997985839844</v>
      </c>
      <c r="N4054" s="7">
        <v>94.102996826171875</v>
      </c>
      <c r="O4054" s="7" t="s">
        <v>446</v>
      </c>
      <c r="P4054" s="7" t="s">
        <v>349</v>
      </c>
      <c r="Q4054" s="7" t="s">
        <v>242</v>
      </c>
      <c r="R4054" s="7" t="s">
        <v>3856</v>
      </c>
      <c r="S4054" s="7">
        <v>93.571884155273438</v>
      </c>
    </row>
    <row r="4055" spans="1:19" x14ac:dyDescent="0.25">
      <c r="A4055" s="7">
        <v>513</v>
      </c>
      <c r="B4055" s="7">
        <v>44657</v>
      </c>
      <c r="C4055" s="7">
        <v>66849653</v>
      </c>
      <c r="D4055" s="7" t="s">
        <v>1664</v>
      </c>
      <c r="E4055" s="7" t="s">
        <v>214</v>
      </c>
      <c r="F4055" s="7">
        <v>650000</v>
      </c>
      <c r="G4055" s="7">
        <v>28.755599975585938</v>
      </c>
      <c r="H4055" s="7">
        <v>17.201200485229492</v>
      </c>
      <c r="I4055" s="7" t="s">
        <v>20221</v>
      </c>
      <c r="J4055" s="7" t="s">
        <v>9170</v>
      </c>
      <c r="K4055" s="8">
        <v>4.4679098129272461</v>
      </c>
      <c r="M4055" s="8">
        <v>77.972999572753906</v>
      </c>
      <c r="N4055" s="7">
        <v>179.18600463867188</v>
      </c>
      <c r="O4055" s="7" t="s">
        <v>223</v>
      </c>
      <c r="P4055" s="7" t="s">
        <v>349</v>
      </c>
      <c r="Q4055" s="7" t="s">
        <v>242</v>
      </c>
      <c r="R4055" s="7" t="s">
        <v>3856</v>
      </c>
      <c r="S4055" s="7">
        <v>156.60076904296875</v>
      </c>
    </row>
    <row r="4056" spans="1:19" x14ac:dyDescent="0.25">
      <c r="A4056" s="7">
        <v>513</v>
      </c>
      <c r="B4056" s="7">
        <v>44657</v>
      </c>
      <c r="C4056" s="7">
        <v>66849378</v>
      </c>
      <c r="D4056" s="7" t="s">
        <v>1664</v>
      </c>
      <c r="E4056" s="7" t="s">
        <v>9168</v>
      </c>
      <c r="F4056" s="7">
        <v>650000</v>
      </c>
      <c r="G4056" s="7">
        <v>28.755599975585938</v>
      </c>
      <c r="H4056" s="7">
        <v>17.201200485229492</v>
      </c>
      <c r="I4056" s="7" t="s">
        <v>16403</v>
      </c>
      <c r="J4056" s="7" t="s">
        <v>9169</v>
      </c>
      <c r="K4056" s="8">
        <v>4.4679141044616699</v>
      </c>
      <c r="M4056" s="8">
        <v>77.972999572753906</v>
      </c>
      <c r="N4056" s="7">
        <v>178.84280395507813</v>
      </c>
      <c r="O4056" s="7" t="s">
        <v>223</v>
      </c>
      <c r="P4056" s="7" t="s">
        <v>349</v>
      </c>
      <c r="Q4056" s="7" t="s">
        <v>242</v>
      </c>
      <c r="R4056" s="7" t="s">
        <v>214</v>
      </c>
      <c r="S4056" s="7">
        <v>156.60076904296875</v>
      </c>
    </row>
    <row r="4057" spans="1:19" x14ac:dyDescent="0.25">
      <c r="A4057" s="7">
        <v>513</v>
      </c>
      <c r="B4057" s="7">
        <v>44657</v>
      </c>
      <c r="C4057" s="7">
        <v>66772095</v>
      </c>
      <c r="D4057" s="7" t="s">
        <v>1664</v>
      </c>
      <c r="E4057" s="7" t="s">
        <v>214</v>
      </c>
      <c r="F4057" s="7">
        <v>500000</v>
      </c>
      <c r="G4057" s="7">
        <v>28.098600387573242</v>
      </c>
      <c r="H4057" s="7">
        <v>16.600299835205078</v>
      </c>
      <c r="I4057" s="7" t="s">
        <v>20222</v>
      </c>
      <c r="J4057" s="7" t="s">
        <v>9167</v>
      </c>
      <c r="K4057" s="8">
        <v>4.4562702178955078</v>
      </c>
      <c r="M4057" s="8">
        <v>82.366996765136719</v>
      </c>
      <c r="N4057" s="7">
        <v>176.41200256347656</v>
      </c>
      <c r="O4057" s="7" t="s">
        <v>223</v>
      </c>
      <c r="P4057" s="7" t="s">
        <v>349</v>
      </c>
      <c r="Q4057" s="7" t="s">
        <v>242</v>
      </c>
      <c r="R4057" s="7" t="s">
        <v>3856</v>
      </c>
      <c r="S4057" s="7">
        <v>155.35623168945313</v>
      </c>
    </row>
    <row r="4058" spans="1:19" x14ac:dyDescent="0.25">
      <c r="A4058" s="7">
        <v>513</v>
      </c>
      <c r="B4058" s="7">
        <v>44657</v>
      </c>
      <c r="C4058" s="7">
        <v>66771826</v>
      </c>
      <c r="D4058" s="7" t="s">
        <v>1664</v>
      </c>
      <c r="E4058" s="7" t="s">
        <v>9165</v>
      </c>
      <c r="F4058" s="7">
        <v>500000</v>
      </c>
      <c r="G4058" s="7">
        <v>28.098600387573242</v>
      </c>
      <c r="H4058" s="7">
        <v>16.600299835205078</v>
      </c>
      <c r="I4058" s="7" t="s">
        <v>90</v>
      </c>
      <c r="J4058" s="7" t="s">
        <v>9166</v>
      </c>
      <c r="K4058" s="8">
        <v>4.4562859535217285</v>
      </c>
      <c r="M4058" s="8">
        <v>82.366798400878906</v>
      </c>
      <c r="N4058" s="7">
        <v>176.05059814453125</v>
      </c>
      <c r="O4058" s="7" t="s">
        <v>223</v>
      </c>
      <c r="P4058" s="7" t="s">
        <v>349</v>
      </c>
      <c r="Q4058" s="7" t="s">
        <v>242</v>
      </c>
      <c r="R4058" s="7" t="s">
        <v>214</v>
      </c>
      <c r="S4058" s="7">
        <v>155.35623168945313</v>
      </c>
    </row>
    <row r="4059" spans="1:19" x14ac:dyDescent="0.25">
      <c r="A4059" s="7">
        <v>513</v>
      </c>
      <c r="B4059" s="7">
        <v>44657</v>
      </c>
      <c r="C4059" s="7">
        <v>45688592</v>
      </c>
      <c r="D4059" s="7" t="s">
        <v>1664</v>
      </c>
      <c r="E4059" s="7" t="s">
        <v>214</v>
      </c>
      <c r="F4059" s="7">
        <v>300000</v>
      </c>
      <c r="G4059" s="7">
        <v>27.600299835205078</v>
      </c>
      <c r="H4059" s="7">
        <v>16.335800170898438</v>
      </c>
      <c r="I4059" s="7" t="s">
        <v>20223</v>
      </c>
      <c r="J4059" s="7" t="s">
        <v>9164</v>
      </c>
      <c r="K4059" s="8">
        <v>4.4568700790405273</v>
      </c>
      <c r="M4059" s="8">
        <v>83.941001892089844</v>
      </c>
      <c r="N4059" s="7">
        <v>175.24899291992188</v>
      </c>
      <c r="O4059" s="7" t="s">
        <v>223</v>
      </c>
      <c r="P4059" s="7" t="s">
        <v>349</v>
      </c>
      <c r="Q4059" s="7" t="s">
        <v>242</v>
      </c>
      <c r="R4059" s="7" t="s">
        <v>3856</v>
      </c>
      <c r="S4059" s="7">
        <v>154.39199829101563</v>
      </c>
    </row>
    <row r="4060" spans="1:19" x14ac:dyDescent="0.25">
      <c r="A4060" s="7">
        <v>513</v>
      </c>
      <c r="B4060" s="7">
        <v>44657</v>
      </c>
      <c r="C4060" s="7">
        <v>44538291</v>
      </c>
      <c r="D4060" s="7" t="s">
        <v>1664</v>
      </c>
      <c r="E4060" s="7" t="s">
        <v>214</v>
      </c>
      <c r="F4060" s="7">
        <v>500000</v>
      </c>
      <c r="G4060" s="7">
        <v>27.337400436401367</v>
      </c>
      <c r="H4060" s="7">
        <v>16.156299591064453</v>
      </c>
      <c r="I4060" s="7" t="s">
        <v>20224</v>
      </c>
      <c r="J4060" s="7" t="s">
        <v>9163</v>
      </c>
      <c r="K4060" s="8">
        <v>4.4647297859191895</v>
      </c>
      <c r="M4060" s="8">
        <v>87.676002502441406</v>
      </c>
      <c r="N4060" s="7">
        <v>175.27000427246094</v>
      </c>
      <c r="O4060" s="7" t="s">
        <v>223</v>
      </c>
      <c r="P4060" s="7" t="s">
        <v>349</v>
      </c>
      <c r="Q4060" s="7" t="s">
        <v>242</v>
      </c>
      <c r="R4060" s="7" t="s">
        <v>3856</v>
      </c>
      <c r="S4060" s="7">
        <v>153.87608337402344</v>
      </c>
    </row>
    <row r="4061" spans="1:19" x14ac:dyDescent="0.25">
      <c r="A4061" s="7">
        <v>513</v>
      </c>
      <c r="B4061" s="7">
        <v>44657</v>
      </c>
      <c r="C4061" s="7">
        <v>39628559</v>
      </c>
      <c r="D4061" s="7" t="s">
        <v>1664</v>
      </c>
      <c r="E4061" s="7" t="s">
        <v>214</v>
      </c>
      <c r="F4061" s="7">
        <v>400000</v>
      </c>
      <c r="G4061" s="7">
        <v>26.433900833129883</v>
      </c>
      <c r="H4061" s="7">
        <v>15.253000259399414</v>
      </c>
      <c r="I4061" s="7" t="s">
        <v>20225</v>
      </c>
      <c r="J4061" s="7" t="s">
        <v>9162</v>
      </c>
      <c r="K4061" s="8">
        <v>4.4654698371887207</v>
      </c>
      <c r="M4061" s="8">
        <v>102.07199859619141</v>
      </c>
      <c r="N4061" s="7">
        <v>175.37100219726563</v>
      </c>
      <c r="O4061" s="7" t="s">
        <v>223</v>
      </c>
      <c r="P4061" s="7" t="s">
        <v>349</v>
      </c>
      <c r="Q4061" s="7" t="s">
        <v>242</v>
      </c>
      <c r="R4061" s="7" t="s">
        <v>3856</v>
      </c>
      <c r="S4061" s="7">
        <v>152.06443786621094</v>
      </c>
    </row>
    <row r="4062" spans="1:19" x14ac:dyDescent="0.25">
      <c r="A4062" s="7">
        <v>513</v>
      </c>
      <c r="B4062" s="7">
        <v>44657</v>
      </c>
      <c r="C4062" s="7">
        <v>35339498</v>
      </c>
      <c r="D4062" s="7" t="s">
        <v>1664</v>
      </c>
      <c r="E4062" s="7" t="s">
        <v>214</v>
      </c>
      <c r="F4062" s="7">
        <v>400000</v>
      </c>
      <c r="G4062" s="7">
        <v>25.434600830078125</v>
      </c>
      <c r="H4062" s="7">
        <v>15.378199577331543</v>
      </c>
      <c r="I4062" s="7" t="s">
        <v>20226</v>
      </c>
      <c r="J4062" s="7" t="s">
        <v>9161</v>
      </c>
      <c r="K4062" s="8">
        <v>4.468170166015625</v>
      </c>
      <c r="M4062" s="8">
        <v>92.925003051757813</v>
      </c>
      <c r="N4062" s="7">
        <v>173.25700378417969</v>
      </c>
      <c r="O4062" s="7" t="s">
        <v>223</v>
      </c>
      <c r="P4062" s="7" t="s">
        <v>349</v>
      </c>
      <c r="Q4062" s="7" t="s">
        <v>242</v>
      </c>
      <c r="R4062" s="7" t="s">
        <v>3856</v>
      </c>
      <c r="S4062" s="7">
        <v>149.9891357421875</v>
      </c>
    </row>
    <row r="4063" spans="1:19" x14ac:dyDescent="0.25">
      <c r="A4063" s="7">
        <v>513</v>
      </c>
      <c r="B4063" s="7">
        <v>44657</v>
      </c>
      <c r="C4063" s="7">
        <v>35339499</v>
      </c>
      <c r="D4063" s="7" t="s">
        <v>1664</v>
      </c>
      <c r="E4063" s="7" t="s">
        <v>9158</v>
      </c>
      <c r="F4063" s="7">
        <v>400000</v>
      </c>
      <c r="G4063" s="7">
        <v>25.434600830078125</v>
      </c>
      <c r="H4063" s="7">
        <v>15.378299713134766</v>
      </c>
      <c r="I4063" s="7" t="s">
        <v>9159</v>
      </c>
      <c r="J4063" s="7" t="s">
        <v>9160</v>
      </c>
      <c r="K4063" s="8">
        <v>4.4681482315063477</v>
      </c>
      <c r="M4063" s="8">
        <v>92.925300598144531</v>
      </c>
      <c r="N4063" s="7">
        <v>172.83110046386719</v>
      </c>
      <c r="O4063" s="7" t="s">
        <v>223</v>
      </c>
      <c r="P4063" s="7" t="s">
        <v>349</v>
      </c>
      <c r="Q4063" s="7" t="s">
        <v>242</v>
      </c>
      <c r="R4063" s="7" t="s">
        <v>214</v>
      </c>
      <c r="S4063" s="7">
        <v>149.9891357421875</v>
      </c>
    </row>
    <row r="4064" spans="1:19" x14ac:dyDescent="0.25">
      <c r="A4064" s="7">
        <v>513</v>
      </c>
      <c r="B4064" s="7">
        <v>44657</v>
      </c>
      <c r="C4064" s="7">
        <v>33657507</v>
      </c>
      <c r="D4064" s="7" t="s">
        <v>1664</v>
      </c>
      <c r="E4064" s="7" t="s">
        <v>214</v>
      </c>
      <c r="F4064" s="7">
        <v>300000</v>
      </c>
      <c r="G4064" s="7">
        <v>25.01300048828125</v>
      </c>
      <c r="H4064" s="7">
        <v>14.789899826049805</v>
      </c>
      <c r="I4064" s="7" t="s">
        <v>20227</v>
      </c>
      <c r="J4064" s="7" t="s">
        <v>9157</v>
      </c>
      <c r="K4064" s="8">
        <v>4.4376702308654785</v>
      </c>
      <c r="M4064" s="8">
        <v>97.180999755859375</v>
      </c>
      <c r="N4064" s="7">
        <v>169.28199768066406</v>
      </c>
      <c r="O4064" s="7" t="s">
        <v>223</v>
      </c>
      <c r="P4064" s="7" t="s">
        <v>349</v>
      </c>
      <c r="Q4064" s="7" t="s">
        <v>242</v>
      </c>
      <c r="R4064" s="7" t="s">
        <v>3856</v>
      </c>
      <c r="S4064" s="7">
        <v>149.09039306640625</v>
      </c>
    </row>
    <row r="4065" spans="1:19" x14ac:dyDescent="0.25">
      <c r="A4065" s="7">
        <v>513</v>
      </c>
      <c r="B4065" s="7">
        <v>44657</v>
      </c>
      <c r="C4065" s="7">
        <v>29812259</v>
      </c>
      <c r="D4065" s="7" t="s">
        <v>1664</v>
      </c>
      <c r="E4065" s="7" t="s">
        <v>214</v>
      </c>
      <c r="F4065" s="7">
        <v>400000</v>
      </c>
      <c r="G4065" s="7">
        <v>24.071199417114258</v>
      </c>
      <c r="H4065" s="7">
        <v>14.480799674987793</v>
      </c>
      <c r="I4065" s="7" t="s">
        <v>20228</v>
      </c>
      <c r="J4065" s="7" t="s">
        <v>9156</v>
      </c>
      <c r="K4065" s="8">
        <v>4.4643797874450684</v>
      </c>
      <c r="M4065" s="8">
        <v>96.853996276855469</v>
      </c>
      <c r="N4065" s="7">
        <v>169.79400634765625</v>
      </c>
      <c r="O4065" s="7" t="s">
        <v>223</v>
      </c>
      <c r="P4065" s="7" t="s">
        <v>349</v>
      </c>
      <c r="Q4065" s="7" t="s">
        <v>242</v>
      </c>
      <c r="R4065" s="7" t="s">
        <v>3856</v>
      </c>
      <c r="S4065" s="7">
        <v>147.03169250488281</v>
      </c>
    </row>
    <row r="4066" spans="1:19" x14ac:dyDescent="0.25">
      <c r="A4066" s="7">
        <v>513</v>
      </c>
      <c r="B4066" s="7">
        <v>44657</v>
      </c>
      <c r="C4066" s="7">
        <v>25741119</v>
      </c>
      <c r="D4066" s="7" t="s">
        <v>1664</v>
      </c>
      <c r="E4066" s="7" t="s">
        <v>214</v>
      </c>
      <c r="F4066" s="7">
        <v>800000</v>
      </c>
      <c r="G4066" s="7">
        <v>23.058200836181641</v>
      </c>
      <c r="H4066" s="7">
        <v>14.210200309753418</v>
      </c>
      <c r="I4066" s="7" t="s">
        <v>20229</v>
      </c>
      <c r="J4066" s="7" t="s">
        <v>9155</v>
      </c>
      <c r="K4066" s="8">
        <v>4.4816098213195801</v>
      </c>
      <c r="M4066" s="8">
        <v>94.5469970703125</v>
      </c>
      <c r="N4066" s="7">
        <v>169.281005859375</v>
      </c>
      <c r="O4066" s="7" t="s">
        <v>223</v>
      </c>
      <c r="P4066" s="7" t="s">
        <v>349</v>
      </c>
      <c r="Q4066" s="7" t="s">
        <v>242</v>
      </c>
      <c r="R4066" s="7" t="s">
        <v>3856</v>
      </c>
      <c r="S4066" s="7">
        <v>144.73654174804688</v>
      </c>
    </row>
    <row r="4067" spans="1:19" x14ac:dyDescent="0.25">
      <c r="A4067" s="7">
        <v>513</v>
      </c>
      <c r="B4067" s="7">
        <v>44657</v>
      </c>
      <c r="C4067" s="7">
        <v>19869588</v>
      </c>
      <c r="D4067" s="7" t="s">
        <v>1664</v>
      </c>
      <c r="E4067" s="7" t="s">
        <v>214</v>
      </c>
      <c r="F4067" s="7">
        <v>500000</v>
      </c>
      <c r="G4067" s="7">
        <v>21.527700424194336</v>
      </c>
      <c r="H4067" s="7">
        <v>12.855999946594238</v>
      </c>
      <c r="I4067" s="7" t="s">
        <v>20230</v>
      </c>
      <c r="J4067" s="7" t="s">
        <v>9154</v>
      </c>
      <c r="K4067" s="8">
        <v>4.4800801277160645</v>
      </c>
      <c r="M4067" s="8">
        <v>112.27799987792969</v>
      </c>
      <c r="N4067" s="7">
        <v>168.62600708007813</v>
      </c>
      <c r="O4067" s="7" t="s">
        <v>223</v>
      </c>
      <c r="P4067" s="7" t="s">
        <v>349</v>
      </c>
      <c r="Q4067" s="7" t="s">
        <v>242</v>
      </c>
      <c r="R4067" s="7" t="s">
        <v>3856</v>
      </c>
      <c r="S4067" s="7">
        <v>141.10398864746094</v>
      </c>
    </row>
    <row r="4068" spans="1:19" x14ac:dyDescent="0.25">
      <c r="A4068" s="7">
        <v>513</v>
      </c>
      <c r="B4068" s="7">
        <v>44657</v>
      </c>
      <c r="C4068" s="7">
        <v>18704903</v>
      </c>
      <c r="D4068" s="7" t="s">
        <v>1664</v>
      </c>
      <c r="E4068" s="7" t="s">
        <v>214</v>
      </c>
      <c r="F4068" s="7">
        <v>500000</v>
      </c>
      <c r="G4068" s="7">
        <v>21.045900344848633</v>
      </c>
      <c r="H4068" s="7">
        <v>13.442600250244141</v>
      </c>
      <c r="I4068" s="7" t="s">
        <v>20231</v>
      </c>
      <c r="J4068" s="7" t="s">
        <v>9153</v>
      </c>
      <c r="K4068" s="8">
        <v>4.3298101425170898</v>
      </c>
      <c r="M4068" s="8">
        <v>98.902999877929688</v>
      </c>
      <c r="N4068" s="7">
        <v>151.91600036621094</v>
      </c>
      <c r="O4068" s="7" t="s">
        <v>223</v>
      </c>
      <c r="P4068" s="7" t="s">
        <v>349</v>
      </c>
      <c r="Q4068" s="7" t="s">
        <v>242</v>
      </c>
      <c r="R4068" s="7" t="s">
        <v>3856</v>
      </c>
      <c r="S4068" s="7">
        <v>139.91812133789063</v>
      </c>
    </row>
    <row r="4069" spans="1:19" x14ac:dyDescent="0.25">
      <c r="A4069" s="7">
        <v>513</v>
      </c>
      <c r="B4069" s="7">
        <v>44657</v>
      </c>
      <c r="C4069" s="7">
        <v>18704475</v>
      </c>
      <c r="D4069" s="7" t="s">
        <v>1664</v>
      </c>
      <c r="E4069" s="7" t="s">
        <v>9150</v>
      </c>
      <c r="F4069" s="7">
        <v>500000</v>
      </c>
      <c r="G4069" s="7">
        <v>21.045900344848633</v>
      </c>
      <c r="H4069" s="7">
        <v>13.434399604797363</v>
      </c>
      <c r="I4069" s="7" t="s">
        <v>9151</v>
      </c>
      <c r="J4069" s="7" t="s">
        <v>9152</v>
      </c>
      <c r="K4069" s="8">
        <v>4.3429670333862305</v>
      </c>
      <c r="M4069" s="8">
        <v>98.7239990234375</v>
      </c>
      <c r="N4069" s="7">
        <v>152.69580078125</v>
      </c>
      <c r="O4069" s="7" t="s">
        <v>223</v>
      </c>
      <c r="P4069" s="7" t="s">
        <v>349</v>
      </c>
      <c r="Q4069" s="7" t="s">
        <v>242</v>
      </c>
      <c r="R4069" s="7" t="s">
        <v>214</v>
      </c>
      <c r="S4069" s="7">
        <v>139.91812133789063</v>
      </c>
    </row>
    <row r="4070" spans="1:19" x14ac:dyDescent="0.25">
      <c r="A4070" s="7">
        <v>513</v>
      </c>
      <c r="B4070" s="7">
        <v>44657</v>
      </c>
      <c r="C4070" s="7">
        <v>15543576</v>
      </c>
      <c r="D4070" s="7" t="s">
        <v>1664</v>
      </c>
      <c r="E4070" s="7" t="s">
        <v>214</v>
      </c>
      <c r="F4070" s="7">
        <v>1000000</v>
      </c>
      <c r="G4070" s="7">
        <v>20.111099243164063</v>
      </c>
      <c r="H4070" s="7">
        <v>12.684399604797363</v>
      </c>
      <c r="I4070" s="7" t="s">
        <v>9148</v>
      </c>
      <c r="J4070" s="7" t="s">
        <v>9149</v>
      </c>
      <c r="K4070" s="8">
        <v>4.4230098724365234</v>
      </c>
      <c r="M4070" s="8">
        <v>105.97499847412109</v>
      </c>
      <c r="N4070" s="7">
        <v>162.68400573730469</v>
      </c>
      <c r="O4070" s="7" t="s">
        <v>223</v>
      </c>
      <c r="P4070" s="7" t="s">
        <v>349</v>
      </c>
      <c r="Q4070" s="7" t="s">
        <v>242</v>
      </c>
      <c r="R4070" s="7" t="s">
        <v>214</v>
      </c>
      <c r="S4070" s="7">
        <v>137.557861328125</v>
      </c>
    </row>
    <row r="4071" spans="1:19" x14ac:dyDescent="0.25">
      <c r="A4071" s="7">
        <v>513</v>
      </c>
      <c r="B4071" s="7">
        <v>44657</v>
      </c>
      <c r="C4071" s="7">
        <v>15371569</v>
      </c>
      <c r="D4071" s="7" t="s">
        <v>1664</v>
      </c>
      <c r="E4071" s="7" t="s">
        <v>9145</v>
      </c>
      <c r="F4071" s="7">
        <v>1000000</v>
      </c>
      <c r="G4071" s="7">
        <v>20.109500885009766</v>
      </c>
      <c r="H4071" s="7">
        <v>12.684399604797363</v>
      </c>
      <c r="I4071" s="7" t="s">
        <v>9146</v>
      </c>
      <c r="J4071" s="7" t="s">
        <v>9147</v>
      </c>
      <c r="K4071" s="8">
        <v>4.4230098724365234</v>
      </c>
      <c r="M4071" s="8">
        <v>105.97499847412109</v>
      </c>
      <c r="N4071" s="7">
        <v>162.68400573730469</v>
      </c>
      <c r="O4071" s="7" t="s">
        <v>223</v>
      </c>
      <c r="P4071" s="7" t="s">
        <v>349</v>
      </c>
      <c r="Q4071" s="7" t="s">
        <v>242</v>
      </c>
      <c r="R4071" s="7" t="s">
        <v>3856</v>
      </c>
      <c r="S4071" s="7">
        <v>137.55375671386719</v>
      </c>
    </row>
    <row r="4072" spans="1:19" x14ac:dyDescent="0.25">
      <c r="A4072" s="7">
        <v>513</v>
      </c>
      <c r="B4072" s="7">
        <v>44657</v>
      </c>
      <c r="C4072" s="7">
        <v>66849652</v>
      </c>
      <c r="D4072" s="7" t="s">
        <v>1664</v>
      </c>
      <c r="E4072" s="7" t="s">
        <v>214</v>
      </c>
      <c r="F4072" s="7">
        <v>1200000</v>
      </c>
      <c r="G4072" s="7">
        <v>8.7555999755859375</v>
      </c>
      <c r="H4072" s="7">
        <v>7.6554999351501465</v>
      </c>
      <c r="I4072" s="7" t="s">
        <v>20232</v>
      </c>
      <c r="J4072" s="7" t="s">
        <v>9144</v>
      </c>
      <c r="K4072" s="8">
        <v>3.8412899971008301</v>
      </c>
      <c r="M4072" s="8">
        <v>88.632003784179688</v>
      </c>
      <c r="N4072" s="7">
        <v>120.00700378417969</v>
      </c>
      <c r="O4072" s="7" t="s">
        <v>223</v>
      </c>
      <c r="P4072" s="7" t="s">
        <v>349</v>
      </c>
      <c r="Q4072" s="7" t="s">
        <v>242</v>
      </c>
      <c r="R4072" s="7" t="s">
        <v>3856</v>
      </c>
      <c r="S4072" s="7">
        <v>102.11924743652344</v>
      </c>
    </row>
    <row r="4073" spans="1:19" x14ac:dyDescent="0.25">
      <c r="A4073" s="7">
        <v>513</v>
      </c>
      <c r="B4073" s="7">
        <v>44657</v>
      </c>
      <c r="C4073" s="7">
        <v>66771820</v>
      </c>
      <c r="D4073" s="7" t="s">
        <v>1664</v>
      </c>
      <c r="E4073" s="7" t="s">
        <v>214</v>
      </c>
      <c r="F4073" s="7">
        <v>1500000</v>
      </c>
      <c r="G4073" s="7">
        <v>8.0986003875732422</v>
      </c>
      <c r="H4073" s="7">
        <v>6.9973001480102539</v>
      </c>
      <c r="I4073" s="7" t="s">
        <v>9142</v>
      </c>
      <c r="J4073" s="7" t="s">
        <v>9143</v>
      </c>
      <c r="K4073" s="8">
        <v>3.8273000717163086</v>
      </c>
      <c r="M4073" s="8">
        <v>92.209999084472656</v>
      </c>
      <c r="N4073" s="7">
        <v>115.18099975585938</v>
      </c>
      <c r="O4073" s="7" t="s">
        <v>223</v>
      </c>
      <c r="P4073" s="7" t="s">
        <v>349</v>
      </c>
      <c r="Q4073" s="7" t="s">
        <v>242</v>
      </c>
      <c r="R4073" s="7" t="s">
        <v>3856</v>
      </c>
      <c r="S4073" s="7">
        <v>99.68017578125</v>
      </c>
    </row>
    <row r="4074" spans="1:19" x14ac:dyDescent="0.25">
      <c r="A4074" s="7">
        <v>513</v>
      </c>
      <c r="B4074" s="7">
        <v>44657</v>
      </c>
      <c r="C4074" s="7">
        <v>66771821</v>
      </c>
      <c r="D4074" s="7" t="s">
        <v>1664</v>
      </c>
      <c r="E4074" s="7" t="s">
        <v>9140</v>
      </c>
      <c r="F4074" s="7">
        <v>1500000</v>
      </c>
      <c r="G4074" s="7">
        <v>8.0986003875732422</v>
      </c>
      <c r="H4074" s="7">
        <v>6.9973001480102539</v>
      </c>
      <c r="I4074" s="7" t="s">
        <v>16737</v>
      </c>
      <c r="J4074" s="7" t="s">
        <v>9141</v>
      </c>
      <c r="K4074" s="8">
        <v>3.8272819519042969</v>
      </c>
      <c r="M4074" s="8">
        <v>92.210098266601563</v>
      </c>
      <c r="N4074" s="7">
        <v>114.89920043945313</v>
      </c>
      <c r="O4074" s="7" t="s">
        <v>223</v>
      </c>
      <c r="P4074" s="7" t="s">
        <v>349</v>
      </c>
      <c r="Q4074" s="7" t="s">
        <v>242</v>
      </c>
      <c r="R4074" s="7" t="s">
        <v>214</v>
      </c>
      <c r="S4074" s="7">
        <v>99.68017578125</v>
      </c>
    </row>
    <row r="4075" spans="1:19" x14ac:dyDescent="0.25">
      <c r="A4075" s="7">
        <v>513</v>
      </c>
      <c r="B4075" s="7">
        <v>44657</v>
      </c>
      <c r="C4075" s="7">
        <v>45680613</v>
      </c>
      <c r="D4075" s="7" t="s">
        <v>1664</v>
      </c>
      <c r="E4075" s="7" t="s">
        <v>214</v>
      </c>
      <c r="F4075" s="7">
        <v>1000000</v>
      </c>
      <c r="G4075" s="7">
        <v>7.6002998352050781</v>
      </c>
      <c r="H4075" s="7">
        <v>6.5465998649597168</v>
      </c>
      <c r="I4075" s="7" t="s">
        <v>20233</v>
      </c>
      <c r="J4075" s="7" t="s">
        <v>9139</v>
      </c>
      <c r="K4075" s="8">
        <v>3.8162999153137207</v>
      </c>
      <c r="M4075" s="8">
        <v>94.331001281738281</v>
      </c>
      <c r="N4075" s="7">
        <v>111.59999847412109</v>
      </c>
      <c r="O4075" s="7" t="s">
        <v>223</v>
      </c>
      <c r="P4075" s="7" t="s">
        <v>349</v>
      </c>
      <c r="Q4075" s="7" t="s">
        <v>242</v>
      </c>
      <c r="R4075" s="7" t="s">
        <v>3856</v>
      </c>
      <c r="S4075" s="7">
        <v>97.803932189941406</v>
      </c>
    </row>
    <row r="4076" spans="1:19" x14ac:dyDescent="0.25">
      <c r="A4076" s="7">
        <v>513</v>
      </c>
      <c r="B4076" s="7">
        <v>44657</v>
      </c>
      <c r="C4076" s="7">
        <v>44538439</v>
      </c>
      <c r="D4076" s="7" t="s">
        <v>1664</v>
      </c>
      <c r="E4076" s="7" t="s">
        <v>214</v>
      </c>
      <c r="F4076" s="7">
        <v>700000</v>
      </c>
      <c r="G4076" s="7">
        <v>7.337399959564209</v>
      </c>
      <c r="H4076" s="7">
        <v>6.3888001441955566</v>
      </c>
      <c r="I4076" s="7" t="s">
        <v>9137</v>
      </c>
      <c r="J4076" s="7" t="s">
        <v>9138</v>
      </c>
      <c r="K4076" s="8">
        <v>3.8023300170898438</v>
      </c>
      <c r="M4076" s="8">
        <v>94.584999084472656</v>
      </c>
      <c r="N4076" s="7">
        <v>109.14399719238281</v>
      </c>
      <c r="O4076" s="7" t="s">
        <v>223</v>
      </c>
      <c r="P4076" s="7" t="s">
        <v>349</v>
      </c>
      <c r="Q4076" s="7" t="s">
        <v>242</v>
      </c>
      <c r="R4076" s="7" t="s">
        <v>3856</v>
      </c>
      <c r="S4076" s="7">
        <v>96.805084228515625</v>
      </c>
    </row>
    <row r="4077" spans="1:19" x14ac:dyDescent="0.25">
      <c r="A4077" s="7">
        <v>513</v>
      </c>
      <c r="B4077" s="7">
        <v>44657</v>
      </c>
      <c r="C4077" s="7">
        <v>44490088</v>
      </c>
      <c r="D4077" s="7" t="s">
        <v>1664</v>
      </c>
      <c r="E4077" s="7" t="s">
        <v>9134</v>
      </c>
      <c r="F4077" s="7">
        <v>700000</v>
      </c>
      <c r="G4077" s="7">
        <v>7.337399959564209</v>
      </c>
      <c r="H4077" s="7">
        <v>6.3888001441955566</v>
      </c>
      <c r="I4077" s="7" t="s">
        <v>9135</v>
      </c>
      <c r="J4077" s="7" t="s">
        <v>9136</v>
      </c>
      <c r="K4077" s="8">
        <v>3.8022799491882324</v>
      </c>
      <c r="M4077" s="8">
        <v>94.585296630859375</v>
      </c>
      <c r="N4077" s="7">
        <v>108.83869934082031</v>
      </c>
      <c r="O4077" s="7" t="s">
        <v>223</v>
      </c>
      <c r="P4077" s="7" t="s">
        <v>349</v>
      </c>
      <c r="Q4077" s="7" t="s">
        <v>242</v>
      </c>
      <c r="R4077" s="7" t="s">
        <v>214</v>
      </c>
      <c r="S4077" s="7">
        <v>96.805084228515625</v>
      </c>
    </row>
    <row r="4078" spans="1:19" x14ac:dyDescent="0.25">
      <c r="A4078" s="7">
        <v>513</v>
      </c>
      <c r="B4078" s="7">
        <v>44657</v>
      </c>
      <c r="C4078" s="7">
        <v>39628542</v>
      </c>
      <c r="D4078" s="7" t="s">
        <v>1664</v>
      </c>
      <c r="E4078" s="7" t="s">
        <v>214</v>
      </c>
      <c r="F4078" s="7">
        <v>750000</v>
      </c>
      <c r="G4078" s="7">
        <v>6.4338998794555664</v>
      </c>
      <c r="H4078" s="7">
        <v>5.5851998329162598</v>
      </c>
      <c r="I4078" s="7" t="s">
        <v>20234</v>
      </c>
      <c r="J4078" s="7" t="s">
        <v>9133</v>
      </c>
      <c r="K4078" s="8">
        <v>3.8498299121856689</v>
      </c>
      <c r="M4078" s="8">
        <v>102.25800323486328</v>
      </c>
      <c r="N4078" s="7">
        <v>114.19300079345703</v>
      </c>
      <c r="O4078" s="7" t="s">
        <v>223</v>
      </c>
      <c r="P4078" s="7" t="s">
        <v>349</v>
      </c>
      <c r="Q4078" s="7" t="s">
        <v>242</v>
      </c>
      <c r="R4078" s="7" t="s">
        <v>3856</v>
      </c>
      <c r="S4078" s="7">
        <v>93.32672119140625</v>
      </c>
    </row>
    <row r="4079" spans="1:19" x14ac:dyDescent="0.25">
      <c r="A4079" s="7">
        <v>513</v>
      </c>
      <c r="B4079" s="7">
        <v>44657</v>
      </c>
      <c r="C4079" s="7">
        <v>35348832</v>
      </c>
      <c r="D4079" s="7" t="s">
        <v>1664</v>
      </c>
      <c r="E4079" s="7" t="s">
        <v>214</v>
      </c>
      <c r="F4079" s="7">
        <v>750000</v>
      </c>
      <c r="G4079" s="7">
        <v>5.4345998764038086</v>
      </c>
      <c r="H4079" s="7">
        <v>4.9183998107910156</v>
      </c>
      <c r="I4079" s="7" t="s">
        <v>20235</v>
      </c>
      <c r="J4079" s="7" t="s">
        <v>9132</v>
      </c>
      <c r="K4079" s="8">
        <v>3.7481300830841064</v>
      </c>
      <c r="M4079" s="8">
        <v>97.569999694824219</v>
      </c>
      <c r="N4079" s="7">
        <v>102.19400024414063</v>
      </c>
      <c r="O4079" s="7" t="s">
        <v>223</v>
      </c>
      <c r="P4079" s="7" t="s">
        <v>349</v>
      </c>
      <c r="Q4079" s="7" t="s">
        <v>242</v>
      </c>
      <c r="R4079" s="7" t="s">
        <v>3856</v>
      </c>
      <c r="S4079" s="7">
        <v>89.401130676269531</v>
      </c>
    </row>
    <row r="4080" spans="1:19" x14ac:dyDescent="0.25">
      <c r="A4080" s="7">
        <v>513</v>
      </c>
      <c r="B4080" s="7">
        <v>44657</v>
      </c>
      <c r="C4080" s="7">
        <v>35307327</v>
      </c>
      <c r="D4080" s="7" t="s">
        <v>1664</v>
      </c>
      <c r="E4080" s="7" t="s">
        <v>9130</v>
      </c>
      <c r="F4080" s="7">
        <v>750000</v>
      </c>
      <c r="G4080" s="7">
        <v>5.4345998764038086</v>
      </c>
      <c r="H4080" s="7">
        <v>4.9183998107910156</v>
      </c>
      <c r="I4080" s="7" t="s">
        <v>22453</v>
      </c>
      <c r="J4080" s="7" t="s">
        <v>9131</v>
      </c>
      <c r="K4080" s="8">
        <v>3.7481300830841064</v>
      </c>
      <c r="M4080" s="8">
        <v>97.569999694824219</v>
      </c>
      <c r="N4080" s="7">
        <v>101.82599639892578</v>
      </c>
      <c r="O4080" s="7" t="s">
        <v>223</v>
      </c>
      <c r="P4080" s="7" t="s">
        <v>349</v>
      </c>
      <c r="Q4080" s="7" t="s">
        <v>242</v>
      </c>
      <c r="R4080" s="7" t="s">
        <v>214</v>
      </c>
      <c r="S4080" s="7">
        <v>89.401130676269531</v>
      </c>
    </row>
    <row r="4081" spans="1:19" x14ac:dyDescent="0.25">
      <c r="A4081" s="7">
        <v>513</v>
      </c>
      <c r="B4081" s="7">
        <v>44657</v>
      </c>
      <c r="C4081" s="7">
        <v>33607296</v>
      </c>
      <c r="D4081" s="7" t="s">
        <v>1664</v>
      </c>
      <c r="E4081" s="7" t="s">
        <v>214</v>
      </c>
      <c r="F4081" s="7">
        <v>1000000</v>
      </c>
      <c r="G4081" s="7">
        <v>5.0130000114440918</v>
      </c>
      <c r="H4081" s="7">
        <v>4.4656000137329102</v>
      </c>
      <c r="I4081" s="7" t="s">
        <v>20236</v>
      </c>
      <c r="J4081" s="7" t="s">
        <v>9129</v>
      </c>
      <c r="K4081" s="8">
        <v>3.731640100479126</v>
      </c>
      <c r="M4081" s="8">
        <v>99.515998840332031</v>
      </c>
      <c r="N4081" s="7">
        <v>100.09999847412109</v>
      </c>
      <c r="O4081" s="7" t="s">
        <v>223</v>
      </c>
      <c r="P4081" s="7" t="s">
        <v>349</v>
      </c>
      <c r="Q4081" s="7" t="s">
        <v>242</v>
      </c>
      <c r="R4081" s="7" t="s">
        <v>3856</v>
      </c>
      <c r="S4081" s="7">
        <v>87.721763610839844</v>
      </c>
    </row>
    <row r="4082" spans="1:19" x14ac:dyDescent="0.25">
      <c r="A4082" s="7">
        <v>513</v>
      </c>
      <c r="B4082" s="7">
        <v>44657</v>
      </c>
      <c r="C4082" s="7">
        <v>33607297</v>
      </c>
      <c r="D4082" s="7" t="s">
        <v>1664</v>
      </c>
      <c r="E4082" s="7" t="s">
        <v>9127</v>
      </c>
      <c r="F4082" s="7">
        <v>1000000</v>
      </c>
      <c r="G4082" s="7">
        <v>5.0130000114440918</v>
      </c>
      <c r="H4082" s="7">
        <v>4.4656000137329102</v>
      </c>
      <c r="I4082" s="7" t="s">
        <v>20936</v>
      </c>
      <c r="J4082" s="7" t="s">
        <v>9128</v>
      </c>
      <c r="K4082" s="8">
        <v>3.7315449714660645</v>
      </c>
      <c r="M4082" s="8">
        <v>99.515998840332031</v>
      </c>
      <c r="N4082" s="7">
        <v>99.704200744628906</v>
      </c>
      <c r="O4082" s="7" t="s">
        <v>223</v>
      </c>
      <c r="P4082" s="7" t="s">
        <v>349</v>
      </c>
      <c r="Q4082" s="7" t="s">
        <v>242</v>
      </c>
      <c r="R4082" s="7" t="s">
        <v>214</v>
      </c>
      <c r="S4082" s="7">
        <v>87.721763610839844</v>
      </c>
    </row>
    <row r="4083" spans="1:19" x14ac:dyDescent="0.25">
      <c r="A4083" s="7">
        <v>513</v>
      </c>
      <c r="B4083" s="7">
        <v>44657</v>
      </c>
      <c r="C4083" s="7">
        <v>31522996</v>
      </c>
      <c r="D4083" s="7" t="s">
        <v>1664</v>
      </c>
      <c r="E4083" s="7" t="s">
        <v>214</v>
      </c>
      <c r="F4083" s="7">
        <v>600000</v>
      </c>
      <c r="G4083" s="7">
        <v>4.479100227355957</v>
      </c>
      <c r="H4083" s="7">
        <v>4.1640000343322754</v>
      </c>
      <c r="I4083" s="7" t="s">
        <v>20237</v>
      </c>
      <c r="J4083" s="7" t="s">
        <v>9126</v>
      </c>
      <c r="K4083" s="8">
        <v>3.5997800827026367</v>
      </c>
      <c r="M4083" s="8">
        <v>96.513999938964844</v>
      </c>
      <c r="N4083" s="7">
        <v>85.981903076171875</v>
      </c>
      <c r="O4083" s="7" t="s">
        <v>223</v>
      </c>
      <c r="P4083" s="7" t="s">
        <v>349</v>
      </c>
      <c r="Q4083" s="7" t="s">
        <v>242</v>
      </c>
      <c r="R4083" s="7" t="s">
        <v>3856</v>
      </c>
      <c r="S4083" s="7">
        <v>85.576576232910156</v>
      </c>
    </row>
    <row r="4084" spans="1:19" x14ac:dyDescent="0.25">
      <c r="A4084" s="7">
        <v>513</v>
      </c>
      <c r="B4084" s="7">
        <v>44657</v>
      </c>
      <c r="C4084" s="7">
        <v>31512413</v>
      </c>
      <c r="D4084" s="7" t="s">
        <v>1664</v>
      </c>
      <c r="E4084" s="7" t="s">
        <v>9123</v>
      </c>
      <c r="F4084" s="7">
        <v>600000</v>
      </c>
      <c r="G4084" s="7">
        <v>4.479100227355957</v>
      </c>
      <c r="H4084" s="7">
        <v>4.1640000343322754</v>
      </c>
      <c r="I4084" s="7" t="s">
        <v>9124</v>
      </c>
      <c r="J4084" s="7" t="s">
        <v>9125</v>
      </c>
      <c r="K4084" s="8">
        <v>3.5998709201812744</v>
      </c>
      <c r="M4084" s="8">
        <v>96.513999938964844</v>
      </c>
      <c r="N4084" s="7">
        <v>85.590400695800781</v>
      </c>
      <c r="O4084" s="7" t="s">
        <v>223</v>
      </c>
      <c r="P4084" s="7" t="s">
        <v>349</v>
      </c>
      <c r="Q4084" s="7" t="s">
        <v>242</v>
      </c>
      <c r="R4084" s="7" t="s">
        <v>214</v>
      </c>
      <c r="S4084" s="7">
        <v>85.576576232910156</v>
      </c>
    </row>
    <row r="4085" spans="1:19" x14ac:dyDescent="0.25">
      <c r="A4085" s="7">
        <v>513</v>
      </c>
      <c r="B4085" s="7">
        <v>44657</v>
      </c>
      <c r="C4085" s="7">
        <v>29812233</v>
      </c>
      <c r="D4085" s="7" t="s">
        <v>1664</v>
      </c>
      <c r="E4085" s="7" t="s">
        <v>214</v>
      </c>
      <c r="F4085" s="7">
        <v>700000</v>
      </c>
      <c r="G4085" s="7">
        <v>4.071199893951416</v>
      </c>
      <c r="H4085" s="7">
        <v>3.7077000141143799</v>
      </c>
      <c r="I4085" s="7" t="s">
        <v>20238</v>
      </c>
      <c r="J4085" s="7" t="s">
        <v>9122</v>
      </c>
      <c r="K4085" s="8">
        <v>3.6017100811004639</v>
      </c>
      <c r="M4085" s="8">
        <v>99.615997314453125</v>
      </c>
      <c r="N4085" s="7">
        <v>86.181396484375</v>
      </c>
      <c r="O4085" s="7" t="s">
        <v>223</v>
      </c>
      <c r="P4085" s="7" t="s">
        <v>349</v>
      </c>
      <c r="Q4085" s="7" t="s">
        <v>242</v>
      </c>
      <c r="R4085" s="7" t="s">
        <v>3856</v>
      </c>
      <c r="S4085" s="7">
        <v>83.924461364746094</v>
      </c>
    </row>
    <row r="4086" spans="1:19" x14ac:dyDescent="0.25">
      <c r="A4086" s="7">
        <v>513</v>
      </c>
      <c r="B4086" s="7">
        <v>44657</v>
      </c>
      <c r="C4086" s="7">
        <v>29812359</v>
      </c>
      <c r="D4086" s="7" t="s">
        <v>1664</v>
      </c>
      <c r="E4086" s="7" t="s">
        <v>9119</v>
      </c>
      <c r="F4086" s="7">
        <v>700000</v>
      </c>
      <c r="G4086" s="7">
        <v>4.071199893951416</v>
      </c>
      <c r="H4086" s="7">
        <v>3.7077000141143799</v>
      </c>
      <c r="I4086" s="7" t="s">
        <v>9120</v>
      </c>
      <c r="J4086" s="7" t="s">
        <v>9121</v>
      </c>
      <c r="K4086" s="8">
        <v>3.6018140316009521</v>
      </c>
      <c r="M4086" s="8">
        <v>99.615997314453125</v>
      </c>
      <c r="N4086" s="7">
        <v>85.771202087402344</v>
      </c>
      <c r="O4086" s="7" t="s">
        <v>223</v>
      </c>
      <c r="P4086" s="7" t="s">
        <v>349</v>
      </c>
      <c r="Q4086" s="7" t="s">
        <v>242</v>
      </c>
      <c r="R4086" s="7" t="s">
        <v>214</v>
      </c>
      <c r="S4086" s="7">
        <v>83.924461364746094</v>
      </c>
    </row>
    <row r="4087" spans="1:19" x14ac:dyDescent="0.25">
      <c r="A4087" s="7">
        <v>513</v>
      </c>
      <c r="B4087" s="7">
        <v>44657</v>
      </c>
      <c r="C4087" s="7">
        <v>66849650</v>
      </c>
      <c r="D4087" s="7" t="s">
        <v>1664</v>
      </c>
      <c r="E4087" s="7" t="s">
        <v>214</v>
      </c>
      <c r="F4087" s="7">
        <v>1150000</v>
      </c>
      <c r="G4087" s="7">
        <v>3.7562999725341797</v>
      </c>
      <c r="H4087" s="7">
        <v>3.574199914932251</v>
      </c>
      <c r="I4087" s="7" t="s">
        <v>20239</v>
      </c>
      <c r="J4087" s="7" t="s">
        <v>9118</v>
      </c>
      <c r="K4087" s="8">
        <v>3.5504500865936279</v>
      </c>
      <c r="M4087" s="8">
        <v>92.679000854492188</v>
      </c>
      <c r="N4087" s="7">
        <v>79.869499206542969</v>
      </c>
      <c r="O4087" s="7" t="s">
        <v>223</v>
      </c>
      <c r="P4087" s="7" t="s">
        <v>349</v>
      </c>
      <c r="Q4087" s="7" t="s">
        <v>242</v>
      </c>
      <c r="R4087" s="7" t="s">
        <v>3856</v>
      </c>
      <c r="S4087" s="7">
        <v>82.641624450683594</v>
      </c>
    </row>
    <row r="4088" spans="1:19" x14ac:dyDescent="0.25">
      <c r="A4088" s="7">
        <v>513</v>
      </c>
      <c r="B4088" s="7">
        <v>44657</v>
      </c>
      <c r="C4088" s="7">
        <v>66849649</v>
      </c>
      <c r="D4088" s="7" t="s">
        <v>1664</v>
      </c>
      <c r="E4088" s="7" t="s">
        <v>9115</v>
      </c>
      <c r="F4088" s="7">
        <v>1150000</v>
      </c>
      <c r="G4088" s="7">
        <v>3.7562999725341797</v>
      </c>
      <c r="H4088" s="7">
        <v>3.574199914932251</v>
      </c>
      <c r="I4088" s="7" t="s">
        <v>9116</v>
      </c>
      <c r="J4088" s="7" t="s">
        <v>9117</v>
      </c>
      <c r="K4088" s="8">
        <v>3.5504970550537109</v>
      </c>
      <c r="M4088" s="8">
        <v>92.679000854492188</v>
      </c>
      <c r="N4088" s="7">
        <v>79.434600830078125</v>
      </c>
      <c r="O4088" s="7" t="s">
        <v>223</v>
      </c>
      <c r="P4088" s="7" t="s">
        <v>349</v>
      </c>
      <c r="Q4088" s="7" t="s">
        <v>242</v>
      </c>
      <c r="R4088" s="7" t="s">
        <v>214</v>
      </c>
      <c r="S4088" s="7">
        <v>82.641624450683594</v>
      </c>
    </row>
    <row r="4089" spans="1:19" x14ac:dyDescent="0.25">
      <c r="A4089" s="7">
        <v>513</v>
      </c>
      <c r="B4089" s="7">
        <v>44657</v>
      </c>
      <c r="C4089" s="7">
        <v>39628557</v>
      </c>
      <c r="D4089" s="7" t="s">
        <v>1664</v>
      </c>
      <c r="E4089" s="7" t="s">
        <v>214</v>
      </c>
      <c r="F4089" s="7">
        <v>500000</v>
      </c>
      <c r="G4089" s="7">
        <v>3.4333000183105469</v>
      </c>
      <c r="H4089" s="7">
        <v>3.1782000064849854</v>
      </c>
      <c r="I4089" s="7" t="s">
        <v>20240</v>
      </c>
      <c r="J4089" s="7" t="s">
        <v>9114</v>
      </c>
      <c r="K4089" s="8">
        <v>3.3794100284576416</v>
      </c>
      <c r="M4089" s="8">
        <v>102.39399719238281</v>
      </c>
      <c r="N4089" s="7">
        <v>65.585700988769531</v>
      </c>
      <c r="O4089" s="7" t="s">
        <v>223</v>
      </c>
      <c r="P4089" s="7" t="s">
        <v>349</v>
      </c>
      <c r="Q4089" s="7" t="s">
        <v>242</v>
      </c>
      <c r="R4089" s="7" t="s">
        <v>3856</v>
      </c>
      <c r="S4089" s="7">
        <v>81.319435119628906</v>
      </c>
    </row>
    <row r="4090" spans="1:19" x14ac:dyDescent="0.25">
      <c r="A4090" s="7">
        <v>513</v>
      </c>
      <c r="B4090" s="7">
        <v>44657</v>
      </c>
      <c r="C4090" s="7">
        <v>39628591</v>
      </c>
      <c r="D4090" s="7" t="s">
        <v>1664</v>
      </c>
      <c r="E4090" s="7" t="s">
        <v>9111</v>
      </c>
      <c r="F4090" s="7">
        <v>500000</v>
      </c>
      <c r="G4090" s="7">
        <v>3.4333000183105469</v>
      </c>
      <c r="H4090" s="7">
        <v>3.1782000064849854</v>
      </c>
      <c r="I4090" s="7" t="s">
        <v>9112</v>
      </c>
      <c r="J4090" s="7" t="s">
        <v>9113</v>
      </c>
      <c r="K4090" s="8">
        <v>3.3794798851013184</v>
      </c>
      <c r="M4090" s="8">
        <v>102.39399719238281</v>
      </c>
      <c r="N4090" s="7">
        <v>65.107902526855469</v>
      </c>
      <c r="O4090" s="7" t="s">
        <v>223</v>
      </c>
      <c r="P4090" s="7" t="s">
        <v>349</v>
      </c>
      <c r="Q4090" s="7" t="s">
        <v>242</v>
      </c>
      <c r="R4090" s="7" t="s">
        <v>214</v>
      </c>
      <c r="S4090" s="7">
        <v>81.319435119628906</v>
      </c>
    </row>
    <row r="4091" spans="1:19" x14ac:dyDescent="0.25">
      <c r="A4091" s="7">
        <v>513</v>
      </c>
      <c r="B4091" s="7">
        <v>44657</v>
      </c>
      <c r="C4091" s="7">
        <v>66771822</v>
      </c>
      <c r="D4091" s="7" t="s">
        <v>1664</v>
      </c>
      <c r="E4091" s="7" t="s">
        <v>214</v>
      </c>
      <c r="F4091" s="7">
        <v>1000000</v>
      </c>
      <c r="G4091" s="7">
        <v>3.0992000102996826</v>
      </c>
      <c r="H4091" s="7">
        <v>2.9165000915527344</v>
      </c>
      <c r="I4091" s="7" t="s">
        <v>21399</v>
      </c>
      <c r="J4091" s="7" t="s">
        <v>9106</v>
      </c>
      <c r="K4091" s="8">
        <v>3.3786799907684326</v>
      </c>
      <c r="M4091" s="8">
        <v>96.411003112792969</v>
      </c>
      <c r="N4091" s="7">
        <v>65.391502380371094</v>
      </c>
      <c r="O4091" s="7" t="s">
        <v>223</v>
      </c>
      <c r="P4091" s="7" t="s">
        <v>349</v>
      </c>
      <c r="Q4091" s="7" t="s">
        <v>242</v>
      </c>
      <c r="R4091" s="7" t="s">
        <v>3856</v>
      </c>
      <c r="S4091" s="7">
        <v>79.945396423339844</v>
      </c>
    </row>
    <row r="4092" spans="1:19" x14ac:dyDescent="0.25">
      <c r="A4092" s="7">
        <v>513</v>
      </c>
      <c r="B4092" s="7">
        <v>44657</v>
      </c>
      <c r="C4092" s="7">
        <v>66772177</v>
      </c>
      <c r="D4092" s="7" t="s">
        <v>1664</v>
      </c>
      <c r="E4092" s="7" t="s">
        <v>9103</v>
      </c>
      <c r="F4092" s="7">
        <v>1000000</v>
      </c>
      <c r="G4092" s="7">
        <v>3.0992000102996826</v>
      </c>
      <c r="H4092" s="7">
        <v>2.9165000915527344</v>
      </c>
      <c r="I4092" s="7" t="s">
        <v>9104</v>
      </c>
      <c r="J4092" s="7" t="s">
        <v>9105</v>
      </c>
      <c r="K4092" s="8">
        <v>3.3788089752197266</v>
      </c>
      <c r="M4092" s="8">
        <v>96.411003112792969</v>
      </c>
      <c r="N4092" s="7">
        <v>64.878196716308594</v>
      </c>
      <c r="O4092" s="7" t="s">
        <v>223</v>
      </c>
      <c r="P4092" s="7" t="s">
        <v>349</v>
      </c>
      <c r="Q4092" s="7" t="s">
        <v>242</v>
      </c>
      <c r="R4092" s="7" t="s">
        <v>214</v>
      </c>
      <c r="S4092" s="7">
        <v>79.945396423339844</v>
      </c>
    </row>
    <row r="4093" spans="1:19" x14ac:dyDescent="0.25">
      <c r="A4093" s="7">
        <v>513</v>
      </c>
      <c r="B4093" s="7">
        <v>44657</v>
      </c>
      <c r="C4093" s="7">
        <v>25643343</v>
      </c>
      <c r="D4093" s="7" t="s">
        <v>1664</v>
      </c>
      <c r="E4093" s="7" t="s">
        <v>214</v>
      </c>
      <c r="F4093" s="7">
        <v>1500000</v>
      </c>
      <c r="G4093" s="7">
        <v>3.0581998825073242</v>
      </c>
      <c r="H4093" s="7">
        <v>2.8473999500274658</v>
      </c>
      <c r="I4093" s="7" t="s">
        <v>16684</v>
      </c>
      <c r="J4093" s="7" t="s">
        <v>9110</v>
      </c>
      <c r="K4093" s="8">
        <v>3.3775200843811035</v>
      </c>
      <c r="M4093" s="8">
        <v>99.630996704101563</v>
      </c>
      <c r="N4093" s="7">
        <v>66.891899108886719</v>
      </c>
      <c r="O4093" s="7" t="s">
        <v>223</v>
      </c>
      <c r="P4093" s="7" t="s">
        <v>349</v>
      </c>
      <c r="Q4093" s="7" t="s">
        <v>242</v>
      </c>
      <c r="R4093" s="7" t="s">
        <v>3856</v>
      </c>
      <c r="S4093" s="7">
        <v>79.776344299316406</v>
      </c>
    </row>
    <row r="4094" spans="1:19" x14ac:dyDescent="0.25">
      <c r="A4094" s="7">
        <v>513</v>
      </c>
      <c r="B4094" s="7">
        <v>44657</v>
      </c>
      <c r="C4094" s="7">
        <v>25643342</v>
      </c>
      <c r="D4094" s="7" t="s">
        <v>1664</v>
      </c>
      <c r="E4094" s="7" t="s">
        <v>9107</v>
      </c>
      <c r="F4094" s="7">
        <v>1500000</v>
      </c>
      <c r="G4094" s="7">
        <v>3.0581998825073242</v>
      </c>
      <c r="H4094" s="7">
        <v>2.8473999500274658</v>
      </c>
      <c r="I4094" s="7" t="s">
        <v>9108</v>
      </c>
      <c r="J4094" s="7" t="s">
        <v>9109</v>
      </c>
      <c r="K4094" s="8">
        <v>3.3774340152740479</v>
      </c>
      <c r="M4094" s="8">
        <v>99.630996704101563</v>
      </c>
      <c r="N4094" s="7">
        <v>66.35040283203125</v>
      </c>
      <c r="O4094" s="7" t="s">
        <v>223</v>
      </c>
      <c r="P4094" s="7" t="s">
        <v>349</v>
      </c>
      <c r="Q4094" s="7" t="s">
        <v>242</v>
      </c>
      <c r="R4094" s="7" t="s">
        <v>214</v>
      </c>
      <c r="S4094" s="7">
        <v>79.776344299316406</v>
      </c>
    </row>
    <row r="4095" spans="1:19" x14ac:dyDescent="0.25">
      <c r="A4095" s="7">
        <v>513</v>
      </c>
      <c r="B4095" s="7">
        <v>44657</v>
      </c>
      <c r="C4095" s="7">
        <v>45672966</v>
      </c>
      <c r="D4095" s="7" t="s">
        <v>1664</v>
      </c>
      <c r="E4095" s="7" t="s">
        <v>214</v>
      </c>
      <c r="F4095" s="7">
        <v>700000</v>
      </c>
      <c r="G4095" s="7">
        <v>2.6010000705718994</v>
      </c>
      <c r="H4095" s="7">
        <v>2.4453001022338867</v>
      </c>
      <c r="I4095" s="7" t="s">
        <v>20241</v>
      </c>
      <c r="J4095" s="7" t="s">
        <v>9102</v>
      </c>
      <c r="K4095" s="8">
        <v>3.1788198947906494</v>
      </c>
      <c r="M4095" s="8">
        <v>98.319000244140625</v>
      </c>
      <c r="N4095" s="7">
        <v>50.800498962402344</v>
      </c>
      <c r="O4095" s="7" t="s">
        <v>223</v>
      </c>
      <c r="P4095" s="7" t="s">
        <v>349</v>
      </c>
      <c r="Q4095" s="7" t="s">
        <v>242</v>
      </c>
      <c r="R4095" s="7" t="s">
        <v>3856</v>
      </c>
      <c r="S4095" s="7">
        <v>77.885185241699219</v>
      </c>
    </row>
    <row r="4096" spans="1:19" x14ac:dyDescent="0.25">
      <c r="A4096" s="7">
        <v>513</v>
      </c>
      <c r="B4096" s="7">
        <v>44657</v>
      </c>
      <c r="C4096" s="7">
        <v>45672967</v>
      </c>
      <c r="D4096" s="7" t="s">
        <v>1664</v>
      </c>
      <c r="E4096" s="7" t="s">
        <v>9099</v>
      </c>
      <c r="F4096" s="7">
        <v>700000</v>
      </c>
      <c r="G4096" s="7">
        <v>2.6010000705718994</v>
      </c>
      <c r="H4096" s="7">
        <v>2.4453001022338867</v>
      </c>
      <c r="I4096" s="7" t="s">
        <v>9100</v>
      </c>
      <c r="J4096" s="7" t="s">
        <v>9101</v>
      </c>
      <c r="K4096" s="8">
        <v>3.1787650585174561</v>
      </c>
      <c r="M4096" s="8">
        <v>98.319000244140625</v>
      </c>
      <c r="N4096" s="7">
        <v>50.237400054931641</v>
      </c>
      <c r="O4096" s="7" t="s">
        <v>223</v>
      </c>
      <c r="P4096" s="7" t="s">
        <v>349</v>
      </c>
      <c r="Q4096" s="7" t="s">
        <v>242</v>
      </c>
      <c r="R4096" s="7" t="s">
        <v>214</v>
      </c>
      <c r="S4096" s="7">
        <v>77.885185241699219</v>
      </c>
    </row>
    <row r="4097" spans="1:19" x14ac:dyDescent="0.25">
      <c r="A4097" s="7">
        <v>513</v>
      </c>
      <c r="B4097" s="7">
        <v>44657</v>
      </c>
      <c r="C4097" s="7">
        <v>44538288</v>
      </c>
      <c r="D4097" s="7" t="s">
        <v>1664</v>
      </c>
      <c r="E4097" s="7" t="s">
        <v>214</v>
      </c>
      <c r="F4097" s="7">
        <v>800000</v>
      </c>
      <c r="G4097" s="7">
        <v>2.3380999565124512</v>
      </c>
      <c r="H4097" s="7">
        <v>2.2172999382019043</v>
      </c>
      <c r="I4097" s="7" t="s">
        <v>20242</v>
      </c>
      <c r="J4097" s="7" t="s">
        <v>9098</v>
      </c>
      <c r="K4097" s="8">
        <v>3.1445400714874268</v>
      </c>
      <c r="M4097" s="8">
        <v>98.556999206542969</v>
      </c>
      <c r="N4097" s="7">
        <v>52.286998748779297</v>
      </c>
      <c r="O4097" s="7" t="s">
        <v>223</v>
      </c>
      <c r="P4097" s="7" t="s">
        <v>349</v>
      </c>
      <c r="Q4097" s="7" t="s">
        <v>242</v>
      </c>
      <c r="R4097" s="7" t="s">
        <v>3856</v>
      </c>
      <c r="S4097" s="7">
        <v>76.79296875</v>
      </c>
    </row>
    <row r="4098" spans="1:19" x14ac:dyDescent="0.25">
      <c r="A4098" s="7">
        <v>513</v>
      </c>
      <c r="B4098" s="7">
        <v>44657</v>
      </c>
      <c r="C4098" s="7">
        <v>44538289</v>
      </c>
      <c r="D4098" s="7" t="s">
        <v>1664</v>
      </c>
      <c r="E4098" s="7" t="s">
        <v>9095</v>
      </c>
      <c r="F4098" s="7">
        <v>800000</v>
      </c>
      <c r="G4098" s="7">
        <v>2.3380999565124512</v>
      </c>
      <c r="H4098" s="7">
        <v>2.2172999382019043</v>
      </c>
      <c r="I4098" s="7" t="s">
        <v>9096</v>
      </c>
      <c r="J4098" s="7" t="s">
        <v>9097</v>
      </c>
      <c r="K4098" s="8">
        <v>3.1443300247192383</v>
      </c>
      <c r="M4098" s="8">
        <v>98.556999206542969</v>
      </c>
      <c r="N4098" s="7">
        <v>51.694099426269531</v>
      </c>
      <c r="O4098" s="7" t="s">
        <v>223</v>
      </c>
      <c r="P4098" s="7" t="s">
        <v>349</v>
      </c>
      <c r="Q4098" s="7" t="s">
        <v>242</v>
      </c>
      <c r="R4098" s="7" t="s">
        <v>214</v>
      </c>
      <c r="S4098" s="7">
        <v>76.79296875</v>
      </c>
    </row>
    <row r="4099" spans="1:19" x14ac:dyDescent="0.25">
      <c r="A4099" s="7">
        <v>513</v>
      </c>
      <c r="B4099" s="7">
        <v>44657</v>
      </c>
      <c r="C4099" s="7">
        <v>21341215</v>
      </c>
      <c r="D4099" s="7" t="s">
        <v>1664</v>
      </c>
      <c r="E4099" s="7" t="s">
        <v>214</v>
      </c>
      <c r="F4099" s="7">
        <v>1400000</v>
      </c>
      <c r="G4099" s="7">
        <v>2.0095999240875244</v>
      </c>
      <c r="H4099" s="7">
        <v>1.8775999546051025</v>
      </c>
      <c r="I4099" s="7" t="s">
        <v>20243</v>
      </c>
      <c r="J4099" s="7" t="s">
        <v>9094</v>
      </c>
      <c r="K4099" s="8">
        <v>3.1738400459289551</v>
      </c>
      <c r="M4099" s="8">
        <v>102.31900024414063</v>
      </c>
      <c r="N4099" s="7">
        <v>64.848098754882813</v>
      </c>
      <c r="O4099" s="7" t="s">
        <v>223</v>
      </c>
      <c r="P4099" s="7" t="s">
        <v>349</v>
      </c>
      <c r="Q4099" s="7" t="s">
        <v>242</v>
      </c>
      <c r="R4099" s="7" t="s">
        <v>3856</v>
      </c>
      <c r="S4099" s="7">
        <v>75.423728942871094</v>
      </c>
    </row>
    <row r="4100" spans="1:19" x14ac:dyDescent="0.25">
      <c r="A4100" s="7">
        <v>513</v>
      </c>
      <c r="B4100" s="7">
        <v>44657</v>
      </c>
      <c r="C4100" s="7">
        <v>21343807</v>
      </c>
      <c r="D4100" s="7" t="s">
        <v>1664</v>
      </c>
      <c r="E4100" s="7" t="s">
        <v>9091</v>
      </c>
      <c r="F4100" s="7">
        <v>1400000</v>
      </c>
      <c r="G4100" s="7">
        <v>2.0095999240875244</v>
      </c>
      <c r="H4100" s="7">
        <v>1.8775999546051025</v>
      </c>
      <c r="I4100" s="7" t="s">
        <v>9092</v>
      </c>
      <c r="J4100" s="7" t="s">
        <v>9093</v>
      </c>
      <c r="K4100" s="8">
        <v>3.1740291118621826</v>
      </c>
      <c r="M4100" s="8">
        <v>102.31900024414063</v>
      </c>
      <c r="N4100" s="7">
        <v>64.26519775390625</v>
      </c>
      <c r="O4100" s="7" t="s">
        <v>223</v>
      </c>
      <c r="P4100" s="7" t="s">
        <v>349</v>
      </c>
      <c r="Q4100" s="7" t="s">
        <v>242</v>
      </c>
      <c r="R4100" s="7" t="s">
        <v>214</v>
      </c>
      <c r="S4100" s="7">
        <v>75.423728942871094</v>
      </c>
    </row>
    <row r="4101" spans="1:19" x14ac:dyDescent="0.25">
      <c r="A4101" s="7">
        <v>513</v>
      </c>
      <c r="B4101" s="7">
        <v>44657</v>
      </c>
      <c r="C4101" s="7">
        <v>19869589</v>
      </c>
      <c r="D4101" s="7" t="s">
        <v>1664</v>
      </c>
      <c r="E4101" s="7" t="s">
        <v>214</v>
      </c>
      <c r="F4101" s="7">
        <v>1500000</v>
      </c>
      <c r="G4101" s="7">
        <v>1.5276999473571777</v>
      </c>
      <c r="H4101" s="7">
        <v>1.4447000026702881</v>
      </c>
      <c r="I4101" s="7" t="s">
        <v>20244</v>
      </c>
      <c r="J4101" s="7" t="s">
        <v>9090</v>
      </c>
      <c r="K4101" s="8">
        <v>2.9724099636077881</v>
      </c>
      <c r="M4101" s="8">
        <v>102.07900238037109</v>
      </c>
      <c r="N4101" s="7">
        <v>66.495399475097656</v>
      </c>
      <c r="O4101" s="7" t="s">
        <v>223</v>
      </c>
      <c r="P4101" s="7" t="s">
        <v>349</v>
      </c>
      <c r="Q4101" s="7" t="s">
        <v>242</v>
      </c>
      <c r="R4101" s="7" t="s">
        <v>3856</v>
      </c>
      <c r="S4101" s="7">
        <v>73.406929016113281</v>
      </c>
    </row>
    <row r="4102" spans="1:19" x14ac:dyDescent="0.25">
      <c r="A4102" s="7">
        <v>513</v>
      </c>
      <c r="B4102" s="7">
        <v>44657</v>
      </c>
      <c r="C4102" s="7">
        <v>19869293</v>
      </c>
      <c r="D4102" s="7" t="s">
        <v>1664</v>
      </c>
      <c r="E4102" s="7" t="s">
        <v>9087</v>
      </c>
      <c r="F4102" s="7">
        <v>1500000</v>
      </c>
      <c r="G4102" s="7">
        <v>1.5276999473571777</v>
      </c>
      <c r="H4102" s="7">
        <v>1.4447000026702881</v>
      </c>
      <c r="I4102" s="7" t="s">
        <v>9088</v>
      </c>
      <c r="J4102" s="7" t="s">
        <v>9089</v>
      </c>
      <c r="K4102" s="8">
        <v>2.9723780155181885</v>
      </c>
      <c r="M4102" s="8">
        <v>102.07900238037109</v>
      </c>
      <c r="N4102" s="7">
        <v>65.478797912597656</v>
      </c>
      <c r="O4102" s="7" t="s">
        <v>223</v>
      </c>
      <c r="P4102" s="7" t="s">
        <v>349</v>
      </c>
      <c r="Q4102" s="7" t="s">
        <v>242</v>
      </c>
      <c r="R4102" s="7" t="s">
        <v>214</v>
      </c>
      <c r="S4102" s="7">
        <v>73.406929016113281</v>
      </c>
    </row>
    <row r="4103" spans="1:19" x14ac:dyDescent="0.25">
      <c r="A4103" s="7">
        <v>513</v>
      </c>
      <c r="B4103" s="7">
        <v>44657</v>
      </c>
      <c r="C4103" s="7">
        <v>39628541</v>
      </c>
      <c r="D4103" s="7" t="s">
        <v>1664</v>
      </c>
      <c r="E4103" s="7" t="s">
        <v>214</v>
      </c>
      <c r="F4103" s="7">
        <v>750000</v>
      </c>
      <c r="G4103" s="7">
        <v>1.4319000244140625</v>
      </c>
      <c r="H4103" s="7">
        <v>1.3847999572753906</v>
      </c>
      <c r="I4103" s="7" t="s">
        <v>20245</v>
      </c>
      <c r="J4103" s="7" t="s">
        <v>9086</v>
      </c>
      <c r="K4103" s="8">
        <v>2.9842400550842285</v>
      </c>
      <c r="M4103" s="8">
        <v>101.06300354003906</v>
      </c>
      <c r="N4103" s="7">
        <v>73.24169921875</v>
      </c>
      <c r="O4103" s="7" t="s">
        <v>223</v>
      </c>
      <c r="P4103" s="7" t="s">
        <v>349</v>
      </c>
      <c r="Q4103" s="7" t="s">
        <v>242</v>
      </c>
      <c r="R4103" s="7" t="s">
        <v>3856</v>
      </c>
      <c r="S4103" s="7">
        <v>73.00494384765625</v>
      </c>
    </row>
    <row r="4104" spans="1:19" x14ac:dyDescent="0.25">
      <c r="A4104" s="7">
        <v>513</v>
      </c>
      <c r="B4104" s="7">
        <v>44657</v>
      </c>
      <c r="C4104" s="7">
        <v>39628590</v>
      </c>
      <c r="D4104" s="7" t="s">
        <v>1664</v>
      </c>
      <c r="E4104" s="7" t="s">
        <v>9083</v>
      </c>
      <c r="F4104" s="7">
        <v>750000</v>
      </c>
      <c r="G4104" s="7">
        <v>1.4319000244140625</v>
      </c>
      <c r="H4104" s="7">
        <v>1.3847999572753906</v>
      </c>
      <c r="I4104" s="7" t="s">
        <v>9084</v>
      </c>
      <c r="J4104" s="7" t="s">
        <v>9085</v>
      </c>
      <c r="K4104" s="8">
        <v>2.9844629764556885</v>
      </c>
      <c r="M4104" s="8">
        <v>101.06300354003906</v>
      </c>
      <c r="N4104" s="7">
        <v>72.160797119140625</v>
      </c>
      <c r="O4104" s="7" t="s">
        <v>223</v>
      </c>
      <c r="P4104" s="7" t="s">
        <v>349</v>
      </c>
      <c r="Q4104" s="7" t="s">
        <v>242</v>
      </c>
      <c r="R4104" s="7" t="s">
        <v>214</v>
      </c>
      <c r="S4104" s="7">
        <v>73.00494384765625</v>
      </c>
    </row>
    <row r="4105" spans="1:19" x14ac:dyDescent="0.25">
      <c r="A4105" s="7">
        <v>513</v>
      </c>
      <c r="B4105" s="7">
        <v>44657</v>
      </c>
      <c r="C4105" s="7">
        <v>18704902</v>
      </c>
      <c r="D4105" s="7" t="s">
        <v>1664</v>
      </c>
      <c r="E4105" s="7" t="s">
        <v>214</v>
      </c>
      <c r="F4105" s="7">
        <v>1250000</v>
      </c>
      <c r="G4105" s="7">
        <v>1.0458999872207642</v>
      </c>
      <c r="H4105" s="7">
        <v>1.0084999799728394</v>
      </c>
      <c r="I4105" s="7" t="s">
        <v>20246</v>
      </c>
      <c r="J4105" s="7" t="s">
        <v>9082</v>
      </c>
      <c r="K4105" s="8">
        <v>2.9930999279022217</v>
      </c>
      <c r="M4105" s="8">
        <v>100.13400268554688</v>
      </c>
      <c r="N4105" s="7">
        <v>107.552001953125</v>
      </c>
      <c r="O4105" s="7" t="s">
        <v>223</v>
      </c>
      <c r="P4105" s="7" t="s">
        <v>349</v>
      </c>
      <c r="Q4105" s="7" t="s">
        <v>242</v>
      </c>
      <c r="R4105" s="7" t="s">
        <v>3856</v>
      </c>
      <c r="S4105" s="7">
        <v>71.382110595703125</v>
      </c>
    </row>
    <row r="4106" spans="1:19" x14ac:dyDescent="0.25">
      <c r="A4106" s="7">
        <v>513</v>
      </c>
      <c r="B4106" s="7">
        <v>44657</v>
      </c>
      <c r="C4106" s="7">
        <v>18704472</v>
      </c>
      <c r="D4106" s="7" t="s">
        <v>1664</v>
      </c>
      <c r="E4106" s="7" t="s">
        <v>9079</v>
      </c>
      <c r="F4106" s="7">
        <v>1250000</v>
      </c>
      <c r="G4106" s="7">
        <v>1.0458999872207642</v>
      </c>
      <c r="H4106" s="7">
        <v>1.0084999799728394</v>
      </c>
      <c r="I4106" s="7" t="s">
        <v>9080</v>
      </c>
      <c r="J4106" s="7" t="s">
        <v>9081</v>
      </c>
      <c r="K4106" s="8">
        <v>2.9932160377502441</v>
      </c>
      <c r="M4106" s="8">
        <v>100.13400268554688</v>
      </c>
      <c r="N4106" s="7">
        <v>106.09519958496094</v>
      </c>
      <c r="O4106" s="7" t="s">
        <v>223</v>
      </c>
      <c r="P4106" s="7" t="s">
        <v>349</v>
      </c>
      <c r="Q4106" s="7" t="s">
        <v>242</v>
      </c>
      <c r="R4106" s="7" t="s">
        <v>214</v>
      </c>
      <c r="S4106" s="7">
        <v>71.382110595703125</v>
      </c>
    </row>
    <row r="4107" spans="1:19" x14ac:dyDescent="0.25">
      <c r="A4107" s="7">
        <v>513</v>
      </c>
      <c r="B4107" s="7">
        <v>44657</v>
      </c>
      <c r="C4107" s="7">
        <v>35303949</v>
      </c>
      <c r="D4107" s="7" t="s">
        <v>1664</v>
      </c>
      <c r="E4107" s="7" t="s">
        <v>9075</v>
      </c>
      <c r="F4107" s="7">
        <v>1400000</v>
      </c>
      <c r="G4107" s="7">
        <v>0.43529999256134033</v>
      </c>
      <c r="H4107" s="7">
        <v>0.42960000038146973</v>
      </c>
      <c r="I4107" s="7" t="s">
        <v>9076</v>
      </c>
      <c r="J4107" s="7" t="s">
        <v>9077</v>
      </c>
      <c r="K4107" s="8">
        <v>2.8216309547424316</v>
      </c>
      <c r="M4107" s="8">
        <v>99.861396789550781</v>
      </c>
      <c r="N4107" s="7">
        <v>167.40159606933594</v>
      </c>
      <c r="O4107" s="7" t="s">
        <v>223</v>
      </c>
      <c r="P4107" s="7" t="s">
        <v>349</v>
      </c>
      <c r="Q4107" s="7" t="s">
        <v>242</v>
      </c>
      <c r="R4107" s="7" t="s">
        <v>214</v>
      </c>
      <c r="S4107" s="7">
        <v>68.806236267089844</v>
      </c>
    </row>
    <row r="4108" spans="1:19" x14ac:dyDescent="0.25">
      <c r="A4108" s="7">
        <v>513</v>
      </c>
      <c r="B4108" s="7">
        <v>44657</v>
      </c>
      <c r="C4108" s="7">
        <v>35339456</v>
      </c>
      <c r="D4108" s="7" t="s">
        <v>1664</v>
      </c>
      <c r="E4108" s="7" t="s">
        <v>214</v>
      </c>
      <c r="F4108" s="7">
        <v>1400000</v>
      </c>
      <c r="G4108" s="7">
        <v>0.43333300948143005</v>
      </c>
      <c r="H4108" s="7">
        <v>0.42958623170852661</v>
      </c>
      <c r="I4108" s="7" t="s">
        <v>21909</v>
      </c>
      <c r="J4108" s="7" t="s">
        <v>9078</v>
      </c>
      <c r="K4108" s="8">
        <v>2.8199820518493652</v>
      </c>
      <c r="M4108" s="8">
        <v>99.861000061035156</v>
      </c>
      <c r="N4108" s="7">
        <v>189.79849243164063</v>
      </c>
      <c r="O4108" s="7" t="s">
        <v>223</v>
      </c>
      <c r="P4108" s="7" t="s">
        <v>349</v>
      </c>
      <c r="Q4108" s="7" t="s">
        <v>242</v>
      </c>
      <c r="R4108" s="7" t="s">
        <v>3856</v>
      </c>
      <c r="S4108" s="7">
        <v>68.797927856445313</v>
      </c>
    </row>
    <row r="4109" spans="1:19" x14ac:dyDescent="0.25">
      <c r="A4109" s="7">
        <v>513</v>
      </c>
      <c r="B4109" s="7">
        <v>44657</v>
      </c>
      <c r="C4109" s="7">
        <v>42787034</v>
      </c>
      <c r="D4109" s="7" t="s">
        <v>1666</v>
      </c>
      <c r="E4109" s="7" t="s">
        <v>214</v>
      </c>
      <c r="F4109" s="7">
        <v>700000</v>
      </c>
      <c r="G4109" s="7">
        <v>3.9342999458312988</v>
      </c>
      <c r="H4109" s="7">
        <v>3.2832000255584717</v>
      </c>
      <c r="I4109" s="7" t="s">
        <v>21400</v>
      </c>
      <c r="J4109" s="7" t="s">
        <v>9174</v>
      </c>
      <c r="K4109" s="8">
        <v>7.3925971984863281</v>
      </c>
      <c r="M4109" s="8">
        <v>98.504997253417969</v>
      </c>
      <c r="N4109" s="7">
        <v>464.7373046875</v>
      </c>
      <c r="O4109" s="7" t="s">
        <v>446</v>
      </c>
      <c r="P4109" s="7" t="s">
        <v>282</v>
      </c>
      <c r="Q4109" s="7" t="s">
        <v>286</v>
      </c>
      <c r="R4109" s="7" t="s">
        <v>3856</v>
      </c>
      <c r="S4109" s="7">
        <v>325.66983032226563</v>
      </c>
    </row>
    <row r="4110" spans="1:19" x14ac:dyDescent="0.25">
      <c r="A4110" s="7">
        <v>513</v>
      </c>
      <c r="B4110" s="7">
        <v>44657</v>
      </c>
      <c r="C4110" s="7">
        <v>42787035</v>
      </c>
      <c r="D4110" s="7" t="s">
        <v>1666</v>
      </c>
      <c r="E4110" s="7" t="s">
        <v>9171</v>
      </c>
      <c r="F4110" s="7">
        <v>700000</v>
      </c>
      <c r="G4110" s="7">
        <v>3.9342999458312988</v>
      </c>
      <c r="H4110" s="7">
        <v>3.2832000255584717</v>
      </c>
      <c r="I4110" s="7" t="s">
        <v>9172</v>
      </c>
      <c r="J4110" s="7" t="s">
        <v>9173</v>
      </c>
      <c r="K4110" s="8">
        <v>7.3926382064819336</v>
      </c>
      <c r="M4110" s="8">
        <v>98.504997253417969</v>
      </c>
      <c r="N4110" s="7">
        <v>459.0609130859375</v>
      </c>
      <c r="O4110" s="7" t="s">
        <v>446</v>
      </c>
      <c r="P4110" s="7" t="s">
        <v>282</v>
      </c>
      <c r="Q4110" s="7" t="s">
        <v>286</v>
      </c>
      <c r="R4110" s="7" t="s">
        <v>214</v>
      </c>
      <c r="S4110" s="7">
        <v>325.66983032226563</v>
      </c>
    </row>
    <row r="4111" spans="1:19" x14ac:dyDescent="0.25">
      <c r="A4111" s="7">
        <v>513</v>
      </c>
      <c r="B4111" s="7">
        <v>44657</v>
      </c>
      <c r="C4111" s="7">
        <v>66855547</v>
      </c>
      <c r="D4111" s="7" t="s">
        <v>1669</v>
      </c>
      <c r="E4111" s="7" t="s">
        <v>214</v>
      </c>
      <c r="F4111" s="7">
        <v>500000</v>
      </c>
      <c r="G4111" s="7">
        <v>5.8070001602172852</v>
      </c>
      <c r="H4111" s="7">
        <v>4.6786999702453613</v>
      </c>
      <c r="I4111" s="7" t="s">
        <v>20247</v>
      </c>
      <c r="J4111" s="7" t="s">
        <v>11575</v>
      </c>
      <c r="K4111" s="8">
        <v>9.370905876159668</v>
      </c>
      <c r="M4111" s="8">
        <v>80.092002868652344</v>
      </c>
      <c r="N4111" s="7">
        <v>643.6876220703125</v>
      </c>
      <c r="O4111" s="7" t="s">
        <v>280</v>
      </c>
      <c r="P4111" s="7" t="s">
        <v>1501</v>
      </c>
      <c r="Q4111" s="7" t="s">
        <v>242</v>
      </c>
      <c r="R4111" s="7" t="s">
        <v>214</v>
      </c>
      <c r="S4111" s="7">
        <v>284.49942016601563</v>
      </c>
    </row>
    <row r="4112" spans="1:19" x14ac:dyDescent="0.25">
      <c r="A4112" s="7">
        <v>513</v>
      </c>
      <c r="B4112" s="7">
        <v>44657</v>
      </c>
      <c r="C4112" s="7">
        <v>66855546</v>
      </c>
      <c r="D4112" s="7" t="s">
        <v>1669</v>
      </c>
      <c r="E4112" s="7" t="s">
        <v>214</v>
      </c>
      <c r="F4112" s="7">
        <v>500000</v>
      </c>
      <c r="G4112" s="7">
        <v>3.8083000183105469</v>
      </c>
      <c r="H4112" s="7">
        <v>3.3273000717163086</v>
      </c>
      <c r="I4112" s="7" t="s">
        <v>11562</v>
      </c>
      <c r="J4112" s="7" t="s">
        <v>11563</v>
      </c>
      <c r="K4112" s="8">
        <v>8.9645109176635742</v>
      </c>
      <c r="M4112" s="8">
        <v>85.765998840332031</v>
      </c>
      <c r="N4112" s="7">
        <v>602.4093017578125</v>
      </c>
      <c r="O4112" s="7" t="s">
        <v>280</v>
      </c>
      <c r="P4112" s="7" t="s">
        <v>1501</v>
      </c>
      <c r="Q4112" s="7" t="s">
        <v>242</v>
      </c>
      <c r="R4112" s="7" t="s">
        <v>214</v>
      </c>
      <c r="S4112" s="7">
        <v>261.78091430664063</v>
      </c>
    </row>
    <row r="4113" spans="1:19" x14ac:dyDescent="0.25">
      <c r="A4113" s="7">
        <v>513</v>
      </c>
      <c r="B4113" s="7">
        <v>44657</v>
      </c>
      <c r="C4113" s="7">
        <v>66852594</v>
      </c>
      <c r="D4113" s="7" t="s">
        <v>1671</v>
      </c>
      <c r="E4113" s="7" t="s">
        <v>214</v>
      </c>
      <c r="F4113" s="7">
        <v>700000</v>
      </c>
      <c r="G4113" s="7">
        <v>3.8055999279022217</v>
      </c>
      <c r="H4113" s="7">
        <v>3.5741000175476074</v>
      </c>
      <c r="I4113" s="7" t="s">
        <v>9179</v>
      </c>
      <c r="J4113" s="7" t="s">
        <v>9180</v>
      </c>
      <c r="K4113" s="8">
        <v>4.5190000534057617</v>
      </c>
      <c r="M4113" s="8">
        <v>91.718002319335938</v>
      </c>
      <c r="N4113" s="7">
        <v>177.3800048828125</v>
      </c>
      <c r="O4113" s="7" t="s">
        <v>446</v>
      </c>
      <c r="P4113" s="7" t="s">
        <v>1033</v>
      </c>
      <c r="Q4113" s="7" t="s">
        <v>242</v>
      </c>
      <c r="R4113" s="7" t="s">
        <v>3856</v>
      </c>
      <c r="S4113" s="7">
        <v>177.00209045410156</v>
      </c>
    </row>
    <row r="4114" spans="1:19" x14ac:dyDescent="0.25">
      <c r="A4114" s="7">
        <v>513</v>
      </c>
      <c r="B4114" s="7">
        <v>44657</v>
      </c>
      <c r="C4114" s="7">
        <v>66852592</v>
      </c>
      <c r="D4114" s="7" t="s">
        <v>1671</v>
      </c>
      <c r="E4114" s="7" t="s">
        <v>214</v>
      </c>
      <c r="F4114" s="7">
        <v>300000</v>
      </c>
      <c r="G4114" s="7">
        <v>1.8042000532150269</v>
      </c>
      <c r="H4114" s="7">
        <v>1.7474000453948975</v>
      </c>
      <c r="I4114" s="7" t="s">
        <v>9177</v>
      </c>
      <c r="J4114" s="7" t="s">
        <v>9178</v>
      </c>
      <c r="K4114" s="8">
        <v>3.815310001373291</v>
      </c>
      <c r="M4114" s="8">
        <v>96.217002868652344</v>
      </c>
      <c r="N4114" s="7">
        <v>135.45700073242188</v>
      </c>
      <c r="O4114" s="7" t="s">
        <v>446</v>
      </c>
      <c r="P4114" s="7" t="s">
        <v>1033</v>
      </c>
      <c r="Q4114" s="7" t="s">
        <v>242</v>
      </c>
      <c r="R4114" s="7" t="s">
        <v>3856</v>
      </c>
      <c r="S4114" s="7">
        <v>160.30467224121094</v>
      </c>
    </row>
    <row r="4115" spans="1:19" x14ac:dyDescent="0.25">
      <c r="A4115" s="7">
        <v>513</v>
      </c>
      <c r="B4115" s="7">
        <v>44657</v>
      </c>
      <c r="C4115" s="7">
        <v>39174359</v>
      </c>
      <c r="D4115" s="7" t="s">
        <v>1671</v>
      </c>
      <c r="E4115" s="7" t="s">
        <v>214</v>
      </c>
      <c r="F4115" s="7">
        <v>500000</v>
      </c>
      <c r="G4115" s="7">
        <v>1.2648999691009521</v>
      </c>
      <c r="H4115" s="7">
        <v>1.2135000228881836</v>
      </c>
      <c r="I4115" s="7" t="s">
        <v>9175</v>
      </c>
      <c r="J4115" s="7" t="s">
        <v>9176</v>
      </c>
      <c r="K4115" s="8">
        <v>3.6662919521331787</v>
      </c>
      <c r="M4115" s="8">
        <v>100.55799865722656</v>
      </c>
      <c r="N4115" s="7">
        <v>156.30450439453125</v>
      </c>
      <c r="O4115" s="7" t="s">
        <v>446</v>
      </c>
      <c r="P4115" s="7" t="s">
        <v>1033</v>
      </c>
      <c r="Q4115" s="7" t="s">
        <v>242</v>
      </c>
      <c r="R4115" s="7" t="s">
        <v>3856</v>
      </c>
      <c r="S4115" s="7">
        <v>155.72373962402344</v>
      </c>
    </row>
    <row r="4116" spans="1:19" x14ac:dyDescent="0.25">
      <c r="A4116" s="7">
        <v>513</v>
      </c>
      <c r="B4116" s="7">
        <v>44657</v>
      </c>
      <c r="C4116" s="7">
        <v>134125</v>
      </c>
      <c r="D4116" s="7" t="s">
        <v>1673</v>
      </c>
      <c r="E4116" s="7" t="s">
        <v>214</v>
      </c>
      <c r="F4116" s="7">
        <v>400000</v>
      </c>
      <c r="G4116" s="7">
        <v>5.2841000556945801</v>
      </c>
      <c r="H4116" s="7">
        <v>4.4688000679016113</v>
      </c>
      <c r="I4116" s="7" t="s">
        <v>9189</v>
      </c>
      <c r="J4116" s="7" t="s">
        <v>9190</v>
      </c>
      <c r="K4116" s="8">
        <v>3.5371499061584473</v>
      </c>
      <c r="M4116" s="8">
        <v>114.76200103759766</v>
      </c>
      <c r="N4116" s="7">
        <v>81.939903259277344</v>
      </c>
      <c r="O4116" s="7" t="s">
        <v>373</v>
      </c>
      <c r="P4116" s="7" t="s">
        <v>1033</v>
      </c>
      <c r="Q4116" s="7" t="s">
        <v>242</v>
      </c>
      <c r="R4116" s="7" t="s">
        <v>214</v>
      </c>
      <c r="S4116" s="7">
        <v>107.25460815429688</v>
      </c>
    </row>
    <row r="4117" spans="1:19" x14ac:dyDescent="0.25">
      <c r="A4117" s="7">
        <v>513</v>
      </c>
      <c r="B4117" s="7">
        <v>44657</v>
      </c>
      <c r="C4117" s="7">
        <v>134131</v>
      </c>
      <c r="D4117" s="7" t="s">
        <v>1673</v>
      </c>
      <c r="E4117" s="7" t="s">
        <v>9186</v>
      </c>
      <c r="F4117" s="7">
        <v>400000</v>
      </c>
      <c r="G4117" s="7">
        <v>5.2841000556945801</v>
      </c>
      <c r="H4117" s="7">
        <v>4.4688000679016113</v>
      </c>
      <c r="I4117" s="7" t="s">
        <v>9187</v>
      </c>
      <c r="J4117" s="7" t="s">
        <v>9188</v>
      </c>
      <c r="K4117" s="8">
        <v>3.5371499061584473</v>
      </c>
      <c r="M4117" s="8">
        <v>114.76200103759766</v>
      </c>
      <c r="N4117" s="7">
        <v>81.939903259277344</v>
      </c>
      <c r="O4117" s="7" t="s">
        <v>373</v>
      </c>
      <c r="P4117" s="7" t="s">
        <v>1033</v>
      </c>
      <c r="Q4117" s="7" t="s">
        <v>242</v>
      </c>
      <c r="R4117" s="7" t="s">
        <v>3856</v>
      </c>
      <c r="S4117" s="7">
        <v>107.25460815429688</v>
      </c>
    </row>
    <row r="4118" spans="1:19" x14ac:dyDescent="0.25">
      <c r="A4118" s="7">
        <v>513</v>
      </c>
      <c r="B4118" s="7">
        <v>44657</v>
      </c>
      <c r="C4118" s="7">
        <v>37826523</v>
      </c>
      <c r="D4118" s="7" t="s">
        <v>1673</v>
      </c>
      <c r="E4118" s="7" t="s">
        <v>214</v>
      </c>
      <c r="F4118" s="7">
        <v>500000</v>
      </c>
      <c r="G4118" s="7">
        <v>1.0240000486373901</v>
      </c>
      <c r="H4118" s="7">
        <v>0.9836999773979187</v>
      </c>
      <c r="I4118" s="7" t="s">
        <v>9184</v>
      </c>
      <c r="J4118" s="7" t="s">
        <v>9185</v>
      </c>
      <c r="K4118" s="8">
        <v>2.786870002746582</v>
      </c>
      <c r="M4118" s="8">
        <v>100.96600341796875</v>
      </c>
      <c r="N4118" s="7">
        <v>89.393600463867188</v>
      </c>
      <c r="O4118" s="7" t="s">
        <v>373</v>
      </c>
      <c r="P4118" s="7" t="s">
        <v>1033</v>
      </c>
      <c r="Q4118" s="7" t="s">
        <v>242</v>
      </c>
      <c r="R4118" s="7" t="s">
        <v>3856</v>
      </c>
      <c r="S4118" s="7">
        <v>86.380760192871094</v>
      </c>
    </row>
    <row r="4119" spans="1:19" x14ac:dyDescent="0.25">
      <c r="A4119" s="7">
        <v>513</v>
      </c>
      <c r="B4119" s="7">
        <v>44657</v>
      </c>
      <c r="C4119" s="7">
        <v>37826525</v>
      </c>
      <c r="D4119" s="7" t="s">
        <v>1673</v>
      </c>
      <c r="E4119" s="7" t="s">
        <v>9181</v>
      </c>
      <c r="F4119" s="7">
        <v>500000</v>
      </c>
      <c r="G4119" s="7">
        <v>1.0240000486373901</v>
      </c>
      <c r="H4119" s="7">
        <v>0.98339998722076416</v>
      </c>
      <c r="I4119" s="7" t="s">
        <v>9182</v>
      </c>
      <c r="J4119" s="7" t="s">
        <v>9183</v>
      </c>
      <c r="K4119" s="8">
        <v>2.8541579246520996</v>
      </c>
      <c r="M4119" s="8">
        <v>100.89800262451172</v>
      </c>
      <c r="N4119" s="7">
        <v>94.6322021484375</v>
      </c>
      <c r="O4119" s="7" t="s">
        <v>373</v>
      </c>
      <c r="P4119" s="7" t="s">
        <v>1033</v>
      </c>
      <c r="Q4119" s="7" t="s">
        <v>242</v>
      </c>
      <c r="R4119" s="7" t="s">
        <v>214</v>
      </c>
      <c r="S4119" s="7">
        <v>86.380760192871094</v>
      </c>
    </row>
    <row r="4120" spans="1:19" x14ac:dyDescent="0.25">
      <c r="A4120" s="7">
        <v>513</v>
      </c>
      <c r="B4120" s="7">
        <v>44657</v>
      </c>
      <c r="C4120" s="7">
        <v>66916246</v>
      </c>
      <c r="D4120" s="7" t="s">
        <v>1676</v>
      </c>
      <c r="E4120" s="7" t="s">
        <v>17420</v>
      </c>
      <c r="F4120" s="7">
        <v>292000</v>
      </c>
      <c r="G4120" s="7">
        <v>0.69270002841949463</v>
      </c>
      <c r="H4120" s="7">
        <v>0.52480000257492065</v>
      </c>
      <c r="I4120" s="7" t="s">
        <v>17421</v>
      </c>
      <c r="J4120" s="7" t="s">
        <v>17422</v>
      </c>
      <c r="K4120" s="8">
        <v>50.394248962402344</v>
      </c>
      <c r="M4120" s="8">
        <v>80</v>
      </c>
      <c r="N4120" s="7">
        <v>4885.48681640625</v>
      </c>
      <c r="O4120" s="7" t="s">
        <v>360</v>
      </c>
      <c r="P4120" s="7" t="s">
        <v>349</v>
      </c>
      <c r="Q4120" s="7" t="s">
        <v>242</v>
      </c>
      <c r="R4120" s="7" t="s">
        <v>214</v>
      </c>
      <c r="S4120" s="7">
        <v>4885.48681640625</v>
      </c>
    </row>
    <row r="4121" spans="1:19" x14ac:dyDescent="0.25">
      <c r="A4121" s="7">
        <v>513</v>
      </c>
      <c r="B4121" s="7">
        <v>44657</v>
      </c>
      <c r="C4121" s="7">
        <v>66908640</v>
      </c>
      <c r="D4121" s="7" t="s">
        <v>2234</v>
      </c>
      <c r="E4121" s="7" t="s">
        <v>214</v>
      </c>
      <c r="F4121" s="7">
        <v>750000</v>
      </c>
      <c r="G4121" s="7">
        <v>4.6722002029418945</v>
      </c>
      <c r="H4121" s="7">
        <v>3.9089999198913574</v>
      </c>
      <c r="I4121" s="7" t="s">
        <v>20248</v>
      </c>
      <c r="J4121" s="7" t="s">
        <v>17175</v>
      </c>
      <c r="K4121" s="8">
        <v>8.4119358062744141</v>
      </c>
      <c r="M4121" s="8">
        <v>88.736000061035156</v>
      </c>
      <c r="N4121" s="7">
        <v>567.253173828125</v>
      </c>
      <c r="O4121" s="7" t="s">
        <v>237</v>
      </c>
      <c r="P4121" s="7" t="s">
        <v>327</v>
      </c>
      <c r="Q4121" s="7" t="s">
        <v>242</v>
      </c>
      <c r="R4121" s="7" t="s">
        <v>4184</v>
      </c>
      <c r="S4121" s="7">
        <v>567.253173828125</v>
      </c>
    </row>
    <row r="4122" spans="1:19" x14ac:dyDescent="0.25">
      <c r="A4122" s="7">
        <v>513</v>
      </c>
      <c r="B4122" s="7">
        <v>44657</v>
      </c>
      <c r="C4122" s="7">
        <v>46711146</v>
      </c>
      <c r="D4122" s="7" t="s">
        <v>2234</v>
      </c>
      <c r="E4122" s="7" t="s">
        <v>214</v>
      </c>
      <c r="F4122" s="7">
        <v>600000</v>
      </c>
      <c r="G4122" s="7">
        <v>3.7888998985290527</v>
      </c>
      <c r="H4122" s="7">
        <v>3.3050000667572021</v>
      </c>
      <c r="I4122" s="7" t="s">
        <v>20249</v>
      </c>
      <c r="J4122" s="7" t="s">
        <v>11567</v>
      </c>
      <c r="K4122" s="8">
        <v>8.2710332870483398</v>
      </c>
      <c r="M4122" s="8">
        <v>91.766998291015625</v>
      </c>
      <c r="N4122" s="7">
        <v>552.99017333984375</v>
      </c>
      <c r="O4122" s="7" t="s">
        <v>237</v>
      </c>
      <c r="P4122" s="7" t="s">
        <v>327</v>
      </c>
      <c r="Q4122" s="7" t="s">
        <v>242</v>
      </c>
      <c r="R4122" s="7" t="s">
        <v>4184</v>
      </c>
      <c r="S4122" s="7">
        <v>552.99017333984375</v>
      </c>
    </row>
    <row r="4123" spans="1:19" x14ac:dyDescent="0.25">
      <c r="A4123" s="7">
        <v>513</v>
      </c>
      <c r="B4123" s="7">
        <v>44657</v>
      </c>
      <c r="C4123" s="7">
        <v>66824735</v>
      </c>
      <c r="D4123" s="7" t="s">
        <v>2234</v>
      </c>
      <c r="E4123" s="7" t="s">
        <v>214</v>
      </c>
      <c r="F4123" s="7">
        <v>750000</v>
      </c>
      <c r="G4123" s="7">
        <v>3.5388998985290527</v>
      </c>
      <c r="H4123" s="7">
        <v>2.970599889755249</v>
      </c>
      <c r="I4123" s="7" t="s">
        <v>20250</v>
      </c>
      <c r="J4123" s="7" t="s">
        <v>11566</v>
      </c>
      <c r="K4123" s="8">
        <v>7.9033689498901367</v>
      </c>
      <c r="M4123" s="8">
        <v>97.252998352050781</v>
      </c>
      <c r="N4123" s="7">
        <v>516.9188232421875</v>
      </c>
      <c r="O4123" s="7" t="s">
        <v>237</v>
      </c>
      <c r="P4123" s="7" t="s">
        <v>327</v>
      </c>
      <c r="Q4123" s="7" t="s">
        <v>242</v>
      </c>
      <c r="R4123" s="7" t="s">
        <v>4184</v>
      </c>
      <c r="S4123" s="7">
        <v>516.9188232421875</v>
      </c>
    </row>
    <row r="4124" spans="1:19" x14ac:dyDescent="0.25">
      <c r="A4124" s="7">
        <v>513</v>
      </c>
      <c r="B4124" s="7">
        <v>44657</v>
      </c>
      <c r="C4124" s="7">
        <v>45656690</v>
      </c>
      <c r="D4124" s="7" t="s">
        <v>2234</v>
      </c>
      <c r="E4124" s="7" t="s">
        <v>214</v>
      </c>
      <c r="F4124" s="7">
        <v>500000</v>
      </c>
      <c r="G4124" s="7">
        <v>3.0778000354766846</v>
      </c>
      <c r="H4124" s="7">
        <v>2.7567999362945557</v>
      </c>
      <c r="I4124" s="7" t="s">
        <v>20251</v>
      </c>
      <c r="J4124" s="7" t="s">
        <v>11565</v>
      </c>
      <c r="K4124" s="8">
        <v>8.1920404434204102</v>
      </c>
      <c r="M4124" s="8">
        <v>94</v>
      </c>
      <c r="N4124" s="7">
        <v>547.66741943359375</v>
      </c>
      <c r="O4124" s="7" t="s">
        <v>237</v>
      </c>
      <c r="P4124" s="7" t="s">
        <v>327</v>
      </c>
      <c r="Q4124" s="7" t="s">
        <v>242</v>
      </c>
      <c r="R4124" s="7" t="s">
        <v>4184</v>
      </c>
      <c r="S4124" s="7">
        <v>547.66741943359375</v>
      </c>
    </row>
    <row r="4125" spans="1:19" x14ac:dyDescent="0.25">
      <c r="A4125" s="7">
        <v>513</v>
      </c>
      <c r="B4125" s="7">
        <v>44657</v>
      </c>
      <c r="C4125" s="7">
        <v>43511372</v>
      </c>
      <c r="D4125" s="7" t="s">
        <v>2234</v>
      </c>
      <c r="E4125" s="7" t="s">
        <v>214</v>
      </c>
      <c r="F4125" s="7">
        <v>800000</v>
      </c>
      <c r="G4125" s="7">
        <v>2.0499999523162842</v>
      </c>
      <c r="H4125" s="7">
        <v>1.8457000255584717</v>
      </c>
      <c r="I4125" s="7" t="s">
        <v>20252</v>
      </c>
      <c r="J4125" s="7" t="s">
        <v>11564</v>
      </c>
      <c r="K4125" s="8">
        <v>7.9742832183837891</v>
      </c>
      <c r="M4125" s="8">
        <v>97.255996704101563</v>
      </c>
      <c r="N4125" s="7">
        <v>543.14031982421875</v>
      </c>
      <c r="O4125" s="7" t="s">
        <v>237</v>
      </c>
      <c r="P4125" s="7" t="s">
        <v>327</v>
      </c>
      <c r="Q4125" s="7" t="s">
        <v>242</v>
      </c>
      <c r="R4125" s="7" t="s">
        <v>4184</v>
      </c>
      <c r="S4125" s="7">
        <v>543.14031982421875</v>
      </c>
    </row>
    <row r="4126" spans="1:19" x14ac:dyDescent="0.25">
      <c r="A4126" s="7">
        <v>513</v>
      </c>
      <c r="B4126" s="7">
        <v>44657</v>
      </c>
      <c r="C4126" s="7">
        <v>66800325</v>
      </c>
      <c r="D4126" s="7" t="s">
        <v>2236</v>
      </c>
      <c r="E4126" s="7" t="s">
        <v>214</v>
      </c>
      <c r="F4126" s="7">
        <v>500000</v>
      </c>
      <c r="G4126" s="7">
        <v>3.3101000785827637</v>
      </c>
      <c r="H4126" s="7">
        <v>2.9460000991821289</v>
      </c>
      <c r="I4126" s="7" t="s">
        <v>11568</v>
      </c>
      <c r="J4126" s="7" t="s">
        <v>11569</v>
      </c>
      <c r="K4126" s="8">
        <v>6.1938462257385254</v>
      </c>
      <c r="M4126" s="8">
        <v>97.941497802734375</v>
      </c>
      <c r="N4126" s="7">
        <v>348.16448974609375</v>
      </c>
      <c r="O4126" s="7" t="s">
        <v>237</v>
      </c>
      <c r="P4126" s="7" t="s">
        <v>327</v>
      </c>
      <c r="Q4126" s="7" t="s">
        <v>242</v>
      </c>
      <c r="R4126" s="7" t="s">
        <v>214</v>
      </c>
      <c r="S4126" s="7">
        <v>348.16448974609375</v>
      </c>
    </row>
    <row r="4127" spans="1:19" x14ac:dyDescent="0.25">
      <c r="A4127" s="7">
        <v>513</v>
      </c>
      <c r="B4127" s="7">
        <v>44657</v>
      </c>
      <c r="C4127" s="7">
        <v>31221091</v>
      </c>
      <c r="D4127" s="7" t="s">
        <v>2238</v>
      </c>
      <c r="E4127" s="7" t="s">
        <v>214</v>
      </c>
      <c r="F4127" s="7">
        <v>500000</v>
      </c>
      <c r="G4127" s="7">
        <v>4.3969998359680176</v>
      </c>
      <c r="H4127" s="7">
        <v>4.1366000175476074</v>
      </c>
      <c r="I4127" s="7" t="s">
        <v>20253</v>
      </c>
      <c r="J4127" s="7" t="s">
        <v>11570</v>
      </c>
      <c r="K4127" s="8">
        <v>3.4420499801635742</v>
      </c>
      <c r="M4127" s="8">
        <v>94.657997131347656</v>
      </c>
      <c r="N4127" s="7">
        <v>70.033203125</v>
      </c>
      <c r="O4127" s="7" t="s">
        <v>409</v>
      </c>
      <c r="P4127" s="7" t="s">
        <v>1033</v>
      </c>
      <c r="Q4127" s="7" t="s">
        <v>242</v>
      </c>
      <c r="R4127" s="7" t="s">
        <v>3856</v>
      </c>
      <c r="S4127" s="7">
        <v>70.033203125</v>
      </c>
    </row>
    <row r="4128" spans="1:19" x14ac:dyDescent="0.25">
      <c r="A4128" s="7">
        <v>513</v>
      </c>
      <c r="B4128" s="7">
        <v>44657</v>
      </c>
      <c r="C4128" s="7">
        <v>66941431</v>
      </c>
      <c r="D4128" s="7" t="s">
        <v>2241</v>
      </c>
      <c r="E4128" s="7" t="s">
        <v>214</v>
      </c>
      <c r="F4128" s="7">
        <v>380000</v>
      </c>
      <c r="G4128" s="7">
        <v>6.3217000961303711</v>
      </c>
      <c r="H4128" s="7">
        <v>4.9303998947143555</v>
      </c>
      <c r="I4128" s="7" t="s">
        <v>18102</v>
      </c>
      <c r="J4128" s="7" t="s">
        <v>17948</v>
      </c>
      <c r="K4128" s="8">
        <v>5.3948359489440918</v>
      </c>
      <c r="M4128" s="8">
        <v>89.961097717285156</v>
      </c>
      <c r="N4128" s="7">
        <v>251.98300170898438</v>
      </c>
      <c r="O4128" s="7" t="s">
        <v>446</v>
      </c>
      <c r="P4128" s="7" t="s">
        <v>639</v>
      </c>
      <c r="Q4128" s="7" t="s">
        <v>291</v>
      </c>
      <c r="R4128" s="7" t="s">
        <v>214</v>
      </c>
      <c r="S4128" s="7">
        <v>251.98300170898438</v>
      </c>
    </row>
    <row r="4129" spans="1:19" x14ac:dyDescent="0.25">
      <c r="A4129" s="7">
        <v>513</v>
      </c>
      <c r="B4129" s="7">
        <v>44657</v>
      </c>
      <c r="C4129" s="7">
        <v>66895087</v>
      </c>
      <c r="D4129" s="7" t="s">
        <v>16529</v>
      </c>
      <c r="E4129" s="7" t="s">
        <v>16530</v>
      </c>
      <c r="F4129" s="7">
        <v>300000</v>
      </c>
      <c r="G4129" s="7">
        <v>4.0931000709533691</v>
      </c>
      <c r="H4129" s="7">
        <v>3.8203999996185303</v>
      </c>
      <c r="I4129" s="7" t="s">
        <v>17176</v>
      </c>
      <c r="J4129" s="7" t="s">
        <v>16531</v>
      </c>
      <c r="K4129" s="8">
        <v>4.4393801689147949</v>
      </c>
      <c r="M4129" s="8">
        <v>91.141998291015625</v>
      </c>
      <c r="N4129" s="7">
        <v>169.44000244140625</v>
      </c>
      <c r="O4129" s="7" t="s">
        <v>409</v>
      </c>
      <c r="P4129" s="7" t="s">
        <v>267</v>
      </c>
      <c r="Q4129" s="7" t="s">
        <v>242</v>
      </c>
      <c r="R4129" s="7" t="s">
        <v>3856</v>
      </c>
      <c r="S4129" s="7">
        <v>169.44000244140625</v>
      </c>
    </row>
    <row r="4130" spans="1:19" x14ac:dyDescent="0.25">
      <c r="A4130" s="7">
        <v>513</v>
      </c>
      <c r="B4130" s="7">
        <v>44657</v>
      </c>
      <c r="C4130" s="7">
        <v>46945741</v>
      </c>
      <c r="D4130" s="7" t="s">
        <v>2242</v>
      </c>
      <c r="E4130" s="7" t="s">
        <v>214</v>
      </c>
      <c r="F4130" s="7">
        <v>600000</v>
      </c>
      <c r="G4130" s="7">
        <v>2.8938999176025391</v>
      </c>
      <c r="H4130" s="7">
        <v>2.7313001155853271</v>
      </c>
      <c r="I4130" s="7" t="s">
        <v>11571</v>
      </c>
      <c r="J4130" s="7" t="s">
        <v>11572</v>
      </c>
      <c r="K4130" s="8">
        <v>4.593717098236084</v>
      </c>
      <c r="M4130" s="8">
        <v>94.910003662109375</v>
      </c>
      <c r="N4130" s="7">
        <v>188.44219970703125</v>
      </c>
      <c r="O4130" s="7" t="s">
        <v>373</v>
      </c>
      <c r="P4130" s="7" t="s">
        <v>349</v>
      </c>
      <c r="Q4130" s="7" t="s">
        <v>242</v>
      </c>
      <c r="R4130" s="7" t="s">
        <v>3856</v>
      </c>
      <c r="S4130" s="7">
        <v>188.44219970703125</v>
      </c>
    </row>
    <row r="4131" spans="1:19" x14ac:dyDescent="0.25">
      <c r="A4131" s="7">
        <v>513</v>
      </c>
      <c r="B4131" s="7">
        <v>44657</v>
      </c>
      <c r="C4131" s="7">
        <v>22298813</v>
      </c>
      <c r="D4131" s="7" t="s">
        <v>2244</v>
      </c>
      <c r="E4131" s="7" t="s">
        <v>214</v>
      </c>
      <c r="F4131" s="7">
        <v>350000</v>
      </c>
      <c r="G4131" s="7">
        <v>2.1765999794006348</v>
      </c>
      <c r="H4131" s="7">
        <v>2.0315999984741211</v>
      </c>
      <c r="I4131" s="7" t="s">
        <v>9191</v>
      </c>
      <c r="J4131" s="7" t="s">
        <v>9192</v>
      </c>
      <c r="K4131" s="8">
        <v>3.1732380390167236</v>
      </c>
      <c r="M4131" s="8">
        <v>103.64299774169922</v>
      </c>
      <c r="N4131" s="7">
        <v>60.290798187255859</v>
      </c>
      <c r="O4131" s="7" t="s">
        <v>326</v>
      </c>
      <c r="P4131" s="7" t="s">
        <v>327</v>
      </c>
      <c r="Q4131" s="7" t="s">
        <v>242</v>
      </c>
      <c r="R4131" s="7" t="s">
        <v>214</v>
      </c>
      <c r="S4131" s="7">
        <v>163.44970703125</v>
      </c>
    </row>
    <row r="4132" spans="1:19" x14ac:dyDescent="0.25">
      <c r="A4132" s="7">
        <v>513</v>
      </c>
      <c r="B4132" s="7">
        <v>44657</v>
      </c>
      <c r="C4132" s="7">
        <v>66994086</v>
      </c>
      <c r="D4132" s="7" t="s">
        <v>21081</v>
      </c>
      <c r="E4132" s="7" t="s">
        <v>21401</v>
      </c>
      <c r="F4132" s="7">
        <v>750000</v>
      </c>
      <c r="G4132" s="7">
        <v>4.7857999801635742</v>
      </c>
      <c r="H4132" s="7">
        <v>4.4548001289367676</v>
      </c>
      <c r="I4132" s="7" t="s">
        <v>21402</v>
      </c>
      <c r="J4132" s="7" t="s">
        <v>21403</v>
      </c>
      <c r="K4132" s="8">
        <v>3.286829948425293</v>
      </c>
      <c r="M4132" s="8">
        <v>95.847000122070313</v>
      </c>
      <c r="N4132" s="7">
        <v>54.869300842285156</v>
      </c>
      <c r="O4132" s="7" t="s">
        <v>212</v>
      </c>
      <c r="P4132" s="7" t="s">
        <v>225</v>
      </c>
      <c r="Q4132" s="7" t="s">
        <v>219</v>
      </c>
      <c r="R4132" s="7" t="s">
        <v>3856</v>
      </c>
      <c r="S4132" s="7">
        <v>104.88388824462891</v>
      </c>
    </row>
    <row r="4133" spans="1:19" x14ac:dyDescent="0.25">
      <c r="A4133" s="7">
        <v>513</v>
      </c>
      <c r="B4133" s="7">
        <v>44657</v>
      </c>
      <c r="C4133" s="7">
        <v>66839816</v>
      </c>
      <c r="D4133" s="7" t="s">
        <v>2247</v>
      </c>
      <c r="E4133" s="7" t="s">
        <v>214</v>
      </c>
      <c r="F4133" s="7">
        <v>300000</v>
      </c>
      <c r="G4133" s="7">
        <v>1.6864999532699585</v>
      </c>
      <c r="H4133" s="7">
        <v>1.6187000274658203</v>
      </c>
      <c r="I4133" s="7" t="s">
        <v>11573</v>
      </c>
      <c r="J4133" s="7" t="s">
        <v>11574</v>
      </c>
      <c r="K4133" s="8">
        <v>3.5617599487304688</v>
      </c>
      <c r="M4133" s="8">
        <v>98.5989990234375</v>
      </c>
      <c r="N4133" s="7">
        <v>116.18399810791016</v>
      </c>
      <c r="O4133" s="7" t="s">
        <v>360</v>
      </c>
      <c r="P4133" s="7" t="s">
        <v>349</v>
      </c>
      <c r="Q4133" s="7" t="s">
        <v>242</v>
      </c>
      <c r="R4133" s="7" t="s">
        <v>3856</v>
      </c>
      <c r="S4133" s="7">
        <v>116.18399810791016</v>
      </c>
    </row>
    <row r="4134" spans="1:19" x14ac:dyDescent="0.25">
      <c r="A4134" s="7">
        <v>513</v>
      </c>
      <c r="B4134" s="7">
        <v>44657</v>
      </c>
      <c r="C4134" s="7">
        <v>43080560</v>
      </c>
      <c r="D4134" s="7" t="s">
        <v>22077</v>
      </c>
      <c r="E4134" s="7" t="s">
        <v>214</v>
      </c>
      <c r="F4134" s="7">
        <v>500000</v>
      </c>
      <c r="G4134" s="7">
        <v>1.9273999929428101</v>
      </c>
      <c r="H4134" s="7">
        <v>1.8051999807357788</v>
      </c>
      <c r="I4134" s="7" t="s">
        <v>22454</v>
      </c>
      <c r="J4134" s="7" t="s">
        <v>22455</v>
      </c>
      <c r="K4134" s="8">
        <v>5.2824702262878418</v>
      </c>
      <c r="M4134" s="8">
        <v>99.936996459960938</v>
      </c>
      <c r="N4134" s="7">
        <v>279.0880126953125</v>
      </c>
      <c r="O4134" s="7" t="s">
        <v>212</v>
      </c>
      <c r="P4134" s="7" t="s">
        <v>349</v>
      </c>
      <c r="Q4134" s="7" t="s">
        <v>242</v>
      </c>
      <c r="R4134" s="7" t="s">
        <v>3856</v>
      </c>
      <c r="S4134" s="7">
        <v>279.0880126953125</v>
      </c>
    </row>
    <row r="4135" spans="1:19" x14ac:dyDescent="0.25">
      <c r="A4135" s="7">
        <v>513</v>
      </c>
      <c r="B4135" s="7">
        <v>44657</v>
      </c>
      <c r="C4135" s="7">
        <v>25139062</v>
      </c>
      <c r="D4135" s="7" t="s">
        <v>2250</v>
      </c>
      <c r="E4135" s="7" t="s">
        <v>214</v>
      </c>
      <c r="F4135" s="7">
        <v>750000</v>
      </c>
      <c r="G4135" s="7">
        <v>7.9451999664306641</v>
      </c>
      <c r="H4135" s="7">
        <v>6.171299934387207</v>
      </c>
      <c r="I4135" s="7" t="s">
        <v>4</v>
      </c>
      <c r="J4135" s="7" t="s">
        <v>9194</v>
      </c>
      <c r="K4135" s="8">
        <v>5.0947170257568359</v>
      </c>
      <c r="M4135" s="8">
        <v>111.99700164794922</v>
      </c>
      <c r="N4135" s="7">
        <v>243.664794921875</v>
      </c>
      <c r="O4135" s="7" t="s">
        <v>223</v>
      </c>
      <c r="P4135" s="7" t="s">
        <v>677</v>
      </c>
      <c r="Q4135" s="7" t="s">
        <v>286</v>
      </c>
      <c r="R4135" s="7" t="s">
        <v>3856</v>
      </c>
      <c r="S4135" s="7">
        <v>307.61328125</v>
      </c>
    </row>
    <row r="4136" spans="1:19" x14ac:dyDescent="0.25">
      <c r="A4136" s="7">
        <v>513</v>
      </c>
      <c r="B4136" s="7">
        <v>44657</v>
      </c>
      <c r="C4136" s="7">
        <v>18395013</v>
      </c>
      <c r="D4136" s="7" t="s">
        <v>2250</v>
      </c>
      <c r="E4136" s="7" t="s">
        <v>214</v>
      </c>
      <c r="F4136" s="7">
        <v>1000000</v>
      </c>
      <c r="G4136" s="7">
        <v>0.93330001831054688</v>
      </c>
      <c r="H4136" s="7">
        <v>0.89789998531341553</v>
      </c>
      <c r="I4136" s="7" t="s">
        <v>22456</v>
      </c>
      <c r="J4136" s="7" t="s">
        <v>9193</v>
      </c>
      <c r="K4136" s="8">
        <v>4.8971772193908691</v>
      </c>
      <c r="M4136" s="8">
        <v>99.863998413085938</v>
      </c>
      <c r="N4136" s="7">
        <v>313.40301513671875</v>
      </c>
      <c r="O4136" s="7" t="s">
        <v>223</v>
      </c>
      <c r="P4136" s="7" t="s">
        <v>677</v>
      </c>
      <c r="Q4136" s="7" t="s">
        <v>286</v>
      </c>
      <c r="R4136" s="7" t="s">
        <v>3856</v>
      </c>
      <c r="S4136" s="7">
        <v>227.52363586425781</v>
      </c>
    </row>
    <row r="4137" spans="1:19" x14ac:dyDescent="0.25">
      <c r="A4137" s="7">
        <v>513</v>
      </c>
      <c r="B4137" s="7">
        <v>44657</v>
      </c>
      <c r="C4137" s="7">
        <v>40824413</v>
      </c>
      <c r="D4137" s="7" t="s">
        <v>2253</v>
      </c>
      <c r="E4137" s="7" t="s">
        <v>214</v>
      </c>
      <c r="F4137" s="7">
        <v>400000</v>
      </c>
      <c r="G4137" s="7">
        <v>6.4503998756408691</v>
      </c>
      <c r="H4137" s="7">
        <v>5.6104001998901367</v>
      </c>
      <c r="I4137" s="7" t="s">
        <v>17485</v>
      </c>
      <c r="J4137" s="7" t="s">
        <v>11579</v>
      </c>
      <c r="K4137" s="8">
        <v>3.6778099536895752</v>
      </c>
      <c r="M4137" s="8">
        <v>103.25599670410156</v>
      </c>
      <c r="N4137" s="7">
        <v>97.047996520996094</v>
      </c>
      <c r="O4137" s="7" t="s">
        <v>237</v>
      </c>
      <c r="P4137" s="7" t="s">
        <v>349</v>
      </c>
      <c r="Q4137" s="7" t="s">
        <v>242</v>
      </c>
      <c r="R4137" s="7" t="s">
        <v>3856</v>
      </c>
      <c r="S4137" s="7">
        <v>97.047996520996094</v>
      </c>
    </row>
    <row r="4138" spans="1:19" x14ac:dyDescent="0.25">
      <c r="A4138" s="7">
        <v>513</v>
      </c>
      <c r="B4138" s="7">
        <v>44657</v>
      </c>
      <c r="C4138" s="7">
        <v>33930405</v>
      </c>
      <c r="D4138" s="7" t="s">
        <v>2253</v>
      </c>
      <c r="E4138" s="7" t="s">
        <v>214</v>
      </c>
      <c r="F4138" s="7">
        <v>900000</v>
      </c>
      <c r="G4138" s="7">
        <v>5.0841999053955078</v>
      </c>
      <c r="H4138" s="7">
        <v>4.5542998313903809</v>
      </c>
      <c r="I4138" s="7" t="s">
        <v>20254</v>
      </c>
      <c r="J4138" s="7" t="s">
        <v>11578</v>
      </c>
      <c r="K4138" s="8">
        <v>3.5751800537109375</v>
      </c>
      <c r="M4138" s="8">
        <v>99.6510009765625</v>
      </c>
      <c r="N4138" s="7">
        <v>84.648200988769531</v>
      </c>
      <c r="O4138" s="7" t="s">
        <v>237</v>
      </c>
      <c r="P4138" s="7" t="s">
        <v>349</v>
      </c>
      <c r="Q4138" s="7" t="s">
        <v>242</v>
      </c>
      <c r="R4138" s="7" t="s">
        <v>3856</v>
      </c>
      <c r="S4138" s="7">
        <v>84.648200988769531</v>
      </c>
    </row>
    <row r="4139" spans="1:19" x14ac:dyDescent="0.25">
      <c r="A4139" s="7">
        <v>513</v>
      </c>
      <c r="B4139" s="7">
        <v>44657</v>
      </c>
      <c r="C4139" s="7">
        <v>34264453</v>
      </c>
      <c r="D4139" s="7" t="s">
        <v>2253</v>
      </c>
      <c r="E4139" s="7" t="s">
        <v>20937</v>
      </c>
      <c r="F4139" s="7">
        <v>900000</v>
      </c>
      <c r="G4139" s="7">
        <v>5.0841999053955078</v>
      </c>
      <c r="H4139" s="7">
        <v>4.5542998313903809</v>
      </c>
      <c r="I4139" s="7" t="s">
        <v>20938</v>
      </c>
      <c r="J4139" s="7" t="s">
        <v>20939</v>
      </c>
      <c r="K4139" s="8">
        <v>3.5751039981842041</v>
      </c>
      <c r="M4139" s="8">
        <v>99.6510009765625</v>
      </c>
      <c r="N4139" s="7">
        <v>84.257797241210938</v>
      </c>
      <c r="O4139" s="7" t="s">
        <v>237</v>
      </c>
      <c r="P4139" s="7" t="s">
        <v>349</v>
      </c>
      <c r="Q4139" s="7" t="s">
        <v>242</v>
      </c>
      <c r="R4139" s="7" t="s">
        <v>214</v>
      </c>
      <c r="S4139" s="7">
        <v>84.257797241210938</v>
      </c>
    </row>
    <row r="4140" spans="1:19" x14ac:dyDescent="0.25">
      <c r="A4140" s="7">
        <v>513</v>
      </c>
      <c r="B4140" s="7">
        <v>44657</v>
      </c>
      <c r="C4140" s="7">
        <v>40824412</v>
      </c>
      <c r="D4140" s="7" t="s">
        <v>2253</v>
      </c>
      <c r="E4140" s="7" t="s">
        <v>214</v>
      </c>
      <c r="F4140" s="7">
        <v>600000</v>
      </c>
      <c r="G4140" s="7">
        <v>1.4483000040054321</v>
      </c>
      <c r="H4140" s="7">
        <v>1.399899959564209</v>
      </c>
      <c r="I4140" s="7" t="s">
        <v>11576</v>
      </c>
      <c r="J4140" s="7" t="s">
        <v>11577</v>
      </c>
      <c r="K4140" s="8">
        <v>3.0090699195861816</v>
      </c>
      <c r="M4140" s="8">
        <v>101.21600341796875</v>
      </c>
      <c r="N4140" s="7">
        <v>74.714698791503906</v>
      </c>
      <c r="O4140" s="7" t="s">
        <v>237</v>
      </c>
      <c r="P4140" s="7" t="s">
        <v>349</v>
      </c>
      <c r="Q4140" s="7" t="s">
        <v>242</v>
      </c>
      <c r="R4140" s="7" t="s">
        <v>3856</v>
      </c>
      <c r="S4140" s="7">
        <v>74.714698791503906</v>
      </c>
    </row>
    <row r="4141" spans="1:19" x14ac:dyDescent="0.25">
      <c r="A4141" s="7">
        <v>513</v>
      </c>
      <c r="B4141" s="7">
        <v>44657</v>
      </c>
      <c r="C4141" s="7">
        <v>45080828</v>
      </c>
      <c r="D4141" s="7" t="s">
        <v>2254</v>
      </c>
      <c r="E4141" s="7" t="s">
        <v>9223</v>
      </c>
      <c r="F4141" s="7">
        <v>3000000</v>
      </c>
      <c r="G4141" s="7">
        <v>27.482500076293945</v>
      </c>
      <c r="H4141" s="7">
        <v>12.752499580383301</v>
      </c>
      <c r="I4141" s="7" t="s">
        <v>29</v>
      </c>
      <c r="J4141" s="7" t="s">
        <v>9224</v>
      </c>
      <c r="K4141" s="8">
        <v>6.7720122337341309</v>
      </c>
      <c r="M4141" s="8">
        <v>87.327003479003906</v>
      </c>
      <c r="N4141" s="7">
        <v>407.6044921875</v>
      </c>
      <c r="O4141" s="7" t="s">
        <v>331</v>
      </c>
      <c r="P4141" s="7" t="s">
        <v>380</v>
      </c>
      <c r="Q4141" s="7" t="s">
        <v>337</v>
      </c>
      <c r="R4141" s="7" t="s">
        <v>3856</v>
      </c>
      <c r="S4141" s="7">
        <v>396.40426635742188</v>
      </c>
    </row>
    <row r="4142" spans="1:19" x14ac:dyDescent="0.25">
      <c r="A4142" s="7">
        <v>513</v>
      </c>
      <c r="B4142" s="7">
        <v>44657</v>
      </c>
      <c r="C4142" s="7">
        <v>38253519</v>
      </c>
      <c r="D4142" s="7" t="s">
        <v>2254</v>
      </c>
      <c r="E4142" s="7" t="s">
        <v>9221</v>
      </c>
      <c r="F4142" s="7">
        <v>600000</v>
      </c>
      <c r="G4142" s="7">
        <v>26.209400177001953</v>
      </c>
      <c r="H4142" s="7">
        <v>12.084199905395508</v>
      </c>
      <c r="I4142" s="7" t="s">
        <v>20255</v>
      </c>
      <c r="J4142" s="7" t="s">
        <v>9222</v>
      </c>
      <c r="K4142" s="8">
        <v>6.77252197265625</v>
      </c>
      <c r="M4142" s="8">
        <v>94.227996826171875</v>
      </c>
      <c r="N4142" s="7">
        <v>404.268798828125</v>
      </c>
      <c r="O4142" s="7" t="s">
        <v>331</v>
      </c>
      <c r="P4142" s="7" t="s">
        <v>380</v>
      </c>
      <c r="Q4142" s="7" t="s">
        <v>337</v>
      </c>
      <c r="R4142" s="7" t="s">
        <v>3856</v>
      </c>
      <c r="S4142" s="7">
        <v>390.7177734375</v>
      </c>
    </row>
    <row r="4143" spans="1:19" x14ac:dyDescent="0.25">
      <c r="A4143" s="7">
        <v>513</v>
      </c>
      <c r="B4143" s="7">
        <v>44657</v>
      </c>
      <c r="C4143" s="7">
        <v>35506078</v>
      </c>
      <c r="D4143" s="7" t="s">
        <v>2254</v>
      </c>
      <c r="E4143" s="7" t="s">
        <v>9219</v>
      </c>
      <c r="F4143" s="7">
        <v>1500000</v>
      </c>
      <c r="G4143" s="7">
        <v>25.472999572753906</v>
      </c>
      <c r="H4143" s="7">
        <v>12.48799991607666</v>
      </c>
      <c r="I4143" s="7" t="s">
        <v>20256</v>
      </c>
      <c r="J4143" s="7" t="s">
        <v>9220</v>
      </c>
      <c r="K4143" s="8">
        <v>6.6985030174255371</v>
      </c>
      <c r="M4143" s="8">
        <v>87.266998291015625</v>
      </c>
      <c r="N4143" s="7">
        <v>394.90728759765625</v>
      </c>
      <c r="O4143" s="7" t="s">
        <v>331</v>
      </c>
      <c r="P4143" s="7" t="s">
        <v>380</v>
      </c>
      <c r="Q4143" s="7" t="s">
        <v>337</v>
      </c>
      <c r="R4143" s="7" t="s">
        <v>3856</v>
      </c>
      <c r="S4143" s="7">
        <v>387.29833984375</v>
      </c>
    </row>
    <row r="4144" spans="1:19" x14ac:dyDescent="0.25">
      <c r="A4144" s="7">
        <v>513</v>
      </c>
      <c r="B4144" s="7">
        <v>44657</v>
      </c>
      <c r="C4144" s="7">
        <v>31524151</v>
      </c>
      <c r="D4144" s="7" t="s">
        <v>2254</v>
      </c>
      <c r="E4144" s="7" t="s">
        <v>9216</v>
      </c>
      <c r="F4144" s="7">
        <v>1000000</v>
      </c>
      <c r="G4144" s="7">
        <v>24.514699935913086</v>
      </c>
      <c r="H4144" s="7">
        <v>12.509400367736816</v>
      </c>
      <c r="I4144" s="7" t="s">
        <v>9217</v>
      </c>
      <c r="J4144" s="7" t="s">
        <v>9218</v>
      </c>
      <c r="K4144" s="8">
        <v>6.399846076965332</v>
      </c>
      <c r="M4144" s="8">
        <v>82.794998168945313</v>
      </c>
      <c r="N4144" s="7">
        <v>363.04470825195313</v>
      </c>
      <c r="O4144" s="7" t="s">
        <v>331</v>
      </c>
      <c r="P4144" s="7" t="s">
        <v>380</v>
      </c>
      <c r="Q4144" s="7" t="s">
        <v>337</v>
      </c>
      <c r="R4144" s="7" t="s">
        <v>3856</v>
      </c>
      <c r="S4144" s="7">
        <v>382.699951171875</v>
      </c>
    </row>
    <row r="4145" spans="1:19" x14ac:dyDescent="0.25">
      <c r="A4145" s="7">
        <v>513</v>
      </c>
      <c r="B4145" s="7">
        <v>44657</v>
      </c>
      <c r="C4145" s="7">
        <v>22707760</v>
      </c>
      <c r="D4145" s="7" t="s">
        <v>2254</v>
      </c>
      <c r="E4145" s="7" t="s">
        <v>9214</v>
      </c>
      <c r="F4145" s="7">
        <v>1000000</v>
      </c>
      <c r="G4145" s="7">
        <v>22.297100067138672</v>
      </c>
      <c r="H4145" s="7">
        <v>11.996600151062012</v>
      </c>
      <c r="I4145" s="7" t="s">
        <v>20257</v>
      </c>
      <c r="J4145" s="7" t="s">
        <v>9215</v>
      </c>
      <c r="K4145" s="8">
        <v>6.4189291000366211</v>
      </c>
      <c r="M4145" s="8">
        <v>87.702003479003906</v>
      </c>
      <c r="N4145" s="7">
        <v>361.57931518554688</v>
      </c>
      <c r="O4145" s="7" t="s">
        <v>331</v>
      </c>
      <c r="P4145" s="7" t="s">
        <v>380</v>
      </c>
      <c r="Q4145" s="7" t="s">
        <v>337</v>
      </c>
      <c r="R4145" s="7" t="s">
        <v>3856</v>
      </c>
      <c r="S4145" s="7">
        <v>371.38101196289063</v>
      </c>
    </row>
    <row r="4146" spans="1:19" x14ac:dyDescent="0.25">
      <c r="A4146" s="7">
        <v>513</v>
      </c>
      <c r="B4146" s="7">
        <v>44657</v>
      </c>
      <c r="C4146" s="7">
        <v>12029334</v>
      </c>
      <c r="D4146" s="7" t="s">
        <v>2254</v>
      </c>
      <c r="E4146" s="7" t="s">
        <v>9211</v>
      </c>
      <c r="F4146" s="7">
        <v>750000</v>
      </c>
      <c r="G4146" s="7">
        <v>18.918500900268555</v>
      </c>
      <c r="H4146" s="7">
        <v>10.878100395202637</v>
      </c>
      <c r="I4146" s="7" t="s">
        <v>9212</v>
      </c>
      <c r="J4146" s="7" t="s">
        <v>9213</v>
      </c>
      <c r="K4146" s="8">
        <v>6.3149638175964355</v>
      </c>
      <c r="M4146" s="8">
        <v>99.281997680664063</v>
      </c>
      <c r="N4146" s="7">
        <v>353.60128784179688</v>
      </c>
      <c r="O4146" s="7" t="s">
        <v>331</v>
      </c>
      <c r="P4146" s="7" t="s">
        <v>380</v>
      </c>
      <c r="Q4146" s="7" t="s">
        <v>337</v>
      </c>
      <c r="R4146" s="7" t="s">
        <v>3856</v>
      </c>
      <c r="S4146" s="7">
        <v>352.165771484375</v>
      </c>
    </row>
    <row r="4147" spans="1:19" x14ac:dyDescent="0.25">
      <c r="A4147" s="7">
        <v>513</v>
      </c>
      <c r="B4147" s="7">
        <v>44657</v>
      </c>
      <c r="C4147" s="7">
        <v>38242565</v>
      </c>
      <c r="D4147" s="7" t="s">
        <v>2254</v>
      </c>
      <c r="E4147" s="7" t="s">
        <v>9208</v>
      </c>
      <c r="F4147" s="7">
        <v>1400000</v>
      </c>
      <c r="G4147" s="7">
        <v>8.2081003189086914</v>
      </c>
      <c r="H4147" s="7">
        <v>6.4033999443054199</v>
      </c>
      <c r="I4147" s="7" t="s">
        <v>9209</v>
      </c>
      <c r="J4147" s="7" t="s">
        <v>9210</v>
      </c>
      <c r="K4147" s="8">
        <v>5.1622700691223145</v>
      </c>
      <c r="M4147" s="8">
        <v>104.71099853515625</v>
      </c>
      <c r="N4147" s="7">
        <v>251.54280090332031</v>
      </c>
      <c r="O4147" s="7" t="s">
        <v>331</v>
      </c>
      <c r="P4147" s="7" t="s">
        <v>380</v>
      </c>
      <c r="Q4147" s="7" t="s">
        <v>337</v>
      </c>
      <c r="R4147" s="7" t="s">
        <v>3856</v>
      </c>
      <c r="S4147" s="7">
        <v>272.93460083007813</v>
      </c>
    </row>
    <row r="4148" spans="1:19" x14ac:dyDescent="0.25">
      <c r="A4148" s="7">
        <v>513</v>
      </c>
      <c r="B4148" s="7">
        <v>44657</v>
      </c>
      <c r="C4148" s="7">
        <v>45080827</v>
      </c>
      <c r="D4148" s="7" t="s">
        <v>2254</v>
      </c>
      <c r="E4148" s="7" t="s">
        <v>9206</v>
      </c>
      <c r="F4148" s="7">
        <v>2000000</v>
      </c>
      <c r="G4148" s="7">
        <v>7.4825000762939453</v>
      </c>
      <c r="H4148" s="7">
        <v>6.1828999519348145</v>
      </c>
      <c r="I4148" s="7" t="s">
        <v>20258</v>
      </c>
      <c r="J4148" s="7" t="s">
        <v>9207</v>
      </c>
      <c r="K4148" s="8">
        <v>5.2238907814025879</v>
      </c>
      <c r="M4148" s="8">
        <v>97.708000183105469</v>
      </c>
      <c r="N4148" s="7">
        <v>254.57550048828125</v>
      </c>
      <c r="O4148" s="7" t="s">
        <v>331</v>
      </c>
      <c r="P4148" s="7" t="s">
        <v>380</v>
      </c>
      <c r="Q4148" s="7" t="s">
        <v>337</v>
      </c>
      <c r="R4148" s="7" t="s">
        <v>3856</v>
      </c>
      <c r="S4148" s="7">
        <v>266.48486328125</v>
      </c>
    </row>
    <row r="4149" spans="1:19" x14ac:dyDescent="0.25">
      <c r="A4149" s="7">
        <v>513</v>
      </c>
      <c r="B4149" s="7">
        <v>44657</v>
      </c>
      <c r="C4149" s="7">
        <v>31566185</v>
      </c>
      <c r="D4149" s="7" t="s">
        <v>2254</v>
      </c>
      <c r="E4149" s="7" t="s">
        <v>9204</v>
      </c>
      <c r="F4149" s="7">
        <v>2000000</v>
      </c>
      <c r="G4149" s="7">
        <v>6.5160999298095703</v>
      </c>
      <c r="H4149" s="7">
        <v>5.479100227355957</v>
      </c>
      <c r="I4149" s="7" t="s">
        <v>19101</v>
      </c>
      <c r="J4149" s="7" t="s">
        <v>9205</v>
      </c>
      <c r="K4149" s="8">
        <v>4.9519410133361816</v>
      </c>
      <c r="M4149" s="8">
        <v>96.406997680664063</v>
      </c>
      <c r="N4149" s="7">
        <v>224.21060180664063</v>
      </c>
      <c r="O4149" s="7" t="s">
        <v>331</v>
      </c>
      <c r="P4149" s="7" t="s">
        <v>380</v>
      </c>
      <c r="Q4149" s="7" t="s">
        <v>337</v>
      </c>
      <c r="R4149" s="7" t="s">
        <v>3856</v>
      </c>
      <c r="S4149" s="7">
        <v>257.68508911132813</v>
      </c>
    </row>
    <row r="4150" spans="1:19" x14ac:dyDescent="0.25">
      <c r="A4150" s="7">
        <v>513</v>
      </c>
      <c r="B4150" s="7">
        <v>44657</v>
      </c>
      <c r="C4150" s="7">
        <v>35506079</v>
      </c>
      <c r="D4150" s="7" t="s">
        <v>2254</v>
      </c>
      <c r="E4150" s="7" t="s">
        <v>9202</v>
      </c>
      <c r="F4150" s="7">
        <v>1000000</v>
      </c>
      <c r="G4150" s="7">
        <v>5.4730000495910645</v>
      </c>
      <c r="H4150" s="7">
        <v>4.7523999214172363</v>
      </c>
      <c r="I4150" s="7" t="s">
        <v>20259</v>
      </c>
      <c r="J4150" s="7" t="s">
        <v>9203</v>
      </c>
      <c r="K4150" s="8">
        <v>4.829719066619873</v>
      </c>
      <c r="M4150" s="8">
        <v>100.09500122070313</v>
      </c>
      <c r="N4150" s="7">
        <v>210.07240295410156</v>
      </c>
      <c r="O4150" s="7" t="s">
        <v>331</v>
      </c>
      <c r="P4150" s="7" t="s">
        <v>380</v>
      </c>
      <c r="Q4150" s="7" t="s">
        <v>337</v>
      </c>
      <c r="R4150" s="7" t="s">
        <v>3856</v>
      </c>
      <c r="S4150" s="7">
        <v>247.92538452148438</v>
      </c>
    </row>
    <row r="4151" spans="1:19" x14ac:dyDescent="0.25">
      <c r="A4151" s="7">
        <v>513</v>
      </c>
      <c r="B4151" s="7">
        <v>44657</v>
      </c>
      <c r="C4151" s="7">
        <v>29546927</v>
      </c>
      <c r="D4151" s="7" t="s">
        <v>2254</v>
      </c>
      <c r="E4151" s="7" t="s">
        <v>9200</v>
      </c>
      <c r="F4151" s="7">
        <v>1250000</v>
      </c>
      <c r="G4151" s="7">
        <v>4.0191998481750488</v>
      </c>
      <c r="H4151" s="7">
        <v>3.5415000915527344</v>
      </c>
      <c r="I4151" s="7" t="s">
        <v>20260</v>
      </c>
      <c r="J4151" s="7" t="s">
        <v>9201</v>
      </c>
      <c r="K4151" s="8">
        <v>4.3998851776123047</v>
      </c>
      <c r="M4151" s="8">
        <v>101.73200225830078</v>
      </c>
      <c r="N4151" s="7">
        <v>165.31050109863281</v>
      </c>
      <c r="O4151" s="7" t="s">
        <v>331</v>
      </c>
      <c r="P4151" s="7" t="s">
        <v>380</v>
      </c>
      <c r="Q4151" s="7" t="s">
        <v>337</v>
      </c>
      <c r="R4151" s="7" t="s">
        <v>3856</v>
      </c>
      <c r="S4151" s="7">
        <v>233.89163208007813</v>
      </c>
    </row>
    <row r="4152" spans="1:19" x14ac:dyDescent="0.25">
      <c r="A4152" s="7">
        <v>513</v>
      </c>
      <c r="B4152" s="7">
        <v>44657</v>
      </c>
      <c r="C4152" s="7">
        <v>19449260</v>
      </c>
      <c r="D4152" s="7" t="s">
        <v>2254</v>
      </c>
      <c r="E4152" s="7" t="s">
        <v>9197</v>
      </c>
      <c r="F4152" s="7">
        <v>2000000</v>
      </c>
      <c r="G4152" s="7">
        <v>3.4442000389099121</v>
      </c>
      <c r="H4152" s="7">
        <v>3.1061000823974609</v>
      </c>
      <c r="I4152" s="7" t="s">
        <v>9198</v>
      </c>
      <c r="J4152" s="7" t="s">
        <v>9199</v>
      </c>
      <c r="K4152" s="8">
        <v>4.0161018371582031</v>
      </c>
      <c r="M4152" s="8">
        <v>105.91699981689453</v>
      </c>
      <c r="N4152" s="7">
        <v>128.54519653320313</v>
      </c>
      <c r="O4152" s="7" t="s">
        <v>331</v>
      </c>
      <c r="P4152" s="7" t="s">
        <v>380</v>
      </c>
      <c r="Q4152" s="7" t="s">
        <v>337</v>
      </c>
      <c r="R4152" s="7" t="s">
        <v>4084</v>
      </c>
      <c r="S4152" s="7">
        <v>228.2103271484375</v>
      </c>
    </row>
    <row r="4153" spans="1:19" x14ac:dyDescent="0.25">
      <c r="A4153" s="7">
        <v>513</v>
      </c>
      <c r="B4153" s="7">
        <v>44657</v>
      </c>
      <c r="C4153" s="7">
        <v>14675309</v>
      </c>
      <c r="D4153" s="7" t="s">
        <v>2254</v>
      </c>
      <c r="E4153" s="7" t="s">
        <v>9195</v>
      </c>
      <c r="F4153" s="7">
        <v>1500000</v>
      </c>
      <c r="G4153" s="7">
        <v>1.7796000242233276</v>
      </c>
      <c r="H4153" s="7">
        <v>1.6845999956130981</v>
      </c>
      <c r="I4153" s="7" t="s">
        <v>20261</v>
      </c>
      <c r="J4153" s="7" t="s">
        <v>9196</v>
      </c>
      <c r="K4153" s="8">
        <v>3.4758589267730713</v>
      </c>
      <c r="M4153" s="8">
        <v>102.02799987792969</v>
      </c>
      <c r="N4153" s="7">
        <v>104.58260345458984</v>
      </c>
      <c r="O4153" s="7" t="s">
        <v>331</v>
      </c>
      <c r="P4153" s="7" t="s">
        <v>380</v>
      </c>
      <c r="Q4153" s="7" t="s">
        <v>337</v>
      </c>
      <c r="R4153" s="7" t="s">
        <v>3856</v>
      </c>
      <c r="S4153" s="7">
        <v>211.38458251953125</v>
      </c>
    </row>
    <row r="4154" spans="1:19" x14ac:dyDescent="0.25">
      <c r="A4154" s="7">
        <v>513</v>
      </c>
      <c r="B4154" s="7">
        <v>44657</v>
      </c>
      <c r="C4154" s="7">
        <v>40555556</v>
      </c>
      <c r="D4154" s="7" t="s">
        <v>2258</v>
      </c>
      <c r="E4154" s="7" t="s">
        <v>9241</v>
      </c>
      <c r="F4154" s="7">
        <v>500000</v>
      </c>
      <c r="G4154" s="7">
        <v>26.455900192260742</v>
      </c>
      <c r="H4154" s="7">
        <v>17.096200942993164</v>
      </c>
      <c r="I4154" s="7" t="s">
        <v>20262</v>
      </c>
      <c r="J4154" s="7" t="s">
        <v>9242</v>
      </c>
      <c r="K4154" s="8">
        <v>3.1339600086212158</v>
      </c>
      <c r="M4154" s="8">
        <v>113.25700378417969</v>
      </c>
      <c r="N4154" s="7">
        <v>41.938400268554688</v>
      </c>
      <c r="O4154" s="7" t="s">
        <v>331</v>
      </c>
      <c r="P4154" s="7" t="s">
        <v>1033</v>
      </c>
      <c r="Q4154" s="7" t="s">
        <v>242</v>
      </c>
      <c r="R4154" s="7" t="s">
        <v>3856</v>
      </c>
      <c r="S4154" s="7">
        <v>63.267265319824219</v>
      </c>
    </row>
    <row r="4155" spans="1:19" x14ac:dyDescent="0.25">
      <c r="A4155" s="7">
        <v>513</v>
      </c>
      <c r="B4155" s="7">
        <v>44657</v>
      </c>
      <c r="C4155" s="7">
        <v>22298796</v>
      </c>
      <c r="D4155" s="7" t="s">
        <v>2258</v>
      </c>
      <c r="E4155" s="7" t="s">
        <v>9239</v>
      </c>
      <c r="F4155" s="7">
        <v>1000000</v>
      </c>
      <c r="G4155" s="7">
        <v>22.176599502563477</v>
      </c>
      <c r="H4155" s="7">
        <v>14.816499710083008</v>
      </c>
      <c r="I4155" s="7" t="s">
        <v>20263</v>
      </c>
      <c r="J4155" s="7" t="s">
        <v>9240</v>
      </c>
      <c r="K4155" s="8">
        <v>3.1761100292205811</v>
      </c>
      <c r="M4155" s="8">
        <v>115.01799774169922</v>
      </c>
      <c r="N4155" s="7">
        <v>36.658798217773438</v>
      </c>
      <c r="O4155" s="7" t="s">
        <v>331</v>
      </c>
      <c r="P4155" s="7" t="s">
        <v>1033</v>
      </c>
      <c r="Q4155" s="7" t="s">
        <v>242</v>
      </c>
      <c r="R4155" s="7" t="s">
        <v>3856</v>
      </c>
      <c r="S4155" s="7">
        <v>59.173332214355469</v>
      </c>
    </row>
    <row r="4156" spans="1:19" x14ac:dyDescent="0.25">
      <c r="A4156" s="7">
        <v>513</v>
      </c>
      <c r="B4156" s="7">
        <v>44657</v>
      </c>
      <c r="C4156" s="7">
        <v>66956955</v>
      </c>
      <c r="D4156" s="7" t="s">
        <v>2258</v>
      </c>
      <c r="E4156" s="7" t="s">
        <v>18963</v>
      </c>
      <c r="F4156" s="7">
        <v>500000</v>
      </c>
      <c r="G4156" s="7">
        <v>9.5221996307373047</v>
      </c>
      <c r="H4156" s="7">
        <v>8.5673999786376953</v>
      </c>
      <c r="I4156" s="7" t="s">
        <v>20264</v>
      </c>
      <c r="J4156" s="7" t="s">
        <v>18964</v>
      </c>
      <c r="K4156" s="8">
        <v>2.9277598857879639</v>
      </c>
      <c r="M4156" s="8">
        <v>90.274002075195313</v>
      </c>
      <c r="N4156" s="7">
        <v>34.277900695800781</v>
      </c>
      <c r="O4156" s="7" t="s">
        <v>331</v>
      </c>
      <c r="P4156" s="7" t="s">
        <v>1033</v>
      </c>
      <c r="Q4156" s="7" t="s">
        <v>242</v>
      </c>
      <c r="R4156" s="7" t="s">
        <v>3856</v>
      </c>
      <c r="S4156" s="7">
        <v>42.928607940673828</v>
      </c>
    </row>
    <row r="4157" spans="1:19" x14ac:dyDescent="0.25">
      <c r="A4157" s="7">
        <v>513</v>
      </c>
      <c r="B4157" s="7">
        <v>44657</v>
      </c>
      <c r="C4157" s="7">
        <v>66811575</v>
      </c>
      <c r="D4157" s="7" t="s">
        <v>2258</v>
      </c>
      <c r="E4157" s="7" t="s">
        <v>9237</v>
      </c>
      <c r="F4157" s="7">
        <v>625000</v>
      </c>
      <c r="G4157" s="7">
        <v>8.4434995651245117</v>
      </c>
      <c r="H4157" s="7">
        <v>7.9682002067565918</v>
      </c>
      <c r="I4157" s="7" t="s">
        <v>20265</v>
      </c>
      <c r="J4157" s="7" t="s">
        <v>9238</v>
      </c>
      <c r="K4157" s="8">
        <v>2.9282600879669189</v>
      </c>
      <c r="M4157" s="8">
        <v>85.669998168945313</v>
      </c>
      <c r="N4157" s="7">
        <v>29.329200744628906</v>
      </c>
      <c r="O4157" s="7" t="s">
        <v>331</v>
      </c>
      <c r="P4157" s="7" t="s">
        <v>1033</v>
      </c>
      <c r="Q4157" s="7" t="s">
        <v>242</v>
      </c>
      <c r="R4157" s="7" t="s">
        <v>3856</v>
      </c>
      <c r="S4157" s="7">
        <v>41.243232727050781</v>
      </c>
    </row>
    <row r="4158" spans="1:19" x14ac:dyDescent="0.25">
      <c r="A4158" s="7">
        <v>513</v>
      </c>
      <c r="B4158" s="7">
        <v>44657</v>
      </c>
      <c r="C4158" s="7">
        <v>44105529</v>
      </c>
      <c r="D4158" s="7" t="s">
        <v>2258</v>
      </c>
      <c r="E4158" s="7" t="s">
        <v>9235</v>
      </c>
      <c r="F4158" s="7">
        <v>1000000</v>
      </c>
      <c r="G4158" s="7">
        <v>7.2005000114440918</v>
      </c>
      <c r="H4158" s="7">
        <v>6.4840002059936523</v>
      </c>
      <c r="I4158" s="7" t="s">
        <v>20266</v>
      </c>
      <c r="J4158" s="7" t="s">
        <v>9236</v>
      </c>
      <c r="K4158" s="8">
        <v>2.9126501083374023</v>
      </c>
      <c r="M4158" s="8">
        <v>97.334999084472656</v>
      </c>
      <c r="N4158" s="7">
        <v>22.464399337768555</v>
      </c>
      <c r="O4158" s="7" t="s">
        <v>331</v>
      </c>
      <c r="P4158" s="7" t="s">
        <v>1033</v>
      </c>
      <c r="Q4158" s="7" t="s">
        <v>242</v>
      </c>
      <c r="R4158" s="7" t="s">
        <v>3856</v>
      </c>
      <c r="S4158" s="7">
        <v>39.248031616210938</v>
      </c>
    </row>
    <row r="4159" spans="1:19" x14ac:dyDescent="0.25">
      <c r="A4159" s="7">
        <v>513</v>
      </c>
      <c r="B4159" s="7">
        <v>44657</v>
      </c>
      <c r="C4159" s="7">
        <v>40566329</v>
      </c>
      <c r="D4159" s="7" t="s">
        <v>2258</v>
      </c>
      <c r="E4159" s="7" t="s">
        <v>9233</v>
      </c>
      <c r="F4159" s="7">
        <v>500000</v>
      </c>
      <c r="G4159" s="7">
        <v>6.4559001922607422</v>
      </c>
      <c r="H4159" s="7">
        <v>5.7455000877380371</v>
      </c>
      <c r="I4159" s="7" t="s">
        <v>20267</v>
      </c>
      <c r="J4159" s="7" t="s">
        <v>9234</v>
      </c>
      <c r="K4159" s="8">
        <v>3.1350400447845459</v>
      </c>
      <c r="M4159" s="8">
        <v>102.11599731445313</v>
      </c>
      <c r="N4159" s="7">
        <v>42.712699890136719</v>
      </c>
      <c r="O4159" s="7" t="s">
        <v>331</v>
      </c>
      <c r="P4159" s="7" t="s">
        <v>1033</v>
      </c>
      <c r="Q4159" s="7" t="s">
        <v>242</v>
      </c>
      <c r="R4159" s="7" t="s">
        <v>3856</v>
      </c>
      <c r="S4159" s="7">
        <v>38.027240753173828</v>
      </c>
    </row>
    <row r="4160" spans="1:19" x14ac:dyDescent="0.25">
      <c r="A4160" s="7">
        <v>513</v>
      </c>
      <c r="B4160" s="7">
        <v>44657</v>
      </c>
      <c r="C4160" s="7">
        <v>32682633</v>
      </c>
      <c r="D4160" s="7" t="s">
        <v>2258</v>
      </c>
      <c r="E4160" s="7" t="s">
        <v>9230</v>
      </c>
      <c r="F4160" s="7">
        <v>1000000</v>
      </c>
      <c r="G4160" s="7">
        <v>4.7857999801635742</v>
      </c>
      <c r="H4160" s="7">
        <v>4.4229001998901367</v>
      </c>
      <c r="I4160" s="7" t="s">
        <v>9231</v>
      </c>
      <c r="J4160" s="7" t="s">
        <v>9232</v>
      </c>
      <c r="K4160" s="8">
        <v>3.0517299175262451</v>
      </c>
      <c r="M4160" s="8">
        <v>98.66400146484375</v>
      </c>
      <c r="N4160" s="7">
        <v>31.513299942016602</v>
      </c>
      <c r="O4160" s="7" t="s">
        <v>331</v>
      </c>
      <c r="P4160" s="7" t="s">
        <v>1033</v>
      </c>
      <c r="Q4160" s="7" t="s">
        <v>242</v>
      </c>
      <c r="R4160" s="7" t="s">
        <v>3856</v>
      </c>
      <c r="S4160" s="7">
        <v>35.226119995117188</v>
      </c>
    </row>
    <row r="4161" spans="1:19" x14ac:dyDescent="0.25">
      <c r="A4161" s="7">
        <v>513</v>
      </c>
      <c r="B4161" s="7">
        <v>44657</v>
      </c>
      <c r="C4161" s="7">
        <v>97990</v>
      </c>
      <c r="D4161" s="7" t="s">
        <v>2258</v>
      </c>
      <c r="E4161" s="7" t="s">
        <v>9228</v>
      </c>
      <c r="F4161" s="7">
        <v>400000</v>
      </c>
      <c r="G4161" s="7">
        <v>3.5755999088287354</v>
      </c>
      <c r="H4161" s="7">
        <v>3.1817998886108398</v>
      </c>
      <c r="I4161" s="7" t="s">
        <v>20268</v>
      </c>
      <c r="J4161" s="7" t="s">
        <v>9229</v>
      </c>
      <c r="K4161" s="8">
        <v>3.1248900890350342</v>
      </c>
      <c r="M4161" s="8">
        <v>108.38600158691406</v>
      </c>
      <c r="N4161" s="7">
        <v>40.194099426269531</v>
      </c>
      <c r="O4161" s="7" t="s">
        <v>331</v>
      </c>
      <c r="P4161" s="7" t="s">
        <v>1033</v>
      </c>
      <c r="Q4161" s="7" t="s">
        <v>242</v>
      </c>
      <c r="R4161" s="7" t="s">
        <v>3856</v>
      </c>
      <c r="S4161" s="7">
        <v>33.149158477783203</v>
      </c>
    </row>
    <row r="4162" spans="1:19" x14ac:dyDescent="0.25">
      <c r="A4162" s="7">
        <v>513</v>
      </c>
      <c r="B4162" s="7">
        <v>44657</v>
      </c>
      <c r="C4162" s="7">
        <v>44105530</v>
      </c>
      <c r="D4162" s="7" t="s">
        <v>2258</v>
      </c>
      <c r="E4162" s="7" t="s">
        <v>9226</v>
      </c>
      <c r="F4162" s="7">
        <v>500000</v>
      </c>
      <c r="G4162" s="7">
        <v>2.201200008392334</v>
      </c>
      <c r="H4162" s="7">
        <v>2.1235001087188721</v>
      </c>
      <c r="I4162" s="7" t="s">
        <v>20269</v>
      </c>
      <c r="J4162" s="7" t="s">
        <v>9227</v>
      </c>
      <c r="K4162" s="8">
        <v>2.7689900398254395</v>
      </c>
      <c r="M4162" s="8">
        <v>98.367996215820313</v>
      </c>
      <c r="N4162" s="7">
        <v>18.819700241088867</v>
      </c>
      <c r="O4162" s="7" t="s">
        <v>331</v>
      </c>
      <c r="P4162" s="7" t="s">
        <v>1033</v>
      </c>
      <c r="Q4162" s="7" t="s">
        <v>242</v>
      </c>
      <c r="R4162" s="7" t="s">
        <v>3856</v>
      </c>
      <c r="S4162" s="7">
        <v>30.752773284912109</v>
      </c>
    </row>
    <row r="4163" spans="1:19" x14ac:dyDescent="0.25">
      <c r="A4163" s="7">
        <v>513</v>
      </c>
      <c r="B4163" s="7">
        <v>44657</v>
      </c>
      <c r="C4163" s="7">
        <v>28980847</v>
      </c>
      <c r="D4163" s="7" t="s">
        <v>2258</v>
      </c>
      <c r="E4163" s="7" t="s">
        <v>214</v>
      </c>
      <c r="F4163" s="7">
        <v>1000000</v>
      </c>
      <c r="G4163" s="7">
        <v>1.4292000532150269</v>
      </c>
      <c r="H4163" s="7">
        <v>1.3835999965667725</v>
      </c>
      <c r="I4163" s="7" t="s">
        <v>21910</v>
      </c>
      <c r="J4163" s="7" t="s">
        <v>9225</v>
      </c>
      <c r="K4163" s="8">
        <v>2.6519300937652588</v>
      </c>
      <c r="M4163" s="8">
        <v>101.70099639892578</v>
      </c>
      <c r="N4163" s="7">
        <v>40.278701782226563</v>
      </c>
      <c r="O4163" s="7" t="s">
        <v>331</v>
      </c>
      <c r="P4163" s="7" t="s">
        <v>1033</v>
      </c>
      <c r="Q4163" s="7" t="s">
        <v>242</v>
      </c>
      <c r="R4163" s="7" t="s">
        <v>3856</v>
      </c>
      <c r="S4163" s="7">
        <v>29.393743515014648</v>
      </c>
    </row>
    <row r="4164" spans="1:19" x14ac:dyDescent="0.25">
      <c r="A4164" s="7">
        <v>513</v>
      </c>
      <c r="B4164" s="7">
        <v>44657</v>
      </c>
      <c r="C4164" s="7">
        <v>41225214</v>
      </c>
      <c r="D4164" s="7" t="s">
        <v>2263</v>
      </c>
      <c r="E4164" s="7" t="s">
        <v>214</v>
      </c>
      <c r="F4164" s="7">
        <v>500000</v>
      </c>
      <c r="G4164" s="7">
        <v>1.5633000135421753</v>
      </c>
      <c r="H4164" s="7">
        <v>1.4710999727249146</v>
      </c>
      <c r="I4164" s="7" t="s">
        <v>11580</v>
      </c>
      <c r="J4164" s="7" t="s">
        <v>11581</v>
      </c>
      <c r="K4164" s="8">
        <v>3.6253299713134766</v>
      </c>
      <c r="M4164" s="8">
        <v>101.54199981689453</v>
      </c>
      <c r="N4164" s="7">
        <v>129.96000671386719</v>
      </c>
      <c r="O4164" s="7" t="s">
        <v>409</v>
      </c>
      <c r="P4164" s="7" t="s">
        <v>349</v>
      </c>
      <c r="Q4164" s="7" t="s">
        <v>242</v>
      </c>
      <c r="R4164" s="7" t="s">
        <v>3856</v>
      </c>
      <c r="S4164" s="7">
        <v>129.96000671386719</v>
      </c>
    </row>
    <row r="4165" spans="1:19" x14ac:dyDescent="0.25">
      <c r="A4165" s="7">
        <v>513</v>
      </c>
      <c r="B4165" s="7">
        <v>44657</v>
      </c>
      <c r="C4165" s="7">
        <v>43080000</v>
      </c>
      <c r="D4165" s="7" t="s">
        <v>2266</v>
      </c>
      <c r="E4165" s="7" t="s">
        <v>214</v>
      </c>
      <c r="F4165" s="7">
        <v>600000</v>
      </c>
      <c r="G4165" s="7">
        <v>6.6388998031616211</v>
      </c>
      <c r="H4165" s="7">
        <v>5.984799861907959</v>
      </c>
      <c r="I4165" s="7" t="s">
        <v>9254</v>
      </c>
      <c r="J4165" s="7" t="s">
        <v>9255</v>
      </c>
      <c r="K4165" s="8">
        <v>3.3385200500488281</v>
      </c>
      <c r="M4165" s="8">
        <v>100.21600341796875</v>
      </c>
      <c r="N4165" s="7">
        <v>59.720298767089844</v>
      </c>
      <c r="O4165" s="7" t="s">
        <v>409</v>
      </c>
      <c r="P4165" s="7" t="s">
        <v>659</v>
      </c>
      <c r="Q4165" s="7" t="s">
        <v>242</v>
      </c>
      <c r="R4165" s="7" t="s">
        <v>214</v>
      </c>
      <c r="S4165" s="7">
        <v>53.5601806640625</v>
      </c>
    </row>
    <row r="4166" spans="1:19" x14ac:dyDescent="0.25">
      <c r="A4166" s="7">
        <v>513</v>
      </c>
      <c r="B4166" s="7">
        <v>44657</v>
      </c>
      <c r="C4166" s="7">
        <v>35516853</v>
      </c>
      <c r="D4166" s="7" t="s">
        <v>2266</v>
      </c>
      <c r="E4166" s="7" t="s">
        <v>9251</v>
      </c>
      <c r="F4166" s="7">
        <v>600000</v>
      </c>
      <c r="G4166" s="7">
        <v>5.4702000617980957</v>
      </c>
      <c r="H4166" s="7">
        <v>4.9952998161315918</v>
      </c>
      <c r="I4166" s="7" t="s">
        <v>9252</v>
      </c>
      <c r="J4166" s="7" t="s">
        <v>9253</v>
      </c>
      <c r="K4166" s="8">
        <v>3.3512899875640869</v>
      </c>
      <c r="M4166" s="8">
        <v>98.257003784179688</v>
      </c>
      <c r="N4166" s="7">
        <v>62.546298980712891</v>
      </c>
      <c r="O4166" s="7" t="s">
        <v>409</v>
      </c>
      <c r="P4166" s="7" t="s">
        <v>659</v>
      </c>
      <c r="Q4166" s="7" t="s">
        <v>242</v>
      </c>
      <c r="R4166" s="7" t="s">
        <v>3856</v>
      </c>
      <c r="S4166" s="7">
        <v>50.842205047607422</v>
      </c>
    </row>
    <row r="4167" spans="1:19" x14ac:dyDescent="0.25">
      <c r="A4167" s="7">
        <v>513</v>
      </c>
      <c r="B4167" s="7">
        <v>44657</v>
      </c>
      <c r="C4167" s="7">
        <v>35947115</v>
      </c>
      <c r="D4167" s="7" t="s">
        <v>2266</v>
      </c>
      <c r="E4167" s="7" t="s">
        <v>214</v>
      </c>
      <c r="F4167" s="7">
        <v>600000</v>
      </c>
      <c r="G4167" s="7">
        <v>5.4693999290466309</v>
      </c>
      <c r="H4167" s="7">
        <v>4.9952998161315918</v>
      </c>
      <c r="I4167" s="7" t="s">
        <v>9249</v>
      </c>
      <c r="J4167" s="7" t="s">
        <v>9250</v>
      </c>
      <c r="K4167" s="8">
        <v>3.3512899875640869</v>
      </c>
      <c r="M4167" s="8">
        <v>98.257003784179688</v>
      </c>
      <c r="N4167" s="7">
        <v>62.546298980712891</v>
      </c>
      <c r="O4167" s="7" t="s">
        <v>409</v>
      </c>
      <c r="P4167" s="7" t="s">
        <v>659</v>
      </c>
      <c r="Q4167" s="7" t="s">
        <v>242</v>
      </c>
      <c r="R4167" s="7" t="s">
        <v>214</v>
      </c>
      <c r="S4167" s="7">
        <v>50.840324401855469</v>
      </c>
    </row>
    <row r="4168" spans="1:19" x14ac:dyDescent="0.25">
      <c r="A4168" s="7">
        <v>513</v>
      </c>
      <c r="B4168" s="7">
        <v>44657</v>
      </c>
      <c r="C4168" s="7">
        <v>28481603</v>
      </c>
      <c r="D4168" s="7" t="s">
        <v>2266</v>
      </c>
      <c r="E4168" s="7" t="s">
        <v>214</v>
      </c>
      <c r="F4168" s="7">
        <v>700000</v>
      </c>
      <c r="G4168" s="7">
        <v>3.6331000328063965</v>
      </c>
      <c r="H4168" s="7">
        <v>3.3629000186920166</v>
      </c>
      <c r="I4168" s="7" t="s">
        <v>16738</v>
      </c>
      <c r="J4168" s="7" t="s">
        <v>9245</v>
      </c>
      <c r="K4168" s="8">
        <v>3.2404301166534424</v>
      </c>
      <c r="M4168" s="8">
        <v>100.02999877929688</v>
      </c>
      <c r="N4168" s="7">
        <v>50.710300445556641</v>
      </c>
      <c r="O4168" s="7" t="s">
        <v>409</v>
      </c>
      <c r="P4168" s="7" t="s">
        <v>659</v>
      </c>
      <c r="Q4168" s="7" t="s">
        <v>242</v>
      </c>
      <c r="R4168" s="7" t="s">
        <v>214</v>
      </c>
      <c r="S4168" s="7">
        <v>46.460987091064453</v>
      </c>
    </row>
    <row r="4169" spans="1:19" x14ac:dyDescent="0.25">
      <c r="A4169" s="7">
        <v>513</v>
      </c>
      <c r="B4169" s="7">
        <v>44657</v>
      </c>
      <c r="C4169" s="7">
        <v>27941458</v>
      </c>
      <c r="D4169" s="7" t="s">
        <v>2266</v>
      </c>
      <c r="E4169" s="7" t="s">
        <v>9246</v>
      </c>
      <c r="F4169" s="7">
        <v>700000</v>
      </c>
      <c r="G4169" s="7">
        <v>3.6331000328063965</v>
      </c>
      <c r="H4169" s="7">
        <v>3.3629000186920166</v>
      </c>
      <c r="I4169" s="7" t="s">
        <v>9247</v>
      </c>
      <c r="J4169" s="7" t="s">
        <v>9248</v>
      </c>
      <c r="K4169" s="8">
        <v>3.2404301166534424</v>
      </c>
      <c r="M4169" s="8">
        <v>100.02999877929688</v>
      </c>
      <c r="N4169" s="7">
        <v>50.710300445556641</v>
      </c>
      <c r="O4169" s="7" t="s">
        <v>409</v>
      </c>
      <c r="P4169" s="7" t="s">
        <v>659</v>
      </c>
      <c r="Q4169" s="7" t="s">
        <v>242</v>
      </c>
      <c r="R4169" s="7" t="s">
        <v>3856</v>
      </c>
      <c r="S4169" s="7">
        <v>46.460987091064453</v>
      </c>
    </row>
    <row r="4170" spans="1:19" x14ac:dyDescent="0.25">
      <c r="A4170" s="7">
        <v>513</v>
      </c>
      <c r="B4170" s="7">
        <v>44657</v>
      </c>
      <c r="C4170" s="7">
        <v>15869218</v>
      </c>
      <c r="D4170" s="7" t="s">
        <v>2266</v>
      </c>
      <c r="E4170" s="7" t="s">
        <v>214</v>
      </c>
      <c r="F4170" s="7">
        <v>500000</v>
      </c>
      <c r="G4170" s="7">
        <v>0.43810001015663147</v>
      </c>
      <c r="H4170" s="7">
        <v>0.43299999833106995</v>
      </c>
      <c r="I4170" s="7" t="s">
        <v>9243</v>
      </c>
      <c r="J4170" s="7" t="s">
        <v>9244</v>
      </c>
      <c r="K4170" s="8">
        <v>2.4983339309692383</v>
      </c>
      <c r="M4170" s="8">
        <v>100.08599853515625</v>
      </c>
      <c r="N4170" s="7">
        <v>134.78239440917969</v>
      </c>
      <c r="O4170" s="7" t="s">
        <v>409</v>
      </c>
      <c r="P4170" s="7" t="s">
        <v>659</v>
      </c>
      <c r="Q4170" s="7" t="s">
        <v>242</v>
      </c>
      <c r="R4170" s="7" t="s">
        <v>3856</v>
      </c>
      <c r="S4170" s="7">
        <v>38.624237060546875</v>
      </c>
    </row>
    <row r="4171" spans="1:19" x14ac:dyDescent="0.25">
      <c r="A4171" s="7">
        <v>513</v>
      </c>
      <c r="B4171" s="7">
        <v>44657</v>
      </c>
      <c r="C4171" s="7">
        <v>66947731</v>
      </c>
      <c r="D4171" s="7" t="s">
        <v>2268</v>
      </c>
      <c r="E4171" s="7" t="s">
        <v>214</v>
      </c>
      <c r="F4171" s="7">
        <v>700000</v>
      </c>
      <c r="G4171" s="7">
        <v>29.426399230957031</v>
      </c>
      <c r="H4171" s="7">
        <v>17.146099090576172</v>
      </c>
      <c r="I4171" s="7" t="s">
        <v>18103</v>
      </c>
      <c r="J4171" s="7" t="s">
        <v>18104</v>
      </c>
      <c r="K4171" s="8">
        <v>4.393700122833252</v>
      </c>
      <c r="M4171" s="8">
        <v>85.319000244140625</v>
      </c>
      <c r="N4171" s="7">
        <v>172.77000427246094</v>
      </c>
      <c r="O4171" s="7" t="s">
        <v>446</v>
      </c>
      <c r="P4171" s="7" t="s">
        <v>322</v>
      </c>
      <c r="Q4171" s="7" t="s">
        <v>291</v>
      </c>
      <c r="R4171" s="7" t="s">
        <v>3856</v>
      </c>
      <c r="S4171" s="7">
        <v>226.38882446289063</v>
      </c>
    </row>
    <row r="4172" spans="1:19" x14ac:dyDescent="0.25">
      <c r="A4172" s="7">
        <v>513</v>
      </c>
      <c r="B4172" s="7">
        <v>44657</v>
      </c>
      <c r="C4172" s="7">
        <v>66947730</v>
      </c>
      <c r="D4172" s="7" t="s">
        <v>2268</v>
      </c>
      <c r="E4172" s="7" t="s">
        <v>18105</v>
      </c>
      <c r="F4172" s="7">
        <v>700000</v>
      </c>
      <c r="G4172" s="7">
        <v>29.426399230957031</v>
      </c>
      <c r="H4172" s="7">
        <v>17.146099090576172</v>
      </c>
      <c r="I4172" s="7" t="s">
        <v>18106</v>
      </c>
      <c r="J4172" s="7" t="s">
        <v>18107</v>
      </c>
      <c r="K4172" s="8">
        <v>4.3937010765075684</v>
      </c>
      <c r="M4172" s="8">
        <v>85.319000244140625</v>
      </c>
      <c r="N4172" s="7">
        <v>172.43209838867188</v>
      </c>
      <c r="O4172" s="7" t="s">
        <v>446</v>
      </c>
      <c r="P4172" s="7" t="s">
        <v>322</v>
      </c>
      <c r="Q4172" s="7" t="s">
        <v>291</v>
      </c>
      <c r="R4172" s="7" t="s">
        <v>214</v>
      </c>
      <c r="S4172" s="7">
        <v>226.38882446289063</v>
      </c>
    </row>
    <row r="4173" spans="1:19" x14ac:dyDescent="0.25">
      <c r="A4173" s="7">
        <v>513</v>
      </c>
      <c r="B4173" s="7">
        <v>44657</v>
      </c>
      <c r="C4173" s="7">
        <v>46514642</v>
      </c>
      <c r="D4173" s="7" t="s">
        <v>2268</v>
      </c>
      <c r="E4173" s="7" t="s">
        <v>214</v>
      </c>
      <c r="F4173" s="7">
        <v>400000</v>
      </c>
      <c r="G4173" s="7">
        <v>27.794700622558594</v>
      </c>
      <c r="H4173" s="7">
        <v>15.74429988861084</v>
      </c>
      <c r="I4173" s="7" t="s">
        <v>20270</v>
      </c>
      <c r="J4173" s="7" t="s">
        <v>9271</v>
      </c>
      <c r="K4173" s="8">
        <v>4.482140064239502</v>
      </c>
      <c r="M4173" s="8">
        <v>96.325996398925781</v>
      </c>
      <c r="N4173" s="7">
        <v>177.7030029296875</v>
      </c>
      <c r="O4173" s="7" t="s">
        <v>446</v>
      </c>
      <c r="P4173" s="7" t="s">
        <v>322</v>
      </c>
      <c r="Q4173" s="7" t="s">
        <v>291</v>
      </c>
      <c r="R4173" s="7" t="s">
        <v>3856</v>
      </c>
      <c r="S4173" s="7">
        <v>222.11306762695313</v>
      </c>
    </row>
    <row r="4174" spans="1:19" x14ac:dyDescent="0.25">
      <c r="A4174" s="7">
        <v>513</v>
      </c>
      <c r="B4174" s="7">
        <v>44657</v>
      </c>
      <c r="C4174" s="7">
        <v>46506064</v>
      </c>
      <c r="D4174" s="7" t="s">
        <v>2268</v>
      </c>
      <c r="E4174" s="7" t="s">
        <v>9268</v>
      </c>
      <c r="F4174" s="7">
        <v>400000</v>
      </c>
      <c r="G4174" s="7">
        <v>27.794700622558594</v>
      </c>
      <c r="H4174" s="7">
        <v>15.74429988861084</v>
      </c>
      <c r="I4174" s="7" t="s">
        <v>9269</v>
      </c>
      <c r="J4174" s="7" t="s">
        <v>9270</v>
      </c>
      <c r="K4174" s="8">
        <v>4.4821410179138184</v>
      </c>
      <c r="M4174" s="8">
        <v>96.325996398925781</v>
      </c>
      <c r="N4174" s="7">
        <v>177.32060241699219</v>
      </c>
      <c r="O4174" s="7" t="s">
        <v>446</v>
      </c>
      <c r="P4174" s="7" t="s">
        <v>322</v>
      </c>
      <c r="Q4174" s="7" t="s">
        <v>291</v>
      </c>
      <c r="R4174" s="7" t="s">
        <v>214</v>
      </c>
      <c r="S4174" s="7">
        <v>222.11306762695313</v>
      </c>
    </row>
    <row r="4175" spans="1:19" x14ac:dyDescent="0.25">
      <c r="A4175" s="7">
        <v>513</v>
      </c>
      <c r="B4175" s="7">
        <v>44657</v>
      </c>
      <c r="C4175" s="7">
        <v>43484479</v>
      </c>
      <c r="D4175" s="7" t="s">
        <v>2268</v>
      </c>
      <c r="E4175" s="7" t="s">
        <v>214</v>
      </c>
      <c r="F4175" s="7">
        <v>450000</v>
      </c>
      <c r="G4175" s="7">
        <v>6.8392000198364258</v>
      </c>
      <c r="H4175" s="7">
        <v>5.8853001594543457</v>
      </c>
      <c r="I4175" s="7" t="s">
        <v>9266</v>
      </c>
      <c r="J4175" s="7" t="s">
        <v>9267</v>
      </c>
      <c r="K4175" s="8">
        <v>3.7634201049804688</v>
      </c>
      <c r="M4175" s="8">
        <v>102.90899658203125</v>
      </c>
      <c r="N4175" s="7">
        <v>103.51599884033203</v>
      </c>
      <c r="O4175" s="7" t="s">
        <v>446</v>
      </c>
      <c r="P4175" s="7" t="s">
        <v>322</v>
      </c>
      <c r="Q4175" s="7" t="s">
        <v>291</v>
      </c>
      <c r="R4175" s="7" t="s">
        <v>3856</v>
      </c>
      <c r="S4175" s="7">
        <v>138.15762329101563</v>
      </c>
    </row>
    <row r="4176" spans="1:19" x14ac:dyDescent="0.25">
      <c r="A4176" s="7">
        <v>513</v>
      </c>
      <c r="B4176" s="7">
        <v>44657</v>
      </c>
      <c r="C4176" s="7">
        <v>43484478</v>
      </c>
      <c r="D4176" s="7" t="s">
        <v>2268</v>
      </c>
      <c r="E4176" s="7" t="s">
        <v>9263</v>
      </c>
      <c r="F4176" s="7">
        <v>450000</v>
      </c>
      <c r="G4176" s="7">
        <v>6.8392000198364258</v>
      </c>
      <c r="H4176" s="7">
        <v>5.8836002349853516</v>
      </c>
      <c r="I4176" s="7" t="s">
        <v>9264</v>
      </c>
      <c r="J4176" s="7" t="s">
        <v>9265</v>
      </c>
      <c r="K4176" s="8">
        <v>3.8100659847259521</v>
      </c>
      <c r="M4176" s="8">
        <v>102.62599945068359</v>
      </c>
      <c r="N4176" s="7">
        <v>107.79630279541016</v>
      </c>
      <c r="O4176" s="7" t="s">
        <v>446</v>
      </c>
      <c r="P4176" s="7" t="s">
        <v>322</v>
      </c>
      <c r="Q4176" s="7" t="s">
        <v>291</v>
      </c>
      <c r="R4176" s="7" t="s">
        <v>214</v>
      </c>
      <c r="S4176" s="7">
        <v>138.15762329101563</v>
      </c>
    </row>
    <row r="4177" spans="1:19" x14ac:dyDescent="0.25">
      <c r="A4177" s="7">
        <v>513</v>
      </c>
      <c r="B4177" s="7">
        <v>44657</v>
      </c>
      <c r="C4177" s="7">
        <v>23788704</v>
      </c>
      <c r="D4177" s="7" t="s">
        <v>2268</v>
      </c>
      <c r="E4177" s="7" t="s">
        <v>9260</v>
      </c>
      <c r="F4177" s="7">
        <v>250000</v>
      </c>
      <c r="G4177" s="7">
        <v>2.5599000453948975</v>
      </c>
      <c r="H4177" s="7">
        <v>2.4800999164581299</v>
      </c>
      <c r="I4177" s="7" t="s">
        <v>9261</v>
      </c>
      <c r="J4177" s="7" t="s">
        <v>9262</v>
      </c>
      <c r="K4177" s="8">
        <v>3.2561860084533691</v>
      </c>
      <c r="M4177" s="8">
        <v>102.72499847412109</v>
      </c>
      <c r="N4177" s="7">
        <v>54.718399047851563</v>
      </c>
      <c r="O4177" s="7" t="s">
        <v>446</v>
      </c>
      <c r="P4177" s="7" t="s">
        <v>322</v>
      </c>
      <c r="Q4177" s="7" t="s">
        <v>291</v>
      </c>
      <c r="R4177" s="7" t="s">
        <v>214</v>
      </c>
      <c r="S4177" s="7">
        <v>113.80987548828125</v>
      </c>
    </row>
    <row r="4178" spans="1:19" x14ac:dyDescent="0.25">
      <c r="A4178" s="7">
        <v>513</v>
      </c>
      <c r="B4178" s="7">
        <v>44657</v>
      </c>
      <c r="C4178" s="7">
        <v>18529080</v>
      </c>
      <c r="D4178" s="7" t="s">
        <v>2268</v>
      </c>
      <c r="E4178" s="7" t="s">
        <v>9256</v>
      </c>
      <c r="F4178" s="7">
        <v>300000</v>
      </c>
      <c r="G4178" s="7">
        <v>0.98839998245239258</v>
      </c>
      <c r="H4178" s="7">
        <v>0.96689999103546143</v>
      </c>
      <c r="I4178" s="7" t="s">
        <v>9257</v>
      </c>
      <c r="J4178" s="7" t="s">
        <v>9258</v>
      </c>
      <c r="K4178" s="8">
        <v>2.7455000877380371</v>
      </c>
      <c r="M4178" s="8">
        <v>100.85199737548828</v>
      </c>
      <c r="N4178" s="7">
        <v>89.200103759765625</v>
      </c>
      <c r="O4178" s="7" t="s">
        <v>446</v>
      </c>
      <c r="P4178" s="7" t="s">
        <v>322</v>
      </c>
      <c r="Q4178" s="7" t="s">
        <v>291</v>
      </c>
      <c r="R4178" s="7" t="s">
        <v>3856</v>
      </c>
      <c r="S4178" s="7">
        <v>104.45244598388672</v>
      </c>
    </row>
    <row r="4179" spans="1:19" x14ac:dyDescent="0.25">
      <c r="A4179" s="7">
        <v>513</v>
      </c>
      <c r="B4179" s="7">
        <v>44657</v>
      </c>
      <c r="C4179" s="7">
        <v>44489067</v>
      </c>
      <c r="D4179" s="7" t="s">
        <v>2271</v>
      </c>
      <c r="E4179" s="7" t="s">
        <v>214</v>
      </c>
      <c r="F4179" s="7">
        <v>175000</v>
      </c>
      <c r="G4179" s="7">
        <v>2.2177000045776367</v>
      </c>
      <c r="H4179" s="7">
        <v>1.5118000507354736</v>
      </c>
      <c r="I4179" s="7" t="s">
        <v>11582</v>
      </c>
      <c r="J4179" s="7" t="s">
        <v>11583</v>
      </c>
      <c r="K4179" s="8">
        <v>55.369594573974609</v>
      </c>
      <c r="M4179" s="8">
        <v>42.099998474121094</v>
      </c>
      <c r="N4179" s="7">
        <v>5279.01171875</v>
      </c>
      <c r="O4179" s="7" t="s">
        <v>280</v>
      </c>
      <c r="P4179" s="7" t="s">
        <v>2272</v>
      </c>
      <c r="Q4179" s="7" t="s">
        <v>242</v>
      </c>
      <c r="R4179" s="7" t="s">
        <v>214</v>
      </c>
      <c r="S4179" s="7">
        <v>5279.01171875</v>
      </c>
    </row>
    <row r="4180" spans="1:19" x14ac:dyDescent="0.25">
      <c r="A4180" s="7">
        <v>513</v>
      </c>
      <c r="B4180" s="7">
        <v>44657</v>
      </c>
      <c r="C4180" s="7">
        <v>43980954</v>
      </c>
      <c r="D4180" s="7" t="s">
        <v>2274</v>
      </c>
      <c r="E4180" s="7" t="s">
        <v>214</v>
      </c>
      <c r="F4180" s="7">
        <v>1500000</v>
      </c>
      <c r="G4180" s="7">
        <v>7.972599983215332</v>
      </c>
      <c r="H4180" s="7">
        <v>4.292600154876709</v>
      </c>
      <c r="I4180" s="7" t="s">
        <v>21911</v>
      </c>
      <c r="J4180" s="7" t="s">
        <v>9292</v>
      </c>
      <c r="K4180" s="8">
        <v>25.47039794921875</v>
      </c>
      <c r="M4180" s="8">
        <v>40.029998779296875</v>
      </c>
      <c r="N4180" s="7">
        <v>2281.352294921875</v>
      </c>
      <c r="O4180" s="7" t="s">
        <v>331</v>
      </c>
      <c r="P4180" s="7" t="s">
        <v>2272</v>
      </c>
      <c r="Q4180" s="7" t="s">
        <v>242</v>
      </c>
      <c r="R4180" s="7" t="s">
        <v>3856</v>
      </c>
      <c r="S4180" s="7">
        <v>760.24212646484375</v>
      </c>
    </row>
    <row r="4181" spans="1:19" x14ac:dyDescent="0.25">
      <c r="A4181" s="7">
        <v>513</v>
      </c>
      <c r="B4181" s="7">
        <v>44657</v>
      </c>
      <c r="C4181" s="7">
        <v>43980956</v>
      </c>
      <c r="D4181" s="7" t="s">
        <v>2274</v>
      </c>
      <c r="E4181" s="7" t="s">
        <v>9289</v>
      </c>
      <c r="F4181" s="7">
        <v>1500000</v>
      </c>
      <c r="G4181" s="7">
        <v>7.972599983215332</v>
      </c>
      <c r="H4181" s="7">
        <v>4.2674999237060547</v>
      </c>
      <c r="I4181" s="7" t="s">
        <v>9290</v>
      </c>
      <c r="J4181" s="7" t="s">
        <v>9291</v>
      </c>
      <c r="K4181" s="8">
        <v>25.761299133300781</v>
      </c>
      <c r="M4181" s="8">
        <v>39.532001495361328</v>
      </c>
      <c r="N4181" s="7">
        <v>2310.48095703125</v>
      </c>
      <c r="O4181" s="7" t="s">
        <v>331</v>
      </c>
      <c r="P4181" s="7" t="s">
        <v>2272</v>
      </c>
      <c r="Q4181" s="7" t="s">
        <v>242</v>
      </c>
      <c r="R4181" s="7" t="s">
        <v>214</v>
      </c>
      <c r="S4181" s="7">
        <v>760.24212646484375</v>
      </c>
    </row>
    <row r="4182" spans="1:19" x14ac:dyDescent="0.25">
      <c r="A4182" s="7">
        <v>513</v>
      </c>
      <c r="B4182" s="7">
        <v>44657</v>
      </c>
      <c r="C4182" s="7">
        <v>42787052</v>
      </c>
      <c r="D4182" s="7" t="s">
        <v>2274</v>
      </c>
      <c r="E4182" s="7" t="s">
        <v>214</v>
      </c>
      <c r="F4182" s="7">
        <v>1400000</v>
      </c>
      <c r="G4182" s="7">
        <v>6.934999942779541</v>
      </c>
      <c r="H4182" s="7">
        <v>3.8696000576019287</v>
      </c>
      <c r="I4182" s="7" t="s">
        <v>20271</v>
      </c>
      <c r="J4182" s="7" t="s">
        <v>9288</v>
      </c>
      <c r="K4182" s="8">
        <v>27.769329071044922</v>
      </c>
      <c r="M4182" s="8">
        <v>40.055000305175781</v>
      </c>
      <c r="N4182" s="7">
        <v>2506.90771484375</v>
      </c>
      <c r="O4182" s="7" t="s">
        <v>331</v>
      </c>
      <c r="P4182" s="7" t="s">
        <v>2272</v>
      </c>
      <c r="Q4182" s="7" t="s">
        <v>242</v>
      </c>
      <c r="R4182" s="7" t="s">
        <v>3856</v>
      </c>
      <c r="S4182" s="7">
        <v>739.55780029296875</v>
      </c>
    </row>
    <row r="4183" spans="1:19" x14ac:dyDescent="0.25">
      <c r="A4183" s="7">
        <v>513</v>
      </c>
      <c r="B4183" s="7">
        <v>44657</v>
      </c>
      <c r="C4183" s="7">
        <v>42787051</v>
      </c>
      <c r="D4183" s="7" t="s">
        <v>2274</v>
      </c>
      <c r="E4183" s="7" t="s">
        <v>9285</v>
      </c>
      <c r="F4183" s="7">
        <v>1400000</v>
      </c>
      <c r="G4183" s="7">
        <v>6.934999942779541</v>
      </c>
      <c r="H4183" s="7">
        <v>3.8471000194549561</v>
      </c>
      <c r="I4183" s="7" t="s">
        <v>9286</v>
      </c>
      <c r="J4183" s="7" t="s">
        <v>9287</v>
      </c>
      <c r="K4183" s="8">
        <v>28.106653213500977</v>
      </c>
      <c r="M4183" s="8">
        <v>39.530101776123047</v>
      </c>
      <c r="N4183" s="7">
        <v>2542.17724609375</v>
      </c>
      <c r="O4183" s="7" t="s">
        <v>331</v>
      </c>
      <c r="P4183" s="7" t="s">
        <v>2272</v>
      </c>
      <c r="Q4183" s="7" t="s">
        <v>242</v>
      </c>
      <c r="R4183" s="7" t="s">
        <v>214</v>
      </c>
      <c r="S4183" s="7">
        <v>739.55780029296875</v>
      </c>
    </row>
    <row r="4184" spans="1:19" x14ac:dyDescent="0.25">
      <c r="A4184" s="7">
        <v>513</v>
      </c>
      <c r="B4184" s="7">
        <v>44657</v>
      </c>
      <c r="C4184" s="7">
        <v>37875223</v>
      </c>
      <c r="D4184" s="7" t="s">
        <v>2274</v>
      </c>
      <c r="E4184" s="7" t="s">
        <v>214</v>
      </c>
      <c r="F4184" s="7">
        <v>1250000</v>
      </c>
      <c r="G4184" s="7">
        <v>6.0314998626708984</v>
      </c>
      <c r="H4184" s="7">
        <v>3.5313999652862549</v>
      </c>
      <c r="I4184" s="7" t="s">
        <v>22457</v>
      </c>
      <c r="J4184" s="7" t="s">
        <v>9284</v>
      </c>
      <c r="K4184" s="8">
        <v>27.808219909667969</v>
      </c>
      <c r="M4184" s="8">
        <v>40.012001037597656</v>
      </c>
      <c r="N4184" s="7">
        <v>2508.741455078125</v>
      </c>
      <c r="O4184" s="7" t="s">
        <v>331</v>
      </c>
      <c r="P4184" s="7" t="s">
        <v>2272</v>
      </c>
      <c r="Q4184" s="7" t="s">
        <v>242</v>
      </c>
      <c r="R4184" s="7" t="s">
        <v>3856</v>
      </c>
      <c r="S4184" s="7">
        <v>720.92047119140625</v>
      </c>
    </row>
    <row r="4185" spans="1:19" x14ac:dyDescent="0.25">
      <c r="A4185" s="7">
        <v>513</v>
      </c>
      <c r="B4185" s="7">
        <v>44657</v>
      </c>
      <c r="C4185" s="7">
        <v>33958457</v>
      </c>
      <c r="D4185" s="7" t="s">
        <v>2274</v>
      </c>
      <c r="E4185" s="7" t="s">
        <v>214</v>
      </c>
      <c r="F4185" s="7">
        <v>1500000</v>
      </c>
      <c r="G4185" s="7">
        <v>5.092400074005127</v>
      </c>
      <c r="H4185" s="7">
        <v>3.2495999336242676</v>
      </c>
      <c r="I4185" s="7" t="s">
        <v>20272</v>
      </c>
      <c r="J4185" s="7" t="s">
        <v>9283</v>
      </c>
      <c r="K4185" s="8">
        <v>29.779998779296875</v>
      </c>
      <c r="M4185" s="8">
        <v>40.034999847412109</v>
      </c>
      <c r="N4185" s="7">
        <v>2704.56396484375</v>
      </c>
      <c r="O4185" s="7" t="s">
        <v>331</v>
      </c>
      <c r="P4185" s="7" t="s">
        <v>2272</v>
      </c>
      <c r="Q4185" s="7" t="s">
        <v>242</v>
      </c>
      <c r="R4185" s="7" t="s">
        <v>3856</v>
      </c>
      <c r="S4185" s="7">
        <v>700.93048095703125</v>
      </c>
    </row>
    <row r="4186" spans="1:19" x14ac:dyDescent="0.25">
      <c r="A4186" s="7">
        <v>513</v>
      </c>
      <c r="B4186" s="7">
        <v>44657</v>
      </c>
      <c r="C4186" s="7">
        <v>33958458</v>
      </c>
      <c r="D4186" s="7" t="s">
        <v>2274</v>
      </c>
      <c r="E4186" s="7" t="s">
        <v>9280</v>
      </c>
      <c r="F4186" s="7">
        <v>1500000</v>
      </c>
      <c r="G4186" s="7">
        <v>5.092400074005127</v>
      </c>
      <c r="H4186" s="7">
        <v>3.2485001087188721</v>
      </c>
      <c r="I4186" s="7" t="s">
        <v>9281</v>
      </c>
      <c r="J4186" s="7" t="s">
        <v>9282</v>
      </c>
      <c r="K4186" s="8">
        <v>29.807785034179688</v>
      </c>
      <c r="M4186" s="8">
        <v>39.996601104736328</v>
      </c>
      <c r="N4186" s="7">
        <v>2709.546630859375</v>
      </c>
      <c r="O4186" s="7" t="s">
        <v>331</v>
      </c>
      <c r="P4186" s="7" t="s">
        <v>2272</v>
      </c>
      <c r="Q4186" s="7" t="s">
        <v>242</v>
      </c>
      <c r="R4186" s="7" t="s">
        <v>214</v>
      </c>
      <c r="S4186" s="7">
        <v>700.93048095703125</v>
      </c>
    </row>
    <row r="4187" spans="1:19" x14ac:dyDescent="0.25">
      <c r="A4187" s="7">
        <v>513</v>
      </c>
      <c r="B4187" s="7">
        <v>44657</v>
      </c>
      <c r="C4187" s="7">
        <v>30604918</v>
      </c>
      <c r="D4187" s="7" t="s">
        <v>2274</v>
      </c>
      <c r="E4187" s="7" t="s">
        <v>214</v>
      </c>
      <c r="F4187" s="7">
        <v>1000000</v>
      </c>
      <c r="G4187" s="7">
        <v>4.2793002128601074</v>
      </c>
      <c r="H4187" s="7">
        <v>2.836899995803833</v>
      </c>
      <c r="I4187" s="7" t="s">
        <v>9278</v>
      </c>
      <c r="J4187" s="7" t="s">
        <v>9279</v>
      </c>
      <c r="K4187" s="8">
        <v>33.877044677734375</v>
      </c>
      <c r="M4187" s="8">
        <v>40.998001098632813</v>
      </c>
      <c r="N4187" s="7">
        <v>3113.321533203125</v>
      </c>
      <c r="O4187" s="7" t="s">
        <v>331</v>
      </c>
      <c r="P4187" s="7" t="s">
        <v>2272</v>
      </c>
      <c r="Q4187" s="7" t="s">
        <v>242</v>
      </c>
      <c r="R4187" s="7" t="s">
        <v>3856</v>
      </c>
      <c r="S4187" s="7">
        <v>683.115966796875</v>
      </c>
    </row>
    <row r="4188" spans="1:19" x14ac:dyDescent="0.25">
      <c r="A4188" s="7">
        <v>513</v>
      </c>
      <c r="B4188" s="7">
        <v>44657</v>
      </c>
      <c r="C4188" s="7">
        <v>27810654</v>
      </c>
      <c r="D4188" s="7" t="s">
        <v>2274</v>
      </c>
      <c r="E4188" s="7" t="s">
        <v>214</v>
      </c>
      <c r="F4188" s="7">
        <v>1500000</v>
      </c>
      <c r="G4188" s="7">
        <v>3.5755999088287354</v>
      </c>
      <c r="H4188" s="7">
        <v>2.3427999019622803</v>
      </c>
      <c r="I4188" s="7" t="s">
        <v>9276</v>
      </c>
      <c r="J4188" s="7" t="s">
        <v>9277</v>
      </c>
      <c r="K4188" s="8">
        <v>38.547786712646484</v>
      </c>
      <c r="M4188" s="8">
        <v>41.075000762939453</v>
      </c>
      <c r="N4188" s="7">
        <v>3581.267822265625</v>
      </c>
      <c r="O4188" s="7" t="s">
        <v>331</v>
      </c>
      <c r="P4188" s="7" t="s">
        <v>2272</v>
      </c>
      <c r="Q4188" s="7" t="s">
        <v>242</v>
      </c>
      <c r="R4188" s="7" t="s">
        <v>3856</v>
      </c>
      <c r="S4188" s="7">
        <v>667.32232666015625</v>
      </c>
    </row>
    <row r="4189" spans="1:19" x14ac:dyDescent="0.25">
      <c r="A4189" s="7">
        <v>513</v>
      </c>
      <c r="B4189" s="7">
        <v>44657</v>
      </c>
      <c r="C4189" s="7">
        <v>26041203</v>
      </c>
      <c r="D4189" s="7" t="s">
        <v>2274</v>
      </c>
      <c r="E4189" s="7" t="s">
        <v>214</v>
      </c>
      <c r="F4189" s="7">
        <v>650000</v>
      </c>
      <c r="G4189" s="7">
        <v>3.1566998958587646</v>
      </c>
      <c r="H4189" s="7">
        <v>2.1835999488830566</v>
      </c>
      <c r="I4189" s="7" t="s">
        <v>20273</v>
      </c>
      <c r="J4189" s="7" t="s">
        <v>9275</v>
      </c>
      <c r="K4189" s="8">
        <v>40.569633483886719</v>
      </c>
      <c r="M4189" s="8">
        <v>41.502998352050781</v>
      </c>
      <c r="N4189" s="7">
        <v>3785.10009765625</v>
      </c>
      <c r="O4189" s="7" t="s">
        <v>331</v>
      </c>
      <c r="P4189" s="7" t="s">
        <v>2272</v>
      </c>
      <c r="Q4189" s="7" t="s">
        <v>242</v>
      </c>
      <c r="R4189" s="7" t="s">
        <v>3856</v>
      </c>
      <c r="S4189" s="7">
        <v>657.7569580078125</v>
      </c>
    </row>
    <row r="4190" spans="1:19" x14ac:dyDescent="0.25">
      <c r="A4190" s="7">
        <v>513</v>
      </c>
      <c r="B4190" s="7">
        <v>44657</v>
      </c>
      <c r="C4190" s="7">
        <v>43980950</v>
      </c>
      <c r="D4190" s="7" t="s">
        <v>2274</v>
      </c>
      <c r="E4190" s="7" t="s">
        <v>214</v>
      </c>
      <c r="F4190" s="7">
        <v>500000</v>
      </c>
      <c r="G4190" s="7">
        <v>2.2258999347686768</v>
      </c>
      <c r="H4190" s="7">
        <v>1.5327999591827393</v>
      </c>
      <c r="I4190" s="7" t="s">
        <v>20274</v>
      </c>
      <c r="J4190" s="7" t="s">
        <v>9274</v>
      </c>
      <c r="K4190" s="8">
        <v>55.603488922119141</v>
      </c>
      <c r="M4190" s="8">
        <v>41.056999206542969</v>
      </c>
      <c r="N4190" s="7">
        <v>5302.2177734375</v>
      </c>
      <c r="O4190" s="7" t="s">
        <v>331</v>
      </c>
      <c r="P4190" s="7" t="s">
        <v>2272</v>
      </c>
      <c r="Q4190" s="7" t="s">
        <v>242</v>
      </c>
      <c r="R4190" s="7" t="s">
        <v>3856</v>
      </c>
      <c r="S4190" s="7">
        <v>636.07257080078125</v>
      </c>
    </row>
    <row r="4191" spans="1:19" x14ac:dyDescent="0.25">
      <c r="A4191" s="7">
        <v>513</v>
      </c>
      <c r="B4191" s="7">
        <v>44657</v>
      </c>
      <c r="C4191" s="7">
        <v>42787050</v>
      </c>
      <c r="D4191" s="7" t="s">
        <v>2274</v>
      </c>
      <c r="E4191" s="7" t="s">
        <v>214</v>
      </c>
      <c r="F4191" s="7">
        <v>1000000</v>
      </c>
      <c r="G4191" s="7">
        <v>1.9357000589370728</v>
      </c>
      <c r="H4191" s="7">
        <v>1.3414000272750854</v>
      </c>
      <c r="I4191" s="7" t="s">
        <v>20275</v>
      </c>
      <c r="J4191" s="7" t="s">
        <v>9273</v>
      </c>
      <c r="K4191" s="8">
        <v>64.167396545410156</v>
      </c>
      <c r="M4191" s="8">
        <v>41.034000396728516</v>
      </c>
      <c r="N4191" s="7">
        <v>6166.478515625</v>
      </c>
      <c r="O4191" s="7" t="s">
        <v>331</v>
      </c>
      <c r="P4191" s="7" t="s">
        <v>2272</v>
      </c>
      <c r="Q4191" s="7" t="s">
        <v>242</v>
      </c>
      <c r="R4191" s="7" t="s">
        <v>3856</v>
      </c>
      <c r="S4191" s="7">
        <v>629.1927490234375</v>
      </c>
    </row>
    <row r="4192" spans="1:19" x14ac:dyDescent="0.25">
      <c r="A4192" s="7">
        <v>513</v>
      </c>
      <c r="B4192" s="7">
        <v>44657</v>
      </c>
      <c r="C4192" s="7">
        <v>37875221</v>
      </c>
      <c r="D4192" s="7" t="s">
        <v>2274</v>
      </c>
      <c r="E4192" s="7" t="s">
        <v>214</v>
      </c>
      <c r="F4192" s="7">
        <v>1250000</v>
      </c>
      <c r="G4192" s="7">
        <v>1.0293999910354614</v>
      </c>
      <c r="H4192" s="7">
        <v>0.59560000896453857</v>
      </c>
      <c r="I4192" s="7" t="s">
        <v>22458</v>
      </c>
      <c r="J4192" s="7" t="s">
        <v>9272</v>
      </c>
      <c r="K4192" s="8">
        <v>117.91866302490234</v>
      </c>
      <c r="M4192" s="8">
        <v>41.430000305175781</v>
      </c>
      <c r="N4192" s="7">
        <v>11601.724609375</v>
      </c>
      <c r="O4192" s="7" t="s">
        <v>331</v>
      </c>
      <c r="P4192" s="7" t="s">
        <v>2272</v>
      </c>
      <c r="Q4192" s="7" t="s">
        <v>242</v>
      </c>
      <c r="R4192" s="7" t="s">
        <v>3856</v>
      </c>
      <c r="S4192" s="7">
        <v>607.35198974609375</v>
      </c>
    </row>
    <row r="4193" spans="1:19" x14ac:dyDescent="0.25">
      <c r="A4193" s="7">
        <v>513</v>
      </c>
      <c r="B4193" s="7">
        <v>44657</v>
      </c>
      <c r="C4193" s="7">
        <v>33366886</v>
      </c>
      <c r="D4193" s="7" t="s">
        <v>2279</v>
      </c>
      <c r="E4193" s="7" t="s">
        <v>214</v>
      </c>
      <c r="F4193" s="7">
        <v>150000</v>
      </c>
      <c r="G4193" s="7">
        <v>1.9713000059127808</v>
      </c>
      <c r="H4193" s="7">
        <v>0.86809998750686646</v>
      </c>
      <c r="I4193" s="7" t="s">
        <v>9293</v>
      </c>
      <c r="J4193" s="7" t="s">
        <v>9294</v>
      </c>
      <c r="K4193" s="8">
        <v>58.831081390380859</v>
      </c>
      <c r="M4193" s="8">
        <v>11.685999870300293</v>
      </c>
      <c r="N4193" s="7">
        <v>17282.67578125</v>
      </c>
      <c r="O4193" s="7" t="s">
        <v>280</v>
      </c>
      <c r="P4193" s="7" t="s">
        <v>267</v>
      </c>
      <c r="Q4193" s="7" t="s">
        <v>242</v>
      </c>
      <c r="R4193" s="7" t="s">
        <v>214</v>
      </c>
      <c r="S4193" s="7">
        <v>1685.96728515625</v>
      </c>
    </row>
    <row r="4194" spans="1:19" x14ac:dyDescent="0.25">
      <c r="A4194" s="7">
        <v>513</v>
      </c>
      <c r="B4194" s="7">
        <v>44657</v>
      </c>
      <c r="C4194" s="7">
        <v>66918959</v>
      </c>
      <c r="D4194" s="7" t="s">
        <v>17538</v>
      </c>
      <c r="E4194" s="7" t="s">
        <v>17687</v>
      </c>
      <c r="F4194" s="7">
        <v>750000</v>
      </c>
      <c r="G4194" s="7">
        <v>7.3182997703552246</v>
      </c>
      <c r="H4194" s="7">
        <v>4.7297000885009766</v>
      </c>
      <c r="I4194" s="7" t="s">
        <v>17688</v>
      </c>
      <c r="J4194" s="7" t="s">
        <v>17689</v>
      </c>
      <c r="K4194" s="8">
        <v>6.6798300743103027</v>
      </c>
      <c r="M4194" s="8">
        <v>93.248001098632813</v>
      </c>
      <c r="N4194" s="7">
        <v>360.04000854492188</v>
      </c>
      <c r="O4194" s="7" t="s">
        <v>643</v>
      </c>
      <c r="P4194" s="7" t="s">
        <v>361</v>
      </c>
      <c r="Q4194" s="7" t="s">
        <v>242</v>
      </c>
      <c r="R4194" s="7" t="s">
        <v>3856</v>
      </c>
      <c r="S4194" s="7">
        <v>370.31500244140625</v>
      </c>
    </row>
    <row r="4195" spans="1:19" x14ac:dyDescent="0.25">
      <c r="A4195" s="7">
        <v>513</v>
      </c>
      <c r="B4195" s="7">
        <v>44657</v>
      </c>
      <c r="C4195" s="7">
        <v>66920795</v>
      </c>
      <c r="D4195" s="7" t="s">
        <v>17538</v>
      </c>
      <c r="E4195" s="7" t="s">
        <v>214</v>
      </c>
      <c r="F4195" s="7">
        <v>750000</v>
      </c>
      <c r="G4195" s="7">
        <v>7.3166999816894531</v>
      </c>
      <c r="H4195" s="7">
        <v>4.7297000885009766</v>
      </c>
      <c r="I4195" s="7" t="s">
        <v>17690</v>
      </c>
      <c r="J4195" s="7" t="s">
        <v>17691</v>
      </c>
      <c r="K4195" s="8">
        <v>6.6798300743103027</v>
      </c>
      <c r="M4195" s="8">
        <v>93.248001098632813</v>
      </c>
      <c r="N4195" s="7">
        <v>360.04000854492188</v>
      </c>
      <c r="O4195" s="7" t="s">
        <v>643</v>
      </c>
      <c r="P4195" s="7" t="s">
        <v>361</v>
      </c>
      <c r="Q4195" s="7" t="s">
        <v>242</v>
      </c>
      <c r="R4195" s="7" t="s">
        <v>214</v>
      </c>
      <c r="S4195" s="7">
        <v>370.29483032226563</v>
      </c>
    </row>
    <row r="4196" spans="1:19" x14ac:dyDescent="0.25">
      <c r="A4196" s="7">
        <v>513</v>
      </c>
      <c r="B4196" s="7">
        <v>44657</v>
      </c>
      <c r="C4196" s="7">
        <v>66891559</v>
      </c>
      <c r="D4196" s="7" t="s">
        <v>17538</v>
      </c>
      <c r="E4196" s="7" t="s">
        <v>17692</v>
      </c>
      <c r="F4196" s="7">
        <v>300000</v>
      </c>
      <c r="G4196" s="7">
        <v>4.0602002143859863</v>
      </c>
      <c r="H4196" s="7">
        <v>3.1575000286102295</v>
      </c>
      <c r="I4196" s="7" t="s">
        <v>18108</v>
      </c>
      <c r="J4196" s="7" t="s">
        <v>17693</v>
      </c>
      <c r="K4196" s="8">
        <v>6.2924900054931641</v>
      </c>
      <c r="M4196" s="8">
        <v>100.73699951171875</v>
      </c>
      <c r="N4196" s="7">
        <v>340.08999633789063</v>
      </c>
      <c r="O4196" s="7" t="s">
        <v>643</v>
      </c>
      <c r="P4196" s="7" t="s">
        <v>361</v>
      </c>
      <c r="Q4196" s="7" t="s">
        <v>242</v>
      </c>
      <c r="R4196" s="7" t="s">
        <v>3856</v>
      </c>
      <c r="S4196" s="7">
        <v>327.39797973632813</v>
      </c>
    </row>
    <row r="4197" spans="1:19" x14ac:dyDescent="0.25">
      <c r="A4197" s="7">
        <v>513</v>
      </c>
      <c r="B4197" s="7">
        <v>44657</v>
      </c>
      <c r="C4197" s="7">
        <v>66856930</v>
      </c>
      <c r="D4197" s="7" t="s">
        <v>17538</v>
      </c>
      <c r="E4197" s="7" t="s">
        <v>214</v>
      </c>
      <c r="F4197" s="7">
        <v>200000</v>
      </c>
      <c r="G4197" s="7">
        <v>1.8315999507904053</v>
      </c>
      <c r="H4197" s="7">
        <v>1.6962000131607056</v>
      </c>
      <c r="I4197" s="7" t="s">
        <v>18109</v>
      </c>
      <c r="J4197" s="7" t="s">
        <v>17694</v>
      </c>
      <c r="K4197" s="8">
        <v>5.3003201484680176</v>
      </c>
      <c r="M4197" s="8">
        <v>102.05999755859375</v>
      </c>
      <c r="N4197" s="7">
        <v>285.41900634765625</v>
      </c>
      <c r="O4197" s="7" t="s">
        <v>643</v>
      </c>
      <c r="P4197" s="7" t="s">
        <v>361</v>
      </c>
      <c r="Q4197" s="7" t="s">
        <v>242</v>
      </c>
      <c r="R4197" s="7" t="s">
        <v>3856</v>
      </c>
      <c r="S4197" s="7">
        <v>296.13034057617188</v>
      </c>
    </row>
    <row r="4198" spans="1:19" x14ac:dyDescent="0.25">
      <c r="A4198" s="7">
        <v>513</v>
      </c>
      <c r="B4198" s="7">
        <v>44657</v>
      </c>
      <c r="C4198" s="7">
        <v>37895865</v>
      </c>
      <c r="D4198" s="7" t="s">
        <v>2281</v>
      </c>
      <c r="E4198" s="7" t="s">
        <v>11584</v>
      </c>
      <c r="F4198" s="7">
        <v>486446</v>
      </c>
      <c r="G4198" s="7">
        <v>6.9082999229431152</v>
      </c>
      <c r="H4198" s="7">
        <v>3.9486000537872314</v>
      </c>
      <c r="I4198" s="7" t="s">
        <v>20276</v>
      </c>
      <c r="J4198" s="7" t="s">
        <v>11585</v>
      </c>
      <c r="K4198" s="8">
        <v>5.6644821166992188</v>
      </c>
      <c r="M4198" s="8">
        <v>105.59190368652344</v>
      </c>
      <c r="N4198" s="7">
        <v>235.26350402832031</v>
      </c>
      <c r="O4198" s="7" t="s">
        <v>237</v>
      </c>
      <c r="P4198" s="7" t="s">
        <v>267</v>
      </c>
      <c r="Q4198" s="7" t="s">
        <v>242</v>
      </c>
      <c r="R4198" s="7" t="s">
        <v>214</v>
      </c>
      <c r="S4198" s="7">
        <v>235.26350402832031</v>
      </c>
    </row>
    <row r="4199" spans="1:19" x14ac:dyDescent="0.25">
      <c r="A4199" s="7">
        <v>513</v>
      </c>
      <c r="B4199" s="7">
        <v>44657</v>
      </c>
      <c r="C4199" s="7">
        <v>37895941</v>
      </c>
      <c r="D4199" s="7" t="s">
        <v>2281</v>
      </c>
      <c r="E4199" s="7" t="s">
        <v>214</v>
      </c>
      <c r="F4199" s="7">
        <v>486446</v>
      </c>
      <c r="G4199" s="7">
        <v>4.3976001739501953</v>
      </c>
      <c r="H4199" s="7">
        <v>3.9488999843597412</v>
      </c>
      <c r="I4199" s="7" t="s">
        <v>11586</v>
      </c>
      <c r="J4199" s="7" t="s">
        <v>11587</v>
      </c>
      <c r="K4199" s="8">
        <v>5.5228481292724609</v>
      </c>
      <c r="M4199" s="8">
        <v>105.58300018310547</v>
      </c>
      <c r="N4199" s="7">
        <v>278.78179931640625</v>
      </c>
      <c r="O4199" s="7" t="s">
        <v>237</v>
      </c>
      <c r="P4199" s="7" t="s">
        <v>267</v>
      </c>
      <c r="Q4199" s="7" t="s">
        <v>242</v>
      </c>
      <c r="R4199" s="7" t="s">
        <v>3856</v>
      </c>
      <c r="S4199" s="7">
        <v>278.78179931640625</v>
      </c>
    </row>
    <row r="4200" spans="1:19" x14ac:dyDescent="0.25">
      <c r="A4200" s="7">
        <v>513</v>
      </c>
      <c r="B4200" s="7">
        <v>44657</v>
      </c>
      <c r="C4200" s="7">
        <v>66999511</v>
      </c>
      <c r="D4200" s="7" t="s">
        <v>21083</v>
      </c>
      <c r="E4200" s="7" t="s">
        <v>214</v>
      </c>
      <c r="F4200" s="7">
        <v>390000</v>
      </c>
      <c r="G4200" s="7">
        <v>9.8070001602172852</v>
      </c>
      <c r="H4200" s="7">
        <v>7.8487000465393066</v>
      </c>
      <c r="I4200" s="7" t="s">
        <v>21404</v>
      </c>
      <c r="J4200" s="7" t="s">
        <v>21405</v>
      </c>
      <c r="K4200" s="8">
        <v>4.5053791999816895</v>
      </c>
      <c r="M4200" s="8">
        <v>96.024398803710938</v>
      </c>
      <c r="N4200" s="7">
        <v>189.68389892578125</v>
      </c>
      <c r="O4200" s="7" t="s">
        <v>237</v>
      </c>
      <c r="P4200" s="7" t="s">
        <v>322</v>
      </c>
      <c r="Q4200" s="7" t="s">
        <v>291</v>
      </c>
      <c r="R4200" s="7" t="s">
        <v>214</v>
      </c>
      <c r="S4200" s="7">
        <v>189.68389892578125</v>
      </c>
    </row>
    <row r="4201" spans="1:19" x14ac:dyDescent="0.25">
      <c r="A4201" s="7">
        <v>513</v>
      </c>
      <c r="B4201" s="7">
        <v>44657</v>
      </c>
      <c r="C4201" s="7">
        <v>43523931</v>
      </c>
      <c r="D4201" s="7" t="s">
        <v>2285</v>
      </c>
      <c r="E4201" s="7" t="s">
        <v>214</v>
      </c>
      <c r="F4201" s="7">
        <v>1250000</v>
      </c>
      <c r="G4201" s="7">
        <v>7.0991997718811035</v>
      </c>
      <c r="H4201" s="7">
        <v>6.1024999618530273</v>
      </c>
      <c r="I4201" s="7" t="s">
        <v>20277</v>
      </c>
      <c r="J4201" s="7" t="s">
        <v>11591</v>
      </c>
      <c r="K4201" s="8">
        <v>3.2508199214935303</v>
      </c>
      <c r="M4201" s="8">
        <v>104.02100372314453</v>
      </c>
      <c r="N4201" s="7">
        <v>56.010398864746094</v>
      </c>
      <c r="O4201" s="7" t="s">
        <v>373</v>
      </c>
      <c r="P4201" s="7" t="s">
        <v>225</v>
      </c>
      <c r="Q4201" s="7" t="s">
        <v>219</v>
      </c>
      <c r="R4201" s="7" t="s">
        <v>3856</v>
      </c>
      <c r="S4201" s="7">
        <v>56.010398864746094</v>
      </c>
    </row>
    <row r="4202" spans="1:19" x14ac:dyDescent="0.25">
      <c r="A4202" s="7">
        <v>513</v>
      </c>
      <c r="B4202" s="7">
        <v>44657</v>
      </c>
      <c r="C4202" s="7">
        <v>43503890</v>
      </c>
      <c r="D4202" s="7" t="s">
        <v>2285</v>
      </c>
      <c r="E4202" s="7" t="s">
        <v>11588</v>
      </c>
      <c r="F4202" s="7">
        <v>1250000</v>
      </c>
      <c r="G4202" s="7">
        <v>7.0991997718811035</v>
      </c>
      <c r="H4202" s="7">
        <v>6.1031999588012695</v>
      </c>
      <c r="I4202" s="7" t="s">
        <v>11589</v>
      </c>
      <c r="J4202" s="7" t="s">
        <v>11590</v>
      </c>
      <c r="K4202" s="8">
        <v>3.2400979995727539</v>
      </c>
      <c r="M4202" s="8">
        <v>104.09010314941406</v>
      </c>
      <c r="N4202" s="7">
        <v>54.630599975585938</v>
      </c>
      <c r="O4202" s="7" t="s">
        <v>373</v>
      </c>
      <c r="P4202" s="7" t="s">
        <v>225</v>
      </c>
      <c r="Q4202" s="7" t="s">
        <v>219</v>
      </c>
      <c r="R4202" s="7" t="s">
        <v>214</v>
      </c>
      <c r="S4202" s="7">
        <v>54.630599975585938</v>
      </c>
    </row>
    <row r="4203" spans="1:19" x14ac:dyDescent="0.25">
      <c r="A4203" s="7">
        <v>513</v>
      </c>
      <c r="B4203" s="7">
        <v>44657</v>
      </c>
      <c r="C4203" s="7">
        <v>66852131</v>
      </c>
      <c r="D4203" s="7" t="s">
        <v>2287</v>
      </c>
      <c r="E4203" s="7" t="s">
        <v>214</v>
      </c>
      <c r="F4203" s="7">
        <v>1100000</v>
      </c>
      <c r="G4203" s="7">
        <v>6.7761998176574707</v>
      </c>
      <c r="H4203" s="7">
        <v>5.1806998252868652</v>
      </c>
      <c r="I4203" s="7" t="s">
        <v>18965</v>
      </c>
      <c r="J4203" s="7" t="s">
        <v>9305</v>
      </c>
      <c r="K4203" s="8">
        <v>9.3507099151611328</v>
      </c>
      <c r="M4203" s="8">
        <v>78.497001647949219</v>
      </c>
      <c r="N4203" s="7">
        <v>660.093994140625</v>
      </c>
      <c r="O4203" s="7" t="s">
        <v>280</v>
      </c>
      <c r="P4203" s="7" t="s">
        <v>1501</v>
      </c>
      <c r="Q4203" s="7" t="s">
        <v>242</v>
      </c>
      <c r="R4203" s="7" t="s">
        <v>214</v>
      </c>
      <c r="S4203" s="7">
        <v>447.51736450195313</v>
      </c>
    </row>
    <row r="4204" spans="1:19" x14ac:dyDescent="0.25">
      <c r="A4204" s="7">
        <v>513</v>
      </c>
      <c r="B4204" s="7">
        <v>44657</v>
      </c>
      <c r="C4204" s="7">
        <v>66849377</v>
      </c>
      <c r="D4204" s="7" t="s">
        <v>2287</v>
      </c>
      <c r="E4204" s="7" t="s">
        <v>9306</v>
      </c>
      <c r="F4204" s="7">
        <v>1100000</v>
      </c>
      <c r="G4204" s="7">
        <v>6.7761998176574707</v>
      </c>
      <c r="H4204" s="7">
        <v>5.1806998252868652</v>
      </c>
      <c r="I4204" s="7" t="s">
        <v>64</v>
      </c>
      <c r="J4204" s="7" t="s">
        <v>9307</v>
      </c>
      <c r="K4204" s="8">
        <v>9.3507099151611328</v>
      </c>
      <c r="M4204" s="8">
        <v>78.514999389648438</v>
      </c>
      <c r="N4204" s="7">
        <v>660.093994140625</v>
      </c>
      <c r="O4204" s="7" t="s">
        <v>280</v>
      </c>
      <c r="P4204" s="7" t="s">
        <v>1501</v>
      </c>
      <c r="Q4204" s="7" t="s">
        <v>242</v>
      </c>
      <c r="R4204" s="7" t="s">
        <v>3856</v>
      </c>
      <c r="S4204" s="7">
        <v>447.51736450195313</v>
      </c>
    </row>
    <row r="4205" spans="1:19" x14ac:dyDescent="0.25">
      <c r="A4205" s="7">
        <v>513</v>
      </c>
      <c r="B4205" s="7">
        <v>44657</v>
      </c>
      <c r="C4205" s="7">
        <v>66792653</v>
      </c>
      <c r="D4205" s="7" t="s">
        <v>2287</v>
      </c>
      <c r="E4205" s="7" t="s">
        <v>9300</v>
      </c>
      <c r="F4205" s="7">
        <v>500000</v>
      </c>
      <c r="G4205" s="7">
        <v>5.7740998268127441</v>
      </c>
      <c r="H4205" s="7">
        <v>4.1419000625610352</v>
      </c>
      <c r="I4205" s="7" t="s">
        <v>9301</v>
      </c>
      <c r="J4205" s="7" t="s">
        <v>9302</v>
      </c>
      <c r="K4205" s="8">
        <v>9.3904399871826172</v>
      </c>
      <c r="M4205" s="8">
        <v>87.323997497558594</v>
      </c>
      <c r="N4205" s="7">
        <v>649.21197509765625</v>
      </c>
      <c r="O4205" s="7" t="s">
        <v>280</v>
      </c>
      <c r="P4205" s="7" t="s">
        <v>1501</v>
      </c>
      <c r="Q4205" s="7" t="s">
        <v>242</v>
      </c>
      <c r="R4205" s="7" t="s">
        <v>3856</v>
      </c>
      <c r="S4205" s="7">
        <v>432.1729736328125</v>
      </c>
    </row>
    <row r="4206" spans="1:19" x14ac:dyDescent="0.25">
      <c r="A4206" s="7">
        <v>513</v>
      </c>
      <c r="B4206" s="7">
        <v>44657</v>
      </c>
      <c r="C4206" s="7">
        <v>66795867</v>
      </c>
      <c r="D4206" s="7" t="s">
        <v>2287</v>
      </c>
      <c r="E4206" s="7" t="s">
        <v>214</v>
      </c>
      <c r="F4206" s="7">
        <v>500000</v>
      </c>
      <c r="G4206" s="7">
        <v>5.7722001075744629</v>
      </c>
      <c r="H4206" s="7">
        <v>4.1419000625610352</v>
      </c>
      <c r="I4206" s="7" t="s">
        <v>9303</v>
      </c>
      <c r="J4206" s="7" t="s">
        <v>9304</v>
      </c>
      <c r="K4206" s="8">
        <v>9.3904399871826172</v>
      </c>
      <c r="M4206" s="8">
        <v>87.323997497558594</v>
      </c>
      <c r="N4206" s="7">
        <v>649.21197509765625</v>
      </c>
      <c r="O4206" s="7" t="s">
        <v>280</v>
      </c>
      <c r="P4206" s="7" t="s">
        <v>1501</v>
      </c>
      <c r="Q4206" s="7" t="s">
        <v>242</v>
      </c>
      <c r="R4206" s="7" t="s">
        <v>214</v>
      </c>
      <c r="S4206" s="7">
        <v>432.14346313476563</v>
      </c>
    </row>
    <row r="4207" spans="1:19" x14ac:dyDescent="0.25">
      <c r="A4207" s="7">
        <v>513</v>
      </c>
      <c r="B4207" s="7">
        <v>44657</v>
      </c>
      <c r="C4207" s="7">
        <v>66795084</v>
      </c>
      <c r="D4207" s="7" t="s">
        <v>2287</v>
      </c>
      <c r="E4207" s="7" t="s">
        <v>214</v>
      </c>
      <c r="F4207" s="7">
        <v>500000</v>
      </c>
      <c r="G4207" s="7">
        <v>3.2722001075744629</v>
      </c>
      <c r="H4207" s="7">
        <v>2.6830000877380371</v>
      </c>
      <c r="I4207" s="7" t="s">
        <v>9298</v>
      </c>
      <c r="J4207" s="7" t="s">
        <v>9299</v>
      </c>
      <c r="K4207" s="8">
        <v>8.5273799896240234</v>
      </c>
      <c r="M4207" s="8">
        <v>92.898002624511719</v>
      </c>
      <c r="N4207" s="7">
        <v>572.71502685546875</v>
      </c>
      <c r="O4207" s="7" t="s">
        <v>280</v>
      </c>
      <c r="P4207" s="7" t="s">
        <v>1501</v>
      </c>
      <c r="Q4207" s="7" t="s">
        <v>242</v>
      </c>
      <c r="R4207" s="7" t="s">
        <v>214</v>
      </c>
      <c r="S4207" s="7">
        <v>392.03732299804688</v>
      </c>
    </row>
    <row r="4208" spans="1:19" x14ac:dyDescent="0.25">
      <c r="A4208" s="7">
        <v>513</v>
      </c>
      <c r="B4208" s="7">
        <v>44657</v>
      </c>
      <c r="C4208" s="7">
        <v>66792655</v>
      </c>
      <c r="D4208" s="7" t="s">
        <v>2287</v>
      </c>
      <c r="E4208" s="7" t="s">
        <v>9295</v>
      </c>
      <c r="F4208" s="7">
        <v>500000</v>
      </c>
      <c r="G4208" s="7">
        <v>3.2716999053955078</v>
      </c>
      <c r="H4208" s="7">
        <v>2.6830000877380371</v>
      </c>
      <c r="I4208" s="7" t="s">
        <v>9296</v>
      </c>
      <c r="J4208" s="7" t="s">
        <v>9297</v>
      </c>
      <c r="K4208" s="8">
        <v>8.5273799896240234</v>
      </c>
      <c r="M4208" s="8">
        <v>92.898002624511719</v>
      </c>
      <c r="N4208" s="7">
        <v>572.71502685546875</v>
      </c>
      <c r="O4208" s="7" t="s">
        <v>280</v>
      </c>
      <c r="P4208" s="7" t="s">
        <v>1501</v>
      </c>
      <c r="Q4208" s="7" t="s">
        <v>242</v>
      </c>
      <c r="R4208" s="7" t="s">
        <v>3856</v>
      </c>
      <c r="S4208" s="7">
        <v>392.029052734375</v>
      </c>
    </row>
    <row r="4209" spans="1:19" x14ac:dyDescent="0.25">
      <c r="A4209" s="7">
        <v>513</v>
      </c>
      <c r="B4209" s="7">
        <v>44657</v>
      </c>
      <c r="C4209" s="7">
        <v>67009272</v>
      </c>
      <c r="D4209" s="7" t="s">
        <v>21085</v>
      </c>
      <c r="E4209" s="7" t="s">
        <v>21406</v>
      </c>
      <c r="F4209" s="7">
        <v>350000</v>
      </c>
      <c r="G4209" s="7">
        <v>4.8597002029418945</v>
      </c>
      <c r="H4209" s="7">
        <v>3.4296998977661133</v>
      </c>
      <c r="I4209" s="7" t="s">
        <v>21407</v>
      </c>
      <c r="J4209" s="7" t="s">
        <v>21408</v>
      </c>
      <c r="K4209" s="8">
        <v>7.7375698089599609</v>
      </c>
      <c r="M4209" s="8">
        <v>97.047996520996094</v>
      </c>
      <c r="N4209" s="7">
        <v>467.45098876953125</v>
      </c>
      <c r="O4209" s="7" t="s">
        <v>280</v>
      </c>
      <c r="P4209" s="7" t="s">
        <v>1501</v>
      </c>
      <c r="Q4209" s="7" t="s">
        <v>242</v>
      </c>
      <c r="R4209" s="7" t="s">
        <v>3856</v>
      </c>
      <c r="S4209" s="7">
        <v>417.79843139648438</v>
      </c>
    </row>
    <row r="4210" spans="1:19" x14ac:dyDescent="0.25">
      <c r="A4210" s="7">
        <v>513</v>
      </c>
      <c r="B4210" s="7">
        <v>44657</v>
      </c>
      <c r="C4210" s="7">
        <v>67015586</v>
      </c>
      <c r="D4210" s="7" t="s">
        <v>21085</v>
      </c>
      <c r="E4210" s="7" t="s">
        <v>214</v>
      </c>
      <c r="F4210" s="7">
        <v>350000</v>
      </c>
      <c r="G4210" s="7">
        <v>4.8555998802185059</v>
      </c>
      <c r="H4210" s="7">
        <v>3.4296998977661133</v>
      </c>
      <c r="I4210" s="7" t="s">
        <v>21912</v>
      </c>
      <c r="J4210" s="7" t="s">
        <v>21702</v>
      </c>
      <c r="K4210" s="8">
        <v>7.7375698089599609</v>
      </c>
      <c r="M4210" s="8">
        <v>97.047996520996094</v>
      </c>
      <c r="N4210" s="7">
        <v>467.45098876953125</v>
      </c>
      <c r="O4210" s="7" t="s">
        <v>280</v>
      </c>
      <c r="P4210" s="7" t="s">
        <v>1501</v>
      </c>
      <c r="Q4210" s="7" t="s">
        <v>242</v>
      </c>
      <c r="R4210" s="7" t="s">
        <v>214</v>
      </c>
      <c r="S4210" s="7">
        <v>417.73318481445313</v>
      </c>
    </row>
    <row r="4211" spans="1:19" x14ac:dyDescent="0.25">
      <c r="A4211" s="7">
        <v>513</v>
      </c>
      <c r="B4211" s="7">
        <v>44657</v>
      </c>
      <c r="C4211" s="7">
        <v>66819095</v>
      </c>
      <c r="D4211" s="7" t="s">
        <v>2289</v>
      </c>
      <c r="E4211" s="7" t="s">
        <v>214</v>
      </c>
      <c r="F4211" s="7">
        <v>790000</v>
      </c>
      <c r="G4211" s="7">
        <v>12.60830020904541</v>
      </c>
      <c r="H4211" s="7">
        <v>7.5872998237609863</v>
      </c>
      <c r="I4211" s="7" t="s">
        <v>9315</v>
      </c>
      <c r="J4211" s="7" t="s">
        <v>9316</v>
      </c>
      <c r="K4211" s="8">
        <v>5.049220085144043</v>
      </c>
      <c r="M4211" s="8">
        <v>98.176002502441406</v>
      </c>
      <c r="N4211" s="7">
        <v>211.30999755859375</v>
      </c>
      <c r="O4211" s="7" t="s">
        <v>237</v>
      </c>
      <c r="P4211" s="7" t="s">
        <v>267</v>
      </c>
      <c r="Q4211" s="7" t="s">
        <v>242</v>
      </c>
      <c r="R4211" s="7" t="s">
        <v>3856</v>
      </c>
      <c r="S4211" s="7">
        <v>242.16806030273438</v>
      </c>
    </row>
    <row r="4212" spans="1:19" x14ac:dyDescent="0.25">
      <c r="A4212" s="7">
        <v>513</v>
      </c>
      <c r="B4212" s="7">
        <v>44657</v>
      </c>
      <c r="C4212" s="7">
        <v>66819097</v>
      </c>
      <c r="D4212" s="7" t="s">
        <v>2289</v>
      </c>
      <c r="E4212" s="7" t="s">
        <v>9312</v>
      </c>
      <c r="F4212" s="7">
        <v>790000</v>
      </c>
      <c r="G4212" s="7">
        <v>12.60830020904541</v>
      </c>
      <c r="H4212" s="7">
        <v>7.5852999687194824</v>
      </c>
      <c r="I4212" s="7" t="s">
        <v>9313</v>
      </c>
      <c r="J4212" s="7" t="s">
        <v>9314</v>
      </c>
      <c r="K4212" s="8">
        <v>5.0410451889038086</v>
      </c>
      <c r="M4212" s="8">
        <v>98.25</v>
      </c>
      <c r="N4212" s="7">
        <v>209.97099304199219</v>
      </c>
      <c r="O4212" s="7" t="s">
        <v>237</v>
      </c>
      <c r="P4212" s="7" t="s">
        <v>267</v>
      </c>
      <c r="Q4212" s="7" t="s">
        <v>242</v>
      </c>
      <c r="R4212" s="7" t="s">
        <v>214</v>
      </c>
      <c r="S4212" s="7">
        <v>242.16806030273438</v>
      </c>
    </row>
    <row r="4213" spans="1:19" x14ac:dyDescent="0.25">
      <c r="A4213" s="7">
        <v>513</v>
      </c>
      <c r="B4213" s="7">
        <v>44657</v>
      </c>
      <c r="C4213" s="7">
        <v>66820889</v>
      </c>
      <c r="D4213" s="7" t="s">
        <v>2289</v>
      </c>
      <c r="E4213" s="7" t="s">
        <v>214</v>
      </c>
      <c r="F4213" s="7">
        <v>318000</v>
      </c>
      <c r="G4213" s="7">
        <v>3.8222000598907471</v>
      </c>
      <c r="H4213" s="7">
        <v>2.7632999420166016</v>
      </c>
      <c r="I4213" s="7" t="s">
        <v>20278</v>
      </c>
      <c r="J4213" s="7" t="s">
        <v>9311</v>
      </c>
      <c r="K4213" s="8">
        <v>3.2214400768280029</v>
      </c>
      <c r="M4213" s="8">
        <v>100.09999847412109</v>
      </c>
      <c r="N4213" s="7">
        <v>21.935400009155273</v>
      </c>
      <c r="O4213" s="7" t="s">
        <v>237</v>
      </c>
      <c r="P4213" s="7" t="s">
        <v>267</v>
      </c>
      <c r="Q4213" s="7" t="s">
        <v>242</v>
      </c>
      <c r="R4213" s="7" t="s">
        <v>3856</v>
      </c>
      <c r="S4213" s="7">
        <v>177.1383056640625</v>
      </c>
    </row>
    <row r="4214" spans="1:19" x14ac:dyDescent="0.25">
      <c r="A4214" s="7">
        <v>513</v>
      </c>
      <c r="B4214" s="7">
        <v>44657</v>
      </c>
      <c r="C4214" s="7">
        <v>66822661</v>
      </c>
      <c r="D4214" s="7" t="s">
        <v>2289</v>
      </c>
      <c r="E4214" s="7" t="s">
        <v>9308</v>
      </c>
      <c r="F4214" s="7">
        <v>318000</v>
      </c>
      <c r="G4214" s="7">
        <v>3.8222000598907471</v>
      </c>
      <c r="H4214" s="7">
        <v>2.7632999420166016</v>
      </c>
      <c r="I4214" s="7" t="s">
        <v>9309</v>
      </c>
      <c r="J4214" s="7" t="s">
        <v>9310</v>
      </c>
      <c r="K4214" s="8">
        <v>3.2214789390563965</v>
      </c>
      <c r="M4214" s="8">
        <v>100.09989929199219</v>
      </c>
      <c r="N4214" s="7">
        <v>21.434900283813477</v>
      </c>
      <c r="O4214" s="7" t="s">
        <v>237</v>
      </c>
      <c r="P4214" s="7" t="s">
        <v>267</v>
      </c>
      <c r="Q4214" s="7" t="s">
        <v>242</v>
      </c>
      <c r="R4214" s="7" t="s">
        <v>214</v>
      </c>
      <c r="S4214" s="7">
        <v>177.1383056640625</v>
      </c>
    </row>
    <row r="4215" spans="1:19" x14ac:dyDescent="0.25">
      <c r="A4215" s="7">
        <v>513</v>
      </c>
      <c r="B4215" s="7">
        <v>44657</v>
      </c>
      <c r="C4215" s="7">
        <v>58635564</v>
      </c>
      <c r="D4215" s="7" t="s">
        <v>2293</v>
      </c>
      <c r="E4215" s="7" t="s">
        <v>214</v>
      </c>
      <c r="F4215" s="7">
        <v>750000</v>
      </c>
      <c r="G4215" s="7">
        <v>3.0608999729156494</v>
      </c>
      <c r="H4215" s="7">
        <v>2.8901998996734619</v>
      </c>
      <c r="I4215" s="7" t="s">
        <v>11592</v>
      </c>
      <c r="J4215" s="7" t="s">
        <v>11593</v>
      </c>
      <c r="K4215" s="8">
        <v>3.246880054473877</v>
      </c>
      <c r="M4215" s="8">
        <v>94.947998046875</v>
      </c>
      <c r="N4215" s="7">
        <v>51.126300811767578</v>
      </c>
      <c r="O4215" s="7" t="s">
        <v>446</v>
      </c>
      <c r="P4215" s="7" t="s">
        <v>659</v>
      </c>
      <c r="Q4215" s="7" t="s">
        <v>242</v>
      </c>
      <c r="R4215" s="7" t="s">
        <v>3856</v>
      </c>
      <c r="S4215" s="7">
        <v>51.126300811767578</v>
      </c>
    </row>
    <row r="4216" spans="1:19" x14ac:dyDescent="0.25">
      <c r="A4216" s="7">
        <v>513</v>
      </c>
      <c r="B4216" s="7">
        <v>44657</v>
      </c>
      <c r="C4216" s="7">
        <v>66906977</v>
      </c>
      <c r="D4216" s="7" t="s">
        <v>16924</v>
      </c>
      <c r="E4216" s="7" t="s">
        <v>214</v>
      </c>
      <c r="F4216" s="7">
        <v>500000</v>
      </c>
      <c r="G4216" s="7">
        <v>6.1929998397827148</v>
      </c>
      <c r="H4216" s="7">
        <v>5.1995000839233398</v>
      </c>
      <c r="I4216" s="7" t="s">
        <v>20279</v>
      </c>
      <c r="J4216" s="7" t="s">
        <v>17177</v>
      </c>
      <c r="K4216" s="8">
        <v>7.4131741523742676</v>
      </c>
      <c r="M4216" s="8">
        <v>83.041999816894531</v>
      </c>
      <c r="N4216" s="7">
        <v>469.60250854492188</v>
      </c>
      <c r="O4216" s="7" t="s">
        <v>373</v>
      </c>
      <c r="P4216" s="7" t="s">
        <v>289</v>
      </c>
      <c r="Q4216" s="7" t="s">
        <v>291</v>
      </c>
      <c r="R4216" s="7" t="s">
        <v>3856</v>
      </c>
      <c r="S4216" s="7">
        <v>469.60250854492188</v>
      </c>
    </row>
    <row r="4217" spans="1:19" x14ac:dyDescent="0.25">
      <c r="A4217" s="7">
        <v>513</v>
      </c>
      <c r="B4217" s="7">
        <v>44657</v>
      </c>
      <c r="C4217" s="7">
        <v>52351</v>
      </c>
      <c r="D4217" s="7" t="s">
        <v>2295</v>
      </c>
      <c r="E4217" s="7" t="s">
        <v>214</v>
      </c>
      <c r="F4217" s="7">
        <v>500000</v>
      </c>
      <c r="G4217" s="7">
        <v>9.6508998870849609</v>
      </c>
      <c r="H4217" s="7">
        <v>7.1964001655578613</v>
      </c>
      <c r="I4217" s="7" t="s">
        <v>9325</v>
      </c>
      <c r="J4217" s="7" t="s">
        <v>9326</v>
      </c>
      <c r="K4217" s="8">
        <v>3.4057910442352295</v>
      </c>
      <c r="M4217" s="8">
        <v>132.406005859375</v>
      </c>
      <c r="N4217" s="7">
        <v>80.794296264648438</v>
      </c>
      <c r="O4217" s="7" t="s">
        <v>373</v>
      </c>
      <c r="P4217" s="7" t="s">
        <v>659</v>
      </c>
      <c r="Q4217" s="7" t="s">
        <v>242</v>
      </c>
      <c r="R4217" s="7" t="s">
        <v>214</v>
      </c>
      <c r="S4217" s="7">
        <v>105.37762451171875</v>
      </c>
    </row>
    <row r="4218" spans="1:19" x14ac:dyDescent="0.25">
      <c r="A4218" s="7">
        <v>513</v>
      </c>
      <c r="B4218" s="7">
        <v>44657</v>
      </c>
      <c r="C4218" s="7">
        <v>66780614</v>
      </c>
      <c r="D4218" s="7" t="s">
        <v>2295</v>
      </c>
      <c r="E4218" s="7" t="s">
        <v>214</v>
      </c>
      <c r="F4218" s="7">
        <v>750000</v>
      </c>
      <c r="G4218" s="7">
        <v>8.1752004623413086</v>
      </c>
      <c r="H4218" s="7">
        <v>7.3291001319885254</v>
      </c>
      <c r="I4218" s="7" t="s">
        <v>20280</v>
      </c>
      <c r="J4218" s="7" t="s">
        <v>9324</v>
      </c>
      <c r="K4218" s="8">
        <v>3.3979499340057373</v>
      </c>
      <c r="M4218" s="8">
        <v>89.207000732421875</v>
      </c>
      <c r="N4218" s="7">
        <v>72.92230224609375</v>
      </c>
      <c r="O4218" s="7" t="s">
        <v>373</v>
      </c>
      <c r="P4218" s="7" t="s">
        <v>659</v>
      </c>
      <c r="Q4218" s="7" t="s">
        <v>242</v>
      </c>
      <c r="R4218" s="7" t="s">
        <v>3856</v>
      </c>
      <c r="S4218" s="7">
        <v>99.966606140136719</v>
      </c>
    </row>
    <row r="4219" spans="1:19" x14ac:dyDescent="0.25">
      <c r="A4219" s="7">
        <v>513</v>
      </c>
      <c r="B4219" s="7">
        <v>44657</v>
      </c>
      <c r="C4219" s="7">
        <v>44774841</v>
      </c>
      <c r="D4219" s="7" t="s">
        <v>2295</v>
      </c>
      <c r="E4219" s="7" t="s">
        <v>214</v>
      </c>
      <c r="F4219" s="7">
        <v>750000</v>
      </c>
      <c r="G4219" s="7">
        <v>7.3921999931335449</v>
      </c>
      <c r="H4219" s="7">
        <v>6.5886998176574707</v>
      </c>
      <c r="I4219" s="7" t="s">
        <v>9322</v>
      </c>
      <c r="J4219" s="7" t="s">
        <v>9323</v>
      </c>
      <c r="K4219" s="8">
        <v>3.3322999477386475</v>
      </c>
      <c r="M4219" s="8">
        <v>93.772003173828125</v>
      </c>
      <c r="N4219" s="7">
        <v>62.513198852539063</v>
      </c>
      <c r="O4219" s="7" t="s">
        <v>373</v>
      </c>
      <c r="P4219" s="7" t="s">
        <v>659</v>
      </c>
      <c r="Q4219" s="7" t="s">
        <v>242</v>
      </c>
      <c r="R4219" s="7" t="s">
        <v>3856</v>
      </c>
      <c r="S4219" s="7">
        <v>97.0137939453125</v>
      </c>
    </row>
    <row r="4220" spans="1:19" x14ac:dyDescent="0.25">
      <c r="A4220" s="7">
        <v>513</v>
      </c>
      <c r="B4220" s="7">
        <v>44657</v>
      </c>
      <c r="C4220" s="7">
        <v>39577951</v>
      </c>
      <c r="D4220" s="7" t="s">
        <v>2295</v>
      </c>
      <c r="E4220" s="7" t="s">
        <v>214</v>
      </c>
      <c r="F4220" s="7">
        <v>500000</v>
      </c>
      <c r="G4220" s="7">
        <v>6.1409997940063477</v>
      </c>
      <c r="H4220" s="7">
        <v>5.501500129699707</v>
      </c>
      <c r="I4220" s="7" t="s">
        <v>9320</v>
      </c>
      <c r="J4220" s="7" t="s">
        <v>9321</v>
      </c>
      <c r="K4220" s="8">
        <v>3.4420499801635742</v>
      </c>
      <c r="M4220" s="8">
        <v>102.37899780273438</v>
      </c>
      <c r="N4220" s="7">
        <v>69.45050048828125</v>
      </c>
      <c r="O4220" s="7" t="s">
        <v>373</v>
      </c>
      <c r="P4220" s="7" t="s">
        <v>659</v>
      </c>
      <c r="Q4220" s="7" t="s">
        <v>242</v>
      </c>
      <c r="R4220" s="7" t="s">
        <v>3856</v>
      </c>
      <c r="S4220" s="7">
        <v>92.18438720703125</v>
      </c>
    </row>
    <row r="4221" spans="1:19" x14ac:dyDescent="0.25">
      <c r="A4221" s="7">
        <v>513</v>
      </c>
      <c r="B4221" s="7">
        <v>44657</v>
      </c>
      <c r="C4221" s="7">
        <v>31567859</v>
      </c>
      <c r="D4221" s="7" t="s">
        <v>2295</v>
      </c>
      <c r="E4221" s="7" t="s">
        <v>214</v>
      </c>
      <c r="F4221" s="7">
        <v>500000</v>
      </c>
      <c r="G4221" s="7">
        <v>4.4900999069213867</v>
      </c>
      <c r="H4221" s="7">
        <v>4.2133002281188965</v>
      </c>
      <c r="I4221" s="7" t="s">
        <v>17031</v>
      </c>
      <c r="J4221" s="7" t="s">
        <v>9319</v>
      </c>
      <c r="K4221" s="8">
        <v>3.2476298809051514</v>
      </c>
      <c r="M4221" s="8">
        <v>96.382003784179688</v>
      </c>
      <c r="N4221" s="7">
        <v>50.674098968505859</v>
      </c>
      <c r="O4221" s="7" t="s">
        <v>373</v>
      </c>
      <c r="P4221" s="7" t="s">
        <v>659</v>
      </c>
      <c r="Q4221" s="7" t="s">
        <v>242</v>
      </c>
      <c r="R4221" s="7" t="s">
        <v>3856</v>
      </c>
      <c r="S4221" s="7">
        <v>85.620979309082031</v>
      </c>
    </row>
    <row r="4222" spans="1:19" x14ac:dyDescent="0.25">
      <c r="A4222" s="7">
        <v>513</v>
      </c>
      <c r="B4222" s="7">
        <v>44657</v>
      </c>
      <c r="C4222" s="7">
        <v>26351984</v>
      </c>
      <c r="D4222" s="7" t="s">
        <v>2295</v>
      </c>
      <c r="E4222" s="7" t="s">
        <v>214</v>
      </c>
      <c r="F4222" s="7">
        <v>500000</v>
      </c>
      <c r="G4222" s="7">
        <v>3.2307000160217285</v>
      </c>
      <c r="H4222" s="7">
        <v>3.0190000534057617</v>
      </c>
      <c r="I4222" s="7" t="s">
        <v>9317</v>
      </c>
      <c r="J4222" s="7" t="s">
        <v>9318</v>
      </c>
      <c r="K4222" s="8">
        <v>3.2689700126647949</v>
      </c>
      <c r="M4222" s="8">
        <v>99.939002990722656</v>
      </c>
      <c r="N4222" s="7">
        <v>55.3031005859375</v>
      </c>
      <c r="O4222" s="7" t="s">
        <v>373</v>
      </c>
      <c r="P4222" s="7" t="s">
        <v>659</v>
      </c>
      <c r="Q4222" s="7" t="s">
        <v>242</v>
      </c>
      <c r="R4222" s="7" t="s">
        <v>3856</v>
      </c>
      <c r="S4222" s="7">
        <v>80.486968994140625</v>
      </c>
    </row>
    <row r="4223" spans="1:19" x14ac:dyDescent="0.25">
      <c r="A4223" s="7">
        <v>513</v>
      </c>
      <c r="B4223" s="7">
        <v>44657</v>
      </c>
      <c r="C4223" s="7">
        <v>33650376</v>
      </c>
      <c r="D4223" s="7" t="s">
        <v>2298</v>
      </c>
      <c r="E4223" s="7" t="s">
        <v>214</v>
      </c>
      <c r="F4223" s="7">
        <v>350000</v>
      </c>
      <c r="G4223" s="7">
        <v>5.0103001594543457</v>
      </c>
      <c r="H4223" s="7">
        <v>4.3687000274658203</v>
      </c>
      <c r="I4223" s="7" t="s">
        <v>18110</v>
      </c>
      <c r="J4223" s="7" t="s">
        <v>9332</v>
      </c>
      <c r="K4223" s="8">
        <v>4.2434000968933105</v>
      </c>
      <c r="M4223" s="8">
        <v>100.58799743652344</v>
      </c>
      <c r="N4223" s="7">
        <v>151.46200561523438</v>
      </c>
      <c r="O4223" s="7" t="s">
        <v>212</v>
      </c>
      <c r="P4223" s="7" t="s">
        <v>422</v>
      </c>
      <c r="Q4223" s="7" t="s">
        <v>291</v>
      </c>
      <c r="R4223" s="7" t="s">
        <v>3856</v>
      </c>
      <c r="S4223" s="7">
        <v>127.99319458007813</v>
      </c>
    </row>
    <row r="4224" spans="1:19" x14ac:dyDescent="0.25">
      <c r="A4224" s="7">
        <v>513</v>
      </c>
      <c r="B4224" s="7">
        <v>44657</v>
      </c>
      <c r="C4224" s="7">
        <v>33650375</v>
      </c>
      <c r="D4224" s="7" t="s">
        <v>2298</v>
      </c>
      <c r="E4224" s="7" t="s">
        <v>20940</v>
      </c>
      <c r="F4224" s="7">
        <v>350000</v>
      </c>
      <c r="G4224" s="7">
        <v>5.0103001594543457</v>
      </c>
      <c r="H4224" s="7">
        <v>4.3687000274658203</v>
      </c>
      <c r="I4224" s="7" t="s">
        <v>20941</v>
      </c>
      <c r="J4224" s="7" t="s">
        <v>20942</v>
      </c>
      <c r="K4224" s="8">
        <v>4.2434902191162109</v>
      </c>
      <c r="M4224" s="8">
        <v>100.58799743652344</v>
      </c>
      <c r="N4224" s="7">
        <v>151.08070373535156</v>
      </c>
      <c r="O4224" s="7" t="s">
        <v>212</v>
      </c>
      <c r="P4224" s="7" t="s">
        <v>422</v>
      </c>
      <c r="Q4224" s="7" t="s">
        <v>291</v>
      </c>
      <c r="R4224" s="7" t="s">
        <v>214</v>
      </c>
      <c r="S4224" s="7">
        <v>127.99319458007813</v>
      </c>
    </row>
    <row r="4225" spans="1:19" x14ac:dyDescent="0.25">
      <c r="A4225" s="7">
        <v>513</v>
      </c>
      <c r="B4225" s="7">
        <v>44657</v>
      </c>
      <c r="C4225" s="7">
        <v>21123449</v>
      </c>
      <c r="D4225" s="7" t="s">
        <v>2298</v>
      </c>
      <c r="E4225" s="7" t="s">
        <v>214</v>
      </c>
      <c r="F4225" s="7">
        <v>500000</v>
      </c>
      <c r="G4225" s="7">
        <v>2.0287001132965088</v>
      </c>
      <c r="H4225" s="7">
        <v>1.8796000480651855</v>
      </c>
      <c r="I4225" s="7" t="s">
        <v>9330</v>
      </c>
      <c r="J4225" s="7" t="s">
        <v>9331</v>
      </c>
      <c r="K4225" s="8">
        <v>3.775439977645874</v>
      </c>
      <c r="M4225" s="8">
        <v>102.12599945068359</v>
      </c>
      <c r="N4225" s="7">
        <v>124.72100067138672</v>
      </c>
      <c r="O4225" s="7" t="s">
        <v>212</v>
      </c>
      <c r="P4225" s="7" t="s">
        <v>422</v>
      </c>
      <c r="Q4225" s="7" t="s">
        <v>291</v>
      </c>
      <c r="R4225" s="7" t="s">
        <v>3856</v>
      </c>
      <c r="S4225" s="7">
        <v>110.66550445556641</v>
      </c>
    </row>
    <row r="4226" spans="1:19" x14ac:dyDescent="0.25">
      <c r="A4226" s="7">
        <v>513</v>
      </c>
      <c r="B4226" s="7">
        <v>44657</v>
      </c>
      <c r="C4226" s="7">
        <v>21123450</v>
      </c>
      <c r="D4226" s="7" t="s">
        <v>2298</v>
      </c>
      <c r="E4226" s="7" t="s">
        <v>9327</v>
      </c>
      <c r="F4226" s="7">
        <v>500000</v>
      </c>
      <c r="G4226" s="7">
        <v>2.0287001132965088</v>
      </c>
      <c r="H4226" s="7">
        <v>1.8782999515533447</v>
      </c>
      <c r="I4226" s="7" t="s">
        <v>9328</v>
      </c>
      <c r="J4226" s="7" t="s">
        <v>9329</v>
      </c>
      <c r="K4226" s="8">
        <v>3.8967258930206299</v>
      </c>
      <c r="M4226" s="8">
        <v>101.88849639892578</v>
      </c>
      <c r="N4226" s="7">
        <v>136.23530578613281</v>
      </c>
      <c r="O4226" s="7" t="s">
        <v>212</v>
      </c>
      <c r="P4226" s="7" t="s">
        <v>422</v>
      </c>
      <c r="Q4226" s="7" t="s">
        <v>291</v>
      </c>
      <c r="R4226" s="7" t="s">
        <v>214</v>
      </c>
      <c r="S4226" s="7">
        <v>110.66550445556641</v>
      </c>
    </row>
    <row r="4227" spans="1:19" x14ac:dyDescent="0.25">
      <c r="A4227" s="7">
        <v>513</v>
      </c>
      <c r="B4227" s="7">
        <v>44657</v>
      </c>
      <c r="C4227" s="7">
        <v>66948673</v>
      </c>
      <c r="D4227" s="7" t="s">
        <v>18475</v>
      </c>
      <c r="E4227" s="7" t="s">
        <v>18476</v>
      </c>
      <c r="F4227" s="7">
        <v>500000</v>
      </c>
      <c r="G4227" s="7">
        <v>4.479100227355957</v>
      </c>
      <c r="H4227" s="7">
        <v>2.8698000907897949</v>
      </c>
      <c r="I4227" s="7" t="s">
        <v>18477</v>
      </c>
      <c r="J4227" s="7" t="s">
        <v>18478</v>
      </c>
      <c r="K4227" s="8">
        <v>52.408287048339844</v>
      </c>
      <c r="M4227" s="8">
        <v>13.988268852233887</v>
      </c>
      <c r="N4227" s="7">
        <v>4999.49609375</v>
      </c>
      <c r="O4227" s="7" t="s">
        <v>266</v>
      </c>
      <c r="P4227" s="7" t="s">
        <v>429</v>
      </c>
      <c r="Q4227" s="7" t="s">
        <v>286</v>
      </c>
      <c r="R4227" s="7" t="s">
        <v>4367</v>
      </c>
      <c r="S4227" s="7">
        <v>4999.49609375</v>
      </c>
    </row>
    <row r="4228" spans="1:19" x14ac:dyDescent="0.25">
      <c r="A4228" s="7">
        <v>513</v>
      </c>
      <c r="B4228" s="7">
        <v>44657</v>
      </c>
      <c r="C4228" s="7">
        <v>42422775</v>
      </c>
      <c r="D4228" s="7" t="s">
        <v>2301</v>
      </c>
      <c r="E4228" s="7" t="s">
        <v>214</v>
      </c>
      <c r="F4228" s="7">
        <v>300000</v>
      </c>
      <c r="G4228" s="7">
        <v>1.8125</v>
      </c>
      <c r="H4228" s="7">
        <v>1.7350000143051147</v>
      </c>
      <c r="I4228" s="7" t="s">
        <v>20281</v>
      </c>
      <c r="J4228" s="7" t="s">
        <v>11594</v>
      </c>
      <c r="K4228" s="8">
        <v>2.9918398857116699</v>
      </c>
      <c r="M4228" s="8">
        <v>101.10500335693359</v>
      </c>
      <c r="N4228" s="7">
        <v>53.747898101806641</v>
      </c>
      <c r="O4228" s="7" t="s">
        <v>409</v>
      </c>
      <c r="P4228" s="7" t="s">
        <v>1033</v>
      </c>
      <c r="Q4228" s="7" t="s">
        <v>242</v>
      </c>
      <c r="R4228" s="7" t="s">
        <v>3856</v>
      </c>
      <c r="S4228" s="7">
        <v>53.747898101806641</v>
      </c>
    </row>
    <row r="4229" spans="1:19" x14ac:dyDescent="0.25">
      <c r="A4229" s="7">
        <v>513</v>
      </c>
      <c r="B4229" s="7">
        <v>44657</v>
      </c>
      <c r="C4229" s="7">
        <v>66928637</v>
      </c>
      <c r="D4229" s="7" t="s">
        <v>17540</v>
      </c>
      <c r="E4229" s="7" t="s">
        <v>214</v>
      </c>
      <c r="F4229" s="7">
        <v>500000</v>
      </c>
      <c r="G4229" s="7">
        <v>9.3470001220703125</v>
      </c>
      <c r="H4229" s="7">
        <v>7.6998000144958496</v>
      </c>
      <c r="I4229" s="7" t="s">
        <v>17695</v>
      </c>
      <c r="J4229" s="7" t="s">
        <v>17696</v>
      </c>
      <c r="K4229" s="8">
        <v>4.7821202278137207</v>
      </c>
      <c r="M4229" s="8">
        <v>85.755996704101563</v>
      </c>
      <c r="N4229" s="7">
        <v>212.96600341796875</v>
      </c>
      <c r="O4229" s="7" t="s">
        <v>373</v>
      </c>
      <c r="P4229" s="7" t="s">
        <v>239</v>
      </c>
      <c r="Q4229" s="7" t="s">
        <v>242</v>
      </c>
      <c r="R4229" s="7" t="s">
        <v>3856</v>
      </c>
      <c r="S4229" s="7">
        <v>219.81224060058594</v>
      </c>
    </row>
    <row r="4230" spans="1:19" x14ac:dyDescent="0.25">
      <c r="A4230" s="7">
        <v>513</v>
      </c>
      <c r="B4230" s="7">
        <v>44657</v>
      </c>
      <c r="C4230" s="7">
        <v>66928636</v>
      </c>
      <c r="D4230" s="7" t="s">
        <v>17540</v>
      </c>
      <c r="E4230" s="7" t="s">
        <v>17697</v>
      </c>
      <c r="F4230" s="7">
        <v>500000</v>
      </c>
      <c r="G4230" s="7">
        <v>9.3470001220703125</v>
      </c>
      <c r="H4230" s="7">
        <v>7.6998000144958496</v>
      </c>
      <c r="I4230" s="7" t="s">
        <v>17698</v>
      </c>
      <c r="J4230" s="7" t="s">
        <v>17699</v>
      </c>
      <c r="K4230" s="8">
        <v>4.7821159362792969</v>
      </c>
      <c r="M4230" s="8">
        <v>85.755996704101563</v>
      </c>
      <c r="N4230" s="7">
        <v>212.68009948730469</v>
      </c>
      <c r="O4230" s="7" t="s">
        <v>373</v>
      </c>
      <c r="P4230" s="7" t="s">
        <v>239</v>
      </c>
      <c r="Q4230" s="7" t="s">
        <v>242</v>
      </c>
      <c r="R4230" s="7" t="s">
        <v>214</v>
      </c>
      <c r="S4230" s="7">
        <v>219.81224060058594</v>
      </c>
    </row>
    <row r="4231" spans="1:19" x14ac:dyDescent="0.25">
      <c r="A4231" s="7">
        <v>513</v>
      </c>
      <c r="B4231" s="7">
        <v>44657</v>
      </c>
      <c r="C4231" s="7">
        <v>66855539</v>
      </c>
      <c r="D4231" s="7" t="s">
        <v>2304</v>
      </c>
      <c r="E4231" s="7" t="s">
        <v>214</v>
      </c>
      <c r="F4231" s="7">
        <v>600000</v>
      </c>
      <c r="G4231" s="7">
        <v>3.8055999279022217</v>
      </c>
      <c r="H4231" s="7">
        <v>2.5027000904083252</v>
      </c>
      <c r="I4231" s="7" t="s">
        <v>9351</v>
      </c>
      <c r="J4231" s="7" t="s">
        <v>9352</v>
      </c>
      <c r="K4231" s="8">
        <v>41.066352844238281</v>
      </c>
      <c r="M4231" s="8">
        <v>36.094001770019531</v>
      </c>
      <c r="N4231" s="7">
        <v>3832.483642578125</v>
      </c>
      <c r="O4231" s="7" t="s">
        <v>360</v>
      </c>
      <c r="P4231" s="7" t="s">
        <v>349</v>
      </c>
      <c r="Q4231" s="7" t="s">
        <v>242</v>
      </c>
      <c r="R4231" s="7" t="s">
        <v>3856</v>
      </c>
      <c r="S4231" s="7">
        <v>400.80319213867188</v>
      </c>
    </row>
    <row r="4232" spans="1:19" x14ac:dyDescent="0.25">
      <c r="A4232" s="7">
        <v>513</v>
      </c>
      <c r="B4232" s="7">
        <v>44657</v>
      </c>
      <c r="C4232" s="7">
        <v>66794611</v>
      </c>
      <c r="D4232" s="7" t="s">
        <v>2304</v>
      </c>
      <c r="E4232" s="7" t="s">
        <v>214</v>
      </c>
      <c r="F4232" s="7">
        <v>600000</v>
      </c>
      <c r="G4232" s="7">
        <v>3.2553000450134277</v>
      </c>
      <c r="H4232" s="7">
        <v>2.1156001091003418</v>
      </c>
      <c r="I4232" s="7" t="s">
        <v>9349</v>
      </c>
      <c r="J4232" s="7" t="s">
        <v>9350</v>
      </c>
      <c r="K4232" s="8">
        <v>47.102695465087891</v>
      </c>
      <c r="M4232" s="8">
        <v>36.251998901367188</v>
      </c>
      <c r="N4232" s="7">
        <v>4437.986328125</v>
      </c>
      <c r="O4232" s="7" t="s">
        <v>360</v>
      </c>
      <c r="P4232" s="7" t="s">
        <v>349</v>
      </c>
      <c r="Q4232" s="7" t="s">
        <v>242</v>
      </c>
      <c r="R4232" s="7" t="s">
        <v>3856</v>
      </c>
      <c r="S4232" s="7">
        <v>391.75784301757813</v>
      </c>
    </row>
    <row r="4233" spans="1:19" x14ac:dyDescent="0.25">
      <c r="A4233" s="7">
        <v>513</v>
      </c>
      <c r="B4233" s="7">
        <v>44657</v>
      </c>
      <c r="C4233" s="7">
        <v>46519128</v>
      </c>
      <c r="D4233" s="7" t="s">
        <v>2304</v>
      </c>
      <c r="E4233" s="7" t="s">
        <v>214</v>
      </c>
      <c r="F4233" s="7">
        <v>740900</v>
      </c>
      <c r="G4233" s="7">
        <v>2.7625000476837158</v>
      </c>
      <c r="H4233" s="7">
        <v>1.8602999448776245</v>
      </c>
      <c r="I4233" s="7" t="s">
        <v>9347</v>
      </c>
      <c r="J4233" s="7" t="s">
        <v>9348</v>
      </c>
      <c r="K4233" s="8">
        <v>51.081714630126953</v>
      </c>
      <c r="M4233" s="8">
        <v>37.516998291015625</v>
      </c>
      <c r="N4233" s="7">
        <v>4840.3642578125</v>
      </c>
      <c r="O4233" s="7" t="s">
        <v>360</v>
      </c>
      <c r="P4233" s="7" t="s">
        <v>349</v>
      </c>
      <c r="Q4233" s="7" t="s">
        <v>242</v>
      </c>
      <c r="R4233" s="7" t="s">
        <v>3856</v>
      </c>
      <c r="S4233" s="7">
        <v>383.56143188476563</v>
      </c>
    </row>
    <row r="4234" spans="1:19" x14ac:dyDescent="0.25">
      <c r="A4234" s="7">
        <v>513</v>
      </c>
      <c r="B4234" s="7">
        <v>44657</v>
      </c>
      <c r="C4234" s="7">
        <v>66921452</v>
      </c>
      <c r="D4234" s="7" t="s">
        <v>2304</v>
      </c>
      <c r="E4234" s="7" t="s">
        <v>17700</v>
      </c>
      <c r="F4234" s="7">
        <v>400000</v>
      </c>
      <c r="G4234" s="7">
        <v>2.5380001068115234</v>
      </c>
      <c r="H4234" s="7">
        <v>1.5534000396728516</v>
      </c>
      <c r="I4234" s="7" t="s">
        <v>18479</v>
      </c>
      <c r="J4234" s="7" t="s">
        <v>17701</v>
      </c>
      <c r="K4234" s="8">
        <v>56.05609130859375</v>
      </c>
      <c r="M4234" s="8">
        <v>36.201999664306641</v>
      </c>
      <c r="N4234" s="7">
        <v>5340.9306640625</v>
      </c>
      <c r="O4234" s="7" t="s">
        <v>360</v>
      </c>
      <c r="P4234" s="7" t="s">
        <v>349</v>
      </c>
      <c r="Q4234" s="7" t="s">
        <v>242</v>
      </c>
      <c r="R4234" s="7" t="s">
        <v>214</v>
      </c>
      <c r="S4234" s="7">
        <v>379.79830932617188</v>
      </c>
    </row>
    <row r="4235" spans="1:19" x14ac:dyDescent="0.25">
      <c r="A4235" s="7">
        <v>513</v>
      </c>
      <c r="B4235" s="7">
        <v>44657</v>
      </c>
      <c r="C4235" s="7">
        <v>66798290</v>
      </c>
      <c r="D4235" s="7" t="s">
        <v>2304</v>
      </c>
      <c r="E4235" s="7" t="s">
        <v>214</v>
      </c>
      <c r="F4235" s="7">
        <v>620000</v>
      </c>
      <c r="G4235" s="7">
        <v>2.3243999481201172</v>
      </c>
      <c r="H4235" s="7">
        <v>1.5724999904632568</v>
      </c>
      <c r="I4235" s="7" t="s">
        <v>9343</v>
      </c>
      <c r="J4235" s="7" t="s">
        <v>9344</v>
      </c>
      <c r="K4235" s="8">
        <v>59.051502227783203</v>
      </c>
      <c r="M4235" s="8">
        <v>37.849998474121094</v>
      </c>
      <c r="N4235" s="7">
        <v>5644.88427734375</v>
      </c>
      <c r="O4235" s="7" t="s">
        <v>360</v>
      </c>
      <c r="P4235" s="7" t="s">
        <v>349</v>
      </c>
      <c r="Q4235" s="7" t="s">
        <v>242</v>
      </c>
      <c r="R4235" s="7" t="s">
        <v>3856</v>
      </c>
      <c r="S4235" s="7">
        <v>376.20138549804688</v>
      </c>
    </row>
    <row r="4236" spans="1:19" x14ac:dyDescent="0.25">
      <c r="A4236" s="7">
        <v>513</v>
      </c>
      <c r="B4236" s="7">
        <v>44657</v>
      </c>
      <c r="C4236" s="7">
        <v>66853112</v>
      </c>
      <c r="D4236" s="7" t="s">
        <v>2304</v>
      </c>
      <c r="E4236" s="7" t="s">
        <v>214</v>
      </c>
      <c r="F4236" s="7">
        <v>942000</v>
      </c>
      <c r="G4236" s="7">
        <v>2.0534000396728516</v>
      </c>
      <c r="H4236" s="7">
        <v>1.3387999534606934</v>
      </c>
      <c r="I4236" s="7" t="s">
        <v>9345</v>
      </c>
      <c r="J4236" s="7" t="s">
        <v>9346</v>
      </c>
      <c r="K4236" s="8">
        <v>64.836349487304688</v>
      </c>
      <c r="M4236" s="8">
        <v>37.812999725341797</v>
      </c>
      <c r="N4236" s="7">
        <v>6229.28564453125</v>
      </c>
      <c r="O4236" s="7" t="s">
        <v>360</v>
      </c>
      <c r="P4236" s="7" t="s">
        <v>349</v>
      </c>
      <c r="Q4236" s="7" t="s">
        <v>242</v>
      </c>
      <c r="R4236" s="7" t="s">
        <v>3856</v>
      </c>
      <c r="S4236" s="7">
        <v>371.615234375</v>
      </c>
    </row>
    <row r="4237" spans="1:19" x14ac:dyDescent="0.25">
      <c r="A4237" s="7">
        <v>513</v>
      </c>
      <c r="B4237" s="7">
        <v>44657</v>
      </c>
      <c r="C4237" s="7">
        <v>45599493</v>
      </c>
      <c r="D4237" s="7" t="s">
        <v>2304</v>
      </c>
      <c r="E4237" s="7" t="s">
        <v>214</v>
      </c>
      <c r="F4237" s="7">
        <v>616400</v>
      </c>
      <c r="G4237" s="7">
        <v>1.8207000494003296</v>
      </c>
      <c r="H4237" s="7">
        <v>1.1847000122070313</v>
      </c>
      <c r="I4237" s="7" t="s">
        <v>9335</v>
      </c>
      <c r="J4237" s="7" t="s">
        <v>9336</v>
      </c>
      <c r="K4237" s="8">
        <v>74.796188354492188</v>
      </c>
      <c r="M4237" s="8">
        <v>38.256000518798828</v>
      </c>
      <c r="N4237" s="7">
        <v>7234.8330078125</v>
      </c>
      <c r="O4237" s="7" t="s">
        <v>360</v>
      </c>
      <c r="P4237" s="7" t="s">
        <v>349</v>
      </c>
      <c r="Q4237" s="7" t="s">
        <v>242</v>
      </c>
      <c r="R4237" s="7" t="s">
        <v>3856</v>
      </c>
      <c r="S4237" s="7">
        <v>367.65744018554688</v>
      </c>
    </row>
    <row r="4238" spans="1:19" x14ac:dyDescent="0.25">
      <c r="A4238" s="7">
        <v>513</v>
      </c>
      <c r="B4238" s="7">
        <v>44657</v>
      </c>
      <c r="C4238" s="7">
        <v>43151371</v>
      </c>
      <c r="D4238" s="7" t="s">
        <v>2304</v>
      </c>
      <c r="E4238" s="7" t="s">
        <v>214</v>
      </c>
      <c r="F4238" s="7">
        <v>741600</v>
      </c>
      <c r="G4238" s="7">
        <v>1.5112999677658081</v>
      </c>
      <c r="H4238" s="7">
        <v>0.88309997320175171</v>
      </c>
      <c r="I4238" s="7" t="s">
        <v>9333</v>
      </c>
      <c r="J4238" s="7" t="s">
        <v>9334</v>
      </c>
      <c r="K4238" s="8">
        <v>90.727027893066406</v>
      </c>
      <c r="M4238" s="8">
        <v>38.202999114990234</v>
      </c>
      <c r="N4238" s="7">
        <v>8841.923828125</v>
      </c>
      <c r="O4238" s="7" t="s">
        <v>360</v>
      </c>
      <c r="P4238" s="7" t="s">
        <v>349</v>
      </c>
      <c r="Q4238" s="7" t="s">
        <v>242</v>
      </c>
      <c r="R4238" s="7" t="s">
        <v>3856</v>
      </c>
      <c r="S4238" s="7">
        <v>362.36767578125</v>
      </c>
    </row>
    <row r="4239" spans="1:19" x14ac:dyDescent="0.25">
      <c r="A4239" s="7">
        <v>513</v>
      </c>
      <c r="B4239" s="7">
        <v>44657</v>
      </c>
      <c r="C4239" s="7">
        <v>66794617</v>
      </c>
      <c r="D4239" s="7" t="s">
        <v>2304</v>
      </c>
      <c r="E4239" s="7" t="s">
        <v>214</v>
      </c>
      <c r="F4239" s="7">
        <v>600000</v>
      </c>
      <c r="G4239" s="7">
        <v>1.2539000511169434</v>
      </c>
      <c r="H4239" s="7">
        <v>0.76920002698898315</v>
      </c>
      <c r="I4239" s="7" t="s">
        <v>9341</v>
      </c>
      <c r="J4239" s="7" t="s">
        <v>9342</v>
      </c>
      <c r="K4239" s="8">
        <v>103.48931884765625</v>
      </c>
      <c r="M4239" s="8">
        <v>39</v>
      </c>
      <c r="N4239" s="7">
        <v>10139.556640625</v>
      </c>
      <c r="O4239" s="7" t="s">
        <v>360</v>
      </c>
      <c r="P4239" s="7" t="s">
        <v>349</v>
      </c>
      <c r="Q4239" s="7" t="s">
        <v>242</v>
      </c>
      <c r="R4239" s="7" t="s">
        <v>3856</v>
      </c>
      <c r="S4239" s="7">
        <v>357.94375610351563</v>
      </c>
    </row>
    <row r="4240" spans="1:19" x14ac:dyDescent="0.25">
      <c r="A4240" s="7">
        <v>513</v>
      </c>
      <c r="B4240" s="7">
        <v>44657</v>
      </c>
      <c r="C4240" s="7">
        <v>38117975</v>
      </c>
      <c r="D4240" s="7" t="s">
        <v>2304</v>
      </c>
      <c r="E4240" s="7" t="s">
        <v>214</v>
      </c>
      <c r="F4240" s="7">
        <v>643000</v>
      </c>
      <c r="G4240" s="7">
        <v>1.0321999788284302</v>
      </c>
      <c r="H4240" s="7">
        <v>0.55650001764297485</v>
      </c>
      <c r="I4240" s="7" t="s">
        <v>9337</v>
      </c>
      <c r="J4240" s="7" t="s">
        <v>9338</v>
      </c>
      <c r="K4240" s="8">
        <v>127.73499298095703</v>
      </c>
      <c r="M4240" s="8">
        <v>40.146999359130859</v>
      </c>
      <c r="N4240" s="7">
        <v>12583.1201171875</v>
      </c>
      <c r="O4240" s="7" t="s">
        <v>360</v>
      </c>
      <c r="P4240" s="7" t="s">
        <v>349</v>
      </c>
      <c r="Q4240" s="7" t="s">
        <v>242</v>
      </c>
      <c r="R4240" s="7" t="s">
        <v>3856</v>
      </c>
      <c r="S4240" s="7">
        <v>354.1170654296875</v>
      </c>
    </row>
    <row r="4241" spans="1:19" x14ac:dyDescent="0.25">
      <c r="A4241" s="7">
        <v>513</v>
      </c>
      <c r="B4241" s="7">
        <v>44657</v>
      </c>
      <c r="C4241" s="7">
        <v>44166491</v>
      </c>
      <c r="D4241" s="7" t="s">
        <v>2304</v>
      </c>
      <c r="E4241" s="7" t="s">
        <v>214</v>
      </c>
      <c r="F4241" s="7">
        <v>600000</v>
      </c>
      <c r="G4241" s="7">
        <v>0.18619999289512634</v>
      </c>
      <c r="H4241" s="7">
        <v>4.8999998718500137E-2</v>
      </c>
      <c r="I4241" s="7" t="s">
        <v>9339</v>
      </c>
      <c r="J4241" s="7" t="s">
        <v>9340</v>
      </c>
      <c r="K4241" s="8">
        <v>15.05367374420166</v>
      </c>
      <c r="M4241" s="8">
        <v>48.160999298095703</v>
      </c>
      <c r="N4241" s="7">
        <v>56612.06640625</v>
      </c>
      <c r="O4241" s="7" t="s">
        <v>360</v>
      </c>
      <c r="P4241" s="7" t="s">
        <v>349</v>
      </c>
      <c r="Q4241" s="7" t="s">
        <v>242</v>
      </c>
      <c r="R4241" s="7" t="s">
        <v>3856</v>
      </c>
      <c r="S4241" s="7">
        <v>339.38375854492188</v>
      </c>
    </row>
    <row r="4242" spans="1:19" x14ac:dyDescent="0.25">
      <c r="A4242" s="7">
        <v>513</v>
      </c>
      <c r="B4242" s="7">
        <v>44657</v>
      </c>
      <c r="C4242" s="7">
        <v>66946740</v>
      </c>
      <c r="D4242" s="7" t="s">
        <v>2308</v>
      </c>
      <c r="E4242" s="7" t="s">
        <v>214</v>
      </c>
      <c r="F4242" s="7">
        <v>450000</v>
      </c>
      <c r="G4242" s="7">
        <v>4.4166998863220215</v>
      </c>
      <c r="H4242" s="7">
        <v>3.8659000396728516</v>
      </c>
      <c r="I4242" s="7" t="s">
        <v>18480</v>
      </c>
      <c r="J4242" s="7" t="s">
        <v>18481</v>
      </c>
      <c r="K4242" s="8">
        <v>6.4219121932983398</v>
      </c>
      <c r="M4242" s="8">
        <v>94.600997924804688</v>
      </c>
      <c r="N4242" s="7">
        <v>357.5596923828125</v>
      </c>
      <c r="O4242" s="7" t="s">
        <v>212</v>
      </c>
      <c r="P4242" s="7" t="s">
        <v>361</v>
      </c>
      <c r="Q4242" s="7" t="s">
        <v>242</v>
      </c>
      <c r="R4242" s="7" t="s">
        <v>214</v>
      </c>
      <c r="S4242" s="7">
        <v>357.5596923828125</v>
      </c>
    </row>
    <row r="4243" spans="1:19" x14ac:dyDescent="0.25">
      <c r="A4243" s="7">
        <v>513</v>
      </c>
      <c r="B4243" s="7">
        <v>44657</v>
      </c>
      <c r="C4243" s="7">
        <v>45748678</v>
      </c>
      <c r="D4243" s="7" t="s">
        <v>2308</v>
      </c>
      <c r="E4243" s="7" t="s">
        <v>214</v>
      </c>
      <c r="F4243" s="7">
        <v>350000</v>
      </c>
      <c r="G4243" s="7">
        <v>2.605600118637085</v>
      </c>
      <c r="H4243" s="7">
        <v>2.333899974822998</v>
      </c>
      <c r="I4243" s="7" t="s">
        <v>11595</v>
      </c>
      <c r="J4243" s="7" t="s">
        <v>11596</v>
      </c>
      <c r="K4243" s="8">
        <v>6.1920027732849121</v>
      </c>
      <c r="M4243" s="8">
        <v>98.944000244140625</v>
      </c>
      <c r="N4243" s="7">
        <v>344.05389404296875</v>
      </c>
      <c r="O4243" s="7" t="s">
        <v>212</v>
      </c>
      <c r="P4243" s="7" t="s">
        <v>361</v>
      </c>
      <c r="Q4243" s="7" t="s">
        <v>242</v>
      </c>
      <c r="R4243" s="7" t="s">
        <v>214</v>
      </c>
      <c r="S4243" s="7">
        <v>344.05389404296875</v>
      </c>
    </row>
    <row r="4244" spans="1:19" x14ac:dyDescent="0.25">
      <c r="A4244" s="7">
        <v>513</v>
      </c>
      <c r="B4244" s="7">
        <v>44657</v>
      </c>
      <c r="C4244" s="7">
        <v>66772100</v>
      </c>
      <c r="D4244" s="7" t="s">
        <v>2310</v>
      </c>
      <c r="E4244" s="7" t="s">
        <v>214</v>
      </c>
      <c r="F4244" s="7">
        <v>500000</v>
      </c>
      <c r="G4244" s="7">
        <v>8.0986003875732422</v>
      </c>
      <c r="H4244" s="7">
        <v>6.9874000549316406</v>
      </c>
      <c r="I4244" s="7" t="s">
        <v>9357</v>
      </c>
      <c r="J4244" s="7" t="s">
        <v>9358</v>
      </c>
      <c r="K4244" s="8">
        <v>3.7519400119781494</v>
      </c>
      <c r="M4244" s="8">
        <v>93.055000305175781</v>
      </c>
      <c r="N4244" s="7">
        <v>107.50599670410156</v>
      </c>
      <c r="O4244" s="7" t="s">
        <v>360</v>
      </c>
      <c r="P4244" s="7" t="s">
        <v>361</v>
      </c>
      <c r="Q4244" s="7" t="s">
        <v>242</v>
      </c>
      <c r="R4244" s="7" t="s">
        <v>3856</v>
      </c>
      <c r="S4244" s="7">
        <v>82.6719970703125</v>
      </c>
    </row>
    <row r="4245" spans="1:19" x14ac:dyDescent="0.25">
      <c r="A4245" s="7">
        <v>513</v>
      </c>
      <c r="B4245" s="7">
        <v>44657</v>
      </c>
      <c r="C4245" s="7">
        <v>46495031</v>
      </c>
      <c r="D4245" s="7" t="s">
        <v>2310</v>
      </c>
      <c r="E4245" s="7" t="s">
        <v>214</v>
      </c>
      <c r="F4245" s="7">
        <v>800000</v>
      </c>
      <c r="G4245" s="7">
        <v>7.7919001579284668</v>
      </c>
      <c r="H4245" s="7">
        <v>6.8397998809814453</v>
      </c>
      <c r="I4245" s="7" t="s">
        <v>17486</v>
      </c>
      <c r="J4245" s="7" t="s">
        <v>9356</v>
      </c>
      <c r="K4245" s="8">
        <v>3.7439401149749756</v>
      </c>
      <c r="M4245" s="8">
        <v>94.172996520996094</v>
      </c>
      <c r="N4245" s="7">
        <v>107.69100189208984</v>
      </c>
      <c r="O4245" s="7" t="s">
        <v>360</v>
      </c>
      <c r="P4245" s="7" t="s">
        <v>361</v>
      </c>
      <c r="Q4245" s="7" t="s">
        <v>242</v>
      </c>
      <c r="R4245" s="7" t="s">
        <v>3856</v>
      </c>
      <c r="S4245" s="7">
        <v>81.702468872070313</v>
      </c>
    </row>
    <row r="4246" spans="1:19" x14ac:dyDescent="0.25">
      <c r="A4246" s="7">
        <v>513</v>
      </c>
      <c r="B4246" s="7">
        <v>44657</v>
      </c>
      <c r="C4246" s="7">
        <v>42757975</v>
      </c>
      <c r="D4246" s="7" t="s">
        <v>2310</v>
      </c>
      <c r="E4246" s="7" t="s">
        <v>214</v>
      </c>
      <c r="F4246" s="7">
        <v>500000</v>
      </c>
      <c r="G4246" s="7">
        <v>6.8884000778198242</v>
      </c>
      <c r="H4246" s="7">
        <v>6.0023999214172363</v>
      </c>
      <c r="I4246" s="7" t="s">
        <v>20282</v>
      </c>
      <c r="J4246" s="7" t="s">
        <v>9355</v>
      </c>
      <c r="K4246" s="8">
        <v>3.6907799243927002</v>
      </c>
      <c r="M4246" s="8">
        <v>100.35399627685547</v>
      </c>
      <c r="N4246" s="7">
        <v>99.060302734375</v>
      </c>
      <c r="O4246" s="7" t="s">
        <v>360</v>
      </c>
      <c r="P4246" s="7" t="s">
        <v>361</v>
      </c>
      <c r="Q4246" s="7" t="s">
        <v>242</v>
      </c>
      <c r="R4246" s="7" t="s">
        <v>3856</v>
      </c>
      <c r="S4246" s="7">
        <v>78.806396484375</v>
      </c>
    </row>
    <row r="4247" spans="1:19" x14ac:dyDescent="0.25">
      <c r="A4247" s="7">
        <v>513</v>
      </c>
      <c r="B4247" s="7">
        <v>44657</v>
      </c>
      <c r="C4247" s="7">
        <v>17509733</v>
      </c>
      <c r="D4247" s="7" t="s">
        <v>2310</v>
      </c>
      <c r="E4247" s="7" t="s">
        <v>214</v>
      </c>
      <c r="F4247" s="7">
        <v>500000</v>
      </c>
      <c r="G4247" s="7">
        <v>0.7775999903678894</v>
      </c>
      <c r="H4247" s="7">
        <v>0.75690001249313354</v>
      </c>
      <c r="I4247" s="7" t="s">
        <v>9353</v>
      </c>
      <c r="J4247" s="7" t="s">
        <v>9354</v>
      </c>
      <c r="K4247" s="8">
        <v>3.227834939956665</v>
      </c>
      <c r="M4247" s="8">
        <v>100.29799652099609</v>
      </c>
      <c r="N4247" s="7">
        <v>160.84759521484375</v>
      </c>
      <c r="O4247" s="7" t="s">
        <v>360</v>
      </c>
      <c r="P4247" s="7" t="s">
        <v>361</v>
      </c>
      <c r="Q4247" s="7" t="s">
        <v>242</v>
      </c>
      <c r="R4247" s="7" t="s">
        <v>3856</v>
      </c>
      <c r="S4247" s="7">
        <v>57.965900421142578</v>
      </c>
    </row>
    <row r="4248" spans="1:19" x14ac:dyDescent="0.25">
      <c r="A4248" s="7">
        <v>513</v>
      </c>
      <c r="B4248" s="7">
        <v>44657</v>
      </c>
      <c r="C4248" s="7">
        <v>36758603</v>
      </c>
      <c r="D4248" s="7" t="s">
        <v>2313</v>
      </c>
      <c r="E4248" s="7" t="s">
        <v>214</v>
      </c>
      <c r="F4248" s="7">
        <v>600000</v>
      </c>
      <c r="G4248" s="7">
        <v>0.79670000076293945</v>
      </c>
      <c r="H4248" s="7">
        <v>0.7742999792098999</v>
      </c>
      <c r="I4248" s="7" t="s">
        <v>9359</v>
      </c>
      <c r="J4248" s="7" t="s">
        <v>9360</v>
      </c>
      <c r="K4248" s="8">
        <v>3.5362710952758789</v>
      </c>
      <c r="M4248" s="8">
        <v>100.16200256347656</v>
      </c>
      <c r="N4248" s="7">
        <v>200.67770385742188</v>
      </c>
      <c r="O4248" s="7" t="s">
        <v>446</v>
      </c>
      <c r="P4248" s="7" t="s">
        <v>349</v>
      </c>
      <c r="Q4248" s="7" t="s">
        <v>242</v>
      </c>
      <c r="R4248" s="7" t="s">
        <v>3856</v>
      </c>
      <c r="S4248" s="7">
        <v>103.30079650878906</v>
      </c>
    </row>
    <row r="4249" spans="1:19" x14ac:dyDescent="0.25">
      <c r="A4249" s="7">
        <v>513</v>
      </c>
      <c r="B4249" s="7">
        <v>44657</v>
      </c>
      <c r="C4249" s="7">
        <v>29859428</v>
      </c>
      <c r="D4249" s="7" t="s">
        <v>2315</v>
      </c>
      <c r="E4249" s="7" t="s">
        <v>214</v>
      </c>
      <c r="F4249" s="7">
        <v>300000</v>
      </c>
      <c r="G4249" s="7">
        <v>4.0356001853942871</v>
      </c>
      <c r="H4249" s="7">
        <v>3.5550000667572021</v>
      </c>
      <c r="I4249" s="7" t="s">
        <v>11597</v>
      </c>
      <c r="J4249" s="7" t="s">
        <v>11598</v>
      </c>
      <c r="K4249" s="8">
        <v>5.4341301918029785</v>
      </c>
      <c r="M4249" s="8">
        <v>96.652999877929688</v>
      </c>
      <c r="N4249" s="7">
        <v>269.66598510742188</v>
      </c>
      <c r="O4249" s="7" t="s">
        <v>212</v>
      </c>
      <c r="P4249" s="7" t="s">
        <v>349</v>
      </c>
      <c r="Q4249" s="7" t="s">
        <v>242</v>
      </c>
      <c r="R4249" s="7" t="s">
        <v>3856</v>
      </c>
      <c r="S4249" s="7">
        <v>269.66598510742188</v>
      </c>
    </row>
    <row r="4250" spans="1:19" x14ac:dyDescent="0.25">
      <c r="A4250" s="7">
        <v>513</v>
      </c>
      <c r="B4250" s="7">
        <v>44657</v>
      </c>
      <c r="C4250" s="7">
        <v>31873592</v>
      </c>
      <c r="D4250" s="7" t="s">
        <v>2318</v>
      </c>
      <c r="E4250" s="7" t="s">
        <v>17487</v>
      </c>
      <c r="F4250" s="7">
        <v>550000</v>
      </c>
      <c r="G4250" s="7">
        <v>4.554999828338623</v>
      </c>
      <c r="H4250" s="7">
        <v>3.3010001182556152</v>
      </c>
      <c r="I4250" s="7" t="s">
        <v>17488</v>
      </c>
      <c r="J4250" s="7" t="s">
        <v>17489</v>
      </c>
      <c r="K4250" s="8">
        <v>16.322000503540039</v>
      </c>
      <c r="M4250" s="8">
        <v>82</v>
      </c>
      <c r="N4250" s="7">
        <v>1207</v>
      </c>
      <c r="O4250" s="7" t="s">
        <v>331</v>
      </c>
      <c r="P4250" s="7" t="s">
        <v>2320</v>
      </c>
      <c r="Q4250" s="7" t="s">
        <v>291</v>
      </c>
      <c r="R4250" s="7" t="s">
        <v>214</v>
      </c>
      <c r="S4250" s="7">
        <v>1207</v>
      </c>
    </row>
    <row r="4251" spans="1:19" x14ac:dyDescent="0.25">
      <c r="A4251" s="7">
        <v>513</v>
      </c>
      <c r="B4251" s="7">
        <v>44657</v>
      </c>
      <c r="C4251" s="7">
        <v>31688066</v>
      </c>
      <c r="D4251" s="7" t="s">
        <v>2318</v>
      </c>
      <c r="E4251" s="7" t="s">
        <v>214</v>
      </c>
      <c r="F4251" s="7">
        <v>550000</v>
      </c>
      <c r="G4251" s="7">
        <v>4.552800178527832</v>
      </c>
      <c r="H4251" s="7">
        <v>3.1080000400543213</v>
      </c>
      <c r="I4251" s="7" t="s">
        <v>11599</v>
      </c>
      <c r="J4251" s="7" t="s">
        <v>11600</v>
      </c>
      <c r="K4251" s="8">
        <v>20.382955551147461</v>
      </c>
      <c r="M4251" s="8">
        <v>72.068000793457031</v>
      </c>
      <c r="N4251" s="7">
        <v>1764.22021484375</v>
      </c>
      <c r="O4251" s="7" t="s">
        <v>331</v>
      </c>
      <c r="P4251" s="7" t="s">
        <v>2320</v>
      </c>
      <c r="Q4251" s="7" t="s">
        <v>291</v>
      </c>
      <c r="R4251" s="7" t="s">
        <v>4367</v>
      </c>
      <c r="S4251" s="7">
        <v>1764.22021484375</v>
      </c>
    </row>
    <row r="4252" spans="1:19" x14ac:dyDescent="0.25">
      <c r="A4252" s="7">
        <v>513</v>
      </c>
      <c r="B4252" s="7">
        <v>44657</v>
      </c>
      <c r="C4252" s="7">
        <v>33499340</v>
      </c>
      <c r="D4252" s="7" t="s">
        <v>2322</v>
      </c>
      <c r="E4252" s="7" t="s">
        <v>214</v>
      </c>
      <c r="F4252" s="7">
        <v>1250000</v>
      </c>
      <c r="G4252" s="7">
        <v>24.443500518798828</v>
      </c>
      <c r="H4252" s="7">
        <v>12.216400146484375</v>
      </c>
      <c r="I4252" s="7" t="s">
        <v>7</v>
      </c>
      <c r="J4252" s="7" t="s">
        <v>9377</v>
      </c>
      <c r="K4252" s="8">
        <v>6.0934100151062012</v>
      </c>
      <c r="M4252" s="8">
        <v>111.44200134277344</v>
      </c>
      <c r="N4252" s="7">
        <v>334.44900512695313</v>
      </c>
      <c r="O4252" s="7" t="s">
        <v>1064</v>
      </c>
      <c r="P4252" s="7" t="s">
        <v>289</v>
      </c>
      <c r="Q4252" s="7" t="s">
        <v>291</v>
      </c>
      <c r="R4252" s="7" t="s">
        <v>3856</v>
      </c>
      <c r="S4252" s="7">
        <v>305.33248901367188</v>
      </c>
    </row>
    <row r="4253" spans="1:19" x14ac:dyDescent="0.25">
      <c r="A4253" s="7">
        <v>513</v>
      </c>
      <c r="B4253" s="7">
        <v>44657</v>
      </c>
      <c r="C4253" s="7">
        <v>33335679</v>
      </c>
      <c r="D4253" s="7" t="s">
        <v>2322</v>
      </c>
      <c r="E4253" s="7" t="s">
        <v>9375</v>
      </c>
      <c r="F4253" s="7">
        <v>1250000</v>
      </c>
      <c r="G4253" s="7">
        <v>24.443500518798828</v>
      </c>
      <c r="H4253" s="7">
        <v>12.223299980163574</v>
      </c>
      <c r="I4253" s="7" t="s">
        <v>21409</v>
      </c>
      <c r="J4253" s="7" t="s">
        <v>9376</v>
      </c>
      <c r="K4253" s="8">
        <v>6.0840678215026855</v>
      </c>
      <c r="M4253" s="8">
        <v>111.56999969482422</v>
      </c>
      <c r="N4253" s="7">
        <v>333.04519653320313</v>
      </c>
      <c r="O4253" s="7" t="s">
        <v>1064</v>
      </c>
      <c r="P4253" s="7" t="s">
        <v>289</v>
      </c>
      <c r="Q4253" s="7" t="s">
        <v>291</v>
      </c>
      <c r="R4253" s="7" t="s">
        <v>214</v>
      </c>
      <c r="S4253" s="7">
        <v>305.33248901367188</v>
      </c>
    </row>
    <row r="4254" spans="1:19" x14ac:dyDescent="0.25">
      <c r="A4254" s="7">
        <v>513</v>
      </c>
      <c r="B4254" s="7">
        <v>44657</v>
      </c>
      <c r="C4254" s="7">
        <v>66912005</v>
      </c>
      <c r="D4254" s="7" t="s">
        <v>2322</v>
      </c>
      <c r="E4254" s="7" t="s">
        <v>16790</v>
      </c>
      <c r="F4254" s="7">
        <v>1000000</v>
      </c>
      <c r="G4254" s="7">
        <v>9.7741003036499023</v>
      </c>
      <c r="H4254" s="7">
        <v>8.0801000595092773</v>
      </c>
      <c r="I4254" s="7" t="s">
        <v>16788</v>
      </c>
      <c r="J4254" s="7" t="s">
        <v>16787</v>
      </c>
      <c r="K4254" s="8">
        <v>4.6567702293395996</v>
      </c>
      <c r="M4254" s="8">
        <v>88.079002380371094</v>
      </c>
      <c r="N4254" s="7">
        <v>206.1510009765625</v>
      </c>
      <c r="O4254" s="7" t="s">
        <v>1064</v>
      </c>
      <c r="P4254" s="7" t="s">
        <v>289</v>
      </c>
      <c r="Q4254" s="7" t="s">
        <v>291</v>
      </c>
      <c r="R4254" s="7" t="s">
        <v>3856</v>
      </c>
      <c r="S4254" s="7">
        <v>222.86595153808594</v>
      </c>
    </row>
    <row r="4255" spans="1:19" x14ac:dyDescent="0.25">
      <c r="A4255" s="7">
        <v>513</v>
      </c>
      <c r="B4255" s="7">
        <v>44657</v>
      </c>
      <c r="C4255" s="7">
        <v>66810940</v>
      </c>
      <c r="D4255" s="7" t="s">
        <v>2322</v>
      </c>
      <c r="E4255" s="7" t="s">
        <v>9373</v>
      </c>
      <c r="F4255" s="7">
        <v>1250000</v>
      </c>
      <c r="G4255" s="7">
        <v>8.7748003005981445</v>
      </c>
      <c r="H4255" s="7">
        <v>7.1901001930236816</v>
      </c>
      <c r="I4255" s="7" t="s">
        <v>46</v>
      </c>
      <c r="J4255" s="7" t="s">
        <v>9374</v>
      </c>
      <c r="K4255" s="8">
        <v>4.7731199264526367</v>
      </c>
      <c r="M4255" s="8">
        <v>92.731002807617188</v>
      </c>
      <c r="N4255" s="7">
        <v>212.54100036621094</v>
      </c>
      <c r="O4255" s="7" t="s">
        <v>1064</v>
      </c>
      <c r="P4255" s="7" t="s">
        <v>289</v>
      </c>
      <c r="Q4255" s="7" t="s">
        <v>291</v>
      </c>
      <c r="R4255" s="7" t="s">
        <v>3856</v>
      </c>
      <c r="S4255" s="7">
        <v>215.66264343261719</v>
      </c>
    </row>
    <row r="4256" spans="1:19" x14ac:dyDescent="0.25">
      <c r="A4256" s="7">
        <v>513</v>
      </c>
      <c r="B4256" s="7">
        <v>44657</v>
      </c>
      <c r="C4256" s="7">
        <v>43705790</v>
      </c>
      <c r="D4256" s="7" t="s">
        <v>2322</v>
      </c>
      <c r="E4256" s="7" t="s">
        <v>9370</v>
      </c>
      <c r="F4256" s="7">
        <v>999904</v>
      </c>
      <c r="G4256" s="7">
        <v>7.5236001014709473</v>
      </c>
      <c r="H4256" s="7">
        <v>6.2311000823974609</v>
      </c>
      <c r="I4256" s="7" t="s">
        <v>9371</v>
      </c>
      <c r="J4256" s="7" t="s">
        <v>9372</v>
      </c>
      <c r="K4256" s="8">
        <v>4.7973341941833496</v>
      </c>
      <c r="M4256" s="8">
        <v>101.26499938964844</v>
      </c>
      <c r="N4256" s="7">
        <v>208.79190063476563</v>
      </c>
      <c r="O4256" s="7" t="s">
        <v>1064</v>
      </c>
      <c r="P4256" s="7" t="s">
        <v>289</v>
      </c>
      <c r="Q4256" s="7" t="s">
        <v>291</v>
      </c>
      <c r="R4256" s="7" t="s">
        <v>214</v>
      </c>
      <c r="S4256" s="7">
        <v>206.36001586914063</v>
      </c>
    </row>
    <row r="4257" spans="1:19" x14ac:dyDescent="0.25">
      <c r="A4257" s="7">
        <v>513</v>
      </c>
      <c r="B4257" s="7">
        <v>44657</v>
      </c>
      <c r="C4257" s="7">
        <v>40566421</v>
      </c>
      <c r="D4257" s="7" t="s">
        <v>2322</v>
      </c>
      <c r="E4257" s="7" t="s">
        <v>9367</v>
      </c>
      <c r="F4257" s="7">
        <v>1748160</v>
      </c>
      <c r="G4257" s="7">
        <v>6.5243000984191895</v>
      </c>
      <c r="H4257" s="7">
        <v>5.4021000862121582</v>
      </c>
      <c r="I4257" s="7" t="s">
        <v>9368</v>
      </c>
      <c r="J4257" s="7" t="s">
        <v>9369</v>
      </c>
      <c r="K4257" s="8">
        <v>4.7393651008605957</v>
      </c>
      <c r="M4257" s="8">
        <v>107</v>
      </c>
      <c r="N4257" s="7">
        <v>200.36189270019531</v>
      </c>
      <c r="O4257" s="7" t="s">
        <v>1064</v>
      </c>
      <c r="P4257" s="7" t="s">
        <v>289</v>
      </c>
      <c r="Q4257" s="7" t="s">
        <v>291</v>
      </c>
      <c r="R4257" s="7" t="s">
        <v>214</v>
      </c>
      <c r="S4257" s="7">
        <v>198.711669921875</v>
      </c>
    </row>
    <row r="4258" spans="1:19" x14ac:dyDescent="0.25">
      <c r="A4258" s="7">
        <v>513</v>
      </c>
      <c r="B4258" s="7">
        <v>44657</v>
      </c>
      <c r="C4258" s="7">
        <v>40602100</v>
      </c>
      <c r="D4258" s="7" t="s">
        <v>2322</v>
      </c>
      <c r="E4258" s="7" t="s">
        <v>9365</v>
      </c>
      <c r="F4258" s="7">
        <v>1748160</v>
      </c>
      <c r="G4258" s="7">
        <v>6.5243000984191895</v>
      </c>
      <c r="H4258" s="7">
        <v>5.4045000076293945</v>
      </c>
      <c r="I4258" s="7" t="s">
        <v>20283</v>
      </c>
      <c r="J4258" s="7" t="s">
        <v>9366</v>
      </c>
      <c r="K4258" s="8">
        <v>4.6944799423217773</v>
      </c>
      <c r="M4258" s="8">
        <v>107.26000213623047</v>
      </c>
      <c r="N4258" s="7">
        <v>196.26600646972656</v>
      </c>
      <c r="O4258" s="7" t="s">
        <v>1064</v>
      </c>
      <c r="P4258" s="7" t="s">
        <v>289</v>
      </c>
      <c r="Q4258" s="7" t="s">
        <v>291</v>
      </c>
      <c r="R4258" s="7" t="s">
        <v>4084</v>
      </c>
      <c r="S4258" s="7">
        <v>198.711669921875</v>
      </c>
    </row>
    <row r="4259" spans="1:19" x14ac:dyDescent="0.25">
      <c r="A4259" s="7">
        <v>513</v>
      </c>
      <c r="B4259" s="7">
        <v>44657</v>
      </c>
      <c r="C4259" s="7">
        <v>66946357</v>
      </c>
      <c r="D4259" s="7" t="s">
        <v>2322</v>
      </c>
      <c r="E4259" s="7" t="s">
        <v>18111</v>
      </c>
      <c r="F4259" s="7">
        <v>500000</v>
      </c>
      <c r="G4259" s="7">
        <v>6.4422001838684082</v>
      </c>
      <c r="H4259" s="7">
        <v>5.7892999649047852</v>
      </c>
      <c r="I4259" s="7" t="s">
        <v>18112</v>
      </c>
      <c r="J4259" s="7" t="s">
        <v>18113</v>
      </c>
      <c r="K4259" s="8">
        <v>4.2765598297119141</v>
      </c>
      <c r="M4259" s="8">
        <v>90.09100341796875</v>
      </c>
      <c r="N4259" s="7">
        <v>155.40499877929688</v>
      </c>
      <c r="O4259" s="7" t="s">
        <v>1064</v>
      </c>
      <c r="P4259" s="7" t="s">
        <v>289</v>
      </c>
      <c r="Q4259" s="7" t="s">
        <v>291</v>
      </c>
      <c r="R4259" s="7" t="s">
        <v>3856</v>
      </c>
      <c r="S4259" s="7">
        <v>198.074951171875</v>
      </c>
    </row>
    <row r="4260" spans="1:19" x14ac:dyDescent="0.25">
      <c r="A4260" s="7">
        <v>513</v>
      </c>
      <c r="B4260" s="7">
        <v>44657</v>
      </c>
      <c r="C4260" s="7">
        <v>30590850</v>
      </c>
      <c r="D4260" s="7" t="s">
        <v>2322</v>
      </c>
      <c r="E4260" s="7" t="s">
        <v>214</v>
      </c>
      <c r="F4260" s="7">
        <v>516581</v>
      </c>
      <c r="G4260" s="7">
        <v>4.2683000564575195</v>
      </c>
      <c r="H4260" s="7">
        <v>3.7434000968933105</v>
      </c>
      <c r="I4260" s="7" t="s">
        <v>16739</v>
      </c>
      <c r="J4260" s="7" t="s">
        <v>9364</v>
      </c>
      <c r="K4260" s="8">
        <v>3.9442300796508789</v>
      </c>
      <c r="M4260" s="8">
        <v>107.02500152587891</v>
      </c>
      <c r="N4260" s="7">
        <v>121.48500061035156</v>
      </c>
      <c r="O4260" s="7" t="s">
        <v>1064</v>
      </c>
      <c r="P4260" s="7" t="s">
        <v>289</v>
      </c>
      <c r="Q4260" s="7" t="s">
        <v>291</v>
      </c>
      <c r="R4260" s="7" t="s">
        <v>3856</v>
      </c>
      <c r="S4260" s="7">
        <v>180.78294372558594</v>
      </c>
    </row>
    <row r="4261" spans="1:19" x14ac:dyDescent="0.25">
      <c r="A4261" s="7">
        <v>513</v>
      </c>
      <c r="B4261" s="7">
        <v>44657</v>
      </c>
      <c r="C4261" s="7">
        <v>30590849</v>
      </c>
      <c r="D4261" s="7" t="s">
        <v>2322</v>
      </c>
      <c r="E4261" s="7" t="s">
        <v>9361</v>
      </c>
      <c r="F4261" s="7">
        <v>516581</v>
      </c>
      <c r="G4261" s="7">
        <v>4.2683000564575195</v>
      </c>
      <c r="H4261" s="7">
        <v>3.7434000968933105</v>
      </c>
      <c r="I4261" s="7" t="s">
        <v>9362</v>
      </c>
      <c r="J4261" s="7" t="s">
        <v>9363</v>
      </c>
      <c r="K4261" s="8">
        <v>3.9443149566650391</v>
      </c>
      <c r="M4261" s="8">
        <v>107.02500152587891</v>
      </c>
      <c r="N4261" s="7">
        <v>121.07240295410156</v>
      </c>
      <c r="O4261" s="7" t="s">
        <v>1064</v>
      </c>
      <c r="P4261" s="7" t="s">
        <v>289</v>
      </c>
      <c r="Q4261" s="7" t="s">
        <v>291</v>
      </c>
      <c r="R4261" s="7" t="s">
        <v>214</v>
      </c>
      <c r="S4261" s="7">
        <v>180.78294372558594</v>
      </c>
    </row>
    <row r="4262" spans="1:19" x14ac:dyDescent="0.25">
      <c r="A4262" s="7">
        <v>513</v>
      </c>
      <c r="B4262" s="7">
        <v>44657</v>
      </c>
      <c r="C4262" s="7">
        <v>32630154</v>
      </c>
      <c r="D4262" s="7" t="s">
        <v>17544</v>
      </c>
      <c r="E4262" s="7" t="s">
        <v>6267</v>
      </c>
      <c r="F4262" s="7">
        <v>700000</v>
      </c>
      <c r="G4262" s="7">
        <v>4.7803001403808594</v>
      </c>
      <c r="H4262" s="7">
        <v>4.1510000228881836</v>
      </c>
      <c r="I4262" s="7" t="s">
        <v>17456</v>
      </c>
      <c r="J4262" s="7" t="s">
        <v>6268</v>
      </c>
      <c r="K4262" s="8">
        <v>4.1943302154541016</v>
      </c>
      <c r="M4262" s="8">
        <v>105.59300231933594</v>
      </c>
      <c r="N4262" s="7">
        <v>146.52200317382813</v>
      </c>
      <c r="O4262" s="7" t="s">
        <v>1064</v>
      </c>
      <c r="P4262" s="7" t="s">
        <v>289</v>
      </c>
      <c r="Q4262" s="7" t="s">
        <v>291</v>
      </c>
      <c r="R4262" s="7" t="s">
        <v>3856</v>
      </c>
      <c r="S4262" s="7">
        <v>184.92753601074219</v>
      </c>
    </row>
    <row r="4263" spans="1:19" x14ac:dyDescent="0.25">
      <c r="A4263" s="7">
        <v>513</v>
      </c>
      <c r="B4263" s="7">
        <v>44657</v>
      </c>
      <c r="C4263" s="7">
        <v>36019719</v>
      </c>
      <c r="D4263" s="7" t="s">
        <v>17544</v>
      </c>
      <c r="E4263" s="7" t="s">
        <v>6264</v>
      </c>
      <c r="F4263" s="7">
        <v>339652</v>
      </c>
      <c r="G4263" s="7">
        <v>2.6064000129699707</v>
      </c>
      <c r="H4263" s="7">
        <v>2.5088999271392822</v>
      </c>
      <c r="I4263" s="7" t="s">
        <v>6265</v>
      </c>
      <c r="J4263" s="7" t="s">
        <v>6266</v>
      </c>
      <c r="K4263" s="8">
        <v>3.3931000232696533</v>
      </c>
      <c r="M4263" s="8">
        <v>101.49900054931641</v>
      </c>
      <c r="N4263" s="7">
        <v>68.783500671386719</v>
      </c>
      <c r="O4263" s="7" t="s">
        <v>1064</v>
      </c>
      <c r="P4263" s="7" t="s">
        <v>289</v>
      </c>
      <c r="Q4263" s="7" t="s">
        <v>291</v>
      </c>
      <c r="R4263" s="7" t="s">
        <v>3856</v>
      </c>
      <c r="S4263" s="7">
        <v>167.05923461914063</v>
      </c>
    </row>
    <row r="4264" spans="1:19" x14ac:dyDescent="0.25">
      <c r="A4264" s="7">
        <v>513</v>
      </c>
      <c r="B4264" s="7">
        <v>44657</v>
      </c>
      <c r="C4264" s="7">
        <v>66968414</v>
      </c>
      <c r="D4264" s="7" t="s">
        <v>16702</v>
      </c>
      <c r="E4264" s="7" t="s">
        <v>214</v>
      </c>
      <c r="F4264" s="7">
        <v>525000</v>
      </c>
      <c r="G4264" s="7">
        <v>7.6111998558044434</v>
      </c>
      <c r="H4264" s="7">
        <v>5.3434000015258789</v>
      </c>
      <c r="I4264" s="7" t="s">
        <v>19102</v>
      </c>
      <c r="J4264" s="7" t="s">
        <v>19103</v>
      </c>
      <c r="K4264" s="8">
        <v>5.7707338333129883</v>
      </c>
      <c r="M4264" s="8">
        <v>92.258003234863281</v>
      </c>
      <c r="N4264" s="7">
        <v>309.80929565429688</v>
      </c>
      <c r="O4264" s="7" t="s">
        <v>266</v>
      </c>
      <c r="P4264" s="7" t="s">
        <v>380</v>
      </c>
      <c r="Q4264" s="7" t="s">
        <v>337</v>
      </c>
      <c r="R4264" s="7" t="s">
        <v>3856</v>
      </c>
      <c r="S4264" s="7">
        <v>304.08871459960938</v>
      </c>
    </row>
    <row r="4265" spans="1:19" x14ac:dyDescent="0.25">
      <c r="A4265" s="7">
        <v>513</v>
      </c>
      <c r="B4265" s="7">
        <v>44657</v>
      </c>
      <c r="C4265" s="7">
        <v>66968409</v>
      </c>
      <c r="D4265" s="7" t="s">
        <v>16702</v>
      </c>
      <c r="E4265" s="7" t="s">
        <v>19104</v>
      </c>
      <c r="F4265" s="7">
        <v>525000</v>
      </c>
      <c r="G4265" s="7">
        <v>7.6111998558044434</v>
      </c>
      <c r="H4265" s="7">
        <v>5.3434000015258789</v>
      </c>
      <c r="I4265" s="7" t="s">
        <v>19105</v>
      </c>
      <c r="J4265" s="7" t="s">
        <v>19106</v>
      </c>
      <c r="K4265" s="8">
        <v>5.7707347869873047</v>
      </c>
      <c r="M4265" s="8">
        <v>92.258003234863281</v>
      </c>
      <c r="N4265" s="7">
        <v>283.2174072265625</v>
      </c>
      <c r="O4265" s="7" t="s">
        <v>266</v>
      </c>
      <c r="P4265" s="7" t="s">
        <v>380</v>
      </c>
      <c r="Q4265" s="7" t="s">
        <v>337</v>
      </c>
      <c r="R4265" s="7" t="s">
        <v>214</v>
      </c>
      <c r="S4265" s="7">
        <v>304.08871459960938</v>
      </c>
    </row>
    <row r="4266" spans="1:19" x14ac:dyDescent="0.25">
      <c r="A4266" s="7">
        <v>513</v>
      </c>
      <c r="B4266" s="7">
        <v>44657</v>
      </c>
      <c r="C4266" s="7">
        <v>66968408</v>
      </c>
      <c r="D4266" s="7" t="s">
        <v>16702</v>
      </c>
      <c r="E4266" s="7" t="s">
        <v>214</v>
      </c>
      <c r="F4266" s="7">
        <v>675000</v>
      </c>
      <c r="G4266" s="7">
        <v>4.6104998588562012</v>
      </c>
      <c r="H4266" s="7">
        <v>3.5748999118804932</v>
      </c>
      <c r="I4266" s="7" t="s">
        <v>19107</v>
      </c>
      <c r="J4266" s="7" t="s">
        <v>19108</v>
      </c>
      <c r="K4266" s="8">
        <v>5.1112580299377441</v>
      </c>
      <c r="M4266" s="8">
        <v>95.484001159667969</v>
      </c>
      <c r="N4266" s="7">
        <v>237.11320495605469</v>
      </c>
      <c r="O4266" s="7" t="s">
        <v>266</v>
      </c>
      <c r="P4266" s="7" t="s">
        <v>380</v>
      </c>
      <c r="Q4266" s="7" t="s">
        <v>337</v>
      </c>
      <c r="R4266" s="7" t="s">
        <v>3856</v>
      </c>
      <c r="S4266" s="7">
        <v>271.02023315429688</v>
      </c>
    </row>
    <row r="4267" spans="1:19" x14ac:dyDescent="0.25">
      <c r="A4267" s="7">
        <v>513</v>
      </c>
      <c r="B4267" s="7">
        <v>44657</v>
      </c>
      <c r="C4267" s="7">
        <v>66974502</v>
      </c>
      <c r="D4267" s="7" t="s">
        <v>16702</v>
      </c>
      <c r="E4267" s="7" t="s">
        <v>20943</v>
      </c>
      <c r="F4267" s="7">
        <v>675000</v>
      </c>
      <c r="G4267" s="7">
        <v>4.6104998588562012</v>
      </c>
      <c r="H4267" s="7">
        <v>3.5748000144958496</v>
      </c>
      <c r="I4267" s="7" t="s">
        <v>20944</v>
      </c>
      <c r="J4267" s="7" t="s">
        <v>20945</v>
      </c>
      <c r="K4267" s="8">
        <v>5.111210823059082</v>
      </c>
      <c r="M4267" s="8">
        <v>95.484001159667969</v>
      </c>
      <c r="N4267" s="7">
        <v>217.50700378417969</v>
      </c>
      <c r="O4267" s="7" t="s">
        <v>266</v>
      </c>
      <c r="P4267" s="7" t="s">
        <v>380</v>
      </c>
      <c r="Q4267" s="7" t="s">
        <v>337</v>
      </c>
      <c r="R4267" s="7" t="s">
        <v>214</v>
      </c>
      <c r="S4267" s="7">
        <v>271.02023315429688</v>
      </c>
    </row>
    <row r="4268" spans="1:19" x14ac:dyDescent="0.25">
      <c r="A4268" s="7">
        <v>513</v>
      </c>
      <c r="B4268" s="7">
        <v>44657</v>
      </c>
      <c r="C4268" s="7">
        <v>66995090</v>
      </c>
      <c r="D4268" s="7" t="s">
        <v>21088</v>
      </c>
      <c r="E4268" s="7" t="s">
        <v>214</v>
      </c>
      <c r="F4268" s="7">
        <v>700800</v>
      </c>
      <c r="G4268" s="7">
        <v>14.713899612426758</v>
      </c>
      <c r="H4268" s="7">
        <v>10.397800445556641</v>
      </c>
      <c r="I4268" s="7" t="s">
        <v>21410</v>
      </c>
      <c r="J4268" s="7" t="s">
        <v>21411</v>
      </c>
      <c r="K4268" s="8">
        <v>4.3773899078369141</v>
      </c>
      <c r="M4268" s="8">
        <v>92.227996826171875</v>
      </c>
      <c r="N4268" s="7">
        <v>167.77400207519531</v>
      </c>
      <c r="O4268" s="7" t="s">
        <v>237</v>
      </c>
      <c r="P4268" s="7" t="s">
        <v>215</v>
      </c>
      <c r="Q4268" s="7" t="s">
        <v>219</v>
      </c>
      <c r="R4268" s="7" t="s">
        <v>3856</v>
      </c>
      <c r="S4268" s="7">
        <v>167.77400207519531</v>
      </c>
    </row>
    <row r="4269" spans="1:19" x14ac:dyDescent="0.25">
      <c r="A4269" s="7">
        <v>513</v>
      </c>
      <c r="B4269" s="7">
        <v>44657</v>
      </c>
      <c r="C4269" s="7">
        <v>66919235</v>
      </c>
      <c r="D4269" s="7" t="s">
        <v>17546</v>
      </c>
      <c r="E4269" s="7" t="s">
        <v>17702</v>
      </c>
      <c r="F4269" s="7">
        <v>500000</v>
      </c>
      <c r="G4269" s="7">
        <v>4.2683000564575195</v>
      </c>
      <c r="H4269" s="7">
        <v>4.034599781036377</v>
      </c>
      <c r="I4269" s="7" t="s">
        <v>18482</v>
      </c>
      <c r="J4269" s="7" t="s">
        <v>17703</v>
      </c>
      <c r="K4269" s="8">
        <v>3.5331799983978271</v>
      </c>
      <c r="M4269" s="8">
        <v>93.18499755859375</v>
      </c>
      <c r="N4269" s="7">
        <v>78.960601806640625</v>
      </c>
      <c r="O4269" s="7" t="s">
        <v>212</v>
      </c>
      <c r="P4269" s="7" t="s">
        <v>349</v>
      </c>
      <c r="Q4269" s="7" t="s">
        <v>242</v>
      </c>
      <c r="R4269" s="7" t="s">
        <v>3856</v>
      </c>
      <c r="S4269" s="7">
        <v>78.960601806640625</v>
      </c>
    </row>
    <row r="4270" spans="1:19" x14ac:dyDescent="0.25">
      <c r="A4270" s="7">
        <v>513</v>
      </c>
      <c r="B4270" s="7">
        <v>44657</v>
      </c>
      <c r="C4270" s="7">
        <v>67025058</v>
      </c>
      <c r="D4270" s="7" t="s">
        <v>17546</v>
      </c>
      <c r="E4270" s="7" t="s">
        <v>214</v>
      </c>
      <c r="F4270" s="7">
        <v>300000</v>
      </c>
      <c r="G4270" s="7">
        <v>2.940500020980835</v>
      </c>
      <c r="H4270" s="7">
        <v>2.7980999946594238</v>
      </c>
      <c r="I4270" s="7" t="s">
        <v>22459</v>
      </c>
      <c r="J4270" s="7" t="s">
        <v>22460</v>
      </c>
      <c r="K4270" s="8">
        <v>3.3678100109100342</v>
      </c>
      <c r="M4270" s="8">
        <v>97.93499755859375</v>
      </c>
      <c r="N4270" s="7">
        <v>66.731002807617188</v>
      </c>
      <c r="O4270" s="7" t="s">
        <v>212</v>
      </c>
      <c r="P4270" s="7" t="s">
        <v>349</v>
      </c>
      <c r="Q4270" s="7" t="s">
        <v>242</v>
      </c>
      <c r="R4270" s="7" t="s">
        <v>3856</v>
      </c>
      <c r="S4270" s="7">
        <v>66.731002807617188</v>
      </c>
    </row>
    <row r="4271" spans="1:19" x14ac:dyDescent="0.25">
      <c r="A4271" s="7">
        <v>513</v>
      </c>
      <c r="B4271" s="7">
        <v>44657</v>
      </c>
      <c r="C4271" s="7">
        <v>36965173</v>
      </c>
      <c r="D4271" s="7" t="s">
        <v>2325</v>
      </c>
      <c r="E4271" s="7" t="s">
        <v>214</v>
      </c>
      <c r="F4271" s="7">
        <v>500000</v>
      </c>
      <c r="G4271" s="7">
        <v>5.7603998184204102</v>
      </c>
      <c r="H4271" s="7">
        <v>5.1318998336791992</v>
      </c>
      <c r="I4271" s="7" t="s">
        <v>20284</v>
      </c>
      <c r="J4271" s="7" t="s">
        <v>9380</v>
      </c>
      <c r="K4271" s="8">
        <v>3.5936300754547119</v>
      </c>
      <c r="M4271" s="8">
        <v>99.51300048828125</v>
      </c>
      <c r="N4271" s="7">
        <v>87.253700256347656</v>
      </c>
      <c r="O4271" s="7" t="s">
        <v>360</v>
      </c>
      <c r="P4271" s="7" t="s">
        <v>361</v>
      </c>
      <c r="Q4271" s="7" t="s">
        <v>242</v>
      </c>
      <c r="R4271" s="7" t="s">
        <v>3856</v>
      </c>
      <c r="S4271" s="7">
        <v>90.689666748046875</v>
      </c>
    </row>
    <row r="4272" spans="1:19" x14ac:dyDescent="0.25">
      <c r="A4272" s="7">
        <v>513</v>
      </c>
      <c r="B4272" s="7">
        <v>44657</v>
      </c>
      <c r="C4272" s="7">
        <v>28498462</v>
      </c>
      <c r="D4272" s="7" t="s">
        <v>2325</v>
      </c>
      <c r="E4272" s="7" t="s">
        <v>214</v>
      </c>
      <c r="F4272" s="7">
        <v>500000</v>
      </c>
      <c r="G4272" s="7">
        <v>3.7699999809265137</v>
      </c>
      <c r="H4272" s="7">
        <v>3.4707999229431152</v>
      </c>
      <c r="I4272" s="7" t="s">
        <v>9378</v>
      </c>
      <c r="J4272" s="7" t="s">
        <v>9379</v>
      </c>
      <c r="K4272" s="8">
        <v>3.4805300235748291</v>
      </c>
      <c r="M4272" s="8">
        <v>100.50199890136719</v>
      </c>
      <c r="N4272" s="7">
        <v>74.354698181152344</v>
      </c>
      <c r="O4272" s="7" t="s">
        <v>360</v>
      </c>
      <c r="P4272" s="7" t="s">
        <v>361</v>
      </c>
      <c r="Q4272" s="7" t="s">
        <v>242</v>
      </c>
      <c r="R4272" s="7" t="s">
        <v>3856</v>
      </c>
      <c r="S4272" s="7">
        <v>82.697563171386719</v>
      </c>
    </row>
    <row r="4273" spans="1:19" x14ac:dyDescent="0.25">
      <c r="A4273" s="7">
        <v>513</v>
      </c>
      <c r="B4273" s="7">
        <v>44657</v>
      </c>
      <c r="C4273" s="7">
        <v>46644184</v>
      </c>
      <c r="D4273" s="7" t="s">
        <v>2328</v>
      </c>
      <c r="E4273" s="7" t="s">
        <v>214</v>
      </c>
      <c r="F4273" s="7">
        <v>500000</v>
      </c>
      <c r="G4273" s="7">
        <v>7.8165998458862305</v>
      </c>
      <c r="H4273" s="7">
        <v>6.7767000198364258</v>
      </c>
      <c r="I4273" s="7" t="s">
        <v>20285</v>
      </c>
      <c r="J4273" s="7" t="s">
        <v>9386</v>
      </c>
      <c r="K4273" s="8">
        <v>3.8461399078369141</v>
      </c>
      <c r="M4273" s="8">
        <v>93.496002197265625</v>
      </c>
      <c r="N4273" s="7">
        <v>115.56800079345703</v>
      </c>
      <c r="O4273" s="7" t="s">
        <v>326</v>
      </c>
      <c r="P4273" s="7" t="s">
        <v>361</v>
      </c>
      <c r="Q4273" s="7" t="s">
        <v>242</v>
      </c>
      <c r="R4273" s="7" t="s">
        <v>3856</v>
      </c>
      <c r="S4273" s="7">
        <v>118.92917633056641</v>
      </c>
    </row>
    <row r="4274" spans="1:19" x14ac:dyDescent="0.25">
      <c r="A4274" s="7">
        <v>513</v>
      </c>
      <c r="B4274" s="7">
        <v>44657</v>
      </c>
      <c r="C4274" s="7">
        <v>27399195</v>
      </c>
      <c r="D4274" s="7" t="s">
        <v>2328</v>
      </c>
      <c r="E4274" s="7" t="s">
        <v>214</v>
      </c>
      <c r="F4274" s="7">
        <v>500000</v>
      </c>
      <c r="G4274" s="7">
        <v>3.4579000473022461</v>
      </c>
      <c r="H4274" s="7">
        <v>3.2084000110626221</v>
      </c>
      <c r="I4274" s="7" t="s">
        <v>22461</v>
      </c>
      <c r="J4274" s="7" t="s">
        <v>9385</v>
      </c>
      <c r="K4274" s="8">
        <v>3.6218299865722656</v>
      </c>
      <c r="M4274" s="8">
        <v>100.81400299072266</v>
      </c>
      <c r="N4274" s="7">
        <v>89.632896423339844</v>
      </c>
      <c r="O4274" s="7" t="s">
        <v>326</v>
      </c>
      <c r="P4274" s="7" t="s">
        <v>361</v>
      </c>
      <c r="Q4274" s="7" t="s">
        <v>242</v>
      </c>
      <c r="R4274" s="7" t="s">
        <v>3856</v>
      </c>
      <c r="S4274" s="7">
        <v>98.463287353515625</v>
      </c>
    </row>
    <row r="4275" spans="1:19" x14ac:dyDescent="0.25">
      <c r="A4275" s="7">
        <v>513</v>
      </c>
      <c r="B4275" s="7">
        <v>44657</v>
      </c>
      <c r="C4275" s="7">
        <v>34605285</v>
      </c>
      <c r="D4275" s="7" t="s">
        <v>2328</v>
      </c>
      <c r="E4275" s="7" t="s">
        <v>214</v>
      </c>
      <c r="F4275" s="7">
        <v>300000</v>
      </c>
      <c r="G4275" s="7">
        <v>2.244999885559082</v>
      </c>
      <c r="H4275" s="7">
        <v>2.1380000114440918</v>
      </c>
      <c r="I4275" s="7" t="s">
        <v>9383</v>
      </c>
      <c r="J4275" s="7" t="s">
        <v>9384</v>
      </c>
      <c r="K4275" s="8">
        <v>3.2836499214172363</v>
      </c>
      <c r="M4275" s="8">
        <v>99.38800048828125</v>
      </c>
      <c r="N4275" s="7">
        <v>69.81719970703125</v>
      </c>
      <c r="O4275" s="7" t="s">
        <v>326</v>
      </c>
      <c r="P4275" s="7" t="s">
        <v>361</v>
      </c>
      <c r="Q4275" s="7" t="s">
        <v>242</v>
      </c>
      <c r="R4275" s="7" t="s">
        <v>3856</v>
      </c>
      <c r="S4275" s="7">
        <v>92.484931945800781</v>
      </c>
    </row>
    <row r="4276" spans="1:19" x14ac:dyDescent="0.25">
      <c r="A4276" s="7">
        <v>513</v>
      </c>
      <c r="B4276" s="7">
        <v>44657</v>
      </c>
      <c r="C4276" s="7">
        <v>19810441</v>
      </c>
      <c r="D4276" s="7" t="s">
        <v>2328</v>
      </c>
      <c r="E4276" s="7" t="s">
        <v>214</v>
      </c>
      <c r="F4276" s="7">
        <v>700000</v>
      </c>
      <c r="G4276" s="7">
        <v>1.5058000087738037</v>
      </c>
      <c r="H4276" s="7">
        <v>1.4210000038146973</v>
      </c>
      <c r="I4276" s="7" t="s">
        <v>9381</v>
      </c>
      <c r="J4276" s="7" t="s">
        <v>9382</v>
      </c>
      <c r="K4276" s="8">
        <v>3.0403900146484375</v>
      </c>
      <c r="M4276" s="8">
        <v>102.13200378417969</v>
      </c>
      <c r="N4276" s="7">
        <v>74.551002502441406</v>
      </c>
      <c r="O4276" s="7" t="s">
        <v>326</v>
      </c>
      <c r="P4276" s="7" t="s">
        <v>361</v>
      </c>
      <c r="Q4276" s="7" t="s">
        <v>242</v>
      </c>
      <c r="R4276" s="7" t="s">
        <v>3856</v>
      </c>
      <c r="S4276" s="7">
        <v>88.798072814941406</v>
      </c>
    </row>
    <row r="4277" spans="1:19" x14ac:dyDescent="0.25">
      <c r="A4277" s="7">
        <v>513</v>
      </c>
      <c r="B4277" s="7">
        <v>44657</v>
      </c>
      <c r="C4277" s="7">
        <v>66931929</v>
      </c>
      <c r="D4277" s="7" t="s">
        <v>2331</v>
      </c>
      <c r="E4277" s="7" t="s">
        <v>21412</v>
      </c>
      <c r="F4277" s="7">
        <v>700000</v>
      </c>
      <c r="G4277" s="7">
        <v>4.3668999671936035</v>
      </c>
      <c r="H4277" s="7">
        <v>3.9976999759674072</v>
      </c>
      <c r="I4277" s="7" t="s">
        <v>18483</v>
      </c>
      <c r="J4277" s="7" t="s">
        <v>18484</v>
      </c>
      <c r="K4277" s="8">
        <v>3.9169399738311768</v>
      </c>
      <c r="M4277" s="8">
        <v>94.361000061035156</v>
      </c>
      <c r="N4277" s="7">
        <v>114.91000366210938</v>
      </c>
      <c r="O4277" s="7" t="s">
        <v>446</v>
      </c>
      <c r="P4277" s="7" t="s">
        <v>349</v>
      </c>
      <c r="Q4277" s="7" t="s">
        <v>242</v>
      </c>
      <c r="R4277" s="7" t="s">
        <v>3856</v>
      </c>
      <c r="S4277" s="7">
        <v>114.91000366210938</v>
      </c>
    </row>
    <row r="4278" spans="1:19" x14ac:dyDescent="0.25">
      <c r="A4278" s="7">
        <v>513</v>
      </c>
      <c r="B4278" s="7">
        <v>44657</v>
      </c>
      <c r="C4278" s="7">
        <v>66878840</v>
      </c>
      <c r="D4278" s="7" t="s">
        <v>2332</v>
      </c>
      <c r="E4278" s="7" t="s">
        <v>214</v>
      </c>
      <c r="F4278" s="7">
        <v>300000</v>
      </c>
      <c r="G4278" s="7">
        <v>1.941100001335144</v>
      </c>
      <c r="H4278" s="7">
        <v>1.8634999990463257</v>
      </c>
      <c r="I4278" s="7" t="s">
        <v>11603</v>
      </c>
      <c r="J4278" s="7" t="s">
        <v>11604</v>
      </c>
      <c r="K4278" s="8">
        <v>3.774940013885498</v>
      </c>
      <c r="M4278" s="8">
        <v>98.468002319335938</v>
      </c>
      <c r="N4278" s="7">
        <v>126.99099731445313</v>
      </c>
      <c r="O4278" s="7" t="s">
        <v>360</v>
      </c>
      <c r="P4278" s="7" t="s">
        <v>349</v>
      </c>
      <c r="Q4278" s="7" t="s">
        <v>242</v>
      </c>
      <c r="R4278" s="7" t="s">
        <v>3856</v>
      </c>
      <c r="S4278" s="7">
        <v>126.99099731445313</v>
      </c>
    </row>
    <row r="4279" spans="1:19" x14ac:dyDescent="0.25">
      <c r="A4279" s="7">
        <v>513</v>
      </c>
      <c r="B4279" s="7">
        <v>44657</v>
      </c>
      <c r="C4279" s="7">
        <v>45991843</v>
      </c>
      <c r="D4279" s="7" t="s">
        <v>2332</v>
      </c>
      <c r="E4279" s="7" t="s">
        <v>214</v>
      </c>
      <c r="F4279" s="7">
        <v>300000</v>
      </c>
      <c r="G4279" s="7">
        <v>0.65979999303817749</v>
      </c>
      <c r="H4279" s="7">
        <v>0.63919997215270996</v>
      </c>
      <c r="I4279" s="7" t="s">
        <v>11601</v>
      </c>
      <c r="J4279" s="7" t="s">
        <v>11602</v>
      </c>
      <c r="K4279" s="8">
        <v>3.3966810703277588</v>
      </c>
      <c r="M4279" s="8">
        <v>100.50199890136719</v>
      </c>
      <c r="N4279" s="7">
        <v>194.29339599609375</v>
      </c>
      <c r="O4279" s="7" t="s">
        <v>360</v>
      </c>
      <c r="P4279" s="7" t="s">
        <v>349</v>
      </c>
      <c r="Q4279" s="7" t="s">
        <v>242</v>
      </c>
      <c r="R4279" s="7" t="s">
        <v>3856</v>
      </c>
      <c r="S4279" s="7">
        <v>194.29339599609375</v>
      </c>
    </row>
    <row r="4280" spans="1:19" x14ac:dyDescent="0.25">
      <c r="A4280" s="7">
        <v>513</v>
      </c>
      <c r="B4280" s="7">
        <v>44657</v>
      </c>
      <c r="C4280" s="7">
        <v>66911619</v>
      </c>
      <c r="D4280" s="7" t="s">
        <v>16890</v>
      </c>
      <c r="E4280" s="7" t="s">
        <v>17704</v>
      </c>
      <c r="F4280" s="7">
        <v>300000</v>
      </c>
      <c r="G4280" s="7">
        <v>4.2519001960754395</v>
      </c>
      <c r="H4280" s="7">
        <v>4.0011000633239746</v>
      </c>
      <c r="I4280" s="7" t="s">
        <v>17178</v>
      </c>
      <c r="J4280" s="7" t="s">
        <v>17179</v>
      </c>
      <c r="K4280" s="8">
        <v>3.6797399520874023</v>
      </c>
      <c r="M4280" s="8">
        <v>92.464996337890625</v>
      </c>
      <c r="N4280" s="7">
        <v>92.933502197265625</v>
      </c>
      <c r="O4280" s="7" t="s">
        <v>254</v>
      </c>
      <c r="P4280" s="7" t="s">
        <v>349</v>
      </c>
      <c r="Q4280" s="7" t="s">
        <v>242</v>
      </c>
      <c r="R4280" s="7" t="s">
        <v>3856</v>
      </c>
      <c r="S4280" s="7">
        <v>92.933502197265625</v>
      </c>
    </row>
    <row r="4281" spans="1:19" x14ac:dyDescent="0.25">
      <c r="A4281" s="7">
        <v>513</v>
      </c>
      <c r="B4281" s="7">
        <v>44657</v>
      </c>
      <c r="C4281" s="7">
        <v>36316477</v>
      </c>
      <c r="D4281" s="7" t="s">
        <v>2335</v>
      </c>
      <c r="E4281" s="7" t="s">
        <v>214</v>
      </c>
      <c r="F4281" s="7">
        <v>300000</v>
      </c>
      <c r="G4281" s="7">
        <v>0.64440000057220459</v>
      </c>
      <c r="H4281" s="7">
        <v>0.62929999828338623</v>
      </c>
      <c r="I4281" s="7" t="s">
        <v>20286</v>
      </c>
      <c r="J4281" s="7" t="s">
        <v>11605</v>
      </c>
      <c r="K4281" s="8">
        <v>2.1821799278259277</v>
      </c>
      <c r="M4281" s="8">
        <v>101.12270355224609</v>
      </c>
      <c r="N4281" s="7">
        <v>76.576698303222656</v>
      </c>
      <c r="O4281" s="7" t="s">
        <v>254</v>
      </c>
      <c r="P4281" s="7" t="s">
        <v>349</v>
      </c>
      <c r="Q4281" s="7" t="s">
        <v>242</v>
      </c>
      <c r="R4281" s="7" t="s">
        <v>4184</v>
      </c>
      <c r="S4281" s="7">
        <v>76.576698303222656</v>
      </c>
    </row>
    <row r="4282" spans="1:19" x14ac:dyDescent="0.25">
      <c r="A4282" s="7">
        <v>513</v>
      </c>
      <c r="B4282" s="7">
        <v>44657</v>
      </c>
      <c r="C4282" s="7">
        <v>40824800</v>
      </c>
      <c r="D4282" s="7" t="s">
        <v>2338</v>
      </c>
      <c r="E4282" s="7" t="s">
        <v>214</v>
      </c>
      <c r="F4282" s="7">
        <v>300000</v>
      </c>
      <c r="G4282" s="7">
        <v>1.4701999425888062</v>
      </c>
      <c r="H4282" s="7">
        <v>1.4141000509262085</v>
      </c>
      <c r="I4282" s="7" t="s">
        <v>11606</v>
      </c>
      <c r="J4282" s="7" t="s">
        <v>11607</v>
      </c>
      <c r="K4282" s="8">
        <v>3.5944299697875977</v>
      </c>
      <c r="M4282" s="8">
        <v>101.07099914550781</v>
      </c>
      <c r="N4282" s="7">
        <v>131.97700500488281</v>
      </c>
      <c r="O4282" s="7" t="s">
        <v>212</v>
      </c>
      <c r="P4282" s="7" t="s">
        <v>349</v>
      </c>
      <c r="Q4282" s="7" t="s">
        <v>242</v>
      </c>
      <c r="R4282" s="7" t="s">
        <v>3856</v>
      </c>
      <c r="S4282" s="7">
        <v>131.97700500488281</v>
      </c>
    </row>
    <row r="4283" spans="1:19" x14ac:dyDescent="0.25">
      <c r="A4283" s="7">
        <v>513</v>
      </c>
      <c r="B4283" s="7">
        <v>44657</v>
      </c>
      <c r="C4283" s="7">
        <v>66823059</v>
      </c>
      <c r="D4283" s="7" t="s">
        <v>2341</v>
      </c>
      <c r="E4283" s="7" t="s">
        <v>214</v>
      </c>
      <c r="F4283" s="7">
        <v>500000</v>
      </c>
      <c r="G4283" s="7">
        <v>5.5387001037597656</v>
      </c>
      <c r="H4283" s="7">
        <v>5.0197000503540039</v>
      </c>
      <c r="I4283" s="7" t="s">
        <v>20287</v>
      </c>
      <c r="J4283" s="7" t="s">
        <v>11610</v>
      </c>
      <c r="K4283" s="8">
        <v>4.2331600189208984</v>
      </c>
      <c r="M4283" s="8">
        <v>91.521003723144531</v>
      </c>
      <c r="N4283" s="7">
        <v>150.74299621582031</v>
      </c>
      <c r="O4283" s="7" t="s">
        <v>237</v>
      </c>
      <c r="P4283" s="7" t="s">
        <v>215</v>
      </c>
      <c r="Q4283" s="7" t="s">
        <v>219</v>
      </c>
      <c r="R4283" s="7" t="s">
        <v>3856</v>
      </c>
      <c r="S4283" s="7">
        <v>150.74299621582031</v>
      </c>
    </row>
    <row r="4284" spans="1:19" x14ac:dyDescent="0.25">
      <c r="A4284" s="7">
        <v>513</v>
      </c>
      <c r="B4284" s="7">
        <v>44657</v>
      </c>
      <c r="C4284" s="7">
        <v>41225229</v>
      </c>
      <c r="D4284" s="7" t="s">
        <v>2341</v>
      </c>
      <c r="E4284" s="7" t="s">
        <v>214</v>
      </c>
      <c r="F4284" s="7">
        <v>500000</v>
      </c>
      <c r="G4284" s="7">
        <v>3.5673999786376953</v>
      </c>
      <c r="H4284" s="7">
        <v>3.1679999828338623</v>
      </c>
      <c r="I4284" s="7" t="s">
        <v>11608</v>
      </c>
      <c r="J4284" s="7" t="s">
        <v>11609</v>
      </c>
      <c r="K4284" s="8">
        <v>3.6649599075317383</v>
      </c>
      <c r="M4284" s="8">
        <v>106.07599639892578</v>
      </c>
      <c r="N4284" s="7">
        <v>94.101997375488281</v>
      </c>
      <c r="O4284" s="7" t="s">
        <v>237</v>
      </c>
      <c r="P4284" s="7" t="s">
        <v>215</v>
      </c>
      <c r="Q4284" s="7" t="s">
        <v>219</v>
      </c>
      <c r="R4284" s="7" t="s">
        <v>3856</v>
      </c>
      <c r="S4284" s="7">
        <v>94.101997375488281</v>
      </c>
    </row>
    <row r="4285" spans="1:19" x14ac:dyDescent="0.25">
      <c r="A4285" s="7">
        <v>513</v>
      </c>
      <c r="B4285" s="7">
        <v>44657</v>
      </c>
      <c r="C4285" s="7">
        <v>66960752</v>
      </c>
      <c r="D4285" s="7" t="s">
        <v>2343</v>
      </c>
      <c r="E4285" s="7" t="s">
        <v>18966</v>
      </c>
      <c r="F4285" s="7">
        <v>1000000</v>
      </c>
      <c r="G4285" s="7">
        <v>29.549600601196289</v>
      </c>
      <c r="H4285" s="7">
        <v>17.864599227905273</v>
      </c>
      <c r="I4285" s="7" t="s">
        <v>18967</v>
      </c>
      <c r="J4285" s="7" t="s">
        <v>18853</v>
      </c>
      <c r="K4285" s="8">
        <v>3.8432700634002686</v>
      </c>
      <c r="M4285" s="8">
        <v>89.573997497558594</v>
      </c>
      <c r="N4285" s="7">
        <v>118.04900360107422</v>
      </c>
      <c r="O4285" s="7" t="s">
        <v>373</v>
      </c>
      <c r="P4285" s="7" t="s">
        <v>972</v>
      </c>
      <c r="Q4285" s="7" t="s">
        <v>242</v>
      </c>
      <c r="R4285" s="7" t="s">
        <v>3856</v>
      </c>
      <c r="S4285" s="7">
        <v>110.20933532714844</v>
      </c>
    </row>
    <row r="4286" spans="1:19" x14ac:dyDescent="0.25">
      <c r="A4286" s="7">
        <v>513</v>
      </c>
      <c r="B4286" s="7">
        <v>44657</v>
      </c>
      <c r="C4286" s="7">
        <v>66960750</v>
      </c>
      <c r="D4286" s="7" t="s">
        <v>2343</v>
      </c>
      <c r="E4286" s="7" t="s">
        <v>18968</v>
      </c>
      <c r="F4286" s="7">
        <v>1000000</v>
      </c>
      <c r="G4286" s="7">
        <v>19.551000595092773</v>
      </c>
      <c r="H4286" s="7">
        <v>13.85890007019043</v>
      </c>
      <c r="I4286" s="7" t="s">
        <v>18969</v>
      </c>
      <c r="J4286" s="7" t="s">
        <v>18856</v>
      </c>
      <c r="K4286" s="8">
        <v>3.8631999492645264</v>
      </c>
      <c r="M4286" s="8">
        <v>89.933998107910156</v>
      </c>
      <c r="N4286" s="7">
        <v>103.72100067138672</v>
      </c>
      <c r="O4286" s="7" t="s">
        <v>373</v>
      </c>
      <c r="P4286" s="7" t="s">
        <v>972</v>
      </c>
      <c r="Q4286" s="7" t="s">
        <v>242</v>
      </c>
      <c r="R4286" s="7" t="s">
        <v>3856</v>
      </c>
      <c r="S4286" s="7">
        <v>94.48199462890625</v>
      </c>
    </row>
    <row r="4287" spans="1:19" x14ac:dyDescent="0.25">
      <c r="A4287" s="7">
        <v>513</v>
      </c>
      <c r="B4287" s="7">
        <v>44657</v>
      </c>
      <c r="C4287" s="7">
        <v>66960748</v>
      </c>
      <c r="D4287" s="7" t="s">
        <v>2343</v>
      </c>
      <c r="E4287" s="7" t="s">
        <v>18970</v>
      </c>
      <c r="F4287" s="7">
        <v>1250000</v>
      </c>
      <c r="G4287" s="7">
        <v>9.5495996475219727</v>
      </c>
      <c r="H4287" s="7">
        <v>8.1613998413085938</v>
      </c>
      <c r="I4287" s="7" t="s">
        <v>18971</v>
      </c>
      <c r="J4287" s="7" t="s">
        <v>18850</v>
      </c>
      <c r="K4287" s="8">
        <v>3.7032499313354492</v>
      </c>
      <c r="M4287" s="8">
        <v>90.393997192382813</v>
      </c>
      <c r="N4287" s="7">
        <v>109.77799987792969</v>
      </c>
      <c r="O4287" s="7" t="s">
        <v>373</v>
      </c>
      <c r="P4287" s="7" t="s">
        <v>972</v>
      </c>
      <c r="Q4287" s="7" t="s">
        <v>242</v>
      </c>
      <c r="R4287" s="7" t="s">
        <v>3856</v>
      </c>
      <c r="S4287" s="7">
        <v>72.34466552734375</v>
      </c>
    </row>
    <row r="4288" spans="1:19" x14ac:dyDescent="0.25">
      <c r="A4288" s="7">
        <v>513</v>
      </c>
      <c r="B4288" s="7">
        <v>44657</v>
      </c>
      <c r="C4288" s="7">
        <v>66890468</v>
      </c>
      <c r="D4288" s="7" t="s">
        <v>2343</v>
      </c>
      <c r="E4288" s="7" t="s">
        <v>214</v>
      </c>
      <c r="F4288" s="7">
        <v>1500000</v>
      </c>
      <c r="G4288" s="7">
        <v>9.0431003570556641</v>
      </c>
      <c r="H4288" s="7">
        <v>7.8645000457763672</v>
      </c>
      <c r="I4288" s="7" t="s">
        <v>18114</v>
      </c>
      <c r="J4288" s="7" t="s">
        <v>9402</v>
      </c>
      <c r="K4288" s="8">
        <v>3.7058000564575195</v>
      </c>
      <c r="M4288" s="8">
        <v>88.898002624511719</v>
      </c>
      <c r="N4288" s="7">
        <v>107.86900329589844</v>
      </c>
      <c r="O4288" s="7" t="s">
        <v>373</v>
      </c>
      <c r="P4288" s="7" t="s">
        <v>972</v>
      </c>
      <c r="Q4288" s="7" t="s">
        <v>242</v>
      </c>
      <c r="R4288" s="7" t="s">
        <v>3856</v>
      </c>
      <c r="S4288" s="7">
        <v>71.040939331054688</v>
      </c>
    </row>
    <row r="4289" spans="1:19" x14ac:dyDescent="0.25">
      <c r="A4289" s="7">
        <v>513</v>
      </c>
      <c r="B4289" s="7">
        <v>44657</v>
      </c>
      <c r="C4289" s="7">
        <v>66814624</v>
      </c>
      <c r="D4289" s="7" t="s">
        <v>2343</v>
      </c>
      <c r="E4289" s="7" t="s">
        <v>214</v>
      </c>
      <c r="F4289" s="7">
        <v>1250000</v>
      </c>
      <c r="G4289" s="7">
        <v>8.4764003753662109</v>
      </c>
      <c r="H4289" s="7">
        <v>7.7744002342224121</v>
      </c>
      <c r="I4289" s="7" t="s">
        <v>9400</v>
      </c>
      <c r="J4289" s="7" t="s">
        <v>9401</v>
      </c>
      <c r="K4289" s="8">
        <v>3.6985199451446533</v>
      </c>
      <c r="M4289" s="8">
        <v>83.226997375488281</v>
      </c>
      <c r="N4289" s="7">
        <v>105.08200073242188</v>
      </c>
      <c r="O4289" s="7" t="s">
        <v>373</v>
      </c>
      <c r="P4289" s="7" t="s">
        <v>972</v>
      </c>
      <c r="Q4289" s="7" t="s">
        <v>242</v>
      </c>
      <c r="R4289" s="7" t="s">
        <v>3856</v>
      </c>
      <c r="S4289" s="7">
        <v>69.562660217285156</v>
      </c>
    </row>
    <row r="4290" spans="1:19" x14ac:dyDescent="0.25">
      <c r="A4290" s="7">
        <v>513</v>
      </c>
      <c r="B4290" s="7">
        <v>44657</v>
      </c>
      <c r="C4290" s="7">
        <v>66814359</v>
      </c>
      <c r="D4290" s="7" t="s">
        <v>2343</v>
      </c>
      <c r="E4290" s="7" t="s">
        <v>9397</v>
      </c>
      <c r="F4290" s="7">
        <v>1250000</v>
      </c>
      <c r="G4290" s="7">
        <v>8.4764003753662109</v>
      </c>
      <c r="H4290" s="7">
        <v>7.7744002342224121</v>
      </c>
      <c r="I4290" s="7" t="s">
        <v>9398</v>
      </c>
      <c r="J4290" s="7" t="s">
        <v>9399</v>
      </c>
      <c r="K4290" s="8">
        <v>3.6985719203948975</v>
      </c>
      <c r="M4290" s="8">
        <v>83.226997375488281</v>
      </c>
      <c r="N4290" s="7">
        <v>104.81759643554688</v>
      </c>
      <c r="O4290" s="7" t="s">
        <v>373</v>
      </c>
      <c r="P4290" s="7" t="s">
        <v>972</v>
      </c>
      <c r="Q4290" s="7" t="s">
        <v>242</v>
      </c>
      <c r="R4290" s="7" t="s">
        <v>214</v>
      </c>
      <c r="S4290" s="7">
        <v>69.562660217285156</v>
      </c>
    </row>
    <row r="4291" spans="1:19" x14ac:dyDescent="0.25">
      <c r="A4291" s="7">
        <v>513</v>
      </c>
      <c r="B4291" s="7">
        <v>44657</v>
      </c>
      <c r="C4291" s="7">
        <v>66890467</v>
      </c>
      <c r="D4291" s="7" t="s">
        <v>2343</v>
      </c>
      <c r="E4291" s="7" t="s">
        <v>214</v>
      </c>
      <c r="F4291" s="7">
        <v>900000</v>
      </c>
      <c r="G4291" s="7">
        <v>6.0451998710632324</v>
      </c>
      <c r="H4291" s="7">
        <v>5.557499885559082</v>
      </c>
      <c r="I4291" s="7" t="s">
        <v>20288</v>
      </c>
      <c r="J4291" s="7" t="s">
        <v>9396</v>
      </c>
      <c r="K4291" s="8">
        <v>3.6189498901367188</v>
      </c>
      <c r="M4291" s="8">
        <v>89.933998107910156</v>
      </c>
      <c r="N4291" s="7">
        <v>88.746803283691406</v>
      </c>
      <c r="O4291" s="7" t="s">
        <v>373</v>
      </c>
      <c r="P4291" s="7" t="s">
        <v>972</v>
      </c>
      <c r="Q4291" s="7" t="s">
        <v>242</v>
      </c>
      <c r="R4291" s="7" t="s">
        <v>3856</v>
      </c>
      <c r="S4291" s="7">
        <v>62.999355316162109</v>
      </c>
    </row>
    <row r="4292" spans="1:19" x14ac:dyDescent="0.25">
      <c r="A4292" s="7">
        <v>513</v>
      </c>
      <c r="B4292" s="7">
        <v>44657</v>
      </c>
      <c r="C4292" s="7">
        <v>66814623</v>
      </c>
      <c r="D4292" s="7" t="s">
        <v>2343</v>
      </c>
      <c r="E4292" s="7" t="s">
        <v>214</v>
      </c>
      <c r="F4292" s="7">
        <v>750000</v>
      </c>
      <c r="G4292" s="7">
        <v>5.4756999015808105</v>
      </c>
      <c r="H4292" s="7">
        <v>5.2101998329162598</v>
      </c>
      <c r="I4292" s="7" t="s">
        <v>19109</v>
      </c>
      <c r="J4292" s="7" t="s">
        <v>9395</v>
      </c>
      <c r="K4292" s="8">
        <v>3.5588400363922119</v>
      </c>
      <c r="M4292" s="8">
        <v>87.372001647949219</v>
      </c>
      <c r="N4292" s="7">
        <v>81.964401245117188</v>
      </c>
      <c r="O4292" s="7" t="s">
        <v>373</v>
      </c>
      <c r="P4292" s="7" t="s">
        <v>972</v>
      </c>
      <c r="Q4292" s="7" t="s">
        <v>242</v>
      </c>
      <c r="R4292" s="7" t="s">
        <v>3856</v>
      </c>
      <c r="S4292" s="7">
        <v>61.414070129394531</v>
      </c>
    </row>
    <row r="4293" spans="1:19" x14ac:dyDescent="0.25">
      <c r="A4293" s="7">
        <v>513</v>
      </c>
      <c r="B4293" s="7">
        <v>44657</v>
      </c>
      <c r="C4293" s="7">
        <v>66814622</v>
      </c>
      <c r="D4293" s="7" t="s">
        <v>2343</v>
      </c>
      <c r="E4293" s="7" t="s">
        <v>17490</v>
      </c>
      <c r="F4293" s="7">
        <v>750000</v>
      </c>
      <c r="G4293" s="7">
        <v>5.4756999015808105</v>
      </c>
      <c r="H4293" s="7">
        <v>5.2101998329162598</v>
      </c>
      <c r="I4293" s="7" t="s">
        <v>18972</v>
      </c>
      <c r="J4293" s="7" t="s">
        <v>17491</v>
      </c>
      <c r="K4293" s="8">
        <v>3.5588788986206055</v>
      </c>
      <c r="M4293" s="8">
        <v>87.371803283691406</v>
      </c>
      <c r="N4293" s="7">
        <v>81.611801147460938</v>
      </c>
      <c r="O4293" s="7" t="s">
        <v>373</v>
      </c>
      <c r="P4293" s="7" t="s">
        <v>972</v>
      </c>
      <c r="Q4293" s="7" t="s">
        <v>242</v>
      </c>
      <c r="R4293" s="7" t="s">
        <v>214</v>
      </c>
      <c r="S4293" s="7">
        <v>61.414070129394531</v>
      </c>
    </row>
    <row r="4294" spans="1:19" x14ac:dyDescent="0.25">
      <c r="A4294" s="7">
        <v>513</v>
      </c>
      <c r="B4294" s="7">
        <v>44657</v>
      </c>
      <c r="C4294" s="7">
        <v>66960751</v>
      </c>
      <c r="D4294" s="7" t="s">
        <v>2343</v>
      </c>
      <c r="E4294" s="7" t="s">
        <v>18973</v>
      </c>
      <c r="F4294" s="7">
        <v>1250000</v>
      </c>
      <c r="G4294" s="7">
        <v>4.550300121307373</v>
      </c>
      <c r="H4294" s="7">
        <v>4.2579002380371094</v>
      </c>
      <c r="I4294" s="7" t="s">
        <v>18974</v>
      </c>
      <c r="J4294" s="7" t="s">
        <v>18847</v>
      </c>
      <c r="K4294" s="8">
        <v>3.4620599746704102</v>
      </c>
      <c r="M4294" s="8">
        <v>92.8489990234375</v>
      </c>
      <c r="N4294" s="7">
        <v>71.310600280761719</v>
      </c>
      <c r="O4294" s="7" t="s">
        <v>373</v>
      </c>
      <c r="P4294" s="7" t="s">
        <v>972</v>
      </c>
      <c r="Q4294" s="7" t="s">
        <v>242</v>
      </c>
      <c r="R4294" s="7" t="s">
        <v>3856</v>
      </c>
      <c r="S4294" s="7">
        <v>58.803825378417969</v>
      </c>
    </row>
    <row r="4295" spans="1:19" x14ac:dyDescent="0.25">
      <c r="A4295" s="7">
        <v>513</v>
      </c>
      <c r="B4295" s="7">
        <v>44657</v>
      </c>
      <c r="C4295" s="7">
        <v>66890466</v>
      </c>
      <c r="D4295" s="7" t="s">
        <v>2343</v>
      </c>
      <c r="E4295" s="7" t="s">
        <v>214</v>
      </c>
      <c r="F4295" s="7">
        <v>1100000</v>
      </c>
      <c r="G4295" s="7">
        <v>4.043799877166748</v>
      </c>
      <c r="H4295" s="7">
        <v>3.8466999530792236</v>
      </c>
      <c r="I4295" s="7" t="s">
        <v>20289</v>
      </c>
      <c r="J4295" s="7" t="s">
        <v>9394</v>
      </c>
      <c r="K4295" s="8">
        <v>3.4549601078033447</v>
      </c>
      <c r="M4295" s="8">
        <v>91.742996215820313</v>
      </c>
      <c r="N4295" s="7">
        <v>70.011100769042969</v>
      </c>
      <c r="O4295" s="7" t="s">
        <v>373</v>
      </c>
      <c r="P4295" s="7" t="s">
        <v>972</v>
      </c>
      <c r="Q4295" s="7" t="s">
        <v>242</v>
      </c>
      <c r="R4295" s="7" t="s">
        <v>3856</v>
      </c>
      <c r="S4295" s="7">
        <v>57.358634948730469</v>
      </c>
    </row>
    <row r="4296" spans="1:19" x14ac:dyDescent="0.25">
      <c r="A4296" s="7">
        <v>513</v>
      </c>
      <c r="B4296" s="7">
        <v>44657</v>
      </c>
      <c r="C4296" s="7">
        <v>66890340</v>
      </c>
      <c r="D4296" s="7" t="s">
        <v>2343</v>
      </c>
      <c r="E4296" s="7" t="s">
        <v>9391</v>
      </c>
      <c r="F4296" s="7">
        <v>1100000</v>
      </c>
      <c r="G4296" s="7">
        <v>4.043799877166748</v>
      </c>
      <c r="H4296" s="7">
        <v>3.8457999229431152</v>
      </c>
      <c r="I4296" s="7" t="s">
        <v>9392</v>
      </c>
      <c r="J4296" s="7" t="s">
        <v>9393</v>
      </c>
      <c r="K4296" s="8">
        <v>3.5240190029144287</v>
      </c>
      <c r="M4296" s="8">
        <v>91.497268676757813</v>
      </c>
      <c r="N4296" s="7">
        <v>76.530403137207031</v>
      </c>
      <c r="O4296" s="7" t="s">
        <v>373</v>
      </c>
      <c r="P4296" s="7" t="s">
        <v>972</v>
      </c>
      <c r="Q4296" s="7" t="s">
        <v>242</v>
      </c>
      <c r="R4296" s="7" t="s">
        <v>214</v>
      </c>
      <c r="S4296" s="7">
        <v>57.358634948730469</v>
      </c>
    </row>
    <row r="4297" spans="1:19" x14ac:dyDescent="0.25">
      <c r="A4297" s="7">
        <v>513</v>
      </c>
      <c r="B4297" s="7">
        <v>44657</v>
      </c>
      <c r="C4297" s="7">
        <v>66814621</v>
      </c>
      <c r="D4297" s="7" t="s">
        <v>2343</v>
      </c>
      <c r="E4297" s="7" t="s">
        <v>214</v>
      </c>
      <c r="F4297" s="7">
        <v>1000000</v>
      </c>
      <c r="G4297" s="7">
        <v>3.4770998954772949</v>
      </c>
      <c r="H4297" s="7">
        <v>3.3698000907897949</v>
      </c>
      <c r="I4297" s="7" t="s">
        <v>20290</v>
      </c>
      <c r="J4297" s="7" t="s">
        <v>9390</v>
      </c>
      <c r="K4297" s="8">
        <v>3.3017199039459229</v>
      </c>
      <c r="M4297" s="8">
        <v>91.686996459960938</v>
      </c>
      <c r="N4297" s="7">
        <v>55.859798431396484</v>
      </c>
      <c r="O4297" s="7" t="s">
        <v>373</v>
      </c>
      <c r="P4297" s="7" t="s">
        <v>972</v>
      </c>
      <c r="Q4297" s="7" t="s">
        <v>242</v>
      </c>
      <c r="R4297" s="7" t="s">
        <v>3856</v>
      </c>
      <c r="S4297" s="7">
        <v>55.729160308837891</v>
      </c>
    </row>
    <row r="4298" spans="1:19" x14ac:dyDescent="0.25">
      <c r="A4298" s="7">
        <v>513</v>
      </c>
      <c r="B4298" s="7">
        <v>44657</v>
      </c>
      <c r="C4298" s="7">
        <v>66814357</v>
      </c>
      <c r="D4298" s="7" t="s">
        <v>2343</v>
      </c>
      <c r="E4298" s="7" t="s">
        <v>9387</v>
      </c>
      <c r="F4298" s="7">
        <v>1000000</v>
      </c>
      <c r="G4298" s="7">
        <v>3.4770998954772949</v>
      </c>
      <c r="H4298" s="7">
        <v>3.3698000907897949</v>
      </c>
      <c r="I4298" s="7" t="s">
        <v>9388</v>
      </c>
      <c r="J4298" s="7" t="s">
        <v>9389</v>
      </c>
      <c r="K4298" s="8">
        <v>3.301732063293457</v>
      </c>
      <c r="M4298" s="8">
        <v>91.686996459960938</v>
      </c>
      <c r="N4298" s="7">
        <v>55.394699096679688</v>
      </c>
      <c r="O4298" s="7" t="s">
        <v>373</v>
      </c>
      <c r="P4298" s="7" t="s">
        <v>972</v>
      </c>
      <c r="Q4298" s="7" t="s">
        <v>242</v>
      </c>
      <c r="R4298" s="7" t="s">
        <v>214</v>
      </c>
      <c r="S4298" s="7">
        <v>55.729160308837891</v>
      </c>
    </row>
    <row r="4299" spans="1:19" x14ac:dyDescent="0.25">
      <c r="A4299" s="7">
        <v>513</v>
      </c>
      <c r="B4299" s="7">
        <v>44657</v>
      </c>
      <c r="C4299" s="7">
        <v>35363770</v>
      </c>
      <c r="D4299" s="7" t="s">
        <v>2345</v>
      </c>
      <c r="E4299" s="7" t="s">
        <v>214</v>
      </c>
      <c r="F4299" s="7">
        <v>500000</v>
      </c>
      <c r="G4299" s="7">
        <v>4.1833000183105469</v>
      </c>
      <c r="H4299" s="7">
        <v>3.2665998935699463</v>
      </c>
      <c r="I4299" s="7" t="s">
        <v>20291</v>
      </c>
      <c r="J4299" s="7" t="s">
        <v>11611</v>
      </c>
      <c r="K4299" s="8">
        <v>13.804710388183594</v>
      </c>
      <c r="M4299" s="8">
        <v>75.018997192382813</v>
      </c>
      <c r="N4299" s="7">
        <v>1107.520263671875</v>
      </c>
      <c r="O4299" s="7" t="s">
        <v>331</v>
      </c>
      <c r="P4299" s="7" t="s">
        <v>2347</v>
      </c>
      <c r="Q4299" s="7" t="s">
        <v>242</v>
      </c>
      <c r="R4299" s="7" t="s">
        <v>3856</v>
      </c>
      <c r="S4299" s="7">
        <v>1107.520263671875</v>
      </c>
    </row>
    <row r="4300" spans="1:19" x14ac:dyDescent="0.25">
      <c r="A4300" s="7">
        <v>513</v>
      </c>
      <c r="B4300" s="7">
        <v>44657</v>
      </c>
      <c r="C4300" s="7">
        <v>66890405</v>
      </c>
      <c r="D4300" s="7" t="s">
        <v>2349</v>
      </c>
      <c r="E4300" s="7" t="s">
        <v>214</v>
      </c>
      <c r="F4300" s="7">
        <v>750000</v>
      </c>
      <c r="G4300" s="7">
        <v>29.059499740600586</v>
      </c>
      <c r="H4300" s="7">
        <v>17.616300582885742</v>
      </c>
      <c r="I4300" s="7" t="s">
        <v>20292</v>
      </c>
      <c r="J4300" s="7" t="s">
        <v>9435</v>
      </c>
      <c r="K4300" s="8">
        <v>3.7579200267791748</v>
      </c>
      <c r="M4300" s="8">
        <v>93.702003479003906</v>
      </c>
      <c r="N4300" s="7">
        <v>108.29599761962891</v>
      </c>
      <c r="O4300" s="7" t="s">
        <v>223</v>
      </c>
      <c r="P4300" s="7" t="s">
        <v>215</v>
      </c>
      <c r="Q4300" s="7" t="s">
        <v>219</v>
      </c>
      <c r="R4300" s="7" t="s">
        <v>3856</v>
      </c>
      <c r="S4300" s="7">
        <v>109.56427001953125</v>
      </c>
    </row>
    <row r="4301" spans="1:19" x14ac:dyDescent="0.25">
      <c r="A4301" s="7">
        <v>513</v>
      </c>
      <c r="B4301" s="7">
        <v>44657</v>
      </c>
      <c r="C4301" s="7">
        <v>45254544</v>
      </c>
      <c r="D4301" s="7" t="s">
        <v>2349</v>
      </c>
      <c r="E4301" s="7" t="s">
        <v>214</v>
      </c>
      <c r="F4301" s="7">
        <v>500000</v>
      </c>
      <c r="G4301" s="7">
        <v>27.490800857543945</v>
      </c>
      <c r="H4301" s="7">
        <v>16.71619987487793</v>
      </c>
      <c r="I4301" s="7" t="s">
        <v>20293</v>
      </c>
      <c r="J4301" s="7" t="s">
        <v>9434</v>
      </c>
      <c r="K4301" s="8">
        <v>3.8568799495697021</v>
      </c>
      <c r="M4301" s="8">
        <v>102.41200256347656</v>
      </c>
      <c r="N4301" s="7">
        <v>116.70400238037109</v>
      </c>
      <c r="O4301" s="7" t="s">
        <v>223</v>
      </c>
      <c r="P4301" s="7" t="s">
        <v>215</v>
      </c>
      <c r="Q4301" s="7" t="s">
        <v>219</v>
      </c>
      <c r="R4301" s="7" t="s">
        <v>3856</v>
      </c>
      <c r="S4301" s="7">
        <v>107.42024230957031</v>
      </c>
    </row>
    <row r="4302" spans="1:19" x14ac:dyDescent="0.25">
      <c r="A4302" s="7">
        <v>513</v>
      </c>
      <c r="B4302" s="7">
        <v>44657</v>
      </c>
      <c r="C4302" s="7">
        <v>118648</v>
      </c>
      <c r="D4302" s="7" t="s">
        <v>2349</v>
      </c>
      <c r="E4302" s="7" t="s">
        <v>9431</v>
      </c>
      <c r="F4302" s="7">
        <v>912487</v>
      </c>
      <c r="G4302" s="7">
        <v>14.55720043182373</v>
      </c>
      <c r="H4302" s="7">
        <v>9.8745002746582031</v>
      </c>
      <c r="I4302" s="7" t="s">
        <v>9432</v>
      </c>
      <c r="J4302" s="7" t="s">
        <v>9433</v>
      </c>
      <c r="K4302" s="8">
        <v>3.8759300708770752</v>
      </c>
      <c r="M4302" s="8">
        <v>128.97900390625</v>
      </c>
      <c r="N4302" s="7">
        <v>132.34800720214844</v>
      </c>
      <c r="O4302" s="7" t="s">
        <v>223</v>
      </c>
      <c r="P4302" s="7" t="s">
        <v>215</v>
      </c>
      <c r="Q4302" s="7" t="s">
        <v>219</v>
      </c>
      <c r="R4302" s="7" t="s">
        <v>3856</v>
      </c>
      <c r="S4302" s="7">
        <v>84.295524597167969</v>
      </c>
    </row>
    <row r="4303" spans="1:19" x14ac:dyDescent="0.25">
      <c r="A4303" s="7">
        <v>513</v>
      </c>
      <c r="B4303" s="7">
        <v>44657</v>
      </c>
      <c r="C4303" s="7">
        <v>2897737</v>
      </c>
      <c r="D4303" s="7" t="s">
        <v>2349</v>
      </c>
      <c r="E4303" s="7" t="s">
        <v>214</v>
      </c>
      <c r="F4303" s="7">
        <v>912487</v>
      </c>
      <c r="G4303" s="7">
        <v>14.555600166320801</v>
      </c>
      <c r="H4303" s="7">
        <v>9.8745002746582031</v>
      </c>
      <c r="I4303" s="7" t="s">
        <v>9429</v>
      </c>
      <c r="J4303" s="7" t="s">
        <v>9430</v>
      </c>
      <c r="K4303" s="8">
        <v>3.8759300708770752</v>
      </c>
      <c r="M4303" s="8">
        <v>128.97900390625</v>
      </c>
      <c r="N4303" s="7">
        <v>132.34800720214844</v>
      </c>
      <c r="O4303" s="7" t="s">
        <v>223</v>
      </c>
      <c r="P4303" s="7" t="s">
        <v>215</v>
      </c>
      <c r="Q4303" s="7" t="s">
        <v>219</v>
      </c>
      <c r="R4303" s="7" t="s">
        <v>214</v>
      </c>
      <c r="S4303" s="7">
        <v>84.291984558105469</v>
      </c>
    </row>
    <row r="4304" spans="1:19" x14ac:dyDescent="0.25">
      <c r="A4304" s="7">
        <v>513</v>
      </c>
      <c r="B4304" s="7">
        <v>44657</v>
      </c>
      <c r="C4304" s="7">
        <v>37887428</v>
      </c>
      <c r="D4304" s="7" t="s">
        <v>2349</v>
      </c>
      <c r="E4304" s="7" t="s">
        <v>214</v>
      </c>
      <c r="F4304" s="7">
        <v>1000000</v>
      </c>
      <c r="G4304" s="7">
        <v>8.0438003540039063</v>
      </c>
      <c r="H4304" s="7">
        <v>6.5817999839782715</v>
      </c>
      <c r="I4304" s="7" t="s">
        <v>20294</v>
      </c>
      <c r="J4304" s="7" t="s">
        <v>9428</v>
      </c>
      <c r="K4304" s="8">
        <v>3.3906300067901611</v>
      </c>
      <c r="M4304" s="8">
        <v>110.37300109863281</v>
      </c>
      <c r="N4304" s="7">
        <v>73.370201110839844</v>
      </c>
      <c r="O4304" s="7" t="s">
        <v>223</v>
      </c>
      <c r="P4304" s="7" t="s">
        <v>215</v>
      </c>
      <c r="Q4304" s="7" t="s">
        <v>219</v>
      </c>
      <c r="R4304" s="7" t="s">
        <v>3856</v>
      </c>
      <c r="S4304" s="7">
        <v>68.420570373535156</v>
      </c>
    </row>
    <row r="4305" spans="1:19" x14ac:dyDescent="0.25">
      <c r="A4305" s="7">
        <v>513</v>
      </c>
      <c r="B4305" s="7">
        <v>44657</v>
      </c>
      <c r="C4305" s="7">
        <v>37887434</v>
      </c>
      <c r="D4305" s="7" t="s">
        <v>2349</v>
      </c>
      <c r="E4305" s="7" t="s">
        <v>9425</v>
      </c>
      <c r="F4305" s="7">
        <v>1000000</v>
      </c>
      <c r="G4305" s="7">
        <v>8.0438003540039063</v>
      </c>
      <c r="H4305" s="7">
        <v>6.5829000473022461</v>
      </c>
      <c r="I4305" s="7" t="s">
        <v>9426</v>
      </c>
      <c r="J4305" s="7" t="s">
        <v>9427</v>
      </c>
      <c r="K4305" s="8">
        <v>3.3777658939361572</v>
      </c>
      <c r="M4305" s="8">
        <v>110.46829986572266</v>
      </c>
      <c r="N4305" s="7">
        <v>71.796401977539063</v>
      </c>
      <c r="O4305" s="7" t="s">
        <v>223</v>
      </c>
      <c r="P4305" s="7" t="s">
        <v>215</v>
      </c>
      <c r="Q4305" s="7" t="s">
        <v>219</v>
      </c>
      <c r="R4305" s="7" t="s">
        <v>214</v>
      </c>
      <c r="S4305" s="7">
        <v>68.420570373535156</v>
      </c>
    </row>
    <row r="4306" spans="1:19" x14ac:dyDescent="0.25">
      <c r="A4306" s="7">
        <v>513</v>
      </c>
      <c r="B4306" s="7">
        <v>44657</v>
      </c>
      <c r="C4306" s="7">
        <v>66890404</v>
      </c>
      <c r="D4306" s="7" t="s">
        <v>2349</v>
      </c>
      <c r="E4306" s="7" t="s">
        <v>214</v>
      </c>
      <c r="F4306" s="7">
        <v>750000</v>
      </c>
      <c r="G4306" s="7">
        <v>6.0616002082824707</v>
      </c>
      <c r="H4306" s="7">
        <v>5.5090999603271484</v>
      </c>
      <c r="I4306" s="7" t="s">
        <v>20295</v>
      </c>
      <c r="J4306" s="7" t="s">
        <v>9424</v>
      </c>
      <c r="K4306" s="8">
        <v>3.3092501163482666</v>
      </c>
      <c r="M4306" s="8">
        <v>92.86199951171875</v>
      </c>
      <c r="N4306" s="7">
        <v>56.676601409912109</v>
      </c>
      <c r="O4306" s="7" t="s">
        <v>223</v>
      </c>
      <c r="P4306" s="7" t="s">
        <v>215</v>
      </c>
      <c r="Q4306" s="7" t="s">
        <v>219</v>
      </c>
      <c r="R4306" s="7" t="s">
        <v>3856</v>
      </c>
      <c r="S4306" s="7">
        <v>63.044757843017578</v>
      </c>
    </row>
    <row r="4307" spans="1:19" x14ac:dyDescent="0.25">
      <c r="A4307" s="7">
        <v>513</v>
      </c>
      <c r="B4307" s="7">
        <v>44657</v>
      </c>
      <c r="C4307" s="7">
        <v>66890137</v>
      </c>
      <c r="D4307" s="7" t="s">
        <v>2349</v>
      </c>
      <c r="E4307" s="7" t="s">
        <v>9421</v>
      </c>
      <c r="F4307" s="7">
        <v>750000</v>
      </c>
      <c r="G4307" s="7">
        <v>6.0616002082824707</v>
      </c>
      <c r="H4307" s="7">
        <v>5.5092000961303711</v>
      </c>
      <c r="I4307" s="7" t="s">
        <v>9422</v>
      </c>
      <c r="J4307" s="7" t="s">
        <v>9423</v>
      </c>
      <c r="K4307" s="8">
        <v>3.2942819595336914</v>
      </c>
      <c r="M4307" s="8">
        <v>92.940299987792969</v>
      </c>
      <c r="N4307" s="7">
        <v>54.819099426269531</v>
      </c>
      <c r="O4307" s="7" t="s">
        <v>223</v>
      </c>
      <c r="P4307" s="7" t="s">
        <v>215</v>
      </c>
      <c r="Q4307" s="7" t="s">
        <v>219</v>
      </c>
      <c r="R4307" s="7" t="s">
        <v>214</v>
      </c>
      <c r="S4307" s="7">
        <v>63.044757843017578</v>
      </c>
    </row>
    <row r="4308" spans="1:19" x14ac:dyDescent="0.25">
      <c r="A4308" s="7">
        <v>513</v>
      </c>
      <c r="B4308" s="7">
        <v>44657</v>
      </c>
      <c r="C4308" s="7">
        <v>30278927</v>
      </c>
      <c r="D4308" s="7" t="s">
        <v>2349</v>
      </c>
      <c r="E4308" s="7" t="s">
        <v>214</v>
      </c>
      <c r="F4308" s="7">
        <v>1000000</v>
      </c>
      <c r="G4308" s="7">
        <v>4.2080998420715332</v>
      </c>
      <c r="H4308" s="7">
        <v>3.7922999858856201</v>
      </c>
      <c r="I4308" s="7" t="s">
        <v>9419</v>
      </c>
      <c r="J4308" s="7" t="s">
        <v>9420</v>
      </c>
      <c r="K4308" s="8">
        <v>3.1969699859619141</v>
      </c>
      <c r="M4308" s="8">
        <v>104.59999847412109</v>
      </c>
      <c r="N4308" s="7">
        <v>46.180198669433594</v>
      </c>
      <c r="O4308" s="7" t="s">
        <v>223</v>
      </c>
      <c r="P4308" s="7" t="s">
        <v>215</v>
      </c>
      <c r="Q4308" s="7" t="s">
        <v>219</v>
      </c>
      <c r="R4308" s="7" t="s">
        <v>3856</v>
      </c>
      <c r="S4308" s="7">
        <v>57.828636169433594</v>
      </c>
    </row>
    <row r="4309" spans="1:19" x14ac:dyDescent="0.25">
      <c r="A4309" s="7">
        <v>513</v>
      </c>
      <c r="B4309" s="7">
        <v>44657</v>
      </c>
      <c r="C4309" s="7">
        <v>30295093</v>
      </c>
      <c r="D4309" s="7" t="s">
        <v>2349</v>
      </c>
      <c r="E4309" s="7" t="s">
        <v>9416</v>
      </c>
      <c r="F4309" s="7">
        <v>1000000</v>
      </c>
      <c r="G4309" s="7">
        <v>4.2080998420715332</v>
      </c>
      <c r="H4309" s="7">
        <v>3.7925000190734863</v>
      </c>
      <c r="I4309" s="7" t="s">
        <v>9417</v>
      </c>
      <c r="J4309" s="7" t="s">
        <v>9418</v>
      </c>
      <c r="K4309" s="8">
        <v>3.1891460418701172</v>
      </c>
      <c r="M4309" s="8">
        <v>104.63099670410156</v>
      </c>
      <c r="N4309" s="7">
        <v>44.980201721191406</v>
      </c>
      <c r="O4309" s="7" t="s">
        <v>223</v>
      </c>
      <c r="P4309" s="7" t="s">
        <v>215</v>
      </c>
      <c r="Q4309" s="7" t="s">
        <v>219</v>
      </c>
      <c r="R4309" s="7" t="s">
        <v>214</v>
      </c>
      <c r="S4309" s="7">
        <v>57.828636169433594</v>
      </c>
    </row>
    <row r="4310" spans="1:19" x14ac:dyDescent="0.25">
      <c r="A4310" s="7">
        <v>513</v>
      </c>
      <c r="B4310" s="7">
        <v>44657</v>
      </c>
      <c r="C4310" s="7">
        <v>37895890</v>
      </c>
      <c r="D4310" s="7" t="s">
        <v>2349</v>
      </c>
      <c r="E4310" s="7" t="s">
        <v>214</v>
      </c>
      <c r="F4310" s="7">
        <v>750000</v>
      </c>
      <c r="G4310" s="7">
        <v>3.0445001125335693</v>
      </c>
      <c r="H4310" s="7">
        <v>2.7873001098632813</v>
      </c>
      <c r="I4310" s="7" t="s">
        <v>20296</v>
      </c>
      <c r="J4310" s="7" t="s">
        <v>9415</v>
      </c>
      <c r="K4310" s="8">
        <v>3.2839899063110352</v>
      </c>
      <c r="M4310" s="8">
        <v>103.13500213623047</v>
      </c>
      <c r="N4310" s="7">
        <v>58.065299987792969</v>
      </c>
      <c r="O4310" s="7" t="s">
        <v>223</v>
      </c>
      <c r="P4310" s="7" t="s">
        <v>215</v>
      </c>
      <c r="Q4310" s="7" t="s">
        <v>219</v>
      </c>
      <c r="R4310" s="7" t="s">
        <v>3856</v>
      </c>
      <c r="S4310" s="7">
        <v>54.477157592773438</v>
      </c>
    </row>
    <row r="4311" spans="1:19" x14ac:dyDescent="0.25">
      <c r="A4311" s="7">
        <v>513</v>
      </c>
      <c r="B4311" s="7">
        <v>44657</v>
      </c>
      <c r="C4311" s="7">
        <v>37887433</v>
      </c>
      <c r="D4311" s="7" t="s">
        <v>2349</v>
      </c>
      <c r="E4311" s="7" t="s">
        <v>9412</v>
      </c>
      <c r="F4311" s="7">
        <v>750000</v>
      </c>
      <c r="G4311" s="7">
        <v>3.0445001125335693</v>
      </c>
      <c r="H4311" s="7">
        <v>2.787600040435791</v>
      </c>
      <c r="I4311" s="7" t="s">
        <v>9413</v>
      </c>
      <c r="J4311" s="7" t="s">
        <v>9414</v>
      </c>
      <c r="K4311" s="8">
        <v>3.267812967300415</v>
      </c>
      <c r="M4311" s="8">
        <v>103.18199920654297</v>
      </c>
      <c r="N4311" s="7">
        <v>55.908100128173828</v>
      </c>
      <c r="O4311" s="7" t="s">
        <v>223</v>
      </c>
      <c r="P4311" s="7" t="s">
        <v>215</v>
      </c>
      <c r="Q4311" s="7" t="s">
        <v>219</v>
      </c>
      <c r="R4311" s="7" t="s">
        <v>214</v>
      </c>
      <c r="S4311" s="7">
        <v>54.477157592773438</v>
      </c>
    </row>
    <row r="4312" spans="1:19" x14ac:dyDescent="0.25">
      <c r="A4312" s="7">
        <v>513</v>
      </c>
      <c r="B4312" s="7">
        <v>44657</v>
      </c>
      <c r="C4312" s="7">
        <v>21343595</v>
      </c>
      <c r="D4312" s="7" t="s">
        <v>2349</v>
      </c>
      <c r="E4312" s="7" t="s">
        <v>214</v>
      </c>
      <c r="F4312" s="7">
        <v>750000</v>
      </c>
      <c r="G4312" s="7">
        <v>2.0808000564575195</v>
      </c>
      <c r="H4312" s="7">
        <v>1.9595999717712402</v>
      </c>
      <c r="I4312" s="7" t="s">
        <v>20297</v>
      </c>
      <c r="J4312" s="7" t="s">
        <v>9411</v>
      </c>
      <c r="K4312" s="8">
        <v>3.0648300647735596</v>
      </c>
      <c r="M4312" s="8">
        <v>101.61900329589844</v>
      </c>
      <c r="N4312" s="7">
        <v>52.162101745605469</v>
      </c>
      <c r="O4312" s="7" t="s">
        <v>223</v>
      </c>
      <c r="P4312" s="7" t="s">
        <v>215</v>
      </c>
      <c r="Q4312" s="7" t="s">
        <v>219</v>
      </c>
      <c r="R4312" s="7" t="s">
        <v>3856</v>
      </c>
      <c r="S4312" s="7">
        <v>51.666275024414063</v>
      </c>
    </row>
    <row r="4313" spans="1:19" x14ac:dyDescent="0.25">
      <c r="A4313" s="7">
        <v>513</v>
      </c>
      <c r="B4313" s="7">
        <v>44657</v>
      </c>
      <c r="C4313" s="7">
        <v>21542500</v>
      </c>
      <c r="D4313" s="7" t="s">
        <v>2349</v>
      </c>
      <c r="E4313" s="7" t="s">
        <v>9408</v>
      </c>
      <c r="F4313" s="7">
        <v>750000</v>
      </c>
      <c r="G4313" s="7">
        <v>2.0808000564575195</v>
      </c>
      <c r="H4313" s="7">
        <v>1.9593000411987305</v>
      </c>
      <c r="I4313" s="7" t="s">
        <v>9409</v>
      </c>
      <c r="J4313" s="7" t="s">
        <v>9410</v>
      </c>
      <c r="K4313" s="8">
        <v>3.0901451110839844</v>
      </c>
      <c r="M4313" s="8">
        <v>101.56800079345703</v>
      </c>
      <c r="N4313" s="7">
        <v>54.098598480224609</v>
      </c>
      <c r="O4313" s="7" t="s">
        <v>223</v>
      </c>
      <c r="P4313" s="7" t="s">
        <v>215</v>
      </c>
      <c r="Q4313" s="7" t="s">
        <v>219</v>
      </c>
      <c r="R4313" s="7" t="s">
        <v>214</v>
      </c>
      <c r="S4313" s="7">
        <v>51.666275024414063</v>
      </c>
    </row>
    <row r="4314" spans="1:19" x14ac:dyDescent="0.25">
      <c r="A4314" s="7">
        <v>513</v>
      </c>
      <c r="B4314" s="7">
        <v>44657</v>
      </c>
      <c r="C4314" s="7">
        <v>17384803</v>
      </c>
      <c r="D4314" s="7" t="s">
        <v>2349</v>
      </c>
      <c r="E4314" s="7" t="s">
        <v>9405</v>
      </c>
      <c r="F4314" s="7">
        <v>1000000</v>
      </c>
      <c r="G4314" s="7">
        <v>0.76660001277923584</v>
      </c>
      <c r="H4314" s="7">
        <v>0.74980002641677856</v>
      </c>
      <c r="I4314" s="7" t="s">
        <v>9406</v>
      </c>
      <c r="J4314" s="7" t="s">
        <v>9407</v>
      </c>
      <c r="K4314" s="8">
        <v>2.2396008968353271</v>
      </c>
      <c r="M4314" s="8">
        <v>101.04100036621094</v>
      </c>
      <c r="N4314" s="7">
        <v>76.151100158691406</v>
      </c>
      <c r="O4314" s="7" t="s">
        <v>223</v>
      </c>
      <c r="P4314" s="7" t="s">
        <v>215</v>
      </c>
      <c r="Q4314" s="7" t="s">
        <v>219</v>
      </c>
      <c r="R4314" s="7" t="s">
        <v>3856</v>
      </c>
      <c r="S4314" s="7">
        <v>47.796333312988281</v>
      </c>
    </row>
    <row r="4315" spans="1:19" x14ac:dyDescent="0.25">
      <c r="A4315" s="7">
        <v>513</v>
      </c>
      <c r="B4315" s="7">
        <v>44657</v>
      </c>
      <c r="C4315" s="7">
        <v>17385204</v>
      </c>
      <c r="D4315" s="7" t="s">
        <v>2349</v>
      </c>
      <c r="E4315" s="7" t="s">
        <v>214</v>
      </c>
      <c r="F4315" s="7">
        <v>1000000</v>
      </c>
      <c r="G4315" s="7">
        <v>0.76389998197555542</v>
      </c>
      <c r="H4315" s="7">
        <v>0.74980002641677856</v>
      </c>
      <c r="I4315" s="7" t="s">
        <v>9403</v>
      </c>
      <c r="J4315" s="7" t="s">
        <v>9404</v>
      </c>
      <c r="K4315" s="8">
        <v>2.2396008968353271</v>
      </c>
      <c r="M4315" s="8">
        <v>101.04100036621094</v>
      </c>
      <c r="N4315" s="7">
        <v>76.151100158691406</v>
      </c>
      <c r="O4315" s="7" t="s">
        <v>223</v>
      </c>
      <c r="P4315" s="7" t="s">
        <v>215</v>
      </c>
      <c r="Q4315" s="7" t="s">
        <v>219</v>
      </c>
      <c r="R4315" s="7" t="s">
        <v>214</v>
      </c>
      <c r="S4315" s="7">
        <v>47.788349151611328</v>
      </c>
    </row>
    <row r="4316" spans="1:19" x14ac:dyDescent="0.25">
      <c r="A4316" s="7">
        <v>513</v>
      </c>
      <c r="B4316" s="7">
        <v>44657</v>
      </c>
      <c r="C4316" s="7">
        <v>37003793</v>
      </c>
      <c r="D4316" s="7" t="s">
        <v>2352</v>
      </c>
      <c r="E4316" s="7" t="s">
        <v>214</v>
      </c>
      <c r="F4316" s="7">
        <v>1000000</v>
      </c>
      <c r="G4316" s="7">
        <v>5.798799991607666</v>
      </c>
      <c r="H4316" s="7">
        <v>4.8885998725891113</v>
      </c>
      <c r="I4316" s="7" t="s">
        <v>9439</v>
      </c>
      <c r="J4316" s="7" t="s">
        <v>9440</v>
      </c>
      <c r="K4316" s="8">
        <v>4.9342498779296875</v>
      </c>
      <c r="M4316" s="8">
        <v>102.56500244140625</v>
      </c>
      <c r="N4316" s="7">
        <v>221.76300048828125</v>
      </c>
      <c r="O4316" s="7" t="s">
        <v>266</v>
      </c>
      <c r="P4316" s="7" t="s">
        <v>239</v>
      </c>
      <c r="Q4316" s="7" t="s">
        <v>242</v>
      </c>
      <c r="R4316" s="7" t="s">
        <v>3856</v>
      </c>
      <c r="S4316" s="7">
        <v>193.04254150390625</v>
      </c>
    </row>
    <row r="4317" spans="1:19" x14ac:dyDescent="0.25">
      <c r="A4317" s="7">
        <v>513</v>
      </c>
      <c r="B4317" s="7">
        <v>44657</v>
      </c>
      <c r="C4317" s="7">
        <v>22866472</v>
      </c>
      <c r="D4317" s="7" t="s">
        <v>2352</v>
      </c>
      <c r="E4317" s="7" t="s">
        <v>214</v>
      </c>
      <c r="F4317" s="7">
        <v>1000000</v>
      </c>
      <c r="G4317" s="7">
        <v>2.3162000179290771</v>
      </c>
      <c r="H4317" s="7">
        <v>2.138200044631958</v>
      </c>
      <c r="I4317" s="7" t="s">
        <v>9437</v>
      </c>
      <c r="J4317" s="7" t="s">
        <v>9438</v>
      </c>
      <c r="K4317" s="8">
        <v>3.9538290500640869</v>
      </c>
      <c r="M4317" s="8">
        <v>104.36599731445313</v>
      </c>
      <c r="N4317" s="7">
        <v>135.29989624023438</v>
      </c>
      <c r="O4317" s="7" t="s">
        <v>266</v>
      </c>
      <c r="P4317" s="7" t="s">
        <v>239</v>
      </c>
      <c r="Q4317" s="7" t="s">
        <v>242</v>
      </c>
      <c r="R4317" s="7" t="s">
        <v>3856</v>
      </c>
      <c r="S4317" s="7">
        <v>164.62454223632813</v>
      </c>
    </row>
    <row r="4318" spans="1:19" x14ac:dyDescent="0.25">
      <c r="A4318" s="7">
        <v>513</v>
      </c>
      <c r="B4318" s="7">
        <v>44657</v>
      </c>
      <c r="C4318" s="7">
        <v>37309631</v>
      </c>
      <c r="D4318" s="7" t="s">
        <v>2352</v>
      </c>
      <c r="E4318" s="7" t="s">
        <v>214</v>
      </c>
      <c r="F4318" s="7">
        <v>300000</v>
      </c>
      <c r="G4318" s="7">
        <v>1.2949999570846558</v>
      </c>
      <c r="H4318" s="7">
        <v>1.2410999536514282</v>
      </c>
      <c r="I4318" s="7" t="s">
        <v>21913</v>
      </c>
      <c r="J4318" s="7" t="s">
        <v>9436</v>
      </c>
      <c r="K4318" s="8">
        <v>3.6293199062347412</v>
      </c>
      <c r="M4318" s="8">
        <v>101.0260009765625</v>
      </c>
      <c r="N4318" s="7">
        <v>149.01100158691406</v>
      </c>
      <c r="O4318" s="7" t="s">
        <v>266</v>
      </c>
      <c r="P4318" s="7" t="s">
        <v>239</v>
      </c>
      <c r="Q4318" s="7" t="s">
        <v>242</v>
      </c>
      <c r="R4318" s="7" t="s">
        <v>3856</v>
      </c>
      <c r="S4318" s="7">
        <v>155.98017883300781</v>
      </c>
    </row>
    <row r="4319" spans="1:19" x14ac:dyDescent="0.25">
      <c r="A4319" s="7">
        <v>513</v>
      </c>
      <c r="B4319" s="7">
        <v>44657</v>
      </c>
      <c r="C4319" s="7">
        <v>43946018</v>
      </c>
      <c r="D4319" s="7" t="s">
        <v>2354</v>
      </c>
      <c r="E4319" s="7" t="s">
        <v>214</v>
      </c>
      <c r="F4319" s="7">
        <v>245320</v>
      </c>
      <c r="G4319" s="7">
        <v>2.201200008392334</v>
      </c>
      <c r="H4319" s="7">
        <v>2.023900032043457</v>
      </c>
      <c r="I4319" s="7" t="s">
        <v>9441</v>
      </c>
      <c r="J4319" s="7" t="s">
        <v>9442</v>
      </c>
      <c r="K4319" s="8">
        <v>4.4026689529418945</v>
      </c>
      <c r="M4319" s="8">
        <v>102.78800201416016</v>
      </c>
      <c r="N4319" s="7">
        <v>183.11380004882813</v>
      </c>
      <c r="O4319" s="7" t="s">
        <v>212</v>
      </c>
      <c r="P4319" s="7" t="s">
        <v>1652</v>
      </c>
      <c r="Q4319" s="7" t="s">
        <v>286</v>
      </c>
      <c r="R4319" s="7" t="s">
        <v>214</v>
      </c>
      <c r="S4319" s="7">
        <v>301.40972900390625</v>
      </c>
    </row>
    <row r="4320" spans="1:19" x14ac:dyDescent="0.25">
      <c r="A4320" s="7">
        <v>513</v>
      </c>
      <c r="B4320" s="7">
        <v>44657</v>
      </c>
      <c r="C4320" s="7">
        <v>66962767</v>
      </c>
      <c r="D4320" s="7" t="s">
        <v>2357</v>
      </c>
      <c r="E4320" s="7" t="s">
        <v>20298</v>
      </c>
      <c r="F4320" s="7">
        <v>400000</v>
      </c>
      <c r="G4320" s="7">
        <v>5.0678000450134277</v>
      </c>
      <c r="H4320" s="7">
        <v>4.4570999145507813</v>
      </c>
      <c r="I4320" s="7" t="s">
        <v>20946</v>
      </c>
      <c r="J4320" s="7" t="s">
        <v>20299</v>
      </c>
      <c r="K4320" s="8">
        <v>4.1329097747802734</v>
      </c>
      <c r="M4320" s="8">
        <v>93.958000183105469</v>
      </c>
      <c r="N4320" s="7">
        <v>134.73599243164063</v>
      </c>
      <c r="O4320" s="7" t="s">
        <v>373</v>
      </c>
      <c r="P4320" s="7" t="s">
        <v>267</v>
      </c>
      <c r="Q4320" s="7" t="s">
        <v>242</v>
      </c>
      <c r="R4320" s="7" t="s">
        <v>3856</v>
      </c>
      <c r="S4320" s="7">
        <v>226.17228698730469</v>
      </c>
    </row>
    <row r="4321" spans="1:19" x14ac:dyDescent="0.25">
      <c r="A4321" s="7">
        <v>513</v>
      </c>
      <c r="B4321" s="7">
        <v>44657</v>
      </c>
      <c r="C4321" s="7">
        <v>66850979</v>
      </c>
      <c r="D4321" s="7" t="s">
        <v>2357</v>
      </c>
      <c r="E4321" s="7" t="s">
        <v>214</v>
      </c>
      <c r="F4321" s="7">
        <v>300000</v>
      </c>
      <c r="G4321" s="7">
        <v>3.7892000675201416</v>
      </c>
      <c r="H4321" s="7">
        <v>3.5079998970031738</v>
      </c>
      <c r="I4321" s="7" t="s">
        <v>9445</v>
      </c>
      <c r="J4321" s="7" t="s">
        <v>9446</v>
      </c>
      <c r="K4321" s="8">
        <v>3.8498899936676025</v>
      </c>
      <c r="M4321" s="8">
        <v>96.155998229980469</v>
      </c>
      <c r="N4321" s="7">
        <v>109.73699951171875</v>
      </c>
      <c r="O4321" s="7" t="s">
        <v>373</v>
      </c>
      <c r="P4321" s="7" t="s">
        <v>267</v>
      </c>
      <c r="Q4321" s="7" t="s">
        <v>242</v>
      </c>
      <c r="R4321" s="7" t="s">
        <v>3856</v>
      </c>
      <c r="S4321" s="7">
        <v>213.83755493164063</v>
      </c>
    </row>
    <row r="4322" spans="1:19" x14ac:dyDescent="0.25">
      <c r="A4322" s="7">
        <v>513</v>
      </c>
      <c r="B4322" s="7">
        <v>44657</v>
      </c>
      <c r="C4322" s="7">
        <v>46486736</v>
      </c>
      <c r="D4322" s="7" t="s">
        <v>2357</v>
      </c>
      <c r="E4322" s="7" t="s">
        <v>214</v>
      </c>
      <c r="F4322" s="7">
        <v>350000</v>
      </c>
      <c r="G4322" s="7">
        <v>2.7077000141143799</v>
      </c>
      <c r="H4322" s="7">
        <v>2.1547999382019043</v>
      </c>
      <c r="I4322" s="7" t="s">
        <v>9443</v>
      </c>
      <c r="J4322" s="7" t="s">
        <v>9444</v>
      </c>
      <c r="K4322" s="8">
        <v>3.7892200946807861</v>
      </c>
      <c r="M4322" s="8">
        <v>101.1719970703125</v>
      </c>
      <c r="N4322" s="7">
        <v>94.368797302246094</v>
      </c>
      <c r="O4322" s="7" t="s">
        <v>373</v>
      </c>
      <c r="P4322" s="7" t="s">
        <v>267</v>
      </c>
      <c r="Q4322" s="7" t="s">
        <v>242</v>
      </c>
      <c r="R4322" s="7" t="s">
        <v>3856</v>
      </c>
      <c r="S4322" s="7">
        <v>203.16844177246094</v>
      </c>
    </row>
    <row r="4323" spans="1:19" x14ac:dyDescent="0.25">
      <c r="A4323" s="7">
        <v>513</v>
      </c>
      <c r="B4323" s="7">
        <v>44657</v>
      </c>
      <c r="C4323" s="7">
        <v>43042307</v>
      </c>
      <c r="D4323" s="7" t="s">
        <v>2360</v>
      </c>
      <c r="E4323" s="7" t="s">
        <v>9448</v>
      </c>
      <c r="F4323" s="7">
        <v>550000</v>
      </c>
      <c r="G4323" s="7">
        <v>2.0232999324798584</v>
      </c>
      <c r="H4323" s="7">
        <v>1.6885999441146851</v>
      </c>
      <c r="I4323" s="7" t="s">
        <v>9449</v>
      </c>
      <c r="J4323" s="7" t="s">
        <v>9450</v>
      </c>
      <c r="K4323" s="8">
        <v>4.8144612312316895</v>
      </c>
      <c r="M4323" s="8">
        <v>102.01899719238281</v>
      </c>
      <c r="N4323" s="7">
        <v>126.80940246582031</v>
      </c>
      <c r="O4323" s="7" t="s">
        <v>373</v>
      </c>
      <c r="P4323" s="7" t="s">
        <v>690</v>
      </c>
      <c r="Q4323" s="7" t="s">
        <v>291</v>
      </c>
      <c r="R4323" s="7" t="s">
        <v>214</v>
      </c>
      <c r="S4323" s="7">
        <v>196.3179931640625</v>
      </c>
    </row>
    <row r="4324" spans="1:19" x14ac:dyDescent="0.25">
      <c r="A4324" s="7">
        <v>513</v>
      </c>
      <c r="B4324" s="7">
        <v>44657</v>
      </c>
      <c r="C4324" s="7">
        <v>43443440</v>
      </c>
      <c r="D4324" s="7" t="s">
        <v>2360</v>
      </c>
      <c r="E4324" s="7" t="s">
        <v>214</v>
      </c>
      <c r="F4324" s="7">
        <v>550000</v>
      </c>
      <c r="G4324" s="7">
        <v>2.0222001075744629</v>
      </c>
      <c r="H4324" s="7">
        <v>1.8173999786376953</v>
      </c>
      <c r="I4324" s="7" t="s">
        <v>21413</v>
      </c>
      <c r="J4324" s="7" t="s">
        <v>9447</v>
      </c>
      <c r="K4324" s="8">
        <v>4.9151020050048828</v>
      </c>
      <c r="M4324" s="8">
        <v>101.82499694824219</v>
      </c>
      <c r="N4324" s="7">
        <v>237.83210754394531</v>
      </c>
      <c r="O4324" s="7" t="s">
        <v>373</v>
      </c>
      <c r="P4324" s="7" t="s">
        <v>690</v>
      </c>
      <c r="Q4324" s="7" t="s">
        <v>291</v>
      </c>
      <c r="R4324" s="7" t="s">
        <v>214</v>
      </c>
      <c r="S4324" s="7">
        <v>196.30693054199219</v>
      </c>
    </row>
    <row r="4325" spans="1:19" x14ac:dyDescent="0.25">
      <c r="A4325" s="7">
        <v>513</v>
      </c>
      <c r="B4325" s="7">
        <v>44657</v>
      </c>
      <c r="C4325" s="7">
        <v>37818101</v>
      </c>
      <c r="D4325" s="7" t="s">
        <v>2363</v>
      </c>
      <c r="E4325" s="7" t="s">
        <v>214</v>
      </c>
      <c r="F4325" s="7">
        <v>500000</v>
      </c>
      <c r="G4325" s="7">
        <v>6.0123000144958496</v>
      </c>
      <c r="H4325" s="7">
        <v>4.7199997901916504</v>
      </c>
      <c r="I4325" s="7" t="s">
        <v>9459</v>
      </c>
      <c r="J4325" s="7" t="s">
        <v>9460</v>
      </c>
      <c r="K4325" s="8">
        <v>7.7507081031799316</v>
      </c>
      <c r="M4325" s="8">
        <v>90.764999389648438</v>
      </c>
      <c r="N4325" s="7">
        <v>502.94601440429688</v>
      </c>
      <c r="O4325" s="7" t="s">
        <v>373</v>
      </c>
      <c r="P4325" s="7" t="s">
        <v>282</v>
      </c>
      <c r="Q4325" s="7" t="s">
        <v>286</v>
      </c>
      <c r="R4325" s="7" t="s">
        <v>3856</v>
      </c>
      <c r="S4325" s="7">
        <v>353.54385375976563</v>
      </c>
    </row>
    <row r="4326" spans="1:19" x14ac:dyDescent="0.25">
      <c r="A4326" s="7">
        <v>513</v>
      </c>
      <c r="B4326" s="7">
        <v>44657</v>
      </c>
      <c r="C4326" s="7">
        <v>37818102</v>
      </c>
      <c r="D4326" s="7" t="s">
        <v>2363</v>
      </c>
      <c r="E4326" s="7" t="s">
        <v>9456</v>
      </c>
      <c r="F4326" s="7">
        <v>500000</v>
      </c>
      <c r="G4326" s="7">
        <v>6.0123000144958496</v>
      </c>
      <c r="H4326" s="7">
        <v>4.7199997901916504</v>
      </c>
      <c r="I4326" s="7" t="s">
        <v>9457</v>
      </c>
      <c r="J4326" s="7" t="s">
        <v>9458</v>
      </c>
      <c r="K4326" s="8">
        <v>7.7506198883056641</v>
      </c>
      <c r="M4326" s="8">
        <v>90.765403747558594</v>
      </c>
      <c r="N4326" s="7">
        <v>500.62799072265625</v>
      </c>
      <c r="O4326" s="7" t="s">
        <v>373</v>
      </c>
      <c r="P4326" s="7" t="s">
        <v>282</v>
      </c>
      <c r="Q4326" s="7" t="s">
        <v>286</v>
      </c>
      <c r="R4326" s="7" t="s">
        <v>214</v>
      </c>
      <c r="S4326" s="7">
        <v>353.54385375976563</v>
      </c>
    </row>
    <row r="4327" spans="1:19" x14ac:dyDescent="0.25">
      <c r="A4327" s="7">
        <v>513</v>
      </c>
      <c r="B4327" s="7">
        <v>44657</v>
      </c>
      <c r="C4327" s="7">
        <v>27810657</v>
      </c>
      <c r="D4327" s="7" t="s">
        <v>2363</v>
      </c>
      <c r="E4327" s="7" t="s">
        <v>214</v>
      </c>
      <c r="F4327" s="7">
        <v>500000</v>
      </c>
      <c r="G4327" s="7">
        <v>3.5236001014709473</v>
      </c>
      <c r="H4327" s="7">
        <v>3.0320000648498535</v>
      </c>
      <c r="I4327" s="7" t="s">
        <v>9454</v>
      </c>
      <c r="J4327" s="7" t="s">
        <v>9455</v>
      </c>
      <c r="K4327" s="8">
        <v>7.2556228637695313</v>
      </c>
      <c r="M4327" s="8">
        <v>95.390998840332031</v>
      </c>
      <c r="N4327" s="7">
        <v>452.19061279296875</v>
      </c>
      <c r="O4327" s="7" t="s">
        <v>373</v>
      </c>
      <c r="P4327" s="7" t="s">
        <v>282</v>
      </c>
      <c r="Q4327" s="7" t="s">
        <v>286</v>
      </c>
      <c r="R4327" s="7" t="s">
        <v>3856</v>
      </c>
      <c r="S4327" s="7">
        <v>319.99893188476563</v>
      </c>
    </row>
    <row r="4328" spans="1:19" x14ac:dyDescent="0.25">
      <c r="A4328" s="7">
        <v>513</v>
      </c>
      <c r="B4328" s="7">
        <v>44657</v>
      </c>
      <c r="C4328" s="7">
        <v>27522575</v>
      </c>
      <c r="D4328" s="7" t="s">
        <v>2363</v>
      </c>
      <c r="E4328" s="7" t="s">
        <v>9451</v>
      </c>
      <c r="F4328" s="7">
        <v>500000</v>
      </c>
      <c r="G4328" s="7">
        <v>3.5236001014709473</v>
      </c>
      <c r="H4328" s="7">
        <v>3.0320000648498535</v>
      </c>
      <c r="I4328" s="7" t="s">
        <v>9452</v>
      </c>
      <c r="J4328" s="7" t="s">
        <v>9453</v>
      </c>
      <c r="K4328" s="8">
        <v>7.2554540634155273</v>
      </c>
      <c r="M4328" s="8">
        <v>95.390998840332031</v>
      </c>
      <c r="N4328" s="7">
        <v>452.877197265625</v>
      </c>
      <c r="O4328" s="7" t="s">
        <v>373</v>
      </c>
      <c r="P4328" s="7" t="s">
        <v>282</v>
      </c>
      <c r="Q4328" s="7" t="s">
        <v>286</v>
      </c>
      <c r="R4328" s="7" t="s">
        <v>214</v>
      </c>
      <c r="S4328" s="7">
        <v>319.99893188476563</v>
      </c>
    </row>
    <row r="4329" spans="1:19" x14ac:dyDescent="0.25">
      <c r="A4329" s="7">
        <v>513</v>
      </c>
      <c r="B4329" s="7">
        <v>44657</v>
      </c>
      <c r="C4329" s="7">
        <v>66792230</v>
      </c>
      <c r="D4329" s="7" t="s">
        <v>2366</v>
      </c>
      <c r="E4329" s="7" t="s">
        <v>214</v>
      </c>
      <c r="F4329" s="7">
        <v>300000</v>
      </c>
      <c r="G4329" s="7">
        <v>3.2690000534057617</v>
      </c>
      <c r="H4329" s="7">
        <v>3.1040000915527344</v>
      </c>
      <c r="I4329" s="7" t="s">
        <v>9461</v>
      </c>
      <c r="J4329" s="7" t="s">
        <v>9462</v>
      </c>
      <c r="K4329" s="8">
        <v>4.2450900077819824</v>
      </c>
      <c r="M4329" s="8">
        <v>92.833000183105469</v>
      </c>
      <c r="N4329" s="7">
        <v>152.1300048828125</v>
      </c>
      <c r="O4329" s="7" t="s">
        <v>446</v>
      </c>
      <c r="P4329" s="7" t="s">
        <v>349</v>
      </c>
      <c r="Q4329" s="7" t="s">
        <v>242</v>
      </c>
      <c r="R4329" s="7" t="s">
        <v>3856</v>
      </c>
      <c r="S4329" s="7">
        <v>80.644515991210938</v>
      </c>
    </row>
    <row r="4330" spans="1:19" x14ac:dyDescent="0.25">
      <c r="A4330" s="7">
        <v>513</v>
      </c>
      <c r="B4330" s="7">
        <v>44657</v>
      </c>
      <c r="C4330" s="7">
        <v>45395761</v>
      </c>
      <c r="D4330" s="7" t="s">
        <v>2369</v>
      </c>
      <c r="E4330" s="7" t="s">
        <v>214</v>
      </c>
      <c r="F4330" s="7">
        <v>300000</v>
      </c>
      <c r="G4330" s="7">
        <v>6.2806000709533691</v>
      </c>
      <c r="H4330" s="7">
        <v>3.619999885559082</v>
      </c>
      <c r="I4330" s="7" t="s">
        <v>9463</v>
      </c>
      <c r="J4330" s="7" t="s">
        <v>9464</v>
      </c>
      <c r="K4330" s="8">
        <v>8.8209362030029297</v>
      </c>
      <c r="M4330" s="8">
        <v>100.25</v>
      </c>
      <c r="N4330" s="7">
        <v>561.4185791015625</v>
      </c>
      <c r="O4330" s="7" t="s">
        <v>373</v>
      </c>
      <c r="P4330" s="7" t="s">
        <v>1112</v>
      </c>
      <c r="Q4330" s="7" t="s">
        <v>291</v>
      </c>
      <c r="R4330" s="7" t="s">
        <v>214</v>
      </c>
      <c r="S4330" s="7">
        <v>542.1971435546875</v>
      </c>
    </row>
    <row r="4331" spans="1:19" x14ac:dyDescent="0.25">
      <c r="A4331" s="7">
        <v>513</v>
      </c>
      <c r="B4331" s="7">
        <v>44657</v>
      </c>
      <c r="C4331" s="7">
        <v>66854125</v>
      </c>
      <c r="D4331" s="7" t="s">
        <v>2373</v>
      </c>
      <c r="E4331" s="7" t="s">
        <v>214</v>
      </c>
      <c r="F4331" s="7">
        <v>600000</v>
      </c>
      <c r="G4331" s="7">
        <v>3.901400089263916</v>
      </c>
      <c r="H4331" s="7">
        <v>3.4038999080657959</v>
      </c>
      <c r="I4331" s="7" t="s">
        <v>9472</v>
      </c>
      <c r="J4331" s="7" t="s">
        <v>9473</v>
      </c>
      <c r="K4331" s="8">
        <v>7.7830600738525391</v>
      </c>
      <c r="M4331" s="8">
        <v>92.018997192382813</v>
      </c>
      <c r="N4331" s="7">
        <v>503.87619018554688</v>
      </c>
      <c r="O4331" s="7" t="s">
        <v>212</v>
      </c>
      <c r="P4331" s="7" t="s">
        <v>282</v>
      </c>
      <c r="Q4331" s="7" t="s">
        <v>286</v>
      </c>
      <c r="R4331" s="7" t="s">
        <v>3856</v>
      </c>
      <c r="S4331" s="7">
        <v>497.81585693359375</v>
      </c>
    </row>
    <row r="4332" spans="1:19" x14ac:dyDescent="0.25">
      <c r="A4332" s="7">
        <v>513</v>
      </c>
      <c r="B4332" s="7">
        <v>44657</v>
      </c>
      <c r="C4332" s="7">
        <v>66854127</v>
      </c>
      <c r="D4332" s="7" t="s">
        <v>2373</v>
      </c>
      <c r="E4332" s="7" t="s">
        <v>9469</v>
      </c>
      <c r="F4332" s="7">
        <v>600000</v>
      </c>
      <c r="G4332" s="7">
        <v>3.901400089263916</v>
      </c>
      <c r="H4332" s="7">
        <v>3.4026999473571777</v>
      </c>
      <c r="I4332" s="7" t="s">
        <v>9470</v>
      </c>
      <c r="J4332" s="7" t="s">
        <v>9471</v>
      </c>
      <c r="K4332" s="8">
        <v>7.8348541259765625</v>
      </c>
      <c r="M4332" s="8">
        <v>91.856002807617188</v>
      </c>
      <c r="N4332" s="7">
        <v>510.0032958984375</v>
      </c>
      <c r="O4332" s="7" t="s">
        <v>212</v>
      </c>
      <c r="P4332" s="7" t="s">
        <v>282</v>
      </c>
      <c r="Q4332" s="7" t="s">
        <v>286</v>
      </c>
      <c r="R4332" s="7" t="s">
        <v>214</v>
      </c>
      <c r="S4332" s="7">
        <v>497.81585693359375</v>
      </c>
    </row>
    <row r="4333" spans="1:19" x14ac:dyDescent="0.25">
      <c r="A4333" s="7">
        <v>513</v>
      </c>
      <c r="B4333" s="7">
        <v>44657</v>
      </c>
      <c r="C4333" s="7">
        <v>35555560</v>
      </c>
      <c r="D4333" s="7" t="s">
        <v>2373</v>
      </c>
      <c r="E4333" s="7" t="s">
        <v>214</v>
      </c>
      <c r="F4333" s="7">
        <v>500000</v>
      </c>
      <c r="G4333" s="7">
        <v>1.4783999919891357</v>
      </c>
      <c r="H4333" s="7">
        <v>1.3967000246047974</v>
      </c>
      <c r="I4333" s="7" t="s">
        <v>20300</v>
      </c>
      <c r="J4333" s="7" t="s">
        <v>9468</v>
      </c>
      <c r="K4333" s="8">
        <v>6.4476280212402344</v>
      </c>
      <c r="M4333" s="8">
        <v>98.162002563476563</v>
      </c>
      <c r="N4333" s="7">
        <v>416.39239501953125</v>
      </c>
      <c r="O4333" s="7" t="s">
        <v>212</v>
      </c>
      <c r="P4333" s="7" t="s">
        <v>282</v>
      </c>
      <c r="Q4333" s="7" t="s">
        <v>286</v>
      </c>
      <c r="R4333" s="7" t="s">
        <v>3856</v>
      </c>
      <c r="S4333" s="7">
        <v>449.7510986328125</v>
      </c>
    </row>
    <row r="4334" spans="1:19" x14ac:dyDescent="0.25">
      <c r="A4334" s="7">
        <v>513</v>
      </c>
      <c r="B4334" s="7">
        <v>44657</v>
      </c>
      <c r="C4334" s="7">
        <v>35555555</v>
      </c>
      <c r="D4334" s="7" t="s">
        <v>2373</v>
      </c>
      <c r="E4334" s="7" t="s">
        <v>9465</v>
      </c>
      <c r="F4334" s="7">
        <v>500000</v>
      </c>
      <c r="G4334" s="7">
        <v>1.4783999919891357</v>
      </c>
      <c r="H4334" s="7">
        <v>1.3967000246047974</v>
      </c>
      <c r="I4334" s="7" t="s">
        <v>9466</v>
      </c>
      <c r="J4334" s="7" t="s">
        <v>9467</v>
      </c>
      <c r="K4334" s="8">
        <v>6.4473361968994141</v>
      </c>
      <c r="M4334" s="8">
        <v>98.162002563476563</v>
      </c>
      <c r="N4334" s="7">
        <v>415.66259765625</v>
      </c>
      <c r="O4334" s="7" t="s">
        <v>212</v>
      </c>
      <c r="P4334" s="7" t="s">
        <v>282</v>
      </c>
      <c r="Q4334" s="7" t="s">
        <v>286</v>
      </c>
      <c r="R4334" s="7" t="s">
        <v>214</v>
      </c>
      <c r="S4334" s="7">
        <v>449.7510986328125</v>
      </c>
    </row>
    <row r="4335" spans="1:19" x14ac:dyDescent="0.25">
      <c r="A4335" s="7">
        <v>513</v>
      </c>
      <c r="B4335" s="7">
        <v>44657</v>
      </c>
      <c r="C4335" s="7">
        <v>44892551</v>
      </c>
      <c r="D4335" s="7" t="s">
        <v>2376</v>
      </c>
      <c r="E4335" s="7" t="s">
        <v>214</v>
      </c>
      <c r="F4335" s="7">
        <v>400000</v>
      </c>
      <c r="G4335" s="7">
        <v>4.2793002128601074</v>
      </c>
      <c r="H4335" s="7">
        <v>3.0887000560760498</v>
      </c>
      <c r="I4335" s="7" t="s">
        <v>9476</v>
      </c>
      <c r="J4335" s="7" t="s">
        <v>9477</v>
      </c>
      <c r="K4335" s="8">
        <v>9.4178981781005859</v>
      </c>
      <c r="M4335" s="8">
        <v>95.075302124023438</v>
      </c>
      <c r="N4335" s="7">
        <v>641.8983154296875</v>
      </c>
      <c r="O4335" s="7" t="s">
        <v>373</v>
      </c>
      <c r="P4335" s="7" t="s">
        <v>300</v>
      </c>
      <c r="Q4335" s="7" t="s">
        <v>291</v>
      </c>
      <c r="R4335" s="7" t="s">
        <v>214</v>
      </c>
      <c r="S4335" s="7">
        <v>641.8983154296875</v>
      </c>
    </row>
    <row r="4336" spans="1:19" x14ac:dyDescent="0.25">
      <c r="A4336" s="7">
        <v>513</v>
      </c>
      <c r="B4336" s="7">
        <v>44657</v>
      </c>
      <c r="C4336" s="7">
        <v>66804073</v>
      </c>
      <c r="D4336" s="7" t="s">
        <v>2376</v>
      </c>
      <c r="E4336" s="7" t="s">
        <v>214</v>
      </c>
      <c r="F4336" s="7">
        <v>388871</v>
      </c>
      <c r="G4336" s="7">
        <v>2.3243999481201172</v>
      </c>
      <c r="H4336" s="7">
        <v>1.9916000366210938</v>
      </c>
      <c r="I4336" s="7" t="s">
        <v>9474</v>
      </c>
      <c r="J4336" s="7" t="s">
        <v>9475</v>
      </c>
      <c r="K4336" s="8">
        <v>10.11257266998291</v>
      </c>
      <c r="M4336" s="8">
        <v>96.751296997070313</v>
      </c>
      <c r="N4336" s="7">
        <v>755.0064697265625</v>
      </c>
      <c r="O4336" s="7" t="s">
        <v>373</v>
      </c>
      <c r="P4336" s="7" t="s">
        <v>300</v>
      </c>
      <c r="Q4336" s="7" t="s">
        <v>291</v>
      </c>
      <c r="R4336" s="7" t="s">
        <v>214</v>
      </c>
      <c r="S4336" s="7">
        <v>755.0064697265625</v>
      </c>
    </row>
    <row r="4337" spans="1:19" x14ac:dyDescent="0.25">
      <c r="A4337" s="7">
        <v>513</v>
      </c>
      <c r="B4337" s="7">
        <v>44657</v>
      </c>
      <c r="C4337" s="7">
        <v>36331193</v>
      </c>
      <c r="D4337" s="7" t="s">
        <v>2378</v>
      </c>
      <c r="E4337" s="7" t="s">
        <v>214</v>
      </c>
      <c r="F4337" s="7">
        <v>500000</v>
      </c>
      <c r="G4337" s="7">
        <v>0.18060000240802765</v>
      </c>
      <c r="H4337" s="7">
        <v>0.28679999709129333</v>
      </c>
      <c r="I4337" s="7" t="s">
        <v>20301</v>
      </c>
      <c r="J4337" s="7" t="s">
        <v>11612</v>
      </c>
      <c r="K4337" s="8">
        <v>4.844271183013916</v>
      </c>
      <c r="M4337" s="8">
        <v>99.991996765136719</v>
      </c>
      <c r="N4337" s="7">
        <v>434.75228881835938</v>
      </c>
      <c r="O4337" s="7" t="s">
        <v>223</v>
      </c>
      <c r="P4337" s="7" t="s">
        <v>300</v>
      </c>
      <c r="Q4337" s="7" t="s">
        <v>291</v>
      </c>
      <c r="R4337" s="7" t="s">
        <v>3856</v>
      </c>
      <c r="S4337" s="7">
        <v>434.75228881835938</v>
      </c>
    </row>
    <row r="4338" spans="1:19" x14ac:dyDescent="0.25">
      <c r="A4338" s="7">
        <v>513</v>
      </c>
      <c r="B4338" s="7">
        <v>44657</v>
      </c>
      <c r="C4338" s="7">
        <v>66969046</v>
      </c>
      <c r="D4338" s="7" t="s">
        <v>19193</v>
      </c>
      <c r="E4338" s="7" t="s">
        <v>214</v>
      </c>
      <c r="F4338" s="7">
        <v>500000</v>
      </c>
      <c r="G4338" s="7">
        <v>9.615300178527832</v>
      </c>
      <c r="H4338" s="7">
        <v>7.8042998313903809</v>
      </c>
      <c r="I4338" s="7" t="s">
        <v>21914</v>
      </c>
      <c r="J4338" s="7" t="s">
        <v>20302</v>
      </c>
      <c r="K4338" s="8">
        <v>4.4787402153015137</v>
      </c>
      <c r="M4338" s="8">
        <v>92.705001831054688</v>
      </c>
      <c r="N4338" s="7">
        <v>187.07000732421875</v>
      </c>
      <c r="O4338" s="7" t="s">
        <v>373</v>
      </c>
      <c r="P4338" s="7" t="s">
        <v>322</v>
      </c>
      <c r="Q4338" s="7" t="s">
        <v>291</v>
      </c>
      <c r="R4338" s="7" t="s">
        <v>3856</v>
      </c>
      <c r="S4338" s="7">
        <v>187.07000732421875</v>
      </c>
    </row>
    <row r="4339" spans="1:19" x14ac:dyDescent="0.25">
      <c r="A4339" s="7">
        <v>513</v>
      </c>
      <c r="B4339" s="7">
        <v>44657</v>
      </c>
      <c r="C4339" s="7">
        <v>66792668</v>
      </c>
      <c r="D4339" s="7" t="s">
        <v>2379</v>
      </c>
      <c r="E4339" s="7" t="s">
        <v>214</v>
      </c>
      <c r="F4339" s="7">
        <v>500000</v>
      </c>
      <c r="G4339" s="7">
        <v>8.2764997482299805</v>
      </c>
      <c r="H4339" s="7">
        <v>6.4935002326965332</v>
      </c>
      <c r="I4339" s="7" t="s">
        <v>20303</v>
      </c>
      <c r="J4339" s="7" t="s">
        <v>9480</v>
      </c>
      <c r="K4339" s="8">
        <v>5.9441418647766113</v>
      </c>
      <c r="M4339" s="8">
        <v>93.56500244140625</v>
      </c>
      <c r="N4339" s="7">
        <v>330.0286865234375</v>
      </c>
      <c r="O4339" s="7" t="s">
        <v>373</v>
      </c>
      <c r="P4339" s="7" t="s">
        <v>422</v>
      </c>
      <c r="Q4339" s="7" t="s">
        <v>291</v>
      </c>
      <c r="R4339" s="7" t="s">
        <v>3856</v>
      </c>
      <c r="S4339" s="7">
        <v>255.58403015136719</v>
      </c>
    </row>
    <row r="4340" spans="1:19" x14ac:dyDescent="0.25">
      <c r="A4340" s="7">
        <v>513</v>
      </c>
      <c r="B4340" s="7">
        <v>44657</v>
      </c>
      <c r="C4340" s="7">
        <v>66792667</v>
      </c>
      <c r="D4340" s="7" t="s">
        <v>2379</v>
      </c>
      <c r="E4340" s="7" t="s">
        <v>9478</v>
      </c>
      <c r="F4340" s="7">
        <v>500000</v>
      </c>
      <c r="G4340" s="7">
        <v>8.2764997482299805</v>
      </c>
      <c r="H4340" s="7">
        <v>6.4925999641418457</v>
      </c>
      <c r="I4340" s="7" t="s">
        <v>41</v>
      </c>
      <c r="J4340" s="7" t="s">
        <v>9479</v>
      </c>
      <c r="K4340" s="8">
        <v>5.9548521041870117</v>
      </c>
      <c r="M4340" s="8">
        <v>93.498497009277344</v>
      </c>
      <c r="N4340" s="7">
        <v>327.94680786132813</v>
      </c>
      <c r="O4340" s="7" t="s">
        <v>373</v>
      </c>
      <c r="P4340" s="7" t="s">
        <v>422</v>
      </c>
      <c r="Q4340" s="7" t="s">
        <v>291</v>
      </c>
      <c r="R4340" s="7" t="s">
        <v>214</v>
      </c>
      <c r="S4340" s="7">
        <v>255.58403015136719</v>
      </c>
    </row>
    <row r="4341" spans="1:19" x14ac:dyDescent="0.25">
      <c r="A4341" s="7">
        <v>513</v>
      </c>
      <c r="B4341" s="7">
        <v>44657</v>
      </c>
      <c r="C4341" s="7">
        <v>6888</v>
      </c>
      <c r="D4341" s="7" t="s">
        <v>2383</v>
      </c>
      <c r="E4341" s="7" t="s">
        <v>9483</v>
      </c>
      <c r="F4341" s="7">
        <v>300000</v>
      </c>
      <c r="G4341" s="7">
        <v>3.3183000087738037</v>
      </c>
      <c r="H4341" s="7">
        <v>2.91510009765625</v>
      </c>
      <c r="I4341" s="7" t="s">
        <v>9484</v>
      </c>
      <c r="J4341" s="7" t="s">
        <v>9485</v>
      </c>
      <c r="K4341" s="8">
        <v>3.8406469821929932</v>
      </c>
      <c r="M4341" s="8">
        <v>112.44300079345703</v>
      </c>
      <c r="N4341" s="7">
        <v>109.12819671630859</v>
      </c>
      <c r="O4341" s="7" t="s">
        <v>373</v>
      </c>
      <c r="P4341" s="7" t="s">
        <v>663</v>
      </c>
      <c r="Q4341" s="7" t="s">
        <v>242</v>
      </c>
      <c r="R4341" s="7" t="s">
        <v>3856</v>
      </c>
      <c r="S4341" s="7">
        <v>97.780303955078125</v>
      </c>
    </row>
    <row r="4342" spans="1:19" x14ac:dyDescent="0.25">
      <c r="A4342" s="7">
        <v>513</v>
      </c>
      <c r="B4342" s="7">
        <v>44657</v>
      </c>
      <c r="C4342" s="7">
        <v>63918</v>
      </c>
      <c r="D4342" s="7" t="s">
        <v>2383</v>
      </c>
      <c r="E4342" s="7" t="s">
        <v>214</v>
      </c>
      <c r="F4342" s="7">
        <v>300000</v>
      </c>
      <c r="G4342" s="7">
        <v>3.3166999816894531</v>
      </c>
      <c r="H4342" s="7">
        <v>2.91510009765625</v>
      </c>
      <c r="I4342" s="7" t="s">
        <v>9481</v>
      </c>
      <c r="J4342" s="7" t="s">
        <v>9482</v>
      </c>
      <c r="K4342" s="8">
        <v>3.8406469821929932</v>
      </c>
      <c r="M4342" s="8">
        <v>112.44300079345703</v>
      </c>
      <c r="N4342" s="7">
        <v>109.12819671630859</v>
      </c>
      <c r="O4342" s="7" t="s">
        <v>373</v>
      </c>
      <c r="P4342" s="7" t="s">
        <v>663</v>
      </c>
      <c r="Q4342" s="7" t="s">
        <v>242</v>
      </c>
      <c r="R4342" s="7" t="s">
        <v>214</v>
      </c>
      <c r="S4342" s="7">
        <v>97.7724609375</v>
      </c>
    </row>
    <row r="4343" spans="1:19" x14ac:dyDescent="0.25">
      <c r="A4343" s="7">
        <v>513</v>
      </c>
      <c r="B4343" s="7">
        <v>44657</v>
      </c>
      <c r="C4343" s="7">
        <v>66784028</v>
      </c>
      <c r="D4343" s="7" t="s">
        <v>2386</v>
      </c>
      <c r="E4343" s="7" t="s">
        <v>214</v>
      </c>
      <c r="F4343" s="7">
        <v>300000</v>
      </c>
      <c r="G4343" s="7">
        <v>28.210800170898438</v>
      </c>
      <c r="H4343" s="7">
        <v>16.907400131225586</v>
      </c>
      <c r="I4343" s="7" t="s">
        <v>9487</v>
      </c>
      <c r="J4343" s="7" t="s">
        <v>9488</v>
      </c>
      <c r="K4343" s="8">
        <v>4.2177600860595703</v>
      </c>
      <c r="M4343" s="8">
        <v>87.400001525878906</v>
      </c>
      <c r="N4343" s="7">
        <v>153.50399780273438</v>
      </c>
      <c r="O4343" s="7" t="s">
        <v>373</v>
      </c>
      <c r="P4343" s="7" t="s">
        <v>327</v>
      </c>
      <c r="Q4343" s="7" t="s">
        <v>242</v>
      </c>
      <c r="R4343" s="7" t="s">
        <v>3856</v>
      </c>
      <c r="S4343" s="7">
        <v>267.3988037109375</v>
      </c>
    </row>
    <row r="4344" spans="1:19" x14ac:dyDescent="0.25">
      <c r="A4344" s="7">
        <v>513</v>
      </c>
      <c r="B4344" s="7">
        <v>44657</v>
      </c>
      <c r="C4344" s="7">
        <v>66786375</v>
      </c>
      <c r="D4344" s="7" t="s">
        <v>2386</v>
      </c>
      <c r="E4344" s="7" t="s">
        <v>214</v>
      </c>
      <c r="F4344" s="7">
        <v>300000</v>
      </c>
      <c r="G4344" s="7">
        <v>8.7966995239257813</v>
      </c>
      <c r="H4344" s="7">
        <v>7.6438999176025391</v>
      </c>
      <c r="I4344" s="7" t="s">
        <v>20304</v>
      </c>
      <c r="J4344" s="7" t="s">
        <v>9486</v>
      </c>
      <c r="K4344" s="8">
        <v>3.6449999809265137</v>
      </c>
      <c r="M4344" s="8">
        <v>91.447998046875</v>
      </c>
      <c r="N4344" s="7">
        <v>100.20700073242188</v>
      </c>
      <c r="O4344" s="7" t="s">
        <v>373</v>
      </c>
      <c r="P4344" s="7" t="s">
        <v>327</v>
      </c>
      <c r="Q4344" s="7" t="s">
        <v>242</v>
      </c>
      <c r="R4344" s="7" t="s">
        <v>3856</v>
      </c>
      <c r="S4344" s="7">
        <v>179.06488037109375</v>
      </c>
    </row>
    <row r="4345" spans="1:19" x14ac:dyDescent="0.25">
      <c r="A4345" s="7">
        <v>513</v>
      </c>
      <c r="B4345" s="7">
        <v>44657</v>
      </c>
      <c r="C4345" s="7">
        <v>43705793</v>
      </c>
      <c r="D4345" s="7" t="s">
        <v>2389</v>
      </c>
      <c r="E4345" s="7" t="s">
        <v>9508</v>
      </c>
      <c r="F4345" s="7">
        <v>750000</v>
      </c>
      <c r="G4345" s="7">
        <v>26.633800506591797</v>
      </c>
      <c r="H4345" s="7">
        <v>14.521300315856934</v>
      </c>
      <c r="I4345" s="7" t="s">
        <v>9509</v>
      </c>
      <c r="J4345" s="7" t="s">
        <v>9510</v>
      </c>
      <c r="K4345" s="8">
        <v>4.702390193939209</v>
      </c>
      <c r="M4345" s="8">
        <v>108.26200103759766</v>
      </c>
      <c r="N4345" s="7">
        <v>198.4320068359375</v>
      </c>
      <c r="O4345" s="7" t="s">
        <v>373</v>
      </c>
      <c r="P4345" s="7" t="s">
        <v>447</v>
      </c>
      <c r="Q4345" s="7" t="s">
        <v>291</v>
      </c>
      <c r="R4345" s="7" t="s">
        <v>3856</v>
      </c>
      <c r="S4345" s="7">
        <v>218.90887451171875</v>
      </c>
    </row>
    <row r="4346" spans="1:19" x14ac:dyDescent="0.25">
      <c r="A4346" s="7">
        <v>513</v>
      </c>
      <c r="B4346" s="7">
        <v>44657</v>
      </c>
      <c r="C4346" s="7">
        <v>27954419</v>
      </c>
      <c r="D4346" s="7" t="s">
        <v>2389</v>
      </c>
      <c r="E4346" s="7" t="s">
        <v>9505</v>
      </c>
      <c r="F4346" s="7">
        <v>900000</v>
      </c>
      <c r="G4346" s="7">
        <v>23.315500259399414</v>
      </c>
      <c r="H4346" s="7">
        <v>13.105799674987793</v>
      </c>
      <c r="I4346" s="7" t="s">
        <v>9506</v>
      </c>
      <c r="J4346" s="7" t="s">
        <v>9507</v>
      </c>
      <c r="K4346" s="8">
        <v>4.814579963684082</v>
      </c>
      <c r="M4346" s="8">
        <v>118.23200225830078</v>
      </c>
      <c r="N4346" s="7">
        <v>203.61700439453125</v>
      </c>
      <c r="O4346" s="7" t="s">
        <v>373</v>
      </c>
      <c r="P4346" s="7" t="s">
        <v>447</v>
      </c>
      <c r="Q4346" s="7" t="s">
        <v>291</v>
      </c>
      <c r="R4346" s="7" t="s">
        <v>3856</v>
      </c>
      <c r="S4346" s="7">
        <v>208.94784545898438</v>
      </c>
    </row>
    <row r="4347" spans="1:19" x14ac:dyDescent="0.25">
      <c r="A4347" s="7">
        <v>513</v>
      </c>
      <c r="B4347" s="7">
        <v>44657</v>
      </c>
      <c r="C4347" s="7">
        <v>21420476</v>
      </c>
      <c r="D4347" s="7" t="s">
        <v>2389</v>
      </c>
      <c r="E4347" s="7" t="s">
        <v>9502</v>
      </c>
      <c r="F4347" s="7">
        <v>1000000</v>
      </c>
      <c r="G4347" s="7">
        <v>22.603700637817383</v>
      </c>
      <c r="H4347" s="7">
        <v>13.245800018310547</v>
      </c>
      <c r="I4347" s="7" t="s">
        <v>9503</v>
      </c>
      <c r="J4347" s="7" t="s">
        <v>9504</v>
      </c>
      <c r="K4347" s="8">
        <v>4.9169998168945313</v>
      </c>
      <c r="M4347" s="8">
        <v>101.12000274658203</v>
      </c>
      <c r="N4347" s="7">
        <v>211.47099304199219</v>
      </c>
      <c r="O4347" s="7" t="s">
        <v>373</v>
      </c>
      <c r="P4347" s="7" t="s">
        <v>447</v>
      </c>
      <c r="Q4347" s="7" t="s">
        <v>291</v>
      </c>
      <c r="R4347" s="7" t="s">
        <v>3856</v>
      </c>
      <c r="S4347" s="7">
        <v>206.64657592773438</v>
      </c>
    </row>
    <row r="4348" spans="1:19" x14ac:dyDescent="0.25">
      <c r="A4348" s="7">
        <v>513</v>
      </c>
      <c r="B4348" s="7">
        <v>44657</v>
      </c>
      <c r="C4348" s="7">
        <v>8650424</v>
      </c>
      <c r="D4348" s="7" t="s">
        <v>2389</v>
      </c>
      <c r="E4348" s="7" t="s">
        <v>9499</v>
      </c>
      <c r="F4348" s="7">
        <v>599500</v>
      </c>
      <c r="G4348" s="7">
        <v>17.774099349975586</v>
      </c>
      <c r="H4348" s="7">
        <v>10.875800132751465</v>
      </c>
      <c r="I4348" s="7" t="s">
        <v>9500</v>
      </c>
      <c r="J4348" s="7" t="s">
        <v>9501</v>
      </c>
      <c r="K4348" s="8">
        <v>5.0241451263427734</v>
      </c>
      <c r="M4348" s="8">
        <v>118.66142272949219</v>
      </c>
      <c r="N4348" s="7">
        <v>231.57890319824219</v>
      </c>
      <c r="O4348" s="7" t="s">
        <v>373</v>
      </c>
      <c r="P4348" s="7" t="s">
        <v>447</v>
      </c>
      <c r="Q4348" s="7" t="s">
        <v>291</v>
      </c>
      <c r="R4348" s="7" t="s">
        <v>214</v>
      </c>
      <c r="S4348" s="7">
        <v>189.34730529785156</v>
      </c>
    </row>
    <row r="4349" spans="1:19" x14ac:dyDescent="0.25">
      <c r="A4349" s="7">
        <v>513</v>
      </c>
      <c r="B4349" s="7">
        <v>44657</v>
      </c>
      <c r="C4349" s="7">
        <v>7684126</v>
      </c>
      <c r="D4349" s="7" t="s">
        <v>2389</v>
      </c>
      <c r="E4349" s="7" t="s">
        <v>9497</v>
      </c>
      <c r="F4349" s="7">
        <v>599500</v>
      </c>
      <c r="G4349" s="7">
        <v>17.774099349975586</v>
      </c>
      <c r="H4349" s="7">
        <v>10.861000061035156</v>
      </c>
      <c r="I4349" s="7" t="s">
        <v>20305</v>
      </c>
      <c r="J4349" s="7" t="s">
        <v>9498</v>
      </c>
      <c r="K4349" s="8">
        <v>5.0584797859191895</v>
      </c>
      <c r="M4349" s="8">
        <v>118.21299743652344</v>
      </c>
      <c r="N4349" s="7">
        <v>235.61599731445313</v>
      </c>
      <c r="O4349" s="7" t="s">
        <v>373</v>
      </c>
      <c r="P4349" s="7" t="s">
        <v>447</v>
      </c>
      <c r="Q4349" s="7" t="s">
        <v>291</v>
      </c>
      <c r="R4349" s="7" t="s">
        <v>3856</v>
      </c>
      <c r="S4349" s="7">
        <v>189.34730529785156</v>
      </c>
    </row>
    <row r="4350" spans="1:19" x14ac:dyDescent="0.25">
      <c r="A4350" s="7">
        <v>513</v>
      </c>
      <c r="B4350" s="7">
        <v>44657</v>
      </c>
      <c r="C4350" s="7">
        <v>54699</v>
      </c>
      <c r="D4350" s="7" t="s">
        <v>2389</v>
      </c>
      <c r="E4350" s="7" t="s">
        <v>9495</v>
      </c>
      <c r="F4350" s="7">
        <v>300000</v>
      </c>
      <c r="G4350" s="7">
        <v>9.9273996353149414</v>
      </c>
      <c r="H4350" s="7">
        <v>7.1132001876831055</v>
      </c>
      <c r="I4350" s="7" t="s">
        <v>20306</v>
      </c>
      <c r="J4350" s="7" t="s">
        <v>9496</v>
      </c>
      <c r="K4350" s="8">
        <v>4.7217597961425781</v>
      </c>
      <c r="M4350" s="8">
        <v>129.66499328613281</v>
      </c>
      <c r="N4350" s="7">
        <v>213.27200317382813</v>
      </c>
      <c r="O4350" s="7" t="s">
        <v>373</v>
      </c>
      <c r="P4350" s="7" t="s">
        <v>447</v>
      </c>
      <c r="Q4350" s="7" t="s">
        <v>291</v>
      </c>
      <c r="R4350" s="7" t="s">
        <v>3856</v>
      </c>
      <c r="S4350" s="7">
        <v>154.3421630859375</v>
      </c>
    </row>
    <row r="4351" spans="1:19" x14ac:dyDescent="0.25">
      <c r="A4351" s="7">
        <v>513</v>
      </c>
      <c r="B4351" s="7">
        <v>44657</v>
      </c>
      <c r="C4351" s="7">
        <v>27941602</v>
      </c>
      <c r="D4351" s="7" t="s">
        <v>2389</v>
      </c>
      <c r="E4351" s="7" t="s">
        <v>9492</v>
      </c>
      <c r="F4351" s="7">
        <v>300000</v>
      </c>
      <c r="G4351" s="7">
        <v>3.5646998882293701</v>
      </c>
      <c r="H4351" s="7">
        <v>3.3289000988006592</v>
      </c>
      <c r="I4351" s="7" t="s">
        <v>9493</v>
      </c>
      <c r="J4351" s="7" t="s">
        <v>9494</v>
      </c>
      <c r="K4351" s="8">
        <v>3.9115300178527832</v>
      </c>
      <c r="M4351" s="8">
        <v>102.5</v>
      </c>
      <c r="N4351" s="7">
        <v>108.41500091552734</v>
      </c>
      <c r="O4351" s="7" t="s">
        <v>373</v>
      </c>
      <c r="P4351" s="7" t="s">
        <v>447</v>
      </c>
      <c r="Q4351" s="7" t="s">
        <v>291</v>
      </c>
      <c r="R4351" s="7" t="s">
        <v>3856</v>
      </c>
      <c r="S4351" s="7">
        <v>119.69492340087891</v>
      </c>
    </row>
    <row r="4352" spans="1:19" x14ac:dyDescent="0.25">
      <c r="A4352" s="7">
        <v>513</v>
      </c>
      <c r="B4352" s="7">
        <v>44657</v>
      </c>
      <c r="C4352" s="7">
        <v>91432</v>
      </c>
      <c r="D4352" s="7" t="s">
        <v>2389</v>
      </c>
      <c r="E4352" s="7" t="s">
        <v>9489</v>
      </c>
      <c r="F4352" s="7">
        <v>400000</v>
      </c>
      <c r="G4352" s="7">
        <v>2.9458999633789063</v>
      </c>
      <c r="H4352" s="7">
        <v>2.6765999794006348</v>
      </c>
      <c r="I4352" s="7" t="s">
        <v>9490</v>
      </c>
      <c r="J4352" s="7" t="s">
        <v>9491</v>
      </c>
      <c r="K4352" s="8">
        <v>3.7391800880432129</v>
      </c>
      <c r="M4352" s="8">
        <v>107.98000335693359</v>
      </c>
      <c r="N4352" s="7">
        <v>105.51300048828125</v>
      </c>
      <c r="O4352" s="7" t="s">
        <v>373</v>
      </c>
      <c r="P4352" s="7" t="s">
        <v>447</v>
      </c>
      <c r="Q4352" s="7" t="s">
        <v>291</v>
      </c>
      <c r="R4352" s="7" t="s">
        <v>3856</v>
      </c>
      <c r="S4352" s="7">
        <v>116.08090972900391</v>
      </c>
    </row>
    <row r="4353" spans="1:19" x14ac:dyDescent="0.25">
      <c r="A4353" s="7">
        <v>513</v>
      </c>
      <c r="B4353" s="7">
        <v>44657</v>
      </c>
      <c r="C4353" s="7">
        <v>66825539</v>
      </c>
      <c r="D4353" s="7" t="s">
        <v>2392</v>
      </c>
      <c r="E4353" s="7" t="s">
        <v>214</v>
      </c>
      <c r="F4353" s="7">
        <v>1000000</v>
      </c>
      <c r="G4353" s="7">
        <v>48.497200012207031</v>
      </c>
      <c r="H4353" s="7">
        <v>25.591100692749023</v>
      </c>
      <c r="I4353" s="7" t="s">
        <v>9534</v>
      </c>
      <c r="J4353" s="7" t="s">
        <v>9535</v>
      </c>
      <c r="K4353" s="8">
        <v>3.5048599243164063</v>
      </c>
      <c r="M4353" s="8">
        <v>76.646003723144531</v>
      </c>
      <c r="N4353" s="7">
        <v>109.91300201416016</v>
      </c>
      <c r="O4353" s="7" t="s">
        <v>409</v>
      </c>
      <c r="P4353" s="7" t="s">
        <v>659</v>
      </c>
      <c r="Q4353" s="7" t="s">
        <v>242</v>
      </c>
      <c r="R4353" s="7" t="s">
        <v>214</v>
      </c>
      <c r="S4353" s="7">
        <v>75.12664794921875</v>
      </c>
    </row>
    <row r="4354" spans="1:19" x14ac:dyDescent="0.25">
      <c r="A4354" s="7">
        <v>513</v>
      </c>
      <c r="B4354" s="7">
        <v>44657</v>
      </c>
      <c r="C4354" s="7">
        <v>66941435</v>
      </c>
      <c r="D4354" s="7" t="s">
        <v>2392</v>
      </c>
      <c r="E4354" s="7" t="s">
        <v>214</v>
      </c>
      <c r="F4354" s="7">
        <v>1000000</v>
      </c>
      <c r="G4354" s="7">
        <v>39.319400787353516</v>
      </c>
      <c r="H4354" s="7">
        <v>22.553899765014648</v>
      </c>
      <c r="I4354" s="7" t="s">
        <v>18115</v>
      </c>
      <c r="J4354" s="7" t="s">
        <v>18116</v>
      </c>
      <c r="K4354" s="8">
        <v>3.4931600093841553</v>
      </c>
      <c r="M4354" s="8">
        <v>84.174003601074219</v>
      </c>
      <c r="N4354" s="7">
        <v>99.459098815917969</v>
      </c>
      <c r="O4354" s="7" t="s">
        <v>409</v>
      </c>
      <c r="P4354" s="7" t="s">
        <v>659</v>
      </c>
      <c r="Q4354" s="7" t="s">
        <v>242</v>
      </c>
      <c r="R4354" s="7" t="s">
        <v>214</v>
      </c>
      <c r="S4354" s="7">
        <v>70.698387145996094</v>
      </c>
    </row>
    <row r="4355" spans="1:19" x14ac:dyDescent="0.25">
      <c r="A4355" s="7">
        <v>513</v>
      </c>
      <c r="B4355" s="7">
        <v>44657</v>
      </c>
      <c r="C4355" s="7">
        <v>66825540</v>
      </c>
      <c r="D4355" s="7" t="s">
        <v>2392</v>
      </c>
      <c r="E4355" s="7" t="s">
        <v>214</v>
      </c>
      <c r="F4355" s="7">
        <v>1000000</v>
      </c>
      <c r="G4355" s="7">
        <v>28.997200012207031</v>
      </c>
      <c r="H4355" s="7">
        <v>19.885400772094727</v>
      </c>
      <c r="I4355" s="7" t="s">
        <v>9529</v>
      </c>
      <c r="J4355" s="7" t="s">
        <v>9530</v>
      </c>
      <c r="K4355" s="8">
        <v>3.4297299385070801</v>
      </c>
      <c r="M4355" s="8">
        <v>78.433998107910156</v>
      </c>
      <c r="N4355" s="7">
        <v>76.335601806640625</v>
      </c>
      <c r="O4355" s="7" t="s">
        <v>409</v>
      </c>
      <c r="P4355" s="7" t="s">
        <v>659</v>
      </c>
      <c r="Q4355" s="7" t="s">
        <v>242</v>
      </c>
      <c r="R4355" s="7" t="s">
        <v>214</v>
      </c>
      <c r="S4355" s="7">
        <v>63.722187042236328</v>
      </c>
    </row>
    <row r="4356" spans="1:19" x14ac:dyDescent="0.25">
      <c r="A4356" s="7">
        <v>513</v>
      </c>
      <c r="B4356" s="7">
        <v>44657</v>
      </c>
      <c r="C4356" s="7">
        <v>66815471</v>
      </c>
      <c r="D4356" s="7" t="s">
        <v>2392</v>
      </c>
      <c r="E4356" s="7" t="s">
        <v>9531</v>
      </c>
      <c r="F4356" s="7">
        <v>1000000</v>
      </c>
      <c r="G4356" s="7">
        <v>28.996599197387695</v>
      </c>
      <c r="H4356" s="7">
        <v>19.885400772094727</v>
      </c>
      <c r="I4356" s="7" t="s">
        <v>9532</v>
      </c>
      <c r="J4356" s="7" t="s">
        <v>9533</v>
      </c>
      <c r="K4356" s="8">
        <v>3.4297299385070801</v>
      </c>
      <c r="M4356" s="8">
        <v>78.433998107910156</v>
      </c>
      <c r="N4356" s="7">
        <v>76.335601806640625</v>
      </c>
      <c r="O4356" s="7" t="s">
        <v>409</v>
      </c>
      <c r="P4356" s="7" t="s">
        <v>659</v>
      </c>
      <c r="Q4356" s="7" t="s">
        <v>242</v>
      </c>
      <c r="R4356" s="7" t="s">
        <v>3856</v>
      </c>
      <c r="S4356" s="7">
        <v>63.721702575683594</v>
      </c>
    </row>
    <row r="4357" spans="1:19" x14ac:dyDescent="0.25">
      <c r="A4357" s="7">
        <v>513</v>
      </c>
      <c r="B4357" s="7">
        <v>44657</v>
      </c>
      <c r="C4357" s="7">
        <v>15863646</v>
      </c>
      <c r="D4357" s="7" t="s">
        <v>2392</v>
      </c>
      <c r="E4357" s="7" t="s">
        <v>9526</v>
      </c>
      <c r="F4357" s="7">
        <v>500000</v>
      </c>
      <c r="G4357" s="7">
        <v>20.294399261474609</v>
      </c>
      <c r="H4357" s="7">
        <v>14.546699523925781</v>
      </c>
      <c r="I4357" s="7" t="s">
        <v>9527</v>
      </c>
      <c r="J4357" s="7" t="s">
        <v>9528</v>
      </c>
      <c r="K4357" s="8">
        <v>3.1979598999023438</v>
      </c>
      <c r="M4357" s="8">
        <v>102.625</v>
      </c>
      <c r="N4357" s="7">
        <v>37.362300872802734</v>
      </c>
      <c r="O4357" s="7" t="s">
        <v>409</v>
      </c>
      <c r="P4357" s="7" t="s">
        <v>659</v>
      </c>
      <c r="Q4357" s="7" t="s">
        <v>242</v>
      </c>
      <c r="R4357" s="7" t="s">
        <v>214</v>
      </c>
      <c r="S4357" s="7">
        <v>55.474712371826172</v>
      </c>
    </row>
    <row r="4358" spans="1:19" x14ac:dyDescent="0.25">
      <c r="A4358" s="7">
        <v>513</v>
      </c>
      <c r="B4358" s="7">
        <v>44657</v>
      </c>
      <c r="C4358" s="7">
        <v>15717917</v>
      </c>
      <c r="D4358" s="7" t="s">
        <v>2392</v>
      </c>
      <c r="E4358" s="7" t="s">
        <v>9523</v>
      </c>
      <c r="F4358" s="7">
        <v>500000</v>
      </c>
      <c r="G4358" s="7">
        <v>20.292999267578125</v>
      </c>
      <c r="H4358" s="7">
        <v>14.546699523925781</v>
      </c>
      <c r="I4358" s="7" t="s">
        <v>9524</v>
      </c>
      <c r="J4358" s="7" t="s">
        <v>9525</v>
      </c>
      <c r="K4358" s="8">
        <v>3.1979598999023438</v>
      </c>
      <c r="M4358" s="8">
        <v>102.625</v>
      </c>
      <c r="N4358" s="7">
        <v>37.362300872802734</v>
      </c>
      <c r="O4358" s="7" t="s">
        <v>409</v>
      </c>
      <c r="P4358" s="7" t="s">
        <v>659</v>
      </c>
      <c r="Q4358" s="7" t="s">
        <v>242</v>
      </c>
      <c r="R4358" s="7" t="s">
        <v>3856</v>
      </c>
      <c r="S4358" s="7">
        <v>55.473171234130859</v>
      </c>
    </row>
    <row r="4359" spans="1:19" x14ac:dyDescent="0.25">
      <c r="A4359" s="7">
        <v>513</v>
      </c>
      <c r="B4359" s="7">
        <v>44657</v>
      </c>
      <c r="C4359" s="7">
        <v>66923028</v>
      </c>
      <c r="D4359" s="7" t="s">
        <v>2392</v>
      </c>
      <c r="E4359" s="7" t="s">
        <v>17492</v>
      </c>
      <c r="F4359" s="7">
        <v>750000</v>
      </c>
      <c r="G4359" s="7">
        <v>19.320999145507813</v>
      </c>
      <c r="H4359" s="7">
        <v>14.794300079345703</v>
      </c>
      <c r="I4359" s="7" t="s">
        <v>17493</v>
      </c>
      <c r="J4359" s="7" t="s">
        <v>17494</v>
      </c>
      <c r="K4359" s="8">
        <v>3.4322800636291504</v>
      </c>
      <c r="M4359" s="8">
        <v>85.154998779296875</v>
      </c>
      <c r="N4359" s="7">
        <v>60.026500701904297</v>
      </c>
      <c r="O4359" s="7" t="s">
        <v>409</v>
      </c>
      <c r="P4359" s="7" t="s">
        <v>659</v>
      </c>
      <c r="Q4359" s="7" t="s">
        <v>242</v>
      </c>
      <c r="R4359" s="7" t="s">
        <v>3856</v>
      </c>
      <c r="S4359" s="7">
        <v>54.385498046875</v>
      </c>
    </row>
    <row r="4360" spans="1:19" x14ac:dyDescent="0.25">
      <c r="A4360" s="7">
        <v>513</v>
      </c>
      <c r="B4360" s="7">
        <v>44657</v>
      </c>
      <c r="C4360" s="7">
        <v>66941436</v>
      </c>
      <c r="D4360" s="7" t="s">
        <v>2392</v>
      </c>
      <c r="E4360" s="7" t="s">
        <v>214</v>
      </c>
      <c r="F4360" s="7">
        <v>750000</v>
      </c>
      <c r="G4360" s="7">
        <v>19.319400787353516</v>
      </c>
      <c r="H4360" s="7">
        <v>14.794300079345703</v>
      </c>
      <c r="I4360" s="7" t="s">
        <v>18117</v>
      </c>
      <c r="J4360" s="7" t="s">
        <v>18118</v>
      </c>
      <c r="K4360" s="8">
        <v>3.4322800636291504</v>
      </c>
      <c r="M4360" s="8">
        <v>85.154998779296875</v>
      </c>
      <c r="N4360" s="7">
        <v>60.026500701904297</v>
      </c>
      <c r="O4360" s="7" t="s">
        <v>409</v>
      </c>
      <c r="P4360" s="7" t="s">
        <v>659</v>
      </c>
      <c r="Q4360" s="7" t="s">
        <v>242</v>
      </c>
      <c r="R4360" s="7" t="s">
        <v>214</v>
      </c>
      <c r="S4360" s="7">
        <v>54.383678436279297</v>
      </c>
    </row>
    <row r="4361" spans="1:19" x14ac:dyDescent="0.25">
      <c r="A4361" s="7">
        <v>513</v>
      </c>
      <c r="B4361" s="7">
        <v>44657</v>
      </c>
      <c r="C4361" s="7">
        <v>7683954</v>
      </c>
      <c r="D4361" s="7" t="s">
        <v>2392</v>
      </c>
      <c r="E4361" s="7" t="s">
        <v>9520</v>
      </c>
      <c r="F4361" s="7">
        <v>500000</v>
      </c>
      <c r="G4361" s="7">
        <v>17.628999710083008</v>
      </c>
      <c r="H4361" s="7">
        <v>12.002799987792969</v>
      </c>
      <c r="I4361" s="7" t="s">
        <v>9521</v>
      </c>
      <c r="J4361" s="7" t="s">
        <v>9522</v>
      </c>
      <c r="K4361" s="8">
        <v>3.1935100555419922</v>
      </c>
      <c r="M4361" s="8">
        <v>129.22799682617188</v>
      </c>
      <c r="N4361" s="7">
        <v>48.63800048828125</v>
      </c>
      <c r="O4361" s="7" t="s">
        <v>409</v>
      </c>
      <c r="P4361" s="7" t="s">
        <v>659</v>
      </c>
      <c r="Q4361" s="7" t="s">
        <v>242</v>
      </c>
      <c r="R4361" s="7" t="s">
        <v>3856</v>
      </c>
      <c r="S4361" s="7">
        <v>52.404731750488281</v>
      </c>
    </row>
    <row r="4362" spans="1:19" x14ac:dyDescent="0.25">
      <c r="A4362" s="7">
        <v>513</v>
      </c>
      <c r="B4362" s="7">
        <v>44657</v>
      </c>
      <c r="C4362" s="7">
        <v>7764167</v>
      </c>
      <c r="D4362" s="7" t="s">
        <v>2392</v>
      </c>
      <c r="E4362" s="7" t="s">
        <v>214</v>
      </c>
      <c r="F4362" s="7">
        <v>500000</v>
      </c>
      <c r="G4362" s="7">
        <v>17.627799987792969</v>
      </c>
      <c r="H4362" s="7">
        <v>12.002799987792969</v>
      </c>
      <c r="I4362" s="7" t="s">
        <v>9518</v>
      </c>
      <c r="J4362" s="7" t="s">
        <v>9519</v>
      </c>
      <c r="K4362" s="8">
        <v>3.1935100555419922</v>
      </c>
      <c r="M4362" s="8">
        <v>129.22799682617188</v>
      </c>
      <c r="N4362" s="7">
        <v>48.63800048828125</v>
      </c>
      <c r="O4362" s="7" t="s">
        <v>409</v>
      </c>
      <c r="P4362" s="7" t="s">
        <v>659</v>
      </c>
      <c r="Q4362" s="7" t="s">
        <v>242</v>
      </c>
      <c r="R4362" s="7" t="s">
        <v>214</v>
      </c>
      <c r="S4362" s="7">
        <v>52.403285980224609</v>
      </c>
    </row>
    <row r="4363" spans="1:19" x14ac:dyDescent="0.25">
      <c r="A4363" s="7">
        <v>513</v>
      </c>
      <c r="B4363" s="7">
        <v>44657</v>
      </c>
      <c r="C4363" s="7">
        <v>66941437</v>
      </c>
      <c r="D4363" s="7" t="s">
        <v>2392</v>
      </c>
      <c r="E4363" s="7" t="s">
        <v>214</v>
      </c>
      <c r="F4363" s="7">
        <v>750000</v>
      </c>
      <c r="G4363" s="7">
        <v>9.3193998336791992</v>
      </c>
      <c r="H4363" s="7">
        <v>8.3922996520996094</v>
      </c>
      <c r="I4363" s="7" t="s">
        <v>18119</v>
      </c>
      <c r="J4363" s="7" t="s">
        <v>18120</v>
      </c>
      <c r="K4363" s="8">
        <v>3.245650053024292</v>
      </c>
      <c r="M4363" s="8">
        <v>87.055000305175781</v>
      </c>
      <c r="N4363" s="7">
        <v>63.389499664306641</v>
      </c>
      <c r="O4363" s="7" t="s">
        <v>409</v>
      </c>
      <c r="P4363" s="7" t="s">
        <v>659</v>
      </c>
      <c r="Q4363" s="7" t="s">
        <v>242</v>
      </c>
      <c r="R4363" s="7" t="s">
        <v>214</v>
      </c>
      <c r="S4363" s="7">
        <v>41.014877319335938</v>
      </c>
    </row>
    <row r="4364" spans="1:19" x14ac:dyDescent="0.25">
      <c r="A4364" s="7">
        <v>513</v>
      </c>
      <c r="B4364" s="7">
        <v>44657</v>
      </c>
      <c r="C4364" s="7">
        <v>66825541</v>
      </c>
      <c r="D4364" s="7" t="s">
        <v>2392</v>
      </c>
      <c r="E4364" s="7" t="s">
        <v>214</v>
      </c>
      <c r="F4364" s="7">
        <v>750000</v>
      </c>
      <c r="G4364" s="7">
        <v>8.4972000122070313</v>
      </c>
      <c r="H4364" s="7">
        <v>7.9415998458862305</v>
      </c>
      <c r="I4364" s="7" t="s">
        <v>9516</v>
      </c>
      <c r="J4364" s="7" t="s">
        <v>9517</v>
      </c>
      <c r="K4364" s="8">
        <v>3.1734600067138672</v>
      </c>
      <c r="M4364" s="8">
        <v>83.922996520996094</v>
      </c>
      <c r="N4364" s="7">
        <v>52.573501586914063</v>
      </c>
      <c r="O4364" s="7" t="s">
        <v>409</v>
      </c>
      <c r="P4364" s="7" t="s">
        <v>659</v>
      </c>
      <c r="Q4364" s="7" t="s">
        <v>242</v>
      </c>
      <c r="R4364" s="7" t="s">
        <v>214</v>
      </c>
      <c r="S4364" s="7">
        <v>39.741928100585938</v>
      </c>
    </row>
    <row r="4365" spans="1:19" x14ac:dyDescent="0.25">
      <c r="A4365" s="7">
        <v>513</v>
      </c>
      <c r="B4365" s="7">
        <v>44657</v>
      </c>
      <c r="C4365" s="7">
        <v>39120557</v>
      </c>
      <c r="D4365" s="7" t="s">
        <v>2392</v>
      </c>
      <c r="E4365" s="7" t="s">
        <v>9514</v>
      </c>
      <c r="F4365" s="7">
        <v>1350000</v>
      </c>
      <c r="G4365" s="7">
        <v>6.0671000480651855</v>
      </c>
      <c r="H4365" s="7">
        <v>5.4723000526428223</v>
      </c>
      <c r="I4365" s="7" t="s">
        <v>20307</v>
      </c>
      <c r="J4365" s="7" t="s">
        <v>9515</v>
      </c>
      <c r="K4365" s="8">
        <v>3.2424700260162354</v>
      </c>
      <c r="M4365" s="8">
        <v>102.09100341796875</v>
      </c>
      <c r="N4365" s="7">
        <v>49.261600494384766</v>
      </c>
      <c r="O4365" s="7" t="s">
        <v>409</v>
      </c>
      <c r="P4365" s="7" t="s">
        <v>659</v>
      </c>
      <c r="Q4365" s="7" t="s">
        <v>242</v>
      </c>
      <c r="R4365" s="7" t="s">
        <v>3856</v>
      </c>
      <c r="S4365" s="7">
        <v>35.846462249755859</v>
      </c>
    </row>
    <row r="4366" spans="1:19" x14ac:dyDescent="0.25">
      <c r="A4366" s="7">
        <v>513</v>
      </c>
      <c r="B4366" s="7">
        <v>44657</v>
      </c>
      <c r="C4366" s="7">
        <v>39120558</v>
      </c>
      <c r="D4366" s="7" t="s">
        <v>2392</v>
      </c>
      <c r="E4366" s="7" t="s">
        <v>9511</v>
      </c>
      <c r="F4366" s="7">
        <v>1350000</v>
      </c>
      <c r="G4366" s="7">
        <v>6.0666999816894531</v>
      </c>
      <c r="H4366" s="7">
        <v>5.4723000526428223</v>
      </c>
      <c r="I4366" s="7" t="s">
        <v>9512</v>
      </c>
      <c r="J4366" s="7" t="s">
        <v>9513</v>
      </c>
      <c r="K4366" s="8">
        <v>3.2424700260162354</v>
      </c>
      <c r="M4366" s="8">
        <v>102.09100341796875</v>
      </c>
      <c r="N4366" s="7">
        <v>49.261600494384766</v>
      </c>
      <c r="O4366" s="7" t="s">
        <v>409</v>
      </c>
      <c r="P4366" s="7" t="s">
        <v>659</v>
      </c>
      <c r="Q4366" s="7" t="s">
        <v>242</v>
      </c>
      <c r="R4366" s="7" t="s">
        <v>214</v>
      </c>
      <c r="S4366" s="7">
        <v>35.845802307128906</v>
      </c>
    </row>
    <row r="4367" spans="1:19" x14ac:dyDescent="0.25">
      <c r="A4367" s="7">
        <v>513</v>
      </c>
      <c r="B4367" s="7">
        <v>44657</v>
      </c>
      <c r="C4367" s="7">
        <v>15717916</v>
      </c>
      <c r="D4367" s="7" t="s">
        <v>2392</v>
      </c>
      <c r="E4367" s="7" t="s">
        <v>22462</v>
      </c>
      <c r="F4367" s="7">
        <v>1200000</v>
      </c>
      <c r="G4367" s="7">
        <v>0.79670000076293945</v>
      </c>
      <c r="H4367" s="7">
        <v>0.78100001811981201</v>
      </c>
      <c r="I4367" s="7" t="s">
        <v>22463</v>
      </c>
      <c r="J4367" s="7" t="s">
        <v>22464</v>
      </c>
      <c r="K4367" s="8">
        <v>2.6528251171112061</v>
      </c>
      <c r="M4367" s="8">
        <v>99.780998229980469</v>
      </c>
      <c r="N4367" s="7">
        <v>100.91929626464844</v>
      </c>
      <c r="O4367" s="7" t="s">
        <v>409</v>
      </c>
      <c r="P4367" s="7" t="s">
        <v>659</v>
      </c>
      <c r="Q4367" s="7" t="s">
        <v>242</v>
      </c>
      <c r="R4367" s="7" t="s">
        <v>3856</v>
      </c>
      <c r="S4367" s="7">
        <v>26.901481628417969</v>
      </c>
    </row>
    <row r="4368" spans="1:19" x14ac:dyDescent="0.25">
      <c r="A4368" s="7">
        <v>513</v>
      </c>
      <c r="B4368" s="7">
        <v>44657</v>
      </c>
      <c r="C4368" s="7">
        <v>66889667</v>
      </c>
      <c r="D4368" s="7" t="s">
        <v>2394</v>
      </c>
      <c r="E4368" s="7" t="s">
        <v>9614</v>
      </c>
      <c r="F4368" s="7">
        <v>1000000</v>
      </c>
      <c r="G4368" s="7">
        <v>39.041801452636719</v>
      </c>
      <c r="H4368" s="7">
        <v>18.081499099731445</v>
      </c>
      <c r="I4368" s="7" t="s">
        <v>20308</v>
      </c>
      <c r="J4368" s="7" t="s">
        <v>9615</v>
      </c>
      <c r="K4368" s="8">
        <v>4.8060998916625977</v>
      </c>
      <c r="M4368" s="8">
        <v>84.799003601074219</v>
      </c>
      <c r="N4368" s="7">
        <v>226.44900512695313</v>
      </c>
      <c r="O4368" s="7" t="s">
        <v>373</v>
      </c>
      <c r="P4368" s="7" t="s">
        <v>349</v>
      </c>
      <c r="Q4368" s="7" t="s">
        <v>242</v>
      </c>
      <c r="R4368" s="7" t="s">
        <v>3856</v>
      </c>
      <c r="S4368" s="7">
        <v>172.65371704101563</v>
      </c>
    </row>
    <row r="4369" spans="1:19" x14ac:dyDescent="0.25">
      <c r="A4369" s="7">
        <v>513</v>
      </c>
      <c r="B4369" s="7">
        <v>44657</v>
      </c>
      <c r="C4369" s="7">
        <v>66776439</v>
      </c>
      <c r="D4369" s="7" t="s">
        <v>2394</v>
      </c>
      <c r="E4369" s="7" t="s">
        <v>9612</v>
      </c>
      <c r="F4369" s="7">
        <v>750000</v>
      </c>
      <c r="G4369" s="7">
        <v>38.157398223876953</v>
      </c>
      <c r="H4369" s="7">
        <v>18.745399475097656</v>
      </c>
      <c r="I4369" s="7" t="s">
        <v>20309</v>
      </c>
      <c r="J4369" s="7" t="s">
        <v>9613</v>
      </c>
      <c r="K4369" s="8">
        <v>4.7996101379394531</v>
      </c>
      <c r="M4369" s="8">
        <v>73.692001342773438</v>
      </c>
      <c r="N4369" s="7">
        <v>226.19900512695313</v>
      </c>
      <c r="O4369" s="7" t="s">
        <v>373</v>
      </c>
      <c r="P4369" s="7" t="s">
        <v>349</v>
      </c>
      <c r="Q4369" s="7" t="s">
        <v>242</v>
      </c>
      <c r="R4369" s="7" t="s">
        <v>3856</v>
      </c>
      <c r="S4369" s="7">
        <v>171.49433898925781</v>
      </c>
    </row>
    <row r="4370" spans="1:19" x14ac:dyDescent="0.25">
      <c r="A4370" s="7">
        <v>513</v>
      </c>
      <c r="B4370" s="7">
        <v>44657</v>
      </c>
      <c r="C4370" s="7">
        <v>66776402</v>
      </c>
      <c r="D4370" s="7" t="s">
        <v>2394</v>
      </c>
      <c r="E4370" s="7" t="s">
        <v>9610</v>
      </c>
      <c r="F4370" s="7">
        <v>750000</v>
      </c>
      <c r="G4370" s="7">
        <v>38.157398223876953</v>
      </c>
      <c r="H4370" s="7">
        <v>18.753200531005859</v>
      </c>
      <c r="I4370" s="7" t="s">
        <v>103</v>
      </c>
      <c r="J4370" s="7" t="s">
        <v>9611</v>
      </c>
      <c r="K4370" s="8">
        <v>4.7954311370849609</v>
      </c>
      <c r="M4370" s="8">
        <v>73.75</v>
      </c>
      <c r="N4370" s="7">
        <v>225.57170104980469</v>
      </c>
      <c r="O4370" s="7" t="s">
        <v>373</v>
      </c>
      <c r="P4370" s="7" t="s">
        <v>349</v>
      </c>
      <c r="Q4370" s="7" t="s">
        <v>242</v>
      </c>
      <c r="R4370" s="7" t="s">
        <v>214</v>
      </c>
      <c r="S4370" s="7">
        <v>171.49433898925781</v>
      </c>
    </row>
    <row r="4371" spans="1:19" x14ac:dyDescent="0.25">
      <c r="A4371" s="7">
        <v>513</v>
      </c>
      <c r="B4371" s="7">
        <v>44657</v>
      </c>
      <c r="C4371" s="7">
        <v>66889542</v>
      </c>
      <c r="D4371" s="7" t="s">
        <v>2394</v>
      </c>
      <c r="E4371" s="7" t="s">
        <v>9605</v>
      </c>
      <c r="F4371" s="7">
        <v>1750000</v>
      </c>
      <c r="G4371" s="7">
        <v>29.040399551391602</v>
      </c>
      <c r="H4371" s="7">
        <v>15.954400062561035</v>
      </c>
      <c r="I4371" s="7" t="s">
        <v>20310</v>
      </c>
      <c r="J4371" s="7" t="s">
        <v>9606</v>
      </c>
      <c r="K4371" s="8">
        <v>4.7998700141906738</v>
      </c>
      <c r="M4371" s="8">
        <v>85.043998718261719</v>
      </c>
      <c r="N4371" s="7">
        <v>212.47999572753906</v>
      </c>
      <c r="O4371" s="7" t="s">
        <v>373</v>
      </c>
      <c r="P4371" s="7" t="s">
        <v>349</v>
      </c>
      <c r="Q4371" s="7" t="s">
        <v>242</v>
      </c>
      <c r="R4371" s="7" t="s">
        <v>3856</v>
      </c>
      <c r="S4371" s="7">
        <v>157.13096618652344</v>
      </c>
    </row>
    <row r="4372" spans="1:19" x14ac:dyDescent="0.25">
      <c r="A4372" s="7">
        <v>513</v>
      </c>
      <c r="B4372" s="7">
        <v>44657</v>
      </c>
      <c r="C4372" s="7">
        <v>66889296</v>
      </c>
      <c r="D4372" s="7" t="s">
        <v>2394</v>
      </c>
      <c r="E4372" s="7" t="s">
        <v>9607</v>
      </c>
      <c r="F4372" s="7">
        <v>1750000</v>
      </c>
      <c r="G4372" s="7">
        <v>29.040399551391602</v>
      </c>
      <c r="H4372" s="7">
        <v>15.954299926757813</v>
      </c>
      <c r="I4372" s="7" t="s">
        <v>9608</v>
      </c>
      <c r="J4372" s="7" t="s">
        <v>9609</v>
      </c>
      <c r="K4372" s="8">
        <v>4.7998957633972168</v>
      </c>
      <c r="M4372" s="8">
        <v>85.043998718261719</v>
      </c>
      <c r="N4372" s="7">
        <v>212.12770080566406</v>
      </c>
      <c r="O4372" s="7" t="s">
        <v>373</v>
      </c>
      <c r="P4372" s="7" t="s">
        <v>349</v>
      </c>
      <c r="Q4372" s="7" t="s">
        <v>242</v>
      </c>
      <c r="R4372" s="7" t="s">
        <v>214</v>
      </c>
      <c r="S4372" s="7">
        <v>157.13096618652344</v>
      </c>
    </row>
    <row r="4373" spans="1:19" x14ac:dyDescent="0.25">
      <c r="A4373" s="7">
        <v>513</v>
      </c>
      <c r="B4373" s="7">
        <v>44657</v>
      </c>
      <c r="C4373" s="7">
        <v>66776405</v>
      </c>
      <c r="D4373" s="7" t="s">
        <v>2394</v>
      </c>
      <c r="E4373" s="7" t="s">
        <v>9603</v>
      </c>
      <c r="F4373" s="7">
        <v>2000000</v>
      </c>
      <c r="G4373" s="7">
        <v>28.156099319458008</v>
      </c>
      <c r="H4373" s="7">
        <v>16.439699172973633</v>
      </c>
      <c r="I4373" s="7" t="s">
        <v>22465</v>
      </c>
      <c r="J4373" s="7" t="s">
        <v>9604</v>
      </c>
      <c r="K4373" s="8">
        <v>4.7768001556396484</v>
      </c>
      <c r="M4373" s="8">
        <v>76.339996337890625</v>
      </c>
      <c r="N4373" s="7">
        <v>208.80599975585938</v>
      </c>
      <c r="O4373" s="7" t="s">
        <v>373</v>
      </c>
      <c r="P4373" s="7" t="s">
        <v>349</v>
      </c>
      <c r="Q4373" s="7" t="s">
        <v>242</v>
      </c>
      <c r="R4373" s="7" t="s">
        <v>3856</v>
      </c>
      <c r="S4373" s="7">
        <v>155.46635437011719</v>
      </c>
    </row>
    <row r="4374" spans="1:19" x14ac:dyDescent="0.25">
      <c r="A4374" s="7">
        <v>513</v>
      </c>
      <c r="B4374" s="7">
        <v>44657</v>
      </c>
      <c r="C4374" s="7">
        <v>66776454</v>
      </c>
      <c r="D4374" s="7" t="s">
        <v>2394</v>
      </c>
      <c r="E4374" s="7" t="s">
        <v>9601</v>
      </c>
      <c r="F4374" s="7">
        <v>2000000</v>
      </c>
      <c r="G4374" s="7">
        <v>28.156099319458008</v>
      </c>
      <c r="H4374" s="7">
        <v>16.458099365234375</v>
      </c>
      <c r="I4374" s="7" t="s">
        <v>114</v>
      </c>
      <c r="J4374" s="7" t="s">
        <v>9602</v>
      </c>
      <c r="K4374" s="8">
        <v>4.7594938278198242</v>
      </c>
      <c r="M4374" s="8">
        <v>76.561668395996094</v>
      </c>
      <c r="N4374" s="7">
        <v>206.70579528808594</v>
      </c>
      <c r="O4374" s="7" t="s">
        <v>373</v>
      </c>
      <c r="P4374" s="7" t="s">
        <v>349</v>
      </c>
      <c r="Q4374" s="7" t="s">
        <v>242</v>
      </c>
      <c r="R4374" s="7" t="s">
        <v>214</v>
      </c>
      <c r="S4374" s="7">
        <v>155.46635437011719</v>
      </c>
    </row>
    <row r="4375" spans="1:19" x14ac:dyDescent="0.25">
      <c r="A4375" s="7">
        <v>513</v>
      </c>
      <c r="B4375" s="7">
        <v>44657</v>
      </c>
      <c r="C4375" s="7">
        <v>43102927</v>
      </c>
      <c r="D4375" s="7" t="s">
        <v>2394</v>
      </c>
      <c r="E4375" s="7" t="s">
        <v>9599</v>
      </c>
      <c r="F4375" s="7">
        <v>500000</v>
      </c>
      <c r="G4375" s="7">
        <v>27.011600494384766</v>
      </c>
      <c r="H4375" s="7">
        <v>14.809900283813477</v>
      </c>
      <c r="I4375" s="7" t="s">
        <v>20311</v>
      </c>
      <c r="J4375" s="7" t="s">
        <v>9600</v>
      </c>
      <c r="K4375" s="8">
        <v>4.7784299850463867</v>
      </c>
      <c r="M4375" s="8">
        <v>96.177001953125</v>
      </c>
      <c r="N4375" s="7">
        <v>205.70599365234375</v>
      </c>
      <c r="O4375" s="7" t="s">
        <v>373</v>
      </c>
      <c r="P4375" s="7" t="s">
        <v>349</v>
      </c>
      <c r="Q4375" s="7" t="s">
        <v>242</v>
      </c>
      <c r="R4375" s="7" t="s">
        <v>3856</v>
      </c>
      <c r="S4375" s="7">
        <v>153.22976684570313</v>
      </c>
    </row>
    <row r="4376" spans="1:19" x14ac:dyDescent="0.25">
      <c r="A4376" s="7">
        <v>513</v>
      </c>
      <c r="B4376" s="7">
        <v>44657</v>
      </c>
      <c r="C4376" s="7">
        <v>43102924</v>
      </c>
      <c r="D4376" s="7" t="s">
        <v>2394</v>
      </c>
      <c r="E4376" s="7" t="s">
        <v>9596</v>
      </c>
      <c r="F4376" s="7">
        <v>500000</v>
      </c>
      <c r="G4376" s="7">
        <v>27.011600494384766</v>
      </c>
      <c r="H4376" s="7">
        <v>14.809900283813477</v>
      </c>
      <c r="I4376" s="7" t="s">
        <v>9597</v>
      </c>
      <c r="J4376" s="7" t="s">
        <v>9598</v>
      </c>
      <c r="K4376" s="8">
        <v>4.7784218788146973</v>
      </c>
      <c r="M4376" s="8">
        <v>96.177101135253906</v>
      </c>
      <c r="N4376" s="7">
        <v>205.30140686035156</v>
      </c>
      <c r="O4376" s="7" t="s">
        <v>373</v>
      </c>
      <c r="P4376" s="7" t="s">
        <v>349</v>
      </c>
      <c r="Q4376" s="7" t="s">
        <v>242</v>
      </c>
      <c r="R4376" s="7" t="s">
        <v>214</v>
      </c>
      <c r="S4376" s="7">
        <v>153.22976684570313</v>
      </c>
    </row>
    <row r="4377" spans="1:19" x14ac:dyDescent="0.25">
      <c r="A4377" s="7">
        <v>513</v>
      </c>
      <c r="B4377" s="7">
        <v>44657</v>
      </c>
      <c r="C4377" s="7">
        <v>66889666</v>
      </c>
      <c r="D4377" s="7" t="s">
        <v>2394</v>
      </c>
      <c r="E4377" s="7" t="s">
        <v>9594</v>
      </c>
      <c r="F4377" s="7">
        <v>900000</v>
      </c>
      <c r="G4377" s="7">
        <v>19.041799545288086</v>
      </c>
      <c r="H4377" s="7">
        <v>12.772299766540527</v>
      </c>
      <c r="I4377" s="7" t="s">
        <v>20312</v>
      </c>
      <c r="J4377" s="7" t="s">
        <v>9595</v>
      </c>
      <c r="K4377" s="8">
        <v>4.7187700271606445</v>
      </c>
      <c r="M4377" s="8">
        <v>87.041999816894531</v>
      </c>
      <c r="N4377" s="7">
        <v>192.13200378417969</v>
      </c>
      <c r="O4377" s="7" t="s">
        <v>373</v>
      </c>
      <c r="P4377" s="7" t="s">
        <v>349</v>
      </c>
      <c r="Q4377" s="7" t="s">
        <v>242</v>
      </c>
      <c r="R4377" s="7" t="s">
        <v>3856</v>
      </c>
      <c r="S4377" s="7">
        <v>134.75970458984375</v>
      </c>
    </row>
    <row r="4378" spans="1:19" x14ac:dyDescent="0.25">
      <c r="A4378" s="7">
        <v>513</v>
      </c>
      <c r="B4378" s="7">
        <v>44657</v>
      </c>
      <c r="C4378" s="7">
        <v>66889297</v>
      </c>
      <c r="D4378" s="7" t="s">
        <v>2394</v>
      </c>
      <c r="E4378" s="7" t="s">
        <v>9592</v>
      </c>
      <c r="F4378" s="7">
        <v>900000</v>
      </c>
      <c r="G4378" s="7">
        <v>19.041799545288086</v>
      </c>
      <c r="H4378" s="7">
        <v>12.772299766540527</v>
      </c>
      <c r="I4378" s="7" t="s">
        <v>21414</v>
      </c>
      <c r="J4378" s="7" t="s">
        <v>9593</v>
      </c>
      <c r="K4378" s="8">
        <v>4.7187371253967285</v>
      </c>
      <c r="M4378" s="8">
        <v>87.042396545410156</v>
      </c>
      <c r="N4378" s="7">
        <v>191.51899719238281</v>
      </c>
      <c r="O4378" s="7" t="s">
        <v>373</v>
      </c>
      <c r="P4378" s="7" t="s">
        <v>349</v>
      </c>
      <c r="Q4378" s="7" t="s">
        <v>242</v>
      </c>
      <c r="R4378" s="7" t="s">
        <v>214</v>
      </c>
      <c r="S4378" s="7">
        <v>134.75970458984375</v>
      </c>
    </row>
    <row r="4379" spans="1:19" x14ac:dyDescent="0.25">
      <c r="A4379" s="7">
        <v>513</v>
      </c>
      <c r="B4379" s="7">
        <v>44657</v>
      </c>
      <c r="C4379" s="7">
        <v>36750317</v>
      </c>
      <c r="D4379" s="7" t="s">
        <v>2394</v>
      </c>
      <c r="E4379" s="7" t="s">
        <v>9590</v>
      </c>
      <c r="F4379" s="7">
        <v>1000000</v>
      </c>
      <c r="G4379" s="7">
        <v>15.786399841308594</v>
      </c>
      <c r="H4379" s="7">
        <v>11.277799606323242</v>
      </c>
      <c r="I4379" s="7" t="s">
        <v>20313</v>
      </c>
      <c r="J4379" s="7" t="s">
        <v>9591</v>
      </c>
      <c r="K4379" s="8">
        <v>4.6806797981262207</v>
      </c>
      <c r="M4379" s="8">
        <v>91.627998352050781</v>
      </c>
      <c r="N4379" s="7">
        <v>206.28599548339844</v>
      </c>
      <c r="O4379" s="7" t="s">
        <v>373</v>
      </c>
      <c r="P4379" s="7" t="s">
        <v>349</v>
      </c>
      <c r="Q4379" s="7" t="s">
        <v>242</v>
      </c>
      <c r="R4379" s="7" t="s">
        <v>3856</v>
      </c>
      <c r="S4379" s="7">
        <v>125.56924438476563</v>
      </c>
    </row>
    <row r="4380" spans="1:19" x14ac:dyDescent="0.25">
      <c r="A4380" s="7">
        <v>513</v>
      </c>
      <c r="B4380" s="7">
        <v>44657</v>
      </c>
      <c r="C4380" s="7">
        <v>36750323</v>
      </c>
      <c r="D4380" s="7" t="s">
        <v>2394</v>
      </c>
      <c r="E4380" s="7" t="s">
        <v>9587</v>
      </c>
      <c r="F4380" s="7">
        <v>1000000</v>
      </c>
      <c r="G4380" s="7">
        <v>15.786399841308594</v>
      </c>
      <c r="H4380" s="7">
        <v>11.277799606323242</v>
      </c>
      <c r="I4380" s="7" t="s">
        <v>9588</v>
      </c>
      <c r="J4380" s="7" t="s">
        <v>9589</v>
      </c>
      <c r="K4380" s="8">
        <v>4.6806402206420898</v>
      </c>
      <c r="M4380" s="8">
        <v>91.628501892089844</v>
      </c>
      <c r="N4380" s="7">
        <v>205.64689636230469</v>
      </c>
      <c r="O4380" s="7" t="s">
        <v>373</v>
      </c>
      <c r="P4380" s="7" t="s">
        <v>349</v>
      </c>
      <c r="Q4380" s="7" t="s">
        <v>242</v>
      </c>
      <c r="R4380" s="7" t="s">
        <v>214</v>
      </c>
      <c r="S4380" s="7">
        <v>125.56924438476563</v>
      </c>
    </row>
    <row r="4381" spans="1:19" x14ac:dyDescent="0.25">
      <c r="A4381" s="7">
        <v>513</v>
      </c>
      <c r="B4381" s="7">
        <v>44657</v>
      </c>
      <c r="C4381" s="7">
        <v>66889541</v>
      </c>
      <c r="D4381" s="7" t="s">
        <v>2394</v>
      </c>
      <c r="E4381" s="7" t="s">
        <v>9584</v>
      </c>
      <c r="F4381" s="7">
        <v>500000</v>
      </c>
      <c r="G4381" s="7">
        <v>9.0403995513916016</v>
      </c>
      <c r="H4381" s="7">
        <v>7.6114001274108887</v>
      </c>
      <c r="I4381" s="7" t="s">
        <v>9585</v>
      </c>
      <c r="J4381" s="7" t="s">
        <v>9586</v>
      </c>
      <c r="K4381" s="8">
        <v>4.2389397621154785</v>
      </c>
      <c r="M4381" s="8">
        <v>89.879997253417969</v>
      </c>
      <c r="N4381" s="7">
        <v>160.97900390625</v>
      </c>
      <c r="O4381" s="7" t="s">
        <v>373</v>
      </c>
      <c r="P4381" s="7" t="s">
        <v>349</v>
      </c>
      <c r="Q4381" s="7" t="s">
        <v>242</v>
      </c>
      <c r="R4381" s="7" t="s">
        <v>3856</v>
      </c>
      <c r="S4381" s="7">
        <v>103.16403198242188</v>
      </c>
    </row>
    <row r="4382" spans="1:19" x14ac:dyDescent="0.25">
      <c r="A4382" s="7">
        <v>513</v>
      </c>
      <c r="B4382" s="7">
        <v>44657</v>
      </c>
      <c r="C4382" s="7">
        <v>66889543</v>
      </c>
      <c r="D4382" s="7" t="s">
        <v>2394</v>
      </c>
      <c r="E4382" s="7" t="s">
        <v>9581</v>
      </c>
      <c r="F4382" s="7">
        <v>500000</v>
      </c>
      <c r="G4382" s="7">
        <v>9.0403995513916016</v>
      </c>
      <c r="H4382" s="7">
        <v>7.6199002265930176</v>
      </c>
      <c r="I4382" s="7" t="s">
        <v>9582</v>
      </c>
      <c r="J4382" s="7" t="s">
        <v>9583</v>
      </c>
      <c r="K4382" s="8">
        <v>4.1270627975463867</v>
      </c>
      <c r="M4382" s="8">
        <v>90.66729736328125</v>
      </c>
      <c r="N4382" s="7">
        <v>149.41619873046875</v>
      </c>
      <c r="O4382" s="7" t="s">
        <v>373</v>
      </c>
      <c r="P4382" s="7" t="s">
        <v>349</v>
      </c>
      <c r="Q4382" s="7" t="s">
        <v>242</v>
      </c>
      <c r="R4382" s="7" t="s">
        <v>214</v>
      </c>
      <c r="S4382" s="7">
        <v>103.16403198242188</v>
      </c>
    </row>
    <row r="4383" spans="1:19" x14ac:dyDescent="0.25">
      <c r="A4383" s="7">
        <v>513</v>
      </c>
      <c r="B4383" s="7">
        <v>44657</v>
      </c>
      <c r="C4383" s="7">
        <v>66776404</v>
      </c>
      <c r="D4383" s="7" t="s">
        <v>2394</v>
      </c>
      <c r="E4383" s="7" t="s">
        <v>9579</v>
      </c>
      <c r="F4383" s="7">
        <v>2250000</v>
      </c>
      <c r="G4383" s="7">
        <v>8.1561002731323242</v>
      </c>
      <c r="H4383" s="7">
        <v>7.1194000244140625</v>
      </c>
      <c r="I4383" s="7" t="s">
        <v>20314</v>
      </c>
      <c r="J4383" s="7" t="s">
        <v>9580</v>
      </c>
      <c r="K4383" s="8">
        <v>4.2385101318359375</v>
      </c>
      <c r="M4383" s="8">
        <v>87.362998962402344</v>
      </c>
      <c r="N4383" s="7">
        <v>157.14999389648438</v>
      </c>
      <c r="O4383" s="7" t="s">
        <v>373</v>
      </c>
      <c r="P4383" s="7" t="s">
        <v>349</v>
      </c>
      <c r="Q4383" s="7" t="s">
        <v>242</v>
      </c>
      <c r="R4383" s="7" t="s">
        <v>3856</v>
      </c>
      <c r="S4383" s="7">
        <v>99.895233154296875</v>
      </c>
    </row>
    <row r="4384" spans="1:19" x14ac:dyDescent="0.25">
      <c r="A4384" s="7">
        <v>513</v>
      </c>
      <c r="B4384" s="7">
        <v>44657</v>
      </c>
      <c r="C4384" s="7">
        <v>66776412</v>
      </c>
      <c r="D4384" s="7" t="s">
        <v>2394</v>
      </c>
      <c r="E4384" s="7" t="s">
        <v>9576</v>
      </c>
      <c r="F4384" s="7">
        <v>2250000</v>
      </c>
      <c r="G4384" s="7">
        <v>8.1561002731323242</v>
      </c>
      <c r="H4384" s="7">
        <v>7.1192998886108398</v>
      </c>
      <c r="I4384" s="7" t="s">
        <v>9577</v>
      </c>
      <c r="J4384" s="7" t="s">
        <v>9578</v>
      </c>
      <c r="K4384" s="8">
        <v>4.2405080795288086</v>
      </c>
      <c r="M4384" s="8">
        <v>87.350372314453125</v>
      </c>
      <c r="N4384" s="7">
        <v>157.07310485839844</v>
      </c>
      <c r="O4384" s="7" t="s">
        <v>373</v>
      </c>
      <c r="P4384" s="7" t="s">
        <v>349</v>
      </c>
      <c r="Q4384" s="7" t="s">
        <v>242</v>
      </c>
      <c r="R4384" s="7" t="s">
        <v>214</v>
      </c>
      <c r="S4384" s="7">
        <v>99.895233154296875</v>
      </c>
    </row>
    <row r="4385" spans="1:19" x14ac:dyDescent="0.25">
      <c r="A4385" s="7">
        <v>513</v>
      </c>
      <c r="B4385" s="7">
        <v>44657</v>
      </c>
      <c r="C4385" s="7">
        <v>43102930</v>
      </c>
      <c r="D4385" s="7" t="s">
        <v>2394</v>
      </c>
      <c r="E4385" s="7" t="s">
        <v>9573</v>
      </c>
      <c r="F4385" s="7">
        <v>3000000</v>
      </c>
      <c r="G4385" s="7">
        <v>7.0116000175476074</v>
      </c>
      <c r="H4385" s="7">
        <v>5.8467998504638672</v>
      </c>
      <c r="I4385" s="7" t="s">
        <v>9574</v>
      </c>
      <c r="J4385" s="7" t="s">
        <v>9575</v>
      </c>
      <c r="K4385" s="8">
        <v>4.2648401260375977</v>
      </c>
      <c r="M4385" s="8">
        <v>98.259002685546875</v>
      </c>
      <c r="N4385" s="7">
        <v>153.21800231933594</v>
      </c>
      <c r="O4385" s="7" t="s">
        <v>373</v>
      </c>
      <c r="P4385" s="7" t="s">
        <v>349</v>
      </c>
      <c r="Q4385" s="7" t="s">
        <v>242</v>
      </c>
      <c r="R4385" s="7" t="s">
        <v>3856</v>
      </c>
      <c r="S4385" s="7">
        <v>95.558853149414063</v>
      </c>
    </row>
    <row r="4386" spans="1:19" x14ac:dyDescent="0.25">
      <c r="A4386" s="7">
        <v>513</v>
      </c>
      <c r="B4386" s="7">
        <v>44657</v>
      </c>
      <c r="C4386" s="7">
        <v>43102923</v>
      </c>
      <c r="D4386" s="7" t="s">
        <v>2394</v>
      </c>
      <c r="E4386" s="7" t="s">
        <v>9570</v>
      </c>
      <c r="F4386" s="7">
        <v>3000000</v>
      </c>
      <c r="G4386" s="7">
        <v>7.0116000175476074</v>
      </c>
      <c r="H4386" s="7">
        <v>5.8467998504638672</v>
      </c>
      <c r="I4386" s="7" t="s">
        <v>9571</v>
      </c>
      <c r="J4386" s="7" t="s">
        <v>9572</v>
      </c>
      <c r="K4386" s="8">
        <v>4.2648348808288574</v>
      </c>
      <c r="M4386" s="8">
        <v>98.259002685546875</v>
      </c>
      <c r="N4386" s="7">
        <v>152.89700317382813</v>
      </c>
      <c r="O4386" s="7" t="s">
        <v>373</v>
      </c>
      <c r="P4386" s="7" t="s">
        <v>349</v>
      </c>
      <c r="Q4386" s="7" t="s">
        <v>242</v>
      </c>
      <c r="R4386" s="7" t="s">
        <v>214</v>
      </c>
      <c r="S4386" s="7">
        <v>95.558853149414063</v>
      </c>
    </row>
    <row r="4387" spans="1:19" x14ac:dyDescent="0.25">
      <c r="A4387" s="7">
        <v>513</v>
      </c>
      <c r="B4387" s="7">
        <v>44657</v>
      </c>
      <c r="C4387" s="7">
        <v>36750315</v>
      </c>
      <c r="D4387" s="7" t="s">
        <v>2394</v>
      </c>
      <c r="E4387" s="7" t="s">
        <v>9567</v>
      </c>
      <c r="F4387" s="7">
        <v>2500000</v>
      </c>
      <c r="G4387" s="7">
        <v>5.785099983215332</v>
      </c>
      <c r="H4387" s="7">
        <v>5.0311999320983887</v>
      </c>
      <c r="I4387" s="7" t="s">
        <v>9568</v>
      </c>
      <c r="J4387" s="7" t="s">
        <v>9569</v>
      </c>
      <c r="K4387" s="8">
        <v>4.2869701385498047</v>
      </c>
      <c r="M4387" s="8">
        <v>96.484001159667969</v>
      </c>
      <c r="N4387" s="7">
        <v>153.10299682617188</v>
      </c>
      <c r="O4387" s="7" t="s">
        <v>373</v>
      </c>
      <c r="P4387" s="7" t="s">
        <v>349</v>
      </c>
      <c r="Q4387" s="7" t="s">
        <v>242</v>
      </c>
      <c r="R4387" s="7" t="s">
        <v>3856</v>
      </c>
      <c r="S4387" s="7">
        <v>90.787017822265625</v>
      </c>
    </row>
    <row r="4388" spans="1:19" x14ac:dyDescent="0.25">
      <c r="A4388" s="7">
        <v>513</v>
      </c>
      <c r="B4388" s="7">
        <v>44657</v>
      </c>
      <c r="C4388" s="7">
        <v>36750319</v>
      </c>
      <c r="D4388" s="7" t="s">
        <v>2394</v>
      </c>
      <c r="E4388" s="7" t="s">
        <v>9564</v>
      </c>
      <c r="F4388" s="7">
        <v>2500000</v>
      </c>
      <c r="G4388" s="7">
        <v>5.785099983215332</v>
      </c>
      <c r="H4388" s="7">
        <v>5.031099796295166</v>
      </c>
      <c r="I4388" s="7" t="s">
        <v>9565</v>
      </c>
      <c r="J4388" s="7" t="s">
        <v>9566</v>
      </c>
      <c r="K4388" s="8">
        <v>4.3020601272583008</v>
      </c>
      <c r="M4388" s="8">
        <v>96.40899658203125</v>
      </c>
      <c r="N4388" s="7">
        <v>154.27360534667969</v>
      </c>
      <c r="O4388" s="7" t="s">
        <v>373</v>
      </c>
      <c r="P4388" s="7" t="s">
        <v>349</v>
      </c>
      <c r="Q4388" s="7" t="s">
        <v>242</v>
      </c>
      <c r="R4388" s="7" t="s">
        <v>214</v>
      </c>
      <c r="S4388" s="7">
        <v>90.787017822265625</v>
      </c>
    </row>
    <row r="4389" spans="1:19" x14ac:dyDescent="0.25">
      <c r="A4389" s="7">
        <v>513</v>
      </c>
      <c r="B4389" s="7">
        <v>44657</v>
      </c>
      <c r="C4389" s="7">
        <v>43144867</v>
      </c>
      <c r="D4389" s="7" t="s">
        <v>2394</v>
      </c>
      <c r="E4389" s="7" t="s">
        <v>9562</v>
      </c>
      <c r="F4389" s="7">
        <v>500000</v>
      </c>
      <c r="G4389" s="7">
        <v>4.0110001564025879</v>
      </c>
      <c r="H4389" s="7">
        <v>3.573199987411499</v>
      </c>
      <c r="I4389" s="7" t="s">
        <v>17495</v>
      </c>
      <c r="J4389" s="7" t="s">
        <v>9563</v>
      </c>
      <c r="K4389" s="8">
        <v>4.0550198554992676</v>
      </c>
      <c r="M4389" s="8">
        <v>98.238998413085938</v>
      </c>
      <c r="N4389" s="7">
        <v>128.13400268554688</v>
      </c>
      <c r="O4389" s="7" t="s">
        <v>373</v>
      </c>
      <c r="P4389" s="7" t="s">
        <v>349</v>
      </c>
      <c r="Q4389" s="7" t="s">
        <v>242</v>
      </c>
      <c r="R4389" s="7" t="s">
        <v>3856</v>
      </c>
      <c r="S4389" s="7">
        <v>83.679710388183594</v>
      </c>
    </row>
    <row r="4390" spans="1:19" x14ac:dyDescent="0.25">
      <c r="A4390" s="7">
        <v>513</v>
      </c>
      <c r="B4390" s="7">
        <v>44657</v>
      </c>
      <c r="C4390" s="7">
        <v>43145140</v>
      </c>
      <c r="D4390" s="7" t="s">
        <v>2394</v>
      </c>
      <c r="E4390" s="7" t="s">
        <v>9559</v>
      </c>
      <c r="F4390" s="7">
        <v>500000</v>
      </c>
      <c r="G4390" s="7">
        <v>4.0110001564025879</v>
      </c>
      <c r="H4390" s="7">
        <v>3.573199987411499</v>
      </c>
      <c r="I4390" s="7" t="s">
        <v>9560</v>
      </c>
      <c r="J4390" s="7" t="s">
        <v>9561</v>
      </c>
      <c r="K4390" s="8">
        <v>4.0549168586730957</v>
      </c>
      <c r="M4390" s="8">
        <v>98.238998413085938</v>
      </c>
      <c r="N4390" s="7">
        <v>127.69129943847656</v>
      </c>
      <c r="O4390" s="7" t="s">
        <v>373</v>
      </c>
      <c r="P4390" s="7" t="s">
        <v>349</v>
      </c>
      <c r="Q4390" s="7" t="s">
        <v>242</v>
      </c>
      <c r="R4390" s="7" t="s">
        <v>214</v>
      </c>
      <c r="S4390" s="7">
        <v>83.679710388183594</v>
      </c>
    </row>
    <row r="4391" spans="1:19" x14ac:dyDescent="0.25">
      <c r="A4391" s="7">
        <v>513</v>
      </c>
      <c r="B4391" s="7">
        <v>44657</v>
      </c>
      <c r="C4391" s="7">
        <v>66776411</v>
      </c>
      <c r="D4391" s="7" t="s">
        <v>2394</v>
      </c>
      <c r="E4391" s="7" t="s">
        <v>9557</v>
      </c>
      <c r="F4391" s="7">
        <v>1000000</v>
      </c>
      <c r="G4391" s="7">
        <v>3.8055999279022217</v>
      </c>
      <c r="H4391" s="7">
        <v>3.5906999111175537</v>
      </c>
      <c r="I4391" s="7" t="s">
        <v>20315</v>
      </c>
      <c r="J4391" s="7" t="s">
        <v>9558</v>
      </c>
      <c r="K4391" s="8">
        <v>3.9897799491882324</v>
      </c>
      <c r="M4391" s="8">
        <v>92.376998901367188</v>
      </c>
      <c r="N4391" s="7">
        <v>123.88800048828125</v>
      </c>
      <c r="O4391" s="7" t="s">
        <v>373</v>
      </c>
      <c r="P4391" s="7" t="s">
        <v>349</v>
      </c>
      <c r="Q4391" s="7" t="s">
        <v>242</v>
      </c>
      <c r="R4391" s="7" t="s">
        <v>3856</v>
      </c>
      <c r="S4391" s="7">
        <v>82.842872619628906</v>
      </c>
    </row>
    <row r="4392" spans="1:19" x14ac:dyDescent="0.25">
      <c r="A4392" s="7">
        <v>513</v>
      </c>
      <c r="B4392" s="7">
        <v>44657</v>
      </c>
      <c r="C4392" s="7">
        <v>66776410</v>
      </c>
      <c r="D4392" s="7" t="s">
        <v>2394</v>
      </c>
      <c r="E4392" s="7" t="s">
        <v>9554</v>
      </c>
      <c r="F4392" s="7">
        <v>1000000</v>
      </c>
      <c r="G4392" s="7">
        <v>3.8055999279022217</v>
      </c>
      <c r="H4392" s="7">
        <v>3.5906999111175537</v>
      </c>
      <c r="I4392" s="7" t="s">
        <v>9555</v>
      </c>
      <c r="J4392" s="7" t="s">
        <v>9556</v>
      </c>
      <c r="K4392" s="8">
        <v>3.9898240566253662</v>
      </c>
      <c r="M4392" s="8">
        <v>92.376998901367188</v>
      </c>
      <c r="N4392" s="7">
        <v>123.45459747314453</v>
      </c>
      <c r="O4392" s="7" t="s">
        <v>373</v>
      </c>
      <c r="P4392" s="7" t="s">
        <v>349</v>
      </c>
      <c r="Q4392" s="7" t="s">
        <v>242</v>
      </c>
      <c r="R4392" s="7" t="s">
        <v>214</v>
      </c>
      <c r="S4392" s="7">
        <v>82.842872619628906</v>
      </c>
    </row>
    <row r="4393" spans="1:19" x14ac:dyDescent="0.25">
      <c r="A4393" s="7">
        <v>513</v>
      </c>
      <c r="B4393" s="7">
        <v>44657</v>
      </c>
      <c r="C4393" s="7">
        <v>24797286</v>
      </c>
      <c r="D4393" s="7" t="s">
        <v>2394</v>
      </c>
      <c r="E4393" s="7" t="s">
        <v>9551</v>
      </c>
      <c r="F4393" s="7">
        <v>900000</v>
      </c>
      <c r="G4393" s="7">
        <v>2.850100040435791</v>
      </c>
      <c r="H4393" s="7">
        <v>2.6642000675201416</v>
      </c>
      <c r="I4393" s="7" t="s">
        <v>9552</v>
      </c>
      <c r="J4393" s="7" t="s">
        <v>9553</v>
      </c>
      <c r="K4393" s="8">
        <v>3.7866001129150391</v>
      </c>
      <c r="M4393" s="8">
        <v>100.03199768066406</v>
      </c>
      <c r="N4393" s="7">
        <v>109.46499633789063</v>
      </c>
      <c r="O4393" s="7" t="s">
        <v>373</v>
      </c>
      <c r="P4393" s="7" t="s">
        <v>349</v>
      </c>
      <c r="Q4393" s="7" t="s">
        <v>242</v>
      </c>
      <c r="R4393" s="7" t="s">
        <v>3856</v>
      </c>
      <c r="S4393" s="7">
        <v>78.916915893554688</v>
      </c>
    </row>
    <row r="4394" spans="1:19" x14ac:dyDescent="0.25">
      <c r="A4394" s="7">
        <v>513</v>
      </c>
      <c r="B4394" s="7">
        <v>44657</v>
      </c>
      <c r="C4394" s="7">
        <v>24797284</v>
      </c>
      <c r="D4394" s="7" t="s">
        <v>2394</v>
      </c>
      <c r="E4394" s="7" t="s">
        <v>9548</v>
      </c>
      <c r="F4394" s="7">
        <v>900000</v>
      </c>
      <c r="G4394" s="7">
        <v>2.850100040435791</v>
      </c>
      <c r="H4394" s="7">
        <v>2.6642000675201416</v>
      </c>
      <c r="I4394" s="7" t="s">
        <v>9549</v>
      </c>
      <c r="J4394" s="7" t="s">
        <v>9550</v>
      </c>
      <c r="K4394" s="8">
        <v>3.7864871025085449</v>
      </c>
      <c r="M4394" s="8">
        <v>100.03199768066406</v>
      </c>
      <c r="N4394" s="7">
        <v>108.90419769287109</v>
      </c>
      <c r="O4394" s="7" t="s">
        <v>373</v>
      </c>
      <c r="P4394" s="7" t="s">
        <v>349</v>
      </c>
      <c r="Q4394" s="7" t="s">
        <v>242</v>
      </c>
      <c r="R4394" s="7" t="s">
        <v>214</v>
      </c>
      <c r="S4394" s="7">
        <v>78.916915893554688</v>
      </c>
    </row>
    <row r="4395" spans="1:19" x14ac:dyDescent="0.25">
      <c r="A4395" s="7">
        <v>513</v>
      </c>
      <c r="B4395" s="7">
        <v>44657</v>
      </c>
      <c r="C4395" s="7">
        <v>43102926</v>
      </c>
      <c r="D4395" s="7" t="s">
        <v>2394</v>
      </c>
      <c r="E4395" s="7" t="s">
        <v>9545</v>
      </c>
      <c r="F4395" s="7">
        <v>1250000</v>
      </c>
      <c r="G4395" s="7">
        <v>2.0123000144958496</v>
      </c>
      <c r="H4395" s="7">
        <v>1.8740999698638916</v>
      </c>
      <c r="I4395" s="7" t="s">
        <v>9546</v>
      </c>
      <c r="J4395" s="7" t="s">
        <v>9547</v>
      </c>
      <c r="K4395" s="8">
        <v>3.5531599521636963</v>
      </c>
      <c r="M4395" s="8">
        <v>99.4739990234375</v>
      </c>
      <c r="N4395" s="7">
        <v>100.71399688720703</v>
      </c>
      <c r="O4395" s="7" t="s">
        <v>373</v>
      </c>
      <c r="P4395" s="7" t="s">
        <v>349</v>
      </c>
      <c r="Q4395" s="7" t="s">
        <v>242</v>
      </c>
      <c r="R4395" s="7" t="s">
        <v>3856</v>
      </c>
      <c r="S4395" s="7">
        <v>75.435005187988281</v>
      </c>
    </row>
    <row r="4396" spans="1:19" x14ac:dyDescent="0.25">
      <c r="A4396" s="7">
        <v>513</v>
      </c>
      <c r="B4396" s="7">
        <v>44657</v>
      </c>
      <c r="C4396" s="7">
        <v>43102922</v>
      </c>
      <c r="D4396" s="7" t="s">
        <v>2394</v>
      </c>
      <c r="E4396" s="7" t="s">
        <v>9542</v>
      </c>
      <c r="F4396" s="7">
        <v>1250000</v>
      </c>
      <c r="G4396" s="7">
        <v>2.0123000144958496</v>
      </c>
      <c r="H4396" s="7">
        <v>1.8739999532699585</v>
      </c>
      <c r="I4396" s="7" t="s">
        <v>9543</v>
      </c>
      <c r="J4396" s="7" t="s">
        <v>9544</v>
      </c>
      <c r="K4396" s="8">
        <v>3.5938899517059326</v>
      </c>
      <c r="M4396" s="8">
        <v>99.395904541015625</v>
      </c>
      <c r="N4396" s="7">
        <v>104.22799682617188</v>
      </c>
      <c r="O4396" s="7" t="s">
        <v>373</v>
      </c>
      <c r="P4396" s="7" t="s">
        <v>349</v>
      </c>
      <c r="Q4396" s="7" t="s">
        <v>242</v>
      </c>
      <c r="R4396" s="7" t="s">
        <v>214</v>
      </c>
      <c r="S4396" s="7">
        <v>75.435005187988281</v>
      </c>
    </row>
    <row r="4397" spans="1:19" x14ac:dyDescent="0.25">
      <c r="A4397" s="7">
        <v>513</v>
      </c>
      <c r="B4397" s="7">
        <v>44657</v>
      </c>
      <c r="C4397" s="7">
        <v>36750318</v>
      </c>
      <c r="D4397" s="7" t="s">
        <v>2394</v>
      </c>
      <c r="E4397" s="7" t="s">
        <v>9539</v>
      </c>
      <c r="F4397" s="7">
        <v>1000000</v>
      </c>
      <c r="G4397" s="7">
        <v>0.78579998016357422</v>
      </c>
      <c r="H4397" s="7">
        <v>0.75389999151229858</v>
      </c>
      <c r="I4397" s="7" t="s">
        <v>9540</v>
      </c>
      <c r="J4397" s="7" t="s">
        <v>9541</v>
      </c>
      <c r="K4397" s="8">
        <v>3.1563799381256104</v>
      </c>
      <c r="M4397" s="8">
        <v>99.865554809570313</v>
      </c>
      <c r="N4397" s="7">
        <v>152.34959411621094</v>
      </c>
      <c r="O4397" s="7" t="s">
        <v>373</v>
      </c>
      <c r="P4397" s="7" t="s">
        <v>349</v>
      </c>
      <c r="Q4397" s="7" t="s">
        <v>242</v>
      </c>
      <c r="R4397" s="7" t="s">
        <v>3856</v>
      </c>
      <c r="S4397" s="7">
        <v>70.286026000976563</v>
      </c>
    </row>
    <row r="4398" spans="1:19" x14ac:dyDescent="0.25">
      <c r="A4398" s="7">
        <v>513</v>
      </c>
      <c r="B4398" s="7">
        <v>44657</v>
      </c>
      <c r="C4398" s="7">
        <v>36750316</v>
      </c>
      <c r="D4398" s="7" t="s">
        <v>2394</v>
      </c>
      <c r="E4398" s="7" t="s">
        <v>9536</v>
      </c>
      <c r="F4398" s="7">
        <v>1000000</v>
      </c>
      <c r="G4398" s="7">
        <v>0.78579998016357422</v>
      </c>
      <c r="H4398" s="7">
        <v>0.75389999151229858</v>
      </c>
      <c r="I4398" s="7" t="s">
        <v>9537</v>
      </c>
      <c r="J4398" s="7" t="s">
        <v>9538</v>
      </c>
      <c r="K4398" s="8">
        <v>3.1563799381256104</v>
      </c>
      <c r="M4398" s="8">
        <v>99.865554809570313</v>
      </c>
      <c r="N4398" s="7">
        <v>152.34959411621094</v>
      </c>
      <c r="O4398" s="7" t="s">
        <v>373</v>
      </c>
      <c r="P4398" s="7" t="s">
        <v>349</v>
      </c>
      <c r="Q4398" s="7" t="s">
        <v>242</v>
      </c>
      <c r="R4398" s="7" t="s">
        <v>214</v>
      </c>
      <c r="S4398" s="7">
        <v>70.286026000976563</v>
      </c>
    </row>
    <row r="4399" spans="1:19" x14ac:dyDescent="0.25">
      <c r="A4399" s="7">
        <v>513</v>
      </c>
      <c r="B4399" s="7">
        <v>44657</v>
      </c>
      <c r="C4399" s="7">
        <v>66794100</v>
      </c>
      <c r="D4399" s="7" t="s">
        <v>2397</v>
      </c>
      <c r="E4399" s="7" t="s">
        <v>214</v>
      </c>
      <c r="F4399" s="7">
        <v>750000</v>
      </c>
      <c r="G4399" s="7">
        <v>8.3558998107910156</v>
      </c>
      <c r="H4399" s="7">
        <v>6.9323000907897949</v>
      </c>
      <c r="I4399" s="7" t="s">
        <v>20316</v>
      </c>
      <c r="J4399" s="7" t="s">
        <v>9626</v>
      </c>
      <c r="K4399" s="8">
        <v>6.0159797668457031</v>
      </c>
      <c r="M4399" s="8">
        <v>82.037002563476563</v>
      </c>
      <c r="N4399" s="7">
        <v>335.40301513671875</v>
      </c>
      <c r="O4399" s="7" t="s">
        <v>223</v>
      </c>
      <c r="P4399" s="7" t="s">
        <v>2400</v>
      </c>
      <c r="Q4399" s="7" t="s">
        <v>286</v>
      </c>
      <c r="R4399" s="7" t="s">
        <v>3856</v>
      </c>
      <c r="S4399" s="7">
        <v>176.33514404296875</v>
      </c>
    </row>
    <row r="4400" spans="1:19" x14ac:dyDescent="0.25">
      <c r="A4400" s="7">
        <v>513</v>
      </c>
      <c r="B4400" s="7">
        <v>44657</v>
      </c>
      <c r="C4400" s="7">
        <v>30764173</v>
      </c>
      <c r="D4400" s="7" t="s">
        <v>2397</v>
      </c>
      <c r="E4400" s="7" t="s">
        <v>214</v>
      </c>
      <c r="F4400" s="7">
        <v>1000000</v>
      </c>
      <c r="G4400" s="7">
        <v>4.1083002090454102</v>
      </c>
      <c r="H4400" s="7">
        <v>3.6779999732971191</v>
      </c>
      <c r="I4400" s="7" t="s">
        <v>9624</v>
      </c>
      <c r="J4400" s="7" t="s">
        <v>9625</v>
      </c>
      <c r="K4400" s="8">
        <v>6.1906700134277344</v>
      </c>
      <c r="M4400" s="8">
        <v>92.161003112792969</v>
      </c>
      <c r="N4400" s="7">
        <v>345.01800537109375</v>
      </c>
      <c r="O4400" s="7" t="s">
        <v>223</v>
      </c>
      <c r="P4400" s="7" t="s">
        <v>2400</v>
      </c>
      <c r="Q4400" s="7" t="s">
        <v>286</v>
      </c>
      <c r="R4400" s="7" t="s">
        <v>3856</v>
      </c>
      <c r="S4400" s="7">
        <v>148.48330688476563</v>
      </c>
    </row>
    <row r="4401" spans="1:19" x14ac:dyDescent="0.25">
      <c r="A4401" s="7">
        <v>513</v>
      </c>
      <c r="B4401" s="7">
        <v>44657</v>
      </c>
      <c r="C4401" s="7">
        <v>30764172</v>
      </c>
      <c r="D4401" s="7" t="s">
        <v>2397</v>
      </c>
      <c r="E4401" s="7" t="s">
        <v>9621</v>
      </c>
      <c r="F4401" s="7">
        <v>1000000</v>
      </c>
      <c r="G4401" s="7">
        <v>4.1083002090454102</v>
      </c>
      <c r="H4401" s="7">
        <v>3.676800012588501</v>
      </c>
      <c r="I4401" s="7" t="s">
        <v>9622</v>
      </c>
      <c r="J4401" s="7" t="s">
        <v>9623</v>
      </c>
      <c r="K4401" s="8">
        <v>6.2379651069641113</v>
      </c>
      <c r="M4401" s="8">
        <v>92</v>
      </c>
      <c r="N4401" s="7">
        <v>349.31900024414063</v>
      </c>
      <c r="O4401" s="7" t="s">
        <v>223</v>
      </c>
      <c r="P4401" s="7" t="s">
        <v>2400</v>
      </c>
      <c r="Q4401" s="7" t="s">
        <v>286</v>
      </c>
      <c r="R4401" s="7" t="s">
        <v>214</v>
      </c>
      <c r="S4401" s="7">
        <v>148.48330688476563</v>
      </c>
    </row>
    <row r="4402" spans="1:19" x14ac:dyDescent="0.25">
      <c r="A4402" s="7">
        <v>513</v>
      </c>
      <c r="B4402" s="7">
        <v>44657</v>
      </c>
      <c r="C4402" s="7">
        <v>66794099</v>
      </c>
      <c r="D4402" s="7" t="s">
        <v>2397</v>
      </c>
      <c r="E4402" s="7" t="s">
        <v>214</v>
      </c>
      <c r="F4402" s="7">
        <v>500000</v>
      </c>
      <c r="G4402" s="7">
        <v>3.3566000461578369</v>
      </c>
      <c r="H4402" s="7">
        <v>3.103100061416626</v>
      </c>
      <c r="I4402" s="7" t="s">
        <v>9619</v>
      </c>
      <c r="J4402" s="7" t="s">
        <v>9620</v>
      </c>
      <c r="K4402" s="8">
        <v>6.2553801536560059</v>
      </c>
      <c r="M4402" s="8">
        <v>89.15899658203125</v>
      </c>
      <c r="N4402" s="7">
        <v>352.49600219726563</v>
      </c>
      <c r="O4402" s="7" t="s">
        <v>223</v>
      </c>
      <c r="P4402" s="7" t="s">
        <v>2400</v>
      </c>
      <c r="Q4402" s="7" t="s">
        <v>286</v>
      </c>
      <c r="R4402" s="7" t="s">
        <v>3856</v>
      </c>
      <c r="S4402" s="7">
        <v>143.29512023925781</v>
      </c>
    </row>
    <row r="4403" spans="1:19" x14ac:dyDescent="0.25">
      <c r="A4403" s="7">
        <v>513</v>
      </c>
      <c r="B4403" s="7">
        <v>44657</v>
      </c>
      <c r="C4403" s="7">
        <v>66793869</v>
      </c>
      <c r="D4403" s="7" t="s">
        <v>2397</v>
      </c>
      <c r="E4403" s="7" t="s">
        <v>9616</v>
      </c>
      <c r="F4403" s="7">
        <v>500000</v>
      </c>
      <c r="G4403" s="7">
        <v>3.3566000461578369</v>
      </c>
      <c r="H4403" s="7">
        <v>3.103100061416626</v>
      </c>
      <c r="I4403" s="7" t="s">
        <v>9617</v>
      </c>
      <c r="J4403" s="7" t="s">
        <v>9618</v>
      </c>
      <c r="K4403" s="8">
        <v>6.2554612159729004</v>
      </c>
      <c r="M4403" s="8">
        <v>89.15899658203125</v>
      </c>
      <c r="N4403" s="7">
        <v>352.00509643554688</v>
      </c>
      <c r="O4403" s="7" t="s">
        <v>223</v>
      </c>
      <c r="P4403" s="7" t="s">
        <v>2400</v>
      </c>
      <c r="Q4403" s="7" t="s">
        <v>286</v>
      </c>
      <c r="R4403" s="7" t="s">
        <v>214</v>
      </c>
      <c r="S4403" s="7">
        <v>143.29512023925781</v>
      </c>
    </row>
    <row r="4404" spans="1:19" x14ac:dyDescent="0.25">
      <c r="A4404" s="7">
        <v>513</v>
      </c>
      <c r="B4404" s="7">
        <v>44657</v>
      </c>
      <c r="C4404" s="7">
        <v>42757631</v>
      </c>
      <c r="D4404" s="7" t="s">
        <v>2402</v>
      </c>
      <c r="E4404" s="7" t="s">
        <v>214</v>
      </c>
      <c r="F4404" s="7">
        <v>506600</v>
      </c>
      <c r="G4404" s="7">
        <v>4.963900089263916</v>
      </c>
      <c r="H4404" s="7">
        <v>2.6723999977111816</v>
      </c>
      <c r="I4404" s="7" t="s">
        <v>20317</v>
      </c>
      <c r="J4404" s="7" t="s">
        <v>11615</v>
      </c>
      <c r="K4404" s="8">
        <v>7.8165230751037598</v>
      </c>
      <c r="M4404" s="8">
        <v>100.15499877929688</v>
      </c>
      <c r="N4404" s="7">
        <v>507.46969604492188</v>
      </c>
      <c r="O4404" s="7" t="s">
        <v>237</v>
      </c>
      <c r="P4404" s="7" t="s">
        <v>422</v>
      </c>
      <c r="Q4404" s="7" t="s">
        <v>291</v>
      </c>
      <c r="R4404" s="7" t="s">
        <v>3856</v>
      </c>
      <c r="S4404" s="7">
        <v>507.46969604492188</v>
      </c>
    </row>
    <row r="4405" spans="1:19" x14ac:dyDescent="0.25">
      <c r="A4405" s="7">
        <v>513</v>
      </c>
      <c r="B4405" s="7">
        <v>44657</v>
      </c>
      <c r="C4405" s="7">
        <v>42361227</v>
      </c>
      <c r="D4405" s="7" t="s">
        <v>2402</v>
      </c>
      <c r="E4405" s="7" t="s">
        <v>11613</v>
      </c>
      <c r="F4405" s="7">
        <v>506600</v>
      </c>
      <c r="G4405" s="7">
        <v>4.963900089263916</v>
      </c>
      <c r="H4405" s="7">
        <v>2.6723999977111816</v>
      </c>
      <c r="I4405" s="7" t="s">
        <v>20318</v>
      </c>
      <c r="J4405" s="7" t="s">
        <v>11614</v>
      </c>
      <c r="K4405" s="8">
        <v>7.8310379981994629</v>
      </c>
      <c r="M4405" s="8">
        <v>100.15480041503906</v>
      </c>
      <c r="N4405" s="7">
        <v>442.5692138671875</v>
      </c>
      <c r="O4405" s="7" t="s">
        <v>237</v>
      </c>
      <c r="P4405" s="7" t="s">
        <v>422</v>
      </c>
      <c r="Q4405" s="7" t="s">
        <v>291</v>
      </c>
      <c r="R4405" s="7" t="s">
        <v>214</v>
      </c>
      <c r="S4405" s="7">
        <v>442.5692138671875</v>
      </c>
    </row>
    <row r="4406" spans="1:19" x14ac:dyDescent="0.25">
      <c r="A4406" s="7">
        <v>513</v>
      </c>
      <c r="B4406" s="7">
        <v>44657</v>
      </c>
      <c r="C4406" s="7">
        <v>44269447</v>
      </c>
      <c r="D4406" s="7" t="s">
        <v>2405</v>
      </c>
      <c r="E4406" s="7" t="s">
        <v>214</v>
      </c>
      <c r="F4406" s="7">
        <v>500000</v>
      </c>
      <c r="G4406" s="7">
        <v>7.0307998657226563</v>
      </c>
      <c r="H4406" s="7">
        <v>5.8952999114990234</v>
      </c>
      <c r="I4406" s="7" t="s">
        <v>20319</v>
      </c>
      <c r="J4406" s="7" t="s">
        <v>11616</v>
      </c>
      <c r="K4406" s="8">
        <v>4.9086399078369141</v>
      </c>
      <c r="M4406" s="8">
        <v>100.31199645996094</v>
      </c>
      <c r="N4406" s="7">
        <v>218.15499877929688</v>
      </c>
      <c r="O4406" s="7" t="s">
        <v>360</v>
      </c>
      <c r="P4406" s="7" t="s">
        <v>447</v>
      </c>
      <c r="Q4406" s="7" t="s">
        <v>291</v>
      </c>
      <c r="R4406" s="7" t="s">
        <v>3856</v>
      </c>
      <c r="S4406" s="7">
        <v>218.15499877929688</v>
      </c>
    </row>
    <row r="4407" spans="1:19" x14ac:dyDescent="0.25">
      <c r="A4407" s="7">
        <v>513</v>
      </c>
      <c r="B4407" s="7">
        <v>44657</v>
      </c>
      <c r="C4407" s="7">
        <v>30619157</v>
      </c>
      <c r="D4407" s="7" t="s">
        <v>2407</v>
      </c>
      <c r="E4407" s="7" t="s">
        <v>9648</v>
      </c>
      <c r="F4407" s="7">
        <v>2000000</v>
      </c>
      <c r="G4407" s="7">
        <v>24.484600067138672</v>
      </c>
      <c r="H4407" s="7">
        <v>13.956700325012207</v>
      </c>
      <c r="I4407" s="7" t="s">
        <v>9649</v>
      </c>
      <c r="J4407" s="7" t="s">
        <v>9650</v>
      </c>
      <c r="K4407" s="8">
        <v>5.7565951347351074</v>
      </c>
      <c r="M4407" s="8">
        <v>78.392997741699219</v>
      </c>
      <c r="N4407" s="7">
        <v>298.67318725585938</v>
      </c>
      <c r="O4407" s="7" t="s">
        <v>280</v>
      </c>
      <c r="P4407" s="7" t="s">
        <v>518</v>
      </c>
      <c r="Q4407" s="7" t="s">
        <v>219</v>
      </c>
      <c r="R4407" s="7" t="s">
        <v>3856</v>
      </c>
      <c r="S4407" s="7">
        <v>441.3140869140625</v>
      </c>
    </row>
    <row r="4408" spans="1:19" x14ac:dyDescent="0.25">
      <c r="A4408" s="7">
        <v>513</v>
      </c>
      <c r="B4408" s="7">
        <v>44657</v>
      </c>
      <c r="C4408" s="7">
        <v>100887</v>
      </c>
      <c r="D4408" s="7" t="s">
        <v>2407</v>
      </c>
      <c r="E4408" s="7" t="s">
        <v>9645</v>
      </c>
      <c r="F4408" s="7">
        <v>789428</v>
      </c>
      <c r="G4408" s="7">
        <v>13.820699691772461</v>
      </c>
      <c r="H4408" s="7">
        <v>9.1440000534057617</v>
      </c>
      <c r="I4408" s="7" t="s">
        <v>9646</v>
      </c>
      <c r="J4408" s="7" t="s">
        <v>9647</v>
      </c>
      <c r="K4408" s="8">
        <v>6.1488289833068848</v>
      </c>
      <c r="M4408" s="8">
        <v>100</v>
      </c>
      <c r="N4408" s="7">
        <v>358.31509399414063</v>
      </c>
      <c r="O4408" s="7" t="s">
        <v>280</v>
      </c>
      <c r="P4408" s="7" t="s">
        <v>518</v>
      </c>
      <c r="Q4408" s="7" t="s">
        <v>219</v>
      </c>
      <c r="R4408" s="7" t="s">
        <v>3856</v>
      </c>
      <c r="S4408" s="7">
        <v>364.1307373046875</v>
      </c>
    </row>
    <row r="4409" spans="1:19" x14ac:dyDescent="0.25">
      <c r="A4409" s="7">
        <v>513</v>
      </c>
      <c r="B4409" s="7">
        <v>44657</v>
      </c>
      <c r="C4409" s="7">
        <v>66966931</v>
      </c>
      <c r="D4409" s="7" t="s">
        <v>2407</v>
      </c>
      <c r="E4409" s="7" t="s">
        <v>19110</v>
      </c>
      <c r="F4409" s="7">
        <v>1000000</v>
      </c>
      <c r="G4409" s="7">
        <v>7.0883002281188965</v>
      </c>
      <c r="H4409" s="7">
        <v>5.6279997825622559</v>
      </c>
      <c r="I4409" s="7" t="s">
        <v>19111</v>
      </c>
      <c r="J4409" s="7" t="s">
        <v>19112</v>
      </c>
      <c r="K4409" s="8">
        <v>6.0385150909423828</v>
      </c>
      <c r="M4409" s="8">
        <v>94.78900146484375</v>
      </c>
      <c r="N4409" s="7">
        <v>334.35369873046875</v>
      </c>
      <c r="O4409" s="7" t="s">
        <v>280</v>
      </c>
      <c r="P4409" s="7" t="s">
        <v>518</v>
      </c>
      <c r="Q4409" s="7" t="s">
        <v>219</v>
      </c>
      <c r="R4409" s="7" t="s">
        <v>3856</v>
      </c>
      <c r="S4409" s="7">
        <v>298.50588989257813</v>
      </c>
    </row>
    <row r="4410" spans="1:19" x14ac:dyDescent="0.25">
      <c r="A4410" s="7">
        <v>513</v>
      </c>
      <c r="B4410" s="7">
        <v>44657</v>
      </c>
      <c r="C4410" s="7">
        <v>37454432</v>
      </c>
      <c r="D4410" s="7" t="s">
        <v>2407</v>
      </c>
      <c r="E4410" s="7" t="s">
        <v>9643</v>
      </c>
      <c r="F4410" s="7">
        <v>1249745</v>
      </c>
      <c r="G4410" s="7">
        <v>5.6508998870849609</v>
      </c>
      <c r="H4410" s="7">
        <v>4.7150001525878906</v>
      </c>
      <c r="I4410" s="7" t="s">
        <v>20947</v>
      </c>
      <c r="J4410" s="7" t="s">
        <v>9644</v>
      </c>
      <c r="K4410" s="8">
        <v>5.823153018951416</v>
      </c>
      <c r="M4410" s="8">
        <v>104.40950012207031</v>
      </c>
      <c r="N4410" s="7">
        <v>306.07369995117188</v>
      </c>
      <c r="O4410" s="7" t="s">
        <v>280</v>
      </c>
      <c r="P4410" s="7" t="s">
        <v>518</v>
      </c>
      <c r="Q4410" s="7" t="s">
        <v>219</v>
      </c>
      <c r="R4410" s="7" t="s">
        <v>4084</v>
      </c>
      <c r="S4410" s="7">
        <v>282.76220703125</v>
      </c>
    </row>
    <row r="4411" spans="1:19" x14ac:dyDescent="0.25">
      <c r="A4411" s="7">
        <v>513</v>
      </c>
      <c r="B4411" s="7">
        <v>44657</v>
      </c>
      <c r="C4411" s="7">
        <v>66966933</v>
      </c>
      <c r="D4411" s="7" t="s">
        <v>2407</v>
      </c>
      <c r="E4411" s="7" t="s">
        <v>19113</v>
      </c>
      <c r="F4411" s="7">
        <v>1000000</v>
      </c>
      <c r="G4411" s="7">
        <v>5.0869002342224121</v>
      </c>
      <c r="H4411" s="7">
        <v>4.2753000259399414</v>
      </c>
      <c r="I4411" s="7" t="s">
        <v>19114</v>
      </c>
      <c r="J4411" s="7" t="s">
        <v>19115</v>
      </c>
      <c r="K4411" s="8">
        <v>5.8453378677368164</v>
      </c>
      <c r="M4411" s="8">
        <v>95.233001708984375</v>
      </c>
      <c r="N4411" s="7">
        <v>311.08999633789063</v>
      </c>
      <c r="O4411" s="7" t="s">
        <v>280</v>
      </c>
      <c r="P4411" s="7" t="s">
        <v>518</v>
      </c>
      <c r="Q4411" s="7" t="s">
        <v>219</v>
      </c>
      <c r="R4411" s="7" t="s">
        <v>3856</v>
      </c>
      <c r="S4411" s="7">
        <v>276.43167114257813</v>
      </c>
    </row>
    <row r="4412" spans="1:19" x14ac:dyDescent="0.25">
      <c r="A4412" s="7">
        <v>513</v>
      </c>
      <c r="B4412" s="7">
        <v>44657</v>
      </c>
      <c r="C4412" s="7">
        <v>30619155</v>
      </c>
      <c r="D4412" s="7" t="s">
        <v>2407</v>
      </c>
      <c r="E4412" s="7" t="s">
        <v>9640</v>
      </c>
      <c r="F4412" s="7">
        <v>3500000</v>
      </c>
      <c r="G4412" s="7">
        <v>4.4846000671386719</v>
      </c>
      <c r="H4412" s="7">
        <v>4.0816998481750488</v>
      </c>
      <c r="I4412" s="7" t="s">
        <v>9641</v>
      </c>
      <c r="J4412" s="7" t="s">
        <v>9642</v>
      </c>
      <c r="K4412" s="8">
        <v>5.7328801155090332</v>
      </c>
      <c r="M4412" s="8">
        <v>89.91400146484375</v>
      </c>
      <c r="N4412" s="7">
        <v>299.13409423828125</v>
      </c>
      <c r="O4412" s="7" t="s">
        <v>280</v>
      </c>
      <c r="P4412" s="7" t="s">
        <v>518</v>
      </c>
      <c r="Q4412" s="7" t="s">
        <v>219</v>
      </c>
      <c r="R4412" s="7" t="s">
        <v>3856</v>
      </c>
      <c r="S4412" s="7">
        <v>269.58056640625</v>
      </c>
    </row>
    <row r="4413" spans="1:19" x14ac:dyDescent="0.25">
      <c r="A4413" s="7">
        <v>513</v>
      </c>
      <c r="B4413" s="7">
        <v>44657</v>
      </c>
      <c r="C4413" s="7">
        <v>66812724</v>
      </c>
      <c r="D4413" s="7" t="s">
        <v>2407</v>
      </c>
      <c r="E4413" s="7" t="s">
        <v>9637</v>
      </c>
      <c r="F4413" s="7">
        <v>998190</v>
      </c>
      <c r="G4413" s="7">
        <v>2.5680999755859375</v>
      </c>
      <c r="H4413" s="7">
        <v>2.3766999244689941</v>
      </c>
      <c r="I4413" s="7" t="s">
        <v>9638</v>
      </c>
      <c r="J4413" s="7" t="s">
        <v>9639</v>
      </c>
      <c r="K4413" s="8">
        <v>5.1793961524963379</v>
      </c>
      <c r="M4413" s="8">
        <v>104.61499786376953</v>
      </c>
      <c r="N4413" s="7">
        <v>252.87010192871094</v>
      </c>
      <c r="O4413" s="7" t="s">
        <v>280</v>
      </c>
      <c r="P4413" s="7" t="s">
        <v>518</v>
      </c>
      <c r="Q4413" s="7" t="s">
        <v>219</v>
      </c>
      <c r="R4413" s="7" t="s">
        <v>3856</v>
      </c>
      <c r="S4413" s="7">
        <v>247.20527648925781</v>
      </c>
    </row>
    <row r="4414" spans="1:19" x14ac:dyDescent="0.25">
      <c r="A4414" s="7">
        <v>513</v>
      </c>
      <c r="B4414" s="7">
        <v>44657</v>
      </c>
      <c r="C4414" s="7">
        <v>37454429</v>
      </c>
      <c r="D4414" s="7" t="s">
        <v>2407</v>
      </c>
      <c r="E4414" s="7" t="s">
        <v>9633</v>
      </c>
      <c r="F4414" s="7">
        <v>1248206</v>
      </c>
      <c r="G4414" s="7">
        <v>1.7740999460220337</v>
      </c>
      <c r="H4414" s="7">
        <v>1.714900016784668</v>
      </c>
      <c r="I4414" s="7" t="s">
        <v>20320</v>
      </c>
      <c r="J4414" s="7" t="s">
        <v>9636</v>
      </c>
      <c r="K4414" s="8">
        <v>4.7331910133361816</v>
      </c>
      <c r="M4414" s="8">
        <v>102.13600158691406</v>
      </c>
      <c r="N4414" s="7">
        <v>230.57040405273438</v>
      </c>
      <c r="O4414" s="7" t="s">
        <v>280</v>
      </c>
      <c r="P4414" s="7" t="s">
        <v>518</v>
      </c>
      <c r="Q4414" s="7" t="s">
        <v>219</v>
      </c>
      <c r="R4414" s="7" t="s">
        <v>3856</v>
      </c>
      <c r="S4414" s="7">
        <v>237.70631408691406</v>
      </c>
    </row>
    <row r="4415" spans="1:19" x14ac:dyDescent="0.25">
      <c r="A4415" s="7">
        <v>513</v>
      </c>
      <c r="B4415" s="7">
        <v>44657</v>
      </c>
      <c r="C4415" s="7">
        <v>37454428</v>
      </c>
      <c r="D4415" s="7" t="s">
        <v>2407</v>
      </c>
      <c r="E4415" s="7" t="s">
        <v>9633</v>
      </c>
      <c r="F4415" s="7">
        <v>1248206</v>
      </c>
      <c r="G4415" s="7">
        <v>1.7740999460220337</v>
      </c>
      <c r="H4415" s="7">
        <v>1.714900016784668</v>
      </c>
      <c r="I4415" s="7" t="s">
        <v>9634</v>
      </c>
      <c r="J4415" s="7" t="s">
        <v>9635</v>
      </c>
      <c r="K4415" s="8">
        <v>4.7331910133361816</v>
      </c>
      <c r="M4415" s="8">
        <v>102.13600158691406</v>
      </c>
      <c r="N4415" s="7">
        <v>230.57040405273438</v>
      </c>
      <c r="O4415" s="7" t="s">
        <v>280</v>
      </c>
      <c r="P4415" s="7" t="s">
        <v>518</v>
      </c>
      <c r="Q4415" s="7" t="s">
        <v>219</v>
      </c>
      <c r="R4415" s="7" t="s">
        <v>4084</v>
      </c>
      <c r="S4415" s="7">
        <v>237.70631408691406</v>
      </c>
    </row>
    <row r="4416" spans="1:19" x14ac:dyDescent="0.25">
      <c r="A4416" s="7">
        <v>513</v>
      </c>
      <c r="B4416" s="7">
        <v>44657</v>
      </c>
      <c r="C4416" s="7">
        <v>30619154</v>
      </c>
      <c r="D4416" s="7" t="s">
        <v>2407</v>
      </c>
      <c r="E4416" s="7" t="s">
        <v>9630</v>
      </c>
      <c r="F4416" s="7">
        <v>1453894</v>
      </c>
      <c r="G4416" s="7">
        <v>1.2868000268936157</v>
      </c>
      <c r="H4416" s="7">
        <v>1.2410000562667847</v>
      </c>
      <c r="I4416" s="7" t="s">
        <v>9631</v>
      </c>
      <c r="J4416" s="7" t="s">
        <v>9632</v>
      </c>
      <c r="K4416" s="8">
        <v>4.1630988121032715</v>
      </c>
      <c r="M4416" s="8">
        <v>98.303001403808594</v>
      </c>
      <c r="N4416" s="7">
        <v>204.085693359375</v>
      </c>
      <c r="O4416" s="7" t="s">
        <v>280</v>
      </c>
      <c r="P4416" s="7" t="s">
        <v>518</v>
      </c>
      <c r="Q4416" s="7" t="s">
        <v>219</v>
      </c>
      <c r="R4416" s="7" t="s">
        <v>3856</v>
      </c>
      <c r="S4416" s="7">
        <v>231.81913757324219</v>
      </c>
    </row>
    <row r="4417" spans="1:19" x14ac:dyDescent="0.25">
      <c r="A4417" s="7">
        <v>513</v>
      </c>
      <c r="B4417" s="7">
        <v>44657</v>
      </c>
      <c r="C4417" s="7">
        <v>17372195</v>
      </c>
      <c r="D4417" s="7" t="s">
        <v>2407</v>
      </c>
      <c r="E4417" s="7" t="s">
        <v>9627</v>
      </c>
      <c r="F4417" s="7">
        <v>712658</v>
      </c>
      <c r="G4417" s="7">
        <v>0.69819998741149902</v>
      </c>
      <c r="H4417" s="7">
        <v>0.67699998617172241</v>
      </c>
      <c r="I4417" s="7" t="s">
        <v>9628</v>
      </c>
      <c r="J4417" s="7" t="s">
        <v>9629</v>
      </c>
      <c r="K4417" s="8">
        <v>4.2313838005065918</v>
      </c>
      <c r="M4417" s="8">
        <v>99.125</v>
      </c>
      <c r="N4417" s="7">
        <v>272.2589111328125</v>
      </c>
      <c r="O4417" s="7" t="s">
        <v>280</v>
      </c>
      <c r="P4417" s="7" t="s">
        <v>518</v>
      </c>
      <c r="Q4417" s="7" t="s">
        <v>219</v>
      </c>
      <c r="R4417" s="7" t="s">
        <v>3856</v>
      </c>
      <c r="S4417" s="7">
        <v>224.6561279296875</v>
      </c>
    </row>
    <row r="4418" spans="1:19" x14ac:dyDescent="0.25">
      <c r="A4418" s="7">
        <v>513</v>
      </c>
      <c r="B4418" s="7">
        <v>44657</v>
      </c>
      <c r="C4418" s="7">
        <v>18704892</v>
      </c>
      <c r="D4418" s="7" t="s">
        <v>2412</v>
      </c>
      <c r="E4418" s="7" t="s">
        <v>214</v>
      </c>
      <c r="F4418" s="7">
        <v>850000</v>
      </c>
      <c r="G4418" s="7">
        <v>4.0638999938964844</v>
      </c>
      <c r="H4418" s="7">
        <v>3.6054999828338623</v>
      </c>
      <c r="I4418" s="7" t="s">
        <v>20321</v>
      </c>
      <c r="J4418" s="7" t="s">
        <v>9654</v>
      </c>
      <c r="K4418" s="8">
        <v>3.9898700714111328</v>
      </c>
      <c r="M4418" s="8">
        <v>100.95600128173828</v>
      </c>
      <c r="N4418" s="7">
        <v>128.79899597167969</v>
      </c>
      <c r="O4418" s="7" t="s">
        <v>237</v>
      </c>
      <c r="P4418" s="7" t="s">
        <v>639</v>
      </c>
      <c r="Q4418" s="7" t="s">
        <v>291</v>
      </c>
      <c r="R4418" s="7" t="s">
        <v>3856</v>
      </c>
      <c r="S4418" s="7">
        <v>122.58451843261719</v>
      </c>
    </row>
    <row r="4419" spans="1:19" x14ac:dyDescent="0.25">
      <c r="A4419" s="7">
        <v>513</v>
      </c>
      <c r="B4419" s="7">
        <v>44657</v>
      </c>
      <c r="C4419" s="7">
        <v>18680291</v>
      </c>
      <c r="D4419" s="7" t="s">
        <v>2412</v>
      </c>
      <c r="E4419" s="7" t="s">
        <v>9651</v>
      </c>
      <c r="F4419" s="7">
        <v>850000</v>
      </c>
      <c r="G4419" s="7">
        <v>4.0638999938964844</v>
      </c>
      <c r="H4419" s="7">
        <v>3.6031999588012695</v>
      </c>
      <c r="I4419" s="7" t="s">
        <v>9652</v>
      </c>
      <c r="J4419" s="7" t="s">
        <v>9653</v>
      </c>
      <c r="K4419" s="8">
        <v>4.045508861541748</v>
      </c>
      <c r="M4419" s="8">
        <v>100.75</v>
      </c>
      <c r="N4419" s="7">
        <v>133.93400573730469</v>
      </c>
      <c r="O4419" s="7" t="s">
        <v>237</v>
      </c>
      <c r="P4419" s="7" t="s">
        <v>639</v>
      </c>
      <c r="Q4419" s="7" t="s">
        <v>291</v>
      </c>
      <c r="R4419" s="7" t="s">
        <v>214</v>
      </c>
      <c r="S4419" s="7">
        <v>122.58451843261719</v>
      </c>
    </row>
    <row r="4420" spans="1:19" x14ac:dyDescent="0.25">
      <c r="A4420" s="7">
        <v>513</v>
      </c>
      <c r="B4420" s="7">
        <v>44657</v>
      </c>
      <c r="C4420" s="7">
        <v>46375206</v>
      </c>
      <c r="D4420" s="7" t="s">
        <v>16709</v>
      </c>
      <c r="E4420" s="7" t="s">
        <v>214</v>
      </c>
      <c r="F4420" s="7">
        <v>300000</v>
      </c>
      <c r="G4420" s="7">
        <v>0.67350000143051147</v>
      </c>
      <c r="H4420" s="7">
        <v>0.63940000534057617</v>
      </c>
      <c r="I4420" s="7" t="s">
        <v>16752</v>
      </c>
      <c r="J4420" s="7" t="s">
        <v>16753</v>
      </c>
      <c r="K4420" s="8">
        <v>7.207942008972168</v>
      </c>
      <c r="M4420" s="8">
        <v>98.115997314453125</v>
      </c>
      <c r="N4420" s="7">
        <v>588.40618896484375</v>
      </c>
      <c r="O4420" s="7" t="s">
        <v>212</v>
      </c>
      <c r="P4420" s="7" t="s">
        <v>349</v>
      </c>
      <c r="Q4420" s="7" t="s">
        <v>242</v>
      </c>
      <c r="R4420" s="7" t="s">
        <v>214</v>
      </c>
      <c r="S4420" s="7">
        <v>588.40618896484375</v>
      </c>
    </row>
    <row r="4421" spans="1:19" x14ac:dyDescent="0.25">
      <c r="A4421" s="7">
        <v>513</v>
      </c>
      <c r="B4421" s="7">
        <v>44657</v>
      </c>
      <c r="C4421" s="7">
        <v>46716841</v>
      </c>
      <c r="D4421" s="7" t="s">
        <v>2415</v>
      </c>
      <c r="E4421" s="7" t="s">
        <v>214</v>
      </c>
      <c r="F4421" s="7">
        <v>2000000</v>
      </c>
      <c r="G4421" s="7">
        <v>1.5472220182418823</v>
      </c>
      <c r="I4421" s="7" t="s">
        <v>20948</v>
      </c>
      <c r="J4421" s="7" t="s">
        <v>9655</v>
      </c>
      <c r="K4421" s="8">
        <v>304.28262329101563</v>
      </c>
      <c r="M4421" s="8">
        <v>11.097000122070313</v>
      </c>
      <c r="N4421" s="7">
        <v>30195.828125</v>
      </c>
      <c r="O4421" s="7" t="s">
        <v>360</v>
      </c>
      <c r="P4421" s="7" t="s">
        <v>349</v>
      </c>
      <c r="Q4421" s="7" t="s">
        <v>242</v>
      </c>
      <c r="R4421" s="7" t="s">
        <v>4367</v>
      </c>
      <c r="S4421" s="7">
        <v>451.15264892578125</v>
      </c>
    </row>
    <row r="4422" spans="1:19" x14ac:dyDescent="0.25">
      <c r="A4422" s="7">
        <v>513</v>
      </c>
      <c r="B4422" s="7">
        <v>44657</v>
      </c>
      <c r="C4422" s="7">
        <v>66831786</v>
      </c>
      <c r="D4422" s="7" t="s">
        <v>2418</v>
      </c>
      <c r="E4422" s="7" t="s">
        <v>214</v>
      </c>
      <c r="F4422" s="7">
        <v>919467</v>
      </c>
      <c r="G4422" s="7">
        <v>10.547200202941895</v>
      </c>
      <c r="H4422" s="7">
        <v>6.7456002235412598</v>
      </c>
      <c r="I4422" s="7" t="s">
        <v>20322</v>
      </c>
      <c r="J4422" s="7" t="s">
        <v>11617</v>
      </c>
      <c r="K4422" s="8">
        <v>7.2562398910522461</v>
      </c>
      <c r="M4422" s="8">
        <v>89.816001892089844</v>
      </c>
      <c r="N4422" s="7">
        <v>462.77200317382813</v>
      </c>
      <c r="O4422" s="7" t="s">
        <v>237</v>
      </c>
      <c r="P4422" s="7" t="s">
        <v>447</v>
      </c>
      <c r="Q4422" s="7" t="s">
        <v>291</v>
      </c>
      <c r="R4422" s="7" t="s">
        <v>3856</v>
      </c>
      <c r="S4422" s="7">
        <v>462.77200317382813</v>
      </c>
    </row>
    <row r="4423" spans="1:19" x14ac:dyDescent="0.25">
      <c r="A4423" s="7">
        <v>513</v>
      </c>
      <c r="B4423" s="7">
        <v>44657</v>
      </c>
      <c r="C4423" s="7">
        <v>66822978</v>
      </c>
      <c r="D4423" s="7" t="s">
        <v>2422</v>
      </c>
      <c r="E4423" s="7" t="s">
        <v>214</v>
      </c>
      <c r="F4423" s="7">
        <v>807528</v>
      </c>
      <c r="G4423" s="7">
        <v>9.0541000366210938</v>
      </c>
      <c r="H4423" s="7">
        <v>5.9184999465942383</v>
      </c>
      <c r="I4423" s="7" t="s">
        <v>9667</v>
      </c>
      <c r="J4423" s="7" t="s">
        <v>9668</v>
      </c>
      <c r="K4423" s="8">
        <v>5.5681462287902832</v>
      </c>
      <c r="M4423" s="8">
        <v>92.480003356933594</v>
      </c>
      <c r="N4423" s="7">
        <v>295.77349853515625</v>
      </c>
      <c r="O4423" s="7" t="s">
        <v>373</v>
      </c>
      <c r="P4423" s="7" t="s">
        <v>422</v>
      </c>
      <c r="Q4423" s="7" t="s">
        <v>291</v>
      </c>
      <c r="R4423" s="7" t="s">
        <v>3856</v>
      </c>
      <c r="S4423" s="7">
        <v>262.3489990234375</v>
      </c>
    </row>
    <row r="4424" spans="1:19" x14ac:dyDescent="0.25">
      <c r="A4424" s="7">
        <v>513</v>
      </c>
      <c r="B4424" s="7">
        <v>44657</v>
      </c>
      <c r="C4424" s="7">
        <v>66823012</v>
      </c>
      <c r="D4424" s="7" t="s">
        <v>2422</v>
      </c>
      <c r="E4424" s="7" t="s">
        <v>9665</v>
      </c>
      <c r="F4424" s="7">
        <v>807528</v>
      </c>
      <c r="G4424" s="7">
        <v>9.0541000366210938</v>
      </c>
      <c r="H4424" s="7">
        <v>5.8972997665405273</v>
      </c>
      <c r="I4424" s="7" t="s">
        <v>54</v>
      </c>
      <c r="J4424" s="7" t="s">
        <v>9666</v>
      </c>
      <c r="K4424" s="8">
        <v>5.5280117988586426</v>
      </c>
      <c r="M4424" s="8">
        <v>92.75</v>
      </c>
      <c r="N4424" s="7">
        <v>255.87089538574219</v>
      </c>
      <c r="O4424" s="7" t="s">
        <v>373</v>
      </c>
      <c r="P4424" s="7" t="s">
        <v>422</v>
      </c>
      <c r="Q4424" s="7" t="s">
        <v>291</v>
      </c>
      <c r="R4424" s="7" t="s">
        <v>214</v>
      </c>
      <c r="S4424" s="7">
        <v>262.3489990234375</v>
      </c>
    </row>
    <row r="4425" spans="1:19" x14ac:dyDescent="0.25">
      <c r="A4425" s="7">
        <v>513</v>
      </c>
      <c r="B4425" s="7">
        <v>44657</v>
      </c>
      <c r="C4425" s="7">
        <v>35367423</v>
      </c>
      <c r="D4425" s="7" t="s">
        <v>2422</v>
      </c>
      <c r="E4425" s="7" t="s">
        <v>214</v>
      </c>
      <c r="F4425" s="7">
        <v>450000</v>
      </c>
      <c r="G4425" s="7">
        <v>5.7740998268127441</v>
      </c>
      <c r="H4425" s="7">
        <v>3.2195999622344971</v>
      </c>
      <c r="I4425" s="7" t="s">
        <v>9659</v>
      </c>
      <c r="J4425" s="7" t="s">
        <v>9660</v>
      </c>
      <c r="K4425" s="8">
        <v>5.3780608177185059</v>
      </c>
      <c r="M4425" s="8">
        <v>98.75</v>
      </c>
      <c r="N4425" s="7">
        <v>194.32049560546875</v>
      </c>
      <c r="O4425" s="7" t="s">
        <v>373</v>
      </c>
      <c r="P4425" s="7" t="s">
        <v>422</v>
      </c>
      <c r="Q4425" s="7" t="s">
        <v>291</v>
      </c>
      <c r="R4425" s="7" t="s">
        <v>4084</v>
      </c>
      <c r="S4425" s="7">
        <v>232.84368896484375</v>
      </c>
    </row>
    <row r="4426" spans="1:19" x14ac:dyDescent="0.25">
      <c r="A4426" s="7">
        <v>513</v>
      </c>
      <c r="B4426" s="7">
        <v>44657</v>
      </c>
      <c r="C4426" s="7">
        <v>35367422</v>
      </c>
      <c r="D4426" s="7" t="s">
        <v>2422</v>
      </c>
      <c r="E4426" s="7" t="s">
        <v>9656</v>
      </c>
      <c r="F4426" s="7">
        <v>450000</v>
      </c>
      <c r="G4426" s="7">
        <v>5.7740998268127441</v>
      </c>
      <c r="H4426" s="7">
        <v>3.2195999622344971</v>
      </c>
      <c r="I4426" s="7" t="s">
        <v>9657</v>
      </c>
      <c r="J4426" s="7" t="s">
        <v>9658</v>
      </c>
      <c r="K4426" s="8">
        <v>5.3780608177185059</v>
      </c>
      <c r="M4426" s="8">
        <v>98.75</v>
      </c>
      <c r="N4426" s="7">
        <v>194.32049560546875</v>
      </c>
      <c r="O4426" s="7" t="s">
        <v>373</v>
      </c>
      <c r="P4426" s="7" t="s">
        <v>422</v>
      </c>
      <c r="Q4426" s="7" t="s">
        <v>291</v>
      </c>
      <c r="R4426" s="7" t="s">
        <v>3856</v>
      </c>
      <c r="S4426" s="7">
        <v>232.84368896484375</v>
      </c>
    </row>
    <row r="4427" spans="1:19" x14ac:dyDescent="0.25">
      <c r="A4427" s="7">
        <v>513</v>
      </c>
      <c r="B4427" s="7">
        <v>44657</v>
      </c>
      <c r="C4427" s="7">
        <v>42839502</v>
      </c>
      <c r="D4427" s="7" t="s">
        <v>2422</v>
      </c>
      <c r="E4427" s="7" t="s">
        <v>9661</v>
      </c>
      <c r="F4427" s="7">
        <v>675000</v>
      </c>
      <c r="G4427" s="7">
        <v>4.9636998176574707</v>
      </c>
      <c r="H4427" s="7">
        <v>3.1875998973846436</v>
      </c>
      <c r="I4427" s="7" t="s">
        <v>16</v>
      </c>
      <c r="J4427" s="7" t="s">
        <v>9662</v>
      </c>
      <c r="K4427" s="8">
        <v>5.1904277801513672</v>
      </c>
      <c r="M4427" s="8">
        <v>104.58450317382813</v>
      </c>
      <c r="N4427" s="7">
        <v>149.30349731445313</v>
      </c>
      <c r="O4427" s="7" t="s">
        <v>373</v>
      </c>
      <c r="P4427" s="7" t="s">
        <v>422</v>
      </c>
      <c r="Q4427" s="7" t="s">
        <v>291</v>
      </c>
      <c r="R4427" s="7" t="s">
        <v>214</v>
      </c>
      <c r="S4427" s="7">
        <v>225.18017578125</v>
      </c>
    </row>
    <row r="4428" spans="1:19" x14ac:dyDescent="0.25">
      <c r="A4428" s="7">
        <v>513</v>
      </c>
      <c r="B4428" s="7">
        <v>44657</v>
      </c>
      <c r="C4428" s="7">
        <v>42839503</v>
      </c>
      <c r="D4428" s="7" t="s">
        <v>2422</v>
      </c>
      <c r="E4428" s="7" t="s">
        <v>214</v>
      </c>
      <c r="F4428" s="7">
        <v>675000</v>
      </c>
      <c r="G4428" s="7">
        <v>3.964400053024292</v>
      </c>
      <c r="H4428" s="7">
        <v>3.1663999557495117</v>
      </c>
      <c r="I4428" s="7" t="s">
        <v>9663</v>
      </c>
      <c r="J4428" s="7" t="s">
        <v>9664</v>
      </c>
      <c r="K4428" s="8">
        <v>5.227168083190918</v>
      </c>
      <c r="M4428" s="8">
        <v>104.77799987792969</v>
      </c>
      <c r="N4428" s="7">
        <v>268.42880249023438</v>
      </c>
      <c r="O4428" s="7" t="s">
        <v>373</v>
      </c>
      <c r="P4428" s="7" t="s">
        <v>422</v>
      </c>
      <c r="Q4428" s="7" t="s">
        <v>291</v>
      </c>
      <c r="R4428" s="7" t="s">
        <v>3856</v>
      </c>
      <c r="S4428" s="7">
        <v>215.54637145996094</v>
      </c>
    </row>
    <row r="4429" spans="1:19" x14ac:dyDescent="0.25">
      <c r="A4429" s="7">
        <v>513</v>
      </c>
      <c r="B4429" s="7">
        <v>44657</v>
      </c>
      <c r="C4429" s="7">
        <v>66813101</v>
      </c>
      <c r="D4429" s="7" t="s">
        <v>2425</v>
      </c>
      <c r="E4429" s="7" t="s">
        <v>214</v>
      </c>
      <c r="F4429" s="7">
        <v>500000</v>
      </c>
      <c r="G4429" s="7">
        <v>3.4660999774932861</v>
      </c>
      <c r="H4429" s="7">
        <v>3.3143999576568604</v>
      </c>
      <c r="I4429" s="7" t="s">
        <v>9669</v>
      </c>
      <c r="J4429" s="7" t="s">
        <v>9670</v>
      </c>
      <c r="K4429" s="8">
        <v>3.9754900932312012</v>
      </c>
      <c r="M4429" s="8">
        <v>92.462997436523438</v>
      </c>
      <c r="N4429" s="7">
        <v>123.97599792480469</v>
      </c>
      <c r="O4429" s="7" t="s">
        <v>280</v>
      </c>
      <c r="P4429" s="7" t="s">
        <v>349</v>
      </c>
      <c r="Q4429" s="7" t="s">
        <v>242</v>
      </c>
      <c r="R4429" s="7" t="s">
        <v>3856</v>
      </c>
      <c r="S4429" s="7">
        <v>119.12138366699219</v>
      </c>
    </row>
    <row r="4430" spans="1:19" x14ac:dyDescent="0.25">
      <c r="A4430" s="7">
        <v>513</v>
      </c>
      <c r="B4430" s="7">
        <v>44657</v>
      </c>
      <c r="C4430" s="7">
        <v>66789041</v>
      </c>
      <c r="D4430" s="7" t="s">
        <v>2427</v>
      </c>
      <c r="E4430" s="7" t="s">
        <v>214</v>
      </c>
      <c r="F4430" s="7">
        <v>300000</v>
      </c>
      <c r="G4430" s="7">
        <v>1.1744999885559082</v>
      </c>
      <c r="H4430" s="7">
        <v>1.0636999607086182</v>
      </c>
      <c r="I4430" s="7" t="s">
        <v>11618</v>
      </c>
      <c r="J4430" s="7" t="s">
        <v>11619</v>
      </c>
      <c r="K4430" s="8">
        <v>14.410200119018555</v>
      </c>
      <c r="M4430" s="8">
        <v>89.556999206542969</v>
      </c>
      <c r="N4430" s="7">
        <v>1236.449951171875</v>
      </c>
      <c r="O4430" s="7" t="s">
        <v>409</v>
      </c>
      <c r="P4430" s="7" t="s">
        <v>349</v>
      </c>
      <c r="Q4430" s="7" t="s">
        <v>242</v>
      </c>
      <c r="R4430" s="7" t="s">
        <v>3856</v>
      </c>
      <c r="S4430" s="7">
        <v>1236.449951171875</v>
      </c>
    </row>
    <row r="4431" spans="1:19" x14ac:dyDescent="0.25">
      <c r="A4431" s="7">
        <v>513</v>
      </c>
      <c r="B4431" s="7">
        <v>44657</v>
      </c>
      <c r="C4431" s="7">
        <v>37522453</v>
      </c>
      <c r="D4431" s="7" t="s">
        <v>2429</v>
      </c>
      <c r="E4431" s="7" t="s">
        <v>214</v>
      </c>
      <c r="F4431" s="7">
        <v>800000</v>
      </c>
      <c r="G4431" s="7">
        <v>2.899399995803833</v>
      </c>
      <c r="H4431" s="7">
        <v>2.4437000751495361</v>
      </c>
      <c r="I4431" s="7" t="s">
        <v>22466</v>
      </c>
      <c r="J4431" s="7" t="s">
        <v>11623</v>
      </c>
      <c r="K4431" s="8">
        <v>14.235556602478027</v>
      </c>
      <c r="M4431" s="8">
        <v>83.264999389648438</v>
      </c>
      <c r="N4431" s="7">
        <v>1153.753662109375</v>
      </c>
      <c r="O4431" s="7" t="s">
        <v>223</v>
      </c>
      <c r="P4431" s="7" t="s">
        <v>1800</v>
      </c>
      <c r="Q4431" s="7" t="s">
        <v>337</v>
      </c>
      <c r="R4431" s="7" t="s">
        <v>3856</v>
      </c>
      <c r="S4431" s="7">
        <v>1153.753662109375</v>
      </c>
    </row>
    <row r="4432" spans="1:19" x14ac:dyDescent="0.25">
      <c r="A4432" s="7">
        <v>513</v>
      </c>
      <c r="B4432" s="7">
        <v>44657</v>
      </c>
      <c r="C4432" s="7">
        <v>37522459</v>
      </c>
      <c r="D4432" s="7" t="s">
        <v>2429</v>
      </c>
      <c r="E4432" s="7" t="s">
        <v>11620</v>
      </c>
      <c r="F4432" s="7">
        <v>800000</v>
      </c>
      <c r="G4432" s="7">
        <v>2.899399995803833</v>
      </c>
      <c r="H4432" s="7">
        <v>2.4437000751495361</v>
      </c>
      <c r="I4432" s="7" t="s">
        <v>11621</v>
      </c>
      <c r="J4432" s="7" t="s">
        <v>11622</v>
      </c>
      <c r="K4432" s="8">
        <v>14.23552417755127</v>
      </c>
      <c r="M4432" s="8">
        <v>83.265098571777344</v>
      </c>
      <c r="N4432" s="7">
        <v>1155.5660400390625</v>
      </c>
      <c r="O4432" s="7" t="s">
        <v>223</v>
      </c>
      <c r="P4432" s="7" t="s">
        <v>1800</v>
      </c>
      <c r="Q4432" s="7" t="s">
        <v>337</v>
      </c>
      <c r="R4432" s="7" t="s">
        <v>214</v>
      </c>
      <c r="S4432" s="7">
        <v>1155.5660400390625</v>
      </c>
    </row>
    <row r="4433" spans="1:19" x14ac:dyDescent="0.25">
      <c r="A4433" s="7">
        <v>513</v>
      </c>
      <c r="B4433" s="7">
        <v>44657</v>
      </c>
      <c r="C4433" s="7">
        <v>66895492</v>
      </c>
      <c r="D4433" s="7" t="s">
        <v>16532</v>
      </c>
      <c r="E4433" s="7" t="s">
        <v>214</v>
      </c>
      <c r="F4433" s="7">
        <v>1800000</v>
      </c>
      <c r="G4433" s="7">
        <v>3.5471999645233154</v>
      </c>
      <c r="H4433" s="7">
        <v>2.225100040435791</v>
      </c>
      <c r="I4433" s="7" t="s">
        <v>20323</v>
      </c>
      <c r="J4433" s="7" t="s">
        <v>16533</v>
      </c>
      <c r="K4433" s="8">
        <v>9.6035623550415039</v>
      </c>
      <c r="M4433" s="8">
        <v>101.50499725341797</v>
      </c>
      <c r="N4433" s="7">
        <v>688.702880859375</v>
      </c>
      <c r="O4433" s="7" t="s">
        <v>223</v>
      </c>
      <c r="P4433" s="7" t="s">
        <v>1800</v>
      </c>
      <c r="Q4433" s="7" t="s">
        <v>337</v>
      </c>
      <c r="R4433" s="7" t="s">
        <v>3856</v>
      </c>
      <c r="S4433" s="7">
        <v>688.702880859375</v>
      </c>
    </row>
    <row r="4434" spans="1:19" x14ac:dyDescent="0.25">
      <c r="A4434" s="7">
        <v>513</v>
      </c>
      <c r="B4434" s="7">
        <v>44657</v>
      </c>
      <c r="C4434" s="7">
        <v>66895491</v>
      </c>
      <c r="D4434" s="7" t="s">
        <v>16532</v>
      </c>
      <c r="E4434" s="7" t="s">
        <v>17180</v>
      </c>
      <c r="F4434" s="7">
        <v>1800000</v>
      </c>
      <c r="G4434" s="7">
        <v>3.5471999645233154</v>
      </c>
      <c r="H4434" s="7">
        <v>2.225100040435791</v>
      </c>
      <c r="I4434" s="7" t="s">
        <v>17181</v>
      </c>
      <c r="J4434" s="7" t="s">
        <v>17182</v>
      </c>
      <c r="K4434" s="8">
        <v>9.7230081558227539</v>
      </c>
      <c r="M4434" s="8">
        <v>101.50499725341797</v>
      </c>
      <c r="N4434" s="7">
        <v>642.58782958984375</v>
      </c>
      <c r="O4434" s="7" t="s">
        <v>223</v>
      </c>
      <c r="P4434" s="7" t="s">
        <v>1800</v>
      </c>
      <c r="Q4434" s="7" t="s">
        <v>337</v>
      </c>
      <c r="R4434" s="7" t="s">
        <v>214</v>
      </c>
      <c r="S4434" s="7">
        <v>642.58782958984375</v>
      </c>
    </row>
    <row r="4435" spans="1:19" x14ac:dyDescent="0.25">
      <c r="A4435" s="7">
        <v>513</v>
      </c>
      <c r="B4435" s="7">
        <v>44657</v>
      </c>
      <c r="C4435" s="7">
        <v>45998602</v>
      </c>
      <c r="D4435" s="7" t="s">
        <v>2434</v>
      </c>
      <c r="E4435" s="7" t="s">
        <v>214</v>
      </c>
      <c r="F4435" s="7">
        <v>400000</v>
      </c>
      <c r="G4435" s="7">
        <v>2.6528000831604004</v>
      </c>
      <c r="H4435" s="7">
        <v>5.1840000152587891</v>
      </c>
      <c r="I4435" s="7" t="s">
        <v>20324</v>
      </c>
      <c r="J4435" s="7" t="s">
        <v>11624</v>
      </c>
      <c r="K4435" s="8">
        <v>6.2243499755859375</v>
      </c>
      <c r="M4435" s="8">
        <v>96.799003601074219</v>
      </c>
      <c r="N4435" s="7">
        <v>320.57400512695313</v>
      </c>
      <c r="O4435" s="7" t="s">
        <v>212</v>
      </c>
      <c r="P4435" s="7" t="s">
        <v>761</v>
      </c>
      <c r="Q4435" s="7" t="s">
        <v>242</v>
      </c>
      <c r="R4435" s="7" t="s">
        <v>4184</v>
      </c>
      <c r="S4435" s="7">
        <v>320.57400512695313</v>
      </c>
    </row>
    <row r="4436" spans="1:19" x14ac:dyDescent="0.25">
      <c r="A4436" s="7">
        <v>513</v>
      </c>
      <c r="B4436" s="7">
        <v>44657</v>
      </c>
      <c r="C4436" s="7">
        <v>66805017</v>
      </c>
      <c r="D4436" s="7" t="s">
        <v>2436</v>
      </c>
      <c r="E4436" s="7" t="s">
        <v>11628</v>
      </c>
      <c r="F4436" s="7">
        <v>500000</v>
      </c>
      <c r="G4436" s="7">
        <v>8.4078998565673828</v>
      </c>
      <c r="H4436" s="7">
        <v>7.4597997665405273</v>
      </c>
      <c r="I4436" s="7" t="s">
        <v>20325</v>
      </c>
      <c r="J4436" s="7" t="s">
        <v>11629</v>
      </c>
      <c r="K4436" s="8">
        <v>4.7068800926208496</v>
      </c>
      <c r="M4436" s="8">
        <v>81.385002136230469</v>
      </c>
      <c r="N4436" s="7">
        <v>205.75199890136719</v>
      </c>
      <c r="O4436" s="7" t="s">
        <v>373</v>
      </c>
      <c r="P4436" s="7" t="s">
        <v>349</v>
      </c>
      <c r="Q4436" s="7" t="s">
        <v>242</v>
      </c>
      <c r="R4436" s="7" t="s">
        <v>3856</v>
      </c>
      <c r="S4436" s="7">
        <v>205.75199890136719</v>
      </c>
    </row>
    <row r="4437" spans="1:19" x14ac:dyDescent="0.25">
      <c r="A4437" s="7">
        <v>513</v>
      </c>
      <c r="B4437" s="7">
        <v>44657</v>
      </c>
      <c r="C4437" s="7">
        <v>66805612</v>
      </c>
      <c r="D4437" s="7" t="s">
        <v>2436</v>
      </c>
      <c r="E4437" s="7" t="s">
        <v>11625</v>
      </c>
      <c r="F4437" s="7">
        <v>300000</v>
      </c>
      <c r="G4437" s="7">
        <v>3.4086000919342041</v>
      </c>
      <c r="H4437" s="7">
        <v>3.2593998908996582</v>
      </c>
      <c r="I4437" s="7" t="s">
        <v>11626</v>
      </c>
      <c r="J4437" s="7" t="s">
        <v>11627</v>
      </c>
      <c r="K4437" s="8">
        <v>3.9658699035644531</v>
      </c>
      <c r="M4437" s="8">
        <v>91.820999145507813</v>
      </c>
      <c r="N4437" s="7">
        <v>122.69100189208984</v>
      </c>
      <c r="O4437" s="7" t="s">
        <v>373</v>
      </c>
      <c r="P4437" s="7" t="s">
        <v>349</v>
      </c>
      <c r="Q4437" s="7" t="s">
        <v>242</v>
      </c>
      <c r="R4437" s="7" t="s">
        <v>3856</v>
      </c>
      <c r="S4437" s="7">
        <v>122.69100189208984</v>
      </c>
    </row>
    <row r="4438" spans="1:19" x14ac:dyDescent="0.25">
      <c r="A4438" s="7">
        <v>513</v>
      </c>
      <c r="B4438" s="7">
        <v>44657</v>
      </c>
      <c r="C4438" s="7">
        <v>41216099</v>
      </c>
      <c r="D4438" s="7" t="s">
        <v>2439</v>
      </c>
      <c r="E4438" s="7" t="s">
        <v>214</v>
      </c>
      <c r="F4438" s="7">
        <v>750000</v>
      </c>
      <c r="G4438" s="7">
        <v>6.5707998275756836</v>
      </c>
      <c r="H4438" s="7">
        <v>5.5145998001098633</v>
      </c>
      <c r="I4438" s="7" t="s">
        <v>9676</v>
      </c>
      <c r="J4438" s="7" t="s">
        <v>9677</v>
      </c>
      <c r="K4438" s="8">
        <v>3.9067599773406982</v>
      </c>
      <c r="M4438" s="8">
        <v>105.41999816894531</v>
      </c>
      <c r="N4438" s="7">
        <v>120.21199798583984</v>
      </c>
      <c r="O4438" s="7" t="s">
        <v>237</v>
      </c>
      <c r="P4438" s="7" t="s">
        <v>663</v>
      </c>
      <c r="Q4438" s="7" t="s">
        <v>242</v>
      </c>
      <c r="R4438" s="7" t="s">
        <v>3856</v>
      </c>
      <c r="S4438" s="7">
        <v>113.26784515380859</v>
      </c>
    </row>
    <row r="4439" spans="1:19" x14ac:dyDescent="0.25">
      <c r="A4439" s="7">
        <v>513</v>
      </c>
      <c r="B4439" s="7">
        <v>44657</v>
      </c>
      <c r="C4439" s="7">
        <v>31690158</v>
      </c>
      <c r="D4439" s="7" t="s">
        <v>2439</v>
      </c>
      <c r="E4439" s="7" t="s">
        <v>214</v>
      </c>
      <c r="F4439" s="7">
        <v>750000</v>
      </c>
      <c r="G4439" s="7">
        <v>4.5338997840881348</v>
      </c>
      <c r="H4439" s="7">
        <v>4.1069998741149902</v>
      </c>
      <c r="I4439" s="7" t="s">
        <v>16740</v>
      </c>
      <c r="J4439" s="7" t="s">
        <v>9675</v>
      </c>
      <c r="K4439" s="8">
        <v>3.8234798908233643</v>
      </c>
      <c r="M4439" s="8">
        <v>97.608001708984375</v>
      </c>
      <c r="N4439" s="7">
        <v>108.62999725341797</v>
      </c>
      <c r="O4439" s="7" t="s">
        <v>237</v>
      </c>
      <c r="P4439" s="7" t="s">
        <v>663</v>
      </c>
      <c r="Q4439" s="7" t="s">
        <v>242</v>
      </c>
      <c r="R4439" s="7" t="s">
        <v>3856</v>
      </c>
      <c r="S4439" s="7">
        <v>103.67708587646484</v>
      </c>
    </row>
    <row r="4440" spans="1:19" x14ac:dyDescent="0.25">
      <c r="A4440" s="7">
        <v>513</v>
      </c>
      <c r="B4440" s="7">
        <v>44657</v>
      </c>
      <c r="C4440" s="7">
        <v>34524</v>
      </c>
      <c r="D4440" s="7" t="s">
        <v>2439</v>
      </c>
      <c r="E4440" s="7" t="s">
        <v>214</v>
      </c>
      <c r="F4440" s="7">
        <v>335500</v>
      </c>
      <c r="G4440" s="7">
        <v>3.5701999664306641</v>
      </c>
      <c r="H4440" s="7">
        <v>3.073199987411499</v>
      </c>
      <c r="I4440" s="7" t="s">
        <v>20326</v>
      </c>
      <c r="J4440" s="7" t="s">
        <v>9674</v>
      </c>
      <c r="K4440" s="8">
        <v>3.8508460521697998</v>
      </c>
      <c r="M4440" s="8">
        <v>112.04900360107422</v>
      </c>
      <c r="N4440" s="7">
        <v>108.61810302734375</v>
      </c>
      <c r="O4440" s="7" t="s">
        <v>237</v>
      </c>
      <c r="P4440" s="7" t="s">
        <v>663</v>
      </c>
      <c r="Q4440" s="7" t="s">
        <v>242</v>
      </c>
      <c r="R4440" s="7" t="s">
        <v>214</v>
      </c>
      <c r="S4440" s="7">
        <v>99.011665344238281</v>
      </c>
    </row>
    <row r="4441" spans="1:19" x14ac:dyDescent="0.25">
      <c r="A4441" s="7">
        <v>513</v>
      </c>
      <c r="B4441" s="7">
        <v>44657</v>
      </c>
      <c r="C4441" s="7">
        <v>6900</v>
      </c>
      <c r="D4441" s="7" t="s">
        <v>2439</v>
      </c>
      <c r="E4441" s="7" t="s">
        <v>9671</v>
      </c>
      <c r="F4441" s="7">
        <v>335500</v>
      </c>
      <c r="G4441" s="7">
        <v>3.5701999664306641</v>
      </c>
      <c r="H4441" s="7">
        <v>3.073199987411499</v>
      </c>
      <c r="I4441" s="7" t="s">
        <v>9672</v>
      </c>
      <c r="J4441" s="7" t="s">
        <v>9673</v>
      </c>
      <c r="K4441" s="8">
        <v>3.8508460521697998</v>
      </c>
      <c r="M4441" s="8">
        <v>112.04900360107422</v>
      </c>
      <c r="N4441" s="7">
        <v>108.61810302734375</v>
      </c>
      <c r="O4441" s="7" t="s">
        <v>237</v>
      </c>
      <c r="P4441" s="7" t="s">
        <v>663</v>
      </c>
      <c r="Q4441" s="7" t="s">
        <v>242</v>
      </c>
      <c r="R4441" s="7" t="s">
        <v>3856</v>
      </c>
      <c r="S4441" s="7">
        <v>99.011665344238281</v>
      </c>
    </row>
    <row r="4442" spans="1:19" x14ac:dyDescent="0.25">
      <c r="A4442" s="7">
        <v>513</v>
      </c>
      <c r="B4442" s="7">
        <v>44657</v>
      </c>
      <c r="C4442" s="7">
        <v>66910995</v>
      </c>
      <c r="D4442" s="7" t="s">
        <v>2441</v>
      </c>
      <c r="E4442" s="7" t="s">
        <v>214</v>
      </c>
      <c r="F4442" s="7">
        <v>500000</v>
      </c>
      <c r="G4442" s="7">
        <v>9.2237997055053711</v>
      </c>
      <c r="H4442" s="7">
        <v>7.4546999931335449</v>
      </c>
      <c r="I4442" s="7" t="s">
        <v>16842</v>
      </c>
      <c r="J4442" s="7" t="s">
        <v>16843</v>
      </c>
      <c r="K4442" s="8">
        <v>5.5309700965881348</v>
      </c>
      <c r="M4442" s="8">
        <v>86.365997314453125</v>
      </c>
      <c r="N4442" s="7">
        <v>292.78448486328125</v>
      </c>
      <c r="O4442" s="7" t="s">
        <v>446</v>
      </c>
      <c r="P4442" s="7" t="s">
        <v>447</v>
      </c>
      <c r="Q4442" s="7" t="s">
        <v>291</v>
      </c>
      <c r="R4442" s="7" t="s">
        <v>3856</v>
      </c>
      <c r="S4442" s="7">
        <v>263.80569458007813</v>
      </c>
    </row>
    <row r="4443" spans="1:19" x14ac:dyDescent="0.25">
      <c r="A4443" s="7">
        <v>513</v>
      </c>
      <c r="B4443" s="7">
        <v>44657</v>
      </c>
      <c r="C4443" s="7">
        <v>66910996</v>
      </c>
      <c r="D4443" s="7" t="s">
        <v>2441</v>
      </c>
      <c r="E4443" s="7" t="s">
        <v>16839</v>
      </c>
      <c r="F4443" s="7">
        <v>500000</v>
      </c>
      <c r="G4443" s="7">
        <v>9.2237997055053711</v>
      </c>
      <c r="H4443" s="7">
        <v>7.4546999931335449</v>
      </c>
      <c r="I4443" s="7" t="s">
        <v>16840</v>
      </c>
      <c r="J4443" s="7" t="s">
        <v>16841</v>
      </c>
      <c r="K4443" s="8">
        <v>5.5309691429138184</v>
      </c>
      <c r="M4443" s="8">
        <v>86.365997314453125</v>
      </c>
      <c r="N4443" s="7">
        <v>291.048095703125</v>
      </c>
      <c r="O4443" s="7" t="s">
        <v>446</v>
      </c>
      <c r="P4443" s="7" t="s">
        <v>447</v>
      </c>
      <c r="Q4443" s="7" t="s">
        <v>291</v>
      </c>
      <c r="R4443" s="7" t="s">
        <v>214</v>
      </c>
      <c r="S4443" s="7">
        <v>263.80569458007813</v>
      </c>
    </row>
    <row r="4444" spans="1:19" x14ac:dyDescent="0.25">
      <c r="A4444" s="7">
        <v>513</v>
      </c>
      <c r="B4444" s="7">
        <v>44657</v>
      </c>
      <c r="C4444" s="7">
        <v>66783664</v>
      </c>
      <c r="D4444" s="7" t="s">
        <v>2444</v>
      </c>
      <c r="E4444" s="7" t="s">
        <v>9711</v>
      </c>
      <c r="F4444" s="7">
        <v>600000</v>
      </c>
      <c r="G4444" s="7">
        <v>28.197099685668945</v>
      </c>
      <c r="H4444" s="7">
        <v>15.25160026550293</v>
      </c>
      <c r="I4444" s="7" t="s">
        <v>22467</v>
      </c>
      <c r="J4444" s="7" t="s">
        <v>9712</v>
      </c>
      <c r="K4444" s="8">
        <v>5.4798898696899414</v>
      </c>
      <c r="M4444" s="8">
        <v>75.300003051757813</v>
      </c>
      <c r="N4444" s="7">
        <v>280.67599487304688</v>
      </c>
      <c r="O4444" s="7" t="s">
        <v>223</v>
      </c>
      <c r="P4444" s="7" t="s">
        <v>761</v>
      </c>
      <c r="Q4444" s="7" t="s">
        <v>242</v>
      </c>
      <c r="R4444" s="7" t="s">
        <v>3856</v>
      </c>
      <c r="S4444" s="7">
        <v>320.2587890625</v>
      </c>
    </row>
    <row r="4445" spans="1:19" x14ac:dyDescent="0.25">
      <c r="A4445" s="7">
        <v>513</v>
      </c>
      <c r="B4445" s="7">
        <v>44657</v>
      </c>
      <c r="C4445" s="7">
        <v>66783932</v>
      </c>
      <c r="D4445" s="7" t="s">
        <v>2444</v>
      </c>
      <c r="E4445" s="7" t="s">
        <v>9708</v>
      </c>
      <c r="F4445" s="7">
        <v>600000</v>
      </c>
      <c r="G4445" s="7">
        <v>28.197099685668945</v>
      </c>
      <c r="H4445" s="7">
        <v>15.270400047302246</v>
      </c>
      <c r="I4445" s="7" t="s">
        <v>9709</v>
      </c>
      <c r="J4445" s="7" t="s">
        <v>9710</v>
      </c>
      <c r="K4445" s="8">
        <v>5.4625110626220703</v>
      </c>
      <c r="M4445" s="8">
        <v>75.502998352050781</v>
      </c>
      <c r="N4445" s="7">
        <v>278.57229614257813</v>
      </c>
      <c r="O4445" s="7" t="s">
        <v>223</v>
      </c>
      <c r="P4445" s="7" t="s">
        <v>761</v>
      </c>
      <c r="Q4445" s="7" t="s">
        <v>242</v>
      </c>
      <c r="R4445" s="7" t="s">
        <v>214</v>
      </c>
      <c r="S4445" s="7">
        <v>320.2587890625</v>
      </c>
    </row>
    <row r="4446" spans="1:19" x14ac:dyDescent="0.25">
      <c r="A4446" s="7">
        <v>513</v>
      </c>
      <c r="B4446" s="7">
        <v>44657</v>
      </c>
      <c r="C4446" s="7">
        <v>45375857</v>
      </c>
      <c r="D4446" s="7" t="s">
        <v>2444</v>
      </c>
      <c r="E4446" s="7" t="s">
        <v>9706</v>
      </c>
      <c r="F4446" s="7">
        <v>565000</v>
      </c>
      <c r="G4446" s="7">
        <v>27.52910041809082</v>
      </c>
      <c r="H4446" s="7">
        <v>15.270000457763672</v>
      </c>
      <c r="I4446" s="7" t="s">
        <v>20327</v>
      </c>
      <c r="J4446" s="7" t="s">
        <v>9707</v>
      </c>
      <c r="K4446" s="8">
        <v>5.4190201759338379</v>
      </c>
      <c r="M4446" s="8">
        <v>72.712997436523438</v>
      </c>
      <c r="N4446" s="7">
        <v>273.2659912109375</v>
      </c>
      <c r="O4446" s="7" t="s">
        <v>223</v>
      </c>
      <c r="P4446" s="7" t="s">
        <v>761</v>
      </c>
      <c r="Q4446" s="7" t="s">
        <v>242</v>
      </c>
      <c r="R4446" s="7" t="s">
        <v>3856</v>
      </c>
      <c r="S4446" s="7">
        <v>317.75439453125</v>
      </c>
    </row>
    <row r="4447" spans="1:19" x14ac:dyDescent="0.25">
      <c r="A4447" s="7">
        <v>513</v>
      </c>
      <c r="B4447" s="7">
        <v>44657</v>
      </c>
      <c r="C4447" s="7">
        <v>45375858</v>
      </c>
      <c r="D4447" s="7" t="s">
        <v>2444</v>
      </c>
      <c r="E4447" s="7" t="s">
        <v>21415</v>
      </c>
      <c r="F4447" s="7">
        <v>565000</v>
      </c>
      <c r="G4447" s="7">
        <v>27.52910041809082</v>
      </c>
      <c r="H4447" s="7">
        <v>15.270000457763672</v>
      </c>
      <c r="I4447" s="7" t="s">
        <v>21416</v>
      </c>
      <c r="J4447" s="7" t="s">
        <v>21417</v>
      </c>
      <c r="K4447" s="8">
        <v>5.4190421104431152</v>
      </c>
      <c r="M4447" s="8">
        <v>72.712997436523438</v>
      </c>
      <c r="N4447" s="7">
        <v>272.89419555664063</v>
      </c>
      <c r="O4447" s="7" t="s">
        <v>223</v>
      </c>
      <c r="P4447" s="7" t="s">
        <v>761</v>
      </c>
      <c r="Q4447" s="7" t="s">
        <v>242</v>
      </c>
      <c r="R4447" s="7" t="s">
        <v>214</v>
      </c>
      <c r="S4447" s="7">
        <v>317.75439453125</v>
      </c>
    </row>
    <row r="4448" spans="1:19" x14ac:dyDescent="0.25">
      <c r="A4448" s="7">
        <v>513</v>
      </c>
      <c r="B4448" s="7">
        <v>44657</v>
      </c>
      <c r="C4448" s="7">
        <v>41397028</v>
      </c>
      <c r="D4448" s="7" t="s">
        <v>2444</v>
      </c>
      <c r="E4448" s="7" t="s">
        <v>9704</v>
      </c>
      <c r="F4448" s="7">
        <v>600000</v>
      </c>
      <c r="G4448" s="7">
        <v>26.622900009155273</v>
      </c>
      <c r="H4448" s="7">
        <v>13.512700080871582</v>
      </c>
      <c r="I4448" s="7" t="s">
        <v>20328</v>
      </c>
      <c r="J4448" s="7" t="s">
        <v>9705</v>
      </c>
      <c r="K4448" s="8">
        <v>5.6421399116516113</v>
      </c>
      <c r="M4448" s="8">
        <v>96.334999084472656</v>
      </c>
      <c r="N4448" s="7">
        <v>293.80599975585938</v>
      </c>
      <c r="O4448" s="7" t="s">
        <v>223</v>
      </c>
      <c r="P4448" s="7" t="s">
        <v>761</v>
      </c>
      <c r="Q4448" s="7" t="s">
        <v>242</v>
      </c>
      <c r="R4448" s="7" t="s">
        <v>3856</v>
      </c>
      <c r="S4448" s="7">
        <v>314.25469970703125</v>
      </c>
    </row>
    <row r="4449" spans="1:19" x14ac:dyDescent="0.25">
      <c r="A4449" s="7">
        <v>513</v>
      </c>
      <c r="B4449" s="7">
        <v>44657</v>
      </c>
      <c r="C4449" s="7">
        <v>41397029</v>
      </c>
      <c r="D4449" s="7" t="s">
        <v>2444</v>
      </c>
      <c r="E4449" s="7" t="s">
        <v>9701</v>
      </c>
      <c r="F4449" s="7">
        <v>600000</v>
      </c>
      <c r="G4449" s="7">
        <v>26.622900009155273</v>
      </c>
      <c r="H4449" s="7">
        <v>13.512700080871582</v>
      </c>
      <c r="I4449" s="7" t="s">
        <v>9702</v>
      </c>
      <c r="J4449" s="7" t="s">
        <v>9703</v>
      </c>
      <c r="K4449" s="8">
        <v>5.6421360969543457</v>
      </c>
      <c r="M4449" s="8">
        <v>96.335098266601563</v>
      </c>
      <c r="N4449" s="7">
        <v>293.39208984375</v>
      </c>
      <c r="O4449" s="7" t="s">
        <v>223</v>
      </c>
      <c r="P4449" s="7" t="s">
        <v>761</v>
      </c>
      <c r="Q4449" s="7" t="s">
        <v>242</v>
      </c>
      <c r="R4449" s="7" t="s">
        <v>214</v>
      </c>
      <c r="S4449" s="7">
        <v>314.25469970703125</v>
      </c>
    </row>
    <row r="4450" spans="1:19" x14ac:dyDescent="0.25">
      <c r="A4450" s="7">
        <v>513</v>
      </c>
      <c r="B4450" s="7">
        <v>44657</v>
      </c>
      <c r="C4450" s="7">
        <v>18242847</v>
      </c>
      <c r="D4450" s="7" t="s">
        <v>2444</v>
      </c>
      <c r="E4450" s="7" t="s">
        <v>214</v>
      </c>
      <c r="F4450" s="7">
        <v>172413</v>
      </c>
      <c r="G4450" s="7">
        <v>20.796699523925781</v>
      </c>
      <c r="H4450" s="7">
        <v>12.437600135803223</v>
      </c>
      <c r="I4450" s="7" t="s">
        <v>21418</v>
      </c>
      <c r="J4450" s="7" t="s">
        <v>9700</v>
      </c>
      <c r="K4450" s="8">
        <v>5.4609451293945313</v>
      </c>
      <c r="M4450" s="8">
        <v>92.762001037597656</v>
      </c>
      <c r="N4450" s="7">
        <v>261.3236083984375</v>
      </c>
      <c r="O4450" s="7" t="s">
        <v>223</v>
      </c>
      <c r="P4450" s="7" t="s">
        <v>761</v>
      </c>
      <c r="Q4450" s="7" t="s">
        <v>242</v>
      </c>
      <c r="R4450" s="7" t="s">
        <v>4084</v>
      </c>
      <c r="S4450" s="7">
        <v>288.67022705078125</v>
      </c>
    </row>
    <row r="4451" spans="1:19" x14ac:dyDescent="0.25">
      <c r="A4451" s="7">
        <v>513</v>
      </c>
      <c r="B4451" s="7">
        <v>44657</v>
      </c>
      <c r="C4451" s="7">
        <v>37875222</v>
      </c>
      <c r="D4451" s="7" t="s">
        <v>2444</v>
      </c>
      <c r="E4451" s="7" t="s">
        <v>9697</v>
      </c>
      <c r="F4451" s="7">
        <v>327587</v>
      </c>
      <c r="G4451" s="7">
        <v>20.796699523925781</v>
      </c>
      <c r="H4451" s="7">
        <v>12.411999702453613</v>
      </c>
      <c r="I4451" s="7" t="s">
        <v>9698</v>
      </c>
      <c r="J4451" s="7" t="s">
        <v>9699</v>
      </c>
      <c r="K4451" s="8">
        <v>5.5040898323059082</v>
      </c>
      <c r="M4451" s="8">
        <v>92.258003234863281</v>
      </c>
      <c r="N4451" s="7">
        <v>270.86801147460938</v>
      </c>
      <c r="O4451" s="7" t="s">
        <v>223</v>
      </c>
      <c r="P4451" s="7" t="s">
        <v>761</v>
      </c>
      <c r="Q4451" s="7" t="s">
        <v>242</v>
      </c>
      <c r="R4451" s="7" t="s">
        <v>3856</v>
      </c>
      <c r="S4451" s="7">
        <v>288.67022705078125</v>
      </c>
    </row>
    <row r="4452" spans="1:19" x14ac:dyDescent="0.25">
      <c r="A4452" s="7">
        <v>513</v>
      </c>
      <c r="B4452" s="7">
        <v>44657</v>
      </c>
      <c r="C4452" s="7">
        <v>37828526</v>
      </c>
      <c r="D4452" s="7" t="s">
        <v>2444</v>
      </c>
      <c r="E4452" s="7" t="s">
        <v>9694</v>
      </c>
      <c r="F4452" s="7">
        <v>327587</v>
      </c>
      <c r="G4452" s="7">
        <v>20.796699523925781</v>
      </c>
      <c r="H4452" s="7">
        <v>12.411999702453613</v>
      </c>
      <c r="I4452" s="7" t="s">
        <v>9695</v>
      </c>
      <c r="J4452" s="7" t="s">
        <v>9696</v>
      </c>
      <c r="K4452" s="8">
        <v>5.5040907859802246</v>
      </c>
      <c r="M4452" s="8">
        <v>92.258003234863281</v>
      </c>
      <c r="N4452" s="7">
        <v>270.3245849609375</v>
      </c>
      <c r="O4452" s="7" t="s">
        <v>223</v>
      </c>
      <c r="P4452" s="7" t="s">
        <v>761</v>
      </c>
      <c r="Q4452" s="7" t="s">
        <v>242</v>
      </c>
      <c r="R4452" s="7" t="s">
        <v>214</v>
      </c>
      <c r="S4452" s="7">
        <v>288.67022705078125</v>
      </c>
    </row>
    <row r="4453" spans="1:19" x14ac:dyDescent="0.25">
      <c r="A4453" s="7">
        <v>513</v>
      </c>
      <c r="B4453" s="7">
        <v>44657</v>
      </c>
      <c r="C4453" s="7">
        <v>18038055</v>
      </c>
      <c r="D4453" s="7" t="s">
        <v>2444</v>
      </c>
      <c r="E4453" s="7" t="s">
        <v>9691</v>
      </c>
      <c r="F4453" s="7">
        <v>172413</v>
      </c>
      <c r="G4453" s="7">
        <v>20.796699523925781</v>
      </c>
      <c r="H4453" s="7">
        <v>12.406299591064453</v>
      </c>
      <c r="I4453" s="7" t="s">
        <v>9692</v>
      </c>
      <c r="J4453" s="7" t="s">
        <v>9693</v>
      </c>
      <c r="K4453" s="8">
        <v>5.5138077735900879</v>
      </c>
      <c r="M4453" s="8">
        <v>92.144996643066406</v>
      </c>
      <c r="N4453" s="7">
        <v>271.30191040039063</v>
      </c>
      <c r="O4453" s="7" t="s">
        <v>223</v>
      </c>
      <c r="P4453" s="7" t="s">
        <v>761</v>
      </c>
      <c r="Q4453" s="7" t="s">
        <v>242</v>
      </c>
      <c r="R4453" s="7" t="s">
        <v>214</v>
      </c>
      <c r="S4453" s="7">
        <v>288.67022705078125</v>
      </c>
    </row>
    <row r="4454" spans="1:19" x14ac:dyDescent="0.25">
      <c r="A4454" s="7">
        <v>513</v>
      </c>
      <c r="B4454" s="7">
        <v>44657</v>
      </c>
      <c r="C4454" s="7">
        <v>66783663</v>
      </c>
      <c r="D4454" s="7" t="s">
        <v>2444</v>
      </c>
      <c r="E4454" s="7" t="s">
        <v>9689</v>
      </c>
      <c r="F4454" s="7">
        <v>400000</v>
      </c>
      <c r="G4454" s="7">
        <v>8.1970996856689453</v>
      </c>
      <c r="H4454" s="7">
        <v>7.1421999931335449</v>
      </c>
      <c r="I4454" s="7" t="s">
        <v>22468</v>
      </c>
      <c r="J4454" s="7" t="s">
        <v>9690</v>
      </c>
      <c r="K4454" s="8">
        <v>4.9048399925231934</v>
      </c>
      <c r="M4454" s="8">
        <v>83.924003601074219</v>
      </c>
      <c r="N4454" s="7">
        <v>225.5780029296875</v>
      </c>
      <c r="O4454" s="7" t="s">
        <v>223</v>
      </c>
      <c r="P4454" s="7" t="s">
        <v>761</v>
      </c>
      <c r="Q4454" s="7" t="s">
        <v>242</v>
      </c>
      <c r="R4454" s="7" t="s">
        <v>3856</v>
      </c>
      <c r="S4454" s="7">
        <v>211.40606689453125</v>
      </c>
    </row>
    <row r="4455" spans="1:19" x14ac:dyDescent="0.25">
      <c r="A4455" s="7">
        <v>513</v>
      </c>
      <c r="B4455" s="7">
        <v>44657</v>
      </c>
      <c r="C4455" s="7">
        <v>41424184</v>
      </c>
      <c r="D4455" s="7" t="s">
        <v>2444</v>
      </c>
      <c r="E4455" s="7" t="s">
        <v>9687</v>
      </c>
      <c r="F4455" s="7">
        <v>400000</v>
      </c>
      <c r="G4455" s="7">
        <v>6.6229000091552734</v>
      </c>
      <c r="H4455" s="7">
        <v>5.5496997833251953</v>
      </c>
      <c r="I4455" s="7" t="s">
        <v>17496</v>
      </c>
      <c r="J4455" s="7" t="s">
        <v>9688</v>
      </c>
      <c r="K4455" s="8">
        <v>4.6995902061462402</v>
      </c>
      <c r="M4455" s="8">
        <v>99.574996948242188</v>
      </c>
      <c r="N4455" s="7">
        <v>199.58900451660156</v>
      </c>
      <c r="O4455" s="7" t="s">
        <v>223</v>
      </c>
      <c r="P4455" s="7" t="s">
        <v>761</v>
      </c>
      <c r="Q4455" s="7" t="s">
        <v>242</v>
      </c>
      <c r="R4455" s="7" t="s">
        <v>3856</v>
      </c>
      <c r="S4455" s="7">
        <v>199.47470092773438</v>
      </c>
    </row>
    <row r="4456" spans="1:19" x14ac:dyDescent="0.25">
      <c r="A4456" s="7">
        <v>513</v>
      </c>
      <c r="B4456" s="7">
        <v>44657</v>
      </c>
      <c r="C4456" s="7">
        <v>18038045</v>
      </c>
      <c r="D4456" s="7" t="s">
        <v>2444</v>
      </c>
      <c r="E4456" s="7" t="s">
        <v>9684</v>
      </c>
      <c r="F4456" s="7">
        <v>216381</v>
      </c>
      <c r="G4456" s="7">
        <v>0.79670000076293945</v>
      </c>
      <c r="H4456" s="7">
        <v>0.78009998798370361</v>
      </c>
      <c r="I4456" s="7" t="s">
        <v>9685</v>
      </c>
      <c r="J4456" s="7" t="s">
        <v>9686</v>
      </c>
      <c r="K4456" s="8">
        <v>2.1146199703216553</v>
      </c>
      <c r="M4456" s="8">
        <v>101.181396484375</v>
      </c>
      <c r="N4456" s="7">
        <v>43.856899261474609</v>
      </c>
      <c r="O4456" s="7" t="s">
        <v>223</v>
      </c>
      <c r="P4456" s="7" t="s">
        <v>761</v>
      </c>
      <c r="Q4456" s="7" t="s">
        <v>242</v>
      </c>
      <c r="R4456" s="7" t="s">
        <v>3856</v>
      </c>
      <c r="S4456" s="7">
        <v>151.72402954101563</v>
      </c>
    </row>
    <row r="4457" spans="1:19" x14ac:dyDescent="0.25">
      <c r="A4457" s="7">
        <v>513</v>
      </c>
      <c r="B4457" s="7">
        <v>44657</v>
      </c>
      <c r="C4457" s="7">
        <v>37828521</v>
      </c>
      <c r="D4457" s="7" t="s">
        <v>2444</v>
      </c>
      <c r="E4457" s="7" t="s">
        <v>9681</v>
      </c>
      <c r="F4457" s="7">
        <v>283619</v>
      </c>
      <c r="G4457" s="7">
        <v>0.79670000076293945</v>
      </c>
      <c r="H4457" s="7">
        <v>0.77920001745223999</v>
      </c>
      <c r="I4457" s="7" t="s">
        <v>9682</v>
      </c>
      <c r="J4457" s="7" t="s">
        <v>9683</v>
      </c>
      <c r="K4457" s="8">
        <v>2.3462910652160645</v>
      </c>
      <c r="M4457" s="8">
        <v>100.99810028076172</v>
      </c>
      <c r="N4457" s="7">
        <v>66.689598083496094</v>
      </c>
      <c r="O4457" s="7" t="s">
        <v>223</v>
      </c>
      <c r="P4457" s="7" t="s">
        <v>761</v>
      </c>
      <c r="Q4457" s="7" t="s">
        <v>242</v>
      </c>
      <c r="R4457" s="7" t="s">
        <v>214</v>
      </c>
      <c r="S4457" s="7">
        <v>151.72402954101563</v>
      </c>
    </row>
    <row r="4458" spans="1:19" x14ac:dyDescent="0.25">
      <c r="A4458" s="7">
        <v>513</v>
      </c>
      <c r="B4458" s="7">
        <v>44657</v>
      </c>
      <c r="C4458" s="7">
        <v>37828523</v>
      </c>
      <c r="D4458" s="7" t="s">
        <v>2444</v>
      </c>
      <c r="E4458" s="7" t="s">
        <v>9678</v>
      </c>
      <c r="F4458" s="7">
        <v>283619</v>
      </c>
      <c r="G4458" s="7">
        <v>0.79670000076293945</v>
      </c>
      <c r="H4458" s="7">
        <v>0.77460002899169922</v>
      </c>
      <c r="I4458" s="7" t="s">
        <v>9679</v>
      </c>
      <c r="J4458" s="7" t="s">
        <v>9680</v>
      </c>
      <c r="K4458" s="8">
        <v>3.5543498992919922</v>
      </c>
      <c r="M4458" s="8">
        <v>100.05100250244141</v>
      </c>
      <c r="N4458" s="7">
        <v>190.95170593261719</v>
      </c>
      <c r="O4458" s="7" t="s">
        <v>223</v>
      </c>
      <c r="P4458" s="7" t="s">
        <v>761</v>
      </c>
      <c r="Q4458" s="7" t="s">
        <v>242</v>
      </c>
      <c r="R4458" s="7" t="s">
        <v>214</v>
      </c>
      <c r="S4458" s="7">
        <v>151.72402954101563</v>
      </c>
    </row>
    <row r="4459" spans="1:19" x14ac:dyDescent="0.25">
      <c r="A4459" s="7">
        <v>513</v>
      </c>
      <c r="B4459" s="7">
        <v>44657</v>
      </c>
      <c r="C4459" s="7">
        <v>66947900</v>
      </c>
      <c r="D4459" s="7" t="s">
        <v>2446</v>
      </c>
      <c r="E4459" s="7" t="s">
        <v>214</v>
      </c>
      <c r="F4459" s="7">
        <v>600000</v>
      </c>
      <c r="G4459" s="7">
        <v>6.4559001922607422</v>
      </c>
      <c r="H4459" s="7">
        <v>4.7864999771118164</v>
      </c>
      <c r="I4459" s="7" t="s">
        <v>20329</v>
      </c>
      <c r="J4459" s="7" t="s">
        <v>18485</v>
      </c>
      <c r="K4459" s="8">
        <v>8.8300628662109375</v>
      </c>
      <c r="M4459" s="8">
        <v>88.111000061035156</v>
      </c>
      <c r="N4459" s="7">
        <v>611.88409423828125</v>
      </c>
      <c r="O4459" s="7" t="s">
        <v>373</v>
      </c>
      <c r="P4459" s="7" t="s">
        <v>447</v>
      </c>
      <c r="Q4459" s="7" t="s">
        <v>291</v>
      </c>
      <c r="R4459" s="7" t="s">
        <v>3856</v>
      </c>
      <c r="S4459" s="7">
        <v>611.88409423828125</v>
      </c>
    </row>
    <row r="4460" spans="1:19" x14ac:dyDescent="0.25">
      <c r="A4460" s="7">
        <v>513</v>
      </c>
      <c r="B4460" s="7">
        <v>44657</v>
      </c>
      <c r="C4460" s="7">
        <v>66828850</v>
      </c>
      <c r="D4460" s="7" t="s">
        <v>2446</v>
      </c>
      <c r="E4460" s="7" t="s">
        <v>214</v>
      </c>
      <c r="F4460" s="7">
        <v>575000</v>
      </c>
      <c r="G4460" s="7">
        <v>3.6003000736236572</v>
      </c>
      <c r="H4460" s="7">
        <v>2.8424999713897705</v>
      </c>
      <c r="I4460" s="7" t="s">
        <v>20330</v>
      </c>
      <c r="J4460" s="7" t="s">
        <v>11633</v>
      </c>
      <c r="K4460" s="8">
        <v>8.469691276550293</v>
      </c>
      <c r="M4460" s="8">
        <v>97.03399658203125</v>
      </c>
      <c r="N4460" s="7">
        <v>573.388916015625</v>
      </c>
      <c r="O4460" s="7" t="s">
        <v>373</v>
      </c>
      <c r="P4460" s="7" t="s">
        <v>447</v>
      </c>
      <c r="Q4460" s="7" t="s">
        <v>291</v>
      </c>
      <c r="R4460" s="7" t="s">
        <v>3856</v>
      </c>
      <c r="S4460" s="7">
        <v>573.388916015625</v>
      </c>
    </row>
    <row r="4461" spans="1:19" x14ac:dyDescent="0.25">
      <c r="A4461" s="7">
        <v>513</v>
      </c>
      <c r="B4461" s="7">
        <v>44657</v>
      </c>
      <c r="C4461" s="7">
        <v>66828849</v>
      </c>
      <c r="D4461" s="7" t="s">
        <v>2446</v>
      </c>
      <c r="E4461" s="7" t="s">
        <v>11630</v>
      </c>
      <c r="F4461" s="7">
        <v>575000</v>
      </c>
      <c r="G4461" s="7">
        <v>3.6003000736236572</v>
      </c>
      <c r="H4461" s="7">
        <v>2.8424999713897705</v>
      </c>
      <c r="I4461" s="7" t="s">
        <v>11631</v>
      </c>
      <c r="J4461" s="7" t="s">
        <v>11632</v>
      </c>
      <c r="K4461" s="8">
        <v>8.4697580337524414</v>
      </c>
      <c r="M4461" s="8">
        <v>97.03399658203125</v>
      </c>
      <c r="N4461" s="7">
        <v>567.97052001953125</v>
      </c>
      <c r="O4461" s="7" t="s">
        <v>373</v>
      </c>
      <c r="P4461" s="7" t="s">
        <v>447</v>
      </c>
      <c r="Q4461" s="7" t="s">
        <v>291</v>
      </c>
      <c r="R4461" s="7" t="s">
        <v>214</v>
      </c>
      <c r="S4461" s="7">
        <v>567.97052001953125</v>
      </c>
    </row>
    <row r="4462" spans="1:19" x14ac:dyDescent="0.25">
      <c r="A4462" s="7">
        <v>513</v>
      </c>
      <c r="B4462" s="7">
        <v>44657</v>
      </c>
      <c r="C4462" s="7">
        <v>66852389</v>
      </c>
      <c r="D4462" s="7" t="s">
        <v>2448</v>
      </c>
      <c r="E4462" s="7" t="s">
        <v>214</v>
      </c>
      <c r="F4462" s="7">
        <v>350000</v>
      </c>
      <c r="G4462" s="7">
        <v>4.7720999717712402</v>
      </c>
      <c r="H4462" s="7">
        <v>3.3573000431060791</v>
      </c>
      <c r="I4462" s="7" t="s">
        <v>17705</v>
      </c>
      <c r="J4462" s="7" t="s">
        <v>9721</v>
      </c>
      <c r="K4462" s="8">
        <v>26.701148986816406</v>
      </c>
      <c r="M4462" s="8">
        <v>45.897998809814453</v>
      </c>
      <c r="N4462" s="7">
        <v>2396.2841796875</v>
      </c>
      <c r="O4462" s="7" t="s">
        <v>360</v>
      </c>
      <c r="P4462" s="7" t="s">
        <v>349</v>
      </c>
      <c r="Q4462" s="7" t="s">
        <v>242</v>
      </c>
      <c r="R4462" s="7" t="s">
        <v>214</v>
      </c>
      <c r="S4462" s="7">
        <v>416.40310668945313</v>
      </c>
    </row>
    <row r="4463" spans="1:19" x14ac:dyDescent="0.25">
      <c r="A4463" s="7">
        <v>513</v>
      </c>
      <c r="B4463" s="7">
        <v>44657</v>
      </c>
      <c r="C4463" s="7">
        <v>66814257</v>
      </c>
      <c r="D4463" s="7" t="s">
        <v>2448</v>
      </c>
      <c r="E4463" s="7" t="s">
        <v>214</v>
      </c>
      <c r="F4463" s="7">
        <v>450000</v>
      </c>
      <c r="G4463" s="7">
        <v>3.9561998844146729</v>
      </c>
      <c r="H4463" s="7">
        <v>2.89739990234375</v>
      </c>
      <c r="I4463" s="7" t="s">
        <v>9719</v>
      </c>
      <c r="J4463" s="7" t="s">
        <v>9720</v>
      </c>
      <c r="K4463" s="8">
        <v>29.745065689086914</v>
      </c>
      <c r="M4463" s="8">
        <v>47.576999664306641</v>
      </c>
      <c r="N4463" s="7">
        <v>2699.92236328125</v>
      </c>
      <c r="O4463" s="7" t="s">
        <v>360</v>
      </c>
      <c r="P4463" s="7" t="s">
        <v>349</v>
      </c>
      <c r="Q4463" s="7" t="s">
        <v>242</v>
      </c>
      <c r="R4463" s="7" t="s">
        <v>214</v>
      </c>
      <c r="S4463" s="7">
        <v>403.25833129882813</v>
      </c>
    </row>
    <row r="4464" spans="1:19" x14ac:dyDescent="0.25">
      <c r="A4464" s="7">
        <v>513</v>
      </c>
      <c r="B4464" s="7">
        <v>44657</v>
      </c>
      <c r="C4464" s="7">
        <v>66792491</v>
      </c>
      <c r="D4464" s="7" t="s">
        <v>2448</v>
      </c>
      <c r="E4464" s="7" t="s">
        <v>214</v>
      </c>
      <c r="F4464" s="7">
        <v>550000</v>
      </c>
      <c r="G4464" s="7">
        <v>3.2525999546051025</v>
      </c>
      <c r="H4464" s="7">
        <v>2.3543000221252441</v>
      </c>
      <c r="I4464" s="7" t="s">
        <v>9717</v>
      </c>
      <c r="J4464" s="7" t="s">
        <v>9718</v>
      </c>
      <c r="K4464" s="8">
        <v>33.124649047851563</v>
      </c>
      <c r="M4464" s="8">
        <v>49.692001342773438</v>
      </c>
      <c r="N4464" s="7">
        <v>3040.193115234375</v>
      </c>
      <c r="O4464" s="7" t="s">
        <v>360</v>
      </c>
      <c r="P4464" s="7" t="s">
        <v>349</v>
      </c>
      <c r="Q4464" s="7" t="s">
        <v>242</v>
      </c>
      <c r="R4464" s="7" t="s">
        <v>3856</v>
      </c>
      <c r="S4464" s="7">
        <v>391.71316528320313</v>
      </c>
    </row>
    <row r="4465" spans="1:19" x14ac:dyDescent="0.25">
      <c r="A4465" s="7">
        <v>513</v>
      </c>
      <c r="B4465" s="7">
        <v>44657</v>
      </c>
      <c r="C4465" s="7">
        <v>66904640</v>
      </c>
      <c r="D4465" s="7" t="s">
        <v>2448</v>
      </c>
      <c r="E4465" s="7" t="s">
        <v>17032</v>
      </c>
      <c r="F4465" s="7">
        <v>500000</v>
      </c>
      <c r="G4465" s="7">
        <v>2.1602001190185547</v>
      </c>
      <c r="H4465" s="7">
        <v>1.6591999530792236</v>
      </c>
      <c r="I4465" s="7" t="s">
        <v>17033</v>
      </c>
      <c r="J4465" s="7" t="s">
        <v>17034</v>
      </c>
      <c r="K4465" s="8">
        <v>36.839607238769531</v>
      </c>
      <c r="M4465" s="8">
        <v>55.952999114990234</v>
      </c>
      <c r="N4465" s="7">
        <v>3427.293701171875</v>
      </c>
      <c r="O4465" s="7" t="s">
        <v>360</v>
      </c>
      <c r="P4465" s="7" t="s">
        <v>349</v>
      </c>
      <c r="Q4465" s="7" t="s">
        <v>242</v>
      </c>
      <c r="R4465" s="7" t="s">
        <v>3856</v>
      </c>
      <c r="S4465" s="7">
        <v>373.42559814453125</v>
      </c>
    </row>
    <row r="4466" spans="1:19" x14ac:dyDescent="0.25">
      <c r="A4466" s="7">
        <v>513</v>
      </c>
      <c r="B4466" s="7">
        <v>44657</v>
      </c>
      <c r="C4466" s="7">
        <v>44489208</v>
      </c>
      <c r="D4466" s="7" t="s">
        <v>2448</v>
      </c>
      <c r="E4466" s="7" t="s">
        <v>214</v>
      </c>
      <c r="F4466" s="7">
        <v>500000</v>
      </c>
      <c r="G4466" s="7">
        <v>1.2731000185012817</v>
      </c>
      <c r="H4466" s="7">
        <v>0.96289998292922974</v>
      </c>
      <c r="I4466" s="7" t="s">
        <v>9715</v>
      </c>
      <c r="J4466" s="7" t="s">
        <v>9716</v>
      </c>
      <c r="K4466" s="8">
        <v>50.660289764404297</v>
      </c>
      <c r="M4466" s="8">
        <v>61.966999053955078</v>
      </c>
      <c r="N4466" s="7">
        <v>4854.99169921875</v>
      </c>
      <c r="O4466" s="7" t="s">
        <v>360</v>
      </c>
      <c r="P4466" s="7" t="s">
        <v>349</v>
      </c>
      <c r="Q4466" s="7" t="s">
        <v>242</v>
      </c>
      <c r="R4466" s="7" t="s">
        <v>3856</v>
      </c>
      <c r="S4466" s="7">
        <v>358.27444458007813</v>
      </c>
    </row>
    <row r="4467" spans="1:19" x14ac:dyDescent="0.25">
      <c r="A4467" s="7">
        <v>513</v>
      </c>
      <c r="B4467" s="7">
        <v>44657</v>
      </c>
      <c r="C4467" s="7">
        <v>36635346</v>
      </c>
      <c r="D4467" s="7" t="s">
        <v>2448</v>
      </c>
      <c r="E4467" s="7" t="s">
        <v>214</v>
      </c>
      <c r="F4467" s="7">
        <v>300000</v>
      </c>
      <c r="G4467" s="7">
        <v>0.90079998970031738</v>
      </c>
      <c r="H4467" s="7">
        <v>0.65329998731613159</v>
      </c>
      <c r="I4467" s="7" t="s">
        <v>9713</v>
      </c>
      <c r="J4467" s="7" t="s">
        <v>9714</v>
      </c>
      <c r="K4467" s="8">
        <v>62.452037811279297</v>
      </c>
      <c r="M4467" s="8">
        <v>65.293998718261719</v>
      </c>
      <c r="N4467" s="7">
        <v>6074.029296875</v>
      </c>
      <c r="O4467" s="7" t="s">
        <v>360</v>
      </c>
      <c r="P4467" s="7" t="s">
        <v>349</v>
      </c>
      <c r="Q4467" s="7" t="s">
        <v>242</v>
      </c>
      <c r="R4467" s="7" t="s">
        <v>214</v>
      </c>
      <c r="S4467" s="7">
        <v>351.842041015625</v>
      </c>
    </row>
    <row r="4468" spans="1:19" x14ac:dyDescent="0.25">
      <c r="A4468" s="7">
        <v>513</v>
      </c>
      <c r="B4468" s="7">
        <v>44657</v>
      </c>
      <c r="C4468" s="7">
        <v>44154245</v>
      </c>
      <c r="D4468" s="7" t="s">
        <v>2451</v>
      </c>
      <c r="E4468" s="7" t="s">
        <v>214</v>
      </c>
      <c r="F4468" s="7">
        <v>570265</v>
      </c>
      <c r="G4468" s="7">
        <v>3.2251999378204346</v>
      </c>
      <c r="H4468" s="7">
        <v>2.5494000911712646</v>
      </c>
      <c r="I4468" s="7" t="s">
        <v>23</v>
      </c>
      <c r="J4468" s="7" t="s">
        <v>9725</v>
      </c>
      <c r="K4468" s="8">
        <v>9.2164993286132813</v>
      </c>
      <c r="M4468" s="8">
        <v>101.76100158691406</v>
      </c>
      <c r="N4468" s="7">
        <v>649.494873046875</v>
      </c>
      <c r="O4468" s="7" t="s">
        <v>223</v>
      </c>
      <c r="P4468" s="7" t="s">
        <v>1112</v>
      </c>
      <c r="Q4468" s="7" t="s">
        <v>291</v>
      </c>
      <c r="R4468" s="7" t="s">
        <v>3856</v>
      </c>
      <c r="S4468" s="7">
        <v>391.259765625</v>
      </c>
    </row>
    <row r="4469" spans="1:19" x14ac:dyDescent="0.25">
      <c r="A4469" s="7">
        <v>513</v>
      </c>
      <c r="B4469" s="7">
        <v>44657</v>
      </c>
      <c r="C4469" s="7">
        <v>44112777</v>
      </c>
      <c r="D4469" s="7" t="s">
        <v>2451</v>
      </c>
      <c r="E4469" s="7" t="s">
        <v>9722</v>
      </c>
      <c r="F4469" s="7">
        <v>570265</v>
      </c>
      <c r="G4469" s="7">
        <v>3.2251999378204346</v>
      </c>
      <c r="H4469" s="7">
        <v>2.5494000911712646</v>
      </c>
      <c r="I4469" s="7" t="s">
        <v>9723</v>
      </c>
      <c r="J4469" s="7" t="s">
        <v>9724</v>
      </c>
      <c r="K4469" s="8">
        <v>9.2165012359619141</v>
      </c>
      <c r="M4469" s="8">
        <v>101.76100158691406</v>
      </c>
      <c r="N4469" s="7">
        <v>592.84832763671875</v>
      </c>
      <c r="O4469" s="7" t="s">
        <v>223</v>
      </c>
      <c r="P4469" s="7" t="s">
        <v>1112</v>
      </c>
      <c r="Q4469" s="7" t="s">
        <v>291</v>
      </c>
      <c r="R4469" s="7" t="s">
        <v>214</v>
      </c>
      <c r="S4469" s="7">
        <v>391.259765625</v>
      </c>
    </row>
    <row r="4470" spans="1:19" x14ac:dyDescent="0.25">
      <c r="A4470" s="7">
        <v>513</v>
      </c>
      <c r="B4470" s="7">
        <v>44657</v>
      </c>
      <c r="C4470" s="7">
        <v>36316471</v>
      </c>
      <c r="D4470" s="7" t="s">
        <v>2455</v>
      </c>
      <c r="E4470" s="7" t="s">
        <v>214</v>
      </c>
      <c r="F4470" s="7">
        <v>300000</v>
      </c>
      <c r="G4470" s="7">
        <v>0.64340001344680786</v>
      </c>
      <c r="H4470" s="7">
        <v>0.59909999370574951</v>
      </c>
      <c r="I4470" s="7" t="s">
        <v>9726</v>
      </c>
      <c r="J4470" s="7" t="s">
        <v>9727</v>
      </c>
      <c r="K4470" s="8">
        <v>11.766017913818359</v>
      </c>
      <c r="M4470" s="8">
        <v>95.169998168945313</v>
      </c>
      <c r="N4470" s="7">
        <v>1049.354248046875</v>
      </c>
      <c r="O4470" s="7" t="s">
        <v>446</v>
      </c>
      <c r="P4470" s="7" t="s">
        <v>349</v>
      </c>
      <c r="Q4470" s="7" t="s">
        <v>242</v>
      </c>
      <c r="R4470" s="7" t="s">
        <v>3856</v>
      </c>
      <c r="S4470" s="7">
        <v>432.59280395507813</v>
      </c>
    </row>
    <row r="4471" spans="1:19" x14ac:dyDescent="0.25">
      <c r="A4471" s="7">
        <v>513</v>
      </c>
      <c r="B4471" s="7">
        <v>44657</v>
      </c>
      <c r="C4471" s="7">
        <v>38098550</v>
      </c>
      <c r="D4471" s="7" t="s">
        <v>2458</v>
      </c>
      <c r="E4471" s="7" t="s">
        <v>214</v>
      </c>
      <c r="F4471" s="7">
        <v>500000</v>
      </c>
      <c r="G4471" s="7">
        <v>3.0690999031066895</v>
      </c>
      <c r="H4471" s="7">
        <v>2.4923999309539795</v>
      </c>
      <c r="I4471" s="7" t="s">
        <v>20331</v>
      </c>
      <c r="J4471" s="7" t="s">
        <v>9731</v>
      </c>
      <c r="K4471" s="8">
        <v>10.252376556396484</v>
      </c>
      <c r="M4471" s="8">
        <v>90.961997985839844</v>
      </c>
      <c r="N4471" s="7">
        <v>753.73602294921875</v>
      </c>
      <c r="O4471" s="7" t="s">
        <v>223</v>
      </c>
      <c r="P4471" s="7" t="s">
        <v>300</v>
      </c>
      <c r="Q4471" s="7" t="s">
        <v>291</v>
      </c>
      <c r="R4471" s="7" t="s">
        <v>3856</v>
      </c>
      <c r="S4471" s="7">
        <v>596.781005859375</v>
      </c>
    </row>
    <row r="4472" spans="1:19" x14ac:dyDescent="0.25">
      <c r="A4472" s="7">
        <v>513</v>
      </c>
      <c r="B4472" s="7">
        <v>44657</v>
      </c>
      <c r="C4472" s="7">
        <v>38098549</v>
      </c>
      <c r="D4472" s="7" t="s">
        <v>2458</v>
      </c>
      <c r="E4472" s="7" t="s">
        <v>9728</v>
      </c>
      <c r="F4472" s="7">
        <v>500000</v>
      </c>
      <c r="G4472" s="7">
        <v>3.0690999031066895</v>
      </c>
      <c r="H4472" s="7">
        <v>2.4923999309539795</v>
      </c>
      <c r="I4472" s="7" t="s">
        <v>9729</v>
      </c>
      <c r="J4472" s="7" t="s">
        <v>9730</v>
      </c>
      <c r="K4472" s="8">
        <v>10.252530097961426</v>
      </c>
      <c r="M4472" s="8">
        <v>90.961997985839844</v>
      </c>
      <c r="N4472" s="7">
        <v>749.283203125</v>
      </c>
      <c r="O4472" s="7" t="s">
        <v>223</v>
      </c>
      <c r="P4472" s="7" t="s">
        <v>300</v>
      </c>
      <c r="Q4472" s="7" t="s">
        <v>291</v>
      </c>
      <c r="R4472" s="7" t="s">
        <v>214</v>
      </c>
      <c r="S4472" s="7">
        <v>596.781005859375</v>
      </c>
    </row>
    <row r="4473" spans="1:19" x14ac:dyDescent="0.25">
      <c r="A4473" s="7">
        <v>513</v>
      </c>
      <c r="B4473" s="7">
        <v>44657</v>
      </c>
      <c r="C4473" s="7">
        <v>40982174</v>
      </c>
      <c r="D4473" s="7" t="s">
        <v>2461</v>
      </c>
      <c r="E4473" s="7" t="s">
        <v>214</v>
      </c>
      <c r="F4473" s="7">
        <v>750000</v>
      </c>
      <c r="G4473" s="7">
        <v>6.3189997673034668</v>
      </c>
      <c r="H4473" s="7">
        <v>5.2551999092102051</v>
      </c>
      <c r="I4473" s="7" t="s">
        <v>20332</v>
      </c>
      <c r="J4473" s="7" t="s">
        <v>9735</v>
      </c>
      <c r="K4473" s="8">
        <v>4.920259952545166</v>
      </c>
      <c r="M4473" s="8">
        <v>103.38600158691406</v>
      </c>
      <c r="N4473" s="7">
        <v>217.55999755859375</v>
      </c>
      <c r="O4473" s="7" t="s">
        <v>237</v>
      </c>
      <c r="P4473" s="7" t="s">
        <v>422</v>
      </c>
      <c r="Q4473" s="7" t="s">
        <v>291</v>
      </c>
      <c r="R4473" s="7" t="s">
        <v>3856</v>
      </c>
      <c r="S4473" s="7">
        <v>197.11714172363281</v>
      </c>
    </row>
    <row r="4474" spans="1:19" x14ac:dyDescent="0.25">
      <c r="A4474" s="7">
        <v>513</v>
      </c>
      <c r="B4474" s="7">
        <v>44657</v>
      </c>
      <c r="C4474" s="7">
        <v>40982175</v>
      </c>
      <c r="D4474" s="7" t="s">
        <v>2461</v>
      </c>
      <c r="E4474" s="7" t="s">
        <v>9732</v>
      </c>
      <c r="F4474" s="7">
        <v>750000</v>
      </c>
      <c r="G4474" s="7">
        <v>6.3189997673034668</v>
      </c>
      <c r="H4474" s="7">
        <v>5.2523999214172363</v>
      </c>
      <c r="I4474" s="7" t="s">
        <v>9733</v>
      </c>
      <c r="J4474" s="7" t="s">
        <v>9734</v>
      </c>
      <c r="K4474" s="8">
        <v>5.0319600105285645</v>
      </c>
      <c r="M4474" s="8">
        <v>102.7760009765625</v>
      </c>
      <c r="N4474" s="7">
        <v>228.22030639648438</v>
      </c>
      <c r="O4474" s="7" t="s">
        <v>237</v>
      </c>
      <c r="P4474" s="7" t="s">
        <v>422</v>
      </c>
      <c r="Q4474" s="7" t="s">
        <v>291</v>
      </c>
      <c r="R4474" s="7" t="s">
        <v>214</v>
      </c>
      <c r="S4474" s="7">
        <v>197.11714172363281</v>
      </c>
    </row>
    <row r="4475" spans="1:19" x14ac:dyDescent="0.25">
      <c r="A4475" s="7">
        <v>513</v>
      </c>
      <c r="B4475" s="7">
        <v>44657</v>
      </c>
      <c r="C4475" s="7">
        <v>43206012</v>
      </c>
      <c r="D4475" s="7" t="s">
        <v>2464</v>
      </c>
      <c r="E4475" s="7" t="s">
        <v>214</v>
      </c>
      <c r="F4475" s="7">
        <v>600000</v>
      </c>
      <c r="G4475" s="7">
        <v>10.022199630737305</v>
      </c>
      <c r="H4475" s="7">
        <v>7.7449002265930176</v>
      </c>
      <c r="I4475" s="7" t="s">
        <v>20333</v>
      </c>
      <c r="J4475" s="7" t="s">
        <v>11638</v>
      </c>
      <c r="K4475" s="8">
        <v>4.6620497703552246</v>
      </c>
      <c r="M4475" s="8">
        <v>100.29900360107422</v>
      </c>
      <c r="N4475" s="7">
        <v>208.39399719238281</v>
      </c>
      <c r="O4475" s="7" t="s">
        <v>237</v>
      </c>
      <c r="P4475" s="7" t="s">
        <v>639</v>
      </c>
      <c r="Q4475" s="7" t="s">
        <v>291</v>
      </c>
      <c r="R4475" s="7" t="s">
        <v>3856</v>
      </c>
      <c r="S4475" s="7">
        <v>208.39399719238281</v>
      </c>
    </row>
    <row r="4476" spans="1:19" x14ac:dyDescent="0.25">
      <c r="A4476" s="7">
        <v>513</v>
      </c>
      <c r="B4476" s="7">
        <v>44657</v>
      </c>
      <c r="C4476" s="7">
        <v>18879831</v>
      </c>
      <c r="D4476" s="7" t="s">
        <v>2464</v>
      </c>
      <c r="E4476" s="7" t="s">
        <v>214</v>
      </c>
      <c r="F4476" s="7">
        <v>450000</v>
      </c>
      <c r="G4476" s="7">
        <v>1.0815000534057617</v>
      </c>
      <c r="H4476" s="7">
        <v>1.0341000556945801</v>
      </c>
      <c r="I4476" s="7" t="s">
        <v>20334</v>
      </c>
      <c r="J4476" s="7" t="s">
        <v>11637</v>
      </c>
      <c r="K4476" s="8">
        <v>3.1905899047851563</v>
      </c>
      <c r="M4476" s="8">
        <v>101.24900054931641</v>
      </c>
      <c r="N4476" s="7">
        <v>123.96700286865234</v>
      </c>
      <c r="O4476" s="7" t="s">
        <v>237</v>
      </c>
      <c r="P4476" s="7" t="s">
        <v>639</v>
      </c>
      <c r="Q4476" s="7" t="s">
        <v>291</v>
      </c>
      <c r="R4476" s="7" t="s">
        <v>3856</v>
      </c>
      <c r="S4476" s="7">
        <v>123.96700286865234</v>
      </c>
    </row>
    <row r="4477" spans="1:19" x14ac:dyDescent="0.25">
      <c r="A4477" s="7">
        <v>513</v>
      </c>
      <c r="B4477" s="7">
        <v>44657</v>
      </c>
      <c r="C4477" s="7">
        <v>18881860</v>
      </c>
      <c r="D4477" s="7" t="s">
        <v>2464</v>
      </c>
      <c r="E4477" s="7" t="s">
        <v>11634</v>
      </c>
      <c r="F4477" s="7">
        <v>450000</v>
      </c>
      <c r="G4477" s="7">
        <v>1.0815000534057617</v>
      </c>
      <c r="H4477" s="7">
        <v>1.0341000556945801</v>
      </c>
      <c r="I4477" s="7" t="s">
        <v>11635</v>
      </c>
      <c r="J4477" s="7" t="s">
        <v>11636</v>
      </c>
      <c r="K4477" s="8">
        <v>3.190363883972168</v>
      </c>
      <c r="M4477" s="8">
        <v>101.24900054931641</v>
      </c>
      <c r="N4477" s="7">
        <v>122.51000213623047</v>
      </c>
      <c r="O4477" s="7" t="s">
        <v>237</v>
      </c>
      <c r="P4477" s="7" t="s">
        <v>639</v>
      </c>
      <c r="Q4477" s="7" t="s">
        <v>291</v>
      </c>
      <c r="R4477" s="7" t="s">
        <v>214</v>
      </c>
      <c r="S4477" s="7">
        <v>122.51000213623047</v>
      </c>
    </row>
    <row r="4478" spans="1:19" x14ac:dyDescent="0.25">
      <c r="A4478" s="7">
        <v>513</v>
      </c>
      <c r="B4478" s="7">
        <v>44657</v>
      </c>
      <c r="C4478" s="7">
        <v>66786644</v>
      </c>
      <c r="D4478" s="7" t="s">
        <v>2467</v>
      </c>
      <c r="E4478" s="7" t="s">
        <v>214</v>
      </c>
      <c r="F4478" s="7">
        <v>500000</v>
      </c>
      <c r="G4478" s="7">
        <v>8.2189998626708984</v>
      </c>
      <c r="H4478" s="7">
        <v>6.6006999015808105</v>
      </c>
      <c r="I4478" s="7" t="s">
        <v>20335</v>
      </c>
      <c r="J4478" s="7" t="s">
        <v>9741</v>
      </c>
      <c r="K4478" s="8">
        <v>4.9532761573791504</v>
      </c>
      <c r="M4478" s="8">
        <v>96.962997436523438</v>
      </c>
      <c r="N4478" s="7">
        <v>230.69119262695313</v>
      </c>
      <c r="O4478" s="7" t="s">
        <v>331</v>
      </c>
      <c r="P4478" s="7" t="s">
        <v>1112</v>
      </c>
      <c r="Q4478" s="7" t="s">
        <v>291</v>
      </c>
      <c r="R4478" s="7" t="s">
        <v>3856</v>
      </c>
      <c r="S4478" s="7">
        <v>182.54000854492188</v>
      </c>
    </row>
    <row r="4479" spans="1:19" x14ac:dyDescent="0.25">
      <c r="A4479" s="7">
        <v>513</v>
      </c>
      <c r="B4479" s="7">
        <v>44657</v>
      </c>
      <c r="C4479" s="7">
        <v>30881848</v>
      </c>
      <c r="D4479" s="7" t="s">
        <v>2467</v>
      </c>
      <c r="E4479" s="7" t="s">
        <v>214</v>
      </c>
      <c r="F4479" s="7">
        <v>1000000</v>
      </c>
      <c r="G4479" s="7">
        <v>4.3257999420166016</v>
      </c>
      <c r="H4479" s="7">
        <v>3.864799976348877</v>
      </c>
      <c r="I4479" s="7" t="s">
        <v>20336</v>
      </c>
      <c r="J4479" s="7" t="s">
        <v>9740</v>
      </c>
      <c r="K4479" s="8">
        <v>4.4636220932006836</v>
      </c>
      <c r="M4479" s="8">
        <v>100.13600158691406</v>
      </c>
      <c r="N4479" s="7">
        <v>172.02940368652344</v>
      </c>
      <c r="O4479" s="7" t="s">
        <v>331</v>
      </c>
      <c r="P4479" s="7" t="s">
        <v>1112</v>
      </c>
      <c r="Q4479" s="7" t="s">
        <v>291</v>
      </c>
      <c r="R4479" s="7" t="s">
        <v>3856</v>
      </c>
      <c r="S4479" s="7">
        <v>156.75967407226563</v>
      </c>
    </row>
    <row r="4480" spans="1:19" x14ac:dyDescent="0.25">
      <c r="A4480" s="7">
        <v>513</v>
      </c>
      <c r="B4480" s="7">
        <v>44657</v>
      </c>
      <c r="C4480" s="7">
        <v>31221169</v>
      </c>
      <c r="D4480" s="7" t="s">
        <v>2467</v>
      </c>
      <c r="E4480" s="7" t="s">
        <v>9737</v>
      </c>
      <c r="F4480" s="7">
        <v>1000000</v>
      </c>
      <c r="G4480" s="7">
        <v>4.3257999420166016</v>
      </c>
      <c r="H4480" s="7">
        <v>3.864799976348877</v>
      </c>
      <c r="I4480" s="7" t="s">
        <v>9738</v>
      </c>
      <c r="J4480" s="7" t="s">
        <v>9739</v>
      </c>
      <c r="K4480" s="8">
        <v>4.4636921882629395</v>
      </c>
      <c r="M4480" s="8">
        <v>100.13600158691406</v>
      </c>
      <c r="N4480" s="7">
        <v>172.4093017578125</v>
      </c>
      <c r="O4480" s="7" t="s">
        <v>331</v>
      </c>
      <c r="P4480" s="7" t="s">
        <v>1112</v>
      </c>
      <c r="Q4480" s="7" t="s">
        <v>291</v>
      </c>
      <c r="R4480" s="7" t="s">
        <v>214</v>
      </c>
      <c r="S4480" s="7">
        <v>156.75967407226563</v>
      </c>
    </row>
    <row r="4481" spans="1:19" x14ac:dyDescent="0.25">
      <c r="A4481" s="7">
        <v>513</v>
      </c>
      <c r="B4481" s="7">
        <v>44657</v>
      </c>
      <c r="C4481" s="7">
        <v>20297576</v>
      </c>
      <c r="D4481" s="7" t="s">
        <v>2467</v>
      </c>
      <c r="E4481" s="7" t="s">
        <v>214</v>
      </c>
      <c r="F4481" s="7">
        <v>550000</v>
      </c>
      <c r="G4481" s="7">
        <v>1.776900053024292</v>
      </c>
      <c r="H4481" s="7">
        <v>1.683899998664856</v>
      </c>
      <c r="I4481" s="7" t="s">
        <v>20337</v>
      </c>
      <c r="J4481" s="7" t="s">
        <v>9736</v>
      </c>
      <c r="K4481" s="8">
        <v>3.6705451011657715</v>
      </c>
      <c r="M4481" s="8">
        <v>101.19499969482422</v>
      </c>
      <c r="N4481" s="7">
        <v>124.17849731445313</v>
      </c>
      <c r="O4481" s="7" t="s">
        <v>331</v>
      </c>
      <c r="P4481" s="7" t="s">
        <v>1112</v>
      </c>
      <c r="Q4481" s="7" t="s">
        <v>291</v>
      </c>
      <c r="R4481" s="7" t="s">
        <v>3856</v>
      </c>
      <c r="S4481" s="7">
        <v>138.71290588378906</v>
      </c>
    </row>
    <row r="4482" spans="1:19" x14ac:dyDescent="0.25">
      <c r="A4482" s="7">
        <v>513</v>
      </c>
      <c r="B4482" s="7">
        <v>44657</v>
      </c>
      <c r="C4482" s="7">
        <v>31864246</v>
      </c>
      <c r="D4482" s="7" t="s">
        <v>2976</v>
      </c>
      <c r="E4482" s="7" t="s">
        <v>214</v>
      </c>
      <c r="F4482" s="7">
        <v>600000</v>
      </c>
      <c r="G4482" s="7">
        <v>4.3249998092651367</v>
      </c>
      <c r="H4482" s="7">
        <v>3.7211000919342041</v>
      </c>
      <c r="I4482" s="7" t="s">
        <v>20338</v>
      </c>
      <c r="J4482" s="7" t="s">
        <v>9745</v>
      </c>
      <c r="K4482" s="8">
        <v>5.4717588424682617</v>
      </c>
      <c r="M4482" s="8">
        <v>99.154998779296875</v>
      </c>
      <c r="N4482" s="7">
        <v>272.84320068359375</v>
      </c>
      <c r="O4482" s="7" t="s">
        <v>237</v>
      </c>
      <c r="P4482" s="7" t="s">
        <v>1112</v>
      </c>
      <c r="Q4482" s="7" t="s">
        <v>291</v>
      </c>
      <c r="R4482" s="7" t="s">
        <v>3856</v>
      </c>
      <c r="S4482" s="7">
        <v>267.74990844726563</v>
      </c>
    </row>
    <row r="4483" spans="1:19" x14ac:dyDescent="0.25">
      <c r="A4483" s="7">
        <v>513</v>
      </c>
      <c r="B4483" s="7">
        <v>44657</v>
      </c>
      <c r="C4483" s="7">
        <v>31864245</v>
      </c>
      <c r="D4483" s="7" t="s">
        <v>2976</v>
      </c>
      <c r="E4483" s="7" t="s">
        <v>9742</v>
      </c>
      <c r="F4483" s="7">
        <v>600000</v>
      </c>
      <c r="G4483" s="7">
        <v>4.3249998092651367</v>
      </c>
      <c r="H4483" s="7">
        <v>3.720099925994873</v>
      </c>
      <c r="I4483" s="7" t="s">
        <v>9743</v>
      </c>
      <c r="J4483" s="7" t="s">
        <v>9744</v>
      </c>
      <c r="K4483" s="8">
        <v>5.4996190071105957</v>
      </c>
      <c r="M4483" s="8">
        <v>99.050003051757813</v>
      </c>
      <c r="N4483" s="7">
        <v>277.13290405273438</v>
      </c>
      <c r="O4483" s="7" t="s">
        <v>237</v>
      </c>
      <c r="P4483" s="7" t="s">
        <v>1112</v>
      </c>
      <c r="Q4483" s="7" t="s">
        <v>291</v>
      </c>
      <c r="R4483" s="7" t="s">
        <v>214</v>
      </c>
      <c r="S4483" s="7">
        <v>267.74990844726563</v>
      </c>
    </row>
    <row r="4484" spans="1:19" x14ac:dyDescent="0.25">
      <c r="A4484" s="7">
        <v>513</v>
      </c>
      <c r="B4484" s="7">
        <v>44657</v>
      </c>
      <c r="C4484" s="7">
        <v>46905655</v>
      </c>
      <c r="D4484" s="7" t="s">
        <v>2979</v>
      </c>
      <c r="E4484" s="7" t="s">
        <v>214</v>
      </c>
      <c r="F4484" s="7">
        <v>500000</v>
      </c>
      <c r="G4484" s="7">
        <v>4.8514714241027832</v>
      </c>
      <c r="H4484" s="7">
        <v>2.5884578227996826</v>
      </c>
      <c r="I4484" s="7" t="s">
        <v>22469</v>
      </c>
      <c r="J4484" s="7" t="s">
        <v>11639</v>
      </c>
      <c r="K4484" s="8">
        <v>58.486743927001953</v>
      </c>
      <c r="M4484" s="8">
        <v>15</v>
      </c>
      <c r="N4484" s="7">
        <v>5570.2578125</v>
      </c>
      <c r="O4484" s="7" t="s">
        <v>266</v>
      </c>
      <c r="P4484" s="7" t="s">
        <v>429</v>
      </c>
      <c r="Q4484" s="7" t="s">
        <v>286</v>
      </c>
      <c r="R4484" s="7" t="s">
        <v>3856</v>
      </c>
      <c r="S4484" s="7">
        <v>5570.2578125</v>
      </c>
    </row>
    <row r="4485" spans="1:19" x14ac:dyDescent="0.25">
      <c r="A4485" s="7">
        <v>513</v>
      </c>
      <c r="B4485" s="7">
        <v>44657</v>
      </c>
      <c r="C4485" s="7">
        <v>30876473</v>
      </c>
      <c r="D4485" s="7" t="s">
        <v>2980</v>
      </c>
      <c r="E4485" s="7" t="s">
        <v>214</v>
      </c>
      <c r="F4485" s="7">
        <v>350000</v>
      </c>
      <c r="G4485" s="7">
        <v>6.5269999504089355</v>
      </c>
      <c r="H4485" s="7">
        <v>5.7623000144958496</v>
      </c>
      <c r="I4485" s="7" t="s">
        <v>21419</v>
      </c>
      <c r="J4485" s="7" t="s">
        <v>9756</v>
      </c>
      <c r="K4485" s="8">
        <v>3.7791299819946289</v>
      </c>
      <c r="M4485" s="8">
        <v>100.06300354003906</v>
      </c>
      <c r="N4485" s="7">
        <v>103.51000213623047</v>
      </c>
      <c r="O4485" s="7" t="s">
        <v>237</v>
      </c>
      <c r="P4485" s="7" t="s">
        <v>322</v>
      </c>
      <c r="Q4485" s="7" t="s">
        <v>291</v>
      </c>
      <c r="R4485" s="7" t="s">
        <v>214</v>
      </c>
      <c r="S4485" s="7">
        <v>164.67330932617188</v>
      </c>
    </row>
    <row r="4486" spans="1:19" x14ac:dyDescent="0.25">
      <c r="A4486" s="7">
        <v>513</v>
      </c>
      <c r="B4486" s="7">
        <v>44657</v>
      </c>
      <c r="C4486" s="7">
        <v>30590818</v>
      </c>
      <c r="D4486" s="7" t="s">
        <v>2980</v>
      </c>
      <c r="E4486" s="7" t="s">
        <v>9757</v>
      </c>
      <c r="F4486" s="7">
        <v>350000</v>
      </c>
      <c r="G4486" s="7">
        <v>6.5269999504089355</v>
      </c>
      <c r="H4486" s="7">
        <v>5.7623000144958496</v>
      </c>
      <c r="I4486" s="7" t="s">
        <v>9758</v>
      </c>
      <c r="J4486" s="7" t="s">
        <v>9759</v>
      </c>
      <c r="K4486" s="8">
        <v>3.7791299819946289</v>
      </c>
      <c r="M4486" s="8">
        <v>100.56300354003906</v>
      </c>
      <c r="N4486" s="7">
        <v>103.51000213623047</v>
      </c>
      <c r="O4486" s="7" t="s">
        <v>237</v>
      </c>
      <c r="P4486" s="7" t="s">
        <v>322</v>
      </c>
      <c r="Q4486" s="7" t="s">
        <v>291</v>
      </c>
      <c r="R4486" s="7" t="s">
        <v>3856</v>
      </c>
      <c r="S4486" s="7">
        <v>164.67330932617188</v>
      </c>
    </row>
    <row r="4487" spans="1:19" x14ac:dyDescent="0.25">
      <c r="A4487" s="7">
        <v>513</v>
      </c>
      <c r="B4487" s="7">
        <v>44657</v>
      </c>
      <c r="C4487" s="7">
        <v>22644534</v>
      </c>
      <c r="D4487" s="7" t="s">
        <v>2980</v>
      </c>
      <c r="E4487" s="7" t="s">
        <v>214</v>
      </c>
      <c r="F4487" s="7">
        <v>375000</v>
      </c>
      <c r="G4487" s="7">
        <v>2.5216000080108643</v>
      </c>
      <c r="H4487" s="7">
        <v>2.4525001049041748</v>
      </c>
      <c r="I4487" s="7" t="s">
        <v>9754</v>
      </c>
      <c r="J4487" s="7" t="s">
        <v>9755</v>
      </c>
      <c r="K4487" s="8">
        <v>3.3845400810241699</v>
      </c>
      <c r="M4487" s="8">
        <v>102.072998046875</v>
      </c>
      <c r="N4487" s="7">
        <v>67.580802917480469</v>
      </c>
      <c r="O4487" s="7" t="s">
        <v>237</v>
      </c>
      <c r="P4487" s="7" t="s">
        <v>322</v>
      </c>
      <c r="Q4487" s="7" t="s">
        <v>291</v>
      </c>
      <c r="R4487" s="7" t="s">
        <v>3856</v>
      </c>
      <c r="S4487" s="7">
        <v>137.45744323730469</v>
      </c>
    </row>
    <row r="4488" spans="1:19" x14ac:dyDescent="0.25">
      <c r="A4488" s="7">
        <v>513</v>
      </c>
      <c r="B4488" s="7">
        <v>44657</v>
      </c>
      <c r="C4488" s="7">
        <v>22644535</v>
      </c>
      <c r="D4488" s="7" t="s">
        <v>2980</v>
      </c>
      <c r="E4488" s="7" t="s">
        <v>9751</v>
      </c>
      <c r="F4488" s="7">
        <v>375000</v>
      </c>
      <c r="G4488" s="7">
        <v>2.5216000080108643</v>
      </c>
      <c r="H4488" s="7">
        <v>2.4544000625610352</v>
      </c>
      <c r="I4488" s="7" t="s">
        <v>9752</v>
      </c>
      <c r="J4488" s="7" t="s">
        <v>9753</v>
      </c>
      <c r="K4488" s="8">
        <v>3.4658329486846924</v>
      </c>
      <c r="M4488" s="8">
        <v>101.87599945068359</v>
      </c>
      <c r="N4488" s="7">
        <v>74.8125</v>
      </c>
      <c r="O4488" s="7" t="s">
        <v>237</v>
      </c>
      <c r="P4488" s="7" t="s">
        <v>322</v>
      </c>
      <c r="Q4488" s="7" t="s">
        <v>291</v>
      </c>
      <c r="R4488" s="7" t="s">
        <v>214</v>
      </c>
      <c r="S4488" s="7">
        <v>137.45744323730469</v>
      </c>
    </row>
    <row r="4489" spans="1:19" x14ac:dyDescent="0.25">
      <c r="A4489" s="7">
        <v>513</v>
      </c>
      <c r="B4489" s="7">
        <v>44657</v>
      </c>
      <c r="C4489" s="7">
        <v>19206714</v>
      </c>
      <c r="D4489" s="7" t="s">
        <v>2980</v>
      </c>
      <c r="E4489" s="7" t="s">
        <v>214</v>
      </c>
      <c r="F4489" s="7">
        <v>300000</v>
      </c>
      <c r="G4489" s="7">
        <v>1.3028000593185425</v>
      </c>
      <c r="H4489" s="7">
        <v>1.2505999803543091</v>
      </c>
      <c r="I4489" s="7" t="s">
        <v>9749</v>
      </c>
      <c r="J4489" s="7" t="s">
        <v>9750</v>
      </c>
      <c r="K4489" s="8">
        <v>2.807729959487915</v>
      </c>
      <c r="M4489" s="8">
        <v>102.30500030517578</v>
      </c>
      <c r="N4489" s="7">
        <v>66.380897521972656</v>
      </c>
      <c r="O4489" s="7" t="s">
        <v>237</v>
      </c>
      <c r="P4489" s="7" t="s">
        <v>322</v>
      </c>
      <c r="Q4489" s="7" t="s">
        <v>291</v>
      </c>
      <c r="R4489" s="7" t="s">
        <v>214</v>
      </c>
      <c r="S4489" s="7">
        <v>128.81588745117188</v>
      </c>
    </row>
    <row r="4490" spans="1:19" x14ac:dyDescent="0.25">
      <c r="A4490" s="7">
        <v>513</v>
      </c>
      <c r="B4490" s="7">
        <v>44657</v>
      </c>
      <c r="C4490" s="7">
        <v>19206713</v>
      </c>
      <c r="D4490" s="7" t="s">
        <v>2980</v>
      </c>
      <c r="E4490" s="7" t="s">
        <v>9746</v>
      </c>
      <c r="F4490" s="7">
        <v>300000</v>
      </c>
      <c r="G4490" s="7">
        <v>1.3005000352859497</v>
      </c>
      <c r="H4490" s="7">
        <v>1.2505999803543091</v>
      </c>
      <c r="I4490" s="7" t="s">
        <v>9747</v>
      </c>
      <c r="J4490" s="7" t="s">
        <v>9748</v>
      </c>
      <c r="K4490" s="8">
        <v>2.807729959487915</v>
      </c>
      <c r="M4490" s="8">
        <v>102.30500030517578</v>
      </c>
      <c r="N4490" s="7">
        <v>66.380897521972656</v>
      </c>
      <c r="O4490" s="7" t="s">
        <v>237</v>
      </c>
      <c r="P4490" s="7" t="s">
        <v>322</v>
      </c>
      <c r="Q4490" s="7" t="s">
        <v>291</v>
      </c>
      <c r="R4490" s="7" t="s">
        <v>3856</v>
      </c>
      <c r="S4490" s="7">
        <v>128.79946899414063</v>
      </c>
    </row>
    <row r="4491" spans="1:19" x14ac:dyDescent="0.25">
      <c r="A4491" s="7">
        <v>513</v>
      </c>
      <c r="B4491" s="7">
        <v>44657</v>
      </c>
      <c r="C4491" s="7">
        <v>66850160</v>
      </c>
      <c r="D4491" s="7" t="s">
        <v>2984</v>
      </c>
      <c r="E4491" s="7" t="s">
        <v>9770</v>
      </c>
      <c r="F4491" s="7">
        <v>350000</v>
      </c>
      <c r="G4491" s="7">
        <v>3.7727999687194824</v>
      </c>
      <c r="H4491" s="7">
        <v>3.2483000755310059</v>
      </c>
      <c r="I4491" s="7" t="s">
        <v>21420</v>
      </c>
      <c r="J4491" s="7" t="s">
        <v>9771</v>
      </c>
      <c r="K4491" s="8">
        <v>7.9912538528442383</v>
      </c>
      <c r="M4491" s="8">
        <v>93.213203430175781</v>
      </c>
      <c r="N4491" s="7">
        <v>525.42181396484375</v>
      </c>
      <c r="O4491" s="7" t="s">
        <v>212</v>
      </c>
      <c r="P4491" s="7" t="s">
        <v>282</v>
      </c>
      <c r="Q4491" s="7" t="s">
        <v>286</v>
      </c>
      <c r="R4491" s="7" t="s">
        <v>214</v>
      </c>
      <c r="S4491" s="7">
        <v>495.33450317382813</v>
      </c>
    </row>
    <row r="4492" spans="1:19" x14ac:dyDescent="0.25">
      <c r="A4492" s="7">
        <v>513</v>
      </c>
      <c r="B4492" s="7">
        <v>44657</v>
      </c>
      <c r="C4492" s="7">
        <v>66850161</v>
      </c>
      <c r="D4492" s="7" t="s">
        <v>2984</v>
      </c>
      <c r="E4492" s="7" t="s">
        <v>9767</v>
      </c>
      <c r="F4492" s="7">
        <v>350000</v>
      </c>
      <c r="G4492" s="7">
        <v>3.7727999687194824</v>
      </c>
      <c r="H4492" s="7">
        <v>3.2483000755310059</v>
      </c>
      <c r="I4492" s="7" t="s">
        <v>9768</v>
      </c>
      <c r="J4492" s="7" t="s">
        <v>9769</v>
      </c>
      <c r="K4492" s="8">
        <v>7.9912538528442383</v>
      </c>
      <c r="M4492" s="8">
        <v>93.212997436523438</v>
      </c>
      <c r="N4492" s="7">
        <v>525.42181396484375</v>
      </c>
      <c r="O4492" s="7" t="s">
        <v>212</v>
      </c>
      <c r="P4492" s="7" t="s">
        <v>282</v>
      </c>
      <c r="Q4492" s="7" t="s">
        <v>286</v>
      </c>
      <c r="R4492" s="7" t="s">
        <v>214</v>
      </c>
      <c r="S4492" s="7">
        <v>495.33450317382813</v>
      </c>
    </row>
    <row r="4493" spans="1:19" x14ac:dyDescent="0.25">
      <c r="A4493" s="7">
        <v>513</v>
      </c>
      <c r="B4493" s="7">
        <v>44657</v>
      </c>
      <c r="C4493" s="7">
        <v>46499192</v>
      </c>
      <c r="D4493" s="7" t="s">
        <v>2984</v>
      </c>
      <c r="E4493" s="7" t="s">
        <v>214</v>
      </c>
      <c r="F4493" s="7">
        <v>400000</v>
      </c>
      <c r="G4493" s="7">
        <v>2.7980999946594238</v>
      </c>
      <c r="H4493" s="7">
        <v>2.4941000938415527</v>
      </c>
      <c r="I4493" s="7" t="s">
        <v>9765</v>
      </c>
      <c r="J4493" s="7" t="s">
        <v>9766</v>
      </c>
      <c r="K4493" s="8">
        <v>7.2113480567932129</v>
      </c>
      <c r="M4493" s="8">
        <v>96.970001220703125</v>
      </c>
      <c r="N4493" s="7">
        <v>452.86599731445313</v>
      </c>
      <c r="O4493" s="7" t="s">
        <v>212</v>
      </c>
      <c r="P4493" s="7" t="s">
        <v>282</v>
      </c>
      <c r="Q4493" s="7" t="s">
        <v>286</v>
      </c>
      <c r="R4493" s="7" t="s">
        <v>214</v>
      </c>
      <c r="S4493" s="7">
        <v>476.26654052734375</v>
      </c>
    </row>
    <row r="4494" spans="1:19" x14ac:dyDescent="0.25">
      <c r="A4494" s="7">
        <v>513</v>
      </c>
      <c r="B4494" s="7">
        <v>44657</v>
      </c>
      <c r="C4494" s="7">
        <v>46499186</v>
      </c>
      <c r="D4494" s="7" t="s">
        <v>2984</v>
      </c>
      <c r="E4494" s="7" t="s">
        <v>9762</v>
      </c>
      <c r="F4494" s="7">
        <v>400000</v>
      </c>
      <c r="G4494" s="7">
        <v>2.7980999946594238</v>
      </c>
      <c r="H4494" s="7">
        <v>2.4941000938415527</v>
      </c>
      <c r="I4494" s="7" t="s">
        <v>9763</v>
      </c>
      <c r="J4494" s="7" t="s">
        <v>9764</v>
      </c>
      <c r="K4494" s="8">
        <v>7.2113480567932129</v>
      </c>
      <c r="M4494" s="8">
        <v>96.970001220703125</v>
      </c>
      <c r="N4494" s="7">
        <v>452.86599731445313</v>
      </c>
      <c r="O4494" s="7" t="s">
        <v>212</v>
      </c>
      <c r="P4494" s="7" t="s">
        <v>282</v>
      </c>
      <c r="Q4494" s="7" t="s">
        <v>286</v>
      </c>
      <c r="R4494" s="7" t="s">
        <v>214</v>
      </c>
      <c r="S4494" s="7">
        <v>476.26654052734375</v>
      </c>
    </row>
    <row r="4495" spans="1:19" x14ac:dyDescent="0.25">
      <c r="A4495" s="7">
        <v>513</v>
      </c>
      <c r="B4495" s="7">
        <v>44657</v>
      </c>
      <c r="C4495" s="7">
        <v>36957788</v>
      </c>
      <c r="D4495" s="7" t="s">
        <v>2984</v>
      </c>
      <c r="E4495" s="7" t="s">
        <v>214</v>
      </c>
      <c r="F4495" s="7">
        <v>350000</v>
      </c>
      <c r="G4495" s="7">
        <v>0.7775999903678894</v>
      </c>
      <c r="H4495" s="7">
        <v>0.74519997835159302</v>
      </c>
      <c r="I4495" s="7" t="s">
        <v>9760</v>
      </c>
      <c r="J4495" s="7" t="s">
        <v>9761</v>
      </c>
      <c r="K4495" s="8">
        <v>5.2194709777832031</v>
      </c>
      <c r="M4495" s="8">
        <v>100.20200347900391</v>
      </c>
      <c r="N4495" s="7">
        <v>359.50039672851563</v>
      </c>
      <c r="O4495" s="7" t="s">
        <v>212</v>
      </c>
      <c r="P4495" s="7" t="s">
        <v>282</v>
      </c>
      <c r="Q4495" s="7" t="s">
        <v>286</v>
      </c>
      <c r="R4495" s="7" t="s">
        <v>214</v>
      </c>
      <c r="S4495" s="7">
        <v>435.36911010742188</v>
      </c>
    </row>
    <row r="4496" spans="1:19" x14ac:dyDescent="0.25">
      <c r="A4496" s="7">
        <v>513</v>
      </c>
      <c r="B4496" s="7">
        <v>44657</v>
      </c>
      <c r="C4496" s="7">
        <v>46137480</v>
      </c>
      <c r="D4496" s="7" t="s">
        <v>2987</v>
      </c>
      <c r="E4496" s="7" t="s">
        <v>214</v>
      </c>
      <c r="F4496" s="7">
        <v>500000</v>
      </c>
      <c r="G4496" s="7">
        <v>0.69819998741149902</v>
      </c>
      <c r="H4496" s="7">
        <v>0.67760002613067627</v>
      </c>
      <c r="I4496" s="7" t="s">
        <v>11640</v>
      </c>
      <c r="J4496" s="7" t="s">
        <v>11641</v>
      </c>
      <c r="K4496" s="8">
        <v>3.4763650894165039</v>
      </c>
      <c r="M4496" s="8">
        <v>100.18299865722656</v>
      </c>
      <c r="N4496" s="7">
        <v>211.04280090332031</v>
      </c>
      <c r="O4496" s="7" t="s">
        <v>266</v>
      </c>
      <c r="P4496" s="7" t="s">
        <v>349</v>
      </c>
      <c r="Q4496" s="7" t="s">
        <v>242</v>
      </c>
      <c r="R4496" s="7" t="s">
        <v>3856</v>
      </c>
      <c r="S4496" s="7">
        <v>211.04280090332031</v>
      </c>
    </row>
    <row r="4497" spans="1:19" x14ac:dyDescent="0.25">
      <c r="A4497" s="7">
        <v>513</v>
      </c>
      <c r="B4497" s="7">
        <v>44657</v>
      </c>
      <c r="C4497" s="7">
        <v>66906906</v>
      </c>
      <c r="D4497" s="7" t="s">
        <v>2989</v>
      </c>
      <c r="E4497" s="7" t="s">
        <v>17183</v>
      </c>
      <c r="F4497" s="7">
        <v>425000</v>
      </c>
      <c r="G4497" s="7">
        <v>4.1725001335144043</v>
      </c>
      <c r="H4497" s="7">
        <v>3.411099910736084</v>
      </c>
      <c r="I4497" s="7" t="s">
        <v>17184</v>
      </c>
      <c r="J4497" s="7" t="s">
        <v>17185</v>
      </c>
      <c r="K4497" s="8">
        <v>5.7628622055053711</v>
      </c>
      <c r="M4497" s="8">
        <v>94.635002136230469</v>
      </c>
      <c r="N4497" s="7">
        <v>301.78079223632813</v>
      </c>
      <c r="O4497" s="7" t="s">
        <v>446</v>
      </c>
      <c r="P4497" s="7" t="s">
        <v>239</v>
      </c>
      <c r="Q4497" s="7" t="s">
        <v>242</v>
      </c>
      <c r="R4497" s="7" t="s">
        <v>214</v>
      </c>
      <c r="S4497" s="7">
        <v>301.78079223632813</v>
      </c>
    </row>
    <row r="4498" spans="1:19" x14ac:dyDescent="0.25">
      <c r="A4498" s="7">
        <v>513</v>
      </c>
      <c r="B4498" s="7">
        <v>44657</v>
      </c>
      <c r="C4498" s="7">
        <v>66837940</v>
      </c>
      <c r="D4498" s="7" t="s">
        <v>2989</v>
      </c>
      <c r="E4498" s="7" t="s">
        <v>214</v>
      </c>
      <c r="F4498" s="7">
        <v>300000</v>
      </c>
      <c r="G4498" s="7">
        <v>1.6563999652862549</v>
      </c>
      <c r="H4498" s="7">
        <v>1.7177000045776367</v>
      </c>
      <c r="I4498" s="7" t="s">
        <v>11642</v>
      </c>
      <c r="J4498" s="7" t="s">
        <v>11643</v>
      </c>
      <c r="K4498" s="8">
        <v>5.0942740440368652</v>
      </c>
      <c r="M4498" s="8">
        <v>100.5469970703125</v>
      </c>
      <c r="N4498" s="7">
        <v>272.02670288085938</v>
      </c>
      <c r="O4498" s="7" t="s">
        <v>446</v>
      </c>
      <c r="P4498" s="7" t="s">
        <v>239</v>
      </c>
      <c r="Q4498" s="7" t="s">
        <v>242</v>
      </c>
      <c r="R4498" s="7" t="s">
        <v>214</v>
      </c>
      <c r="S4498" s="7">
        <v>272.02670288085938</v>
      </c>
    </row>
    <row r="4499" spans="1:19" x14ac:dyDescent="0.25">
      <c r="A4499" s="7">
        <v>513</v>
      </c>
      <c r="B4499" s="7">
        <v>44657</v>
      </c>
      <c r="C4499" s="7">
        <v>45927065</v>
      </c>
      <c r="D4499" s="7" t="s">
        <v>2993</v>
      </c>
      <c r="E4499" s="7" t="s">
        <v>214</v>
      </c>
      <c r="F4499" s="7">
        <v>300000</v>
      </c>
      <c r="G4499" s="7">
        <v>3.1184000968933105</v>
      </c>
      <c r="H4499" s="7">
        <v>2.7623999118804932</v>
      </c>
      <c r="I4499" s="7" t="s">
        <v>9774</v>
      </c>
      <c r="J4499" s="7" t="s">
        <v>9775</v>
      </c>
      <c r="K4499" s="8">
        <v>5.3444318771362305</v>
      </c>
      <c r="M4499" s="8">
        <v>101.47299957275391</v>
      </c>
      <c r="N4499" s="7">
        <v>262.73159790039063</v>
      </c>
      <c r="O4499" s="7" t="s">
        <v>446</v>
      </c>
      <c r="P4499" s="7" t="s">
        <v>239</v>
      </c>
      <c r="Q4499" s="7" t="s">
        <v>242</v>
      </c>
      <c r="R4499" s="7" t="s">
        <v>214</v>
      </c>
      <c r="S4499" s="7">
        <v>389.48983764648438</v>
      </c>
    </row>
    <row r="4500" spans="1:19" x14ac:dyDescent="0.25">
      <c r="A4500" s="7">
        <v>513</v>
      </c>
      <c r="B4500" s="7">
        <v>44657</v>
      </c>
      <c r="C4500" s="7">
        <v>23846214</v>
      </c>
      <c r="D4500" s="7" t="s">
        <v>2993</v>
      </c>
      <c r="E4500" s="7" t="s">
        <v>214</v>
      </c>
      <c r="F4500" s="7">
        <v>250000</v>
      </c>
      <c r="G4500" s="7">
        <v>2.5653998851776123</v>
      </c>
      <c r="H4500" s="7">
        <v>2.3062999248504639</v>
      </c>
      <c r="I4500" s="7" t="s">
        <v>9772</v>
      </c>
      <c r="J4500" s="7" t="s">
        <v>9773</v>
      </c>
      <c r="K4500" s="8">
        <v>5.1670961380004883</v>
      </c>
      <c r="M4500" s="8">
        <v>101.37899780273438</v>
      </c>
      <c r="N4500" s="7">
        <v>252.41940307617188</v>
      </c>
      <c r="O4500" s="7" t="s">
        <v>446</v>
      </c>
      <c r="P4500" s="7" t="s">
        <v>239</v>
      </c>
      <c r="Q4500" s="7" t="s">
        <v>242</v>
      </c>
      <c r="R4500" s="7" t="s">
        <v>214</v>
      </c>
      <c r="S4500" s="7">
        <v>380.25857543945313</v>
      </c>
    </row>
    <row r="4501" spans="1:19" x14ac:dyDescent="0.25">
      <c r="A4501" s="7">
        <v>513</v>
      </c>
      <c r="B4501" s="7">
        <v>44657</v>
      </c>
      <c r="C4501" s="7">
        <v>24785400</v>
      </c>
      <c r="D4501" s="7" t="s">
        <v>21092</v>
      </c>
      <c r="E4501" s="7" t="s">
        <v>214</v>
      </c>
      <c r="F4501" s="7">
        <v>1000000</v>
      </c>
      <c r="G4501" s="7">
        <v>2.8171999454498291</v>
      </c>
      <c r="H4501" s="7">
        <v>2.312999963760376</v>
      </c>
      <c r="I4501" s="7" t="s">
        <v>9776</v>
      </c>
      <c r="J4501" s="7" t="s">
        <v>9777</v>
      </c>
      <c r="K4501" s="8">
        <v>21.370811462402344</v>
      </c>
      <c r="M4501" s="8">
        <v>68.152999877929688</v>
      </c>
      <c r="N4501" s="7">
        <v>1868.4915771484375</v>
      </c>
      <c r="O4501" s="7" t="s">
        <v>409</v>
      </c>
      <c r="P4501" s="7" t="s">
        <v>2996</v>
      </c>
      <c r="Q4501" s="7" t="s">
        <v>337</v>
      </c>
      <c r="R4501" s="7" t="s">
        <v>3856</v>
      </c>
      <c r="S4501" s="7">
        <v>476.64453125</v>
      </c>
    </row>
    <row r="4502" spans="1:19" x14ac:dyDescent="0.25">
      <c r="A4502" s="7">
        <v>513</v>
      </c>
      <c r="B4502" s="7">
        <v>44657</v>
      </c>
      <c r="C4502" s="7">
        <v>35698672</v>
      </c>
      <c r="D4502" s="7" t="s">
        <v>2997</v>
      </c>
      <c r="E4502" s="7" t="s">
        <v>214</v>
      </c>
      <c r="F4502" s="7">
        <v>700000</v>
      </c>
      <c r="G4502" s="7">
        <v>2.5325000286102295</v>
      </c>
      <c r="H4502" s="7">
        <v>2.2581000328063965</v>
      </c>
      <c r="I4502" s="7" t="s">
        <v>9781</v>
      </c>
      <c r="J4502" s="7" t="s">
        <v>9782</v>
      </c>
      <c r="K4502" s="8">
        <v>6.4957590103149414</v>
      </c>
      <c r="M4502" s="8">
        <v>95.40899658203125</v>
      </c>
      <c r="N4502" s="7">
        <v>384.9757080078125</v>
      </c>
      <c r="O4502" s="7" t="s">
        <v>223</v>
      </c>
      <c r="P4502" s="7" t="s">
        <v>282</v>
      </c>
      <c r="Q4502" s="7" t="s">
        <v>286</v>
      </c>
      <c r="R4502" s="7" t="s">
        <v>3856</v>
      </c>
      <c r="S4502" s="7">
        <v>379.70590209960938</v>
      </c>
    </row>
    <row r="4503" spans="1:19" x14ac:dyDescent="0.25">
      <c r="A4503" s="7">
        <v>513</v>
      </c>
      <c r="B4503" s="7">
        <v>44657</v>
      </c>
      <c r="C4503" s="7">
        <v>35698673</v>
      </c>
      <c r="D4503" s="7" t="s">
        <v>2997</v>
      </c>
      <c r="E4503" s="7" t="s">
        <v>9778</v>
      </c>
      <c r="F4503" s="7">
        <v>700000</v>
      </c>
      <c r="G4503" s="7">
        <v>2.5325000286102295</v>
      </c>
      <c r="H4503" s="7">
        <v>2.2581000328063965</v>
      </c>
      <c r="I4503" s="7" t="s">
        <v>9779</v>
      </c>
      <c r="J4503" s="7" t="s">
        <v>9780</v>
      </c>
      <c r="K4503" s="8">
        <v>6.495762825012207</v>
      </c>
      <c r="M4503" s="8">
        <v>95.40899658203125</v>
      </c>
      <c r="N4503" s="7">
        <v>383.34860229492188</v>
      </c>
      <c r="O4503" s="7" t="s">
        <v>223</v>
      </c>
      <c r="P4503" s="7" t="s">
        <v>282</v>
      </c>
      <c r="Q4503" s="7" t="s">
        <v>286</v>
      </c>
      <c r="R4503" s="7" t="s">
        <v>214</v>
      </c>
      <c r="S4503" s="7">
        <v>379.70590209960938</v>
      </c>
    </row>
    <row r="4504" spans="1:19" x14ac:dyDescent="0.25">
      <c r="A4504" s="7">
        <v>513</v>
      </c>
      <c r="B4504" s="7">
        <v>44657</v>
      </c>
      <c r="C4504" s="7">
        <v>66862556</v>
      </c>
      <c r="D4504" s="7" t="s">
        <v>3000</v>
      </c>
      <c r="E4504" s="7" t="s">
        <v>214</v>
      </c>
      <c r="F4504" s="7">
        <v>375000</v>
      </c>
      <c r="G4504" s="7">
        <v>8.8624000549316406</v>
      </c>
      <c r="H4504" s="7">
        <v>6.1781001091003418</v>
      </c>
      <c r="I4504" s="7" t="s">
        <v>9786</v>
      </c>
      <c r="J4504" s="7" t="s">
        <v>9787</v>
      </c>
      <c r="K4504" s="8">
        <v>6.3065371513366699</v>
      </c>
      <c r="M4504" s="8">
        <v>87.874000549316406</v>
      </c>
      <c r="N4504" s="7">
        <v>345.65350341796875</v>
      </c>
      <c r="O4504" s="7" t="s">
        <v>446</v>
      </c>
      <c r="P4504" s="7" t="s">
        <v>289</v>
      </c>
      <c r="Q4504" s="7" t="s">
        <v>291</v>
      </c>
      <c r="R4504" s="7" t="s">
        <v>214</v>
      </c>
      <c r="S4504" s="7">
        <v>317.12322998046875</v>
      </c>
    </row>
    <row r="4505" spans="1:19" x14ac:dyDescent="0.25">
      <c r="A4505" s="7">
        <v>513</v>
      </c>
      <c r="B4505" s="7">
        <v>44657</v>
      </c>
      <c r="C4505" s="7">
        <v>66857622</v>
      </c>
      <c r="D4505" s="7" t="s">
        <v>3000</v>
      </c>
      <c r="E4505" s="7" t="s">
        <v>9783</v>
      </c>
      <c r="F4505" s="7">
        <v>375000</v>
      </c>
      <c r="G4505" s="7">
        <v>8.8624000549316406</v>
      </c>
      <c r="H4505" s="7">
        <v>6.2074999809265137</v>
      </c>
      <c r="I4505" s="7" t="s">
        <v>9784</v>
      </c>
      <c r="J4505" s="7" t="s">
        <v>9785</v>
      </c>
      <c r="K4505" s="8">
        <v>6.4032750129699707</v>
      </c>
      <c r="M4505" s="8">
        <v>87.2760009765625</v>
      </c>
      <c r="N4505" s="7">
        <v>356.57321166992188</v>
      </c>
      <c r="O4505" s="7" t="s">
        <v>446</v>
      </c>
      <c r="P4505" s="7" t="s">
        <v>289</v>
      </c>
      <c r="Q4505" s="7" t="s">
        <v>291</v>
      </c>
      <c r="R4505" s="7" t="s">
        <v>214</v>
      </c>
      <c r="S4505" s="7">
        <v>317.12322998046875</v>
      </c>
    </row>
    <row r="4506" spans="1:19" x14ac:dyDescent="0.25">
      <c r="A4506" s="7">
        <v>513</v>
      </c>
      <c r="B4506" s="7">
        <v>44657</v>
      </c>
      <c r="C4506" s="7">
        <v>33958464</v>
      </c>
      <c r="D4506" s="7" t="s">
        <v>3003</v>
      </c>
      <c r="E4506" s="7" t="s">
        <v>9847</v>
      </c>
      <c r="F4506" s="7">
        <v>3500000</v>
      </c>
      <c r="G4506" s="7">
        <v>25.092399597167969</v>
      </c>
      <c r="H4506" s="7">
        <v>10.663100242614746</v>
      </c>
      <c r="I4506" s="7" t="s">
        <v>20339</v>
      </c>
      <c r="J4506" s="7" t="s">
        <v>9848</v>
      </c>
      <c r="K4506" s="8">
        <v>8.5219249725341797</v>
      </c>
      <c r="M4506" s="8">
        <v>71.470001220703125</v>
      </c>
      <c r="N4506" s="7">
        <v>576.243896484375</v>
      </c>
      <c r="O4506" s="7" t="s">
        <v>331</v>
      </c>
      <c r="P4506" s="7" t="s">
        <v>282</v>
      </c>
      <c r="Q4506" s="7" t="s">
        <v>286</v>
      </c>
      <c r="R4506" s="7" t="s">
        <v>3856</v>
      </c>
      <c r="S4506" s="7">
        <v>466.802001953125</v>
      </c>
    </row>
    <row r="4507" spans="1:19" x14ac:dyDescent="0.25">
      <c r="A4507" s="7">
        <v>513</v>
      </c>
      <c r="B4507" s="7">
        <v>44657</v>
      </c>
      <c r="C4507" s="7">
        <v>20659496</v>
      </c>
      <c r="D4507" s="7" t="s">
        <v>3003</v>
      </c>
      <c r="E4507" s="7" t="s">
        <v>9845</v>
      </c>
      <c r="F4507" s="7">
        <v>3000000</v>
      </c>
      <c r="G4507" s="7">
        <v>22.866500854492188</v>
      </c>
      <c r="H4507" s="7">
        <v>10.198699951171875</v>
      </c>
      <c r="I4507" s="7" t="s">
        <v>20949</v>
      </c>
      <c r="J4507" s="7" t="s">
        <v>9846</v>
      </c>
      <c r="K4507" s="8">
        <v>8.6885232925415039</v>
      </c>
      <c r="M4507" s="8">
        <v>79.634002685546875</v>
      </c>
      <c r="N4507" s="7">
        <v>589.39697265625</v>
      </c>
      <c r="O4507" s="7" t="s">
        <v>331</v>
      </c>
      <c r="P4507" s="7" t="s">
        <v>282</v>
      </c>
      <c r="Q4507" s="7" t="s">
        <v>286</v>
      </c>
      <c r="R4507" s="7" t="s">
        <v>3856</v>
      </c>
      <c r="S4507" s="7">
        <v>453.91128540039063</v>
      </c>
    </row>
    <row r="4508" spans="1:19" x14ac:dyDescent="0.25">
      <c r="A4508" s="7">
        <v>513</v>
      </c>
      <c r="B4508" s="7">
        <v>44657</v>
      </c>
      <c r="C4508" s="7">
        <v>18558624</v>
      </c>
      <c r="D4508" s="7" t="s">
        <v>3003</v>
      </c>
      <c r="E4508" s="7" t="s">
        <v>9843</v>
      </c>
      <c r="F4508" s="7">
        <v>3000000</v>
      </c>
      <c r="G4508" s="7">
        <v>21.02400016784668</v>
      </c>
      <c r="H4508" s="7">
        <v>10.731200218200684</v>
      </c>
      <c r="I4508" s="7" t="s">
        <v>20950</v>
      </c>
      <c r="J4508" s="7" t="s">
        <v>9844</v>
      </c>
      <c r="K4508" s="8">
        <v>8.0721139907836914</v>
      </c>
      <c r="M4508" s="8">
        <v>67.892997741699219</v>
      </c>
      <c r="N4508" s="7">
        <v>524.96148681640625</v>
      </c>
      <c r="O4508" s="7" t="s">
        <v>331</v>
      </c>
      <c r="P4508" s="7" t="s">
        <v>282</v>
      </c>
      <c r="Q4508" s="7" t="s">
        <v>286</v>
      </c>
      <c r="R4508" s="7" t="s">
        <v>3856</v>
      </c>
      <c r="S4508" s="7">
        <v>442.35525512695313</v>
      </c>
    </row>
    <row r="4509" spans="1:19" x14ac:dyDescent="0.25">
      <c r="A4509" s="7">
        <v>513</v>
      </c>
      <c r="B4509" s="7">
        <v>44657</v>
      </c>
      <c r="C4509" s="7">
        <v>11909373</v>
      </c>
      <c r="D4509" s="7" t="s">
        <v>3003</v>
      </c>
      <c r="E4509" s="7" t="s">
        <v>9841</v>
      </c>
      <c r="F4509" s="7">
        <v>3000000</v>
      </c>
      <c r="G4509" s="7">
        <v>18.773399353027344</v>
      </c>
      <c r="H4509" s="7">
        <v>9.7586002349853516</v>
      </c>
      <c r="I4509" s="7" t="s">
        <v>20340</v>
      </c>
      <c r="J4509" s="7" t="s">
        <v>9842</v>
      </c>
      <c r="K4509" s="8">
        <v>8.560215950012207</v>
      </c>
      <c r="M4509" s="8">
        <v>76.277999877929688</v>
      </c>
      <c r="N4509" s="7">
        <v>578.94757080078125</v>
      </c>
      <c r="O4509" s="7" t="s">
        <v>331</v>
      </c>
      <c r="P4509" s="7" t="s">
        <v>282</v>
      </c>
      <c r="Q4509" s="7" t="s">
        <v>286</v>
      </c>
      <c r="R4509" s="7" t="s">
        <v>3856</v>
      </c>
      <c r="S4509" s="7">
        <v>427.06414794921875</v>
      </c>
    </row>
    <row r="4510" spans="1:19" x14ac:dyDescent="0.25">
      <c r="A4510" s="7">
        <v>513</v>
      </c>
      <c r="B4510" s="7">
        <v>44657</v>
      </c>
      <c r="C4510" s="7">
        <v>7831504</v>
      </c>
      <c r="D4510" s="7" t="s">
        <v>3003</v>
      </c>
      <c r="E4510" s="7" t="s">
        <v>9839</v>
      </c>
      <c r="F4510" s="7">
        <v>2000000</v>
      </c>
      <c r="G4510" s="7">
        <v>18.146499633789063</v>
      </c>
      <c r="H4510" s="7">
        <v>9.3043003082275391</v>
      </c>
      <c r="I4510" s="7" t="s">
        <v>20341</v>
      </c>
      <c r="J4510" s="7" t="s">
        <v>9840</v>
      </c>
      <c r="K4510" s="8">
        <v>8.5440340042114258</v>
      </c>
      <c r="M4510" s="8">
        <v>83.587997436523438</v>
      </c>
      <c r="N4510" s="7">
        <v>580.7354736328125</v>
      </c>
      <c r="O4510" s="7" t="s">
        <v>331</v>
      </c>
      <c r="P4510" s="7" t="s">
        <v>282</v>
      </c>
      <c r="Q4510" s="7" t="s">
        <v>286</v>
      </c>
      <c r="R4510" s="7" t="s">
        <v>3856</v>
      </c>
      <c r="S4510" s="7">
        <v>422.56204223632813</v>
      </c>
    </row>
    <row r="4511" spans="1:19" x14ac:dyDescent="0.25">
      <c r="A4511" s="7">
        <v>513</v>
      </c>
      <c r="B4511" s="7">
        <v>44657</v>
      </c>
      <c r="C4511" s="7">
        <v>280503</v>
      </c>
      <c r="D4511" s="7" t="s">
        <v>3003</v>
      </c>
      <c r="E4511" s="7" t="s">
        <v>9837</v>
      </c>
      <c r="F4511" s="7">
        <v>1000000</v>
      </c>
      <c r="G4511" s="7">
        <v>15.909700393676758</v>
      </c>
      <c r="H4511" s="7">
        <v>8.8809995651245117</v>
      </c>
      <c r="I4511" s="7" t="s">
        <v>20342</v>
      </c>
      <c r="J4511" s="7" t="s">
        <v>9838</v>
      </c>
      <c r="K4511" s="8">
        <v>8.4775543212890625</v>
      </c>
      <c r="M4511" s="8">
        <v>89.373001098632813</v>
      </c>
      <c r="N4511" s="7">
        <v>586.3280029296875</v>
      </c>
      <c r="O4511" s="7" t="s">
        <v>331</v>
      </c>
      <c r="P4511" s="7" t="s">
        <v>282</v>
      </c>
      <c r="Q4511" s="7" t="s">
        <v>286</v>
      </c>
      <c r="R4511" s="7" t="s">
        <v>3856</v>
      </c>
      <c r="S4511" s="7">
        <v>405.5897216796875</v>
      </c>
    </row>
    <row r="4512" spans="1:19" x14ac:dyDescent="0.25">
      <c r="A4512" s="7">
        <v>513</v>
      </c>
      <c r="B4512" s="7">
        <v>44657</v>
      </c>
      <c r="C4512" s="7">
        <v>100559</v>
      </c>
      <c r="D4512" s="7" t="s">
        <v>3003</v>
      </c>
      <c r="E4512" s="7" t="s">
        <v>9835</v>
      </c>
      <c r="F4512" s="7">
        <v>2750000</v>
      </c>
      <c r="G4512" s="7">
        <v>13.943900108337402</v>
      </c>
      <c r="H4512" s="7">
        <v>8.416600227355957</v>
      </c>
      <c r="I4512" s="7" t="s">
        <v>20343</v>
      </c>
      <c r="J4512" s="7" t="s">
        <v>9836</v>
      </c>
      <c r="K4512" s="8">
        <v>8.5501346588134766</v>
      </c>
      <c r="M4512" s="8">
        <v>86.497001647949219</v>
      </c>
      <c r="N4512" s="7">
        <v>598.45941162109375</v>
      </c>
      <c r="O4512" s="7" t="s">
        <v>331</v>
      </c>
      <c r="P4512" s="7" t="s">
        <v>282</v>
      </c>
      <c r="Q4512" s="7" t="s">
        <v>286</v>
      </c>
      <c r="R4512" s="7" t="s">
        <v>3856</v>
      </c>
      <c r="S4512" s="7">
        <v>389.44998168945313</v>
      </c>
    </row>
    <row r="4513" spans="1:19" x14ac:dyDescent="0.25">
      <c r="A4513" s="7">
        <v>513</v>
      </c>
      <c r="B4513" s="7">
        <v>44657</v>
      </c>
      <c r="C4513" s="7">
        <v>70053</v>
      </c>
      <c r="D4513" s="7" t="s">
        <v>3003</v>
      </c>
      <c r="E4513" s="7" t="s">
        <v>9833</v>
      </c>
      <c r="F4513" s="7">
        <v>1500000</v>
      </c>
      <c r="G4513" s="7">
        <v>11.857600212097168</v>
      </c>
      <c r="H4513" s="7">
        <v>7.4387001991271973</v>
      </c>
      <c r="I4513" s="7" t="s">
        <v>20344</v>
      </c>
      <c r="J4513" s="7" t="s">
        <v>9834</v>
      </c>
      <c r="K4513" s="8">
        <v>8.3169345855712891</v>
      </c>
      <c r="M4513" s="8">
        <v>97.623001098632813</v>
      </c>
      <c r="N4513" s="7">
        <v>574.91351318359375</v>
      </c>
      <c r="O4513" s="7" t="s">
        <v>331</v>
      </c>
      <c r="P4513" s="7" t="s">
        <v>282</v>
      </c>
      <c r="Q4513" s="7" t="s">
        <v>286</v>
      </c>
      <c r="R4513" s="7" t="s">
        <v>3856</v>
      </c>
      <c r="S4513" s="7">
        <v>371.00973510742188</v>
      </c>
    </row>
    <row r="4514" spans="1:19" x14ac:dyDescent="0.25">
      <c r="A4514" s="7">
        <v>513</v>
      </c>
      <c r="B4514" s="7">
        <v>44657</v>
      </c>
      <c r="C4514" s="7">
        <v>66947735</v>
      </c>
      <c r="D4514" s="7" t="s">
        <v>3003</v>
      </c>
      <c r="E4514" s="7" t="s">
        <v>18121</v>
      </c>
      <c r="F4514" s="7">
        <v>1500000</v>
      </c>
      <c r="G4514" s="7">
        <v>11.4552001953125</v>
      </c>
      <c r="H4514" s="7">
        <v>7.583899974822998</v>
      </c>
      <c r="I4514" s="7" t="s">
        <v>20345</v>
      </c>
      <c r="J4514" s="7" t="s">
        <v>18122</v>
      </c>
      <c r="K4514" s="8">
        <v>8.6863803863525391</v>
      </c>
      <c r="M4514" s="8">
        <v>84.329002380371094</v>
      </c>
      <c r="N4514" s="7">
        <v>611.81488037109375</v>
      </c>
      <c r="O4514" s="7" t="s">
        <v>331</v>
      </c>
      <c r="P4514" s="7" t="s">
        <v>282</v>
      </c>
      <c r="Q4514" s="7" t="s">
        <v>286</v>
      </c>
      <c r="R4514" s="7" t="s">
        <v>3856</v>
      </c>
      <c r="S4514" s="7">
        <v>367.29391479492188</v>
      </c>
    </row>
    <row r="4515" spans="1:19" x14ac:dyDescent="0.25">
      <c r="A4515" s="7">
        <v>513</v>
      </c>
      <c r="B4515" s="7">
        <v>44657</v>
      </c>
      <c r="C4515" s="7">
        <v>66853242</v>
      </c>
      <c r="D4515" s="7" t="s">
        <v>3003</v>
      </c>
      <c r="E4515" s="7" t="s">
        <v>9831</v>
      </c>
      <c r="F4515" s="7">
        <v>1750000</v>
      </c>
      <c r="G4515" s="7">
        <v>9.2182998657226563</v>
      </c>
      <c r="H4515" s="7">
        <v>6.5995998382568359</v>
      </c>
      <c r="I4515" s="7" t="s">
        <v>20346</v>
      </c>
      <c r="J4515" s="7" t="s">
        <v>9832</v>
      </c>
      <c r="K4515" s="8">
        <v>8.6441106796264648</v>
      </c>
      <c r="M4515" s="8">
        <v>82.632003784179688</v>
      </c>
      <c r="N4515" s="7">
        <v>604.07470703125</v>
      </c>
      <c r="O4515" s="7" t="s">
        <v>331</v>
      </c>
      <c r="P4515" s="7" t="s">
        <v>282</v>
      </c>
      <c r="Q4515" s="7" t="s">
        <v>286</v>
      </c>
      <c r="R4515" s="7" t="s">
        <v>3856</v>
      </c>
      <c r="S4515" s="7">
        <v>345.68600463867188</v>
      </c>
    </row>
    <row r="4516" spans="1:19" x14ac:dyDescent="0.25">
      <c r="A4516" s="7">
        <v>513</v>
      </c>
      <c r="B4516" s="7">
        <v>44657</v>
      </c>
      <c r="C4516" s="7">
        <v>66832755</v>
      </c>
      <c r="D4516" s="7" t="s">
        <v>3003</v>
      </c>
      <c r="E4516" s="7" t="s">
        <v>9829</v>
      </c>
      <c r="F4516" s="7">
        <v>2250000</v>
      </c>
      <c r="G4516" s="7">
        <v>8.7748003005981445</v>
      </c>
      <c r="H4516" s="7">
        <v>6.3810000419616699</v>
      </c>
      <c r="I4516" s="7" t="s">
        <v>62</v>
      </c>
      <c r="J4516" s="7" t="s">
        <v>9830</v>
      </c>
      <c r="K4516" s="8">
        <v>8.6671276092529297</v>
      </c>
      <c r="M4516" s="8">
        <v>83.527999877929688</v>
      </c>
      <c r="N4516" s="7">
        <v>604.45330810546875</v>
      </c>
      <c r="O4516" s="7" t="s">
        <v>331</v>
      </c>
      <c r="P4516" s="7" t="s">
        <v>282</v>
      </c>
      <c r="Q4516" s="7" t="s">
        <v>286</v>
      </c>
      <c r="R4516" s="7" t="s">
        <v>3856</v>
      </c>
      <c r="S4516" s="7">
        <v>341.20965576171875</v>
      </c>
    </row>
    <row r="4517" spans="1:19" x14ac:dyDescent="0.25">
      <c r="A4517" s="7">
        <v>513</v>
      </c>
      <c r="B4517" s="7">
        <v>44657</v>
      </c>
      <c r="C4517" s="7">
        <v>46854308</v>
      </c>
      <c r="D4517" s="7" t="s">
        <v>3003</v>
      </c>
      <c r="E4517" s="7" t="s">
        <v>9826</v>
      </c>
      <c r="F4517" s="7">
        <v>2000000</v>
      </c>
      <c r="G4517" s="7">
        <v>7.9316000938415527</v>
      </c>
      <c r="H4517" s="7">
        <v>6.1350998878479004</v>
      </c>
      <c r="I4517" s="7" t="s">
        <v>9827</v>
      </c>
      <c r="J4517" s="7" t="s">
        <v>9828</v>
      </c>
      <c r="K4517" s="8">
        <v>8.4275417327880859</v>
      </c>
      <c r="M4517" s="8">
        <v>81.876998901367188</v>
      </c>
      <c r="N4517" s="7">
        <v>576.88751220703125</v>
      </c>
      <c r="O4517" s="7" t="s">
        <v>331</v>
      </c>
      <c r="P4517" s="7" t="s">
        <v>282</v>
      </c>
      <c r="Q4517" s="7" t="s">
        <v>286</v>
      </c>
      <c r="R4517" s="7" t="s">
        <v>3856</v>
      </c>
      <c r="S4517" s="7">
        <v>332.52426147460938</v>
      </c>
    </row>
    <row r="4518" spans="1:19" x14ac:dyDescent="0.25">
      <c r="A4518" s="7">
        <v>513</v>
      </c>
      <c r="B4518" s="7">
        <v>44657</v>
      </c>
      <c r="C4518" s="7">
        <v>44735</v>
      </c>
      <c r="D4518" s="7" t="s">
        <v>3003</v>
      </c>
      <c r="E4518" s="7" t="s">
        <v>9824</v>
      </c>
      <c r="F4518" s="7">
        <v>1500000</v>
      </c>
      <c r="G4518" s="7">
        <v>7.7754998207092285</v>
      </c>
      <c r="H4518" s="7">
        <v>5.166600227355957</v>
      </c>
      <c r="I4518" s="7" t="s">
        <v>20347</v>
      </c>
      <c r="J4518" s="7" t="s">
        <v>9825</v>
      </c>
      <c r="K4518" s="8">
        <v>8.526824951171875</v>
      </c>
      <c r="M4518" s="8">
        <v>118.71600341796875</v>
      </c>
      <c r="N4518" s="7">
        <v>586.12310791015625</v>
      </c>
      <c r="O4518" s="7" t="s">
        <v>331</v>
      </c>
      <c r="P4518" s="7" t="s">
        <v>282</v>
      </c>
      <c r="Q4518" s="7" t="s">
        <v>286</v>
      </c>
      <c r="R4518" s="7" t="s">
        <v>3856</v>
      </c>
      <c r="S4518" s="7">
        <v>330.89132690429688</v>
      </c>
    </row>
    <row r="4519" spans="1:19" x14ac:dyDescent="0.25">
      <c r="A4519" s="7">
        <v>513</v>
      </c>
      <c r="B4519" s="7">
        <v>44657</v>
      </c>
      <c r="C4519" s="7">
        <v>42119744</v>
      </c>
      <c r="D4519" s="7" t="s">
        <v>3003</v>
      </c>
      <c r="E4519" s="7" t="s">
        <v>9821</v>
      </c>
      <c r="F4519" s="7">
        <v>3000000</v>
      </c>
      <c r="G4519" s="7">
        <v>7.0527000427246094</v>
      </c>
      <c r="H4519" s="7">
        <v>5.1305999755859375</v>
      </c>
      <c r="I4519" s="7" t="s">
        <v>9822</v>
      </c>
      <c r="J4519" s="7" t="s">
        <v>9823</v>
      </c>
      <c r="K4519" s="8">
        <v>8.548802375793457</v>
      </c>
      <c r="M4519" s="8">
        <v>95.174003601074219</v>
      </c>
      <c r="N4519" s="7">
        <v>585.2271728515625</v>
      </c>
      <c r="O4519" s="7" t="s">
        <v>331</v>
      </c>
      <c r="P4519" s="7" t="s">
        <v>282</v>
      </c>
      <c r="Q4519" s="7" t="s">
        <v>286</v>
      </c>
      <c r="R4519" s="7" t="s">
        <v>3856</v>
      </c>
      <c r="S4519" s="7">
        <v>323.2291259765625</v>
      </c>
    </row>
    <row r="4520" spans="1:19" x14ac:dyDescent="0.25">
      <c r="A4520" s="7">
        <v>513</v>
      </c>
      <c r="B4520" s="7">
        <v>44657</v>
      </c>
      <c r="C4520" s="7">
        <v>37887491</v>
      </c>
      <c r="D4520" s="7" t="s">
        <v>3003</v>
      </c>
      <c r="E4520" s="7" t="s">
        <v>9819</v>
      </c>
      <c r="F4520" s="7">
        <v>2750000</v>
      </c>
      <c r="G4520" s="7">
        <v>6.5489001274108887</v>
      </c>
      <c r="H4520" s="7">
        <v>5.0430998802185059</v>
      </c>
      <c r="I4520" s="7" t="s">
        <v>18123</v>
      </c>
      <c r="J4520" s="7" t="s">
        <v>9820</v>
      </c>
      <c r="K4520" s="8">
        <v>8.342839241027832</v>
      </c>
      <c r="M4520" s="8">
        <v>88.977996826171875</v>
      </c>
      <c r="N4520" s="7">
        <v>563.3760986328125</v>
      </c>
      <c r="O4520" s="7" t="s">
        <v>331</v>
      </c>
      <c r="P4520" s="7" t="s">
        <v>282</v>
      </c>
      <c r="Q4520" s="7" t="s">
        <v>286</v>
      </c>
      <c r="R4520" s="7" t="s">
        <v>3856</v>
      </c>
      <c r="S4520" s="7">
        <v>317.79095458984375</v>
      </c>
    </row>
    <row r="4521" spans="1:19" x14ac:dyDescent="0.25">
      <c r="A4521" s="7">
        <v>513</v>
      </c>
      <c r="B4521" s="7">
        <v>44657</v>
      </c>
      <c r="C4521" s="7">
        <v>36703348</v>
      </c>
      <c r="D4521" s="7" t="s">
        <v>3003</v>
      </c>
      <c r="E4521" s="7" t="s">
        <v>9817</v>
      </c>
      <c r="F4521" s="7">
        <v>2000000</v>
      </c>
      <c r="G4521" s="7">
        <v>5.8645000457763672</v>
      </c>
      <c r="H4521" s="7">
        <v>4.8305997848510742</v>
      </c>
      <c r="I4521" s="7" t="s">
        <v>21421</v>
      </c>
      <c r="J4521" s="7" t="s">
        <v>9818</v>
      </c>
      <c r="K4521" s="8">
        <v>8.2398300170898438</v>
      </c>
      <c r="M4521" s="8">
        <v>85.73699951171875</v>
      </c>
      <c r="N4521" s="7">
        <v>551.63568115234375</v>
      </c>
      <c r="O4521" s="7" t="s">
        <v>331</v>
      </c>
      <c r="P4521" s="7" t="s">
        <v>282</v>
      </c>
      <c r="Q4521" s="7" t="s">
        <v>286</v>
      </c>
      <c r="R4521" s="7" t="s">
        <v>3856</v>
      </c>
      <c r="S4521" s="7">
        <v>310.27682495117188</v>
      </c>
    </row>
    <row r="4522" spans="1:19" x14ac:dyDescent="0.25">
      <c r="A4522" s="7">
        <v>513</v>
      </c>
      <c r="B4522" s="7">
        <v>44657</v>
      </c>
      <c r="C4522" s="7">
        <v>67029347</v>
      </c>
      <c r="D4522" s="7" t="s">
        <v>3003</v>
      </c>
      <c r="E4522" s="7" t="s">
        <v>214</v>
      </c>
      <c r="F4522" s="7">
        <v>2000000</v>
      </c>
      <c r="G4522" s="7">
        <v>5.4647998809814453</v>
      </c>
      <c r="H4522" s="7">
        <v>4.2817997932434082</v>
      </c>
      <c r="I4522" s="7" t="s">
        <v>22470</v>
      </c>
      <c r="J4522" s="7" t="s">
        <v>22471</v>
      </c>
      <c r="K4522" s="8">
        <v>8.4571342468261719</v>
      </c>
      <c r="M4522" s="8">
        <v>100.60900115966797</v>
      </c>
      <c r="N4522" s="7">
        <v>572.80218505859375</v>
      </c>
      <c r="O4522" s="7" t="s">
        <v>331</v>
      </c>
      <c r="P4522" s="7" t="s">
        <v>282</v>
      </c>
      <c r="Q4522" s="7" t="s">
        <v>286</v>
      </c>
      <c r="R4522" s="7" t="s">
        <v>3856</v>
      </c>
      <c r="S4522" s="7">
        <v>305.82205200195313</v>
      </c>
    </row>
    <row r="4523" spans="1:19" x14ac:dyDescent="0.25">
      <c r="A4523" s="7">
        <v>513</v>
      </c>
      <c r="B4523" s="7">
        <v>44657</v>
      </c>
      <c r="C4523" s="7">
        <v>32684161</v>
      </c>
      <c r="D4523" s="7" t="s">
        <v>3003</v>
      </c>
      <c r="E4523" s="7" t="s">
        <v>9815</v>
      </c>
      <c r="F4523" s="7">
        <v>3250000</v>
      </c>
      <c r="G4523" s="7">
        <v>4.9636998176574707</v>
      </c>
      <c r="H4523" s="7">
        <v>4.1500000953674316</v>
      </c>
      <c r="I4523" s="7" t="s">
        <v>20348</v>
      </c>
      <c r="J4523" s="7" t="s">
        <v>9816</v>
      </c>
      <c r="K4523" s="8">
        <v>8.2730264663696289</v>
      </c>
      <c r="M4523" s="8">
        <v>90.889999389648438</v>
      </c>
      <c r="N4523" s="7">
        <v>553.69488525390625</v>
      </c>
      <c r="O4523" s="7" t="s">
        <v>331</v>
      </c>
      <c r="P4523" s="7" t="s">
        <v>282</v>
      </c>
      <c r="Q4523" s="7" t="s">
        <v>286</v>
      </c>
      <c r="R4523" s="7" t="s">
        <v>3856</v>
      </c>
      <c r="S4523" s="7">
        <v>300.16928100585938</v>
      </c>
    </row>
    <row r="4524" spans="1:19" x14ac:dyDescent="0.25">
      <c r="A4524" s="7">
        <v>513</v>
      </c>
      <c r="B4524" s="7">
        <v>44657</v>
      </c>
      <c r="C4524" s="7">
        <v>67011059</v>
      </c>
      <c r="D4524" s="7" t="s">
        <v>3003</v>
      </c>
      <c r="E4524" s="7" t="s">
        <v>214</v>
      </c>
      <c r="F4524" s="7">
        <v>3000000</v>
      </c>
      <c r="G4524" s="7">
        <v>4.8843002319335938</v>
      </c>
      <c r="H4524" s="7">
        <v>4.0215997695922852</v>
      </c>
      <c r="I4524" s="7" t="s">
        <v>21916</v>
      </c>
      <c r="J4524" s="7" t="s">
        <v>21718</v>
      </c>
      <c r="K4524" s="8">
        <v>7.2059378623962402</v>
      </c>
      <c r="M4524" s="8">
        <v>100.16699981689453</v>
      </c>
      <c r="N4524" s="7">
        <v>446.8887939453125</v>
      </c>
      <c r="O4524" s="7" t="s">
        <v>331</v>
      </c>
      <c r="P4524" s="7" t="s">
        <v>282</v>
      </c>
      <c r="Q4524" s="7" t="s">
        <v>286</v>
      </c>
      <c r="R4524" s="7" t="s">
        <v>3856</v>
      </c>
      <c r="S4524" s="7">
        <v>299.26675415039063</v>
      </c>
    </row>
    <row r="4525" spans="1:19" x14ac:dyDescent="0.25">
      <c r="A4525" s="7">
        <v>513</v>
      </c>
      <c r="B4525" s="7">
        <v>44657</v>
      </c>
      <c r="C4525" s="7">
        <v>29176836</v>
      </c>
      <c r="D4525" s="7" t="s">
        <v>3003</v>
      </c>
      <c r="E4525" s="7" t="s">
        <v>9813</v>
      </c>
      <c r="F4525" s="7">
        <v>3000000</v>
      </c>
      <c r="G4525" s="7">
        <v>4.5064997673034668</v>
      </c>
      <c r="H4525" s="7">
        <v>3.8104000091552734</v>
      </c>
      <c r="I4525" s="7" t="s">
        <v>20349</v>
      </c>
      <c r="J4525" s="7" t="s">
        <v>9814</v>
      </c>
      <c r="K4525" s="8">
        <v>7.9528369903564453</v>
      </c>
      <c r="M4525" s="8">
        <v>88.532997131347656</v>
      </c>
      <c r="N4525" s="7">
        <v>521.155029296875</v>
      </c>
      <c r="O4525" s="7" t="s">
        <v>331</v>
      </c>
      <c r="P4525" s="7" t="s">
        <v>282</v>
      </c>
      <c r="Q4525" s="7" t="s">
        <v>286</v>
      </c>
      <c r="R4525" s="7" t="s">
        <v>3856</v>
      </c>
      <c r="S4525" s="7">
        <v>294.94705200195313</v>
      </c>
    </row>
    <row r="4526" spans="1:19" x14ac:dyDescent="0.25">
      <c r="A4526" s="7">
        <v>513</v>
      </c>
      <c r="B4526" s="7">
        <v>44657</v>
      </c>
      <c r="C4526" s="7">
        <v>66912042</v>
      </c>
      <c r="D4526" s="7" t="s">
        <v>3003</v>
      </c>
      <c r="E4526" s="7" t="s">
        <v>214</v>
      </c>
      <c r="F4526" s="7">
        <v>2500000</v>
      </c>
      <c r="G4526" s="7">
        <v>4.2080998420715332</v>
      </c>
      <c r="H4526" s="7">
        <v>3.6394999027252197</v>
      </c>
      <c r="I4526" s="7" t="s">
        <v>20350</v>
      </c>
      <c r="J4526" s="7" t="s">
        <v>17035</v>
      </c>
      <c r="K4526" s="8">
        <v>6.9294381141662598</v>
      </c>
      <c r="M4526" s="8">
        <v>93.499000549316406</v>
      </c>
      <c r="N4526" s="7">
        <v>418.47930908203125</v>
      </c>
      <c r="O4526" s="7" t="s">
        <v>331</v>
      </c>
      <c r="P4526" s="7" t="s">
        <v>282</v>
      </c>
      <c r="Q4526" s="7" t="s">
        <v>286</v>
      </c>
      <c r="R4526" s="7" t="s">
        <v>3856</v>
      </c>
      <c r="S4526" s="7">
        <v>291.50604248046875</v>
      </c>
    </row>
    <row r="4527" spans="1:19" x14ac:dyDescent="0.25">
      <c r="A4527" s="7">
        <v>513</v>
      </c>
      <c r="B4527" s="7">
        <v>44657</v>
      </c>
      <c r="C4527" s="7">
        <v>25441551</v>
      </c>
      <c r="D4527" s="7" t="s">
        <v>3003</v>
      </c>
      <c r="E4527" s="7" t="s">
        <v>9811</v>
      </c>
      <c r="F4527" s="7">
        <v>1500000</v>
      </c>
      <c r="G4527" s="7">
        <v>4.0191998481750488</v>
      </c>
      <c r="H4527" s="7">
        <v>3.5006999969482422</v>
      </c>
      <c r="I4527" s="7" t="s">
        <v>20351</v>
      </c>
      <c r="J4527" s="7" t="s">
        <v>9812</v>
      </c>
      <c r="K4527" s="8">
        <v>7.5678668022155762</v>
      </c>
      <c r="M4527" s="8">
        <v>88.681999206542969</v>
      </c>
      <c r="N4527" s="7">
        <v>482.10861206054688</v>
      </c>
      <c r="O4527" s="7" t="s">
        <v>331</v>
      </c>
      <c r="P4527" s="7" t="s">
        <v>282</v>
      </c>
      <c r="Q4527" s="7" t="s">
        <v>286</v>
      </c>
      <c r="R4527" s="7" t="s">
        <v>3856</v>
      </c>
      <c r="S4527" s="7">
        <v>289.31460571289063</v>
      </c>
    </row>
    <row r="4528" spans="1:19" x14ac:dyDescent="0.25">
      <c r="A4528" s="7">
        <v>513</v>
      </c>
      <c r="B4528" s="7">
        <v>44657</v>
      </c>
      <c r="C4528" s="7">
        <v>66853241</v>
      </c>
      <c r="D4528" s="7" t="s">
        <v>3003</v>
      </c>
      <c r="E4528" s="7" t="s">
        <v>9809</v>
      </c>
      <c r="F4528" s="7">
        <v>1750000</v>
      </c>
      <c r="G4528" s="7">
        <v>3.8055999279022217</v>
      </c>
      <c r="H4528" s="7">
        <v>3.3491001129150391</v>
      </c>
      <c r="I4528" s="7" t="s">
        <v>20352</v>
      </c>
      <c r="J4528" s="7" t="s">
        <v>9810</v>
      </c>
      <c r="K4528" s="8">
        <v>7.5934529304504395</v>
      </c>
      <c r="M4528" s="8">
        <v>90.748001098632813</v>
      </c>
      <c r="N4528" s="7">
        <v>485.193603515625</v>
      </c>
      <c r="O4528" s="7" t="s">
        <v>331</v>
      </c>
      <c r="P4528" s="7" t="s">
        <v>282</v>
      </c>
      <c r="Q4528" s="7" t="s">
        <v>286</v>
      </c>
      <c r="R4528" s="7" t="s">
        <v>3856</v>
      </c>
      <c r="S4528" s="7">
        <v>286.82455444335938</v>
      </c>
    </row>
    <row r="4529" spans="1:19" x14ac:dyDescent="0.25">
      <c r="A4529" s="7">
        <v>513</v>
      </c>
      <c r="B4529" s="7">
        <v>44657</v>
      </c>
      <c r="C4529" s="7">
        <v>66819194</v>
      </c>
      <c r="D4529" s="7" t="s">
        <v>3003</v>
      </c>
      <c r="E4529" s="7" t="s">
        <v>9807</v>
      </c>
      <c r="F4529" s="7">
        <v>2500000</v>
      </c>
      <c r="G4529" s="7">
        <v>3.5209000110626221</v>
      </c>
      <c r="H4529" s="7">
        <v>2.9914000034332275</v>
      </c>
      <c r="I4529" s="7" t="s">
        <v>20353</v>
      </c>
      <c r="J4529" s="7" t="s">
        <v>9808</v>
      </c>
      <c r="K4529" s="8">
        <v>7.5519418716430664</v>
      </c>
      <c r="M4529" s="8">
        <v>96.418998718261719</v>
      </c>
      <c r="N4529" s="7">
        <v>481.83010864257813</v>
      </c>
      <c r="O4529" s="7" t="s">
        <v>331</v>
      </c>
      <c r="P4529" s="7" t="s">
        <v>282</v>
      </c>
      <c r="Q4529" s="7" t="s">
        <v>286</v>
      </c>
      <c r="R4529" s="7" t="s">
        <v>3856</v>
      </c>
      <c r="S4529" s="7">
        <v>283.48599243164063</v>
      </c>
    </row>
    <row r="4530" spans="1:19" x14ac:dyDescent="0.25">
      <c r="A4530" s="7">
        <v>513</v>
      </c>
      <c r="B4530" s="7">
        <v>44657</v>
      </c>
      <c r="C4530" s="7">
        <v>46848595</v>
      </c>
      <c r="D4530" s="7" t="s">
        <v>3003</v>
      </c>
      <c r="E4530" s="7" t="s">
        <v>9805</v>
      </c>
      <c r="F4530" s="7">
        <v>2000000</v>
      </c>
      <c r="G4530" s="7">
        <v>2.9321999549865723</v>
      </c>
      <c r="H4530" s="7">
        <v>2.6782999038696289</v>
      </c>
      <c r="I4530" s="7" t="s">
        <v>20354</v>
      </c>
      <c r="J4530" s="7" t="s">
        <v>9806</v>
      </c>
      <c r="K4530" s="8">
        <v>7.1578640937805176</v>
      </c>
      <c r="M4530" s="8">
        <v>92.422996520996094</v>
      </c>
      <c r="N4530" s="7">
        <v>445.51510620117188</v>
      </c>
      <c r="O4530" s="7" t="s">
        <v>331</v>
      </c>
      <c r="P4530" s="7" t="s">
        <v>282</v>
      </c>
      <c r="Q4530" s="7" t="s">
        <v>286</v>
      </c>
      <c r="R4530" s="7" t="s">
        <v>3856</v>
      </c>
      <c r="S4530" s="7">
        <v>276.51296997070313</v>
      </c>
    </row>
    <row r="4531" spans="1:19" x14ac:dyDescent="0.25">
      <c r="A4531" s="7">
        <v>513</v>
      </c>
      <c r="B4531" s="7">
        <v>44657</v>
      </c>
      <c r="C4531" s="7">
        <v>89478</v>
      </c>
      <c r="D4531" s="7" t="s">
        <v>3003</v>
      </c>
      <c r="E4531" s="7" t="s">
        <v>9802</v>
      </c>
      <c r="F4531" s="7">
        <v>3250000</v>
      </c>
      <c r="G4531" s="7">
        <v>2.8336999416351318</v>
      </c>
      <c r="H4531" s="7">
        <v>2.4876999855041504</v>
      </c>
      <c r="I4531" s="7" t="s">
        <v>9803</v>
      </c>
      <c r="J4531" s="7" t="s">
        <v>9804</v>
      </c>
      <c r="K4531" s="8">
        <v>7.3634462356567383</v>
      </c>
      <c r="M4531" s="8">
        <v>100.01399993896484</v>
      </c>
      <c r="N4531" s="7">
        <v>467.55938720703125</v>
      </c>
      <c r="O4531" s="7" t="s">
        <v>331</v>
      </c>
      <c r="P4531" s="7" t="s">
        <v>282</v>
      </c>
      <c r="Q4531" s="7" t="s">
        <v>286</v>
      </c>
      <c r="R4531" s="7" t="s">
        <v>3856</v>
      </c>
      <c r="S4531" s="7">
        <v>275.33731079101563</v>
      </c>
    </row>
    <row r="4532" spans="1:19" x14ac:dyDescent="0.25">
      <c r="A4532" s="7">
        <v>513</v>
      </c>
      <c r="B4532" s="7">
        <v>44657</v>
      </c>
      <c r="C4532" s="7">
        <v>24148261</v>
      </c>
      <c r="D4532" s="7" t="s">
        <v>3003</v>
      </c>
      <c r="E4532" s="7" t="s">
        <v>214</v>
      </c>
      <c r="F4532" s="7">
        <v>1000000</v>
      </c>
      <c r="G4532" s="7">
        <v>2.6366000175476074</v>
      </c>
      <c r="H4532" s="7">
        <v>2.3993000984191895</v>
      </c>
      <c r="I4532" s="7" t="s">
        <v>20355</v>
      </c>
      <c r="J4532" s="7" t="s">
        <v>9801</v>
      </c>
      <c r="K4532" s="8">
        <v>6.1544041633605957</v>
      </c>
      <c r="M4532" s="8">
        <v>96.000999450683594</v>
      </c>
      <c r="N4532" s="7">
        <v>349.39300537109375</v>
      </c>
      <c r="O4532" s="7" t="s">
        <v>331</v>
      </c>
      <c r="P4532" s="7" t="s">
        <v>282</v>
      </c>
      <c r="Q4532" s="7" t="s">
        <v>286</v>
      </c>
      <c r="R4532" s="7" t="s">
        <v>3856</v>
      </c>
      <c r="S4532" s="7">
        <v>272.977294921875</v>
      </c>
    </row>
    <row r="4533" spans="1:19" x14ac:dyDescent="0.25">
      <c r="A4533" s="7">
        <v>513</v>
      </c>
      <c r="B4533" s="7">
        <v>44657</v>
      </c>
      <c r="C4533" s="7">
        <v>45688698</v>
      </c>
      <c r="D4533" s="7" t="s">
        <v>3003</v>
      </c>
      <c r="E4533" s="7" t="s">
        <v>9799</v>
      </c>
      <c r="F4533" s="7">
        <v>2500000</v>
      </c>
      <c r="G4533" s="7">
        <v>2.6064000129699707</v>
      </c>
      <c r="H4533" s="7">
        <v>2.3201000690460205</v>
      </c>
      <c r="I4533" s="7" t="s">
        <v>21422</v>
      </c>
      <c r="J4533" s="7" t="s">
        <v>9800</v>
      </c>
      <c r="K4533" s="8">
        <v>7.2742161750793457</v>
      </c>
      <c r="M4533" s="8">
        <v>96.08599853515625</v>
      </c>
      <c r="N4533" s="7">
        <v>461.80450439453125</v>
      </c>
      <c r="O4533" s="7" t="s">
        <v>331</v>
      </c>
      <c r="P4533" s="7" t="s">
        <v>282</v>
      </c>
      <c r="Q4533" s="7" t="s">
        <v>286</v>
      </c>
      <c r="R4533" s="7" t="s">
        <v>3856</v>
      </c>
      <c r="S4533" s="7">
        <v>272.61480712890625</v>
      </c>
    </row>
    <row r="4534" spans="1:19" x14ac:dyDescent="0.25">
      <c r="A4534" s="7">
        <v>513</v>
      </c>
      <c r="B4534" s="7">
        <v>44657</v>
      </c>
      <c r="C4534" s="7">
        <v>44175665</v>
      </c>
      <c r="D4534" s="7" t="s">
        <v>3003</v>
      </c>
      <c r="E4534" s="7" t="s">
        <v>9797</v>
      </c>
      <c r="F4534" s="7">
        <v>2250000</v>
      </c>
      <c r="G4534" s="7">
        <v>2.3436000347137451</v>
      </c>
      <c r="H4534" s="7">
        <v>2.1184000968933105</v>
      </c>
      <c r="I4534" s="7" t="s">
        <v>20356</v>
      </c>
      <c r="J4534" s="7" t="s">
        <v>9798</v>
      </c>
      <c r="K4534" s="8">
        <v>7.1094021797180176</v>
      </c>
      <c r="M4534" s="8">
        <v>98.375999450683594</v>
      </c>
      <c r="N4534" s="7">
        <v>450.2471923828125</v>
      </c>
      <c r="O4534" s="7" t="s">
        <v>331</v>
      </c>
      <c r="P4534" s="7" t="s">
        <v>282</v>
      </c>
      <c r="Q4534" s="7" t="s">
        <v>286</v>
      </c>
      <c r="R4534" s="7" t="s">
        <v>3856</v>
      </c>
      <c r="S4534" s="7">
        <v>269.45074462890625</v>
      </c>
    </row>
    <row r="4535" spans="1:19" x14ac:dyDescent="0.25">
      <c r="A4535" s="7">
        <v>513</v>
      </c>
      <c r="B4535" s="7">
        <v>44657</v>
      </c>
      <c r="C4535" s="7">
        <v>20490887</v>
      </c>
      <c r="D4535" s="7" t="s">
        <v>3003</v>
      </c>
      <c r="E4535" s="7" t="s">
        <v>9795</v>
      </c>
      <c r="F4535" s="7">
        <v>2500000</v>
      </c>
      <c r="G4535" s="7">
        <v>1.9575999975204468</v>
      </c>
      <c r="H4535" s="7">
        <v>1.8140000104904175</v>
      </c>
      <c r="I4535" s="7" t="s">
        <v>20357</v>
      </c>
      <c r="J4535" s="7" t="s">
        <v>9796</v>
      </c>
      <c r="K4535" s="8">
        <v>6.7619190216064453</v>
      </c>
      <c r="M4535" s="8">
        <v>98.168998718261719</v>
      </c>
      <c r="N4535" s="7">
        <v>424.9119873046875</v>
      </c>
      <c r="O4535" s="7" t="s">
        <v>331</v>
      </c>
      <c r="P4535" s="7" t="s">
        <v>282</v>
      </c>
      <c r="Q4535" s="7" t="s">
        <v>286</v>
      </c>
      <c r="R4535" s="7" t="s">
        <v>3856</v>
      </c>
      <c r="S4535" s="7">
        <v>264.7724609375</v>
      </c>
    </row>
    <row r="4536" spans="1:19" x14ac:dyDescent="0.25">
      <c r="A4536" s="7">
        <v>513</v>
      </c>
      <c r="B4536" s="7">
        <v>44657</v>
      </c>
      <c r="C4536" s="7">
        <v>40988834</v>
      </c>
      <c r="D4536" s="7" t="s">
        <v>3003</v>
      </c>
      <c r="E4536" s="7" t="s">
        <v>9793</v>
      </c>
      <c r="F4536" s="7">
        <v>2000000</v>
      </c>
      <c r="G4536" s="7">
        <v>1.7111999988555908</v>
      </c>
      <c r="H4536" s="7">
        <v>1.5615999698638916</v>
      </c>
      <c r="I4536" s="7" t="s">
        <v>20358</v>
      </c>
      <c r="J4536" s="7" t="s">
        <v>9794</v>
      </c>
      <c r="K4536" s="8">
        <v>6.2485299110412598</v>
      </c>
      <c r="M4536" s="8">
        <v>101.58799743652344</v>
      </c>
      <c r="N4536" s="7">
        <v>384.90570068359375</v>
      </c>
      <c r="O4536" s="7" t="s">
        <v>331</v>
      </c>
      <c r="P4536" s="7" t="s">
        <v>282</v>
      </c>
      <c r="Q4536" s="7" t="s">
        <v>286</v>
      </c>
      <c r="R4536" s="7" t="s">
        <v>3856</v>
      </c>
      <c r="S4536" s="7">
        <v>261.7674560546875</v>
      </c>
    </row>
    <row r="4537" spans="1:19" x14ac:dyDescent="0.25">
      <c r="A4537" s="7">
        <v>513</v>
      </c>
      <c r="B4537" s="7">
        <v>44657</v>
      </c>
      <c r="C4537" s="7">
        <v>33666373</v>
      </c>
      <c r="D4537" s="7" t="s">
        <v>3003</v>
      </c>
      <c r="E4537" s="7" t="s">
        <v>214</v>
      </c>
      <c r="F4537" s="7">
        <v>1250000</v>
      </c>
      <c r="G4537" s="7">
        <v>0.99659997224807739</v>
      </c>
      <c r="H4537" s="7">
        <v>0.95999997854232788</v>
      </c>
      <c r="I4537" s="7" t="s">
        <v>20359</v>
      </c>
      <c r="J4537" s="7" t="s">
        <v>9792</v>
      </c>
      <c r="K4537" s="8">
        <v>5.2237110137939453</v>
      </c>
      <c r="M4537" s="8">
        <v>99.78900146484375</v>
      </c>
      <c r="N4537" s="7">
        <v>335.30841064453125</v>
      </c>
      <c r="O4537" s="7" t="s">
        <v>331</v>
      </c>
      <c r="P4537" s="7" t="s">
        <v>282</v>
      </c>
      <c r="Q4537" s="7" t="s">
        <v>286</v>
      </c>
      <c r="R4537" s="7" t="s">
        <v>3856</v>
      </c>
      <c r="S4537" s="7">
        <v>252.97407531738281</v>
      </c>
    </row>
    <row r="4538" spans="1:19" x14ac:dyDescent="0.25">
      <c r="A4538" s="7">
        <v>513</v>
      </c>
      <c r="B4538" s="7">
        <v>44657</v>
      </c>
      <c r="C4538" s="7">
        <v>17512019</v>
      </c>
      <c r="D4538" s="7" t="s">
        <v>3003</v>
      </c>
      <c r="E4538" s="7" t="s">
        <v>9790</v>
      </c>
      <c r="F4538" s="7">
        <v>1500000</v>
      </c>
      <c r="G4538" s="7">
        <v>0.96109998226165771</v>
      </c>
      <c r="H4538" s="7">
        <v>0.9276999831199646</v>
      </c>
      <c r="I4538" s="7" t="s">
        <v>20360</v>
      </c>
      <c r="J4538" s="7" t="s">
        <v>9791</v>
      </c>
      <c r="K4538" s="8">
        <v>4.9891500473022461</v>
      </c>
      <c r="M4538" s="8">
        <v>98.386001586914063</v>
      </c>
      <c r="N4538" s="7">
        <v>317.92718505859375</v>
      </c>
      <c r="O4538" s="7" t="s">
        <v>331</v>
      </c>
      <c r="P4538" s="7" t="s">
        <v>282</v>
      </c>
      <c r="Q4538" s="7" t="s">
        <v>286</v>
      </c>
      <c r="R4538" s="7" t="s">
        <v>3856</v>
      </c>
      <c r="S4538" s="7">
        <v>252.53433227539063</v>
      </c>
    </row>
    <row r="4539" spans="1:19" x14ac:dyDescent="0.25">
      <c r="A4539" s="7">
        <v>513</v>
      </c>
      <c r="B4539" s="7">
        <v>44657</v>
      </c>
      <c r="C4539" s="7">
        <v>14803896</v>
      </c>
      <c r="D4539" s="7" t="s">
        <v>3003</v>
      </c>
      <c r="E4539" s="7" t="s">
        <v>9788</v>
      </c>
      <c r="F4539" s="7">
        <v>2500000</v>
      </c>
      <c r="G4539" s="7">
        <v>0.46944400668144226</v>
      </c>
      <c r="H4539" s="7">
        <v>0.4600120484828949</v>
      </c>
      <c r="I4539" s="7" t="s">
        <v>21915</v>
      </c>
      <c r="J4539" s="7" t="s">
        <v>9789</v>
      </c>
      <c r="K4539" s="8">
        <v>4.8939180374145508</v>
      </c>
      <c r="M4539" s="8">
        <v>100.61799621582031</v>
      </c>
      <c r="N4539" s="7">
        <v>391.11709594726563</v>
      </c>
      <c r="O4539" s="7" t="s">
        <v>331</v>
      </c>
      <c r="P4539" s="7" t="s">
        <v>282</v>
      </c>
      <c r="Q4539" s="7" t="s">
        <v>286</v>
      </c>
      <c r="R4539" s="7" t="s">
        <v>3856</v>
      </c>
      <c r="S4539" s="7">
        <v>246.41717529296875</v>
      </c>
    </row>
    <row r="4540" spans="1:19" x14ac:dyDescent="0.25">
      <c r="A4540" s="7">
        <v>513</v>
      </c>
      <c r="B4540" s="7">
        <v>44657</v>
      </c>
      <c r="C4540" s="7">
        <v>42696601</v>
      </c>
      <c r="D4540" s="7" t="s">
        <v>3006</v>
      </c>
      <c r="E4540" s="7" t="s">
        <v>214</v>
      </c>
      <c r="F4540" s="7">
        <v>500000</v>
      </c>
      <c r="G4540" s="7">
        <v>2.8966000080108643</v>
      </c>
      <c r="H4540" s="7">
        <v>2.5613999366760254</v>
      </c>
      <c r="I4540" s="7" t="s">
        <v>9857</v>
      </c>
      <c r="J4540" s="7" t="s">
        <v>9858</v>
      </c>
      <c r="K4540" s="8">
        <v>7.4074392318725586</v>
      </c>
      <c r="M4540" s="8">
        <v>98.625999450683594</v>
      </c>
      <c r="N4540" s="7">
        <v>471.0592041015625</v>
      </c>
      <c r="O4540" s="7" t="s">
        <v>373</v>
      </c>
      <c r="P4540" s="7" t="s">
        <v>282</v>
      </c>
      <c r="Q4540" s="7" t="s">
        <v>286</v>
      </c>
      <c r="R4540" s="7" t="s">
        <v>3856</v>
      </c>
      <c r="S4540" s="7">
        <v>311.24581909179688</v>
      </c>
    </row>
    <row r="4541" spans="1:19" x14ac:dyDescent="0.25">
      <c r="A4541" s="7">
        <v>513</v>
      </c>
      <c r="B4541" s="7">
        <v>44657</v>
      </c>
      <c r="C4541" s="7">
        <v>42653081</v>
      </c>
      <c r="D4541" s="7" t="s">
        <v>3006</v>
      </c>
      <c r="E4541" s="7" t="s">
        <v>9854</v>
      </c>
      <c r="F4541" s="7">
        <v>500000</v>
      </c>
      <c r="G4541" s="7">
        <v>2.8966000080108643</v>
      </c>
      <c r="H4541" s="7">
        <v>2.5617001056671143</v>
      </c>
      <c r="I4541" s="7" t="s">
        <v>9855</v>
      </c>
      <c r="J4541" s="7" t="s">
        <v>9856</v>
      </c>
      <c r="K4541" s="8">
        <v>7.3861980438232422</v>
      </c>
      <c r="M4541" s="8">
        <v>98.680000305175781</v>
      </c>
      <c r="N4541" s="7">
        <v>468.97930908203125</v>
      </c>
      <c r="O4541" s="7" t="s">
        <v>373</v>
      </c>
      <c r="P4541" s="7" t="s">
        <v>282</v>
      </c>
      <c r="Q4541" s="7" t="s">
        <v>286</v>
      </c>
      <c r="R4541" s="7" t="s">
        <v>214</v>
      </c>
      <c r="S4541" s="7">
        <v>311.24581909179688</v>
      </c>
    </row>
    <row r="4542" spans="1:19" x14ac:dyDescent="0.25">
      <c r="A4542" s="7">
        <v>513</v>
      </c>
      <c r="B4542" s="7">
        <v>44657</v>
      </c>
      <c r="C4542" s="7">
        <v>22591578</v>
      </c>
      <c r="D4542" s="7" t="s">
        <v>3006</v>
      </c>
      <c r="E4542" s="7" t="s">
        <v>214</v>
      </c>
      <c r="F4542" s="7">
        <v>500000</v>
      </c>
      <c r="G4542" s="7">
        <v>2.201200008392334</v>
      </c>
      <c r="H4542" s="7">
        <v>2.0139000415802002</v>
      </c>
      <c r="I4542" s="7" t="s">
        <v>9852</v>
      </c>
      <c r="J4542" s="7" t="s">
        <v>9853</v>
      </c>
      <c r="K4542" s="8">
        <v>6.8333501815795898</v>
      </c>
      <c r="M4542" s="8">
        <v>96.052001953125</v>
      </c>
      <c r="N4542" s="7">
        <v>425.75299072265625</v>
      </c>
      <c r="O4542" s="7" t="s">
        <v>373</v>
      </c>
      <c r="P4542" s="7" t="s">
        <v>282</v>
      </c>
      <c r="Q4542" s="7" t="s">
        <v>286</v>
      </c>
      <c r="R4542" s="7" t="s">
        <v>3856</v>
      </c>
      <c r="S4542" s="7">
        <v>301.40972900390625</v>
      </c>
    </row>
    <row r="4543" spans="1:19" x14ac:dyDescent="0.25">
      <c r="A4543" s="7">
        <v>513</v>
      </c>
      <c r="B4543" s="7">
        <v>44657</v>
      </c>
      <c r="C4543" s="7">
        <v>22448177</v>
      </c>
      <c r="D4543" s="7" t="s">
        <v>3006</v>
      </c>
      <c r="E4543" s="7" t="s">
        <v>9849</v>
      </c>
      <c r="F4543" s="7">
        <v>500000</v>
      </c>
      <c r="G4543" s="7">
        <v>2.201200008392334</v>
      </c>
      <c r="H4543" s="7">
        <v>2.0139000415802002</v>
      </c>
      <c r="I4543" s="7" t="s">
        <v>9850</v>
      </c>
      <c r="J4543" s="7" t="s">
        <v>9851</v>
      </c>
      <c r="K4543" s="8">
        <v>6.8333501815795898</v>
      </c>
      <c r="M4543" s="8">
        <v>96.052001953125</v>
      </c>
      <c r="N4543" s="7">
        <v>425.56829833984375</v>
      </c>
      <c r="O4543" s="7" t="s">
        <v>373</v>
      </c>
      <c r="P4543" s="7" t="s">
        <v>282</v>
      </c>
      <c r="Q4543" s="7" t="s">
        <v>286</v>
      </c>
      <c r="R4543" s="7" t="s">
        <v>214</v>
      </c>
      <c r="S4543" s="7">
        <v>301.40972900390625</v>
      </c>
    </row>
    <row r="4544" spans="1:19" x14ac:dyDescent="0.25">
      <c r="A4544" s="7">
        <v>513</v>
      </c>
      <c r="B4544" s="7">
        <v>44657</v>
      </c>
      <c r="C4544" s="7">
        <v>66813928</v>
      </c>
      <c r="D4544" s="7" t="s">
        <v>3009</v>
      </c>
      <c r="E4544" s="7" t="s">
        <v>214</v>
      </c>
      <c r="F4544" s="7">
        <v>300000</v>
      </c>
      <c r="G4544" s="7">
        <v>3.4583001136779785</v>
      </c>
      <c r="H4544" s="7">
        <v>3.1215000152587891</v>
      </c>
      <c r="I4544" s="7" t="s">
        <v>20361</v>
      </c>
      <c r="J4544" s="7" t="s">
        <v>11644</v>
      </c>
      <c r="K4544" s="8">
        <v>5.2018699645996094</v>
      </c>
      <c r="M4544" s="8">
        <v>100.14800262451172</v>
      </c>
      <c r="N4544" s="7">
        <v>248.13800048828125</v>
      </c>
      <c r="O4544" s="7" t="s">
        <v>212</v>
      </c>
      <c r="P4544" s="7" t="s">
        <v>1033</v>
      </c>
      <c r="Q4544" s="7" t="s">
        <v>242</v>
      </c>
      <c r="R4544" s="7" t="s">
        <v>4184</v>
      </c>
      <c r="S4544" s="7">
        <v>248.13800048828125</v>
      </c>
    </row>
    <row r="4545" spans="1:19" x14ac:dyDescent="0.25">
      <c r="A4545" s="7">
        <v>513</v>
      </c>
      <c r="B4545" s="7">
        <v>44657</v>
      </c>
      <c r="C4545" s="7">
        <v>66786237</v>
      </c>
      <c r="D4545" s="7" t="s">
        <v>3013</v>
      </c>
      <c r="E4545" s="7" t="s">
        <v>214</v>
      </c>
      <c r="F4545" s="7">
        <v>300000</v>
      </c>
      <c r="G4545" s="7">
        <v>1.2182999849319458</v>
      </c>
      <c r="H4545" s="7">
        <v>1.1699999570846558</v>
      </c>
      <c r="I4545" s="7" t="s">
        <v>11645</v>
      </c>
      <c r="J4545" s="7" t="s">
        <v>11646</v>
      </c>
      <c r="K4545" s="8">
        <v>3.7683699131011963</v>
      </c>
      <c r="M4545" s="8">
        <v>99.915000915527344</v>
      </c>
      <c r="N4545" s="7">
        <v>168.80900573730469</v>
      </c>
      <c r="O4545" s="7" t="s">
        <v>360</v>
      </c>
      <c r="P4545" s="7" t="s">
        <v>349</v>
      </c>
      <c r="Q4545" s="7" t="s">
        <v>242</v>
      </c>
      <c r="R4545" s="7" t="s">
        <v>3856</v>
      </c>
      <c r="S4545" s="7">
        <v>168.80900573730469</v>
      </c>
    </row>
    <row r="4546" spans="1:19" x14ac:dyDescent="0.25">
      <c r="A4546" s="7">
        <v>513</v>
      </c>
      <c r="B4546" s="7">
        <v>44657</v>
      </c>
      <c r="C4546" s="7">
        <v>66940265</v>
      </c>
      <c r="D4546" s="7" t="s">
        <v>3016</v>
      </c>
      <c r="E4546" s="7" t="s">
        <v>18486</v>
      </c>
      <c r="F4546" s="7">
        <v>500000</v>
      </c>
      <c r="G4546" s="7">
        <v>2.4065999984741211</v>
      </c>
      <c r="H4546" s="7">
        <v>2.3132998943328857</v>
      </c>
      <c r="I4546" s="7" t="s">
        <v>18487</v>
      </c>
      <c r="J4546" s="7" t="s">
        <v>18488</v>
      </c>
      <c r="K4546" s="8">
        <v>3.7248198986053467</v>
      </c>
      <c r="M4546" s="8">
        <v>96.182998657226563</v>
      </c>
      <c r="N4546" s="7">
        <v>109.66999816894531</v>
      </c>
      <c r="O4546" s="7" t="s">
        <v>254</v>
      </c>
      <c r="P4546" s="7" t="s">
        <v>349</v>
      </c>
      <c r="Q4546" s="7" t="s">
        <v>242</v>
      </c>
      <c r="R4546" s="7" t="s">
        <v>3856</v>
      </c>
      <c r="S4546" s="7">
        <v>109.66999816894531</v>
      </c>
    </row>
    <row r="4547" spans="1:19" x14ac:dyDescent="0.25">
      <c r="A4547" s="7">
        <v>513</v>
      </c>
      <c r="B4547" s="7">
        <v>44657</v>
      </c>
      <c r="C4547" s="7">
        <v>66822632</v>
      </c>
      <c r="D4547" s="7" t="s">
        <v>3016</v>
      </c>
      <c r="E4547" s="7" t="s">
        <v>214</v>
      </c>
      <c r="F4547" s="7">
        <v>500000</v>
      </c>
      <c r="G4547" s="7">
        <v>1.5413999557495117</v>
      </c>
      <c r="H4547" s="7">
        <v>1.4765000343322754</v>
      </c>
      <c r="I4547" s="7" t="s">
        <v>11647</v>
      </c>
      <c r="J4547" s="7" t="s">
        <v>11648</v>
      </c>
      <c r="K4547" s="8">
        <v>3.5977799892425537</v>
      </c>
      <c r="M4547" s="8">
        <v>98.589996337890625</v>
      </c>
      <c r="N4547" s="7">
        <v>127.67400360107422</v>
      </c>
      <c r="O4547" s="7" t="s">
        <v>254</v>
      </c>
      <c r="P4547" s="7" t="s">
        <v>349</v>
      </c>
      <c r="Q4547" s="7" t="s">
        <v>242</v>
      </c>
      <c r="R4547" s="7" t="s">
        <v>3856</v>
      </c>
      <c r="S4547" s="7">
        <v>127.67400360107422</v>
      </c>
    </row>
    <row r="4548" spans="1:19" x14ac:dyDescent="0.25">
      <c r="A4548" s="7">
        <v>513</v>
      </c>
      <c r="B4548" s="7">
        <v>44657</v>
      </c>
      <c r="C4548" s="7">
        <v>66960415</v>
      </c>
      <c r="D4548" s="7" t="s">
        <v>18741</v>
      </c>
      <c r="E4548" s="7" t="s">
        <v>214</v>
      </c>
      <c r="F4548" s="7">
        <v>2000000</v>
      </c>
      <c r="G4548" s="7">
        <v>39.534599304199219</v>
      </c>
      <c r="H4548" s="7">
        <v>21.29170036315918</v>
      </c>
      <c r="I4548" s="7" t="s">
        <v>20362</v>
      </c>
      <c r="J4548" s="7" t="s">
        <v>18747</v>
      </c>
      <c r="K4548" s="8">
        <v>3.6774399280548096</v>
      </c>
      <c r="M4548" s="8">
        <v>91.127998352050781</v>
      </c>
      <c r="N4548" s="7">
        <v>118.19599914550781</v>
      </c>
      <c r="O4548" s="7" t="s">
        <v>331</v>
      </c>
      <c r="P4548" s="7" t="s">
        <v>215</v>
      </c>
      <c r="Q4548" s="7" t="s">
        <v>219</v>
      </c>
      <c r="R4548" s="7" t="s">
        <v>3856</v>
      </c>
      <c r="S4548" s="7">
        <v>118.19599914550781</v>
      </c>
    </row>
    <row r="4549" spans="1:19" x14ac:dyDescent="0.25">
      <c r="A4549" s="7">
        <v>513</v>
      </c>
      <c r="B4549" s="7">
        <v>44657</v>
      </c>
      <c r="C4549" s="7">
        <v>66960414</v>
      </c>
      <c r="D4549" s="7" t="s">
        <v>18741</v>
      </c>
      <c r="E4549" s="7" t="s">
        <v>214</v>
      </c>
      <c r="F4549" s="7">
        <v>1000000</v>
      </c>
      <c r="G4549" s="7">
        <v>19.534599304199219</v>
      </c>
      <c r="H4549" s="7">
        <v>14.301199913024902</v>
      </c>
      <c r="I4549" s="7" t="s">
        <v>20363</v>
      </c>
      <c r="J4549" s="7" t="s">
        <v>18740</v>
      </c>
      <c r="K4549" s="8">
        <v>3.5405499935150146</v>
      </c>
      <c r="M4549" s="8">
        <v>90.6719970703125</v>
      </c>
      <c r="N4549" s="7">
        <v>72.343597412109375</v>
      </c>
      <c r="O4549" s="7" t="s">
        <v>331</v>
      </c>
      <c r="P4549" s="7" t="s">
        <v>215</v>
      </c>
      <c r="Q4549" s="7" t="s">
        <v>219</v>
      </c>
      <c r="R4549" s="7" t="s">
        <v>3856</v>
      </c>
      <c r="S4549" s="7">
        <v>72.343597412109375</v>
      </c>
    </row>
    <row r="4550" spans="1:19" x14ac:dyDescent="0.25">
      <c r="A4550" s="7">
        <v>513</v>
      </c>
      <c r="B4550" s="7">
        <v>44657</v>
      </c>
      <c r="C4550" s="7">
        <v>66960413</v>
      </c>
      <c r="D4550" s="7" t="s">
        <v>18741</v>
      </c>
      <c r="E4550" s="7" t="s">
        <v>214</v>
      </c>
      <c r="F4550" s="7">
        <v>1000000</v>
      </c>
      <c r="G4550" s="7">
        <v>9.5332002639770508</v>
      </c>
      <c r="H4550" s="7">
        <v>8.4945001602172852</v>
      </c>
      <c r="I4550" s="7" t="s">
        <v>20364</v>
      </c>
      <c r="J4550" s="7" t="s">
        <v>18744</v>
      </c>
      <c r="K4550" s="8">
        <v>2.7993099689483643</v>
      </c>
      <c r="M4550" s="8">
        <v>93.351997375488281</v>
      </c>
      <c r="N4550" s="7">
        <v>21.419900894165039</v>
      </c>
      <c r="O4550" s="7" t="s">
        <v>331</v>
      </c>
      <c r="P4550" s="7" t="s">
        <v>215</v>
      </c>
      <c r="Q4550" s="7" t="s">
        <v>219</v>
      </c>
      <c r="R4550" s="7" t="s">
        <v>3856</v>
      </c>
      <c r="S4550" s="7">
        <v>21.419900894165039</v>
      </c>
    </row>
    <row r="4551" spans="1:19" x14ac:dyDescent="0.25">
      <c r="A4551" s="7">
        <v>513</v>
      </c>
      <c r="B4551" s="7">
        <v>44657</v>
      </c>
      <c r="C4551" s="7">
        <v>66968745</v>
      </c>
      <c r="D4551" s="7" t="s">
        <v>3019</v>
      </c>
      <c r="E4551" s="7" t="s">
        <v>214</v>
      </c>
      <c r="F4551" s="7">
        <v>300000</v>
      </c>
      <c r="G4551" s="7">
        <v>4.618800163269043</v>
      </c>
      <c r="H4551" s="7">
        <v>3.7697000503540039</v>
      </c>
      <c r="I4551" s="7" t="s">
        <v>19116</v>
      </c>
      <c r="J4551" s="7" t="s">
        <v>19117</v>
      </c>
      <c r="K4551" s="8">
        <v>8.0654449462890625</v>
      </c>
      <c r="M4551" s="8">
        <v>95</v>
      </c>
      <c r="N4551" s="7">
        <v>533.3369140625</v>
      </c>
      <c r="O4551" s="7" t="s">
        <v>212</v>
      </c>
      <c r="P4551" s="7" t="s">
        <v>388</v>
      </c>
      <c r="Q4551" s="7" t="s">
        <v>337</v>
      </c>
      <c r="R4551" s="7" t="s">
        <v>214</v>
      </c>
      <c r="S4551" s="7">
        <v>632.048095703125</v>
      </c>
    </row>
    <row r="4552" spans="1:19" x14ac:dyDescent="0.25">
      <c r="A4552" s="7">
        <v>513</v>
      </c>
      <c r="B4552" s="7">
        <v>44657</v>
      </c>
      <c r="C4552" s="7">
        <v>66968740</v>
      </c>
      <c r="D4552" s="7" t="s">
        <v>3019</v>
      </c>
      <c r="E4552" s="7" t="s">
        <v>19118</v>
      </c>
      <c r="F4552" s="7">
        <v>300000</v>
      </c>
      <c r="G4552" s="7">
        <v>4.618800163269043</v>
      </c>
      <c r="H4552" s="7">
        <v>3.7697000503540039</v>
      </c>
      <c r="I4552" s="7" t="s">
        <v>19119</v>
      </c>
      <c r="J4552" s="7" t="s">
        <v>19120</v>
      </c>
      <c r="K4552" s="8">
        <v>8.0654449462890625</v>
      </c>
      <c r="M4552" s="8">
        <v>95</v>
      </c>
      <c r="N4552" s="7">
        <v>533.3369140625</v>
      </c>
      <c r="O4552" s="7" t="s">
        <v>212</v>
      </c>
      <c r="P4552" s="7" t="s">
        <v>388</v>
      </c>
      <c r="Q4552" s="7" t="s">
        <v>337</v>
      </c>
      <c r="R4552" s="7" t="s">
        <v>214</v>
      </c>
      <c r="S4552" s="7">
        <v>632.048095703125</v>
      </c>
    </row>
    <row r="4553" spans="1:19" x14ac:dyDescent="0.25">
      <c r="A4553" s="7">
        <v>513</v>
      </c>
      <c r="B4553" s="7">
        <v>44657</v>
      </c>
      <c r="C4553" s="7">
        <v>66822623</v>
      </c>
      <c r="D4553" s="7" t="s">
        <v>3022</v>
      </c>
      <c r="E4553" s="7" t="s">
        <v>214</v>
      </c>
      <c r="F4553" s="7">
        <v>300000</v>
      </c>
      <c r="G4553" s="7">
        <v>3.5427999496459961</v>
      </c>
      <c r="H4553" s="7">
        <v>3.3512001037597656</v>
      </c>
      <c r="I4553" s="7" t="s">
        <v>11651</v>
      </c>
      <c r="J4553" s="7" t="s">
        <v>11652</v>
      </c>
      <c r="K4553" s="8">
        <v>2.794719934463501</v>
      </c>
      <c r="M4553" s="8">
        <v>97.755996704101563</v>
      </c>
      <c r="N4553" s="7">
        <v>6.0827999114990234</v>
      </c>
      <c r="O4553" s="7" t="s">
        <v>212</v>
      </c>
      <c r="P4553" s="7" t="s">
        <v>327</v>
      </c>
      <c r="Q4553" s="7" t="s">
        <v>242</v>
      </c>
      <c r="R4553" s="7" t="s">
        <v>3856</v>
      </c>
      <c r="S4553" s="7">
        <v>6.0827999114990234</v>
      </c>
    </row>
    <row r="4554" spans="1:19" x14ac:dyDescent="0.25">
      <c r="A4554" s="7">
        <v>513</v>
      </c>
      <c r="B4554" s="7">
        <v>44657</v>
      </c>
      <c r="C4554" s="7">
        <v>36315980</v>
      </c>
      <c r="D4554" s="7" t="s">
        <v>3022</v>
      </c>
      <c r="E4554" s="7" t="s">
        <v>214</v>
      </c>
      <c r="F4554" s="7">
        <v>500000</v>
      </c>
      <c r="G4554" s="7">
        <v>0.64609998464584351</v>
      </c>
      <c r="H4554" s="7">
        <v>0.62900000810623169</v>
      </c>
      <c r="I4554" s="7" t="s">
        <v>11649</v>
      </c>
      <c r="J4554" s="7" t="s">
        <v>11650</v>
      </c>
      <c r="K4554" s="8">
        <v>2.9404370784759521</v>
      </c>
      <c r="M4554" s="8">
        <v>100.26899719238281</v>
      </c>
      <c r="N4554" s="7">
        <v>166.32879638671875</v>
      </c>
      <c r="O4554" s="7" t="s">
        <v>212</v>
      </c>
      <c r="P4554" s="7" t="s">
        <v>327</v>
      </c>
      <c r="Q4554" s="7" t="s">
        <v>242</v>
      </c>
      <c r="R4554" s="7" t="s">
        <v>3856</v>
      </c>
      <c r="S4554" s="7">
        <v>166.32879638671875</v>
      </c>
    </row>
    <row r="4555" spans="1:19" x14ac:dyDescent="0.25">
      <c r="A4555" s="7">
        <v>513</v>
      </c>
      <c r="B4555" s="7">
        <v>44657</v>
      </c>
      <c r="C4555" s="7">
        <v>43774902</v>
      </c>
      <c r="D4555" s="7" t="s">
        <v>3025</v>
      </c>
      <c r="E4555" s="7" t="s">
        <v>214</v>
      </c>
      <c r="F4555" s="7">
        <v>850000</v>
      </c>
      <c r="G4555" s="7">
        <v>7.1649999618530273</v>
      </c>
      <c r="H4555" s="7">
        <v>5.7904000282287598</v>
      </c>
      <c r="I4555" s="7" t="s">
        <v>9866</v>
      </c>
      <c r="J4555" s="7" t="s">
        <v>9867</v>
      </c>
      <c r="K4555" s="8">
        <v>5.5117530822753906</v>
      </c>
      <c r="M4555" s="8">
        <v>98.459999084472656</v>
      </c>
      <c r="N4555" s="7">
        <v>282</v>
      </c>
      <c r="O4555" s="7" t="s">
        <v>223</v>
      </c>
      <c r="P4555" s="7" t="s">
        <v>289</v>
      </c>
      <c r="Q4555" s="7" t="s">
        <v>291</v>
      </c>
      <c r="R4555" s="7" t="s">
        <v>3856</v>
      </c>
      <c r="S4555" s="7">
        <v>245.66192626953125</v>
      </c>
    </row>
    <row r="4556" spans="1:19" x14ac:dyDescent="0.25">
      <c r="A4556" s="7">
        <v>513</v>
      </c>
      <c r="B4556" s="7">
        <v>44657</v>
      </c>
      <c r="C4556" s="7">
        <v>43774901</v>
      </c>
      <c r="D4556" s="7" t="s">
        <v>3025</v>
      </c>
      <c r="E4556" s="7" t="s">
        <v>9863</v>
      </c>
      <c r="F4556" s="7">
        <v>850000</v>
      </c>
      <c r="G4556" s="7">
        <v>7.1649999618530273</v>
      </c>
      <c r="H4556" s="7">
        <v>5.7863001823425293</v>
      </c>
      <c r="I4556" s="7" t="s">
        <v>9864</v>
      </c>
      <c r="J4556" s="7" t="s">
        <v>9865</v>
      </c>
      <c r="K4556" s="8">
        <v>5.5696258544921875</v>
      </c>
      <c r="M4556" s="8">
        <v>98.125</v>
      </c>
      <c r="N4556" s="7">
        <v>287.79598999023438</v>
      </c>
      <c r="O4556" s="7" t="s">
        <v>223</v>
      </c>
      <c r="P4556" s="7" t="s">
        <v>289</v>
      </c>
      <c r="Q4556" s="7" t="s">
        <v>291</v>
      </c>
      <c r="R4556" s="7" t="s">
        <v>214</v>
      </c>
      <c r="S4556" s="7">
        <v>245.66192626953125</v>
      </c>
    </row>
    <row r="4557" spans="1:19" x14ac:dyDescent="0.25">
      <c r="A4557" s="7">
        <v>513</v>
      </c>
      <c r="B4557" s="7">
        <v>44657</v>
      </c>
      <c r="C4557" s="7">
        <v>31524267</v>
      </c>
      <c r="D4557" s="7" t="s">
        <v>3025</v>
      </c>
      <c r="E4557" s="7" t="s">
        <v>214</v>
      </c>
      <c r="F4557" s="7">
        <v>550003</v>
      </c>
      <c r="G4557" s="7">
        <v>4.4983000755310059</v>
      </c>
      <c r="H4557" s="7">
        <v>3.9709000587463379</v>
      </c>
      <c r="I4557" s="7" t="s">
        <v>20365</v>
      </c>
      <c r="J4557" s="7" t="s">
        <v>9862</v>
      </c>
      <c r="K4557" s="8">
        <v>4.9167089462280273</v>
      </c>
      <c r="M4557" s="8">
        <v>101.33000183105469</v>
      </c>
      <c r="N4557" s="7">
        <v>217.53280639648438</v>
      </c>
      <c r="O4557" s="7" t="s">
        <v>223</v>
      </c>
      <c r="P4557" s="7" t="s">
        <v>289</v>
      </c>
      <c r="Q4557" s="7" t="s">
        <v>291</v>
      </c>
      <c r="R4557" s="7" t="s">
        <v>3856</v>
      </c>
      <c r="S4557" s="7">
        <v>220.71786499023438</v>
      </c>
    </row>
    <row r="4558" spans="1:19" x14ac:dyDescent="0.25">
      <c r="A4558" s="7">
        <v>513</v>
      </c>
      <c r="B4558" s="7">
        <v>44657</v>
      </c>
      <c r="C4558" s="7">
        <v>31524265</v>
      </c>
      <c r="D4558" s="7" t="s">
        <v>3025</v>
      </c>
      <c r="E4558" s="7" t="s">
        <v>9859</v>
      </c>
      <c r="F4558" s="7">
        <v>550003</v>
      </c>
      <c r="G4558" s="7">
        <v>4.4983000755310059</v>
      </c>
      <c r="H4558" s="7">
        <v>3.9693999290466309</v>
      </c>
      <c r="I4558" s="7" t="s">
        <v>9860</v>
      </c>
      <c r="J4558" s="7" t="s">
        <v>9861</v>
      </c>
      <c r="K4558" s="8">
        <v>4.9677371978759766</v>
      </c>
      <c r="M4558" s="8">
        <v>101.125</v>
      </c>
      <c r="N4558" s="7">
        <v>223.11309814453125</v>
      </c>
      <c r="O4558" s="7" t="s">
        <v>223</v>
      </c>
      <c r="P4558" s="7" t="s">
        <v>289</v>
      </c>
      <c r="Q4558" s="7" t="s">
        <v>291</v>
      </c>
      <c r="R4558" s="7" t="s">
        <v>214</v>
      </c>
      <c r="S4558" s="7">
        <v>220.71786499023438</v>
      </c>
    </row>
    <row r="4559" spans="1:19" x14ac:dyDescent="0.25">
      <c r="A4559" s="7">
        <v>513</v>
      </c>
      <c r="B4559" s="7">
        <v>44657</v>
      </c>
      <c r="C4559" s="7">
        <v>66795780</v>
      </c>
      <c r="D4559" s="7" t="s">
        <v>3245</v>
      </c>
      <c r="E4559" s="7" t="s">
        <v>214</v>
      </c>
      <c r="F4559" s="7">
        <v>2600000</v>
      </c>
      <c r="G4559" s="7">
        <v>10.937700271606445</v>
      </c>
      <c r="H4559" s="7">
        <v>4.9711999893188477</v>
      </c>
      <c r="I4559" s="7" t="s">
        <v>21917</v>
      </c>
      <c r="J4559" s="7" t="s">
        <v>9894</v>
      </c>
      <c r="K4559" s="8">
        <v>22.38032341003418</v>
      </c>
      <c r="M4559" s="8">
        <v>39.0260009765625</v>
      </c>
      <c r="N4559" s="7">
        <v>1981.1536865234375</v>
      </c>
      <c r="O4559" s="7" t="s">
        <v>331</v>
      </c>
      <c r="P4559" s="7" t="s">
        <v>2728</v>
      </c>
      <c r="Q4559" s="7" t="s">
        <v>286</v>
      </c>
      <c r="R4559" s="7" t="s">
        <v>3856</v>
      </c>
      <c r="S4559" s="7">
        <v>1497.13623046875</v>
      </c>
    </row>
    <row r="4560" spans="1:19" x14ac:dyDescent="0.25">
      <c r="A4560" s="7">
        <v>513</v>
      </c>
      <c r="B4560" s="7">
        <v>44657</v>
      </c>
      <c r="C4560" s="7">
        <v>66795778</v>
      </c>
      <c r="D4560" s="7" t="s">
        <v>3245</v>
      </c>
      <c r="E4560" s="7" t="s">
        <v>9892</v>
      </c>
      <c r="F4560" s="7">
        <v>2600000</v>
      </c>
      <c r="G4560" s="7">
        <v>10.937700271606445</v>
      </c>
      <c r="H4560" s="7">
        <v>4.9711999893188477</v>
      </c>
      <c r="I4560" s="7" t="s">
        <v>123</v>
      </c>
      <c r="J4560" s="7" t="s">
        <v>9893</v>
      </c>
      <c r="K4560" s="8">
        <v>22.380344390869141</v>
      </c>
      <c r="M4560" s="8">
        <v>39.0260009765625</v>
      </c>
      <c r="N4560" s="7">
        <v>1979.587890625</v>
      </c>
      <c r="O4560" s="7" t="s">
        <v>331</v>
      </c>
      <c r="P4560" s="7" t="s">
        <v>2728</v>
      </c>
      <c r="Q4560" s="7" t="s">
        <v>286</v>
      </c>
      <c r="R4560" s="7" t="s">
        <v>214</v>
      </c>
      <c r="S4560" s="7">
        <v>1497.13623046875</v>
      </c>
    </row>
    <row r="4561" spans="1:19" x14ac:dyDescent="0.25">
      <c r="A4561" s="7">
        <v>513</v>
      </c>
      <c r="B4561" s="7">
        <v>44657</v>
      </c>
      <c r="C4561" s="7">
        <v>35512040</v>
      </c>
      <c r="D4561" s="7" t="s">
        <v>3245</v>
      </c>
      <c r="E4561" s="7" t="s">
        <v>214</v>
      </c>
      <c r="F4561" s="7">
        <v>3000000</v>
      </c>
      <c r="G4561" s="7">
        <v>9.7166996002197266</v>
      </c>
      <c r="H4561" s="7">
        <v>4.7027997970581055</v>
      </c>
      <c r="I4561" s="7" t="s">
        <v>20366</v>
      </c>
      <c r="J4561" s="7" t="s">
        <v>9891</v>
      </c>
      <c r="K4561" s="8">
        <v>22.984115600585938</v>
      </c>
      <c r="M4561" s="8">
        <v>39.041000366210938</v>
      </c>
      <c r="N4561" s="7">
        <v>2041.4820556640625</v>
      </c>
      <c r="O4561" s="7" t="s">
        <v>331</v>
      </c>
      <c r="P4561" s="7" t="s">
        <v>2728</v>
      </c>
      <c r="Q4561" s="7" t="s">
        <v>286</v>
      </c>
      <c r="R4561" s="7" t="s">
        <v>3856</v>
      </c>
      <c r="S4561" s="7">
        <v>1463.3988037109375</v>
      </c>
    </row>
    <row r="4562" spans="1:19" x14ac:dyDescent="0.25">
      <c r="A4562" s="7">
        <v>513</v>
      </c>
      <c r="B4562" s="7">
        <v>44657</v>
      </c>
      <c r="C4562" s="7">
        <v>35505782</v>
      </c>
      <c r="D4562" s="7" t="s">
        <v>3245</v>
      </c>
      <c r="E4562" s="7" t="s">
        <v>9888</v>
      </c>
      <c r="F4562" s="7">
        <v>3000000</v>
      </c>
      <c r="G4562" s="7">
        <v>9.7166996002197266</v>
      </c>
      <c r="H4562" s="7">
        <v>4.7027997970581055</v>
      </c>
      <c r="I4562" s="7" t="s">
        <v>9889</v>
      </c>
      <c r="J4562" s="7" t="s">
        <v>9890</v>
      </c>
      <c r="K4562" s="8">
        <v>23.668338775634766</v>
      </c>
      <c r="M4562" s="8">
        <v>39.040599822998047</v>
      </c>
      <c r="N4562" s="7">
        <v>2105.634033203125</v>
      </c>
      <c r="O4562" s="7" t="s">
        <v>331</v>
      </c>
      <c r="P4562" s="7" t="s">
        <v>2728</v>
      </c>
      <c r="Q4562" s="7" t="s">
        <v>286</v>
      </c>
      <c r="R4562" s="7" t="s">
        <v>214</v>
      </c>
      <c r="S4562" s="7">
        <v>1463.3988037109375</v>
      </c>
    </row>
    <row r="4563" spans="1:19" x14ac:dyDescent="0.25">
      <c r="A4563" s="7">
        <v>513</v>
      </c>
      <c r="B4563" s="7">
        <v>44657</v>
      </c>
      <c r="C4563" s="7">
        <v>66891082</v>
      </c>
      <c r="D4563" s="7" t="s">
        <v>3245</v>
      </c>
      <c r="E4563" s="7" t="s">
        <v>214</v>
      </c>
      <c r="F4563" s="7">
        <v>1750000</v>
      </c>
      <c r="G4563" s="7">
        <v>7.1212000846862793</v>
      </c>
      <c r="H4563" s="7">
        <v>3.9198000431060791</v>
      </c>
      <c r="I4563" s="7" t="s">
        <v>22472</v>
      </c>
      <c r="J4563" s="7" t="s">
        <v>9887</v>
      </c>
      <c r="K4563" s="8">
        <v>26.291769027709961</v>
      </c>
      <c r="M4563" s="8">
        <v>38.826999664306641</v>
      </c>
      <c r="N4563" s="7">
        <v>2359.822509765625</v>
      </c>
      <c r="O4563" s="7" t="s">
        <v>331</v>
      </c>
      <c r="P4563" s="7" t="s">
        <v>2728</v>
      </c>
      <c r="Q4563" s="7" t="s">
        <v>286</v>
      </c>
      <c r="R4563" s="7" t="s">
        <v>3856</v>
      </c>
      <c r="S4563" s="7">
        <v>1385.7760009765625</v>
      </c>
    </row>
    <row r="4564" spans="1:19" x14ac:dyDescent="0.25">
      <c r="A4564" s="7">
        <v>513</v>
      </c>
      <c r="B4564" s="7">
        <v>44657</v>
      </c>
      <c r="C4564" s="7">
        <v>66891081</v>
      </c>
      <c r="D4564" s="7" t="s">
        <v>3245</v>
      </c>
      <c r="E4564" s="7" t="s">
        <v>9885</v>
      </c>
      <c r="F4564" s="7">
        <v>1750000</v>
      </c>
      <c r="G4564" s="7">
        <v>7.1212000846862793</v>
      </c>
      <c r="H4564" s="7">
        <v>3.9198000431060791</v>
      </c>
      <c r="I4564" s="7" t="s">
        <v>19121</v>
      </c>
      <c r="J4564" s="7" t="s">
        <v>9886</v>
      </c>
      <c r="K4564" s="8">
        <v>26.292051315307617</v>
      </c>
      <c r="M4564" s="8">
        <v>38.826499938964844</v>
      </c>
      <c r="N4564" s="7">
        <v>2361.030029296875</v>
      </c>
      <c r="O4564" s="7" t="s">
        <v>331</v>
      </c>
      <c r="P4564" s="7" t="s">
        <v>2728</v>
      </c>
      <c r="Q4564" s="7" t="s">
        <v>286</v>
      </c>
      <c r="R4564" s="7" t="s">
        <v>214</v>
      </c>
      <c r="S4564" s="7">
        <v>1385.7760009765625</v>
      </c>
    </row>
    <row r="4565" spans="1:19" x14ac:dyDescent="0.25">
      <c r="A4565" s="7">
        <v>513</v>
      </c>
      <c r="B4565" s="7">
        <v>44657</v>
      </c>
      <c r="C4565" s="7">
        <v>41198310</v>
      </c>
      <c r="D4565" s="7" t="s">
        <v>3245</v>
      </c>
      <c r="E4565" s="7" t="s">
        <v>214</v>
      </c>
      <c r="F4565" s="7">
        <v>1600000</v>
      </c>
      <c r="G4565" s="7">
        <v>6.5707998275756836</v>
      </c>
      <c r="H4565" s="7">
        <v>3.0908000469207764</v>
      </c>
      <c r="I4565" s="7" t="s">
        <v>20367</v>
      </c>
      <c r="J4565" s="7" t="s">
        <v>9884</v>
      </c>
      <c r="K4565" s="8">
        <v>32.007331848144531</v>
      </c>
      <c r="M4565" s="8">
        <v>40.316001892089844</v>
      </c>
      <c r="N4565" s="7">
        <v>2929.869384765625</v>
      </c>
      <c r="O4565" s="7" t="s">
        <v>331</v>
      </c>
      <c r="P4565" s="7" t="s">
        <v>2728</v>
      </c>
      <c r="Q4565" s="7" t="s">
        <v>286</v>
      </c>
      <c r="R4565" s="7" t="s">
        <v>3856</v>
      </c>
      <c r="S4565" s="7">
        <v>1368.2457275390625</v>
      </c>
    </row>
    <row r="4566" spans="1:19" x14ac:dyDescent="0.25">
      <c r="A4566" s="7">
        <v>513</v>
      </c>
      <c r="B4566" s="7">
        <v>44657</v>
      </c>
      <c r="C4566" s="7">
        <v>41654292</v>
      </c>
      <c r="D4566" s="7" t="s">
        <v>3245</v>
      </c>
      <c r="E4566" s="7" t="s">
        <v>9881</v>
      </c>
      <c r="F4566" s="7">
        <v>1600000</v>
      </c>
      <c r="G4566" s="7">
        <v>6.5707998275756836</v>
      </c>
      <c r="H4566" s="7">
        <v>3.0908000469207764</v>
      </c>
      <c r="I4566" s="7" t="s">
        <v>9882</v>
      </c>
      <c r="J4566" s="7" t="s">
        <v>9883</v>
      </c>
      <c r="K4566" s="8">
        <v>32.007369995117188</v>
      </c>
      <c r="M4566" s="8">
        <v>40.316001892089844</v>
      </c>
      <c r="N4566" s="7">
        <v>2930.78515625</v>
      </c>
      <c r="O4566" s="7" t="s">
        <v>331</v>
      </c>
      <c r="P4566" s="7" t="s">
        <v>2728</v>
      </c>
      <c r="Q4566" s="7" t="s">
        <v>286</v>
      </c>
      <c r="R4566" s="7" t="s">
        <v>214</v>
      </c>
      <c r="S4566" s="7">
        <v>1368.2457275390625</v>
      </c>
    </row>
    <row r="4567" spans="1:19" x14ac:dyDescent="0.25">
      <c r="A4567" s="7">
        <v>513</v>
      </c>
      <c r="B4567" s="7">
        <v>44657</v>
      </c>
      <c r="C4567" s="7">
        <v>27921970</v>
      </c>
      <c r="D4567" s="7" t="s">
        <v>3245</v>
      </c>
      <c r="E4567" s="7" t="s">
        <v>214</v>
      </c>
      <c r="F4567" s="7">
        <v>1307161</v>
      </c>
      <c r="G4567" s="7">
        <v>5.4018001556396484</v>
      </c>
      <c r="H4567" s="7">
        <v>3.2969000339508057</v>
      </c>
      <c r="I4567" s="7" t="s">
        <v>9879</v>
      </c>
      <c r="J4567" s="7" t="s">
        <v>9880</v>
      </c>
      <c r="K4567" s="8">
        <v>31.397018432617188</v>
      </c>
      <c r="M4567" s="8">
        <v>40.233001708984375</v>
      </c>
      <c r="N4567" s="7">
        <v>2866.69970703125</v>
      </c>
      <c r="O4567" s="7" t="s">
        <v>331</v>
      </c>
      <c r="P4567" s="7" t="s">
        <v>2728</v>
      </c>
      <c r="Q4567" s="7" t="s">
        <v>286</v>
      </c>
      <c r="R4567" s="7" t="s">
        <v>3856</v>
      </c>
      <c r="S4567" s="7">
        <v>1329.7359619140625</v>
      </c>
    </row>
    <row r="4568" spans="1:19" x14ac:dyDescent="0.25">
      <c r="A4568" s="7">
        <v>513</v>
      </c>
      <c r="B4568" s="7">
        <v>44657</v>
      </c>
      <c r="C4568" s="7">
        <v>28118512</v>
      </c>
      <c r="D4568" s="7" t="s">
        <v>3245</v>
      </c>
      <c r="E4568" s="7" t="s">
        <v>9876</v>
      </c>
      <c r="F4568" s="7">
        <v>1307161</v>
      </c>
      <c r="G4568" s="7">
        <v>5.4018001556396484</v>
      </c>
      <c r="H4568" s="7">
        <v>3.2969000339508057</v>
      </c>
      <c r="I4568" s="7" t="s">
        <v>9877</v>
      </c>
      <c r="J4568" s="7" t="s">
        <v>9878</v>
      </c>
      <c r="K4568" s="8">
        <v>31.397079467773438</v>
      </c>
      <c r="M4568" s="8">
        <v>40.233001708984375</v>
      </c>
      <c r="N4568" s="7">
        <v>2867.748779296875</v>
      </c>
      <c r="O4568" s="7" t="s">
        <v>331</v>
      </c>
      <c r="P4568" s="7" t="s">
        <v>2728</v>
      </c>
      <c r="Q4568" s="7" t="s">
        <v>286</v>
      </c>
      <c r="R4568" s="7" t="s">
        <v>214</v>
      </c>
      <c r="S4568" s="7">
        <v>1329.7359619140625</v>
      </c>
    </row>
    <row r="4569" spans="1:19" x14ac:dyDescent="0.25">
      <c r="A4569" s="7">
        <v>513</v>
      </c>
      <c r="B4569" s="7">
        <v>44657</v>
      </c>
      <c r="C4569" s="7">
        <v>27921969</v>
      </c>
      <c r="D4569" s="7" t="s">
        <v>3245</v>
      </c>
      <c r="E4569" s="7" t="s">
        <v>214</v>
      </c>
      <c r="F4569" s="7">
        <v>1317940</v>
      </c>
      <c r="G4569" s="7">
        <v>4.4000000953674316</v>
      </c>
      <c r="H4569" s="7">
        <v>2.8359999656677246</v>
      </c>
      <c r="I4569" s="7" t="s">
        <v>21918</v>
      </c>
      <c r="J4569" s="7" t="s">
        <v>9875</v>
      </c>
      <c r="K4569" s="8">
        <v>35.30242919921875</v>
      </c>
      <c r="M4569" s="8">
        <v>40.571998596191406</v>
      </c>
      <c r="N4569" s="7">
        <v>3255.994873046875</v>
      </c>
      <c r="O4569" s="7" t="s">
        <v>331</v>
      </c>
      <c r="P4569" s="7" t="s">
        <v>2728</v>
      </c>
      <c r="Q4569" s="7" t="s">
        <v>286</v>
      </c>
      <c r="R4569" s="7" t="s">
        <v>4084</v>
      </c>
      <c r="S4569" s="7">
        <v>1295.33544921875</v>
      </c>
    </row>
    <row r="4570" spans="1:19" x14ac:dyDescent="0.25">
      <c r="A4570" s="7">
        <v>513</v>
      </c>
      <c r="B4570" s="7">
        <v>44657</v>
      </c>
      <c r="C4570" s="7">
        <v>27921968</v>
      </c>
      <c r="D4570" s="7" t="s">
        <v>3245</v>
      </c>
      <c r="E4570" s="7" t="s">
        <v>214</v>
      </c>
      <c r="F4570" s="7">
        <v>1328887</v>
      </c>
      <c r="G4570" s="7">
        <v>3.4031000137329102</v>
      </c>
      <c r="H4570" s="7">
        <v>2.2853000164031982</v>
      </c>
      <c r="I4570" s="7" t="s">
        <v>18489</v>
      </c>
      <c r="J4570" s="7" t="s">
        <v>9874</v>
      </c>
      <c r="K4570" s="8">
        <v>42.008407592773438</v>
      </c>
      <c r="M4570" s="8">
        <v>40.694999694824219</v>
      </c>
      <c r="N4570" s="7">
        <v>3927.95068359375</v>
      </c>
      <c r="O4570" s="7" t="s">
        <v>331</v>
      </c>
      <c r="P4570" s="7" t="s">
        <v>2728</v>
      </c>
      <c r="Q4570" s="7" t="s">
        <v>286</v>
      </c>
      <c r="R4570" s="7" t="s">
        <v>3856</v>
      </c>
      <c r="S4570" s="7">
        <v>1259.80908203125</v>
      </c>
    </row>
    <row r="4571" spans="1:19" x14ac:dyDescent="0.25">
      <c r="A4571" s="7">
        <v>513</v>
      </c>
      <c r="B4571" s="7">
        <v>44657</v>
      </c>
      <c r="C4571" s="7">
        <v>28118510</v>
      </c>
      <c r="D4571" s="7" t="s">
        <v>3245</v>
      </c>
      <c r="E4571" s="7" t="s">
        <v>9871</v>
      </c>
      <c r="F4571" s="7">
        <v>1328887</v>
      </c>
      <c r="G4571" s="7">
        <v>3.4031000137329102</v>
      </c>
      <c r="H4571" s="7">
        <v>2.2853000164031982</v>
      </c>
      <c r="I4571" s="7" t="s">
        <v>9872</v>
      </c>
      <c r="J4571" s="7" t="s">
        <v>9873</v>
      </c>
      <c r="K4571" s="8">
        <v>42.007984161376953</v>
      </c>
      <c r="M4571" s="8">
        <v>40.695400238037109</v>
      </c>
      <c r="N4571" s="7">
        <v>3926.12060546875</v>
      </c>
      <c r="O4571" s="7" t="s">
        <v>331</v>
      </c>
      <c r="P4571" s="7" t="s">
        <v>2728</v>
      </c>
      <c r="Q4571" s="7" t="s">
        <v>286</v>
      </c>
      <c r="R4571" s="7" t="s">
        <v>214</v>
      </c>
      <c r="S4571" s="7">
        <v>1259.80908203125</v>
      </c>
    </row>
    <row r="4572" spans="1:19" x14ac:dyDescent="0.25">
      <c r="A4572" s="7">
        <v>513</v>
      </c>
      <c r="B4572" s="7">
        <v>44657</v>
      </c>
      <c r="C4572" s="7">
        <v>27921971</v>
      </c>
      <c r="D4572" s="7" t="s">
        <v>3245</v>
      </c>
      <c r="E4572" s="7" t="s">
        <v>214</v>
      </c>
      <c r="F4572" s="7">
        <v>1339057</v>
      </c>
      <c r="G4572" s="7">
        <v>2.4038000106811523</v>
      </c>
      <c r="H4572" s="7">
        <v>1.6521999835968018</v>
      </c>
      <c r="I4572" s="7" t="s">
        <v>20368</v>
      </c>
      <c r="J4572" s="7" t="s">
        <v>9870</v>
      </c>
      <c r="K4572" s="8">
        <v>53.950874328613281</v>
      </c>
      <c r="M4572" s="8">
        <v>41.506999969482422</v>
      </c>
      <c r="N4572" s="7">
        <v>5133.11328125</v>
      </c>
      <c r="O4572" s="7" t="s">
        <v>331</v>
      </c>
      <c r="P4572" s="7" t="s">
        <v>2728</v>
      </c>
      <c r="Q4572" s="7" t="s">
        <v>286</v>
      </c>
      <c r="R4572" s="7" t="s">
        <v>3856</v>
      </c>
      <c r="S4572" s="7">
        <v>1222.8975830078125</v>
      </c>
    </row>
    <row r="4573" spans="1:19" x14ac:dyDescent="0.25">
      <c r="A4573" s="7">
        <v>513</v>
      </c>
      <c r="B4573" s="7">
        <v>44657</v>
      </c>
      <c r="C4573" s="7">
        <v>41198308</v>
      </c>
      <c r="D4573" s="7" t="s">
        <v>3245</v>
      </c>
      <c r="E4573" s="7" t="s">
        <v>214</v>
      </c>
      <c r="F4573" s="7">
        <v>750000</v>
      </c>
      <c r="G4573" s="7">
        <v>1.8207000494003296</v>
      </c>
      <c r="H4573" s="7">
        <v>1.2051999568939209</v>
      </c>
      <c r="I4573" s="7" t="s">
        <v>20369</v>
      </c>
      <c r="J4573" s="7" t="s">
        <v>9869</v>
      </c>
      <c r="K4573" s="8">
        <v>67.473876953125</v>
      </c>
      <c r="M4573" s="8">
        <v>43.320999145507813</v>
      </c>
      <c r="N4573" s="7">
        <v>6502.6015625</v>
      </c>
      <c r="O4573" s="7" t="s">
        <v>331</v>
      </c>
      <c r="P4573" s="7" t="s">
        <v>2728</v>
      </c>
      <c r="Q4573" s="7" t="s">
        <v>286</v>
      </c>
      <c r="R4573" s="7" t="s">
        <v>3856</v>
      </c>
      <c r="S4573" s="7">
        <v>1200.759521484375</v>
      </c>
    </row>
    <row r="4574" spans="1:19" x14ac:dyDescent="0.25">
      <c r="A4574" s="7">
        <v>513</v>
      </c>
      <c r="B4574" s="7">
        <v>44657</v>
      </c>
      <c r="C4574" s="7">
        <v>27921976</v>
      </c>
      <c r="D4574" s="7" t="s">
        <v>3245</v>
      </c>
      <c r="E4574" s="7" t="s">
        <v>214</v>
      </c>
      <c r="F4574" s="7">
        <v>1355231</v>
      </c>
      <c r="G4574" s="7">
        <v>1.4018000364303589</v>
      </c>
      <c r="H4574" s="7">
        <v>0.9650999903678894</v>
      </c>
      <c r="I4574" s="7" t="s">
        <v>22473</v>
      </c>
      <c r="J4574" s="7" t="s">
        <v>9868</v>
      </c>
      <c r="K4574" s="8">
        <v>73.173591613769531</v>
      </c>
      <c r="M4574" s="8">
        <v>47.842998504638672</v>
      </c>
      <c r="N4574" s="7">
        <v>7095.6376953125</v>
      </c>
      <c r="O4574" s="7" t="s">
        <v>331</v>
      </c>
      <c r="P4574" s="7" t="s">
        <v>2728</v>
      </c>
      <c r="Q4574" s="7" t="s">
        <v>286</v>
      </c>
      <c r="R4574" s="7" t="s">
        <v>3856</v>
      </c>
      <c r="S4574" s="7">
        <v>1184.5841064453125</v>
      </c>
    </row>
    <row r="4575" spans="1:19" x14ac:dyDescent="0.25">
      <c r="A4575" s="7">
        <v>513</v>
      </c>
      <c r="B4575" s="7">
        <v>44657</v>
      </c>
      <c r="C4575" s="7">
        <v>66911841</v>
      </c>
      <c r="D4575" s="7" t="s">
        <v>16892</v>
      </c>
      <c r="E4575" s="7" t="s">
        <v>214</v>
      </c>
      <c r="F4575" s="7">
        <v>700000</v>
      </c>
      <c r="G4575" s="7">
        <v>4.7666997909545898</v>
      </c>
      <c r="H4575" s="7">
        <v>3.3222999572753906</v>
      </c>
      <c r="I4575" s="7" t="s">
        <v>20370</v>
      </c>
      <c r="J4575" s="7" t="s">
        <v>17186</v>
      </c>
      <c r="K4575" s="8">
        <v>31.601905822753906</v>
      </c>
      <c r="M4575" s="8">
        <v>36.084999084472656</v>
      </c>
      <c r="N4575" s="7">
        <v>2887.279296875</v>
      </c>
      <c r="O4575" s="7" t="s">
        <v>409</v>
      </c>
      <c r="P4575" s="7" t="s">
        <v>2728</v>
      </c>
      <c r="Q4575" s="7" t="s">
        <v>286</v>
      </c>
      <c r="R4575" s="7" t="s">
        <v>3856</v>
      </c>
      <c r="S4575" s="7">
        <v>2887.279296875</v>
      </c>
    </row>
    <row r="4576" spans="1:19" x14ac:dyDescent="0.25">
      <c r="A4576" s="7">
        <v>513</v>
      </c>
      <c r="B4576" s="7">
        <v>44657</v>
      </c>
      <c r="C4576" s="7">
        <v>66823411</v>
      </c>
      <c r="D4576" s="7" t="s">
        <v>3248</v>
      </c>
      <c r="E4576" s="7" t="s">
        <v>214</v>
      </c>
      <c r="F4576" s="7">
        <v>650000</v>
      </c>
      <c r="G4576" s="7">
        <v>3.5646998882293701</v>
      </c>
      <c r="H4576" s="7">
        <v>2.9210000038146973</v>
      </c>
      <c r="I4576" s="7" t="s">
        <v>9897</v>
      </c>
      <c r="J4576" s="7" t="s">
        <v>9898</v>
      </c>
      <c r="K4576" s="8">
        <v>11.24773120880127</v>
      </c>
      <c r="M4576" s="8">
        <v>87.650001525878906</v>
      </c>
      <c r="N4576" s="7">
        <v>851.28558349609375</v>
      </c>
      <c r="O4576" s="7" t="s">
        <v>280</v>
      </c>
      <c r="P4576" s="7" t="s">
        <v>282</v>
      </c>
      <c r="Q4576" s="7" t="s">
        <v>286</v>
      </c>
      <c r="R4576" s="7" t="s">
        <v>3856</v>
      </c>
      <c r="S4576" s="7">
        <v>396.85769653320313</v>
      </c>
    </row>
    <row r="4577" spans="1:19" x14ac:dyDescent="0.25">
      <c r="A4577" s="7">
        <v>513</v>
      </c>
      <c r="B4577" s="7">
        <v>44657</v>
      </c>
      <c r="C4577" s="7">
        <v>66823360</v>
      </c>
      <c r="D4577" s="7" t="s">
        <v>3248</v>
      </c>
      <c r="E4577" s="7" t="s">
        <v>9895</v>
      </c>
      <c r="F4577" s="7">
        <v>650000</v>
      </c>
      <c r="G4577" s="7">
        <v>3.5646998882293701</v>
      </c>
      <c r="H4577" s="7">
        <v>2.9210000038146973</v>
      </c>
      <c r="I4577" s="7" t="s">
        <v>56</v>
      </c>
      <c r="J4577" s="7" t="s">
        <v>9896</v>
      </c>
      <c r="K4577" s="8">
        <v>11.247645378112793</v>
      </c>
      <c r="M4577" s="8">
        <v>87.650001525878906</v>
      </c>
      <c r="N4577" s="7">
        <v>852.44647216796875</v>
      </c>
      <c r="O4577" s="7" t="s">
        <v>280</v>
      </c>
      <c r="P4577" s="7" t="s">
        <v>282</v>
      </c>
      <c r="Q4577" s="7" t="s">
        <v>286</v>
      </c>
      <c r="R4577" s="7" t="s">
        <v>214</v>
      </c>
      <c r="S4577" s="7">
        <v>396.85769653320313</v>
      </c>
    </row>
    <row r="4578" spans="1:19" x14ac:dyDescent="0.25">
      <c r="A4578" s="7">
        <v>513</v>
      </c>
      <c r="B4578" s="7">
        <v>44657</v>
      </c>
      <c r="C4578" s="7">
        <v>66834269</v>
      </c>
      <c r="D4578" s="7" t="s">
        <v>3251</v>
      </c>
      <c r="E4578" s="7" t="s">
        <v>214</v>
      </c>
      <c r="F4578" s="7">
        <v>300000</v>
      </c>
      <c r="G4578" s="7">
        <v>1.5441000461578369</v>
      </c>
      <c r="H4578" s="7">
        <v>1.4251999855041504</v>
      </c>
      <c r="I4578" s="7" t="s">
        <v>11653</v>
      </c>
      <c r="J4578" s="7" t="s">
        <v>11654</v>
      </c>
      <c r="K4578" s="8">
        <v>6.9555330276489258</v>
      </c>
      <c r="M4578" s="8">
        <v>96.608001708984375</v>
      </c>
      <c r="N4578" s="7">
        <v>463.24600219726563</v>
      </c>
      <c r="O4578" s="7" t="s">
        <v>446</v>
      </c>
      <c r="P4578" s="7" t="s">
        <v>349</v>
      </c>
      <c r="Q4578" s="7" t="s">
        <v>242</v>
      </c>
      <c r="R4578" s="7" t="s">
        <v>214</v>
      </c>
      <c r="S4578" s="7">
        <v>463.24600219726563</v>
      </c>
    </row>
    <row r="4579" spans="1:19" x14ac:dyDescent="0.25">
      <c r="A4579" s="7">
        <v>513</v>
      </c>
      <c r="B4579" s="7">
        <v>44657</v>
      </c>
      <c r="C4579" s="7">
        <v>33366918</v>
      </c>
      <c r="D4579" s="7" t="s">
        <v>3253</v>
      </c>
      <c r="E4579" s="7" t="s">
        <v>214</v>
      </c>
      <c r="F4579" s="7">
        <v>350000</v>
      </c>
      <c r="G4579" s="7">
        <v>0.98290002346038818</v>
      </c>
      <c r="H4579" s="7">
        <v>1.2135000228881836</v>
      </c>
      <c r="I4579" s="7" t="s">
        <v>9902</v>
      </c>
      <c r="J4579" s="7" t="s">
        <v>9903</v>
      </c>
      <c r="K4579" s="8">
        <v>6.7511940002441406</v>
      </c>
      <c r="M4579" s="8">
        <v>101.05000305175781</v>
      </c>
      <c r="N4579" s="7">
        <v>406.060791015625</v>
      </c>
      <c r="O4579" s="7" t="s">
        <v>280</v>
      </c>
      <c r="P4579" s="7" t="s">
        <v>310</v>
      </c>
      <c r="Q4579" s="7" t="s">
        <v>291</v>
      </c>
      <c r="R4579" s="7" t="s">
        <v>214</v>
      </c>
      <c r="S4579" s="7">
        <v>283.88247680664063</v>
      </c>
    </row>
    <row r="4580" spans="1:19" x14ac:dyDescent="0.25">
      <c r="A4580" s="7">
        <v>513</v>
      </c>
      <c r="B4580" s="7">
        <v>44657</v>
      </c>
      <c r="C4580" s="7">
        <v>33366917</v>
      </c>
      <c r="D4580" s="7" t="s">
        <v>3253</v>
      </c>
      <c r="E4580" s="7" t="s">
        <v>9899</v>
      </c>
      <c r="F4580" s="7">
        <v>350000</v>
      </c>
      <c r="G4580" s="7">
        <v>0.98290002346038818</v>
      </c>
      <c r="H4580" s="7">
        <v>1.2134000062942505</v>
      </c>
      <c r="I4580" s="7" t="s">
        <v>9900</v>
      </c>
      <c r="J4580" s="7" t="s">
        <v>9901</v>
      </c>
      <c r="K4580" s="8">
        <v>6.7512130737304688</v>
      </c>
      <c r="M4580" s="8">
        <v>101.05000305175781</v>
      </c>
      <c r="N4580" s="7">
        <v>406.0360107421875</v>
      </c>
      <c r="O4580" s="7" t="s">
        <v>280</v>
      </c>
      <c r="P4580" s="7" t="s">
        <v>310</v>
      </c>
      <c r="Q4580" s="7" t="s">
        <v>291</v>
      </c>
      <c r="R4580" s="7" t="s">
        <v>214</v>
      </c>
      <c r="S4580" s="7">
        <v>283.88247680664063</v>
      </c>
    </row>
    <row r="4581" spans="1:19" x14ac:dyDescent="0.25">
      <c r="A4581" s="7">
        <v>513</v>
      </c>
      <c r="B4581" s="7">
        <v>44657</v>
      </c>
      <c r="C4581" s="7">
        <v>66853958</v>
      </c>
      <c r="D4581" s="7" t="s">
        <v>3255</v>
      </c>
      <c r="E4581" s="7" t="s">
        <v>214</v>
      </c>
      <c r="F4581" s="7">
        <v>527633</v>
      </c>
      <c r="G4581" s="7">
        <v>6.8118000030517578</v>
      </c>
      <c r="H4581" s="7">
        <v>4.1350998878479004</v>
      </c>
      <c r="I4581" s="7" t="s">
        <v>9922</v>
      </c>
      <c r="J4581" s="7" t="s">
        <v>9923</v>
      </c>
      <c r="K4581" s="8">
        <v>18.582429885864258</v>
      </c>
      <c r="M4581" s="8">
        <v>67.066001892089844</v>
      </c>
      <c r="N4581" s="7">
        <v>1587.9278564453125</v>
      </c>
      <c r="O4581" s="7" t="s">
        <v>212</v>
      </c>
      <c r="P4581" s="7" t="s">
        <v>447</v>
      </c>
      <c r="Q4581" s="7" t="s">
        <v>291</v>
      </c>
      <c r="R4581" s="7" t="s">
        <v>3856</v>
      </c>
      <c r="S4581" s="7">
        <v>448.05447387695313</v>
      </c>
    </row>
    <row r="4582" spans="1:19" x14ac:dyDescent="0.25">
      <c r="A4582" s="7">
        <v>513</v>
      </c>
      <c r="B4582" s="7">
        <v>44657</v>
      </c>
      <c r="C4582" s="7">
        <v>66853721</v>
      </c>
      <c r="D4582" s="7" t="s">
        <v>3255</v>
      </c>
      <c r="E4582" s="7" t="s">
        <v>9920</v>
      </c>
      <c r="F4582" s="7">
        <v>527633</v>
      </c>
      <c r="G4582" s="7">
        <v>6.8118000030517578</v>
      </c>
      <c r="H4582" s="7">
        <v>4.1381998062133789</v>
      </c>
      <c r="I4582" s="7" t="s">
        <v>69</v>
      </c>
      <c r="J4582" s="7" t="s">
        <v>9921</v>
      </c>
      <c r="K4582" s="8">
        <v>18.51866340637207</v>
      </c>
      <c r="M4582" s="8">
        <v>67.25</v>
      </c>
      <c r="N4582" s="7">
        <v>1580.2249755859375</v>
      </c>
      <c r="O4582" s="7" t="s">
        <v>212</v>
      </c>
      <c r="P4582" s="7" t="s">
        <v>447</v>
      </c>
      <c r="Q4582" s="7" t="s">
        <v>291</v>
      </c>
      <c r="R4582" s="7" t="s">
        <v>214</v>
      </c>
      <c r="S4582" s="7">
        <v>448.05447387695313</v>
      </c>
    </row>
    <row r="4583" spans="1:19" x14ac:dyDescent="0.25">
      <c r="A4583" s="7">
        <v>513</v>
      </c>
      <c r="B4583" s="7">
        <v>44657</v>
      </c>
      <c r="C4583" s="7">
        <v>44230067</v>
      </c>
      <c r="D4583" s="7" t="s">
        <v>3255</v>
      </c>
      <c r="E4583" s="7" t="s">
        <v>214</v>
      </c>
      <c r="F4583" s="7">
        <v>427998</v>
      </c>
      <c r="G4583" s="7">
        <v>5.8070001602172852</v>
      </c>
      <c r="H4583" s="7">
        <v>3.9498000144958496</v>
      </c>
      <c r="I4583" s="7" t="s">
        <v>9918</v>
      </c>
      <c r="J4583" s="7" t="s">
        <v>9919</v>
      </c>
      <c r="K4583" s="8">
        <v>17.715686798095703</v>
      </c>
      <c r="M4583" s="8">
        <v>66.913002014160156</v>
      </c>
      <c r="N4583" s="7">
        <v>1499.4112548828125</v>
      </c>
      <c r="O4583" s="7" t="s">
        <v>212</v>
      </c>
      <c r="P4583" s="7" t="s">
        <v>447</v>
      </c>
      <c r="Q4583" s="7" t="s">
        <v>291</v>
      </c>
      <c r="R4583" s="7" t="s">
        <v>214</v>
      </c>
      <c r="S4583" s="7">
        <v>432.68362426757813</v>
      </c>
    </row>
    <row r="4584" spans="1:19" x14ac:dyDescent="0.25">
      <c r="A4584" s="7">
        <v>513</v>
      </c>
      <c r="B4584" s="7">
        <v>44657</v>
      </c>
      <c r="C4584" s="7">
        <v>44230069</v>
      </c>
      <c r="D4584" s="7" t="s">
        <v>3255</v>
      </c>
      <c r="E4584" s="7" t="s">
        <v>9916</v>
      </c>
      <c r="F4584" s="7">
        <v>427998</v>
      </c>
      <c r="G4584" s="7">
        <v>5.8070001602172852</v>
      </c>
      <c r="H4584" s="7">
        <v>3.9498000144958496</v>
      </c>
      <c r="I4584" s="7" t="s">
        <v>24</v>
      </c>
      <c r="J4584" s="7" t="s">
        <v>9917</v>
      </c>
      <c r="K4584" s="8">
        <v>17.715686798095703</v>
      </c>
      <c r="M4584" s="8">
        <v>66.913002014160156</v>
      </c>
      <c r="N4584" s="7">
        <v>1499.4112548828125</v>
      </c>
      <c r="O4584" s="7" t="s">
        <v>212</v>
      </c>
      <c r="P4584" s="7" t="s">
        <v>447</v>
      </c>
      <c r="Q4584" s="7" t="s">
        <v>291</v>
      </c>
      <c r="R4584" s="7" t="s">
        <v>214</v>
      </c>
      <c r="S4584" s="7">
        <v>432.68362426757813</v>
      </c>
    </row>
    <row r="4585" spans="1:19" x14ac:dyDescent="0.25">
      <c r="A4585" s="7">
        <v>513</v>
      </c>
      <c r="B4585" s="7">
        <v>44657</v>
      </c>
      <c r="C4585" s="7">
        <v>37391412</v>
      </c>
      <c r="D4585" s="7" t="s">
        <v>3255</v>
      </c>
      <c r="E4585" s="7" t="s">
        <v>214</v>
      </c>
      <c r="F4585" s="7">
        <v>291467</v>
      </c>
      <c r="G4585" s="7">
        <v>3.8522000312805176</v>
      </c>
      <c r="H4585" s="7">
        <v>2.9763000011444092</v>
      </c>
      <c r="I4585" s="7" t="s">
        <v>22474</v>
      </c>
      <c r="J4585" s="7" t="s">
        <v>22475</v>
      </c>
      <c r="K4585" s="8">
        <v>19.343158721923828</v>
      </c>
      <c r="M4585" s="8">
        <v>68.5</v>
      </c>
      <c r="N4585" s="7">
        <v>1659.6358642578125</v>
      </c>
      <c r="O4585" s="7" t="s">
        <v>212</v>
      </c>
      <c r="P4585" s="7" t="s">
        <v>447</v>
      </c>
      <c r="Q4585" s="7" t="s">
        <v>291</v>
      </c>
      <c r="R4585" s="7" t="s">
        <v>214</v>
      </c>
      <c r="S4585" s="7">
        <v>401.5638427734375</v>
      </c>
    </row>
    <row r="4586" spans="1:19" x14ac:dyDescent="0.25">
      <c r="A4586" s="7">
        <v>513</v>
      </c>
      <c r="B4586" s="7">
        <v>44657</v>
      </c>
      <c r="C4586" s="7">
        <v>37126581</v>
      </c>
      <c r="D4586" s="7" t="s">
        <v>3255</v>
      </c>
      <c r="E4586" s="7" t="s">
        <v>9913</v>
      </c>
      <c r="F4586" s="7">
        <v>291467</v>
      </c>
      <c r="G4586" s="7">
        <v>3.8522000312805176</v>
      </c>
      <c r="H4586" s="7">
        <v>2.9674999713897705</v>
      </c>
      <c r="I4586" s="7" t="s">
        <v>9914</v>
      </c>
      <c r="J4586" s="7" t="s">
        <v>9915</v>
      </c>
      <c r="K4586" s="8">
        <v>19.723194122314453</v>
      </c>
      <c r="M4586" s="8">
        <v>67.719001770019531</v>
      </c>
      <c r="N4586" s="7">
        <v>1697.612548828125</v>
      </c>
      <c r="O4586" s="7" t="s">
        <v>212</v>
      </c>
      <c r="P4586" s="7" t="s">
        <v>447</v>
      </c>
      <c r="Q4586" s="7" t="s">
        <v>291</v>
      </c>
      <c r="R4586" s="7" t="s">
        <v>214</v>
      </c>
      <c r="S4586" s="7">
        <v>401.5638427734375</v>
      </c>
    </row>
    <row r="4587" spans="1:19" x14ac:dyDescent="0.25">
      <c r="A4587" s="7">
        <v>513</v>
      </c>
      <c r="B4587" s="7">
        <v>44657</v>
      </c>
      <c r="C4587" s="7">
        <v>34019502</v>
      </c>
      <c r="D4587" s="7" t="s">
        <v>3255</v>
      </c>
      <c r="E4587" s="7" t="s">
        <v>214</v>
      </c>
      <c r="F4587" s="7">
        <v>392525</v>
      </c>
      <c r="G4587" s="7">
        <v>2.7762000560760498</v>
      </c>
      <c r="H4587" s="7">
        <v>2.2037999629974365</v>
      </c>
      <c r="I4587" s="7" t="s">
        <v>120</v>
      </c>
      <c r="J4587" s="7" t="s">
        <v>9912</v>
      </c>
      <c r="K4587" s="8">
        <v>23.579250335693359</v>
      </c>
      <c r="M4587" s="8">
        <v>67.541999816894531</v>
      </c>
      <c r="N4587" s="7">
        <v>2089.1240234375</v>
      </c>
      <c r="O4587" s="7" t="s">
        <v>212</v>
      </c>
      <c r="P4587" s="7" t="s">
        <v>447</v>
      </c>
      <c r="Q4587" s="7" t="s">
        <v>291</v>
      </c>
      <c r="R4587" s="7" t="s">
        <v>214</v>
      </c>
      <c r="S4587" s="7">
        <v>383.79049682617188</v>
      </c>
    </row>
    <row r="4588" spans="1:19" x14ac:dyDescent="0.25">
      <c r="A4588" s="7">
        <v>513</v>
      </c>
      <c r="B4588" s="7">
        <v>44657</v>
      </c>
      <c r="C4588" s="7">
        <v>34019514</v>
      </c>
      <c r="D4588" s="7" t="s">
        <v>3255</v>
      </c>
      <c r="E4588" s="7" t="s">
        <v>9909</v>
      </c>
      <c r="F4588" s="7">
        <v>392525</v>
      </c>
      <c r="G4588" s="7">
        <v>2.7762000560760498</v>
      </c>
      <c r="H4588" s="7">
        <v>2.2039999961853027</v>
      </c>
      <c r="I4588" s="7" t="s">
        <v>9910</v>
      </c>
      <c r="J4588" s="7" t="s">
        <v>9911</v>
      </c>
      <c r="K4588" s="8">
        <v>23.564624786376953</v>
      </c>
      <c r="M4588" s="8">
        <v>67.564002990722656</v>
      </c>
      <c r="N4588" s="7">
        <v>2087.66259765625</v>
      </c>
      <c r="O4588" s="7" t="s">
        <v>212</v>
      </c>
      <c r="P4588" s="7" t="s">
        <v>447</v>
      </c>
      <c r="Q4588" s="7" t="s">
        <v>291</v>
      </c>
      <c r="R4588" s="7" t="s">
        <v>214</v>
      </c>
      <c r="S4588" s="7">
        <v>383.79049682617188</v>
      </c>
    </row>
    <row r="4589" spans="1:19" x14ac:dyDescent="0.25">
      <c r="A4589" s="7">
        <v>513</v>
      </c>
      <c r="B4589" s="7">
        <v>44657</v>
      </c>
      <c r="C4589" s="7">
        <v>31468033</v>
      </c>
      <c r="D4589" s="7" t="s">
        <v>3255</v>
      </c>
      <c r="E4589" s="7" t="s">
        <v>214</v>
      </c>
      <c r="F4589" s="7">
        <v>318053</v>
      </c>
      <c r="G4589" s="7">
        <v>1.4730000495910645</v>
      </c>
      <c r="H4589" s="7">
        <v>1.2496999502182007</v>
      </c>
      <c r="I4589" s="7" t="s">
        <v>9907</v>
      </c>
      <c r="J4589" s="7" t="s">
        <v>9908</v>
      </c>
      <c r="K4589" s="8">
        <v>26.103437423706055</v>
      </c>
      <c r="M4589" s="8">
        <v>78.092002868652344</v>
      </c>
      <c r="N4589" s="7">
        <v>2382.989013671875</v>
      </c>
      <c r="O4589" s="7" t="s">
        <v>212</v>
      </c>
      <c r="P4589" s="7" t="s">
        <v>447</v>
      </c>
      <c r="Q4589" s="7" t="s">
        <v>291</v>
      </c>
      <c r="R4589" s="7" t="s">
        <v>214</v>
      </c>
      <c r="S4589" s="7">
        <v>361.71072387695313</v>
      </c>
    </row>
    <row r="4590" spans="1:19" x14ac:dyDescent="0.25">
      <c r="A4590" s="7">
        <v>513</v>
      </c>
      <c r="B4590" s="7">
        <v>44657</v>
      </c>
      <c r="C4590" s="7">
        <v>31468032</v>
      </c>
      <c r="D4590" s="7" t="s">
        <v>3255</v>
      </c>
      <c r="E4590" s="7" t="s">
        <v>9904</v>
      </c>
      <c r="F4590" s="7">
        <v>318053</v>
      </c>
      <c r="G4590" s="7">
        <v>1.4730000495910645</v>
      </c>
      <c r="H4590" s="7">
        <v>1.2496999502182007</v>
      </c>
      <c r="I4590" s="7" t="s">
        <v>9905</v>
      </c>
      <c r="J4590" s="7" t="s">
        <v>9906</v>
      </c>
      <c r="K4590" s="8">
        <v>26.103395462036133</v>
      </c>
      <c r="M4590" s="8">
        <v>78.092002868652344</v>
      </c>
      <c r="N4590" s="7">
        <v>2382.989013671875</v>
      </c>
      <c r="O4590" s="7" t="s">
        <v>212</v>
      </c>
      <c r="P4590" s="7" t="s">
        <v>447</v>
      </c>
      <c r="Q4590" s="7" t="s">
        <v>291</v>
      </c>
      <c r="R4590" s="7" t="s">
        <v>214</v>
      </c>
      <c r="S4590" s="7">
        <v>361.71072387695313</v>
      </c>
    </row>
    <row r="4591" spans="1:19" x14ac:dyDescent="0.25">
      <c r="A4591" s="7">
        <v>513</v>
      </c>
      <c r="B4591" s="7">
        <v>44657</v>
      </c>
      <c r="C4591" s="7">
        <v>45254442</v>
      </c>
      <c r="D4591" s="7" t="s">
        <v>3260</v>
      </c>
      <c r="E4591" s="7" t="s">
        <v>11657</v>
      </c>
      <c r="F4591" s="7">
        <v>530000</v>
      </c>
      <c r="G4591" s="7">
        <v>0.4846000075340271</v>
      </c>
      <c r="H4591" s="7">
        <v>1.3624999523162842</v>
      </c>
      <c r="I4591" s="7" t="s">
        <v>17187</v>
      </c>
      <c r="J4591" s="7" t="s">
        <v>11658</v>
      </c>
      <c r="K4591" s="8">
        <v>6.1405777931213379</v>
      </c>
      <c r="M4591" s="8">
        <v>105.47000122070313</v>
      </c>
      <c r="N4591" s="7">
        <v>259.8721923828125</v>
      </c>
      <c r="O4591" s="7" t="s">
        <v>446</v>
      </c>
      <c r="P4591" s="7" t="s">
        <v>289</v>
      </c>
      <c r="Q4591" s="7" t="s">
        <v>291</v>
      </c>
      <c r="R4591" s="7" t="s">
        <v>214</v>
      </c>
      <c r="S4591" s="7">
        <v>259.8721923828125</v>
      </c>
    </row>
    <row r="4592" spans="1:19" x14ac:dyDescent="0.25">
      <c r="A4592" s="7">
        <v>513</v>
      </c>
      <c r="B4592" s="7">
        <v>44657</v>
      </c>
      <c r="C4592" s="7">
        <v>45656244</v>
      </c>
      <c r="D4592" s="7" t="s">
        <v>3260</v>
      </c>
      <c r="E4592" s="7" t="s">
        <v>214</v>
      </c>
      <c r="F4592" s="7">
        <v>530000</v>
      </c>
      <c r="G4592" s="7">
        <v>0.48330000042915344</v>
      </c>
      <c r="H4592" s="7">
        <v>1.3624000549316406</v>
      </c>
      <c r="I4592" s="7" t="s">
        <v>11655</v>
      </c>
      <c r="J4592" s="7" t="s">
        <v>11656</v>
      </c>
      <c r="K4592" s="8">
        <v>6.1396999359130859</v>
      </c>
      <c r="M4592" s="8">
        <v>105.47000122070313</v>
      </c>
      <c r="N4592" s="7">
        <v>513.35888671875</v>
      </c>
      <c r="O4592" s="7" t="s">
        <v>446</v>
      </c>
      <c r="P4592" s="7" t="s">
        <v>289</v>
      </c>
      <c r="Q4592" s="7" t="s">
        <v>291</v>
      </c>
      <c r="R4592" s="7" t="s">
        <v>214</v>
      </c>
      <c r="S4592" s="7">
        <v>513.35888671875</v>
      </c>
    </row>
    <row r="4593" spans="1:19" x14ac:dyDescent="0.25">
      <c r="A4593" s="7">
        <v>513</v>
      </c>
      <c r="B4593" s="7">
        <v>44657</v>
      </c>
      <c r="C4593" s="7">
        <v>25395963</v>
      </c>
      <c r="D4593" s="7" t="s">
        <v>3262</v>
      </c>
      <c r="E4593" s="7" t="s">
        <v>214</v>
      </c>
      <c r="F4593" s="7">
        <v>1000000</v>
      </c>
      <c r="G4593" s="7">
        <v>2.9814999103546143</v>
      </c>
      <c r="H4593" s="7">
        <v>2.8271999359130859</v>
      </c>
      <c r="I4593" s="7" t="s">
        <v>9924</v>
      </c>
      <c r="J4593" s="7" t="s">
        <v>9925</v>
      </c>
      <c r="K4593" s="8">
        <v>3.0938398838043213</v>
      </c>
      <c r="M4593" s="8">
        <v>100</v>
      </c>
      <c r="N4593" s="7">
        <v>38.790699005126953</v>
      </c>
      <c r="O4593" s="7" t="s">
        <v>331</v>
      </c>
      <c r="P4593" s="7" t="s">
        <v>215</v>
      </c>
      <c r="Q4593" s="7" t="s">
        <v>219</v>
      </c>
      <c r="R4593" s="7" t="s">
        <v>3856</v>
      </c>
      <c r="S4593" s="7">
        <v>56.863410949707031</v>
      </c>
    </row>
    <row r="4594" spans="1:19" x14ac:dyDescent="0.25">
      <c r="A4594" s="7">
        <v>513</v>
      </c>
      <c r="B4594" s="7">
        <v>44657</v>
      </c>
      <c r="C4594" s="7">
        <v>21343644</v>
      </c>
      <c r="D4594" s="7" t="s">
        <v>3265</v>
      </c>
      <c r="E4594" s="7" t="s">
        <v>214</v>
      </c>
      <c r="F4594" s="7">
        <v>1000000</v>
      </c>
      <c r="G4594" s="7">
        <v>7.0637001991271973</v>
      </c>
      <c r="H4594" s="7">
        <v>5.8743000030517578</v>
      </c>
      <c r="I4594" s="7" t="s">
        <v>9928</v>
      </c>
      <c r="J4594" s="7" t="s">
        <v>9929</v>
      </c>
      <c r="K4594" s="8">
        <v>3.4585781097412109</v>
      </c>
      <c r="M4594" s="8">
        <v>109.58499908447266</v>
      </c>
      <c r="N4594" s="7">
        <v>76.25250244140625</v>
      </c>
      <c r="O4594" s="7" t="s">
        <v>331</v>
      </c>
      <c r="P4594" s="7" t="s">
        <v>215</v>
      </c>
      <c r="Q4594" s="7" t="s">
        <v>219</v>
      </c>
      <c r="R4594" s="7" t="s">
        <v>3856</v>
      </c>
      <c r="S4594" s="7">
        <v>82.674217224121094</v>
      </c>
    </row>
    <row r="4595" spans="1:19" x14ac:dyDescent="0.25">
      <c r="A4595" s="7">
        <v>513</v>
      </c>
      <c r="B4595" s="7">
        <v>44657</v>
      </c>
      <c r="C4595" s="7">
        <v>18242341</v>
      </c>
      <c r="D4595" s="7" t="s">
        <v>3265</v>
      </c>
      <c r="E4595" s="7" t="s">
        <v>214</v>
      </c>
      <c r="F4595" s="7">
        <v>750000</v>
      </c>
      <c r="G4595" s="7">
        <v>0.81590002775192261</v>
      </c>
      <c r="H4595" s="7">
        <v>0.79610002040863037</v>
      </c>
      <c r="I4595" s="7" t="s">
        <v>9926</v>
      </c>
      <c r="J4595" s="7" t="s">
        <v>9927</v>
      </c>
      <c r="K4595" s="8">
        <v>2.7106609344482422</v>
      </c>
      <c r="M4595" s="8">
        <v>100.92800140380859</v>
      </c>
      <c r="N4595" s="7">
        <v>114.84559631347656</v>
      </c>
      <c r="O4595" s="7" t="s">
        <v>331</v>
      </c>
      <c r="P4595" s="7" t="s">
        <v>215</v>
      </c>
      <c r="Q4595" s="7" t="s">
        <v>219</v>
      </c>
      <c r="R4595" s="7" t="s">
        <v>3856</v>
      </c>
      <c r="S4595" s="7">
        <v>61.066890716552734</v>
      </c>
    </row>
    <row r="4596" spans="1:19" x14ac:dyDescent="0.25">
      <c r="A4596" s="7">
        <v>513</v>
      </c>
      <c r="B4596" s="7">
        <v>44657</v>
      </c>
      <c r="C4596" s="7">
        <v>66816110</v>
      </c>
      <c r="D4596" s="7" t="s">
        <v>3269</v>
      </c>
      <c r="E4596" s="7" t="s">
        <v>214</v>
      </c>
      <c r="F4596" s="7">
        <v>1250000</v>
      </c>
      <c r="G4596" s="7">
        <v>28.424400329589844</v>
      </c>
      <c r="H4596" s="7">
        <v>16.153400421142578</v>
      </c>
      <c r="I4596" s="7" t="s">
        <v>20371</v>
      </c>
      <c r="J4596" s="7" t="s">
        <v>11660</v>
      </c>
      <c r="K4596" s="8">
        <v>4.7271881103515625</v>
      </c>
      <c r="M4596" s="8">
        <v>87.136001586914063</v>
      </c>
      <c r="N4596" s="7">
        <v>205.62879943847656</v>
      </c>
      <c r="O4596" s="7" t="s">
        <v>331</v>
      </c>
      <c r="P4596" s="7" t="s">
        <v>215</v>
      </c>
      <c r="Q4596" s="7" t="s">
        <v>219</v>
      </c>
      <c r="R4596" s="7" t="s">
        <v>3856</v>
      </c>
      <c r="S4596" s="7">
        <v>205.62879943847656</v>
      </c>
    </row>
    <row r="4597" spans="1:19" x14ac:dyDescent="0.25">
      <c r="A4597" s="7">
        <v>513</v>
      </c>
      <c r="B4597" s="7">
        <v>44657</v>
      </c>
      <c r="C4597" s="7">
        <v>18242330</v>
      </c>
      <c r="D4597" s="7" t="s">
        <v>3269</v>
      </c>
      <c r="E4597" s="7" t="s">
        <v>214</v>
      </c>
      <c r="F4597" s="7">
        <v>1000000</v>
      </c>
      <c r="G4597" s="7">
        <v>20.815900802612305</v>
      </c>
      <c r="H4597" s="7">
        <v>12.579700469970703</v>
      </c>
      <c r="I4597" s="7" t="s">
        <v>20372</v>
      </c>
      <c r="J4597" s="7" t="s">
        <v>11659</v>
      </c>
      <c r="K4597" s="8">
        <v>4.9167671203613281</v>
      </c>
      <c r="M4597" s="8">
        <v>104.30400085449219</v>
      </c>
      <c r="N4597" s="7">
        <v>209.10539245605469</v>
      </c>
      <c r="O4597" s="7" t="s">
        <v>331</v>
      </c>
      <c r="P4597" s="7" t="s">
        <v>215</v>
      </c>
      <c r="Q4597" s="7" t="s">
        <v>219</v>
      </c>
      <c r="R4597" s="7" t="s">
        <v>3856</v>
      </c>
      <c r="S4597" s="7">
        <v>209.10539245605469</v>
      </c>
    </row>
    <row r="4598" spans="1:19" x14ac:dyDescent="0.25">
      <c r="A4598" s="7">
        <v>513</v>
      </c>
      <c r="B4598" s="7">
        <v>44657</v>
      </c>
      <c r="C4598" s="7">
        <v>66825143</v>
      </c>
      <c r="D4598" s="7" t="s">
        <v>3272</v>
      </c>
      <c r="E4598" s="7" t="s">
        <v>214</v>
      </c>
      <c r="F4598" s="7">
        <v>600000</v>
      </c>
      <c r="G4598" s="7">
        <v>3.5755999088287354</v>
      </c>
      <c r="H4598" s="7">
        <v>3.3573999404907227</v>
      </c>
      <c r="I4598" s="7" t="s">
        <v>11661</v>
      </c>
      <c r="J4598" s="7" t="s">
        <v>11662</v>
      </c>
      <c r="K4598" s="8">
        <v>3.2575099468231201</v>
      </c>
      <c r="M4598" s="8">
        <v>97.109001159667969</v>
      </c>
      <c r="N4598" s="7">
        <v>52.137100219726563</v>
      </c>
      <c r="O4598" s="7" t="s">
        <v>643</v>
      </c>
      <c r="P4598" s="7" t="s">
        <v>215</v>
      </c>
      <c r="Q4598" s="7" t="s">
        <v>219</v>
      </c>
      <c r="R4598" s="7" t="s">
        <v>3856</v>
      </c>
      <c r="S4598" s="7">
        <v>52.137100219726563</v>
      </c>
    </row>
    <row r="4599" spans="1:19" x14ac:dyDescent="0.25">
      <c r="A4599" s="7">
        <v>513</v>
      </c>
      <c r="B4599" s="7">
        <v>44657</v>
      </c>
      <c r="C4599" s="7">
        <v>66887335</v>
      </c>
      <c r="D4599" s="7" t="s">
        <v>3275</v>
      </c>
      <c r="E4599" s="7" t="s">
        <v>9930</v>
      </c>
      <c r="F4599" s="7">
        <v>750000</v>
      </c>
      <c r="G4599" s="7">
        <v>4.0194001197814941</v>
      </c>
      <c r="H4599" s="7">
        <v>3.8431000709533691</v>
      </c>
      <c r="I4599" s="7" t="s">
        <v>9931</v>
      </c>
      <c r="J4599" s="7" t="s">
        <v>9932</v>
      </c>
      <c r="K4599" s="8">
        <v>3.2320001125335693</v>
      </c>
      <c r="M4599" s="8">
        <v>92.584999084472656</v>
      </c>
      <c r="N4599" s="7">
        <v>48.180500030517578</v>
      </c>
      <c r="O4599" s="7" t="s">
        <v>212</v>
      </c>
      <c r="P4599" s="7" t="s">
        <v>659</v>
      </c>
      <c r="Q4599" s="7" t="s">
        <v>242</v>
      </c>
      <c r="R4599" s="7" t="s">
        <v>214</v>
      </c>
      <c r="S4599" s="7">
        <v>47.392017364501953</v>
      </c>
    </row>
    <row r="4600" spans="1:19" x14ac:dyDescent="0.25">
      <c r="A4600" s="7">
        <v>513</v>
      </c>
      <c r="B4600" s="7">
        <v>44657</v>
      </c>
      <c r="C4600" s="7">
        <v>66887256</v>
      </c>
      <c r="D4600" s="7" t="s">
        <v>3275</v>
      </c>
      <c r="E4600" s="7" t="s">
        <v>9933</v>
      </c>
      <c r="F4600" s="7">
        <v>750000</v>
      </c>
      <c r="G4600" s="7">
        <v>4.0191998481750488</v>
      </c>
      <c r="H4600" s="7">
        <v>3.8431000709533691</v>
      </c>
      <c r="I4600" s="7" t="s">
        <v>9934</v>
      </c>
      <c r="J4600" s="7" t="s">
        <v>9935</v>
      </c>
      <c r="K4600" s="8">
        <v>3.2320001125335693</v>
      </c>
      <c r="M4600" s="8">
        <v>92.584999084472656</v>
      </c>
      <c r="N4600" s="7">
        <v>48.180500030517578</v>
      </c>
      <c r="O4600" s="7" t="s">
        <v>212</v>
      </c>
      <c r="P4600" s="7" t="s">
        <v>659</v>
      </c>
      <c r="Q4600" s="7" t="s">
        <v>242</v>
      </c>
      <c r="R4600" s="7" t="s">
        <v>3856</v>
      </c>
      <c r="S4600" s="7">
        <v>47.391536712646484</v>
      </c>
    </row>
    <row r="4601" spans="1:19" x14ac:dyDescent="0.25">
      <c r="A4601" s="7">
        <v>513</v>
      </c>
      <c r="B4601" s="7">
        <v>44657</v>
      </c>
      <c r="C4601" s="7">
        <v>67033480</v>
      </c>
      <c r="D4601" s="7" t="s">
        <v>3275</v>
      </c>
      <c r="E4601" s="7" t="s">
        <v>22476</v>
      </c>
      <c r="F4601" s="7">
        <v>750000</v>
      </c>
      <c r="G4601" s="7">
        <v>3.0006999969482422</v>
      </c>
      <c r="H4601" s="7">
        <v>2.847599983215332</v>
      </c>
      <c r="I4601" s="7" t="s">
        <v>22477</v>
      </c>
      <c r="J4601" s="7" t="s">
        <v>22478</v>
      </c>
      <c r="K4601" s="8">
        <v>3.0684928894042969</v>
      </c>
      <c r="M4601" s="8">
        <v>99.972991943359375</v>
      </c>
      <c r="N4601" s="7">
        <v>35.508899688720703</v>
      </c>
      <c r="O4601" s="7" t="s">
        <v>212</v>
      </c>
      <c r="P4601" s="7" t="s">
        <v>659</v>
      </c>
      <c r="Q4601" s="7" t="s">
        <v>242</v>
      </c>
      <c r="R4601" s="7" t="s">
        <v>214</v>
      </c>
      <c r="S4601" s="7">
        <v>44.927196502685547</v>
      </c>
    </row>
    <row r="4602" spans="1:19" x14ac:dyDescent="0.25">
      <c r="A4602" s="7">
        <v>513</v>
      </c>
      <c r="B4602" s="7">
        <v>44657</v>
      </c>
      <c r="C4602" s="7">
        <v>35947381</v>
      </c>
      <c r="D4602" s="7" t="s">
        <v>3278</v>
      </c>
      <c r="E4602" s="7" t="s">
        <v>214</v>
      </c>
      <c r="F4602" s="7">
        <v>650000</v>
      </c>
      <c r="G4602" s="7">
        <v>1.5333000421524048</v>
      </c>
      <c r="H4602" s="7">
        <v>3.7818999290466309</v>
      </c>
      <c r="I4602" s="7" t="s">
        <v>9936</v>
      </c>
      <c r="J4602" s="7" t="s">
        <v>9937</v>
      </c>
      <c r="K4602" s="8">
        <v>4.3715100288391113</v>
      </c>
      <c r="M4602" s="8">
        <v>99.269996643066406</v>
      </c>
      <c r="N4602" s="7">
        <v>155.16799926757813</v>
      </c>
      <c r="O4602" s="7" t="s">
        <v>212</v>
      </c>
      <c r="P4602" s="7" t="s">
        <v>659</v>
      </c>
      <c r="Q4602" s="7" t="s">
        <v>242</v>
      </c>
      <c r="R4602" s="7" t="s">
        <v>4184</v>
      </c>
      <c r="S4602" s="7">
        <v>88.93572998046875</v>
      </c>
    </row>
    <row r="4603" spans="1:19" x14ac:dyDescent="0.25">
      <c r="A4603" s="7">
        <v>513</v>
      </c>
      <c r="B4603" s="7">
        <v>44657</v>
      </c>
      <c r="C4603" s="7">
        <v>67033488</v>
      </c>
      <c r="D4603" s="7" t="s">
        <v>3280</v>
      </c>
      <c r="E4603" s="7" t="s">
        <v>22479</v>
      </c>
      <c r="F4603" s="7">
        <v>1000000</v>
      </c>
      <c r="G4603" s="7">
        <v>5.5002999305725098</v>
      </c>
      <c r="H4603" s="7">
        <v>5.7143998146057129</v>
      </c>
      <c r="I4603" s="7" t="s">
        <v>22480</v>
      </c>
      <c r="J4603" s="7" t="s">
        <v>22481</v>
      </c>
      <c r="K4603" s="8">
        <v>4.0369129180908203</v>
      </c>
      <c r="M4603" s="8">
        <v>99.149864196777344</v>
      </c>
      <c r="N4603" s="7">
        <v>130.96049499511719</v>
      </c>
      <c r="O4603" s="7" t="s">
        <v>212</v>
      </c>
      <c r="P4603" s="7" t="s">
        <v>659</v>
      </c>
      <c r="Q4603" s="7" t="s">
        <v>242</v>
      </c>
      <c r="R4603" s="7" t="s">
        <v>214</v>
      </c>
      <c r="S4603" s="7">
        <v>89.661628723144531</v>
      </c>
    </row>
    <row r="4604" spans="1:19" x14ac:dyDescent="0.25">
      <c r="A4604" s="7">
        <v>513</v>
      </c>
      <c r="B4604" s="7">
        <v>44657</v>
      </c>
      <c r="C4604" s="7">
        <v>66887336</v>
      </c>
      <c r="D4604" s="7" t="s">
        <v>3280</v>
      </c>
      <c r="E4604" s="7" t="s">
        <v>9942</v>
      </c>
      <c r="F4604" s="7">
        <v>750000</v>
      </c>
      <c r="G4604" s="7">
        <v>4.5194001197814941</v>
      </c>
      <c r="H4604" s="7">
        <v>6.2606000900268555</v>
      </c>
      <c r="I4604" s="7" t="s">
        <v>9943</v>
      </c>
      <c r="J4604" s="7" t="s">
        <v>9944</v>
      </c>
      <c r="K4604" s="8">
        <v>3.9892799854278564</v>
      </c>
      <c r="M4604" s="8">
        <v>91.847000122070313</v>
      </c>
      <c r="N4604" s="7">
        <v>123.53399658203125</v>
      </c>
      <c r="O4604" s="7" t="s">
        <v>212</v>
      </c>
      <c r="P4604" s="7" t="s">
        <v>659</v>
      </c>
      <c r="Q4604" s="7" t="s">
        <v>242</v>
      </c>
      <c r="R4604" s="7" t="s">
        <v>214</v>
      </c>
      <c r="S4604" s="7">
        <v>85.73919677734375</v>
      </c>
    </row>
    <row r="4605" spans="1:19" x14ac:dyDescent="0.25">
      <c r="A4605" s="7">
        <v>513</v>
      </c>
      <c r="B4605" s="7">
        <v>44657</v>
      </c>
      <c r="C4605" s="7">
        <v>66810379</v>
      </c>
      <c r="D4605" s="7" t="s">
        <v>3280</v>
      </c>
      <c r="E4605" s="7" t="s">
        <v>214</v>
      </c>
      <c r="F4605" s="7">
        <v>600000</v>
      </c>
      <c r="G4605" s="7">
        <v>3.9416999816894531</v>
      </c>
      <c r="H4605" s="7">
        <v>3.7565000057220459</v>
      </c>
      <c r="I4605" s="7" t="s">
        <v>22482</v>
      </c>
      <c r="J4605" s="7" t="s">
        <v>9941</v>
      </c>
      <c r="K4605" s="8">
        <v>3.9953498840332031</v>
      </c>
      <c r="M4605" s="8">
        <v>91.885002136230469</v>
      </c>
      <c r="N4605" s="7">
        <v>125.00399780273438</v>
      </c>
      <c r="O4605" s="7" t="s">
        <v>212</v>
      </c>
      <c r="P4605" s="7" t="s">
        <v>659</v>
      </c>
      <c r="Q4605" s="7" t="s">
        <v>242</v>
      </c>
      <c r="R4605" s="7" t="s">
        <v>4184</v>
      </c>
      <c r="S4605" s="7">
        <v>83.397666931152344</v>
      </c>
    </row>
    <row r="4606" spans="1:19" x14ac:dyDescent="0.25">
      <c r="A4606" s="7">
        <v>513</v>
      </c>
      <c r="B4606" s="7">
        <v>44657</v>
      </c>
      <c r="C4606" s="7">
        <v>43161165</v>
      </c>
      <c r="D4606" s="7" t="s">
        <v>3280</v>
      </c>
      <c r="E4606" s="7" t="s">
        <v>9938</v>
      </c>
      <c r="F4606" s="7">
        <v>600000</v>
      </c>
      <c r="G4606" s="7">
        <v>2.0222001075744629</v>
      </c>
      <c r="H4606" s="7">
        <v>1.8985999822616577</v>
      </c>
      <c r="I4606" s="7" t="s">
        <v>9939</v>
      </c>
      <c r="J4606" s="7" t="s">
        <v>9940</v>
      </c>
      <c r="K4606" s="8">
        <v>3.5599300861358643</v>
      </c>
      <c r="M4606" s="8">
        <v>100.36699676513672</v>
      </c>
      <c r="N4606" s="7">
        <v>102.98100280761719</v>
      </c>
      <c r="O4606" s="7" t="s">
        <v>212</v>
      </c>
      <c r="P4606" s="7" t="s">
        <v>659</v>
      </c>
      <c r="Q4606" s="7" t="s">
        <v>242</v>
      </c>
      <c r="R4606" s="7" t="s">
        <v>214</v>
      </c>
      <c r="S4606" s="7">
        <v>75.476333618164063</v>
      </c>
    </row>
    <row r="4607" spans="1:19" x14ac:dyDescent="0.25">
      <c r="A4607" s="7">
        <v>513</v>
      </c>
      <c r="B4607" s="7">
        <v>44657</v>
      </c>
      <c r="C4607" s="7">
        <v>66782941</v>
      </c>
      <c r="D4607" s="7" t="s">
        <v>3282</v>
      </c>
      <c r="E4607" s="7" t="s">
        <v>214</v>
      </c>
      <c r="F4607" s="7">
        <v>500000</v>
      </c>
      <c r="G4607" s="7">
        <v>8.1915998458862305</v>
      </c>
      <c r="H4607" s="7">
        <v>6.5728998184204102</v>
      </c>
      <c r="I4607" s="7" t="s">
        <v>9947</v>
      </c>
      <c r="J4607" s="7" t="s">
        <v>9948</v>
      </c>
      <c r="K4607" s="8">
        <v>5.6542501449584961</v>
      </c>
      <c r="M4607" s="8">
        <v>93.318000793457031</v>
      </c>
      <c r="N4607" s="7">
        <v>300.34298706054688</v>
      </c>
      <c r="O4607" s="7" t="s">
        <v>446</v>
      </c>
      <c r="P4607" s="7" t="s">
        <v>239</v>
      </c>
      <c r="Q4607" s="7" t="s">
        <v>242</v>
      </c>
      <c r="R4607" s="7" t="s">
        <v>3856</v>
      </c>
      <c r="S4607" s="7">
        <v>211.36521911621094</v>
      </c>
    </row>
    <row r="4608" spans="1:19" x14ac:dyDescent="0.25">
      <c r="A4608" s="7">
        <v>513</v>
      </c>
      <c r="B4608" s="7">
        <v>44657</v>
      </c>
      <c r="C4608" s="7">
        <v>37700544</v>
      </c>
      <c r="D4608" s="7" t="s">
        <v>3282</v>
      </c>
      <c r="E4608" s="7" t="s">
        <v>214</v>
      </c>
      <c r="F4608" s="7">
        <v>300000</v>
      </c>
      <c r="G4608" s="7">
        <v>5.9191999435424805</v>
      </c>
      <c r="H4608" s="7">
        <v>5.0741000175476074</v>
      </c>
      <c r="I4608" s="7" t="s">
        <v>9945</v>
      </c>
      <c r="J4608" s="7" t="s">
        <v>9946</v>
      </c>
      <c r="K4608" s="8">
        <v>5.7089200019836426</v>
      </c>
      <c r="M4608" s="8">
        <v>93.995002746582031</v>
      </c>
      <c r="N4608" s="7">
        <v>299.2349853515625</v>
      </c>
      <c r="O4608" s="7" t="s">
        <v>446</v>
      </c>
      <c r="P4608" s="7" t="s">
        <v>239</v>
      </c>
      <c r="Q4608" s="7" t="s">
        <v>242</v>
      </c>
      <c r="R4608" s="7" t="s">
        <v>3856</v>
      </c>
      <c r="S4608" s="7">
        <v>193.98994445800781</v>
      </c>
    </row>
    <row r="4609" spans="1:19" x14ac:dyDescent="0.25">
      <c r="A4609" s="7">
        <v>513</v>
      </c>
      <c r="B4609" s="7">
        <v>44657</v>
      </c>
      <c r="C4609" s="7">
        <v>46922941</v>
      </c>
      <c r="D4609" s="7" t="s">
        <v>3285</v>
      </c>
      <c r="E4609" s="7" t="s">
        <v>214</v>
      </c>
      <c r="F4609" s="7">
        <v>400000</v>
      </c>
      <c r="G4609" s="7">
        <v>3.1389000415802002</v>
      </c>
      <c r="H4609" s="7">
        <v>6.882199764251709</v>
      </c>
      <c r="I4609" s="7" t="s">
        <v>20373</v>
      </c>
      <c r="J4609" s="7" t="s">
        <v>9949</v>
      </c>
      <c r="K4609" s="8">
        <v>7.8984870910644531</v>
      </c>
      <c r="M4609" s="8">
        <v>92.680999755859375</v>
      </c>
      <c r="N4609" s="7">
        <v>518.0552978515625</v>
      </c>
      <c r="O4609" s="7" t="s">
        <v>446</v>
      </c>
      <c r="P4609" s="7" t="s">
        <v>239</v>
      </c>
      <c r="Q4609" s="7" t="s">
        <v>242</v>
      </c>
      <c r="R4609" s="7" t="s">
        <v>4184</v>
      </c>
      <c r="S4609" s="7">
        <v>253.95553588867188</v>
      </c>
    </row>
    <row r="4610" spans="1:19" x14ac:dyDescent="0.25">
      <c r="A4610" s="7">
        <v>513</v>
      </c>
      <c r="B4610" s="7">
        <v>44657</v>
      </c>
      <c r="C4610" s="7">
        <v>45388372</v>
      </c>
      <c r="D4610" s="7" t="s">
        <v>3287</v>
      </c>
      <c r="E4610" s="7" t="s">
        <v>214</v>
      </c>
      <c r="F4610" s="7">
        <v>500000</v>
      </c>
      <c r="G4610" s="7">
        <v>2.5434999465942383</v>
      </c>
      <c r="H4610" s="7">
        <v>1.468500018119812</v>
      </c>
      <c r="I4610" s="7" t="s">
        <v>22483</v>
      </c>
      <c r="J4610" s="7" t="s">
        <v>9953</v>
      </c>
      <c r="K4610" s="8">
        <v>85.447227478027344</v>
      </c>
      <c r="M4610" s="8">
        <v>20.277999877929688</v>
      </c>
      <c r="N4610" s="7">
        <v>8270.7236328125</v>
      </c>
      <c r="O4610" s="7" t="s">
        <v>446</v>
      </c>
      <c r="P4610" s="7" t="s">
        <v>429</v>
      </c>
      <c r="Q4610" s="7" t="s">
        <v>286</v>
      </c>
      <c r="R4610" s="7" t="s">
        <v>3856</v>
      </c>
      <c r="S4610" s="7">
        <v>8270.7236328125</v>
      </c>
    </row>
    <row r="4611" spans="1:19" x14ac:dyDescent="0.25">
      <c r="A4611" s="7">
        <v>513</v>
      </c>
      <c r="B4611" s="7">
        <v>44657</v>
      </c>
      <c r="C4611" s="7">
        <v>45656398</v>
      </c>
      <c r="D4611" s="7" t="s">
        <v>3287</v>
      </c>
      <c r="E4611" s="7" t="s">
        <v>9950</v>
      </c>
      <c r="F4611" s="7">
        <v>500000</v>
      </c>
      <c r="G4611" s="7">
        <v>2.5434999465942383</v>
      </c>
      <c r="H4611" s="7">
        <v>1.468500018119812</v>
      </c>
      <c r="I4611" s="7" t="s">
        <v>9951</v>
      </c>
      <c r="J4611" s="7" t="s">
        <v>9952</v>
      </c>
      <c r="K4611" s="8">
        <v>85.447227478027344</v>
      </c>
      <c r="M4611" s="8">
        <v>20.277900695800781</v>
      </c>
      <c r="N4611" s="7">
        <v>8270.7236328125</v>
      </c>
      <c r="O4611" s="7" t="s">
        <v>446</v>
      </c>
      <c r="P4611" s="7" t="s">
        <v>429</v>
      </c>
      <c r="Q4611" s="7" t="s">
        <v>286</v>
      </c>
      <c r="R4611" s="7" t="s">
        <v>214</v>
      </c>
      <c r="S4611" s="7">
        <v>8270.7236328125</v>
      </c>
    </row>
    <row r="4612" spans="1:19" x14ac:dyDescent="0.25">
      <c r="A4612" s="7">
        <v>513</v>
      </c>
      <c r="B4612" s="7">
        <v>44657</v>
      </c>
      <c r="C4612" s="7">
        <v>37875281</v>
      </c>
      <c r="D4612" s="7" t="s">
        <v>3289</v>
      </c>
      <c r="E4612" s="7" t="s">
        <v>9972</v>
      </c>
      <c r="F4612" s="7">
        <v>2587584</v>
      </c>
      <c r="G4612" s="7">
        <v>32.036098480224609</v>
      </c>
      <c r="H4612" s="7">
        <v>16.749300003051758</v>
      </c>
      <c r="I4612" s="7" t="s">
        <v>9973</v>
      </c>
      <c r="J4612" s="7" t="s">
        <v>9974</v>
      </c>
      <c r="K4612" s="8">
        <v>4.1457600593566895</v>
      </c>
      <c r="M4612" s="8">
        <v>114.625</v>
      </c>
      <c r="N4612" s="7">
        <v>153.02499389648438</v>
      </c>
      <c r="O4612" s="7" t="s">
        <v>331</v>
      </c>
      <c r="P4612" s="7" t="s">
        <v>1370</v>
      </c>
      <c r="Q4612" s="7" t="s">
        <v>291</v>
      </c>
      <c r="R4612" s="7" t="s">
        <v>3856</v>
      </c>
      <c r="S4612" s="7">
        <v>238.658203125</v>
      </c>
    </row>
    <row r="4613" spans="1:19" x14ac:dyDescent="0.25">
      <c r="A4613" s="7">
        <v>513</v>
      </c>
      <c r="B4613" s="7">
        <v>44657</v>
      </c>
      <c r="C4613" s="7">
        <v>22384607</v>
      </c>
      <c r="D4613" s="7" t="s">
        <v>3289</v>
      </c>
      <c r="E4613" s="7" t="s">
        <v>9969</v>
      </c>
      <c r="F4613" s="7">
        <v>3947000</v>
      </c>
      <c r="G4613" s="7">
        <v>27.197200775146484</v>
      </c>
      <c r="H4613" s="7">
        <v>15.353400230407715</v>
      </c>
      <c r="I4613" s="7" t="s">
        <v>9970</v>
      </c>
      <c r="J4613" s="7" t="s">
        <v>9971</v>
      </c>
      <c r="K4613" s="8">
        <v>4.1086602210998535</v>
      </c>
      <c r="M4613" s="8">
        <v>116.13500213623047</v>
      </c>
      <c r="N4613" s="7">
        <v>141.19999694824219</v>
      </c>
      <c r="O4613" s="7" t="s">
        <v>331</v>
      </c>
      <c r="P4613" s="7" t="s">
        <v>1370</v>
      </c>
      <c r="Q4613" s="7" t="s">
        <v>291</v>
      </c>
      <c r="R4613" s="7" t="s">
        <v>3856</v>
      </c>
      <c r="S4613" s="7">
        <v>226.48542785644531</v>
      </c>
    </row>
    <row r="4614" spans="1:19" x14ac:dyDescent="0.25">
      <c r="A4614" s="7">
        <v>513</v>
      </c>
      <c r="B4614" s="7">
        <v>44657</v>
      </c>
      <c r="C4614" s="7">
        <v>17333278</v>
      </c>
      <c r="D4614" s="7" t="s">
        <v>3289</v>
      </c>
      <c r="E4614" s="7" t="s">
        <v>9967</v>
      </c>
      <c r="F4614" s="7">
        <v>731355</v>
      </c>
      <c r="G4614" s="7">
        <v>22.61669921875</v>
      </c>
      <c r="H4614" s="7">
        <v>14.623700141906738</v>
      </c>
      <c r="I4614" s="7" t="s">
        <v>20374</v>
      </c>
      <c r="J4614" s="7" t="s">
        <v>9968</v>
      </c>
      <c r="K4614" s="8">
        <v>3.6954898834228516</v>
      </c>
      <c r="M4614" s="8">
        <v>106.54000091552734</v>
      </c>
      <c r="N4614" s="7">
        <v>89.824699401855469</v>
      </c>
      <c r="O4614" s="7" t="s">
        <v>331</v>
      </c>
      <c r="P4614" s="7" t="s">
        <v>1370</v>
      </c>
      <c r="Q4614" s="7" t="s">
        <v>291</v>
      </c>
      <c r="R4614" s="7" t="s">
        <v>3856</v>
      </c>
      <c r="S4614" s="7">
        <v>212.73332214355469</v>
      </c>
    </row>
    <row r="4615" spans="1:19" x14ac:dyDescent="0.25">
      <c r="A4615" s="7">
        <v>513</v>
      </c>
      <c r="B4615" s="7">
        <v>44657</v>
      </c>
      <c r="C4615" s="7">
        <v>102194</v>
      </c>
      <c r="D4615" s="7" t="s">
        <v>3289</v>
      </c>
      <c r="E4615" s="7" t="s">
        <v>9965</v>
      </c>
      <c r="F4615" s="7">
        <v>1056636</v>
      </c>
      <c r="G4615" s="7">
        <v>12.955599784851074</v>
      </c>
      <c r="H4615" s="7">
        <v>9.0402002334594727</v>
      </c>
      <c r="I4615" s="7" t="s">
        <v>20375</v>
      </c>
      <c r="J4615" s="7" t="s">
        <v>9966</v>
      </c>
      <c r="K4615" s="8">
        <v>3.6982500553131104</v>
      </c>
      <c r="M4615" s="8">
        <v>140.0989990234375</v>
      </c>
      <c r="N4615" s="7">
        <v>116.46399688720703</v>
      </c>
      <c r="O4615" s="7" t="s">
        <v>331</v>
      </c>
      <c r="P4615" s="7" t="s">
        <v>1370</v>
      </c>
      <c r="Q4615" s="7" t="s">
        <v>291</v>
      </c>
      <c r="R4615" s="7" t="s">
        <v>3856</v>
      </c>
      <c r="S4615" s="7">
        <v>174.91107177734375</v>
      </c>
    </row>
    <row r="4616" spans="1:19" x14ac:dyDescent="0.25">
      <c r="A4616" s="7">
        <v>513</v>
      </c>
      <c r="B4616" s="7">
        <v>44657</v>
      </c>
      <c r="C4616" s="7">
        <v>62252</v>
      </c>
      <c r="D4616" s="7" t="s">
        <v>3289</v>
      </c>
      <c r="E4616" s="7" t="s">
        <v>9963</v>
      </c>
      <c r="F4616" s="7">
        <v>840598</v>
      </c>
      <c r="G4616" s="7">
        <v>10.776200294494629</v>
      </c>
      <c r="H4616" s="7">
        <v>7.7652997970581055</v>
      </c>
      <c r="I4616" s="7" t="s">
        <v>20376</v>
      </c>
      <c r="J4616" s="7" t="s">
        <v>9964</v>
      </c>
      <c r="K4616" s="8">
        <v>3.6487801074981689</v>
      </c>
      <c r="M4616" s="8">
        <v>137.35800170898438</v>
      </c>
      <c r="N4616" s="7">
        <v>108.88600158691406</v>
      </c>
      <c r="O4616" s="7" t="s">
        <v>331</v>
      </c>
      <c r="P4616" s="7" t="s">
        <v>1370</v>
      </c>
      <c r="Q4616" s="7" t="s">
        <v>291</v>
      </c>
      <c r="R4616" s="7" t="s">
        <v>3856</v>
      </c>
      <c r="S4616" s="7">
        <v>164.50967407226563</v>
      </c>
    </row>
    <row r="4617" spans="1:19" x14ac:dyDescent="0.25">
      <c r="A4617" s="7">
        <v>513</v>
      </c>
      <c r="B4617" s="7">
        <v>44657</v>
      </c>
      <c r="C4617" s="7">
        <v>42187257</v>
      </c>
      <c r="D4617" s="7" t="s">
        <v>3289</v>
      </c>
      <c r="E4617" s="7" t="s">
        <v>9960</v>
      </c>
      <c r="F4617" s="7">
        <v>2441343</v>
      </c>
      <c r="G4617" s="7">
        <v>7.7944002151489258</v>
      </c>
      <c r="H4617" s="7">
        <v>6.5357999801635742</v>
      </c>
      <c r="I4617" s="7" t="s">
        <v>9961</v>
      </c>
      <c r="J4617" s="7" t="s">
        <v>9962</v>
      </c>
      <c r="K4617" s="8">
        <v>3.2483000755310059</v>
      </c>
      <c r="M4617" s="8">
        <v>107.69000244140625</v>
      </c>
      <c r="N4617" s="7">
        <v>56.832099914550781</v>
      </c>
      <c r="O4617" s="7" t="s">
        <v>331</v>
      </c>
      <c r="P4617" s="7" t="s">
        <v>1370</v>
      </c>
      <c r="Q4617" s="7" t="s">
        <v>291</v>
      </c>
      <c r="R4617" s="7" t="s">
        <v>3856</v>
      </c>
      <c r="S4617" s="7">
        <v>149.1358642578125</v>
      </c>
    </row>
    <row r="4618" spans="1:19" x14ac:dyDescent="0.25">
      <c r="A4618" s="7">
        <v>513</v>
      </c>
      <c r="B4618" s="7">
        <v>44657</v>
      </c>
      <c r="C4618" s="7">
        <v>27705104</v>
      </c>
      <c r="D4618" s="7" t="s">
        <v>3289</v>
      </c>
      <c r="E4618" s="7" t="s">
        <v>9957</v>
      </c>
      <c r="F4618" s="7">
        <v>1527225</v>
      </c>
      <c r="G4618" s="7">
        <v>4.552800178527832</v>
      </c>
      <c r="H4618" s="7">
        <v>4.0520000457763672</v>
      </c>
      <c r="I4618" s="7" t="s">
        <v>9958</v>
      </c>
      <c r="J4618" s="7" t="s">
        <v>9959</v>
      </c>
      <c r="K4618" s="8">
        <v>3.0331699848175049</v>
      </c>
      <c r="M4618" s="8">
        <v>105.65599822998047</v>
      </c>
      <c r="N4618" s="7">
        <v>30.740499496459961</v>
      </c>
      <c r="O4618" s="7" t="s">
        <v>331</v>
      </c>
      <c r="P4618" s="7" t="s">
        <v>1370</v>
      </c>
      <c r="Q4618" s="7" t="s">
        <v>291</v>
      </c>
      <c r="R4618" s="7" t="s">
        <v>3856</v>
      </c>
      <c r="S4618" s="7">
        <v>131.02449035644531</v>
      </c>
    </row>
    <row r="4619" spans="1:19" x14ac:dyDescent="0.25">
      <c r="A4619" s="7">
        <v>513</v>
      </c>
      <c r="B4619" s="7">
        <v>44657</v>
      </c>
      <c r="C4619" s="7">
        <v>19425671</v>
      </c>
      <c r="D4619" s="7" t="s">
        <v>3289</v>
      </c>
      <c r="E4619" s="7" t="s">
        <v>9954</v>
      </c>
      <c r="F4619" s="7">
        <v>1009616</v>
      </c>
      <c r="G4619" s="7">
        <v>1.3528000116348267</v>
      </c>
      <c r="H4619" s="7">
        <v>1.2990000247955322</v>
      </c>
      <c r="I4619" s="7" t="s">
        <v>9955</v>
      </c>
      <c r="J4619" s="7" t="s">
        <v>9956</v>
      </c>
      <c r="K4619" s="8">
        <v>2.611098051071167</v>
      </c>
      <c r="M4619" s="8">
        <v>102.47599792480469</v>
      </c>
      <c r="N4619" s="7">
        <v>28.300199508666992</v>
      </c>
      <c r="O4619" s="7" t="s">
        <v>331</v>
      </c>
      <c r="P4619" s="7" t="s">
        <v>1370</v>
      </c>
      <c r="Q4619" s="7" t="s">
        <v>291</v>
      </c>
      <c r="R4619" s="7" t="s">
        <v>4084</v>
      </c>
      <c r="S4619" s="7">
        <v>111.97545623779297</v>
      </c>
    </row>
    <row r="4620" spans="1:19" x14ac:dyDescent="0.25">
      <c r="A4620" s="7">
        <v>513</v>
      </c>
      <c r="B4620" s="7">
        <v>44657</v>
      </c>
      <c r="C4620" s="7">
        <v>44265493</v>
      </c>
      <c r="D4620" s="7" t="s">
        <v>3293</v>
      </c>
      <c r="E4620" s="7" t="s">
        <v>214</v>
      </c>
      <c r="F4620" s="7">
        <v>750000</v>
      </c>
      <c r="G4620" s="7">
        <v>3.279900074005127</v>
      </c>
      <c r="H4620" s="7">
        <v>2.6343998908996582</v>
      </c>
      <c r="I4620" s="7" t="s">
        <v>20377</v>
      </c>
      <c r="J4620" s="7" t="s">
        <v>11666</v>
      </c>
      <c r="K4620" s="8">
        <v>5.1403121948242188</v>
      </c>
      <c r="M4620" s="8">
        <v>102.18299865722656</v>
      </c>
      <c r="N4620" s="7">
        <v>241.64280700683594</v>
      </c>
      <c r="O4620" s="7" t="s">
        <v>266</v>
      </c>
      <c r="P4620" s="7" t="s">
        <v>289</v>
      </c>
      <c r="Q4620" s="7" t="s">
        <v>291</v>
      </c>
      <c r="R4620" s="7" t="s">
        <v>3856</v>
      </c>
      <c r="S4620" s="7">
        <v>241.64280700683594</v>
      </c>
    </row>
    <row r="4621" spans="1:19" x14ac:dyDescent="0.25">
      <c r="A4621" s="7">
        <v>513</v>
      </c>
      <c r="B4621" s="7">
        <v>44657</v>
      </c>
      <c r="C4621" s="7">
        <v>44265492</v>
      </c>
      <c r="D4621" s="7" t="s">
        <v>3293</v>
      </c>
      <c r="E4621" s="7" t="s">
        <v>11663</v>
      </c>
      <c r="F4621" s="7">
        <v>750000</v>
      </c>
      <c r="G4621" s="7">
        <v>3.279900074005127</v>
      </c>
      <c r="H4621" s="7">
        <v>2.6343998908996582</v>
      </c>
      <c r="I4621" s="7" t="s">
        <v>11664</v>
      </c>
      <c r="J4621" s="7" t="s">
        <v>11665</v>
      </c>
      <c r="K4621" s="8">
        <v>5.1403951644897461</v>
      </c>
      <c r="M4621" s="8">
        <v>102.18299865722656</v>
      </c>
      <c r="N4621" s="7">
        <v>190.70339965820313</v>
      </c>
      <c r="O4621" s="7" t="s">
        <v>266</v>
      </c>
      <c r="P4621" s="7" t="s">
        <v>289</v>
      </c>
      <c r="Q4621" s="7" t="s">
        <v>291</v>
      </c>
      <c r="R4621" s="7" t="s">
        <v>214</v>
      </c>
      <c r="S4621" s="7">
        <v>190.70339965820313</v>
      </c>
    </row>
    <row r="4622" spans="1:19" x14ac:dyDescent="0.25">
      <c r="A4622" s="7">
        <v>513</v>
      </c>
      <c r="B4622" s="7">
        <v>44657</v>
      </c>
      <c r="C4622" s="7">
        <v>66858776</v>
      </c>
      <c r="D4622" s="7" t="s">
        <v>3296</v>
      </c>
      <c r="E4622" s="7" t="s">
        <v>214</v>
      </c>
      <c r="F4622" s="7">
        <v>400000</v>
      </c>
      <c r="G4622" s="7">
        <v>8.8624000549316406</v>
      </c>
      <c r="H4622" s="7">
        <v>7.4942002296447754</v>
      </c>
      <c r="I4622" s="7" t="s">
        <v>20378</v>
      </c>
      <c r="J4622" s="7" t="s">
        <v>11667</v>
      </c>
      <c r="K4622" s="8">
        <v>4.7023801803588867</v>
      </c>
      <c r="M4622" s="8">
        <v>86.343002319335938</v>
      </c>
      <c r="N4622" s="7">
        <v>205.29100036621094</v>
      </c>
      <c r="O4622" s="7" t="s">
        <v>446</v>
      </c>
      <c r="P4622" s="7" t="s">
        <v>239</v>
      </c>
      <c r="Q4622" s="7" t="s">
        <v>242</v>
      </c>
      <c r="R4622" s="7" t="s">
        <v>3856</v>
      </c>
      <c r="S4622" s="7">
        <v>205.29100036621094</v>
      </c>
    </row>
    <row r="4623" spans="1:19" x14ac:dyDescent="0.25">
      <c r="A4623" s="7">
        <v>513</v>
      </c>
      <c r="B4623" s="7">
        <v>44657</v>
      </c>
      <c r="C4623" s="7">
        <v>66858775</v>
      </c>
      <c r="D4623" s="7" t="s">
        <v>3296</v>
      </c>
      <c r="E4623" s="7" t="s">
        <v>21423</v>
      </c>
      <c r="F4623" s="7">
        <v>400000</v>
      </c>
      <c r="G4623" s="7">
        <v>8.8624000549316406</v>
      </c>
      <c r="H4623" s="7">
        <v>7.4942002296447754</v>
      </c>
      <c r="I4623" s="7" t="s">
        <v>21424</v>
      </c>
      <c r="J4623" s="7" t="s">
        <v>21425</v>
      </c>
      <c r="K4623" s="8">
        <v>4.7023110389709473</v>
      </c>
      <c r="M4623" s="8">
        <v>86.343002319335938</v>
      </c>
      <c r="N4623" s="7">
        <v>205.00619506835938</v>
      </c>
      <c r="O4623" s="7" t="s">
        <v>446</v>
      </c>
      <c r="P4623" s="7" t="s">
        <v>239</v>
      </c>
      <c r="Q4623" s="7" t="s">
        <v>242</v>
      </c>
      <c r="R4623" s="7" t="s">
        <v>214</v>
      </c>
      <c r="S4623" s="7">
        <v>205.00619506835938</v>
      </c>
    </row>
    <row r="4624" spans="1:19" x14ac:dyDescent="0.25">
      <c r="A4624" s="7">
        <v>513</v>
      </c>
      <c r="B4624" s="7">
        <v>44657</v>
      </c>
      <c r="C4624" s="7">
        <v>16190707</v>
      </c>
      <c r="D4624" s="7" t="s">
        <v>3299</v>
      </c>
      <c r="E4624" s="7" t="s">
        <v>9975</v>
      </c>
      <c r="F4624" s="7">
        <v>672395</v>
      </c>
      <c r="G4624" s="7">
        <v>0.56950002908706665</v>
      </c>
      <c r="H4624" s="7">
        <v>0.53920000791549683</v>
      </c>
      <c r="I4624" s="7" t="s">
        <v>9976</v>
      </c>
      <c r="J4624" s="7" t="s">
        <v>9977</v>
      </c>
      <c r="K4624" s="8">
        <v>5.9537301063537598</v>
      </c>
      <c r="M4624" s="8">
        <v>100.01999664306641</v>
      </c>
      <c r="N4624" s="7">
        <v>459.70339965820313</v>
      </c>
      <c r="O4624" s="7" t="s">
        <v>212</v>
      </c>
      <c r="P4624" s="7" t="s">
        <v>282</v>
      </c>
      <c r="Q4624" s="7" t="s">
        <v>286</v>
      </c>
      <c r="R4624" s="7" t="s">
        <v>214</v>
      </c>
      <c r="S4624" s="7">
        <v>668.7344970703125</v>
      </c>
    </row>
    <row r="4625" spans="1:19" x14ac:dyDescent="0.25">
      <c r="A4625" s="7">
        <v>513</v>
      </c>
      <c r="B4625" s="7">
        <v>44657</v>
      </c>
      <c r="C4625" s="7">
        <v>16166216</v>
      </c>
      <c r="D4625" s="7" t="s">
        <v>3299</v>
      </c>
      <c r="E4625" s="7" t="s">
        <v>214</v>
      </c>
      <c r="F4625" s="7">
        <v>672395</v>
      </c>
      <c r="G4625" s="7">
        <v>0.56669998168945313</v>
      </c>
      <c r="H4625" s="7">
        <v>0.53920000791549683</v>
      </c>
      <c r="I4625" s="7" t="s">
        <v>20379</v>
      </c>
      <c r="J4625" s="7" t="s">
        <v>9978</v>
      </c>
      <c r="K4625" s="8">
        <v>5.9543089866638184</v>
      </c>
      <c r="M4625" s="8">
        <v>100.01999664306641</v>
      </c>
      <c r="N4625" s="7">
        <v>480.80059814453125</v>
      </c>
      <c r="O4625" s="7" t="s">
        <v>212</v>
      </c>
      <c r="P4625" s="7" t="s">
        <v>282</v>
      </c>
      <c r="Q4625" s="7" t="s">
        <v>286</v>
      </c>
      <c r="R4625" s="7" t="s">
        <v>3856</v>
      </c>
      <c r="S4625" s="7">
        <v>668.65277099609375</v>
      </c>
    </row>
    <row r="4626" spans="1:19" x14ac:dyDescent="0.25">
      <c r="A4626" s="7">
        <v>513</v>
      </c>
      <c r="B4626" s="7">
        <v>44657</v>
      </c>
      <c r="C4626" s="7">
        <v>66948112</v>
      </c>
      <c r="D4626" s="7" t="s">
        <v>3303</v>
      </c>
      <c r="E4626" s="7" t="s">
        <v>214</v>
      </c>
      <c r="F4626" s="7">
        <v>500000</v>
      </c>
      <c r="G4626" s="7">
        <v>4.4846000671386719</v>
      </c>
      <c r="H4626" s="7">
        <v>3.848599910736084</v>
      </c>
      <c r="I4626" s="7" t="s">
        <v>21426</v>
      </c>
      <c r="J4626" s="7" t="s">
        <v>18490</v>
      </c>
      <c r="K4626" s="8">
        <v>8.0750255584716797</v>
      </c>
      <c r="M4626" s="8">
        <v>90.471000671386719</v>
      </c>
      <c r="N4626" s="7">
        <v>533.34881591796875</v>
      </c>
      <c r="O4626" s="7" t="s">
        <v>212</v>
      </c>
      <c r="P4626" s="7" t="s">
        <v>282</v>
      </c>
      <c r="Q4626" s="7" t="s">
        <v>286</v>
      </c>
      <c r="R4626" s="7" t="s">
        <v>3856</v>
      </c>
      <c r="S4626" s="7">
        <v>508.965087890625</v>
      </c>
    </row>
    <row r="4627" spans="1:19" x14ac:dyDescent="0.25">
      <c r="A4627" s="7">
        <v>513</v>
      </c>
      <c r="B4627" s="7">
        <v>44657</v>
      </c>
      <c r="C4627" s="7">
        <v>66946675</v>
      </c>
      <c r="D4627" s="7" t="s">
        <v>3303</v>
      </c>
      <c r="E4627" s="7" t="s">
        <v>18127</v>
      </c>
      <c r="F4627" s="7">
        <v>500000</v>
      </c>
      <c r="G4627" s="7">
        <v>4.4846000671386719</v>
      </c>
      <c r="H4627" s="7">
        <v>3.848599910736084</v>
      </c>
      <c r="I4627" s="7" t="s">
        <v>17824</v>
      </c>
      <c r="J4627" s="7" t="s">
        <v>18128</v>
      </c>
      <c r="K4627" s="8">
        <v>8.0750274658203125</v>
      </c>
      <c r="M4627" s="8">
        <v>90.471000671386719</v>
      </c>
      <c r="N4627" s="7">
        <v>533.7545166015625</v>
      </c>
      <c r="O4627" s="7" t="s">
        <v>212</v>
      </c>
      <c r="P4627" s="7" t="s">
        <v>282</v>
      </c>
      <c r="Q4627" s="7" t="s">
        <v>286</v>
      </c>
      <c r="R4627" s="7" t="s">
        <v>214</v>
      </c>
      <c r="S4627" s="7">
        <v>508.965087890625</v>
      </c>
    </row>
    <row r="4628" spans="1:19" x14ac:dyDescent="0.25">
      <c r="A4628" s="7">
        <v>513</v>
      </c>
      <c r="B4628" s="7">
        <v>44657</v>
      </c>
      <c r="C4628" s="7">
        <v>66836684</v>
      </c>
      <c r="D4628" s="7" t="s">
        <v>3303</v>
      </c>
      <c r="E4628" s="7" t="s">
        <v>214</v>
      </c>
      <c r="F4628" s="7">
        <v>750000</v>
      </c>
      <c r="G4628" s="7">
        <v>3.7562999725341797</v>
      </c>
      <c r="H4628" s="7">
        <v>3.1998999118804932</v>
      </c>
      <c r="I4628" s="7" t="s">
        <v>20380</v>
      </c>
      <c r="J4628" s="7" t="s">
        <v>9995</v>
      </c>
      <c r="K4628" s="8">
        <v>8.0464887619018555</v>
      </c>
      <c r="M4628" s="8">
        <v>95.058998107910156</v>
      </c>
      <c r="N4628" s="7">
        <v>530.6361083984375</v>
      </c>
      <c r="O4628" s="7" t="s">
        <v>212</v>
      </c>
      <c r="P4628" s="7" t="s">
        <v>282</v>
      </c>
      <c r="Q4628" s="7" t="s">
        <v>286</v>
      </c>
      <c r="R4628" s="7" t="s">
        <v>3856</v>
      </c>
      <c r="S4628" s="7">
        <v>495.01553344726563</v>
      </c>
    </row>
    <row r="4629" spans="1:19" x14ac:dyDescent="0.25">
      <c r="A4629" s="7">
        <v>513</v>
      </c>
      <c r="B4629" s="7">
        <v>44657</v>
      </c>
      <c r="C4629" s="7">
        <v>66836029</v>
      </c>
      <c r="D4629" s="7" t="s">
        <v>3303</v>
      </c>
      <c r="E4629" s="7" t="s">
        <v>9992</v>
      </c>
      <c r="F4629" s="7">
        <v>750000</v>
      </c>
      <c r="G4629" s="7">
        <v>3.7562999725341797</v>
      </c>
      <c r="H4629" s="7">
        <v>3.1998999118804932</v>
      </c>
      <c r="I4629" s="7" t="s">
        <v>9993</v>
      </c>
      <c r="J4629" s="7" t="s">
        <v>9994</v>
      </c>
      <c r="K4629" s="8">
        <v>8.0466098785400391</v>
      </c>
      <c r="M4629" s="8">
        <v>95.058998107910156</v>
      </c>
      <c r="N4629" s="7">
        <v>531.20599365234375</v>
      </c>
      <c r="O4629" s="7" t="s">
        <v>212</v>
      </c>
      <c r="P4629" s="7" t="s">
        <v>282</v>
      </c>
      <c r="Q4629" s="7" t="s">
        <v>286</v>
      </c>
      <c r="R4629" s="7" t="s">
        <v>214</v>
      </c>
      <c r="S4629" s="7">
        <v>495.01553344726563</v>
      </c>
    </row>
    <row r="4630" spans="1:19" x14ac:dyDescent="0.25">
      <c r="A4630" s="7">
        <v>513</v>
      </c>
      <c r="B4630" s="7">
        <v>44657</v>
      </c>
      <c r="C4630" s="7">
        <v>46722373</v>
      </c>
      <c r="D4630" s="7" t="s">
        <v>3303</v>
      </c>
      <c r="E4630" s="7" t="s">
        <v>214</v>
      </c>
      <c r="F4630" s="7">
        <v>750000</v>
      </c>
      <c r="G4630" s="7">
        <v>2.8336999416351318</v>
      </c>
      <c r="H4630" s="7">
        <v>2.5420000553131104</v>
      </c>
      <c r="I4630" s="7" t="s">
        <v>20381</v>
      </c>
      <c r="J4630" s="7" t="s">
        <v>9991</v>
      </c>
      <c r="K4630" s="8">
        <v>7.7870149612426758</v>
      </c>
      <c r="M4630" s="8">
        <v>93.65899658203125</v>
      </c>
      <c r="N4630" s="7">
        <v>509.91641235351563</v>
      </c>
      <c r="O4630" s="7" t="s">
        <v>212</v>
      </c>
      <c r="P4630" s="7" t="s">
        <v>282</v>
      </c>
      <c r="Q4630" s="7" t="s">
        <v>286</v>
      </c>
      <c r="R4630" s="7" t="s">
        <v>3856</v>
      </c>
      <c r="S4630" s="7">
        <v>476.97091674804688</v>
      </c>
    </row>
    <row r="4631" spans="1:19" x14ac:dyDescent="0.25">
      <c r="A4631" s="7">
        <v>513</v>
      </c>
      <c r="B4631" s="7">
        <v>44657</v>
      </c>
      <c r="C4631" s="7">
        <v>46766742</v>
      </c>
      <c r="D4631" s="7" t="s">
        <v>3303</v>
      </c>
      <c r="E4631" s="7" t="s">
        <v>9988</v>
      </c>
      <c r="F4631" s="7">
        <v>750000</v>
      </c>
      <c r="G4631" s="7">
        <v>2.8336999416351318</v>
      </c>
      <c r="H4631" s="7">
        <v>2.5420999526977539</v>
      </c>
      <c r="I4631" s="7" t="s">
        <v>9989</v>
      </c>
      <c r="J4631" s="7" t="s">
        <v>9990</v>
      </c>
      <c r="K4631" s="8">
        <v>7.7869610786437988</v>
      </c>
      <c r="M4631" s="8">
        <v>93.65899658203125</v>
      </c>
      <c r="N4631" s="7">
        <v>508.82379150390625</v>
      </c>
      <c r="O4631" s="7" t="s">
        <v>212</v>
      </c>
      <c r="P4631" s="7" t="s">
        <v>282</v>
      </c>
      <c r="Q4631" s="7" t="s">
        <v>286</v>
      </c>
      <c r="R4631" s="7" t="s">
        <v>214</v>
      </c>
      <c r="S4631" s="7">
        <v>476.97091674804688</v>
      </c>
    </row>
    <row r="4632" spans="1:19" x14ac:dyDescent="0.25">
      <c r="A4632" s="7">
        <v>513</v>
      </c>
      <c r="B4632" s="7">
        <v>44657</v>
      </c>
      <c r="C4632" s="7">
        <v>43024631</v>
      </c>
      <c r="D4632" s="7" t="s">
        <v>3303</v>
      </c>
      <c r="E4632" s="7" t="s">
        <v>214</v>
      </c>
      <c r="F4632" s="7">
        <v>600000</v>
      </c>
      <c r="G4632" s="7">
        <v>1.9739999771118164</v>
      </c>
      <c r="H4632" s="7">
        <v>1.7976000308990479</v>
      </c>
      <c r="I4632" s="7" t="s">
        <v>9986</v>
      </c>
      <c r="J4632" s="7" t="s">
        <v>9987</v>
      </c>
      <c r="K4632" s="8">
        <v>7.138120174407959</v>
      </c>
      <c r="M4632" s="8">
        <v>101.78500366210938</v>
      </c>
      <c r="N4632" s="7">
        <v>461.76800537109375</v>
      </c>
      <c r="O4632" s="7" t="s">
        <v>212</v>
      </c>
      <c r="P4632" s="7" t="s">
        <v>282</v>
      </c>
      <c r="Q4632" s="7" t="s">
        <v>286</v>
      </c>
      <c r="R4632" s="7" t="s">
        <v>3856</v>
      </c>
      <c r="S4632" s="7">
        <v>459.798828125</v>
      </c>
    </row>
    <row r="4633" spans="1:19" x14ac:dyDescent="0.25">
      <c r="A4633" s="7">
        <v>513</v>
      </c>
      <c r="B4633" s="7">
        <v>44657</v>
      </c>
      <c r="C4633" s="7">
        <v>43080075</v>
      </c>
      <c r="D4633" s="7" t="s">
        <v>3303</v>
      </c>
      <c r="E4633" s="7" t="s">
        <v>9983</v>
      </c>
      <c r="F4633" s="7">
        <v>600000</v>
      </c>
      <c r="G4633" s="7">
        <v>1.9739999771118164</v>
      </c>
      <c r="H4633" s="7">
        <v>1.7976000308990479</v>
      </c>
      <c r="I4633" s="7" t="s">
        <v>9984</v>
      </c>
      <c r="J4633" s="7" t="s">
        <v>9985</v>
      </c>
      <c r="K4633" s="8">
        <v>7.1381139755249023</v>
      </c>
      <c r="M4633" s="8">
        <v>101.78500366210938</v>
      </c>
      <c r="N4633" s="7">
        <v>463.61538696289063</v>
      </c>
      <c r="O4633" s="7" t="s">
        <v>212</v>
      </c>
      <c r="P4633" s="7" t="s">
        <v>282</v>
      </c>
      <c r="Q4633" s="7" t="s">
        <v>286</v>
      </c>
      <c r="R4633" s="7" t="s">
        <v>214</v>
      </c>
      <c r="S4633" s="7">
        <v>459.798828125</v>
      </c>
    </row>
    <row r="4634" spans="1:19" x14ac:dyDescent="0.25">
      <c r="A4634" s="7">
        <v>513</v>
      </c>
      <c r="B4634" s="7">
        <v>44657</v>
      </c>
      <c r="C4634" s="7">
        <v>36915302</v>
      </c>
      <c r="D4634" s="7" t="s">
        <v>3303</v>
      </c>
      <c r="E4634" s="7" t="s">
        <v>9979</v>
      </c>
      <c r="F4634" s="7">
        <v>650000</v>
      </c>
      <c r="G4634" s="7">
        <v>0.81590002775192261</v>
      </c>
      <c r="H4634" s="7">
        <v>0.78259998559951782</v>
      </c>
      <c r="I4634" s="7" t="s">
        <v>9980</v>
      </c>
      <c r="J4634" s="7" t="s">
        <v>9981</v>
      </c>
      <c r="K4634" s="8">
        <v>5.0721259117126465</v>
      </c>
      <c r="M4634" s="8">
        <v>100.52500152587891</v>
      </c>
      <c r="N4634" s="7">
        <v>340.25790405273438</v>
      </c>
      <c r="O4634" s="7" t="s">
        <v>212</v>
      </c>
      <c r="P4634" s="7" t="s">
        <v>282</v>
      </c>
      <c r="Q4634" s="7" t="s">
        <v>286</v>
      </c>
      <c r="R4634" s="7" t="s">
        <v>214</v>
      </c>
      <c r="S4634" s="7">
        <v>436.16018676757813</v>
      </c>
    </row>
    <row r="4635" spans="1:19" x14ac:dyDescent="0.25">
      <c r="A4635" s="7">
        <v>513</v>
      </c>
      <c r="B4635" s="7">
        <v>44657</v>
      </c>
      <c r="C4635" s="7">
        <v>36915303</v>
      </c>
      <c r="D4635" s="7" t="s">
        <v>3303</v>
      </c>
      <c r="E4635" s="7" t="s">
        <v>214</v>
      </c>
      <c r="F4635" s="7">
        <v>650000</v>
      </c>
      <c r="G4635" s="7">
        <v>0.81389999389648438</v>
      </c>
      <c r="H4635" s="7">
        <v>0.78259998559951782</v>
      </c>
      <c r="I4635" s="7" t="s">
        <v>20382</v>
      </c>
      <c r="J4635" s="7" t="s">
        <v>9982</v>
      </c>
      <c r="K4635" s="8">
        <v>5.0726099014282227</v>
      </c>
      <c r="M4635" s="8">
        <v>100.52500152587891</v>
      </c>
      <c r="N4635" s="7">
        <v>351.04049682617188</v>
      </c>
      <c r="O4635" s="7" t="s">
        <v>212</v>
      </c>
      <c r="P4635" s="7" t="s">
        <v>282</v>
      </c>
      <c r="Q4635" s="7" t="s">
        <v>286</v>
      </c>
      <c r="R4635" s="7" t="s">
        <v>3856</v>
      </c>
      <c r="S4635" s="7">
        <v>436.11886596679688</v>
      </c>
    </row>
    <row r="4636" spans="1:19" x14ac:dyDescent="0.25">
      <c r="A4636" s="7">
        <v>513</v>
      </c>
      <c r="B4636" s="7">
        <v>44657</v>
      </c>
      <c r="C4636" s="7">
        <v>34548624</v>
      </c>
      <c r="D4636" s="7" t="s">
        <v>3304</v>
      </c>
      <c r="E4636" s="7" t="s">
        <v>214</v>
      </c>
      <c r="F4636" s="7">
        <v>227605</v>
      </c>
      <c r="G4636" s="7">
        <v>0.56950002908706665</v>
      </c>
      <c r="H4636" s="7">
        <v>3.7809000015258789</v>
      </c>
      <c r="I4636" s="7" t="s">
        <v>9999</v>
      </c>
      <c r="J4636" s="7" t="s">
        <v>10000</v>
      </c>
      <c r="K4636" s="8">
        <v>8.6115942001342773</v>
      </c>
      <c r="M4636" s="8">
        <v>99.612998962402344</v>
      </c>
      <c r="N4636" s="7">
        <v>598.94891357421875</v>
      </c>
      <c r="O4636" s="7" t="s">
        <v>212</v>
      </c>
      <c r="P4636" s="7" t="s">
        <v>282</v>
      </c>
      <c r="Q4636" s="7" t="s">
        <v>286</v>
      </c>
      <c r="R4636" s="7" t="s">
        <v>214</v>
      </c>
      <c r="S4636" s="7">
        <v>832.9351806640625</v>
      </c>
    </row>
    <row r="4637" spans="1:19" x14ac:dyDescent="0.25">
      <c r="A4637" s="7">
        <v>513</v>
      </c>
      <c r="B4637" s="7">
        <v>44657</v>
      </c>
      <c r="C4637" s="7">
        <v>33545993</v>
      </c>
      <c r="D4637" s="7" t="s">
        <v>3304</v>
      </c>
      <c r="E4637" s="7" t="s">
        <v>9996</v>
      </c>
      <c r="F4637" s="7">
        <v>227605</v>
      </c>
      <c r="G4637" s="7">
        <v>0.56950002908706665</v>
      </c>
      <c r="H4637" s="7">
        <v>3.7809000015258789</v>
      </c>
      <c r="I4637" s="7" t="s">
        <v>9997</v>
      </c>
      <c r="J4637" s="7" t="s">
        <v>9998</v>
      </c>
      <c r="K4637" s="8">
        <v>8.6115942001342773</v>
      </c>
      <c r="M4637" s="8">
        <v>99.612998962402344</v>
      </c>
      <c r="N4637" s="7">
        <v>598.94891357421875</v>
      </c>
      <c r="O4637" s="7" t="s">
        <v>212</v>
      </c>
      <c r="P4637" s="7" t="s">
        <v>282</v>
      </c>
      <c r="Q4637" s="7" t="s">
        <v>286</v>
      </c>
      <c r="R4637" s="7" t="s">
        <v>214</v>
      </c>
      <c r="S4637" s="7">
        <v>832.9351806640625</v>
      </c>
    </row>
    <row r="4638" spans="1:19" x14ac:dyDescent="0.25">
      <c r="A4638" s="7">
        <v>513</v>
      </c>
      <c r="B4638" s="7">
        <v>44657</v>
      </c>
      <c r="C4638" s="7">
        <v>15867801</v>
      </c>
      <c r="D4638" s="7" t="s">
        <v>3306</v>
      </c>
      <c r="E4638" s="7" t="s">
        <v>10015</v>
      </c>
      <c r="F4638" s="7">
        <v>520405</v>
      </c>
      <c r="G4638" s="7">
        <v>20.429800033569336</v>
      </c>
      <c r="H4638" s="7">
        <v>12.237400054931641</v>
      </c>
      <c r="I4638" s="7" t="s">
        <v>10016</v>
      </c>
      <c r="J4638" s="7" t="s">
        <v>10017</v>
      </c>
      <c r="K4638" s="8">
        <v>5.0983400344848633</v>
      </c>
      <c r="M4638" s="8">
        <v>106.63200378417969</v>
      </c>
      <c r="N4638" s="7">
        <v>231.17900085449219</v>
      </c>
      <c r="O4638" s="7" t="s">
        <v>266</v>
      </c>
      <c r="P4638" s="7" t="s">
        <v>289</v>
      </c>
      <c r="Q4638" s="7" t="s">
        <v>291</v>
      </c>
      <c r="R4638" s="7" t="s">
        <v>3856</v>
      </c>
      <c r="S4638" s="7">
        <v>286.86520385742188</v>
      </c>
    </row>
    <row r="4639" spans="1:19" x14ac:dyDescent="0.25">
      <c r="A4639" s="7">
        <v>513</v>
      </c>
      <c r="B4639" s="7">
        <v>44657</v>
      </c>
      <c r="C4639" s="7">
        <v>7683936</v>
      </c>
      <c r="D4639" s="7" t="s">
        <v>3306</v>
      </c>
      <c r="E4639" s="7" t="s">
        <v>10012</v>
      </c>
      <c r="F4639" s="7">
        <v>1331222</v>
      </c>
      <c r="G4639" s="7">
        <v>17.593399047851563</v>
      </c>
      <c r="H4639" s="7">
        <v>10.591799736022949</v>
      </c>
      <c r="I4639" s="7" t="s">
        <v>10013</v>
      </c>
      <c r="J4639" s="7" t="s">
        <v>10014</v>
      </c>
      <c r="K4639" s="8">
        <v>5.0936999320983887</v>
      </c>
      <c r="M4639" s="8">
        <v>120.52899932861328</v>
      </c>
      <c r="N4639" s="7">
        <v>240.15899658203125</v>
      </c>
      <c r="O4639" s="7" t="s">
        <v>266</v>
      </c>
      <c r="P4639" s="7" t="s">
        <v>289</v>
      </c>
      <c r="Q4639" s="7" t="s">
        <v>291</v>
      </c>
      <c r="R4639" s="7" t="s">
        <v>3856</v>
      </c>
      <c r="S4639" s="7">
        <v>272.06195068359375</v>
      </c>
    </row>
    <row r="4640" spans="1:19" x14ac:dyDescent="0.25">
      <c r="A4640" s="7">
        <v>513</v>
      </c>
      <c r="B4640" s="7">
        <v>44657</v>
      </c>
      <c r="C4640" s="7">
        <v>119369</v>
      </c>
      <c r="D4640" s="7" t="s">
        <v>3306</v>
      </c>
      <c r="E4640" s="7" t="s">
        <v>10009</v>
      </c>
      <c r="F4640" s="7">
        <v>1618987</v>
      </c>
      <c r="G4640" s="7">
        <v>14.62559986114502</v>
      </c>
      <c r="H4640" s="7">
        <v>9.5086002349853516</v>
      </c>
      <c r="I4640" s="7" t="s">
        <v>10010</v>
      </c>
      <c r="J4640" s="7" t="s">
        <v>10011</v>
      </c>
      <c r="K4640" s="8">
        <v>4.952390193939209</v>
      </c>
      <c r="M4640" s="8">
        <v>119.82900238037109</v>
      </c>
      <c r="N4640" s="7">
        <v>239.50900268554688</v>
      </c>
      <c r="O4640" s="7" t="s">
        <v>266</v>
      </c>
      <c r="P4640" s="7" t="s">
        <v>289</v>
      </c>
      <c r="Q4640" s="7" t="s">
        <v>291</v>
      </c>
      <c r="R4640" s="7" t="s">
        <v>3856</v>
      </c>
      <c r="S4640" s="7">
        <v>254.88102722167969</v>
      </c>
    </row>
    <row r="4641" spans="1:19" x14ac:dyDescent="0.25">
      <c r="A4641" s="7">
        <v>513</v>
      </c>
      <c r="B4641" s="7">
        <v>44657</v>
      </c>
      <c r="C4641" s="7">
        <v>69818</v>
      </c>
      <c r="D4641" s="7" t="s">
        <v>3306</v>
      </c>
      <c r="E4641" s="7" t="s">
        <v>10006</v>
      </c>
      <c r="F4641" s="7">
        <v>681486</v>
      </c>
      <c r="G4641" s="7">
        <v>11.781000137329102</v>
      </c>
      <c r="H4641" s="7">
        <v>7.970099925994873</v>
      </c>
      <c r="I4641" s="7" t="s">
        <v>10007</v>
      </c>
      <c r="J4641" s="7" t="s">
        <v>10008</v>
      </c>
      <c r="K4641" s="8">
        <v>5.0226597785949707</v>
      </c>
      <c r="M4641" s="8">
        <v>128.41900634765625</v>
      </c>
      <c r="N4641" s="7">
        <v>247.906005859375</v>
      </c>
      <c r="O4641" s="7" t="s">
        <v>266</v>
      </c>
      <c r="P4641" s="7" t="s">
        <v>289</v>
      </c>
      <c r="Q4641" s="7" t="s">
        <v>291</v>
      </c>
      <c r="R4641" s="7" t="s">
        <v>3856</v>
      </c>
      <c r="S4641" s="7">
        <v>236.70777893066406</v>
      </c>
    </row>
    <row r="4642" spans="1:19" x14ac:dyDescent="0.25">
      <c r="A4642" s="7">
        <v>513</v>
      </c>
      <c r="B4642" s="7">
        <v>44657</v>
      </c>
      <c r="C4642" s="7">
        <v>66792186</v>
      </c>
      <c r="D4642" s="7" t="s">
        <v>3306</v>
      </c>
      <c r="E4642" s="7" t="s">
        <v>10004</v>
      </c>
      <c r="F4642" s="7">
        <v>1500000</v>
      </c>
      <c r="G4642" s="7">
        <v>8.2518997192382813</v>
      </c>
      <c r="H4642" s="7">
        <v>6.831200122833252</v>
      </c>
      <c r="I4642" s="7" t="s">
        <v>125</v>
      </c>
      <c r="J4642" s="7" t="s">
        <v>10005</v>
      </c>
      <c r="K4642" s="8">
        <v>4.5559701919555664</v>
      </c>
      <c r="M4642" s="8">
        <v>94.501998901367188</v>
      </c>
      <c r="N4642" s="7">
        <v>188.24600219726563</v>
      </c>
      <c r="O4642" s="7" t="s">
        <v>266</v>
      </c>
      <c r="P4642" s="7" t="s">
        <v>289</v>
      </c>
      <c r="Q4642" s="7" t="s">
        <v>291</v>
      </c>
      <c r="R4642" s="7" t="s">
        <v>3856</v>
      </c>
      <c r="S4642" s="7">
        <v>211.81271362304688</v>
      </c>
    </row>
    <row r="4643" spans="1:19" x14ac:dyDescent="0.25">
      <c r="A4643" s="7">
        <v>513</v>
      </c>
      <c r="B4643" s="7">
        <v>44657</v>
      </c>
      <c r="C4643" s="7">
        <v>30887071</v>
      </c>
      <c r="D4643" s="7" t="s">
        <v>3306</v>
      </c>
      <c r="E4643" s="7" t="s">
        <v>10001</v>
      </c>
      <c r="F4643" s="7">
        <v>1705706</v>
      </c>
      <c r="G4643" s="7">
        <v>4.3421998023986816</v>
      </c>
      <c r="H4643" s="7">
        <v>3.7869000434875488</v>
      </c>
      <c r="I4643" s="7" t="s">
        <v>10002</v>
      </c>
      <c r="J4643" s="7" t="s">
        <v>10003</v>
      </c>
      <c r="K4643" s="8">
        <v>3.9262099266052246</v>
      </c>
      <c r="M4643" s="8">
        <v>109.18699645996094</v>
      </c>
      <c r="N4643" s="7">
        <v>119.69599914550781</v>
      </c>
      <c r="O4643" s="7" t="s">
        <v>266</v>
      </c>
      <c r="P4643" s="7" t="s">
        <v>289</v>
      </c>
      <c r="Q4643" s="7" t="s">
        <v>291</v>
      </c>
      <c r="R4643" s="7" t="s">
        <v>3856</v>
      </c>
      <c r="S4643" s="7">
        <v>181.38372802734375</v>
      </c>
    </row>
    <row r="4644" spans="1:19" x14ac:dyDescent="0.25">
      <c r="A4644" s="7">
        <v>513</v>
      </c>
      <c r="B4644" s="7">
        <v>44657</v>
      </c>
      <c r="C4644" s="7">
        <v>9940699</v>
      </c>
      <c r="D4644" s="7" t="s">
        <v>3309</v>
      </c>
      <c r="E4644" s="7" t="s">
        <v>214</v>
      </c>
      <c r="F4644" s="7">
        <v>1000000</v>
      </c>
      <c r="G4644" s="7">
        <v>3.6276524066925049</v>
      </c>
      <c r="H4644" s="7">
        <v>0.62635672092437744</v>
      </c>
      <c r="I4644" s="7" t="s">
        <v>22484</v>
      </c>
      <c r="J4644" s="7" t="s">
        <v>11668</v>
      </c>
      <c r="K4644" s="8">
        <v>167.96595764160156</v>
      </c>
      <c r="M4644" s="8">
        <v>5</v>
      </c>
      <c r="N4644" s="7">
        <v>16544.755859375</v>
      </c>
      <c r="O4644" s="7" t="s">
        <v>212</v>
      </c>
      <c r="P4644" s="7" t="s">
        <v>429</v>
      </c>
      <c r="Q4644" s="7" t="s">
        <v>286</v>
      </c>
      <c r="R4644" s="7" t="s">
        <v>3856</v>
      </c>
      <c r="S4644" s="7">
        <v>16544.755859375</v>
      </c>
    </row>
    <row r="4645" spans="1:19" x14ac:dyDescent="0.25">
      <c r="A4645" s="7">
        <v>513</v>
      </c>
      <c r="B4645" s="7">
        <v>44657</v>
      </c>
      <c r="C4645" s="7">
        <v>20075251</v>
      </c>
      <c r="D4645" s="7" t="s">
        <v>3309</v>
      </c>
      <c r="E4645" s="7" t="s">
        <v>214</v>
      </c>
      <c r="F4645" s="7">
        <v>1150000</v>
      </c>
      <c r="G4645" s="7">
        <v>1.6235455274581909</v>
      </c>
      <c r="H4645" s="7">
        <v>0.36353382468223572</v>
      </c>
      <c r="I4645" s="7" t="s">
        <v>22485</v>
      </c>
      <c r="J4645" s="7" t="s">
        <v>22486</v>
      </c>
      <c r="K4645" s="8">
        <v>353.46438598632813</v>
      </c>
      <c r="M4645" s="8">
        <v>5</v>
      </c>
      <c r="N4645" s="7">
        <v>35071.65234375</v>
      </c>
      <c r="O4645" s="7" t="s">
        <v>212</v>
      </c>
      <c r="P4645" s="7" t="s">
        <v>429</v>
      </c>
      <c r="Q4645" s="7" t="s">
        <v>286</v>
      </c>
      <c r="R4645" s="7" t="s">
        <v>3856</v>
      </c>
      <c r="S4645" s="7">
        <v>35071.65234375</v>
      </c>
    </row>
    <row r="4646" spans="1:19" x14ac:dyDescent="0.25">
      <c r="A4646" s="7">
        <v>513</v>
      </c>
      <c r="B4646" s="7">
        <v>44657</v>
      </c>
      <c r="C4646" s="7">
        <v>43217176</v>
      </c>
      <c r="D4646" s="7" t="s">
        <v>3312</v>
      </c>
      <c r="E4646" s="7" t="s">
        <v>214</v>
      </c>
      <c r="F4646" s="7">
        <v>600000</v>
      </c>
      <c r="G4646" s="7">
        <v>4.043799877166748</v>
      </c>
      <c r="H4646" s="7">
        <v>2.9365999698638916</v>
      </c>
      <c r="I4646" s="7" t="s">
        <v>20383</v>
      </c>
      <c r="J4646" s="7" t="s">
        <v>10040</v>
      </c>
      <c r="K4646" s="8">
        <v>13.969993591308594</v>
      </c>
      <c r="M4646" s="8">
        <v>85.768997192382813</v>
      </c>
      <c r="N4646" s="7">
        <v>1122.3494873046875</v>
      </c>
      <c r="O4646" s="7" t="s">
        <v>266</v>
      </c>
      <c r="P4646" s="7" t="s">
        <v>239</v>
      </c>
      <c r="Q4646" s="7" t="s">
        <v>242</v>
      </c>
      <c r="R4646" s="7" t="s">
        <v>3856</v>
      </c>
      <c r="S4646" s="7">
        <v>619.13800048828125</v>
      </c>
    </row>
    <row r="4647" spans="1:19" x14ac:dyDescent="0.25">
      <c r="A4647" s="7">
        <v>513</v>
      </c>
      <c r="B4647" s="7">
        <v>44657</v>
      </c>
      <c r="C4647" s="7">
        <v>43241257</v>
      </c>
      <c r="D4647" s="7" t="s">
        <v>3312</v>
      </c>
      <c r="E4647" s="7" t="s">
        <v>10038</v>
      </c>
      <c r="F4647" s="7">
        <v>600000</v>
      </c>
      <c r="G4647" s="7">
        <v>4.043799877166748</v>
      </c>
      <c r="H4647" s="7">
        <v>2.9368999004364014</v>
      </c>
      <c r="I4647" s="7" t="s">
        <v>18491</v>
      </c>
      <c r="J4647" s="7" t="s">
        <v>10039</v>
      </c>
      <c r="K4647" s="8">
        <v>14.006943702697754</v>
      </c>
      <c r="M4647" s="8">
        <v>85.667999267578125</v>
      </c>
      <c r="N4647" s="7">
        <v>1120.880859375</v>
      </c>
      <c r="O4647" s="7" t="s">
        <v>266</v>
      </c>
      <c r="P4647" s="7" t="s">
        <v>239</v>
      </c>
      <c r="Q4647" s="7" t="s">
        <v>242</v>
      </c>
      <c r="R4647" s="7" t="s">
        <v>214</v>
      </c>
      <c r="S4647" s="7">
        <v>619.13800048828125</v>
      </c>
    </row>
    <row r="4648" spans="1:19" x14ac:dyDescent="0.25">
      <c r="A4648" s="7">
        <v>513</v>
      </c>
      <c r="B4648" s="7">
        <v>44657</v>
      </c>
      <c r="C4648" s="7">
        <v>66862816</v>
      </c>
      <c r="D4648" s="7" t="s">
        <v>3312</v>
      </c>
      <c r="E4648" s="7" t="s">
        <v>214</v>
      </c>
      <c r="F4648" s="7">
        <v>1200000</v>
      </c>
      <c r="G4648" s="7">
        <v>2.926800012588501</v>
      </c>
      <c r="H4648" s="7">
        <v>2.3596999645233154</v>
      </c>
      <c r="I4648" s="7" t="s">
        <v>10036</v>
      </c>
      <c r="J4648" s="7" t="s">
        <v>10037</v>
      </c>
      <c r="K4648" s="8">
        <v>10.553667068481445</v>
      </c>
      <c r="M4648" s="8">
        <v>96.035003662109375</v>
      </c>
      <c r="N4648" s="7">
        <v>785.173583984375</v>
      </c>
      <c r="O4648" s="7" t="s">
        <v>266</v>
      </c>
      <c r="P4648" s="7" t="s">
        <v>239</v>
      </c>
      <c r="Q4648" s="7" t="s">
        <v>242</v>
      </c>
      <c r="R4648" s="7" t="s">
        <v>3856</v>
      </c>
      <c r="S4648" s="7">
        <v>593.46844482421875</v>
      </c>
    </row>
    <row r="4649" spans="1:19" x14ac:dyDescent="0.25">
      <c r="A4649" s="7">
        <v>513</v>
      </c>
      <c r="B4649" s="7">
        <v>44657</v>
      </c>
      <c r="C4649" s="7">
        <v>66862815</v>
      </c>
      <c r="D4649" s="7" t="s">
        <v>3312</v>
      </c>
      <c r="E4649" s="7" t="s">
        <v>10033</v>
      </c>
      <c r="F4649" s="7">
        <v>1200000</v>
      </c>
      <c r="G4649" s="7">
        <v>2.926800012588501</v>
      </c>
      <c r="H4649" s="7">
        <v>2.3647000789642334</v>
      </c>
      <c r="I4649" s="7" t="s">
        <v>10034</v>
      </c>
      <c r="J4649" s="7" t="s">
        <v>10035</v>
      </c>
      <c r="K4649" s="8">
        <v>10.714269638061523</v>
      </c>
      <c r="M4649" s="8">
        <v>95.650001525878906</v>
      </c>
      <c r="N4649" s="7">
        <v>791.4539794921875</v>
      </c>
      <c r="O4649" s="7" t="s">
        <v>266</v>
      </c>
      <c r="P4649" s="7" t="s">
        <v>239</v>
      </c>
      <c r="Q4649" s="7" t="s">
        <v>242</v>
      </c>
      <c r="R4649" s="7" t="s">
        <v>214</v>
      </c>
      <c r="S4649" s="7">
        <v>593.46844482421875</v>
      </c>
    </row>
    <row r="4650" spans="1:19" x14ac:dyDescent="0.25">
      <c r="A4650" s="7">
        <v>513</v>
      </c>
      <c r="B4650" s="7">
        <v>44657</v>
      </c>
      <c r="C4650" s="7">
        <v>34981271</v>
      </c>
      <c r="D4650" s="7" t="s">
        <v>3312</v>
      </c>
      <c r="E4650" s="7" t="s">
        <v>214</v>
      </c>
      <c r="F4650" s="7">
        <v>1000000</v>
      </c>
      <c r="G4650" s="7">
        <v>2.3408999443054199</v>
      </c>
      <c r="H4650" s="7">
        <v>2.0402998924255371</v>
      </c>
      <c r="I4650" s="7" t="s">
        <v>10031</v>
      </c>
      <c r="J4650" s="7" t="s">
        <v>10032</v>
      </c>
      <c r="K4650" s="8">
        <v>13.54371452331543</v>
      </c>
      <c r="M4650" s="8">
        <v>85.517997741699219</v>
      </c>
      <c r="N4650" s="7">
        <v>1093.7393798828125</v>
      </c>
      <c r="O4650" s="7" t="s">
        <v>266</v>
      </c>
      <c r="P4650" s="7" t="s">
        <v>239</v>
      </c>
      <c r="Q4650" s="7" t="s">
        <v>242</v>
      </c>
      <c r="R4650" s="7" t="s">
        <v>3856</v>
      </c>
      <c r="S4650" s="7">
        <v>579.702392578125</v>
      </c>
    </row>
    <row r="4651" spans="1:19" x14ac:dyDescent="0.25">
      <c r="A4651" s="7">
        <v>513</v>
      </c>
      <c r="B4651" s="7">
        <v>44657</v>
      </c>
      <c r="C4651" s="7">
        <v>34981274</v>
      </c>
      <c r="D4651" s="7" t="s">
        <v>3312</v>
      </c>
      <c r="E4651" s="7" t="s">
        <v>10029</v>
      </c>
      <c r="F4651" s="7">
        <v>1000000</v>
      </c>
      <c r="G4651" s="7">
        <v>2.3408999443054199</v>
      </c>
      <c r="H4651" s="7">
        <v>2.0383000373840332</v>
      </c>
      <c r="I4651" s="7" t="s">
        <v>18492</v>
      </c>
      <c r="J4651" s="7" t="s">
        <v>10030</v>
      </c>
      <c r="K4651" s="8">
        <v>13.765402793884277</v>
      </c>
      <c r="M4651" s="8">
        <v>85.127998352050781</v>
      </c>
      <c r="N4651" s="7">
        <v>1116.0406494140625</v>
      </c>
      <c r="O4651" s="7" t="s">
        <v>266</v>
      </c>
      <c r="P4651" s="7" t="s">
        <v>239</v>
      </c>
      <c r="Q4651" s="7" t="s">
        <v>242</v>
      </c>
      <c r="R4651" s="7" t="s">
        <v>214</v>
      </c>
      <c r="S4651" s="7">
        <v>579.702392578125</v>
      </c>
    </row>
    <row r="4652" spans="1:19" x14ac:dyDescent="0.25">
      <c r="A4652" s="7">
        <v>513</v>
      </c>
      <c r="B4652" s="7">
        <v>44657</v>
      </c>
      <c r="C4652" s="7">
        <v>66839436</v>
      </c>
      <c r="D4652" s="7" t="s">
        <v>3312</v>
      </c>
      <c r="E4652" s="7" t="s">
        <v>214</v>
      </c>
      <c r="F4652" s="7">
        <v>1000000</v>
      </c>
      <c r="G4652" s="7">
        <v>1.2868000268936157</v>
      </c>
      <c r="H4652" s="7">
        <v>1.2732000350952148</v>
      </c>
      <c r="I4652" s="7" t="s">
        <v>20384</v>
      </c>
      <c r="J4652" s="7" t="s">
        <v>10028</v>
      </c>
      <c r="K4652" s="8">
        <v>11.233935356140137</v>
      </c>
      <c r="M4652" s="8">
        <v>103.04299926757813</v>
      </c>
      <c r="N4652" s="7">
        <v>911.1693115234375</v>
      </c>
      <c r="O4652" s="7" t="s">
        <v>266</v>
      </c>
      <c r="P4652" s="7" t="s">
        <v>239</v>
      </c>
      <c r="Q4652" s="7" t="s">
        <v>242</v>
      </c>
      <c r="R4652" s="7" t="s">
        <v>3856</v>
      </c>
      <c r="S4652" s="7">
        <v>554.43939208984375</v>
      </c>
    </row>
    <row r="4653" spans="1:19" x14ac:dyDescent="0.25">
      <c r="A4653" s="7">
        <v>513</v>
      </c>
      <c r="B4653" s="7">
        <v>44657</v>
      </c>
      <c r="C4653" s="7">
        <v>66840663</v>
      </c>
      <c r="D4653" s="7" t="s">
        <v>3312</v>
      </c>
      <c r="E4653" s="7" t="s">
        <v>10025</v>
      </c>
      <c r="F4653" s="7">
        <v>1000000</v>
      </c>
      <c r="G4653" s="7">
        <v>1.2868000268936157</v>
      </c>
      <c r="H4653" s="7">
        <v>1.2752000093460083</v>
      </c>
      <c r="I4653" s="7" t="s">
        <v>10026</v>
      </c>
      <c r="J4653" s="7" t="s">
        <v>10027</v>
      </c>
      <c r="K4653" s="8">
        <v>11.332180976867676</v>
      </c>
      <c r="M4653" s="8">
        <v>102.92500305175781</v>
      </c>
      <c r="N4653" s="7">
        <v>882.66571044921875</v>
      </c>
      <c r="O4653" s="7" t="s">
        <v>266</v>
      </c>
      <c r="P4653" s="7" t="s">
        <v>239</v>
      </c>
      <c r="Q4653" s="7" t="s">
        <v>242</v>
      </c>
      <c r="R4653" s="7" t="s">
        <v>214</v>
      </c>
      <c r="S4653" s="7">
        <v>554.43939208984375</v>
      </c>
    </row>
    <row r="4654" spans="1:19" x14ac:dyDescent="0.25">
      <c r="A4654" s="7">
        <v>513</v>
      </c>
      <c r="B4654" s="7">
        <v>44657</v>
      </c>
      <c r="C4654" s="7">
        <v>18859601</v>
      </c>
      <c r="D4654" s="7" t="s">
        <v>3312</v>
      </c>
      <c r="E4654" s="7" t="s">
        <v>214</v>
      </c>
      <c r="F4654" s="7">
        <v>500000</v>
      </c>
      <c r="G4654" s="7">
        <v>1.1471999883651733</v>
      </c>
      <c r="H4654" s="7">
        <v>1.0298000574111938</v>
      </c>
      <c r="I4654" s="7" t="s">
        <v>20385</v>
      </c>
      <c r="J4654" s="7" t="s">
        <v>10024</v>
      </c>
      <c r="K4654" s="8">
        <v>12.730291366577148</v>
      </c>
      <c r="M4654" s="8">
        <v>94.165000915527344</v>
      </c>
      <c r="N4654" s="7">
        <v>1072.91455078125</v>
      </c>
      <c r="O4654" s="7" t="s">
        <v>266</v>
      </c>
      <c r="P4654" s="7" t="s">
        <v>239</v>
      </c>
      <c r="Q4654" s="7" t="s">
        <v>242</v>
      </c>
      <c r="R4654" s="7" t="s">
        <v>3856</v>
      </c>
      <c r="S4654" s="7">
        <v>551.04779052734375</v>
      </c>
    </row>
    <row r="4655" spans="1:19" x14ac:dyDescent="0.25">
      <c r="A4655" s="7">
        <v>513</v>
      </c>
      <c r="B4655" s="7">
        <v>44657</v>
      </c>
      <c r="C4655" s="7">
        <v>18859600</v>
      </c>
      <c r="D4655" s="7" t="s">
        <v>3312</v>
      </c>
      <c r="E4655" s="7" t="s">
        <v>10022</v>
      </c>
      <c r="F4655" s="7">
        <v>500000</v>
      </c>
      <c r="G4655" s="7">
        <v>1.1471999883651733</v>
      </c>
      <c r="H4655" s="7">
        <v>1.0298999547958374</v>
      </c>
      <c r="I4655" s="7" t="s">
        <v>18493</v>
      </c>
      <c r="J4655" s="7" t="s">
        <v>10023</v>
      </c>
      <c r="K4655" s="8">
        <v>12.696087837219238</v>
      </c>
      <c r="M4655" s="8">
        <v>94.198997497558594</v>
      </c>
      <c r="N4655" s="7">
        <v>1066.4296875</v>
      </c>
      <c r="O4655" s="7" t="s">
        <v>266</v>
      </c>
      <c r="P4655" s="7" t="s">
        <v>239</v>
      </c>
      <c r="Q4655" s="7" t="s">
        <v>242</v>
      </c>
      <c r="R4655" s="7" t="s">
        <v>214</v>
      </c>
      <c r="S4655" s="7">
        <v>551.04779052734375</v>
      </c>
    </row>
    <row r="4656" spans="1:19" x14ac:dyDescent="0.25">
      <c r="A4656" s="7">
        <v>513</v>
      </c>
      <c r="B4656" s="7">
        <v>44657</v>
      </c>
      <c r="C4656" s="7">
        <v>43816915</v>
      </c>
      <c r="D4656" s="7" t="s">
        <v>3312</v>
      </c>
      <c r="E4656" s="7" t="s">
        <v>214</v>
      </c>
      <c r="F4656" s="7">
        <v>400000</v>
      </c>
      <c r="G4656" s="7">
        <v>1.0430999994277954</v>
      </c>
      <c r="H4656" s="7">
        <v>0.92280000448226929</v>
      </c>
      <c r="I4656" s="7" t="s">
        <v>10020</v>
      </c>
      <c r="J4656" s="7" t="s">
        <v>10021</v>
      </c>
      <c r="K4656" s="8">
        <v>13.382328987121582</v>
      </c>
      <c r="M4656" s="8">
        <v>94.900001525878906</v>
      </c>
      <c r="N4656" s="7">
        <v>1146.928955078125</v>
      </c>
      <c r="O4656" s="7" t="s">
        <v>266</v>
      </c>
      <c r="P4656" s="7" t="s">
        <v>239</v>
      </c>
      <c r="Q4656" s="7" t="s">
        <v>242</v>
      </c>
      <c r="R4656" s="7" t="s">
        <v>214</v>
      </c>
      <c r="S4656" s="7">
        <v>548.51190185546875</v>
      </c>
    </row>
    <row r="4657" spans="1:19" x14ac:dyDescent="0.25">
      <c r="A4657" s="7">
        <v>513</v>
      </c>
      <c r="B4657" s="7">
        <v>44657</v>
      </c>
      <c r="C4657" s="7">
        <v>43241256</v>
      </c>
      <c r="D4657" s="7" t="s">
        <v>3312</v>
      </c>
      <c r="E4657" s="7" t="s">
        <v>10018</v>
      </c>
      <c r="F4657" s="7">
        <v>400000</v>
      </c>
      <c r="G4657" s="7">
        <v>1.0430999994277954</v>
      </c>
      <c r="H4657" s="7">
        <v>0.92369997501373291</v>
      </c>
      <c r="I4657" s="7" t="s">
        <v>18494</v>
      </c>
      <c r="J4657" s="7" t="s">
        <v>10019</v>
      </c>
      <c r="K4657" s="8">
        <v>13.190629005432129</v>
      </c>
      <c r="M4657" s="8">
        <v>95.074996948242188</v>
      </c>
      <c r="N4657" s="7">
        <v>1127.7457275390625</v>
      </c>
      <c r="O4657" s="7" t="s">
        <v>266</v>
      </c>
      <c r="P4657" s="7" t="s">
        <v>239</v>
      </c>
      <c r="Q4657" s="7" t="s">
        <v>242</v>
      </c>
      <c r="R4657" s="7" t="s">
        <v>214</v>
      </c>
      <c r="S4657" s="7">
        <v>548.51190185546875</v>
      </c>
    </row>
    <row r="4658" spans="1:19" x14ac:dyDescent="0.25">
      <c r="A4658" s="7">
        <v>513</v>
      </c>
      <c r="B4658" s="7">
        <v>44657</v>
      </c>
      <c r="C4658" s="7">
        <v>46945742</v>
      </c>
      <c r="D4658" s="7" t="s">
        <v>3737</v>
      </c>
      <c r="E4658" s="7" t="s">
        <v>214</v>
      </c>
      <c r="F4658" s="7">
        <v>500000</v>
      </c>
      <c r="G4658" s="7">
        <v>2.891200065612793</v>
      </c>
      <c r="H4658" s="7">
        <v>2.7186000347137451</v>
      </c>
      <c r="I4658" s="7" t="s">
        <v>11669</v>
      </c>
      <c r="J4658" s="7" t="s">
        <v>11670</v>
      </c>
      <c r="K4658" s="8">
        <v>4.2723798751831055</v>
      </c>
      <c r="M4658" s="8">
        <v>96.933998107910156</v>
      </c>
      <c r="N4658" s="7">
        <v>157.16000366210938</v>
      </c>
      <c r="O4658" s="7" t="s">
        <v>237</v>
      </c>
      <c r="P4658" s="7" t="s">
        <v>659</v>
      </c>
      <c r="Q4658" s="7" t="s">
        <v>242</v>
      </c>
      <c r="R4658" s="7" t="s">
        <v>3856</v>
      </c>
      <c r="S4658" s="7">
        <v>157.16000366210938</v>
      </c>
    </row>
    <row r="4659" spans="1:19" x14ac:dyDescent="0.25">
      <c r="A4659" s="7">
        <v>513</v>
      </c>
      <c r="B4659" s="7">
        <v>44657</v>
      </c>
      <c r="C4659" s="7">
        <v>141851</v>
      </c>
      <c r="D4659" s="7" t="s">
        <v>3739</v>
      </c>
      <c r="E4659" s="7" t="s">
        <v>214</v>
      </c>
      <c r="F4659" s="7">
        <v>1250003</v>
      </c>
      <c r="G4659" s="7">
        <v>15.980600357055664</v>
      </c>
      <c r="I4659" s="7" t="s">
        <v>21919</v>
      </c>
      <c r="J4659" s="7" t="s">
        <v>21920</v>
      </c>
      <c r="K4659" s="8">
        <v>71.772811889648438</v>
      </c>
      <c r="M4659" s="8">
        <v>9.875</v>
      </c>
      <c r="N4659" s="7">
        <v>6915.47412109375</v>
      </c>
      <c r="O4659" s="7" t="s">
        <v>331</v>
      </c>
      <c r="P4659" s="7" t="s">
        <v>1442</v>
      </c>
      <c r="Q4659" s="7" t="s">
        <v>291</v>
      </c>
      <c r="R4659" s="7" t="s">
        <v>3894</v>
      </c>
      <c r="S4659" s="7">
        <v>6915.47412109375</v>
      </c>
    </row>
    <row r="4660" spans="1:19" x14ac:dyDescent="0.25">
      <c r="A4660" s="7">
        <v>513</v>
      </c>
      <c r="B4660" s="7">
        <v>44657</v>
      </c>
      <c r="C4660" s="7">
        <v>70047</v>
      </c>
      <c r="D4660" s="7" t="s">
        <v>3739</v>
      </c>
      <c r="E4660" s="7" t="s">
        <v>11673</v>
      </c>
      <c r="F4660" s="7">
        <v>1500000</v>
      </c>
      <c r="G4660" s="7">
        <v>11.76669979095459</v>
      </c>
      <c r="I4660" s="7" t="s">
        <v>11674</v>
      </c>
      <c r="J4660" s="7" t="s">
        <v>11675</v>
      </c>
      <c r="K4660" s="8">
        <v>139.32371520996094</v>
      </c>
      <c r="M4660" s="8">
        <v>8.6120004653930664</v>
      </c>
      <c r="N4660" s="7">
        <v>13675.5830078125</v>
      </c>
      <c r="O4660" s="7" t="s">
        <v>331</v>
      </c>
      <c r="P4660" s="7" t="s">
        <v>1442</v>
      </c>
      <c r="Q4660" s="7" t="s">
        <v>291</v>
      </c>
      <c r="R4660" s="7" t="s">
        <v>3894</v>
      </c>
      <c r="S4660" s="7">
        <v>13675.5830078125</v>
      </c>
    </row>
    <row r="4661" spans="1:19" x14ac:dyDescent="0.25">
      <c r="A4661" s="7">
        <v>513</v>
      </c>
      <c r="B4661" s="7">
        <v>44657</v>
      </c>
      <c r="C4661" s="7">
        <v>13937679</v>
      </c>
      <c r="D4661" s="7" t="s">
        <v>3739</v>
      </c>
      <c r="E4661" s="7" t="s">
        <v>214</v>
      </c>
      <c r="F4661" s="7">
        <v>4200000</v>
      </c>
      <c r="G4661" s="7">
        <v>9.3277997970581055</v>
      </c>
      <c r="I4661" s="7" t="s">
        <v>21427</v>
      </c>
      <c r="J4661" s="7" t="s">
        <v>21428</v>
      </c>
      <c r="K4661" s="8">
        <v>161.13008117675781</v>
      </c>
      <c r="M4661" s="8">
        <v>9.0920000076293945</v>
      </c>
      <c r="N4661" s="7">
        <v>15853.13671875</v>
      </c>
      <c r="O4661" s="7" t="s">
        <v>331</v>
      </c>
      <c r="P4661" s="7" t="s">
        <v>1442</v>
      </c>
      <c r="Q4661" s="7" t="s">
        <v>291</v>
      </c>
      <c r="R4661" s="7" t="s">
        <v>4084</v>
      </c>
      <c r="S4661" s="7">
        <v>15853.13671875</v>
      </c>
    </row>
    <row r="4662" spans="1:19" x14ac:dyDescent="0.25">
      <c r="A4662" s="7">
        <v>513</v>
      </c>
      <c r="B4662" s="7">
        <v>44657</v>
      </c>
      <c r="C4662" s="7">
        <v>327125</v>
      </c>
      <c r="D4662" s="7" t="s">
        <v>3739</v>
      </c>
      <c r="E4662" s="7" t="s">
        <v>214</v>
      </c>
      <c r="F4662" s="7">
        <v>2000000</v>
      </c>
      <c r="G4662" s="7">
        <v>6.0833001136779785</v>
      </c>
      <c r="I4662" s="7" t="s">
        <v>21921</v>
      </c>
      <c r="J4662" s="7" t="s">
        <v>21922</v>
      </c>
      <c r="K4662" s="8">
        <v>185.15817260742188</v>
      </c>
      <c r="M4662" s="8">
        <v>8.6579999923706055</v>
      </c>
      <c r="N4662" s="7">
        <v>18243.857421875</v>
      </c>
      <c r="O4662" s="7" t="s">
        <v>331</v>
      </c>
      <c r="P4662" s="7" t="s">
        <v>1442</v>
      </c>
      <c r="Q4662" s="7" t="s">
        <v>291</v>
      </c>
      <c r="R4662" s="7" t="s">
        <v>3894</v>
      </c>
      <c r="S4662" s="7">
        <v>18243.857421875</v>
      </c>
    </row>
    <row r="4663" spans="1:19" x14ac:dyDescent="0.25">
      <c r="A4663" s="7">
        <v>513</v>
      </c>
      <c r="B4663" s="7">
        <v>44657</v>
      </c>
      <c r="C4663" s="7">
        <v>93267</v>
      </c>
      <c r="D4663" s="7" t="s">
        <v>3739</v>
      </c>
      <c r="E4663" s="7" t="s">
        <v>214</v>
      </c>
      <c r="F4663" s="7">
        <v>1599817</v>
      </c>
      <c r="G4663" s="7">
        <v>3.0388998985290527</v>
      </c>
      <c r="I4663" s="7" t="s">
        <v>11671</v>
      </c>
      <c r="J4663" s="7" t="s">
        <v>11672</v>
      </c>
      <c r="K4663" s="8">
        <v>191.94232177734375</v>
      </c>
      <c r="M4663" s="8">
        <v>9.0209999084472656</v>
      </c>
      <c r="N4663" s="7">
        <v>18922.859375</v>
      </c>
      <c r="O4663" s="7" t="s">
        <v>331</v>
      </c>
      <c r="P4663" s="7" t="s">
        <v>1442</v>
      </c>
      <c r="Q4663" s="7" t="s">
        <v>291</v>
      </c>
      <c r="R4663" s="7" t="s">
        <v>3894</v>
      </c>
      <c r="S4663" s="7">
        <v>18922.859375</v>
      </c>
    </row>
    <row r="4664" spans="1:19" x14ac:dyDescent="0.25">
      <c r="A4664" s="7">
        <v>513</v>
      </c>
      <c r="B4664" s="7">
        <v>44657</v>
      </c>
      <c r="C4664" s="7">
        <v>7618752</v>
      </c>
      <c r="D4664" s="7" t="s">
        <v>3739</v>
      </c>
      <c r="E4664" s="7" t="s">
        <v>214</v>
      </c>
      <c r="F4664" s="7">
        <v>2495963</v>
      </c>
      <c r="G4664" s="7">
        <v>2.5167000293731689</v>
      </c>
      <c r="I4664" s="7" t="s">
        <v>21923</v>
      </c>
      <c r="J4664" s="7" t="s">
        <v>21924</v>
      </c>
      <c r="K4664" s="8">
        <v>244.3599853515625</v>
      </c>
      <c r="M4664" s="8">
        <v>9.0419998168945313</v>
      </c>
      <c r="N4664" s="7">
        <v>24171.59375</v>
      </c>
      <c r="O4664" s="7" t="s">
        <v>331</v>
      </c>
      <c r="P4664" s="7" t="s">
        <v>1442</v>
      </c>
      <c r="Q4664" s="7" t="s">
        <v>291</v>
      </c>
      <c r="R4664" s="7" t="s">
        <v>3894</v>
      </c>
      <c r="S4664" s="7">
        <v>24171.59375</v>
      </c>
    </row>
    <row r="4665" spans="1:19" x14ac:dyDescent="0.25">
      <c r="A4665" s="7">
        <v>513</v>
      </c>
      <c r="B4665" s="7">
        <v>44657</v>
      </c>
      <c r="C4665" s="7">
        <v>66831634</v>
      </c>
      <c r="D4665" s="7" t="s">
        <v>3744</v>
      </c>
      <c r="E4665" s="7" t="s">
        <v>214</v>
      </c>
      <c r="F4665" s="7">
        <v>1250000</v>
      </c>
      <c r="G4665" s="7">
        <v>5.6345000267028809</v>
      </c>
      <c r="H4665" s="7">
        <v>4.4678001403808594</v>
      </c>
      <c r="I4665" s="7" t="s">
        <v>10053</v>
      </c>
      <c r="J4665" s="7" t="s">
        <v>10054</v>
      </c>
      <c r="K4665" s="8">
        <v>16.70905876159668</v>
      </c>
      <c r="M4665" s="8">
        <v>52.5</v>
      </c>
      <c r="N4665" s="7">
        <v>1397.740966796875</v>
      </c>
      <c r="O4665" s="7" t="s">
        <v>373</v>
      </c>
      <c r="P4665" s="7" t="s">
        <v>429</v>
      </c>
      <c r="Q4665" s="7" t="s">
        <v>286</v>
      </c>
      <c r="R4665" s="7" t="s">
        <v>214</v>
      </c>
      <c r="S4665" s="7">
        <v>231.53349304199219</v>
      </c>
    </row>
    <row r="4666" spans="1:19" x14ac:dyDescent="0.25">
      <c r="A4666" s="7">
        <v>513</v>
      </c>
      <c r="B4666" s="7">
        <v>44657</v>
      </c>
      <c r="C4666" s="7">
        <v>66831633</v>
      </c>
      <c r="D4666" s="7" t="s">
        <v>3744</v>
      </c>
      <c r="E4666" s="7" t="s">
        <v>10051</v>
      </c>
      <c r="F4666" s="7">
        <v>1250000</v>
      </c>
      <c r="G4666" s="7">
        <v>5.6345000267028809</v>
      </c>
      <c r="H4666" s="7">
        <v>4.4728999137878418</v>
      </c>
      <c r="I4666" s="7" t="s">
        <v>61</v>
      </c>
      <c r="J4666" s="7" t="s">
        <v>10052</v>
      </c>
      <c r="K4666" s="8">
        <v>16.591938018798828</v>
      </c>
      <c r="M4666" s="8">
        <v>52.782001495361328</v>
      </c>
      <c r="N4666" s="7">
        <v>1386.0323486328125</v>
      </c>
      <c r="O4666" s="7" t="s">
        <v>373</v>
      </c>
      <c r="P4666" s="7" t="s">
        <v>429</v>
      </c>
      <c r="Q4666" s="7" t="s">
        <v>286</v>
      </c>
      <c r="R4666" s="7" t="s">
        <v>3856</v>
      </c>
      <c r="S4666" s="7">
        <v>231.53349304199219</v>
      </c>
    </row>
    <row r="4667" spans="1:19" x14ac:dyDescent="0.25">
      <c r="A4667" s="7">
        <v>513</v>
      </c>
      <c r="B4667" s="7">
        <v>44657</v>
      </c>
      <c r="C4667" s="7">
        <v>45271070</v>
      </c>
      <c r="D4667" s="7" t="s">
        <v>3744</v>
      </c>
      <c r="E4667" s="7" t="s">
        <v>214</v>
      </c>
      <c r="F4667" s="7">
        <v>1000000</v>
      </c>
      <c r="G4667" s="7">
        <v>3.0062000751495361</v>
      </c>
      <c r="H4667" s="7">
        <v>2.4052000045776367</v>
      </c>
      <c r="I4667" s="7" t="s">
        <v>10049</v>
      </c>
      <c r="J4667" s="7" t="s">
        <v>10050</v>
      </c>
      <c r="K4667" s="8">
        <v>25.298072814941406</v>
      </c>
      <c r="M4667" s="8">
        <v>56.955001831054688</v>
      </c>
      <c r="N4667" s="7">
        <v>2258.748291015625</v>
      </c>
      <c r="O4667" s="7" t="s">
        <v>373</v>
      </c>
      <c r="P4667" s="7" t="s">
        <v>429</v>
      </c>
      <c r="Q4667" s="7" t="s">
        <v>286</v>
      </c>
      <c r="R4667" s="7" t="s">
        <v>214</v>
      </c>
      <c r="S4667" s="7">
        <v>206.13314819335938</v>
      </c>
    </row>
    <row r="4668" spans="1:19" x14ac:dyDescent="0.25">
      <c r="A4668" s="7">
        <v>513</v>
      </c>
      <c r="B4668" s="7">
        <v>44657</v>
      </c>
      <c r="C4668" s="7">
        <v>45271084</v>
      </c>
      <c r="D4668" s="7" t="s">
        <v>3744</v>
      </c>
      <c r="E4668" s="7" t="s">
        <v>10047</v>
      </c>
      <c r="F4668" s="7">
        <v>1000000</v>
      </c>
      <c r="G4668" s="7">
        <v>3.0062000751495361</v>
      </c>
      <c r="H4668" s="7">
        <v>2.4052000045776367</v>
      </c>
      <c r="I4668" s="7" t="s">
        <v>98</v>
      </c>
      <c r="J4668" s="7" t="s">
        <v>10048</v>
      </c>
      <c r="K4668" s="8">
        <v>25.298072814941406</v>
      </c>
      <c r="M4668" s="8">
        <v>56.955001831054688</v>
      </c>
      <c r="N4668" s="7">
        <v>2258.748291015625</v>
      </c>
      <c r="O4668" s="7" t="s">
        <v>373</v>
      </c>
      <c r="P4668" s="7" t="s">
        <v>429</v>
      </c>
      <c r="Q4668" s="7" t="s">
        <v>286</v>
      </c>
      <c r="R4668" s="7" t="s">
        <v>3856</v>
      </c>
      <c r="S4668" s="7">
        <v>206.13314819335938</v>
      </c>
    </row>
    <row r="4669" spans="1:19" x14ac:dyDescent="0.25">
      <c r="A4669" s="7">
        <v>513</v>
      </c>
      <c r="B4669" s="7">
        <v>44657</v>
      </c>
      <c r="C4669" s="7">
        <v>34369986</v>
      </c>
      <c r="D4669" s="7" t="s">
        <v>3744</v>
      </c>
      <c r="E4669" s="7" t="s">
        <v>214</v>
      </c>
      <c r="F4669" s="7">
        <v>532538</v>
      </c>
      <c r="G4669" s="7">
        <v>2.1930000782012939</v>
      </c>
      <c r="H4669" s="7">
        <v>1.7281999588012695</v>
      </c>
      <c r="I4669" s="7" t="s">
        <v>10045</v>
      </c>
      <c r="J4669" s="7" t="s">
        <v>10046</v>
      </c>
      <c r="K4669" s="8">
        <v>33.946136474609375</v>
      </c>
      <c r="M4669" s="8">
        <v>57.5</v>
      </c>
      <c r="N4669" s="7">
        <v>3136.6787109375</v>
      </c>
      <c r="O4669" s="7" t="s">
        <v>373</v>
      </c>
      <c r="P4669" s="7" t="s">
        <v>429</v>
      </c>
      <c r="Q4669" s="7" t="s">
        <v>286</v>
      </c>
      <c r="R4669" s="7" t="s">
        <v>3856</v>
      </c>
      <c r="S4669" s="7">
        <v>198.023193359375</v>
      </c>
    </row>
    <row r="4670" spans="1:19" x14ac:dyDescent="0.25">
      <c r="A4670" s="7">
        <v>513</v>
      </c>
      <c r="B4670" s="7">
        <v>44657</v>
      </c>
      <c r="C4670" s="7">
        <v>29743435</v>
      </c>
      <c r="D4670" s="7" t="s">
        <v>3744</v>
      </c>
      <c r="E4670" s="7" t="s">
        <v>214</v>
      </c>
      <c r="F4670" s="7">
        <v>700000</v>
      </c>
      <c r="G4670" s="7">
        <v>1.051300048828125</v>
      </c>
      <c r="H4670" s="7">
        <v>0.76660001277923584</v>
      </c>
      <c r="I4670" s="7" t="s">
        <v>10041</v>
      </c>
      <c r="J4670" s="7" t="s">
        <v>10042</v>
      </c>
      <c r="K4670" s="8">
        <v>55.350494384765625</v>
      </c>
      <c r="M4670" s="8">
        <v>65.009002685546875</v>
      </c>
      <c r="N4670" s="7">
        <v>5353.154296875</v>
      </c>
      <c r="O4670" s="7" t="s">
        <v>373</v>
      </c>
      <c r="P4670" s="7" t="s">
        <v>429</v>
      </c>
      <c r="Q4670" s="7" t="s">
        <v>286</v>
      </c>
      <c r="R4670" s="7" t="s">
        <v>3856</v>
      </c>
      <c r="S4670" s="7">
        <v>186.47537231445313</v>
      </c>
    </row>
    <row r="4671" spans="1:19" x14ac:dyDescent="0.25">
      <c r="A4671" s="7">
        <v>513</v>
      </c>
      <c r="B4671" s="7">
        <v>44657</v>
      </c>
      <c r="C4671" s="7">
        <v>18383407</v>
      </c>
      <c r="D4671" s="7" t="s">
        <v>3744</v>
      </c>
      <c r="E4671" s="7" t="s">
        <v>214</v>
      </c>
      <c r="F4671" s="7">
        <v>529320</v>
      </c>
      <c r="G4671" s="7">
        <v>0.85420000553131104</v>
      </c>
      <c r="H4671" s="7">
        <v>0.62989997863769531</v>
      </c>
      <c r="I4671" s="7" t="s">
        <v>10043</v>
      </c>
      <c r="J4671" s="7" t="s">
        <v>10044</v>
      </c>
      <c r="K4671" s="8">
        <v>65.897964477539063</v>
      </c>
      <c r="M4671" s="8">
        <v>65</v>
      </c>
      <c r="N4671" s="7">
        <v>6377.74951171875</v>
      </c>
      <c r="O4671" s="7" t="s">
        <v>373</v>
      </c>
      <c r="P4671" s="7" t="s">
        <v>429</v>
      </c>
      <c r="Q4671" s="7" t="s">
        <v>286</v>
      </c>
      <c r="R4671" s="7" t="s">
        <v>3856</v>
      </c>
      <c r="S4671" s="7">
        <v>184.46522521972656</v>
      </c>
    </row>
    <row r="4672" spans="1:19" x14ac:dyDescent="0.25">
      <c r="A4672" s="7">
        <v>513</v>
      </c>
      <c r="B4672" s="7">
        <v>44657</v>
      </c>
      <c r="C4672" s="7">
        <v>66895722</v>
      </c>
      <c r="D4672" s="7" t="s">
        <v>16534</v>
      </c>
      <c r="E4672" s="7" t="s">
        <v>214</v>
      </c>
      <c r="F4672" s="7">
        <v>350000</v>
      </c>
      <c r="G4672" s="7">
        <v>9.097900390625</v>
      </c>
      <c r="H4672" s="7">
        <v>7.4018998146057129</v>
      </c>
      <c r="I4672" s="7" t="s">
        <v>20386</v>
      </c>
      <c r="J4672" s="7" t="s">
        <v>16535</v>
      </c>
      <c r="K4672" s="8">
        <v>4.7120499610900879</v>
      </c>
      <c r="M4672" s="8">
        <v>92.027000427246094</v>
      </c>
      <c r="N4672" s="7">
        <v>208.16999816894531</v>
      </c>
      <c r="O4672" s="7" t="s">
        <v>446</v>
      </c>
      <c r="P4672" s="7" t="s">
        <v>447</v>
      </c>
      <c r="Q4672" s="7" t="s">
        <v>291</v>
      </c>
      <c r="R4672" s="7" t="s">
        <v>3856</v>
      </c>
      <c r="S4672" s="7">
        <v>208.16999816894531</v>
      </c>
    </row>
    <row r="4673" spans="1:19" x14ac:dyDescent="0.25">
      <c r="A4673" s="7">
        <v>513</v>
      </c>
      <c r="B4673" s="7">
        <v>44657</v>
      </c>
      <c r="C4673" s="7">
        <v>66895380</v>
      </c>
      <c r="D4673" s="7" t="s">
        <v>3747</v>
      </c>
      <c r="E4673" s="7" t="s">
        <v>214</v>
      </c>
      <c r="F4673" s="7">
        <v>800000</v>
      </c>
      <c r="G4673" s="7">
        <v>4.0957999229431152</v>
      </c>
      <c r="H4673" s="7">
        <v>3.5834999084472656</v>
      </c>
      <c r="I4673" s="7" t="s">
        <v>10058</v>
      </c>
      <c r="J4673" s="7" t="s">
        <v>10059</v>
      </c>
      <c r="K4673" s="8">
        <v>5.4740118980407715</v>
      </c>
      <c r="M4673" s="8">
        <v>92.385002136230469</v>
      </c>
      <c r="N4673" s="7">
        <v>272.81109619140625</v>
      </c>
      <c r="O4673" s="7" t="s">
        <v>237</v>
      </c>
      <c r="P4673" s="7" t="s">
        <v>349</v>
      </c>
      <c r="Q4673" s="7" t="s">
        <v>242</v>
      </c>
      <c r="R4673" s="7" t="s">
        <v>3856</v>
      </c>
      <c r="S4673" s="7">
        <v>216.82420349121094</v>
      </c>
    </row>
    <row r="4674" spans="1:19" x14ac:dyDescent="0.25">
      <c r="A4674" s="7">
        <v>513</v>
      </c>
      <c r="B4674" s="7">
        <v>44657</v>
      </c>
      <c r="C4674" s="7">
        <v>66895375</v>
      </c>
      <c r="D4674" s="7" t="s">
        <v>3747</v>
      </c>
      <c r="E4674" s="7" t="s">
        <v>10055</v>
      </c>
      <c r="F4674" s="7">
        <v>800000</v>
      </c>
      <c r="G4674" s="7">
        <v>4.0957999229431152</v>
      </c>
      <c r="H4674" s="7">
        <v>3.5850000381469727</v>
      </c>
      <c r="I4674" s="7" t="s">
        <v>10056</v>
      </c>
      <c r="J4674" s="7" t="s">
        <v>10057</v>
      </c>
      <c r="K4674" s="8">
        <v>5.5356202125549316</v>
      </c>
      <c r="M4674" s="8">
        <v>92.1719970703125</v>
      </c>
      <c r="N4674" s="7">
        <v>276.49749755859375</v>
      </c>
      <c r="O4674" s="7" t="s">
        <v>237</v>
      </c>
      <c r="P4674" s="7" t="s">
        <v>349</v>
      </c>
      <c r="Q4674" s="7" t="s">
        <v>242</v>
      </c>
      <c r="R4674" s="7" t="s">
        <v>214</v>
      </c>
      <c r="S4674" s="7">
        <v>216.82420349121094</v>
      </c>
    </row>
    <row r="4675" spans="1:19" x14ac:dyDescent="0.25">
      <c r="A4675" s="7">
        <v>513</v>
      </c>
      <c r="B4675" s="7">
        <v>44657</v>
      </c>
      <c r="C4675" s="7">
        <v>24148259</v>
      </c>
      <c r="D4675" s="7" t="s">
        <v>3749</v>
      </c>
      <c r="E4675" s="7" t="s">
        <v>214</v>
      </c>
      <c r="F4675" s="7">
        <v>1000000</v>
      </c>
      <c r="G4675" s="7">
        <v>2.6201000213623047</v>
      </c>
      <c r="H4675" s="7">
        <v>2.4131999015808105</v>
      </c>
      <c r="I4675" s="7" t="s">
        <v>10063</v>
      </c>
      <c r="J4675" s="7" t="s">
        <v>10064</v>
      </c>
      <c r="K4675" s="8">
        <v>3.3930261135101318</v>
      </c>
      <c r="M4675" s="8">
        <v>103.49099731445313</v>
      </c>
      <c r="N4675" s="7">
        <v>73.489898681640625</v>
      </c>
      <c r="O4675" s="7" t="s">
        <v>331</v>
      </c>
      <c r="P4675" s="7" t="s">
        <v>2776</v>
      </c>
      <c r="Q4675" s="7" t="s">
        <v>242</v>
      </c>
      <c r="R4675" s="7" t="s">
        <v>3856</v>
      </c>
      <c r="S4675" s="7">
        <v>177.34822082519531</v>
      </c>
    </row>
    <row r="4676" spans="1:19" x14ac:dyDescent="0.25">
      <c r="A4676" s="7">
        <v>513</v>
      </c>
      <c r="B4676" s="7">
        <v>44657</v>
      </c>
      <c r="C4676" s="7">
        <v>24147904</v>
      </c>
      <c r="D4676" s="7" t="s">
        <v>3749</v>
      </c>
      <c r="E4676" s="7" t="s">
        <v>10060</v>
      </c>
      <c r="F4676" s="7">
        <v>1000000</v>
      </c>
      <c r="G4676" s="7">
        <v>2.6201000213623047</v>
      </c>
      <c r="H4676" s="7">
        <v>2.4138998985290527</v>
      </c>
      <c r="I4676" s="7" t="s">
        <v>10061</v>
      </c>
      <c r="J4676" s="7" t="s">
        <v>10062</v>
      </c>
      <c r="K4676" s="8">
        <v>3.3471860885620117</v>
      </c>
      <c r="M4676" s="8">
        <v>103.60739898681641</v>
      </c>
      <c r="N4676" s="7">
        <v>69.106201171875</v>
      </c>
      <c r="O4676" s="7" t="s">
        <v>331</v>
      </c>
      <c r="P4676" s="7" t="s">
        <v>2776</v>
      </c>
      <c r="Q4676" s="7" t="s">
        <v>242</v>
      </c>
      <c r="R4676" s="7" t="s">
        <v>214</v>
      </c>
      <c r="S4676" s="7">
        <v>177.34822082519531</v>
      </c>
    </row>
    <row r="4677" spans="1:19" x14ac:dyDescent="0.25">
      <c r="A4677" s="7">
        <v>513</v>
      </c>
      <c r="B4677" s="7">
        <v>44657</v>
      </c>
      <c r="C4677" s="7">
        <v>66819209</v>
      </c>
      <c r="D4677" s="7" t="s">
        <v>3754</v>
      </c>
      <c r="E4677" s="7" t="s">
        <v>214</v>
      </c>
      <c r="F4677" s="7">
        <v>350000</v>
      </c>
      <c r="G4677" s="7">
        <v>5.4647998809814453</v>
      </c>
      <c r="H4677" s="7">
        <v>3.4554998874664307</v>
      </c>
      <c r="I4677" s="7" t="s">
        <v>20951</v>
      </c>
      <c r="J4677" s="7" t="s">
        <v>11676</v>
      </c>
      <c r="K4677" s="8">
        <v>5.3484220504760742</v>
      </c>
      <c r="M4677" s="8">
        <v>98.950996398925781</v>
      </c>
      <c r="N4677" s="7">
        <v>203.17790222167969</v>
      </c>
      <c r="O4677" s="7" t="s">
        <v>223</v>
      </c>
      <c r="P4677" s="7" t="s">
        <v>2788</v>
      </c>
      <c r="Q4677" s="7" t="s">
        <v>337</v>
      </c>
      <c r="R4677" s="7" t="s">
        <v>214</v>
      </c>
      <c r="S4677" s="7">
        <v>203.17790222167969</v>
      </c>
    </row>
    <row r="4678" spans="1:19" x14ac:dyDescent="0.25">
      <c r="A4678" s="7">
        <v>513</v>
      </c>
      <c r="B4678" s="7">
        <v>44657</v>
      </c>
      <c r="C4678" s="7">
        <v>66813482</v>
      </c>
      <c r="D4678" s="7" t="s">
        <v>3754</v>
      </c>
      <c r="E4678" s="7" t="s">
        <v>11677</v>
      </c>
      <c r="F4678" s="7">
        <v>350000</v>
      </c>
      <c r="G4678" s="7">
        <v>3.4660999774932861</v>
      </c>
      <c r="H4678" s="7">
        <v>2.7119998931884766</v>
      </c>
      <c r="I4678" s="7" t="s">
        <v>20387</v>
      </c>
      <c r="J4678" s="7" t="s">
        <v>11678</v>
      </c>
      <c r="K4678" s="8">
        <v>3.9704658985137939</v>
      </c>
      <c r="M4678" s="8">
        <v>103.70919799804688</v>
      </c>
      <c r="N4678" s="7">
        <v>108.71929931640625</v>
      </c>
      <c r="O4678" s="7" t="s">
        <v>223</v>
      </c>
      <c r="P4678" s="7" t="s">
        <v>2788</v>
      </c>
      <c r="Q4678" s="7" t="s">
        <v>337</v>
      </c>
      <c r="R4678" s="7" t="s">
        <v>3856</v>
      </c>
      <c r="S4678" s="7">
        <v>108.71929931640625</v>
      </c>
    </row>
    <row r="4679" spans="1:19" x14ac:dyDescent="0.25">
      <c r="A4679" s="7">
        <v>513</v>
      </c>
      <c r="B4679" s="7">
        <v>44657</v>
      </c>
      <c r="C4679" s="7">
        <v>66796296</v>
      </c>
      <c r="D4679" s="7" t="s">
        <v>3756</v>
      </c>
      <c r="E4679" s="7" t="s">
        <v>214</v>
      </c>
      <c r="F4679" s="7">
        <v>420000</v>
      </c>
      <c r="G4679" s="7">
        <v>4.2846999168395996</v>
      </c>
      <c r="H4679" s="7">
        <v>3.4086999893188477</v>
      </c>
      <c r="I4679" s="7" t="s">
        <v>11681</v>
      </c>
      <c r="J4679" s="7" t="s">
        <v>11682</v>
      </c>
      <c r="K4679" s="8">
        <v>6.8909850120544434</v>
      </c>
      <c r="M4679" s="8">
        <v>101.29799652099609</v>
      </c>
      <c r="N4679" s="7">
        <v>414.7218017578125</v>
      </c>
      <c r="O4679" s="7" t="s">
        <v>360</v>
      </c>
      <c r="P4679" s="7" t="s">
        <v>327</v>
      </c>
      <c r="Q4679" s="7" t="s">
        <v>242</v>
      </c>
      <c r="R4679" s="7" t="s">
        <v>214</v>
      </c>
      <c r="S4679" s="7">
        <v>414.7218017578125</v>
      </c>
    </row>
    <row r="4680" spans="1:19" x14ac:dyDescent="0.25">
      <c r="A4680" s="7">
        <v>513</v>
      </c>
      <c r="B4680" s="7">
        <v>44657</v>
      </c>
      <c r="C4680" s="7">
        <v>36537925</v>
      </c>
      <c r="D4680" s="7" t="s">
        <v>3756</v>
      </c>
      <c r="E4680" s="7" t="s">
        <v>214</v>
      </c>
      <c r="F4680" s="7">
        <v>350000</v>
      </c>
      <c r="G4680" s="7">
        <v>2.6417000293731689</v>
      </c>
      <c r="H4680" s="7">
        <v>1.9696999788284302</v>
      </c>
      <c r="I4680" s="7" t="s">
        <v>11679</v>
      </c>
      <c r="J4680" s="7" t="s">
        <v>11680</v>
      </c>
      <c r="K4680" s="8">
        <v>6.1204609870910645</v>
      </c>
      <c r="M4680" s="8">
        <v>99.099998474121094</v>
      </c>
      <c r="N4680" s="7">
        <v>345.88140869140625</v>
      </c>
      <c r="O4680" s="7" t="s">
        <v>360</v>
      </c>
      <c r="P4680" s="7" t="s">
        <v>327</v>
      </c>
      <c r="Q4680" s="7" t="s">
        <v>242</v>
      </c>
      <c r="R4680" s="7" t="s">
        <v>214</v>
      </c>
      <c r="S4680" s="7">
        <v>345.88140869140625</v>
      </c>
    </row>
    <row r="4681" spans="1:19" x14ac:dyDescent="0.25">
      <c r="A4681" s="7">
        <v>513</v>
      </c>
      <c r="B4681" s="7">
        <v>44657</v>
      </c>
      <c r="C4681" s="7">
        <v>45688722</v>
      </c>
      <c r="D4681" s="7" t="s">
        <v>3758</v>
      </c>
      <c r="E4681" s="7" t="s">
        <v>214</v>
      </c>
      <c r="F4681" s="7">
        <v>300000</v>
      </c>
      <c r="G4681" s="7">
        <v>7.6002998352050781</v>
      </c>
      <c r="H4681" s="7">
        <v>6.4015002250671387</v>
      </c>
      <c r="I4681" s="7" t="s">
        <v>20388</v>
      </c>
      <c r="J4681" s="7" t="s">
        <v>10074</v>
      </c>
      <c r="K4681" s="8">
        <v>5.3372302055358887</v>
      </c>
      <c r="M4681" s="8">
        <v>88.643997192382813</v>
      </c>
      <c r="N4681" s="7">
        <v>266.21701049804688</v>
      </c>
      <c r="O4681" s="7" t="s">
        <v>360</v>
      </c>
      <c r="P4681" s="7" t="s">
        <v>349</v>
      </c>
      <c r="Q4681" s="7" t="s">
        <v>242</v>
      </c>
      <c r="R4681" s="7" t="s">
        <v>3856</v>
      </c>
      <c r="S4681" s="7">
        <v>171.58175659179688</v>
      </c>
    </row>
    <row r="4682" spans="1:19" x14ac:dyDescent="0.25">
      <c r="A4682" s="7">
        <v>513</v>
      </c>
      <c r="B4682" s="7">
        <v>44657</v>
      </c>
      <c r="C4682" s="7">
        <v>36249734</v>
      </c>
      <c r="D4682" s="7" t="s">
        <v>3758</v>
      </c>
      <c r="E4682" s="7" t="s">
        <v>214</v>
      </c>
      <c r="F4682" s="7">
        <v>1000000</v>
      </c>
      <c r="G4682" s="7">
        <v>5.5907001495361328</v>
      </c>
      <c r="H4682" s="7">
        <v>4.8392000198364258</v>
      </c>
      <c r="I4682" s="7" t="s">
        <v>10072</v>
      </c>
      <c r="J4682" s="7" t="s">
        <v>10073</v>
      </c>
      <c r="K4682" s="8">
        <v>5.186729907989502</v>
      </c>
      <c r="M4682" s="8">
        <v>94.181999206542969</v>
      </c>
      <c r="N4682" s="7">
        <v>246.35499572753906</v>
      </c>
      <c r="O4682" s="7" t="s">
        <v>360</v>
      </c>
      <c r="P4682" s="7" t="s">
        <v>349</v>
      </c>
      <c r="Q4682" s="7" t="s">
        <v>242</v>
      </c>
      <c r="R4682" s="7" t="s">
        <v>3856</v>
      </c>
      <c r="S4682" s="7">
        <v>158.5035400390625</v>
      </c>
    </row>
    <row r="4683" spans="1:19" x14ac:dyDescent="0.25">
      <c r="A4683" s="7">
        <v>513</v>
      </c>
      <c r="B4683" s="7">
        <v>44657</v>
      </c>
      <c r="C4683" s="7">
        <v>45688721</v>
      </c>
      <c r="D4683" s="7" t="s">
        <v>3758</v>
      </c>
      <c r="E4683" s="7" t="s">
        <v>214</v>
      </c>
      <c r="F4683" s="7">
        <v>423000</v>
      </c>
      <c r="G4683" s="7">
        <v>3.0964999198913574</v>
      </c>
      <c r="H4683" s="7">
        <v>2.8613998889923096</v>
      </c>
      <c r="I4683" s="7" t="s">
        <v>10070</v>
      </c>
      <c r="J4683" s="7" t="s">
        <v>10071</v>
      </c>
      <c r="K4683" s="8">
        <v>5.0171499252319336</v>
      </c>
      <c r="M4683" s="8">
        <v>94.702003479003906</v>
      </c>
      <c r="N4683" s="7">
        <v>230.67399597167969</v>
      </c>
      <c r="O4683" s="7" t="s">
        <v>360</v>
      </c>
      <c r="P4683" s="7" t="s">
        <v>349</v>
      </c>
      <c r="Q4683" s="7" t="s">
        <v>242</v>
      </c>
      <c r="R4683" s="7" t="s">
        <v>3856</v>
      </c>
      <c r="S4683" s="7">
        <v>141.48471069335938</v>
      </c>
    </row>
    <row r="4684" spans="1:19" x14ac:dyDescent="0.25">
      <c r="A4684" s="7">
        <v>513</v>
      </c>
      <c r="B4684" s="7">
        <v>44657</v>
      </c>
      <c r="C4684" s="7">
        <v>43024638</v>
      </c>
      <c r="D4684" s="7" t="s">
        <v>3758</v>
      </c>
      <c r="E4684" s="7" t="s">
        <v>214</v>
      </c>
      <c r="F4684" s="7">
        <v>600000</v>
      </c>
      <c r="G4684" s="7">
        <v>2.1684000492095947</v>
      </c>
      <c r="H4684" s="7">
        <v>2.0188000202178955</v>
      </c>
      <c r="I4684" s="7" t="s">
        <v>21429</v>
      </c>
      <c r="J4684" s="7" t="s">
        <v>10069</v>
      </c>
      <c r="K4684" s="8">
        <v>4.83843994140625</v>
      </c>
      <c r="M4684" s="8">
        <v>98.695999145507813</v>
      </c>
      <c r="N4684" s="7">
        <v>227.18499755859375</v>
      </c>
      <c r="O4684" s="7" t="s">
        <v>360</v>
      </c>
      <c r="P4684" s="7" t="s">
        <v>349</v>
      </c>
      <c r="Q4684" s="7" t="s">
        <v>242</v>
      </c>
      <c r="R4684" s="7" t="s">
        <v>214</v>
      </c>
      <c r="S4684" s="7">
        <v>134.966796875</v>
      </c>
    </row>
    <row r="4685" spans="1:19" x14ac:dyDescent="0.25">
      <c r="A4685" s="7">
        <v>513</v>
      </c>
      <c r="B4685" s="7">
        <v>44657</v>
      </c>
      <c r="C4685" s="7">
        <v>41655255</v>
      </c>
      <c r="D4685" s="7" t="s">
        <v>3758</v>
      </c>
      <c r="E4685" s="7" t="s">
        <v>214</v>
      </c>
      <c r="F4685" s="7">
        <v>630000</v>
      </c>
      <c r="G4685" s="7">
        <v>1.9273999929428101</v>
      </c>
      <c r="H4685" s="7">
        <v>1.8090000152587891</v>
      </c>
      <c r="I4685" s="7" t="s">
        <v>10067</v>
      </c>
      <c r="J4685" s="7" t="s">
        <v>10068</v>
      </c>
      <c r="K4685" s="8">
        <v>4.7620301246643066</v>
      </c>
      <c r="M4685" s="8">
        <v>101.06700134277344</v>
      </c>
      <c r="N4685" s="7">
        <v>227.10000610351563</v>
      </c>
      <c r="O4685" s="7" t="s">
        <v>360</v>
      </c>
      <c r="P4685" s="7" t="s">
        <v>349</v>
      </c>
      <c r="Q4685" s="7" t="s">
        <v>242</v>
      </c>
      <c r="R4685" s="7" t="s">
        <v>3856</v>
      </c>
      <c r="S4685" s="7">
        <v>133.26066589355469</v>
      </c>
    </row>
    <row r="4686" spans="1:19" x14ac:dyDescent="0.25">
      <c r="A4686" s="7">
        <v>513</v>
      </c>
      <c r="B4686" s="7">
        <v>44657</v>
      </c>
      <c r="C4686" s="7">
        <v>38059349</v>
      </c>
      <c r="D4686" s="7" t="s">
        <v>3758</v>
      </c>
      <c r="E4686" s="7" t="s">
        <v>214</v>
      </c>
      <c r="F4686" s="7">
        <v>971000</v>
      </c>
      <c r="G4686" s="7">
        <v>1.0293999910354614</v>
      </c>
      <c r="H4686" s="7">
        <v>0.97710001468658447</v>
      </c>
      <c r="I4686" s="7" t="s">
        <v>10065</v>
      </c>
      <c r="J4686" s="7" t="s">
        <v>10066</v>
      </c>
      <c r="K4686" s="8">
        <v>4.619880199432373</v>
      </c>
      <c r="M4686" s="8">
        <v>99.530998229980469</v>
      </c>
      <c r="N4686" s="7">
        <v>272.25100708007813</v>
      </c>
      <c r="O4686" s="7" t="s">
        <v>360</v>
      </c>
      <c r="P4686" s="7" t="s">
        <v>349</v>
      </c>
      <c r="Q4686" s="7" t="s">
        <v>242</v>
      </c>
      <c r="R4686" s="7" t="s">
        <v>3856</v>
      </c>
      <c r="S4686" s="7">
        <v>126.86081695556641</v>
      </c>
    </row>
    <row r="4687" spans="1:19" x14ac:dyDescent="0.25">
      <c r="A4687" s="7">
        <v>513</v>
      </c>
      <c r="B4687" s="7">
        <v>44657</v>
      </c>
      <c r="C4687" s="7">
        <v>46777705</v>
      </c>
      <c r="D4687" s="7" t="s">
        <v>3760</v>
      </c>
      <c r="E4687" s="7" t="s">
        <v>214</v>
      </c>
      <c r="F4687" s="7">
        <v>406001</v>
      </c>
      <c r="G4687" s="7">
        <v>2.850100040435791</v>
      </c>
      <c r="H4687" s="7">
        <v>2.1126000881195068</v>
      </c>
      <c r="I4687" s="7" t="s">
        <v>10077</v>
      </c>
      <c r="J4687" s="7" t="s">
        <v>10078</v>
      </c>
      <c r="K4687" s="8">
        <v>37.265430450439453</v>
      </c>
      <c r="M4687" s="8">
        <v>48.118999481201172</v>
      </c>
      <c r="N4687" s="7">
        <v>3457.523193359375</v>
      </c>
      <c r="O4687" s="7" t="s">
        <v>373</v>
      </c>
      <c r="P4687" s="7" t="s">
        <v>2728</v>
      </c>
      <c r="Q4687" s="7" t="s">
        <v>286</v>
      </c>
      <c r="R4687" s="7" t="s">
        <v>3856</v>
      </c>
      <c r="S4687" s="7">
        <v>733.47210693359375</v>
      </c>
    </row>
    <row r="4688" spans="1:19" x14ac:dyDescent="0.25">
      <c r="A4688" s="7">
        <v>513</v>
      </c>
      <c r="B4688" s="7">
        <v>44657</v>
      </c>
      <c r="C4688" s="7">
        <v>46777706</v>
      </c>
      <c r="D4688" s="7" t="s">
        <v>3760</v>
      </c>
      <c r="E4688" s="7" t="s">
        <v>10075</v>
      </c>
      <c r="F4688" s="7">
        <v>406001</v>
      </c>
      <c r="G4688" s="7">
        <v>2.850100040435791</v>
      </c>
      <c r="H4688" s="7">
        <v>2.1126000881195068</v>
      </c>
      <c r="I4688" s="7" t="s">
        <v>33</v>
      </c>
      <c r="J4688" s="7" t="s">
        <v>10076</v>
      </c>
      <c r="K4688" s="8">
        <v>37.265472412109375</v>
      </c>
      <c r="M4688" s="8">
        <v>48.118999481201172</v>
      </c>
      <c r="N4688" s="7">
        <v>3452.28564453125</v>
      </c>
      <c r="O4688" s="7" t="s">
        <v>373</v>
      </c>
      <c r="P4688" s="7" t="s">
        <v>2728</v>
      </c>
      <c r="Q4688" s="7" t="s">
        <v>286</v>
      </c>
      <c r="R4688" s="7" t="s">
        <v>214</v>
      </c>
      <c r="S4688" s="7">
        <v>733.47210693359375</v>
      </c>
    </row>
    <row r="4689" spans="1:19" x14ac:dyDescent="0.25">
      <c r="A4689" s="7">
        <v>513</v>
      </c>
      <c r="B4689" s="7">
        <v>44657</v>
      </c>
      <c r="C4689" s="7">
        <v>66857833</v>
      </c>
      <c r="D4689" s="7" t="s">
        <v>3762</v>
      </c>
      <c r="E4689" s="7" t="s">
        <v>214</v>
      </c>
      <c r="F4689" s="7">
        <v>475000</v>
      </c>
      <c r="G4689" s="7">
        <v>3.8494000434875488</v>
      </c>
      <c r="H4689" s="7">
        <v>3.1268999576568604</v>
      </c>
      <c r="I4689" s="7" t="s">
        <v>10081</v>
      </c>
      <c r="J4689" s="7" t="s">
        <v>10082</v>
      </c>
      <c r="K4689" s="8">
        <v>5.768312931060791</v>
      </c>
      <c r="M4689" s="8">
        <v>95.25</v>
      </c>
      <c r="N4689" s="7">
        <v>287.43679809570313</v>
      </c>
      <c r="O4689" s="7" t="s">
        <v>266</v>
      </c>
      <c r="P4689" s="7" t="s">
        <v>639</v>
      </c>
      <c r="Q4689" s="7" t="s">
        <v>291</v>
      </c>
      <c r="R4689" s="7" t="s">
        <v>214</v>
      </c>
      <c r="S4689" s="7">
        <v>324.501708984375</v>
      </c>
    </row>
    <row r="4690" spans="1:19" x14ac:dyDescent="0.25">
      <c r="A4690" s="7">
        <v>513</v>
      </c>
      <c r="B4690" s="7">
        <v>44657</v>
      </c>
      <c r="C4690" s="7">
        <v>66857835</v>
      </c>
      <c r="D4690" s="7" t="s">
        <v>3762</v>
      </c>
      <c r="E4690" s="7" t="s">
        <v>10079</v>
      </c>
      <c r="F4690" s="7">
        <v>475000</v>
      </c>
      <c r="G4690" s="7">
        <v>3.8494000434875488</v>
      </c>
      <c r="H4690" s="7">
        <v>3.1268999576568604</v>
      </c>
      <c r="I4690" s="7" t="s">
        <v>79</v>
      </c>
      <c r="J4690" s="7" t="s">
        <v>10080</v>
      </c>
      <c r="K4690" s="8">
        <v>5.768312931060791</v>
      </c>
      <c r="M4690" s="8">
        <v>95.25</v>
      </c>
      <c r="N4690" s="7">
        <v>287.43679809570313</v>
      </c>
      <c r="O4690" s="7" t="s">
        <v>266</v>
      </c>
      <c r="P4690" s="7" t="s">
        <v>639</v>
      </c>
      <c r="Q4690" s="7" t="s">
        <v>291</v>
      </c>
      <c r="R4690" s="7" t="s">
        <v>214</v>
      </c>
      <c r="S4690" s="7">
        <v>324.501708984375</v>
      </c>
    </row>
    <row r="4691" spans="1:19" x14ac:dyDescent="0.25">
      <c r="A4691" s="7">
        <v>513</v>
      </c>
      <c r="B4691" s="7">
        <v>44657</v>
      </c>
      <c r="C4691" s="7">
        <v>12586456</v>
      </c>
      <c r="D4691" s="7" t="s">
        <v>3765</v>
      </c>
      <c r="E4691" s="7" t="s">
        <v>214</v>
      </c>
      <c r="F4691" s="7">
        <v>552729</v>
      </c>
      <c r="G4691" s="7">
        <v>18.995199203491211</v>
      </c>
      <c r="H4691" s="7">
        <v>10.914199829101563</v>
      </c>
      <c r="I4691" s="7" t="s">
        <v>10090</v>
      </c>
      <c r="J4691" s="7" t="s">
        <v>10091</v>
      </c>
      <c r="K4691" s="8">
        <v>5.6956701278686523</v>
      </c>
      <c r="M4691" s="8">
        <v>117.89800262451172</v>
      </c>
      <c r="N4691" s="7">
        <v>295.26901245117188</v>
      </c>
      <c r="O4691" s="7" t="s">
        <v>446</v>
      </c>
      <c r="P4691" s="7" t="s">
        <v>289</v>
      </c>
      <c r="Q4691" s="7" t="s">
        <v>291</v>
      </c>
      <c r="R4691" s="7" t="s">
        <v>3856</v>
      </c>
      <c r="S4691" s="7">
        <v>279.5689697265625</v>
      </c>
    </row>
    <row r="4692" spans="1:19" x14ac:dyDescent="0.25">
      <c r="A4692" s="7">
        <v>513</v>
      </c>
      <c r="B4692" s="7">
        <v>44657</v>
      </c>
      <c r="C4692" s="7">
        <v>12466367</v>
      </c>
      <c r="D4692" s="7" t="s">
        <v>3765</v>
      </c>
      <c r="E4692" s="7" t="s">
        <v>10087</v>
      </c>
      <c r="F4692" s="7">
        <v>552729</v>
      </c>
      <c r="G4692" s="7">
        <v>18.995199203491211</v>
      </c>
      <c r="H4692" s="7">
        <v>10.914199829101563</v>
      </c>
      <c r="I4692" s="7" t="s">
        <v>10088</v>
      </c>
      <c r="J4692" s="7" t="s">
        <v>10089</v>
      </c>
      <c r="K4692" s="8">
        <v>5.695645809173584</v>
      </c>
      <c r="M4692" s="8">
        <v>117.89830017089844</v>
      </c>
      <c r="N4692" s="7">
        <v>294.69461059570313</v>
      </c>
      <c r="O4692" s="7" t="s">
        <v>446</v>
      </c>
      <c r="P4692" s="7" t="s">
        <v>289</v>
      </c>
      <c r="Q4692" s="7" t="s">
        <v>291</v>
      </c>
      <c r="R4692" s="7" t="s">
        <v>214</v>
      </c>
      <c r="S4692" s="7">
        <v>279.5689697265625</v>
      </c>
    </row>
    <row r="4693" spans="1:19" x14ac:dyDescent="0.25">
      <c r="A4693" s="7">
        <v>513</v>
      </c>
      <c r="B4693" s="7">
        <v>44657</v>
      </c>
      <c r="C4693" s="7">
        <v>31566186</v>
      </c>
      <c r="D4693" s="7" t="s">
        <v>3765</v>
      </c>
      <c r="E4693" s="7" t="s">
        <v>214</v>
      </c>
      <c r="F4693" s="7">
        <v>500000</v>
      </c>
      <c r="G4693" s="7">
        <v>4.558499813079834</v>
      </c>
      <c r="H4693" s="7">
        <v>4.0293998718261719</v>
      </c>
      <c r="I4693" s="7" t="s">
        <v>18975</v>
      </c>
      <c r="J4693" s="7" t="s">
        <v>10083</v>
      </c>
      <c r="K4693" s="8">
        <v>4.2836399078369141</v>
      </c>
      <c r="M4693" s="8">
        <v>106.01300048828125</v>
      </c>
      <c r="N4693" s="7">
        <v>151.71600341796875</v>
      </c>
      <c r="O4693" s="7" t="s">
        <v>446</v>
      </c>
      <c r="P4693" s="7" t="s">
        <v>289</v>
      </c>
      <c r="Q4693" s="7" t="s">
        <v>291</v>
      </c>
      <c r="R4693" s="7" t="s">
        <v>4084</v>
      </c>
      <c r="S4693" s="7">
        <v>183.13725280761719</v>
      </c>
    </row>
    <row r="4694" spans="1:19" x14ac:dyDescent="0.25">
      <c r="A4694" s="7">
        <v>513</v>
      </c>
      <c r="B4694" s="7">
        <v>44657</v>
      </c>
      <c r="C4694" s="7">
        <v>31524025</v>
      </c>
      <c r="D4694" s="7" t="s">
        <v>3765</v>
      </c>
      <c r="E4694" s="7" t="s">
        <v>10084</v>
      </c>
      <c r="F4694" s="7">
        <v>500000</v>
      </c>
      <c r="G4694" s="7">
        <v>4.558499813079834</v>
      </c>
      <c r="H4694" s="7">
        <v>4.0293998718261719</v>
      </c>
      <c r="I4694" s="7" t="s">
        <v>10085</v>
      </c>
      <c r="J4694" s="7" t="s">
        <v>10086</v>
      </c>
      <c r="K4694" s="8">
        <v>4.2836399078369141</v>
      </c>
      <c r="M4694" s="8">
        <v>106.01300048828125</v>
      </c>
      <c r="N4694" s="7">
        <v>151.71600341796875</v>
      </c>
      <c r="O4694" s="7" t="s">
        <v>446</v>
      </c>
      <c r="P4694" s="7" t="s">
        <v>289</v>
      </c>
      <c r="Q4694" s="7" t="s">
        <v>291</v>
      </c>
      <c r="R4694" s="7" t="s">
        <v>3856</v>
      </c>
      <c r="S4694" s="7">
        <v>183.13725280761719</v>
      </c>
    </row>
    <row r="4695" spans="1:19" x14ac:dyDescent="0.25">
      <c r="A4695" s="7">
        <v>513</v>
      </c>
      <c r="B4695" s="7">
        <v>44657</v>
      </c>
      <c r="C4695" s="7">
        <v>66884265</v>
      </c>
      <c r="D4695" s="7" t="s">
        <v>3770</v>
      </c>
      <c r="E4695" s="7" t="s">
        <v>214</v>
      </c>
      <c r="F4695" s="7">
        <v>410000</v>
      </c>
      <c r="G4695" s="7">
        <v>7.0226001739501953</v>
      </c>
      <c r="H4695" s="7">
        <v>4.8773999214172363</v>
      </c>
      <c r="I4695" s="7" t="s">
        <v>11685</v>
      </c>
      <c r="J4695" s="7" t="s">
        <v>11686</v>
      </c>
      <c r="K4695" s="8">
        <v>5.9299850463867188</v>
      </c>
      <c r="M4695" s="8">
        <v>91.172401428222656</v>
      </c>
      <c r="N4695" s="7">
        <v>295.54238891601563</v>
      </c>
      <c r="O4695" s="7" t="s">
        <v>373</v>
      </c>
      <c r="P4695" s="7" t="s">
        <v>322</v>
      </c>
      <c r="Q4695" s="7" t="s">
        <v>291</v>
      </c>
      <c r="R4695" s="7" t="s">
        <v>214</v>
      </c>
      <c r="S4695" s="7">
        <v>295.54238891601563</v>
      </c>
    </row>
    <row r="4696" spans="1:19" x14ac:dyDescent="0.25">
      <c r="A4696" s="7">
        <v>513</v>
      </c>
      <c r="B4696" s="7">
        <v>44657</v>
      </c>
      <c r="C4696" s="7">
        <v>66787553</v>
      </c>
      <c r="D4696" s="7" t="s">
        <v>3770</v>
      </c>
      <c r="E4696" s="7" t="s">
        <v>214</v>
      </c>
      <c r="F4696" s="7">
        <v>480000</v>
      </c>
      <c r="G4696" s="7">
        <v>5.7722001075744629</v>
      </c>
      <c r="H4696" s="7">
        <v>3.9574000835418701</v>
      </c>
      <c r="I4696" s="7" t="s">
        <v>11683</v>
      </c>
      <c r="J4696" s="7" t="s">
        <v>11684</v>
      </c>
      <c r="K4696" s="8">
        <v>6.3154058456420898</v>
      </c>
      <c r="M4696" s="8">
        <v>94.305999755859375</v>
      </c>
      <c r="N4696" s="7">
        <v>359.06710815429688</v>
      </c>
      <c r="O4696" s="7" t="s">
        <v>373</v>
      </c>
      <c r="P4696" s="7" t="s">
        <v>322</v>
      </c>
      <c r="Q4696" s="7" t="s">
        <v>291</v>
      </c>
      <c r="R4696" s="7" t="s">
        <v>3856</v>
      </c>
      <c r="S4696" s="7">
        <v>359.06710815429688</v>
      </c>
    </row>
    <row r="4697" spans="1:19" x14ac:dyDescent="0.25">
      <c r="A4697" s="7">
        <v>513</v>
      </c>
      <c r="B4697" s="7">
        <v>44657</v>
      </c>
      <c r="C4697" s="7">
        <v>66787554</v>
      </c>
      <c r="D4697" s="7" t="s">
        <v>3773</v>
      </c>
      <c r="E4697" s="7" t="s">
        <v>214</v>
      </c>
      <c r="F4697" s="7">
        <v>550000</v>
      </c>
      <c r="G4697" s="7">
        <v>6.27239990234375</v>
      </c>
      <c r="H4697" s="7">
        <v>3.7685000896453857</v>
      </c>
      <c r="I4697" s="7" t="s">
        <v>20389</v>
      </c>
      <c r="J4697" s="7" t="s">
        <v>10092</v>
      </c>
      <c r="K4697" s="8">
        <v>7.1217498779296875</v>
      </c>
      <c r="M4697" s="8">
        <v>96.261001586914063</v>
      </c>
      <c r="N4697" s="7">
        <v>440.64300537109375</v>
      </c>
      <c r="O4697" s="7" t="s">
        <v>373</v>
      </c>
      <c r="P4697" s="7" t="s">
        <v>322</v>
      </c>
      <c r="Q4697" s="7" t="s">
        <v>291</v>
      </c>
      <c r="R4697" s="7" t="s">
        <v>3856</v>
      </c>
      <c r="S4697" s="7">
        <v>439.85733032226563</v>
      </c>
    </row>
    <row r="4698" spans="1:19" x14ac:dyDescent="0.25">
      <c r="A4698" s="7">
        <v>513</v>
      </c>
      <c r="B4698" s="7">
        <v>44657</v>
      </c>
      <c r="C4698" s="7">
        <v>66787181</v>
      </c>
      <c r="D4698" s="7" t="s">
        <v>3773</v>
      </c>
      <c r="E4698" s="7" t="s">
        <v>10093</v>
      </c>
      <c r="F4698" s="7">
        <v>550000</v>
      </c>
      <c r="G4698" s="7">
        <v>6.27239990234375</v>
      </c>
      <c r="H4698" s="7">
        <v>3.8592000007629395</v>
      </c>
      <c r="I4698" s="7" t="s">
        <v>37</v>
      </c>
      <c r="J4698" s="7" t="s">
        <v>10094</v>
      </c>
      <c r="K4698" s="8">
        <v>7.3096318244934082</v>
      </c>
      <c r="M4698" s="8">
        <v>95.349998474121094</v>
      </c>
      <c r="N4698" s="7">
        <v>407.5697021484375</v>
      </c>
      <c r="O4698" s="7" t="s">
        <v>373</v>
      </c>
      <c r="P4698" s="7" t="s">
        <v>322</v>
      </c>
      <c r="Q4698" s="7" t="s">
        <v>291</v>
      </c>
      <c r="R4698" s="7" t="s">
        <v>214</v>
      </c>
      <c r="S4698" s="7">
        <v>439.85733032226563</v>
      </c>
    </row>
    <row r="4699" spans="1:19" x14ac:dyDescent="0.25">
      <c r="A4699" s="7">
        <v>513</v>
      </c>
      <c r="B4699" s="7">
        <v>44657</v>
      </c>
      <c r="C4699" s="7">
        <v>45200750</v>
      </c>
      <c r="D4699" s="7" t="s">
        <v>3776</v>
      </c>
      <c r="E4699" s="7" t="s">
        <v>214</v>
      </c>
      <c r="F4699" s="7">
        <v>500000</v>
      </c>
      <c r="G4699" s="7">
        <v>2.4667999744415283</v>
      </c>
      <c r="H4699" s="7">
        <v>2.3596000671386719</v>
      </c>
      <c r="I4699" s="7" t="s">
        <v>11687</v>
      </c>
      <c r="J4699" s="7" t="s">
        <v>11688</v>
      </c>
      <c r="K4699" s="8">
        <v>3.0402400493621826</v>
      </c>
      <c r="M4699" s="8">
        <v>99.86199951171875</v>
      </c>
      <c r="N4699" s="7">
        <v>40.764801025390625</v>
      </c>
      <c r="O4699" s="7" t="s">
        <v>212</v>
      </c>
      <c r="P4699" s="7" t="s">
        <v>439</v>
      </c>
      <c r="Q4699" s="7" t="s">
        <v>219</v>
      </c>
      <c r="R4699" s="7" t="s">
        <v>3856</v>
      </c>
      <c r="S4699" s="7">
        <v>40.764801025390625</v>
      </c>
    </row>
    <row r="4700" spans="1:19" x14ac:dyDescent="0.25">
      <c r="A4700" s="7">
        <v>513</v>
      </c>
      <c r="B4700" s="7">
        <v>44657</v>
      </c>
      <c r="C4700" s="7">
        <v>66789365</v>
      </c>
      <c r="D4700" s="7" t="s">
        <v>3779</v>
      </c>
      <c r="E4700" s="7" t="s">
        <v>10098</v>
      </c>
      <c r="F4700" s="7">
        <v>750000</v>
      </c>
      <c r="G4700" s="7">
        <v>8.2518997192382813</v>
      </c>
      <c r="H4700" s="7">
        <v>6.85260009765625</v>
      </c>
      <c r="I4700" s="7" t="s">
        <v>10099</v>
      </c>
      <c r="J4700" s="7" t="s">
        <v>10100</v>
      </c>
      <c r="K4700" s="8">
        <v>5.7841300964355469</v>
      </c>
      <c r="M4700" s="8">
        <v>84.360000610351563</v>
      </c>
      <c r="N4700" s="7">
        <v>312.572998046875</v>
      </c>
      <c r="O4700" s="7" t="s">
        <v>373</v>
      </c>
      <c r="P4700" s="7" t="s">
        <v>349</v>
      </c>
      <c r="Q4700" s="7" t="s">
        <v>242</v>
      </c>
      <c r="R4700" s="7" t="s">
        <v>3856</v>
      </c>
      <c r="S4700" s="7">
        <v>175.68643188476563</v>
      </c>
    </row>
    <row r="4701" spans="1:19" x14ac:dyDescent="0.25">
      <c r="A4701" s="7">
        <v>513</v>
      </c>
      <c r="B4701" s="7">
        <v>44657</v>
      </c>
      <c r="C4701" s="7">
        <v>44105483</v>
      </c>
      <c r="D4701" s="7" t="s">
        <v>3779</v>
      </c>
      <c r="E4701" s="7" t="s">
        <v>10095</v>
      </c>
      <c r="F4701" s="7">
        <v>800000</v>
      </c>
      <c r="G4701" s="7">
        <v>2.244999885559082</v>
      </c>
      <c r="H4701" s="7">
        <v>2.0934000015258789</v>
      </c>
      <c r="I4701" s="7" t="s">
        <v>10096</v>
      </c>
      <c r="J4701" s="7" t="s">
        <v>10097</v>
      </c>
      <c r="K4701" s="8">
        <v>4.5469298362731934</v>
      </c>
      <c r="M4701" s="8">
        <v>97.785003662109375</v>
      </c>
      <c r="N4701" s="7">
        <v>195.41499328613281</v>
      </c>
      <c r="O4701" s="7" t="s">
        <v>373</v>
      </c>
      <c r="P4701" s="7" t="s">
        <v>349</v>
      </c>
      <c r="Q4701" s="7" t="s">
        <v>242</v>
      </c>
      <c r="R4701" s="7" t="s">
        <v>3856</v>
      </c>
      <c r="S4701" s="7">
        <v>135.50796508789063</v>
      </c>
    </row>
    <row r="4702" spans="1:19" x14ac:dyDescent="0.25">
      <c r="A4702" s="7">
        <v>513</v>
      </c>
      <c r="B4702" s="7">
        <v>44657</v>
      </c>
      <c r="C4702" s="7">
        <v>35607359</v>
      </c>
      <c r="D4702" s="7" t="s">
        <v>3782</v>
      </c>
      <c r="E4702" s="7" t="s">
        <v>214</v>
      </c>
      <c r="F4702" s="7">
        <v>775000</v>
      </c>
      <c r="G4702" s="7">
        <v>0.43610000610351563</v>
      </c>
      <c r="H4702" s="7">
        <v>0.43130001425743103</v>
      </c>
      <c r="I4702" s="7" t="s">
        <v>20390</v>
      </c>
      <c r="J4702" s="7" t="s">
        <v>11689</v>
      </c>
      <c r="K4702" s="8">
        <v>3.0340690612792969</v>
      </c>
      <c r="M4702" s="8">
        <v>100.30500030517578</v>
      </c>
      <c r="N4702" s="7">
        <v>210.73989868164063</v>
      </c>
      <c r="O4702" s="7" t="s">
        <v>446</v>
      </c>
      <c r="P4702" s="7" t="s">
        <v>349</v>
      </c>
      <c r="Q4702" s="7" t="s">
        <v>242</v>
      </c>
      <c r="R4702" s="7" t="s">
        <v>4184</v>
      </c>
      <c r="S4702" s="7">
        <v>210.73989868164063</v>
      </c>
    </row>
    <row r="4703" spans="1:19" x14ac:dyDescent="0.25">
      <c r="A4703" s="7">
        <v>513</v>
      </c>
      <c r="B4703" s="7">
        <v>44657</v>
      </c>
      <c r="C4703" s="7">
        <v>66918409</v>
      </c>
      <c r="D4703" s="7" t="s">
        <v>17557</v>
      </c>
      <c r="E4703" s="7" t="s">
        <v>17706</v>
      </c>
      <c r="F4703" s="7">
        <v>600000</v>
      </c>
      <c r="G4703" s="7">
        <v>4.2519001960754395</v>
      </c>
      <c r="H4703" s="7">
        <v>3.6221001148223877</v>
      </c>
      <c r="I4703" s="7" t="s">
        <v>18495</v>
      </c>
      <c r="J4703" s="7" t="s">
        <v>17707</v>
      </c>
      <c r="K4703" s="8">
        <v>8.1771640777587891</v>
      </c>
      <c r="M4703" s="8">
        <v>88.588996887207031</v>
      </c>
      <c r="N4703" s="7">
        <v>543.3021240234375</v>
      </c>
      <c r="O4703" s="7" t="s">
        <v>446</v>
      </c>
      <c r="P4703" s="7" t="s">
        <v>349</v>
      </c>
      <c r="Q4703" s="7" t="s">
        <v>242</v>
      </c>
      <c r="R4703" s="7" t="s">
        <v>3856</v>
      </c>
      <c r="S4703" s="7">
        <v>543.3021240234375</v>
      </c>
    </row>
    <row r="4704" spans="1:19" x14ac:dyDescent="0.25">
      <c r="A4704" s="7">
        <v>513</v>
      </c>
      <c r="B4704" s="7">
        <v>44657</v>
      </c>
      <c r="C4704" s="7">
        <v>66949758</v>
      </c>
      <c r="D4704" s="7" t="s">
        <v>18496</v>
      </c>
      <c r="E4704" s="7" t="s">
        <v>214</v>
      </c>
      <c r="F4704" s="7">
        <v>400000</v>
      </c>
      <c r="G4704" s="7">
        <v>2.4749999046325684</v>
      </c>
      <c r="H4704" s="7">
        <v>2.3619000911712646</v>
      </c>
      <c r="I4704" s="7" t="s">
        <v>18497</v>
      </c>
      <c r="J4704" s="7" t="s">
        <v>18498</v>
      </c>
      <c r="K4704" s="8">
        <v>4.1903700828552246</v>
      </c>
      <c r="M4704" s="8">
        <v>96.301002502441406</v>
      </c>
      <c r="N4704" s="7">
        <v>155.28700256347656</v>
      </c>
      <c r="O4704" s="7" t="s">
        <v>409</v>
      </c>
      <c r="P4704" s="7" t="s">
        <v>349</v>
      </c>
      <c r="Q4704" s="7" t="s">
        <v>242</v>
      </c>
      <c r="R4704" s="7" t="s">
        <v>3856</v>
      </c>
      <c r="S4704" s="7">
        <v>155.28700256347656</v>
      </c>
    </row>
    <row r="4705" spans="1:19" x14ac:dyDescent="0.25">
      <c r="A4705" s="7">
        <v>513</v>
      </c>
      <c r="B4705" s="7">
        <v>44657</v>
      </c>
      <c r="C4705" s="7">
        <v>66855552</v>
      </c>
      <c r="D4705" s="7" t="s">
        <v>3783</v>
      </c>
      <c r="E4705" s="7" t="s">
        <v>214</v>
      </c>
      <c r="F4705" s="7">
        <v>500000</v>
      </c>
      <c r="G4705" s="7">
        <v>3.7999999523162842</v>
      </c>
      <c r="H4705" s="7">
        <v>3.5664000511169434</v>
      </c>
      <c r="I4705" s="7" t="s">
        <v>11690</v>
      </c>
      <c r="J4705" s="7" t="s">
        <v>11691</v>
      </c>
      <c r="K4705" s="8">
        <v>3.9985098838806152</v>
      </c>
      <c r="M4705" s="8">
        <v>94.325996398925781</v>
      </c>
      <c r="N4705" s="7">
        <v>120.57649993896484</v>
      </c>
      <c r="O4705" s="7" t="s">
        <v>360</v>
      </c>
      <c r="P4705" s="7" t="s">
        <v>361</v>
      </c>
      <c r="Q4705" s="7" t="s">
        <v>242</v>
      </c>
      <c r="R4705" s="7" t="s">
        <v>214</v>
      </c>
      <c r="S4705" s="7">
        <v>120.57649993896484</v>
      </c>
    </row>
    <row r="4706" spans="1:19" x14ac:dyDescent="0.25">
      <c r="A4706" s="7">
        <v>513</v>
      </c>
      <c r="B4706" s="7">
        <v>44657</v>
      </c>
      <c r="C4706" s="7">
        <v>66823725</v>
      </c>
      <c r="D4706" s="7" t="s">
        <v>3785</v>
      </c>
      <c r="E4706" s="7" t="s">
        <v>214</v>
      </c>
      <c r="F4706" s="7">
        <v>300000</v>
      </c>
      <c r="G4706" s="7">
        <v>3.5592000484466553</v>
      </c>
      <c r="H4706" s="7">
        <v>3.298799991607666</v>
      </c>
      <c r="I4706" s="7" t="s">
        <v>11692</v>
      </c>
      <c r="J4706" s="7" t="s">
        <v>11693</v>
      </c>
      <c r="K4706" s="8">
        <v>3.8260600566864014</v>
      </c>
      <c r="M4706" s="8">
        <v>96.944999694824219</v>
      </c>
      <c r="N4706" s="7">
        <v>109.44999694824219</v>
      </c>
      <c r="O4706" s="7" t="s">
        <v>326</v>
      </c>
      <c r="P4706" s="7" t="s">
        <v>349</v>
      </c>
      <c r="Q4706" s="7" t="s">
        <v>242</v>
      </c>
      <c r="R4706" s="7" t="s">
        <v>3856</v>
      </c>
      <c r="S4706" s="7">
        <v>109.44999694824219</v>
      </c>
    </row>
    <row r="4707" spans="1:19" x14ac:dyDescent="0.25">
      <c r="A4707" s="7">
        <v>513</v>
      </c>
      <c r="B4707" s="7">
        <v>44657</v>
      </c>
      <c r="C4707" s="7">
        <v>66963030</v>
      </c>
      <c r="D4707" s="7" t="s">
        <v>3788</v>
      </c>
      <c r="E4707" s="7" t="s">
        <v>20952</v>
      </c>
      <c r="F4707" s="7">
        <v>400000</v>
      </c>
      <c r="G4707" s="7">
        <v>2.5762999057769775</v>
      </c>
      <c r="H4707" s="7">
        <v>2.4732999801635742</v>
      </c>
      <c r="I4707" s="7" t="s">
        <v>20953</v>
      </c>
      <c r="J4707" s="7" t="s">
        <v>20954</v>
      </c>
      <c r="K4707" s="8">
        <v>3.5727899074554443</v>
      </c>
      <c r="M4707" s="8">
        <v>95.142997741699219</v>
      </c>
      <c r="N4707" s="7">
        <v>91.294700622558594</v>
      </c>
      <c r="O4707" s="7" t="s">
        <v>643</v>
      </c>
      <c r="P4707" s="7" t="s">
        <v>349</v>
      </c>
      <c r="Q4707" s="7" t="s">
        <v>242</v>
      </c>
      <c r="R4707" s="7" t="s">
        <v>3856</v>
      </c>
      <c r="S4707" s="7">
        <v>91.294700622558594</v>
      </c>
    </row>
    <row r="4708" spans="1:19" x14ac:dyDescent="0.25">
      <c r="A4708" s="7">
        <v>513</v>
      </c>
      <c r="B4708" s="7">
        <v>44657</v>
      </c>
      <c r="C4708" s="7">
        <v>45069322</v>
      </c>
      <c r="D4708" s="7" t="s">
        <v>3788</v>
      </c>
      <c r="E4708" s="7" t="s">
        <v>214</v>
      </c>
      <c r="F4708" s="7">
        <v>300000</v>
      </c>
      <c r="G4708" s="7">
        <v>2.4667999744415283</v>
      </c>
      <c r="H4708" s="7">
        <v>2.3526999950408936</v>
      </c>
      <c r="I4708" s="7" t="s">
        <v>10101</v>
      </c>
      <c r="J4708" s="7" t="s">
        <v>10102</v>
      </c>
      <c r="K4708" s="8">
        <v>3.6306600570678711</v>
      </c>
      <c r="M4708" s="8">
        <v>98.431999206542969</v>
      </c>
      <c r="N4708" s="7">
        <v>99.698600769042969</v>
      </c>
      <c r="O4708" s="7" t="s">
        <v>643</v>
      </c>
      <c r="P4708" s="7" t="s">
        <v>349</v>
      </c>
      <c r="Q4708" s="7" t="s">
        <v>242</v>
      </c>
      <c r="R4708" s="7" t="s">
        <v>3856</v>
      </c>
      <c r="S4708" s="7">
        <v>99.698600769042969</v>
      </c>
    </row>
    <row r="4709" spans="1:19" x14ac:dyDescent="0.25">
      <c r="A4709" s="7">
        <v>513</v>
      </c>
      <c r="B4709" s="7">
        <v>44657</v>
      </c>
      <c r="C4709" s="7">
        <v>66915579</v>
      </c>
      <c r="D4709" s="7" t="s">
        <v>17559</v>
      </c>
      <c r="E4709" s="7" t="s">
        <v>18129</v>
      </c>
      <c r="F4709" s="7">
        <v>500000</v>
      </c>
      <c r="G4709" s="7">
        <v>2.2560000419616699</v>
      </c>
      <c r="H4709" s="7">
        <v>2.1593000888824463</v>
      </c>
      <c r="I4709" s="7" t="s">
        <v>18499</v>
      </c>
      <c r="J4709" s="7" t="s">
        <v>17708</v>
      </c>
      <c r="K4709" s="8">
        <v>3.860569953918457</v>
      </c>
      <c r="M4709" s="8">
        <v>96.550003051757813</v>
      </c>
      <c r="N4709" s="7">
        <v>126.90499877929688</v>
      </c>
      <c r="O4709" s="7" t="s">
        <v>360</v>
      </c>
      <c r="P4709" s="7" t="s">
        <v>349</v>
      </c>
      <c r="Q4709" s="7" t="s">
        <v>242</v>
      </c>
      <c r="R4709" s="7" t="s">
        <v>3856</v>
      </c>
      <c r="S4709" s="7">
        <v>126.90499877929688</v>
      </c>
    </row>
    <row r="4710" spans="1:19" x14ac:dyDescent="0.25">
      <c r="A4710" s="7">
        <v>513</v>
      </c>
      <c r="B4710" s="7">
        <v>44657</v>
      </c>
      <c r="C4710" s="7">
        <v>66829901</v>
      </c>
      <c r="D4710" s="7" t="s">
        <v>3791</v>
      </c>
      <c r="E4710" s="7" t="s">
        <v>214</v>
      </c>
      <c r="F4710" s="7">
        <v>300000</v>
      </c>
      <c r="G4710" s="7">
        <v>1.6289999485015869</v>
      </c>
      <c r="H4710" s="7">
        <v>1.5625</v>
      </c>
      <c r="I4710" s="7" t="s">
        <v>11694</v>
      </c>
      <c r="J4710" s="7" t="s">
        <v>11695</v>
      </c>
      <c r="K4710" s="8">
        <v>3.5132300853729248</v>
      </c>
      <c r="M4710" s="8">
        <v>98.722000122070313</v>
      </c>
      <c r="N4710" s="7">
        <v>114.08200073242188</v>
      </c>
      <c r="O4710" s="7" t="s">
        <v>409</v>
      </c>
      <c r="P4710" s="7" t="s">
        <v>349</v>
      </c>
      <c r="Q4710" s="7" t="s">
        <v>242</v>
      </c>
      <c r="R4710" s="7" t="s">
        <v>3856</v>
      </c>
      <c r="S4710" s="7">
        <v>114.08200073242188</v>
      </c>
    </row>
    <row r="4711" spans="1:19" x14ac:dyDescent="0.25">
      <c r="A4711" s="7">
        <v>513</v>
      </c>
      <c r="B4711" s="7">
        <v>44657</v>
      </c>
      <c r="C4711" s="7">
        <v>66851597</v>
      </c>
      <c r="D4711" s="7" t="s">
        <v>3793</v>
      </c>
      <c r="E4711" s="7" t="s">
        <v>214</v>
      </c>
      <c r="F4711" s="7">
        <v>450000</v>
      </c>
      <c r="G4711" s="7">
        <v>5.7933001518249512</v>
      </c>
      <c r="H4711" s="7">
        <v>4.4910998344421387</v>
      </c>
      <c r="I4711" s="7" t="s">
        <v>10110</v>
      </c>
      <c r="J4711" s="7" t="s">
        <v>10111</v>
      </c>
      <c r="K4711" s="8">
        <v>7.322965145111084</v>
      </c>
      <c r="M4711" s="8">
        <v>87.787002563476563</v>
      </c>
      <c r="N4711" s="7">
        <v>447.37908935546875</v>
      </c>
      <c r="O4711" s="7" t="s">
        <v>373</v>
      </c>
      <c r="P4711" s="7" t="s">
        <v>322</v>
      </c>
      <c r="Q4711" s="7" t="s">
        <v>291</v>
      </c>
      <c r="R4711" s="7" t="s">
        <v>214</v>
      </c>
      <c r="S4711" s="7">
        <v>284.34722900390625</v>
      </c>
    </row>
    <row r="4712" spans="1:19" x14ac:dyDescent="0.25">
      <c r="A4712" s="7">
        <v>513</v>
      </c>
      <c r="B4712" s="7">
        <v>44657</v>
      </c>
      <c r="C4712" s="7">
        <v>66851596</v>
      </c>
      <c r="D4712" s="7" t="s">
        <v>3793</v>
      </c>
      <c r="E4712" s="7" t="s">
        <v>10108</v>
      </c>
      <c r="F4712" s="7">
        <v>450000</v>
      </c>
      <c r="G4712" s="7">
        <v>5.7933001518249512</v>
      </c>
      <c r="H4712" s="7">
        <v>4.4910998344421387</v>
      </c>
      <c r="I4712" s="7" t="s">
        <v>68</v>
      </c>
      <c r="J4712" s="7" t="s">
        <v>10109</v>
      </c>
      <c r="K4712" s="8">
        <v>7.323023796081543</v>
      </c>
      <c r="M4712" s="8">
        <v>87.787002563476563</v>
      </c>
      <c r="N4712" s="7">
        <v>447.38540649414063</v>
      </c>
      <c r="O4712" s="7" t="s">
        <v>373</v>
      </c>
      <c r="P4712" s="7" t="s">
        <v>322</v>
      </c>
      <c r="Q4712" s="7" t="s">
        <v>291</v>
      </c>
      <c r="R4712" s="7" t="s">
        <v>214</v>
      </c>
      <c r="S4712" s="7">
        <v>284.34722900390625</v>
      </c>
    </row>
    <row r="4713" spans="1:19" x14ac:dyDescent="0.25">
      <c r="A4713" s="7">
        <v>513</v>
      </c>
      <c r="B4713" s="7">
        <v>44657</v>
      </c>
      <c r="C4713" s="7">
        <v>45883838</v>
      </c>
      <c r="D4713" s="7" t="s">
        <v>3793</v>
      </c>
      <c r="E4713" s="7" t="s">
        <v>214</v>
      </c>
      <c r="F4713" s="7">
        <v>510000</v>
      </c>
      <c r="G4713" s="7">
        <v>2.6393001079559326</v>
      </c>
      <c r="H4713" s="7">
        <v>2.0332999229431152</v>
      </c>
      <c r="I4713" s="7" t="s">
        <v>10106</v>
      </c>
      <c r="J4713" s="7" t="s">
        <v>10107</v>
      </c>
      <c r="K4713" s="8">
        <v>7.728999137878418</v>
      </c>
      <c r="M4713" s="8">
        <v>97.985000610351563</v>
      </c>
      <c r="N4713" s="7">
        <v>506.81350708007813</v>
      </c>
      <c r="O4713" s="7" t="s">
        <v>373</v>
      </c>
      <c r="P4713" s="7" t="s">
        <v>322</v>
      </c>
      <c r="Q4713" s="7" t="s">
        <v>291</v>
      </c>
      <c r="R4713" s="7" t="s">
        <v>3856</v>
      </c>
      <c r="S4713" s="7">
        <v>248.05101013183594</v>
      </c>
    </row>
    <row r="4714" spans="1:19" x14ac:dyDescent="0.25">
      <c r="A4714" s="7">
        <v>513</v>
      </c>
      <c r="B4714" s="7">
        <v>44657</v>
      </c>
      <c r="C4714" s="7">
        <v>45883839</v>
      </c>
      <c r="D4714" s="7" t="s">
        <v>3793</v>
      </c>
      <c r="E4714" s="7" t="s">
        <v>10103</v>
      </c>
      <c r="F4714" s="7">
        <v>510000</v>
      </c>
      <c r="G4714" s="7">
        <v>2.6393001079559326</v>
      </c>
      <c r="H4714" s="7">
        <v>2.0362000465393066</v>
      </c>
      <c r="I4714" s="7" t="s">
        <v>10104</v>
      </c>
      <c r="J4714" s="7" t="s">
        <v>10105</v>
      </c>
      <c r="K4714" s="8">
        <v>7.728999137878418</v>
      </c>
      <c r="M4714" s="8">
        <v>97.985000610351563</v>
      </c>
      <c r="N4714" s="7">
        <v>483.01541137695313</v>
      </c>
      <c r="O4714" s="7" t="s">
        <v>373</v>
      </c>
      <c r="P4714" s="7" t="s">
        <v>322</v>
      </c>
      <c r="Q4714" s="7" t="s">
        <v>291</v>
      </c>
      <c r="R4714" s="7" t="s">
        <v>214</v>
      </c>
      <c r="S4714" s="7">
        <v>248.05101013183594</v>
      </c>
    </row>
    <row r="4715" spans="1:19" x14ac:dyDescent="0.25">
      <c r="A4715" s="7">
        <v>513</v>
      </c>
      <c r="B4715" s="7">
        <v>44657</v>
      </c>
      <c r="C4715" s="7">
        <v>66994152</v>
      </c>
      <c r="D4715" s="7" t="s">
        <v>3796</v>
      </c>
      <c r="E4715" s="7" t="s">
        <v>21430</v>
      </c>
      <c r="F4715" s="7">
        <v>500000</v>
      </c>
      <c r="G4715" s="7">
        <v>4.7884998321533203</v>
      </c>
      <c r="H4715" s="7">
        <v>4.4865999221801758</v>
      </c>
      <c r="I4715" s="7" t="s">
        <v>21431</v>
      </c>
      <c r="J4715" s="7" t="s">
        <v>21432</v>
      </c>
      <c r="K4715" s="8">
        <v>3.4563899040222168</v>
      </c>
      <c r="M4715" s="8">
        <v>93.624000549316406</v>
      </c>
      <c r="N4715" s="7">
        <v>71.700302124023438</v>
      </c>
      <c r="O4715" s="7" t="s">
        <v>212</v>
      </c>
      <c r="P4715" s="7" t="s">
        <v>1033</v>
      </c>
      <c r="Q4715" s="7" t="s">
        <v>242</v>
      </c>
      <c r="R4715" s="7" t="s">
        <v>3856</v>
      </c>
      <c r="S4715" s="7">
        <v>86.822189331054688</v>
      </c>
    </row>
    <row r="4716" spans="1:19" x14ac:dyDescent="0.25">
      <c r="A4716" s="7">
        <v>513</v>
      </c>
      <c r="B4716" s="7">
        <v>44657</v>
      </c>
      <c r="C4716" s="7">
        <v>66998645</v>
      </c>
      <c r="D4716" s="7" t="s">
        <v>3796</v>
      </c>
      <c r="E4716" s="7" t="s">
        <v>22487</v>
      </c>
      <c r="F4716" s="7">
        <v>500000</v>
      </c>
      <c r="G4716" s="7">
        <v>4.7884998321533203</v>
      </c>
      <c r="H4716" s="7">
        <v>4.4832000732421875</v>
      </c>
      <c r="I4716" s="7" t="s">
        <v>22488</v>
      </c>
      <c r="J4716" s="7" t="s">
        <v>22489</v>
      </c>
      <c r="K4716" s="8">
        <v>3.5742619037628174</v>
      </c>
      <c r="M4716" s="8">
        <v>93.128593444824219</v>
      </c>
      <c r="N4716" s="7">
        <v>83.090797424316406</v>
      </c>
      <c r="O4716" s="7" t="s">
        <v>212</v>
      </c>
      <c r="P4716" s="7" t="s">
        <v>1033</v>
      </c>
      <c r="Q4716" s="7" t="s">
        <v>242</v>
      </c>
      <c r="R4716" s="7" t="s">
        <v>214</v>
      </c>
      <c r="S4716" s="7">
        <v>86.822189331054688</v>
      </c>
    </row>
    <row r="4717" spans="1:19" x14ac:dyDescent="0.25">
      <c r="A4717" s="7">
        <v>513</v>
      </c>
      <c r="B4717" s="7">
        <v>44657</v>
      </c>
      <c r="C4717" s="7">
        <v>66854169</v>
      </c>
      <c r="D4717" s="7" t="s">
        <v>3796</v>
      </c>
      <c r="E4717" s="7" t="s">
        <v>10115</v>
      </c>
      <c r="F4717" s="7">
        <v>550000</v>
      </c>
      <c r="G4717" s="7">
        <v>3.8220000267028809</v>
      </c>
      <c r="H4717" s="7">
        <v>3.7086000442504883</v>
      </c>
      <c r="I4717" s="7" t="s">
        <v>20391</v>
      </c>
      <c r="J4717" s="7" t="s">
        <v>10116</v>
      </c>
      <c r="K4717" s="8">
        <v>3.2676200866699219</v>
      </c>
      <c r="M4717" s="8">
        <v>91.03399658203125</v>
      </c>
      <c r="N4717" s="7">
        <v>51.509700775146484</v>
      </c>
      <c r="O4717" s="7" t="s">
        <v>212</v>
      </c>
      <c r="P4717" s="7" t="s">
        <v>1033</v>
      </c>
      <c r="Q4717" s="7" t="s">
        <v>242</v>
      </c>
      <c r="R4717" s="7" t="s">
        <v>3856</v>
      </c>
      <c r="S4717" s="7">
        <v>82.9097900390625</v>
      </c>
    </row>
    <row r="4718" spans="1:19" x14ac:dyDescent="0.25">
      <c r="A4718" s="7">
        <v>513</v>
      </c>
      <c r="B4718" s="7">
        <v>44657</v>
      </c>
      <c r="C4718" s="7">
        <v>66854210</v>
      </c>
      <c r="D4718" s="7" t="s">
        <v>3796</v>
      </c>
      <c r="E4718" s="7" t="s">
        <v>10112</v>
      </c>
      <c r="F4718" s="7">
        <v>550000</v>
      </c>
      <c r="G4718" s="7">
        <v>3.8220000267028809</v>
      </c>
      <c r="H4718" s="7">
        <v>3.7086000442504883</v>
      </c>
      <c r="I4718" s="7" t="s">
        <v>10113</v>
      </c>
      <c r="J4718" s="7" t="s">
        <v>10114</v>
      </c>
      <c r="K4718" s="8">
        <v>3.2674970626831055</v>
      </c>
      <c r="M4718" s="8">
        <v>91.03399658203125</v>
      </c>
      <c r="N4718" s="7">
        <v>51.071601867675781</v>
      </c>
      <c r="O4718" s="7" t="s">
        <v>212</v>
      </c>
      <c r="P4718" s="7" t="s">
        <v>1033</v>
      </c>
      <c r="Q4718" s="7" t="s">
        <v>242</v>
      </c>
      <c r="R4718" s="7" t="s">
        <v>214</v>
      </c>
      <c r="S4718" s="7">
        <v>82.9097900390625</v>
      </c>
    </row>
    <row r="4719" spans="1:19" x14ac:dyDescent="0.25">
      <c r="A4719" s="7">
        <v>513</v>
      </c>
      <c r="B4719" s="7">
        <v>44657</v>
      </c>
      <c r="C4719" s="7">
        <v>39170473</v>
      </c>
      <c r="D4719" s="7" t="s">
        <v>3799</v>
      </c>
      <c r="E4719" s="7" t="s">
        <v>11701</v>
      </c>
      <c r="F4719" s="7">
        <v>300000</v>
      </c>
      <c r="G4719" s="7">
        <v>6.3326001167297363</v>
      </c>
      <c r="H4719" s="7">
        <v>5.3743000030517578</v>
      </c>
      <c r="I4719" s="7" t="s">
        <v>20392</v>
      </c>
      <c r="J4719" s="7" t="s">
        <v>11702</v>
      </c>
      <c r="K4719" s="8">
        <v>3.8991100788116455</v>
      </c>
      <c r="M4719" s="8">
        <v>106.81300354003906</v>
      </c>
      <c r="N4719" s="7">
        <v>119.10399627685547</v>
      </c>
      <c r="O4719" s="7" t="s">
        <v>212</v>
      </c>
      <c r="P4719" s="7" t="s">
        <v>1033</v>
      </c>
      <c r="Q4719" s="7" t="s">
        <v>242</v>
      </c>
      <c r="R4719" s="7" t="s">
        <v>3856</v>
      </c>
      <c r="S4719" s="7">
        <v>119.10399627685547</v>
      </c>
    </row>
    <row r="4720" spans="1:19" x14ac:dyDescent="0.25">
      <c r="A4720" s="7">
        <v>513</v>
      </c>
      <c r="B4720" s="7">
        <v>44657</v>
      </c>
      <c r="C4720" s="7">
        <v>21332590</v>
      </c>
      <c r="D4720" s="7" t="s">
        <v>3799</v>
      </c>
      <c r="E4720" s="7" t="s">
        <v>11699</v>
      </c>
      <c r="F4720" s="7">
        <v>1000000</v>
      </c>
      <c r="G4720" s="7">
        <v>2.0643000602722168</v>
      </c>
      <c r="H4720" s="7">
        <v>1.9200999736785889</v>
      </c>
      <c r="I4720" s="7" t="s">
        <v>22490</v>
      </c>
      <c r="J4720" s="7" t="s">
        <v>11700</v>
      </c>
      <c r="K4720" s="8">
        <v>3.4994099140167236</v>
      </c>
      <c r="M4720" s="8">
        <v>102.46700286865234</v>
      </c>
      <c r="N4720" s="7">
        <v>96.329597473144531</v>
      </c>
      <c r="O4720" s="7" t="s">
        <v>212</v>
      </c>
      <c r="P4720" s="7" t="s">
        <v>1033</v>
      </c>
      <c r="Q4720" s="7" t="s">
        <v>242</v>
      </c>
      <c r="R4720" s="7" t="s">
        <v>3856</v>
      </c>
      <c r="S4720" s="7">
        <v>96.329597473144531</v>
      </c>
    </row>
    <row r="4721" spans="1:19" x14ac:dyDescent="0.25">
      <c r="A4721" s="7">
        <v>513</v>
      </c>
      <c r="B4721" s="7">
        <v>44657</v>
      </c>
      <c r="C4721" s="7">
        <v>21343754</v>
      </c>
      <c r="D4721" s="7" t="s">
        <v>3799</v>
      </c>
      <c r="E4721" s="7" t="s">
        <v>11696</v>
      </c>
      <c r="F4721" s="7">
        <v>1000000</v>
      </c>
      <c r="G4721" s="7">
        <v>2.0643000602722168</v>
      </c>
      <c r="H4721" s="7">
        <v>1.9200999736785889</v>
      </c>
      <c r="I4721" s="7" t="s">
        <v>11697</v>
      </c>
      <c r="J4721" s="7" t="s">
        <v>11698</v>
      </c>
      <c r="K4721" s="8">
        <v>3.4994480609893799</v>
      </c>
      <c r="M4721" s="8">
        <v>102.46700286865234</v>
      </c>
      <c r="N4721" s="7">
        <v>95.7333984375</v>
      </c>
      <c r="O4721" s="7" t="s">
        <v>212</v>
      </c>
      <c r="P4721" s="7" t="s">
        <v>1033</v>
      </c>
      <c r="Q4721" s="7" t="s">
        <v>242</v>
      </c>
      <c r="R4721" s="7" t="s">
        <v>214</v>
      </c>
      <c r="S4721" s="7">
        <v>95.7333984375</v>
      </c>
    </row>
    <row r="4722" spans="1:19" x14ac:dyDescent="0.25">
      <c r="A4722" s="7">
        <v>513</v>
      </c>
      <c r="B4722" s="7">
        <v>44657</v>
      </c>
      <c r="C4722" s="7">
        <v>45218424</v>
      </c>
      <c r="D4722" s="7" t="s">
        <v>3801</v>
      </c>
      <c r="E4722" s="7" t="s">
        <v>214</v>
      </c>
      <c r="F4722" s="7">
        <v>550000</v>
      </c>
      <c r="G4722" s="7">
        <v>2.4916999340057373</v>
      </c>
      <c r="H4722" s="7">
        <v>3.2767000198364258</v>
      </c>
      <c r="I4722" s="7" t="s">
        <v>20393</v>
      </c>
      <c r="J4722" s="7" t="s">
        <v>11704</v>
      </c>
      <c r="K4722" s="8">
        <v>4.8726968765258789</v>
      </c>
      <c r="M4722" s="8">
        <v>98.555000305175781</v>
      </c>
      <c r="N4722" s="7">
        <v>223.28269958496094</v>
      </c>
      <c r="O4722" s="7" t="s">
        <v>212</v>
      </c>
      <c r="P4722" s="7" t="s">
        <v>1033</v>
      </c>
      <c r="Q4722" s="7" t="s">
        <v>242</v>
      </c>
      <c r="R4722" s="7" t="s">
        <v>4184</v>
      </c>
      <c r="S4722" s="7">
        <v>223.28269958496094</v>
      </c>
    </row>
    <row r="4723" spans="1:19" x14ac:dyDescent="0.25">
      <c r="A4723" s="7">
        <v>513</v>
      </c>
      <c r="B4723" s="7">
        <v>44657</v>
      </c>
      <c r="C4723" s="7">
        <v>66910021</v>
      </c>
      <c r="D4723" s="7" t="s">
        <v>16895</v>
      </c>
      <c r="E4723" s="7" t="s">
        <v>214</v>
      </c>
      <c r="F4723" s="7">
        <v>750000</v>
      </c>
      <c r="G4723" s="7">
        <v>4.2108001708984375</v>
      </c>
      <c r="H4723" s="7">
        <v>3.9813001155853271</v>
      </c>
      <c r="I4723" s="7" t="s">
        <v>20394</v>
      </c>
      <c r="J4723" s="7" t="s">
        <v>17191</v>
      </c>
      <c r="K4723" s="8">
        <v>3.8280200958251953</v>
      </c>
      <c r="M4723" s="8">
        <v>91.023002624511719</v>
      </c>
      <c r="N4723" s="7">
        <v>107.68299865722656</v>
      </c>
      <c r="O4723" s="7" t="s">
        <v>373</v>
      </c>
      <c r="P4723" s="7" t="s">
        <v>239</v>
      </c>
      <c r="Q4723" s="7" t="s">
        <v>242</v>
      </c>
      <c r="R4723" s="7" t="s">
        <v>3856</v>
      </c>
      <c r="S4723" s="7">
        <v>107.68299865722656</v>
      </c>
    </row>
    <row r="4724" spans="1:19" x14ac:dyDescent="0.25">
      <c r="A4724" s="7">
        <v>513</v>
      </c>
      <c r="B4724" s="7">
        <v>44657</v>
      </c>
      <c r="C4724" s="7">
        <v>66910022</v>
      </c>
      <c r="D4724" s="7" t="s">
        <v>16895</v>
      </c>
      <c r="E4724" s="7" t="s">
        <v>17188</v>
      </c>
      <c r="F4724" s="7">
        <v>750000</v>
      </c>
      <c r="G4724" s="7">
        <v>4.2108001708984375</v>
      </c>
      <c r="H4724" s="7">
        <v>3.9813001155853271</v>
      </c>
      <c r="I4724" s="7" t="s">
        <v>17189</v>
      </c>
      <c r="J4724" s="7" t="s">
        <v>17190</v>
      </c>
      <c r="K4724" s="8">
        <v>3.8280770778656006</v>
      </c>
      <c r="M4724" s="8">
        <v>91.023002624511719</v>
      </c>
      <c r="N4724" s="7">
        <v>107.28299713134766</v>
      </c>
      <c r="O4724" s="7" t="s">
        <v>373</v>
      </c>
      <c r="P4724" s="7" t="s">
        <v>239</v>
      </c>
      <c r="Q4724" s="7" t="s">
        <v>242</v>
      </c>
      <c r="R4724" s="7" t="s">
        <v>214</v>
      </c>
      <c r="S4724" s="7">
        <v>107.28299713134766</v>
      </c>
    </row>
    <row r="4725" spans="1:19" x14ac:dyDescent="0.25">
      <c r="A4725" s="7">
        <v>513</v>
      </c>
      <c r="B4725" s="7">
        <v>44657</v>
      </c>
      <c r="C4725" s="7">
        <v>63238958</v>
      </c>
      <c r="D4725" s="7" t="s">
        <v>3803</v>
      </c>
      <c r="E4725" s="7" t="s">
        <v>214</v>
      </c>
      <c r="F4725" s="7">
        <v>300000</v>
      </c>
      <c r="G4725" s="7">
        <v>8.0820999145507813</v>
      </c>
      <c r="H4725" s="7">
        <v>7.0040998458862305</v>
      </c>
      <c r="I4725" s="7" t="s">
        <v>20395</v>
      </c>
      <c r="J4725" s="7" t="s">
        <v>11710</v>
      </c>
      <c r="K4725" s="8">
        <v>3.9513399600982666</v>
      </c>
      <c r="M4725" s="8">
        <v>92.61199951171875</v>
      </c>
      <c r="N4725" s="7">
        <v>129.71400451660156</v>
      </c>
      <c r="O4725" s="7" t="s">
        <v>360</v>
      </c>
      <c r="P4725" s="7" t="s">
        <v>361</v>
      </c>
      <c r="Q4725" s="7" t="s">
        <v>242</v>
      </c>
      <c r="R4725" s="7" t="s">
        <v>3856</v>
      </c>
      <c r="S4725" s="7">
        <v>129.71400451660156</v>
      </c>
    </row>
    <row r="4726" spans="1:19" x14ac:dyDescent="0.25">
      <c r="A4726" s="7">
        <v>513</v>
      </c>
      <c r="B4726" s="7">
        <v>44657</v>
      </c>
      <c r="C4726" s="7">
        <v>37003808</v>
      </c>
      <c r="D4726" s="7" t="s">
        <v>3803</v>
      </c>
      <c r="E4726" s="7" t="s">
        <v>214</v>
      </c>
      <c r="F4726" s="7">
        <v>600000</v>
      </c>
      <c r="G4726" s="7">
        <v>5.7796001434326172</v>
      </c>
      <c r="H4726" s="7">
        <v>5.1395001411437988</v>
      </c>
      <c r="I4726" s="7" t="s">
        <v>19122</v>
      </c>
      <c r="J4726" s="7" t="s">
        <v>11709</v>
      </c>
      <c r="K4726" s="8">
        <v>3.8563299179077148</v>
      </c>
      <c r="M4726" s="8">
        <v>98.166000366210938</v>
      </c>
      <c r="N4726" s="7">
        <v>113.54900360107422</v>
      </c>
      <c r="O4726" s="7" t="s">
        <v>360</v>
      </c>
      <c r="P4726" s="7" t="s">
        <v>361</v>
      </c>
      <c r="Q4726" s="7" t="s">
        <v>242</v>
      </c>
      <c r="R4726" s="7" t="s">
        <v>3856</v>
      </c>
      <c r="S4726" s="7">
        <v>113.54900360107422</v>
      </c>
    </row>
    <row r="4727" spans="1:19" x14ac:dyDescent="0.25">
      <c r="A4727" s="7">
        <v>513</v>
      </c>
      <c r="B4727" s="7">
        <v>44657</v>
      </c>
      <c r="C4727" s="7">
        <v>63238959</v>
      </c>
      <c r="D4727" s="7" t="s">
        <v>3803</v>
      </c>
      <c r="E4727" s="7" t="s">
        <v>214</v>
      </c>
      <c r="F4727" s="7">
        <v>450000</v>
      </c>
      <c r="G4727" s="7">
        <v>3.0827999114990234</v>
      </c>
      <c r="H4727" s="7">
        <v>2.9094998836517334</v>
      </c>
      <c r="I4727" s="7" t="s">
        <v>11707</v>
      </c>
      <c r="J4727" s="7" t="s">
        <v>11708</v>
      </c>
      <c r="K4727" s="8">
        <v>3.5223000049591064</v>
      </c>
      <c r="M4727" s="8">
        <v>96.674003601074219</v>
      </c>
      <c r="N4727" s="7">
        <v>80.897499084472656</v>
      </c>
      <c r="O4727" s="7" t="s">
        <v>360</v>
      </c>
      <c r="P4727" s="7" t="s">
        <v>361</v>
      </c>
      <c r="Q4727" s="7" t="s">
        <v>242</v>
      </c>
      <c r="R4727" s="7" t="s">
        <v>3856</v>
      </c>
      <c r="S4727" s="7">
        <v>80.897499084472656</v>
      </c>
    </row>
    <row r="4728" spans="1:19" x14ac:dyDescent="0.25">
      <c r="A4728" s="7">
        <v>513</v>
      </c>
      <c r="B4728" s="7">
        <v>44657</v>
      </c>
      <c r="C4728" s="7">
        <v>44940338</v>
      </c>
      <c r="D4728" s="7" t="s">
        <v>3803</v>
      </c>
      <c r="E4728" s="7" t="s">
        <v>214</v>
      </c>
      <c r="F4728" s="7">
        <v>300000</v>
      </c>
      <c r="G4728" s="7">
        <v>2.4449000358581543</v>
      </c>
      <c r="H4728" s="7">
        <v>2.3447000980377197</v>
      </c>
      <c r="I4728" s="7" t="s">
        <v>11705</v>
      </c>
      <c r="J4728" s="7" t="s">
        <v>11706</v>
      </c>
      <c r="K4728" s="8">
        <v>3.3861300945281982</v>
      </c>
      <c r="M4728" s="8">
        <v>97.939002990722656</v>
      </c>
      <c r="N4728" s="7">
        <v>75.44000244140625</v>
      </c>
      <c r="O4728" s="7" t="s">
        <v>360</v>
      </c>
      <c r="P4728" s="7" t="s">
        <v>361</v>
      </c>
      <c r="Q4728" s="7" t="s">
        <v>242</v>
      </c>
      <c r="R4728" s="7" t="s">
        <v>3856</v>
      </c>
      <c r="S4728" s="7">
        <v>75.44000244140625</v>
      </c>
    </row>
    <row r="4729" spans="1:19" x14ac:dyDescent="0.25">
      <c r="A4729" s="7">
        <v>513</v>
      </c>
      <c r="B4729" s="7">
        <v>44657</v>
      </c>
      <c r="C4729" s="7">
        <v>66979770</v>
      </c>
      <c r="D4729" s="7" t="s">
        <v>3313</v>
      </c>
      <c r="E4729" s="7" t="s">
        <v>214</v>
      </c>
      <c r="F4729" s="7">
        <v>300000</v>
      </c>
      <c r="G4729" s="7">
        <v>2.6886000633239746</v>
      </c>
      <c r="H4729" s="7">
        <v>2.5771000385284424</v>
      </c>
      <c r="I4729" s="7" t="s">
        <v>20955</v>
      </c>
      <c r="J4729" s="7" t="s">
        <v>20956</v>
      </c>
      <c r="K4729" s="8">
        <v>3.0980699062347412</v>
      </c>
      <c r="M4729" s="8">
        <v>97.060997009277344</v>
      </c>
      <c r="N4729" s="7">
        <v>42.568698883056641</v>
      </c>
      <c r="O4729" s="7" t="s">
        <v>409</v>
      </c>
      <c r="P4729" s="7" t="s">
        <v>349</v>
      </c>
      <c r="Q4729" s="7" t="s">
        <v>242</v>
      </c>
      <c r="R4729" s="7" t="s">
        <v>3856</v>
      </c>
      <c r="S4729" s="7">
        <v>42.568698883056641</v>
      </c>
    </row>
    <row r="4730" spans="1:19" x14ac:dyDescent="0.25">
      <c r="A4730" s="7">
        <v>513</v>
      </c>
      <c r="B4730" s="7">
        <v>44657</v>
      </c>
      <c r="C4730" s="7">
        <v>66884254</v>
      </c>
      <c r="D4730" s="7" t="s">
        <v>3316</v>
      </c>
      <c r="E4730" s="7" t="s">
        <v>16536</v>
      </c>
      <c r="F4730" s="7">
        <v>350000</v>
      </c>
      <c r="G4730" s="7">
        <v>4.0054998397827148</v>
      </c>
      <c r="H4730" s="7">
        <v>3.676800012588501</v>
      </c>
      <c r="I4730" s="7" t="s">
        <v>17192</v>
      </c>
      <c r="J4730" s="7" t="s">
        <v>11711</v>
      </c>
      <c r="K4730" s="8">
        <v>4.1898798942565918</v>
      </c>
      <c r="M4730" s="8">
        <v>95.106002807617188</v>
      </c>
      <c r="N4730" s="7">
        <v>144.52000427246094</v>
      </c>
      <c r="O4730" s="7" t="s">
        <v>280</v>
      </c>
      <c r="P4730" s="7" t="s">
        <v>349</v>
      </c>
      <c r="Q4730" s="7" t="s">
        <v>242</v>
      </c>
      <c r="R4730" s="7" t="s">
        <v>3856</v>
      </c>
      <c r="S4730" s="7">
        <v>144.52000427246094</v>
      </c>
    </row>
    <row r="4731" spans="1:19" x14ac:dyDescent="0.25">
      <c r="A4731" s="7">
        <v>513</v>
      </c>
      <c r="B4731" s="7">
        <v>44657</v>
      </c>
      <c r="C4731" s="7">
        <v>46081310</v>
      </c>
      <c r="D4731" s="7" t="s">
        <v>3319</v>
      </c>
      <c r="E4731" s="7" t="s">
        <v>10130</v>
      </c>
      <c r="F4731" s="7">
        <v>1000000</v>
      </c>
      <c r="G4731" s="7">
        <v>7.6905999183654785</v>
      </c>
      <c r="H4731" s="7">
        <v>5.5246000289916992</v>
      </c>
      <c r="I4731" s="7" t="s">
        <v>10131</v>
      </c>
      <c r="J4731" s="7" t="s">
        <v>10132</v>
      </c>
      <c r="K4731" s="8">
        <v>7.944429874420166</v>
      </c>
      <c r="M4731" s="8">
        <v>83.995002746582031</v>
      </c>
      <c r="N4731" s="7">
        <v>514.6090087890625</v>
      </c>
      <c r="O4731" s="7" t="s">
        <v>280</v>
      </c>
      <c r="P4731" s="7" t="s">
        <v>1501</v>
      </c>
      <c r="Q4731" s="7" t="s">
        <v>242</v>
      </c>
      <c r="R4731" s="7" t="s">
        <v>3856</v>
      </c>
      <c r="S4731" s="7">
        <v>461.13565063476563</v>
      </c>
    </row>
    <row r="4732" spans="1:19" x14ac:dyDescent="0.25">
      <c r="A4732" s="7">
        <v>513</v>
      </c>
      <c r="B4732" s="7">
        <v>44657</v>
      </c>
      <c r="C4732" s="7">
        <v>46158806</v>
      </c>
      <c r="D4732" s="7" t="s">
        <v>3319</v>
      </c>
      <c r="E4732" s="7" t="s">
        <v>214</v>
      </c>
      <c r="F4732" s="7">
        <v>1000000</v>
      </c>
      <c r="G4732" s="7">
        <v>7.6888999938964844</v>
      </c>
      <c r="H4732" s="7">
        <v>5.5246000289916992</v>
      </c>
      <c r="I4732" s="7" t="s">
        <v>10128</v>
      </c>
      <c r="J4732" s="7" t="s">
        <v>10129</v>
      </c>
      <c r="K4732" s="8">
        <v>7.944429874420166</v>
      </c>
      <c r="M4732" s="8">
        <v>83.995002746582031</v>
      </c>
      <c r="N4732" s="7">
        <v>514.6090087890625</v>
      </c>
      <c r="O4732" s="7" t="s">
        <v>280</v>
      </c>
      <c r="P4732" s="7" t="s">
        <v>1501</v>
      </c>
      <c r="Q4732" s="7" t="s">
        <v>242</v>
      </c>
      <c r="R4732" s="7" t="s">
        <v>214</v>
      </c>
      <c r="S4732" s="7">
        <v>461.11068725585938</v>
      </c>
    </row>
    <row r="4733" spans="1:19" x14ac:dyDescent="0.25">
      <c r="A4733" s="7">
        <v>513</v>
      </c>
      <c r="B4733" s="7">
        <v>44657</v>
      </c>
      <c r="C4733" s="7">
        <v>66805409</v>
      </c>
      <c r="D4733" s="7" t="s">
        <v>3319</v>
      </c>
      <c r="E4733" s="7" t="s">
        <v>214</v>
      </c>
      <c r="F4733" s="7">
        <v>1350000</v>
      </c>
      <c r="G4733" s="7">
        <v>6.3874001502990723</v>
      </c>
      <c r="H4733" s="7">
        <v>4.6851000785827637</v>
      </c>
      <c r="I4733" s="7" t="s">
        <v>18976</v>
      </c>
      <c r="J4733" s="7" t="s">
        <v>10124</v>
      </c>
      <c r="K4733" s="8">
        <v>8.5731067657470703</v>
      </c>
      <c r="M4733" s="8">
        <v>85.720001220703125</v>
      </c>
      <c r="N4733" s="7">
        <v>571.8289794921875</v>
      </c>
      <c r="O4733" s="7" t="s">
        <v>280</v>
      </c>
      <c r="P4733" s="7" t="s">
        <v>1501</v>
      </c>
      <c r="Q4733" s="7" t="s">
        <v>242</v>
      </c>
      <c r="R4733" s="7" t="s">
        <v>214</v>
      </c>
      <c r="S4733" s="7">
        <v>441.61557006835938</v>
      </c>
    </row>
    <row r="4734" spans="1:19" x14ac:dyDescent="0.25">
      <c r="A4734" s="7">
        <v>513</v>
      </c>
      <c r="B4734" s="7">
        <v>44657</v>
      </c>
      <c r="C4734" s="7">
        <v>66803321</v>
      </c>
      <c r="D4734" s="7" t="s">
        <v>3319</v>
      </c>
      <c r="E4734" s="7" t="s">
        <v>10125</v>
      </c>
      <c r="F4734" s="7">
        <v>1350000</v>
      </c>
      <c r="G4734" s="7">
        <v>6.3874001502990723</v>
      </c>
      <c r="H4734" s="7">
        <v>4.6729998588562012</v>
      </c>
      <c r="I4734" s="7" t="s">
        <v>10126</v>
      </c>
      <c r="J4734" s="7" t="s">
        <v>10127</v>
      </c>
      <c r="K4734" s="8">
        <v>8.4767704010009766</v>
      </c>
      <c r="M4734" s="8">
        <v>86.146003723144531</v>
      </c>
      <c r="N4734" s="7">
        <v>561.7230224609375</v>
      </c>
      <c r="O4734" s="7" t="s">
        <v>280</v>
      </c>
      <c r="P4734" s="7" t="s">
        <v>1501</v>
      </c>
      <c r="Q4734" s="7" t="s">
        <v>242</v>
      </c>
      <c r="R4734" s="7" t="s">
        <v>3856</v>
      </c>
      <c r="S4734" s="7">
        <v>441.61557006835938</v>
      </c>
    </row>
    <row r="4735" spans="1:19" x14ac:dyDescent="0.25">
      <c r="A4735" s="7">
        <v>513</v>
      </c>
      <c r="B4735" s="7">
        <v>44657</v>
      </c>
      <c r="C4735" s="7">
        <v>35382976</v>
      </c>
      <c r="D4735" s="7" t="s">
        <v>3319</v>
      </c>
      <c r="E4735" s="7" t="s">
        <v>10117</v>
      </c>
      <c r="F4735" s="7">
        <v>750000</v>
      </c>
      <c r="G4735" s="7">
        <v>5.4839000701904297</v>
      </c>
      <c r="H4735" s="7">
        <v>4.2258000373840332</v>
      </c>
      <c r="I4735" s="7" t="s">
        <v>10118</v>
      </c>
      <c r="J4735" s="7" t="s">
        <v>10119</v>
      </c>
      <c r="K4735" s="8">
        <v>8.5310096740722656</v>
      </c>
      <c r="M4735" s="8">
        <v>86.941001892089844</v>
      </c>
      <c r="N4735" s="7">
        <v>567.76202392578125</v>
      </c>
      <c r="O4735" s="7" t="s">
        <v>280</v>
      </c>
      <c r="P4735" s="7" t="s">
        <v>1501</v>
      </c>
      <c r="Q4735" s="7" t="s">
        <v>242</v>
      </c>
      <c r="R4735" s="7" t="s">
        <v>3856</v>
      </c>
      <c r="S4735" s="7">
        <v>427.64895629882813</v>
      </c>
    </row>
    <row r="4736" spans="1:19" x14ac:dyDescent="0.25">
      <c r="A4736" s="7">
        <v>513</v>
      </c>
      <c r="B4736" s="7">
        <v>44657</v>
      </c>
      <c r="C4736" s="7">
        <v>66786445</v>
      </c>
      <c r="D4736" s="7" t="s">
        <v>3319</v>
      </c>
      <c r="E4736" s="7" t="s">
        <v>214</v>
      </c>
      <c r="F4736" s="7">
        <v>1000000</v>
      </c>
      <c r="G4736" s="7">
        <v>3.7755000591278076</v>
      </c>
      <c r="H4736" s="7">
        <v>3.0878000259399414</v>
      </c>
      <c r="I4736" s="7" t="s">
        <v>21433</v>
      </c>
      <c r="J4736" s="7" t="s">
        <v>10120</v>
      </c>
      <c r="K4736" s="8">
        <v>8.6593761444091797</v>
      </c>
      <c r="M4736" s="8">
        <v>90</v>
      </c>
      <c r="N4736" s="7">
        <v>584.152587890625</v>
      </c>
      <c r="O4736" s="7" t="s">
        <v>280</v>
      </c>
      <c r="P4736" s="7" t="s">
        <v>1501</v>
      </c>
      <c r="Q4736" s="7" t="s">
        <v>242</v>
      </c>
      <c r="R4736" s="7" t="s">
        <v>214</v>
      </c>
      <c r="S4736" s="7">
        <v>400.31143188476563</v>
      </c>
    </row>
    <row r="4737" spans="1:19" x14ac:dyDescent="0.25">
      <c r="A4737" s="7">
        <v>513</v>
      </c>
      <c r="B4737" s="7">
        <v>44657</v>
      </c>
      <c r="C4737" s="7">
        <v>66783699</v>
      </c>
      <c r="D4737" s="7" t="s">
        <v>3319</v>
      </c>
      <c r="E4737" s="7" t="s">
        <v>10121</v>
      </c>
      <c r="F4737" s="7">
        <v>1000000</v>
      </c>
      <c r="G4737" s="7">
        <v>3.7755000591278076</v>
      </c>
      <c r="H4737" s="7">
        <v>3.0631999969482422</v>
      </c>
      <c r="I4737" s="7" t="s">
        <v>10122</v>
      </c>
      <c r="J4737" s="7" t="s">
        <v>10123</v>
      </c>
      <c r="K4737" s="8">
        <v>8.3102998733520508</v>
      </c>
      <c r="M4737" s="8">
        <v>91.042999267578125</v>
      </c>
      <c r="N4737" s="7">
        <v>547.6519775390625</v>
      </c>
      <c r="O4737" s="7" t="s">
        <v>280</v>
      </c>
      <c r="P4737" s="7" t="s">
        <v>1501</v>
      </c>
      <c r="Q4737" s="7" t="s">
        <v>242</v>
      </c>
      <c r="R4737" s="7" t="s">
        <v>3856</v>
      </c>
      <c r="S4737" s="7">
        <v>400.31143188476563</v>
      </c>
    </row>
    <row r="4738" spans="1:19" x14ac:dyDescent="0.25">
      <c r="A4738" s="7">
        <v>513</v>
      </c>
      <c r="B4738" s="7">
        <v>44657</v>
      </c>
      <c r="C4738" s="7">
        <v>35382974</v>
      </c>
      <c r="D4738" s="7" t="s">
        <v>3319</v>
      </c>
      <c r="E4738" s="7" t="s">
        <v>17709</v>
      </c>
      <c r="F4738" s="7">
        <v>600000</v>
      </c>
      <c r="G4738" s="7">
        <v>2.4860000610351563</v>
      </c>
      <c r="H4738" s="7">
        <v>2.2047998905181885</v>
      </c>
      <c r="I4738" s="7" t="s">
        <v>17710</v>
      </c>
      <c r="J4738" s="7" t="s">
        <v>17711</v>
      </c>
      <c r="K4738" s="8">
        <v>8.1356496810913086</v>
      </c>
      <c r="M4738" s="8">
        <v>92.797996520996094</v>
      </c>
      <c r="N4738" s="7">
        <v>547.3599853515625</v>
      </c>
      <c r="O4738" s="7" t="s">
        <v>280</v>
      </c>
      <c r="P4738" s="7" t="s">
        <v>1501</v>
      </c>
      <c r="Q4738" s="7" t="s">
        <v>242</v>
      </c>
      <c r="R4738" s="7" t="s">
        <v>3856</v>
      </c>
      <c r="S4738" s="7">
        <v>378.92413330078125</v>
      </c>
    </row>
    <row r="4739" spans="1:19" x14ac:dyDescent="0.25">
      <c r="A4739" s="7">
        <v>513</v>
      </c>
      <c r="B4739" s="7">
        <v>44657</v>
      </c>
      <c r="C4739" s="7">
        <v>64428912</v>
      </c>
      <c r="D4739" s="7" t="s">
        <v>3322</v>
      </c>
      <c r="E4739" s="7" t="s">
        <v>214</v>
      </c>
      <c r="F4739" s="7">
        <v>300000</v>
      </c>
      <c r="G4739" s="7">
        <v>0.90619999170303345</v>
      </c>
      <c r="H4739" s="7">
        <v>0.8474000096321106</v>
      </c>
      <c r="I4739" s="7" t="s">
        <v>11712</v>
      </c>
      <c r="J4739" s="7" t="s">
        <v>11713</v>
      </c>
      <c r="K4739" s="8">
        <v>10.785978317260742</v>
      </c>
      <c r="M4739" s="8">
        <v>95.528999328613281</v>
      </c>
      <c r="N4739" s="7">
        <v>906.4888916015625</v>
      </c>
      <c r="O4739" s="7" t="s">
        <v>212</v>
      </c>
      <c r="P4739" s="7" t="s">
        <v>349</v>
      </c>
      <c r="Q4739" s="7" t="s">
        <v>242</v>
      </c>
      <c r="R4739" s="7" t="s">
        <v>214</v>
      </c>
      <c r="S4739" s="7">
        <v>906.4888916015625</v>
      </c>
    </row>
    <row r="4740" spans="1:19" x14ac:dyDescent="0.25">
      <c r="A4740" s="7">
        <v>513</v>
      </c>
      <c r="B4740" s="7">
        <v>44657</v>
      </c>
      <c r="C4740" s="7">
        <v>37003785</v>
      </c>
      <c r="D4740" s="7" t="s">
        <v>3449</v>
      </c>
      <c r="E4740" s="7" t="s">
        <v>214</v>
      </c>
      <c r="F4740" s="7">
        <v>500000</v>
      </c>
      <c r="G4740" s="7">
        <v>0.81590002775192261</v>
      </c>
      <c r="H4740" s="7">
        <v>0.76609998941421509</v>
      </c>
      <c r="I4740" s="7" t="s">
        <v>20396</v>
      </c>
      <c r="J4740" s="7" t="s">
        <v>11714</v>
      </c>
      <c r="K4740" s="8">
        <v>10.180385589599609</v>
      </c>
      <c r="M4740" s="8">
        <v>95.654998779296875</v>
      </c>
      <c r="N4740" s="7">
        <v>861.8179931640625</v>
      </c>
      <c r="O4740" s="7" t="s">
        <v>409</v>
      </c>
      <c r="P4740" s="7" t="s">
        <v>349</v>
      </c>
      <c r="Q4740" s="7" t="s">
        <v>242</v>
      </c>
      <c r="R4740" s="7" t="s">
        <v>3856</v>
      </c>
      <c r="S4740" s="7">
        <v>861.8179931640625</v>
      </c>
    </row>
    <row r="4741" spans="1:19" x14ac:dyDescent="0.25">
      <c r="A4741" s="7">
        <v>513</v>
      </c>
      <c r="B4741" s="7">
        <v>44657</v>
      </c>
      <c r="C4741" s="7">
        <v>66918679</v>
      </c>
      <c r="D4741" s="7" t="s">
        <v>3324</v>
      </c>
      <c r="E4741" s="7" t="s">
        <v>214</v>
      </c>
      <c r="F4741" s="7">
        <v>400000</v>
      </c>
      <c r="G4741" s="7">
        <v>29.267599105834961</v>
      </c>
      <c r="H4741" s="7">
        <v>15.115900039672852</v>
      </c>
      <c r="I4741" s="7" t="s">
        <v>20397</v>
      </c>
      <c r="J4741" s="7" t="s">
        <v>17712</v>
      </c>
      <c r="K4741" s="8">
        <v>5.5440201759338379</v>
      </c>
      <c r="M4741" s="8">
        <v>79.202003479003906</v>
      </c>
      <c r="N4741" s="7">
        <v>287.36300659179688</v>
      </c>
      <c r="O4741" s="7" t="s">
        <v>373</v>
      </c>
      <c r="P4741" s="7" t="s">
        <v>349</v>
      </c>
      <c r="Q4741" s="7" t="s">
        <v>242</v>
      </c>
      <c r="R4741" s="7" t="s">
        <v>3856</v>
      </c>
      <c r="S4741" s="7">
        <v>324.14334106445313</v>
      </c>
    </row>
    <row r="4742" spans="1:19" x14ac:dyDescent="0.25">
      <c r="A4742" s="7">
        <v>513</v>
      </c>
      <c r="B4742" s="7">
        <v>44657</v>
      </c>
      <c r="C4742" s="7">
        <v>66918678</v>
      </c>
      <c r="D4742" s="7" t="s">
        <v>3324</v>
      </c>
      <c r="E4742" s="7" t="s">
        <v>214</v>
      </c>
      <c r="F4742" s="7">
        <v>800000</v>
      </c>
      <c r="G4742" s="7">
        <v>9.2676000595092773</v>
      </c>
      <c r="H4742" s="7">
        <v>7.782599925994873</v>
      </c>
      <c r="I4742" s="7" t="s">
        <v>20398</v>
      </c>
      <c r="J4742" s="7" t="s">
        <v>17713</v>
      </c>
      <c r="K4742" s="8">
        <v>4.9482898712158203</v>
      </c>
      <c r="M4742" s="8">
        <v>84.730003356933594</v>
      </c>
      <c r="N4742" s="7">
        <v>233.64100646972656</v>
      </c>
      <c r="O4742" s="7" t="s">
        <v>373</v>
      </c>
      <c r="P4742" s="7" t="s">
        <v>349</v>
      </c>
      <c r="Q4742" s="7" t="s">
        <v>242</v>
      </c>
      <c r="R4742" s="7" t="s">
        <v>3856</v>
      </c>
      <c r="S4742" s="7">
        <v>219.24041748046875</v>
      </c>
    </row>
    <row r="4743" spans="1:19" x14ac:dyDescent="0.25">
      <c r="A4743" s="7">
        <v>513</v>
      </c>
      <c r="B4743" s="7">
        <v>44657</v>
      </c>
      <c r="C4743" s="7">
        <v>56322696</v>
      </c>
      <c r="D4743" s="7" t="s">
        <v>3324</v>
      </c>
      <c r="E4743" s="7" t="s">
        <v>214</v>
      </c>
      <c r="F4743" s="7">
        <v>600000</v>
      </c>
      <c r="G4743" s="7">
        <v>8.0601997375488281</v>
      </c>
      <c r="H4743" s="7">
        <v>6.7214999198913574</v>
      </c>
      <c r="I4743" s="7" t="s">
        <v>19123</v>
      </c>
      <c r="J4743" s="7" t="s">
        <v>10136</v>
      </c>
      <c r="K4743" s="8">
        <v>4.8945298194885254</v>
      </c>
      <c r="M4743" s="8">
        <v>89.975997924804688</v>
      </c>
      <c r="N4743" s="7">
        <v>221.99400329589844</v>
      </c>
      <c r="O4743" s="7" t="s">
        <v>373</v>
      </c>
      <c r="P4743" s="7" t="s">
        <v>349</v>
      </c>
      <c r="Q4743" s="7" t="s">
        <v>242</v>
      </c>
      <c r="R4743" s="7" t="s">
        <v>3856</v>
      </c>
      <c r="S4743" s="7">
        <v>210.38760375976563</v>
      </c>
    </row>
    <row r="4744" spans="1:19" x14ac:dyDescent="0.25">
      <c r="A4744" s="7">
        <v>513</v>
      </c>
      <c r="B4744" s="7">
        <v>44657</v>
      </c>
      <c r="C4744" s="7">
        <v>56322695</v>
      </c>
      <c r="D4744" s="7" t="s">
        <v>3324</v>
      </c>
      <c r="E4744" s="7" t="s">
        <v>10133</v>
      </c>
      <c r="F4744" s="7">
        <v>600000</v>
      </c>
      <c r="G4744" s="7">
        <v>8.0601997375488281</v>
      </c>
      <c r="H4744" s="7">
        <v>6.7214999198913574</v>
      </c>
      <c r="I4744" s="7" t="s">
        <v>10134</v>
      </c>
      <c r="J4744" s="7" t="s">
        <v>10135</v>
      </c>
      <c r="K4744" s="8">
        <v>4.8945927619934082</v>
      </c>
      <c r="M4744" s="8">
        <v>89.975997924804688</v>
      </c>
      <c r="N4744" s="7">
        <v>221.71270751953125</v>
      </c>
      <c r="O4744" s="7" t="s">
        <v>373</v>
      </c>
      <c r="P4744" s="7" t="s">
        <v>349</v>
      </c>
      <c r="Q4744" s="7" t="s">
        <v>242</v>
      </c>
      <c r="R4744" s="7" t="s">
        <v>214</v>
      </c>
      <c r="S4744" s="7">
        <v>210.38760375976563</v>
      </c>
    </row>
    <row r="4745" spans="1:19" x14ac:dyDescent="0.25">
      <c r="A4745" s="7">
        <v>513</v>
      </c>
      <c r="B4745" s="7">
        <v>44657</v>
      </c>
      <c r="C4745" s="7">
        <v>66810681</v>
      </c>
      <c r="D4745" s="7" t="s">
        <v>3328</v>
      </c>
      <c r="E4745" s="7" t="s">
        <v>214</v>
      </c>
      <c r="F4745" s="7">
        <v>750000</v>
      </c>
      <c r="G4745" s="7">
        <v>8.4462995529174805</v>
      </c>
      <c r="H4745" s="7">
        <v>7.3309998512268066</v>
      </c>
      <c r="I4745" s="7" t="s">
        <v>10140</v>
      </c>
      <c r="J4745" s="7" t="s">
        <v>10141</v>
      </c>
      <c r="K4745" s="8">
        <v>4.3246798515319824</v>
      </c>
      <c r="M4745" s="8">
        <v>88.081001281738281</v>
      </c>
      <c r="N4745" s="7">
        <v>167.03500366210938</v>
      </c>
      <c r="O4745" s="7" t="s">
        <v>237</v>
      </c>
      <c r="P4745" s="7" t="s">
        <v>349</v>
      </c>
      <c r="Q4745" s="7" t="s">
        <v>242</v>
      </c>
      <c r="R4745" s="7" t="s">
        <v>3856</v>
      </c>
      <c r="S4745" s="7">
        <v>176.89759826660156</v>
      </c>
    </row>
    <row r="4746" spans="1:19" x14ac:dyDescent="0.25">
      <c r="A4746" s="7">
        <v>513</v>
      </c>
      <c r="B4746" s="7">
        <v>44657</v>
      </c>
      <c r="C4746" s="7">
        <v>66810682</v>
      </c>
      <c r="D4746" s="7" t="s">
        <v>3328</v>
      </c>
      <c r="E4746" s="7" t="s">
        <v>10137</v>
      </c>
      <c r="F4746" s="7">
        <v>750000</v>
      </c>
      <c r="G4746" s="7">
        <v>8.4462995529174805</v>
      </c>
      <c r="H4746" s="7">
        <v>7.3361001014709473</v>
      </c>
      <c r="I4746" s="7" t="s">
        <v>10138</v>
      </c>
      <c r="J4746" s="7" t="s">
        <v>10139</v>
      </c>
      <c r="K4746" s="8">
        <v>4.2211728096008301</v>
      </c>
      <c r="M4746" s="8">
        <v>88.758827209472656</v>
      </c>
      <c r="N4746" s="7">
        <v>156.31649780273438</v>
      </c>
      <c r="O4746" s="7" t="s">
        <v>237</v>
      </c>
      <c r="P4746" s="7" t="s">
        <v>349</v>
      </c>
      <c r="Q4746" s="7" t="s">
        <v>242</v>
      </c>
      <c r="R4746" s="7" t="s">
        <v>214</v>
      </c>
      <c r="S4746" s="7">
        <v>176.89759826660156</v>
      </c>
    </row>
    <row r="4747" spans="1:19" x14ac:dyDescent="0.25">
      <c r="A4747" s="7">
        <v>513</v>
      </c>
      <c r="B4747" s="7">
        <v>44657</v>
      </c>
      <c r="C4747" s="7">
        <v>66957403</v>
      </c>
      <c r="D4747" s="7" t="s">
        <v>3331</v>
      </c>
      <c r="E4747" s="7" t="s">
        <v>21434</v>
      </c>
      <c r="F4747" s="7">
        <v>500000</v>
      </c>
      <c r="G4747" s="7">
        <v>1.4757000207901001</v>
      </c>
      <c r="H4747" s="7">
        <v>1.250499963760376</v>
      </c>
      <c r="I4747" s="7" t="s">
        <v>20957</v>
      </c>
      <c r="J4747" s="7" t="s">
        <v>20958</v>
      </c>
      <c r="K4747" s="8">
        <v>22.553836822509766</v>
      </c>
      <c r="M4747" s="8">
        <v>86.136001586914063</v>
      </c>
      <c r="N4747" s="7">
        <v>2027.250732421875</v>
      </c>
      <c r="O4747" s="7" t="s">
        <v>360</v>
      </c>
      <c r="P4747" s="7" t="s">
        <v>349</v>
      </c>
      <c r="Q4747" s="7" t="s">
        <v>242</v>
      </c>
      <c r="R4747" s="7" t="s">
        <v>3856</v>
      </c>
      <c r="S4747" s="7">
        <v>559.0120849609375</v>
      </c>
    </row>
    <row r="4748" spans="1:19" x14ac:dyDescent="0.25">
      <c r="A4748" s="7">
        <v>513</v>
      </c>
      <c r="B4748" s="7">
        <v>44657</v>
      </c>
      <c r="C4748" s="7">
        <v>66911532</v>
      </c>
      <c r="D4748" s="7" t="s">
        <v>16898</v>
      </c>
      <c r="E4748" s="7" t="s">
        <v>214</v>
      </c>
      <c r="F4748" s="7">
        <v>750000</v>
      </c>
      <c r="G4748" s="7">
        <v>4.2326998710632324</v>
      </c>
      <c r="H4748" s="7">
        <v>3.8294999599456787</v>
      </c>
      <c r="I4748" s="7" t="s">
        <v>17039</v>
      </c>
      <c r="J4748" s="7" t="s">
        <v>17040</v>
      </c>
      <c r="K4748" s="8">
        <v>4.9738240242004395</v>
      </c>
      <c r="M4748" s="8">
        <v>93.48699951171875</v>
      </c>
      <c r="N4748" s="7">
        <v>222.94599914550781</v>
      </c>
      <c r="O4748" s="7" t="s">
        <v>212</v>
      </c>
      <c r="P4748" s="7" t="s">
        <v>289</v>
      </c>
      <c r="Q4748" s="7" t="s">
        <v>291</v>
      </c>
      <c r="R4748" s="7" t="s">
        <v>3856</v>
      </c>
      <c r="S4748" s="7">
        <v>266.6883544921875</v>
      </c>
    </row>
    <row r="4749" spans="1:19" x14ac:dyDescent="0.25">
      <c r="A4749" s="7">
        <v>513</v>
      </c>
      <c r="B4749" s="7">
        <v>44657</v>
      </c>
      <c r="C4749" s="7">
        <v>66911562</v>
      </c>
      <c r="D4749" s="7" t="s">
        <v>16898</v>
      </c>
      <c r="E4749" s="7" t="s">
        <v>17036</v>
      </c>
      <c r="F4749" s="7">
        <v>750000</v>
      </c>
      <c r="G4749" s="7">
        <v>4.2326998710632324</v>
      </c>
      <c r="H4749" s="7">
        <v>3.8294999599456787</v>
      </c>
      <c r="I4749" s="7" t="s">
        <v>17037</v>
      </c>
      <c r="J4749" s="7" t="s">
        <v>17038</v>
      </c>
      <c r="K4749" s="8">
        <v>4.973851203918457</v>
      </c>
      <c r="M4749" s="8">
        <v>93.48699951171875</v>
      </c>
      <c r="N4749" s="7">
        <v>222.28630065917969</v>
      </c>
      <c r="O4749" s="7" t="s">
        <v>212</v>
      </c>
      <c r="P4749" s="7" t="s">
        <v>289</v>
      </c>
      <c r="Q4749" s="7" t="s">
        <v>291</v>
      </c>
      <c r="R4749" s="7" t="s">
        <v>214</v>
      </c>
      <c r="S4749" s="7">
        <v>266.6883544921875</v>
      </c>
    </row>
    <row r="4750" spans="1:19" x14ac:dyDescent="0.25">
      <c r="A4750" s="7">
        <v>513</v>
      </c>
      <c r="B4750" s="7">
        <v>44657</v>
      </c>
      <c r="C4750" s="7">
        <v>66834268</v>
      </c>
      <c r="D4750" s="7" t="s">
        <v>3332</v>
      </c>
      <c r="E4750" s="7" t="s">
        <v>214</v>
      </c>
      <c r="F4750" s="7">
        <v>400000</v>
      </c>
      <c r="G4750" s="7">
        <v>1.5988999605178833</v>
      </c>
      <c r="H4750" s="7">
        <v>1.502500057220459</v>
      </c>
      <c r="I4750" s="7" t="s">
        <v>11715</v>
      </c>
      <c r="J4750" s="7" t="s">
        <v>11716</v>
      </c>
      <c r="K4750" s="8">
        <v>4.2913641929626465</v>
      </c>
      <c r="M4750" s="8">
        <v>100.31500244140625</v>
      </c>
      <c r="N4750" s="7">
        <v>194.40969848632813</v>
      </c>
      <c r="O4750" s="7" t="s">
        <v>212</v>
      </c>
      <c r="P4750" s="7" t="s">
        <v>349</v>
      </c>
      <c r="Q4750" s="7" t="s">
        <v>242</v>
      </c>
      <c r="R4750" s="7" t="s">
        <v>214</v>
      </c>
      <c r="S4750" s="7">
        <v>194.40969848632813</v>
      </c>
    </row>
    <row r="4751" spans="1:19" x14ac:dyDescent="0.25">
      <c r="A4751" s="7">
        <v>513</v>
      </c>
      <c r="B4751" s="7">
        <v>44657</v>
      </c>
      <c r="C4751" s="7">
        <v>45336947</v>
      </c>
      <c r="D4751" s="7" t="s">
        <v>3336</v>
      </c>
      <c r="E4751" s="7" t="s">
        <v>214</v>
      </c>
      <c r="F4751" s="7">
        <v>350000</v>
      </c>
      <c r="G4751" s="7">
        <v>27.526399612426758</v>
      </c>
      <c r="H4751" s="7">
        <v>16.935699462890625</v>
      </c>
      <c r="I4751" s="7" t="s">
        <v>20399</v>
      </c>
      <c r="J4751" s="7" t="s">
        <v>10158</v>
      </c>
      <c r="K4751" s="8">
        <v>4.0686402320861816</v>
      </c>
      <c r="M4751" s="8">
        <v>85.694999694824219</v>
      </c>
      <c r="N4751" s="7">
        <v>136.1719970703125</v>
      </c>
      <c r="O4751" s="7" t="s">
        <v>237</v>
      </c>
      <c r="P4751" s="7" t="s">
        <v>349</v>
      </c>
      <c r="Q4751" s="7" t="s">
        <v>242</v>
      </c>
      <c r="R4751" s="7" t="s">
        <v>3856</v>
      </c>
      <c r="S4751" s="7">
        <v>154.24748229980469</v>
      </c>
    </row>
    <row r="4752" spans="1:19" x14ac:dyDescent="0.25">
      <c r="A4752" s="7">
        <v>513</v>
      </c>
      <c r="B4752" s="7">
        <v>44657</v>
      </c>
      <c r="C4752" s="7">
        <v>66812889</v>
      </c>
      <c r="D4752" s="7" t="s">
        <v>3336</v>
      </c>
      <c r="E4752" s="7" t="s">
        <v>214</v>
      </c>
      <c r="F4752" s="7">
        <v>500000</v>
      </c>
      <c r="G4752" s="7">
        <v>8.4600000381469727</v>
      </c>
      <c r="H4752" s="7">
        <v>7.5121002197265625</v>
      </c>
      <c r="I4752" s="7" t="s">
        <v>20400</v>
      </c>
      <c r="J4752" s="7" t="s">
        <v>10157</v>
      </c>
      <c r="K4752" s="8">
        <v>3.7020499706268311</v>
      </c>
      <c r="M4752" s="8">
        <v>88.816001892089844</v>
      </c>
      <c r="N4752" s="7">
        <v>104.74199676513672</v>
      </c>
      <c r="O4752" s="7" t="s">
        <v>237</v>
      </c>
      <c r="P4752" s="7" t="s">
        <v>349</v>
      </c>
      <c r="Q4752" s="7" t="s">
        <v>242</v>
      </c>
      <c r="R4752" s="7" t="s">
        <v>3856</v>
      </c>
      <c r="S4752" s="7">
        <v>101.02680206298828</v>
      </c>
    </row>
    <row r="4753" spans="1:19" x14ac:dyDescent="0.25">
      <c r="A4753" s="7">
        <v>513</v>
      </c>
      <c r="B4753" s="7">
        <v>44657</v>
      </c>
      <c r="C4753" s="7">
        <v>30116243</v>
      </c>
      <c r="D4753" s="7" t="s">
        <v>3336</v>
      </c>
      <c r="E4753" s="7" t="s">
        <v>214</v>
      </c>
      <c r="F4753" s="7">
        <v>1000000</v>
      </c>
      <c r="G4753" s="7">
        <v>4.1532998085021973</v>
      </c>
      <c r="H4753" s="7">
        <v>3.8178000450134277</v>
      </c>
      <c r="I4753" s="7" t="s">
        <v>20401</v>
      </c>
      <c r="J4753" s="7" t="s">
        <v>10156</v>
      </c>
      <c r="K4753" s="8">
        <v>3.4451899528503418</v>
      </c>
      <c r="M4753" s="8">
        <v>98.863998413085938</v>
      </c>
      <c r="N4753" s="7">
        <v>70.404403686523438</v>
      </c>
      <c r="O4753" s="7" t="s">
        <v>237</v>
      </c>
      <c r="P4753" s="7" t="s">
        <v>349</v>
      </c>
      <c r="Q4753" s="7" t="s">
        <v>242</v>
      </c>
      <c r="R4753" s="7" t="s">
        <v>3856</v>
      </c>
      <c r="S4753" s="7">
        <v>84.25787353515625</v>
      </c>
    </row>
    <row r="4754" spans="1:19" x14ac:dyDescent="0.25">
      <c r="A4754" s="7">
        <v>513</v>
      </c>
      <c r="B4754" s="7">
        <v>44657</v>
      </c>
      <c r="C4754" s="7">
        <v>30126565</v>
      </c>
      <c r="D4754" s="7" t="s">
        <v>3336</v>
      </c>
      <c r="E4754" s="7" t="s">
        <v>10153</v>
      </c>
      <c r="F4754" s="7">
        <v>1000000</v>
      </c>
      <c r="G4754" s="7">
        <v>4.1532998085021973</v>
      </c>
      <c r="H4754" s="7">
        <v>3.8178000450134277</v>
      </c>
      <c r="I4754" s="7" t="s">
        <v>10154</v>
      </c>
      <c r="J4754" s="7" t="s">
        <v>10155</v>
      </c>
      <c r="K4754" s="8">
        <v>3.4451770782470703</v>
      </c>
      <c r="M4754" s="8">
        <v>98.863998413085938</v>
      </c>
      <c r="N4754" s="7">
        <v>69.988502502441406</v>
      </c>
      <c r="O4754" s="7" t="s">
        <v>237</v>
      </c>
      <c r="P4754" s="7" t="s">
        <v>349</v>
      </c>
      <c r="Q4754" s="7" t="s">
        <v>242</v>
      </c>
      <c r="R4754" s="7" t="s">
        <v>214</v>
      </c>
      <c r="S4754" s="7">
        <v>84.25787353515625</v>
      </c>
    </row>
    <row r="4755" spans="1:19" x14ac:dyDescent="0.25">
      <c r="A4755" s="7">
        <v>513</v>
      </c>
      <c r="B4755" s="7">
        <v>44657</v>
      </c>
      <c r="C4755" s="7">
        <v>66812888</v>
      </c>
      <c r="D4755" s="7" t="s">
        <v>3336</v>
      </c>
      <c r="E4755" s="7" t="s">
        <v>214</v>
      </c>
      <c r="F4755" s="7">
        <v>500000</v>
      </c>
      <c r="G4755" s="7">
        <v>3.4605998992919922</v>
      </c>
      <c r="H4755" s="7">
        <v>3.3201000690460205</v>
      </c>
      <c r="I4755" s="7" t="s">
        <v>20402</v>
      </c>
      <c r="J4755" s="7" t="s">
        <v>10152</v>
      </c>
      <c r="K4755" s="8">
        <v>3.4225699901580811</v>
      </c>
      <c r="M4755" s="8">
        <v>93.132003784179688</v>
      </c>
      <c r="N4755" s="7">
        <v>68.090301513671875</v>
      </c>
      <c r="O4755" s="7" t="s">
        <v>237</v>
      </c>
      <c r="P4755" s="7" t="s">
        <v>349</v>
      </c>
      <c r="Q4755" s="7" t="s">
        <v>242</v>
      </c>
      <c r="R4755" s="7" t="s">
        <v>3856</v>
      </c>
      <c r="S4755" s="7">
        <v>81.431434631347656</v>
      </c>
    </row>
    <row r="4756" spans="1:19" x14ac:dyDescent="0.25">
      <c r="A4756" s="7">
        <v>513</v>
      </c>
      <c r="B4756" s="7">
        <v>44657</v>
      </c>
      <c r="C4756" s="7">
        <v>66812960</v>
      </c>
      <c r="D4756" s="7" t="s">
        <v>3336</v>
      </c>
      <c r="E4756" s="7" t="s">
        <v>10149</v>
      </c>
      <c r="F4756" s="7">
        <v>500000</v>
      </c>
      <c r="G4756" s="7">
        <v>3.4605998992919922</v>
      </c>
      <c r="H4756" s="7">
        <v>3.3201000690460205</v>
      </c>
      <c r="I4756" s="7" t="s">
        <v>10150</v>
      </c>
      <c r="J4756" s="7" t="s">
        <v>10151</v>
      </c>
      <c r="K4756" s="8">
        <v>3.4225239753723145</v>
      </c>
      <c r="M4756" s="8">
        <v>93.132003784179688</v>
      </c>
      <c r="N4756" s="7">
        <v>67.613197326660156</v>
      </c>
      <c r="O4756" s="7" t="s">
        <v>237</v>
      </c>
      <c r="P4756" s="7" t="s">
        <v>349</v>
      </c>
      <c r="Q4756" s="7" t="s">
        <v>242</v>
      </c>
      <c r="R4756" s="7" t="s">
        <v>214</v>
      </c>
      <c r="S4756" s="7">
        <v>81.431434631347656</v>
      </c>
    </row>
    <row r="4757" spans="1:19" x14ac:dyDescent="0.25">
      <c r="A4757" s="7">
        <v>513</v>
      </c>
      <c r="B4757" s="7">
        <v>44657</v>
      </c>
      <c r="C4757" s="7">
        <v>26047590</v>
      </c>
      <c r="D4757" s="7" t="s">
        <v>3336</v>
      </c>
      <c r="E4757" s="7" t="s">
        <v>214</v>
      </c>
      <c r="F4757" s="7">
        <v>700000</v>
      </c>
      <c r="G4757" s="7">
        <v>3.1758999824523926</v>
      </c>
      <c r="H4757" s="7">
        <v>2.9430999755859375</v>
      </c>
      <c r="I4757" s="7" t="s">
        <v>10147</v>
      </c>
      <c r="J4757" s="7" t="s">
        <v>10148</v>
      </c>
      <c r="K4757" s="8">
        <v>3.3983800411224365</v>
      </c>
      <c r="M4757" s="8">
        <v>100.89700317382813</v>
      </c>
      <c r="N4757" s="7">
        <v>68.58380126953125</v>
      </c>
      <c r="O4757" s="7" t="s">
        <v>237</v>
      </c>
      <c r="P4757" s="7" t="s">
        <v>349</v>
      </c>
      <c r="Q4757" s="7" t="s">
        <v>242</v>
      </c>
      <c r="R4757" s="7" t="s">
        <v>3856</v>
      </c>
      <c r="S4757" s="7">
        <v>80.261398315429688</v>
      </c>
    </row>
    <row r="4758" spans="1:19" x14ac:dyDescent="0.25">
      <c r="A4758" s="7">
        <v>513</v>
      </c>
      <c r="B4758" s="7">
        <v>44657</v>
      </c>
      <c r="C4758" s="7">
        <v>26080860</v>
      </c>
      <c r="D4758" s="7" t="s">
        <v>3336</v>
      </c>
      <c r="E4758" s="7" t="s">
        <v>10144</v>
      </c>
      <c r="F4758" s="7">
        <v>700000</v>
      </c>
      <c r="G4758" s="7">
        <v>3.1758999824523926</v>
      </c>
      <c r="H4758" s="7">
        <v>2.9430999755859375</v>
      </c>
      <c r="I4758" s="7" t="s">
        <v>10145</v>
      </c>
      <c r="J4758" s="7" t="s">
        <v>10146</v>
      </c>
      <c r="K4758" s="8">
        <v>3.3985059261322021</v>
      </c>
      <c r="M4758" s="8">
        <v>100.89700317382813</v>
      </c>
      <c r="N4758" s="7">
        <v>68.079299926757813</v>
      </c>
      <c r="O4758" s="7" t="s">
        <v>237</v>
      </c>
      <c r="P4758" s="7" t="s">
        <v>349</v>
      </c>
      <c r="Q4758" s="7" t="s">
        <v>242</v>
      </c>
      <c r="R4758" s="7" t="s">
        <v>214</v>
      </c>
      <c r="S4758" s="7">
        <v>80.261398315429688</v>
      </c>
    </row>
    <row r="4759" spans="1:19" x14ac:dyDescent="0.25">
      <c r="A4759" s="7">
        <v>513</v>
      </c>
      <c r="B4759" s="7">
        <v>44657</v>
      </c>
      <c r="C4759" s="7">
        <v>45336946</v>
      </c>
      <c r="D4759" s="7" t="s">
        <v>3336</v>
      </c>
      <c r="E4759" s="7" t="s">
        <v>214</v>
      </c>
      <c r="F4759" s="7">
        <v>500000</v>
      </c>
      <c r="G4759" s="7">
        <v>2.5269999504089355</v>
      </c>
      <c r="H4759" s="7">
        <v>2.3828001022338867</v>
      </c>
      <c r="I4759" s="7" t="s">
        <v>10142</v>
      </c>
      <c r="J4759" s="7" t="s">
        <v>10143</v>
      </c>
      <c r="K4759" s="8">
        <v>3.1941299438476563</v>
      </c>
      <c r="M4759" s="8">
        <v>97.847000122070313</v>
      </c>
      <c r="N4759" s="7">
        <v>53.846401214599609</v>
      </c>
      <c r="O4759" s="7" t="s">
        <v>237</v>
      </c>
      <c r="P4759" s="7" t="s">
        <v>349</v>
      </c>
      <c r="Q4759" s="7" t="s">
        <v>242</v>
      </c>
      <c r="R4759" s="7" t="s">
        <v>3856</v>
      </c>
      <c r="S4759" s="7">
        <v>77.578086853027344</v>
      </c>
    </row>
    <row r="4760" spans="1:19" x14ac:dyDescent="0.25">
      <c r="A4760" s="7">
        <v>513</v>
      </c>
      <c r="B4760" s="7">
        <v>44657</v>
      </c>
      <c r="C4760" s="7">
        <v>66776535</v>
      </c>
      <c r="D4760" s="7" t="s">
        <v>3339</v>
      </c>
      <c r="E4760" s="7" t="s">
        <v>10165</v>
      </c>
      <c r="F4760" s="7">
        <v>750000</v>
      </c>
      <c r="G4760" s="7">
        <v>8.1588001251220703</v>
      </c>
      <c r="H4760" s="7">
        <v>6.901400089263916</v>
      </c>
      <c r="I4760" s="7" t="s">
        <v>10166</v>
      </c>
      <c r="J4760" s="7" t="s">
        <v>10167</v>
      </c>
      <c r="K4760" s="8">
        <v>4.4114398956298828</v>
      </c>
      <c r="M4760" s="8">
        <v>91.417999267578125</v>
      </c>
      <c r="N4760" s="7">
        <v>173.85200500488281</v>
      </c>
      <c r="O4760" s="7" t="s">
        <v>446</v>
      </c>
      <c r="P4760" s="7" t="s">
        <v>289</v>
      </c>
      <c r="Q4760" s="7" t="s">
        <v>291</v>
      </c>
      <c r="R4760" s="7" t="s">
        <v>3856</v>
      </c>
      <c r="S4760" s="7">
        <v>175.10418701171875</v>
      </c>
    </row>
    <row r="4761" spans="1:19" x14ac:dyDescent="0.25">
      <c r="A4761" s="7">
        <v>513</v>
      </c>
      <c r="B4761" s="7">
        <v>44657</v>
      </c>
      <c r="C4761" s="7">
        <v>38422559</v>
      </c>
      <c r="D4761" s="7" t="s">
        <v>3339</v>
      </c>
      <c r="E4761" s="7" t="s">
        <v>10162</v>
      </c>
      <c r="F4761" s="7">
        <v>1000000</v>
      </c>
      <c r="G4761" s="7">
        <v>5.9001002311706543</v>
      </c>
      <c r="H4761" s="7">
        <v>5.115300178527832</v>
      </c>
      <c r="I4761" s="7" t="s">
        <v>10163</v>
      </c>
      <c r="J4761" s="7" t="s">
        <v>10164</v>
      </c>
      <c r="K4761" s="8">
        <v>4.2823700904846191</v>
      </c>
      <c r="M4761" s="8">
        <v>102.41500091552734</v>
      </c>
      <c r="N4761" s="7">
        <v>152.66099548339844</v>
      </c>
      <c r="O4761" s="7" t="s">
        <v>446</v>
      </c>
      <c r="P4761" s="7" t="s">
        <v>289</v>
      </c>
      <c r="Q4761" s="7" t="s">
        <v>291</v>
      </c>
      <c r="R4761" s="7" t="s">
        <v>3856</v>
      </c>
      <c r="S4761" s="7">
        <v>160.55659484863281</v>
      </c>
    </row>
    <row r="4762" spans="1:19" x14ac:dyDescent="0.25">
      <c r="A4762" s="7">
        <v>513</v>
      </c>
      <c r="B4762" s="7">
        <v>44657</v>
      </c>
      <c r="C4762" s="7">
        <v>30169638</v>
      </c>
      <c r="D4762" s="7" t="s">
        <v>3339</v>
      </c>
      <c r="E4762" s="7" t="s">
        <v>10159</v>
      </c>
      <c r="F4762" s="7">
        <v>500000</v>
      </c>
      <c r="G4762" s="7">
        <v>4.1642999649047852</v>
      </c>
      <c r="H4762" s="7">
        <v>3.6651999950408936</v>
      </c>
      <c r="I4762" s="7" t="s">
        <v>10160</v>
      </c>
      <c r="J4762" s="7" t="s">
        <v>10161</v>
      </c>
      <c r="K4762" s="8">
        <v>4.0560002326965332</v>
      </c>
      <c r="M4762" s="8">
        <v>99.024002075195313</v>
      </c>
      <c r="N4762" s="7">
        <v>125.97000122070313</v>
      </c>
      <c r="O4762" s="7" t="s">
        <v>446</v>
      </c>
      <c r="P4762" s="7" t="s">
        <v>289</v>
      </c>
      <c r="Q4762" s="7" t="s">
        <v>291</v>
      </c>
      <c r="R4762" s="7" t="s">
        <v>3856</v>
      </c>
      <c r="S4762" s="7">
        <v>148.86708068847656</v>
      </c>
    </row>
    <row r="4763" spans="1:19" x14ac:dyDescent="0.25">
      <c r="A4763" s="7">
        <v>513</v>
      </c>
      <c r="B4763" s="7">
        <v>44657</v>
      </c>
      <c r="C4763" s="7">
        <v>37003770</v>
      </c>
      <c r="D4763" s="7" t="s">
        <v>3342</v>
      </c>
      <c r="E4763" s="7" t="s">
        <v>214</v>
      </c>
      <c r="F4763" s="7">
        <v>477146</v>
      </c>
      <c r="G4763" s="7">
        <v>0.83499997854232788</v>
      </c>
      <c r="H4763" s="7">
        <v>0.80430001020431519</v>
      </c>
      <c r="I4763" s="7" t="s">
        <v>11717</v>
      </c>
      <c r="J4763" s="7" t="s">
        <v>11718</v>
      </c>
      <c r="K4763" s="8">
        <v>5.4991040229797363</v>
      </c>
      <c r="M4763" s="8">
        <v>98.593002319335938</v>
      </c>
      <c r="N4763" s="7">
        <v>390.885986328125</v>
      </c>
      <c r="O4763" s="7" t="s">
        <v>212</v>
      </c>
      <c r="P4763" s="7" t="s">
        <v>239</v>
      </c>
      <c r="Q4763" s="7" t="s">
        <v>242</v>
      </c>
      <c r="R4763" s="7" t="s">
        <v>3856</v>
      </c>
      <c r="S4763" s="7">
        <v>390.885986328125</v>
      </c>
    </row>
    <row r="4764" spans="1:19" x14ac:dyDescent="0.25">
      <c r="A4764" s="7">
        <v>513</v>
      </c>
      <c r="B4764" s="7">
        <v>44657</v>
      </c>
      <c r="C4764" s="7">
        <v>66975933</v>
      </c>
      <c r="D4764" s="7" t="s">
        <v>3345</v>
      </c>
      <c r="E4764" s="7" t="s">
        <v>21435</v>
      </c>
      <c r="F4764" s="7">
        <v>500000</v>
      </c>
      <c r="G4764" s="7">
        <v>2.6501998901367188</v>
      </c>
      <c r="H4764" s="7">
        <v>2.5032000541687012</v>
      </c>
      <c r="I4764" s="7" t="s">
        <v>20959</v>
      </c>
      <c r="J4764" s="7" t="s">
        <v>20960</v>
      </c>
      <c r="K4764" s="8">
        <v>3.3610470294952393</v>
      </c>
      <c r="M4764" s="8">
        <v>98.838996887207031</v>
      </c>
      <c r="N4764" s="7">
        <v>69.861801147460938</v>
      </c>
      <c r="O4764" s="7" t="s">
        <v>266</v>
      </c>
      <c r="P4764" s="7" t="s">
        <v>349</v>
      </c>
      <c r="Q4764" s="7" t="s">
        <v>242</v>
      </c>
      <c r="R4764" s="7" t="s">
        <v>3856</v>
      </c>
      <c r="S4764" s="7">
        <v>69.861801147460938</v>
      </c>
    </row>
    <row r="4765" spans="1:19" x14ac:dyDescent="0.25">
      <c r="A4765" s="7">
        <v>513</v>
      </c>
      <c r="B4765" s="7">
        <v>44657</v>
      </c>
      <c r="C4765" s="7">
        <v>66798048</v>
      </c>
      <c r="D4765" s="7" t="s">
        <v>3345</v>
      </c>
      <c r="E4765" s="7" t="s">
        <v>214</v>
      </c>
      <c r="F4765" s="7">
        <v>400000</v>
      </c>
      <c r="G4765" s="7">
        <v>1.2731000185012817</v>
      </c>
      <c r="H4765" s="7">
        <v>1.2247999906539917</v>
      </c>
      <c r="I4765" s="7" t="s">
        <v>11719</v>
      </c>
      <c r="J4765" s="7" t="s">
        <v>11720</v>
      </c>
      <c r="K4765" s="8">
        <v>3.2815229892730713</v>
      </c>
      <c r="M4765" s="8">
        <v>101.04900360107422</v>
      </c>
      <c r="N4765" s="7">
        <v>117.11530303955078</v>
      </c>
      <c r="O4765" s="7" t="s">
        <v>266</v>
      </c>
      <c r="P4765" s="7" t="s">
        <v>349</v>
      </c>
      <c r="Q4765" s="7" t="s">
        <v>242</v>
      </c>
      <c r="R4765" s="7" t="s">
        <v>214</v>
      </c>
      <c r="S4765" s="7">
        <v>117.11530303955078</v>
      </c>
    </row>
    <row r="4766" spans="1:19" x14ac:dyDescent="0.25">
      <c r="A4766" s="7">
        <v>513</v>
      </c>
      <c r="B4766" s="7">
        <v>44657</v>
      </c>
      <c r="C4766" s="7">
        <v>42112547</v>
      </c>
      <c r="D4766" s="7" t="s">
        <v>3347</v>
      </c>
      <c r="E4766" s="7" t="s">
        <v>10169</v>
      </c>
      <c r="F4766" s="7">
        <v>650000</v>
      </c>
      <c r="G4766" s="7">
        <v>1.7740999460220337</v>
      </c>
      <c r="H4766" s="7">
        <v>1.5297000408172607</v>
      </c>
      <c r="I4766" s="7" t="s">
        <v>17497</v>
      </c>
      <c r="J4766" s="7" t="s">
        <v>10170</v>
      </c>
      <c r="K4766" s="8">
        <v>8.5804786682128906</v>
      </c>
      <c r="M4766" s="8">
        <v>108.5</v>
      </c>
      <c r="N4766" s="7">
        <v>617.13037109375</v>
      </c>
      <c r="O4766" s="7" t="s">
        <v>212</v>
      </c>
      <c r="P4766" s="7" t="s">
        <v>282</v>
      </c>
      <c r="Q4766" s="7" t="s">
        <v>286</v>
      </c>
      <c r="R4766" s="7" t="s">
        <v>214</v>
      </c>
      <c r="S4766" s="7">
        <v>1085.5772705078125</v>
      </c>
    </row>
    <row r="4767" spans="1:19" x14ac:dyDescent="0.25">
      <c r="A4767" s="7">
        <v>513</v>
      </c>
      <c r="B4767" s="7">
        <v>44657</v>
      </c>
      <c r="C4767" s="7">
        <v>42112546</v>
      </c>
      <c r="D4767" s="7" t="s">
        <v>3347</v>
      </c>
      <c r="E4767" s="7" t="s">
        <v>214</v>
      </c>
      <c r="F4767" s="7">
        <v>650000</v>
      </c>
      <c r="G4767" s="7">
        <v>1.7721999883651733</v>
      </c>
      <c r="H4767" s="7">
        <v>1.5297000408172607</v>
      </c>
      <c r="I4767" s="7" t="s">
        <v>17498</v>
      </c>
      <c r="J4767" s="7" t="s">
        <v>10168</v>
      </c>
      <c r="K4767" s="8">
        <v>8.580479621887207</v>
      </c>
      <c r="M4767" s="8">
        <v>108.5</v>
      </c>
      <c r="N4767" s="7">
        <v>617.95098876953125</v>
      </c>
      <c r="O4767" s="7" t="s">
        <v>212</v>
      </c>
      <c r="P4767" s="7" t="s">
        <v>282</v>
      </c>
      <c r="Q4767" s="7" t="s">
        <v>286</v>
      </c>
      <c r="R4767" s="7" t="s">
        <v>4184</v>
      </c>
      <c r="S4767" s="7">
        <v>1085.502685546875</v>
      </c>
    </row>
    <row r="4768" spans="1:19" x14ac:dyDescent="0.25">
      <c r="A4768" s="7">
        <v>513</v>
      </c>
      <c r="B4768" s="7">
        <v>44657</v>
      </c>
      <c r="C4768" s="7">
        <v>17385113</v>
      </c>
      <c r="D4768" s="7" t="s">
        <v>3351</v>
      </c>
      <c r="E4768" s="7" t="s">
        <v>10171</v>
      </c>
      <c r="F4768" s="7">
        <v>1000000</v>
      </c>
      <c r="G4768" s="7">
        <v>0.66530001163482666</v>
      </c>
      <c r="H4768" s="7">
        <v>0.6348000168800354</v>
      </c>
      <c r="I4768" s="7" t="s">
        <v>10172</v>
      </c>
      <c r="J4768" s="7" t="s">
        <v>10173</v>
      </c>
      <c r="K4768" s="8">
        <v>5.5245342254638672</v>
      </c>
      <c r="M4768" s="8">
        <v>99.975997924804688</v>
      </c>
      <c r="N4768" s="7">
        <v>406.03271484375</v>
      </c>
      <c r="O4768" s="7" t="s">
        <v>212</v>
      </c>
      <c r="P4768" s="7" t="s">
        <v>282</v>
      </c>
      <c r="Q4768" s="7" t="s">
        <v>286</v>
      </c>
      <c r="R4768" s="7" t="s">
        <v>214</v>
      </c>
      <c r="S4768" s="7">
        <v>671.52716064453125</v>
      </c>
    </row>
    <row r="4769" spans="1:19" x14ac:dyDescent="0.25">
      <c r="A4769" s="7">
        <v>513</v>
      </c>
      <c r="B4769" s="7">
        <v>44657</v>
      </c>
      <c r="C4769" s="7">
        <v>17333485</v>
      </c>
      <c r="D4769" s="7" t="s">
        <v>3351</v>
      </c>
      <c r="E4769" s="7" t="s">
        <v>214</v>
      </c>
      <c r="F4769" s="7">
        <v>1000000</v>
      </c>
      <c r="G4769" s="7">
        <v>0.66390001773834229</v>
      </c>
      <c r="H4769" s="7">
        <v>0.6348000168800354</v>
      </c>
      <c r="I4769" s="7" t="s">
        <v>20403</v>
      </c>
      <c r="J4769" s="7" t="s">
        <v>10174</v>
      </c>
      <c r="K4769" s="8">
        <v>5.5244631767272949</v>
      </c>
      <c r="M4769" s="8">
        <v>99.975997924804688</v>
      </c>
      <c r="N4769" s="7">
        <v>421.46029663085938</v>
      </c>
      <c r="O4769" s="7" t="s">
        <v>212</v>
      </c>
      <c r="P4769" s="7" t="s">
        <v>282</v>
      </c>
      <c r="Q4769" s="7" t="s">
        <v>286</v>
      </c>
      <c r="R4769" s="7" t="s">
        <v>3856</v>
      </c>
      <c r="S4769" s="7">
        <v>671.48638916015625</v>
      </c>
    </row>
    <row r="4770" spans="1:19" x14ac:dyDescent="0.25">
      <c r="A4770" s="7">
        <v>513</v>
      </c>
      <c r="B4770" s="7">
        <v>44657</v>
      </c>
      <c r="C4770" s="7">
        <v>42835156</v>
      </c>
      <c r="D4770" s="7" t="s">
        <v>3353</v>
      </c>
      <c r="E4770" s="7" t="s">
        <v>214</v>
      </c>
      <c r="F4770" s="7">
        <v>500000</v>
      </c>
      <c r="G4770" s="7">
        <v>2.5243000984191895</v>
      </c>
      <c r="H4770" s="7">
        <v>2.1728999614715576</v>
      </c>
      <c r="I4770" s="7" t="s">
        <v>20404</v>
      </c>
      <c r="J4770" s="7" t="s">
        <v>10186</v>
      </c>
      <c r="K4770" s="8">
        <v>6.9287900924682617</v>
      </c>
      <c r="M4770" s="8">
        <v>103.00700378417969</v>
      </c>
      <c r="N4770" s="7">
        <v>428.39599609375</v>
      </c>
      <c r="O4770" s="7" t="s">
        <v>212</v>
      </c>
      <c r="P4770" s="7" t="s">
        <v>282</v>
      </c>
      <c r="Q4770" s="7" t="s">
        <v>286</v>
      </c>
      <c r="R4770" s="7" t="s">
        <v>3856</v>
      </c>
      <c r="S4770" s="7">
        <v>470.8294677734375</v>
      </c>
    </row>
    <row r="4771" spans="1:19" x14ac:dyDescent="0.25">
      <c r="A4771" s="7">
        <v>513</v>
      </c>
      <c r="B4771" s="7">
        <v>44657</v>
      </c>
      <c r="C4771" s="7">
        <v>42827705</v>
      </c>
      <c r="D4771" s="7" t="s">
        <v>3353</v>
      </c>
      <c r="E4771" s="7" t="s">
        <v>10183</v>
      </c>
      <c r="F4771" s="7">
        <v>500000</v>
      </c>
      <c r="G4771" s="7">
        <v>2.5243000984191895</v>
      </c>
      <c r="H4771" s="7">
        <v>2.1728999614715576</v>
      </c>
      <c r="I4771" s="7" t="s">
        <v>10184</v>
      </c>
      <c r="J4771" s="7" t="s">
        <v>10185</v>
      </c>
      <c r="K4771" s="8">
        <v>6.9286651611328125</v>
      </c>
      <c r="M4771" s="8">
        <v>103.00700378417969</v>
      </c>
      <c r="N4771" s="7">
        <v>429.8660888671875</v>
      </c>
      <c r="O4771" s="7" t="s">
        <v>212</v>
      </c>
      <c r="P4771" s="7" t="s">
        <v>282</v>
      </c>
      <c r="Q4771" s="7" t="s">
        <v>286</v>
      </c>
      <c r="R4771" s="7" t="s">
        <v>214</v>
      </c>
      <c r="S4771" s="7">
        <v>470.8294677734375</v>
      </c>
    </row>
    <row r="4772" spans="1:19" x14ac:dyDescent="0.25">
      <c r="A4772" s="7">
        <v>513</v>
      </c>
      <c r="B4772" s="7">
        <v>44657</v>
      </c>
      <c r="C4772" s="7">
        <v>34373945</v>
      </c>
      <c r="D4772" s="7" t="s">
        <v>3353</v>
      </c>
      <c r="E4772" s="7" t="s">
        <v>214</v>
      </c>
      <c r="F4772" s="7">
        <v>500000</v>
      </c>
      <c r="G4772" s="7">
        <v>2.2067000865936279</v>
      </c>
      <c r="H4772" s="7">
        <v>1.9993000030517578</v>
      </c>
      <c r="I4772" s="7" t="s">
        <v>20405</v>
      </c>
      <c r="J4772" s="7" t="s">
        <v>10182</v>
      </c>
      <c r="K4772" s="8">
        <v>6.8197908401489258</v>
      </c>
      <c r="M4772" s="8">
        <v>98.032997131347656</v>
      </c>
      <c r="N4772" s="7">
        <v>424.27508544921875</v>
      </c>
      <c r="O4772" s="7" t="s">
        <v>212</v>
      </c>
      <c r="P4772" s="7" t="s">
        <v>282</v>
      </c>
      <c r="Q4772" s="7" t="s">
        <v>286</v>
      </c>
      <c r="R4772" s="7" t="s">
        <v>3856</v>
      </c>
      <c r="S4772" s="7">
        <v>464.479736328125</v>
      </c>
    </row>
    <row r="4773" spans="1:19" x14ac:dyDescent="0.25">
      <c r="A4773" s="7">
        <v>513</v>
      </c>
      <c r="B4773" s="7">
        <v>44657</v>
      </c>
      <c r="C4773" s="7">
        <v>34373946</v>
      </c>
      <c r="D4773" s="7" t="s">
        <v>3353</v>
      </c>
      <c r="E4773" s="7" t="s">
        <v>10179</v>
      </c>
      <c r="F4773" s="7">
        <v>500000</v>
      </c>
      <c r="G4773" s="7">
        <v>2.2067000865936279</v>
      </c>
      <c r="H4773" s="7">
        <v>1.9993000030517578</v>
      </c>
      <c r="I4773" s="7" t="s">
        <v>10180</v>
      </c>
      <c r="J4773" s="7" t="s">
        <v>10181</v>
      </c>
      <c r="K4773" s="8">
        <v>6.8200368881225586</v>
      </c>
      <c r="M4773" s="8">
        <v>98.032997131347656</v>
      </c>
      <c r="N4773" s="7">
        <v>424.57958984375</v>
      </c>
      <c r="O4773" s="7" t="s">
        <v>212</v>
      </c>
      <c r="P4773" s="7" t="s">
        <v>282</v>
      </c>
      <c r="Q4773" s="7" t="s">
        <v>286</v>
      </c>
      <c r="R4773" s="7" t="s">
        <v>214</v>
      </c>
      <c r="S4773" s="7">
        <v>464.479736328125</v>
      </c>
    </row>
    <row r="4774" spans="1:19" x14ac:dyDescent="0.25">
      <c r="A4774" s="7">
        <v>513</v>
      </c>
      <c r="B4774" s="7">
        <v>44657</v>
      </c>
      <c r="C4774" s="7">
        <v>37512123</v>
      </c>
      <c r="D4774" s="7" t="s">
        <v>3353</v>
      </c>
      <c r="E4774" s="7" t="s">
        <v>214</v>
      </c>
      <c r="F4774" s="7">
        <v>500000</v>
      </c>
      <c r="G4774" s="7">
        <v>0.94169998168945313</v>
      </c>
      <c r="H4774" s="7">
        <v>0.90210002660751343</v>
      </c>
      <c r="I4774" s="7" t="s">
        <v>20406</v>
      </c>
      <c r="J4774" s="7" t="s">
        <v>10178</v>
      </c>
      <c r="K4774" s="8">
        <v>5.0849089622497559</v>
      </c>
      <c r="M4774" s="8">
        <v>100.91799926757813</v>
      </c>
      <c r="N4774" s="7">
        <v>330.7742919921875</v>
      </c>
      <c r="O4774" s="7" t="s">
        <v>212</v>
      </c>
      <c r="P4774" s="7" t="s">
        <v>282</v>
      </c>
      <c r="Q4774" s="7" t="s">
        <v>286</v>
      </c>
      <c r="R4774" s="7" t="s">
        <v>3856</v>
      </c>
      <c r="S4774" s="7">
        <v>438.75445556640625</v>
      </c>
    </row>
    <row r="4775" spans="1:19" x14ac:dyDescent="0.25">
      <c r="A4775" s="7">
        <v>513</v>
      </c>
      <c r="B4775" s="7">
        <v>44657</v>
      </c>
      <c r="C4775" s="7">
        <v>37511966</v>
      </c>
      <c r="D4775" s="7" t="s">
        <v>3353</v>
      </c>
      <c r="E4775" s="7" t="s">
        <v>10175</v>
      </c>
      <c r="F4775" s="7">
        <v>500000</v>
      </c>
      <c r="G4775" s="7">
        <v>0.93910002708435059</v>
      </c>
      <c r="H4775" s="7">
        <v>0.90210002660751343</v>
      </c>
      <c r="I4775" s="7" t="s">
        <v>10176</v>
      </c>
      <c r="J4775" s="7" t="s">
        <v>10177</v>
      </c>
      <c r="K4775" s="8">
        <v>5.08538818359375</v>
      </c>
      <c r="M4775" s="8">
        <v>100.91799926757813</v>
      </c>
      <c r="N4775" s="7">
        <v>328.76800537109375</v>
      </c>
      <c r="O4775" s="7" t="s">
        <v>212</v>
      </c>
      <c r="P4775" s="7" t="s">
        <v>282</v>
      </c>
      <c r="Q4775" s="7" t="s">
        <v>286</v>
      </c>
      <c r="R4775" s="7" t="s">
        <v>214</v>
      </c>
      <c r="S4775" s="7">
        <v>438.70089721679688</v>
      </c>
    </row>
    <row r="4776" spans="1:19" x14ac:dyDescent="0.25">
      <c r="A4776" s="7">
        <v>513</v>
      </c>
      <c r="B4776" s="7">
        <v>44657</v>
      </c>
      <c r="C4776" s="7">
        <v>66852343</v>
      </c>
      <c r="D4776" s="7" t="s">
        <v>3354</v>
      </c>
      <c r="E4776" s="7" t="s">
        <v>214</v>
      </c>
      <c r="F4776" s="7">
        <v>500000</v>
      </c>
      <c r="G4776" s="7">
        <v>3.7916998863220215</v>
      </c>
      <c r="H4776" s="7">
        <v>3.162100076675415</v>
      </c>
      <c r="I4776" s="7" t="s">
        <v>10187</v>
      </c>
      <c r="J4776" s="7" t="s">
        <v>10188</v>
      </c>
      <c r="K4776" s="8">
        <v>8.4282388687133789</v>
      </c>
      <c r="M4776" s="8">
        <v>98.21600341796875</v>
      </c>
      <c r="N4776" s="7">
        <v>568.703125</v>
      </c>
      <c r="O4776" s="7" t="s">
        <v>212</v>
      </c>
      <c r="P4776" s="7" t="s">
        <v>282</v>
      </c>
      <c r="Q4776" s="7" t="s">
        <v>286</v>
      </c>
      <c r="R4776" s="7" t="s">
        <v>4184</v>
      </c>
      <c r="S4776" s="7">
        <v>939.33245849609375</v>
      </c>
    </row>
    <row r="4777" spans="1:19" x14ac:dyDescent="0.25">
      <c r="A4777" s="7">
        <v>513</v>
      </c>
      <c r="B4777" s="7">
        <v>44657</v>
      </c>
      <c r="C4777" s="7">
        <v>66896030</v>
      </c>
      <c r="D4777" s="7" t="s">
        <v>3356</v>
      </c>
      <c r="E4777" s="7" t="s">
        <v>16465</v>
      </c>
      <c r="F4777" s="7">
        <v>500000</v>
      </c>
      <c r="G4777" s="7">
        <v>4.1177000999450684</v>
      </c>
      <c r="H4777" s="7">
        <v>3.4317998886108398</v>
      </c>
      <c r="I4777" s="7" t="s">
        <v>10191</v>
      </c>
      <c r="J4777" s="7" t="s">
        <v>10192</v>
      </c>
      <c r="K4777" s="8">
        <v>7.2172760963439941</v>
      </c>
      <c r="M4777" s="8">
        <v>92.649002075195313</v>
      </c>
      <c r="N4777" s="7">
        <v>447.16250610351563</v>
      </c>
      <c r="O4777" s="7" t="s">
        <v>360</v>
      </c>
      <c r="P4777" s="7" t="s">
        <v>349</v>
      </c>
      <c r="Q4777" s="7" t="s">
        <v>242</v>
      </c>
      <c r="R4777" s="7" t="s">
        <v>3856</v>
      </c>
      <c r="S4777" s="7">
        <v>328.18563842773438</v>
      </c>
    </row>
    <row r="4778" spans="1:19" x14ac:dyDescent="0.25">
      <c r="A4778" s="7">
        <v>513</v>
      </c>
      <c r="B4778" s="7">
        <v>44657</v>
      </c>
      <c r="C4778" s="7">
        <v>44784242</v>
      </c>
      <c r="D4778" s="7" t="s">
        <v>3356</v>
      </c>
      <c r="E4778" s="7" t="s">
        <v>214</v>
      </c>
      <c r="F4778" s="7">
        <v>400000</v>
      </c>
      <c r="G4778" s="7">
        <v>1.8918999433517456</v>
      </c>
      <c r="H4778" s="7">
        <v>1.7165999412536621</v>
      </c>
      <c r="I4778" s="7" t="s">
        <v>10189</v>
      </c>
      <c r="J4778" s="7" t="s">
        <v>10190</v>
      </c>
      <c r="K4778" s="8">
        <v>8.5826969146728516</v>
      </c>
      <c r="M4778" s="8">
        <v>96.867996215820313</v>
      </c>
      <c r="N4778" s="7">
        <v>590.64971923828125</v>
      </c>
      <c r="O4778" s="7" t="s">
        <v>360</v>
      </c>
      <c r="P4778" s="7" t="s">
        <v>349</v>
      </c>
      <c r="Q4778" s="7" t="s">
        <v>242</v>
      </c>
      <c r="R4778" s="7" t="s">
        <v>4084</v>
      </c>
      <c r="S4778" s="7">
        <v>296.9940185546875</v>
      </c>
    </row>
    <row r="4779" spans="1:19" x14ac:dyDescent="0.25">
      <c r="A4779" s="7">
        <v>513</v>
      </c>
      <c r="B4779" s="7">
        <v>44657</v>
      </c>
      <c r="C4779" s="7">
        <v>38117972</v>
      </c>
      <c r="D4779" s="7" t="s">
        <v>3356</v>
      </c>
      <c r="E4779" s="7" t="s">
        <v>214</v>
      </c>
      <c r="F4779" s="7">
        <v>350000</v>
      </c>
      <c r="G4779" s="7">
        <v>1.0430999994277954</v>
      </c>
      <c r="H4779" s="7">
        <v>0.95190000534057617</v>
      </c>
      <c r="I4779" s="7" t="s">
        <v>17423</v>
      </c>
      <c r="J4779" s="7" t="s">
        <v>14114</v>
      </c>
      <c r="K4779" s="8">
        <v>8.7431545257568359</v>
      </c>
      <c r="M4779" s="8">
        <v>97.899002075195313</v>
      </c>
      <c r="N4779" s="7">
        <v>682.98638916015625</v>
      </c>
      <c r="O4779" s="7" t="s">
        <v>360</v>
      </c>
      <c r="P4779" s="7" t="s">
        <v>349</v>
      </c>
      <c r="Q4779" s="7" t="s">
        <v>242</v>
      </c>
      <c r="R4779" s="7" t="s">
        <v>214</v>
      </c>
      <c r="S4779" s="7">
        <v>284.75665283203125</v>
      </c>
    </row>
    <row r="4780" spans="1:19" x14ac:dyDescent="0.25">
      <c r="A4780" s="7">
        <v>513</v>
      </c>
      <c r="B4780" s="7">
        <v>44657</v>
      </c>
      <c r="C4780" s="7">
        <v>66798297</v>
      </c>
      <c r="D4780" s="7" t="s">
        <v>3360</v>
      </c>
      <c r="E4780" s="7" t="s">
        <v>214</v>
      </c>
      <c r="F4780" s="7">
        <v>500000</v>
      </c>
      <c r="G4780" s="7">
        <v>1.2868000268936157</v>
      </c>
      <c r="H4780" s="7">
        <v>1.2081999778747559</v>
      </c>
      <c r="I4780" s="7" t="s">
        <v>16453</v>
      </c>
      <c r="J4780" s="7" t="s">
        <v>11721</v>
      </c>
      <c r="K4780" s="8">
        <v>6.9371728897094727</v>
      </c>
      <c r="M4780" s="8">
        <v>97.761001586914063</v>
      </c>
      <c r="N4780" s="7">
        <v>481.49310302734375</v>
      </c>
      <c r="O4780" s="7" t="s">
        <v>409</v>
      </c>
      <c r="P4780" s="7" t="s">
        <v>349</v>
      </c>
      <c r="Q4780" s="7" t="s">
        <v>242</v>
      </c>
      <c r="R4780" s="7" t="s">
        <v>3856</v>
      </c>
      <c r="S4780" s="7">
        <v>481.49310302734375</v>
      </c>
    </row>
    <row r="4781" spans="1:19" x14ac:dyDescent="0.25">
      <c r="A4781" s="7">
        <v>513</v>
      </c>
      <c r="B4781" s="7">
        <v>44657</v>
      </c>
      <c r="C4781" s="7">
        <v>36341756</v>
      </c>
      <c r="D4781" s="7" t="s">
        <v>3363</v>
      </c>
      <c r="E4781" s="7" t="s">
        <v>214</v>
      </c>
      <c r="F4781" s="7">
        <v>536612</v>
      </c>
      <c r="G4781" s="7">
        <v>25.689300537109375</v>
      </c>
      <c r="H4781" s="7">
        <v>8.6380996704101563</v>
      </c>
      <c r="I4781" s="7" t="s">
        <v>18130</v>
      </c>
      <c r="J4781" s="7" t="s">
        <v>10212</v>
      </c>
      <c r="K4781" s="8">
        <v>11.146599769592285</v>
      </c>
      <c r="M4781" s="8">
        <v>65.069999694824219</v>
      </c>
      <c r="N4781" s="7">
        <v>840.2938232421875</v>
      </c>
      <c r="O4781" s="7" t="s">
        <v>223</v>
      </c>
      <c r="P4781" s="7" t="s">
        <v>300</v>
      </c>
      <c r="Q4781" s="7" t="s">
        <v>291</v>
      </c>
      <c r="R4781" s="7" t="s">
        <v>3856</v>
      </c>
      <c r="S4781" s="7">
        <v>1410.6094970703125</v>
      </c>
    </row>
    <row r="4782" spans="1:19" x14ac:dyDescent="0.25">
      <c r="A4782" s="7">
        <v>513</v>
      </c>
      <c r="B4782" s="7">
        <v>44657</v>
      </c>
      <c r="C4782" s="7">
        <v>36341759</v>
      </c>
      <c r="D4782" s="7" t="s">
        <v>3363</v>
      </c>
      <c r="E4782" s="7" t="s">
        <v>10209</v>
      </c>
      <c r="F4782" s="7">
        <v>536612.5</v>
      </c>
      <c r="G4782" s="7">
        <v>25.689300537109375</v>
      </c>
      <c r="H4782" s="7">
        <v>8.6380996704101563</v>
      </c>
      <c r="I4782" s="7" t="s">
        <v>10210</v>
      </c>
      <c r="J4782" s="7" t="s">
        <v>10211</v>
      </c>
      <c r="K4782" s="8">
        <v>11.146613121032715</v>
      </c>
      <c r="M4782" s="8">
        <v>65.069900512695313</v>
      </c>
      <c r="N4782" s="7">
        <v>844.08001708984375</v>
      </c>
      <c r="O4782" s="7" t="s">
        <v>223</v>
      </c>
      <c r="P4782" s="7" t="s">
        <v>300</v>
      </c>
      <c r="Q4782" s="7" t="s">
        <v>291</v>
      </c>
      <c r="R4782" s="7" t="s">
        <v>214</v>
      </c>
      <c r="S4782" s="7">
        <v>1410.6094970703125</v>
      </c>
    </row>
    <row r="4783" spans="1:19" x14ac:dyDescent="0.25">
      <c r="A4783" s="7">
        <v>513</v>
      </c>
      <c r="B4783" s="7">
        <v>44657</v>
      </c>
      <c r="C4783" s="7">
        <v>66863353</v>
      </c>
      <c r="D4783" s="7" t="s">
        <v>3363</v>
      </c>
      <c r="E4783" s="7" t="s">
        <v>214</v>
      </c>
      <c r="F4783" s="7">
        <v>575649</v>
      </c>
      <c r="G4783" s="7">
        <v>9.8500003814697266</v>
      </c>
      <c r="H4783" s="7">
        <v>6.4383001327514648</v>
      </c>
      <c r="I4783" s="7" t="s">
        <v>20407</v>
      </c>
      <c r="J4783" s="7" t="s">
        <v>10208</v>
      </c>
      <c r="K4783" s="8">
        <v>12.590829849243164</v>
      </c>
      <c r="M4783" s="8">
        <v>61.596000671386719</v>
      </c>
      <c r="N4783" s="7">
        <v>1002.2628784179688</v>
      </c>
      <c r="O4783" s="7" t="s">
        <v>223</v>
      </c>
      <c r="P4783" s="7" t="s">
        <v>300</v>
      </c>
      <c r="Q4783" s="7" t="s">
        <v>291</v>
      </c>
      <c r="R4783" s="7" t="s">
        <v>4359</v>
      </c>
      <c r="S4783" s="7">
        <v>1111.94091796875</v>
      </c>
    </row>
    <row r="4784" spans="1:19" x14ac:dyDescent="0.25">
      <c r="A4784" s="7">
        <v>513</v>
      </c>
      <c r="B4784" s="7">
        <v>44657</v>
      </c>
      <c r="C4784" s="7">
        <v>44101693</v>
      </c>
      <c r="D4784" s="7" t="s">
        <v>3363</v>
      </c>
      <c r="E4784" s="7" t="s">
        <v>214</v>
      </c>
      <c r="F4784" s="7">
        <v>398972</v>
      </c>
      <c r="G4784" s="7">
        <v>7.2221999168395996</v>
      </c>
      <c r="H4784" s="7">
        <v>4.807499885559082</v>
      </c>
      <c r="I4784" s="7" t="s">
        <v>10206</v>
      </c>
      <c r="J4784" s="7" t="s">
        <v>10207</v>
      </c>
      <c r="K4784" s="8">
        <v>13.11279296875</v>
      </c>
      <c r="M4784" s="8">
        <v>78.846000671386719</v>
      </c>
      <c r="N4784" s="7">
        <v>1042.3548583984375</v>
      </c>
      <c r="O4784" s="7" t="s">
        <v>223</v>
      </c>
      <c r="P4784" s="7" t="s">
        <v>300</v>
      </c>
      <c r="Q4784" s="7" t="s">
        <v>291</v>
      </c>
      <c r="R4784" s="7" t="s">
        <v>3856</v>
      </c>
      <c r="S4784" s="7">
        <v>1041.5517578125</v>
      </c>
    </row>
    <row r="4785" spans="1:19" x14ac:dyDescent="0.25">
      <c r="A4785" s="7">
        <v>513</v>
      </c>
      <c r="B4785" s="7">
        <v>44657</v>
      </c>
      <c r="C4785" s="7">
        <v>66863352</v>
      </c>
      <c r="D4785" s="7" t="s">
        <v>3363</v>
      </c>
      <c r="E4785" s="7" t="s">
        <v>214</v>
      </c>
      <c r="F4785" s="7">
        <v>747833</v>
      </c>
      <c r="G4785" s="7">
        <v>5.7305998802185059</v>
      </c>
      <c r="H4785" s="7">
        <v>4.2516999244689941</v>
      </c>
      <c r="I4785" s="7" t="s">
        <v>20408</v>
      </c>
      <c r="J4785" s="7" t="s">
        <v>10205</v>
      </c>
      <c r="K4785" s="8">
        <v>13.55720043182373</v>
      </c>
      <c r="M4785" s="8">
        <v>75.013999938964844</v>
      </c>
      <c r="N4785" s="7">
        <v>1086.83154296875</v>
      </c>
      <c r="O4785" s="7" t="s">
        <v>223</v>
      </c>
      <c r="P4785" s="7" t="s">
        <v>300</v>
      </c>
      <c r="Q4785" s="7" t="s">
        <v>291</v>
      </c>
      <c r="R4785" s="7" t="s">
        <v>4359</v>
      </c>
      <c r="S4785" s="7">
        <v>998.54608154296875</v>
      </c>
    </row>
    <row r="4786" spans="1:19" x14ac:dyDescent="0.25">
      <c r="A4786" s="7">
        <v>513</v>
      </c>
      <c r="B4786" s="7">
        <v>44657</v>
      </c>
      <c r="C4786" s="7">
        <v>34723282</v>
      </c>
      <c r="D4786" s="7" t="s">
        <v>3363</v>
      </c>
      <c r="E4786" s="7" t="s">
        <v>214</v>
      </c>
      <c r="F4786" s="7">
        <v>809303</v>
      </c>
      <c r="G4786" s="7">
        <v>5.2867999076843262</v>
      </c>
      <c r="H4786" s="7">
        <v>4.0157999992370605</v>
      </c>
      <c r="I4786" s="7" t="s">
        <v>10203</v>
      </c>
      <c r="J4786" s="7" t="s">
        <v>10204</v>
      </c>
      <c r="K4786" s="8">
        <v>13.682188034057617</v>
      </c>
      <c r="M4786" s="8">
        <v>75.2030029296875</v>
      </c>
      <c r="N4786" s="7">
        <v>1095.0589599609375</v>
      </c>
      <c r="O4786" s="7" t="s">
        <v>223</v>
      </c>
      <c r="P4786" s="7" t="s">
        <v>300</v>
      </c>
      <c r="Q4786" s="7" t="s">
        <v>291</v>
      </c>
      <c r="R4786" s="7" t="s">
        <v>3856</v>
      </c>
      <c r="S4786" s="7">
        <v>985.32159423828125</v>
      </c>
    </row>
    <row r="4787" spans="1:19" x14ac:dyDescent="0.25">
      <c r="A4787" s="7">
        <v>513</v>
      </c>
      <c r="B4787" s="7">
        <v>44657</v>
      </c>
      <c r="C4787" s="7">
        <v>34723278</v>
      </c>
      <c r="D4787" s="7" t="s">
        <v>3363</v>
      </c>
      <c r="E4787" s="7" t="s">
        <v>10200</v>
      </c>
      <c r="F4787" s="7">
        <v>809303</v>
      </c>
      <c r="G4787" s="7">
        <v>5.2867999076843262</v>
      </c>
      <c r="H4787" s="7">
        <v>4.0177998542785645</v>
      </c>
      <c r="I4787" s="7" t="s">
        <v>10201</v>
      </c>
      <c r="J4787" s="7" t="s">
        <v>10202</v>
      </c>
      <c r="K4787" s="8">
        <v>13.634529113769531</v>
      </c>
      <c r="M4787" s="8">
        <v>75.349998474121094</v>
      </c>
      <c r="N4787" s="7">
        <v>1091.783447265625</v>
      </c>
      <c r="O4787" s="7" t="s">
        <v>223</v>
      </c>
      <c r="P4787" s="7" t="s">
        <v>300</v>
      </c>
      <c r="Q4787" s="7" t="s">
        <v>291</v>
      </c>
      <c r="R4787" s="7" t="s">
        <v>214</v>
      </c>
      <c r="S4787" s="7">
        <v>985.32159423828125</v>
      </c>
    </row>
    <row r="4788" spans="1:19" x14ac:dyDescent="0.25">
      <c r="A4788" s="7">
        <v>513</v>
      </c>
      <c r="B4788" s="7">
        <v>44657</v>
      </c>
      <c r="C4788" s="7">
        <v>25741124</v>
      </c>
      <c r="D4788" s="7" t="s">
        <v>3363</v>
      </c>
      <c r="E4788" s="7" t="s">
        <v>214</v>
      </c>
      <c r="F4788" s="7">
        <v>1131771</v>
      </c>
      <c r="G4788" s="7">
        <v>3.3073000907897949</v>
      </c>
      <c r="H4788" s="7">
        <v>2.6851999759674072</v>
      </c>
      <c r="I4788" s="7" t="s">
        <v>20409</v>
      </c>
      <c r="J4788" s="7" t="s">
        <v>10199</v>
      </c>
      <c r="K4788" s="8">
        <v>13.740193367004395</v>
      </c>
      <c r="M4788" s="8">
        <v>86.400001525878906</v>
      </c>
      <c r="N4788" s="7">
        <v>1101.5142822265625</v>
      </c>
      <c r="O4788" s="7" t="s">
        <v>223</v>
      </c>
      <c r="P4788" s="7" t="s">
        <v>300</v>
      </c>
      <c r="Q4788" s="7" t="s">
        <v>291</v>
      </c>
      <c r="R4788" s="7" t="s">
        <v>3856</v>
      </c>
      <c r="S4788" s="7">
        <v>923.9620361328125</v>
      </c>
    </row>
    <row r="4789" spans="1:19" x14ac:dyDescent="0.25">
      <c r="A4789" s="7">
        <v>513</v>
      </c>
      <c r="B4789" s="7">
        <v>44657</v>
      </c>
      <c r="C4789" s="7">
        <v>25684323</v>
      </c>
      <c r="D4789" s="7" t="s">
        <v>3363</v>
      </c>
      <c r="E4789" s="7" t="s">
        <v>10197</v>
      </c>
      <c r="F4789" s="7">
        <v>1131771</v>
      </c>
      <c r="G4789" s="7">
        <v>3.3073000907897949</v>
      </c>
      <c r="H4789" s="7">
        <v>2.6851999759674072</v>
      </c>
      <c r="I4789" s="7" t="s">
        <v>20410</v>
      </c>
      <c r="J4789" s="7" t="s">
        <v>10198</v>
      </c>
      <c r="K4789" s="8">
        <v>13.740384101867676</v>
      </c>
      <c r="M4789" s="8">
        <v>86.39959716796875</v>
      </c>
      <c r="N4789" s="7">
        <v>1104.120849609375</v>
      </c>
      <c r="O4789" s="7" t="s">
        <v>223</v>
      </c>
      <c r="P4789" s="7" t="s">
        <v>300</v>
      </c>
      <c r="Q4789" s="7" t="s">
        <v>291</v>
      </c>
      <c r="R4789" s="7" t="s">
        <v>214</v>
      </c>
      <c r="S4789" s="7">
        <v>923.9620361328125</v>
      </c>
    </row>
    <row r="4790" spans="1:19" x14ac:dyDescent="0.25">
      <c r="A4790" s="7">
        <v>513</v>
      </c>
      <c r="B4790" s="7">
        <v>44657</v>
      </c>
      <c r="C4790" s="7">
        <v>66860184</v>
      </c>
      <c r="D4790" s="7" t="s">
        <v>3363</v>
      </c>
      <c r="E4790" s="7" t="s">
        <v>214</v>
      </c>
      <c r="F4790" s="7">
        <v>775782</v>
      </c>
      <c r="G4790" s="7">
        <v>2.3471999168395996</v>
      </c>
      <c r="H4790" s="7">
        <v>1.9853999614715576</v>
      </c>
      <c r="I4790" s="7" t="s">
        <v>20411</v>
      </c>
      <c r="J4790" s="7" t="s">
        <v>11722</v>
      </c>
      <c r="K4790" s="8">
        <v>11.449099540710449</v>
      </c>
      <c r="M4790" s="8">
        <v>88.944000244140625</v>
      </c>
      <c r="N4790" s="7">
        <v>870.63470458984375</v>
      </c>
      <c r="O4790" s="7" t="s">
        <v>223</v>
      </c>
      <c r="P4790" s="7" t="s">
        <v>300</v>
      </c>
      <c r="Q4790" s="7" t="s">
        <v>291</v>
      </c>
      <c r="R4790" s="7" t="s">
        <v>4359</v>
      </c>
      <c r="S4790" s="7">
        <v>892.83099365234375</v>
      </c>
    </row>
    <row r="4791" spans="1:19" x14ac:dyDescent="0.25">
      <c r="A4791" s="7">
        <v>513</v>
      </c>
      <c r="B4791" s="7">
        <v>44657</v>
      </c>
      <c r="C4791" s="7">
        <v>21069620</v>
      </c>
      <c r="D4791" s="7" t="s">
        <v>3363</v>
      </c>
      <c r="E4791" s="7" t="s">
        <v>214</v>
      </c>
      <c r="F4791" s="7">
        <v>409132.96875</v>
      </c>
      <c r="G4791" s="7">
        <v>1.5638999938964844</v>
      </c>
      <c r="H4791" s="7">
        <v>1.3898999691009521</v>
      </c>
      <c r="I4791" s="7" t="s">
        <v>20412</v>
      </c>
      <c r="J4791" s="7" t="s">
        <v>10196</v>
      </c>
      <c r="K4791" s="8">
        <v>14.023723602294922</v>
      </c>
      <c r="M4791" s="8">
        <v>95.267997741699219</v>
      </c>
      <c r="N4791" s="7">
        <v>1216.2442626953125</v>
      </c>
      <c r="O4791" s="7" t="s">
        <v>223</v>
      </c>
      <c r="P4791" s="7" t="s">
        <v>300</v>
      </c>
      <c r="Q4791" s="7" t="s">
        <v>291</v>
      </c>
      <c r="R4791" s="7" t="s">
        <v>3856</v>
      </c>
      <c r="S4791" s="7">
        <v>866.79156494140625</v>
      </c>
    </row>
    <row r="4792" spans="1:19" x14ac:dyDescent="0.25">
      <c r="A4792" s="7">
        <v>513</v>
      </c>
      <c r="B4792" s="7">
        <v>44657</v>
      </c>
      <c r="C4792" s="7">
        <v>21069619</v>
      </c>
      <c r="D4792" s="7" t="s">
        <v>3363</v>
      </c>
      <c r="E4792" s="7" t="s">
        <v>10193</v>
      </c>
      <c r="F4792" s="7">
        <v>606047</v>
      </c>
      <c r="G4792" s="7">
        <v>1.5638999938964844</v>
      </c>
      <c r="H4792" s="7">
        <v>1.3905999660491943</v>
      </c>
      <c r="I4792" s="7" t="s">
        <v>10194</v>
      </c>
      <c r="J4792" s="7" t="s">
        <v>10195</v>
      </c>
      <c r="K4792" s="8">
        <v>12.113177299499512</v>
      </c>
      <c r="M4792" s="8">
        <v>95.375</v>
      </c>
      <c r="N4792" s="7">
        <v>978.08209228515625</v>
      </c>
      <c r="O4792" s="7" t="s">
        <v>223</v>
      </c>
      <c r="P4792" s="7" t="s">
        <v>300</v>
      </c>
      <c r="Q4792" s="7" t="s">
        <v>291</v>
      </c>
      <c r="R4792" s="7" t="s">
        <v>214</v>
      </c>
      <c r="S4792" s="7">
        <v>866.79156494140625</v>
      </c>
    </row>
    <row r="4793" spans="1:19" x14ac:dyDescent="0.25">
      <c r="A4793" s="7">
        <v>513</v>
      </c>
      <c r="B4793" s="7">
        <v>44657</v>
      </c>
      <c r="C4793" s="7">
        <v>44892550</v>
      </c>
      <c r="D4793" s="7" t="s">
        <v>3365</v>
      </c>
      <c r="E4793" s="7" t="s">
        <v>214</v>
      </c>
      <c r="F4793" s="7">
        <v>400000</v>
      </c>
      <c r="G4793" s="7">
        <v>4.2983999252319336</v>
      </c>
      <c r="H4793" s="7">
        <v>3.0455999374389648</v>
      </c>
      <c r="I4793" s="7" t="s">
        <v>11723</v>
      </c>
      <c r="J4793" s="7" t="s">
        <v>11724</v>
      </c>
      <c r="K4793" s="8">
        <v>12.663116455078125</v>
      </c>
      <c r="M4793" s="8">
        <v>91.336502075195313</v>
      </c>
      <c r="N4793" s="7">
        <v>973.51861572265625</v>
      </c>
      <c r="O4793" s="7" t="s">
        <v>237</v>
      </c>
      <c r="P4793" s="7" t="s">
        <v>300</v>
      </c>
      <c r="Q4793" s="7" t="s">
        <v>291</v>
      </c>
      <c r="R4793" s="7" t="s">
        <v>214</v>
      </c>
      <c r="S4793" s="7">
        <v>973.51861572265625</v>
      </c>
    </row>
    <row r="4794" spans="1:19" x14ac:dyDescent="0.25">
      <c r="A4794" s="7">
        <v>513</v>
      </c>
      <c r="B4794" s="7">
        <v>44657</v>
      </c>
      <c r="C4794" s="7">
        <v>66988298</v>
      </c>
      <c r="D4794" s="7" t="s">
        <v>20704</v>
      </c>
      <c r="E4794" s="7" t="s">
        <v>214</v>
      </c>
      <c r="F4794" s="7">
        <v>250000</v>
      </c>
      <c r="G4794" s="7">
        <v>2.6749000549316406</v>
      </c>
      <c r="H4794" s="7">
        <v>2.5408000946044922</v>
      </c>
      <c r="I4794" s="7" t="s">
        <v>20961</v>
      </c>
      <c r="J4794" s="7" t="s">
        <v>20962</v>
      </c>
      <c r="K4794" s="8">
        <v>4.1166567802429199</v>
      </c>
      <c r="M4794" s="8">
        <v>95.194000244140625</v>
      </c>
      <c r="N4794" s="7">
        <v>139.5552978515625</v>
      </c>
      <c r="O4794" s="7" t="s">
        <v>212</v>
      </c>
      <c r="P4794" s="7" t="s">
        <v>349</v>
      </c>
      <c r="Q4794" s="7" t="s">
        <v>242</v>
      </c>
      <c r="R4794" s="7" t="s">
        <v>214</v>
      </c>
      <c r="S4794" s="7">
        <v>139.5552978515625</v>
      </c>
    </row>
    <row r="4795" spans="1:19" x14ac:dyDescent="0.25">
      <c r="A4795" s="7">
        <v>513</v>
      </c>
      <c r="B4795" s="7">
        <v>44657</v>
      </c>
      <c r="C4795" s="7">
        <v>66850960</v>
      </c>
      <c r="D4795" s="7" t="s">
        <v>3368</v>
      </c>
      <c r="E4795" s="7" t="s">
        <v>214</v>
      </c>
      <c r="F4795" s="7">
        <v>650000</v>
      </c>
      <c r="G4795" s="7">
        <v>3.7892000675201416</v>
      </c>
      <c r="H4795" s="7">
        <v>3.5007998943328857</v>
      </c>
      <c r="I4795" s="7" t="s">
        <v>10217</v>
      </c>
      <c r="J4795" s="7" t="s">
        <v>10218</v>
      </c>
      <c r="K4795" s="8">
        <v>5.1990699768066406</v>
      </c>
      <c r="M4795" s="8">
        <v>91.846000671386719</v>
      </c>
      <c r="N4795" s="7">
        <v>245.62399291992188</v>
      </c>
      <c r="O4795" s="7" t="s">
        <v>360</v>
      </c>
      <c r="P4795" s="7" t="s">
        <v>349</v>
      </c>
      <c r="Q4795" s="7" t="s">
        <v>242</v>
      </c>
      <c r="R4795" s="7" t="s">
        <v>3856</v>
      </c>
      <c r="S4795" s="7">
        <v>176.86749267578125</v>
      </c>
    </row>
    <row r="4796" spans="1:19" x14ac:dyDescent="0.25">
      <c r="A4796" s="7">
        <v>513</v>
      </c>
      <c r="B4796" s="7">
        <v>44657</v>
      </c>
      <c r="C4796" s="7">
        <v>38118335</v>
      </c>
      <c r="D4796" s="7" t="s">
        <v>3368</v>
      </c>
      <c r="E4796" s="7" t="s">
        <v>214</v>
      </c>
      <c r="F4796" s="7">
        <v>400000</v>
      </c>
      <c r="G4796" s="7">
        <v>1.5332000255584717</v>
      </c>
      <c r="H4796" s="7">
        <v>1.4241000413894653</v>
      </c>
      <c r="I4796" s="7" t="s">
        <v>10215</v>
      </c>
      <c r="J4796" s="7" t="s">
        <v>10216</v>
      </c>
      <c r="K4796" s="8">
        <v>4.6738600730895996</v>
      </c>
      <c r="M4796" s="8">
        <v>101.02400207519531</v>
      </c>
      <c r="N4796" s="7">
        <v>236.58999633789063</v>
      </c>
      <c r="O4796" s="7" t="s">
        <v>360</v>
      </c>
      <c r="P4796" s="7" t="s">
        <v>349</v>
      </c>
      <c r="Q4796" s="7" t="s">
        <v>242</v>
      </c>
      <c r="R4796" s="7" t="s">
        <v>3856</v>
      </c>
      <c r="S4796" s="7">
        <v>158.00645446777344</v>
      </c>
    </row>
    <row r="4797" spans="1:19" x14ac:dyDescent="0.25">
      <c r="A4797" s="7">
        <v>513</v>
      </c>
      <c r="B4797" s="7">
        <v>44657</v>
      </c>
      <c r="C4797" s="7">
        <v>18242342</v>
      </c>
      <c r="D4797" s="7" t="s">
        <v>3368</v>
      </c>
      <c r="E4797" s="7" t="s">
        <v>214</v>
      </c>
      <c r="F4797" s="7">
        <v>500000</v>
      </c>
      <c r="G4797" s="7">
        <v>0.7994999885559082</v>
      </c>
      <c r="H4797" s="7">
        <v>0.77170002460479736</v>
      </c>
      <c r="I4797" s="7" t="s">
        <v>10213</v>
      </c>
      <c r="J4797" s="7" t="s">
        <v>10214</v>
      </c>
      <c r="K4797" s="8">
        <v>4.4806270599365234</v>
      </c>
      <c r="M4797" s="8">
        <v>100.00900268554688</v>
      </c>
      <c r="N4797" s="7">
        <v>294.64599609375</v>
      </c>
      <c r="O4797" s="7" t="s">
        <v>360</v>
      </c>
      <c r="P4797" s="7" t="s">
        <v>349</v>
      </c>
      <c r="Q4797" s="7" t="s">
        <v>242</v>
      </c>
      <c r="R4797" s="7" t="s">
        <v>3856</v>
      </c>
      <c r="S4797" s="7">
        <v>151.74801635742188</v>
      </c>
    </row>
    <row r="4798" spans="1:19" x14ac:dyDescent="0.25">
      <c r="A4798" s="7">
        <v>513</v>
      </c>
      <c r="B4798" s="7">
        <v>44657</v>
      </c>
      <c r="C4798" s="7">
        <v>66815692</v>
      </c>
      <c r="D4798" s="7" t="s">
        <v>3371</v>
      </c>
      <c r="E4798" s="7" t="s">
        <v>214</v>
      </c>
      <c r="F4798" s="7">
        <v>150000</v>
      </c>
      <c r="G4798" s="7">
        <v>1.368899941444397</v>
      </c>
      <c r="H4798" s="7">
        <v>1.3059999942779541</v>
      </c>
      <c r="I4798" s="7" t="s">
        <v>10221</v>
      </c>
      <c r="J4798" s="7" t="s">
        <v>10222</v>
      </c>
      <c r="K4798" s="8">
        <v>5.7769851684570313</v>
      </c>
      <c r="M4798" s="8">
        <v>97.038002014160156</v>
      </c>
      <c r="N4798" s="7">
        <v>347.14691162109375</v>
      </c>
      <c r="O4798" s="7" t="s">
        <v>409</v>
      </c>
      <c r="P4798" s="7" t="s">
        <v>349</v>
      </c>
      <c r="Q4798" s="7" t="s">
        <v>242</v>
      </c>
      <c r="R4798" s="7" t="s">
        <v>214</v>
      </c>
      <c r="S4798" s="7">
        <v>129.28775024414063</v>
      </c>
    </row>
    <row r="4799" spans="1:19" x14ac:dyDescent="0.25">
      <c r="A4799" s="7">
        <v>513</v>
      </c>
      <c r="B4799" s="7">
        <v>44657</v>
      </c>
      <c r="C4799" s="7">
        <v>36315857</v>
      </c>
      <c r="D4799" s="7" t="s">
        <v>3371</v>
      </c>
      <c r="E4799" s="7" t="s">
        <v>214</v>
      </c>
      <c r="F4799" s="7">
        <v>300000</v>
      </c>
      <c r="G4799" s="7">
        <v>0.60509997606277466</v>
      </c>
      <c r="H4799" s="7">
        <v>0.57289999723434448</v>
      </c>
      <c r="I4799" s="7" t="s">
        <v>10219</v>
      </c>
      <c r="J4799" s="7" t="s">
        <v>10220</v>
      </c>
      <c r="K4799" s="8">
        <v>7.6976070404052734</v>
      </c>
      <c r="M4799" s="8">
        <v>98</v>
      </c>
      <c r="N4799" s="7">
        <v>629.12298583984375</v>
      </c>
      <c r="O4799" s="7" t="s">
        <v>409</v>
      </c>
      <c r="P4799" s="7" t="s">
        <v>349</v>
      </c>
      <c r="Q4799" s="7" t="s">
        <v>242</v>
      </c>
      <c r="R4799" s="7" t="s">
        <v>3856</v>
      </c>
      <c r="S4799" s="7">
        <v>123.81661224365234</v>
      </c>
    </row>
    <row r="4800" spans="1:19" x14ac:dyDescent="0.25">
      <c r="A4800" s="7">
        <v>513</v>
      </c>
      <c r="B4800" s="7">
        <v>44657</v>
      </c>
      <c r="C4800" s="7">
        <v>66802259</v>
      </c>
      <c r="D4800" s="7" t="s">
        <v>3373</v>
      </c>
      <c r="E4800" s="7" t="s">
        <v>214</v>
      </c>
      <c r="F4800" s="7">
        <v>500000</v>
      </c>
      <c r="G4800" s="7">
        <v>3.3675999641418457</v>
      </c>
      <c r="H4800" s="7">
        <v>3.1675999164581299</v>
      </c>
      <c r="I4800" s="7" t="s">
        <v>11725</v>
      </c>
      <c r="J4800" s="7" t="s">
        <v>11726</v>
      </c>
      <c r="K4800" s="8">
        <v>5.066619873046875</v>
      </c>
      <c r="M4800" s="8">
        <v>91.378997802734375</v>
      </c>
      <c r="N4800" s="7">
        <v>233.80599975585938</v>
      </c>
      <c r="O4800" s="7" t="s">
        <v>643</v>
      </c>
      <c r="P4800" s="7" t="s">
        <v>349</v>
      </c>
      <c r="Q4800" s="7" t="s">
        <v>242</v>
      </c>
      <c r="R4800" s="7" t="s">
        <v>3856</v>
      </c>
      <c r="S4800" s="7">
        <v>233.80599975585938</v>
      </c>
    </row>
    <row r="4801" spans="1:19" x14ac:dyDescent="0.25">
      <c r="A4801" s="7">
        <v>513</v>
      </c>
      <c r="B4801" s="7">
        <v>44657</v>
      </c>
      <c r="C4801" s="7">
        <v>66850838</v>
      </c>
      <c r="D4801" s="7" t="s">
        <v>3378</v>
      </c>
      <c r="E4801" s="7" t="s">
        <v>214</v>
      </c>
      <c r="F4801" s="7">
        <v>562000</v>
      </c>
      <c r="G4801" s="7">
        <v>4.7692999839782715</v>
      </c>
      <c r="H4801" s="7">
        <v>1.9501999616622925</v>
      </c>
      <c r="I4801" s="7" t="s">
        <v>21436</v>
      </c>
      <c r="J4801" s="7" t="s">
        <v>10230</v>
      </c>
      <c r="K4801" s="8">
        <v>70.428077697753906</v>
      </c>
      <c r="M4801" s="8">
        <v>14.024999618530273</v>
      </c>
      <c r="N4801" s="7">
        <v>6768.97412109375</v>
      </c>
      <c r="O4801" s="7" t="s">
        <v>360</v>
      </c>
      <c r="P4801" s="7" t="s">
        <v>349</v>
      </c>
      <c r="Q4801" s="7" t="s">
        <v>242</v>
      </c>
      <c r="R4801" s="7" t="s">
        <v>3856</v>
      </c>
      <c r="S4801" s="7">
        <v>416.35845947265625</v>
      </c>
    </row>
    <row r="4802" spans="1:19" x14ac:dyDescent="0.25">
      <c r="A4802" s="7">
        <v>513</v>
      </c>
      <c r="B4802" s="7">
        <v>44657</v>
      </c>
      <c r="C4802" s="7">
        <v>46515000</v>
      </c>
      <c r="D4802" s="7" t="s">
        <v>3378</v>
      </c>
      <c r="E4802" s="7" t="s">
        <v>214</v>
      </c>
      <c r="F4802" s="7">
        <v>644400</v>
      </c>
      <c r="G4802" s="7">
        <v>3.7699999809265137</v>
      </c>
      <c r="H4802" s="7">
        <v>1.5226000547409058</v>
      </c>
      <c r="I4802" s="7" t="s">
        <v>21437</v>
      </c>
      <c r="J4802" s="7" t="s">
        <v>10229</v>
      </c>
      <c r="K4802" s="8">
        <v>89.332839965820313</v>
      </c>
      <c r="M4802" s="8">
        <v>13.769000053405762</v>
      </c>
      <c r="N4802" s="7">
        <v>8659.232421875</v>
      </c>
      <c r="O4802" s="7" t="s">
        <v>360</v>
      </c>
      <c r="P4802" s="7" t="s">
        <v>349</v>
      </c>
      <c r="Q4802" s="7" t="s">
        <v>242</v>
      </c>
      <c r="R4802" s="7" t="s">
        <v>3856</v>
      </c>
      <c r="S4802" s="7">
        <v>400.22152709960938</v>
      </c>
    </row>
    <row r="4803" spans="1:19" x14ac:dyDescent="0.25">
      <c r="A4803" s="7">
        <v>513</v>
      </c>
      <c r="B4803" s="7">
        <v>44657</v>
      </c>
      <c r="C4803" s="7">
        <v>45656361</v>
      </c>
      <c r="D4803" s="7" t="s">
        <v>3378</v>
      </c>
      <c r="E4803" s="7" t="s">
        <v>214</v>
      </c>
      <c r="F4803" s="7">
        <v>500000</v>
      </c>
      <c r="G4803" s="7">
        <v>2.5653998851776123</v>
      </c>
      <c r="H4803" s="7">
        <v>0.92150002717971802</v>
      </c>
      <c r="I4803" s="7" t="s">
        <v>10227</v>
      </c>
      <c r="J4803" s="7" t="s">
        <v>10228</v>
      </c>
      <c r="K4803" s="8">
        <v>129.85653686523438</v>
      </c>
      <c r="M4803" s="8">
        <v>13.517000198364258</v>
      </c>
      <c r="N4803" s="7">
        <v>12720.583984375</v>
      </c>
      <c r="O4803" s="7" t="s">
        <v>360</v>
      </c>
      <c r="P4803" s="7" t="s">
        <v>349</v>
      </c>
      <c r="Q4803" s="7" t="s">
        <v>242</v>
      </c>
      <c r="R4803" s="7" t="s">
        <v>3856</v>
      </c>
      <c r="S4803" s="7">
        <v>380.25857543945313</v>
      </c>
    </row>
    <row r="4804" spans="1:19" x14ac:dyDescent="0.25">
      <c r="A4804" s="7">
        <v>513</v>
      </c>
      <c r="B4804" s="7">
        <v>44657</v>
      </c>
      <c r="C4804" s="7">
        <v>42526387</v>
      </c>
      <c r="D4804" s="7" t="s">
        <v>3378</v>
      </c>
      <c r="E4804" s="7" t="s">
        <v>214</v>
      </c>
      <c r="F4804" s="7">
        <v>499400</v>
      </c>
      <c r="G4804" s="7">
        <v>1.9110000133514404</v>
      </c>
      <c r="H4804" s="7">
        <v>0.73150002956390381</v>
      </c>
      <c r="I4804" s="7" t="s">
        <v>10225</v>
      </c>
      <c r="J4804" s="7" t="s">
        <v>10226</v>
      </c>
      <c r="K4804" s="8">
        <v>174.83277893066406</v>
      </c>
      <c r="M4804" s="8">
        <v>14.506999969482422</v>
      </c>
      <c r="N4804" s="7">
        <v>17235.30859375</v>
      </c>
      <c r="O4804" s="7" t="s">
        <v>360</v>
      </c>
      <c r="P4804" s="7" t="s">
        <v>349</v>
      </c>
      <c r="Q4804" s="7" t="s">
        <v>242</v>
      </c>
      <c r="R4804" s="7" t="s">
        <v>3894</v>
      </c>
      <c r="S4804" s="7">
        <v>369.19540405273438</v>
      </c>
    </row>
    <row r="4805" spans="1:19" x14ac:dyDescent="0.25">
      <c r="A4805" s="7">
        <v>513</v>
      </c>
      <c r="B4805" s="7">
        <v>44657</v>
      </c>
      <c r="C4805" s="7">
        <v>31874043</v>
      </c>
      <c r="D4805" s="7" t="s">
        <v>3378</v>
      </c>
      <c r="E4805" s="7" t="s">
        <v>214</v>
      </c>
      <c r="F4805" s="7">
        <v>650000</v>
      </c>
      <c r="G4805" s="7">
        <v>1.5496000051498413</v>
      </c>
      <c r="H4805" s="7">
        <v>0.63529998064041138</v>
      </c>
      <c r="I4805" s="7" t="s">
        <v>21438</v>
      </c>
      <c r="J4805" s="7" t="s">
        <v>10224</v>
      </c>
      <c r="K4805" s="8">
        <v>184.91203308105469</v>
      </c>
      <c r="M4805" s="8">
        <v>15.862000465393066</v>
      </c>
      <c r="N4805" s="7">
        <v>18258.640625</v>
      </c>
      <c r="O4805" s="7" t="s">
        <v>360</v>
      </c>
      <c r="P4805" s="7" t="s">
        <v>349</v>
      </c>
      <c r="Q4805" s="7" t="s">
        <v>242</v>
      </c>
      <c r="R4805" s="7" t="s">
        <v>3856</v>
      </c>
      <c r="S4805" s="7">
        <v>363.02413940429688</v>
      </c>
    </row>
    <row r="4806" spans="1:19" x14ac:dyDescent="0.25">
      <c r="A4806" s="7">
        <v>513</v>
      </c>
      <c r="B4806" s="7">
        <v>44657</v>
      </c>
      <c r="C4806" s="7">
        <v>46860967</v>
      </c>
      <c r="D4806" s="7" t="s">
        <v>3380</v>
      </c>
      <c r="E4806" s="7" t="s">
        <v>214</v>
      </c>
      <c r="F4806" s="7">
        <v>400000</v>
      </c>
      <c r="G4806" s="7">
        <v>2.8692998886108398</v>
      </c>
      <c r="H4806" s="7">
        <v>2.6728000640869141</v>
      </c>
      <c r="I4806" s="7" t="s">
        <v>11729</v>
      </c>
      <c r="J4806" s="7" t="s">
        <v>11730</v>
      </c>
      <c r="K4806" s="8">
        <v>4.0388398170471191</v>
      </c>
      <c r="M4806" s="8">
        <v>99.891998291015625</v>
      </c>
      <c r="N4806" s="7">
        <v>134.50100708007813</v>
      </c>
      <c r="O4806" s="7" t="s">
        <v>409</v>
      </c>
      <c r="P4806" s="7" t="s">
        <v>349</v>
      </c>
      <c r="Q4806" s="7" t="s">
        <v>242</v>
      </c>
      <c r="R4806" s="7" t="s">
        <v>3856</v>
      </c>
      <c r="S4806" s="7">
        <v>134.50100708007813</v>
      </c>
    </row>
    <row r="4807" spans="1:19" x14ac:dyDescent="0.25">
      <c r="A4807" s="7">
        <v>513</v>
      </c>
      <c r="B4807" s="7">
        <v>44657</v>
      </c>
      <c r="C4807" s="7">
        <v>66801342</v>
      </c>
      <c r="D4807" s="7" t="s">
        <v>3380</v>
      </c>
      <c r="E4807" s="7" t="s">
        <v>214</v>
      </c>
      <c r="F4807" s="7">
        <v>500000</v>
      </c>
      <c r="G4807" s="7">
        <v>1.3443000316619873</v>
      </c>
      <c r="H4807" s="7">
        <v>1.3006000518798828</v>
      </c>
      <c r="I4807" s="7" t="s">
        <v>11727</v>
      </c>
      <c r="J4807" s="7" t="s">
        <v>11728</v>
      </c>
      <c r="K4807" s="8">
        <v>3.2935199737548828</v>
      </c>
      <c r="M4807" s="8">
        <v>99.80999755859375</v>
      </c>
      <c r="N4807" s="7">
        <v>110.55699920654297</v>
      </c>
      <c r="O4807" s="7" t="s">
        <v>409</v>
      </c>
      <c r="P4807" s="7" t="s">
        <v>349</v>
      </c>
      <c r="Q4807" s="7" t="s">
        <v>242</v>
      </c>
      <c r="R4807" s="7" t="s">
        <v>3856</v>
      </c>
      <c r="S4807" s="7">
        <v>110.55699920654297</v>
      </c>
    </row>
    <row r="4808" spans="1:19" x14ac:dyDescent="0.25">
      <c r="A4808" s="7">
        <v>513</v>
      </c>
      <c r="B4808" s="7">
        <v>44657</v>
      </c>
      <c r="C4808" s="7">
        <v>66854555</v>
      </c>
      <c r="D4808" s="7" t="s">
        <v>3383</v>
      </c>
      <c r="E4808" s="7" t="s">
        <v>214</v>
      </c>
      <c r="F4808" s="7">
        <v>400000</v>
      </c>
      <c r="G4808" s="7">
        <v>3.8248000144958496</v>
      </c>
      <c r="H4808" s="7">
        <v>3.5469000339508057</v>
      </c>
      <c r="I4808" s="7" t="s">
        <v>11731</v>
      </c>
      <c r="J4808" s="7" t="s">
        <v>11732</v>
      </c>
      <c r="K4808" s="8">
        <v>5.109260082244873</v>
      </c>
      <c r="M4808" s="8">
        <v>91.55999755859375</v>
      </c>
      <c r="N4808" s="7">
        <v>236.156005859375</v>
      </c>
      <c r="O4808" s="7" t="s">
        <v>360</v>
      </c>
      <c r="P4808" s="7" t="s">
        <v>361</v>
      </c>
      <c r="Q4808" s="7" t="s">
        <v>242</v>
      </c>
      <c r="R4808" s="7" t="s">
        <v>3856</v>
      </c>
      <c r="S4808" s="7">
        <v>236.156005859375</v>
      </c>
    </row>
    <row r="4809" spans="1:19" x14ac:dyDescent="0.25">
      <c r="A4809" s="7">
        <v>513</v>
      </c>
      <c r="B4809" s="7">
        <v>44657</v>
      </c>
      <c r="C4809" s="7">
        <v>66982647</v>
      </c>
      <c r="D4809" s="7" t="s">
        <v>3385</v>
      </c>
      <c r="E4809" s="7" t="s">
        <v>214</v>
      </c>
      <c r="F4809" s="7">
        <v>300000</v>
      </c>
      <c r="G4809" s="7">
        <v>2.6173999309539795</v>
      </c>
      <c r="H4809" s="7">
        <v>2.4712998867034912</v>
      </c>
      <c r="I4809" s="7" t="s">
        <v>20963</v>
      </c>
      <c r="J4809" s="7" t="s">
        <v>20964</v>
      </c>
      <c r="K4809" s="8">
        <v>3.3287580013275146</v>
      </c>
      <c r="M4809" s="8">
        <v>98.932998657226563</v>
      </c>
      <c r="N4809" s="7">
        <v>67.102203369140625</v>
      </c>
      <c r="O4809" s="7" t="s">
        <v>266</v>
      </c>
      <c r="P4809" s="7" t="s">
        <v>349</v>
      </c>
      <c r="Q4809" s="7" t="s">
        <v>242</v>
      </c>
      <c r="R4809" s="7" t="s">
        <v>214</v>
      </c>
      <c r="S4809" s="7">
        <v>307.3123779296875</v>
      </c>
    </row>
    <row r="4810" spans="1:19" x14ac:dyDescent="0.25">
      <c r="A4810" s="7">
        <v>513</v>
      </c>
      <c r="B4810" s="7">
        <v>44657</v>
      </c>
      <c r="C4810" s="7">
        <v>66826106</v>
      </c>
      <c r="D4810" s="7" t="s">
        <v>3385</v>
      </c>
      <c r="E4810" s="7" t="s">
        <v>214</v>
      </c>
      <c r="F4810" s="7">
        <v>500000</v>
      </c>
      <c r="G4810" s="7">
        <v>1.5770000219345093</v>
      </c>
      <c r="H4810" s="7">
        <v>1.50409996509552</v>
      </c>
      <c r="I4810" s="7" t="s">
        <v>10231</v>
      </c>
      <c r="J4810" s="7" t="s">
        <v>10232</v>
      </c>
      <c r="K4810" s="8">
        <v>3.0553479194641113</v>
      </c>
      <c r="M4810" s="8">
        <v>100.677001953125</v>
      </c>
      <c r="N4810" s="7">
        <v>71.826797485351563</v>
      </c>
      <c r="O4810" s="7" t="s">
        <v>266</v>
      </c>
      <c r="P4810" s="7" t="s">
        <v>349</v>
      </c>
      <c r="Q4810" s="7" t="s">
        <v>242</v>
      </c>
      <c r="R4810" s="7" t="s">
        <v>3856</v>
      </c>
      <c r="S4810" s="7">
        <v>292.47384643554688</v>
      </c>
    </row>
    <row r="4811" spans="1:19" x14ac:dyDescent="0.25">
      <c r="A4811" s="7">
        <v>513</v>
      </c>
      <c r="B4811" s="7">
        <v>44657</v>
      </c>
      <c r="C4811" s="7">
        <v>66804851</v>
      </c>
      <c r="D4811" s="7" t="s">
        <v>3388</v>
      </c>
      <c r="E4811" s="7" t="s">
        <v>214</v>
      </c>
      <c r="F4811" s="7">
        <v>300000</v>
      </c>
      <c r="G4811" s="7">
        <v>1.3798999786376953</v>
      </c>
      <c r="H4811" s="7">
        <v>1.336899995803833</v>
      </c>
      <c r="I4811" s="7" t="s">
        <v>11733</v>
      </c>
      <c r="J4811" s="7" t="s">
        <v>11734</v>
      </c>
      <c r="K4811" s="8">
        <v>3.2460498809814453</v>
      </c>
      <c r="M4811" s="8">
        <v>99.694999694824219</v>
      </c>
      <c r="N4811" s="7">
        <v>103.23999786376953</v>
      </c>
      <c r="O4811" s="7" t="s">
        <v>254</v>
      </c>
      <c r="P4811" s="7" t="s">
        <v>349</v>
      </c>
      <c r="Q4811" s="7" t="s">
        <v>242</v>
      </c>
      <c r="R4811" s="7" t="s">
        <v>3856</v>
      </c>
      <c r="S4811" s="7">
        <v>103.23999786376953</v>
      </c>
    </row>
    <row r="4812" spans="1:19" x14ac:dyDescent="0.25">
      <c r="A4812" s="7">
        <v>513</v>
      </c>
      <c r="B4812" s="7">
        <v>44657</v>
      </c>
      <c r="C4812" s="7">
        <v>26749117</v>
      </c>
      <c r="D4812" s="7" t="s">
        <v>3391</v>
      </c>
      <c r="E4812" s="7" t="s">
        <v>214</v>
      </c>
      <c r="F4812" s="7">
        <v>1250000</v>
      </c>
      <c r="G4812" s="7">
        <v>5.3138999938964844</v>
      </c>
      <c r="I4812" s="7" t="s">
        <v>20413</v>
      </c>
      <c r="J4812" s="7" t="s">
        <v>11738</v>
      </c>
      <c r="K4812" s="8">
        <v>19.471126556396484</v>
      </c>
      <c r="M4812" s="8">
        <v>72.16400146484375</v>
      </c>
      <c r="N4812" s="7">
        <v>1672.767333984375</v>
      </c>
      <c r="O4812" s="7" t="s">
        <v>331</v>
      </c>
      <c r="P4812" s="7" t="s">
        <v>1425</v>
      </c>
      <c r="Q4812" s="7" t="s">
        <v>337</v>
      </c>
      <c r="R4812" s="7" t="s">
        <v>4367</v>
      </c>
      <c r="S4812" s="7">
        <v>1672.767333984375</v>
      </c>
    </row>
    <row r="4813" spans="1:19" x14ac:dyDescent="0.25">
      <c r="A4813" s="7">
        <v>513</v>
      </c>
      <c r="B4813" s="7">
        <v>44657</v>
      </c>
      <c r="C4813" s="7">
        <v>21114080</v>
      </c>
      <c r="D4813" s="7" t="s">
        <v>3391</v>
      </c>
      <c r="E4813" s="7" t="s">
        <v>214</v>
      </c>
      <c r="F4813" s="7">
        <v>1000000</v>
      </c>
      <c r="G4813" s="7">
        <v>2.019399881362915</v>
      </c>
      <c r="H4813" s="7">
        <v>1.534000039100647</v>
      </c>
      <c r="I4813" s="7" t="s">
        <v>11736</v>
      </c>
      <c r="J4813" s="7" t="s">
        <v>11737</v>
      </c>
      <c r="K4813" s="8">
        <v>30.170560836791992</v>
      </c>
      <c r="M4813" s="8">
        <v>72.969001770019531</v>
      </c>
      <c r="N4813" s="7">
        <v>2763.439208984375</v>
      </c>
      <c r="O4813" s="7" t="s">
        <v>331</v>
      </c>
      <c r="P4813" s="7" t="s">
        <v>1425</v>
      </c>
      <c r="Q4813" s="7" t="s">
        <v>337</v>
      </c>
      <c r="R4813" s="7" t="s">
        <v>4367</v>
      </c>
      <c r="S4813" s="7">
        <v>2763.439208984375</v>
      </c>
    </row>
    <row r="4814" spans="1:19" x14ac:dyDescent="0.25">
      <c r="A4814" s="7">
        <v>513</v>
      </c>
      <c r="B4814" s="7">
        <v>44657</v>
      </c>
      <c r="C4814" s="7">
        <v>15889085</v>
      </c>
      <c r="D4814" s="7" t="s">
        <v>3391</v>
      </c>
      <c r="E4814" s="7" t="s">
        <v>214</v>
      </c>
      <c r="F4814" s="7">
        <v>750000</v>
      </c>
      <c r="G4814" s="7">
        <v>0.45280000567436218</v>
      </c>
      <c r="I4814" s="7" t="s">
        <v>21925</v>
      </c>
      <c r="J4814" s="7" t="s">
        <v>11735</v>
      </c>
      <c r="K4814" s="8">
        <v>104.583740234375</v>
      </c>
      <c r="M4814" s="8">
        <v>69.688003540039063</v>
      </c>
      <c r="N4814" s="7">
        <v>10362.9033203125</v>
      </c>
      <c r="O4814" s="7" t="s">
        <v>331</v>
      </c>
      <c r="P4814" s="7" t="s">
        <v>1425</v>
      </c>
      <c r="Q4814" s="7" t="s">
        <v>337</v>
      </c>
      <c r="R4814" s="7" t="s">
        <v>4367</v>
      </c>
      <c r="S4814" s="7">
        <v>10362.9033203125</v>
      </c>
    </row>
    <row r="4815" spans="1:19" x14ac:dyDescent="0.25">
      <c r="A4815" s="7">
        <v>513</v>
      </c>
      <c r="B4815" s="7">
        <v>44657</v>
      </c>
      <c r="C4815" s="7">
        <v>46514869</v>
      </c>
      <c r="D4815" s="7" t="s">
        <v>3395</v>
      </c>
      <c r="E4815" s="7" t="s">
        <v>214</v>
      </c>
      <c r="F4815" s="7">
        <v>300000</v>
      </c>
      <c r="G4815" s="7">
        <v>0.82679998874664307</v>
      </c>
      <c r="H4815" s="7">
        <v>0.80409997701644897</v>
      </c>
      <c r="I4815" s="7" t="s">
        <v>11739</v>
      </c>
      <c r="J4815" s="7" t="s">
        <v>11740</v>
      </c>
      <c r="K4815" s="8">
        <v>4.026404857635498</v>
      </c>
      <c r="M4815" s="8">
        <v>99.074996948242188</v>
      </c>
      <c r="N4815" s="7">
        <v>232.93060302734375</v>
      </c>
      <c r="O4815" s="7" t="s">
        <v>409</v>
      </c>
      <c r="P4815" s="7" t="s">
        <v>349</v>
      </c>
      <c r="Q4815" s="7" t="s">
        <v>242</v>
      </c>
      <c r="R4815" s="7" t="s">
        <v>3856</v>
      </c>
      <c r="S4815" s="7">
        <v>232.93060302734375</v>
      </c>
    </row>
    <row r="4816" spans="1:19" x14ac:dyDescent="0.25">
      <c r="A4816" s="7">
        <v>513</v>
      </c>
      <c r="B4816" s="7">
        <v>44657</v>
      </c>
      <c r="C4816" s="7">
        <v>66850819</v>
      </c>
      <c r="D4816" s="7" t="s">
        <v>3398</v>
      </c>
      <c r="E4816" s="7" t="s">
        <v>214</v>
      </c>
      <c r="F4816" s="7">
        <v>500000</v>
      </c>
      <c r="G4816" s="7">
        <v>1.7001999616622925</v>
      </c>
      <c r="H4816" s="7">
        <v>1.6281000375747681</v>
      </c>
      <c r="I4816" s="7" t="s">
        <v>11743</v>
      </c>
      <c r="J4816" s="7" t="s">
        <v>11744</v>
      </c>
      <c r="K4816" s="8">
        <v>3.3105900287628174</v>
      </c>
      <c r="M4816" s="8">
        <v>100.22699737548828</v>
      </c>
      <c r="N4816" s="7">
        <v>90.77850341796875</v>
      </c>
      <c r="O4816" s="7" t="s">
        <v>212</v>
      </c>
      <c r="P4816" s="7" t="s">
        <v>349</v>
      </c>
      <c r="Q4816" s="7" t="s">
        <v>242</v>
      </c>
      <c r="R4816" s="7" t="s">
        <v>3856</v>
      </c>
      <c r="S4816" s="7">
        <v>90.77850341796875</v>
      </c>
    </row>
    <row r="4817" spans="1:19" x14ac:dyDescent="0.25">
      <c r="A4817" s="7">
        <v>513</v>
      </c>
      <c r="B4817" s="7">
        <v>44657</v>
      </c>
      <c r="C4817" s="7">
        <v>44892949</v>
      </c>
      <c r="D4817" s="7" t="s">
        <v>3398</v>
      </c>
      <c r="E4817" s="7" t="s">
        <v>214</v>
      </c>
      <c r="F4817" s="7">
        <v>500000</v>
      </c>
      <c r="G4817" s="7">
        <v>0.38611099123954773</v>
      </c>
      <c r="H4817" s="7">
        <v>0.38076674938201904</v>
      </c>
      <c r="I4817" s="7" t="s">
        <v>11741</v>
      </c>
      <c r="J4817" s="7" t="s">
        <v>11742</v>
      </c>
      <c r="K4817" s="8">
        <v>2.9039759635925293</v>
      </c>
      <c r="M4817" s="8">
        <v>101.12699890136719</v>
      </c>
      <c r="N4817" s="7">
        <v>206.14210510253906</v>
      </c>
      <c r="O4817" s="7" t="s">
        <v>212</v>
      </c>
      <c r="P4817" s="7" t="s">
        <v>349</v>
      </c>
      <c r="Q4817" s="7" t="s">
        <v>242</v>
      </c>
      <c r="R4817" s="7" t="s">
        <v>3856</v>
      </c>
      <c r="S4817" s="7">
        <v>206.14210510253906</v>
      </c>
    </row>
    <row r="4818" spans="1:19" x14ac:dyDescent="0.25">
      <c r="A4818" s="7">
        <v>513</v>
      </c>
      <c r="B4818" s="7">
        <v>44657</v>
      </c>
      <c r="C4818" s="7">
        <v>45259914</v>
      </c>
      <c r="D4818" s="7" t="s">
        <v>3401</v>
      </c>
      <c r="E4818" s="7" t="s">
        <v>214</v>
      </c>
      <c r="F4818" s="7">
        <v>500000</v>
      </c>
      <c r="G4818" s="7">
        <v>0.42500001192092896</v>
      </c>
      <c r="H4818" s="7">
        <v>0.42073225975036621</v>
      </c>
      <c r="I4818" s="7" t="s">
        <v>11745</v>
      </c>
      <c r="J4818" s="7" t="s">
        <v>11746</v>
      </c>
      <c r="K4818" s="8">
        <v>3.1827950477600098</v>
      </c>
      <c r="M4818" s="8">
        <v>101.00800323486328</v>
      </c>
      <c r="N4818" s="7">
        <v>227.48179626464844</v>
      </c>
      <c r="O4818" s="7" t="s">
        <v>254</v>
      </c>
      <c r="P4818" s="7" t="s">
        <v>349</v>
      </c>
      <c r="Q4818" s="7" t="s">
        <v>242</v>
      </c>
      <c r="R4818" s="7" t="s">
        <v>3856</v>
      </c>
      <c r="S4818" s="7">
        <v>227.48179626464844</v>
      </c>
    </row>
    <row r="4819" spans="1:19" x14ac:dyDescent="0.25">
      <c r="A4819" s="7">
        <v>513</v>
      </c>
      <c r="B4819" s="7">
        <v>44657</v>
      </c>
      <c r="C4819" s="7">
        <v>66825553</v>
      </c>
      <c r="D4819" s="7" t="s">
        <v>3404</v>
      </c>
      <c r="E4819" s="7" t="s">
        <v>214</v>
      </c>
      <c r="F4819" s="7">
        <v>200000</v>
      </c>
      <c r="G4819" s="7">
        <v>1.4783999919891357</v>
      </c>
      <c r="H4819" s="7">
        <v>1.4337999820709229</v>
      </c>
      <c r="I4819" s="7" t="s">
        <v>11747</v>
      </c>
      <c r="J4819" s="7" t="s">
        <v>11748</v>
      </c>
      <c r="K4819" s="8">
        <v>3.4653489589691162</v>
      </c>
      <c r="M4819" s="8">
        <v>99.049003601074219</v>
      </c>
      <c r="N4819" s="7">
        <v>113.16539764404297</v>
      </c>
      <c r="O4819" s="7" t="s">
        <v>409</v>
      </c>
      <c r="P4819" s="7" t="s">
        <v>349</v>
      </c>
      <c r="Q4819" s="7" t="s">
        <v>242</v>
      </c>
      <c r="R4819" s="7" t="s">
        <v>214</v>
      </c>
      <c r="S4819" s="7">
        <v>113.16539764404297</v>
      </c>
    </row>
    <row r="4820" spans="1:19" x14ac:dyDescent="0.25">
      <c r="A4820" s="7">
        <v>513</v>
      </c>
      <c r="B4820" s="7">
        <v>44657</v>
      </c>
      <c r="C4820" s="7">
        <v>66879182</v>
      </c>
      <c r="D4820" s="7" t="s">
        <v>3407</v>
      </c>
      <c r="E4820" s="7" t="s">
        <v>214</v>
      </c>
      <c r="F4820" s="7">
        <v>500000</v>
      </c>
      <c r="G4820" s="7">
        <v>1.941100001335144</v>
      </c>
      <c r="H4820" s="7">
        <v>1.8940000534057617</v>
      </c>
      <c r="I4820" s="7" t="s">
        <v>11749</v>
      </c>
      <c r="J4820" s="7" t="s">
        <v>11750</v>
      </c>
      <c r="K4820" s="8">
        <v>3.3377399444580078</v>
      </c>
      <c r="M4820" s="8">
        <v>95.825996398925781</v>
      </c>
      <c r="N4820" s="7">
        <v>82.508796691894531</v>
      </c>
      <c r="O4820" s="7" t="s">
        <v>212</v>
      </c>
      <c r="P4820" s="7" t="s">
        <v>349</v>
      </c>
      <c r="Q4820" s="7" t="s">
        <v>242</v>
      </c>
      <c r="R4820" s="7" t="s">
        <v>3856</v>
      </c>
      <c r="S4820" s="7">
        <v>82.508796691894531</v>
      </c>
    </row>
    <row r="4821" spans="1:19" x14ac:dyDescent="0.25">
      <c r="A4821" s="7">
        <v>513</v>
      </c>
      <c r="B4821" s="7">
        <v>44657</v>
      </c>
      <c r="C4821" s="7">
        <v>66834267</v>
      </c>
      <c r="D4821" s="7" t="s">
        <v>3411</v>
      </c>
      <c r="E4821" s="7" t="s">
        <v>214</v>
      </c>
      <c r="F4821" s="7">
        <v>400000</v>
      </c>
      <c r="G4821" s="7">
        <v>3.5783998966217041</v>
      </c>
      <c r="H4821" s="7">
        <v>3.3073999881744385</v>
      </c>
      <c r="I4821" s="7" t="s">
        <v>11751</v>
      </c>
      <c r="J4821" s="7" t="s">
        <v>11752</v>
      </c>
      <c r="K4821" s="8">
        <v>4.6095700263977051</v>
      </c>
      <c r="M4821" s="8">
        <v>94.096000671386719</v>
      </c>
      <c r="N4821" s="7">
        <v>187.33099365234375</v>
      </c>
      <c r="O4821" s="7" t="s">
        <v>409</v>
      </c>
      <c r="P4821" s="7" t="s">
        <v>349</v>
      </c>
      <c r="Q4821" s="7" t="s">
        <v>242</v>
      </c>
      <c r="R4821" s="7" t="s">
        <v>3856</v>
      </c>
      <c r="S4821" s="7">
        <v>187.33099365234375</v>
      </c>
    </row>
    <row r="4822" spans="1:19" x14ac:dyDescent="0.25">
      <c r="A4822" s="7">
        <v>513</v>
      </c>
      <c r="B4822" s="7">
        <v>44657</v>
      </c>
      <c r="C4822" s="7">
        <v>44112875</v>
      </c>
      <c r="D4822" s="7" t="s">
        <v>3413</v>
      </c>
      <c r="E4822" s="7" t="s">
        <v>214</v>
      </c>
      <c r="F4822" s="7">
        <v>300000</v>
      </c>
      <c r="G4822" s="7">
        <v>2.2395999431610107</v>
      </c>
      <c r="H4822" s="7">
        <v>2.0945999622344971</v>
      </c>
      <c r="I4822" s="7" t="s">
        <v>11753</v>
      </c>
      <c r="J4822" s="7" t="s">
        <v>11754</v>
      </c>
      <c r="K4822" s="8">
        <v>4.2105197906494141</v>
      </c>
      <c r="M4822" s="8">
        <v>100.0780029296875</v>
      </c>
      <c r="N4822" s="7">
        <v>163.0989990234375</v>
      </c>
      <c r="O4822" s="7" t="s">
        <v>360</v>
      </c>
      <c r="P4822" s="7" t="s">
        <v>349</v>
      </c>
      <c r="Q4822" s="7" t="s">
        <v>242</v>
      </c>
      <c r="R4822" s="7" t="s">
        <v>3856</v>
      </c>
      <c r="S4822" s="7">
        <v>163.0989990234375</v>
      </c>
    </row>
    <row r="4823" spans="1:19" x14ac:dyDescent="0.25">
      <c r="A4823" s="7">
        <v>513</v>
      </c>
      <c r="B4823" s="7">
        <v>44657</v>
      </c>
      <c r="C4823" s="7">
        <v>66880333</v>
      </c>
      <c r="D4823" s="7" t="s">
        <v>3416</v>
      </c>
      <c r="E4823" s="7" t="s">
        <v>214</v>
      </c>
      <c r="F4823" s="7">
        <v>700000</v>
      </c>
      <c r="G4823" s="7">
        <v>3.942500114440918</v>
      </c>
      <c r="H4823" s="7">
        <v>3.7351999282836914</v>
      </c>
      <c r="I4823" s="7" t="s">
        <v>11755</v>
      </c>
      <c r="J4823" s="7" t="s">
        <v>11756</v>
      </c>
      <c r="K4823" s="8">
        <v>3.7048799991607666</v>
      </c>
      <c r="M4823" s="8">
        <v>93.722999572753906</v>
      </c>
      <c r="N4823" s="7">
        <v>96.021797180175781</v>
      </c>
      <c r="O4823" s="7" t="s">
        <v>643</v>
      </c>
      <c r="P4823" s="7" t="s">
        <v>349</v>
      </c>
      <c r="Q4823" s="7" t="s">
        <v>242</v>
      </c>
      <c r="R4823" s="7" t="s">
        <v>3856</v>
      </c>
      <c r="S4823" s="7">
        <v>96.021797180175781</v>
      </c>
    </row>
    <row r="4824" spans="1:19" x14ac:dyDescent="0.25">
      <c r="A4824" s="7">
        <v>513</v>
      </c>
      <c r="B4824" s="7">
        <v>44657</v>
      </c>
      <c r="C4824" s="7">
        <v>66810390</v>
      </c>
      <c r="D4824" s="7" t="s">
        <v>3419</v>
      </c>
      <c r="E4824" s="7" t="s">
        <v>214</v>
      </c>
      <c r="F4824" s="7">
        <v>400000</v>
      </c>
      <c r="G4824" s="7">
        <v>3.9179000854492188</v>
      </c>
      <c r="H4824" s="7">
        <v>3.5262000560760498</v>
      </c>
      <c r="I4824" s="7" t="s">
        <v>11759</v>
      </c>
      <c r="J4824" s="7" t="s">
        <v>11760</v>
      </c>
      <c r="K4824" s="8">
        <v>6.5132699012756348</v>
      </c>
      <c r="M4824" s="8">
        <v>89.719001770019531</v>
      </c>
      <c r="N4824" s="7">
        <v>376.52801513671875</v>
      </c>
      <c r="O4824" s="7" t="s">
        <v>212</v>
      </c>
      <c r="P4824" s="7" t="s">
        <v>349</v>
      </c>
      <c r="Q4824" s="7" t="s">
        <v>242</v>
      </c>
      <c r="R4824" s="7" t="s">
        <v>3856</v>
      </c>
      <c r="S4824" s="7">
        <v>376.52801513671875</v>
      </c>
    </row>
    <row r="4825" spans="1:19" x14ac:dyDescent="0.25">
      <c r="A4825" s="7">
        <v>513</v>
      </c>
      <c r="B4825" s="7">
        <v>44657</v>
      </c>
      <c r="C4825" s="7">
        <v>66794550</v>
      </c>
      <c r="D4825" s="7" t="s">
        <v>3419</v>
      </c>
      <c r="E4825" s="7" t="s">
        <v>214</v>
      </c>
      <c r="F4825" s="7">
        <v>600000</v>
      </c>
      <c r="G4825" s="7">
        <v>3.2744998931884766</v>
      </c>
      <c r="H4825" s="7">
        <v>2.9925000667572021</v>
      </c>
      <c r="I4825" s="7" t="s">
        <v>11757</v>
      </c>
      <c r="J4825" s="7" t="s">
        <v>11758</v>
      </c>
      <c r="K4825" s="8">
        <v>6.3171300888061523</v>
      </c>
      <c r="M4825" s="8">
        <v>90.681999206542969</v>
      </c>
      <c r="N4825" s="7">
        <v>359.29598999023438</v>
      </c>
      <c r="O4825" s="7" t="s">
        <v>212</v>
      </c>
      <c r="P4825" s="7" t="s">
        <v>349</v>
      </c>
      <c r="Q4825" s="7" t="s">
        <v>242</v>
      </c>
      <c r="R4825" s="7" t="s">
        <v>3856</v>
      </c>
      <c r="S4825" s="7">
        <v>359.29598999023438</v>
      </c>
    </row>
    <row r="4826" spans="1:19" x14ac:dyDescent="0.25">
      <c r="A4826" s="7">
        <v>513</v>
      </c>
      <c r="B4826" s="7">
        <v>44657</v>
      </c>
      <c r="C4826" s="7">
        <v>66850119</v>
      </c>
      <c r="D4826" s="7" t="s">
        <v>3422</v>
      </c>
      <c r="E4826" s="7" t="s">
        <v>214</v>
      </c>
      <c r="F4826" s="7">
        <v>450000</v>
      </c>
      <c r="G4826" s="7">
        <v>3.7699999809265137</v>
      </c>
      <c r="H4826" s="7">
        <v>3.4630999565124512</v>
      </c>
      <c r="I4826" s="7" t="s">
        <v>11761</v>
      </c>
      <c r="J4826" s="7" t="s">
        <v>11762</v>
      </c>
      <c r="K4826" s="8">
        <v>4.5905699729919434</v>
      </c>
      <c r="M4826" s="8">
        <v>94.551002502441406</v>
      </c>
      <c r="N4826" s="7">
        <v>184.16299438476563</v>
      </c>
      <c r="O4826" s="7" t="s">
        <v>280</v>
      </c>
      <c r="P4826" s="7" t="s">
        <v>349</v>
      </c>
      <c r="Q4826" s="7" t="s">
        <v>242</v>
      </c>
      <c r="R4826" s="7" t="s">
        <v>3856</v>
      </c>
      <c r="S4826" s="7">
        <v>184.16299438476563</v>
      </c>
    </row>
    <row r="4827" spans="1:19" x14ac:dyDescent="0.25">
      <c r="A4827" s="7">
        <v>513</v>
      </c>
      <c r="B4827" s="7">
        <v>44657</v>
      </c>
      <c r="C4827" s="7">
        <v>66862911</v>
      </c>
      <c r="D4827" s="7" t="s">
        <v>3425</v>
      </c>
      <c r="E4827" s="7" t="s">
        <v>214</v>
      </c>
      <c r="F4827" s="7">
        <v>291000</v>
      </c>
      <c r="G4827" s="7">
        <v>4.3257999420166016</v>
      </c>
      <c r="H4827" s="7">
        <v>1.8199000358581543</v>
      </c>
      <c r="I4827" s="7" t="s">
        <v>3879</v>
      </c>
      <c r="J4827" s="7" t="s">
        <v>3880</v>
      </c>
      <c r="K4827" s="8">
        <v>77.311027526855469</v>
      </c>
      <c r="M4827" s="8">
        <v>14.826000213623047</v>
      </c>
      <c r="N4827" s="7">
        <v>7456.7705078125</v>
      </c>
      <c r="O4827" s="7" t="s">
        <v>360</v>
      </c>
      <c r="P4827" s="7" t="s">
        <v>349</v>
      </c>
      <c r="Q4827" s="7" t="s">
        <v>242</v>
      </c>
      <c r="R4827" s="7" t="s">
        <v>214</v>
      </c>
      <c r="S4827" s="7">
        <v>505.94622802734375</v>
      </c>
    </row>
    <row r="4828" spans="1:19" x14ac:dyDescent="0.25">
      <c r="A4828" s="7">
        <v>513</v>
      </c>
      <c r="B4828" s="7">
        <v>44657</v>
      </c>
      <c r="C4828" s="7">
        <v>66855558</v>
      </c>
      <c r="D4828" s="7" t="s">
        <v>3425</v>
      </c>
      <c r="E4828" s="7" t="s">
        <v>214</v>
      </c>
      <c r="F4828" s="7">
        <v>393000</v>
      </c>
      <c r="G4828" s="7">
        <v>3.7535998821258545</v>
      </c>
      <c r="H4828" s="7">
        <v>1.6420999765396118</v>
      </c>
      <c r="I4828" s="7" t="s">
        <v>10237</v>
      </c>
      <c r="J4828" s="7" t="s">
        <v>10238</v>
      </c>
      <c r="K4828" s="8">
        <v>84.107513427734375</v>
      </c>
      <c r="M4828" s="8">
        <v>14.972000122070313</v>
      </c>
      <c r="N4828" s="7">
        <v>8136.74609375</v>
      </c>
      <c r="O4828" s="7" t="s">
        <v>360</v>
      </c>
      <c r="P4828" s="7" t="s">
        <v>349</v>
      </c>
      <c r="Q4828" s="7" t="s">
        <v>242</v>
      </c>
      <c r="R4828" s="7" t="s">
        <v>214</v>
      </c>
      <c r="S4828" s="7">
        <v>494.96334838867188</v>
      </c>
    </row>
    <row r="4829" spans="1:19" x14ac:dyDescent="0.25">
      <c r="A4829" s="7">
        <v>513</v>
      </c>
      <c r="B4829" s="7">
        <v>44657</v>
      </c>
      <c r="C4829" s="7">
        <v>66815339</v>
      </c>
      <c r="D4829" s="7" t="s">
        <v>3425</v>
      </c>
      <c r="E4829" s="7" t="s">
        <v>214</v>
      </c>
      <c r="F4829" s="7">
        <v>349000</v>
      </c>
      <c r="G4829" s="7">
        <v>2.8336999416351318</v>
      </c>
      <c r="H4829" s="7">
        <v>1.3315000534057617</v>
      </c>
      <c r="I4829" s="7" t="s">
        <v>10235</v>
      </c>
      <c r="J4829" s="7" t="s">
        <v>10236</v>
      </c>
      <c r="K4829" s="8">
        <v>49.335479736328125</v>
      </c>
      <c r="M4829" s="8">
        <v>14.89799976348877</v>
      </c>
      <c r="N4829" s="7">
        <v>10753.7470703125</v>
      </c>
      <c r="O4829" s="7" t="s">
        <v>360</v>
      </c>
      <c r="P4829" s="7" t="s">
        <v>349</v>
      </c>
      <c r="Q4829" s="7" t="s">
        <v>242</v>
      </c>
      <c r="R4829" s="7" t="s">
        <v>214</v>
      </c>
      <c r="S4829" s="7">
        <v>476.97091674804688</v>
      </c>
    </row>
    <row r="4830" spans="1:19" x14ac:dyDescent="0.25">
      <c r="A4830" s="7">
        <v>513</v>
      </c>
      <c r="B4830" s="7">
        <v>44657</v>
      </c>
      <c r="C4830" s="7">
        <v>66906472</v>
      </c>
      <c r="D4830" s="7" t="s">
        <v>3425</v>
      </c>
      <c r="E4830" s="7" t="s">
        <v>17042</v>
      </c>
      <c r="F4830" s="7">
        <v>340000</v>
      </c>
      <c r="G4830" s="7">
        <v>2.4284999370574951</v>
      </c>
      <c r="H4830" s="7">
        <v>1.174299955368042</v>
      </c>
      <c r="I4830" s="7" t="s">
        <v>17043</v>
      </c>
      <c r="J4830" s="7" t="s">
        <v>17044</v>
      </c>
      <c r="K4830" s="8">
        <v>123.51035308837891</v>
      </c>
      <c r="M4830" s="8">
        <v>14.793999671936035</v>
      </c>
      <c r="N4830" s="7">
        <v>12088.5126953125</v>
      </c>
      <c r="O4830" s="7" t="s">
        <v>360</v>
      </c>
      <c r="P4830" s="7" t="s">
        <v>349</v>
      </c>
      <c r="Q4830" s="7" t="s">
        <v>242</v>
      </c>
      <c r="R4830" s="7" t="s">
        <v>214</v>
      </c>
      <c r="S4830" s="7">
        <v>468.9189453125</v>
      </c>
    </row>
    <row r="4831" spans="1:19" x14ac:dyDescent="0.25">
      <c r="A4831" s="7">
        <v>513</v>
      </c>
      <c r="B4831" s="7">
        <v>44657</v>
      </c>
      <c r="C4831" s="7">
        <v>46422684</v>
      </c>
      <c r="D4831" s="7" t="s">
        <v>3425</v>
      </c>
      <c r="E4831" s="7" t="s">
        <v>214</v>
      </c>
      <c r="F4831" s="7">
        <v>290000</v>
      </c>
      <c r="G4831" s="7">
        <v>2.0204999446868896</v>
      </c>
      <c r="H4831" s="7">
        <v>0.77109998464584351</v>
      </c>
      <c r="I4831" s="7" t="s">
        <v>10233</v>
      </c>
      <c r="J4831" s="7" t="s">
        <v>10234</v>
      </c>
      <c r="K4831" s="8">
        <v>50.325920104980469</v>
      </c>
      <c r="M4831" s="8">
        <v>15.64799976348877</v>
      </c>
      <c r="N4831" s="7">
        <v>14761.0302734375</v>
      </c>
      <c r="O4831" s="7" t="s">
        <v>360</v>
      </c>
      <c r="P4831" s="7" t="s">
        <v>349</v>
      </c>
      <c r="Q4831" s="7" t="s">
        <v>242</v>
      </c>
      <c r="R4831" s="7" t="s">
        <v>214</v>
      </c>
      <c r="S4831" s="7">
        <v>460.73611450195313</v>
      </c>
    </row>
    <row r="4832" spans="1:19" x14ac:dyDescent="0.25">
      <c r="A4832" s="7">
        <v>513</v>
      </c>
      <c r="B4832" s="7">
        <v>44657</v>
      </c>
      <c r="C4832" s="7">
        <v>66797803</v>
      </c>
      <c r="D4832" s="7" t="s">
        <v>3425</v>
      </c>
      <c r="E4832" s="7" t="s">
        <v>214</v>
      </c>
      <c r="F4832" s="7">
        <v>200000</v>
      </c>
      <c r="G4832" s="7">
        <v>1.4400999546051025</v>
      </c>
      <c r="H4832" s="7">
        <v>0.58410000801086426</v>
      </c>
      <c r="I4832" s="7" t="s">
        <v>17041</v>
      </c>
      <c r="J4832" s="7" t="s">
        <v>10243</v>
      </c>
      <c r="K4832" s="8">
        <v>53.948650360107422</v>
      </c>
      <c r="M4832" s="8">
        <v>15.385000228881836</v>
      </c>
      <c r="N4832" s="7">
        <v>22948.380859375</v>
      </c>
      <c r="O4832" s="7" t="s">
        <v>360</v>
      </c>
      <c r="P4832" s="7" t="s">
        <v>349</v>
      </c>
      <c r="Q4832" s="7" t="s">
        <v>242</v>
      </c>
      <c r="R4832" s="7" t="s">
        <v>214</v>
      </c>
      <c r="S4832" s="7">
        <v>448.97027587890625</v>
      </c>
    </row>
    <row r="4833" spans="1:19" x14ac:dyDescent="0.25">
      <c r="A4833" s="7">
        <v>513</v>
      </c>
      <c r="B4833" s="7">
        <v>44657</v>
      </c>
      <c r="C4833" s="7">
        <v>45998308</v>
      </c>
      <c r="D4833" s="7" t="s">
        <v>3425</v>
      </c>
      <c r="E4833" s="7" t="s">
        <v>214</v>
      </c>
      <c r="F4833" s="7">
        <v>300000</v>
      </c>
      <c r="G4833" s="7">
        <v>1.0786999464035034</v>
      </c>
      <c r="H4833" s="7">
        <v>0.32240000367164612</v>
      </c>
      <c r="I4833" s="7" t="s">
        <v>22491</v>
      </c>
      <c r="J4833" s="7" t="s">
        <v>22492</v>
      </c>
      <c r="K4833" s="8">
        <v>315.34695434570313</v>
      </c>
      <c r="M4833" s="8">
        <v>15.13700008392334</v>
      </c>
      <c r="N4833" s="7">
        <v>31340.279296875</v>
      </c>
      <c r="O4833" s="7" t="s">
        <v>360</v>
      </c>
      <c r="P4833" s="7" t="s">
        <v>349</v>
      </c>
      <c r="Q4833" s="7" t="s">
        <v>242</v>
      </c>
      <c r="R4833" s="7" t="s">
        <v>214</v>
      </c>
      <c r="S4833" s="7">
        <v>441.57260131835938</v>
      </c>
    </row>
    <row r="4834" spans="1:19" x14ac:dyDescent="0.25">
      <c r="A4834" s="7">
        <v>513</v>
      </c>
      <c r="B4834" s="7">
        <v>44657</v>
      </c>
      <c r="C4834" s="7">
        <v>66789258</v>
      </c>
      <c r="D4834" s="7" t="s">
        <v>3425</v>
      </c>
      <c r="E4834" s="7" t="s">
        <v>214</v>
      </c>
      <c r="F4834" s="7">
        <v>200000</v>
      </c>
      <c r="G4834" s="7">
        <v>0.92269998788833618</v>
      </c>
      <c r="H4834" s="7">
        <v>0.30289998650550842</v>
      </c>
      <c r="I4834" s="7" t="s">
        <v>22493</v>
      </c>
      <c r="J4834" s="7" t="s">
        <v>22494</v>
      </c>
      <c r="K4834" s="8">
        <v>374.37869262695313</v>
      </c>
      <c r="M4834" s="8">
        <v>15.873000144958496</v>
      </c>
      <c r="N4834" s="7">
        <v>37262.95703125</v>
      </c>
      <c r="O4834" s="7" t="s">
        <v>360</v>
      </c>
      <c r="P4834" s="7" t="s">
        <v>349</v>
      </c>
      <c r="Q4834" s="7" t="s">
        <v>242</v>
      </c>
      <c r="R4834" s="7" t="s">
        <v>214</v>
      </c>
      <c r="S4834" s="7">
        <v>438.363037109375</v>
      </c>
    </row>
    <row r="4835" spans="1:19" x14ac:dyDescent="0.25">
      <c r="A4835" s="7">
        <v>513</v>
      </c>
      <c r="B4835" s="7">
        <v>44657</v>
      </c>
      <c r="C4835" s="7">
        <v>46375205</v>
      </c>
      <c r="D4835" s="7" t="s">
        <v>3426</v>
      </c>
      <c r="E4835" s="7" t="s">
        <v>214</v>
      </c>
      <c r="F4835" s="7">
        <v>450000</v>
      </c>
      <c r="G4835" s="7">
        <v>0.64069998264312744</v>
      </c>
      <c r="H4835" s="7">
        <v>0.61989998817443848</v>
      </c>
      <c r="I4835" s="7" t="s">
        <v>11763</v>
      </c>
      <c r="J4835" s="7" t="s">
        <v>11764</v>
      </c>
      <c r="K4835" s="8">
        <v>3.8166201114654541</v>
      </c>
      <c r="M4835" s="8">
        <v>99.986000061035156</v>
      </c>
      <c r="N4835" s="7">
        <v>254.88169860839844</v>
      </c>
      <c r="O4835" s="7" t="s">
        <v>409</v>
      </c>
      <c r="P4835" s="7" t="s">
        <v>349</v>
      </c>
      <c r="Q4835" s="7" t="s">
        <v>242</v>
      </c>
      <c r="R4835" s="7" t="s">
        <v>214</v>
      </c>
      <c r="S4835" s="7">
        <v>254.88169860839844</v>
      </c>
    </row>
    <row r="4836" spans="1:19" x14ac:dyDescent="0.25">
      <c r="A4836" s="7">
        <v>513</v>
      </c>
      <c r="B4836" s="7">
        <v>44657</v>
      </c>
      <c r="C4836" s="7">
        <v>47153100</v>
      </c>
      <c r="D4836" s="7" t="s">
        <v>3428</v>
      </c>
      <c r="E4836" s="7" t="s">
        <v>214</v>
      </c>
      <c r="F4836" s="7">
        <v>200000</v>
      </c>
      <c r="G4836" s="7">
        <v>2.7788999080657959</v>
      </c>
      <c r="H4836" s="7">
        <v>2.5943999290466309</v>
      </c>
      <c r="I4836" s="7" t="s">
        <v>11767</v>
      </c>
      <c r="J4836" s="7" t="s">
        <v>11768</v>
      </c>
      <c r="K4836" s="8">
        <v>3.7730400562286377</v>
      </c>
      <c r="M4836" s="8">
        <v>100.06600189208984</v>
      </c>
      <c r="N4836" s="7">
        <v>105.17530059814453</v>
      </c>
      <c r="O4836" s="7" t="s">
        <v>360</v>
      </c>
      <c r="P4836" s="7" t="s">
        <v>349</v>
      </c>
      <c r="Q4836" s="7" t="s">
        <v>242</v>
      </c>
      <c r="R4836" s="7" t="s">
        <v>214</v>
      </c>
      <c r="S4836" s="7">
        <v>105.17530059814453</v>
      </c>
    </row>
    <row r="4837" spans="1:19" x14ac:dyDescent="0.25">
      <c r="A4837" s="7">
        <v>513</v>
      </c>
      <c r="B4837" s="7">
        <v>44657</v>
      </c>
      <c r="C4837" s="7">
        <v>45688723</v>
      </c>
      <c r="D4837" s="7" t="s">
        <v>3428</v>
      </c>
      <c r="E4837" s="7" t="s">
        <v>214</v>
      </c>
      <c r="F4837" s="7">
        <v>300000</v>
      </c>
      <c r="G4837" s="7">
        <v>0.60509997606277466</v>
      </c>
      <c r="H4837" s="7">
        <v>0.5909000039100647</v>
      </c>
      <c r="I4837" s="7" t="s">
        <v>11765</v>
      </c>
      <c r="J4837" s="7" t="s">
        <v>11766</v>
      </c>
      <c r="K4837" s="8">
        <v>1.7852369546890259</v>
      </c>
      <c r="M4837" s="8">
        <v>100.73500061035156</v>
      </c>
      <c r="N4837" s="7">
        <v>36.934898376464844</v>
      </c>
      <c r="O4837" s="7" t="s">
        <v>360</v>
      </c>
      <c r="P4837" s="7" t="s">
        <v>349</v>
      </c>
      <c r="Q4837" s="7" t="s">
        <v>242</v>
      </c>
      <c r="R4837" s="7" t="s">
        <v>3856</v>
      </c>
      <c r="S4837" s="7">
        <v>36.934898376464844</v>
      </c>
    </row>
    <row r="4838" spans="1:19" x14ac:dyDescent="0.25">
      <c r="A4838" s="7">
        <v>513</v>
      </c>
      <c r="B4838" s="7">
        <v>44657</v>
      </c>
      <c r="C4838" s="7">
        <v>46375204</v>
      </c>
      <c r="D4838" s="7" t="s">
        <v>3430</v>
      </c>
      <c r="E4838" s="7" t="s">
        <v>214</v>
      </c>
      <c r="F4838" s="7">
        <v>220000</v>
      </c>
      <c r="G4838" s="7">
        <v>0.64340001344680786</v>
      </c>
      <c r="H4838" s="7">
        <v>0.58139997720718384</v>
      </c>
      <c r="I4838" s="7" t="s">
        <v>11769</v>
      </c>
      <c r="J4838" s="7" t="s">
        <v>11770</v>
      </c>
      <c r="K4838" s="8">
        <v>15.420228958129883</v>
      </c>
      <c r="M4838" s="8">
        <v>95.009002685546875</v>
      </c>
      <c r="N4838" s="7">
        <v>1414.7752685546875</v>
      </c>
      <c r="O4838" s="7" t="s">
        <v>409</v>
      </c>
      <c r="P4838" s="7" t="s">
        <v>349</v>
      </c>
      <c r="Q4838" s="7" t="s">
        <v>242</v>
      </c>
      <c r="R4838" s="7" t="s">
        <v>214</v>
      </c>
      <c r="S4838" s="7">
        <v>1414.7752685546875</v>
      </c>
    </row>
    <row r="4839" spans="1:19" x14ac:dyDescent="0.25">
      <c r="A4839" s="7">
        <v>513</v>
      </c>
      <c r="B4839" s="7">
        <v>44657</v>
      </c>
      <c r="C4839" s="7">
        <v>66920123</v>
      </c>
      <c r="D4839" s="7" t="s">
        <v>18500</v>
      </c>
      <c r="E4839" s="7" t="s">
        <v>18501</v>
      </c>
      <c r="F4839" s="7">
        <v>500000</v>
      </c>
      <c r="G4839" s="7">
        <v>4.2846999168395996</v>
      </c>
      <c r="H4839" s="7">
        <v>4.0507998466491699</v>
      </c>
      <c r="I4839" s="7" t="s">
        <v>18502</v>
      </c>
      <c r="J4839" s="7" t="s">
        <v>18503</v>
      </c>
      <c r="K4839" s="8">
        <v>3.7459499835968018</v>
      </c>
      <c r="M4839" s="8">
        <v>92.111000061035156</v>
      </c>
      <c r="N4839" s="7">
        <v>100.24900054931641</v>
      </c>
      <c r="O4839" s="7" t="s">
        <v>237</v>
      </c>
      <c r="P4839" s="7" t="s">
        <v>361</v>
      </c>
      <c r="Q4839" s="7" t="s">
        <v>242</v>
      </c>
      <c r="R4839" s="7" t="s">
        <v>3856</v>
      </c>
      <c r="S4839" s="7">
        <v>100.24900054931641</v>
      </c>
    </row>
    <row r="4840" spans="1:19" x14ac:dyDescent="0.25">
      <c r="A4840" s="7">
        <v>513</v>
      </c>
      <c r="B4840" s="7">
        <v>44657</v>
      </c>
      <c r="C4840" s="7">
        <v>66918670</v>
      </c>
      <c r="D4840" s="7" t="s">
        <v>18504</v>
      </c>
      <c r="E4840" s="7" t="s">
        <v>17714</v>
      </c>
      <c r="F4840" s="7">
        <v>470000</v>
      </c>
      <c r="G4840" s="7">
        <v>4.2683000564575195</v>
      </c>
      <c r="H4840" s="7">
        <v>4.0447998046875</v>
      </c>
      <c r="I4840" s="7" t="s">
        <v>18505</v>
      </c>
      <c r="J4840" s="7" t="s">
        <v>17715</v>
      </c>
      <c r="K4840" s="8">
        <v>3.6749401092529297</v>
      </c>
      <c r="M4840" s="8">
        <v>92.016998291015625</v>
      </c>
      <c r="N4840" s="7">
        <v>93.069000244140625</v>
      </c>
      <c r="O4840" s="7" t="s">
        <v>254</v>
      </c>
      <c r="P4840" s="7" t="s">
        <v>349</v>
      </c>
      <c r="Q4840" s="7" t="s">
        <v>242</v>
      </c>
      <c r="R4840" s="7" t="s">
        <v>3856</v>
      </c>
      <c r="S4840" s="7">
        <v>93.069000244140625</v>
      </c>
    </row>
    <row r="4841" spans="1:19" x14ac:dyDescent="0.25">
      <c r="A4841" s="7">
        <v>513</v>
      </c>
      <c r="B4841" s="7">
        <v>44657</v>
      </c>
      <c r="C4841" s="7">
        <v>18242123</v>
      </c>
      <c r="D4841" s="7" t="s">
        <v>3446</v>
      </c>
      <c r="E4841" s="7" t="s">
        <v>214</v>
      </c>
      <c r="F4841" s="7">
        <v>600000</v>
      </c>
      <c r="G4841" s="7">
        <v>0.70359998941421509</v>
      </c>
      <c r="H4841" s="7">
        <v>0.67489999532699585</v>
      </c>
      <c r="I4841" s="7" t="s">
        <v>11774</v>
      </c>
      <c r="J4841" s="7" t="s">
        <v>11775</v>
      </c>
      <c r="K4841" s="8">
        <v>4.2710061073303223</v>
      </c>
      <c r="M4841" s="8">
        <v>101.26249694824219</v>
      </c>
      <c r="N4841" s="7">
        <v>275.91720581054688</v>
      </c>
      <c r="O4841" s="7" t="s">
        <v>446</v>
      </c>
      <c r="P4841" s="7" t="s">
        <v>349</v>
      </c>
      <c r="Q4841" s="7" t="s">
        <v>242</v>
      </c>
      <c r="R4841" s="7" t="s">
        <v>214</v>
      </c>
      <c r="S4841" s="7">
        <v>275.91720581054688</v>
      </c>
    </row>
    <row r="4842" spans="1:19" x14ac:dyDescent="0.25">
      <c r="A4842" s="7">
        <v>513</v>
      </c>
      <c r="B4842" s="7">
        <v>44657</v>
      </c>
      <c r="C4842" s="7">
        <v>17397033</v>
      </c>
      <c r="D4842" s="7" t="s">
        <v>3446</v>
      </c>
      <c r="E4842" s="7" t="s">
        <v>11771</v>
      </c>
      <c r="F4842" s="7">
        <v>600000</v>
      </c>
      <c r="G4842" s="7">
        <v>0.70359998941421509</v>
      </c>
      <c r="H4842" s="7">
        <v>0.67489999532699585</v>
      </c>
      <c r="I4842" s="7" t="s">
        <v>11772</v>
      </c>
      <c r="J4842" s="7" t="s">
        <v>11773</v>
      </c>
      <c r="K4842" s="8">
        <v>4.2716870307922363</v>
      </c>
      <c r="M4842" s="8">
        <v>101.26200103759766</v>
      </c>
      <c r="N4842" s="7">
        <v>289.64041137695313</v>
      </c>
      <c r="O4842" s="7" t="s">
        <v>446</v>
      </c>
      <c r="P4842" s="7" t="s">
        <v>349</v>
      </c>
      <c r="Q4842" s="7" t="s">
        <v>242</v>
      </c>
      <c r="R4842" s="7" t="s">
        <v>3856</v>
      </c>
      <c r="S4842" s="7">
        <v>289.64041137695313</v>
      </c>
    </row>
    <row r="4843" spans="1:19" x14ac:dyDescent="0.25">
      <c r="A4843" s="7">
        <v>513</v>
      </c>
      <c r="B4843" s="7">
        <v>44657</v>
      </c>
      <c r="C4843" s="7">
        <v>66915661</v>
      </c>
      <c r="D4843" s="7" t="s">
        <v>18876</v>
      </c>
      <c r="E4843" s="7" t="s">
        <v>214</v>
      </c>
      <c r="F4843" s="7">
        <v>300000</v>
      </c>
      <c r="G4843" s="7">
        <v>3.7755000591278076</v>
      </c>
      <c r="H4843" s="7">
        <v>2.8203999996185303</v>
      </c>
      <c r="I4843" s="7" t="s">
        <v>17193</v>
      </c>
      <c r="J4843" s="7" t="s">
        <v>17194</v>
      </c>
      <c r="K4843" s="8">
        <v>14.67833137512207</v>
      </c>
      <c r="M4843" s="8">
        <v>84.060501098632813</v>
      </c>
      <c r="N4843" s="7">
        <v>1193.35302734375</v>
      </c>
      <c r="O4843" s="7" t="s">
        <v>237</v>
      </c>
      <c r="P4843" s="7" t="s">
        <v>282</v>
      </c>
      <c r="Q4843" s="7" t="s">
        <v>286</v>
      </c>
      <c r="R4843" s="7" t="s">
        <v>214</v>
      </c>
      <c r="S4843" s="7">
        <v>1193.35302734375</v>
      </c>
    </row>
    <row r="4844" spans="1:19" x14ac:dyDescent="0.25">
      <c r="A4844" s="7">
        <v>513</v>
      </c>
      <c r="B4844" s="7">
        <v>44657</v>
      </c>
      <c r="C4844" s="7">
        <v>66961583</v>
      </c>
      <c r="D4844" s="7" t="s">
        <v>20709</v>
      </c>
      <c r="E4844" s="7" t="s">
        <v>214</v>
      </c>
      <c r="F4844" s="7">
        <v>300000</v>
      </c>
      <c r="G4844" s="7">
        <v>2.5543999671936035</v>
      </c>
      <c r="H4844" s="7">
        <v>2.4054000377655029</v>
      </c>
      <c r="I4844" s="7" t="s">
        <v>20965</v>
      </c>
      <c r="J4844" s="7" t="s">
        <v>20966</v>
      </c>
      <c r="K4844" s="8">
        <v>4.1745600700378418</v>
      </c>
      <c r="M4844" s="8">
        <v>96.415000915527344</v>
      </c>
      <c r="N4844" s="7">
        <v>152.60600280761719</v>
      </c>
      <c r="O4844" s="7" t="s">
        <v>212</v>
      </c>
      <c r="P4844" s="7" t="s">
        <v>349</v>
      </c>
      <c r="Q4844" s="7" t="s">
        <v>242</v>
      </c>
      <c r="R4844" s="7" t="s">
        <v>3856</v>
      </c>
      <c r="S4844" s="7">
        <v>152.60600280761719</v>
      </c>
    </row>
    <row r="4845" spans="1:19" x14ac:dyDescent="0.25">
      <c r="A4845" s="7">
        <v>513</v>
      </c>
      <c r="B4845" s="7">
        <v>44657</v>
      </c>
      <c r="C4845" s="7">
        <v>66805996</v>
      </c>
      <c r="D4845" s="7" t="s">
        <v>3444</v>
      </c>
      <c r="E4845" s="7" t="s">
        <v>214</v>
      </c>
      <c r="F4845" s="7">
        <v>300000</v>
      </c>
      <c r="G4845" s="7">
        <v>1.3472000360488892</v>
      </c>
      <c r="H4845" s="7">
        <v>1.2907999753952026</v>
      </c>
      <c r="I4845" s="7" t="s">
        <v>11776</v>
      </c>
      <c r="J4845" s="7" t="s">
        <v>11777</v>
      </c>
      <c r="K4845" s="8">
        <v>4.4711499214172363</v>
      </c>
      <c r="M4845" s="8">
        <v>99.192001342773438</v>
      </c>
      <c r="N4845" s="7">
        <v>221.53660583496094</v>
      </c>
      <c r="O4845" s="7" t="s">
        <v>212</v>
      </c>
      <c r="P4845" s="7" t="s">
        <v>361</v>
      </c>
      <c r="Q4845" s="7" t="s">
        <v>242</v>
      </c>
      <c r="R4845" s="7" t="s">
        <v>214</v>
      </c>
      <c r="S4845" s="7">
        <v>221.53660583496094</v>
      </c>
    </row>
    <row r="4846" spans="1:19" x14ac:dyDescent="0.25">
      <c r="A4846" s="7">
        <v>513</v>
      </c>
      <c r="B4846" s="7">
        <v>44657</v>
      </c>
      <c r="C4846" s="7">
        <v>45927087</v>
      </c>
      <c r="D4846" s="7" t="s">
        <v>3441</v>
      </c>
      <c r="E4846" s="7" t="s">
        <v>214</v>
      </c>
      <c r="F4846" s="7">
        <v>400000</v>
      </c>
      <c r="G4846" s="7">
        <v>0.64609998464584351</v>
      </c>
      <c r="H4846" s="7">
        <v>0.60680001974105835</v>
      </c>
      <c r="I4846" s="7" t="s">
        <v>11778</v>
      </c>
      <c r="J4846" s="7" t="s">
        <v>11779</v>
      </c>
      <c r="K4846" s="8">
        <v>9.6352252960205078</v>
      </c>
      <c r="M4846" s="8">
        <v>96.670997619628906</v>
      </c>
      <c r="N4846" s="7">
        <v>817.67230224609375</v>
      </c>
      <c r="O4846" s="7" t="s">
        <v>212</v>
      </c>
      <c r="P4846" s="7" t="s">
        <v>349</v>
      </c>
      <c r="Q4846" s="7" t="s">
        <v>242</v>
      </c>
      <c r="R4846" s="7" t="s">
        <v>3856</v>
      </c>
      <c r="S4846" s="7">
        <v>817.67230224609375</v>
      </c>
    </row>
    <row r="4847" spans="1:19" x14ac:dyDescent="0.25">
      <c r="A4847" s="7">
        <v>513</v>
      </c>
      <c r="B4847" s="7">
        <v>44657</v>
      </c>
      <c r="C4847" s="7">
        <v>66783237</v>
      </c>
      <c r="D4847" s="7" t="s">
        <v>3438</v>
      </c>
      <c r="E4847" s="7" t="s">
        <v>214</v>
      </c>
      <c r="F4847" s="7">
        <v>300000</v>
      </c>
      <c r="G4847" s="7">
        <v>1.1936999559402466</v>
      </c>
      <c r="H4847" s="7">
        <v>1.1475000381469727</v>
      </c>
      <c r="I4847" s="7" t="s">
        <v>11780</v>
      </c>
      <c r="J4847" s="7" t="s">
        <v>11781</v>
      </c>
      <c r="K4847" s="8">
        <v>3.8297998905181885</v>
      </c>
      <c r="M4847" s="8">
        <v>99.499000549316406</v>
      </c>
      <c r="N4847" s="7">
        <v>176.81399536132813</v>
      </c>
      <c r="O4847" s="7" t="s">
        <v>360</v>
      </c>
      <c r="P4847" s="7" t="s">
        <v>349</v>
      </c>
      <c r="Q4847" s="7" t="s">
        <v>242</v>
      </c>
      <c r="R4847" s="7" t="s">
        <v>3856</v>
      </c>
      <c r="S4847" s="7">
        <v>176.81399536132813</v>
      </c>
    </row>
    <row r="4848" spans="1:19" x14ac:dyDescent="0.25">
      <c r="A4848" s="7">
        <v>513</v>
      </c>
      <c r="B4848" s="7">
        <v>44657</v>
      </c>
      <c r="C4848" s="7">
        <v>67030722</v>
      </c>
      <c r="D4848" s="7" t="s">
        <v>3437</v>
      </c>
      <c r="E4848" s="7" t="s">
        <v>214</v>
      </c>
      <c r="F4848" s="7">
        <v>400000</v>
      </c>
      <c r="G4848" s="7">
        <v>2.9760000705718994</v>
      </c>
      <c r="H4848" s="7">
        <v>2.7486999034881592</v>
      </c>
      <c r="I4848" s="7" t="s">
        <v>22495</v>
      </c>
      <c r="J4848" s="7" t="s">
        <v>22496</v>
      </c>
      <c r="K4848" s="8">
        <v>4.6967201232910156</v>
      </c>
      <c r="M4848" s="8">
        <v>99.733001708984375</v>
      </c>
      <c r="N4848" s="7">
        <v>200.11199951171875</v>
      </c>
      <c r="O4848" s="7" t="s">
        <v>409</v>
      </c>
      <c r="P4848" s="7" t="s">
        <v>349</v>
      </c>
      <c r="Q4848" s="7" t="s">
        <v>242</v>
      </c>
      <c r="R4848" s="7" t="s">
        <v>3856</v>
      </c>
      <c r="S4848" s="7">
        <v>200.11199951171875</v>
      </c>
    </row>
    <row r="4849" spans="1:19" x14ac:dyDescent="0.25">
      <c r="A4849" s="7">
        <v>513</v>
      </c>
      <c r="B4849" s="7">
        <v>44657</v>
      </c>
      <c r="C4849" s="7">
        <v>66969125</v>
      </c>
      <c r="D4849" s="7" t="s">
        <v>3436</v>
      </c>
      <c r="E4849" s="7" t="s">
        <v>20967</v>
      </c>
      <c r="F4849" s="7">
        <v>500000</v>
      </c>
      <c r="G4849" s="7">
        <v>2.6092000007629395</v>
      </c>
      <c r="H4849" s="7">
        <v>2.4960999488830566</v>
      </c>
      <c r="I4849" s="7" t="s">
        <v>20968</v>
      </c>
      <c r="J4849" s="7" t="s">
        <v>20969</v>
      </c>
      <c r="K4849" s="8">
        <v>3.3911600112915039</v>
      </c>
      <c r="M4849" s="8">
        <v>96.347000122070313</v>
      </c>
      <c r="N4849" s="7">
        <v>72.879600524902344</v>
      </c>
      <c r="O4849" s="7" t="s">
        <v>446</v>
      </c>
      <c r="P4849" s="7" t="s">
        <v>349</v>
      </c>
      <c r="Q4849" s="7" t="s">
        <v>242</v>
      </c>
      <c r="R4849" s="7" t="s">
        <v>3856</v>
      </c>
      <c r="S4849" s="7">
        <v>72.879600524902344</v>
      </c>
    </row>
    <row r="4850" spans="1:19" x14ac:dyDescent="0.25">
      <c r="A4850" s="7">
        <v>513</v>
      </c>
      <c r="B4850" s="7">
        <v>44657</v>
      </c>
      <c r="C4850" s="7">
        <v>45209074</v>
      </c>
      <c r="D4850" s="7" t="s">
        <v>3433</v>
      </c>
      <c r="E4850" s="7" t="s">
        <v>214</v>
      </c>
      <c r="F4850" s="7">
        <v>550000</v>
      </c>
      <c r="G4850" s="7">
        <v>0.5065000057220459</v>
      </c>
      <c r="H4850" s="7">
        <v>0.48890000581741333</v>
      </c>
      <c r="I4850" s="7" t="s">
        <v>11782</v>
      </c>
      <c r="J4850" s="7" t="s">
        <v>11783</v>
      </c>
      <c r="K4850" s="8">
        <v>3.3863589763641357</v>
      </c>
      <c r="M4850" s="8">
        <v>100.27999877929688</v>
      </c>
      <c r="N4850" s="7">
        <v>234.28630065917969</v>
      </c>
      <c r="O4850" s="7" t="s">
        <v>360</v>
      </c>
      <c r="P4850" s="7" t="s">
        <v>349</v>
      </c>
      <c r="Q4850" s="7" t="s">
        <v>242</v>
      </c>
      <c r="R4850" s="7" t="s">
        <v>3856</v>
      </c>
      <c r="S4850" s="7">
        <v>234.28630065917969</v>
      </c>
    </row>
    <row r="4851" spans="1:19" x14ac:dyDescent="0.25">
      <c r="K4851" s="8"/>
      <c r="M4851" s="8"/>
    </row>
    <row r="4852" spans="1:19" x14ac:dyDescent="0.25">
      <c r="K4852" s="8"/>
      <c r="M4852" s="8"/>
    </row>
    <row r="4853" spans="1:19" x14ac:dyDescent="0.25">
      <c r="K4853" s="8"/>
      <c r="M4853" s="8"/>
    </row>
    <row r="4854" spans="1:19" x14ac:dyDescent="0.25">
      <c r="K4854" s="8"/>
      <c r="M4854" s="8"/>
    </row>
    <row r="4855" spans="1:19" x14ac:dyDescent="0.25">
      <c r="K4855" s="8"/>
      <c r="M4855" s="8"/>
    </row>
    <row r="4856" spans="1:19" x14ac:dyDescent="0.25">
      <c r="K4856" s="8"/>
      <c r="M4856" s="8"/>
    </row>
    <row r="4857" spans="1:19" x14ac:dyDescent="0.25">
      <c r="K4857" s="8"/>
      <c r="M4857" s="8"/>
    </row>
    <row r="4858" spans="1:19" x14ac:dyDescent="0.25">
      <c r="K4858" s="8"/>
      <c r="M4858" s="8"/>
    </row>
    <row r="4859" spans="1:19" x14ac:dyDescent="0.25">
      <c r="K4859" s="8"/>
      <c r="M4859" s="8"/>
    </row>
    <row r="4860" spans="1:19" x14ac:dyDescent="0.25">
      <c r="K4860" s="8"/>
      <c r="M4860" s="8"/>
    </row>
    <row r="4861" spans="1:19" x14ac:dyDescent="0.25">
      <c r="K4861" s="8"/>
      <c r="M4861" s="8"/>
    </row>
    <row r="4862" spans="1:19" x14ac:dyDescent="0.25">
      <c r="K4862" s="8"/>
      <c r="M4862" s="8"/>
    </row>
    <row r="4863" spans="1:19" x14ac:dyDescent="0.25">
      <c r="K4863" s="8"/>
      <c r="M4863" s="8"/>
    </row>
    <row r="4864" spans="1:19" x14ac:dyDescent="0.25">
      <c r="K4864" s="8"/>
      <c r="M4864" s="8"/>
    </row>
    <row r="4865" spans="11:13" x14ac:dyDescent="0.25">
      <c r="K4865" s="8"/>
      <c r="M4865" s="8"/>
    </row>
    <row r="4866" spans="11:13" x14ac:dyDescent="0.25">
      <c r="K4866" s="8"/>
      <c r="M4866" s="8"/>
    </row>
    <row r="4867" spans="11:13" x14ac:dyDescent="0.25">
      <c r="K4867" s="8"/>
      <c r="M4867" s="8"/>
    </row>
  </sheetData>
  <autoFilter ref="A2:S4996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S1449"/>
  <sheetViews>
    <sheetView workbookViewId="0"/>
  </sheetViews>
  <sheetFormatPr defaultRowHeight="15" x14ac:dyDescent="0.25"/>
  <sheetData>
    <row r="1" spans="1:19" x14ac:dyDescent="0.25">
      <c r="A1" s="14" t="s">
        <v>133</v>
      </c>
      <c r="B1" s="2" t="s">
        <v>11787</v>
      </c>
      <c r="C1" s="3" t="s">
        <v>133</v>
      </c>
      <c r="Q1" s="18" t="s">
        <v>16686</v>
      </c>
      <c r="R1" s="18" t="s">
        <v>135</v>
      </c>
      <c r="S1" s="23" t="s">
        <v>133</v>
      </c>
    </row>
    <row r="2" spans="1:19" x14ac:dyDescent="0.25">
      <c r="A2" t="s">
        <v>858</v>
      </c>
      <c r="B2" s="1">
        <v>66896289</v>
      </c>
      <c r="C2" t="s">
        <v>858</v>
      </c>
      <c r="Q2" t="str">
        <f t="shared" ref="Q2:Q65" si="0">LEFT(S2,IFERROR(FIND("_",S2,1)-1,LEN(S2)))</f>
        <v>BKCOML</v>
      </c>
      <c r="R2" t="str">
        <f>VLOOKUP(S2,ERV_Issuers!C:E,3,FALSE)</f>
        <v>BKCOML</v>
      </c>
      <c r="S2" s="7" t="s">
        <v>887</v>
      </c>
    </row>
    <row r="3" spans="1:19" x14ac:dyDescent="0.25">
      <c r="A3" t="s">
        <v>21007</v>
      </c>
      <c r="B3" s="1">
        <v>46776987</v>
      </c>
      <c r="C3" t="s">
        <v>1975</v>
      </c>
      <c r="Q3" t="str">
        <f t="shared" si="0"/>
        <v>BKDBOM</v>
      </c>
      <c r="R3" t="e">
        <f>VLOOKUP(S3,ERV_Issuers!C:E,3,FALSE)</f>
        <v>#N/A</v>
      </c>
      <c r="S3" s="7" t="s">
        <v>890</v>
      </c>
    </row>
    <row r="4" spans="1:19" x14ac:dyDescent="0.25">
      <c r="A4" s="1" t="s">
        <v>1329</v>
      </c>
      <c r="B4" s="1">
        <v>66810910</v>
      </c>
      <c r="C4" t="s">
        <v>1328</v>
      </c>
      <c r="Q4" t="str">
        <f t="shared" si="0"/>
        <v>BKMBOM</v>
      </c>
      <c r="R4" t="str">
        <f>VLOOKUP(S4,ERV_Issuers!C:E,3,FALSE)</f>
        <v>BKMBOM</v>
      </c>
      <c r="S4" s="7" t="s">
        <v>893</v>
      </c>
    </row>
    <row r="5" spans="1:19" x14ac:dyDescent="0.25">
      <c r="A5" s="1" t="s">
        <v>1329</v>
      </c>
      <c r="B5" s="1">
        <v>66864660</v>
      </c>
      <c r="C5" t="s">
        <v>1328</v>
      </c>
      <c r="Q5" t="str">
        <f t="shared" si="0"/>
        <v>BLX</v>
      </c>
      <c r="R5" t="str">
        <f>VLOOKUP(S5,ERV_Issuers!C:E,3,FALSE)</f>
        <v>BLX</v>
      </c>
      <c r="S5" s="7" t="s">
        <v>896</v>
      </c>
    </row>
    <row r="6" spans="1:19" x14ac:dyDescent="0.25">
      <c r="A6" t="s">
        <v>21014</v>
      </c>
      <c r="B6" s="1">
        <v>66801162</v>
      </c>
      <c r="C6" t="s">
        <v>2132</v>
      </c>
      <c r="Q6" t="str">
        <f t="shared" si="0"/>
        <v>BMETR</v>
      </c>
      <c r="R6" t="str">
        <f>VLOOKUP(S6,ERV_Issuers!C:E,3,FALSE)</f>
        <v>BMETR</v>
      </c>
      <c r="S6" s="7" t="s">
        <v>902</v>
      </c>
    </row>
    <row r="7" spans="1:19" x14ac:dyDescent="0.25">
      <c r="A7" t="s">
        <v>21005</v>
      </c>
      <c r="B7" s="1">
        <v>14144771</v>
      </c>
      <c r="C7" t="s">
        <v>2735</v>
      </c>
      <c r="Q7" t="str">
        <f t="shared" si="0"/>
        <v>BMRIIJ</v>
      </c>
      <c r="R7" t="str">
        <f>VLOOKUP(S7,ERV_Issuers!C:E,3,FALSE)</f>
        <v>BMRIIJ</v>
      </c>
      <c r="S7" s="7" t="s">
        <v>905</v>
      </c>
    </row>
    <row r="8" spans="1:19" x14ac:dyDescent="0.25">
      <c r="A8" t="s">
        <v>21010</v>
      </c>
      <c r="B8" s="1">
        <v>20075250</v>
      </c>
      <c r="C8" t="s">
        <v>2254</v>
      </c>
      <c r="Q8" t="str">
        <f t="shared" si="0"/>
        <v>BNALCR</v>
      </c>
      <c r="R8" t="str">
        <f>VLOOKUP(S8,ERV_Issuers!C:E,3,FALSE)</f>
        <v>BNALCR</v>
      </c>
      <c r="S8" s="7" t="s">
        <v>1910</v>
      </c>
    </row>
    <row r="9" spans="1:19" x14ac:dyDescent="0.25">
      <c r="B9" s="1">
        <v>46415290</v>
      </c>
      <c r="C9" t="s">
        <v>3245</v>
      </c>
      <c r="Q9" t="str">
        <f t="shared" si="0"/>
        <v>BNCE</v>
      </c>
      <c r="R9" t="str">
        <f>VLOOKUP(S9,ERV_Issuers!C:E,3,FALSE)</f>
        <v>BNCE</v>
      </c>
      <c r="S9" s="7" t="s">
        <v>1912</v>
      </c>
    </row>
    <row r="10" spans="1:19" x14ac:dyDescent="0.25">
      <c r="B10">
        <v>66902871</v>
      </c>
      <c r="C10" t="s">
        <v>1562</v>
      </c>
      <c r="Q10" t="str">
        <f t="shared" si="0"/>
        <v>BNCE</v>
      </c>
      <c r="R10" t="str">
        <f>VLOOKUP(S10,ERV_Issuers!C:E,3,FALSE)</f>
        <v>BNCE</v>
      </c>
      <c r="S10" s="7" t="s">
        <v>17975</v>
      </c>
    </row>
    <row r="11" spans="1:19" x14ac:dyDescent="0.25">
      <c r="B11">
        <v>66906491</v>
      </c>
      <c r="C11" t="s">
        <v>599</v>
      </c>
      <c r="Q11" t="str">
        <f t="shared" si="0"/>
        <v>BNCHIL</v>
      </c>
      <c r="R11" t="str">
        <f>VLOOKUP(S11,ERV_Issuers!C:E,3,FALSE)</f>
        <v>BNCHIL</v>
      </c>
      <c r="S11" s="7" t="s">
        <v>19128</v>
      </c>
    </row>
    <row r="12" spans="1:19" x14ac:dyDescent="0.25">
      <c r="A12" t="s">
        <v>2215</v>
      </c>
      <c r="B12">
        <v>66905206</v>
      </c>
      <c r="C12" t="s">
        <v>2215</v>
      </c>
      <c r="Q12" t="str">
        <f t="shared" si="0"/>
        <v>BNDES</v>
      </c>
      <c r="R12" t="str">
        <f>VLOOKUP(S12,ERV_Issuers!C:E,3,FALSE)</f>
        <v>BNDES</v>
      </c>
      <c r="S12" s="7" t="s">
        <v>1914</v>
      </c>
    </row>
    <row r="13" spans="1:19" x14ac:dyDescent="0.25">
      <c r="A13" t="s">
        <v>21599</v>
      </c>
      <c r="B13">
        <v>66917322</v>
      </c>
      <c r="C13" t="s">
        <v>923</v>
      </c>
      <c r="Q13" t="str">
        <f t="shared" si="0"/>
        <v>BNKEA</v>
      </c>
      <c r="R13" t="str">
        <f>VLOOKUP(S13,ERV_Issuers!C:E,3,FALSE)</f>
        <v>BNKEA</v>
      </c>
      <c r="S13" s="7" t="s">
        <v>1916</v>
      </c>
    </row>
    <row r="14" spans="1:19" x14ac:dyDescent="0.25">
      <c r="A14" t="s">
        <v>21019</v>
      </c>
      <c r="B14">
        <v>44898979</v>
      </c>
      <c r="C14" s="7" t="s">
        <v>1478</v>
      </c>
      <c r="Q14" t="str">
        <f t="shared" si="0"/>
        <v>BNKEA</v>
      </c>
      <c r="R14" t="str">
        <f>VLOOKUP(S14,ERV_Issuers!C:E,3,FALSE)</f>
        <v>BNKEA</v>
      </c>
      <c r="S14" s="7" t="s">
        <v>1920</v>
      </c>
    </row>
    <row r="15" spans="1:19" x14ac:dyDescent="0.25">
      <c r="A15" t="s">
        <v>21010</v>
      </c>
      <c r="B15">
        <v>19426274</v>
      </c>
      <c r="C15" s="7" t="s">
        <v>2254</v>
      </c>
      <c r="Q15" t="str">
        <f t="shared" si="0"/>
        <v>BNSCN</v>
      </c>
      <c r="R15" t="str">
        <f>VLOOKUP(S15,ERV_Issuers!C:E,3,FALSE)</f>
        <v>BNSCN</v>
      </c>
      <c r="S15" s="7" t="s">
        <v>1922</v>
      </c>
    </row>
    <row r="16" spans="1:19" x14ac:dyDescent="0.25">
      <c r="A16" t="s">
        <v>1084</v>
      </c>
      <c r="B16">
        <v>32483144</v>
      </c>
      <c r="C16" s="7" t="s">
        <v>1082</v>
      </c>
      <c r="Q16" t="str">
        <f t="shared" si="0"/>
        <v>BOAD</v>
      </c>
      <c r="R16" t="str">
        <f>VLOOKUP(S16,ERV_Issuers!C:E,3,FALSE)</f>
        <v>BOAD</v>
      </c>
      <c r="S16" s="7" t="s">
        <v>1926</v>
      </c>
    </row>
    <row r="17" spans="1:19" x14ac:dyDescent="0.25">
      <c r="A17" t="s">
        <v>21014</v>
      </c>
      <c r="B17">
        <v>66849277</v>
      </c>
      <c r="C17" s="7" t="s">
        <v>2132</v>
      </c>
      <c r="Q17" t="str">
        <f t="shared" si="0"/>
        <v>BOBIN</v>
      </c>
      <c r="R17" t="str">
        <f>VLOOKUP(S17,ERV_Issuers!C:E,3,FALSE)</f>
        <v>BOBIN</v>
      </c>
      <c r="S17" s="7" t="s">
        <v>1929</v>
      </c>
    </row>
    <row r="18" spans="1:19" x14ac:dyDescent="0.25">
      <c r="A18" t="s">
        <v>18774</v>
      </c>
      <c r="B18">
        <v>66956926</v>
      </c>
      <c r="C18" s="7" t="s">
        <v>1434</v>
      </c>
      <c r="D18" t="s">
        <v>19039</v>
      </c>
      <c r="Q18" t="str">
        <f t="shared" si="0"/>
        <v>BOCAVI</v>
      </c>
      <c r="R18" t="str">
        <f>VLOOKUP(S18,ERV_Issuers!C:E,3,FALSE)</f>
        <v>BOCAVI</v>
      </c>
      <c r="S18" s="7" t="s">
        <v>1932</v>
      </c>
    </row>
    <row r="19" spans="1:19" x14ac:dyDescent="0.25">
      <c r="A19" t="s">
        <v>21005</v>
      </c>
      <c r="B19">
        <v>33599938</v>
      </c>
      <c r="C19" s="7" t="s">
        <v>2735</v>
      </c>
      <c r="Q19" t="str">
        <f t="shared" si="0"/>
        <v>BOCHKL</v>
      </c>
      <c r="R19" t="str">
        <f>VLOOKUP(S19,ERV_Issuers!C:E,3,FALSE)</f>
        <v>BOCHKL</v>
      </c>
      <c r="S19" s="7" t="s">
        <v>1936</v>
      </c>
    </row>
    <row r="20" spans="1:19" x14ac:dyDescent="0.25">
      <c r="A20" t="s">
        <v>21010</v>
      </c>
      <c r="B20">
        <v>15863718</v>
      </c>
      <c r="C20" s="7" t="s">
        <v>2254</v>
      </c>
      <c r="Q20" t="str">
        <f t="shared" si="0"/>
        <v>BOCOHK</v>
      </c>
      <c r="R20" t="str">
        <f>VLOOKUP(S20,ERV_Issuers!C:E,3,FALSE)</f>
        <v>BOCOHK</v>
      </c>
      <c r="S20" s="7" t="s">
        <v>1940</v>
      </c>
    </row>
    <row r="21" spans="1:19" x14ac:dyDescent="0.25">
      <c r="A21" t="s">
        <v>364</v>
      </c>
      <c r="B21">
        <v>66994117</v>
      </c>
      <c r="C21" t="s">
        <v>363</v>
      </c>
      <c r="Q21" t="str">
        <f t="shared" si="0"/>
        <v>BOCOHK</v>
      </c>
      <c r="R21" t="str">
        <f>VLOOKUP(S21,ERV_Issuers!C:E,3,FALSE)</f>
        <v>BOCOHK</v>
      </c>
      <c r="S21" s="7" t="s">
        <v>17508</v>
      </c>
    </row>
    <row r="22" spans="1:19" x14ac:dyDescent="0.25">
      <c r="A22" s="1" t="s">
        <v>21007</v>
      </c>
      <c r="B22">
        <v>28842913</v>
      </c>
      <c r="C22" s="7" t="s">
        <v>1975</v>
      </c>
      <c r="Q22" t="str">
        <f t="shared" si="0"/>
        <v>BOCOM</v>
      </c>
      <c r="R22" t="str">
        <f>VLOOKUP(S22,ERV_Issuers!C:E,3,FALSE)</f>
        <v>BOCOM</v>
      </c>
      <c r="S22" s="7" t="s">
        <v>1944</v>
      </c>
    </row>
    <row r="23" spans="1:19" x14ac:dyDescent="0.25">
      <c r="A23" s="1" t="s">
        <v>21013</v>
      </c>
      <c r="B23">
        <v>47944578</v>
      </c>
      <c r="C23" s="7" t="s">
        <v>1092</v>
      </c>
      <c r="Q23" t="str">
        <f t="shared" si="0"/>
        <v>BOCOM</v>
      </c>
      <c r="R23" t="str">
        <f>VLOOKUP(S23,ERV_Issuers!C:E,3,FALSE)</f>
        <v>BOCOM</v>
      </c>
      <c r="S23" s="7" t="s">
        <v>1945</v>
      </c>
    </row>
    <row r="24" spans="1:19" x14ac:dyDescent="0.25">
      <c r="A24" s="1" t="s">
        <v>1329</v>
      </c>
      <c r="B24">
        <v>67001187</v>
      </c>
      <c r="C24" t="s">
        <v>1328</v>
      </c>
      <c r="Q24" t="str">
        <f t="shared" si="0"/>
        <v>BOCOMI</v>
      </c>
      <c r="R24" t="str">
        <f>VLOOKUP(S24,ERV_Issuers!C:E,3,FALSE)</f>
        <v>BOCOMI</v>
      </c>
      <c r="S24" s="7" t="s">
        <v>16927</v>
      </c>
    </row>
    <row r="25" spans="1:19" x14ac:dyDescent="0.25">
      <c r="A25" s="1" t="s">
        <v>21014</v>
      </c>
      <c r="B25">
        <v>66918367</v>
      </c>
      <c r="C25" s="7" t="s">
        <v>2132</v>
      </c>
      <c r="Q25" t="str">
        <f t="shared" si="0"/>
        <v>BOHAIB</v>
      </c>
      <c r="R25" t="str">
        <f>VLOOKUP(S25,ERV_Issuers!C:E,3,FALSE)</f>
        <v>BOHAIB</v>
      </c>
      <c r="S25" s="7" t="s">
        <v>20654</v>
      </c>
    </row>
    <row r="26" spans="1:19" x14ac:dyDescent="0.25">
      <c r="A26" s="1" t="s">
        <v>21005</v>
      </c>
      <c r="B26">
        <v>123051</v>
      </c>
      <c r="C26" t="s">
        <v>2735</v>
      </c>
      <c r="Q26" t="str">
        <f t="shared" si="0"/>
        <v>BOLIVIA</v>
      </c>
      <c r="R26" t="str">
        <f>VLOOKUP(S26,ERV_Issuers!C:E,3,FALSE)</f>
        <v>BOLIVI</v>
      </c>
      <c r="S26" s="7" t="s">
        <v>1948</v>
      </c>
    </row>
    <row r="27" spans="1:19" x14ac:dyDescent="0.25">
      <c r="A27" s="1" t="s">
        <v>21019</v>
      </c>
      <c r="B27">
        <v>66909991</v>
      </c>
      <c r="C27" s="7" t="s">
        <v>1478</v>
      </c>
      <c r="Q27" t="str">
        <f t="shared" si="0"/>
        <v>BORFIN</v>
      </c>
      <c r="R27" t="e">
        <f>VLOOKUP(S27,ERV_Issuers!C:E,3,FALSE)</f>
        <v>#N/A</v>
      </c>
      <c r="S27" s="7" t="s">
        <v>1953</v>
      </c>
    </row>
    <row r="28" spans="1:19" x14ac:dyDescent="0.25">
      <c r="A28" s="1" t="s">
        <v>21010</v>
      </c>
      <c r="B28">
        <v>22911866</v>
      </c>
      <c r="C28" t="s">
        <v>2254</v>
      </c>
      <c r="Q28" t="str">
        <f t="shared" si="0"/>
        <v>BOSBVI</v>
      </c>
      <c r="R28" t="str">
        <f>VLOOKUP(S28,ERV_Issuers!C:E,3,FALSE)</f>
        <v>BOSBVI</v>
      </c>
      <c r="S28" s="7" t="s">
        <v>1954</v>
      </c>
    </row>
    <row r="29" spans="1:19" x14ac:dyDescent="0.25">
      <c r="A29" t="s">
        <v>573</v>
      </c>
      <c r="B29">
        <v>45998592</v>
      </c>
      <c r="C29" t="s">
        <v>572</v>
      </c>
      <c r="Q29" t="str">
        <f t="shared" si="0"/>
        <v>BOSUH</v>
      </c>
      <c r="R29" t="str">
        <f>VLOOKUP(S29,ERV_Issuers!C:E,3,FALSE)</f>
        <v>BOSUH</v>
      </c>
      <c r="S29" s="7" t="s">
        <v>1957</v>
      </c>
    </row>
    <row r="30" spans="1:19" x14ac:dyDescent="0.25">
      <c r="A30" t="s">
        <v>1288</v>
      </c>
      <c r="B30">
        <v>67015137</v>
      </c>
      <c r="C30" t="s">
        <v>1287</v>
      </c>
      <c r="Q30" t="str">
        <f t="shared" si="0"/>
        <v>BOUSUK</v>
      </c>
      <c r="R30" t="str">
        <f>VLOOKUP(S30,ERV_Issuers!C:E,3,FALSE)</f>
        <v>BOUSUK</v>
      </c>
      <c r="S30" s="7" t="s">
        <v>1960</v>
      </c>
    </row>
    <row r="31" spans="1:19" x14ac:dyDescent="0.25">
      <c r="A31" t="s">
        <v>2870</v>
      </c>
      <c r="B31">
        <v>66953971</v>
      </c>
      <c r="C31" t="s">
        <v>2869</v>
      </c>
      <c r="Q31" t="str">
        <f t="shared" si="0"/>
        <v>BPCLIN</v>
      </c>
      <c r="R31" t="str">
        <f>VLOOKUP(S31,ERV_Issuers!C:E,3,FALSE)</f>
        <v>BPCLIN</v>
      </c>
      <c r="S31" s="7" t="s">
        <v>1963</v>
      </c>
    </row>
    <row r="32" spans="1:19" x14ac:dyDescent="0.25">
      <c r="A32" t="s">
        <v>736</v>
      </c>
      <c r="B32">
        <v>34598047</v>
      </c>
      <c r="C32" t="s">
        <v>734</v>
      </c>
      <c r="Q32" t="str">
        <f t="shared" si="0"/>
        <v>BPIPM</v>
      </c>
      <c r="R32" t="str">
        <f>VLOOKUP(S32,ERV_Issuers!C:E,3,FALSE)</f>
        <v>BPIPM</v>
      </c>
      <c r="S32" s="7" t="s">
        <v>1964</v>
      </c>
    </row>
    <row r="33" spans="1:19" x14ac:dyDescent="0.25">
      <c r="A33" t="s">
        <v>573</v>
      </c>
      <c r="B33" s="1">
        <v>67036052</v>
      </c>
      <c r="C33" t="s">
        <v>572</v>
      </c>
      <c r="Q33" t="str">
        <f t="shared" si="0"/>
        <v>BRADES</v>
      </c>
      <c r="R33" t="str">
        <f>VLOOKUP(S33,ERV_Issuers!C:E,3,FALSE)</f>
        <v>BRADES</v>
      </c>
      <c r="S33" s="7" t="s">
        <v>1969</v>
      </c>
    </row>
    <row r="34" spans="1:19" x14ac:dyDescent="0.25">
      <c r="A34" t="s">
        <v>2256</v>
      </c>
      <c r="B34">
        <v>67036654</v>
      </c>
      <c r="C34" t="s">
        <v>2254</v>
      </c>
      <c r="Q34" t="str">
        <f t="shared" si="0"/>
        <v>BRASKM</v>
      </c>
      <c r="R34" t="str">
        <f>VLOOKUP(S34,ERV_Issuers!C:E,3,FALSE)</f>
        <v>BRASKM</v>
      </c>
      <c r="S34" s="7" t="s">
        <v>1970</v>
      </c>
    </row>
    <row r="35" spans="1:19" x14ac:dyDescent="0.25">
      <c r="A35" t="s">
        <v>2854</v>
      </c>
      <c r="B35">
        <v>67039034</v>
      </c>
      <c r="C35" t="s">
        <v>2853</v>
      </c>
      <c r="Q35" t="str">
        <f t="shared" si="0"/>
        <v>BRASKM</v>
      </c>
      <c r="R35" t="str">
        <f>VLOOKUP(S35,ERV_Issuers!C:E,3,FALSE)</f>
        <v>BRASKM</v>
      </c>
      <c r="S35" s="7" t="s">
        <v>1973</v>
      </c>
    </row>
    <row r="36" spans="1:19" x14ac:dyDescent="0.25">
      <c r="Q36" t="str">
        <f t="shared" si="0"/>
        <v>BRAZIL</v>
      </c>
      <c r="R36" t="str">
        <f>VLOOKUP(S36,ERV_Issuers!C:E,3,FALSE)</f>
        <v>BRAZIL</v>
      </c>
      <c r="S36" s="7" t="s">
        <v>1975</v>
      </c>
    </row>
    <row r="37" spans="1:19" x14ac:dyDescent="0.25">
      <c r="Q37" t="str">
        <f t="shared" si="0"/>
        <v>BRFSBZ</v>
      </c>
      <c r="R37" t="str">
        <f>VLOOKUP(S37,ERV_Issuers!C:E,3,FALSE)</f>
        <v>BRFSBZ</v>
      </c>
      <c r="S37" s="7" t="s">
        <v>1978</v>
      </c>
    </row>
    <row r="38" spans="1:19" x14ac:dyDescent="0.25">
      <c r="Q38" t="str">
        <f t="shared" si="0"/>
        <v>BRSRBZ</v>
      </c>
      <c r="R38" t="str">
        <f>VLOOKUP(S38,ERV_Issuers!C:E,3,FALSE)</f>
        <v>BRSRBZ</v>
      </c>
      <c r="S38" s="7" t="s">
        <v>1981</v>
      </c>
    </row>
    <row r="39" spans="1:19" x14ac:dyDescent="0.25">
      <c r="Q39" t="str">
        <f t="shared" si="0"/>
        <v>BRSVDR</v>
      </c>
      <c r="R39" t="str">
        <f>VLOOKUP(S39,ERV_Issuers!C:E,3,FALSE)</f>
        <v>BRSVDR</v>
      </c>
      <c r="S39" s="7" t="s">
        <v>3028</v>
      </c>
    </row>
    <row r="40" spans="1:19" x14ac:dyDescent="0.25">
      <c r="Q40" t="str">
        <f t="shared" si="0"/>
        <v>BSANCI</v>
      </c>
      <c r="R40" t="str">
        <f>VLOOKUP(S40,ERV_Issuers!C:E,3,FALSE)</f>
        <v>BSANCI</v>
      </c>
      <c r="S40" s="7" t="s">
        <v>3032</v>
      </c>
    </row>
    <row r="41" spans="1:19" x14ac:dyDescent="0.25">
      <c r="Q41" t="str">
        <f t="shared" si="0"/>
        <v>BSDEIJ</v>
      </c>
      <c r="R41" t="str">
        <f>VLOOKUP(S41,ERV_Issuers!C:E,3,FALSE)</f>
        <v>BSDEIJ</v>
      </c>
      <c r="S41" s="7" t="s">
        <v>1985</v>
      </c>
    </row>
    <row r="42" spans="1:19" x14ac:dyDescent="0.25">
      <c r="Q42" t="str">
        <f t="shared" si="0"/>
        <v>BSMXB</v>
      </c>
      <c r="R42" t="str">
        <f>VLOOKUP(S42,ERV_Issuers!C:E,3,FALSE)</f>
        <v>BSMXB</v>
      </c>
      <c r="S42" s="7" t="s">
        <v>1987</v>
      </c>
    </row>
    <row r="43" spans="1:19" x14ac:dyDescent="0.25">
      <c r="Q43" t="str">
        <f t="shared" si="0"/>
        <v>BSMXB</v>
      </c>
      <c r="R43" t="str">
        <f>VLOOKUP(S43,ERV_Issuers!C:E,3,FALSE)</f>
        <v>BSMXB</v>
      </c>
      <c r="S43" s="7" t="s">
        <v>1989</v>
      </c>
    </row>
    <row r="44" spans="1:19" x14ac:dyDescent="0.25">
      <c r="Q44" t="str">
        <f t="shared" si="0"/>
        <v>BTGPBZ</v>
      </c>
      <c r="R44" t="str">
        <f>VLOOKUP(S44,ERV_Issuers!C:E,3,FALSE)</f>
        <v>BTGPBZ</v>
      </c>
      <c r="S44" s="7" t="s">
        <v>1991</v>
      </c>
    </row>
    <row r="45" spans="1:19" x14ac:dyDescent="0.25">
      <c r="Q45" t="str">
        <f t="shared" si="0"/>
        <v>BTGPBZ</v>
      </c>
      <c r="R45" t="str">
        <f>VLOOKUP(S45,ERV_Issuers!C:E,3,FALSE)</f>
        <v>BTGPBZ</v>
      </c>
      <c r="S45" s="7" t="s">
        <v>1994</v>
      </c>
    </row>
    <row r="46" spans="1:19" x14ac:dyDescent="0.25">
      <c r="Q46" t="str">
        <f t="shared" si="0"/>
        <v>BTGPBZ</v>
      </c>
      <c r="R46" t="str">
        <f>VLOOKUP(S46,ERV_Issuers!C:E,3,FALSE)</f>
        <v>BTGPBZ</v>
      </c>
      <c r="S46" s="7" t="s">
        <v>1996</v>
      </c>
    </row>
    <row r="47" spans="1:19" x14ac:dyDescent="0.25">
      <c r="Q47" t="str">
        <f t="shared" si="0"/>
        <v>BTHREE</v>
      </c>
      <c r="R47" t="str">
        <f>VLOOKUP(S47,ERV_Issuers!C:E,3,FALSE)</f>
        <v>BTHREE</v>
      </c>
      <c r="S47" s="7" t="s">
        <v>18227</v>
      </c>
    </row>
    <row r="48" spans="1:19" x14ac:dyDescent="0.25">
      <c r="Q48" t="str">
        <f t="shared" si="0"/>
        <v>BTOWBZ</v>
      </c>
      <c r="R48" t="str">
        <f>VLOOKUP(S48,ERV_Issuers!C:E,3,FALSE)</f>
        <v>BTOWBZ</v>
      </c>
      <c r="S48" s="7" t="s">
        <v>1998</v>
      </c>
    </row>
    <row r="49" spans="17:19" x14ac:dyDescent="0.25">
      <c r="Q49" t="str">
        <f t="shared" si="0"/>
        <v>BTOWBZ</v>
      </c>
      <c r="R49" t="str">
        <f>VLOOKUP(S49,ERV_Issuers!C:E,3,FALSE)</f>
        <v>BTOWBZ</v>
      </c>
      <c r="S49" s="7" t="s">
        <v>18874</v>
      </c>
    </row>
    <row r="50" spans="17:19" x14ac:dyDescent="0.25">
      <c r="Q50" t="str">
        <f t="shared" si="0"/>
        <v>BTSDF</v>
      </c>
      <c r="R50" t="str">
        <f>VLOOKUP(S50,ERV_Issuers!C:E,3,FALSE)</f>
        <v>BTSDF</v>
      </c>
      <c r="S50" s="7" t="s">
        <v>2001</v>
      </c>
    </row>
    <row r="51" spans="17:19" x14ac:dyDescent="0.25">
      <c r="Q51" t="str">
        <f t="shared" si="0"/>
        <v>BUEAIR</v>
      </c>
      <c r="R51" t="str">
        <f>VLOOKUP(S51,ERV_Issuers!C:E,3,FALSE)</f>
        <v>BUEAIR</v>
      </c>
      <c r="S51" s="7" t="s">
        <v>2005</v>
      </c>
    </row>
    <row r="52" spans="17:19" x14ac:dyDescent="0.25">
      <c r="Q52" t="str">
        <f t="shared" si="0"/>
        <v>BUENAV</v>
      </c>
      <c r="R52" t="str">
        <f>VLOOKUP(S52,ERV_Issuers!C:E,3,FALSE)</f>
        <v>BUENAV</v>
      </c>
      <c r="S52" s="7" t="s">
        <v>17424</v>
      </c>
    </row>
    <row r="53" spans="17:19" x14ac:dyDescent="0.25">
      <c r="Q53" t="str">
        <f t="shared" si="0"/>
        <v>BUMIIJ</v>
      </c>
      <c r="R53" t="str">
        <f>VLOOKUP(S53,ERV_Issuers!C:E,3,FALSE)</f>
        <v>BUMIIJ</v>
      </c>
      <c r="S53" s="7" t="s">
        <v>2007</v>
      </c>
    </row>
    <row r="54" spans="17:19" x14ac:dyDescent="0.25">
      <c r="Q54" t="str">
        <f t="shared" si="0"/>
        <v>BVTSJ</v>
      </c>
      <c r="R54" t="str">
        <f>VLOOKUP(S54,ERV_Issuers!C:E,3,FALSE)</f>
        <v>BVTSJ</v>
      </c>
      <c r="S54" s="7" t="s">
        <v>18229</v>
      </c>
    </row>
    <row r="55" spans="17:19" x14ac:dyDescent="0.25">
      <c r="Q55" t="str">
        <f t="shared" si="0"/>
        <v>CABEI</v>
      </c>
      <c r="R55" t="str">
        <f>VLOOKUP(S55,ERV_Issuers!C:E,3,FALSE)</f>
        <v>CABEI</v>
      </c>
      <c r="S55" s="7" t="s">
        <v>2011</v>
      </c>
    </row>
    <row r="56" spans="17:19" x14ac:dyDescent="0.25">
      <c r="Q56" t="str">
        <f t="shared" si="0"/>
        <v>CAF</v>
      </c>
      <c r="R56" t="str">
        <f>VLOOKUP(S56,ERV_Issuers!C:E,3,FALSE)</f>
        <v>CAF</v>
      </c>
      <c r="S56" s="7" t="s">
        <v>2015</v>
      </c>
    </row>
    <row r="57" spans="17:19" x14ac:dyDescent="0.25">
      <c r="Q57" t="str">
        <f t="shared" si="0"/>
        <v>CAIXBR</v>
      </c>
      <c r="R57" t="str">
        <f>VLOOKUP(S57,ERV_Issuers!C:E,3,FALSE)</f>
        <v>CAIXBR</v>
      </c>
      <c r="S57" s="7" t="s">
        <v>2018</v>
      </c>
    </row>
    <row r="58" spans="17:19" x14ac:dyDescent="0.25">
      <c r="Q58" t="str">
        <f t="shared" si="0"/>
        <v>CALLAO</v>
      </c>
      <c r="R58" t="str">
        <f>VLOOKUP(S58,ERV_Issuers!C:E,3,FALSE)</f>
        <v>CALLAO</v>
      </c>
      <c r="S58" s="7" t="s">
        <v>2021</v>
      </c>
    </row>
    <row r="59" spans="17:19" x14ac:dyDescent="0.25">
      <c r="Q59" t="str">
        <f t="shared" si="0"/>
        <v>CAMEBO</v>
      </c>
      <c r="R59" t="e">
        <f>VLOOKUP(S59,ERV_Issuers!C:E,3,FALSE)</f>
        <v>#N/A</v>
      </c>
      <c r="S59" s="7" t="s">
        <v>2024</v>
      </c>
    </row>
    <row r="60" spans="17:19" x14ac:dyDescent="0.25">
      <c r="Q60" t="str">
        <f t="shared" si="0"/>
        <v>CAMEROON</v>
      </c>
      <c r="R60" t="str">
        <f>VLOOKUP(S60,ERV_Issuers!C:E,3,FALSE)</f>
        <v>REPCAM</v>
      </c>
      <c r="S60" s="7" t="s">
        <v>2026</v>
      </c>
    </row>
    <row r="61" spans="17:19" x14ac:dyDescent="0.25">
      <c r="Q61" t="str">
        <f t="shared" si="0"/>
        <v>CANPCK</v>
      </c>
      <c r="R61" t="str">
        <f>VLOOKUP(S61,ERV_Issuers!C:E,3,FALSE)</f>
        <v>CANPCK</v>
      </c>
      <c r="S61" s="7" t="s">
        <v>2030</v>
      </c>
    </row>
    <row r="62" spans="17:19" x14ac:dyDescent="0.25">
      <c r="Q62" t="str">
        <f t="shared" si="0"/>
        <v>CAPG-1L</v>
      </c>
      <c r="R62" t="e">
        <f>VLOOKUP(S62,ERV_Issuers!C:E,3,FALSE)</f>
        <v>#N/A</v>
      </c>
      <c r="S62" s="7" t="s">
        <v>2034</v>
      </c>
    </row>
    <row r="63" spans="17:19" x14ac:dyDescent="0.25">
      <c r="Q63" t="str">
        <f t="shared" si="0"/>
        <v>CAPITA</v>
      </c>
      <c r="R63" t="str">
        <f>VLOOKUP(S63,ERV_Issuers!C:E,3,FALSE)</f>
        <v>CAPITA</v>
      </c>
      <c r="S63" s="7" t="s">
        <v>2035</v>
      </c>
    </row>
    <row r="64" spans="17:19" x14ac:dyDescent="0.25">
      <c r="Q64" t="str">
        <f t="shared" si="0"/>
        <v>CAPLSP</v>
      </c>
      <c r="R64" t="e">
        <f>VLOOKUP(S64,ERV_Issuers!C:E,3,FALSE)</f>
        <v>#N/A</v>
      </c>
      <c r="S64" s="7" t="s">
        <v>2037</v>
      </c>
    </row>
    <row r="65" spans="17:19" x14ac:dyDescent="0.25">
      <c r="Q65" t="str">
        <f t="shared" si="0"/>
        <v>CAPXAR</v>
      </c>
      <c r="R65" t="str">
        <f>VLOOKUP(S65,ERV_Issuers!C:E,3,FALSE)</f>
        <v>CAPXAR</v>
      </c>
      <c r="S65" s="7" t="s">
        <v>2038</v>
      </c>
    </row>
    <row r="66" spans="17:19" x14ac:dyDescent="0.25">
      <c r="Q66" t="str">
        <f t="shared" ref="Q66:Q129" si="1">LEFT(S66,IFERROR(FIND("_",S66,1)-1,LEN(S66)))</f>
        <v>CARINC</v>
      </c>
      <c r="R66" t="str">
        <f>VLOOKUP(S66,ERV_Issuers!C:E,3,FALSE)</f>
        <v>CARINC</v>
      </c>
      <c r="S66" s="7" t="s">
        <v>2041</v>
      </c>
    </row>
    <row r="67" spans="17:19" x14ac:dyDescent="0.25">
      <c r="Q67" t="str">
        <f t="shared" si="1"/>
        <v>CASHLD</v>
      </c>
      <c r="R67" t="str">
        <f>VLOOKUP(S67,ERV_Issuers!C:E,3,FALSE)</f>
        <v>CASHLD</v>
      </c>
      <c r="S67" s="7" t="s">
        <v>2044</v>
      </c>
    </row>
    <row r="68" spans="17:19" x14ac:dyDescent="0.25">
      <c r="Q68" t="str">
        <f t="shared" si="1"/>
        <v>CASPEA</v>
      </c>
      <c r="R68" t="str">
        <f>VLOOKUP(S68,ERV_Issuers!C:E,3,FALSE)</f>
        <v>CASPEA</v>
      </c>
      <c r="S68" s="7" t="s">
        <v>2048</v>
      </c>
    </row>
    <row r="69" spans="17:19" x14ac:dyDescent="0.25">
      <c r="Q69" t="str">
        <f t="shared" si="1"/>
        <v>CATHAY</v>
      </c>
      <c r="R69" t="str">
        <f>VLOOKUP(S69,ERV_Issuers!C:E,3,FALSE)</f>
        <v>CATHAY</v>
      </c>
      <c r="S69" s="7" t="s">
        <v>16794</v>
      </c>
    </row>
    <row r="70" spans="17:19" x14ac:dyDescent="0.25">
      <c r="Q70" t="str">
        <f t="shared" si="1"/>
        <v>CATIC</v>
      </c>
      <c r="R70" t="str">
        <f>VLOOKUP(S70,ERV_Issuers!C:E,3,FALSE)</f>
        <v>CATIC</v>
      </c>
      <c r="S70" s="7" t="s">
        <v>2051</v>
      </c>
    </row>
    <row r="71" spans="17:19" x14ac:dyDescent="0.25">
      <c r="Q71" t="str">
        <f t="shared" si="1"/>
        <v>CBDUH</v>
      </c>
      <c r="R71" t="str">
        <f>VLOOKUP(S71,ERV_Issuers!C:E,3,FALSE)</f>
        <v>CBDUH</v>
      </c>
      <c r="S71" s="7" t="s">
        <v>2053</v>
      </c>
    </row>
    <row r="72" spans="17:19" x14ac:dyDescent="0.25">
      <c r="Q72" t="str">
        <f t="shared" si="1"/>
        <v>CBKIN</v>
      </c>
      <c r="R72" t="str">
        <f>VLOOKUP(S72,ERV_Issuers!C:E,3,FALSE)</f>
        <v>CBKIN</v>
      </c>
      <c r="S72" s="7" t="s">
        <v>2057</v>
      </c>
    </row>
    <row r="73" spans="17:19" x14ac:dyDescent="0.25">
      <c r="Q73" t="str">
        <f t="shared" si="1"/>
        <v>CBQKQD</v>
      </c>
      <c r="R73" t="str">
        <f>VLOOKUP(S73,ERV_Issuers!C:E,3,FALSE)</f>
        <v>CBQKQD</v>
      </c>
      <c r="S73" s="7" t="s">
        <v>2060</v>
      </c>
    </row>
    <row r="74" spans="17:19" x14ac:dyDescent="0.25">
      <c r="Q74" t="str">
        <f t="shared" si="1"/>
        <v>CCAMCL</v>
      </c>
      <c r="R74" t="str">
        <f>VLOOKUP(S74,ERV_Issuers!C:E,3,FALSE)</f>
        <v>CCAMCL</v>
      </c>
      <c r="S74" s="7" t="s">
        <v>2063</v>
      </c>
    </row>
    <row r="75" spans="17:19" x14ac:dyDescent="0.25">
      <c r="Q75" t="str">
        <f t="shared" si="1"/>
        <v>CCB</v>
      </c>
      <c r="R75" t="str">
        <f>VLOOKUP(S75,ERV_Issuers!C:E,3,FALSE)</f>
        <v>CCB</v>
      </c>
      <c r="S75" s="7" t="s">
        <v>348</v>
      </c>
    </row>
    <row r="76" spans="17:19" x14ac:dyDescent="0.25">
      <c r="Q76" t="str">
        <f t="shared" si="1"/>
        <v>CCB</v>
      </c>
      <c r="R76" t="str">
        <f>VLOOKUP(S76,ERV_Issuers!C:E,3,FALSE)</f>
        <v>CCB</v>
      </c>
      <c r="S76" s="7" t="s">
        <v>346</v>
      </c>
    </row>
    <row r="77" spans="17:19" x14ac:dyDescent="0.25">
      <c r="Q77" t="str">
        <f t="shared" si="1"/>
        <v>CCB-B3T2</v>
      </c>
      <c r="R77" t="str">
        <f>VLOOKUP(S77,ERV_Issuers!C:E,3,FALSE)</f>
        <v>CCB</v>
      </c>
      <c r="S77" s="7" t="s">
        <v>355</v>
      </c>
    </row>
    <row r="78" spans="17:19" x14ac:dyDescent="0.25">
      <c r="Q78" t="str">
        <f t="shared" si="1"/>
        <v>CCBL</v>
      </c>
      <c r="R78" t="str">
        <f>VLOOKUP(S78,ERV_Issuers!C:E,3,FALSE)</f>
        <v>CCBL</v>
      </c>
      <c r="S78" s="7" t="s">
        <v>357</v>
      </c>
    </row>
    <row r="79" spans="17:19" x14ac:dyDescent="0.25">
      <c r="Q79" t="str">
        <f t="shared" si="1"/>
        <v>HLBCNH</v>
      </c>
      <c r="R79" t="str">
        <f>VLOOKUP(S79,ERV_Issuers!C:E,3,FALSE)</f>
        <v>HLBCNH</v>
      </c>
      <c r="S79" s="7" t="s">
        <v>16908</v>
      </c>
    </row>
    <row r="80" spans="17:19" x14ac:dyDescent="0.25">
      <c r="Q80" t="str">
        <f t="shared" si="1"/>
        <v>HLBCNH</v>
      </c>
      <c r="R80" t="e">
        <f>VLOOKUP(S80,ERV_Issuers!C:E,3,FALSE)</f>
        <v>#N/A</v>
      </c>
      <c r="S80" s="7" t="s">
        <v>20657</v>
      </c>
    </row>
    <row r="81" spans="17:19" x14ac:dyDescent="0.25">
      <c r="Q81" t="str">
        <f t="shared" si="1"/>
        <v>HLINSU</v>
      </c>
      <c r="R81" t="str">
        <f>VLOOKUP(S81,ERV_Issuers!C:E,3,FALSE)</f>
        <v>HLINSU</v>
      </c>
      <c r="S81" s="7" t="s">
        <v>3479</v>
      </c>
    </row>
    <row r="82" spans="17:19" x14ac:dyDescent="0.25">
      <c r="Q82" t="str">
        <f t="shared" si="1"/>
        <v>HLSTWR</v>
      </c>
      <c r="R82" t="str">
        <f>VLOOKUP(S82,ERV_Issuers!C:E,3,FALSE)</f>
        <v>HLSTWR</v>
      </c>
      <c r="S82" s="7" t="s">
        <v>3483</v>
      </c>
    </row>
    <row r="83" spans="17:19" x14ac:dyDescent="0.25">
      <c r="Q83" t="str">
        <f t="shared" si="1"/>
        <v>HMELIN</v>
      </c>
      <c r="R83" t="str">
        <f>VLOOKUP(S83,ERV_Issuers!C:E,3,FALSE)</f>
        <v>HMELIN</v>
      </c>
      <c r="S83" s="7" t="s">
        <v>3486</v>
      </c>
    </row>
    <row r="84" spans="17:19" x14ac:dyDescent="0.25">
      <c r="Q84" t="str">
        <f t="shared" si="1"/>
        <v>HNFARM</v>
      </c>
      <c r="R84" t="str">
        <f>VLOOKUP(S84,ERV_Issuers!C:E,3,FALSE)</f>
        <v>HNFARM</v>
      </c>
      <c r="S84" s="7" t="s">
        <v>3489</v>
      </c>
    </row>
    <row r="85" spans="17:19" x14ac:dyDescent="0.25">
      <c r="Q85" t="str">
        <f t="shared" si="1"/>
        <v>HNINTL</v>
      </c>
      <c r="R85" t="str">
        <f>VLOOKUP(S85,ERV_Issuers!C:E,3,FALSE)</f>
        <v>HNINTL</v>
      </c>
      <c r="S85" s="7" t="s">
        <v>3492</v>
      </c>
    </row>
    <row r="86" spans="17:19" x14ac:dyDescent="0.25">
      <c r="Q86" t="str">
        <f t="shared" si="1"/>
        <v>HNTOIL</v>
      </c>
      <c r="R86" t="str">
        <f>VLOOKUP(S86,ERV_Issuers!C:E,3,FALSE)</f>
        <v>HNTOIL</v>
      </c>
      <c r="S86" s="7" t="s">
        <v>3495</v>
      </c>
    </row>
    <row r="87" spans="17:19" x14ac:dyDescent="0.25">
      <c r="Q87" t="str">
        <f t="shared" si="1"/>
        <v>HNYUZI</v>
      </c>
      <c r="R87" t="str">
        <f>VLOOKUP(S87,ERV_Issuers!C:E,3,FALSE)</f>
        <v>HNYUZI</v>
      </c>
      <c r="S87" s="7" t="s">
        <v>3497</v>
      </c>
    </row>
    <row r="88" spans="17:19" x14ac:dyDescent="0.25">
      <c r="Q88" t="str">
        <f t="shared" si="1"/>
        <v>HONDURAS</v>
      </c>
      <c r="R88" t="str">
        <f>VLOOKUP(S88,ERV_Issuers!C:E,3,FALSE)</f>
        <v>HONDUR</v>
      </c>
      <c r="S88" s="7" t="s">
        <v>3499</v>
      </c>
    </row>
    <row r="89" spans="17:19" x14ac:dyDescent="0.25">
      <c r="Q89" t="str">
        <f t="shared" si="1"/>
        <v>HONGKONG</v>
      </c>
      <c r="R89" t="str">
        <f>VLOOKUP(S89,ERV_Issuers!C:E,3,FALSE)</f>
        <v>HKINTL</v>
      </c>
      <c r="S89" s="7" t="s">
        <v>3503</v>
      </c>
    </row>
    <row r="90" spans="17:19" x14ac:dyDescent="0.25">
      <c r="Q90" t="str">
        <f t="shared" si="1"/>
        <v>HONGQI</v>
      </c>
      <c r="R90" t="str">
        <f>VLOOKUP(S90,ERV_Issuers!C:E,3,FALSE)</f>
        <v>HONGQI</v>
      </c>
      <c r="S90" s="7" t="s">
        <v>3506</v>
      </c>
    </row>
    <row r="91" spans="17:19" x14ac:dyDescent="0.25">
      <c r="Q91" t="str">
        <f t="shared" si="1"/>
        <v>HONGSL</v>
      </c>
      <c r="R91" t="e">
        <f>VLOOKUP(S91,ERV_Issuers!C:E,3,FALSE)</f>
        <v>#N/A</v>
      </c>
      <c r="S91" s="7" t="s">
        <v>3508</v>
      </c>
    </row>
    <row r="92" spans="17:19" x14ac:dyDescent="0.25">
      <c r="Q92" t="str">
        <f t="shared" si="1"/>
        <v>HONHAI</v>
      </c>
      <c r="R92" t="str">
        <f>VLOOKUP(S92,ERV_Issuers!C:E,3,FALSE)</f>
        <v>HONHAI</v>
      </c>
      <c r="S92" s="7" t="s">
        <v>3509</v>
      </c>
    </row>
    <row r="93" spans="17:19" x14ac:dyDescent="0.25">
      <c r="Q93" t="str">
        <f t="shared" si="1"/>
        <v>HONHUA</v>
      </c>
      <c r="R93" t="e">
        <f>VLOOKUP(S93,ERV_Issuers!C:E,3,FALSE)</f>
        <v>#N/A</v>
      </c>
      <c r="S93" s="7" t="s">
        <v>3512</v>
      </c>
    </row>
    <row r="94" spans="17:19" x14ac:dyDescent="0.25">
      <c r="Q94" t="str">
        <f t="shared" si="1"/>
        <v>HPCLIN</v>
      </c>
      <c r="R94" t="str">
        <f>VLOOKUP(S94,ERV_Issuers!C:E,3,FALSE)</f>
        <v>HPCLIN</v>
      </c>
      <c r="S94" s="7" t="s">
        <v>3513</v>
      </c>
    </row>
    <row r="95" spans="17:19" x14ac:dyDescent="0.25">
      <c r="Q95" t="str">
        <f t="shared" si="1"/>
        <v>HPDLF</v>
      </c>
      <c r="R95" t="str">
        <f>VLOOKUP(S95,ERV_Issuers!C:E,3,FALSE)</f>
        <v>HPDLF</v>
      </c>
      <c r="S95" s="7" t="s">
        <v>3517</v>
      </c>
    </row>
    <row r="96" spans="17:19" x14ac:dyDescent="0.25">
      <c r="Q96" t="str">
        <f t="shared" si="1"/>
        <v>HPHTSP</v>
      </c>
      <c r="R96" t="str">
        <f>VLOOKUP(S96,ERV_Issuers!C:E,3,FALSE)</f>
        <v>HPHTSP</v>
      </c>
      <c r="S96" s="7" t="s">
        <v>3520</v>
      </c>
    </row>
    <row r="97" spans="17:19" x14ac:dyDescent="0.25">
      <c r="Q97" t="str">
        <f t="shared" si="1"/>
        <v>HRELEC</v>
      </c>
      <c r="R97" t="str">
        <f>VLOOKUP(S97,ERV_Issuers!C:E,3,FALSE)</f>
        <v>HRELEC</v>
      </c>
      <c r="S97" s="7" t="s">
        <v>3521</v>
      </c>
    </row>
    <row r="98" spans="17:19" x14ac:dyDescent="0.25">
      <c r="Q98" t="str">
        <f t="shared" si="1"/>
        <v>HRINTH</v>
      </c>
      <c r="R98" t="str">
        <f>VLOOKUP(S98,ERV_Issuers!C:E,3,FALSE)</f>
        <v>HRINTH</v>
      </c>
      <c r="S98" s="7" t="s">
        <v>3524</v>
      </c>
    </row>
    <row r="99" spans="17:19" x14ac:dyDescent="0.25">
      <c r="Q99" t="str">
        <f t="shared" si="1"/>
        <v>HTISEC</v>
      </c>
      <c r="R99" t="str">
        <f>VLOOKUP(S99,ERV_Issuers!C:E,3,FALSE)</f>
        <v>HTISEC</v>
      </c>
      <c r="S99" s="7" t="s">
        <v>3526</v>
      </c>
    </row>
    <row r="100" spans="17:19" x14ac:dyDescent="0.25">
      <c r="Q100" t="str">
        <f t="shared" si="1"/>
        <v>HTSC</v>
      </c>
      <c r="R100" t="str">
        <f>VLOOKUP(S100,ERV_Issuers!C:E,3,FALSE)</f>
        <v>HTSC</v>
      </c>
      <c r="S100" s="7" t="s">
        <v>3529</v>
      </c>
    </row>
    <row r="101" spans="17:19" x14ac:dyDescent="0.25">
      <c r="Q101" t="str">
        <f t="shared" si="1"/>
        <v>HYUSEC</v>
      </c>
      <c r="R101" t="str">
        <f>VLOOKUP(S101,ERV_Issuers!C:E,3,FALSE)</f>
        <v>HYUSEC</v>
      </c>
      <c r="S101" s="7" t="s">
        <v>19166</v>
      </c>
    </row>
    <row r="102" spans="17:19" x14ac:dyDescent="0.25">
      <c r="Q102" t="str">
        <f t="shared" si="1"/>
        <v>HZCONI</v>
      </c>
      <c r="R102" t="str">
        <f>VLOOKUP(S102,ERV_Issuers!C:E,3,FALSE)</f>
        <v>HZCONI</v>
      </c>
      <c r="S102" s="7" t="s">
        <v>3572</v>
      </c>
    </row>
    <row r="103" spans="17:19" x14ac:dyDescent="0.25">
      <c r="Q103" t="str">
        <f t="shared" si="1"/>
        <v>HZFYCT</v>
      </c>
      <c r="R103" t="str">
        <f>VLOOKUP(S103,ERV_Issuers!C:E,3,FALSE)</f>
        <v>HZFYCT</v>
      </c>
      <c r="S103" s="7" t="s">
        <v>17365</v>
      </c>
    </row>
    <row r="104" spans="17:19" x14ac:dyDescent="0.25">
      <c r="Q104" t="str">
        <f t="shared" si="1"/>
        <v>HZQTND</v>
      </c>
      <c r="R104" t="str">
        <f>VLOOKUP(S104,ERV_Issuers!C:E,3,FALSE)</f>
        <v/>
      </c>
      <c r="S104" s="7" t="s">
        <v>3574</v>
      </c>
    </row>
    <row r="105" spans="17:19" x14ac:dyDescent="0.25">
      <c r="Q105" t="str">
        <f t="shared" si="1"/>
        <v>IBAZAZ</v>
      </c>
      <c r="R105" t="str">
        <f>VLOOKUP(S105,ERV_Issuers!C:E,3,FALSE)</f>
        <v>IBAZAZ</v>
      </c>
      <c r="S105" s="7" t="s">
        <v>3577</v>
      </c>
    </row>
    <row r="106" spans="17:19" x14ac:dyDescent="0.25">
      <c r="Q106" t="str">
        <f t="shared" si="1"/>
        <v>ICBCAS</v>
      </c>
      <c r="R106" t="str">
        <f>VLOOKUP(S106,ERV_Issuers!C:E,3,FALSE)</f>
        <v>ICBCAS</v>
      </c>
      <c r="S106" s="7" t="s">
        <v>3580</v>
      </c>
    </row>
    <row r="107" spans="17:19" x14ac:dyDescent="0.25">
      <c r="Q107" t="str">
        <f t="shared" si="1"/>
        <v>ICBCAS</v>
      </c>
      <c r="R107" t="str">
        <f>VLOOKUP(S107,ERV_Issuers!C:E,3,FALSE)</f>
        <v>ICBCAS</v>
      </c>
      <c r="S107" s="7" t="s">
        <v>3582</v>
      </c>
    </row>
    <row r="108" spans="17:19" x14ac:dyDescent="0.25">
      <c r="Q108" t="str">
        <f t="shared" si="1"/>
        <v>ICBCAS</v>
      </c>
      <c r="R108" t="str">
        <f>VLOOKUP(S108,ERV_Issuers!C:E,3,FALSE)</f>
        <v>ICBCAS</v>
      </c>
      <c r="S108" s="7" t="s">
        <v>3585</v>
      </c>
    </row>
    <row r="109" spans="17:19" x14ac:dyDescent="0.25">
      <c r="Q109" t="str">
        <f t="shared" si="1"/>
        <v>ICBCAS-AT1</v>
      </c>
      <c r="R109" t="str">
        <f>VLOOKUP(S109,ERV_Issuers!C:E,3,FALSE)</f>
        <v>ICBCAS</v>
      </c>
      <c r="S109" s="7" t="s">
        <v>18356</v>
      </c>
    </row>
    <row r="110" spans="17:19" x14ac:dyDescent="0.25">
      <c r="Q110" t="str">
        <f t="shared" si="1"/>
        <v>ICBCIH</v>
      </c>
      <c r="R110" t="str">
        <f>VLOOKUP(S110,ERV_Issuers!C:E,3,FALSE)</f>
        <v>ICBCIH</v>
      </c>
      <c r="S110" s="7" t="s">
        <v>3588</v>
      </c>
    </row>
    <row r="111" spans="17:19" x14ac:dyDescent="0.25">
      <c r="Q111" t="str">
        <f t="shared" si="1"/>
        <v>ICBCIL-1L</v>
      </c>
      <c r="R111" t="str">
        <f>VLOOKUP(S111,ERV_Issuers!C:E,3,FALSE)</f>
        <v/>
      </c>
      <c r="S111" s="7" t="s">
        <v>3591</v>
      </c>
    </row>
    <row r="112" spans="17:19" x14ac:dyDescent="0.25">
      <c r="Q112" t="str">
        <f t="shared" si="1"/>
        <v>ICBCIL</v>
      </c>
      <c r="R112" t="str">
        <f>VLOOKUP(S112,ERV_Issuers!C:E,3,FALSE)</f>
        <v>ICBCIL</v>
      </c>
      <c r="S112" s="7" t="s">
        <v>3593</v>
      </c>
    </row>
    <row r="113" spans="17:19" x14ac:dyDescent="0.25">
      <c r="Q113" t="str">
        <f t="shared" si="1"/>
        <v>ICBPIJ</v>
      </c>
      <c r="R113" t="str">
        <f>VLOOKUP(S113,ERV_Issuers!C:E,3,FALSE)</f>
        <v>ICBPIJ</v>
      </c>
      <c r="S113" s="7" t="s">
        <v>16914</v>
      </c>
    </row>
    <row r="114" spans="17:19" x14ac:dyDescent="0.25">
      <c r="Q114" t="str">
        <f t="shared" si="1"/>
        <v>ICICI</v>
      </c>
      <c r="R114" t="str">
        <f>VLOOKUP(S114,ERV_Issuers!C:E,3,FALSE)</f>
        <v>ICICI</v>
      </c>
      <c r="S114" s="7" t="s">
        <v>3596</v>
      </c>
    </row>
    <row r="115" spans="17:19" x14ac:dyDescent="0.25">
      <c r="Q115" t="str">
        <f t="shared" si="1"/>
        <v>ICLIT</v>
      </c>
      <c r="R115" t="str">
        <f>VLOOKUP(S115,ERV_Issuers!C:E,3,FALSE)</f>
        <v>ICLIT</v>
      </c>
      <c r="S115" s="7" t="s">
        <v>3598</v>
      </c>
    </row>
    <row r="116" spans="17:19" x14ac:dyDescent="0.25">
      <c r="Q116" t="str">
        <f t="shared" si="1"/>
        <v>ICTPM</v>
      </c>
      <c r="R116" t="str">
        <f>VLOOKUP(S116,ERV_Issuers!C:E,3,FALSE)</f>
        <v>ICTPM</v>
      </c>
      <c r="S116" s="7" t="s">
        <v>3601</v>
      </c>
    </row>
    <row r="117" spans="17:19" x14ac:dyDescent="0.25">
      <c r="Q117" t="str">
        <f t="shared" si="1"/>
        <v>IDASAL</v>
      </c>
      <c r="R117" t="str">
        <f>VLOOKUP(S117,ERV_Issuers!C:E,3,FALSE)</f>
        <v>IDASAL</v>
      </c>
      <c r="S117" s="7" t="s">
        <v>3603</v>
      </c>
    </row>
    <row r="118" spans="17:19" x14ac:dyDescent="0.25">
      <c r="Q118" t="str">
        <f t="shared" si="1"/>
        <v>IDINOS</v>
      </c>
      <c r="R118" t="e">
        <f>VLOOKUP(S118,ERV_Issuers!C:E,3,FALSE)</f>
        <v>#N/A</v>
      </c>
      <c r="S118" s="7" t="s">
        <v>17368</v>
      </c>
    </row>
    <row r="119" spans="17:19" x14ac:dyDescent="0.25">
      <c r="Q119" t="str">
        <f t="shared" si="1"/>
        <v>IENOVA</v>
      </c>
      <c r="R119" t="str">
        <f>VLOOKUP(S119,ERV_Issuers!C:E,3,FALSE)</f>
        <v>IENOVA</v>
      </c>
      <c r="S119" s="7" t="s">
        <v>3606</v>
      </c>
    </row>
    <row r="120" spans="17:19" x14ac:dyDescent="0.25">
      <c r="Q120" t="str">
        <f t="shared" si="1"/>
        <v>IFCDCN</v>
      </c>
      <c r="R120" t="str">
        <f>VLOOKUP(S120,ERV_Issuers!C:E,3,FALSE)</f>
        <v>IFCDCN</v>
      </c>
      <c r="S120" s="7" t="s">
        <v>3609</v>
      </c>
    </row>
    <row r="121" spans="17:19" x14ac:dyDescent="0.25">
      <c r="Q121" t="str">
        <f t="shared" si="1"/>
        <v>IFHBH</v>
      </c>
      <c r="R121" t="str">
        <f>VLOOKUP(S121,ERV_Issuers!C:E,3,FALSE)</f>
        <v>IFHBH</v>
      </c>
      <c r="S121" s="7" t="s">
        <v>3613</v>
      </c>
    </row>
    <row r="122" spans="17:19" x14ac:dyDescent="0.25">
      <c r="Q122" t="str">
        <f t="shared" si="1"/>
        <v>IFSPE</v>
      </c>
      <c r="R122" t="str">
        <f>VLOOKUP(S122,ERV_Issuers!C:E,3,FALSE)</f>
        <v>IFSPE</v>
      </c>
      <c r="S122" s="7" t="s">
        <v>3616</v>
      </c>
    </row>
    <row r="123" spans="17:19" x14ac:dyDescent="0.25">
      <c r="Q123" t="str">
        <f t="shared" si="1"/>
        <v>IHFLIN</v>
      </c>
      <c r="R123" t="str">
        <f>VLOOKUP(S123,ERV_Issuers!C:E,3,FALSE)</f>
        <v>IHFLIN</v>
      </c>
      <c r="S123" s="7" t="s">
        <v>3806</v>
      </c>
    </row>
    <row r="124" spans="17:19" x14ac:dyDescent="0.25">
      <c r="Q124" t="str">
        <f t="shared" si="1"/>
        <v>IHSHLD</v>
      </c>
      <c r="R124" t="str">
        <f>VLOOKUP(S124,ERV_Issuers!C:E,3,FALSE)</f>
        <v>IHSHLD</v>
      </c>
      <c r="S124" s="7" t="s">
        <v>3619</v>
      </c>
    </row>
    <row r="125" spans="17:19" x14ac:dyDescent="0.25">
      <c r="Q125" t="str">
        <f t="shared" si="1"/>
        <v>IIFOIN</v>
      </c>
      <c r="R125" t="str">
        <f>VLOOKUP(S125,ERV_Issuers!C:E,3,FALSE)</f>
        <v>IIFOIN</v>
      </c>
      <c r="S125" s="7" t="s">
        <v>3620</v>
      </c>
    </row>
    <row r="126" spans="17:19" x14ac:dyDescent="0.25">
      <c r="Q126" t="str">
        <f t="shared" si="1"/>
        <v>ILAPCL-SEC</v>
      </c>
      <c r="R126" t="str">
        <f>VLOOKUP(S126,ERV_Issuers!C:E,3,FALSE)</f>
        <v>ILAPCL</v>
      </c>
      <c r="S126" s="7" t="s">
        <v>16797</v>
      </c>
    </row>
    <row r="127" spans="17:19" x14ac:dyDescent="0.25">
      <c r="Q127" t="str">
        <f t="shared" si="1"/>
        <v>IMGCN</v>
      </c>
      <c r="R127" t="str">
        <f>VLOOKUP(S127,ERV_Issuers!C:E,3,FALSE)</f>
        <v>IMGCN</v>
      </c>
      <c r="S127" s="7" t="s">
        <v>19137</v>
      </c>
    </row>
    <row r="128" spans="17:19" x14ac:dyDescent="0.25">
      <c r="Q128" t="str">
        <f t="shared" si="1"/>
        <v>IMHRUS</v>
      </c>
      <c r="R128" t="e">
        <f>VLOOKUP(S128,ERV_Issuers!C:E,3,FALSE)</f>
        <v>#N/A</v>
      </c>
      <c r="S128" s="7" t="s">
        <v>3624</v>
      </c>
    </row>
    <row r="129" spans="17:19" x14ac:dyDescent="0.25">
      <c r="Q129" t="str">
        <f t="shared" si="1"/>
        <v>IMYLIG</v>
      </c>
      <c r="R129" t="str">
        <f>VLOOKUP(S129,ERV_Issuers!C:E,3,FALSE)</f>
        <v>IMYLIG</v>
      </c>
      <c r="S129" s="7" t="s">
        <v>3625</v>
      </c>
    </row>
    <row r="130" spans="17:19" x14ac:dyDescent="0.25">
      <c r="Q130" t="str">
        <f t="shared" ref="Q130:Q193" si="2">LEFT(S130,IFERROR(FIND("_",S130,1)-1,LEN(S130)))</f>
        <v>INAPIN</v>
      </c>
      <c r="R130" t="str">
        <f>VLOOKUP(S130,ERV_Issuers!C:E,3,FALSE)</f>
        <v>INAPIN</v>
      </c>
      <c r="S130" s="7" t="s">
        <v>18877</v>
      </c>
    </row>
    <row r="131" spans="17:19" x14ac:dyDescent="0.25">
      <c r="Q131" t="str">
        <f t="shared" si="2"/>
        <v>INCMBZ</v>
      </c>
      <c r="R131" t="str">
        <f>VLOOKUP(S131,ERV_Issuers!C:E,3,FALSE)</f>
        <v>INCMBZ</v>
      </c>
      <c r="S131" s="7" t="s">
        <v>3628</v>
      </c>
    </row>
    <row r="132" spans="17:19" x14ac:dyDescent="0.25">
      <c r="Q132" t="str">
        <f t="shared" si="2"/>
        <v>INDKOR</v>
      </c>
      <c r="R132" t="str">
        <f>VLOOKUP(S132,ERV_Issuers!C:E,3,FALSE)</f>
        <v>INDKOR</v>
      </c>
      <c r="S132" s="7" t="s">
        <v>2130</v>
      </c>
    </row>
    <row r="133" spans="17:19" x14ac:dyDescent="0.25">
      <c r="Q133" t="str">
        <f t="shared" si="2"/>
        <v>INDKOR</v>
      </c>
      <c r="R133" t="str">
        <f>VLOOKUP(S133,ERV_Issuers!C:E,3,FALSE)</f>
        <v>INDKOR</v>
      </c>
      <c r="S133" s="7" t="s">
        <v>2128</v>
      </c>
    </row>
    <row r="134" spans="17:19" x14ac:dyDescent="0.25">
      <c r="Q134" t="str">
        <f t="shared" si="2"/>
        <v>INDONESIA</v>
      </c>
      <c r="R134" t="str">
        <f>VLOOKUP(S134,ERV_Issuers!C:E,3,FALSE)</f>
        <v>INDON</v>
      </c>
      <c r="S134" s="7" t="s">
        <v>2132</v>
      </c>
    </row>
    <row r="135" spans="17:19" x14ac:dyDescent="0.25">
      <c r="Q135" t="str">
        <f t="shared" si="2"/>
        <v>INDTLL</v>
      </c>
      <c r="R135" t="str">
        <f>VLOOKUP(S135,ERV_Issuers!C:E,3,FALSE)</f>
        <v>INDTLL</v>
      </c>
      <c r="S135" s="7" t="s">
        <v>2136</v>
      </c>
    </row>
    <row r="136" spans="17:19" x14ac:dyDescent="0.25">
      <c r="Q136" t="str">
        <f t="shared" si="2"/>
        <v>INDUBK</v>
      </c>
      <c r="R136" t="str">
        <f>VLOOKUP(S136,ERV_Issuers!C:E,3,FALSE)</f>
        <v>INDUBK</v>
      </c>
      <c r="S136" s="7" t="s">
        <v>2140</v>
      </c>
    </row>
    <row r="137" spans="17:19" x14ac:dyDescent="0.25">
      <c r="Q137" t="str">
        <f t="shared" si="2"/>
        <v>INDYIJ</v>
      </c>
      <c r="R137" t="str">
        <f>VLOOKUP(S137,ERV_Issuers!C:E,3,FALSE)</f>
        <v>INDYIJ</v>
      </c>
      <c r="S137" s="7" t="s">
        <v>2143</v>
      </c>
    </row>
    <row r="138" spans="17:19" x14ac:dyDescent="0.25">
      <c r="Q138" t="str">
        <f t="shared" si="2"/>
        <v>INGPHL</v>
      </c>
      <c r="R138" t="str">
        <f>VLOOKUP(S138,ERV_Issuers!C:E,3,FALSE)</f>
        <v>INGPHL</v>
      </c>
      <c r="S138" s="7" t="s">
        <v>2146</v>
      </c>
    </row>
    <row r="139" spans="17:19" x14ac:dyDescent="0.25">
      <c r="Q139" t="str">
        <f t="shared" si="2"/>
        <v>INGREN</v>
      </c>
      <c r="R139" t="str">
        <f>VLOOKUP(S139,ERV_Issuers!C:E,3,FALSE)</f>
        <v>INGREN</v>
      </c>
      <c r="S139" s="7" t="s">
        <v>2150</v>
      </c>
    </row>
    <row r="140" spans="17:19" x14ac:dyDescent="0.25">
      <c r="Q140" t="str">
        <f t="shared" si="2"/>
        <v>INKENE</v>
      </c>
      <c r="R140" t="str">
        <f>VLOOKUP(S140,ERV_Issuers!C:E,3,FALSE)</f>
        <v>INKENE</v>
      </c>
      <c r="S140" s="7" t="s">
        <v>2154</v>
      </c>
    </row>
    <row r="141" spans="17:19" x14ac:dyDescent="0.25">
      <c r="Q141" t="str">
        <f t="shared" si="2"/>
        <v>INRCIN</v>
      </c>
      <c r="R141" t="str">
        <f>VLOOKUP(S141,ERV_Issuers!C:E,3,FALSE)</f>
        <v>INRCIN</v>
      </c>
      <c r="S141" s="7" t="s">
        <v>2157</v>
      </c>
    </row>
    <row r="142" spans="17:19" x14ac:dyDescent="0.25">
      <c r="Q142" t="str">
        <f t="shared" si="2"/>
        <v>INRCON</v>
      </c>
      <c r="R142" t="str">
        <f>VLOOKUP(S142,ERV_Issuers!C:E,3,FALSE)</f>
        <v>INRCON</v>
      </c>
      <c r="S142" s="7" t="s">
        <v>2160</v>
      </c>
    </row>
    <row r="143" spans="17:19" x14ac:dyDescent="0.25">
      <c r="Q143" t="str">
        <f t="shared" si="2"/>
        <v>INRSHM</v>
      </c>
      <c r="R143" t="str">
        <f>VLOOKUP(S143,ERV_Issuers!C:E,3,FALSE)</f>
        <v>INRSHM</v>
      </c>
      <c r="S143" s="7" t="s">
        <v>2164</v>
      </c>
    </row>
    <row r="144" spans="17:19" x14ac:dyDescent="0.25">
      <c r="Q144" t="str">
        <f t="shared" si="2"/>
        <v>INTERC</v>
      </c>
      <c r="R144" t="str">
        <f>VLOOKUP(S144,ERV_Issuers!C:E,3,FALSE)</f>
        <v>INTERC</v>
      </c>
      <c r="S144" s="7" t="s">
        <v>17531</v>
      </c>
    </row>
    <row r="145" spans="17:19" x14ac:dyDescent="0.25">
      <c r="Q145" t="str">
        <f t="shared" si="2"/>
        <v>INTHOL</v>
      </c>
      <c r="R145" t="str">
        <f>VLOOKUP(S145,ERV_Issuers!C:E,3,FALSE)</f>
        <v>INTHOL</v>
      </c>
      <c r="S145" s="7" t="s">
        <v>16556</v>
      </c>
    </row>
    <row r="146" spans="17:19" x14ac:dyDescent="0.25">
      <c r="Q146" t="str">
        <f t="shared" si="2"/>
        <v>INTLWT</v>
      </c>
      <c r="R146" t="str">
        <f>VLOOKUP(S146,ERV_Issuers!C:E,3,FALSE)</f>
        <v>INTLWT</v>
      </c>
      <c r="S146" s="7" t="s">
        <v>2165</v>
      </c>
    </row>
    <row r="147" spans="17:19" x14ac:dyDescent="0.25">
      <c r="Q147" t="str">
        <f t="shared" si="2"/>
        <v>INVCOR</v>
      </c>
      <c r="R147" t="str">
        <f>VLOOKUP(S147,ERV_Issuers!C:E,3,FALSE)</f>
        <v>INVCOR</v>
      </c>
      <c r="S147" s="7" t="s">
        <v>2169</v>
      </c>
    </row>
    <row r="148" spans="17:19" x14ac:dyDescent="0.25">
      <c r="Q148" t="str">
        <f t="shared" si="2"/>
        <v>INVTLA-1L</v>
      </c>
      <c r="R148" t="str">
        <f>VLOOKUP(S148,ERV_Issuers!C:E,3,FALSE)</f>
        <v>INVTLA</v>
      </c>
      <c r="S148" s="7" t="s">
        <v>16667</v>
      </c>
    </row>
    <row r="149" spans="17:19" x14ac:dyDescent="0.25">
      <c r="Q149" t="str">
        <f t="shared" si="2"/>
        <v>IOCLIN</v>
      </c>
      <c r="R149" t="str">
        <f>VLOOKUP(S149,ERV_Issuers!C:E,3,FALSE)</f>
        <v>IOCLIN</v>
      </c>
      <c r="S149" s="7" t="s">
        <v>2171</v>
      </c>
    </row>
    <row r="150" spans="17:19" x14ac:dyDescent="0.25">
      <c r="Q150" t="str">
        <f t="shared" si="2"/>
        <v>IOCMXW</v>
      </c>
      <c r="R150" t="str">
        <f>VLOOKUP(S150,ERV_Issuers!C:E,3,FALSE)</f>
        <v>IOCMXW</v>
      </c>
      <c r="S150" s="7" t="s">
        <v>16568</v>
      </c>
    </row>
    <row r="151" spans="17:19" x14ac:dyDescent="0.25">
      <c r="Q151" t="str">
        <f t="shared" si="2"/>
        <v>IOIMK</v>
      </c>
      <c r="R151" t="str">
        <f>VLOOKUP(S151,ERV_Issuers!C:E,3,FALSE)</f>
        <v>IOIMK</v>
      </c>
      <c r="S151" s="7" t="s">
        <v>2174</v>
      </c>
    </row>
    <row r="152" spans="17:19" x14ac:dyDescent="0.25">
      <c r="Q152" t="str">
        <f t="shared" si="2"/>
        <v>IRAQ</v>
      </c>
      <c r="R152" t="str">
        <f>VLOOKUP(S152,ERV_Issuers!C:E,3,FALSE)</f>
        <v>IRAQ</v>
      </c>
      <c r="S152" s="7" t="s">
        <v>2177</v>
      </c>
    </row>
    <row r="153" spans="17:19" x14ac:dyDescent="0.25">
      <c r="Q153" t="str">
        <f t="shared" si="2"/>
        <v>IRCPAR</v>
      </c>
      <c r="R153" t="str">
        <f>VLOOKUP(S153,ERV_Issuers!C:E,3,FALSE)</f>
        <v>IRCPAR</v>
      </c>
      <c r="S153" s="7" t="s">
        <v>2179</v>
      </c>
    </row>
    <row r="154" spans="17:19" x14ac:dyDescent="0.25">
      <c r="Q154" t="str">
        <f t="shared" si="2"/>
        <v>ISCTR</v>
      </c>
      <c r="R154" t="str">
        <f>VLOOKUP(S154,ERV_Issuers!C:E,3,FALSE)</f>
        <v>ISCTR</v>
      </c>
      <c r="S154" s="7" t="s">
        <v>2182</v>
      </c>
    </row>
    <row r="155" spans="17:19" x14ac:dyDescent="0.25">
      <c r="Q155" t="str">
        <f t="shared" si="2"/>
        <v>ISCTR</v>
      </c>
      <c r="R155" t="str">
        <f>VLOOKUP(S155,ERV_Issuers!C:E,3,FALSE)</f>
        <v>ISCTR</v>
      </c>
      <c r="S155" s="7" t="s">
        <v>2186</v>
      </c>
    </row>
    <row r="156" spans="17:19" x14ac:dyDescent="0.25">
      <c r="Q156" t="str">
        <f t="shared" si="2"/>
        <v>ISCTR</v>
      </c>
      <c r="R156" t="str">
        <f>VLOOKUP(S156,ERV_Issuers!C:E,3,FALSE)</f>
        <v>ISCTR</v>
      </c>
      <c r="S156" s="7" t="s">
        <v>2188</v>
      </c>
    </row>
    <row r="157" spans="17:19" x14ac:dyDescent="0.25">
      <c r="Q157" t="str">
        <f t="shared" si="2"/>
        <v>ISHKIV</v>
      </c>
      <c r="R157" t="str">
        <f>VLOOKUP(S157,ERV_Issuers!C:E,3,FALSE)</f>
        <v>ISHKIV</v>
      </c>
      <c r="S157" s="7" t="s">
        <v>2189</v>
      </c>
    </row>
    <row r="158" spans="17:19" x14ac:dyDescent="0.25">
      <c r="Q158" t="str">
        <f t="shared" si="2"/>
        <v>ISRAEL</v>
      </c>
      <c r="R158" t="str">
        <f>VLOOKUP(S158,ERV_Issuers!C:E,3,FALSE)</f>
        <v>ISRAEL</v>
      </c>
      <c r="S158" s="7" t="s">
        <v>2192</v>
      </c>
    </row>
    <row r="159" spans="17:19" x14ac:dyDescent="0.25">
      <c r="Q159" t="str">
        <f t="shared" si="2"/>
        <v>ISRELE</v>
      </c>
      <c r="R159" t="str">
        <f>VLOOKUP(S159,ERV_Issuers!C:E,3,FALSE)</f>
        <v>ISRELE</v>
      </c>
      <c r="S159" s="7" t="s">
        <v>2195</v>
      </c>
    </row>
    <row r="160" spans="17:19" x14ac:dyDescent="0.25">
      <c r="Q160" t="str">
        <f t="shared" si="2"/>
        <v>ITAU</v>
      </c>
      <c r="R160" t="str">
        <f>VLOOKUP(S160,ERV_Issuers!C:E,3,FALSE)</f>
        <v>ITAU</v>
      </c>
      <c r="S160" s="7" t="s">
        <v>2199</v>
      </c>
    </row>
    <row r="161" spans="17:19" x14ac:dyDescent="0.25">
      <c r="Q161" t="str">
        <f t="shared" si="2"/>
        <v>ITAU</v>
      </c>
      <c r="R161" t="str">
        <f>VLOOKUP(S161,ERV_Issuers!C:E,3,FALSE)</f>
        <v>ITAU</v>
      </c>
      <c r="S161" s="7" t="s">
        <v>2201</v>
      </c>
    </row>
    <row r="162" spans="17:19" x14ac:dyDescent="0.25">
      <c r="Q162" t="str">
        <f t="shared" si="2"/>
        <v>ITAU-B3T2</v>
      </c>
      <c r="R162" t="str">
        <f>VLOOKUP(S162,ERV_Issuers!C:E,3,FALSE)</f>
        <v>ITAU</v>
      </c>
      <c r="S162" s="7" t="s">
        <v>2203</v>
      </c>
    </row>
    <row r="163" spans="17:19" x14ac:dyDescent="0.25">
      <c r="Q163" t="str">
        <f t="shared" si="2"/>
        <v>ITAU-T2</v>
      </c>
      <c r="R163" t="str">
        <f>VLOOKUP(S163,ERV_Issuers!C:E,3,FALSE)</f>
        <v>ITAU</v>
      </c>
      <c r="S163" s="7" t="s">
        <v>2204</v>
      </c>
    </row>
    <row r="164" spans="17:19" x14ac:dyDescent="0.25">
      <c r="Q164" t="str">
        <f t="shared" si="2"/>
        <v>IVLTB</v>
      </c>
      <c r="R164" t="str">
        <f>VLOOKUP(S164,ERV_Issuers!C:E,3,FALSE)</f>
        <v>IVLTB</v>
      </c>
      <c r="S164" s="7" t="s">
        <v>2205</v>
      </c>
    </row>
    <row r="165" spans="17:19" x14ac:dyDescent="0.25">
      <c r="Q165" t="str">
        <f t="shared" si="2"/>
        <v>IVORY COAST</v>
      </c>
      <c r="R165" t="str">
        <f>VLOOKUP(S165,ERV_Issuers!C:E,3,FALSE)</f>
        <v>IVYCST</v>
      </c>
      <c r="S165" s="7" t="s">
        <v>2207</v>
      </c>
    </row>
    <row r="166" spans="17:19" x14ac:dyDescent="0.25">
      <c r="Q166" t="str">
        <f t="shared" si="2"/>
        <v>JAMAICA</v>
      </c>
      <c r="R166" t="str">
        <f>VLOOKUP(S166,ERV_Issuers!C:E,3,FALSE)</f>
        <v>JAMAN</v>
      </c>
      <c r="S166" s="7" t="s">
        <v>2211</v>
      </c>
    </row>
    <row r="167" spans="17:19" x14ac:dyDescent="0.25">
      <c r="Q167" t="str">
        <f t="shared" si="2"/>
        <v>JBSSBZ</v>
      </c>
      <c r="R167" t="str">
        <f>VLOOKUP(S167,ERV_Issuers!C:E,3,FALSE)</f>
        <v>JBSSBZ</v>
      </c>
      <c r="S167" s="7" t="s">
        <v>2215</v>
      </c>
    </row>
    <row r="168" spans="17:19" x14ac:dyDescent="0.25">
      <c r="Q168" t="str">
        <f t="shared" si="2"/>
        <v>JBSSBZ</v>
      </c>
      <c r="R168" t="str">
        <f>VLOOKUP(S168,ERV_Issuers!C:E,3,FALSE)</f>
        <v>JBSSBZ</v>
      </c>
      <c r="S168" s="7" t="s">
        <v>2216</v>
      </c>
    </row>
    <row r="169" spans="17:19" x14ac:dyDescent="0.25">
      <c r="Q169" t="str">
        <f t="shared" si="2"/>
        <v>JBYCMX</v>
      </c>
      <c r="R169" t="str">
        <f>VLOOKUP(S169,ERV_Issuers!C:E,3,FALSE)</f>
        <v>JBYCMX</v>
      </c>
      <c r="S169" s="7" t="s">
        <v>2219</v>
      </c>
    </row>
    <row r="170" spans="17:19" x14ac:dyDescent="0.25">
      <c r="Q170" t="str">
        <f t="shared" si="2"/>
        <v>JD</v>
      </c>
      <c r="R170" t="str">
        <f>VLOOKUP(S170,ERV_Issuers!C:E,3,FALSE)</f>
        <v>JD</v>
      </c>
      <c r="S170" s="7" t="s">
        <v>2222</v>
      </c>
    </row>
    <row r="171" spans="17:19" x14ac:dyDescent="0.25">
      <c r="Q171" t="str">
        <f t="shared" si="2"/>
        <v>JFCPM</v>
      </c>
      <c r="R171" t="str">
        <f>VLOOKUP(S171,ERV_Issuers!C:E,3,FALSE)</f>
        <v>JFCPM</v>
      </c>
      <c r="S171" s="7" t="s">
        <v>2225</v>
      </c>
    </row>
    <row r="172" spans="17:19" x14ac:dyDescent="0.25">
      <c r="Q172" t="str">
        <f t="shared" si="2"/>
        <v>JGSPM</v>
      </c>
      <c r="R172" t="str">
        <f>VLOOKUP(S172,ERV_Issuers!C:E,3,FALSE)</f>
        <v>JGSPM</v>
      </c>
      <c r="S172" s="7" t="s">
        <v>2228</v>
      </c>
    </row>
    <row r="173" spans="17:19" x14ac:dyDescent="0.25">
      <c r="Q173" t="str">
        <f t="shared" si="2"/>
        <v>JIANYI</v>
      </c>
      <c r="R173" t="str">
        <f>VLOOKUP(S173,ERV_Issuers!C:E,3,FALSE)</f>
        <v>JIANYI</v>
      </c>
      <c r="S173" s="7" t="s">
        <v>2231</v>
      </c>
    </row>
    <row r="174" spans="17:19" x14ac:dyDescent="0.25">
      <c r="Q174" t="str">
        <f t="shared" si="2"/>
        <v>JIAYUA</v>
      </c>
      <c r="R174" t="str">
        <f>VLOOKUP(S174,ERV_Issuers!C:E,3,FALSE)</f>
        <v>JIAYUA</v>
      </c>
      <c r="S174" s="7" t="s">
        <v>3631</v>
      </c>
    </row>
    <row r="175" spans="17:19" x14ac:dyDescent="0.25">
      <c r="Q175" t="str">
        <f t="shared" si="2"/>
        <v>JIAZHO</v>
      </c>
      <c r="R175" t="str">
        <f>VLOOKUP(S175,ERV_Issuers!C:E,3,FALSE)</f>
        <v>JIAZHO</v>
      </c>
      <c r="S175" s="7" t="s">
        <v>16875</v>
      </c>
    </row>
    <row r="176" spans="17:19" x14ac:dyDescent="0.25">
      <c r="Q176" t="str">
        <f t="shared" si="2"/>
        <v>JINCHU</v>
      </c>
      <c r="R176" t="str">
        <f>VLOOKUP(S176,ERV_Issuers!C:E,3,FALSE)</f>
        <v>JINCHU</v>
      </c>
      <c r="S176" s="7" t="s">
        <v>3635</v>
      </c>
    </row>
    <row r="177" spans="17:19" x14ac:dyDescent="0.25">
      <c r="Q177" t="str">
        <f t="shared" si="2"/>
        <v>JINGRU-1L</v>
      </c>
      <c r="R177" t="e">
        <f>VLOOKUP(S177,ERV_Issuers!C:E,3,FALSE)</f>
        <v>#N/A</v>
      </c>
      <c r="S177" s="7" t="s">
        <v>3638</v>
      </c>
    </row>
    <row r="178" spans="17:19" x14ac:dyDescent="0.25">
      <c r="Q178" t="str">
        <f t="shared" si="2"/>
        <v>JINKE</v>
      </c>
      <c r="R178" t="str">
        <f>VLOOKUP(S178,ERV_Issuers!C:E,3,FALSE)</f>
        <v>JINKE</v>
      </c>
      <c r="S178" s="7" t="s">
        <v>16877</v>
      </c>
    </row>
    <row r="179" spans="17:19" x14ac:dyDescent="0.25">
      <c r="Q179" t="str">
        <f t="shared" si="2"/>
        <v>JIUJDV</v>
      </c>
      <c r="R179" t="str">
        <f>VLOOKUP(S179,ERV_Issuers!C:E,3,FALSE)</f>
        <v>JIUJDV</v>
      </c>
      <c r="S179" s="7" t="s">
        <v>16879</v>
      </c>
    </row>
    <row r="180" spans="17:19" x14ac:dyDescent="0.25">
      <c r="Q180" t="str">
        <f t="shared" si="2"/>
        <v>JMHLDS</v>
      </c>
      <c r="R180" t="str">
        <f>VLOOKUP(S180,ERV_Issuers!C:E,3,FALSE)</f>
        <v>JMHLDS</v>
      </c>
      <c r="S180" s="7" t="s">
        <v>3639</v>
      </c>
    </row>
    <row r="181" spans="17:19" x14ac:dyDescent="0.25">
      <c r="Q181" t="str">
        <f t="shared" si="2"/>
        <v>JMUDIV</v>
      </c>
      <c r="R181" t="e">
        <f>VLOOKUP(S181,ERV_Issuers!C:E,3,FALSE)</f>
        <v>#N/A</v>
      </c>
      <c r="S181" s="7" t="s">
        <v>3642</v>
      </c>
    </row>
    <row r="182" spans="17:19" x14ac:dyDescent="0.25">
      <c r="Q182" t="str">
        <f t="shared" si="2"/>
        <v>JNCHED</v>
      </c>
      <c r="R182" t="e">
        <f>VLOOKUP(S182,ERV_Issuers!C:E,3,FALSE)</f>
        <v>#N/A</v>
      </c>
      <c r="S182" s="7" t="s">
        <v>3643</v>
      </c>
    </row>
    <row r="183" spans="17:19" x14ac:dyDescent="0.25">
      <c r="Q183" t="str">
        <f t="shared" si="2"/>
        <v>JNHITE</v>
      </c>
      <c r="R183" t="str">
        <f>VLOOKUP(S183,ERV_Issuers!C:E,3,FALSE)</f>
        <v>JNHITE</v>
      </c>
      <c r="S183" s="7" t="s">
        <v>3644</v>
      </c>
    </row>
    <row r="184" spans="17:19" x14ac:dyDescent="0.25">
      <c r="Q184" t="str">
        <f t="shared" si="2"/>
        <v>JNHITE</v>
      </c>
      <c r="R184" t="e">
        <f>VLOOKUP(S184,ERV_Issuers!C:E,3,FALSE)</f>
        <v>#N/A</v>
      </c>
      <c r="S184" s="7" t="s">
        <v>20658</v>
      </c>
    </row>
    <row r="185" spans="17:19" x14ac:dyDescent="0.25">
      <c r="Q185" t="str">
        <f t="shared" si="2"/>
        <v>AACTEC</v>
      </c>
      <c r="R185" t="str">
        <f>VLOOKUP(S185,ERV_Issuers!C:E,3,FALSE)</f>
        <v>AACTEC</v>
      </c>
      <c r="S185" s="7" t="s">
        <v>371</v>
      </c>
    </row>
    <row r="186" spans="17:19" x14ac:dyDescent="0.25">
      <c r="Q186" t="str">
        <f t="shared" si="2"/>
        <v>AALLN</v>
      </c>
      <c r="R186" t="str">
        <f>VLOOKUP(S186,ERV_Issuers!C:E,3,FALSE)</f>
        <v>AALLN</v>
      </c>
      <c r="S186" s="7" t="s">
        <v>377</v>
      </c>
    </row>
    <row r="187" spans="17:19" x14ac:dyDescent="0.25">
      <c r="Q187" t="str">
        <f t="shared" si="2"/>
        <v>ABCIHL</v>
      </c>
      <c r="R187" t="str">
        <f>VLOOKUP(S187,ERV_Issuers!C:E,3,FALSE)</f>
        <v>ABCIHL</v>
      </c>
      <c r="S187" s="7" t="s">
        <v>384</v>
      </c>
    </row>
    <row r="188" spans="17:19" x14ac:dyDescent="0.25">
      <c r="Q188" t="str">
        <f t="shared" si="2"/>
        <v>ABDPOC</v>
      </c>
      <c r="R188" t="str">
        <f>VLOOKUP(S188,ERV_Issuers!C:E,3,FALSE)</f>
        <v>ABDPOC</v>
      </c>
      <c r="S188" s="7" t="s">
        <v>16858</v>
      </c>
    </row>
    <row r="189" spans="17:19" x14ac:dyDescent="0.25">
      <c r="Q189" t="str">
        <f t="shared" si="2"/>
        <v>ABENGO</v>
      </c>
      <c r="R189" t="str">
        <f>VLOOKUP(S189,ERV_Issuers!C:E,3,FALSE)</f>
        <v>ABENGO</v>
      </c>
      <c r="S189" s="7" t="s">
        <v>1355</v>
      </c>
    </row>
    <row r="190" spans="17:19" x14ac:dyDescent="0.25">
      <c r="Q190" t="str">
        <f t="shared" si="2"/>
        <v>ABGSJ</v>
      </c>
      <c r="R190" t="str">
        <f>VLOOKUP(S190,ERV_Issuers!C:E,3,FALSE)</f>
        <v>ABGSJ</v>
      </c>
      <c r="S190" s="7" t="s">
        <v>16659</v>
      </c>
    </row>
    <row r="191" spans="17:19" x14ac:dyDescent="0.25">
      <c r="Q191" t="str">
        <f t="shared" si="2"/>
        <v>ABGSJ-B3T2</v>
      </c>
      <c r="R191" t="str">
        <f>VLOOKUP(S191,ERV_Issuers!C:E,3,FALSE)</f>
        <v>ABGSJ</v>
      </c>
      <c r="S191" s="7" t="s">
        <v>1359</v>
      </c>
    </row>
    <row r="192" spans="17:19" x14ac:dyDescent="0.25">
      <c r="Q192" t="str">
        <f t="shared" si="2"/>
        <v>ABQKQD</v>
      </c>
      <c r="R192" t="str">
        <f>VLOOKUP(S192,ERV_Issuers!C:E,3,FALSE)</f>
        <v>ABQKQD</v>
      </c>
      <c r="S192" s="7" t="s">
        <v>1362</v>
      </c>
    </row>
    <row r="193" spans="17:19" x14ac:dyDescent="0.25">
      <c r="Q193" t="str">
        <f t="shared" si="2"/>
        <v>ABQKQD</v>
      </c>
      <c r="R193" t="str">
        <f>VLOOKUP(S193,ERV_Issuers!C:E,3,FALSE)</f>
        <v>ABQKQD</v>
      </c>
      <c r="S193" s="7" t="s">
        <v>1365</v>
      </c>
    </row>
    <row r="194" spans="17:19" x14ac:dyDescent="0.25">
      <c r="Q194" t="str">
        <f t="shared" ref="Q194:Q257" si="3">LEFT(S194,IFERROR(FIND("_",S194,1)-1,LEN(S194)))</f>
        <v>ABU DHABI</v>
      </c>
      <c r="R194" t="str">
        <f>VLOOKUP(S194,ERV_Issuers!C:E,3,FALSE)</f>
        <v>ADGB</v>
      </c>
      <c r="S194" s="7" t="s">
        <v>1367</v>
      </c>
    </row>
    <row r="195" spans="17:19" x14ac:dyDescent="0.25">
      <c r="Q195" t="str">
        <f t="shared" si="3"/>
        <v>ACCESS</v>
      </c>
      <c r="R195" t="str">
        <f>VLOOKUP(S195,ERV_Issuers!C:E,3,FALSE)</f>
        <v>ACCESS</v>
      </c>
      <c r="S195" s="7" t="s">
        <v>17971</v>
      </c>
    </row>
    <row r="196" spans="17:19" x14ac:dyDescent="0.25">
      <c r="Q196" t="str">
        <f t="shared" si="3"/>
        <v>ACCESS</v>
      </c>
      <c r="R196" t="str">
        <f>VLOOKUP(S196,ERV_Issuers!C:E,3,FALSE)</f>
        <v>ACCESS</v>
      </c>
      <c r="S196" s="7" t="s">
        <v>19163</v>
      </c>
    </row>
    <row r="197" spans="17:19" x14ac:dyDescent="0.25">
      <c r="Q197" t="str">
        <f t="shared" si="3"/>
        <v>ACIRC</v>
      </c>
      <c r="R197" t="str">
        <f>VLOOKUP(S197,ERV_Issuers!C:E,3,FALSE)</f>
        <v>ACIRC</v>
      </c>
      <c r="S197" s="7" t="s">
        <v>1371</v>
      </c>
    </row>
    <row r="198" spans="17:19" x14ac:dyDescent="0.25">
      <c r="Q198" t="str">
        <f t="shared" si="3"/>
        <v>ACKAF</v>
      </c>
      <c r="R198" t="str">
        <f>VLOOKUP(S198,ERV_Issuers!C:E,3,FALSE)</f>
        <v>ACKAF</v>
      </c>
      <c r="S198" s="7" t="s">
        <v>1374</v>
      </c>
    </row>
    <row r="199" spans="17:19" x14ac:dyDescent="0.25">
      <c r="Q199" t="str">
        <f t="shared" si="3"/>
        <v>ACMSOL-SEC</v>
      </c>
      <c r="R199" t="str">
        <f>VLOOKUP(S199,ERV_Issuers!C:E,3,FALSE)</f>
        <v>ACMSOL</v>
      </c>
      <c r="S199" s="7" t="s">
        <v>17973</v>
      </c>
    </row>
    <row r="200" spans="17:19" x14ac:dyDescent="0.25">
      <c r="Q200" t="str">
        <f t="shared" si="3"/>
        <v>ACNRGY</v>
      </c>
      <c r="R200" t="str">
        <f>VLOOKUP(S200,ERV_Issuers!C:E,3,FALSE)</f>
        <v>ACNRGY</v>
      </c>
      <c r="S200" s="7" t="s">
        <v>1377</v>
      </c>
    </row>
    <row r="201" spans="17:19" x14ac:dyDescent="0.25">
      <c r="Q201" t="str">
        <f t="shared" si="3"/>
        <v>ACPM</v>
      </c>
      <c r="R201" t="e">
        <f>VLOOKUP(S201,ERV_Issuers!C:E,3,FALSE)</f>
        <v>#N/A</v>
      </c>
      <c r="S201" s="7" t="s">
        <v>1380</v>
      </c>
    </row>
    <row r="202" spans="17:19" x14ac:dyDescent="0.25">
      <c r="Q202" t="str">
        <f t="shared" si="3"/>
        <v>ADANEM</v>
      </c>
      <c r="R202" t="str">
        <f>VLOOKUP(S202,ERV_Issuers!C:E,3,FALSE)</f>
        <v>ADANEM</v>
      </c>
      <c r="S202" s="7" t="s">
        <v>1381</v>
      </c>
    </row>
    <row r="203" spans="17:19" x14ac:dyDescent="0.25">
      <c r="Q203" t="str">
        <f t="shared" si="3"/>
        <v>ADANIG</v>
      </c>
      <c r="R203" t="str">
        <f>VLOOKUP(S203,ERV_Issuers!C:E,3,FALSE)</f>
        <v>ADANIG</v>
      </c>
      <c r="S203" s="7" t="s">
        <v>18191</v>
      </c>
    </row>
    <row r="204" spans="17:19" x14ac:dyDescent="0.25">
      <c r="Q204" t="str">
        <f t="shared" si="3"/>
        <v>ADCBUH</v>
      </c>
      <c r="R204" t="str">
        <f>VLOOKUP(S204,ERV_Issuers!C:E,3,FALSE)</f>
        <v>ADCBUH</v>
      </c>
      <c r="S204" s="7" t="s">
        <v>211</v>
      </c>
    </row>
    <row r="205" spans="17:19" x14ac:dyDescent="0.25">
      <c r="Q205" t="str">
        <f t="shared" si="3"/>
        <v>ADCBUH</v>
      </c>
      <c r="R205" t="str">
        <f>VLOOKUP(S205,ERV_Issuers!C:E,3,FALSE)</f>
        <v>ADCBUH</v>
      </c>
      <c r="S205" s="7" t="s">
        <v>209</v>
      </c>
    </row>
    <row r="206" spans="17:19" x14ac:dyDescent="0.25">
      <c r="Q206" t="str">
        <f t="shared" si="3"/>
        <v>ADGLXY</v>
      </c>
      <c r="R206" t="str">
        <f>VLOOKUP(S206,ERV_Issuers!C:E,3,FALSE)</f>
        <v>ADGLXY</v>
      </c>
      <c r="S206" s="7" t="s">
        <v>227</v>
      </c>
    </row>
    <row r="207" spans="17:19" x14ac:dyDescent="0.25">
      <c r="Q207" t="str">
        <f t="shared" si="3"/>
        <v>ADGREG</v>
      </c>
      <c r="R207" t="str">
        <f>VLOOKUP(S207,ERV_Issuers!C:E,3,FALSE)</f>
        <v>ADGREG</v>
      </c>
      <c r="S207" s="7" t="s">
        <v>235</v>
      </c>
    </row>
    <row r="208" spans="17:19" x14ac:dyDescent="0.25">
      <c r="Q208" t="str">
        <f t="shared" si="3"/>
        <v>ADIBUH</v>
      </c>
      <c r="R208" t="str">
        <f>VLOOKUP(S208,ERV_Issuers!C:E,3,FALSE)</f>
        <v>ADIBUH</v>
      </c>
      <c r="S208" s="7" t="s">
        <v>246</v>
      </c>
    </row>
    <row r="209" spans="17:19" x14ac:dyDescent="0.25">
      <c r="Q209" t="str">
        <f t="shared" si="3"/>
        <v>ADINCO</v>
      </c>
      <c r="R209" t="str">
        <f>VLOOKUP(S209,ERV_Issuers!C:E,3,FALSE)</f>
        <v>ADINCO</v>
      </c>
      <c r="S209" s="7" t="s">
        <v>251</v>
      </c>
    </row>
    <row r="210" spans="17:19" x14ac:dyDescent="0.25">
      <c r="Q210" t="str">
        <f t="shared" si="3"/>
        <v>ADNOUH</v>
      </c>
      <c r="R210" t="str">
        <f>VLOOKUP(S210,ERV_Issuers!C:E,3,FALSE)</f>
        <v>ADNOUH</v>
      </c>
      <c r="S210" s="7" t="s">
        <v>261</v>
      </c>
    </row>
    <row r="211" spans="17:19" x14ac:dyDescent="0.25">
      <c r="Q211" t="str">
        <f t="shared" si="3"/>
        <v>ADROIJ</v>
      </c>
      <c r="R211" t="str">
        <f>VLOOKUP(S211,ERV_Issuers!C:E,3,FALSE)</f>
        <v>ADROIJ</v>
      </c>
      <c r="S211" s="7" t="s">
        <v>264</v>
      </c>
    </row>
    <row r="212" spans="17:19" x14ac:dyDescent="0.25">
      <c r="Q212" t="str">
        <f t="shared" si="3"/>
        <v>ADSEZ</v>
      </c>
      <c r="R212" t="str">
        <f>VLOOKUP(S212,ERV_Issuers!C:E,3,FALSE)</f>
        <v>ADSEZ</v>
      </c>
      <c r="S212" s="7" t="s">
        <v>271</v>
      </c>
    </row>
    <row r="213" spans="17:19" x14ac:dyDescent="0.25">
      <c r="Q213" t="str">
        <f t="shared" si="3"/>
        <v>ADTIN</v>
      </c>
      <c r="R213" t="str">
        <f>VLOOKUP(S213,ERV_Issuers!C:E,3,FALSE)</f>
        <v>ADTIN</v>
      </c>
      <c r="S213" s="7" t="s">
        <v>274</v>
      </c>
    </row>
    <row r="214" spans="17:19" x14ac:dyDescent="0.25">
      <c r="Q214" t="str">
        <f t="shared" si="3"/>
        <v>AEFES</v>
      </c>
      <c r="R214" t="str">
        <f>VLOOKUP(S214,ERV_Issuers!C:E,3,FALSE)</f>
        <v>AEFES</v>
      </c>
      <c r="S214" s="7" t="s">
        <v>278</v>
      </c>
    </row>
    <row r="215" spans="17:19" x14ac:dyDescent="0.25">
      <c r="Q215" t="str">
        <f t="shared" si="3"/>
        <v>AEGEBZ</v>
      </c>
      <c r="R215" t="str">
        <f>VLOOKUP(S215,ERV_Issuers!C:E,3,FALSE)</f>
        <v>AEGEBZ</v>
      </c>
      <c r="S215" s="7" t="s">
        <v>288</v>
      </c>
    </row>
    <row r="216" spans="17:19" x14ac:dyDescent="0.25">
      <c r="Q216" t="str">
        <f t="shared" si="3"/>
        <v>AERDOS</v>
      </c>
      <c r="R216" t="str">
        <f>VLOOKUP(S216,ERV_Issuers!C:E,3,FALSE)</f>
        <v>AERDOS</v>
      </c>
      <c r="S216" s="7" t="s">
        <v>292</v>
      </c>
    </row>
    <row r="217" spans="17:19" x14ac:dyDescent="0.25">
      <c r="Q217" t="str">
        <f t="shared" si="3"/>
        <v>AES</v>
      </c>
      <c r="R217" t="str">
        <f>VLOOKUP(S217,ERV_Issuers!C:E,3,FALSE)</f>
        <v>AES</v>
      </c>
      <c r="S217" s="7" t="s">
        <v>304</v>
      </c>
    </row>
    <row r="218" spans="17:19" x14ac:dyDescent="0.25">
      <c r="Q218" t="str">
        <f t="shared" si="3"/>
        <v>AES</v>
      </c>
      <c r="R218" t="str">
        <f>VLOOKUP(S218,ERV_Issuers!C:E,3,FALSE)</f>
        <v>AES</v>
      </c>
      <c r="S218" s="7" t="s">
        <v>16467</v>
      </c>
    </row>
    <row r="219" spans="17:19" x14ac:dyDescent="0.25">
      <c r="Q219" t="str">
        <f t="shared" si="3"/>
        <v>AES</v>
      </c>
      <c r="R219" t="str">
        <f>VLOOKUP(S219,ERV_Issuers!C:E,3,FALSE)</f>
        <v>AES</v>
      </c>
      <c r="S219" s="7" t="s">
        <v>308</v>
      </c>
    </row>
    <row r="220" spans="17:19" x14ac:dyDescent="0.25">
      <c r="Q220" t="str">
        <f t="shared" si="3"/>
        <v>AES</v>
      </c>
      <c r="R220" t="str">
        <f>VLOOKUP(S220,ERV_Issuers!C:E,3,FALSE)</f>
        <v>AES</v>
      </c>
      <c r="S220" s="7" t="s">
        <v>313</v>
      </c>
    </row>
    <row r="221" spans="17:19" x14ac:dyDescent="0.25">
      <c r="Q221" t="str">
        <f t="shared" si="3"/>
        <v>AESAND-JS</v>
      </c>
      <c r="R221" t="str">
        <f>VLOOKUP(S221,ERV_Issuers!C:E,3,FALSE)</f>
        <v>AESAND</v>
      </c>
      <c r="S221" s="7" t="s">
        <v>17981</v>
      </c>
    </row>
    <row r="222" spans="17:19" x14ac:dyDescent="0.25">
      <c r="Q222" t="str">
        <f t="shared" si="3"/>
        <v>AESGEN</v>
      </c>
      <c r="R222" t="str">
        <f>VLOOKUP(S222,ERV_Issuers!C:E,3,FALSE)</f>
        <v>AESGEN</v>
      </c>
      <c r="S222" s="7" t="s">
        <v>319</v>
      </c>
    </row>
    <row r="223" spans="17:19" x14ac:dyDescent="0.25">
      <c r="Q223" t="str">
        <f t="shared" si="3"/>
        <v>AEVPM</v>
      </c>
      <c r="R223" t="str">
        <f>VLOOKUP(S223,ERV_Issuers!C:E,3,FALSE)</f>
        <v>AEVPM</v>
      </c>
      <c r="S223" s="7" t="s">
        <v>324</v>
      </c>
    </row>
    <row r="224" spans="17:19" x14ac:dyDescent="0.25">
      <c r="Q224" t="str">
        <f t="shared" si="3"/>
        <v>AFDB</v>
      </c>
      <c r="R224" t="str">
        <f>VLOOKUP(S224,ERV_Issuers!C:E,3,FALSE)</f>
        <v>AFDB</v>
      </c>
      <c r="S224" s="7" t="s">
        <v>329</v>
      </c>
    </row>
    <row r="225" spans="17:19" x14ac:dyDescent="0.25">
      <c r="Q225" t="str">
        <f t="shared" si="3"/>
        <v>AFREXI</v>
      </c>
      <c r="R225" t="str">
        <f>VLOOKUP(S225,ERV_Issuers!C:E,3,FALSE)</f>
        <v>AFREXI</v>
      </c>
      <c r="S225" s="7" t="s">
        <v>340</v>
      </c>
    </row>
    <row r="226" spans="17:19" x14ac:dyDescent="0.25">
      <c r="Q226" t="str">
        <f t="shared" si="3"/>
        <v>AFRFIN</v>
      </c>
      <c r="R226" t="str">
        <f>VLOOKUP(S226,ERV_Issuers!C:E,3,FALSE)</f>
        <v>AFRFIN</v>
      </c>
      <c r="S226" s="7" t="s">
        <v>386</v>
      </c>
    </row>
    <row r="227" spans="17:19" x14ac:dyDescent="0.25">
      <c r="Q227" t="str">
        <f t="shared" si="3"/>
        <v>AGEASI</v>
      </c>
      <c r="R227" t="str">
        <f>VLOOKUP(S227,ERV_Issuers!C:E,3,FALSE)</f>
        <v>AGEASI</v>
      </c>
      <c r="S227" s="7" t="s">
        <v>391</v>
      </c>
    </row>
    <row r="228" spans="17:19" x14ac:dyDescent="0.25">
      <c r="Q228" t="str">
        <f t="shared" si="3"/>
        <v>AGILE</v>
      </c>
      <c r="R228" t="str">
        <f>VLOOKUP(S228,ERV_Issuers!C:E,3,FALSE)</f>
        <v>AGILE</v>
      </c>
      <c r="S228" s="7" t="s">
        <v>395</v>
      </c>
    </row>
    <row r="229" spans="17:19" x14ac:dyDescent="0.25">
      <c r="Q229" t="str">
        <f t="shared" si="3"/>
        <v>AGILE-SEC</v>
      </c>
      <c r="R229" t="str">
        <f>VLOOKUP(S229,ERV_Issuers!C:E,3,FALSE)</f>
        <v>AGILE</v>
      </c>
      <c r="S229" s="7" t="s">
        <v>398</v>
      </c>
    </row>
    <row r="230" spans="17:19" x14ac:dyDescent="0.25">
      <c r="Q230" t="str">
        <f t="shared" si="3"/>
        <v>AGRBK</v>
      </c>
      <c r="R230" t="str">
        <f>VLOOKUP(S230,ERV_Issuers!C:E,3,FALSE)</f>
        <v>AGRBK</v>
      </c>
      <c r="S230" s="7" t="s">
        <v>401</v>
      </c>
    </row>
    <row r="231" spans="17:19" x14ac:dyDescent="0.25">
      <c r="Q231" t="str">
        <f t="shared" si="3"/>
        <v>AGRO</v>
      </c>
      <c r="R231" t="str">
        <f>VLOOKUP(S231,ERV_Issuers!C:E,3,FALSE)</f>
        <v>AGRO</v>
      </c>
      <c r="S231" s="7" t="s">
        <v>403</v>
      </c>
    </row>
    <row r="232" spans="17:19" x14ac:dyDescent="0.25">
      <c r="Q232" t="str">
        <f t="shared" si="3"/>
        <v>AGUSAN</v>
      </c>
      <c r="R232" t="str">
        <f>VLOOKUP(S232,ERV_Issuers!C:E,3,FALSE)</f>
        <v>AGUSAN</v>
      </c>
      <c r="S232" s="7" t="s">
        <v>405</v>
      </c>
    </row>
    <row r="233" spans="17:19" x14ac:dyDescent="0.25">
      <c r="Q233" t="str">
        <f t="shared" si="3"/>
        <v>AHTRHK</v>
      </c>
      <c r="R233" t="str">
        <f>VLOOKUP(S233,ERV_Issuers!C:E,3,FALSE)</f>
        <v>AHTRHK</v>
      </c>
      <c r="S233" s="7" t="s">
        <v>18196</v>
      </c>
    </row>
    <row r="234" spans="17:19" x14ac:dyDescent="0.25">
      <c r="Q234" t="str">
        <f t="shared" si="3"/>
        <v>AIA</v>
      </c>
      <c r="R234" t="str">
        <f>VLOOKUP(S234,ERV_Issuers!C:E,3,FALSE)</f>
        <v>AIA</v>
      </c>
      <c r="S234" s="7" t="s">
        <v>411</v>
      </c>
    </row>
    <row r="235" spans="17:19" x14ac:dyDescent="0.25">
      <c r="Q235" t="str">
        <f t="shared" si="3"/>
        <v>AIA</v>
      </c>
      <c r="R235" t="str">
        <f>VLOOKUP(S235,ERV_Issuers!C:E,3,FALSE)</f>
        <v>AIA</v>
      </c>
      <c r="S235" s="7" t="s">
        <v>418</v>
      </c>
    </row>
    <row r="236" spans="17:19" x14ac:dyDescent="0.25">
      <c r="Q236" t="str">
        <f t="shared" si="3"/>
        <v>AICNRA</v>
      </c>
      <c r="R236" t="str">
        <f>VLOOKUP(S236,ERV_Issuers!C:E,3,FALSE)</f>
        <v>AICNRA</v>
      </c>
      <c r="S236" s="7" t="s">
        <v>419</v>
      </c>
    </row>
    <row r="237" spans="17:19" x14ac:dyDescent="0.25">
      <c r="Q237" t="str">
        <f t="shared" si="3"/>
        <v>AITOCU</v>
      </c>
      <c r="R237" t="str">
        <f>VLOOKUP(S237,ERV_Issuers!C:E,3,FALSE)</f>
        <v>AITOCU</v>
      </c>
      <c r="S237" s="7" t="s">
        <v>423</v>
      </c>
    </row>
    <row r="238" spans="17:19" x14ac:dyDescent="0.25">
      <c r="Q238" t="str">
        <f t="shared" si="3"/>
        <v>AKBHC</v>
      </c>
      <c r="R238" t="e">
        <f>VLOOKUP(S238,ERV_Issuers!C:E,3,FALSE)</f>
        <v>#N/A</v>
      </c>
      <c r="S238" s="7" t="s">
        <v>427</v>
      </c>
    </row>
    <row r="239" spans="17:19" x14ac:dyDescent="0.25">
      <c r="Q239" t="str">
        <f t="shared" si="3"/>
        <v>AKBHC</v>
      </c>
      <c r="R239" t="e">
        <f>VLOOKUP(S239,ERV_Issuers!C:E,3,FALSE)</f>
        <v>#N/A</v>
      </c>
      <c r="S239" s="7" t="s">
        <v>18199</v>
      </c>
    </row>
    <row r="240" spans="17:19" x14ac:dyDescent="0.25">
      <c r="Q240" t="str">
        <f t="shared" si="3"/>
        <v>AKBNK</v>
      </c>
      <c r="R240" t="str">
        <f>VLOOKUP(S240,ERV_Issuers!C:E,3,FALSE)</f>
        <v>AKBNK</v>
      </c>
      <c r="S240" s="7" t="s">
        <v>431</v>
      </c>
    </row>
    <row r="241" spans="17:19" x14ac:dyDescent="0.25">
      <c r="Q241" t="str">
        <f t="shared" si="3"/>
        <v>AKBNK</v>
      </c>
      <c r="R241" t="str">
        <f>VLOOKUP(S241,ERV_Issuers!C:E,3,FALSE)</f>
        <v>AKBNK</v>
      </c>
      <c r="S241" s="7" t="s">
        <v>16849</v>
      </c>
    </row>
    <row r="242" spans="17:19" x14ac:dyDescent="0.25">
      <c r="Q242" t="str">
        <f t="shared" si="3"/>
        <v>AKBNK</v>
      </c>
      <c r="R242" t="str">
        <f>VLOOKUP(S242,ERV_Issuers!C:E,3,FALSE)</f>
        <v>AKBNK</v>
      </c>
      <c r="S242" s="7" t="s">
        <v>437</v>
      </c>
    </row>
    <row r="243" spans="17:19" x14ac:dyDescent="0.25">
      <c r="Q243" t="str">
        <f t="shared" si="3"/>
        <v>ALAHKW</v>
      </c>
      <c r="R243" t="str">
        <f>VLOOKUP(S243,ERV_Issuers!C:E,3,FALSE)</f>
        <v>ALAHKW</v>
      </c>
      <c r="S243" s="7" t="s">
        <v>441</v>
      </c>
    </row>
    <row r="244" spans="17:19" x14ac:dyDescent="0.25">
      <c r="Q244" t="str">
        <f t="shared" si="3"/>
        <v>ALBAAR</v>
      </c>
      <c r="R244" t="str">
        <f>VLOOKUP(S244,ERV_Issuers!C:E,3,FALSE)</f>
        <v>ALBAAR</v>
      </c>
      <c r="S244" s="7" t="s">
        <v>442</v>
      </c>
    </row>
    <row r="245" spans="17:19" x14ac:dyDescent="0.25">
      <c r="Q245" t="str">
        <f t="shared" si="3"/>
        <v>ALDAR</v>
      </c>
      <c r="R245" t="str">
        <f>VLOOKUP(S245,ERV_Issuers!C:E,3,FALSE)</f>
        <v>ALDAR</v>
      </c>
      <c r="S245" s="7" t="s">
        <v>443</v>
      </c>
    </row>
    <row r="246" spans="17:19" x14ac:dyDescent="0.25">
      <c r="Q246" t="str">
        <f t="shared" si="3"/>
        <v>ALFAA</v>
      </c>
      <c r="R246" t="str">
        <f>VLOOKUP(S246,ERV_Issuers!C:E,3,FALSE)</f>
        <v>ALFAA</v>
      </c>
      <c r="S246" s="7" t="s">
        <v>444</v>
      </c>
    </row>
    <row r="247" spans="17:19" x14ac:dyDescent="0.25">
      <c r="Q247" t="str">
        <f t="shared" si="3"/>
        <v>ALFACL</v>
      </c>
      <c r="R247" t="str">
        <f>VLOOKUP(S247,ERV_Issuers!C:E,3,FALSE)</f>
        <v>ALFACL</v>
      </c>
      <c r="S247" s="7" t="s">
        <v>18201</v>
      </c>
    </row>
    <row r="248" spans="17:19" x14ac:dyDescent="0.25">
      <c r="Q248" t="str">
        <f t="shared" si="3"/>
        <v>ALFARU</v>
      </c>
      <c r="R248" t="e">
        <f>VLOOKUP(S248,ERV_Issuers!C:E,3,FALSE)</f>
        <v>#N/A</v>
      </c>
      <c r="S248" s="7" t="s">
        <v>449</v>
      </c>
    </row>
    <row r="249" spans="17:19" x14ac:dyDescent="0.25">
      <c r="Q249" t="str">
        <f t="shared" si="3"/>
        <v>ALFARU</v>
      </c>
      <c r="R249" t="e">
        <f>VLOOKUP(S249,ERV_Issuers!C:E,3,FALSE)</f>
        <v>#N/A</v>
      </c>
      <c r="S249" s="7" t="s">
        <v>452</v>
      </c>
    </row>
    <row r="250" spans="17:19" x14ac:dyDescent="0.25">
      <c r="Q250" t="str">
        <f t="shared" si="3"/>
        <v>ALHILA</v>
      </c>
      <c r="R250" t="str">
        <f>VLOOKUP(S250,ERV_Issuers!C:E,3,FALSE)</f>
        <v>ALHILA</v>
      </c>
      <c r="S250" s="7" t="s">
        <v>453</v>
      </c>
    </row>
    <row r="251" spans="17:19" x14ac:dyDescent="0.25">
      <c r="Q251" t="str">
        <f t="shared" si="3"/>
        <v>ALKHAL</v>
      </c>
      <c r="R251" t="str">
        <f>VLOOKUP(S251,ERV_Issuers!C:E,3,FALSE)</f>
        <v>ALKHAL</v>
      </c>
      <c r="S251" s="7" t="s">
        <v>455</v>
      </c>
    </row>
    <row r="252" spans="17:19" x14ac:dyDescent="0.25">
      <c r="Q252" t="str">
        <f t="shared" si="3"/>
        <v>ALMARA</v>
      </c>
      <c r="R252" t="str">
        <f>VLOOKUP(S252,ERV_Issuers!C:E,3,FALSE)</f>
        <v>ALMARA</v>
      </c>
      <c r="S252" s="7" t="s">
        <v>458</v>
      </c>
    </row>
    <row r="253" spans="17:19" x14ac:dyDescent="0.25">
      <c r="Q253" t="str">
        <f t="shared" si="3"/>
        <v>ALPEKA</v>
      </c>
      <c r="R253" t="str">
        <f>VLOOKUP(S253,ERV_Issuers!C:E,3,FALSE)</f>
        <v>ALPEKA</v>
      </c>
      <c r="S253" s="7" t="s">
        <v>461</v>
      </c>
    </row>
    <row r="254" spans="17:19" x14ac:dyDescent="0.25">
      <c r="Q254" t="str">
        <f t="shared" si="3"/>
        <v>ALRSRU</v>
      </c>
      <c r="R254" t="str">
        <f>VLOOKUP(S254,ERV_Issuers!C:E,3,FALSE)</f>
        <v>ALRSRU</v>
      </c>
      <c r="S254" s="7" t="s">
        <v>555</v>
      </c>
    </row>
    <row r="255" spans="17:19" x14ac:dyDescent="0.25">
      <c r="Q255" t="str">
        <f t="shared" si="3"/>
        <v>ALSEA</v>
      </c>
      <c r="R255" t="str">
        <f>VLOOKUP(S255,ERV_Issuers!C:E,3,FALSE)</f>
        <v>ALSEA</v>
      </c>
      <c r="S255" s="7" t="s">
        <v>20661</v>
      </c>
    </row>
    <row r="256" spans="17:19" x14ac:dyDescent="0.25">
      <c r="Q256" t="str">
        <f t="shared" si="3"/>
        <v>ALSEA</v>
      </c>
      <c r="R256" t="e">
        <f>VLOOKUP(S256,ERV_Issuers!C:E,3,FALSE)</f>
        <v>#N/A</v>
      </c>
      <c r="S256" s="7" t="s">
        <v>20663</v>
      </c>
    </row>
    <row r="257" spans="17:19" x14ac:dyDescent="0.25">
      <c r="Q257" t="str">
        <f t="shared" si="3"/>
        <v>ALTICE</v>
      </c>
      <c r="R257" t="str">
        <f>VLOOKUP(S257,ERV_Issuers!C:E,3,FALSE)</f>
        <v>ALTICE</v>
      </c>
      <c r="S257" s="7" t="s">
        <v>558</v>
      </c>
    </row>
    <row r="258" spans="17:19" x14ac:dyDescent="0.25">
      <c r="Q258" t="str">
        <f t="shared" ref="Q258:Q321" si="4">LEFT(S258,IFERROR(FIND("_",S258,1)-1,LEN(S258)))</f>
        <v>AMAGGI</v>
      </c>
      <c r="R258" t="str">
        <f>VLOOKUP(S258,ERV_Issuers!C:E,3,FALSE)</f>
        <v>AMAGGI</v>
      </c>
      <c r="S258" s="7" t="s">
        <v>564</v>
      </c>
    </row>
    <row r="259" spans="17:19" x14ac:dyDescent="0.25">
      <c r="Q259" t="str">
        <f t="shared" si="4"/>
        <v>AMXLMM</v>
      </c>
      <c r="R259" t="str">
        <f>VLOOKUP(S259,ERV_Issuers!C:E,3,FALSE)</f>
        <v>AMXLMM</v>
      </c>
      <c r="S259" s="7" t="s">
        <v>567</v>
      </c>
    </row>
    <row r="260" spans="17:19" x14ac:dyDescent="0.25">
      <c r="Q260" t="str">
        <f t="shared" si="4"/>
        <v>ANDINA</v>
      </c>
      <c r="R260" t="str">
        <f>VLOOKUP(S260,ERV_Issuers!C:E,3,FALSE)</f>
        <v>ANDINA</v>
      </c>
      <c r="S260" s="7" t="s">
        <v>569</v>
      </c>
    </row>
    <row r="261" spans="17:19" x14ac:dyDescent="0.25">
      <c r="Q261" t="str">
        <f t="shared" si="4"/>
        <v>ANGOLA</v>
      </c>
      <c r="R261" t="str">
        <f>VLOOKUP(S261,ERV_Issuers!C:E,3,FALSE)</f>
        <v>ANGOL</v>
      </c>
      <c r="S261" s="7" t="s">
        <v>572</v>
      </c>
    </row>
    <row r="262" spans="17:19" x14ac:dyDescent="0.25">
      <c r="Q262" t="str">
        <f t="shared" si="4"/>
        <v>ANGSJ</v>
      </c>
      <c r="R262" t="str">
        <f>VLOOKUP(S262,ERV_Issuers!C:E,3,FALSE)</f>
        <v>ANGSJ</v>
      </c>
      <c r="S262" s="7" t="s">
        <v>577</v>
      </c>
    </row>
    <row r="263" spans="17:19" x14ac:dyDescent="0.25">
      <c r="Q263" t="str">
        <f t="shared" si="4"/>
        <v>ANTOIL</v>
      </c>
      <c r="R263" t="str">
        <f>VLOOKUP(S263,ERV_Issuers!C:E,3,FALSE)</f>
        <v>ANTOIL</v>
      </c>
      <c r="S263" s="7" t="s">
        <v>581</v>
      </c>
    </row>
    <row r="264" spans="17:19" x14ac:dyDescent="0.25">
      <c r="Q264" t="str">
        <f t="shared" si="4"/>
        <v>ANTOLN</v>
      </c>
      <c r="R264" t="str">
        <f>VLOOKUP(S264,ERV_Issuers!C:E,3,FALSE)</f>
        <v>ANTOLN</v>
      </c>
      <c r="S264" s="7" t="s">
        <v>583</v>
      </c>
    </row>
    <row r="265" spans="17:19" x14ac:dyDescent="0.25">
      <c r="Q265" t="str">
        <f t="shared" si="4"/>
        <v>APICOR</v>
      </c>
      <c r="R265" t="str">
        <f>VLOOKUP(S265,ERV_Issuers!C:E,3,FALSE)</f>
        <v>APICOR</v>
      </c>
      <c r="S265" s="7" t="s">
        <v>586</v>
      </c>
    </row>
    <row r="266" spans="17:19" x14ac:dyDescent="0.25">
      <c r="Q266" t="str">
        <f t="shared" si="4"/>
        <v>APLNIJ</v>
      </c>
      <c r="R266" t="str">
        <f>VLOOKUP(S266,ERV_Issuers!C:E,3,FALSE)</f>
        <v>APLNIJ</v>
      </c>
      <c r="S266" s="7" t="s">
        <v>590</v>
      </c>
    </row>
    <row r="267" spans="17:19" x14ac:dyDescent="0.25">
      <c r="Q267" t="str">
        <f t="shared" si="4"/>
        <v>ARACEN</v>
      </c>
      <c r="R267" t="str">
        <f>VLOOKUP(S267,ERV_Issuers!C:E,3,FALSE)</f>
        <v>ARACEN</v>
      </c>
      <c r="S267" s="7" t="s">
        <v>593</v>
      </c>
    </row>
    <row r="268" spans="17:19" x14ac:dyDescent="0.25">
      <c r="Q268" t="str">
        <f t="shared" si="4"/>
        <v>ARAGVI</v>
      </c>
      <c r="R268" t="str">
        <f>VLOOKUP(S268,ERV_Issuers!C:E,3,FALSE)</f>
        <v>ARAGVI</v>
      </c>
      <c r="S268" s="7" t="s">
        <v>597</v>
      </c>
    </row>
    <row r="269" spans="17:19" x14ac:dyDescent="0.25">
      <c r="Q269" t="str">
        <f t="shared" si="4"/>
        <v>ARAMCO</v>
      </c>
      <c r="R269" t="str">
        <f>VLOOKUP(S269,ERV_Issuers!C:E,3,FALSE)</f>
        <v>ARAMCO</v>
      </c>
      <c r="S269" s="7" t="s">
        <v>599</v>
      </c>
    </row>
    <row r="270" spans="17:19" x14ac:dyDescent="0.25">
      <c r="Q270" t="str">
        <f t="shared" si="4"/>
        <v>ARBANK</v>
      </c>
      <c r="R270" t="str">
        <f>VLOOKUP(S270,ERV_Issuers!C:E,3,FALSE)</f>
        <v>ARBANK</v>
      </c>
      <c r="S270" s="7" t="s">
        <v>601</v>
      </c>
    </row>
    <row r="271" spans="17:19" x14ac:dyDescent="0.25">
      <c r="Q271" t="str">
        <f t="shared" si="4"/>
        <v>ARCO</v>
      </c>
      <c r="R271" t="str">
        <f>VLOOKUP(S271,ERV_Issuers!C:E,3,FALSE)</f>
        <v>ARCO</v>
      </c>
      <c r="S271" s="7" t="s">
        <v>605</v>
      </c>
    </row>
    <row r="272" spans="17:19" x14ac:dyDescent="0.25">
      <c r="Q272" t="str">
        <f t="shared" si="4"/>
        <v>ARCOR</v>
      </c>
      <c r="R272" t="str">
        <f>VLOOKUP(S272,ERV_Issuers!C:E,3,FALSE)</f>
        <v>ARCOR</v>
      </c>
      <c r="S272" s="7" t="s">
        <v>608</v>
      </c>
    </row>
    <row r="273" spans="17:19" x14ac:dyDescent="0.25">
      <c r="Q273" t="str">
        <f t="shared" si="4"/>
        <v>ARENRJ</v>
      </c>
      <c r="R273" t="str">
        <f>VLOOKUP(S273,ERV_Issuers!C:E,3,FALSE)</f>
        <v>ARENRJ</v>
      </c>
      <c r="S273" s="7" t="s">
        <v>612</v>
      </c>
    </row>
    <row r="274" spans="17:19" x14ac:dyDescent="0.25">
      <c r="Q274" t="str">
        <f t="shared" si="4"/>
        <v>ARGENTINA</v>
      </c>
      <c r="R274" t="str">
        <f>VLOOKUP(S274,ERV_Issuers!C:E,3,FALSE)</f>
        <v>ARGENT</v>
      </c>
      <c r="S274" s="7" t="s">
        <v>615</v>
      </c>
    </row>
    <row r="275" spans="17:19" x14ac:dyDescent="0.25">
      <c r="Q275" t="str">
        <f t="shared" si="4"/>
        <v>ARMENIA</v>
      </c>
      <c r="R275" t="str">
        <f>VLOOKUP(S275,ERV_Issuers!C:E,3,FALSE)</f>
        <v>ARMEN</v>
      </c>
      <c r="S275" s="7" t="s">
        <v>619</v>
      </c>
    </row>
    <row r="276" spans="17:19" x14ac:dyDescent="0.25">
      <c r="Q276" t="str">
        <f t="shared" si="4"/>
        <v>ARNBAB</v>
      </c>
      <c r="R276" t="str">
        <f>VLOOKUP(S276,ERV_Issuers!C:E,3,FALSE)</f>
        <v>ARNBAB</v>
      </c>
      <c r="S276" s="7" t="s">
        <v>3836</v>
      </c>
    </row>
    <row r="277" spans="17:19" x14ac:dyDescent="0.25">
      <c r="Q277" t="str">
        <f t="shared" si="4"/>
        <v>ASIA</v>
      </c>
      <c r="R277" t="str">
        <f>VLOOKUP(S277,ERV_Issuers!C:E,3,FALSE)</f>
        <v>ASIA</v>
      </c>
      <c r="S277" s="7" t="s">
        <v>624</v>
      </c>
    </row>
    <row r="278" spans="17:19" x14ac:dyDescent="0.25">
      <c r="Q278" t="str">
        <f t="shared" si="4"/>
        <v>ATENTO</v>
      </c>
      <c r="R278" t="str">
        <f>VLOOKUP(S278,ERV_Issuers!C:E,3,FALSE)</f>
        <v>ATENTO</v>
      </c>
      <c r="S278" s="7" t="s">
        <v>629</v>
      </c>
    </row>
    <row r="279" spans="17:19" x14ac:dyDescent="0.25">
      <c r="Q279" t="str">
        <f t="shared" si="4"/>
        <v>ATPTOW</v>
      </c>
      <c r="R279" t="str">
        <f>VLOOKUP(S279,ERV_Issuers!C:E,3,FALSE)</f>
        <v>ATPTOW</v>
      </c>
      <c r="S279" s="7" t="s">
        <v>633</v>
      </c>
    </row>
    <row r="280" spans="17:19" x14ac:dyDescent="0.25">
      <c r="Q280" t="str">
        <f t="shared" si="4"/>
        <v>AUBBI</v>
      </c>
      <c r="R280" t="str">
        <f>VLOOKUP(S280,ERV_Issuers!C:E,3,FALSE)</f>
        <v>AUBBI</v>
      </c>
      <c r="S280" s="7" t="s">
        <v>18207</v>
      </c>
    </row>
    <row r="281" spans="17:19" x14ac:dyDescent="0.25">
      <c r="Q281" t="str">
        <f t="shared" si="4"/>
        <v>AUNASA</v>
      </c>
      <c r="R281" t="str">
        <f>VLOOKUP(S281,ERV_Issuers!C:E,3,FALSE)</f>
        <v>AUNASA</v>
      </c>
      <c r="S281" s="7" t="s">
        <v>638</v>
      </c>
    </row>
    <row r="282" spans="17:19" x14ac:dyDescent="0.25">
      <c r="Q282" t="str">
        <f t="shared" si="4"/>
        <v>AUTOPA</v>
      </c>
      <c r="R282" t="str">
        <f>VLOOKUP(S282,ERV_Issuers!C:E,3,FALSE)</f>
        <v>AUTOPA</v>
      </c>
      <c r="S282" s="7" t="s">
        <v>641</v>
      </c>
    </row>
    <row r="283" spans="17:19" x14ac:dyDescent="0.25">
      <c r="Q283" t="str">
        <f t="shared" si="4"/>
        <v>AVALCB</v>
      </c>
      <c r="R283" t="str">
        <f>VLOOKUP(S283,ERV_Issuers!C:E,3,FALSE)</f>
        <v>AVALCB</v>
      </c>
      <c r="S283" s="7" t="s">
        <v>645</v>
      </c>
    </row>
    <row r="284" spans="17:19" x14ac:dyDescent="0.25">
      <c r="Q284" t="str">
        <f t="shared" si="4"/>
        <v>AVIASG</v>
      </c>
      <c r="R284" t="str">
        <f>VLOOKUP(S284,ERV_Issuers!C:E,3,FALSE)</f>
        <v>AVIASG</v>
      </c>
      <c r="S284" s="7" t="s">
        <v>648</v>
      </c>
    </row>
    <row r="285" spans="17:19" x14ac:dyDescent="0.25">
      <c r="Q285" t="str">
        <f t="shared" si="4"/>
        <v>AVICAT</v>
      </c>
      <c r="R285" t="str">
        <f>VLOOKUP(S285,ERV_Issuers!C:E,3,FALSE)</f>
        <v>AVICAT</v>
      </c>
      <c r="S285" s="7" t="s">
        <v>17370</v>
      </c>
    </row>
    <row r="286" spans="17:19" x14ac:dyDescent="0.25">
      <c r="Q286" t="str">
        <f t="shared" si="4"/>
        <v>AVICCP</v>
      </c>
      <c r="R286" t="str">
        <f>VLOOKUP(S286,ERV_Issuers!C:E,3,FALSE)</f>
        <v>AVICCP</v>
      </c>
      <c r="S286" s="7" t="s">
        <v>652</v>
      </c>
    </row>
    <row r="287" spans="17:19" x14ac:dyDescent="0.25">
      <c r="Q287" t="str">
        <f t="shared" si="4"/>
        <v>AVIILC</v>
      </c>
      <c r="R287" t="str">
        <f>VLOOKUP(S287,ERV_Issuers!C:E,3,FALSE)</f>
        <v>AVIILC</v>
      </c>
      <c r="S287" s="7" t="s">
        <v>656</v>
      </c>
    </row>
    <row r="288" spans="17:19" x14ac:dyDescent="0.25">
      <c r="Q288" t="str">
        <f t="shared" si="4"/>
        <v>AVTCAP</v>
      </c>
      <c r="R288" t="str">
        <f>VLOOKUP(S288,ERV_Issuers!C:E,3,FALSE)</f>
        <v>AVTCAP</v>
      </c>
      <c r="S288" s="7" t="s">
        <v>658</v>
      </c>
    </row>
    <row r="289" spans="17:19" x14ac:dyDescent="0.25">
      <c r="Q289" t="str">
        <f t="shared" si="4"/>
        <v>AXIATA</v>
      </c>
      <c r="R289" t="str">
        <f>VLOOKUP(S289,ERV_Issuers!C:E,3,FALSE)</f>
        <v>AXIATA</v>
      </c>
      <c r="S289" s="7" t="s">
        <v>665</v>
      </c>
    </row>
    <row r="290" spans="17:19" x14ac:dyDescent="0.25">
      <c r="Q290" t="str">
        <f t="shared" si="4"/>
        <v>AXIATA-SPV2</v>
      </c>
      <c r="R290" t="str">
        <f>VLOOKUP(S290,ERV_Issuers!C:E,3,FALSE)</f>
        <v>AXIATA</v>
      </c>
      <c r="S290" s="7" t="s">
        <v>661</v>
      </c>
    </row>
    <row r="291" spans="17:19" x14ac:dyDescent="0.25">
      <c r="Q291" t="str">
        <f t="shared" si="4"/>
        <v>AXSBIN</v>
      </c>
      <c r="R291" t="str">
        <f>VLOOKUP(S291,ERV_Issuers!C:E,3,FALSE)</f>
        <v>AXSBIN</v>
      </c>
      <c r="S291" s="7" t="s">
        <v>668</v>
      </c>
    </row>
    <row r="292" spans="17:19" x14ac:dyDescent="0.25">
      <c r="Q292" t="str">
        <f t="shared" si="4"/>
        <v>AXSBIN</v>
      </c>
      <c r="R292" t="str">
        <f>VLOOKUP(S292,ERV_Issuers!C:E,3,FALSE)</f>
        <v>AXSBIN</v>
      </c>
      <c r="S292" s="7" t="s">
        <v>17982</v>
      </c>
    </row>
    <row r="293" spans="17:19" x14ac:dyDescent="0.25">
      <c r="Q293" t="str">
        <f t="shared" si="4"/>
        <v>AXTEL</v>
      </c>
      <c r="R293" t="str">
        <f>VLOOKUP(S293,ERV_Issuers!C:E,3,FALSE)</f>
        <v>AXTEL</v>
      </c>
      <c r="S293" s="7" t="s">
        <v>671</v>
      </c>
    </row>
    <row r="294" spans="17:19" x14ac:dyDescent="0.25">
      <c r="Q294" t="str">
        <f t="shared" si="4"/>
        <v>AYDEMT-SEC</v>
      </c>
      <c r="R294" t="str">
        <f>VLOOKUP(S294,ERV_Issuers!C:E,3,FALSE)</f>
        <v>AYDEMT</v>
      </c>
      <c r="S294" s="7" t="s">
        <v>17985</v>
      </c>
    </row>
    <row r="295" spans="17:19" x14ac:dyDescent="0.25">
      <c r="Q295" t="str">
        <f t="shared" si="4"/>
        <v>AZERBAIJAN</v>
      </c>
      <c r="R295" t="str">
        <f>VLOOKUP(S295,ERV_Issuers!C:E,3,FALSE)</f>
        <v>AZERBJ</v>
      </c>
      <c r="S295" s="7" t="s">
        <v>674</v>
      </c>
    </row>
    <row r="296" spans="17:19" x14ac:dyDescent="0.25">
      <c r="Q296" t="str">
        <f t="shared" si="4"/>
        <v>AZULBZ</v>
      </c>
      <c r="R296" t="str">
        <f>VLOOKUP(S296,ERV_Issuers!C:E,3,FALSE)</f>
        <v>AZULBZ</v>
      </c>
      <c r="S296" t="s">
        <v>679</v>
      </c>
    </row>
    <row r="297" spans="17:19" x14ac:dyDescent="0.25">
      <c r="Q297" t="str">
        <f t="shared" si="4"/>
        <v>AZUPOE</v>
      </c>
      <c r="R297" t="str">
        <f>VLOOKUP(S297,ERV_Issuers!C:E,3,FALSE)</f>
        <v>AZUPOE</v>
      </c>
      <c r="S297" t="s">
        <v>17505</v>
      </c>
    </row>
    <row r="298" spans="17:19" x14ac:dyDescent="0.25">
      <c r="Q298" t="str">
        <f t="shared" si="4"/>
        <v>AZUPOE</v>
      </c>
      <c r="R298" t="str">
        <f>VLOOKUP(S298,ERV_Issuers!C:E,3,FALSE)</f>
        <v>AZUPOE</v>
      </c>
      <c r="S298" t="s">
        <v>681</v>
      </c>
    </row>
    <row r="299" spans="17:19" x14ac:dyDescent="0.25">
      <c r="Q299" t="str">
        <f t="shared" si="4"/>
        <v>BABA</v>
      </c>
      <c r="R299" t="str">
        <f>VLOOKUP(S299,ERV_Issuers!C:E,3,FALSE)</f>
        <v>BABA</v>
      </c>
      <c r="S299" t="s">
        <v>685</v>
      </c>
    </row>
    <row r="300" spans="17:19" x14ac:dyDescent="0.25">
      <c r="Q300" t="str">
        <f t="shared" si="4"/>
        <v>BACOPY</v>
      </c>
      <c r="R300" t="str">
        <f>VLOOKUP(S300,ERV_Issuers!C:E,3,FALSE)</f>
        <v>BACOPY</v>
      </c>
      <c r="S300" t="s">
        <v>688</v>
      </c>
    </row>
    <row r="301" spans="17:19" x14ac:dyDescent="0.25">
      <c r="Q301" t="str">
        <f t="shared" si="4"/>
        <v>BAHAMAS</v>
      </c>
      <c r="R301" t="str">
        <f>VLOOKUP(S301,ERV_Issuers!C:E,3,FALSE)</f>
        <v>BAHAMA</v>
      </c>
      <c r="S301" t="s">
        <v>692</v>
      </c>
    </row>
    <row r="302" spans="17:19" x14ac:dyDescent="0.25">
      <c r="Q302" t="str">
        <f t="shared" si="4"/>
        <v>BAHRAIN</v>
      </c>
      <c r="R302" t="str">
        <f>VLOOKUP(S302,ERV_Issuers!C:E,3,FALSE)</f>
        <v>BHRAIN</v>
      </c>
      <c r="S302" t="s">
        <v>696</v>
      </c>
    </row>
    <row r="303" spans="17:19" x14ac:dyDescent="0.25">
      <c r="Q303" t="str">
        <f t="shared" si="4"/>
        <v>BAHRAIN-SKUK</v>
      </c>
      <c r="R303" t="str">
        <f>VLOOKUP(S303,ERV_Issuers!C:E,3,FALSE)</f>
        <v>BHRAIN</v>
      </c>
      <c r="S303" t="s">
        <v>699</v>
      </c>
    </row>
    <row r="304" spans="17:19" x14ac:dyDescent="0.25">
      <c r="Q304" t="str">
        <f t="shared" si="4"/>
        <v>BAICM</v>
      </c>
      <c r="R304" t="str">
        <f>VLOOKUP(S304,ERV_Issuers!C:E,3,FALSE)</f>
        <v>BAICM</v>
      </c>
      <c r="S304" t="s">
        <v>701</v>
      </c>
    </row>
    <row r="305" spans="17:19" x14ac:dyDescent="0.25">
      <c r="Q305" t="str">
        <f t="shared" si="4"/>
        <v>EIBKOR</v>
      </c>
      <c r="R305" t="str">
        <f>VLOOKUP(S305,ERV_Issuers!C:E,3,FALSE)</f>
        <v>EIBKOR</v>
      </c>
      <c r="S305" t="s">
        <v>1335</v>
      </c>
    </row>
    <row r="306" spans="17:19" x14ac:dyDescent="0.25">
      <c r="Q306" t="str">
        <f t="shared" si="4"/>
        <v>EIBMAL</v>
      </c>
      <c r="R306" t="str">
        <f>VLOOKUP(S306,ERV_Issuers!C:E,3,FALSE)</f>
        <v>EIBMAL</v>
      </c>
      <c r="S306" t="s">
        <v>1337</v>
      </c>
    </row>
    <row r="307" spans="17:19" x14ac:dyDescent="0.25">
      <c r="Q307" t="str">
        <f t="shared" si="4"/>
        <v>EIBUH</v>
      </c>
      <c r="R307" t="str">
        <f>VLOOKUP(S307,ERV_Issuers!C:E,3,FALSE)</f>
        <v>EIBUH</v>
      </c>
      <c r="S307" t="s">
        <v>464</v>
      </c>
    </row>
    <row r="308" spans="17:19" x14ac:dyDescent="0.25">
      <c r="Q308" t="str">
        <f t="shared" si="4"/>
        <v>EKT</v>
      </c>
      <c r="R308" t="str">
        <f>VLOOKUP(S308,ERV_Issuers!C:E,3,FALSE)</f>
        <v>EKT</v>
      </c>
      <c r="S308" t="s">
        <v>466</v>
      </c>
    </row>
    <row r="309" spans="17:19" x14ac:dyDescent="0.25">
      <c r="Q309" t="str">
        <f t="shared" si="4"/>
        <v>ELDCN</v>
      </c>
      <c r="R309" t="str">
        <f>VLOOKUP(S309,ERV_Issuers!C:E,3,FALSE)</f>
        <v>ELDCN</v>
      </c>
      <c r="S309" t="s">
        <v>471</v>
      </c>
    </row>
    <row r="310" spans="17:19" x14ac:dyDescent="0.25">
      <c r="Q310" t="str">
        <f t="shared" si="4"/>
        <v>ELEBRA</v>
      </c>
      <c r="R310" t="str">
        <f>VLOOKUP(S310,ERV_Issuers!C:E,3,FALSE)</f>
        <v>ELEBRA</v>
      </c>
      <c r="S310" t="s">
        <v>473</v>
      </c>
    </row>
    <row r="311" spans="17:19" x14ac:dyDescent="0.25">
      <c r="Q311" t="str">
        <f t="shared" si="4"/>
        <v>EL SALVADOR</v>
      </c>
      <c r="R311" t="str">
        <f>VLOOKUP(S311,ERV_Issuers!C:E,3,FALSE)</f>
        <v>ELSALV</v>
      </c>
      <c r="S311" t="s">
        <v>478</v>
      </c>
    </row>
    <row r="312" spans="17:19" x14ac:dyDescent="0.25">
      <c r="Q312" t="str">
        <f t="shared" si="4"/>
        <v>EMAAR</v>
      </c>
      <c r="R312" t="str">
        <f>VLOOKUP(S312,ERV_Issuers!C:E,3,FALSE)</f>
        <v>EMAAR</v>
      </c>
      <c r="S312" t="s">
        <v>483</v>
      </c>
    </row>
    <row r="313" spans="17:19" x14ac:dyDescent="0.25">
      <c r="Q313" t="str">
        <f t="shared" si="4"/>
        <v>EMAARM</v>
      </c>
      <c r="R313" t="str">
        <f>VLOOKUP(S313,ERV_Issuers!C:E,3,FALSE)</f>
        <v>EMAARM</v>
      </c>
      <c r="S313" t="s">
        <v>486</v>
      </c>
    </row>
    <row r="314" spans="17:19" x14ac:dyDescent="0.25">
      <c r="Q314" t="str">
        <f t="shared" si="4"/>
        <v>EMBRBZ</v>
      </c>
      <c r="R314" t="str">
        <f>VLOOKUP(S314,ERV_Issuers!C:E,3,FALSE)</f>
        <v>EMBRBZ</v>
      </c>
      <c r="S314" t="s">
        <v>490</v>
      </c>
    </row>
    <row r="315" spans="17:19" x14ac:dyDescent="0.25">
      <c r="Q315" t="str">
        <f t="shared" si="4"/>
        <v>EMDEBK</v>
      </c>
      <c r="R315" t="str">
        <f>VLOOKUP(S315,ERV_Issuers!C:E,3,FALSE)</f>
        <v>EMDEBK</v>
      </c>
      <c r="S315" t="s">
        <v>497</v>
      </c>
    </row>
    <row r="316" spans="17:19" x14ac:dyDescent="0.25">
      <c r="Q316" t="str">
        <f t="shared" si="4"/>
        <v>EMPINT</v>
      </c>
      <c r="R316" t="e">
        <f>VLOOKUP(S316,ERV_Issuers!C:E,3,FALSE)</f>
        <v>#N/A</v>
      </c>
      <c r="S316" t="s">
        <v>16409</v>
      </c>
    </row>
    <row r="317" spans="17:19" x14ac:dyDescent="0.25">
      <c r="Q317" t="str">
        <f t="shared" si="4"/>
        <v>EMTESA</v>
      </c>
      <c r="R317" t="str">
        <f>VLOOKUP(S317,ERV_Issuers!C:E,3,FALSE)</f>
        <v>EMTESA</v>
      </c>
      <c r="S317" t="s">
        <v>501</v>
      </c>
    </row>
    <row r="318" spans="17:19" x14ac:dyDescent="0.25">
      <c r="Q318" t="str">
        <f t="shared" si="4"/>
        <v>ENAPAN-SEC</v>
      </c>
      <c r="R318" t="str">
        <f>VLOOKUP(S318,ERV_Issuers!C:E,3,FALSE)</f>
        <v>ENAPAN</v>
      </c>
      <c r="S318" t="s">
        <v>505</v>
      </c>
    </row>
    <row r="319" spans="17:19" x14ac:dyDescent="0.25">
      <c r="Q319" t="str">
        <f t="shared" si="4"/>
        <v>ENAPCL</v>
      </c>
      <c r="R319" t="str">
        <f>VLOOKUP(S319,ERV_Issuers!C:E,3,FALSE)</f>
        <v>ENAPCL</v>
      </c>
      <c r="S319" t="s">
        <v>508</v>
      </c>
    </row>
    <row r="320" spans="17:19" x14ac:dyDescent="0.25">
      <c r="Q320" t="str">
        <f t="shared" si="4"/>
        <v>ENELCH</v>
      </c>
      <c r="R320" t="str">
        <f>VLOOKUP(S320,ERV_Issuers!C:E,3,FALSE)</f>
        <v>ENELCH</v>
      </c>
      <c r="S320" t="s">
        <v>511</v>
      </c>
    </row>
    <row r="321" spans="17:19" x14ac:dyDescent="0.25">
      <c r="Q321" t="str">
        <f t="shared" si="4"/>
        <v>ENELGX</v>
      </c>
      <c r="R321" t="str">
        <f>VLOOKUP(S321,ERV_Issuers!C:E,3,FALSE)</f>
        <v>ENELGX</v>
      </c>
      <c r="S321" t="s">
        <v>513</v>
      </c>
    </row>
    <row r="322" spans="17:19" x14ac:dyDescent="0.25">
      <c r="Q322" t="str">
        <f t="shared" ref="Q322:Q385" si="5">LEFT(S322,IFERROR(FIND("_",S322,1)-1,LEN(S322)))</f>
        <v>ENOGLN</v>
      </c>
      <c r="R322" t="str">
        <f>VLOOKUP(S322,ERV_Issuers!C:E,3,FALSE)</f>
        <v>ENOGLN</v>
      </c>
      <c r="S322" t="s">
        <v>19150</v>
      </c>
    </row>
    <row r="323" spans="17:19" x14ac:dyDescent="0.25">
      <c r="Q323" t="str">
        <f t="shared" si="5"/>
        <v>ENOIGA-SEC</v>
      </c>
      <c r="R323" t="str">
        <f>VLOOKUP(S323,ERV_Issuers!C:E,3,FALSE)</f>
        <v>ENOIGA</v>
      </c>
      <c r="S323" t="s">
        <v>516</v>
      </c>
    </row>
    <row r="324" spans="17:19" x14ac:dyDescent="0.25">
      <c r="Q324" t="str">
        <f t="shared" si="5"/>
        <v>ENRSIS</v>
      </c>
      <c r="R324" t="str">
        <f>VLOOKUP(S324,ERV_Issuers!C:E,3,FALSE)</f>
        <v>ENRSIS</v>
      </c>
      <c r="S324" t="s">
        <v>522</v>
      </c>
    </row>
    <row r="325" spans="17:19" x14ac:dyDescent="0.25">
      <c r="Q325" t="str">
        <f t="shared" si="5"/>
        <v>ENTEL</v>
      </c>
      <c r="R325" t="str">
        <f>VLOOKUP(S325,ERV_Issuers!C:E,3,FALSE)</f>
        <v>ENTEL</v>
      </c>
      <c r="S325" t="s">
        <v>525</v>
      </c>
    </row>
    <row r="326" spans="17:19" x14ac:dyDescent="0.25">
      <c r="Q326" t="str">
        <f t="shared" si="5"/>
        <v>EQPCKW</v>
      </c>
      <c r="R326" t="str">
        <f>VLOOKUP(S326,ERV_Issuers!C:E,3,FALSE)</f>
        <v>EQPCKW</v>
      </c>
      <c r="S326" t="s">
        <v>529</v>
      </c>
    </row>
    <row r="327" spans="17:19" x14ac:dyDescent="0.25">
      <c r="Q327" t="str">
        <f t="shared" si="5"/>
        <v>EQPTRC</v>
      </c>
      <c r="R327" t="str">
        <f>VLOOKUP(S327,ERV_Issuers!C:E,3,FALSE)</f>
        <v>EQPTRC</v>
      </c>
      <c r="S327" t="s">
        <v>533</v>
      </c>
    </row>
    <row r="328" spans="17:19" x14ac:dyDescent="0.25">
      <c r="Q328" t="str">
        <f t="shared" si="5"/>
        <v>ESCWPC</v>
      </c>
      <c r="R328" t="str">
        <f>VLOOKUP(S328,ERV_Issuers!C:E,3,FALSE)</f>
        <v>ESCWPC</v>
      </c>
      <c r="S328" t="s">
        <v>535</v>
      </c>
    </row>
    <row r="329" spans="17:19" x14ac:dyDescent="0.25">
      <c r="Q329" t="str">
        <f t="shared" si="5"/>
        <v>ESICSU</v>
      </c>
      <c r="R329" t="str">
        <f>VLOOKUP(S329,ERV_Issuers!C:E,3,FALSE)</f>
        <v>ESICSU</v>
      </c>
      <c r="S329" t="s">
        <v>539</v>
      </c>
    </row>
    <row r="330" spans="17:19" x14ac:dyDescent="0.25">
      <c r="Q330" t="str">
        <f t="shared" si="5"/>
        <v>ESKOM</v>
      </c>
      <c r="R330" t="str">
        <f>VLOOKUP(S330,ERV_Issuers!C:E,3,FALSE)</f>
        <v>ESKOM</v>
      </c>
      <c r="S330" t="s">
        <v>542</v>
      </c>
    </row>
    <row r="331" spans="17:19" x14ac:dyDescent="0.25">
      <c r="Q331" t="str">
        <f t="shared" si="5"/>
        <v>ESKOM</v>
      </c>
      <c r="R331" t="str">
        <f>VLOOKUP(S331,ERV_Issuers!C:E,3,FALSE)</f>
        <v>ESKOM</v>
      </c>
      <c r="S331" t="s">
        <v>546</v>
      </c>
    </row>
    <row r="332" spans="17:19" x14ac:dyDescent="0.25">
      <c r="Q332" t="str">
        <f t="shared" si="5"/>
        <v>ETHIOPIA</v>
      </c>
      <c r="R332" t="str">
        <f>VLOOKUP(S332,ERV_Issuers!C:E,3,FALSE)</f>
        <v>ETHOPI</v>
      </c>
      <c r="S332" t="s">
        <v>547</v>
      </c>
    </row>
    <row r="333" spans="17:19" x14ac:dyDescent="0.25">
      <c r="Q333" t="str">
        <f t="shared" si="5"/>
        <v>ETINL</v>
      </c>
      <c r="R333" t="str">
        <f>VLOOKUP(S333,ERV_Issuers!C:E,3,FALSE)</f>
        <v>ETINL</v>
      </c>
      <c r="S333" t="s">
        <v>551</v>
      </c>
    </row>
    <row r="334" spans="17:19" x14ac:dyDescent="0.25">
      <c r="Q334" t="str">
        <f t="shared" si="5"/>
        <v>ETINL</v>
      </c>
      <c r="R334" t="str">
        <f>VLOOKUP(S334,ERV_Issuers!C:E,3,FALSE)</f>
        <v>ETINL</v>
      </c>
      <c r="S334" t="s">
        <v>16704</v>
      </c>
    </row>
    <row r="335" spans="17:19" x14ac:dyDescent="0.25">
      <c r="Q335" t="str">
        <f t="shared" si="5"/>
        <v>ETISLT</v>
      </c>
      <c r="R335" t="str">
        <f>VLOOKUP(S335,ERV_Issuers!C:E,3,FALSE)</f>
        <v>ETISLT</v>
      </c>
      <c r="S335" t="s">
        <v>1338</v>
      </c>
    </row>
    <row r="336" spans="17:19" x14ac:dyDescent="0.25">
      <c r="Q336" t="str">
        <f t="shared" si="5"/>
        <v>EUCHEM</v>
      </c>
      <c r="R336" t="e">
        <f>VLOOKUP(S336,ERV_Issuers!C:E,3,FALSE)</f>
        <v>#N/A</v>
      </c>
      <c r="S336" t="s">
        <v>1341</v>
      </c>
    </row>
    <row r="337" spans="17:19" x14ac:dyDescent="0.25">
      <c r="Q337" t="str">
        <f t="shared" si="5"/>
        <v>EUROTG</v>
      </c>
      <c r="R337" t="e">
        <f>VLOOKUP(S337,ERV_Issuers!C:E,3,FALSE)</f>
        <v>#N/A</v>
      </c>
      <c r="S337" t="s">
        <v>1342</v>
      </c>
    </row>
    <row r="338" spans="17:19" x14ac:dyDescent="0.25">
      <c r="Q338" t="str">
        <f t="shared" si="5"/>
        <v>EVERRE</v>
      </c>
      <c r="R338" t="str">
        <f>VLOOKUP(S338,ERV_Issuers!C:E,3,FALSE)</f>
        <v>EVERRE</v>
      </c>
      <c r="S338" t="s">
        <v>1343</v>
      </c>
    </row>
    <row r="339" spans="17:19" x14ac:dyDescent="0.25">
      <c r="Q339" t="str">
        <f t="shared" si="5"/>
        <v>EVRAZ</v>
      </c>
      <c r="R339" t="str">
        <f>VLOOKUP(S339,ERV_Issuers!C:E,3,FALSE)</f>
        <v>EVRAZ</v>
      </c>
      <c r="S339" t="s">
        <v>1346</v>
      </c>
    </row>
    <row r="340" spans="17:19" x14ac:dyDescent="0.25">
      <c r="Q340" t="str">
        <f t="shared" si="5"/>
        <v>EXCRTU</v>
      </c>
      <c r="R340" t="str">
        <f>VLOOKUP(S340,ERV_Issuers!C:E,3,FALSE)</f>
        <v>EXCRTU</v>
      </c>
      <c r="S340" t="s">
        <v>1348</v>
      </c>
    </row>
    <row r="341" spans="17:19" x14ac:dyDescent="0.25">
      <c r="Q341" t="str">
        <f t="shared" si="5"/>
        <v>EXIMBK</v>
      </c>
      <c r="R341" t="str">
        <f>VLOOKUP(S341,ERV_Issuers!C:E,3,FALSE)</f>
        <v>EXIMBK</v>
      </c>
      <c r="S341" t="s">
        <v>1351</v>
      </c>
    </row>
    <row r="342" spans="17:19" x14ac:dyDescent="0.25">
      <c r="Q342" t="str">
        <f t="shared" si="5"/>
        <v>EXIMCH</v>
      </c>
      <c r="R342" t="str">
        <f>VLOOKUP(S342,ERV_Issuers!C:E,3,FALSE)</f>
        <v>EXIMCH</v>
      </c>
      <c r="S342" t="s">
        <v>1353</v>
      </c>
    </row>
    <row r="343" spans="17:19" x14ac:dyDescent="0.25">
      <c r="Q343" t="str">
        <f t="shared" si="5"/>
        <v>EXIMTH</v>
      </c>
      <c r="R343" t="str">
        <f>VLOOKUP(S343,ERV_Issuers!C:E,3,FALSE)</f>
        <v>EXIMTH</v>
      </c>
      <c r="S343" t="s">
        <v>1384</v>
      </c>
    </row>
    <row r="344" spans="17:19" x14ac:dyDescent="0.25">
      <c r="Q344" t="str">
        <f t="shared" si="5"/>
        <v>FABUH</v>
      </c>
      <c r="R344" t="str">
        <f>VLOOKUP(S344,ERV_Issuers!C:E,3,FALSE)</f>
        <v>FABUH</v>
      </c>
      <c r="S344" t="s">
        <v>1386</v>
      </c>
    </row>
    <row r="345" spans="17:19" x14ac:dyDescent="0.25">
      <c r="Q345" t="str">
        <f t="shared" si="5"/>
        <v>FABUH-AT1</v>
      </c>
      <c r="R345" t="str">
        <f>VLOOKUP(S345,ERV_Issuers!C:E,3,FALSE)</f>
        <v>FABUH</v>
      </c>
      <c r="S345" t="s">
        <v>1388</v>
      </c>
    </row>
    <row r="346" spans="17:19" x14ac:dyDescent="0.25">
      <c r="Q346" t="str">
        <f t="shared" si="5"/>
        <v>FAEACO</v>
      </c>
      <c r="R346" t="str">
        <f>VLOOKUP(S346,ERV_Issuers!C:E,3,FALSE)</f>
        <v>FAEACO</v>
      </c>
      <c r="S346" t="s">
        <v>1389</v>
      </c>
    </row>
    <row r="347" spans="17:19" x14ac:dyDescent="0.25">
      <c r="Q347" t="str">
        <f t="shared" si="5"/>
        <v>FBNNL</v>
      </c>
      <c r="R347" t="str">
        <f>VLOOKUP(S347,ERV_Issuers!C:E,3,FALSE)</f>
        <v>FBNNL</v>
      </c>
      <c r="S347" t="s">
        <v>1391</v>
      </c>
    </row>
    <row r="348" spans="17:19" x14ac:dyDescent="0.25">
      <c r="Q348" t="str">
        <f t="shared" si="5"/>
        <v>FCFIN</v>
      </c>
      <c r="R348" t="str">
        <f>VLOOKUP(S348,ERV_Issuers!C:E,3,FALSE)</f>
        <v>FCFIN</v>
      </c>
      <c r="S348" t="s">
        <v>1394</v>
      </c>
    </row>
    <row r="349" spans="17:19" x14ac:dyDescent="0.25">
      <c r="Q349" t="str">
        <f t="shared" si="5"/>
        <v>FCFIN-T2</v>
      </c>
      <c r="R349" t="str">
        <f>VLOOKUP(S349,ERV_Issuers!C:E,3,FALSE)</f>
        <v>FCFIN</v>
      </c>
      <c r="S349" t="s">
        <v>1397</v>
      </c>
    </row>
    <row r="350" spans="17:19" x14ac:dyDescent="0.25">
      <c r="Q350" t="str">
        <f t="shared" si="5"/>
        <v>FDCPM</v>
      </c>
      <c r="R350" t="e">
        <f>VLOOKUP(S350,ERV_Issuers!C:E,3,FALSE)</f>
        <v>#N/A</v>
      </c>
      <c r="S350" t="s">
        <v>1398</v>
      </c>
    </row>
    <row r="351" spans="17:19" x14ac:dyDescent="0.25">
      <c r="Q351" t="str">
        <f t="shared" si="5"/>
        <v>FECCN</v>
      </c>
      <c r="R351" t="str">
        <f>VLOOKUP(S351,ERV_Issuers!C:E,3,FALSE)</f>
        <v>FECCN</v>
      </c>
      <c r="S351" t="s">
        <v>1399</v>
      </c>
    </row>
    <row r="352" spans="17:19" x14ac:dyDescent="0.25">
      <c r="Q352" t="str">
        <f t="shared" si="5"/>
        <v>FEMSA</v>
      </c>
      <c r="R352" t="str">
        <f>VLOOKUP(S352,ERV_Issuers!C:E,3,FALSE)</f>
        <v>FEMSA</v>
      </c>
      <c r="S352" t="s">
        <v>1402</v>
      </c>
    </row>
    <row r="353" spans="17:19" x14ac:dyDescent="0.25">
      <c r="Q353" t="str">
        <f t="shared" si="5"/>
        <v>FENIPE</v>
      </c>
      <c r="R353" t="str">
        <f>VLOOKUP(S353,ERV_Issuers!C:E,3,FALSE)</f>
        <v>FENIPE</v>
      </c>
      <c r="S353" t="s">
        <v>1405</v>
      </c>
    </row>
    <row r="354" spans="17:19" x14ac:dyDescent="0.25">
      <c r="Q354" t="str">
        <f t="shared" si="5"/>
        <v>FERMCA</v>
      </c>
      <c r="R354" t="str">
        <f>VLOOKUP(S354,ERV_Issuers!C:E,3,FALSE)</f>
        <v>FERMCA</v>
      </c>
      <c r="S354" t="s">
        <v>1408</v>
      </c>
    </row>
    <row r="355" spans="17:19" x14ac:dyDescent="0.25">
      <c r="Q355" t="str">
        <f t="shared" si="5"/>
        <v>FIDBAN</v>
      </c>
      <c r="R355" t="str">
        <f>VLOOKUP(S355,ERV_Issuers!C:E,3,FALSE)</f>
        <v>FIDBAN</v>
      </c>
      <c r="S355" t="s">
        <v>1413</v>
      </c>
    </row>
    <row r="356" spans="17:19" x14ac:dyDescent="0.25">
      <c r="Q356" t="str">
        <f t="shared" si="5"/>
        <v>FIRPAC</v>
      </c>
      <c r="R356" t="str">
        <f>VLOOKUP(S356,ERV_Issuers!C:E,3,FALSE)</f>
        <v>FIRPAC</v>
      </c>
      <c r="S356" t="s">
        <v>1416</v>
      </c>
    </row>
    <row r="357" spans="17:19" x14ac:dyDescent="0.25">
      <c r="Q357" t="str">
        <f t="shared" si="5"/>
        <v>FISOMA</v>
      </c>
      <c r="R357" t="str">
        <f>VLOOKUP(S357,ERV_Issuers!C:E,3,FALSE)</f>
        <v>FISOMA</v>
      </c>
      <c r="S357" t="s">
        <v>17551</v>
      </c>
    </row>
    <row r="358" spans="17:19" x14ac:dyDescent="0.25">
      <c r="Q358" t="str">
        <f t="shared" si="5"/>
        <v>FLEX</v>
      </c>
      <c r="R358" t="str">
        <f>VLOOKUP(S358,ERV_Issuers!C:E,3,FALSE)</f>
        <v>FLEX</v>
      </c>
      <c r="S358" t="s">
        <v>1418</v>
      </c>
    </row>
    <row r="359" spans="17:19" x14ac:dyDescent="0.25">
      <c r="Q359" t="str">
        <f t="shared" si="5"/>
        <v>FLY</v>
      </c>
      <c r="R359" t="str">
        <f>VLOOKUP(S359,ERV_Issuers!C:E,3,FALSE)</f>
        <v>FLY</v>
      </c>
      <c r="S359" t="s">
        <v>17996</v>
      </c>
    </row>
    <row r="360" spans="17:19" x14ac:dyDescent="0.25">
      <c r="Q360" t="str">
        <f t="shared" si="5"/>
        <v>FMCN</v>
      </c>
      <c r="R360" t="str">
        <f>VLOOKUP(S360,ERV_Issuers!C:E,3,FALSE)</f>
        <v>FMCN</v>
      </c>
      <c r="S360" t="s">
        <v>1423</v>
      </c>
    </row>
    <row r="361" spans="17:19" x14ac:dyDescent="0.25">
      <c r="Q361" t="str">
        <f t="shared" si="5"/>
        <v>FORCAY</v>
      </c>
      <c r="R361" t="str">
        <f>VLOOKUP(S361,ERV_Issuers!C:E,3,FALSE)</f>
        <v>FORCAY</v>
      </c>
      <c r="S361" t="s">
        <v>1679</v>
      </c>
    </row>
    <row r="362" spans="17:19" x14ac:dyDescent="0.25">
      <c r="Q362" t="str">
        <f t="shared" si="5"/>
        <v>FOSUNI</v>
      </c>
      <c r="R362" t="str">
        <f>VLOOKUP(S362,ERV_Issuers!C:E,3,FALSE)</f>
        <v>FOSUNI</v>
      </c>
      <c r="S362" t="s">
        <v>1682</v>
      </c>
    </row>
    <row r="363" spans="17:19" x14ac:dyDescent="0.25">
      <c r="Q363" t="str">
        <f t="shared" si="5"/>
        <v>FRESHK</v>
      </c>
      <c r="R363" t="str">
        <f>VLOOKUP(S363,ERV_Issuers!C:E,3,FALSE)</f>
        <v>FRESHK</v>
      </c>
      <c r="S363" t="s">
        <v>1685</v>
      </c>
    </row>
    <row r="364" spans="17:19" x14ac:dyDescent="0.25">
      <c r="Q364" t="str">
        <f t="shared" si="5"/>
        <v>FRESHK</v>
      </c>
      <c r="R364" t="str">
        <f>VLOOKUP(S364,ERV_Issuers!C:E,3,FALSE)</f>
        <v>FRESHK</v>
      </c>
      <c r="S364" t="s">
        <v>1687</v>
      </c>
    </row>
    <row r="365" spans="17:19" x14ac:dyDescent="0.25">
      <c r="Q365" t="str">
        <f t="shared" si="5"/>
        <v>FRESLN</v>
      </c>
      <c r="R365" t="str">
        <f>VLOOKUP(S365,ERV_Issuers!C:E,3,FALSE)</f>
        <v>FRESLN</v>
      </c>
      <c r="S365" t="s">
        <v>1690</v>
      </c>
    </row>
    <row r="366" spans="17:19" x14ac:dyDescent="0.25">
      <c r="Q366" t="str">
        <f t="shared" si="5"/>
        <v>FRETAI</v>
      </c>
      <c r="R366" t="str">
        <f>VLOOKUP(S366,ERV_Issuers!C:E,3,FALSE)</f>
        <v>FRETAI</v>
      </c>
      <c r="S366" t="s">
        <v>1693</v>
      </c>
    </row>
    <row r="367" spans="17:19" x14ac:dyDescent="0.25">
      <c r="Q367" t="str">
        <f t="shared" si="5"/>
        <v>HUADIA</v>
      </c>
      <c r="R367" t="str">
        <f>VLOOKUP(S367,ERV_Issuers!C:E,3,FALSE)</f>
        <v>HUADIA</v>
      </c>
      <c r="S367" t="s">
        <v>3533</v>
      </c>
    </row>
    <row r="368" spans="17:19" x14ac:dyDescent="0.25">
      <c r="Q368" t="str">
        <f t="shared" si="5"/>
        <v>HUALUG</v>
      </c>
      <c r="R368" t="str">
        <f>VLOOKUP(S368,ERV_Issuers!C:E,3,FALSE)</f>
        <v>HUALUG</v>
      </c>
      <c r="S368" t="s">
        <v>20665</v>
      </c>
    </row>
    <row r="369" spans="17:19" x14ac:dyDescent="0.25">
      <c r="Q369" t="str">
        <f t="shared" si="5"/>
        <v>HUANEN</v>
      </c>
      <c r="R369" t="str">
        <f>VLOOKUP(S369,ERV_Issuers!C:E,3,FALSE)</f>
        <v>HUANEN</v>
      </c>
      <c r="S369" t="s">
        <v>3536</v>
      </c>
    </row>
    <row r="370" spans="17:19" x14ac:dyDescent="0.25">
      <c r="Q370" t="str">
        <f t="shared" si="5"/>
        <v>HUAWEI</v>
      </c>
      <c r="R370" t="str">
        <f>VLOOKUP(S370,ERV_Issuers!C:E,3,FALSE)</f>
        <v>HUAWEI</v>
      </c>
      <c r="S370" t="s">
        <v>3538</v>
      </c>
    </row>
    <row r="371" spans="17:19" x14ac:dyDescent="0.25">
      <c r="Q371" t="str">
        <f t="shared" si="5"/>
        <v>HUAYI</v>
      </c>
      <c r="R371" t="str">
        <f>VLOOKUP(S371,ERV_Issuers!C:E,3,FALSE)</f>
        <v>HUAYI</v>
      </c>
      <c r="S371" t="s">
        <v>3540</v>
      </c>
    </row>
    <row r="372" spans="17:19" x14ac:dyDescent="0.25">
      <c r="Q372" t="str">
        <f t="shared" si="5"/>
        <v>HUKLFI</v>
      </c>
      <c r="R372" t="str">
        <f>VLOOKUP(S372,ERV_Issuers!C:E,3,FALSE)</f>
        <v>HUKLFI</v>
      </c>
      <c r="S372" t="s">
        <v>3542</v>
      </c>
    </row>
    <row r="373" spans="17:19" x14ac:dyDescent="0.25">
      <c r="Q373" t="str">
        <f t="shared" si="5"/>
        <v>HUNGARY</v>
      </c>
      <c r="R373" t="str">
        <f>VLOOKUP(S373,ERV_Issuers!C:E,3,FALSE)</f>
        <v>REPHUN</v>
      </c>
      <c r="S373" t="s">
        <v>3546</v>
      </c>
    </row>
    <row r="374" spans="17:19" x14ac:dyDescent="0.25">
      <c r="Q374" t="str">
        <f t="shared" si="5"/>
        <v>HUXJDP</v>
      </c>
      <c r="R374" t="str">
        <f>VLOOKUP(S374,ERV_Issuers!C:E,3,FALSE)</f>
        <v>HUXJDP</v>
      </c>
      <c r="S374" t="s">
        <v>3551</v>
      </c>
    </row>
    <row r="375" spans="17:19" x14ac:dyDescent="0.25">
      <c r="Q375" t="str">
        <f t="shared" si="5"/>
        <v>HWEUHC</v>
      </c>
      <c r="R375" t="str">
        <f>VLOOKUP(S375,ERV_Issuers!C:E,3,FALSE)</f>
        <v>HWEUHC</v>
      </c>
      <c r="S375" t="s">
        <v>3552</v>
      </c>
    </row>
    <row r="376" spans="17:19" x14ac:dyDescent="0.25">
      <c r="Q376" t="str">
        <f t="shared" si="5"/>
        <v>HXCEME</v>
      </c>
      <c r="R376" t="str">
        <f>VLOOKUP(S376,ERV_Issuers!C:E,3,FALSE)</f>
        <v>HXCEME</v>
      </c>
      <c r="S376" t="s">
        <v>3555</v>
      </c>
    </row>
    <row r="377" spans="17:19" x14ac:dyDescent="0.25">
      <c r="Q377" t="str">
        <f t="shared" si="5"/>
        <v>HYDOO</v>
      </c>
      <c r="R377" t="e">
        <f>VLOOKUP(S377,ERV_Issuers!C:E,3,FALSE)</f>
        <v>#N/A</v>
      </c>
      <c r="S377" t="s">
        <v>20669</v>
      </c>
    </row>
    <row r="378" spans="17:19" x14ac:dyDescent="0.25">
      <c r="Q378" t="str">
        <f t="shared" si="5"/>
        <v>HYNMOT</v>
      </c>
      <c r="R378" t="str">
        <f>VLOOKUP(S378,ERV_Issuers!C:E,3,FALSE)</f>
        <v>HYNMOT</v>
      </c>
      <c r="S378" t="s">
        <v>16497</v>
      </c>
    </row>
    <row r="379" spans="17:19" x14ac:dyDescent="0.25">
      <c r="Q379" t="str">
        <f t="shared" si="5"/>
        <v>HYNMTR</v>
      </c>
      <c r="R379" t="str">
        <f>VLOOKUP(S379,ERV_Issuers!C:E,3,FALSE)</f>
        <v>HYNMTR</v>
      </c>
      <c r="S379" t="s">
        <v>3558</v>
      </c>
    </row>
    <row r="380" spans="17:19" x14ac:dyDescent="0.25">
      <c r="Q380" t="str">
        <f t="shared" si="5"/>
        <v>HYSAN</v>
      </c>
      <c r="R380" t="str">
        <f>VLOOKUP(S380,ERV_Issuers!C:E,3,FALSE)</f>
        <v>HYSAN</v>
      </c>
      <c r="S380" t="s">
        <v>3560</v>
      </c>
    </row>
    <row r="381" spans="17:19" x14ac:dyDescent="0.25">
      <c r="Q381" t="str">
        <f t="shared" si="5"/>
        <v>HYSAN</v>
      </c>
      <c r="R381" t="str">
        <f>VLOOKUP(S381,ERV_Issuers!C:E,3,FALSE)</f>
        <v>HYSAN</v>
      </c>
      <c r="S381" t="s">
        <v>3563</v>
      </c>
    </row>
    <row r="382" spans="17:19" x14ac:dyDescent="0.25">
      <c r="Q382" t="str">
        <f t="shared" si="5"/>
        <v>HYUCAP</v>
      </c>
      <c r="R382" t="str">
        <f>VLOOKUP(S382,ERV_Issuers!C:E,3,FALSE)</f>
        <v>HYUCAP</v>
      </c>
      <c r="S382" t="s">
        <v>3566</v>
      </c>
    </row>
    <row r="383" spans="17:19" x14ac:dyDescent="0.25">
      <c r="Q383" t="str">
        <f t="shared" si="5"/>
        <v>HYUELE</v>
      </c>
      <c r="R383" t="str">
        <f>VLOOKUP(S383,ERV_Issuers!C:E,3,FALSE)</f>
        <v>HYUELE</v>
      </c>
      <c r="S383" t="s">
        <v>3569</v>
      </c>
    </row>
    <row r="384" spans="17:19" x14ac:dyDescent="0.25">
      <c r="Q384" t="str">
        <f t="shared" si="5"/>
        <v>FRICON</v>
      </c>
      <c r="R384" t="str">
        <f>VLOOKUP(S384,ERV_Issuers!C:E,3,FALSE)</f>
        <v>FRICON</v>
      </c>
      <c r="S384" t="s">
        <v>18861</v>
      </c>
    </row>
    <row r="385" spans="17:19" x14ac:dyDescent="0.25">
      <c r="Q385" t="str">
        <f t="shared" si="5"/>
        <v>FSBIOE</v>
      </c>
      <c r="R385" t="str">
        <f>VLOOKUP(S385,ERV_Issuers!C:E,3,FALSE)</f>
        <v>FSBIOE</v>
      </c>
      <c r="S385" t="s">
        <v>1697</v>
      </c>
    </row>
    <row r="386" spans="17:19" x14ac:dyDescent="0.25">
      <c r="Q386" t="str">
        <f t="shared" ref="Q386:Q449" si="6">LEFT(S386,IFERROR(FIND("_",S386,1)-1,LEN(S386)))</f>
        <v>FSRSJ</v>
      </c>
      <c r="R386" t="str">
        <f>VLOOKUP(S386,ERV_Issuers!C:E,3,FALSE)</f>
        <v>FSRSJ</v>
      </c>
      <c r="S386" t="s">
        <v>1701</v>
      </c>
    </row>
    <row r="387" spans="17:19" x14ac:dyDescent="0.25">
      <c r="Q387" t="str">
        <f t="shared" si="6"/>
        <v>FTHDGR-SEC</v>
      </c>
      <c r="R387" t="e">
        <f>VLOOKUP(S387,ERV_Issuers!C:E,3,FALSE)</f>
        <v>#N/A</v>
      </c>
      <c r="S387" t="s">
        <v>1705</v>
      </c>
    </row>
    <row r="388" spans="17:19" x14ac:dyDescent="0.25">
      <c r="Q388" t="str">
        <f t="shared" si="6"/>
        <v>FTLNHD</v>
      </c>
      <c r="R388" t="str">
        <f>VLOOKUP(S388,ERV_Issuers!C:E,3,FALSE)</f>
        <v>FTLNHD</v>
      </c>
      <c r="S388" t="s">
        <v>1706</v>
      </c>
    </row>
    <row r="389" spans="17:19" x14ac:dyDescent="0.25">
      <c r="Q389" t="str">
        <f t="shared" si="6"/>
        <v>FUJAIR</v>
      </c>
      <c r="R389" t="str">
        <f>VLOOKUP(S389,ERV_Issuers!C:E,3,FALSE)</f>
        <v>FUJAIR</v>
      </c>
      <c r="S389" t="s">
        <v>1708</v>
      </c>
    </row>
    <row r="390" spans="17:19" x14ac:dyDescent="0.25">
      <c r="Q390" t="str">
        <f t="shared" si="6"/>
        <v>FUNOTR</v>
      </c>
      <c r="R390" t="str">
        <f>VLOOKUP(S390,ERV_Issuers!C:E,3,FALSE)</f>
        <v>FUNOTR</v>
      </c>
      <c r="S390" t="s">
        <v>1712</v>
      </c>
    </row>
    <row r="391" spans="17:19" x14ac:dyDescent="0.25">
      <c r="Q391" t="str">
        <f t="shared" si="6"/>
        <v>FUTLAN-SEC</v>
      </c>
      <c r="R391" t="str">
        <f>VLOOKUP(S391,ERV_Issuers!C:E,3,FALSE)</f>
        <v>FUTLAN</v>
      </c>
      <c r="S391" t="s">
        <v>1715</v>
      </c>
    </row>
    <row r="392" spans="17:19" x14ac:dyDescent="0.25">
      <c r="Q392" t="str">
        <f t="shared" si="6"/>
        <v>FWDGRP</v>
      </c>
      <c r="R392" t="str">
        <f>VLOOKUP(S392,ERV_Issuers!C:E,3,FALSE)</f>
        <v>FWDGRP</v>
      </c>
      <c r="S392" t="s">
        <v>1718</v>
      </c>
    </row>
    <row r="393" spans="17:19" x14ac:dyDescent="0.25">
      <c r="Q393" t="str">
        <f t="shared" si="6"/>
        <v>FWDINS</v>
      </c>
      <c r="R393" t="str">
        <f>VLOOKUP(S393,ERV_Issuers!C:E,3,FALSE)</f>
        <v>FWDINS</v>
      </c>
      <c r="S393" t="s">
        <v>1722</v>
      </c>
    </row>
    <row r="394" spans="17:19" x14ac:dyDescent="0.25">
      <c r="Q394" t="str">
        <f t="shared" si="6"/>
        <v>FWDINS</v>
      </c>
      <c r="R394" t="str">
        <f>VLOOKUP(S394,ERV_Issuers!C:E,3,FALSE)</f>
        <v/>
      </c>
      <c r="S394" t="s">
        <v>1725</v>
      </c>
    </row>
    <row r="395" spans="17:19" x14ac:dyDescent="0.25">
      <c r="Q395" t="str">
        <f t="shared" si="6"/>
        <v>GABON</v>
      </c>
      <c r="R395" t="str">
        <f>VLOOKUP(S395,ERV_Issuers!C:E,3,FALSE)</f>
        <v>GABON</v>
      </c>
      <c r="S395" t="s">
        <v>1727</v>
      </c>
    </row>
    <row r="396" spans="17:19" x14ac:dyDescent="0.25">
      <c r="Q396" t="str">
        <f t="shared" si="6"/>
        <v>GARAN</v>
      </c>
      <c r="R396" t="str">
        <f>VLOOKUP(S396,ERV_Issuers!C:E,3,FALSE)</f>
        <v>GARAN</v>
      </c>
      <c r="S396" t="s">
        <v>1730</v>
      </c>
    </row>
    <row r="397" spans="17:19" x14ac:dyDescent="0.25">
      <c r="Q397" t="str">
        <f t="shared" si="6"/>
        <v>GARAN</v>
      </c>
      <c r="R397" t="e">
        <f>VLOOKUP(S397,ERV_Issuers!C:E,3,FALSE)</f>
        <v>#N/A</v>
      </c>
      <c r="S397" t="s">
        <v>1733</v>
      </c>
    </row>
    <row r="398" spans="17:19" x14ac:dyDescent="0.25">
      <c r="Q398" t="str">
        <f t="shared" si="6"/>
        <v>GAXO</v>
      </c>
      <c r="R398" t="str">
        <f>VLOOKUP(S398,ERV_Issuers!C:E,3,FALSE)</f>
        <v>GAXO</v>
      </c>
      <c r="S398" t="s">
        <v>16902</v>
      </c>
    </row>
    <row r="399" spans="17:19" x14ac:dyDescent="0.25">
      <c r="Q399" t="str">
        <f t="shared" si="6"/>
        <v>GAZPRU</v>
      </c>
      <c r="R399" t="str">
        <f>VLOOKUP(S399,ERV_Issuers!C:E,3,FALSE)</f>
        <v>GAZPRU</v>
      </c>
      <c r="S399" t="s">
        <v>1734</v>
      </c>
    </row>
    <row r="400" spans="17:19" x14ac:dyDescent="0.25">
      <c r="Q400" t="str">
        <f t="shared" si="6"/>
        <v>GAZPRU</v>
      </c>
      <c r="R400" t="e">
        <f>VLOOKUP(S400,ERV_Issuers!C:E,3,FALSE)</f>
        <v>#N/A</v>
      </c>
      <c r="S400" t="s">
        <v>1737</v>
      </c>
    </row>
    <row r="401" spans="17:19" x14ac:dyDescent="0.25">
      <c r="Q401" t="str">
        <f t="shared" si="6"/>
        <v>GCMCN</v>
      </c>
      <c r="R401" t="str">
        <f>VLOOKUP(S401,ERV_Issuers!C:E,3,FALSE)</f>
        <v>GCMCN</v>
      </c>
      <c r="S401" t="s">
        <v>17900</v>
      </c>
    </row>
    <row r="402" spans="17:19" x14ac:dyDescent="0.25">
      <c r="Q402" t="str">
        <f t="shared" si="6"/>
        <v>GDHJIN</v>
      </c>
      <c r="R402" t="str">
        <f>VLOOKUP(S402,ERV_Issuers!C:E,3,FALSE)</f>
        <v>GDHJIN</v>
      </c>
      <c r="S402" t="s">
        <v>1738</v>
      </c>
    </row>
    <row r="403" spans="17:19" x14ac:dyDescent="0.25">
      <c r="Q403" t="str">
        <f t="shared" si="6"/>
        <v>GDYUDE</v>
      </c>
      <c r="R403" t="str">
        <f>VLOOKUP(S403,ERV_Issuers!C:E,3,FALSE)</f>
        <v>GDYUDE</v>
      </c>
      <c r="S403" t="s">
        <v>1741</v>
      </c>
    </row>
    <row r="404" spans="17:19" x14ac:dyDescent="0.25">
      <c r="Q404" t="str">
        <f t="shared" si="6"/>
        <v>GEBCB</v>
      </c>
      <c r="R404" t="str">
        <f>VLOOKUP(S404,ERV_Issuers!C:E,3,FALSE)</f>
        <v>GEBCB</v>
      </c>
      <c r="S404" t="s">
        <v>1744</v>
      </c>
    </row>
    <row r="405" spans="17:19" x14ac:dyDescent="0.25">
      <c r="Q405" t="str">
        <f t="shared" si="6"/>
        <v>GEBGG</v>
      </c>
      <c r="R405" t="str">
        <f>VLOOKUP(S405,ERV_Issuers!C:E,3,FALSE)</f>
        <v>GEBGG</v>
      </c>
      <c r="S405" t="s">
        <v>1747</v>
      </c>
    </row>
    <row r="406" spans="17:19" x14ac:dyDescent="0.25">
      <c r="Q406" t="str">
        <f t="shared" si="6"/>
        <v>GEELSW</v>
      </c>
      <c r="R406" t="str">
        <f>VLOOKUP(S406,ERV_Issuers!C:E,3,FALSE)</f>
        <v>GEELZ</v>
      </c>
      <c r="S406" t="s">
        <v>1749</v>
      </c>
    </row>
    <row r="407" spans="17:19" x14ac:dyDescent="0.25">
      <c r="Q407" t="str">
        <f t="shared" si="6"/>
        <v>GEELY</v>
      </c>
      <c r="R407" t="str">
        <f>VLOOKUP(S407,ERV_Issuers!C:E,3,FALSE)</f>
        <v>GEELY</v>
      </c>
      <c r="S407" t="s">
        <v>1752</v>
      </c>
    </row>
    <row r="408" spans="17:19" x14ac:dyDescent="0.25">
      <c r="Q408" t="str">
        <f t="shared" si="6"/>
        <v>GEELZ</v>
      </c>
      <c r="R408" t="str">
        <f>VLOOKUP(S408,ERV_Issuers!C:E,3,FALSE)</f>
        <v>GEELZ</v>
      </c>
      <c r="S408" t="s">
        <v>1754</v>
      </c>
    </row>
    <row r="409" spans="17:19" x14ac:dyDescent="0.25">
      <c r="Q409" t="str">
        <f t="shared" si="6"/>
        <v>GEMDAL</v>
      </c>
      <c r="R409" t="str">
        <f>VLOOKUP(S409,ERV_Issuers!C:E,3,FALSE)</f>
        <v>GEMDAL</v>
      </c>
      <c r="S409" t="s">
        <v>1757</v>
      </c>
    </row>
    <row r="410" spans="17:19" x14ac:dyDescent="0.25">
      <c r="Q410" t="str">
        <f t="shared" si="6"/>
        <v>GENHLD</v>
      </c>
      <c r="R410" t="str">
        <f>VLOOKUP(S410,ERV_Issuers!C:E,3,FALSE)</f>
        <v>GENHLD</v>
      </c>
      <c r="S410" t="s">
        <v>1759</v>
      </c>
    </row>
    <row r="411" spans="17:19" x14ac:dyDescent="0.25">
      <c r="Q411" t="str">
        <f t="shared" si="6"/>
        <v>GENLLN</v>
      </c>
      <c r="R411" t="str">
        <f>VLOOKUP(S411,ERV_Issuers!C:E,3,FALSE)</f>
        <v>GENLLN</v>
      </c>
      <c r="S411" t="s">
        <v>1762</v>
      </c>
    </row>
    <row r="412" spans="17:19" x14ac:dyDescent="0.25">
      <c r="Q412" t="str">
        <f t="shared" si="6"/>
        <v>GENMMK</v>
      </c>
      <c r="R412" t="str">
        <f>VLOOKUP(S412,ERV_Issuers!C:E,3,FALSE)</f>
        <v>GENMMK</v>
      </c>
      <c r="S412" t="s">
        <v>1764</v>
      </c>
    </row>
    <row r="413" spans="17:19" x14ac:dyDescent="0.25">
      <c r="Q413" t="str">
        <f t="shared" si="6"/>
        <v>GENTMK</v>
      </c>
      <c r="R413" t="str">
        <f>VLOOKUP(S413,ERV_Issuers!C:E,3,FALSE)</f>
        <v>GENTMK</v>
      </c>
      <c r="S413" t="s">
        <v>1767</v>
      </c>
    </row>
    <row r="414" spans="17:19" x14ac:dyDescent="0.25">
      <c r="Q414" t="str">
        <f t="shared" si="6"/>
        <v>GEOCAP</v>
      </c>
      <c r="R414" t="str">
        <f>VLOOKUP(S414,ERV_Issuers!C:E,3,FALSE)</f>
        <v>GEOCAP</v>
      </c>
      <c r="S414" t="s">
        <v>1770</v>
      </c>
    </row>
    <row r="415" spans="17:19" x14ac:dyDescent="0.25">
      <c r="Q415" t="str">
        <f t="shared" si="6"/>
        <v>GEOPAR</v>
      </c>
      <c r="R415" t="str">
        <f>VLOOKUP(S415,ERV_Issuers!C:E,3,FALSE)</f>
        <v>GEOPAR</v>
      </c>
      <c r="S415" t="s">
        <v>1772</v>
      </c>
    </row>
    <row r="416" spans="17:19" x14ac:dyDescent="0.25">
      <c r="Q416" t="str">
        <f t="shared" si="6"/>
        <v>GEOPRO</v>
      </c>
      <c r="R416" t="str">
        <f>VLOOKUP(S416,ERV_Issuers!C:E,3,FALSE)</f>
        <v/>
      </c>
      <c r="S416" t="s">
        <v>1775</v>
      </c>
    </row>
    <row r="417" spans="17:19" x14ac:dyDescent="0.25">
      <c r="Q417" t="str">
        <f t="shared" si="6"/>
        <v>GEORGIA</v>
      </c>
      <c r="R417" t="str">
        <f>VLOOKUP(S417,ERV_Issuers!C:E,3,FALSE)</f>
        <v>GEORG</v>
      </c>
      <c r="S417" t="s">
        <v>1778</v>
      </c>
    </row>
    <row r="418" spans="17:19" x14ac:dyDescent="0.25">
      <c r="Q418" t="str">
        <f t="shared" si="6"/>
        <v>GERGHK</v>
      </c>
      <c r="R418" t="str">
        <f>VLOOKUP(S418,ERV_Issuers!C:E,3,FALSE)</f>
        <v>GERGHK</v>
      </c>
      <c r="S418" t="s">
        <v>1781</v>
      </c>
    </row>
    <row r="419" spans="17:19" x14ac:dyDescent="0.25">
      <c r="Q419" t="str">
        <f t="shared" si="6"/>
        <v>GERSP-1L</v>
      </c>
      <c r="R419" t="str">
        <f>VLOOKUP(S419,ERV_Issuers!C:E,3,FALSE)</f>
        <v>GERSP</v>
      </c>
      <c r="S419" t="s">
        <v>16905</v>
      </c>
    </row>
    <row r="420" spans="17:19" x14ac:dyDescent="0.25">
      <c r="Q420" t="str">
        <f t="shared" si="6"/>
        <v>GEZHOU</v>
      </c>
      <c r="R420" t="str">
        <f>VLOOKUP(S420,ERV_Issuers!C:E,3,FALSE)</f>
        <v/>
      </c>
      <c r="S420" t="s">
        <v>1784</v>
      </c>
    </row>
    <row r="421" spans="17:19" x14ac:dyDescent="0.25">
      <c r="Q421" t="str">
        <f t="shared" si="6"/>
        <v>GFFHBV</v>
      </c>
      <c r="R421" t="str">
        <f>VLOOKUP(S421,ERV_Issuers!C:E,3,FALSE)</f>
        <v>GFFHBV</v>
      </c>
      <c r="S421" t="s">
        <v>18329</v>
      </c>
    </row>
    <row r="422" spans="17:19" x14ac:dyDescent="0.25">
      <c r="Q422" t="str">
        <f t="shared" si="6"/>
        <v>GFHSUK</v>
      </c>
      <c r="R422" t="str">
        <f>VLOOKUP(S422,ERV_Issuers!C:E,3,FALSE)</f>
        <v>GFHSUK</v>
      </c>
      <c r="S422" t="s">
        <v>1787</v>
      </c>
    </row>
    <row r="423" spans="17:19" x14ac:dyDescent="0.25">
      <c r="Q423" t="str">
        <f t="shared" si="6"/>
        <v>GFISJ</v>
      </c>
      <c r="R423" t="str">
        <f>VLOOKUP(S423,ERV_Issuers!C:E,3,FALSE)</f>
        <v>GFISJ</v>
      </c>
      <c r="S423" t="s">
        <v>1790</v>
      </c>
    </row>
    <row r="424" spans="17:19" x14ac:dyDescent="0.25">
      <c r="Q424" t="str">
        <f t="shared" si="6"/>
        <v>GFMEGA</v>
      </c>
      <c r="R424" t="str">
        <f>VLOOKUP(S424,ERV_Issuers!C:E,3,FALSE)</f>
        <v>GFMEGA</v>
      </c>
      <c r="S424" t="s">
        <v>1793</v>
      </c>
    </row>
    <row r="425" spans="17:19" x14ac:dyDescent="0.25">
      <c r="Q425" t="str">
        <f t="shared" si="6"/>
        <v>GGBRBZ</v>
      </c>
      <c r="R425" t="str">
        <f>VLOOKUP(S425,ERV_Issuers!C:E,3,FALSE)</f>
        <v>GGBRBZ</v>
      </c>
      <c r="S425" t="s">
        <v>1796</v>
      </c>
    </row>
    <row r="426" spans="17:19" x14ac:dyDescent="0.25">
      <c r="Q426" t="str">
        <f t="shared" si="6"/>
        <v>GHANA</v>
      </c>
      <c r="R426" t="str">
        <f>VLOOKUP(S426,ERV_Issuers!C:E,3,FALSE)</f>
        <v>GHANA</v>
      </c>
      <c r="S426" t="s">
        <v>1798</v>
      </c>
    </row>
    <row r="427" spans="17:19" x14ac:dyDescent="0.25">
      <c r="Q427" t="str">
        <f t="shared" si="6"/>
        <v>GILHDG</v>
      </c>
      <c r="R427" t="str">
        <f>VLOOKUP(S427,ERV_Issuers!C:E,3,FALSE)</f>
        <v>GILHDG</v>
      </c>
      <c r="S427" t="s">
        <v>16706</v>
      </c>
    </row>
    <row r="428" spans="17:19" x14ac:dyDescent="0.25">
      <c r="Q428" t="str">
        <f t="shared" si="6"/>
        <v>GLBACO</v>
      </c>
      <c r="R428" t="str">
        <f>VLOOKUP(S428,ERV_Issuers!C:E,3,FALSE)</f>
        <v>GLBACO</v>
      </c>
      <c r="S428" t="s">
        <v>1802</v>
      </c>
    </row>
    <row r="429" spans="17:19" x14ac:dyDescent="0.25">
      <c r="Q429" t="str">
        <f t="shared" si="6"/>
        <v>GLOPAR</v>
      </c>
      <c r="R429" t="str">
        <f>VLOOKUP(S429,ERV_Issuers!C:E,3,FALSE)</f>
        <v>GLOPAR</v>
      </c>
      <c r="S429" t="s">
        <v>1806</v>
      </c>
    </row>
    <row r="430" spans="17:19" x14ac:dyDescent="0.25">
      <c r="Q430" t="str">
        <f t="shared" si="6"/>
        <v>GLOPM</v>
      </c>
      <c r="R430" t="str">
        <f>VLOOKUP(S430,ERV_Issuers!C:E,3,FALSE)</f>
        <v>GLOPM</v>
      </c>
      <c r="S430" t="s">
        <v>1809</v>
      </c>
    </row>
    <row r="431" spans="17:19" x14ac:dyDescent="0.25">
      <c r="Q431" t="str">
        <f t="shared" si="6"/>
        <v>GLPCHI</v>
      </c>
      <c r="R431" t="str">
        <f>VLOOKUP(S431,ERV_Issuers!C:E,3,FALSE)</f>
        <v>GLPCHI</v>
      </c>
      <c r="S431" t="s">
        <v>1811</v>
      </c>
    </row>
    <row r="432" spans="17:19" x14ac:dyDescent="0.25">
      <c r="Q432" t="str">
        <f t="shared" si="6"/>
        <v>GLPRLI</v>
      </c>
      <c r="R432" t="str">
        <f>VLOOKUP(S432,ERV_Issuers!C:E,3,FALSE)</f>
        <v>GLPRLI</v>
      </c>
      <c r="S432" t="s">
        <v>1814</v>
      </c>
    </row>
    <row r="433" spans="17:19" x14ac:dyDescent="0.25">
      <c r="Q433" t="str">
        <f t="shared" si="6"/>
        <v>GLPSP</v>
      </c>
      <c r="R433" t="str">
        <f>VLOOKUP(S433,ERV_Issuers!C:E,3,FALSE)</f>
        <v>GLPSP</v>
      </c>
      <c r="S433" t="s">
        <v>1817</v>
      </c>
    </row>
    <row r="434" spans="17:19" x14ac:dyDescent="0.25">
      <c r="Q434" t="str">
        <f t="shared" si="6"/>
        <v>GLPSP</v>
      </c>
      <c r="R434" t="str">
        <f>VLOOKUP(S434,ERV_Issuers!C:E,3,FALSE)</f>
        <v>GLPSP</v>
      </c>
      <c r="S434" t="s">
        <v>16491</v>
      </c>
    </row>
    <row r="435" spans="17:19" x14ac:dyDescent="0.25">
      <c r="Q435" t="str">
        <f t="shared" si="6"/>
        <v>GMEXIB</v>
      </c>
      <c r="R435" t="str">
        <f>VLOOKUP(S435,ERV_Issuers!C:E,3,FALSE)</f>
        <v>GMEXIB</v>
      </c>
      <c r="S435" t="s">
        <v>1820</v>
      </c>
    </row>
    <row r="436" spans="17:19" x14ac:dyDescent="0.25">
      <c r="Q436" t="str">
        <f t="shared" si="6"/>
        <v>GMKNRM</v>
      </c>
      <c r="R436" t="str">
        <f>VLOOKUP(S436,ERV_Issuers!C:E,3,FALSE)</f>
        <v>GMKNRM</v>
      </c>
      <c r="S436" t="s">
        <v>1824</v>
      </c>
    </row>
    <row r="437" spans="17:19" x14ac:dyDescent="0.25">
      <c r="Q437" t="str">
        <f t="shared" si="6"/>
        <v>GMRLIN</v>
      </c>
      <c r="R437" t="str">
        <f>VLOOKUP(S437,ERV_Issuers!C:E,3,FALSE)</f>
        <v>GMRLIN</v>
      </c>
      <c r="S437" t="s">
        <v>1827</v>
      </c>
    </row>
    <row r="438" spans="17:19" x14ac:dyDescent="0.25">
      <c r="Q438" t="str">
        <f t="shared" si="6"/>
        <v>GMSEDA</v>
      </c>
      <c r="R438" t="str">
        <f>VLOOKUP(S438,ERV_Issuers!C:E,3,FALSE)</f>
        <v>GMSEDA</v>
      </c>
      <c r="S438" t="s">
        <v>1831</v>
      </c>
    </row>
    <row r="439" spans="17:19" x14ac:dyDescent="0.25">
      <c r="Q439" t="str">
        <f t="shared" si="6"/>
        <v>GNBSUD</v>
      </c>
      <c r="R439" t="str">
        <f>VLOOKUP(S439,ERV_Issuers!C:E,3,FALSE)</f>
        <v>GNBSUD</v>
      </c>
      <c r="S439" t="s">
        <v>1835</v>
      </c>
    </row>
    <row r="440" spans="17:19" x14ac:dyDescent="0.25">
      <c r="Q440" t="str">
        <f t="shared" si="6"/>
        <v>GNFPSO</v>
      </c>
      <c r="R440" t="str">
        <f>VLOOKUP(S440,ERV_Issuers!C:E,3,FALSE)</f>
        <v>GNFPSO</v>
      </c>
      <c r="S440" t="s">
        <v>1838</v>
      </c>
    </row>
    <row r="441" spans="17:19" x14ac:dyDescent="0.25">
      <c r="Q441" t="str">
        <f t="shared" si="6"/>
        <v>GNLQCI</v>
      </c>
      <c r="R441" t="str">
        <f>VLOOKUP(S441,ERV_Issuers!C:E,3,FALSE)</f>
        <v>GNLQCI</v>
      </c>
      <c r="S441" t="s">
        <v>1842</v>
      </c>
    </row>
    <row r="442" spans="17:19" x14ac:dyDescent="0.25">
      <c r="Q442" t="str">
        <f t="shared" si="6"/>
        <v>GNNEIA</v>
      </c>
      <c r="R442" t="str">
        <f>VLOOKUP(S442,ERV_Issuers!C:E,3,FALSE)</f>
        <v>GNNEIA</v>
      </c>
      <c r="S442" t="s">
        <v>18332</v>
      </c>
    </row>
    <row r="443" spans="17:19" x14ac:dyDescent="0.25">
      <c r="Q443" t="str">
        <f t="shared" si="6"/>
        <v>GOLLBZ-1L</v>
      </c>
      <c r="R443" t="str">
        <f>VLOOKUP(S443,ERV_Issuers!C:E,3,FALSE)</f>
        <v>GOLLBZ</v>
      </c>
      <c r="S443" t="s">
        <v>16861</v>
      </c>
    </row>
    <row r="444" spans="17:19" x14ac:dyDescent="0.25">
      <c r="Q444" t="str">
        <f t="shared" si="6"/>
        <v>GOLLBZ</v>
      </c>
      <c r="R444" t="str">
        <f>VLOOKUP(S444,ERV_Issuers!C:E,3,FALSE)</f>
        <v>GOLLBZ</v>
      </c>
      <c r="S444" t="s">
        <v>1845</v>
      </c>
    </row>
    <row r="445" spans="17:19" x14ac:dyDescent="0.25">
      <c r="Q445" t="str">
        <f t="shared" si="6"/>
        <v>GOOMAN</v>
      </c>
      <c r="R445" t="str">
        <f>VLOOKUP(S445,ERV_Issuers!C:E,3,FALSE)</f>
        <v>GOOMAN</v>
      </c>
      <c r="S445" t="s">
        <v>1848</v>
      </c>
    </row>
    <row r="446" spans="17:19" x14ac:dyDescent="0.25">
      <c r="Q446" t="str">
        <f t="shared" si="6"/>
        <v>GRAIL</v>
      </c>
      <c r="R446" t="str">
        <f>VLOOKUP(S446,ERV_Issuers!C:E,3,FALSE)</f>
        <v>GRAIL</v>
      </c>
      <c r="S446" t="s">
        <v>16862</v>
      </c>
    </row>
    <row r="447" spans="17:19" x14ac:dyDescent="0.25">
      <c r="Q447" t="str">
        <f t="shared" si="6"/>
        <v>GRNCH</v>
      </c>
      <c r="R447" t="str">
        <f>VLOOKUP(S447,ERV_Issuers!C:E,3,FALSE)</f>
        <v>GRNCH</v>
      </c>
      <c r="S447" t="s">
        <v>1851</v>
      </c>
    </row>
    <row r="448" spans="17:19" x14ac:dyDescent="0.25">
      <c r="Q448" t="str">
        <f t="shared" si="6"/>
        <v>GRNKEN</v>
      </c>
      <c r="R448" t="str">
        <f>VLOOKUP(S448,ERV_Issuers!C:E,3,FALSE)</f>
        <v>GRNKEN</v>
      </c>
      <c r="S448" t="s">
        <v>1854</v>
      </c>
    </row>
    <row r="449" spans="17:19" x14ac:dyDescent="0.25">
      <c r="Q449" t="str">
        <f t="shared" si="6"/>
        <v>GRNKEN</v>
      </c>
      <c r="R449" t="str">
        <f>VLOOKUP(S449,ERV_Issuers!C:E,3,FALSE)</f>
        <v>GRNKEN</v>
      </c>
      <c r="S449" t="s">
        <v>20672</v>
      </c>
    </row>
    <row r="450" spans="17:19" x14ac:dyDescent="0.25">
      <c r="Q450" t="str">
        <f t="shared" ref="Q450:Q513" si="7">LEFT(S450,IFERROR(FIND("_",S450,1)-1,LEN(S450)))</f>
        <v>GRNKEN</v>
      </c>
      <c r="R450" t="str">
        <f>VLOOKUP(S450,ERV_Issuers!C:E,3,FALSE)</f>
        <v>GRNKEN</v>
      </c>
      <c r="S450" t="s">
        <v>17376</v>
      </c>
    </row>
    <row r="451" spans="17:19" x14ac:dyDescent="0.25">
      <c r="Q451" t="str">
        <f t="shared" si="7"/>
        <v>GRNKEN</v>
      </c>
      <c r="R451" t="str">
        <f>VLOOKUP(S451,ERV_Issuers!C:E,3,FALSE)</f>
        <v>GRNKEN</v>
      </c>
      <c r="S451" t="s">
        <v>1858</v>
      </c>
    </row>
    <row r="452" spans="17:19" x14ac:dyDescent="0.25">
      <c r="Q452" t="str">
        <f t="shared" si="7"/>
        <v>GRNKEN</v>
      </c>
      <c r="R452" t="str">
        <f>VLOOKUP(S452,ERV_Issuers!C:E,3,FALSE)</f>
        <v>GRNKEN</v>
      </c>
      <c r="S452" t="s">
        <v>1861</v>
      </c>
    </row>
    <row r="453" spans="17:19" x14ac:dyDescent="0.25">
      <c r="Q453" t="str">
        <f t="shared" si="7"/>
        <v>GRNLGR</v>
      </c>
      <c r="R453" t="str">
        <f>VLOOKUP(S453,ERV_Issuers!C:E,3,FALSE)</f>
        <v>GRNLGR</v>
      </c>
      <c r="S453" t="s">
        <v>1864</v>
      </c>
    </row>
    <row r="454" spans="17:19" x14ac:dyDescent="0.25">
      <c r="Q454" t="str">
        <f t="shared" si="7"/>
        <v>GRPCIN</v>
      </c>
      <c r="R454" t="str">
        <f>VLOOKUP(S454,ERV_Issuers!C:E,3,FALSE)</f>
        <v>GRPCIN</v>
      </c>
      <c r="S454" t="s">
        <v>16865</v>
      </c>
    </row>
    <row r="455" spans="17:19" x14ac:dyDescent="0.25">
      <c r="Q455" t="str">
        <f t="shared" si="7"/>
        <v>GRTSJ</v>
      </c>
      <c r="R455" t="str">
        <f>VLOOKUP(S455,ERV_Issuers!C:E,3,FALSE)</f>
        <v>GRTSJ</v>
      </c>
      <c r="S455" t="s">
        <v>1866</v>
      </c>
    </row>
    <row r="456" spans="17:19" x14ac:dyDescent="0.25">
      <c r="Q456" t="str">
        <f t="shared" si="7"/>
        <v>GRUMAB</v>
      </c>
      <c r="R456" t="str">
        <f>VLOOKUP(S456,ERV_Issuers!C:E,3,FALSE)</f>
        <v>GRUMAB</v>
      </c>
      <c r="S456" t="s">
        <v>1869</v>
      </c>
    </row>
    <row r="457" spans="17:19" x14ac:dyDescent="0.25">
      <c r="Q457" t="str">
        <f t="shared" si="7"/>
        <v>GRUPOS</v>
      </c>
      <c r="R457" t="str">
        <f>VLOOKUP(S457,ERV_Issuers!C:E,3,FALSE)</f>
        <v>GRUPOS</v>
      </c>
      <c r="S457" t="s">
        <v>1872</v>
      </c>
    </row>
    <row r="458" spans="17:19" x14ac:dyDescent="0.25">
      <c r="Q458" t="str">
        <f t="shared" si="7"/>
        <v>GRWALL</v>
      </c>
      <c r="R458" t="str">
        <f>VLOOKUP(S458,ERV_Issuers!C:E,3,FALSE)</f>
        <v/>
      </c>
      <c r="S458" t="s">
        <v>1875</v>
      </c>
    </row>
    <row r="459" spans="17:19" x14ac:dyDescent="0.25">
      <c r="Q459" t="str">
        <f t="shared" si="7"/>
        <v>GRWALL</v>
      </c>
      <c r="R459" t="str">
        <f>VLOOKUP(S459,ERV_Issuers!C:E,3,FALSE)</f>
        <v>GRWALL</v>
      </c>
      <c r="S459" t="s">
        <v>1878</v>
      </c>
    </row>
    <row r="460" spans="17:19" x14ac:dyDescent="0.25">
      <c r="Q460" t="str">
        <f t="shared" si="7"/>
        <v>GRWALL-III</v>
      </c>
      <c r="R460" t="str">
        <f>VLOOKUP(S460,ERV_Issuers!C:E,3,FALSE)</f>
        <v>GRWALL</v>
      </c>
      <c r="S460" t="s">
        <v>1882</v>
      </c>
    </row>
    <row r="461" spans="17:19" x14ac:dyDescent="0.25">
      <c r="Q461" t="str">
        <f t="shared" si="7"/>
        <v>GSCCOR</v>
      </c>
      <c r="R461" t="str">
        <f>VLOOKUP(S461,ERV_Issuers!C:E,3,FALSE)</f>
        <v>GSCCOR</v>
      </c>
      <c r="S461" t="s">
        <v>1884</v>
      </c>
    </row>
    <row r="462" spans="17:19" x14ac:dyDescent="0.25">
      <c r="Q462" t="str">
        <f t="shared" si="7"/>
        <v>GSELEC</v>
      </c>
      <c r="R462" t="str">
        <f>VLOOKUP(S462,ERV_Issuers!C:E,3,FALSE)</f>
        <v>GSELEC</v>
      </c>
      <c r="S462" t="s">
        <v>20675</v>
      </c>
    </row>
    <row r="463" spans="17:19" x14ac:dyDescent="0.25">
      <c r="Q463" t="str">
        <f t="shared" si="7"/>
        <v>GSHIAV</v>
      </c>
      <c r="R463" t="str">
        <f>VLOOKUP(S463,ERV_Issuers!C:E,3,FALSE)</f>
        <v>GSHIAV</v>
      </c>
      <c r="S463" t="s">
        <v>1887</v>
      </c>
    </row>
    <row r="464" spans="17:19" x14ac:dyDescent="0.25">
      <c r="Q464" t="str">
        <f t="shared" si="7"/>
        <v>GTE</v>
      </c>
      <c r="R464" t="str">
        <f>VLOOKUP(S464,ERV_Issuers!C:E,3,FALSE)</f>
        <v>GTE</v>
      </c>
      <c r="S464" t="s">
        <v>1890</v>
      </c>
    </row>
    <row r="465" spans="17:19" x14ac:dyDescent="0.25">
      <c r="Q465" t="str">
        <f t="shared" si="7"/>
        <v>GTJA</v>
      </c>
      <c r="R465" t="str">
        <f>VLOOKUP(S465,ERV_Issuers!C:E,3,FALSE)</f>
        <v>GTJA</v>
      </c>
      <c r="S465" t="s">
        <v>1892</v>
      </c>
    </row>
    <row r="466" spans="17:19" x14ac:dyDescent="0.25">
      <c r="Q466" t="str">
        <f t="shared" si="7"/>
        <v>GTLKOA</v>
      </c>
      <c r="R466" t="str">
        <f>VLOOKUP(S466,ERV_Issuers!C:E,3,FALSE)</f>
        <v>GTLKOA</v>
      </c>
      <c r="S466" t="s">
        <v>1895</v>
      </c>
    </row>
    <row r="467" spans="17:19" x14ac:dyDescent="0.25">
      <c r="Q467" t="str">
        <f t="shared" si="7"/>
        <v>GUAENE</v>
      </c>
      <c r="R467" t="str">
        <f>VLOOKUP(S467,ERV_Issuers!C:E,3,FALSE)</f>
        <v>GUAENE</v>
      </c>
      <c r="S467" t="s">
        <v>17523</v>
      </c>
    </row>
    <row r="468" spans="17:19" x14ac:dyDescent="0.25">
      <c r="Q468" t="str">
        <f t="shared" si="7"/>
        <v>GUAMET</v>
      </c>
      <c r="R468" t="str">
        <f>VLOOKUP(S468,ERV_Issuers!C:E,3,FALSE)</f>
        <v>GUAMET</v>
      </c>
      <c r="S468" t="s">
        <v>1896</v>
      </c>
    </row>
    <row r="469" spans="17:19" x14ac:dyDescent="0.25">
      <c r="Q469" t="str">
        <f t="shared" si="7"/>
        <v>GUATEMALA</v>
      </c>
      <c r="R469" t="str">
        <f>VLOOKUP(S469,ERV_Issuers!C:E,3,FALSE)</f>
        <v>GUATEM</v>
      </c>
      <c r="S469" t="s">
        <v>1898</v>
      </c>
    </row>
    <row r="470" spans="17:19" x14ac:dyDescent="0.25">
      <c r="Q470" t="str">
        <f t="shared" si="7"/>
        <v>GULINT</v>
      </c>
      <c r="R470" t="str">
        <f>VLOOKUP(S470,ERV_Issuers!C:E,3,FALSE)</f>
        <v>GULINT</v>
      </c>
      <c r="S470" t="s">
        <v>1902</v>
      </c>
    </row>
    <row r="471" spans="17:19" x14ac:dyDescent="0.25">
      <c r="Q471" t="str">
        <f t="shared" si="7"/>
        <v>GUOCAP</v>
      </c>
      <c r="R471" t="str">
        <f>VLOOKUP(S471,ERV_Issuers!C:E,3,FALSE)</f>
        <v>GUOCAP</v>
      </c>
      <c r="S471" t="s">
        <v>1905</v>
      </c>
    </row>
    <row r="472" spans="17:19" x14ac:dyDescent="0.25">
      <c r="Q472" t="str">
        <f t="shared" si="7"/>
        <v>GUOTJU</v>
      </c>
      <c r="R472" t="str">
        <f>VLOOKUP(S472,ERV_Issuers!C:E,3,FALSE)</f>
        <v>GUOTJU</v>
      </c>
      <c r="S472" t="s">
        <v>1908</v>
      </c>
    </row>
    <row r="473" spans="17:19" x14ac:dyDescent="0.25">
      <c r="Q473" t="str">
        <f t="shared" si="7"/>
        <v>GWFOOD</v>
      </c>
      <c r="R473" t="str">
        <f>VLOOKUP(S473,ERV_Issuers!C:E,3,FALSE)</f>
        <v>GWFOOD</v>
      </c>
      <c r="S473" t="s">
        <v>2476</v>
      </c>
    </row>
    <row r="474" spans="17:19" x14ac:dyDescent="0.25">
      <c r="Q474" t="str">
        <f t="shared" si="7"/>
        <v>GXCMIN</v>
      </c>
      <c r="R474" t="str">
        <f>VLOOKUP(S474,ERV_Issuers!C:E,3,FALSE)</f>
        <v>GXCMIN</v>
      </c>
      <c r="S474" t="s">
        <v>2478</v>
      </c>
    </row>
    <row r="475" spans="17:19" x14ac:dyDescent="0.25">
      <c r="Q475" t="str">
        <f t="shared" si="7"/>
        <v>GXFING</v>
      </c>
      <c r="R475" t="str">
        <f>VLOOKUP(S475,ERV_Issuers!C:E,3,FALSE)</f>
        <v>GXFING</v>
      </c>
      <c r="S475" t="s">
        <v>2480</v>
      </c>
    </row>
    <row r="476" spans="17:19" x14ac:dyDescent="0.25">
      <c r="Q476" t="str">
        <f t="shared" si="7"/>
        <v>GZDZCD</v>
      </c>
      <c r="R476" t="str">
        <f>VLOOKUP(S476,ERV_Issuers!C:E,3,FALSE)</f>
        <v>GZDZCD</v>
      </c>
      <c r="S476" t="s">
        <v>2483</v>
      </c>
    </row>
    <row r="477" spans="17:19" x14ac:dyDescent="0.25">
      <c r="Q477" t="str">
        <f t="shared" si="7"/>
        <v>GZFINH</v>
      </c>
      <c r="R477" t="str">
        <f>VLOOKUP(S477,ERV_Issuers!C:E,3,FALSE)</f>
        <v>GZFINH</v>
      </c>
      <c r="S477" t="s">
        <v>16868</v>
      </c>
    </row>
    <row r="478" spans="17:19" x14ac:dyDescent="0.25">
      <c r="Q478" t="str">
        <f t="shared" si="7"/>
        <v>GZFYRE</v>
      </c>
      <c r="R478" t="str">
        <f>VLOOKUP(S478,ERV_Issuers!C:E,3,FALSE)</f>
        <v>GZFYRE</v>
      </c>
      <c r="S478" t="s">
        <v>2486</v>
      </c>
    </row>
    <row r="479" spans="17:19" x14ac:dyDescent="0.25">
      <c r="Q479" t="str">
        <f t="shared" si="7"/>
        <v>GZGETH</v>
      </c>
      <c r="R479" t="str">
        <f>VLOOKUP(S479,ERV_Issuers!C:E,3,FALSE)</f>
        <v>GZGETH</v>
      </c>
      <c r="S479" t="s">
        <v>2489</v>
      </c>
    </row>
    <row r="480" spans="17:19" x14ac:dyDescent="0.25">
      <c r="Q480" t="str">
        <f t="shared" si="7"/>
        <v>GZINFU</v>
      </c>
      <c r="R480" t="str">
        <f>VLOOKUP(S480,ERV_Issuers!C:E,3,FALSE)</f>
        <v>GZINFU</v>
      </c>
      <c r="S480" t="s">
        <v>2491</v>
      </c>
    </row>
    <row r="481" spans="17:19" x14ac:dyDescent="0.25">
      <c r="Q481" t="str">
        <f t="shared" si="7"/>
        <v>GZRFPR-SEC</v>
      </c>
      <c r="R481" t="str">
        <f>VLOOKUP(S481,ERV_Issuers!C:E,3,FALSE)</f>
        <v>GZRFPR</v>
      </c>
      <c r="S481" t="s">
        <v>2493</v>
      </c>
    </row>
    <row r="482" spans="17:19" x14ac:dyDescent="0.25">
      <c r="Q482" t="str">
        <f t="shared" si="7"/>
        <v>HACOMM</v>
      </c>
      <c r="R482" t="e">
        <f>VLOOKUP(S482,ERV_Issuers!C:E,3,FALSE)</f>
        <v>#N/A</v>
      </c>
      <c r="S482" t="s">
        <v>2496</v>
      </c>
    </row>
    <row r="483" spans="17:19" x14ac:dyDescent="0.25">
      <c r="Q483" t="str">
        <f t="shared" si="7"/>
        <v>HAIDIL</v>
      </c>
      <c r="R483" t="str">
        <f>VLOOKUP(S483,ERV_Issuers!C:E,3,FALSE)</f>
        <v>HAIDIL</v>
      </c>
      <c r="S483" t="s">
        <v>2497</v>
      </c>
    </row>
    <row r="484" spans="17:19" x14ac:dyDescent="0.25">
      <c r="Q484" t="str">
        <f t="shared" si="7"/>
        <v>HAIERG</v>
      </c>
      <c r="R484" t="str">
        <f>VLOOKUP(S484,ERV_Issuers!C:E,3,FALSE)</f>
        <v>HAIERG</v>
      </c>
      <c r="S484" t="s">
        <v>2500</v>
      </c>
    </row>
    <row r="485" spans="17:19" x14ac:dyDescent="0.25">
      <c r="Q485" t="str">
        <f t="shared" si="7"/>
        <v>HAISEC</v>
      </c>
      <c r="R485" t="str">
        <f>VLOOKUP(S485,ERV_Issuers!C:E,3,FALSE)</f>
        <v>HAISEC</v>
      </c>
      <c r="S485" t="s">
        <v>2503</v>
      </c>
    </row>
    <row r="486" spans="17:19" x14ac:dyDescent="0.25">
      <c r="Q486" t="str">
        <f t="shared" si="7"/>
        <v>HAKAIJ</v>
      </c>
      <c r="R486" t="str">
        <f>VLOOKUP(S486,ERV_Issuers!C:E,3,FALSE)</f>
        <v>HAKAIJ</v>
      </c>
      <c r="S486" t="s">
        <v>2507</v>
      </c>
    </row>
    <row r="487" spans="17:19" x14ac:dyDescent="0.25">
      <c r="Q487" t="str">
        <f t="shared" si="7"/>
        <v>HANKTI</v>
      </c>
      <c r="R487" t="str">
        <f>VLOOKUP(S487,ERV_Issuers!C:E,3,FALSE)</f>
        <v>HANKTI</v>
      </c>
      <c r="S487" t="s">
        <v>2510</v>
      </c>
    </row>
    <row r="488" spans="17:19" x14ac:dyDescent="0.25">
      <c r="Q488" t="str">
        <f t="shared" si="7"/>
        <v>HANMIL</v>
      </c>
      <c r="R488" t="str">
        <f>VLOOKUP(S488,ERV_Issuers!C:E,3,FALSE)</f>
        <v>HANMIL</v>
      </c>
      <c r="S488" t="s">
        <v>2513</v>
      </c>
    </row>
    <row r="489" spans="17:19" x14ac:dyDescent="0.25">
      <c r="Q489" t="str">
        <f t="shared" si="7"/>
        <v>HAOHUA</v>
      </c>
      <c r="R489" t="str">
        <f>VLOOKUP(S489,ERV_Issuers!C:E,3,FALSE)</f>
        <v>HAOHUA</v>
      </c>
      <c r="S489" t="s">
        <v>2516</v>
      </c>
    </row>
    <row r="490" spans="17:19" x14ac:dyDescent="0.25">
      <c r="Q490" t="str">
        <f t="shared" si="7"/>
        <v>HAOHUA</v>
      </c>
      <c r="R490" t="e">
        <f>VLOOKUP(S490,ERV_Issuers!C:E,3,FALSE)</f>
        <v>#N/A</v>
      </c>
      <c r="S490" t="s">
        <v>2520</v>
      </c>
    </row>
    <row r="491" spans="17:19" x14ac:dyDescent="0.25">
      <c r="Q491" t="str">
        <f t="shared" si="7"/>
        <v>HAPOAL</v>
      </c>
      <c r="R491" t="str">
        <f>VLOOKUP(S491,ERV_Issuers!C:E,3,FALSE)</f>
        <v>HAPOAL</v>
      </c>
      <c r="S491" t="s">
        <v>18863</v>
      </c>
    </row>
    <row r="492" spans="17:19" x14ac:dyDescent="0.25">
      <c r="Q492" t="str">
        <f t="shared" si="7"/>
        <v>HATELE</v>
      </c>
      <c r="R492" t="str">
        <f>VLOOKUP(S492,ERV_Issuers!C:E,3,FALSE)</f>
        <v>HATELE</v>
      </c>
      <c r="S492" t="s">
        <v>2521</v>
      </c>
    </row>
    <row r="493" spans="17:19" x14ac:dyDescent="0.25">
      <c r="Q493" t="str">
        <f t="shared" si="7"/>
        <v>HBSPIN</v>
      </c>
      <c r="R493" t="str">
        <f>VLOOKUP(S493,ERV_Issuers!C:E,3,FALSE)</f>
        <v>HBSPIN</v>
      </c>
      <c r="S493" t="s">
        <v>2524</v>
      </c>
    </row>
    <row r="494" spans="17:19" x14ac:dyDescent="0.25">
      <c r="Q494" t="str">
        <f t="shared" si="7"/>
        <v>HCDNDA</v>
      </c>
      <c r="R494" t="e">
        <f>VLOOKUP(S494,ERV_Issuers!C:E,3,FALSE)</f>
        <v>#N/A</v>
      </c>
      <c r="S494" t="s">
        <v>2527</v>
      </c>
    </row>
    <row r="495" spans="17:19" x14ac:dyDescent="0.25">
      <c r="Q495" t="str">
        <f t="shared" si="7"/>
        <v>HCLTIN</v>
      </c>
      <c r="R495" t="str">
        <f>VLOOKUP(S495,ERV_Issuers!C:E,3,FALSE)</f>
        <v>HCLTIN</v>
      </c>
      <c r="S495" t="s">
        <v>2528</v>
      </c>
    </row>
    <row r="496" spans="17:19" x14ac:dyDescent="0.25">
      <c r="Q496" t="str">
        <f t="shared" si="7"/>
        <v>HDFCB</v>
      </c>
      <c r="R496" t="str">
        <f>VLOOKUP(S496,ERV_Issuers!C:E,3,FALSE)</f>
        <v>HDFCB</v>
      </c>
      <c r="S496" t="s">
        <v>17526</v>
      </c>
    </row>
    <row r="497" spans="17:19" x14ac:dyDescent="0.25">
      <c r="Q497" t="str">
        <f t="shared" si="7"/>
        <v>HEFIND</v>
      </c>
      <c r="R497" t="str">
        <f>VLOOKUP(S497,ERV_Issuers!C:E,3,FALSE)</f>
        <v>HEFIND</v>
      </c>
      <c r="S497" t="s">
        <v>2530</v>
      </c>
    </row>
    <row r="498" spans="17:19" x14ac:dyDescent="0.25">
      <c r="Q498" t="str">
        <f t="shared" si="7"/>
        <v>HENANG</v>
      </c>
      <c r="R498" t="str">
        <f>VLOOKUP(S498,ERV_Issuers!C:E,3,FALSE)</f>
        <v>HENANG</v>
      </c>
      <c r="S498" t="s">
        <v>2532</v>
      </c>
    </row>
    <row r="499" spans="17:19" x14ac:dyDescent="0.25">
      <c r="Q499" t="str">
        <f t="shared" si="7"/>
        <v>HENINV</v>
      </c>
      <c r="R499" t="str">
        <f>VLOOKUP(S499,ERV_Issuers!C:E,3,FALSE)</f>
        <v>HENINV</v>
      </c>
      <c r="S499" t="s">
        <v>18337</v>
      </c>
    </row>
    <row r="500" spans="17:19" x14ac:dyDescent="0.25">
      <c r="Q500" t="str">
        <f t="shared" si="7"/>
        <v>HENLND</v>
      </c>
      <c r="R500" t="str">
        <f>VLOOKUP(S500,ERV_Issuers!C:E,3,FALSE)</f>
        <v>HENLND</v>
      </c>
      <c r="S500" t="s">
        <v>2535</v>
      </c>
    </row>
    <row r="501" spans="17:19" x14ac:dyDescent="0.25">
      <c r="Q501" t="str">
        <f t="shared" si="7"/>
        <v>HEROAS</v>
      </c>
      <c r="R501" t="str">
        <f>VLOOKUP(S501,ERV_Issuers!C:E,3,FALSE)</f>
        <v>HEROAS</v>
      </c>
      <c r="S501" t="s">
        <v>2537</v>
      </c>
    </row>
    <row r="502" spans="17:19" x14ac:dyDescent="0.25">
      <c r="Q502" t="str">
        <f t="shared" si="7"/>
        <v>HEXWIN</v>
      </c>
      <c r="R502" t="str">
        <f>VLOOKUP(S502,ERV_Issuers!C:E,3,FALSE)</f>
        <v>HEXWIN</v>
      </c>
      <c r="S502" t="s">
        <v>19169</v>
      </c>
    </row>
    <row r="503" spans="17:19" x14ac:dyDescent="0.25">
      <c r="Q503" t="str">
        <f t="shared" si="7"/>
        <v>HFIGCZ</v>
      </c>
      <c r="R503" t="str">
        <f>VLOOKUP(S503,ERV_Issuers!C:E,3,FALSE)</f>
        <v>HFIGCZ</v>
      </c>
      <c r="S503" t="s">
        <v>3452</v>
      </c>
    </row>
    <row r="504" spans="17:19" x14ac:dyDescent="0.25">
      <c r="Q504" t="str">
        <f t="shared" si="7"/>
        <v>HIDRVS</v>
      </c>
      <c r="R504" t="str">
        <f>VLOOKUP(S504,ERV_Issuers!C:E,3,FALSE)</f>
        <v>HIDRVS</v>
      </c>
      <c r="S504" t="s">
        <v>3455</v>
      </c>
    </row>
    <row r="505" spans="17:19" x14ac:dyDescent="0.25">
      <c r="Q505" t="str">
        <f t="shared" si="7"/>
        <v>HIGHWY</v>
      </c>
      <c r="R505" t="str">
        <f>VLOOKUP(S505,ERV_Issuers!C:E,3,FALSE)</f>
        <v>HIGHWY</v>
      </c>
      <c r="S505" t="s">
        <v>16493</v>
      </c>
    </row>
    <row r="506" spans="17:19" x14ac:dyDescent="0.25">
      <c r="Q506" t="str">
        <f t="shared" si="7"/>
        <v>HIKLN</v>
      </c>
      <c r="R506" t="str">
        <f>VLOOKUP(S506,ERV_Issuers!C:E,3,FALSE)</f>
        <v>HIKLN</v>
      </c>
      <c r="S506" t="s">
        <v>3458</v>
      </c>
    </row>
    <row r="507" spans="17:19" x14ac:dyDescent="0.25">
      <c r="Q507" t="str">
        <f t="shared" si="7"/>
        <v>HILOHO</v>
      </c>
      <c r="R507" t="str">
        <f>VLOOKUP(S507,ERV_Issuers!C:E,3,FALSE)</f>
        <v>1623</v>
      </c>
      <c r="S507" t="s">
        <v>16396</v>
      </c>
    </row>
    <row r="508" spans="17:19" x14ac:dyDescent="0.25">
      <c r="Q508" t="str">
        <f t="shared" si="7"/>
        <v>HKAA</v>
      </c>
      <c r="R508" t="str">
        <f>VLOOKUP(S508,ERV_Issuers!C:E,3,FALSE)</f>
        <v>HKAA</v>
      </c>
      <c r="S508" t="s">
        <v>3462</v>
      </c>
    </row>
    <row r="509" spans="17:19" x14ac:dyDescent="0.25">
      <c r="Q509" t="str">
        <f t="shared" si="7"/>
        <v>HKCGAS</v>
      </c>
      <c r="R509" t="str">
        <f>VLOOKUP(S509,ERV_Issuers!C:E,3,FALSE)</f>
        <v>HKCGAS</v>
      </c>
      <c r="S509" t="s">
        <v>3465</v>
      </c>
    </row>
    <row r="510" spans="17:19" x14ac:dyDescent="0.25">
      <c r="Q510" t="str">
        <f t="shared" si="7"/>
        <v>HKE</v>
      </c>
      <c r="R510" t="str">
        <f>VLOOKUP(S510,ERV_Issuers!C:E,3,FALSE)</f>
        <v>HKE</v>
      </c>
      <c r="S510" t="s">
        <v>3467</v>
      </c>
    </row>
    <row r="511" spans="17:19" x14ac:dyDescent="0.25">
      <c r="Q511" t="str">
        <f t="shared" si="7"/>
        <v>HKHKD</v>
      </c>
      <c r="R511" t="str">
        <f>VLOOKUP(S511,ERV_Issuers!C:E,3,FALSE)</f>
        <v>315</v>
      </c>
      <c r="S511" t="s">
        <v>3470</v>
      </c>
    </row>
    <row r="512" spans="17:19" x14ac:dyDescent="0.25">
      <c r="Q512" t="str">
        <f t="shared" si="7"/>
        <v>HKIQCL</v>
      </c>
      <c r="R512" t="str">
        <f>VLOOKUP(S512,ERV_Issuers!C:E,3,FALSE)</f>
        <v>HKIQCL</v>
      </c>
      <c r="S512" t="s">
        <v>3474</v>
      </c>
    </row>
    <row r="513" spans="17:19" x14ac:dyDescent="0.25">
      <c r="Q513" t="str">
        <f t="shared" si="7"/>
        <v>HKLSP</v>
      </c>
      <c r="R513" t="str">
        <f>VLOOKUP(S513,ERV_Issuers!C:E,3,FALSE)</f>
        <v>HKLSP</v>
      </c>
      <c r="S513" t="s">
        <v>3476</v>
      </c>
    </row>
    <row r="514" spans="17:19" x14ac:dyDescent="0.25">
      <c r="Q514" t="str">
        <f t="shared" ref="Q514:Q577" si="8">LEFT(S514,IFERROR(FIND("_",S514,1)-1,LEN(S514)))</f>
        <v>HKTGHD</v>
      </c>
      <c r="R514" t="e">
        <f>VLOOKUP(S514,ERV_Issuers!C:E,3,FALSE)</f>
        <v>#N/A</v>
      </c>
      <c r="S514" t="s">
        <v>16399</v>
      </c>
    </row>
    <row r="515" spans="17:19" x14ac:dyDescent="0.25">
      <c r="Q515" t="str">
        <f t="shared" si="8"/>
        <v>JNHUIG</v>
      </c>
      <c r="R515" t="e">
        <f>VLOOKUP(S515,ERV_Issuers!C:E,3,FALSE)</f>
        <v>#N/A</v>
      </c>
      <c r="S515" t="s">
        <v>3646</v>
      </c>
    </row>
    <row r="516" spans="17:19" x14ac:dyDescent="0.25">
      <c r="Q516" t="str">
        <f t="shared" si="8"/>
        <v>JNUCGC</v>
      </c>
      <c r="R516" t="str">
        <f>VLOOKUP(S516,ERV_Issuers!C:E,3,FALSE)</f>
        <v>JNUCGC</v>
      </c>
      <c r="S516" t="s">
        <v>18374</v>
      </c>
    </row>
    <row r="517" spans="17:19" x14ac:dyDescent="0.25">
      <c r="Q517" t="str">
        <f t="shared" si="8"/>
        <v>JNUCGC</v>
      </c>
      <c r="R517" t="e">
        <f>VLOOKUP(S517,ERV_Issuers!C:E,3,FALSE)</f>
        <v>#N/A</v>
      </c>
      <c r="S517" t="s">
        <v>20677</v>
      </c>
    </row>
    <row r="518" spans="17:19" x14ac:dyDescent="0.25">
      <c r="Q518" t="str">
        <f t="shared" si="8"/>
        <v>JOHNEL</v>
      </c>
      <c r="R518" t="str">
        <f>VLOOKUP(S518,ERV_Issuers!C:E,3,FALSE)</f>
        <v>JOHNEL</v>
      </c>
      <c r="S518" t="s">
        <v>3647</v>
      </c>
    </row>
    <row r="519" spans="17:19" x14ac:dyDescent="0.25">
      <c r="Q519" t="str">
        <f t="shared" si="8"/>
        <v>JORDAN</v>
      </c>
      <c r="R519" t="str">
        <f>VLOOKUP(S519,ERV_Issuers!C:E,3,FALSE)</f>
        <v>JORDAN</v>
      </c>
      <c r="S519" t="s">
        <v>3650</v>
      </c>
    </row>
    <row r="520" spans="17:19" x14ac:dyDescent="0.25">
      <c r="Q520" t="str">
        <f t="shared" si="8"/>
        <v>JPFAIJ</v>
      </c>
      <c r="R520" t="str">
        <f>VLOOKUP(S520,ERV_Issuers!C:E,3,FALSE)</f>
        <v>JPFAIJ</v>
      </c>
      <c r="S520" t="s">
        <v>3653</v>
      </c>
    </row>
    <row r="521" spans="17:19" x14ac:dyDescent="0.25">
      <c r="Q521" t="str">
        <f t="shared" si="8"/>
        <v>JSTLIN</v>
      </c>
      <c r="R521" t="str">
        <f>VLOOKUP(S521,ERV_Issuers!C:E,3,FALSE)</f>
        <v>JSTLIN</v>
      </c>
      <c r="S521" t="s">
        <v>3656</v>
      </c>
    </row>
    <row r="522" spans="17:19" x14ac:dyDescent="0.25">
      <c r="Q522" t="str">
        <f t="shared" si="8"/>
        <v>JXCCMZ</v>
      </c>
      <c r="R522" t="str">
        <f>VLOOKUP(S522,ERV_Issuers!C:E,3,FALSE)</f>
        <v>JXCCMZ</v>
      </c>
      <c r="S522" t="s">
        <v>3659</v>
      </c>
    </row>
    <row r="523" spans="17:19" x14ac:dyDescent="0.25">
      <c r="Q523" t="str">
        <f t="shared" si="8"/>
        <v>JXWCIG</v>
      </c>
      <c r="R523" t="str">
        <f>VLOOKUP(S523,ERV_Issuers!C:E,3,FALSE)</f>
        <v>JXWCIG</v>
      </c>
      <c r="S523" t="s">
        <v>3662</v>
      </c>
    </row>
    <row r="524" spans="17:19" x14ac:dyDescent="0.25">
      <c r="Q524" t="str">
        <f t="shared" si="8"/>
        <v>KAISAG</v>
      </c>
      <c r="R524" t="str">
        <f>VLOOKUP(S524,ERV_Issuers!C:E,3,FALSE)</f>
        <v>KAISAG</v>
      </c>
      <c r="S524" t="s">
        <v>3667</v>
      </c>
    </row>
    <row r="525" spans="17:19" x14ac:dyDescent="0.25">
      <c r="Q525" t="str">
        <f t="shared" si="8"/>
        <v>KALLPA</v>
      </c>
      <c r="R525" t="str">
        <f>VLOOKUP(S525,ERV_Issuers!C:E,3,FALSE)</f>
        <v>KALLPA</v>
      </c>
      <c r="S525" t="s">
        <v>3669</v>
      </c>
    </row>
    <row r="526" spans="17:19" x14ac:dyDescent="0.25">
      <c r="Q526" t="str">
        <f t="shared" si="8"/>
        <v>STSP</v>
      </c>
      <c r="R526" t="str">
        <f>VLOOKUP(S526,ERV_Issuers!C:E,3,FALSE)</f>
        <v>STSP</v>
      </c>
      <c r="S526" t="s">
        <v>2295</v>
      </c>
    </row>
    <row r="527" spans="17:19" x14ac:dyDescent="0.25">
      <c r="Q527" t="str">
        <f t="shared" si="8"/>
        <v>SUAMSA</v>
      </c>
      <c r="R527" t="str">
        <f>VLOOKUP(S527,ERV_Issuers!C:E,3,FALSE)</f>
        <v>SUAMSA</v>
      </c>
      <c r="S527" t="s">
        <v>2298</v>
      </c>
    </row>
    <row r="528" spans="17:19" x14ac:dyDescent="0.25">
      <c r="Q528" t="str">
        <f t="shared" si="8"/>
        <v>SUEK</v>
      </c>
      <c r="R528" t="str">
        <f>VLOOKUP(S528,ERV_Issuers!C:E,3,FALSE)</f>
        <v>SUEK</v>
      </c>
      <c r="S528" t="s">
        <v>18475</v>
      </c>
    </row>
    <row r="529" spans="17:19" x14ac:dyDescent="0.25">
      <c r="Q529" t="str">
        <f t="shared" si="8"/>
        <v>SUHYUP</v>
      </c>
      <c r="R529" t="str">
        <f>VLOOKUP(S529,ERV_Issuers!C:E,3,FALSE)</f>
        <v>SUHYUP</v>
      </c>
      <c r="S529" t="s">
        <v>2301</v>
      </c>
    </row>
    <row r="530" spans="17:19" x14ac:dyDescent="0.25">
      <c r="Q530" t="str">
        <f t="shared" si="8"/>
        <v>SUMDIG</v>
      </c>
      <c r="R530" t="str">
        <f>VLOOKUP(S530,ERV_Issuers!C:E,3,FALSE)</f>
        <v>SUMDIG</v>
      </c>
      <c r="S530" t="s">
        <v>17540</v>
      </c>
    </row>
    <row r="531" spans="17:19" x14ac:dyDescent="0.25">
      <c r="Q531" t="str">
        <f t="shared" si="8"/>
        <v>SUNAC</v>
      </c>
      <c r="R531" t="str">
        <f>VLOOKUP(S531,ERV_Issuers!C:E,3,FALSE)</f>
        <v>SUNAC</v>
      </c>
      <c r="S531" t="s">
        <v>2304</v>
      </c>
    </row>
    <row r="532" spans="17:19" x14ac:dyDescent="0.25">
      <c r="Q532" t="str">
        <f t="shared" si="8"/>
        <v>SUNHKC</v>
      </c>
      <c r="R532" t="str">
        <f>VLOOKUP(S532,ERV_Issuers!C:E,3,FALSE)</f>
        <v>SUNHKC</v>
      </c>
      <c r="S532" t="s">
        <v>2308</v>
      </c>
    </row>
    <row r="533" spans="17:19" x14ac:dyDescent="0.25">
      <c r="Q533" t="str">
        <f t="shared" si="8"/>
        <v>SUNHUN</v>
      </c>
      <c r="R533" t="str">
        <f>VLOOKUP(S533,ERV_Issuers!C:E,3,FALSE)</f>
        <v>SUNHUN</v>
      </c>
      <c r="S533" t="s">
        <v>2310</v>
      </c>
    </row>
    <row r="534" spans="17:19" x14ac:dyDescent="0.25">
      <c r="Q534" t="str">
        <f t="shared" si="8"/>
        <v>SUNOTG</v>
      </c>
      <c r="R534" t="str">
        <f>VLOOKUP(S534,ERV_Issuers!C:E,3,FALSE)</f>
        <v>SUNOTG</v>
      </c>
      <c r="S534" t="s">
        <v>2313</v>
      </c>
    </row>
    <row r="535" spans="17:19" x14ac:dyDescent="0.25">
      <c r="Q535" t="str">
        <f t="shared" si="8"/>
        <v>SUNSHG</v>
      </c>
      <c r="R535" t="str">
        <f>VLOOKUP(S535,ERV_Issuers!C:E,3,FALSE)</f>
        <v>SUNSHG</v>
      </c>
      <c r="S535" t="s">
        <v>2315</v>
      </c>
    </row>
    <row r="536" spans="17:19" x14ac:dyDescent="0.25">
      <c r="Q536" t="str">
        <f t="shared" si="8"/>
        <v>SUNSHI</v>
      </c>
      <c r="R536" t="e">
        <f>VLOOKUP(S536,ERV_Issuers!C:E,3,FALSE)</f>
        <v>#N/A</v>
      </c>
      <c r="S536" t="s">
        <v>2317</v>
      </c>
    </row>
    <row r="537" spans="17:19" x14ac:dyDescent="0.25">
      <c r="Q537" t="str">
        <f t="shared" si="8"/>
        <v>SURINAME</v>
      </c>
      <c r="R537" t="str">
        <f>VLOOKUP(S537,ERV_Issuers!C:E,3,FALSE)</f>
        <v>SURINM</v>
      </c>
      <c r="S537" t="s">
        <v>2318</v>
      </c>
    </row>
    <row r="538" spans="17:19" x14ac:dyDescent="0.25">
      <c r="Q538" t="str">
        <f t="shared" si="8"/>
        <v>SUZANO</v>
      </c>
      <c r="R538" t="str">
        <f>VLOOKUP(S538,ERV_Issuers!C:E,3,FALSE)</f>
        <v>SUZANO</v>
      </c>
      <c r="S538" t="s">
        <v>2322</v>
      </c>
    </row>
    <row r="539" spans="17:19" x14ac:dyDescent="0.25">
      <c r="Q539" t="str">
        <f t="shared" si="8"/>
        <v>SUZANO</v>
      </c>
      <c r="R539" t="str">
        <f>VLOOKUP(S539,ERV_Issuers!C:E,3,FALSE)</f>
        <v>SUZANO</v>
      </c>
      <c r="S539" t="s">
        <v>17544</v>
      </c>
    </row>
    <row r="540" spans="17:19" x14ac:dyDescent="0.25">
      <c r="Q540" t="str">
        <f t="shared" si="8"/>
        <v>SWC</v>
      </c>
      <c r="R540" t="str">
        <f>VLOOKUP(S540,ERV_Issuers!C:E,3,FALSE)</f>
        <v>SGLSJ</v>
      </c>
      <c r="S540" t="s">
        <v>16702</v>
      </c>
    </row>
    <row r="541" spans="17:19" x14ac:dyDescent="0.25">
      <c r="Q541" t="str">
        <f t="shared" si="8"/>
        <v>SWHYSE</v>
      </c>
      <c r="R541" t="str">
        <f>VLOOKUP(S541,ERV_Issuers!C:E,3,FALSE)</f>
        <v>SWHYSE</v>
      </c>
      <c r="S541" t="s">
        <v>17546</v>
      </c>
    </row>
    <row r="542" spans="17:19" x14ac:dyDescent="0.25">
      <c r="Q542" t="str">
        <f t="shared" si="8"/>
        <v>SWIPRO</v>
      </c>
      <c r="R542" t="str">
        <f>VLOOKUP(S542,ERV_Issuers!C:E,3,FALSE)</f>
        <v>SWIPRO</v>
      </c>
      <c r="S542" t="s">
        <v>2325</v>
      </c>
    </row>
    <row r="543" spans="17:19" x14ac:dyDescent="0.25">
      <c r="Q543" t="str">
        <f t="shared" si="8"/>
        <v>SWIRE</v>
      </c>
      <c r="R543" t="str">
        <f>VLOOKUP(S543,ERV_Issuers!C:E,3,FALSE)</f>
        <v>SWIRE</v>
      </c>
      <c r="S543" t="s">
        <v>2328</v>
      </c>
    </row>
    <row r="544" spans="17:19" x14ac:dyDescent="0.25">
      <c r="Q544" t="str">
        <f t="shared" si="8"/>
        <v>BANORT</v>
      </c>
      <c r="R544" t="str">
        <f>VLOOKUP(S544,ERV_Issuers!C:E,3,FALSE)</f>
        <v>BANORT</v>
      </c>
      <c r="S544" t="s">
        <v>738</v>
      </c>
    </row>
    <row r="545" spans="17:19" x14ac:dyDescent="0.25">
      <c r="Q545" t="str">
        <f t="shared" si="8"/>
        <v>BANSAF</v>
      </c>
      <c r="R545" t="str">
        <f>VLOOKUP(S545,ERV_Issuers!C:E,3,FALSE)</f>
        <v>BANSAF</v>
      </c>
      <c r="S545" t="s">
        <v>740</v>
      </c>
    </row>
    <row r="546" spans="17:19" x14ac:dyDescent="0.25">
      <c r="Q546" t="str">
        <f t="shared" si="8"/>
        <v>BANVOR</v>
      </c>
      <c r="R546" t="str">
        <f>VLOOKUP(S546,ERV_Issuers!C:E,3,FALSE)</f>
        <v>BANVOR</v>
      </c>
      <c r="S546" t="s">
        <v>743</v>
      </c>
    </row>
    <row r="547" spans="17:19" x14ac:dyDescent="0.25">
      <c r="Q547" t="str">
        <f t="shared" si="8"/>
        <v>BANVOR</v>
      </c>
      <c r="R547" t="str">
        <f>VLOOKUP(S547,ERV_Issuers!C:E,3,FALSE)</f>
        <v>BANVOR</v>
      </c>
      <c r="S547" t="s">
        <v>747</v>
      </c>
    </row>
    <row r="548" spans="17:19" x14ac:dyDescent="0.25">
      <c r="Q548" t="str">
        <f t="shared" si="8"/>
        <v>BAP</v>
      </c>
      <c r="R548" t="str">
        <f>VLOOKUP(S548,ERV_Issuers!C:E,3,FALSE)</f>
        <v>BAP</v>
      </c>
      <c r="S548" t="s">
        <v>748</v>
      </c>
    </row>
    <row r="549" spans="17:19" x14ac:dyDescent="0.25">
      <c r="Q549" t="str">
        <f t="shared" si="8"/>
        <v>BARBADOS</v>
      </c>
      <c r="R549" t="str">
        <f>VLOOKUP(S549,ERV_Issuers!C:E,3,FALSE)</f>
        <v>BARBAD</v>
      </c>
      <c r="S549" t="s">
        <v>751</v>
      </c>
    </row>
    <row r="550" spans="17:19" x14ac:dyDescent="0.25">
      <c r="Q550" t="str">
        <f t="shared" si="8"/>
        <v>BBK</v>
      </c>
      <c r="R550" t="str">
        <f>VLOOKUP(S550,ERV_Issuers!C:E,3,FALSE)</f>
        <v>BBK</v>
      </c>
      <c r="S550" t="s">
        <v>755</v>
      </c>
    </row>
    <row r="551" spans="17:19" x14ac:dyDescent="0.25">
      <c r="Q551" t="str">
        <f t="shared" si="8"/>
        <v>BBLTB</v>
      </c>
      <c r="R551" t="e">
        <f>VLOOKUP(S551,ERV_Issuers!C:E,3,FALSE)</f>
        <v>#N/A</v>
      </c>
      <c r="S551" t="s">
        <v>758</v>
      </c>
    </row>
    <row r="552" spans="17:19" x14ac:dyDescent="0.25">
      <c r="Q552" t="str">
        <f t="shared" si="8"/>
        <v>BBLTB</v>
      </c>
      <c r="R552" t="str">
        <f>VLOOKUP(S552,ERV_Issuers!C:E,3,FALSE)</f>
        <v>BBLTB</v>
      </c>
      <c r="S552" t="s">
        <v>763</v>
      </c>
    </row>
    <row r="553" spans="17:19" x14ac:dyDescent="0.25">
      <c r="Q553" t="str">
        <f t="shared" si="8"/>
        <v>BBLTB</v>
      </c>
      <c r="R553" t="str">
        <f>VLOOKUP(S553,ERV_Issuers!C:E,3,FALSE)</f>
        <v>BBLTB</v>
      </c>
      <c r="S553" t="s">
        <v>764</v>
      </c>
    </row>
    <row r="554" spans="17:19" x14ac:dyDescent="0.25">
      <c r="Q554" t="str">
        <f t="shared" si="8"/>
        <v>BBLTB</v>
      </c>
      <c r="R554" t="str">
        <f>VLOOKUP(S554,ERV_Issuers!C:E,3,FALSE)</f>
        <v>BBLTB</v>
      </c>
      <c r="S554" t="s">
        <v>766</v>
      </c>
    </row>
    <row r="555" spans="17:19" x14ac:dyDescent="0.25">
      <c r="Q555" t="str">
        <f t="shared" si="8"/>
        <v>BBNIIJ</v>
      </c>
      <c r="R555" t="str">
        <f>VLOOKUP(S555,ERV_Issuers!C:E,3,FALSE)</f>
        <v>BBNIIJ</v>
      </c>
      <c r="S555" t="s">
        <v>768</v>
      </c>
    </row>
    <row r="556" spans="17:19" x14ac:dyDescent="0.25">
      <c r="Q556" t="str">
        <f t="shared" si="8"/>
        <v>BBNIIJ</v>
      </c>
      <c r="R556" t="str">
        <f>VLOOKUP(S556,ERV_Issuers!C:E,3,FALSE)</f>
        <v>BBNIIJ</v>
      </c>
      <c r="S556" t="s">
        <v>18215</v>
      </c>
    </row>
    <row r="557" spans="17:19" x14ac:dyDescent="0.25">
      <c r="Q557" t="str">
        <f t="shared" si="8"/>
        <v>BBRIIJ</v>
      </c>
      <c r="R557" t="str">
        <f>VLOOKUP(S557,ERV_Issuers!C:E,3,FALSE)</f>
        <v>BBRIIJ</v>
      </c>
      <c r="S557" t="s">
        <v>772</v>
      </c>
    </row>
    <row r="558" spans="17:19" x14ac:dyDescent="0.25">
      <c r="Q558" t="str">
        <f t="shared" si="8"/>
        <v>BBTNIJ</v>
      </c>
      <c r="R558" t="str">
        <f>VLOOKUP(S558,ERV_Issuers!C:E,3,FALSE)</f>
        <v>BBTNIJ</v>
      </c>
      <c r="S558" t="s">
        <v>774</v>
      </c>
    </row>
    <row r="559" spans="17:19" x14ac:dyDescent="0.25">
      <c r="Q559" t="str">
        <f t="shared" si="8"/>
        <v>BBVASM</v>
      </c>
      <c r="R559" t="str">
        <f>VLOOKUP(S559,ERV_Issuers!C:E,3,FALSE)</f>
        <v>BBVASM</v>
      </c>
      <c r="S559" t="s">
        <v>778</v>
      </c>
    </row>
    <row r="560" spans="17:19" x14ac:dyDescent="0.25">
      <c r="Q560" t="str">
        <f t="shared" si="8"/>
        <v>BBVASM-B3T2</v>
      </c>
      <c r="R560" t="str">
        <f>VLOOKUP(S560,ERV_Issuers!C:E,3,FALSE)</f>
        <v>BBVASM</v>
      </c>
      <c r="S560" t="s">
        <v>20678</v>
      </c>
    </row>
    <row r="561" spans="17:19" x14ac:dyDescent="0.25">
      <c r="Q561" t="str">
        <f t="shared" si="8"/>
        <v>BBVASM-T2</v>
      </c>
      <c r="R561" t="str">
        <f>VLOOKUP(S561,ERV_Issuers!C:E,3,FALSE)</f>
        <v>BBVASM</v>
      </c>
      <c r="S561" t="s">
        <v>20679</v>
      </c>
    </row>
    <row r="562" spans="17:19" x14ac:dyDescent="0.25">
      <c r="Q562" t="str">
        <f t="shared" si="8"/>
        <v>BCAPS</v>
      </c>
      <c r="R562" t="str">
        <f>VLOOKUP(S562,ERV_Issuers!C:E,3,FALSE)</f>
        <v>BCAPS</v>
      </c>
      <c r="S562" t="s">
        <v>780</v>
      </c>
    </row>
    <row r="563" spans="17:19" x14ac:dyDescent="0.25">
      <c r="Q563" t="str">
        <f t="shared" si="8"/>
        <v>BCDHGR</v>
      </c>
      <c r="R563" t="str">
        <f>VLOOKUP(S563,ERV_Issuers!C:E,3,FALSE)</f>
        <v>BCDHGR</v>
      </c>
      <c r="S563" t="s">
        <v>782</v>
      </c>
    </row>
    <row r="564" spans="17:19" x14ac:dyDescent="0.25">
      <c r="Q564" t="str">
        <f t="shared" si="8"/>
        <v>BCHINA</v>
      </c>
      <c r="R564" t="str">
        <f>VLOOKUP(S564,ERV_Issuers!C:E,3,FALSE)</f>
        <v>BCHINA</v>
      </c>
      <c r="S564" t="s">
        <v>784</v>
      </c>
    </row>
    <row r="565" spans="17:19" x14ac:dyDescent="0.25">
      <c r="Q565" t="str">
        <f t="shared" si="8"/>
        <v>BCHINA</v>
      </c>
      <c r="R565" t="str">
        <f>VLOOKUP(S565,ERV_Issuers!C:E,3,FALSE)</f>
        <v>BCHINA</v>
      </c>
      <c r="S565" t="s">
        <v>786</v>
      </c>
    </row>
    <row r="566" spans="17:19" x14ac:dyDescent="0.25">
      <c r="Q566" t="str">
        <f t="shared" si="8"/>
        <v>BCICI</v>
      </c>
      <c r="R566" t="str">
        <f>VLOOKUP(S566,ERV_Issuers!C:E,3,FALSE)</f>
        <v>BCICI</v>
      </c>
      <c r="S566" t="s">
        <v>789</v>
      </c>
    </row>
    <row r="567" spans="17:19" x14ac:dyDescent="0.25">
      <c r="Q567" t="str">
        <f t="shared" si="8"/>
        <v>BCLMHK</v>
      </c>
      <c r="R567" t="str">
        <f>VLOOKUP(S567,ERV_Issuers!C:E,3,FALSE)</f>
        <v>BCLMHK</v>
      </c>
      <c r="S567" t="s">
        <v>792</v>
      </c>
    </row>
    <row r="568" spans="17:19" x14ac:dyDescent="0.25">
      <c r="Q568" t="str">
        <f t="shared" si="8"/>
        <v>BCOCPE</v>
      </c>
      <c r="R568" t="str">
        <f>VLOOKUP(S568,ERV_Issuers!C:E,3,FALSE)</f>
        <v>BCOCPE</v>
      </c>
      <c r="S568" t="s">
        <v>794</v>
      </c>
    </row>
    <row r="569" spans="17:19" x14ac:dyDescent="0.25">
      <c r="Q569" t="str">
        <f t="shared" si="8"/>
        <v>BCOCPE</v>
      </c>
      <c r="R569" t="str">
        <f>VLOOKUP(S569,ERV_Issuers!C:E,3,FALSE)</f>
        <v>BCOCPE</v>
      </c>
      <c r="S569" t="s">
        <v>796</v>
      </c>
    </row>
    <row r="570" spans="17:19" x14ac:dyDescent="0.25">
      <c r="Q570" t="str">
        <f t="shared" si="8"/>
        <v>BCOLO</v>
      </c>
      <c r="R570" t="str">
        <f>VLOOKUP(S570,ERV_Issuers!C:E,3,FALSE)</f>
        <v>BCOLO</v>
      </c>
      <c r="S570" t="s">
        <v>798</v>
      </c>
    </row>
    <row r="571" spans="17:19" x14ac:dyDescent="0.25">
      <c r="Q571" t="str">
        <f t="shared" si="8"/>
        <v>BCOLO</v>
      </c>
      <c r="R571" t="str">
        <f>VLOOKUP(S571,ERV_Issuers!C:E,3,FALSE)</f>
        <v>BCOLO</v>
      </c>
      <c r="S571" t="s">
        <v>801</v>
      </c>
    </row>
    <row r="572" spans="17:19" x14ac:dyDescent="0.25">
      <c r="Q572" t="str">
        <f t="shared" si="8"/>
        <v>BCOLO</v>
      </c>
      <c r="R572" t="str">
        <f>VLOOKUP(S572,ERV_Issuers!C:E,3,FALSE)</f>
        <v>BCOLO</v>
      </c>
      <c r="S572" t="s">
        <v>803</v>
      </c>
    </row>
    <row r="573" spans="17:19" x14ac:dyDescent="0.25">
      <c r="Q573" t="str">
        <f t="shared" si="8"/>
        <v>BCOMFL</v>
      </c>
      <c r="R573" t="str">
        <f>VLOOKUP(S573,ERV_Issuers!C:E,3,FALSE)</f>
        <v>BCOMFL</v>
      </c>
      <c r="S573" t="s">
        <v>805</v>
      </c>
    </row>
    <row r="574" spans="17:19" x14ac:dyDescent="0.25">
      <c r="Q574" t="str">
        <f t="shared" si="8"/>
        <v>BCP</v>
      </c>
      <c r="R574" t="str">
        <f>VLOOKUP(S574,ERV_Issuers!C:E,3,FALSE)</f>
        <v>BCP</v>
      </c>
      <c r="S574" t="s">
        <v>808</v>
      </c>
    </row>
    <row r="575" spans="17:19" x14ac:dyDescent="0.25">
      <c r="Q575" t="str">
        <f t="shared" si="8"/>
        <v>BCP</v>
      </c>
      <c r="R575" t="str">
        <f>VLOOKUP(S575,ERV_Issuers!C:E,3,FALSE)</f>
        <v>BCP</v>
      </c>
      <c r="S575" t="s">
        <v>811</v>
      </c>
    </row>
    <row r="576" spans="17:19" x14ac:dyDescent="0.25">
      <c r="Q576" t="str">
        <f t="shared" si="8"/>
        <v>BDOPM</v>
      </c>
      <c r="R576" t="str">
        <f>VLOOKUP(S576,ERV_Issuers!C:E,3,FALSE)</f>
        <v>BDOPM</v>
      </c>
      <c r="S576" t="s">
        <v>812</v>
      </c>
    </row>
    <row r="577" spans="17:19" x14ac:dyDescent="0.25">
      <c r="Q577" t="str">
        <f t="shared" si="8"/>
        <v>BEDUUS</v>
      </c>
      <c r="R577" t="e">
        <f>VLOOKUP(S577,ERV_Issuers!C:E,3,FALSE)</f>
        <v>#N/A</v>
      </c>
      <c r="S577" t="s">
        <v>815</v>
      </c>
    </row>
    <row r="578" spans="17:19" x14ac:dyDescent="0.25">
      <c r="Q578" t="str">
        <f t="shared" ref="Q578:Q641" si="9">LEFT(S578,IFERROR(FIND("_",S578,1)-1,LEN(S578)))</f>
        <v>BEEFBZ</v>
      </c>
      <c r="R578" t="str">
        <f>VLOOKUP(S578,ERV_Issuers!C:E,3,FALSE)</f>
        <v>BEEFBZ</v>
      </c>
      <c r="S578" t="s">
        <v>816</v>
      </c>
    </row>
    <row r="579" spans="17:19" x14ac:dyDescent="0.25">
      <c r="Q579" t="str">
        <f t="shared" si="9"/>
        <v>BEIAIJ</v>
      </c>
      <c r="R579" t="str">
        <f>VLOOKUP(S579,ERV_Issuers!C:E,3,FALSE)</f>
        <v>BEIAIJ</v>
      </c>
      <c r="S579" t="s">
        <v>819</v>
      </c>
    </row>
    <row r="580" spans="17:19" x14ac:dyDescent="0.25">
      <c r="Q580" t="str">
        <f t="shared" si="9"/>
        <v>BEICAP</v>
      </c>
      <c r="R580" t="str">
        <f>VLOOKUP(S580,ERV_Issuers!C:E,3,FALSE)</f>
        <v>BEICAP</v>
      </c>
      <c r="S580" t="s">
        <v>822</v>
      </c>
    </row>
    <row r="581" spans="17:19" x14ac:dyDescent="0.25">
      <c r="Q581" t="str">
        <f t="shared" si="9"/>
        <v>BEIENT</v>
      </c>
      <c r="R581" t="str">
        <f>VLOOKUP(S581,ERV_Issuers!C:E,3,FALSE)</f>
        <v>BEIENT</v>
      </c>
      <c r="S581" t="s">
        <v>824</v>
      </c>
    </row>
    <row r="582" spans="17:19" x14ac:dyDescent="0.25">
      <c r="Q582" t="str">
        <f t="shared" si="9"/>
        <v>BEIJHK</v>
      </c>
      <c r="R582" t="str">
        <f>VLOOKUP(S582,ERV_Issuers!C:E,3,FALSE)</f>
        <v>BEIJHK</v>
      </c>
      <c r="S582" t="s">
        <v>827</v>
      </c>
    </row>
    <row r="583" spans="17:19" x14ac:dyDescent="0.25">
      <c r="Q583" t="str">
        <f t="shared" si="9"/>
        <v>BEIJHK</v>
      </c>
      <c r="R583" t="e">
        <f>VLOOKUP(S583,ERV_Issuers!C:E,3,FALSE)</f>
        <v>#N/A</v>
      </c>
      <c r="S583" t="s">
        <v>20680</v>
      </c>
    </row>
    <row r="584" spans="17:19" x14ac:dyDescent="0.25">
      <c r="Q584" t="str">
        <f t="shared" si="9"/>
        <v>BEIPRO</v>
      </c>
      <c r="R584" t="str">
        <f>VLOOKUP(S584,ERV_Issuers!C:E,3,FALSE)</f>
        <v>BEIPRO</v>
      </c>
      <c r="S584" t="s">
        <v>830</v>
      </c>
    </row>
    <row r="585" spans="17:19" x14ac:dyDescent="0.25">
      <c r="Q585" t="str">
        <f t="shared" si="9"/>
        <v>BELARUS</v>
      </c>
      <c r="R585" t="str">
        <f>VLOOKUP(S585,ERV_Issuers!C:E,3,FALSE)</f>
        <v>BELRUS</v>
      </c>
      <c r="S585" t="s">
        <v>832</v>
      </c>
    </row>
    <row r="586" spans="17:19" x14ac:dyDescent="0.25">
      <c r="Q586" t="str">
        <f t="shared" si="9"/>
        <v>BFALA</v>
      </c>
      <c r="R586" t="str">
        <f>VLOOKUP(S586,ERV_Issuers!C:E,3,FALSE)</f>
        <v>BFALA</v>
      </c>
      <c r="S586" t="s">
        <v>838</v>
      </c>
    </row>
    <row r="587" spans="17:19" x14ac:dyDescent="0.25">
      <c r="Q587" t="str">
        <f t="shared" si="9"/>
        <v>BFFCC</v>
      </c>
      <c r="R587" t="str">
        <f>VLOOKUP(S587,ERV_Issuers!C:E,3,FALSE)</f>
        <v>BFFCC</v>
      </c>
      <c r="S587" t="s">
        <v>841</v>
      </c>
    </row>
    <row r="588" spans="17:19" x14ac:dyDescent="0.25">
      <c r="Q588" t="str">
        <f t="shared" si="9"/>
        <v>BAKIDE</v>
      </c>
      <c r="R588" t="str">
        <f>VLOOKUP(S588,ERV_Issuers!C:E,3,FALSE)</f>
        <v>BAKIDE</v>
      </c>
      <c r="S588" t="s">
        <v>704</v>
      </c>
    </row>
    <row r="589" spans="17:19" x14ac:dyDescent="0.25">
      <c r="Q589" t="str">
        <f t="shared" si="9"/>
        <v>BANBOG</v>
      </c>
      <c r="R589" t="str">
        <f>VLOOKUP(S589,ERV_Issuers!C:E,3,FALSE)</f>
        <v>BANBOG</v>
      </c>
      <c r="S589" t="s">
        <v>708</v>
      </c>
    </row>
    <row r="590" spans="17:19" x14ac:dyDescent="0.25">
      <c r="Q590" t="str">
        <f t="shared" si="9"/>
        <v>BANBOG</v>
      </c>
      <c r="R590" t="str">
        <f>VLOOKUP(S590,ERV_Issuers!C:E,3,FALSE)</f>
        <v>BANBOG</v>
      </c>
      <c r="S590" t="s">
        <v>712</v>
      </c>
    </row>
    <row r="591" spans="17:19" x14ac:dyDescent="0.25">
      <c r="Q591" t="str">
        <f t="shared" si="9"/>
        <v>BANBRA</v>
      </c>
      <c r="R591" t="str">
        <f>VLOOKUP(S591,ERV_Issuers!C:E,3,FALSE)</f>
        <v>BANBRA</v>
      </c>
      <c r="S591" t="s">
        <v>714</v>
      </c>
    </row>
    <row r="592" spans="17:19" x14ac:dyDescent="0.25">
      <c r="Q592" t="str">
        <f t="shared" si="9"/>
        <v>BANBRA</v>
      </c>
      <c r="R592" t="str">
        <f>VLOOKUP(S592,ERV_Issuers!C:E,3,FALSE)</f>
        <v>BANBRA</v>
      </c>
      <c r="S592" t="s">
        <v>718</v>
      </c>
    </row>
    <row r="593" spans="17:19" x14ac:dyDescent="0.25">
      <c r="Q593" t="str">
        <f t="shared" si="9"/>
        <v>BANBRA</v>
      </c>
      <c r="R593" t="str">
        <f>VLOOKUP(S593,ERV_Issuers!C:E,3,FALSE)</f>
        <v>BANBRA</v>
      </c>
      <c r="S593" t="s">
        <v>719</v>
      </c>
    </row>
    <row r="594" spans="17:19" x14ac:dyDescent="0.25">
      <c r="Q594" t="str">
        <f t="shared" si="9"/>
        <v>BANCO</v>
      </c>
      <c r="R594" t="str">
        <f>VLOOKUP(S594,ERV_Issuers!C:E,3,FALSE)</f>
        <v>BANCO</v>
      </c>
      <c r="S594" t="s">
        <v>721</v>
      </c>
    </row>
    <row r="595" spans="17:19" x14ac:dyDescent="0.25">
      <c r="Q595" t="str">
        <f t="shared" si="9"/>
        <v>BANCOG</v>
      </c>
      <c r="R595" t="str">
        <f>VLOOKUP(S595,ERV_Issuers!C:E,3,FALSE)</f>
        <v>BANCOG</v>
      </c>
      <c r="S595" t="s">
        <v>724</v>
      </c>
    </row>
    <row r="596" spans="17:19" x14ac:dyDescent="0.25">
      <c r="Q596" t="str">
        <f t="shared" si="9"/>
        <v>BANCOG</v>
      </c>
      <c r="R596" t="str">
        <f>VLOOKUP(S596,ERV_Issuers!C:E,3,FALSE)</f>
        <v>BANCOG</v>
      </c>
      <c r="S596" t="s">
        <v>16663</v>
      </c>
    </row>
    <row r="597" spans="17:19" x14ac:dyDescent="0.25">
      <c r="Q597" t="str">
        <f t="shared" si="9"/>
        <v>BANGAN</v>
      </c>
      <c r="R597" t="str">
        <f>VLOOKUP(S597,ERV_Issuers!C:E,3,FALSE)</f>
        <v>BANGAN</v>
      </c>
      <c r="S597" t="s">
        <v>727</v>
      </c>
    </row>
    <row r="598" spans="17:19" x14ac:dyDescent="0.25">
      <c r="Q598" t="str">
        <f t="shared" si="9"/>
        <v>BANGUA</v>
      </c>
      <c r="R598" t="str">
        <f>VLOOKUP(S598,ERV_Issuers!C:E,3,FALSE)</f>
        <v>BANGUA</v>
      </c>
      <c r="S598" t="s">
        <v>730</v>
      </c>
    </row>
    <row r="599" spans="17:19" x14ac:dyDescent="0.25">
      <c r="Q599" t="str">
        <f t="shared" si="9"/>
        <v>BANGUA</v>
      </c>
      <c r="R599" t="str">
        <f>VLOOKUP(S599,ERV_Issuers!C:E,3,FALSE)</f>
        <v>BANGUA</v>
      </c>
      <c r="S599" t="s">
        <v>3833</v>
      </c>
    </row>
    <row r="600" spans="17:19" x14ac:dyDescent="0.25">
      <c r="Q600" t="str">
        <f t="shared" si="9"/>
        <v>BANORT</v>
      </c>
      <c r="R600" t="str">
        <f>VLOOKUP(S600,ERV_Issuers!C:E,3,FALSE)</f>
        <v>BANORT</v>
      </c>
      <c r="S600" t="s">
        <v>734</v>
      </c>
    </row>
    <row r="601" spans="17:19" x14ac:dyDescent="0.25">
      <c r="Q601" t="str">
        <f t="shared" si="9"/>
        <v>EDU</v>
      </c>
      <c r="R601" t="e">
        <f>VLOOKUP(S601,ERV_Issuers!C:E,3,FALSE)</f>
        <v>#N/A</v>
      </c>
      <c r="S601" t="s">
        <v>1322</v>
      </c>
    </row>
    <row r="602" spans="17:19" x14ac:dyDescent="0.25">
      <c r="Q602" t="str">
        <f t="shared" si="9"/>
        <v>EDVLN</v>
      </c>
      <c r="R602" t="str">
        <f>VLOOKUP(S602,ERV_Issuers!C:E,3,FALSE)</f>
        <v>EDVLN</v>
      </c>
      <c r="S602" t="s">
        <v>18774</v>
      </c>
    </row>
    <row r="603" spans="17:19" x14ac:dyDescent="0.25">
      <c r="Q603" t="str">
        <f t="shared" si="9"/>
        <v>EEPPME</v>
      </c>
      <c r="R603" t="str">
        <f>VLOOKUP(S603,ERV_Issuers!C:E,3,FALSE)</f>
        <v>EEPPME</v>
      </c>
      <c r="S603" t="s">
        <v>1323</v>
      </c>
    </row>
    <row r="604" spans="17:19" x14ac:dyDescent="0.25">
      <c r="Q604" t="str">
        <f t="shared" si="9"/>
        <v>EFIRME</v>
      </c>
      <c r="R604" t="str">
        <f>VLOOKUP(S604,ERV_Issuers!C:E,3,FALSE)</f>
        <v>EFIRME</v>
      </c>
      <c r="S604" t="s">
        <v>17977</v>
      </c>
    </row>
    <row r="605" spans="17:19" x14ac:dyDescent="0.25">
      <c r="Q605" t="str">
        <f t="shared" si="9"/>
        <v>EGEHAI</v>
      </c>
      <c r="R605" t="str">
        <f>VLOOKUP(S605,ERV_Issuers!C:E,3,FALSE)</f>
        <v>EGEHAI</v>
      </c>
      <c r="S605" t="s">
        <v>19145</v>
      </c>
    </row>
    <row r="606" spans="17:19" x14ac:dyDescent="0.25">
      <c r="Q606" t="str">
        <f t="shared" si="9"/>
        <v>EGUATE</v>
      </c>
      <c r="R606" t="str">
        <f>VLOOKUP(S606,ERV_Issuers!C:E,3,FALSE)</f>
        <v>EGUATE</v>
      </c>
      <c r="S606" t="s">
        <v>1325</v>
      </c>
    </row>
    <row r="607" spans="17:19" x14ac:dyDescent="0.25">
      <c r="Q607" t="str">
        <f t="shared" si="9"/>
        <v>EGYPT</v>
      </c>
      <c r="R607" t="str">
        <f>VLOOKUP(S607,ERV_Issuers!C:E,3,FALSE)</f>
        <v>EGYPT</v>
      </c>
      <c r="S607" t="s">
        <v>1328</v>
      </c>
    </row>
    <row r="608" spans="17:19" x14ac:dyDescent="0.25">
      <c r="Q608" t="str">
        <f t="shared" si="9"/>
        <v>EHICAR</v>
      </c>
      <c r="R608" t="str">
        <f>VLOOKUP(S608,ERV_Issuers!C:E,3,FALSE)</f>
        <v>EHICAR</v>
      </c>
      <c r="S608" t="s">
        <v>1331</v>
      </c>
    </row>
    <row r="609" spans="17:19" x14ac:dyDescent="0.25">
      <c r="Q609" t="str">
        <f t="shared" si="9"/>
        <v>EHOUSE</v>
      </c>
      <c r="R609" t="str">
        <f>VLOOKUP(S609,ERV_Issuers!C:E,3,FALSE)</f>
        <v>EHOUSE</v>
      </c>
      <c r="S609" t="s">
        <v>1334</v>
      </c>
    </row>
    <row r="610" spans="17:19" x14ac:dyDescent="0.25">
      <c r="Q610" t="str">
        <f t="shared" si="9"/>
        <v>BGBKKK</v>
      </c>
      <c r="R610" t="str">
        <f>VLOOKUP(S610,ERV_Issuers!C:E,3,FALSE)</f>
        <v>BGBKKK</v>
      </c>
      <c r="S610" t="s">
        <v>845</v>
      </c>
    </row>
    <row r="611" spans="17:19" x14ac:dyDescent="0.25">
      <c r="Q611" t="str">
        <f t="shared" si="9"/>
        <v>BGBKKK</v>
      </c>
      <c r="R611" t="str">
        <f>VLOOKUP(S611,ERV_Issuers!C:E,3,FALSE)</f>
        <v>BGBKKK</v>
      </c>
      <c r="S611" t="s">
        <v>848</v>
      </c>
    </row>
    <row r="612" spans="17:19" x14ac:dyDescent="0.25">
      <c r="Q612" t="str">
        <f t="shared" si="9"/>
        <v>BHARTI</v>
      </c>
      <c r="R612" t="str">
        <f>VLOOKUP(S612,ERV_Issuers!C:E,3,FALSE)</f>
        <v>BHARTI</v>
      </c>
      <c r="S612" t="s">
        <v>850</v>
      </c>
    </row>
    <row r="613" spans="17:19" x14ac:dyDescent="0.25">
      <c r="Q613" t="str">
        <f t="shared" si="9"/>
        <v>BHARTI</v>
      </c>
      <c r="R613" t="str">
        <f>VLOOKUP(S613,ERV_Issuers!C:E,3,FALSE)</f>
        <v>BHARTI</v>
      </c>
      <c r="S613" t="s">
        <v>852</v>
      </c>
    </row>
    <row r="614" spans="17:19" x14ac:dyDescent="0.25">
      <c r="Q614" t="str">
        <f t="shared" si="9"/>
        <v>BIDU</v>
      </c>
      <c r="R614" t="str">
        <f>VLOOKUP(S614,ERV_Issuers!C:E,3,FALSE)</f>
        <v>BIDU</v>
      </c>
      <c r="S614" t="s">
        <v>855</v>
      </c>
    </row>
    <row r="615" spans="17:19" x14ac:dyDescent="0.25">
      <c r="Q615" t="str">
        <f t="shared" si="9"/>
        <v>BIMBOA</v>
      </c>
      <c r="R615" t="str">
        <f>VLOOKUP(S615,ERV_Issuers!C:E,3,FALSE)</f>
        <v>BIMBOA</v>
      </c>
      <c r="S615" t="s">
        <v>858</v>
      </c>
    </row>
    <row r="616" spans="17:19" x14ac:dyDescent="0.25">
      <c r="Q616" t="str">
        <f t="shared" si="9"/>
        <v>BIMBOA</v>
      </c>
      <c r="R616" t="str">
        <f>VLOOKUP(S616,ERV_Issuers!C:E,3,FALSE)</f>
        <v>BIMBOA</v>
      </c>
      <c r="S616" t="s">
        <v>3831</v>
      </c>
    </row>
    <row r="617" spans="17:19" x14ac:dyDescent="0.25">
      <c r="Q617" t="str">
        <f t="shared" si="9"/>
        <v>BINBUR</v>
      </c>
      <c r="R617" t="str">
        <f>VLOOKUP(S617,ERV_Issuers!C:E,3,FALSE)</f>
        <v>BINBUR</v>
      </c>
      <c r="S617" t="s">
        <v>860</v>
      </c>
    </row>
    <row r="618" spans="17:19" x14ac:dyDescent="0.25">
      <c r="Q618" t="str">
        <f t="shared" si="9"/>
        <v>BINHCO</v>
      </c>
      <c r="R618" t="str">
        <f>VLOOKUP(S618,ERV_Issuers!C:E,3,FALSE)</f>
        <v>BINHCO</v>
      </c>
      <c r="S618" t="s">
        <v>863</v>
      </c>
    </row>
    <row r="619" spans="17:19" x14ac:dyDescent="0.25">
      <c r="Q619" t="str">
        <f t="shared" si="9"/>
        <v>BINTPE</v>
      </c>
      <c r="R619" t="str">
        <f>VLOOKUP(S619,ERV_Issuers!C:E,3,FALSE)</f>
        <v>BINTPE</v>
      </c>
      <c r="S619" t="s">
        <v>867</v>
      </c>
    </row>
    <row r="620" spans="17:19" x14ac:dyDescent="0.25">
      <c r="Q620" t="str">
        <f t="shared" si="9"/>
        <v>BINTPE</v>
      </c>
      <c r="R620" t="str">
        <f>VLOOKUP(S620,ERV_Issuers!C:E,3,FALSE)</f>
        <v>BINTPE</v>
      </c>
      <c r="S620" t="s">
        <v>870</v>
      </c>
    </row>
    <row r="621" spans="17:19" x14ac:dyDescent="0.25">
      <c r="Q621" t="str">
        <f t="shared" si="9"/>
        <v>BISTPP</v>
      </c>
      <c r="R621" t="str">
        <f>VLOOKUP(S621,ERV_Issuers!C:E,3,FALSE)</f>
        <v>BISTPP</v>
      </c>
      <c r="S621" t="s">
        <v>872</v>
      </c>
    </row>
    <row r="622" spans="17:19" x14ac:dyDescent="0.25">
      <c r="Q622" t="str">
        <f t="shared" si="9"/>
        <v>BJAFHO</v>
      </c>
      <c r="R622" t="str">
        <f>VLOOKUP(S622,ERV_Issuers!C:E,3,FALSE)</f>
        <v>BJAFHO</v>
      </c>
      <c r="S622" t="s">
        <v>875</v>
      </c>
    </row>
    <row r="623" spans="17:19" x14ac:dyDescent="0.25">
      <c r="Q623" t="str">
        <f t="shared" si="9"/>
        <v>BJCONS</v>
      </c>
      <c r="R623" t="str">
        <f>VLOOKUP(S623,ERV_Issuers!C:E,3,FALSE)</f>
        <v>BJCONS</v>
      </c>
      <c r="S623" t="s">
        <v>16885</v>
      </c>
    </row>
    <row r="624" spans="17:19" x14ac:dyDescent="0.25">
      <c r="Q624" t="str">
        <f t="shared" si="9"/>
        <v>BJEHF</v>
      </c>
      <c r="R624" t="str">
        <f>VLOOKUP(S624,ERV_Issuers!C:E,3,FALSE)</f>
        <v>BJEHF</v>
      </c>
      <c r="S624" t="s">
        <v>878</v>
      </c>
    </row>
    <row r="625" spans="17:19" x14ac:dyDescent="0.25">
      <c r="Q625" t="str">
        <f t="shared" si="9"/>
        <v>BJGASG</v>
      </c>
      <c r="R625" t="str">
        <f>VLOOKUP(S625,ERV_Issuers!C:E,3,FALSE)</f>
        <v>BJGASG</v>
      </c>
      <c r="S625" t="s">
        <v>881</v>
      </c>
    </row>
    <row r="626" spans="17:19" x14ac:dyDescent="0.25">
      <c r="Q626" t="str">
        <f t="shared" si="9"/>
        <v>BJGASG</v>
      </c>
      <c r="R626" t="e">
        <f>VLOOKUP(S626,ERV_Issuers!C:E,3,FALSE)</f>
        <v>#N/A</v>
      </c>
      <c r="S626" t="s">
        <v>20682</v>
      </c>
    </row>
    <row r="627" spans="17:19" x14ac:dyDescent="0.25">
      <c r="Q627" t="str">
        <f t="shared" si="9"/>
        <v>BJSTAT</v>
      </c>
      <c r="R627" t="str">
        <f>VLOOKUP(S627,ERV_Issuers!C:E,3,FALSE)</f>
        <v>BJSTAT</v>
      </c>
      <c r="S627" t="s">
        <v>884</v>
      </c>
    </row>
    <row r="628" spans="17:19" x14ac:dyDescent="0.25">
      <c r="Q628" t="str">
        <f t="shared" si="9"/>
        <v>CCOLAT</v>
      </c>
      <c r="R628" t="str">
        <f>VLOOKUP(S628,ERV_Issuers!C:E,3,FALSE)</f>
        <v>CCOLAT</v>
      </c>
      <c r="S628" t="s">
        <v>363</v>
      </c>
    </row>
    <row r="629" spans="17:19" x14ac:dyDescent="0.25">
      <c r="Q629" t="str">
        <f t="shared" si="9"/>
        <v>CCUDIH</v>
      </c>
      <c r="R629" t="e">
        <f>VLOOKUP(S629,ERV_Issuers!C:E,3,FALSE)</f>
        <v>#N/A</v>
      </c>
      <c r="S629" t="s">
        <v>2065</v>
      </c>
    </row>
    <row r="630" spans="17:19" x14ac:dyDescent="0.25">
      <c r="Q630" t="str">
        <f t="shared" si="9"/>
        <v>CDBALF</v>
      </c>
      <c r="R630" t="str">
        <f>VLOOKUP(S630,ERV_Issuers!C:E,3,FALSE)</f>
        <v>CDBALF</v>
      </c>
      <c r="S630" t="s">
        <v>2066</v>
      </c>
    </row>
    <row r="631" spans="17:19" x14ac:dyDescent="0.25">
      <c r="Q631" t="str">
        <f t="shared" si="9"/>
        <v>CDBFLC</v>
      </c>
      <c r="R631" t="str">
        <f>VLOOKUP(S631,ERV_Issuers!C:E,3,FALSE)</f>
        <v>CDBFLC</v>
      </c>
      <c r="S631" t="s">
        <v>2068</v>
      </c>
    </row>
    <row r="632" spans="17:19" x14ac:dyDescent="0.25">
      <c r="Q632" t="str">
        <f t="shared" si="9"/>
        <v>CDBLFD</v>
      </c>
      <c r="R632" t="str">
        <f>VLOOKUP(S632,ERV_Issuers!C:E,3,FALSE)</f>
        <v>CDBLFD</v>
      </c>
      <c r="S632" t="s">
        <v>2072</v>
      </c>
    </row>
    <row r="633" spans="17:19" x14ac:dyDescent="0.25">
      <c r="Q633" t="str">
        <f t="shared" si="9"/>
        <v>CDCOMM</v>
      </c>
      <c r="R633" t="str">
        <f>VLOOKUP(S633,ERV_Issuers!C:E,3,FALSE)</f>
        <v>CDCOMM</v>
      </c>
      <c r="S633" t="s">
        <v>2075</v>
      </c>
    </row>
    <row r="634" spans="17:19" x14ac:dyDescent="0.25">
      <c r="Q634" t="str">
        <f t="shared" si="9"/>
        <v>CDCOMM</v>
      </c>
      <c r="R634" t="e">
        <f>VLOOKUP(S634,ERV_Issuers!C:E,3,FALSE)</f>
        <v>#N/A</v>
      </c>
      <c r="S634" t="s">
        <v>20683</v>
      </c>
    </row>
    <row r="635" spans="17:19" x14ac:dyDescent="0.25">
      <c r="Q635" t="str">
        <f t="shared" si="9"/>
        <v>CDECST</v>
      </c>
      <c r="R635" t="e">
        <f>VLOOKUP(S635,ERV_Issuers!C:E,3,FALSE)</f>
        <v>#N/A</v>
      </c>
      <c r="S635" t="s">
        <v>20684</v>
      </c>
    </row>
    <row r="636" spans="17:19" x14ac:dyDescent="0.25">
      <c r="Q636" t="str">
        <f t="shared" si="9"/>
        <v>CDEL</v>
      </c>
      <c r="R636" t="str">
        <f>VLOOKUP(S636,ERV_Issuers!C:E,3,FALSE)</f>
        <v>CDEL</v>
      </c>
      <c r="S636" t="s">
        <v>2078</v>
      </c>
    </row>
    <row r="637" spans="17:19" x14ac:dyDescent="0.25">
      <c r="Q637" t="str">
        <f t="shared" si="9"/>
        <v>CDHIIN</v>
      </c>
      <c r="R637" t="str">
        <f>VLOOKUP(S637,ERV_Issuers!C:E,3,FALSE)</f>
        <v>CDHIIN</v>
      </c>
      <c r="S637" t="s">
        <v>2081</v>
      </c>
    </row>
    <row r="638" spans="17:19" x14ac:dyDescent="0.25">
      <c r="Q638" t="str">
        <f t="shared" si="9"/>
        <v>CDNFNA</v>
      </c>
      <c r="R638" t="str">
        <f>VLOOKUP(S638,ERV_Issuers!C:E,3,FALSE)</f>
        <v>CDNFNA</v>
      </c>
      <c r="S638" t="s">
        <v>2082</v>
      </c>
    </row>
    <row r="639" spans="17:19" x14ac:dyDescent="0.25">
      <c r="Q639" t="str">
        <f t="shared" si="9"/>
        <v>CEBINT</v>
      </c>
      <c r="R639" t="e">
        <f>VLOOKUP(S639,ERV_Issuers!C:E,3,FALSE)</f>
        <v>#N/A</v>
      </c>
      <c r="S639" t="s">
        <v>20688</v>
      </c>
    </row>
    <row r="640" spans="17:19" x14ac:dyDescent="0.25">
      <c r="Q640" t="str">
        <f t="shared" si="9"/>
        <v>CELARA</v>
      </c>
      <c r="R640" t="str">
        <f>VLOOKUP(S640,ERV_Issuers!C:E,3,FALSE)</f>
        <v>CELARA</v>
      </c>
      <c r="S640" t="s">
        <v>2085</v>
      </c>
    </row>
    <row r="641" spans="17:19" x14ac:dyDescent="0.25">
      <c r="Q641" t="str">
        <f t="shared" si="9"/>
        <v>CELEO</v>
      </c>
      <c r="R641" t="str">
        <f>VLOOKUP(S641,ERV_Issuers!C:E,3,FALSE)</f>
        <v>CELEO</v>
      </c>
      <c r="S641" t="s">
        <v>2088</v>
      </c>
    </row>
    <row r="642" spans="17:19" x14ac:dyDescent="0.25">
      <c r="Q642" t="str">
        <f t="shared" ref="Q642:Q705" si="10">LEFT(S642,IFERROR(FIND("_",S642,1)-1,LEN(S642)))</f>
        <v>CEMEX</v>
      </c>
      <c r="R642" t="str">
        <f>VLOOKUP(S642,ERV_Issuers!C:E,3,FALSE)</f>
        <v>CEMEX</v>
      </c>
      <c r="S642" t="s">
        <v>2092</v>
      </c>
    </row>
    <row r="643" spans="17:19" x14ac:dyDescent="0.25">
      <c r="Q643" t="str">
        <f t="shared" si="10"/>
        <v>CEMEX</v>
      </c>
      <c r="R643" t="str">
        <f>VLOOKUP(S643,ERV_Issuers!C:E,3,FALSE)</f>
        <v>CEMEX</v>
      </c>
      <c r="S643" t="s">
        <v>16665</v>
      </c>
    </row>
    <row r="644" spans="17:19" x14ac:dyDescent="0.25">
      <c r="Q644" t="str">
        <f t="shared" si="10"/>
        <v>CENCHI-1L</v>
      </c>
      <c r="R644" t="str">
        <f>VLOOKUP(S644,ERV_Issuers!C:E,3,FALSE)</f>
        <v>CENCHI</v>
      </c>
      <c r="S644" t="s">
        <v>2096</v>
      </c>
    </row>
    <row r="645" spans="17:19" x14ac:dyDescent="0.25">
      <c r="Q645" t="str">
        <f t="shared" si="10"/>
        <v>CENSUD</v>
      </c>
      <c r="R645" t="str">
        <f>VLOOKUP(S645,ERV_Issuers!C:E,3,FALSE)</f>
        <v>CENSUD</v>
      </c>
      <c r="S645" t="s">
        <v>2099</v>
      </c>
    </row>
    <row r="646" spans="17:19" x14ac:dyDescent="0.25">
      <c r="Q646" t="str">
        <f t="shared" si="10"/>
        <v>CEZCP</v>
      </c>
      <c r="R646" t="str">
        <f>VLOOKUP(S646,ERV_Issuers!C:E,3,FALSE)</f>
        <v>CEZCP</v>
      </c>
      <c r="S646" t="s">
        <v>2102</v>
      </c>
    </row>
    <row r="647" spans="17:19" x14ac:dyDescent="0.25">
      <c r="Q647" t="str">
        <f t="shared" si="10"/>
        <v>CFELEC</v>
      </c>
      <c r="R647" t="str">
        <f>VLOOKUP(S647,ERV_Issuers!C:E,3,FALSE)</f>
        <v>CFELEC</v>
      </c>
      <c r="S647" t="s">
        <v>2107</v>
      </c>
    </row>
    <row r="648" spans="17:19" x14ac:dyDescent="0.25">
      <c r="Q648" t="str">
        <f t="shared" si="10"/>
        <v>CGEOLN</v>
      </c>
      <c r="R648" t="str">
        <f>VLOOKUP(S648,ERV_Issuers!C:E,3,FALSE)</f>
        <v>CGEO</v>
      </c>
      <c r="S648" t="s">
        <v>2109</v>
      </c>
    </row>
    <row r="649" spans="17:19" x14ac:dyDescent="0.25">
      <c r="Q649" t="str">
        <f t="shared" si="10"/>
        <v>CGGCN</v>
      </c>
      <c r="R649" t="str">
        <f>VLOOKUP(S649,ERV_Issuers!C:E,3,FALSE)</f>
        <v>CGGCN</v>
      </c>
      <c r="S649" t="s">
        <v>2112</v>
      </c>
    </row>
    <row r="650" spans="17:19" x14ac:dyDescent="0.25">
      <c r="Q650" t="str">
        <f t="shared" si="10"/>
        <v>CHAECO</v>
      </c>
      <c r="R650" t="e">
        <f>VLOOKUP(S650,ERV_Issuers!C:E,3,FALSE)</f>
        <v>#N/A</v>
      </c>
      <c r="S650" t="s">
        <v>2115</v>
      </c>
    </row>
    <row r="651" spans="17:19" x14ac:dyDescent="0.25">
      <c r="Q651" t="str">
        <f t="shared" si="10"/>
        <v>CHALHK</v>
      </c>
      <c r="R651" t="str">
        <f>VLOOKUP(S651,ERV_Issuers!C:E,3,FALSE)</f>
        <v>CHALHK</v>
      </c>
      <c r="S651" t="s">
        <v>17535</v>
      </c>
    </row>
    <row r="652" spans="17:19" x14ac:dyDescent="0.25">
      <c r="Q652" t="str">
        <f t="shared" si="10"/>
        <v>CHALUM</v>
      </c>
      <c r="R652" t="str">
        <f>VLOOKUP(S652,ERV_Issuers!C:E,3,FALSE)</f>
        <v>CHALUM</v>
      </c>
      <c r="S652" t="s">
        <v>2116</v>
      </c>
    </row>
    <row r="653" spans="17:19" x14ac:dyDescent="0.25">
      <c r="Q653" t="str">
        <f t="shared" si="10"/>
        <v>CHALUM</v>
      </c>
      <c r="R653" t="str">
        <f>VLOOKUP(S653,ERV_Issuers!C:E,3,FALSE)</f>
        <v>CHALUM</v>
      </c>
      <c r="S653" t="s">
        <v>2118</v>
      </c>
    </row>
    <row r="654" spans="17:19" x14ac:dyDescent="0.25">
      <c r="Q654" t="str">
        <f t="shared" si="10"/>
        <v>CHCOMU</v>
      </c>
      <c r="R654" t="str">
        <f>VLOOKUP(S654,ERV_Issuers!C:E,3,FALSE)</f>
        <v>CHCOMU</v>
      </c>
      <c r="S654" t="s">
        <v>2121</v>
      </c>
    </row>
    <row r="655" spans="17:19" x14ac:dyDescent="0.25">
      <c r="Q655" t="str">
        <f t="shared" si="10"/>
        <v>CHCONS</v>
      </c>
      <c r="R655" t="str">
        <f>VLOOKUP(S655,ERV_Issuers!C:E,3,FALSE)</f>
        <v>CHCONS</v>
      </c>
      <c r="S655" t="s">
        <v>2125</v>
      </c>
    </row>
    <row r="656" spans="17:19" x14ac:dyDescent="0.25">
      <c r="Q656" t="str">
        <f t="shared" si="10"/>
        <v>CHDUIN</v>
      </c>
      <c r="R656" t="str">
        <f>VLOOKUP(S656,ERV_Issuers!C:E,3,FALSE)</f>
        <v>CHDUIN</v>
      </c>
      <c r="S656" t="s">
        <v>2470</v>
      </c>
    </row>
    <row r="657" spans="17:19" x14ac:dyDescent="0.25">
      <c r="Q657" t="str">
        <f t="shared" si="10"/>
        <v>CHDXCH</v>
      </c>
      <c r="R657" t="str">
        <f>VLOOKUP(S657,ERV_Issuers!C:E,3,FALSE)</f>
        <v>CHDXCH</v>
      </c>
      <c r="S657" t="s">
        <v>2473</v>
      </c>
    </row>
    <row r="658" spans="17:19" x14ac:dyDescent="0.25">
      <c r="Q658" t="str">
        <f t="shared" si="10"/>
        <v>CHEPRU</v>
      </c>
      <c r="R658" t="e">
        <f>VLOOKUP(S658,ERV_Issuers!C:E,3,FALSE)</f>
        <v>#N/A</v>
      </c>
      <c r="S658" t="s">
        <v>908</v>
      </c>
    </row>
    <row r="659" spans="17:19" x14ac:dyDescent="0.25">
      <c r="Q659" t="str">
        <f t="shared" si="10"/>
        <v>CHEVBK</v>
      </c>
      <c r="R659" t="str">
        <f>VLOOKUP(S659,ERV_Issuers!C:E,3,FALSE)</f>
        <v>CHEVBK</v>
      </c>
      <c r="S659" t="s">
        <v>909</v>
      </c>
    </row>
    <row r="660" spans="17:19" x14ac:dyDescent="0.25">
      <c r="Q660" t="str">
        <f t="shared" si="10"/>
        <v>CHFOTN</v>
      </c>
      <c r="R660" t="e">
        <f>VLOOKUP(S660,ERV_Issuers!C:E,3,FALSE)</f>
        <v>#N/A</v>
      </c>
      <c r="S660" t="s">
        <v>911</v>
      </c>
    </row>
    <row r="661" spans="17:19" x14ac:dyDescent="0.25">
      <c r="Q661" t="str">
        <f t="shared" si="10"/>
        <v>CHGDNU</v>
      </c>
      <c r="R661" t="str">
        <f>VLOOKUP(S661,ERV_Issuers!C:E,3,FALSE)</f>
        <v>CHGDNU</v>
      </c>
      <c r="S661" t="s">
        <v>912</v>
      </c>
    </row>
    <row r="662" spans="17:19" x14ac:dyDescent="0.25">
      <c r="Q662" t="str">
        <f t="shared" si="10"/>
        <v>CHGDNU</v>
      </c>
      <c r="R662" t="str">
        <f>VLOOKUP(S662,ERV_Issuers!C:E,3,FALSE)</f>
        <v>CHGDNU</v>
      </c>
      <c r="S662" t="s">
        <v>916</v>
      </c>
    </row>
    <row r="663" spans="17:19" x14ac:dyDescent="0.25">
      <c r="Q663" t="str">
        <f t="shared" si="10"/>
        <v>CHGRID</v>
      </c>
      <c r="R663" t="str">
        <f>VLOOKUP(S663,ERV_Issuers!C:E,3,FALSE)</f>
        <v>CHGRID</v>
      </c>
      <c r="S663" t="s">
        <v>919</v>
      </c>
    </row>
    <row r="664" spans="17:19" x14ac:dyDescent="0.25">
      <c r="Q664" t="str">
        <f t="shared" si="10"/>
        <v>CHGTNG</v>
      </c>
      <c r="R664" t="e">
        <f>VLOOKUP(S664,ERV_Issuers!C:E,3,FALSE)</f>
        <v>#N/A</v>
      </c>
      <c r="S664" t="s">
        <v>920</v>
      </c>
    </row>
    <row r="665" spans="17:19" x14ac:dyDescent="0.25">
      <c r="Q665" t="str">
        <f t="shared" si="10"/>
        <v>CHIGRA</v>
      </c>
      <c r="R665" t="e">
        <f>VLOOKUP(S665,ERV_Issuers!C:E,3,FALSE)</f>
        <v>#N/A</v>
      </c>
      <c r="S665" t="s">
        <v>922</v>
      </c>
    </row>
    <row r="666" spans="17:19" x14ac:dyDescent="0.25">
      <c r="Q666" t="str">
        <f t="shared" si="10"/>
        <v>CHILE</v>
      </c>
      <c r="R666" t="str">
        <f>VLOOKUP(S666,ERV_Issuers!C:E,3,FALSE)</f>
        <v>CHILE</v>
      </c>
      <c r="S666" t="s">
        <v>923</v>
      </c>
    </row>
    <row r="667" spans="17:19" x14ac:dyDescent="0.25">
      <c r="Q667" t="str">
        <f t="shared" si="10"/>
        <v>CHILOV</v>
      </c>
      <c r="R667" t="str">
        <f>VLOOKUP(S667,ERV_Issuers!C:E,3,FALSE)</f>
        <v>CHILOV</v>
      </c>
      <c r="S667" t="s">
        <v>926</v>
      </c>
    </row>
    <row r="668" spans="17:19" x14ac:dyDescent="0.25">
      <c r="Q668" t="str">
        <f t="shared" si="10"/>
        <v>CHINA</v>
      </c>
      <c r="R668" t="str">
        <f>VLOOKUP(S668,ERV_Issuers!C:E,3,FALSE)</f>
        <v>CHINA</v>
      </c>
      <c r="S668" t="s">
        <v>930</v>
      </c>
    </row>
    <row r="669" spans="17:19" x14ac:dyDescent="0.25">
      <c r="Q669" t="str">
        <f t="shared" si="10"/>
        <v>CHINAM</v>
      </c>
      <c r="R669" t="str">
        <f>VLOOKUP(S669,ERV_Issuers!C:E,3,FALSE)</f>
        <v>CHINAM</v>
      </c>
      <c r="S669" t="s">
        <v>933</v>
      </c>
    </row>
    <row r="670" spans="17:19" x14ac:dyDescent="0.25">
      <c r="Q670" t="str">
        <f t="shared" si="10"/>
        <v>CHINAM</v>
      </c>
      <c r="R670" t="str">
        <f>VLOOKUP(S670,ERV_Issuers!C:E,3,FALSE)</f>
        <v>CHINAM</v>
      </c>
      <c r="S670" t="s">
        <v>16870</v>
      </c>
    </row>
    <row r="671" spans="17:19" x14ac:dyDescent="0.25">
      <c r="Q671" t="str">
        <f t="shared" si="10"/>
        <v>CHINEV</v>
      </c>
      <c r="R671" t="str">
        <f>VLOOKUP(S671,ERV_Issuers!C:E,3,FALSE)</f>
        <v>CHINEV</v>
      </c>
      <c r="S671" t="s">
        <v>934</v>
      </c>
    </row>
    <row r="672" spans="17:19" x14ac:dyDescent="0.25">
      <c r="Q672" t="str">
        <f t="shared" si="10"/>
        <v>CHINLP</v>
      </c>
      <c r="R672" t="str">
        <f>VLOOKUP(S672,ERV_Issuers!C:E,3,FALSE)</f>
        <v>CHINLP</v>
      </c>
      <c r="S672" t="s">
        <v>938</v>
      </c>
    </row>
    <row r="673" spans="17:19" x14ac:dyDescent="0.25">
      <c r="Q673" t="str">
        <f t="shared" si="10"/>
        <v>CHINLP</v>
      </c>
      <c r="R673" t="str">
        <f>VLOOKUP(S673,ERV_Issuers!C:E,3,FALSE)</f>
        <v>CHINLP</v>
      </c>
      <c r="S673" t="s">
        <v>940</v>
      </c>
    </row>
    <row r="674" spans="17:19" x14ac:dyDescent="0.25">
      <c r="Q674" t="str">
        <f t="shared" si="10"/>
        <v>CHINSC</v>
      </c>
      <c r="R674" t="str">
        <f>VLOOKUP(S674,ERV_Issuers!C:E,3,FALSE)</f>
        <v>CHINSC</v>
      </c>
      <c r="S674" t="s">
        <v>943</v>
      </c>
    </row>
    <row r="675" spans="17:19" x14ac:dyDescent="0.25">
      <c r="Q675" t="str">
        <f t="shared" si="10"/>
        <v>CHIOIL</v>
      </c>
      <c r="R675" t="str">
        <f>VLOOKUP(S675,ERV_Issuers!C:E,3,FALSE)</f>
        <v>CHIOIL</v>
      </c>
      <c r="S675" t="s">
        <v>947</v>
      </c>
    </row>
    <row r="676" spans="17:19" x14ac:dyDescent="0.25">
      <c r="Q676" t="str">
        <f t="shared" si="10"/>
        <v>CHIOLI</v>
      </c>
      <c r="R676" t="str">
        <f>VLOOKUP(S676,ERV_Issuers!C:E,3,FALSE)</f>
        <v>CHIOLI</v>
      </c>
      <c r="S676" t="s">
        <v>950</v>
      </c>
    </row>
    <row r="677" spans="17:19" x14ac:dyDescent="0.25">
      <c r="Q677" t="str">
        <f t="shared" si="10"/>
        <v>CHIPEC</v>
      </c>
      <c r="R677" t="str">
        <f>VLOOKUP(S677,ERV_Issuers!C:E,3,FALSE)</f>
        <v>CHIPEC</v>
      </c>
      <c r="S677" t="s">
        <v>952</v>
      </c>
    </row>
    <row r="678" spans="17:19" x14ac:dyDescent="0.25">
      <c r="Q678" t="str">
        <f t="shared" si="10"/>
        <v>CHITRA</v>
      </c>
      <c r="R678" t="str">
        <f>VLOOKUP(S678,ERV_Issuers!C:E,3,FALSE)</f>
        <v>CHITRA</v>
      </c>
      <c r="S678" t="s">
        <v>956</v>
      </c>
    </row>
    <row r="679" spans="17:19" x14ac:dyDescent="0.25">
      <c r="Q679" t="str">
        <f t="shared" si="10"/>
        <v>CHIWIN</v>
      </c>
      <c r="R679" t="str">
        <f>VLOOKUP(S679,ERV_Issuers!C:E,3,FALSE)</f>
        <v>182</v>
      </c>
      <c r="S679" t="s">
        <v>958</v>
      </c>
    </row>
    <row r="680" spans="17:19" x14ac:dyDescent="0.25">
      <c r="Q680" t="str">
        <f t="shared" si="10"/>
        <v>CHIYBK-AT1</v>
      </c>
      <c r="R680" t="str">
        <f>VLOOKUP(S680,ERV_Issuers!C:E,3,FALSE)</f>
        <v>2388</v>
      </c>
      <c r="S680" t="s">
        <v>962</v>
      </c>
    </row>
    <row r="681" spans="17:19" x14ac:dyDescent="0.25">
      <c r="Q681" t="str">
        <f t="shared" si="10"/>
        <v>CHJMAO</v>
      </c>
      <c r="R681" t="str">
        <f>VLOOKUP(S681,ERV_Issuers!C:E,3,FALSE)</f>
        <v>CHJMAO</v>
      </c>
      <c r="S681" t="s">
        <v>965</v>
      </c>
    </row>
    <row r="682" spans="17:19" x14ac:dyDescent="0.25">
      <c r="Q682" t="str">
        <f t="shared" si="10"/>
        <v>CHJMAO</v>
      </c>
      <c r="R682" t="str">
        <f>VLOOKUP(S682,ERV_Issuers!C:E,3,FALSE)</f>
        <v>CHJMAO</v>
      </c>
      <c r="S682" t="s">
        <v>969</v>
      </c>
    </row>
    <row r="683" spans="17:19" x14ac:dyDescent="0.25">
      <c r="Q683" t="str">
        <f t="shared" si="10"/>
        <v>CHLEAS</v>
      </c>
      <c r="R683" t="str">
        <f>VLOOKUP(S683,ERV_Issuers!C:E,3,FALSE)</f>
        <v>CHLEAS</v>
      </c>
      <c r="S683" t="s">
        <v>970</v>
      </c>
    </row>
    <row r="684" spans="17:19" x14ac:dyDescent="0.25">
      <c r="Q684" t="str">
        <f t="shared" si="10"/>
        <v>CHMEDA</v>
      </c>
      <c r="R684" t="str">
        <f>VLOOKUP(S684,ERV_Issuers!C:E,3,FALSE)</f>
        <v>CHMEDA</v>
      </c>
      <c r="S684" t="s">
        <v>974</v>
      </c>
    </row>
    <row r="685" spans="17:19" x14ac:dyDescent="0.25">
      <c r="Q685" t="str">
        <f t="shared" si="10"/>
        <v>CHMETL</v>
      </c>
      <c r="R685" t="str">
        <f>VLOOKUP(S685,ERV_Issuers!C:E,3,FALSE)</f>
        <v>CHMETL</v>
      </c>
      <c r="S685" t="s">
        <v>977</v>
      </c>
    </row>
    <row r="686" spans="17:19" x14ac:dyDescent="0.25">
      <c r="Q686" t="str">
        <f t="shared" si="10"/>
        <v>CHMETL</v>
      </c>
      <c r="R686" t="str">
        <f>VLOOKUP(S686,ERV_Issuers!C:E,3,FALSE)</f>
        <v>CHMETL</v>
      </c>
      <c r="S686" t="s">
        <v>979</v>
      </c>
    </row>
    <row r="687" spans="17:19" x14ac:dyDescent="0.25">
      <c r="Q687" t="str">
        <f t="shared" si="10"/>
        <v>CHMFRU</v>
      </c>
      <c r="R687" t="e">
        <f>VLOOKUP(S687,ERV_Issuers!C:E,3,FALSE)</f>
        <v>#N/A</v>
      </c>
      <c r="S687" t="s">
        <v>981</v>
      </c>
    </row>
    <row r="688" spans="17:19" x14ac:dyDescent="0.25">
      <c r="Q688" t="str">
        <f t="shared" si="10"/>
        <v>CHNAAR</v>
      </c>
      <c r="R688" t="str">
        <f>VLOOKUP(S688,ERV_Issuers!C:E,3,FALSE)</f>
        <v>1848</v>
      </c>
      <c r="S688" t="s">
        <v>982</v>
      </c>
    </row>
    <row r="689" spans="17:19" x14ac:dyDescent="0.25">
      <c r="Q689" t="str">
        <f t="shared" si="10"/>
        <v>CHOHEC</v>
      </c>
      <c r="R689" t="e">
        <f>VLOOKUP(S689,ERV_Issuers!C:E,3,FALSE)</f>
        <v>#N/A</v>
      </c>
      <c r="S689" t="s">
        <v>984</v>
      </c>
    </row>
    <row r="690" spans="17:19" x14ac:dyDescent="0.25">
      <c r="Q690" t="str">
        <f t="shared" si="10"/>
        <v>CHOHIN</v>
      </c>
      <c r="R690" t="e">
        <f>VLOOKUP(S690,ERV_Issuers!C:E,3,FALSE)</f>
        <v>#N/A</v>
      </c>
      <c r="S690" t="s">
        <v>985</v>
      </c>
    </row>
    <row r="691" spans="17:19" x14ac:dyDescent="0.25">
      <c r="Q691" t="str">
        <f t="shared" si="10"/>
        <v>CHOHIN</v>
      </c>
      <c r="R691" t="str">
        <f>VLOOKUP(S691,ERV_Issuers!C:E,3,FALSE)</f>
        <v>CHOHIN</v>
      </c>
      <c r="S691" t="s">
        <v>988</v>
      </c>
    </row>
    <row r="692" spans="17:19" x14ac:dyDescent="0.25">
      <c r="Q692" t="str">
        <f t="shared" si="10"/>
        <v>CHPWCN</v>
      </c>
      <c r="R692" t="str">
        <f>VLOOKUP(S692,ERV_Issuers!C:E,3,FALSE)</f>
        <v>CHPWCN</v>
      </c>
      <c r="S692" t="s">
        <v>990</v>
      </c>
    </row>
    <row r="693" spans="17:19" x14ac:dyDescent="0.25">
      <c r="Q693" t="str">
        <f t="shared" si="10"/>
        <v>CHRAIL</v>
      </c>
      <c r="R693" t="str">
        <f>VLOOKUP(S693,ERV_Issuers!C:E,3,FALSE)</f>
        <v>CHRAIL</v>
      </c>
      <c r="S693" t="s">
        <v>992</v>
      </c>
    </row>
    <row r="694" spans="17:19" x14ac:dyDescent="0.25">
      <c r="Q694" t="str">
        <f t="shared" si="10"/>
        <v>CHSCOI</v>
      </c>
      <c r="R694" t="str">
        <f>VLOOKUP(S694,ERV_Issuers!C:E,3,FALSE)</f>
        <v>CHSCOI</v>
      </c>
      <c r="S694" t="s">
        <v>994</v>
      </c>
    </row>
    <row r="695" spans="17:19" x14ac:dyDescent="0.25">
      <c r="Q695" t="str">
        <f t="shared" si="10"/>
        <v>CHSCOI</v>
      </c>
      <c r="R695" t="str">
        <f>VLOOKUP(S695,ERV_Issuers!C:E,3,FALSE)</f>
        <v>CHSCOI</v>
      </c>
      <c r="S695" t="s">
        <v>997</v>
      </c>
    </row>
    <row r="696" spans="17:19" x14ac:dyDescent="0.25">
      <c r="Q696" t="str">
        <f t="shared" si="10"/>
        <v>CICCHK</v>
      </c>
      <c r="R696" t="str">
        <f>VLOOKUP(S696,ERV_Issuers!C:E,3,FALSE)</f>
        <v>CICCHK</v>
      </c>
      <c r="S696" t="s">
        <v>999</v>
      </c>
    </row>
    <row r="697" spans="17:19" x14ac:dyDescent="0.25">
      <c r="Q697" t="str">
        <f t="shared" si="10"/>
        <v>CIELBZ</v>
      </c>
      <c r="R697" t="str">
        <f>VLOOKUP(S697,ERV_Issuers!C:E,3,FALSE)</f>
        <v>CIELBZ</v>
      </c>
      <c r="S697" t="s">
        <v>1001</v>
      </c>
    </row>
    <row r="698" spans="17:19" x14ac:dyDescent="0.25">
      <c r="Q698" t="str">
        <f t="shared" si="10"/>
        <v>CIFIHG</v>
      </c>
      <c r="R698" t="str">
        <f>VLOOKUP(S698,ERV_Issuers!C:E,3,FALSE)</f>
        <v>CIFIHG</v>
      </c>
      <c r="S698" t="s">
        <v>1004</v>
      </c>
    </row>
    <row r="699" spans="17:19" x14ac:dyDescent="0.25">
      <c r="Q699" t="str">
        <f t="shared" si="10"/>
        <v>CIKLIS</v>
      </c>
      <c r="R699" t="str">
        <f>VLOOKUP(S699,ERV_Issuers!C:E,3,FALSE)</f>
        <v>CIKLIS</v>
      </c>
      <c r="S699" t="s">
        <v>1006</v>
      </c>
    </row>
    <row r="700" spans="17:19" x14ac:dyDescent="0.25">
      <c r="Q700" t="str">
        <f t="shared" si="10"/>
        <v>CIMWLB</v>
      </c>
      <c r="R700" t="str">
        <f>VLOOKUP(S700,ERV_Issuers!C:E,3,FALSE)</f>
        <v>CIMWLB</v>
      </c>
      <c r="S700" t="s">
        <v>1010</v>
      </c>
    </row>
    <row r="701" spans="17:19" x14ac:dyDescent="0.25">
      <c r="Q701" t="str">
        <f t="shared" si="10"/>
        <v>CIMWLB</v>
      </c>
      <c r="R701" t="str">
        <f>VLOOKUP(S701,ERV_Issuers!C:E,3,FALSE)</f>
        <v>CIMWLB</v>
      </c>
      <c r="S701" t="s">
        <v>1012</v>
      </c>
    </row>
    <row r="702" spans="17:19" x14ac:dyDescent="0.25">
      <c r="Q702" t="str">
        <f t="shared" si="10"/>
        <v>CINDBK</v>
      </c>
      <c r="R702" t="str">
        <f>VLOOKUP(S702,ERV_Issuers!C:E,3,FALSE)</f>
        <v>CINDBK</v>
      </c>
      <c r="S702" t="s">
        <v>1014</v>
      </c>
    </row>
    <row r="703" spans="17:19" x14ac:dyDescent="0.25">
      <c r="Q703" t="str">
        <f t="shared" si="10"/>
        <v>CINDBK</v>
      </c>
      <c r="R703" t="str">
        <f>VLOOKUP(S703,ERV_Issuers!C:E,3,FALSE)</f>
        <v>CINDBK</v>
      </c>
      <c r="S703" t="s">
        <v>1015</v>
      </c>
    </row>
    <row r="704" spans="17:19" x14ac:dyDescent="0.25">
      <c r="Q704" t="str">
        <f t="shared" si="10"/>
        <v>CINDBK</v>
      </c>
      <c r="R704" t="str">
        <f>VLOOKUP(S704,ERV_Issuers!C:E,3,FALSE)</f>
        <v>CINDBK</v>
      </c>
      <c r="S704" t="s">
        <v>1018</v>
      </c>
    </row>
    <row r="705" spans="17:19" x14ac:dyDescent="0.25">
      <c r="Q705" t="str">
        <f t="shared" si="10"/>
        <v>CINMFI</v>
      </c>
      <c r="R705" t="str">
        <f>VLOOKUP(S705,ERV_Issuers!C:E,3,FALSE)</f>
        <v>CINMFI</v>
      </c>
      <c r="S705" t="s">
        <v>1020</v>
      </c>
    </row>
    <row r="706" spans="17:19" x14ac:dyDescent="0.25">
      <c r="Q706" t="str">
        <f t="shared" ref="Q706:Q769" si="11">LEFT(S706,IFERROR(FIND("_",S706,1)-1,LEN(S706)))</f>
        <v>CISIFG</v>
      </c>
      <c r="R706" t="str">
        <f>VLOOKUP(S706,ERV_Issuers!C:E,3,FALSE)</f>
        <v>CISIFG</v>
      </c>
      <c r="S706" t="s">
        <v>1023</v>
      </c>
    </row>
    <row r="707" spans="17:19" x14ac:dyDescent="0.25">
      <c r="Q707" t="str">
        <f t="shared" si="11"/>
        <v>CITICS</v>
      </c>
      <c r="R707" t="str">
        <f>VLOOKUP(S707,ERV_Issuers!C:E,3,FALSE)</f>
        <v>CITICS</v>
      </c>
      <c r="S707" t="s">
        <v>1025</v>
      </c>
    </row>
    <row r="708" spans="17:19" x14ac:dyDescent="0.25">
      <c r="Q708" t="str">
        <f t="shared" si="11"/>
        <v>CITLTD</v>
      </c>
      <c r="R708" t="str">
        <f>VLOOKUP(S708,ERV_Issuers!C:E,3,FALSE)</f>
        <v>CITLTD</v>
      </c>
      <c r="S708" t="s">
        <v>1027</v>
      </c>
    </row>
    <row r="709" spans="17:19" x14ac:dyDescent="0.25">
      <c r="Q709" t="str">
        <f t="shared" si="11"/>
        <v>CITNAT</v>
      </c>
      <c r="R709" t="str">
        <f>VLOOKUP(S709,ERV_Issuers!C:E,3,FALSE)</f>
        <v>CITNAT</v>
      </c>
      <c r="S709" t="s">
        <v>1030</v>
      </c>
    </row>
    <row r="710" spans="17:19" x14ac:dyDescent="0.25">
      <c r="Q710" t="str">
        <f t="shared" si="11"/>
        <v>CITNAT</v>
      </c>
      <c r="R710" t="str">
        <f>VLOOKUP(S710,ERV_Issuers!C:E,3,FALSE)</f>
        <v>CITNAT</v>
      </c>
      <c r="S710" t="s">
        <v>1035</v>
      </c>
    </row>
    <row r="711" spans="17:19" x14ac:dyDescent="0.25">
      <c r="Q711" t="str">
        <f t="shared" si="11"/>
        <v>CITNAT</v>
      </c>
      <c r="R711" t="str">
        <f>VLOOKUP(S711,ERV_Issuers!C:E,3,FALSE)</f>
        <v>CITNAT</v>
      </c>
      <c r="S711" t="s">
        <v>1037</v>
      </c>
    </row>
    <row r="712" spans="17:19" x14ac:dyDescent="0.25">
      <c r="Q712" t="str">
        <f t="shared" si="11"/>
        <v>CITPAK</v>
      </c>
      <c r="R712" t="str">
        <f>VLOOKUP(S712,ERV_Issuers!C:E,3,FALSE)</f>
        <v>CITPAK</v>
      </c>
      <c r="S712" t="s">
        <v>3828</v>
      </c>
    </row>
    <row r="713" spans="17:19" x14ac:dyDescent="0.25">
      <c r="Q713" t="str">
        <f t="shared" si="11"/>
        <v>CJIANT</v>
      </c>
      <c r="R713" t="str">
        <f>VLOOKUP(S713,ERV_Issuers!C:E,3,FALSE)</f>
        <v>CJIANT</v>
      </c>
      <c r="S713" t="s">
        <v>3825</v>
      </c>
    </row>
    <row r="714" spans="17:19" x14ac:dyDescent="0.25">
      <c r="Q714" t="str">
        <f t="shared" si="11"/>
        <v>CKHH</v>
      </c>
      <c r="R714" t="str">
        <f>VLOOKUP(S714,ERV_Issuers!C:E,3,FALSE)</f>
        <v>CKHH</v>
      </c>
      <c r="S714" t="s">
        <v>1039</v>
      </c>
    </row>
    <row r="715" spans="17:19" x14ac:dyDescent="0.25">
      <c r="Q715" t="str">
        <f t="shared" si="11"/>
        <v>CKHH</v>
      </c>
      <c r="R715" t="e">
        <f>VLOOKUP(S715,ERV_Issuers!C:E,3,FALSE)</f>
        <v>#N/A</v>
      </c>
      <c r="S715" t="s">
        <v>1041</v>
      </c>
    </row>
    <row r="716" spans="17:19" x14ac:dyDescent="0.25">
      <c r="Q716" t="str">
        <f t="shared" si="11"/>
        <v>CKINF</v>
      </c>
      <c r="R716" t="str">
        <f>VLOOKUP(S716,ERV_Issuers!C:E,3,FALSE)</f>
        <v>CKINF</v>
      </c>
      <c r="S716" t="s">
        <v>1042</v>
      </c>
    </row>
    <row r="717" spans="17:19" x14ac:dyDescent="0.25">
      <c r="Q717" t="str">
        <f t="shared" si="11"/>
        <v>CKPFIN</v>
      </c>
      <c r="R717" t="str">
        <f>VLOOKUP(S717,ERV_Issuers!C:E,3,FALSE)</f>
        <v>CKPFIN</v>
      </c>
      <c r="S717" t="s">
        <v>16853</v>
      </c>
    </row>
    <row r="718" spans="17:19" x14ac:dyDescent="0.25">
      <c r="Q718" t="str">
        <f t="shared" si="11"/>
        <v>CLFCAP</v>
      </c>
      <c r="R718" t="str">
        <f>VLOOKUP(S718,ERV_Issuers!C:E,3,FALSE)</f>
        <v>CLFCAP</v>
      </c>
      <c r="S718" t="s">
        <v>1045</v>
      </c>
    </row>
    <row r="719" spans="17:19" x14ac:dyDescent="0.25">
      <c r="Q719" t="str">
        <f t="shared" si="11"/>
        <v>CLRNPW</v>
      </c>
      <c r="R719" t="str">
        <f>VLOOKUP(S719,ERV_Issuers!C:E,3,FALSE)</f>
        <v>CLRNPW</v>
      </c>
      <c r="S719" t="s">
        <v>1047</v>
      </c>
    </row>
    <row r="720" spans="17:19" x14ac:dyDescent="0.25">
      <c r="Q720" t="str">
        <f t="shared" si="11"/>
        <v>CMHI</v>
      </c>
      <c r="R720" t="str">
        <f>VLOOKUP(S720,ERV_Issuers!C:E,3,FALSE)</f>
        <v>CMHI</v>
      </c>
      <c r="S720" t="s">
        <v>1050</v>
      </c>
    </row>
    <row r="721" spans="17:19" x14ac:dyDescent="0.25">
      <c r="Q721" t="str">
        <f t="shared" si="11"/>
        <v>CMHI-SS</v>
      </c>
      <c r="R721" t="str">
        <f>VLOOKUP(S721,ERV_Issuers!C:E,3,FALSE)</f>
        <v>144</v>
      </c>
      <c r="S721" t="s">
        <v>1051</v>
      </c>
    </row>
    <row r="722" spans="17:19" x14ac:dyDescent="0.25">
      <c r="Q722" t="str">
        <f t="shared" si="11"/>
        <v>CMIENE</v>
      </c>
      <c r="R722" t="str">
        <f>VLOOKUP(S722,ERV_Issuers!C:E,3,FALSE)</f>
        <v>CMIENE</v>
      </c>
      <c r="S722" t="s">
        <v>1054</v>
      </c>
    </row>
    <row r="723" spans="17:19" x14ac:dyDescent="0.25">
      <c r="Q723" t="str">
        <f t="shared" si="11"/>
        <v>CMIGBZ</v>
      </c>
      <c r="R723" t="str">
        <f>VLOOKUP(S723,ERV_Issuers!C:E,3,FALSE)</f>
        <v>CMIGBZ</v>
      </c>
      <c r="S723" t="s">
        <v>1058</v>
      </c>
    </row>
    <row r="724" spans="17:19" x14ac:dyDescent="0.25">
      <c r="Q724" t="str">
        <f t="shared" si="11"/>
        <v>CMINLE</v>
      </c>
      <c r="R724" t="str">
        <f>VLOOKUP(S724,ERV_Issuers!C:E,3,FALSE)</f>
        <v>CMINLE</v>
      </c>
      <c r="S724" t="s">
        <v>1060</v>
      </c>
    </row>
    <row r="725" spans="17:19" x14ac:dyDescent="0.25">
      <c r="Q725" t="str">
        <f t="shared" si="11"/>
        <v>CMPCCI</v>
      </c>
      <c r="R725" t="str">
        <f>VLOOKUP(S725,ERV_Issuers!C:E,3,FALSE)</f>
        <v>CMPCCI</v>
      </c>
      <c r="S725" t="s">
        <v>1063</v>
      </c>
    </row>
    <row r="726" spans="17:19" x14ac:dyDescent="0.25">
      <c r="Q726" t="str">
        <f t="shared" si="11"/>
        <v>CMSINT</v>
      </c>
      <c r="R726" t="e">
        <f>VLOOKUP(S726,ERV_Issuers!C:E,3,FALSE)</f>
        <v>#N/A</v>
      </c>
      <c r="S726" t="s">
        <v>18268</v>
      </c>
    </row>
    <row r="727" spans="17:19" x14ac:dyDescent="0.25">
      <c r="Q727" t="str">
        <f t="shared" si="11"/>
        <v>CNBG</v>
      </c>
      <c r="R727" t="str">
        <f>VLOOKUP(S727,ERV_Issuers!C:E,3,FALSE)</f>
        <v>CNBG</v>
      </c>
      <c r="S727" t="s">
        <v>1066</v>
      </c>
    </row>
    <row r="728" spans="17:19" x14ac:dyDescent="0.25">
      <c r="Q728" t="str">
        <f t="shared" si="11"/>
        <v>CNBG</v>
      </c>
      <c r="R728" t="str">
        <f>VLOOKUP(S728,ERV_Issuers!C:E,3,FALSE)</f>
        <v>CNBG</v>
      </c>
      <c r="S728" t="s">
        <v>16856</v>
      </c>
    </row>
    <row r="729" spans="17:19" x14ac:dyDescent="0.25">
      <c r="Q729" t="str">
        <f t="shared" si="11"/>
        <v>CNCBHK</v>
      </c>
      <c r="R729" t="str">
        <f>VLOOKUP(S729,ERV_Issuers!C:E,3,FALSE)</f>
        <v>CNCBHK</v>
      </c>
      <c r="S729" t="s">
        <v>19156</v>
      </c>
    </row>
    <row r="730" spans="17:19" x14ac:dyDescent="0.25">
      <c r="Q730" t="str">
        <f t="shared" si="11"/>
        <v>CNECN</v>
      </c>
      <c r="R730" t="str">
        <f>VLOOKUP(S730,ERV_Issuers!C:E,3,FALSE)</f>
        <v>CNECN</v>
      </c>
      <c r="S730" t="s">
        <v>1069</v>
      </c>
    </row>
    <row r="731" spans="17:19" x14ac:dyDescent="0.25">
      <c r="Q731" t="str">
        <f t="shared" si="11"/>
        <v>CNMDHL</v>
      </c>
      <c r="R731" t="str">
        <f>VLOOKUP(S731,ERV_Issuers!C:E,3,FALSE)</f>
        <v>CNMDHL</v>
      </c>
      <c r="S731" t="s">
        <v>17510</v>
      </c>
    </row>
    <row r="732" spans="17:19" x14ac:dyDescent="0.25">
      <c r="Q732" t="str">
        <f t="shared" si="11"/>
        <v>CNOOC</v>
      </c>
      <c r="R732" t="str">
        <f>VLOOKUP(S732,ERV_Issuers!C:E,3,FALSE)</f>
        <v>CNOOC</v>
      </c>
      <c r="S732" t="s">
        <v>1072</v>
      </c>
    </row>
    <row r="733" spans="17:19" x14ac:dyDescent="0.25">
      <c r="Q733" t="str">
        <f t="shared" si="11"/>
        <v>CNPCCH</v>
      </c>
      <c r="R733" t="str">
        <f>VLOOKUP(S733,ERV_Issuers!C:E,3,FALSE)</f>
        <v>CNPCCH</v>
      </c>
      <c r="S733" t="s">
        <v>1073</v>
      </c>
    </row>
    <row r="734" spans="17:19" x14ac:dyDescent="0.25">
      <c r="Q734" t="str">
        <f t="shared" si="11"/>
        <v>CNSHAN</v>
      </c>
      <c r="R734" t="e">
        <f>VLOOKUP(S734,ERV_Issuers!C:E,3,FALSE)</f>
        <v>#N/A</v>
      </c>
      <c r="S734" t="s">
        <v>1074</v>
      </c>
    </row>
    <row r="735" spans="17:19" x14ac:dyDescent="0.25">
      <c r="Q735" t="str">
        <f t="shared" si="11"/>
        <v>CNSHAN</v>
      </c>
      <c r="R735" t="e">
        <f>VLOOKUP(S735,ERV_Issuers!C:E,3,FALSE)</f>
        <v>#N/A</v>
      </c>
      <c r="S735" t="s">
        <v>3823</v>
      </c>
    </row>
    <row r="736" spans="17:19" x14ac:dyDescent="0.25">
      <c r="Q736" t="str">
        <f t="shared" si="11"/>
        <v>COFCHK</v>
      </c>
      <c r="R736" t="str">
        <f>VLOOKUP(S736,ERV_Issuers!C:E,3,FALSE)</f>
        <v>COFCHK</v>
      </c>
      <c r="S736" t="s">
        <v>3820</v>
      </c>
    </row>
    <row r="737" spans="17:19" x14ac:dyDescent="0.25">
      <c r="Q737" t="str">
        <f t="shared" si="11"/>
        <v>COFIDE</v>
      </c>
      <c r="R737" t="str">
        <f>VLOOKUP(S737,ERV_Issuers!C:E,3,FALSE)</f>
        <v>COFIDE</v>
      </c>
      <c r="S737" t="s">
        <v>1077</v>
      </c>
    </row>
    <row r="738" spans="17:19" x14ac:dyDescent="0.25">
      <c r="Q738" t="str">
        <f t="shared" si="11"/>
        <v>COFIDE</v>
      </c>
      <c r="R738" t="str">
        <f>VLOOKUP(S738,ERV_Issuers!C:E,3,FALSE)</f>
        <v>COFIDE</v>
      </c>
      <c r="S738" t="s">
        <v>1080</v>
      </c>
    </row>
    <row r="739" spans="17:19" x14ac:dyDescent="0.25">
      <c r="Q739" t="str">
        <f t="shared" si="11"/>
        <v>COGARD</v>
      </c>
      <c r="R739" t="str">
        <f>VLOOKUP(S739,ERV_Issuers!C:E,3,FALSE)</f>
        <v>COGARD</v>
      </c>
      <c r="S739" t="s">
        <v>1082</v>
      </c>
    </row>
    <row r="740" spans="17:19" x14ac:dyDescent="0.25">
      <c r="Q740" t="str">
        <f t="shared" si="11"/>
        <v>COGO</v>
      </c>
      <c r="R740" t="str">
        <f>VLOOKUP(S740,ERV_Issuers!C:E,3,FALSE)</f>
        <v>COGO</v>
      </c>
      <c r="S740" t="s">
        <v>1086</v>
      </c>
    </row>
    <row r="741" spans="17:19" x14ac:dyDescent="0.25">
      <c r="Q741" t="str">
        <f t="shared" si="11"/>
        <v>COLBUN</v>
      </c>
      <c r="R741" t="str">
        <f>VLOOKUP(S741,ERV_Issuers!C:E,3,FALSE)</f>
        <v>COLBUN</v>
      </c>
      <c r="S741" t="s">
        <v>1089</v>
      </c>
    </row>
    <row r="742" spans="17:19" x14ac:dyDescent="0.25">
      <c r="Q742" t="str">
        <f t="shared" si="11"/>
        <v>COLOMBIA</v>
      </c>
      <c r="R742" t="str">
        <f>VLOOKUP(S742,ERV_Issuers!C:E,3,FALSE)</f>
        <v>COLOM</v>
      </c>
      <c r="S742" t="s">
        <v>1092</v>
      </c>
    </row>
    <row r="743" spans="17:19" x14ac:dyDescent="0.25">
      <c r="Q743" t="str">
        <f t="shared" si="11"/>
        <v>COMENG-SEC</v>
      </c>
      <c r="R743" t="str">
        <f>VLOOKUP(S743,ERV_Issuers!C:E,3,FALSE)</f>
        <v>COMENG</v>
      </c>
      <c r="S743" t="s">
        <v>1096</v>
      </c>
    </row>
    <row r="744" spans="17:19" x14ac:dyDescent="0.25">
      <c r="Q744" t="str">
        <f t="shared" si="11"/>
        <v>COMQAT</v>
      </c>
      <c r="R744" t="str">
        <f>VLOOKUP(S744,ERV_Issuers!C:E,3,FALSE)</f>
        <v>COMQAT</v>
      </c>
      <c r="S744" t="s">
        <v>1099</v>
      </c>
    </row>
    <row r="745" spans="17:19" x14ac:dyDescent="0.25">
      <c r="Q745" t="str">
        <f t="shared" si="11"/>
        <v>CONAMP</v>
      </c>
      <c r="R745" t="str">
        <f>VLOOKUP(S745,ERV_Issuers!C:E,3,FALSE)</f>
        <v>CONAMP</v>
      </c>
      <c r="S745" t="s">
        <v>1104</v>
      </c>
    </row>
    <row r="746" spans="17:19" x14ac:dyDescent="0.25">
      <c r="Q746" t="str">
        <f t="shared" si="11"/>
        <v>CONDA</v>
      </c>
      <c r="R746" t="str">
        <f>VLOOKUP(S746,ERV_Issuers!C:E,3,FALSE)</f>
        <v>CONDA</v>
      </c>
      <c r="S746" t="s">
        <v>1107</v>
      </c>
    </row>
    <row r="747" spans="17:19" x14ac:dyDescent="0.25">
      <c r="Q747" t="str">
        <f t="shared" si="11"/>
        <v>CONSEN</v>
      </c>
      <c r="R747" t="str">
        <f>VLOOKUP(S747,ERV_Issuers!C:E,3,FALSE)</f>
        <v>CONSEN</v>
      </c>
      <c r="S747" t="s">
        <v>1110</v>
      </c>
    </row>
    <row r="748" spans="17:19" x14ac:dyDescent="0.25">
      <c r="Q748" t="str">
        <f t="shared" si="11"/>
        <v>CONSON</v>
      </c>
      <c r="R748" t="str">
        <f>VLOOKUP(S748,ERV_Issuers!C:E,3,FALSE)</f>
        <v>CONSON</v>
      </c>
      <c r="S748" t="s">
        <v>1116</v>
      </c>
    </row>
    <row r="749" spans="17:19" x14ac:dyDescent="0.25">
      <c r="Q749" t="str">
        <f t="shared" si="11"/>
        <v>CONTLE</v>
      </c>
      <c r="R749" t="str">
        <f>VLOOKUP(S749,ERV_Issuers!C:E,3,FALSE)</f>
        <v>CONTLE</v>
      </c>
      <c r="S749" t="s">
        <v>1118</v>
      </c>
    </row>
    <row r="750" spans="17:19" x14ac:dyDescent="0.25">
      <c r="Q750" t="str">
        <f t="shared" si="11"/>
        <v>COSCCH</v>
      </c>
      <c r="R750" t="str">
        <f>VLOOKUP(S750,ERV_Issuers!C:E,3,FALSE)</f>
        <v>COSCCH</v>
      </c>
      <c r="S750" t="s">
        <v>1122</v>
      </c>
    </row>
    <row r="751" spans="17:19" x14ac:dyDescent="0.25">
      <c r="Q751" t="str">
        <f t="shared" si="11"/>
        <v>COSHOL</v>
      </c>
      <c r="R751" t="str">
        <f>VLOOKUP(S751,ERV_Issuers!C:E,3,FALSE)</f>
        <v>COSHOL</v>
      </c>
      <c r="S751" t="s">
        <v>1124</v>
      </c>
    </row>
    <row r="752" spans="17:19" x14ac:dyDescent="0.25">
      <c r="Q752" t="str">
        <f t="shared" si="11"/>
        <v>SKYFAM</v>
      </c>
      <c r="R752" t="str">
        <f>VLOOKUP(S752,ERV_Issuers!C:E,3,FALSE)</f>
        <v>SKYFAM</v>
      </c>
      <c r="S752" t="s">
        <v>1676</v>
      </c>
    </row>
    <row r="753" spans="17:19" x14ac:dyDescent="0.25">
      <c r="Q753" t="str">
        <f t="shared" si="11"/>
        <v>SLOVAKIA</v>
      </c>
      <c r="R753" t="e">
        <f>VLOOKUP(S753,ERV_Issuers!C:E,3,FALSE)</f>
        <v>#N/A</v>
      </c>
      <c r="S753" t="s">
        <v>1677</v>
      </c>
    </row>
    <row r="754" spans="17:19" x14ac:dyDescent="0.25">
      <c r="Q754" t="str">
        <f t="shared" si="11"/>
        <v>SLSCCI</v>
      </c>
      <c r="R754" t="e">
        <f>VLOOKUP(S754,ERV_Issuers!C:E,3,FALSE)</f>
        <v>#N/A</v>
      </c>
      <c r="S754" t="s">
        <v>1678</v>
      </c>
    </row>
    <row r="755" spans="17:19" x14ac:dyDescent="0.25">
      <c r="Q755" t="str">
        <f t="shared" si="11"/>
        <v>SMCGL</v>
      </c>
      <c r="R755" t="str">
        <f>VLOOKUP(S755,ERV_Issuers!C:E,3,FALSE)</f>
        <v>SMCGL</v>
      </c>
      <c r="S755" t="s">
        <v>2234</v>
      </c>
    </row>
    <row r="756" spans="17:19" x14ac:dyDescent="0.25">
      <c r="Q756" t="str">
        <f t="shared" si="11"/>
        <v>SMCPM</v>
      </c>
      <c r="R756" t="str">
        <f>VLOOKUP(S756,ERV_Issuers!C:E,3,FALSE)</f>
        <v>SMCPM</v>
      </c>
      <c r="S756" t="s">
        <v>2236</v>
      </c>
    </row>
    <row r="757" spans="17:19" x14ac:dyDescent="0.25">
      <c r="Q757" t="str">
        <f t="shared" si="11"/>
        <v>SMIND</v>
      </c>
      <c r="R757" t="str">
        <f>VLOOKUP(S757,ERV_Issuers!C:E,3,FALSE)</f>
        <v>SMIND</v>
      </c>
      <c r="S757" t="s">
        <v>2238</v>
      </c>
    </row>
    <row r="758" spans="17:19" x14ac:dyDescent="0.25">
      <c r="Q758" t="str">
        <f t="shared" si="11"/>
        <v>SMIPET</v>
      </c>
      <c r="R758" t="str">
        <f>VLOOKUP(S758,ERV_Issuers!C:E,3,FALSE)</f>
        <v>SMIPET</v>
      </c>
      <c r="S758" t="s">
        <v>2241</v>
      </c>
    </row>
    <row r="759" spans="17:19" x14ac:dyDescent="0.25">
      <c r="Q759" t="str">
        <f t="shared" si="11"/>
        <v>SMIPIJ</v>
      </c>
      <c r="R759" t="str">
        <f>VLOOKUP(S759,ERV_Issuers!C:E,3,FALSE)</f>
        <v>SMIPIJ</v>
      </c>
      <c r="S759" t="s">
        <v>16529</v>
      </c>
    </row>
    <row r="760" spans="17:19" x14ac:dyDescent="0.25">
      <c r="Q760" t="str">
        <f t="shared" si="11"/>
        <v>SMIZCH</v>
      </c>
      <c r="R760" t="str">
        <f>VLOOKUP(S760,ERV_Issuers!C:E,3,FALSE)</f>
        <v>SMIZCH</v>
      </c>
      <c r="S760" t="s">
        <v>2242</v>
      </c>
    </row>
    <row r="761" spans="17:19" x14ac:dyDescent="0.25">
      <c r="Q761" t="str">
        <f t="shared" si="11"/>
        <v>SMPM</v>
      </c>
      <c r="R761" t="str">
        <f>VLOOKUP(S761,ERV_Issuers!C:E,3,FALSE)</f>
        <v>SMPM</v>
      </c>
      <c r="S761" t="s">
        <v>2244</v>
      </c>
    </row>
    <row r="762" spans="17:19" x14ac:dyDescent="0.25">
      <c r="Q762" t="str">
        <f t="shared" si="11"/>
        <v>SNDINT</v>
      </c>
      <c r="R762" t="str">
        <f>VLOOKUP(S762,ERV_Issuers!C:E,3,FALSE)</f>
        <v>SNDINT</v>
      </c>
      <c r="S762" t="s">
        <v>2247</v>
      </c>
    </row>
    <row r="763" spans="17:19" x14ac:dyDescent="0.25">
      <c r="Q763" t="str">
        <f t="shared" si="11"/>
        <v>SOIAZ</v>
      </c>
      <c r="R763" t="str">
        <f>VLOOKUP(S763,ERV_Issuers!C:E,3,FALSE)</f>
        <v>SOIAZ</v>
      </c>
      <c r="S763" t="s">
        <v>2250</v>
      </c>
    </row>
    <row r="764" spans="17:19" x14ac:dyDescent="0.25">
      <c r="Q764" t="str">
        <f t="shared" si="11"/>
        <v>SOPOWZ</v>
      </c>
      <c r="R764" t="str">
        <f>VLOOKUP(S764,ERV_Issuers!C:E,3,FALSE)</f>
        <v>SOPOWZ</v>
      </c>
      <c r="S764" t="s">
        <v>2253</v>
      </c>
    </row>
    <row r="765" spans="17:19" x14ac:dyDescent="0.25">
      <c r="Q765" t="str">
        <f t="shared" si="11"/>
        <v>SOUTH AFRICA</v>
      </c>
      <c r="R765" t="str">
        <f>VLOOKUP(S765,ERV_Issuers!C:E,3,FALSE)</f>
        <v>SOAF</v>
      </c>
      <c r="S765" t="s">
        <v>2254</v>
      </c>
    </row>
    <row r="766" spans="17:19" x14ac:dyDescent="0.25">
      <c r="Q766" t="str">
        <f t="shared" si="11"/>
        <v>SOUTH KOREA</v>
      </c>
      <c r="R766" t="str">
        <f>VLOOKUP(S766,ERV_Issuers!C:E,3,FALSE)</f>
        <v>KOREA</v>
      </c>
      <c r="S766" t="s">
        <v>2258</v>
      </c>
    </row>
    <row r="767" spans="17:19" x14ac:dyDescent="0.25">
      <c r="Q767" t="str">
        <f t="shared" si="11"/>
        <v>SOVCOM</v>
      </c>
      <c r="R767" t="e">
        <f>VLOOKUP(S767,ERV_Issuers!C:E,3,FALSE)</f>
        <v>#N/A</v>
      </c>
      <c r="S767" t="s">
        <v>19175</v>
      </c>
    </row>
    <row r="768" spans="17:19" x14ac:dyDescent="0.25">
      <c r="Q768" t="str">
        <f t="shared" si="11"/>
        <v>SOVCOM</v>
      </c>
      <c r="R768" t="e">
        <f>VLOOKUP(S768,ERV_Issuers!C:E,3,FALSE)</f>
        <v>#N/A</v>
      </c>
      <c r="S768" t="s">
        <v>2262</v>
      </c>
    </row>
    <row r="769" spans="17:19" x14ac:dyDescent="0.25">
      <c r="Q769" t="str">
        <f t="shared" si="11"/>
        <v>SOVCOM</v>
      </c>
      <c r="R769" t="e">
        <f>VLOOKUP(S769,ERV_Issuers!C:E,3,FALSE)</f>
        <v>#N/A</v>
      </c>
      <c r="S769" t="s">
        <v>19176</v>
      </c>
    </row>
    <row r="770" spans="17:19" x14ac:dyDescent="0.25">
      <c r="Q770" t="str">
        <f t="shared" ref="Q770:Q833" si="12">LEFT(S770,IFERROR(FIND("_",S770,1)-1,LEN(S770)))</f>
        <v>SPICLE</v>
      </c>
      <c r="R770" t="str">
        <f>VLOOKUP(S770,ERV_Issuers!C:E,3,FALSE)</f>
        <v>SPICLE</v>
      </c>
      <c r="S770" t="s">
        <v>2263</v>
      </c>
    </row>
    <row r="771" spans="17:19" x14ac:dyDescent="0.25">
      <c r="Q771" t="str">
        <f t="shared" si="12"/>
        <v>SPSP</v>
      </c>
      <c r="R771" t="str">
        <f>VLOOKUP(S771,ERV_Issuers!C:E,3,FALSE)</f>
        <v>SPSP</v>
      </c>
      <c r="S771" t="s">
        <v>2266</v>
      </c>
    </row>
    <row r="772" spans="17:19" x14ac:dyDescent="0.25">
      <c r="Q772" t="str">
        <f t="shared" si="12"/>
        <v>SQM</v>
      </c>
      <c r="R772" t="str">
        <f>VLOOKUP(S772,ERV_Issuers!C:E,3,FALSE)</f>
        <v>SQM</v>
      </c>
      <c r="S772" t="s">
        <v>2268</v>
      </c>
    </row>
    <row r="773" spans="17:19" x14ac:dyDescent="0.25">
      <c r="Q773" t="str">
        <f t="shared" si="12"/>
        <v>SRAILT</v>
      </c>
      <c r="R773" t="str">
        <f>VLOOKUP(S773,ERV_Issuers!C:E,3,FALSE)</f>
        <v/>
      </c>
      <c r="S773" t="s">
        <v>2271</v>
      </c>
    </row>
    <row r="774" spans="17:19" x14ac:dyDescent="0.25">
      <c r="Q774" t="str">
        <f t="shared" si="12"/>
        <v>SRI LANKA</v>
      </c>
      <c r="R774" t="str">
        <f>VLOOKUP(S774,ERV_Issuers!C:E,3,FALSE)</f>
        <v>SRILAN</v>
      </c>
      <c r="S774" t="s">
        <v>2274</v>
      </c>
    </row>
    <row r="775" spans="17:19" x14ac:dyDescent="0.25">
      <c r="Q775" t="str">
        <f t="shared" si="12"/>
        <v>SRILIJ</v>
      </c>
      <c r="R775" t="e">
        <f>VLOOKUP(S775,ERV_Issuers!C:E,3,FALSE)</f>
        <v>#N/A</v>
      </c>
      <c r="S775" t="s">
        <v>2277</v>
      </c>
    </row>
    <row r="776" spans="17:19" x14ac:dyDescent="0.25">
      <c r="Q776" t="str">
        <f t="shared" si="12"/>
        <v>SRIRJK</v>
      </c>
      <c r="R776" t="str">
        <f>VLOOKUP(S776,ERV_Issuers!C:E,3,FALSE)</f>
        <v>SRIL</v>
      </c>
      <c r="S776" t="s">
        <v>2279</v>
      </c>
    </row>
    <row r="777" spans="17:19" x14ac:dyDescent="0.25">
      <c r="Q777" t="str">
        <f t="shared" si="12"/>
        <v>SXUCI</v>
      </c>
      <c r="R777" t="str">
        <f>VLOOKUP(S777,ERV_Issuers!C:E,3,FALSE)</f>
        <v>SXUCI</v>
      </c>
      <c r="S777" t="s">
        <v>2331</v>
      </c>
    </row>
    <row r="778" spans="17:19" x14ac:dyDescent="0.25">
      <c r="Q778" t="str">
        <f t="shared" si="12"/>
        <v>SYSTIO</v>
      </c>
      <c r="R778" t="str">
        <f>VLOOKUP(S778,ERV_Issuers!C:E,3,FALSE)</f>
        <v>SYSTIO</v>
      </c>
      <c r="S778" t="s">
        <v>2332</v>
      </c>
    </row>
    <row r="779" spans="17:19" x14ac:dyDescent="0.25">
      <c r="Q779" t="str">
        <f t="shared" si="12"/>
        <v>SZEXPR</v>
      </c>
      <c r="R779" t="str">
        <f>VLOOKUP(S779,ERV_Issuers!C:E,3,FALSE)</f>
        <v>SZEXPR</v>
      </c>
      <c r="S779" t="s">
        <v>16890</v>
      </c>
    </row>
    <row r="780" spans="17:19" x14ac:dyDescent="0.25">
      <c r="Q780" t="str">
        <f t="shared" si="12"/>
        <v>SZIHL</v>
      </c>
      <c r="R780" t="str">
        <f>VLOOKUP(S780,ERV_Issuers!C:E,3,FALSE)</f>
        <v>SZIHL</v>
      </c>
      <c r="S780" t="s">
        <v>2335</v>
      </c>
    </row>
    <row r="781" spans="17:19" x14ac:dyDescent="0.25">
      <c r="Q781" t="str">
        <f t="shared" si="12"/>
        <v>SZIHOG</v>
      </c>
      <c r="R781" t="str">
        <f>VLOOKUP(S781,ERV_Issuers!C:E,3,FALSE)</f>
        <v>SZIHOG</v>
      </c>
      <c r="S781" t="s">
        <v>2338</v>
      </c>
    </row>
    <row r="782" spans="17:19" x14ac:dyDescent="0.25">
      <c r="Q782" t="str">
        <f t="shared" si="12"/>
        <v>TABRED</v>
      </c>
      <c r="R782" t="str">
        <f>VLOOKUP(S782,ERV_Issuers!C:E,3,FALSE)</f>
        <v>TABRED</v>
      </c>
      <c r="S782" t="s">
        <v>2341</v>
      </c>
    </row>
    <row r="783" spans="17:19" x14ac:dyDescent="0.25">
      <c r="Q783" t="str">
        <f t="shared" si="12"/>
        <v>TAISEM</v>
      </c>
      <c r="R783" t="str">
        <f>VLOOKUP(S783,ERV_Issuers!C:E,3,FALSE)</f>
        <v>TAISEM</v>
      </c>
      <c r="S783" t="s">
        <v>2343</v>
      </c>
    </row>
    <row r="784" spans="17:19" x14ac:dyDescent="0.25">
      <c r="Q784" t="str">
        <f t="shared" si="12"/>
        <v>TAJIKISTAN</v>
      </c>
      <c r="R784" t="str">
        <f>VLOOKUP(S784,ERV_Issuers!C:E,3,FALSE)</f>
        <v>TAJIKI</v>
      </c>
      <c r="S784" t="s">
        <v>2345</v>
      </c>
    </row>
    <row r="785" spans="17:19" x14ac:dyDescent="0.25">
      <c r="Q785" t="str">
        <f t="shared" si="12"/>
        <v>TAQAUH</v>
      </c>
      <c r="R785" t="str">
        <f>VLOOKUP(S785,ERV_Issuers!C:E,3,FALSE)</f>
        <v>TAQAUH</v>
      </c>
      <c r="S785" t="s">
        <v>2349</v>
      </c>
    </row>
    <row r="786" spans="17:19" x14ac:dyDescent="0.25">
      <c r="Q786" t="str">
        <f t="shared" si="12"/>
        <v>TATAIN</v>
      </c>
      <c r="R786" t="str">
        <f>VLOOKUP(S786,ERV_Issuers!C:E,3,FALSE)</f>
        <v>TATAIN</v>
      </c>
      <c r="S786" t="s">
        <v>2352</v>
      </c>
    </row>
    <row r="787" spans="17:19" x14ac:dyDescent="0.25">
      <c r="Q787" t="str">
        <f t="shared" si="12"/>
        <v>TBCBGE</v>
      </c>
      <c r="R787" t="str">
        <f>VLOOKUP(S787,ERV_Issuers!C:E,3,FALSE)</f>
        <v>TBCBGE</v>
      </c>
      <c r="S787" t="s">
        <v>2354</v>
      </c>
    </row>
    <row r="788" spans="17:19" x14ac:dyDescent="0.25">
      <c r="Q788" t="str">
        <f t="shared" si="12"/>
        <v>TBIGIJ</v>
      </c>
      <c r="R788" t="str">
        <f>VLOOKUP(S788,ERV_Issuers!C:E,3,FALSE)</f>
        <v>TBIGIJ</v>
      </c>
      <c r="S788" t="s">
        <v>2357</v>
      </c>
    </row>
    <row r="789" spans="17:19" x14ac:dyDescent="0.25">
      <c r="Q789" t="str">
        <f t="shared" si="12"/>
        <v>TCDPSA</v>
      </c>
      <c r="R789" t="str">
        <f>VLOOKUP(S789,ERV_Issuers!C:E,3,FALSE)</f>
        <v>TCDPSA</v>
      </c>
      <c r="S789" t="s">
        <v>2360</v>
      </c>
    </row>
    <row r="790" spans="17:19" x14ac:dyDescent="0.25">
      <c r="Q790" t="str">
        <f t="shared" si="12"/>
        <v>TCELLT</v>
      </c>
      <c r="R790" t="str">
        <f>VLOOKUP(S790,ERV_Issuers!C:E,3,FALSE)</f>
        <v>TCELLT</v>
      </c>
      <c r="S790" t="s">
        <v>2363</v>
      </c>
    </row>
    <row r="791" spans="17:19" x14ac:dyDescent="0.25">
      <c r="Q791" t="str">
        <f t="shared" si="12"/>
        <v>TCLTEC</v>
      </c>
      <c r="R791" t="str">
        <f>VLOOKUP(S791,ERV_Issuers!C:E,3,FALSE)</f>
        <v>TCLTEC</v>
      </c>
      <c r="S791" t="s">
        <v>2366</v>
      </c>
    </row>
    <row r="792" spans="17:19" x14ac:dyDescent="0.25">
      <c r="Q792" t="str">
        <f t="shared" si="12"/>
        <v>TCMSTT</v>
      </c>
      <c r="R792" t="str">
        <f>VLOOKUP(S792,ERV_Issuers!C:E,3,FALSE)</f>
        <v>TCMSTT</v>
      </c>
      <c r="S792" t="s">
        <v>2369</v>
      </c>
    </row>
    <row r="793" spans="17:19" x14ac:dyDescent="0.25">
      <c r="Q793" t="str">
        <f t="shared" si="12"/>
        <v>TCZIRA</v>
      </c>
      <c r="R793" t="str">
        <f>VLOOKUP(S793,ERV_Issuers!C:E,3,FALSE)</f>
        <v>TCZIRA</v>
      </c>
      <c r="S793" t="s">
        <v>2373</v>
      </c>
    </row>
    <row r="794" spans="17:19" x14ac:dyDescent="0.25">
      <c r="Q794" t="str">
        <f t="shared" si="12"/>
        <v>TECOAR</v>
      </c>
      <c r="R794" t="str">
        <f>VLOOKUP(S794,ERV_Issuers!C:E,3,FALSE)</f>
        <v>TECOAR</v>
      </c>
      <c r="S794" t="s">
        <v>2376</v>
      </c>
    </row>
    <row r="795" spans="17:19" x14ac:dyDescent="0.25">
      <c r="Q795" t="str">
        <f t="shared" si="12"/>
        <v>TECPET</v>
      </c>
      <c r="R795" t="str">
        <f>VLOOKUP(S795,ERV_Issuers!C:E,3,FALSE)</f>
        <v>TECPET</v>
      </c>
      <c r="S795" t="s">
        <v>2378</v>
      </c>
    </row>
    <row r="796" spans="17:19" x14ac:dyDescent="0.25">
      <c r="Q796" t="str">
        <f t="shared" si="12"/>
        <v>TELEFO</v>
      </c>
      <c r="R796" t="str">
        <f>VLOOKUP(S796,ERV_Issuers!C:E,3,FALSE)</f>
        <v>TELEFO</v>
      </c>
      <c r="S796" t="s">
        <v>19193</v>
      </c>
    </row>
    <row r="797" spans="17:19" x14ac:dyDescent="0.25">
      <c r="Q797" t="str">
        <f t="shared" si="12"/>
        <v>TELEFO</v>
      </c>
      <c r="R797" t="str">
        <f>VLOOKUP(S797,ERV_Issuers!C:E,3,FALSE)</f>
        <v>TELEFO</v>
      </c>
      <c r="S797" t="s">
        <v>2379</v>
      </c>
    </row>
    <row r="798" spans="17:19" x14ac:dyDescent="0.25">
      <c r="Q798" t="str">
        <f t="shared" si="12"/>
        <v>TELMAL</v>
      </c>
      <c r="R798" t="str">
        <f>VLOOKUP(S798,ERV_Issuers!C:E,3,FALSE)</f>
        <v>TELMAL</v>
      </c>
      <c r="S798" t="s">
        <v>2383</v>
      </c>
    </row>
    <row r="799" spans="17:19" x14ac:dyDescent="0.25">
      <c r="Q799" t="str">
        <f t="shared" si="12"/>
        <v>TELPM</v>
      </c>
      <c r="R799" t="str">
        <f>VLOOKUP(S799,ERV_Issuers!C:E,3,FALSE)</f>
        <v>TELPM</v>
      </c>
      <c r="S799" t="s">
        <v>2386</v>
      </c>
    </row>
    <row r="800" spans="17:19" x14ac:dyDescent="0.25">
      <c r="Q800" t="str">
        <f t="shared" si="12"/>
        <v>TELVIS</v>
      </c>
      <c r="R800" t="str">
        <f>VLOOKUP(S800,ERV_Issuers!C:E,3,FALSE)</f>
        <v>TELVIS</v>
      </c>
      <c r="S800" t="s">
        <v>2389</v>
      </c>
    </row>
    <row r="801" spans="17:19" x14ac:dyDescent="0.25">
      <c r="Q801" t="str">
        <f t="shared" si="12"/>
        <v>TEMASE</v>
      </c>
      <c r="R801" t="str">
        <f>VLOOKUP(S801,ERV_Issuers!C:E,3,FALSE)</f>
        <v>TEMASE</v>
      </c>
      <c r="S801" t="s">
        <v>2392</v>
      </c>
    </row>
    <row r="802" spans="17:19" x14ac:dyDescent="0.25">
      <c r="Q802" t="str">
        <f t="shared" si="12"/>
        <v>TENCNT</v>
      </c>
      <c r="R802" t="str">
        <f>VLOOKUP(S802,ERV_Issuers!C:E,3,FALSE)</f>
        <v>TENCNT</v>
      </c>
      <c r="S802" t="s">
        <v>2394</v>
      </c>
    </row>
    <row r="803" spans="17:19" x14ac:dyDescent="0.25">
      <c r="Q803" t="str">
        <f t="shared" si="12"/>
        <v>TENGIZ</v>
      </c>
      <c r="R803" t="str">
        <f>VLOOKUP(S803,ERV_Issuers!C:E,3,FALSE)</f>
        <v>TENGIZ</v>
      </c>
      <c r="S803" t="s">
        <v>2397</v>
      </c>
    </row>
    <row r="804" spans="17:19" x14ac:dyDescent="0.25">
      <c r="Q804" t="str">
        <f t="shared" si="12"/>
        <v>TERMOC</v>
      </c>
      <c r="R804" t="str">
        <f>VLOOKUP(S804,ERV_Issuers!C:E,3,FALSE)</f>
        <v>TERMOC</v>
      </c>
      <c r="S804" t="s">
        <v>2402</v>
      </c>
    </row>
    <row r="805" spans="17:19" x14ac:dyDescent="0.25">
      <c r="Q805" t="str">
        <f t="shared" si="12"/>
        <v>TERRAF</v>
      </c>
      <c r="R805" t="str">
        <f>VLOOKUP(S805,ERV_Issuers!C:E,3,FALSE)</f>
        <v>TERRAF</v>
      </c>
      <c r="S805" t="s">
        <v>2405</v>
      </c>
    </row>
    <row r="806" spans="17:19" x14ac:dyDescent="0.25">
      <c r="Q806" t="str">
        <f t="shared" si="12"/>
        <v>TEVA</v>
      </c>
      <c r="R806" t="str">
        <f>VLOOKUP(S806,ERV_Issuers!C:E,3,FALSE)</f>
        <v>TEVA</v>
      </c>
      <c r="S806" t="s">
        <v>2407</v>
      </c>
    </row>
    <row r="807" spans="17:19" x14ac:dyDescent="0.25">
      <c r="Q807" t="str">
        <f t="shared" si="12"/>
        <v>TGPERU</v>
      </c>
      <c r="R807" t="str">
        <f>VLOOKUP(S807,ERV_Issuers!C:E,3,FALSE)</f>
        <v>TGPERU</v>
      </c>
      <c r="S807" t="s">
        <v>2412</v>
      </c>
    </row>
    <row r="808" spans="17:19" x14ac:dyDescent="0.25">
      <c r="Q808" t="str">
        <f t="shared" si="12"/>
        <v>TIANFS</v>
      </c>
      <c r="R808" t="str">
        <f>VLOOKUP(S808,ERV_Issuers!C:E,3,FALSE)</f>
        <v>601162</v>
      </c>
      <c r="S808" t="s">
        <v>16709</v>
      </c>
    </row>
    <row r="809" spans="17:19" x14ac:dyDescent="0.25">
      <c r="Q809" t="str">
        <f t="shared" si="12"/>
        <v>TIANHL</v>
      </c>
      <c r="R809" t="str">
        <f>VLOOKUP(S809,ERV_Issuers!C:E,3,FALSE)</f>
        <v>TIANHL</v>
      </c>
      <c r="S809" t="s">
        <v>2415</v>
      </c>
    </row>
    <row r="810" spans="17:19" x14ac:dyDescent="0.25">
      <c r="Q810" t="str">
        <f t="shared" si="12"/>
        <v>TIEMOD</v>
      </c>
      <c r="R810" t="str">
        <f>VLOOKUP(S810,ERV_Issuers!C:E,3,FALSE)</f>
        <v>TIEMOD</v>
      </c>
      <c r="S810" t="s">
        <v>2418</v>
      </c>
    </row>
    <row r="811" spans="17:19" x14ac:dyDescent="0.25">
      <c r="Q811" t="str">
        <f t="shared" si="12"/>
        <v>TIGO</v>
      </c>
      <c r="R811" t="str">
        <f>VLOOKUP(S811,ERV_Issuers!C:E,3,FALSE)</f>
        <v>TIGO</v>
      </c>
      <c r="S811" t="s">
        <v>2422</v>
      </c>
    </row>
    <row r="812" spans="17:19" x14ac:dyDescent="0.25">
      <c r="Q812" t="str">
        <f t="shared" si="12"/>
        <v>TINGYI</v>
      </c>
      <c r="R812" t="str">
        <f>VLOOKUP(S812,ERV_Issuers!C:E,3,FALSE)</f>
        <v>TINGYI</v>
      </c>
      <c r="S812" t="s">
        <v>2425</v>
      </c>
    </row>
    <row r="813" spans="17:19" x14ac:dyDescent="0.25">
      <c r="Q813" t="str">
        <f t="shared" si="12"/>
        <v>TLINVT</v>
      </c>
      <c r="R813" t="str">
        <f>VLOOKUP(S813,ERV_Issuers!C:E,3,FALSE)</f>
        <v>TLINVT</v>
      </c>
      <c r="S813" t="s">
        <v>2427</v>
      </c>
    </row>
    <row r="814" spans="17:19" x14ac:dyDescent="0.25">
      <c r="Q814" t="str">
        <f t="shared" si="12"/>
        <v>KAZAKHSTAN</v>
      </c>
      <c r="R814" t="str">
        <f>VLOOKUP(S814,ERV_Issuers!C:E,3,FALSE)</f>
        <v>KAZAKS</v>
      </c>
      <c r="S814" t="s">
        <v>3671</v>
      </c>
    </row>
    <row r="815" spans="17:19" x14ac:dyDescent="0.25">
      <c r="Q815" t="str">
        <f t="shared" si="12"/>
        <v>KBANK</v>
      </c>
      <c r="R815" t="str">
        <f>VLOOKUP(S815,ERV_Issuers!C:E,3,FALSE)</f>
        <v>KBANK</v>
      </c>
      <c r="S815" t="s">
        <v>3674</v>
      </c>
    </row>
    <row r="816" spans="17:19" x14ac:dyDescent="0.25">
      <c r="Q816" t="str">
        <f t="shared" si="12"/>
        <v>KBANK</v>
      </c>
      <c r="R816" t="str">
        <f>VLOOKUP(S816,ERV_Issuers!C:E,3,FALSE)</f>
        <v>KBANK</v>
      </c>
      <c r="S816" t="s">
        <v>3677</v>
      </c>
    </row>
    <row r="817" spans="17:19" x14ac:dyDescent="0.25">
      <c r="Q817" t="str">
        <f t="shared" si="12"/>
        <v>KBANK</v>
      </c>
      <c r="R817" t="str">
        <f>VLOOKUP(S817,ERV_Issuers!C:E,3,FALSE)</f>
        <v>KBANK</v>
      </c>
      <c r="S817" t="s">
        <v>3679</v>
      </c>
    </row>
    <row r="818" spans="17:19" x14ac:dyDescent="0.25">
      <c r="Q818" t="str">
        <f t="shared" si="12"/>
        <v>KBFING</v>
      </c>
      <c r="R818" t="str">
        <f>VLOOKUP(S818,ERV_Issuers!C:E,3,FALSE)</f>
        <v>KBFING</v>
      </c>
      <c r="S818" t="s">
        <v>16506</v>
      </c>
    </row>
    <row r="819" spans="17:19" x14ac:dyDescent="0.25">
      <c r="Q819" t="str">
        <f t="shared" si="12"/>
        <v>KCHOL</v>
      </c>
      <c r="R819" t="str">
        <f>VLOOKUP(S819,ERV_Issuers!C:E,3,FALSE)</f>
        <v>KCHOL</v>
      </c>
      <c r="S819" t="s">
        <v>3681</v>
      </c>
    </row>
    <row r="820" spans="17:19" x14ac:dyDescent="0.25">
      <c r="Q820" t="str">
        <f t="shared" si="12"/>
        <v>KCMA</v>
      </c>
      <c r="R820" t="str">
        <f>VLOOKUP(S820,ERV_Issuers!C:E,3,FALSE)</f>
        <v>KCMA</v>
      </c>
      <c r="S820" t="s">
        <v>3684</v>
      </c>
    </row>
    <row r="821" spans="17:19" x14ac:dyDescent="0.25">
      <c r="Q821" t="str">
        <f t="shared" si="12"/>
        <v>KDB</v>
      </c>
      <c r="R821" t="str">
        <f>VLOOKUP(S821,ERV_Issuers!C:E,3,FALSE)</f>
        <v>KDB</v>
      </c>
      <c r="S821" t="s">
        <v>3687</v>
      </c>
    </row>
    <row r="822" spans="17:19" x14ac:dyDescent="0.25">
      <c r="Q822" t="str">
        <f t="shared" si="12"/>
        <v>KEBHNB</v>
      </c>
      <c r="R822" t="str">
        <f>VLOOKUP(S822,ERV_Issuers!C:E,3,FALSE)</f>
        <v>KEBHNB</v>
      </c>
      <c r="S822" t="s">
        <v>3689</v>
      </c>
    </row>
    <row r="823" spans="17:19" x14ac:dyDescent="0.25">
      <c r="Q823" t="str">
        <f t="shared" si="12"/>
        <v>KEBHNB</v>
      </c>
      <c r="R823" t="str">
        <f>VLOOKUP(S823,ERV_Issuers!C:E,3,FALSE)</f>
        <v>KEBHNB</v>
      </c>
      <c r="S823" t="s">
        <v>19044</v>
      </c>
    </row>
    <row r="824" spans="17:19" x14ac:dyDescent="0.25">
      <c r="Q824" t="str">
        <f t="shared" si="12"/>
        <v>KEBHNB</v>
      </c>
      <c r="R824" t="str">
        <f>VLOOKUP(S824,ERV_Issuers!C:E,3,FALSE)</f>
        <v>KEBHNB</v>
      </c>
      <c r="S824" t="s">
        <v>3691</v>
      </c>
    </row>
    <row r="825" spans="17:19" x14ac:dyDescent="0.25">
      <c r="Q825" t="str">
        <f t="shared" si="12"/>
        <v>SSW</v>
      </c>
      <c r="R825" t="str">
        <f>VLOOKUP(S825,ERV_Issuers!C:E,3,FALSE)</f>
        <v>SSW</v>
      </c>
      <c r="S825" t="s">
        <v>17538</v>
      </c>
    </row>
    <row r="826" spans="17:19" x14ac:dyDescent="0.25">
      <c r="Q826" t="str">
        <f t="shared" si="12"/>
        <v>STAREN</v>
      </c>
      <c r="R826" t="str">
        <f>VLOOKUP(S826,ERV_Issuers!C:E,3,FALSE)</f>
        <v>STAREN</v>
      </c>
      <c r="S826" t="s">
        <v>2281</v>
      </c>
    </row>
    <row r="827" spans="17:19" x14ac:dyDescent="0.25">
      <c r="Q827" t="str">
        <f t="shared" si="12"/>
        <v>STCAB</v>
      </c>
      <c r="R827" t="str">
        <f>VLOOKUP(S827,ERV_Issuers!C:E,3,FALSE)</f>
        <v>STCAB</v>
      </c>
      <c r="S827" t="s">
        <v>2285</v>
      </c>
    </row>
    <row r="828" spans="17:19" x14ac:dyDescent="0.25">
      <c r="Q828" t="str">
        <f t="shared" si="12"/>
        <v>STCITY</v>
      </c>
      <c r="R828" t="str">
        <f>VLOOKUP(S828,ERV_Issuers!C:E,3,FALSE)</f>
        <v>STCITY</v>
      </c>
      <c r="S828" t="s">
        <v>2287</v>
      </c>
    </row>
    <row r="829" spans="17:19" x14ac:dyDescent="0.25">
      <c r="Q829" t="str">
        <f t="shared" si="12"/>
        <v>STENGE</v>
      </c>
      <c r="R829" t="str">
        <f>VLOOKUP(S829,ERV_Issuers!C:E,3,FALSE)</f>
        <v>STENGE</v>
      </c>
      <c r="S829" t="s">
        <v>2289</v>
      </c>
    </row>
    <row r="830" spans="17:19" x14ac:dyDescent="0.25">
      <c r="Q830" t="str">
        <f t="shared" si="12"/>
        <v>STESP</v>
      </c>
      <c r="R830" t="str">
        <f>VLOOKUP(S830,ERV_Issuers!C:E,3,FALSE)</f>
        <v>STESP</v>
      </c>
      <c r="S830" t="s">
        <v>2293</v>
      </c>
    </row>
    <row r="831" spans="17:19" x14ac:dyDescent="0.25">
      <c r="Q831" t="str">
        <f t="shared" si="12"/>
        <v>STNE</v>
      </c>
      <c r="R831" t="str">
        <f>VLOOKUP(S831,ERV_Issuers!C:E,3,FALSE)</f>
        <v>STNE</v>
      </c>
      <c r="S831" t="s">
        <v>16924</v>
      </c>
    </row>
    <row r="832" spans="17:19" x14ac:dyDescent="0.25">
      <c r="Q832" t="str">
        <f t="shared" si="12"/>
        <v>TLWLN</v>
      </c>
      <c r="R832" t="str">
        <f>VLOOKUP(S832,ERV_Issuers!C:E,3,FALSE)</f>
        <v>TLWLN</v>
      </c>
      <c r="S832" t="s">
        <v>2429</v>
      </c>
    </row>
    <row r="833" spans="17:19" x14ac:dyDescent="0.25">
      <c r="Q833" t="str">
        <f t="shared" si="12"/>
        <v>TLWLN-SEC</v>
      </c>
      <c r="R833" t="str">
        <f>VLOOKUP(S833,ERV_Issuers!C:E,3,FALSE)</f>
        <v>TLWLN</v>
      </c>
      <c r="S833" t="s">
        <v>16532</v>
      </c>
    </row>
    <row r="834" spans="17:19" x14ac:dyDescent="0.25">
      <c r="Q834" t="str">
        <f t="shared" ref="Q834:Q897" si="13">LEFT(S834,IFERROR(FIND("_",S834,1)-1,LEN(S834)))</f>
        <v>TMBTB</v>
      </c>
      <c r="R834" t="str">
        <f>VLOOKUP(S834,ERV_Issuers!C:E,3,FALSE)</f>
        <v>TMBTB</v>
      </c>
      <c r="S834" t="s">
        <v>2434</v>
      </c>
    </row>
    <row r="835" spans="17:19" x14ac:dyDescent="0.25">
      <c r="Q835" t="str">
        <f t="shared" si="13"/>
        <v>TME</v>
      </c>
      <c r="R835" t="str">
        <f>VLOOKUP(S835,ERV_Issuers!C:E,3,FALSE)</f>
        <v>TME</v>
      </c>
      <c r="S835" t="s">
        <v>2436</v>
      </c>
    </row>
    <row r="836" spans="17:19" x14ac:dyDescent="0.25">
      <c r="Q836" t="str">
        <f t="shared" si="13"/>
        <v>TNBMK</v>
      </c>
      <c r="R836" t="str">
        <f>VLOOKUP(S836,ERV_Issuers!C:E,3,FALSE)</f>
        <v>TNBMK</v>
      </c>
      <c r="S836" t="s">
        <v>2439</v>
      </c>
    </row>
    <row r="837" spans="17:19" x14ac:dyDescent="0.25">
      <c r="Q837" t="str">
        <f t="shared" si="13"/>
        <v>TNEMAK</v>
      </c>
      <c r="R837" t="str">
        <f>VLOOKUP(S837,ERV_Issuers!C:E,3,FALSE)</f>
        <v>TNEMAK</v>
      </c>
      <c r="S837" t="s">
        <v>2441</v>
      </c>
    </row>
    <row r="838" spans="17:19" x14ac:dyDescent="0.25">
      <c r="Q838" t="str">
        <f t="shared" si="13"/>
        <v>TOPTB</v>
      </c>
      <c r="R838" t="str">
        <f>VLOOKUP(S838,ERV_Issuers!C:E,3,FALSE)</f>
        <v>TOPTB</v>
      </c>
      <c r="S838" t="s">
        <v>2444</v>
      </c>
    </row>
    <row r="839" spans="17:19" x14ac:dyDescent="0.25">
      <c r="Q839" t="str">
        <f t="shared" si="13"/>
        <v>TOTALP</v>
      </c>
      <c r="R839" t="str">
        <f>VLOOKUP(S839,ERV_Issuers!C:E,3,FALSE)</f>
        <v>TOTALP</v>
      </c>
      <c r="S839" t="s">
        <v>2446</v>
      </c>
    </row>
    <row r="840" spans="17:19" x14ac:dyDescent="0.25">
      <c r="Q840" t="str">
        <f t="shared" si="13"/>
        <v>TPHL-1L</v>
      </c>
      <c r="R840" t="str">
        <f>VLOOKUP(S840,ERV_Issuers!C:E,3,FALSE)</f>
        <v>TPHL</v>
      </c>
      <c r="S840" t="s">
        <v>2448</v>
      </c>
    </row>
    <row r="841" spans="17:19" x14ac:dyDescent="0.25">
      <c r="Q841" t="str">
        <f t="shared" si="13"/>
        <v>TPHLTT</v>
      </c>
      <c r="R841" t="str">
        <f>VLOOKUP(S841,ERV_Issuers!C:E,3,FALSE)</f>
        <v>TPHLTT</v>
      </c>
      <c r="S841" t="s">
        <v>2451</v>
      </c>
    </row>
    <row r="842" spans="17:19" x14ac:dyDescent="0.25">
      <c r="Q842" t="str">
        <f t="shared" si="13"/>
        <v>TQLTHI</v>
      </c>
      <c r="R842" t="str">
        <f>VLOOKUP(S842,ERV_Issuers!C:E,3,FALSE)</f>
        <v>TQLTHI</v>
      </c>
      <c r="S842" t="s">
        <v>2455</v>
      </c>
    </row>
    <row r="843" spans="17:19" x14ac:dyDescent="0.25">
      <c r="Q843" t="str">
        <f t="shared" si="13"/>
        <v>TRAGAS</v>
      </c>
      <c r="R843" t="str">
        <f>VLOOKUP(S843,ERV_Issuers!C:E,3,FALSE)</f>
        <v>TRAGAS</v>
      </c>
      <c r="S843" t="s">
        <v>2458</v>
      </c>
    </row>
    <row r="844" spans="17:19" x14ac:dyDescent="0.25">
      <c r="Q844" t="str">
        <f t="shared" si="13"/>
        <v>TRAGSA</v>
      </c>
      <c r="R844" t="str">
        <f>VLOOKUP(S844,ERV_Issuers!C:E,3,FALSE)</f>
        <v>TRAGSA</v>
      </c>
      <c r="S844" t="s">
        <v>2461</v>
      </c>
    </row>
    <row r="845" spans="17:19" x14ac:dyDescent="0.25">
      <c r="Q845" t="str">
        <f t="shared" si="13"/>
        <v>TRANSM</v>
      </c>
      <c r="R845" t="str">
        <f>VLOOKUP(S845,ERV_Issuers!C:E,3,FALSE)</f>
        <v>TRANSM</v>
      </c>
      <c r="S845" t="s">
        <v>2464</v>
      </c>
    </row>
    <row r="846" spans="17:19" x14ac:dyDescent="0.25">
      <c r="Q846" t="str">
        <f t="shared" si="13"/>
        <v>TRINIDAD</v>
      </c>
      <c r="R846" t="str">
        <f>VLOOKUP(S846,ERV_Issuers!C:E,3,FALSE)</f>
        <v>TRITOB</v>
      </c>
      <c r="S846" t="s">
        <v>2467</v>
      </c>
    </row>
    <row r="847" spans="17:19" x14ac:dyDescent="0.25">
      <c r="Q847" t="str">
        <f t="shared" si="13"/>
        <v>TRNGEN</v>
      </c>
      <c r="R847" t="str">
        <f>VLOOKUP(S847,ERV_Issuers!C:E,3,FALSE)</f>
        <v>TRNGEN</v>
      </c>
      <c r="S847" t="s">
        <v>2976</v>
      </c>
    </row>
    <row r="848" spans="17:19" x14ac:dyDescent="0.25">
      <c r="Q848" t="str">
        <f t="shared" si="13"/>
        <v>TRUBRU</v>
      </c>
      <c r="R848" t="str">
        <f>VLOOKUP(S848,ERV_Issuers!C:E,3,FALSE)</f>
        <v>TRUBRU</v>
      </c>
      <c r="S848" t="s">
        <v>2979</v>
      </c>
    </row>
    <row r="849" spans="17:19" x14ac:dyDescent="0.25">
      <c r="Q849" t="str">
        <f t="shared" si="13"/>
        <v>TSELEC</v>
      </c>
      <c r="R849" t="str">
        <f>VLOOKUP(S849,ERV_Issuers!C:E,3,FALSE)</f>
        <v>TSELEC</v>
      </c>
      <c r="S849" t="s">
        <v>2980</v>
      </c>
    </row>
    <row r="850" spans="17:19" x14ac:dyDescent="0.25">
      <c r="Q850" t="str">
        <f t="shared" si="13"/>
        <v>TSINGH</v>
      </c>
      <c r="R850" t="e">
        <f>VLOOKUP(S850,ERV_Issuers!C:E,3,FALSE)</f>
        <v>#N/A</v>
      </c>
      <c r="S850" t="s">
        <v>2983</v>
      </c>
    </row>
    <row r="851" spans="17:19" x14ac:dyDescent="0.25">
      <c r="Q851" t="str">
        <f t="shared" si="13"/>
        <v>TSKBTI</v>
      </c>
      <c r="R851" t="str">
        <f>VLOOKUP(S851,ERV_Issuers!C:E,3,FALSE)</f>
        <v>TSKBTI</v>
      </c>
      <c r="S851" t="s">
        <v>2984</v>
      </c>
    </row>
    <row r="852" spans="17:19" x14ac:dyDescent="0.25">
      <c r="Q852" t="str">
        <f t="shared" si="13"/>
        <v>TSSTEE</v>
      </c>
      <c r="R852" t="str">
        <f>VLOOKUP(S852,ERV_Issuers!C:E,3,FALSE)</f>
        <v>TSSTEE</v>
      </c>
      <c r="S852" t="s">
        <v>2987</v>
      </c>
    </row>
    <row r="853" spans="17:19" x14ac:dyDescent="0.25">
      <c r="Q853" t="str">
        <f t="shared" si="13"/>
        <v>TTMTIN</v>
      </c>
      <c r="R853" t="str">
        <f>VLOOKUP(S853,ERV_Issuers!C:E,3,FALSE)</f>
        <v>TTMTIN</v>
      </c>
      <c r="S853" t="s">
        <v>2989</v>
      </c>
    </row>
    <row r="854" spans="17:19" x14ac:dyDescent="0.25">
      <c r="Q854" t="str">
        <f t="shared" si="13"/>
        <v>TTMTIN</v>
      </c>
      <c r="R854" t="str">
        <f>VLOOKUP(S854,ERV_Issuers!C:E,3,FALSE)</f>
        <v>TTMTIN</v>
      </c>
      <c r="S854" t="s">
        <v>2993</v>
      </c>
    </row>
    <row r="855" spans="17:19" x14ac:dyDescent="0.25">
      <c r="Q855" t="str">
        <f t="shared" si="13"/>
        <v>TUNISIA</v>
      </c>
      <c r="R855" t="e">
        <f>VLOOKUP(S855,ERV_Issuers!C:E,3,FALSE)</f>
        <v>#N/A</v>
      </c>
      <c r="S855" t="s">
        <v>2995</v>
      </c>
    </row>
    <row r="856" spans="17:19" x14ac:dyDescent="0.25">
      <c r="Q856" t="str">
        <f t="shared" si="13"/>
        <v>TUPRST</v>
      </c>
      <c r="R856" t="str">
        <f>VLOOKUP(S856,ERV_Issuers!C:E,3,FALSE)</f>
        <v>TUPRST</v>
      </c>
      <c r="S856" t="s">
        <v>2997</v>
      </c>
    </row>
    <row r="857" spans="17:19" x14ac:dyDescent="0.25">
      <c r="Q857" t="str">
        <f t="shared" si="13"/>
        <v>TUPY</v>
      </c>
      <c r="R857" t="str">
        <f>VLOOKUP(S857,ERV_Issuers!C:E,3,FALSE)</f>
        <v>TUPY</v>
      </c>
      <c r="S857" t="s">
        <v>3000</v>
      </c>
    </row>
    <row r="858" spans="17:19" x14ac:dyDescent="0.25">
      <c r="Q858" t="str">
        <f t="shared" si="13"/>
        <v>TURKEY</v>
      </c>
      <c r="R858" t="str">
        <f>VLOOKUP(S858,ERV_Issuers!C:E,3,FALSE)</f>
        <v>TURKEY</v>
      </c>
      <c r="S858" t="s">
        <v>3003</v>
      </c>
    </row>
    <row r="859" spans="17:19" x14ac:dyDescent="0.25">
      <c r="Q859" t="str">
        <f t="shared" si="13"/>
        <v>TURKTI</v>
      </c>
      <c r="R859" t="str">
        <f>VLOOKUP(S859,ERV_Issuers!C:E,3,FALSE)</f>
        <v>TURKTI</v>
      </c>
      <c r="S859" t="s">
        <v>3006</v>
      </c>
    </row>
    <row r="860" spans="17:19" x14ac:dyDescent="0.25">
      <c r="Q860" t="str">
        <f t="shared" si="13"/>
        <v>TYANLI</v>
      </c>
      <c r="R860" t="str">
        <f>VLOOKUP(S860,ERV_Issuers!C:E,3,FALSE)</f>
        <v>TYANLI</v>
      </c>
      <c r="S860" t="s">
        <v>3009</v>
      </c>
    </row>
    <row r="861" spans="17:19" x14ac:dyDescent="0.25">
      <c r="Q861" t="str">
        <f t="shared" si="13"/>
        <v>TYLCDI</v>
      </c>
      <c r="R861" t="str">
        <f>VLOOKUP(S861,ERV_Issuers!C:E,3,FALSE)</f>
        <v>TYLCDI</v>
      </c>
      <c r="S861" t="s">
        <v>3013</v>
      </c>
    </row>
    <row r="862" spans="17:19" x14ac:dyDescent="0.25">
      <c r="Q862" t="str">
        <f t="shared" si="13"/>
        <v>TZCONS</v>
      </c>
      <c r="R862" t="str">
        <f>VLOOKUP(S862,ERV_Issuers!C:E,3,FALSE)</f>
        <v>TZCONS</v>
      </c>
      <c r="S862" t="s">
        <v>3016</v>
      </c>
    </row>
    <row r="863" spans="17:19" x14ac:dyDescent="0.25">
      <c r="Q863" t="str">
        <f t="shared" si="13"/>
        <v>UAE</v>
      </c>
      <c r="R863" t="str">
        <f>VLOOKUP(S863,ERV_Issuers!C:E,3,FALSE)</f>
        <v>UAE</v>
      </c>
      <c r="S863" t="s">
        <v>18741</v>
      </c>
    </row>
    <row r="864" spans="17:19" x14ac:dyDescent="0.25">
      <c r="Q864" t="str">
        <f t="shared" si="13"/>
        <v>UBANL</v>
      </c>
      <c r="R864" t="str">
        <f>VLOOKUP(S864,ERV_Issuers!C:E,3,FALSE)</f>
        <v>UBANL</v>
      </c>
      <c r="S864" t="s">
        <v>3019</v>
      </c>
    </row>
    <row r="865" spans="17:19" x14ac:dyDescent="0.25">
      <c r="Q865" t="str">
        <f t="shared" si="13"/>
        <v>UBPPM</v>
      </c>
      <c r="R865" t="str">
        <f>VLOOKUP(S865,ERV_Issuers!C:E,3,FALSE)</f>
        <v>UBPPM</v>
      </c>
      <c r="S865" t="s">
        <v>3022</v>
      </c>
    </row>
    <row r="866" spans="17:19" x14ac:dyDescent="0.25">
      <c r="Q866" t="str">
        <f t="shared" si="13"/>
        <v>UGPABZ</v>
      </c>
      <c r="R866" t="str">
        <f>VLOOKUP(S866,ERV_Issuers!C:E,3,FALSE)</f>
        <v>UGPABZ</v>
      </c>
      <c r="S866" t="s">
        <v>3025</v>
      </c>
    </row>
    <row r="867" spans="17:19" x14ac:dyDescent="0.25">
      <c r="Q867" t="str">
        <f t="shared" si="13"/>
        <v>UKRAINE</v>
      </c>
      <c r="R867" t="str">
        <f>VLOOKUP(S867,ERV_Issuers!C:E,3,FALSE)</f>
        <v>UKRAIN</v>
      </c>
      <c r="S867" t="s">
        <v>3245</v>
      </c>
    </row>
    <row r="868" spans="17:19" x14ac:dyDescent="0.25">
      <c r="Q868" t="str">
        <f t="shared" si="13"/>
        <v>UKRAVT</v>
      </c>
      <c r="R868" t="str">
        <f>VLOOKUP(S868,ERV_Issuers!C:E,3,FALSE)</f>
        <v>UKRAVT</v>
      </c>
      <c r="S868" t="s">
        <v>16892</v>
      </c>
    </row>
    <row r="869" spans="17:19" x14ac:dyDescent="0.25">
      <c r="Q869" t="str">
        <f t="shared" si="13"/>
        <v>ULKER</v>
      </c>
      <c r="R869" t="str">
        <f>VLOOKUP(S869,ERV_Issuers!C:E,3,FALSE)</f>
        <v>ULKER</v>
      </c>
      <c r="S869" t="s">
        <v>3248</v>
      </c>
    </row>
    <row r="870" spans="17:19" x14ac:dyDescent="0.25">
      <c r="Q870" t="str">
        <f t="shared" si="13"/>
        <v>UMQHTH</v>
      </c>
      <c r="R870" t="str">
        <f>VLOOKUP(S870,ERV_Issuers!C:E,3,FALSE)</f>
        <v>UMQHTH</v>
      </c>
      <c r="S870" t="s">
        <v>3251</v>
      </c>
    </row>
    <row r="871" spans="17:19" x14ac:dyDescent="0.25">
      <c r="Q871" t="str">
        <f t="shared" si="13"/>
        <v>UNICMR</v>
      </c>
      <c r="R871" t="str">
        <f>VLOOKUP(S871,ERV_Issuers!C:E,3,FALSE)</f>
        <v>UNICMR</v>
      </c>
      <c r="S871" t="s">
        <v>3253</v>
      </c>
    </row>
    <row r="872" spans="17:19" x14ac:dyDescent="0.25">
      <c r="Q872" t="str">
        <f t="shared" si="13"/>
        <v>UNIFIN</v>
      </c>
      <c r="R872" t="str">
        <f>VLOOKUP(S872,ERV_Issuers!C:E,3,FALSE)</f>
        <v>UNIFIN</v>
      </c>
      <c r="S872" t="s">
        <v>3255</v>
      </c>
    </row>
    <row r="873" spans="17:19" x14ac:dyDescent="0.25">
      <c r="Q873" t="str">
        <f t="shared" si="13"/>
        <v>UNIGEL</v>
      </c>
      <c r="R873" t="str">
        <f>VLOOKUP(S873,ERV_Issuers!C:E,3,FALSE)</f>
        <v>UNIGEL</v>
      </c>
      <c r="S873" t="s">
        <v>3260</v>
      </c>
    </row>
    <row r="874" spans="17:19" x14ac:dyDescent="0.25">
      <c r="Q874" t="str">
        <f t="shared" si="13"/>
        <v>UNITED ARAB EMIRATES</v>
      </c>
      <c r="R874" t="str">
        <f>VLOOKUP(S874,ERV_Issuers!C:E,3,FALSE)</f>
        <v>RAKS</v>
      </c>
      <c r="S874" t="s">
        <v>3262</v>
      </c>
    </row>
    <row r="875" spans="17:19" x14ac:dyDescent="0.25">
      <c r="Q875" t="str">
        <f t="shared" si="13"/>
        <v>UNITED ARAB EMIRATES</v>
      </c>
      <c r="R875" t="str">
        <f>VLOOKUP(S875,ERV_Issuers!C:E,3,FALSE)</f>
        <v>DUGB</v>
      </c>
      <c r="S875" t="s">
        <v>3265</v>
      </c>
    </row>
    <row r="876" spans="17:19" x14ac:dyDescent="0.25">
      <c r="Q876" t="str">
        <f t="shared" si="13"/>
        <v>UNITED ARAB EMIRATES</v>
      </c>
      <c r="R876" t="str">
        <f>VLOOKUP(S876,ERV_Issuers!C:E,3,FALSE)</f>
        <v>DUGB</v>
      </c>
      <c r="S876" t="s">
        <v>3269</v>
      </c>
    </row>
    <row r="877" spans="17:19" x14ac:dyDescent="0.25">
      <c r="Q877" t="str">
        <f t="shared" si="13"/>
        <v>UNITYL</v>
      </c>
      <c r="R877" t="str">
        <f>VLOOKUP(S877,ERV_Issuers!C:E,3,FALSE)</f>
        <v>UNITYL</v>
      </c>
      <c r="S877" t="s">
        <v>3272</v>
      </c>
    </row>
    <row r="878" spans="17:19" x14ac:dyDescent="0.25">
      <c r="Q878" t="str">
        <f t="shared" si="13"/>
        <v>CSCHCN</v>
      </c>
      <c r="R878" t="str">
        <f>VLOOKUP(S878,ERV_Issuers!C:E,3,FALSE)</f>
        <v>CSCHCN</v>
      </c>
      <c r="S878" t="s">
        <v>1174</v>
      </c>
    </row>
    <row r="879" spans="17:19" x14ac:dyDescent="0.25">
      <c r="Q879" t="str">
        <f t="shared" si="13"/>
        <v>CSFCO</v>
      </c>
      <c r="R879" t="str">
        <f>VLOOKUP(S879,ERV_Issuers!C:E,3,FALSE)</f>
        <v>CSFCO</v>
      </c>
      <c r="S879" t="s">
        <v>1177</v>
      </c>
    </row>
    <row r="880" spans="17:19" x14ac:dyDescent="0.25">
      <c r="Q880" t="str">
        <f t="shared" si="13"/>
        <v>CSIPRO</v>
      </c>
      <c r="R880" t="str">
        <f>VLOOKUP(S880,ERV_Issuers!C:E,3,FALSE)</f>
        <v>CSIPRO</v>
      </c>
      <c r="S880" t="s">
        <v>17520</v>
      </c>
    </row>
    <row r="881" spans="17:19" x14ac:dyDescent="0.25">
      <c r="Q881" t="str">
        <f t="shared" si="13"/>
        <v>CSNABZ</v>
      </c>
      <c r="R881" t="str">
        <f>VLOOKUP(S881,ERV_Issuers!C:E,3,FALSE)</f>
        <v>CSNABZ</v>
      </c>
      <c r="S881" t="s">
        <v>1180</v>
      </c>
    </row>
    <row r="882" spans="17:19" x14ac:dyDescent="0.25">
      <c r="Q882" t="str">
        <f t="shared" si="13"/>
        <v>CSOLNO</v>
      </c>
      <c r="R882" t="str">
        <f>VLOOKUP(S882,ERV_Issuers!C:E,3,FALSE)</f>
        <v>CSOLNO</v>
      </c>
      <c r="S882" t="s">
        <v>1182</v>
      </c>
    </row>
    <row r="883" spans="17:19" x14ac:dyDescent="0.25">
      <c r="Q883" t="str">
        <f t="shared" si="13"/>
        <v>CSPLIN</v>
      </c>
      <c r="R883" t="str">
        <f>VLOOKUP(S883,ERV_Issuers!C:E,3,FALSE)</f>
        <v>CSPLIN</v>
      </c>
      <c r="S883" t="s">
        <v>1185</v>
      </c>
    </row>
    <row r="884" spans="17:19" x14ac:dyDescent="0.25">
      <c r="Q884" t="str">
        <f t="shared" si="13"/>
        <v>CSSSHI</v>
      </c>
      <c r="R884" t="str">
        <f>VLOOKUP(S884,ERV_Issuers!C:E,3,FALSE)</f>
        <v>CSSSHI</v>
      </c>
      <c r="S884" t="s">
        <v>1187</v>
      </c>
    </row>
    <row r="885" spans="17:19" x14ac:dyDescent="0.25">
      <c r="Q885" t="str">
        <f t="shared" si="13"/>
        <v>CTCACI</v>
      </c>
      <c r="R885" t="str">
        <f>VLOOKUP(S885,ERV_Issuers!C:E,3,FALSE)</f>
        <v>CTCACI</v>
      </c>
      <c r="S885" t="s">
        <v>1189</v>
      </c>
    </row>
    <row r="886" spans="17:19" x14ac:dyDescent="0.25">
      <c r="Q886" t="str">
        <f t="shared" si="13"/>
        <v>CTIH</v>
      </c>
      <c r="R886" t="str">
        <f>VLOOKUP(S886,ERV_Issuers!C:E,3,FALSE)</f>
        <v>CTIH</v>
      </c>
      <c r="S886" t="s">
        <v>3818</v>
      </c>
    </row>
    <row r="887" spans="17:19" x14ac:dyDescent="0.25">
      <c r="Q887" t="str">
        <f t="shared" si="13"/>
        <v>CWCLN</v>
      </c>
      <c r="R887" t="str">
        <f>VLOOKUP(S887,ERV_Issuers!C:E,3,FALSE)</f>
        <v>CWCLN</v>
      </c>
      <c r="S887" t="s">
        <v>1193</v>
      </c>
    </row>
    <row r="888" spans="17:19" x14ac:dyDescent="0.25">
      <c r="Q888" t="str">
        <f t="shared" si="13"/>
        <v>CWCLN</v>
      </c>
      <c r="R888" t="str">
        <f>VLOOKUP(S888,ERV_Issuers!C:E,3,FALSE)</f>
        <v>CWCLN</v>
      </c>
      <c r="S888" t="s">
        <v>1195</v>
      </c>
    </row>
    <row r="889" spans="17:19" x14ac:dyDescent="0.25">
      <c r="Q889" t="str">
        <f t="shared" si="13"/>
        <v>CYDSA</v>
      </c>
      <c r="R889" t="str">
        <f>VLOOKUP(S889,ERV_Issuers!C:E,3,FALSE)</f>
        <v>CYDSA</v>
      </c>
      <c r="S889" t="s">
        <v>1198</v>
      </c>
    </row>
    <row r="890" spans="17:19" x14ac:dyDescent="0.25">
      <c r="Q890" t="str">
        <f t="shared" si="13"/>
        <v>CZONCC</v>
      </c>
      <c r="R890" t="str">
        <f>VLOOKUP(S890,ERV_Issuers!C:E,3,FALSE)</f>
        <v>CZONCC</v>
      </c>
      <c r="S890" t="s">
        <v>1201</v>
      </c>
    </row>
    <row r="891" spans="17:19" x14ac:dyDescent="0.25">
      <c r="Q891" t="str">
        <f t="shared" si="13"/>
        <v>DAEGUB</v>
      </c>
      <c r="R891" t="str">
        <f>VLOOKUP(S891,ERV_Issuers!C:E,3,FALSE)</f>
        <v>DAEGUB</v>
      </c>
      <c r="S891" t="s">
        <v>1204</v>
      </c>
    </row>
    <row r="892" spans="17:19" x14ac:dyDescent="0.25">
      <c r="Q892" t="str">
        <f t="shared" si="13"/>
        <v>DAEHIM</v>
      </c>
      <c r="R892" t="str">
        <f>VLOOKUP(S892,ERV_Issuers!C:E,3,FALSE)</f>
        <v>DAEHIM</v>
      </c>
      <c r="S892" t="s">
        <v>1208</v>
      </c>
    </row>
    <row r="893" spans="17:19" x14ac:dyDescent="0.25">
      <c r="Q893" t="str">
        <f t="shared" si="13"/>
        <v>DAESEC</v>
      </c>
      <c r="R893" t="str">
        <f>VLOOKUP(S893,ERV_Issuers!C:E,3,FALSE)</f>
        <v>DAESEC</v>
      </c>
      <c r="S893" t="s">
        <v>1213</v>
      </c>
    </row>
    <row r="894" spans="17:19" x14ac:dyDescent="0.25">
      <c r="Q894" t="str">
        <f t="shared" si="13"/>
        <v>DAHSIN</v>
      </c>
      <c r="R894" t="str">
        <f>VLOOKUP(S894,ERV_Issuers!C:E,3,FALSE)</f>
        <v>DAHSIN</v>
      </c>
      <c r="S894" t="s">
        <v>1216</v>
      </c>
    </row>
    <row r="895" spans="17:19" x14ac:dyDescent="0.25">
      <c r="Q895" t="str">
        <f t="shared" si="13"/>
        <v>DALWAN</v>
      </c>
      <c r="R895" t="str">
        <f>VLOOKUP(S895,ERV_Issuers!C:E,3,FALSE)</f>
        <v>DALWAN</v>
      </c>
      <c r="S895" t="s">
        <v>1219</v>
      </c>
    </row>
    <row r="896" spans="17:19" x14ac:dyDescent="0.25">
      <c r="Q896" t="str">
        <f t="shared" si="13"/>
        <v>DALWAN</v>
      </c>
      <c r="R896" t="str">
        <f>VLOOKUP(S896,ERV_Issuers!C:E,3,FALSE)</f>
        <v/>
      </c>
      <c r="S896" t="s">
        <v>1221</v>
      </c>
    </row>
    <row r="897" spans="17:19" x14ac:dyDescent="0.25">
      <c r="Q897" t="str">
        <f t="shared" si="13"/>
        <v>DAMACR</v>
      </c>
      <c r="R897" t="str">
        <f>VLOOKUP(S897,ERV_Issuers!C:E,3,FALSE)</f>
        <v>DAMACR</v>
      </c>
      <c r="S897" t="s">
        <v>1224</v>
      </c>
    </row>
    <row r="898" spans="17:19" x14ac:dyDescent="0.25">
      <c r="Q898" t="str">
        <f t="shared" ref="Q898:Q961" si="14">LEFT(S898,IFERROR(FIND("_",S898,1)-1,LEN(S898)))</f>
        <v>DARALA</v>
      </c>
      <c r="R898" t="str">
        <f>VLOOKUP(S898,ERV_Issuers!C:E,3,FALSE)</f>
        <v>DARALA</v>
      </c>
      <c r="S898" t="s">
        <v>1226</v>
      </c>
    </row>
    <row r="899" spans="17:19" x14ac:dyDescent="0.25">
      <c r="Q899" t="str">
        <f t="shared" si="14"/>
        <v>DAVIVI</v>
      </c>
      <c r="R899" t="e">
        <f>VLOOKUP(S899,ERV_Issuers!C:E,3,FALSE)</f>
        <v>#N/A</v>
      </c>
      <c r="S899" t="s">
        <v>1229</v>
      </c>
    </row>
    <row r="900" spans="17:19" x14ac:dyDescent="0.25">
      <c r="Q900" t="str">
        <f t="shared" si="14"/>
        <v>DAVIVI</v>
      </c>
      <c r="R900" t="str">
        <f>VLOOKUP(S900,ERV_Issuers!C:E,3,FALSE)</f>
        <v>DAVIVI</v>
      </c>
      <c r="S900" t="s">
        <v>1232</v>
      </c>
    </row>
    <row r="901" spans="17:19" x14ac:dyDescent="0.25">
      <c r="Q901" t="str">
        <f t="shared" si="14"/>
        <v>DAYCOV</v>
      </c>
      <c r="R901" t="str">
        <f>VLOOKUP(S901,ERV_Issuers!C:E,3,FALSE)</f>
        <v>DAYCOV</v>
      </c>
      <c r="S901" t="s">
        <v>1234</v>
      </c>
    </row>
    <row r="902" spans="17:19" x14ac:dyDescent="0.25">
      <c r="Q902" t="str">
        <f t="shared" si="14"/>
        <v>DBBYRB</v>
      </c>
      <c r="R902" t="str">
        <f>VLOOKUP(S902,ERV_Issuers!C:E,3,FALSE)</f>
        <v>DBBYRB</v>
      </c>
      <c r="S902" t="s">
        <v>1236</v>
      </c>
    </row>
    <row r="903" spans="17:19" x14ac:dyDescent="0.25">
      <c r="Q903" t="str">
        <f t="shared" si="14"/>
        <v>DBKAZ</v>
      </c>
      <c r="R903" t="str">
        <f>VLOOKUP(S903,ERV_Issuers!C:E,3,FALSE)</f>
        <v>DBKAZ</v>
      </c>
      <c r="S903" t="s">
        <v>3815</v>
      </c>
    </row>
    <row r="904" spans="17:19" x14ac:dyDescent="0.25">
      <c r="Q904" t="str">
        <f t="shared" si="14"/>
        <v>DBMMN</v>
      </c>
      <c r="R904" t="str">
        <f>VLOOKUP(S904,ERV_Issuers!C:E,3,FALSE)</f>
        <v>DBMMN</v>
      </c>
      <c r="S904" t="s">
        <v>1238</v>
      </c>
    </row>
    <row r="905" spans="17:19" x14ac:dyDescent="0.25">
      <c r="Q905" t="str">
        <f t="shared" si="14"/>
        <v>DBSSP</v>
      </c>
      <c r="R905" t="str">
        <f>VLOOKUP(S905,ERV_Issuers!C:E,3,FALSE)</f>
        <v>DBSSP</v>
      </c>
      <c r="S905" t="s">
        <v>1241</v>
      </c>
    </row>
    <row r="906" spans="17:19" x14ac:dyDescent="0.25">
      <c r="Q906" t="str">
        <f t="shared" si="14"/>
        <v>DBSSP</v>
      </c>
      <c r="R906" t="str">
        <f>VLOOKUP(S906,ERV_Issuers!C:E,3,FALSE)</f>
        <v>DBSSP</v>
      </c>
      <c r="S906" t="s">
        <v>1245</v>
      </c>
    </row>
    <row r="907" spans="17:19" x14ac:dyDescent="0.25">
      <c r="Q907" t="str">
        <f t="shared" si="14"/>
        <v>DBSSP</v>
      </c>
      <c r="R907" t="str">
        <f>VLOOKUP(S907,ERV_Issuers!C:E,3,FALSE)</f>
        <v>DBSSP</v>
      </c>
      <c r="S907" t="s">
        <v>1246</v>
      </c>
    </row>
    <row r="908" spans="17:19" x14ac:dyDescent="0.25">
      <c r="Q908" t="str">
        <f t="shared" si="14"/>
        <v>DEVPHI</v>
      </c>
      <c r="R908" t="str">
        <f>VLOOKUP(S908,ERV_Issuers!C:E,3,FALSE)</f>
        <v>DEVPHI</v>
      </c>
      <c r="S908" t="s">
        <v>1248</v>
      </c>
    </row>
    <row r="909" spans="17:19" x14ac:dyDescent="0.25">
      <c r="Q909" t="str">
        <f t="shared" si="14"/>
        <v>DEXICN</v>
      </c>
      <c r="R909" t="e">
        <f>VLOOKUP(S909,ERV_Issuers!C:E,3,FALSE)</f>
        <v>#N/A</v>
      </c>
      <c r="S909" t="s">
        <v>1251</v>
      </c>
    </row>
    <row r="910" spans="17:19" x14ac:dyDescent="0.25">
      <c r="Q910" t="str">
        <f t="shared" si="14"/>
        <v>DFHOLD</v>
      </c>
      <c r="R910" t="str">
        <f>VLOOKUP(S910,ERV_Issuers!C:E,3,FALSE)</f>
        <v>DFHOLD</v>
      </c>
      <c r="S910" t="s">
        <v>17517</v>
      </c>
    </row>
    <row r="911" spans="17:19" x14ac:dyDescent="0.25">
      <c r="Q911" t="str">
        <f t="shared" si="14"/>
        <v>DFINVH</v>
      </c>
      <c r="R911" t="e">
        <f>VLOOKUP(S911,ERV_Issuers!C:E,3,FALSE)</f>
        <v>#N/A</v>
      </c>
      <c r="S911" t="s">
        <v>1252</v>
      </c>
    </row>
    <row r="912" spans="17:19" x14ac:dyDescent="0.25">
      <c r="Q912" t="str">
        <f t="shared" si="14"/>
        <v>DHBKQD</v>
      </c>
      <c r="R912" t="str">
        <f>VLOOKUP(S912,ERV_Issuers!C:E,3,FALSE)</f>
        <v>DHBKQD</v>
      </c>
      <c r="S912" t="s">
        <v>1253</v>
      </c>
    </row>
    <row r="913" spans="17:19" x14ac:dyDescent="0.25">
      <c r="Q913" t="str">
        <f t="shared" si="14"/>
        <v>DIALIN-1L</v>
      </c>
      <c r="R913" t="str">
        <f>VLOOKUP(S913,ERV_Issuers!C:E,3,FALSE)</f>
        <v>DIALIN</v>
      </c>
      <c r="S913" t="s">
        <v>1256</v>
      </c>
    </row>
    <row r="914" spans="17:19" x14ac:dyDescent="0.25">
      <c r="Q914" t="str">
        <f t="shared" si="14"/>
        <v>DIBUH</v>
      </c>
      <c r="R914" t="str">
        <f>VLOOKUP(S914,ERV_Issuers!C:E,3,FALSE)</f>
        <v>DIBUH</v>
      </c>
      <c r="S914" t="s">
        <v>1259</v>
      </c>
    </row>
    <row r="915" spans="17:19" x14ac:dyDescent="0.25">
      <c r="Q915" t="str">
        <f t="shared" si="14"/>
        <v>DIBUH-AT1</v>
      </c>
      <c r="R915" t="str">
        <f>VLOOKUP(S915,ERV_Issuers!C:E,3,FALSE)</f>
        <v>DIBUH</v>
      </c>
      <c r="S915" t="s">
        <v>1261</v>
      </c>
    </row>
    <row r="916" spans="17:19" x14ac:dyDescent="0.25">
      <c r="Q916" t="str">
        <f t="shared" si="14"/>
        <v>DIFCAE</v>
      </c>
      <c r="R916" t="str">
        <f>VLOOKUP(S916,ERV_Issuers!C:E,3,FALSE)</f>
        <v>DIFCAE</v>
      </c>
      <c r="S916" t="s">
        <v>1263</v>
      </c>
    </row>
    <row r="917" spans="17:19" x14ac:dyDescent="0.25">
      <c r="Q917" t="str">
        <f t="shared" si="14"/>
        <v>DLDETA</v>
      </c>
      <c r="R917" t="str">
        <f>VLOOKUP(S917,ERV_Issuers!C:E,3,FALSE)</f>
        <v>DLDETA</v>
      </c>
      <c r="S917" t="s">
        <v>1266</v>
      </c>
    </row>
    <row r="918" spans="17:19" x14ac:dyDescent="0.25">
      <c r="Q918" t="str">
        <f t="shared" si="14"/>
        <v>DLLTD-1L</v>
      </c>
      <c r="R918" t="str">
        <f>VLOOKUP(S918,ERV_Issuers!C:E,3,FALSE)</f>
        <v>DLLTD</v>
      </c>
      <c r="S918" t="s">
        <v>16791</v>
      </c>
    </row>
    <row r="919" spans="17:19" x14ac:dyDescent="0.25">
      <c r="Q919" t="str">
        <f t="shared" si="14"/>
        <v>DLLTD</v>
      </c>
      <c r="R919" t="str">
        <f>VLOOKUP(S919,ERV_Issuers!C:E,3,FALSE)</f>
        <v>DLLTD</v>
      </c>
      <c r="S919" t="s">
        <v>1269</v>
      </c>
    </row>
    <row r="920" spans="17:19" x14ac:dyDescent="0.25">
      <c r="Q920" t="str">
        <f t="shared" si="14"/>
        <v>DLLTD</v>
      </c>
      <c r="R920" t="str">
        <f>VLOOKUP(S920,ERV_Issuers!C:E,3,FALSE)</f>
        <v>DLLTD</v>
      </c>
      <c r="S920" t="s">
        <v>1274</v>
      </c>
    </row>
    <row r="921" spans="17:19" x14ac:dyDescent="0.25">
      <c r="Q921" t="str">
        <f t="shared" si="14"/>
        <v>DLLTD</v>
      </c>
      <c r="R921" t="str">
        <f>VLOOKUP(S921,ERV_Issuers!C:E,3,FALSE)</f>
        <v>DLLTD</v>
      </c>
      <c r="S921" t="s">
        <v>16793</v>
      </c>
    </row>
    <row r="922" spans="17:19" x14ac:dyDescent="0.25">
      <c r="Q922" t="str">
        <f t="shared" si="14"/>
        <v>DLLTD</v>
      </c>
      <c r="R922" t="str">
        <f>VLOOKUP(S922,ERV_Issuers!C:E,3,FALSE)</f>
        <v>DLLTD</v>
      </c>
      <c r="S922" t="s">
        <v>1276</v>
      </c>
    </row>
    <row r="923" spans="17:19" x14ac:dyDescent="0.25">
      <c r="Q923" t="str">
        <f t="shared" si="14"/>
        <v>DOCUFO</v>
      </c>
      <c r="R923" t="str">
        <f>VLOOKUP(S923,ERV_Issuers!C:E,3,FALSE)</f>
        <v>DOCUFO</v>
      </c>
      <c r="S923" t="s">
        <v>1280</v>
      </c>
    </row>
    <row r="924" spans="17:19" x14ac:dyDescent="0.25">
      <c r="Q924" t="str">
        <f t="shared" si="14"/>
        <v>DOIDIJ</v>
      </c>
      <c r="R924" t="str">
        <f>VLOOKUP(S924,ERV_Issuers!C:E,3,FALSE)</f>
        <v>DOIDIJ</v>
      </c>
      <c r="S924" t="s">
        <v>1283</v>
      </c>
    </row>
    <row r="925" spans="17:19" x14ac:dyDescent="0.25">
      <c r="Q925" t="str">
        <f t="shared" si="14"/>
        <v>DOMINICAN REPUBLIC</v>
      </c>
      <c r="R925" t="str">
        <f>VLOOKUP(S925,ERV_Issuers!C:E,3,FALSE)</f>
        <v>DOMREP</v>
      </c>
      <c r="S925" t="s">
        <v>1287</v>
      </c>
    </row>
    <row r="926" spans="17:19" x14ac:dyDescent="0.25">
      <c r="Q926" t="str">
        <f t="shared" si="14"/>
        <v>DPWDU</v>
      </c>
      <c r="R926" t="str">
        <f>VLOOKUP(S926,ERV_Issuers!C:E,3,FALSE)</f>
        <v>DPWDU</v>
      </c>
      <c r="S926" t="s">
        <v>1290</v>
      </c>
    </row>
    <row r="927" spans="17:19" x14ac:dyDescent="0.25">
      <c r="Q927" t="str">
        <f t="shared" si="14"/>
        <v>DPWDU</v>
      </c>
      <c r="R927" t="str">
        <f>VLOOKUP(S927,ERV_Issuers!C:E,3,FALSE)</f>
        <v>DPWDU</v>
      </c>
      <c r="S927" t="s">
        <v>1292</v>
      </c>
    </row>
    <row r="928" spans="17:19" x14ac:dyDescent="0.25">
      <c r="Q928" t="str">
        <f t="shared" si="14"/>
        <v>DTEKOG</v>
      </c>
      <c r="R928" t="str">
        <f>VLOOKUP(S928,ERV_Issuers!C:E,3,FALSE)</f>
        <v>DTEKOG</v>
      </c>
      <c r="S928" t="s">
        <v>16487</v>
      </c>
    </row>
    <row r="929" spans="17:19" x14ac:dyDescent="0.25">
      <c r="Q929" t="str">
        <f t="shared" si="14"/>
        <v>DTEKUA</v>
      </c>
      <c r="R929" t="str">
        <f>VLOOKUP(S929,ERV_Issuers!C:E,3,FALSE)</f>
        <v>DTEKUA</v>
      </c>
      <c r="S929" t="s">
        <v>18302</v>
      </c>
    </row>
    <row r="930" spans="17:19" x14ac:dyDescent="0.25">
      <c r="Q930" t="str">
        <f t="shared" si="14"/>
        <v>DUBAEE</v>
      </c>
      <c r="R930" t="str">
        <f>VLOOKUP(S930,ERV_Issuers!C:E,3,FALSE)</f>
        <v>DUBAEE</v>
      </c>
      <c r="S930" t="s">
        <v>1295</v>
      </c>
    </row>
    <row r="931" spans="17:19" x14ac:dyDescent="0.25">
      <c r="Q931" t="str">
        <f t="shared" si="14"/>
        <v>DXSECU</v>
      </c>
      <c r="R931" t="str">
        <f>VLOOKUP(S931,ERV_Issuers!C:E,3,FALSE)</f>
        <v>DXSECU</v>
      </c>
      <c r="S931" t="s">
        <v>1298</v>
      </c>
    </row>
    <row r="932" spans="17:19" x14ac:dyDescent="0.25">
      <c r="Q932" t="str">
        <f t="shared" si="14"/>
        <v>EAGRUY-1L</v>
      </c>
      <c r="R932" t="str">
        <f>VLOOKUP(S932,ERV_Issuers!C:E,3,FALSE)</f>
        <v>EAGRUY</v>
      </c>
      <c r="S932" t="s">
        <v>1300</v>
      </c>
    </row>
    <row r="933" spans="17:19" x14ac:dyDescent="0.25">
      <c r="Q933" t="str">
        <f t="shared" si="14"/>
        <v>EASTMO</v>
      </c>
      <c r="R933" t="str">
        <f>VLOOKUP(S933,ERV_Issuers!C:E,3,FALSE)</f>
        <v>EASTMO</v>
      </c>
      <c r="S933" t="s">
        <v>20692</v>
      </c>
    </row>
    <row r="934" spans="17:19" x14ac:dyDescent="0.25">
      <c r="Q934" t="str">
        <f t="shared" si="14"/>
        <v>EBIUH</v>
      </c>
      <c r="R934" t="str">
        <f>VLOOKUP(S934,ERV_Issuers!C:E,3,FALSE)</f>
        <v>EBIUH</v>
      </c>
      <c r="S934" t="s">
        <v>1303</v>
      </c>
    </row>
    <row r="935" spans="17:19" x14ac:dyDescent="0.25">
      <c r="Q935" t="str">
        <f t="shared" si="14"/>
        <v>EBIUH</v>
      </c>
      <c r="R935" t="str">
        <f>VLOOKUP(S935,ERV_Issuers!C:E,3,FALSE)</f>
        <v>EBIUH</v>
      </c>
      <c r="S935" t="s">
        <v>1306</v>
      </c>
    </row>
    <row r="936" spans="17:19" x14ac:dyDescent="0.25">
      <c r="Q936" t="str">
        <f t="shared" si="14"/>
        <v>ECLCI</v>
      </c>
      <c r="R936" t="str">
        <f>VLOOKUP(S936,ERV_Issuers!C:E,3,FALSE)</f>
        <v>ECLCI</v>
      </c>
      <c r="S936" t="s">
        <v>1308</v>
      </c>
    </row>
    <row r="937" spans="17:19" x14ac:dyDescent="0.25">
      <c r="Q937" t="str">
        <f t="shared" si="14"/>
        <v>ECOPET</v>
      </c>
      <c r="R937" t="str">
        <f>VLOOKUP(S937,ERV_Issuers!C:E,3,FALSE)</f>
        <v>ECOPET</v>
      </c>
      <c r="S937" t="s">
        <v>1311</v>
      </c>
    </row>
    <row r="938" spans="17:19" x14ac:dyDescent="0.25">
      <c r="Q938" t="str">
        <f t="shared" si="14"/>
        <v>ECOTRA</v>
      </c>
      <c r="R938" t="str">
        <f>VLOOKUP(S938,ERV_Issuers!C:E,3,FALSE)</f>
        <v>ECOTRA</v>
      </c>
      <c r="S938" t="s">
        <v>1314</v>
      </c>
    </row>
    <row r="939" spans="17:19" x14ac:dyDescent="0.25">
      <c r="Q939" t="str">
        <f t="shared" si="14"/>
        <v>ECUADOR</v>
      </c>
      <c r="R939" t="str">
        <f>VLOOKUP(S939,ERV_Issuers!C:E,3,FALSE)</f>
        <v>ECUA</v>
      </c>
      <c r="S939" t="s">
        <v>1317</v>
      </c>
    </row>
    <row r="940" spans="17:19" x14ac:dyDescent="0.25">
      <c r="Q940" t="str">
        <f t="shared" si="14"/>
        <v>KEBHNB-T2</v>
      </c>
      <c r="R940" t="str">
        <f>VLOOKUP(S940,ERV_Issuers!C:E,3,FALSE)</f>
        <v>086790</v>
      </c>
      <c r="S940" t="s">
        <v>3693</v>
      </c>
    </row>
    <row r="941" spans="17:19" x14ac:dyDescent="0.25">
      <c r="Q941" t="str">
        <f t="shared" si="14"/>
        <v>KENYA</v>
      </c>
      <c r="R941" t="str">
        <f>VLOOKUP(S941,ERV_Issuers!C:E,3,FALSE)</f>
        <v>KENINT</v>
      </c>
      <c r="S941" t="s">
        <v>3695</v>
      </c>
    </row>
    <row r="942" spans="17:19" x14ac:dyDescent="0.25">
      <c r="Q942" t="str">
        <f t="shared" si="14"/>
        <v>KERPW</v>
      </c>
      <c r="R942" t="str">
        <f>VLOOKUP(S942,ERV_Issuers!C:E,3,FALSE)</f>
        <v>KERPW</v>
      </c>
      <c r="S942" t="s">
        <v>3699</v>
      </c>
    </row>
    <row r="943" spans="17:19" x14ac:dyDescent="0.25">
      <c r="Q943" t="str">
        <f t="shared" si="14"/>
        <v>KFINKK</v>
      </c>
      <c r="R943" t="str">
        <f>VLOOKUP(S943,ERV_Issuers!C:E,3,FALSE)</f>
        <v>KFINKK</v>
      </c>
      <c r="S943" t="s">
        <v>18879</v>
      </c>
    </row>
    <row r="944" spans="17:19" x14ac:dyDescent="0.25">
      <c r="Q944" t="str">
        <f t="shared" si="14"/>
        <v>KHLIIN-SS</v>
      </c>
      <c r="R944" t="str">
        <f>VLOOKUP(S944,ERV_Issuers!C:E,3,FALSE)</f>
        <v/>
      </c>
      <c r="S944" t="s">
        <v>3702</v>
      </c>
    </row>
    <row r="945" spans="17:19" x14ac:dyDescent="0.25">
      <c r="Q945" t="str">
        <f t="shared" si="14"/>
        <v>KIAMTR</v>
      </c>
      <c r="R945" t="str">
        <f>VLOOKUP(S945,ERV_Issuers!C:E,3,FALSE)</f>
        <v>KIAMTR</v>
      </c>
      <c r="S945" t="s">
        <v>3704</v>
      </c>
    </row>
    <row r="946" spans="17:19" x14ac:dyDescent="0.25">
      <c r="Q946" t="str">
        <f t="shared" si="14"/>
        <v>KIBKK</v>
      </c>
      <c r="R946" t="str">
        <f>VLOOKUP(S946,ERV_Issuers!C:E,3,FALSE)</f>
        <v>KIBKK</v>
      </c>
      <c r="S946" t="s">
        <v>3707</v>
      </c>
    </row>
    <row r="947" spans="17:19" x14ac:dyDescent="0.25">
      <c r="Q947" t="str">
        <f t="shared" si="14"/>
        <v>KIJAIJ</v>
      </c>
      <c r="R947" t="str">
        <f>VLOOKUP(S947,ERV_Issuers!C:E,3,FALSE)</f>
        <v>KIJAIJ</v>
      </c>
      <c r="S947" t="s">
        <v>3711</v>
      </c>
    </row>
    <row r="948" spans="17:19" x14ac:dyDescent="0.25">
      <c r="Q948" t="str">
        <f t="shared" si="14"/>
        <v>KIONET</v>
      </c>
      <c r="R948" t="str">
        <f>VLOOKUP(S948,ERV_Issuers!C:E,3,FALSE)</f>
        <v>KIONET</v>
      </c>
      <c r="S948" t="s">
        <v>3714</v>
      </c>
    </row>
    <row r="949" spans="17:19" x14ac:dyDescent="0.25">
      <c r="Q949" t="str">
        <f t="shared" si="14"/>
        <v>KLAB</v>
      </c>
      <c r="R949" t="str">
        <f>VLOOKUP(S949,ERV_Issuers!C:E,3,FALSE)</f>
        <v>KLAB</v>
      </c>
      <c r="S949" t="s">
        <v>3717</v>
      </c>
    </row>
    <row r="950" spans="17:19" x14ac:dyDescent="0.25">
      <c r="Q950" t="str">
        <f t="shared" si="14"/>
        <v>KMCMIN</v>
      </c>
      <c r="R950" t="e">
        <f>VLOOKUP(S950,ERV_Issuers!C:E,3,FALSE)</f>
        <v>#N/A</v>
      </c>
      <c r="S950" t="s">
        <v>3719</v>
      </c>
    </row>
    <row r="951" spans="17:19" x14ac:dyDescent="0.25">
      <c r="Q951" t="str">
        <f t="shared" si="14"/>
        <v>KMCONS</v>
      </c>
      <c r="R951" t="str">
        <f>VLOOKUP(S951,ERV_Issuers!C:E,3,FALSE)</f>
        <v>KMCONS</v>
      </c>
      <c r="S951" t="s">
        <v>3720</v>
      </c>
    </row>
    <row r="952" spans="17:19" x14ac:dyDescent="0.25">
      <c r="Q952" t="str">
        <f t="shared" si="14"/>
        <v>KMRLGP</v>
      </c>
      <c r="R952" t="str">
        <f>VLOOKUP(S952,ERV_Issuers!C:E,3,FALSE)</f>
        <v>KMRLGP</v>
      </c>
      <c r="S952" t="s">
        <v>3723</v>
      </c>
    </row>
    <row r="953" spans="17:19" x14ac:dyDescent="0.25">
      <c r="Q953" t="str">
        <f t="shared" si="14"/>
        <v>KNMIDI</v>
      </c>
      <c r="R953" t="str">
        <f>VLOOKUP(S953,ERV_Issuers!C:E,3,FALSE)</f>
        <v/>
      </c>
      <c r="S953" t="s">
        <v>3725</v>
      </c>
    </row>
    <row r="954" spans="17:19" x14ac:dyDescent="0.25">
      <c r="Q954" t="str">
        <f t="shared" si="14"/>
        <v>KOEWPW</v>
      </c>
      <c r="R954" t="str">
        <f>VLOOKUP(S954,ERV_Issuers!C:E,3,FALSE)</f>
        <v>KOEWPW</v>
      </c>
      <c r="S954" t="s">
        <v>3728</v>
      </c>
    </row>
    <row r="955" spans="17:19" x14ac:dyDescent="0.25">
      <c r="Q955" t="str">
        <f t="shared" si="14"/>
        <v>KOF</v>
      </c>
      <c r="R955" t="str">
        <f>VLOOKUP(S955,ERV_Issuers!C:E,3,FALSE)</f>
        <v>KOF</v>
      </c>
      <c r="S955" t="s">
        <v>2540</v>
      </c>
    </row>
    <row r="956" spans="17:19" x14ac:dyDescent="0.25">
      <c r="Q956" t="str">
        <f t="shared" si="14"/>
        <v>KOHNPW</v>
      </c>
      <c r="R956" t="str">
        <f>VLOOKUP(S956,ERV_Issuers!C:E,3,FALSE)</f>
        <v>KOHNPW</v>
      </c>
      <c r="S956" t="s">
        <v>2543</v>
      </c>
    </row>
    <row r="957" spans="17:19" x14ac:dyDescent="0.25">
      <c r="Q957" t="str">
        <f t="shared" si="14"/>
        <v>KOLAHO</v>
      </c>
      <c r="R957" t="str">
        <f>VLOOKUP(S957,ERV_Issuers!C:E,3,FALSE)</f>
        <v>KOLAHO</v>
      </c>
      <c r="S957" t="s">
        <v>2546</v>
      </c>
    </row>
    <row r="958" spans="17:19" x14ac:dyDescent="0.25">
      <c r="Q958" t="str">
        <f t="shared" si="14"/>
        <v>KOMIPW</v>
      </c>
      <c r="R958" t="str">
        <f>VLOOKUP(S958,ERV_Issuers!C:E,3,FALSE)</f>
        <v>KOMIPW</v>
      </c>
      <c r="S958" t="s">
        <v>2548</v>
      </c>
    </row>
    <row r="959" spans="17:19" x14ac:dyDescent="0.25">
      <c r="Q959" t="str">
        <f t="shared" si="14"/>
        <v>KORAIR</v>
      </c>
      <c r="R959" t="str">
        <f>VLOOKUP(S959,ERV_Issuers!C:E,3,FALSE)</f>
        <v>KORAIR</v>
      </c>
      <c r="S959" t="s">
        <v>16509</v>
      </c>
    </row>
    <row r="960" spans="17:19" x14ac:dyDescent="0.25">
      <c r="Q960" t="str">
        <f t="shared" si="14"/>
        <v>KOREAN</v>
      </c>
      <c r="R960" t="str">
        <f>VLOOKUP(S960,ERV_Issuers!C:E,3,FALSE)</f>
        <v>KOREAN</v>
      </c>
      <c r="S960" t="s">
        <v>2551</v>
      </c>
    </row>
    <row r="961" spans="17:19" x14ac:dyDescent="0.25">
      <c r="Q961" t="str">
        <f t="shared" si="14"/>
        <v>KOREAT</v>
      </c>
      <c r="R961" t="str">
        <f>VLOOKUP(S961,ERV_Issuers!C:E,3,FALSE)</f>
        <v>KOREAT</v>
      </c>
      <c r="S961" t="s">
        <v>2553</v>
      </c>
    </row>
    <row r="962" spans="17:19" x14ac:dyDescent="0.25">
      <c r="Q962" t="str">
        <f t="shared" ref="Q962:Q1025" si="15">LEFT(S962,IFERROR(FIND("_",S962,1)-1,LEN(S962)))</f>
        <v>KORELE</v>
      </c>
      <c r="R962" t="str">
        <f>VLOOKUP(S962,ERV_Issuers!C:E,3,FALSE)</f>
        <v>KORELE</v>
      </c>
      <c r="S962" t="s">
        <v>2556</v>
      </c>
    </row>
    <row r="963" spans="17:19" x14ac:dyDescent="0.25">
      <c r="Q963" t="str">
        <f t="shared" si="15"/>
        <v>KORESC</v>
      </c>
      <c r="R963" t="str">
        <f>VLOOKUP(S963,ERV_Issuers!C:E,3,FALSE)</f>
        <v>KOMRMR</v>
      </c>
      <c r="S963" t="s">
        <v>2559</v>
      </c>
    </row>
    <row r="964" spans="17:19" x14ac:dyDescent="0.25">
      <c r="Q964" t="str">
        <f t="shared" si="15"/>
        <v>KORGAS</v>
      </c>
      <c r="R964" t="str">
        <f>VLOOKUP(S964,ERV_Issuers!C:E,3,FALSE)</f>
        <v>KORGAS</v>
      </c>
      <c r="S964" t="s">
        <v>2561</v>
      </c>
    </row>
    <row r="965" spans="17:19" x14ac:dyDescent="0.25">
      <c r="Q965" t="str">
        <f t="shared" si="15"/>
        <v>KORHIC-HI</v>
      </c>
      <c r="R965" t="str">
        <f>VLOOKUP(S965,ERV_Issuers!C:E,3,FALSE)</f>
        <v>KORHIC</v>
      </c>
      <c r="S965" t="s">
        <v>17556</v>
      </c>
    </row>
    <row r="966" spans="17:19" x14ac:dyDescent="0.25">
      <c r="Q966" t="str">
        <f t="shared" si="15"/>
        <v>KOROIL</v>
      </c>
      <c r="R966" t="str">
        <f>VLOOKUP(S966,ERV_Issuers!C:E,3,FALSE)</f>
        <v>KOROIL</v>
      </c>
      <c r="S966" t="s">
        <v>2564</v>
      </c>
    </row>
    <row r="967" spans="17:19" x14ac:dyDescent="0.25">
      <c r="Q967" t="str">
        <f t="shared" si="15"/>
        <v>KORWAT</v>
      </c>
      <c r="R967" t="str">
        <f>VLOOKUP(S967,ERV_Issuers!C:E,3,FALSE)</f>
        <v>KORWAT</v>
      </c>
      <c r="S967" t="s">
        <v>2566</v>
      </c>
    </row>
    <row r="968" spans="17:19" x14ac:dyDescent="0.25">
      <c r="Q968" t="str">
        <f t="shared" si="15"/>
        <v>KOS</v>
      </c>
      <c r="R968" t="str">
        <f>VLOOKUP(S968,ERV_Issuers!C:E,3,FALSE)</f>
        <v>KOS</v>
      </c>
      <c r="S968" t="s">
        <v>2569</v>
      </c>
    </row>
    <row r="969" spans="17:19" x14ac:dyDescent="0.25">
      <c r="Q969" t="str">
        <f t="shared" si="15"/>
        <v>KOSEPW</v>
      </c>
      <c r="R969" t="str">
        <f>VLOOKUP(S969,ERV_Issuers!C:E,3,FALSE)</f>
        <v>KOSEPW</v>
      </c>
      <c r="S969" t="s">
        <v>2572</v>
      </c>
    </row>
    <row r="970" spans="17:19" x14ac:dyDescent="0.25">
      <c r="Q970" t="str">
        <f t="shared" si="15"/>
        <v>KOSOPW</v>
      </c>
      <c r="R970" t="str">
        <f>VLOOKUP(S970,ERV_Issuers!C:E,3,FALSE)</f>
        <v>KOSOPW</v>
      </c>
      <c r="S970" t="s">
        <v>2574</v>
      </c>
    </row>
    <row r="971" spans="17:19" x14ac:dyDescent="0.25">
      <c r="Q971" t="str">
        <f t="shared" si="15"/>
        <v>KOWEPW</v>
      </c>
      <c r="R971" t="str">
        <f>VLOOKUP(S971,ERV_Issuers!C:E,3,FALSE)</f>
        <v>KOWEPW</v>
      </c>
      <c r="S971" t="s">
        <v>2576</v>
      </c>
    </row>
    <row r="972" spans="17:19" x14ac:dyDescent="0.25">
      <c r="Q972" t="str">
        <f t="shared" si="15"/>
        <v>KTBTB</v>
      </c>
      <c r="R972" t="str">
        <f>VLOOKUP(S972,ERV_Issuers!C:E,3,FALSE)</f>
        <v>KTBTB</v>
      </c>
      <c r="S972" t="s">
        <v>2578</v>
      </c>
    </row>
    <row r="973" spans="17:19" x14ac:dyDescent="0.25">
      <c r="Q973" t="str">
        <f t="shared" si="15"/>
        <v>KTZKZ</v>
      </c>
      <c r="R973" t="str">
        <f>VLOOKUP(S973,ERV_Issuers!C:E,3,FALSE)</f>
        <v>KTZKZ</v>
      </c>
      <c r="S973" t="s">
        <v>2582</v>
      </c>
    </row>
    <row r="974" spans="17:19" x14ac:dyDescent="0.25">
      <c r="Q974" t="str">
        <f t="shared" si="15"/>
        <v>UPLLIN</v>
      </c>
      <c r="R974" t="str">
        <f>VLOOKUP(S974,ERV_Issuers!C:E,3,FALSE)</f>
        <v>UPLLIN</v>
      </c>
      <c r="S974" t="s">
        <v>3285</v>
      </c>
    </row>
    <row r="975" spans="17:19" x14ac:dyDescent="0.25">
      <c r="Q975" t="str">
        <f t="shared" si="15"/>
        <v>URKARM</v>
      </c>
      <c r="R975" t="str">
        <f>VLOOKUP(S975,ERV_Issuers!C:E,3,FALSE)</f>
        <v>URKARM</v>
      </c>
      <c r="S975" t="s">
        <v>3287</v>
      </c>
    </row>
    <row r="976" spans="17:19" x14ac:dyDescent="0.25">
      <c r="Q976" t="str">
        <f t="shared" si="15"/>
        <v>URUGUAY</v>
      </c>
      <c r="R976" t="str">
        <f>VLOOKUP(S976,ERV_Issuers!C:E,3,FALSE)</f>
        <v>URUGUA</v>
      </c>
      <c r="S976" t="s">
        <v>3289</v>
      </c>
    </row>
    <row r="977" spans="17:19" x14ac:dyDescent="0.25">
      <c r="Q977" t="str">
        <f t="shared" si="15"/>
        <v>USIM</v>
      </c>
      <c r="R977" t="str">
        <f>VLOOKUP(S977,ERV_Issuers!C:E,3,FALSE)</f>
        <v>USIM</v>
      </c>
      <c r="S977" t="s">
        <v>3293</v>
      </c>
    </row>
    <row r="978" spans="17:19" x14ac:dyDescent="0.25">
      <c r="Q978" t="str">
        <f t="shared" si="15"/>
        <v>UTCMIN</v>
      </c>
      <c r="R978" t="str">
        <f>VLOOKUP(S978,ERV_Issuers!C:E,3,FALSE)</f>
        <v>UTCMIN</v>
      </c>
      <c r="S978" t="s">
        <v>3296</v>
      </c>
    </row>
    <row r="979" spans="17:19" x14ac:dyDescent="0.25">
      <c r="Q979" t="str">
        <f t="shared" si="15"/>
        <v>VAKBN</v>
      </c>
      <c r="R979" t="str">
        <f>VLOOKUP(S979,ERV_Issuers!C:E,3,FALSE)</f>
        <v>VAKBN</v>
      </c>
      <c r="S979" t="s">
        <v>3299</v>
      </c>
    </row>
    <row r="980" spans="17:19" x14ac:dyDescent="0.25">
      <c r="Q980" t="str">
        <f t="shared" si="15"/>
        <v>VAKBN</v>
      </c>
      <c r="R980" t="str">
        <f>VLOOKUP(S980,ERV_Issuers!C:E,3,FALSE)</f>
        <v>VAKBN</v>
      </c>
      <c r="S980" t="s">
        <v>3303</v>
      </c>
    </row>
    <row r="981" spans="17:19" x14ac:dyDescent="0.25">
      <c r="Q981" t="str">
        <f t="shared" si="15"/>
        <v>VAKBN</v>
      </c>
      <c r="R981" t="str">
        <f>VLOOKUP(S981,ERV_Issuers!C:E,3,FALSE)</f>
        <v>VAKBN</v>
      </c>
      <c r="S981" t="s">
        <v>3304</v>
      </c>
    </row>
    <row r="982" spans="17:19" x14ac:dyDescent="0.25">
      <c r="Q982" t="str">
        <f t="shared" si="15"/>
        <v>VALEBZ</v>
      </c>
      <c r="R982" t="str">
        <f>VLOOKUP(S982,ERV_Issuers!C:E,3,FALSE)</f>
        <v>VALEBZ</v>
      </c>
      <c r="S982" t="s">
        <v>3306</v>
      </c>
    </row>
    <row r="983" spans="17:19" x14ac:dyDescent="0.25">
      <c r="Q983" t="str">
        <f t="shared" si="15"/>
        <v>VEBBNK</v>
      </c>
      <c r="R983" t="str">
        <f>VLOOKUP(S983,ERV_Issuers!C:E,3,FALSE)</f>
        <v>VEBBNK</v>
      </c>
      <c r="S983" t="s">
        <v>3309</v>
      </c>
    </row>
    <row r="984" spans="17:19" x14ac:dyDescent="0.25">
      <c r="Q984" t="str">
        <f t="shared" si="15"/>
        <v>VEDLN</v>
      </c>
      <c r="R984" t="str">
        <f>VLOOKUP(S984,ERV_Issuers!C:E,3,FALSE)</f>
        <v>VEDLN</v>
      </c>
      <c r="S984" t="s">
        <v>3312</v>
      </c>
    </row>
    <row r="985" spans="17:19" x14ac:dyDescent="0.25">
      <c r="Q985" t="str">
        <f t="shared" si="15"/>
        <v>VENAEN</v>
      </c>
      <c r="R985" t="str">
        <f>VLOOKUP(S985,ERV_Issuers!C:E,3,FALSE)</f>
        <v>VENAEN</v>
      </c>
      <c r="S985" t="s">
        <v>3737</v>
      </c>
    </row>
    <row r="986" spans="17:19" x14ac:dyDescent="0.25">
      <c r="Q986" t="str">
        <f t="shared" si="15"/>
        <v>VENEZUELA</v>
      </c>
      <c r="R986" t="str">
        <f>VLOOKUP(S986,ERV_Issuers!C:E,3,FALSE)</f>
        <v>VENZ</v>
      </c>
      <c r="S986" t="s">
        <v>3739</v>
      </c>
    </row>
    <row r="987" spans="17:19" x14ac:dyDescent="0.25">
      <c r="Q987" t="str">
        <f t="shared" si="15"/>
        <v>VEON</v>
      </c>
      <c r="R987" t="str">
        <f>VLOOKUP(S987,ERV_Issuers!C:E,3,FALSE)</f>
        <v>VIP</v>
      </c>
      <c r="S987" t="s">
        <v>3744</v>
      </c>
    </row>
    <row r="988" spans="17:19" x14ac:dyDescent="0.25">
      <c r="Q988" t="str">
        <f t="shared" si="15"/>
        <v>VESTA</v>
      </c>
      <c r="R988" t="str">
        <f>VLOOKUP(S988,ERV_Issuers!C:E,3,FALSE)</f>
        <v>VESTA</v>
      </c>
      <c r="S988" t="s">
        <v>16534</v>
      </c>
    </row>
    <row r="989" spans="17:19" x14ac:dyDescent="0.25">
      <c r="Q989" t="str">
        <f t="shared" si="15"/>
        <v>VEYONG</v>
      </c>
      <c r="R989" t="str">
        <f>VLOOKUP(S989,ERV_Issuers!C:E,3,FALSE)</f>
        <v>VEYONG</v>
      </c>
      <c r="S989" t="s">
        <v>3747</v>
      </c>
    </row>
    <row r="990" spans="17:19" x14ac:dyDescent="0.25">
      <c r="Q990" t="str">
        <f t="shared" si="15"/>
        <v>VIETNAM</v>
      </c>
      <c r="R990" t="str">
        <f>VLOOKUP(S990,ERV_Issuers!C:E,3,FALSE)</f>
        <v>VIETNM</v>
      </c>
      <c r="S990" t="s">
        <v>3749</v>
      </c>
    </row>
    <row r="991" spans="17:19" x14ac:dyDescent="0.25">
      <c r="Q991" t="str">
        <f t="shared" si="15"/>
        <v>VIPRJS</v>
      </c>
      <c r="R991" t="e">
        <f>VLOOKUP(S991,ERV_Issuers!C:E,3,FALSE)</f>
        <v>#N/A</v>
      </c>
      <c r="S991" t="s">
        <v>3753</v>
      </c>
    </row>
    <row r="992" spans="17:19" x14ac:dyDescent="0.25">
      <c r="Q992" t="str">
        <f t="shared" si="15"/>
        <v>VIVENE</v>
      </c>
      <c r="R992" t="str">
        <f>VLOOKUP(S992,ERV_Issuers!C:E,3,FALSE)</f>
        <v>VIVENE</v>
      </c>
      <c r="S992" t="s">
        <v>3754</v>
      </c>
    </row>
    <row r="993" spans="17:19" x14ac:dyDescent="0.25">
      <c r="Q993" t="str">
        <f t="shared" si="15"/>
        <v>VLLPM</v>
      </c>
      <c r="R993" t="str">
        <f>VLOOKUP(S993,ERV_Issuers!C:E,3,FALSE)</f>
        <v>VLL</v>
      </c>
      <c r="S993" t="s">
        <v>3756</v>
      </c>
    </row>
    <row r="994" spans="17:19" x14ac:dyDescent="0.25">
      <c r="Q994" t="str">
        <f t="shared" si="15"/>
        <v>VNKRLE</v>
      </c>
      <c r="R994" t="str">
        <f>VLOOKUP(S994,ERV_Issuers!C:E,3,FALSE)</f>
        <v>VNKRLE</v>
      </c>
      <c r="S994" t="s">
        <v>3758</v>
      </c>
    </row>
    <row r="995" spans="17:19" x14ac:dyDescent="0.25">
      <c r="Q995" t="str">
        <f t="shared" si="15"/>
        <v>VODUKR</v>
      </c>
      <c r="R995" t="str">
        <f>VLOOKUP(S995,ERV_Issuers!C:E,3,FALSE)</f>
        <v>VODUKR</v>
      </c>
      <c r="S995" t="s">
        <v>3760</v>
      </c>
    </row>
    <row r="996" spans="17:19" x14ac:dyDescent="0.25">
      <c r="Q996" t="str">
        <f t="shared" si="15"/>
        <v>VOLCAN</v>
      </c>
      <c r="R996" t="str">
        <f>VLOOKUP(S996,ERV_Issuers!C:E,3,FALSE)</f>
        <v>VOLCAN</v>
      </c>
      <c r="S996" t="s">
        <v>3762</v>
      </c>
    </row>
    <row r="997" spans="17:19" x14ac:dyDescent="0.25">
      <c r="Q997" t="str">
        <f t="shared" si="15"/>
        <v>VOTORA</v>
      </c>
      <c r="R997" t="str">
        <f>VLOOKUP(S997,ERV_Issuers!C:E,3,FALSE)</f>
        <v>VOTORA</v>
      </c>
      <c r="S997" t="s">
        <v>3765</v>
      </c>
    </row>
    <row r="998" spans="17:19" x14ac:dyDescent="0.25">
      <c r="Q998" t="str">
        <f t="shared" si="15"/>
        <v>VTB-T2</v>
      </c>
      <c r="R998" t="e">
        <f>VLOOKUP(S998,ERV_Issuers!C:E,3,FALSE)</f>
        <v>#N/A</v>
      </c>
      <c r="S998" t="s">
        <v>3769</v>
      </c>
    </row>
    <row r="999" spans="17:19" x14ac:dyDescent="0.25">
      <c r="Q999" t="str">
        <f t="shared" si="15"/>
        <v>VTRCOM-SEC</v>
      </c>
      <c r="R999" t="str">
        <f>VLOOKUP(S999,ERV_Issuers!C:E,3,FALSE)</f>
        <v>VTRCOM</v>
      </c>
      <c r="S999" t="s">
        <v>3770</v>
      </c>
    </row>
    <row r="1000" spans="17:19" x14ac:dyDescent="0.25">
      <c r="Q1000" t="str">
        <f t="shared" si="15"/>
        <v>VTRFIN</v>
      </c>
      <c r="R1000" t="str">
        <f>VLOOKUP(S1000,ERV_Issuers!C:E,3,FALSE)</f>
        <v>VTRFIN</v>
      </c>
      <c r="S1000" t="s">
        <v>3773</v>
      </c>
    </row>
    <row r="1001" spans="17:19" x14ac:dyDescent="0.25">
      <c r="Q1001" t="str">
        <f t="shared" si="15"/>
        <v>WARBAB</v>
      </c>
      <c r="R1001" t="str">
        <f>VLOOKUP(S1001,ERV_Issuers!C:E,3,FALSE)</f>
        <v>WARBAB</v>
      </c>
      <c r="S1001" t="s">
        <v>3776</v>
      </c>
    </row>
    <row r="1002" spans="17:19" x14ac:dyDescent="0.25">
      <c r="Q1002" t="str">
        <f t="shared" si="15"/>
        <v>WB</v>
      </c>
      <c r="R1002" t="str">
        <f>VLOOKUP(S1002,ERV_Issuers!C:E,3,FALSE)</f>
        <v>WB</v>
      </c>
      <c r="S1002" t="s">
        <v>3779</v>
      </c>
    </row>
    <row r="1003" spans="17:19" x14ac:dyDescent="0.25">
      <c r="Q1003" t="str">
        <f t="shared" si="15"/>
        <v>WEICHA</v>
      </c>
      <c r="R1003" t="str">
        <f>VLOOKUP(S1003,ERV_Issuers!C:E,3,FALSE)</f>
        <v>WEICHA</v>
      </c>
      <c r="S1003" t="s">
        <v>3782</v>
      </c>
    </row>
    <row r="1004" spans="17:19" x14ac:dyDescent="0.25">
      <c r="Q1004" t="str">
        <f t="shared" si="15"/>
        <v>WESCHI</v>
      </c>
      <c r="R1004" t="str">
        <f>VLOOKUP(S1004,ERV_Issuers!C:E,3,FALSE)</f>
        <v>WESCHI</v>
      </c>
      <c r="S1004" t="s">
        <v>17557</v>
      </c>
    </row>
    <row r="1005" spans="17:19" x14ac:dyDescent="0.25">
      <c r="Q1005" t="str">
        <f t="shared" si="15"/>
        <v>WFURCD</v>
      </c>
      <c r="R1005" t="str">
        <f>VLOOKUP(S1005,ERV_Issuers!C:E,3,FALSE)</f>
        <v>WFURCD</v>
      </c>
      <c r="S1005" t="s">
        <v>18496</v>
      </c>
    </row>
    <row r="1006" spans="17:19" x14ac:dyDescent="0.25">
      <c r="Q1006" t="str">
        <f t="shared" si="15"/>
        <v>WHEELK</v>
      </c>
      <c r="R1006" t="str">
        <f>VLOOKUP(S1006,ERV_Issuers!C:E,3,FALSE)</f>
        <v>WHEELK</v>
      </c>
      <c r="S1006" t="s">
        <v>3783</v>
      </c>
    </row>
    <row r="1007" spans="17:19" x14ac:dyDescent="0.25">
      <c r="Q1007" t="str">
        <f t="shared" si="15"/>
        <v>WHGBIO</v>
      </c>
      <c r="R1007" t="str">
        <f>VLOOKUP(S1007,ERV_Issuers!C:E,3,FALSE)</f>
        <v>WHGBIO</v>
      </c>
      <c r="S1007" t="s">
        <v>3785</v>
      </c>
    </row>
    <row r="1008" spans="17:19" x14ac:dyDescent="0.25">
      <c r="Q1008" t="str">
        <f t="shared" si="15"/>
        <v>WHMTR</v>
      </c>
      <c r="R1008" t="str">
        <f>VLOOKUP(S1008,ERV_Issuers!C:E,3,FALSE)</f>
        <v>WHMTR</v>
      </c>
      <c r="S1008" t="s">
        <v>3788</v>
      </c>
    </row>
    <row r="1009" spans="17:19" x14ac:dyDescent="0.25">
      <c r="Q1009" t="str">
        <f t="shared" si="15"/>
        <v>WHREST</v>
      </c>
      <c r="R1009" t="str">
        <f>VLOOKUP(S1009,ERV_Issuers!C:E,3,FALSE)</f>
        <v>WHREST</v>
      </c>
      <c r="S1009" t="s">
        <v>17559</v>
      </c>
    </row>
    <row r="1010" spans="17:19" x14ac:dyDescent="0.25">
      <c r="Q1010" t="str">
        <f t="shared" si="15"/>
        <v>WHSTAS</v>
      </c>
      <c r="R1010" t="str">
        <f>VLOOKUP(S1010,ERV_Issuers!C:E,3,FALSE)</f>
        <v>WHSTAS</v>
      </c>
      <c r="S1010" t="s">
        <v>3791</v>
      </c>
    </row>
    <row r="1011" spans="17:19" x14ac:dyDescent="0.25">
      <c r="Q1011" t="str">
        <f t="shared" si="15"/>
        <v>WOMCHI</v>
      </c>
      <c r="R1011" t="str">
        <f>VLOOKUP(S1011,ERV_Issuers!C:E,3,FALSE)</f>
        <v>WOMCHI</v>
      </c>
      <c r="S1011" t="s">
        <v>3793</v>
      </c>
    </row>
    <row r="1012" spans="17:19" x14ac:dyDescent="0.25">
      <c r="Q1012" t="str">
        <f t="shared" si="15"/>
        <v>WOORI</v>
      </c>
      <c r="R1012" t="str">
        <f>VLOOKUP(S1012,ERV_Issuers!C:E,3,FALSE)</f>
        <v>WOORIB</v>
      </c>
      <c r="S1012" t="s">
        <v>3796</v>
      </c>
    </row>
    <row r="1013" spans="17:19" x14ac:dyDescent="0.25">
      <c r="Q1013" t="str">
        <f t="shared" si="15"/>
        <v>WOORIB</v>
      </c>
      <c r="R1013" t="str">
        <f>VLOOKUP(S1013,ERV_Issuers!C:E,3,FALSE)</f>
        <v>WOORIB</v>
      </c>
      <c r="S1013" t="s">
        <v>3799</v>
      </c>
    </row>
    <row r="1014" spans="17:19" x14ac:dyDescent="0.25">
      <c r="Q1014" t="str">
        <f t="shared" si="15"/>
        <v>WOORIB</v>
      </c>
      <c r="R1014" t="str">
        <f>VLOOKUP(S1014,ERV_Issuers!C:E,3,FALSE)</f>
        <v>WOORIB</v>
      </c>
      <c r="S1014" t="s">
        <v>3801</v>
      </c>
    </row>
    <row r="1015" spans="17:19" x14ac:dyDescent="0.25">
      <c r="Q1015" t="str">
        <f t="shared" si="15"/>
        <v>WPROIN</v>
      </c>
      <c r="R1015" t="str">
        <f>VLOOKUP(S1015,ERV_Issuers!C:E,3,FALSE)</f>
        <v>WPROIN</v>
      </c>
      <c r="S1015" t="s">
        <v>16895</v>
      </c>
    </row>
    <row r="1016" spans="17:19" x14ac:dyDescent="0.25">
      <c r="Q1016" t="str">
        <f t="shared" si="15"/>
        <v>WREICL</v>
      </c>
      <c r="R1016" t="str">
        <f>VLOOKUP(S1016,ERV_Issuers!C:E,3,FALSE)</f>
        <v>WREICL</v>
      </c>
      <c r="S1016" t="s">
        <v>3803</v>
      </c>
    </row>
    <row r="1017" spans="17:19" x14ac:dyDescent="0.25">
      <c r="Q1017" t="str">
        <f t="shared" si="15"/>
        <v>WUXIMU</v>
      </c>
      <c r="R1017" t="str">
        <f>VLOOKUP(S1017,ERV_Issuers!C:E,3,FALSE)</f>
        <v>WUXIMU</v>
      </c>
      <c r="S1017" t="s">
        <v>3313</v>
      </c>
    </row>
    <row r="1018" spans="17:19" x14ac:dyDescent="0.25">
      <c r="Q1018" t="str">
        <f t="shared" si="15"/>
        <v>WUXIND</v>
      </c>
      <c r="R1018" t="str">
        <f>VLOOKUP(S1018,ERV_Issuers!C:E,3,FALSE)</f>
        <v>WUXIND</v>
      </c>
      <c r="S1018" t="s">
        <v>3316</v>
      </c>
    </row>
    <row r="1019" spans="17:19" x14ac:dyDescent="0.25">
      <c r="Q1019" t="str">
        <f t="shared" si="15"/>
        <v>WYNMAC</v>
      </c>
      <c r="R1019" t="str">
        <f>VLOOKUP(S1019,ERV_Issuers!C:E,3,FALSE)</f>
        <v>WYNMAC</v>
      </c>
      <c r="S1019" t="s">
        <v>3319</v>
      </c>
    </row>
    <row r="1020" spans="17:19" x14ac:dyDescent="0.25">
      <c r="Q1020" t="str">
        <f t="shared" si="15"/>
        <v>XANCON</v>
      </c>
      <c r="R1020" t="e">
        <f>VLOOKUP(S1020,ERV_Issuers!C:E,3,FALSE)</f>
        <v>#N/A</v>
      </c>
      <c r="S1020" t="s">
        <v>3321</v>
      </c>
    </row>
    <row r="1021" spans="17:19" x14ac:dyDescent="0.25">
      <c r="Q1021" t="str">
        <f t="shared" si="15"/>
        <v>XAQJCL</v>
      </c>
      <c r="R1021" t="str">
        <f>VLOOKUP(S1021,ERV_Issuers!C:E,3,FALSE)</f>
        <v/>
      </c>
      <c r="S1021" t="s">
        <v>3322</v>
      </c>
    </row>
    <row r="1022" spans="17:19" x14ac:dyDescent="0.25">
      <c r="Q1022" t="str">
        <f t="shared" si="15"/>
        <v>XIANGY</v>
      </c>
      <c r="R1022" t="str">
        <f>VLOOKUP(S1022,ERV_Issuers!C:E,3,FALSE)</f>
        <v>XIANGY</v>
      </c>
      <c r="S1022" t="s">
        <v>3449</v>
      </c>
    </row>
    <row r="1023" spans="17:19" x14ac:dyDescent="0.25">
      <c r="Q1023" t="str">
        <f t="shared" si="15"/>
        <v>XIAOMI</v>
      </c>
      <c r="R1023" t="str">
        <f>VLOOKUP(S1023,ERV_Issuers!C:E,3,FALSE)</f>
        <v>XIAOMI</v>
      </c>
      <c r="S1023" t="s">
        <v>3324</v>
      </c>
    </row>
    <row r="1024" spans="17:19" x14ac:dyDescent="0.25">
      <c r="Q1024" t="str">
        <f t="shared" si="15"/>
        <v>XIN</v>
      </c>
      <c r="R1024" t="e">
        <f>VLOOKUP(S1024,ERV_Issuers!C:E,3,FALSE)</f>
        <v>#N/A</v>
      </c>
      <c r="S1024" t="s">
        <v>3327</v>
      </c>
    </row>
    <row r="1025" spans="17:19" x14ac:dyDescent="0.25">
      <c r="Q1025" t="str">
        <f t="shared" si="15"/>
        <v>XINAOG</v>
      </c>
      <c r="R1025" t="str">
        <f>VLOOKUP(S1025,ERV_Issuers!C:E,3,FALSE)</f>
        <v>XINAOG</v>
      </c>
      <c r="S1025" t="s">
        <v>3328</v>
      </c>
    </row>
    <row r="1026" spans="17:19" x14ac:dyDescent="0.25">
      <c r="Q1026" t="str">
        <f t="shared" ref="Q1026:Q1089" si="16">LEFT(S1026,IFERROR(FIND("_",S1026,1)-1,LEN(S1026)))</f>
        <v>XINHUZ</v>
      </c>
      <c r="R1026" t="str">
        <f>VLOOKUP(S1026,ERV_Issuers!C:E,3,FALSE)</f>
        <v>XINHUZ</v>
      </c>
      <c r="S1026" t="s">
        <v>3331</v>
      </c>
    </row>
    <row r="1027" spans="17:19" x14ac:dyDescent="0.25">
      <c r="Q1027" t="str">
        <f t="shared" si="16"/>
        <v>XP</v>
      </c>
      <c r="R1027" t="str">
        <f>VLOOKUP(S1027,ERV_Issuers!C:E,3,FALSE)</f>
        <v>XP</v>
      </c>
      <c r="S1027" t="s">
        <v>16898</v>
      </c>
    </row>
    <row r="1028" spans="17:19" x14ac:dyDescent="0.25">
      <c r="Q1028" t="str">
        <f t="shared" si="16"/>
        <v>XZETDZ</v>
      </c>
      <c r="R1028" t="str">
        <f>VLOOKUP(S1028,ERV_Issuers!C:E,3,FALSE)</f>
        <v/>
      </c>
      <c r="S1028" t="s">
        <v>3332</v>
      </c>
    </row>
    <row r="1029" spans="17:19" x14ac:dyDescent="0.25">
      <c r="Q1029" t="str">
        <f t="shared" si="16"/>
        <v>YANGOG</v>
      </c>
      <c r="R1029" t="e">
        <f>VLOOKUP(S1029,ERV_Issuers!C:E,3,FALSE)</f>
        <v>#N/A</v>
      </c>
      <c r="S1029" t="s">
        <v>3334</v>
      </c>
    </row>
    <row r="1030" spans="17:19" x14ac:dyDescent="0.25">
      <c r="Q1030" t="str">
        <f t="shared" si="16"/>
        <v>YANGZH</v>
      </c>
      <c r="R1030" t="e">
        <f>VLOOKUP(S1030,ERV_Issuers!C:E,3,FALSE)</f>
        <v>#N/A</v>
      </c>
      <c r="S1030" t="s">
        <v>3335</v>
      </c>
    </row>
    <row r="1031" spans="17:19" x14ac:dyDescent="0.25">
      <c r="Q1031" t="str">
        <f t="shared" si="16"/>
        <v>YANTZE</v>
      </c>
      <c r="R1031" t="str">
        <f>VLOOKUP(S1031,ERV_Issuers!C:E,3,FALSE)</f>
        <v>YANTZE</v>
      </c>
      <c r="S1031" t="s">
        <v>3336</v>
      </c>
    </row>
    <row r="1032" spans="17:19" x14ac:dyDescent="0.25">
      <c r="Q1032" t="str">
        <f t="shared" si="16"/>
        <v>YARNO</v>
      </c>
      <c r="R1032" t="str">
        <f>VLOOKUP(S1032,ERV_Issuers!C:E,3,FALSE)</f>
        <v>YARNO</v>
      </c>
      <c r="S1032" t="s">
        <v>3339</v>
      </c>
    </row>
    <row r="1033" spans="17:19" x14ac:dyDescent="0.25">
      <c r="Q1033" t="str">
        <f t="shared" si="16"/>
        <v>YESIN</v>
      </c>
      <c r="R1033" t="str">
        <f>VLOOKUP(S1033,ERV_Issuers!C:E,3,FALSE)</f>
        <v>YESIN</v>
      </c>
      <c r="S1033" t="s">
        <v>3342</v>
      </c>
    </row>
    <row r="1034" spans="17:19" x14ac:dyDescent="0.25">
      <c r="Q1034" t="str">
        <f t="shared" si="16"/>
        <v>YGCZCH</v>
      </c>
      <c r="R1034" t="str">
        <f>VLOOKUP(S1034,ERV_Issuers!C:E,3,FALSE)</f>
        <v>YGCZCH</v>
      </c>
      <c r="S1034" t="s">
        <v>3345</v>
      </c>
    </row>
    <row r="1035" spans="17:19" x14ac:dyDescent="0.25">
      <c r="Q1035" t="str">
        <f t="shared" si="16"/>
        <v>YKBNK</v>
      </c>
      <c r="R1035" t="str">
        <f>VLOOKUP(S1035,ERV_Issuers!C:E,3,FALSE)</f>
        <v>YKBNK</v>
      </c>
      <c r="S1035" t="s">
        <v>3347</v>
      </c>
    </row>
    <row r="1036" spans="17:19" x14ac:dyDescent="0.25">
      <c r="Q1036" t="str">
        <f t="shared" si="16"/>
        <v>COSICE</v>
      </c>
      <c r="R1036" t="str">
        <f>VLOOKUP(S1036,ERV_Issuers!C:E,3,FALSE)</f>
        <v>COSICE</v>
      </c>
      <c r="S1036" t="s">
        <v>1127</v>
      </c>
    </row>
    <row r="1037" spans="17:19" x14ac:dyDescent="0.25">
      <c r="Q1037" t="str">
        <f t="shared" si="16"/>
        <v>COSL</v>
      </c>
      <c r="R1037" t="str">
        <f>VLOOKUP(S1037,ERV_Issuers!C:E,3,FALSE)</f>
        <v>COSL</v>
      </c>
      <c r="S1037" t="s">
        <v>1131</v>
      </c>
    </row>
    <row r="1038" spans="17:19" x14ac:dyDescent="0.25">
      <c r="Q1038" t="str">
        <f t="shared" si="16"/>
        <v>COSTA RICA</v>
      </c>
      <c r="R1038" t="str">
        <f>VLOOKUP(S1038,ERV_Issuers!C:E,3,FALSE)</f>
        <v>COSTAR</v>
      </c>
      <c r="S1038" t="s">
        <v>1134</v>
      </c>
    </row>
    <row r="1039" spans="17:19" x14ac:dyDescent="0.25">
      <c r="Q1039" t="str">
        <f t="shared" si="16"/>
        <v>CPDEV</v>
      </c>
      <c r="R1039" t="str">
        <f>VLOOKUP(S1039,ERV_Issuers!C:E,3,FALSE)</f>
        <v>CPDEV</v>
      </c>
      <c r="S1039" t="s">
        <v>1138</v>
      </c>
    </row>
    <row r="1040" spans="17:19" x14ac:dyDescent="0.25">
      <c r="Q1040" t="str">
        <f t="shared" si="16"/>
        <v>CPDEV</v>
      </c>
      <c r="R1040" t="str">
        <f>VLOOKUP(S1040,ERV_Issuers!C:E,3,FALSE)</f>
        <v>CPDEV</v>
      </c>
      <c r="S1040" t="s">
        <v>1140</v>
      </c>
    </row>
    <row r="1041" spans="17:19" x14ac:dyDescent="0.25">
      <c r="Q1041" t="str">
        <f t="shared" si="16"/>
        <v>CPIPGR</v>
      </c>
      <c r="R1041" t="e">
        <f>VLOOKUP(S1041,ERV_Issuers!C:E,3,FALSE)</f>
        <v>#N/A</v>
      </c>
      <c r="S1041" t="s">
        <v>1142</v>
      </c>
    </row>
    <row r="1042" spans="17:19" x14ac:dyDescent="0.25">
      <c r="Q1042" t="str">
        <f t="shared" si="16"/>
        <v>CPREIT</v>
      </c>
      <c r="R1042" t="str">
        <f>VLOOKUP(S1042,ERV_Issuers!C:E,3,FALSE)</f>
        <v>CPREIT</v>
      </c>
      <c r="S1042" t="s">
        <v>1144</v>
      </c>
    </row>
    <row r="1043" spans="17:19" x14ac:dyDescent="0.25">
      <c r="Q1043" t="str">
        <f t="shared" si="16"/>
        <v>CQLGST</v>
      </c>
      <c r="R1043" t="str">
        <f>VLOOKUP(S1043,ERV_Issuers!C:E,3,FALSE)</f>
        <v>CQLGST</v>
      </c>
      <c r="S1043" t="s">
        <v>1146</v>
      </c>
    </row>
    <row r="1044" spans="17:19" x14ac:dyDescent="0.25">
      <c r="Q1044" t="str">
        <f t="shared" si="16"/>
        <v>CQNANA</v>
      </c>
      <c r="R1044" t="str">
        <f>VLOOKUP(S1044,ERV_Issuers!C:E,3,FALSE)</f>
        <v>CQNANA</v>
      </c>
      <c r="S1044" t="s">
        <v>1149</v>
      </c>
    </row>
    <row r="1045" spans="17:19" x14ac:dyDescent="0.25">
      <c r="Q1045" t="str">
        <f t="shared" si="16"/>
        <v>CRBKMO</v>
      </c>
      <c r="R1045" t="e">
        <f>VLOOKUP(S1045,ERV_Issuers!C:E,3,FALSE)</f>
        <v>#N/A</v>
      </c>
      <c r="S1045" t="s">
        <v>1151</v>
      </c>
    </row>
    <row r="1046" spans="17:19" x14ac:dyDescent="0.25">
      <c r="Q1046" t="str">
        <f t="shared" si="16"/>
        <v>CRBKMO</v>
      </c>
      <c r="R1046" t="e">
        <f>VLOOKUP(S1046,ERV_Issuers!C:E,3,FALSE)</f>
        <v>#N/A</v>
      </c>
      <c r="S1046" t="s">
        <v>1154</v>
      </c>
    </row>
    <row r="1047" spans="17:19" x14ac:dyDescent="0.25">
      <c r="Q1047" t="str">
        <f t="shared" si="16"/>
        <v>CRBKMO</v>
      </c>
      <c r="R1047" t="e">
        <f>VLOOKUP(S1047,ERV_Issuers!C:E,3,FALSE)</f>
        <v>#N/A</v>
      </c>
      <c r="S1047" t="s">
        <v>1156</v>
      </c>
    </row>
    <row r="1048" spans="17:19" x14ac:dyDescent="0.25">
      <c r="Q1048" t="str">
        <f t="shared" si="16"/>
        <v>CREAL</v>
      </c>
      <c r="R1048" t="str">
        <f>VLOOKUP(S1048,ERV_Issuers!C:E,3,FALSE)</f>
        <v>CREAL</v>
      </c>
      <c r="S1048" t="s">
        <v>1157</v>
      </c>
    </row>
    <row r="1049" spans="17:19" x14ac:dyDescent="0.25">
      <c r="Q1049" t="str">
        <f t="shared" si="16"/>
        <v>CREDVA</v>
      </c>
      <c r="R1049" t="str">
        <f>VLOOKUP(S1049,ERV_Issuers!C:E,3,FALSE)</f>
        <v>CREDVA</v>
      </c>
      <c r="S1049" t="s">
        <v>1160</v>
      </c>
    </row>
    <row r="1050" spans="17:19" x14ac:dyDescent="0.25">
      <c r="Q1050" t="str">
        <f t="shared" si="16"/>
        <v>CRHZCH</v>
      </c>
      <c r="R1050" t="str">
        <f>VLOOKUP(S1050,ERV_Issuers!C:E,3,FALSE)</f>
        <v>CRHZCH</v>
      </c>
      <c r="S1050" t="s">
        <v>1162</v>
      </c>
    </row>
    <row r="1051" spans="17:19" x14ac:dyDescent="0.25">
      <c r="Q1051" t="str">
        <f t="shared" si="16"/>
        <v>CRHZCH</v>
      </c>
      <c r="R1051" t="str">
        <f>VLOOKUP(S1051,ERV_Issuers!C:E,3,FALSE)</f>
        <v>CRHZCH</v>
      </c>
      <c r="S1051" t="s">
        <v>1164</v>
      </c>
    </row>
    <row r="1052" spans="17:19" x14ac:dyDescent="0.25">
      <c r="Q1052" t="str">
        <f t="shared" si="16"/>
        <v>CROATIA</v>
      </c>
      <c r="R1052" t="str">
        <f>VLOOKUP(S1052,ERV_Issuers!C:E,3,FALSE)</f>
        <v>CROATI</v>
      </c>
      <c r="S1052" t="s">
        <v>1166</v>
      </c>
    </row>
    <row r="1053" spans="17:19" x14ac:dyDescent="0.25">
      <c r="Q1053" t="str">
        <f t="shared" si="16"/>
        <v>CSANBZ</v>
      </c>
      <c r="R1053" t="str">
        <f>VLOOKUP(S1053,ERV_Issuers!C:E,3,FALSE)</f>
        <v>CSANBZ</v>
      </c>
      <c r="S1053" t="s">
        <v>1171</v>
      </c>
    </row>
    <row r="1054" spans="17:19" x14ac:dyDescent="0.25">
      <c r="Q1054" t="str">
        <f t="shared" si="16"/>
        <v>PETMK</v>
      </c>
      <c r="R1054" t="str">
        <f>VLOOKUP(S1054,ERV_Issuers!C:E,3,FALSE)</f>
        <v>PETMK</v>
      </c>
      <c r="S1054" t="s">
        <v>3058</v>
      </c>
    </row>
    <row r="1055" spans="17:19" x14ac:dyDescent="0.25">
      <c r="Q1055" t="str">
        <f t="shared" si="16"/>
        <v>PETRPE</v>
      </c>
      <c r="R1055" t="str">
        <f>VLOOKUP(S1055,ERV_Issuers!C:E,3,FALSE)</f>
        <v>PETRPE</v>
      </c>
      <c r="S1055" t="s">
        <v>3061</v>
      </c>
    </row>
    <row r="1056" spans="17:19" x14ac:dyDescent="0.25">
      <c r="Q1056" t="str">
        <f t="shared" si="16"/>
        <v>PGASIJ</v>
      </c>
      <c r="R1056" t="str">
        <f>VLOOKUP(S1056,ERV_Issuers!C:E,3,FALSE)</f>
        <v>PGASIJ</v>
      </c>
      <c r="S1056" t="s">
        <v>3064</v>
      </c>
    </row>
    <row r="1057" spans="17:19" x14ac:dyDescent="0.25">
      <c r="Q1057" t="str">
        <f t="shared" si="16"/>
        <v>PGILLN</v>
      </c>
      <c r="R1057" t="str">
        <f>VLOOKUP(S1057,ERV_Issuers!C:E,3,FALSE)</f>
        <v>PGILLN</v>
      </c>
      <c r="S1057" t="s">
        <v>3067</v>
      </c>
    </row>
    <row r="1058" spans="17:19" x14ac:dyDescent="0.25">
      <c r="Q1058" t="str">
        <f t="shared" si="16"/>
        <v>PGSUST</v>
      </c>
      <c r="R1058" t="str">
        <f>VLOOKUP(S1058,ERV_Issuers!C:E,3,FALSE)</f>
        <v>PGSUST</v>
      </c>
      <c r="S1058" t="s">
        <v>16526</v>
      </c>
    </row>
    <row r="1059" spans="17:19" x14ac:dyDescent="0.25">
      <c r="Q1059" t="str">
        <f t="shared" si="16"/>
        <v>PHILIPPINES</v>
      </c>
      <c r="R1059" t="str">
        <f>VLOOKUP(S1059,ERV_Issuers!C:E,3,FALSE)</f>
        <v>PHILIP</v>
      </c>
      <c r="S1059" t="s">
        <v>3069</v>
      </c>
    </row>
    <row r="1060" spans="17:19" x14ac:dyDescent="0.25">
      <c r="Q1060" t="str">
        <f t="shared" si="16"/>
        <v>PHORRU</v>
      </c>
      <c r="R1060" t="str">
        <f>VLOOKUP(S1060,ERV_Issuers!C:E,3,FALSE)</f>
        <v>PHORRU</v>
      </c>
      <c r="S1060" t="s">
        <v>3072</v>
      </c>
    </row>
    <row r="1061" spans="17:19" x14ac:dyDescent="0.25">
      <c r="Q1061" t="str">
        <f t="shared" si="16"/>
        <v>PHSOAH</v>
      </c>
      <c r="R1061" t="str">
        <f>VLOOKUP(S1061,ERV_Issuers!C:E,3,FALSE)</f>
        <v>PHSOAH</v>
      </c>
      <c r="S1061" t="s">
        <v>20697</v>
      </c>
    </row>
    <row r="1062" spans="17:19" x14ac:dyDescent="0.25">
      <c r="Q1062" t="str">
        <f t="shared" si="16"/>
        <v>PIKCOR</v>
      </c>
      <c r="R1062" t="str">
        <f>VLOOKUP(S1062,ERV_Issuers!C:E,3,FALSE)</f>
        <v>PIKCOR</v>
      </c>
      <c r="S1062" t="s">
        <v>19186</v>
      </c>
    </row>
    <row r="1063" spans="17:19" x14ac:dyDescent="0.25">
      <c r="Q1063" t="str">
        <f t="shared" si="16"/>
        <v>PINGIN</v>
      </c>
      <c r="R1063" t="str">
        <f>VLOOKUP(S1063,ERV_Issuers!C:E,3,FALSE)</f>
        <v>PINGIN</v>
      </c>
      <c r="S1063" t="s">
        <v>3075</v>
      </c>
    </row>
    <row r="1064" spans="17:19" x14ac:dyDescent="0.25">
      <c r="Q1064" t="str">
        <f t="shared" si="16"/>
        <v>PINGRE</v>
      </c>
      <c r="R1064" t="str">
        <f>VLOOKUP(S1064,ERV_Issuers!C:E,3,FALSE)</f>
        <v>PINGRE</v>
      </c>
      <c r="S1064" t="s">
        <v>3078</v>
      </c>
    </row>
    <row r="1065" spans="17:19" x14ac:dyDescent="0.25">
      <c r="Q1065" t="str">
        <f t="shared" si="16"/>
        <v>PINGRE</v>
      </c>
      <c r="R1065" t="str">
        <f>VLOOKUP(S1065,ERV_Issuers!C:E,3,FALSE)</f>
        <v>PINGRE</v>
      </c>
      <c r="S1065" t="s">
        <v>17987</v>
      </c>
    </row>
    <row r="1066" spans="17:19" x14ac:dyDescent="0.25">
      <c r="Q1066" t="str">
        <f t="shared" si="16"/>
        <v>PKOBP</v>
      </c>
      <c r="R1066" t="str">
        <f>VLOOKUP(S1066,ERV_Issuers!C:E,3,FALSE)</f>
        <v>PKOBP</v>
      </c>
      <c r="S1066" t="s">
        <v>3079</v>
      </c>
    </row>
    <row r="1067" spans="17:19" x14ac:dyDescent="0.25">
      <c r="Q1067" t="str">
        <f t="shared" si="16"/>
        <v>PLBIII</v>
      </c>
      <c r="R1067" t="str">
        <f>VLOOKUP(S1067,ERV_Issuers!C:E,3,FALSE)</f>
        <v>PLBIII</v>
      </c>
      <c r="S1067" t="s">
        <v>3082</v>
      </c>
    </row>
    <row r="1068" spans="17:19" x14ac:dyDescent="0.25">
      <c r="Q1068" t="str">
        <f t="shared" si="16"/>
        <v>PLBIIJ</v>
      </c>
      <c r="R1068" t="str">
        <f>VLOOKUP(S1068,ERV_Issuers!C:E,3,FALSE)</f>
        <v>PLBIIJ</v>
      </c>
      <c r="S1068" t="s">
        <v>3085</v>
      </c>
    </row>
    <row r="1069" spans="17:19" x14ac:dyDescent="0.25">
      <c r="Q1069" t="str">
        <f t="shared" si="16"/>
        <v>PLNIJ</v>
      </c>
      <c r="R1069" t="str">
        <f>VLOOKUP(S1069,ERV_Issuers!C:E,3,FALSE)</f>
        <v>PLNIJ</v>
      </c>
      <c r="S1069" t="s">
        <v>3088</v>
      </c>
    </row>
    <row r="1070" spans="17:19" x14ac:dyDescent="0.25">
      <c r="Q1070" t="str">
        <f t="shared" si="16"/>
        <v>PNBPM</v>
      </c>
      <c r="R1070" t="str">
        <f>VLOOKUP(S1070,ERV_Issuers!C:E,3,FALSE)</f>
        <v>PNBPM</v>
      </c>
      <c r="S1070" t="s">
        <v>3091</v>
      </c>
    </row>
    <row r="1071" spans="17:19" x14ac:dyDescent="0.25">
      <c r="Q1071" t="str">
        <f t="shared" si="16"/>
        <v>PNGIB</v>
      </c>
      <c r="R1071" t="str">
        <f>VLOOKUP(S1071,ERV_Issuers!C:E,3,FALSE)</f>
        <v>PNGIB</v>
      </c>
      <c r="S1071" t="s">
        <v>3094</v>
      </c>
    </row>
    <row r="1072" spans="17:19" x14ac:dyDescent="0.25">
      <c r="Q1072" t="str">
        <f t="shared" si="16"/>
        <v>PNSTTA</v>
      </c>
      <c r="R1072" t="str">
        <f>VLOOKUP(S1072,ERV_Issuers!C:E,3,FALSE)</f>
        <v>PNSTTA</v>
      </c>
      <c r="S1072" t="s">
        <v>3097</v>
      </c>
    </row>
    <row r="1073" spans="17:19" x14ac:dyDescent="0.25">
      <c r="Q1073" t="str">
        <f t="shared" si="16"/>
        <v>POGLN</v>
      </c>
      <c r="R1073" t="e">
        <f>VLOOKUP(S1073,ERV_Issuers!C:E,3,FALSE)</f>
        <v>#N/A</v>
      </c>
      <c r="S1073" t="s">
        <v>3101</v>
      </c>
    </row>
    <row r="1074" spans="17:19" x14ac:dyDescent="0.25">
      <c r="Q1074" t="str">
        <f t="shared" si="16"/>
        <v>POHANG</v>
      </c>
      <c r="R1074" t="str">
        <f>VLOOKUP(S1074,ERV_Issuers!C:E,3,FALSE)</f>
        <v>POHANG</v>
      </c>
      <c r="S1074" t="s">
        <v>3102</v>
      </c>
    </row>
    <row r="1075" spans="17:19" x14ac:dyDescent="0.25">
      <c r="Q1075" t="str">
        <f t="shared" si="16"/>
        <v>POLAND</v>
      </c>
      <c r="R1075" t="str">
        <f>VLOOKUP(S1075,ERV_Issuers!C:E,3,FALSE)</f>
        <v>POLAND</v>
      </c>
      <c r="S1075" t="s">
        <v>3104</v>
      </c>
    </row>
    <row r="1076" spans="17:19" x14ac:dyDescent="0.25">
      <c r="Q1076" t="str">
        <f t="shared" si="16"/>
        <v>POLHON</v>
      </c>
      <c r="R1076" t="str">
        <f>VLOOKUP(S1076,ERV_Issuers!C:E,3,FALSE)</f>
        <v>POLHON</v>
      </c>
      <c r="S1076" t="s">
        <v>3107</v>
      </c>
    </row>
    <row r="1077" spans="17:19" x14ac:dyDescent="0.25">
      <c r="Q1077" t="str">
        <f t="shared" si="16"/>
        <v>POLYRE</v>
      </c>
      <c r="R1077" t="str">
        <f>VLOOKUP(S1077,ERV_Issuers!C:E,3,FALSE)</f>
        <v>POLYRE</v>
      </c>
      <c r="S1077" t="s">
        <v>3109</v>
      </c>
    </row>
    <row r="1078" spans="17:19" x14ac:dyDescent="0.25">
      <c r="Q1078" t="str">
        <f t="shared" si="16"/>
        <v>POWFIN</v>
      </c>
      <c r="R1078" t="str">
        <f>VLOOKUP(S1078,ERV_Issuers!C:E,3,FALSE)</f>
        <v>POWFIN</v>
      </c>
      <c r="S1078" t="s">
        <v>3110</v>
      </c>
    </row>
    <row r="1079" spans="17:19" x14ac:dyDescent="0.25">
      <c r="Q1079" t="str">
        <f t="shared" si="16"/>
        <v>POWINV</v>
      </c>
      <c r="R1079" t="str">
        <f>VLOOKUP(S1079,ERV_Issuers!C:E,3,FALSE)</f>
        <v>POWINV</v>
      </c>
      <c r="S1079" t="s">
        <v>3113</v>
      </c>
    </row>
    <row r="1080" spans="17:19" x14ac:dyDescent="0.25">
      <c r="Q1080" t="str">
        <f t="shared" si="16"/>
        <v>PRIOBZ</v>
      </c>
      <c r="R1080" t="str">
        <f>VLOOKUP(S1080,ERV_Issuers!C:E,3,FALSE)</f>
        <v>PRIOBZ</v>
      </c>
      <c r="S1080" t="s">
        <v>16887</v>
      </c>
    </row>
    <row r="1081" spans="17:19" x14ac:dyDescent="0.25">
      <c r="Q1081" t="str">
        <f t="shared" si="16"/>
        <v>PROMIG</v>
      </c>
      <c r="R1081" t="str">
        <f>VLOOKUP(S1081,ERV_Issuers!C:E,3,FALSE)</f>
        <v>PROMIG</v>
      </c>
      <c r="S1081" t="s">
        <v>3116</v>
      </c>
    </row>
    <row r="1082" spans="17:19" x14ac:dyDescent="0.25">
      <c r="Q1082" t="str">
        <f t="shared" si="16"/>
        <v>PROVSF</v>
      </c>
      <c r="R1082" t="e">
        <f>VLOOKUP(S1082,ERV_Issuers!C:E,3,FALSE)</f>
        <v>#N/A</v>
      </c>
      <c r="S1082" t="s">
        <v>3119</v>
      </c>
    </row>
    <row r="1083" spans="17:19" x14ac:dyDescent="0.25">
      <c r="Q1083" t="str">
        <f t="shared" si="16"/>
        <v>PRUPAR</v>
      </c>
      <c r="R1083" t="str">
        <f>VLOOKUP(S1083,ERV_Issuers!C:E,3,FALSE)</f>
        <v>PRUPAR</v>
      </c>
      <c r="S1083" t="s">
        <v>3120</v>
      </c>
    </row>
    <row r="1084" spans="17:19" x14ac:dyDescent="0.25">
      <c r="Q1084" t="str">
        <f t="shared" si="16"/>
        <v>PRXNA</v>
      </c>
      <c r="R1084" t="str">
        <f>VLOOKUP(S1084,ERV_Issuers!C:E,3,FALSE)</f>
        <v>PRXNA</v>
      </c>
      <c r="S1084" t="s">
        <v>3124</v>
      </c>
    </row>
    <row r="1085" spans="17:19" x14ac:dyDescent="0.25">
      <c r="Q1085" t="str">
        <f t="shared" si="16"/>
        <v>PRXNA</v>
      </c>
      <c r="R1085" t="e">
        <f>VLOOKUP(S1085,ERV_Issuers!C:E,3,FALSE)</f>
        <v>#N/A</v>
      </c>
      <c r="S1085" t="s">
        <v>20701</v>
      </c>
    </row>
    <row r="1086" spans="17:19" x14ac:dyDescent="0.25">
      <c r="Q1086" t="str">
        <f t="shared" si="16"/>
        <v>PSALM</v>
      </c>
      <c r="R1086" t="str">
        <f>VLOOKUP(S1086,ERV_Issuers!C:E,3,FALSE)</f>
        <v>PSALM</v>
      </c>
      <c r="S1086" t="s">
        <v>3127</v>
      </c>
    </row>
    <row r="1087" spans="17:19" x14ac:dyDescent="0.25">
      <c r="Q1087" t="str">
        <f t="shared" si="16"/>
        <v>PSASP</v>
      </c>
      <c r="R1087" t="str">
        <f>VLOOKUP(S1087,ERV_Issuers!C:E,3,FALSE)</f>
        <v>PSASP</v>
      </c>
      <c r="S1087" t="s">
        <v>3130</v>
      </c>
    </row>
    <row r="1088" spans="17:19" x14ac:dyDescent="0.25">
      <c r="Q1088" t="str">
        <f t="shared" si="16"/>
        <v>PTABNK</v>
      </c>
      <c r="R1088" t="str">
        <f>VLOOKUP(S1088,ERV_Issuers!C:E,3,FALSE)</f>
        <v>PTABNK</v>
      </c>
      <c r="S1088" t="s">
        <v>17990</v>
      </c>
    </row>
    <row r="1089" spans="17:19" x14ac:dyDescent="0.25">
      <c r="Q1089" t="str">
        <f t="shared" si="16"/>
        <v>PTTEPT</v>
      </c>
      <c r="R1089" t="str">
        <f>VLOOKUP(S1089,ERV_Issuers!C:E,3,FALSE)</f>
        <v>PTTEPT</v>
      </c>
      <c r="S1089" t="s">
        <v>3135</v>
      </c>
    </row>
    <row r="1090" spans="17:19" x14ac:dyDescent="0.25">
      <c r="Q1090" t="str">
        <f t="shared" ref="Q1090:Q1153" si="17">LEFT(S1090,IFERROR(FIND("_",S1090,1)-1,LEN(S1090)))</f>
        <v>PTTGC</v>
      </c>
      <c r="R1090" t="str">
        <f>VLOOKUP(S1090,ERV_Issuers!C:E,3,FALSE)</f>
        <v>PTTGC</v>
      </c>
      <c r="S1090" t="s">
        <v>3138</v>
      </c>
    </row>
    <row r="1091" spans="17:19" x14ac:dyDescent="0.25">
      <c r="Q1091" t="str">
        <f t="shared" si="17"/>
        <v>PTTTB</v>
      </c>
      <c r="R1091" t="str">
        <f>VLOOKUP(S1091,ERV_Issuers!C:E,3,FALSE)</f>
        <v>PTTTB</v>
      </c>
      <c r="S1091" t="s">
        <v>3141</v>
      </c>
    </row>
    <row r="1092" spans="17:19" x14ac:dyDescent="0.25">
      <c r="Q1092" t="str">
        <f t="shared" si="17"/>
        <v>PUKOUE</v>
      </c>
      <c r="R1092" t="str">
        <f>VLOOKUP(S1092,ERV_Issuers!C:E,3,FALSE)</f>
        <v>PUKOUE</v>
      </c>
      <c r="S1092" t="s">
        <v>3144</v>
      </c>
    </row>
    <row r="1093" spans="17:19" x14ac:dyDescent="0.25">
      <c r="Q1093" t="str">
        <f t="shared" si="17"/>
        <v>PUMAFN</v>
      </c>
      <c r="R1093" t="str">
        <f>VLOOKUP(S1093,ERV_Issuers!C:E,3,FALSE)</f>
        <v>PUMAFN</v>
      </c>
      <c r="S1093" t="s">
        <v>3147</v>
      </c>
    </row>
    <row r="1094" spans="17:19" x14ac:dyDescent="0.25">
      <c r="Q1094" t="str">
        <f t="shared" si="17"/>
        <v>PUSAN</v>
      </c>
      <c r="R1094" t="str">
        <f>VLOOKUP(S1094,ERV_Issuers!C:E,3,FALSE)</f>
        <v>PUSAN</v>
      </c>
      <c r="S1094" t="s">
        <v>3150</v>
      </c>
    </row>
    <row r="1095" spans="17:19" x14ac:dyDescent="0.25">
      <c r="Q1095" t="str">
        <f t="shared" si="17"/>
        <v>PUTSTA</v>
      </c>
      <c r="R1095" t="str">
        <f>VLOOKUP(S1095,ERV_Issuers!C:E,3,FALSE)</f>
        <v/>
      </c>
      <c r="S1095" t="s">
        <v>18422</v>
      </c>
    </row>
    <row r="1096" spans="17:19" x14ac:dyDescent="0.25">
      <c r="Q1096" t="str">
        <f t="shared" si="17"/>
        <v>PWGRIN</v>
      </c>
      <c r="R1096" t="str">
        <f>VLOOKUP(S1096,ERV_Issuers!C:E,3,FALSE)</f>
        <v>PWGRIN</v>
      </c>
      <c r="S1096" t="s">
        <v>3154</v>
      </c>
    </row>
    <row r="1097" spans="17:19" x14ac:dyDescent="0.25">
      <c r="Q1097" t="str">
        <f t="shared" si="17"/>
        <v>PWONIJ</v>
      </c>
      <c r="R1097" t="str">
        <f>VLOOKUP(S1097,ERV_Issuers!C:E,3,FALSE)</f>
        <v>PWONIJ</v>
      </c>
      <c r="S1097" t="s">
        <v>3157</v>
      </c>
    </row>
    <row r="1098" spans="17:19" x14ac:dyDescent="0.25">
      <c r="Q1098" t="str">
        <f t="shared" si="17"/>
        <v>PWRLNG</v>
      </c>
      <c r="R1098" t="str">
        <f>VLOOKUP(S1098,ERV_Issuers!C:E,3,FALSE)</f>
        <v>PWRLNG</v>
      </c>
      <c r="S1098" t="s">
        <v>3160</v>
      </c>
    </row>
    <row r="1099" spans="17:19" x14ac:dyDescent="0.25">
      <c r="Q1099" t="str">
        <f t="shared" si="17"/>
        <v>PWRLNG-1L</v>
      </c>
      <c r="R1099" t="str">
        <f>VLOOKUP(S1099,ERV_Issuers!C:E,3,FALSE)</f>
        <v>PWRLNG</v>
      </c>
      <c r="S1099" t="s">
        <v>3162</v>
      </c>
    </row>
    <row r="1100" spans="17:19" x14ac:dyDescent="0.25">
      <c r="Q1100" t="str">
        <f t="shared" si="17"/>
        <v>QATAR</v>
      </c>
      <c r="R1100" t="str">
        <f>VLOOKUP(S1100,ERV_Issuers!C:E,3,FALSE)</f>
        <v>QATAR</v>
      </c>
      <c r="S1100" t="s">
        <v>3163</v>
      </c>
    </row>
    <row r="1101" spans="17:19" x14ac:dyDescent="0.25">
      <c r="Q1101" t="str">
        <f t="shared" si="17"/>
        <v>QATIQD</v>
      </c>
      <c r="R1101" t="str">
        <f>VLOOKUP(S1101,ERV_Issuers!C:E,3,FALSE)</f>
        <v>QATIQD</v>
      </c>
      <c r="S1101" t="s">
        <v>3165</v>
      </c>
    </row>
    <row r="1102" spans="17:19" x14ac:dyDescent="0.25">
      <c r="Q1102" t="str">
        <f t="shared" si="17"/>
        <v>QDHTCO</v>
      </c>
      <c r="R1102" t="str">
        <f>VLOOKUP(S1102,ERV_Issuers!C:E,3,FALSE)</f>
        <v>QDHTCO</v>
      </c>
      <c r="S1102" t="s">
        <v>3169</v>
      </c>
    </row>
    <row r="1103" spans="17:19" x14ac:dyDescent="0.25">
      <c r="Q1103" t="str">
        <f t="shared" si="17"/>
        <v>QDWCDG</v>
      </c>
      <c r="R1103" t="str">
        <f>VLOOKUP(S1103,ERV_Issuers!C:E,3,FALSE)</f>
        <v>QDWCDG</v>
      </c>
      <c r="S1103" t="s">
        <v>3171</v>
      </c>
    </row>
    <row r="1104" spans="17:19" x14ac:dyDescent="0.25">
      <c r="Q1104" t="str">
        <f t="shared" si="17"/>
        <v>QGTS</v>
      </c>
      <c r="R1104" t="str">
        <f>VLOOKUP(S1104,ERV_Issuers!C:E,3,FALSE)</f>
        <v>QGTS</v>
      </c>
      <c r="S1104" t="s">
        <v>3174</v>
      </c>
    </row>
    <row r="1105" spans="17:19" x14ac:dyDescent="0.25">
      <c r="Q1105" t="str">
        <f t="shared" si="17"/>
        <v>QIBKQD</v>
      </c>
      <c r="R1105" t="str">
        <f>VLOOKUP(S1105,ERV_Issuers!C:E,3,FALSE)</f>
        <v>QIBKQD</v>
      </c>
      <c r="S1105" t="s">
        <v>3178</v>
      </c>
    </row>
    <row r="1106" spans="17:19" x14ac:dyDescent="0.25">
      <c r="Q1106" t="str">
        <f t="shared" si="17"/>
        <v>QIIKQD</v>
      </c>
      <c r="R1106" t="str">
        <f>VLOOKUP(S1106,ERV_Issuers!C:E,3,FALSE)</f>
        <v>QIIKQD</v>
      </c>
      <c r="S1106" t="s">
        <v>3812</v>
      </c>
    </row>
    <row r="1107" spans="17:19" x14ac:dyDescent="0.25">
      <c r="Q1107" t="str">
        <f t="shared" si="17"/>
        <v>QNBFB</v>
      </c>
      <c r="R1107" t="str">
        <f>VLOOKUP(S1107,ERV_Issuers!C:E,3,FALSE)</f>
        <v>QNBFB</v>
      </c>
      <c r="S1107" t="s">
        <v>3181</v>
      </c>
    </row>
    <row r="1108" spans="17:19" x14ac:dyDescent="0.25">
      <c r="Q1108" t="str">
        <f t="shared" si="17"/>
        <v>QNBK</v>
      </c>
      <c r="R1108" t="str">
        <f>VLOOKUP(S1108,ERV_Issuers!C:E,3,FALSE)</f>
        <v>QNBK</v>
      </c>
      <c r="S1108" t="s">
        <v>3183</v>
      </c>
    </row>
    <row r="1109" spans="17:19" x14ac:dyDescent="0.25">
      <c r="Q1109" t="str">
        <f t="shared" si="17"/>
        <v>QPETRO</v>
      </c>
      <c r="R1109" t="str">
        <f>VLOOKUP(S1109,ERV_Issuers!C:E,3,FALSE)</f>
        <v>QPETRO</v>
      </c>
      <c r="S1109" t="s">
        <v>16918</v>
      </c>
    </row>
    <row r="1110" spans="17:19" x14ac:dyDescent="0.25">
      <c r="Q1110" t="str">
        <f t="shared" si="17"/>
        <v>QTELQD</v>
      </c>
      <c r="R1110" t="str">
        <f>VLOOKUP(S1110,ERV_Issuers!C:E,3,FALSE)</f>
        <v>QTELQD</v>
      </c>
      <c r="S1110" t="s">
        <v>3186</v>
      </c>
    </row>
    <row r="1111" spans="17:19" x14ac:dyDescent="0.25">
      <c r="Q1111" t="str">
        <f t="shared" si="17"/>
        <v>QUIPOR</v>
      </c>
      <c r="R1111" t="str">
        <f>VLOOKUP(S1111,ERV_Issuers!C:E,3,FALSE)</f>
        <v>QUIPOR</v>
      </c>
      <c r="S1111" t="s">
        <v>3189</v>
      </c>
    </row>
    <row r="1112" spans="17:19" x14ac:dyDescent="0.25">
      <c r="Q1112" t="str">
        <f t="shared" si="17"/>
        <v>RAILBZ</v>
      </c>
      <c r="R1112" t="str">
        <f>VLOOKUP(S1112,ERV_Issuers!C:E,3,FALSE)</f>
        <v>RAILBZ</v>
      </c>
      <c r="S1112" t="s">
        <v>3193</v>
      </c>
    </row>
    <row r="1113" spans="17:19" x14ac:dyDescent="0.25">
      <c r="Q1113" t="str">
        <f t="shared" si="17"/>
        <v>RAILBZ</v>
      </c>
      <c r="R1113" t="str">
        <f>VLOOKUP(S1113,ERV_Issuers!C:E,3,FALSE)</f>
        <v>RAILBZ</v>
      </c>
      <c r="S1113" t="s">
        <v>17994</v>
      </c>
    </row>
    <row r="1114" spans="17:19" x14ac:dyDescent="0.25">
      <c r="Q1114" t="str">
        <f t="shared" si="17"/>
        <v>RAILUA</v>
      </c>
      <c r="R1114" t="str">
        <f>VLOOKUP(S1114,ERV_Issuers!C:E,3,FALSE)</f>
        <v>RAILUA</v>
      </c>
      <c r="S1114" t="s">
        <v>3196</v>
      </c>
    </row>
    <row r="1115" spans="17:19" x14ac:dyDescent="0.25">
      <c r="Q1115" t="str">
        <f t="shared" si="17"/>
        <v>RAIZBZ</v>
      </c>
      <c r="R1115" t="str">
        <f>VLOOKUP(S1115,ERV_Issuers!C:E,3,FALSE)</f>
        <v>RAIZBZ</v>
      </c>
      <c r="S1115" t="s">
        <v>3199</v>
      </c>
    </row>
    <row r="1116" spans="17:19" x14ac:dyDescent="0.25">
      <c r="Q1116" t="str">
        <f t="shared" si="17"/>
        <v>RAKBNK</v>
      </c>
      <c r="R1116" t="str">
        <f>VLOOKUP(S1116,ERV_Issuers!C:E,3,FALSE)</f>
        <v>RAKBNK</v>
      </c>
      <c r="S1116" t="s">
        <v>3202</v>
      </c>
    </row>
    <row r="1117" spans="17:19" x14ac:dyDescent="0.25">
      <c r="Q1117" t="str">
        <f t="shared" si="17"/>
        <v>RASGAS</v>
      </c>
      <c r="R1117" t="str">
        <f>VLOOKUP(S1117,ERV_Issuers!C:E,3,FALSE)</f>
        <v>RASGAS</v>
      </c>
      <c r="S1117" t="s">
        <v>3204</v>
      </c>
    </row>
    <row r="1118" spans="17:19" x14ac:dyDescent="0.25">
      <c r="Q1118" t="str">
        <f t="shared" si="17"/>
        <v>RATCH</v>
      </c>
      <c r="R1118" t="str">
        <f>VLOOKUP(S1118,ERV_Issuers!C:E,3,FALSE)</f>
        <v>RATCH</v>
      </c>
      <c r="S1118" t="s">
        <v>3206</v>
      </c>
    </row>
    <row r="1119" spans="17:19" x14ac:dyDescent="0.25">
      <c r="Q1119" t="str">
        <f t="shared" si="17"/>
        <v>RCBPM</v>
      </c>
      <c r="R1119" t="str">
        <f>VLOOKUP(S1119,ERV_Issuers!C:E,3,FALSE)</f>
        <v>RCBPM</v>
      </c>
      <c r="S1119" t="s">
        <v>3209</v>
      </c>
    </row>
    <row r="1120" spans="17:19" x14ac:dyDescent="0.25">
      <c r="Q1120" t="str">
        <f t="shared" si="17"/>
        <v>RCBPM</v>
      </c>
      <c r="R1120" t="str">
        <f>VLOOKUP(S1120,ERV_Issuers!C:E,3,FALSE)</f>
        <v>RCBPM</v>
      </c>
      <c r="S1120" t="s">
        <v>3212</v>
      </c>
    </row>
    <row r="1121" spans="17:19" x14ac:dyDescent="0.25">
      <c r="Q1121" t="str">
        <f t="shared" si="17"/>
        <v>RDEDOR</v>
      </c>
      <c r="R1121" t="str">
        <f>VLOOKUP(S1121,ERV_Issuers!C:E,3,FALSE)</f>
        <v>RDEDOR</v>
      </c>
      <c r="S1121" t="s">
        <v>3214</v>
      </c>
    </row>
    <row r="1122" spans="17:19" x14ac:dyDescent="0.25">
      <c r="Q1122" t="str">
        <f t="shared" si="17"/>
        <v>RDHGCL</v>
      </c>
      <c r="R1122" t="str">
        <f>VLOOKUP(S1122,ERV_Issuers!C:E,3,FALSE)</f>
        <v>RDHGCL</v>
      </c>
      <c r="S1122" t="s">
        <v>18548</v>
      </c>
    </row>
    <row r="1123" spans="17:19" x14ac:dyDescent="0.25">
      <c r="Q1123" t="str">
        <f t="shared" si="17"/>
        <v>RECLIN</v>
      </c>
      <c r="R1123" t="str">
        <f>VLOOKUP(S1123,ERV_Issuers!C:E,3,FALSE)</f>
        <v>RECLIN</v>
      </c>
      <c r="S1123" t="s">
        <v>3217</v>
      </c>
    </row>
    <row r="1124" spans="17:19" x14ac:dyDescent="0.25">
      <c r="Q1124" t="str">
        <f t="shared" si="17"/>
        <v>REDPRO</v>
      </c>
      <c r="R1124" t="str">
        <f>VLOOKUP(S1124,ERV_Issuers!C:E,3,FALSE)</f>
        <v>REDPRO</v>
      </c>
      <c r="S1124" t="s">
        <v>3219</v>
      </c>
    </row>
    <row r="1125" spans="17:19" x14ac:dyDescent="0.25">
      <c r="Q1125" t="str">
        <f t="shared" si="17"/>
        <v>REDSUN</v>
      </c>
      <c r="R1125" t="str">
        <f>VLOOKUP(S1125,ERV_Issuers!C:E,3,FALSE)</f>
        <v>REDSUN</v>
      </c>
      <c r="S1125" t="s">
        <v>3222</v>
      </c>
    </row>
    <row r="1126" spans="17:19" x14ac:dyDescent="0.25">
      <c r="Q1126" t="str">
        <f t="shared" si="17"/>
        <v>REITDU</v>
      </c>
      <c r="R1126" t="str">
        <f>VLOOKUP(S1126,ERV_Issuers!C:E,3,FALSE)</f>
        <v>REITDU</v>
      </c>
      <c r="S1126" t="s">
        <v>3225</v>
      </c>
    </row>
    <row r="1127" spans="17:19" x14ac:dyDescent="0.25">
      <c r="Q1127" t="str">
        <f t="shared" si="17"/>
        <v>RGETDC</v>
      </c>
      <c r="R1127" t="str">
        <f>VLOOKUP(S1127,ERV_Issuers!C:E,3,FALSE)</f>
        <v/>
      </c>
      <c r="S1127" t="s">
        <v>3228</v>
      </c>
    </row>
    <row r="1128" spans="17:19" x14ac:dyDescent="0.25">
      <c r="Q1128" t="str">
        <f t="shared" si="17"/>
        <v>RGYAST</v>
      </c>
      <c r="R1128" t="str">
        <f>VLOOKUP(S1128,ERV_Issuers!C:E,3,FALSE)</f>
        <v>RGYAST</v>
      </c>
      <c r="S1128" t="s">
        <v>3231</v>
      </c>
    </row>
    <row r="1129" spans="17:19" x14ac:dyDescent="0.25">
      <c r="Q1129" t="str">
        <f t="shared" si="17"/>
        <v>RHBCMK</v>
      </c>
      <c r="R1129" t="str">
        <f>VLOOKUP(S1129,ERV_Issuers!C:E,3,FALSE)</f>
        <v>RHBCMK</v>
      </c>
      <c r="S1129" t="s">
        <v>3234</v>
      </c>
    </row>
    <row r="1130" spans="17:19" x14ac:dyDescent="0.25">
      <c r="Q1130" t="str">
        <f t="shared" si="17"/>
        <v>RIBL</v>
      </c>
      <c r="R1130" t="str">
        <f>VLOOKUP(S1130,ERV_Issuers!C:E,3,FALSE)</f>
        <v>RIBL</v>
      </c>
      <c r="S1130" t="s">
        <v>3237</v>
      </c>
    </row>
    <row r="1131" spans="17:19" x14ac:dyDescent="0.25">
      <c r="Q1131" t="str">
        <f t="shared" si="17"/>
        <v>RILIN</v>
      </c>
      <c r="R1131" t="str">
        <f>VLOOKUP(S1131,ERV_Issuers!C:E,3,FALSE)</f>
        <v>RILIN</v>
      </c>
      <c r="S1131" t="s">
        <v>3240</v>
      </c>
    </row>
    <row r="1132" spans="17:19" x14ac:dyDescent="0.25">
      <c r="Q1132" t="str">
        <f t="shared" si="17"/>
        <v>RIOOIL-SEC</v>
      </c>
      <c r="R1132" t="str">
        <f>VLOOKUP(S1132,ERV_Issuers!C:E,3,FALSE)</f>
        <v>RIOOIL</v>
      </c>
      <c r="S1132" t="s">
        <v>3243</v>
      </c>
    </row>
    <row r="1133" spans="17:19" x14ac:dyDescent="0.25">
      <c r="Q1133" t="str">
        <f t="shared" si="17"/>
        <v>RLCONS</v>
      </c>
      <c r="R1133" t="str">
        <f>VLOOKUP(S1133,ERV_Issuers!C:E,3,FALSE)</f>
        <v>RLCONS</v>
      </c>
      <c r="S1133" t="s">
        <v>1444</v>
      </c>
    </row>
    <row r="1134" spans="17:19" x14ac:dyDescent="0.25">
      <c r="Q1134" t="str">
        <f t="shared" si="17"/>
        <v>RLCONS</v>
      </c>
      <c r="R1134" t="str">
        <f>VLOOKUP(S1134,ERV_Issuers!C:E,3,FALSE)</f>
        <v>RLCONS</v>
      </c>
      <c r="S1134" t="s">
        <v>1445</v>
      </c>
    </row>
    <row r="1135" spans="17:19" x14ac:dyDescent="0.25">
      <c r="Q1135" t="str">
        <f t="shared" si="17"/>
        <v>ROADKG</v>
      </c>
      <c r="R1135" t="str">
        <f>VLOOKUP(S1135,ERV_Issuers!C:E,3,FALSE)</f>
        <v>ROADKG</v>
      </c>
      <c r="S1135" t="s">
        <v>1448</v>
      </c>
    </row>
    <row r="1136" spans="17:19" x14ac:dyDescent="0.25">
      <c r="Q1136" t="str">
        <f t="shared" si="17"/>
        <v>ROMANIA</v>
      </c>
      <c r="R1136" t="str">
        <f>VLOOKUP(S1136,ERV_Issuers!C:E,3,FALSE)</f>
        <v>ROMANI</v>
      </c>
      <c r="S1136" t="s">
        <v>1449</v>
      </c>
    </row>
    <row r="1137" spans="17:19" x14ac:dyDescent="0.25">
      <c r="Q1137" t="str">
        <f t="shared" si="17"/>
        <v>RONXIN-1L</v>
      </c>
      <c r="R1137" t="str">
        <f>VLOOKUP(S1137,ERV_Issuers!C:E,3,FALSE)</f>
        <v>RONXIN</v>
      </c>
      <c r="S1137" t="s">
        <v>1454</v>
      </c>
    </row>
    <row r="1138" spans="17:19" x14ac:dyDescent="0.25">
      <c r="Q1138" t="str">
        <f t="shared" si="17"/>
        <v>RPCUH</v>
      </c>
      <c r="R1138" t="str">
        <f>VLOOKUP(S1138,ERV_Issuers!C:E,3,FALSE)</f>
        <v>RPCUH</v>
      </c>
      <c r="S1138" t="s">
        <v>1456</v>
      </c>
    </row>
    <row r="1139" spans="17:19" x14ac:dyDescent="0.25">
      <c r="Q1139" t="str">
        <f t="shared" si="17"/>
        <v>RPVIN</v>
      </c>
      <c r="R1139" t="str">
        <f>VLOOKUP(S1139,ERV_Issuers!C:E,3,FALSE)</f>
        <v>RPVIN</v>
      </c>
      <c r="S1139" t="s">
        <v>1460</v>
      </c>
    </row>
    <row r="1140" spans="17:19" x14ac:dyDescent="0.25">
      <c r="Q1140" t="str">
        <f t="shared" si="17"/>
        <v>RPVIN</v>
      </c>
      <c r="R1140" t="e">
        <f>VLOOKUP(S1140,ERV_Issuers!C:E,3,FALSE)</f>
        <v>#N/A</v>
      </c>
      <c r="S1140" t="s">
        <v>1464</v>
      </c>
    </row>
    <row r="1141" spans="17:19" x14ac:dyDescent="0.25">
      <c r="Q1141" t="str">
        <f t="shared" si="17"/>
        <v>RPVIN</v>
      </c>
      <c r="R1141" t="str">
        <f>VLOOKUP(S1141,ERV_Issuers!C:E,3,FALSE)</f>
        <v>RPVIN</v>
      </c>
      <c r="S1141" t="s">
        <v>1466</v>
      </c>
    </row>
    <row r="1142" spans="17:19" x14ac:dyDescent="0.25">
      <c r="Q1142" t="str">
        <f t="shared" si="17"/>
        <v>RPVIN</v>
      </c>
      <c r="R1142" t="str">
        <f>VLOOKUP(S1142,ERV_Issuers!C:E,3,FALSE)</f>
        <v>RPVIN</v>
      </c>
      <c r="S1142" t="s">
        <v>1468</v>
      </c>
    </row>
    <row r="1143" spans="17:19" x14ac:dyDescent="0.25">
      <c r="Q1143" t="str">
        <f t="shared" si="17"/>
        <v>RSHB</v>
      </c>
      <c r="R1143" t="e">
        <f>VLOOKUP(S1143,ERV_Issuers!C:E,3,FALSE)</f>
        <v>#N/A</v>
      </c>
      <c r="S1143" t="s">
        <v>1471</v>
      </c>
    </row>
    <row r="1144" spans="17:19" x14ac:dyDescent="0.25">
      <c r="Q1144" t="str">
        <f t="shared" si="17"/>
        <v>RSMACA</v>
      </c>
      <c r="R1144" t="str">
        <f>VLOOKUP(S1144,ERV_Issuers!C:E,3,FALSE)</f>
        <v>RSMACA</v>
      </c>
      <c r="S1144" t="s">
        <v>1472</v>
      </c>
    </row>
    <row r="1145" spans="17:19" x14ac:dyDescent="0.25">
      <c r="Q1145" t="str">
        <f t="shared" si="17"/>
        <v>RUALRU</v>
      </c>
      <c r="R1145" t="str">
        <f>VLOOKUP(S1145,ERV_Issuers!C:E,3,FALSE)</f>
        <v>RUALRU</v>
      </c>
      <c r="S1145" t="s">
        <v>1475</v>
      </c>
    </row>
    <row r="1146" spans="17:19" x14ac:dyDescent="0.25">
      <c r="Q1146" t="str">
        <f t="shared" si="17"/>
        <v>RURAIL</v>
      </c>
      <c r="R1146" t="str">
        <f>VLOOKUP(S1146,ERV_Issuers!C:E,3,FALSE)</f>
        <v>RURAIL</v>
      </c>
      <c r="S1146" t="s">
        <v>1477</v>
      </c>
    </row>
    <row r="1147" spans="17:19" x14ac:dyDescent="0.25">
      <c r="Q1147" t="str">
        <f t="shared" si="17"/>
        <v>RUSSIA</v>
      </c>
      <c r="R1147" t="str">
        <f>VLOOKUP(S1147,ERV_Issuers!C:E,3,FALSE)</f>
        <v>RUSSIA</v>
      </c>
      <c r="S1147" t="s">
        <v>1478</v>
      </c>
    </row>
    <row r="1148" spans="17:19" x14ac:dyDescent="0.25">
      <c r="Q1148" t="str">
        <f t="shared" si="17"/>
        <v>RUTAPY</v>
      </c>
      <c r="R1148" t="str">
        <f>VLOOKUP(S1148,ERV_Issuers!C:E,3,FALSE)</f>
        <v>RUTAPY</v>
      </c>
      <c r="S1148" t="s">
        <v>1481</v>
      </c>
    </row>
    <row r="1149" spans="17:19" x14ac:dyDescent="0.25">
      <c r="Q1149" t="str">
        <f t="shared" si="17"/>
        <v>SABIC</v>
      </c>
      <c r="R1149" t="str">
        <f>VLOOKUP(S1149,ERV_Issuers!C:E,3,FALSE)</f>
        <v>SABIC</v>
      </c>
      <c r="S1149" t="s">
        <v>1485</v>
      </c>
    </row>
    <row r="1150" spans="17:19" x14ac:dyDescent="0.25">
      <c r="Q1150" t="str">
        <f t="shared" si="17"/>
        <v>SAFTRA</v>
      </c>
      <c r="R1150" t="str">
        <f>VLOOKUP(S1150,ERV_Issuers!C:E,3,FALSE)</f>
        <v>SAFTRA</v>
      </c>
      <c r="S1150" t="s">
        <v>1487</v>
      </c>
    </row>
    <row r="1151" spans="17:19" x14ac:dyDescent="0.25">
      <c r="Q1151" t="str">
        <f t="shared" si="17"/>
        <v>SAKAEI</v>
      </c>
      <c r="R1151" t="str">
        <f>VLOOKUP(S1151,ERV_Issuers!C:E,3,FALSE)</f>
        <v>SAKAEI</v>
      </c>
      <c r="S1151" t="s">
        <v>1490</v>
      </c>
    </row>
    <row r="1152" spans="17:19" x14ac:dyDescent="0.25">
      <c r="Q1152" t="str">
        <f t="shared" si="17"/>
        <v>SAMBA</v>
      </c>
      <c r="R1152" t="str">
        <f>VLOOKUP(S1152,ERV_Issuers!C:E,3,FALSE)</f>
        <v>SAMBA</v>
      </c>
      <c r="S1152" t="s">
        <v>1493</v>
      </c>
    </row>
    <row r="1153" spans="17:19" x14ac:dyDescent="0.25">
      <c r="Q1153" t="str">
        <f t="shared" si="17"/>
        <v>SAMRUK</v>
      </c>
      <c r="R1153" t="str">
        <f>VLOOKUP(S1153,ERV_Issuers!C:E,3,FALSE)</f>
        <v>SAMRUK</v>
      </c>
      <c r="S1153" t="s">
        <v>18882</v>
      </c>
    </row>
    <row r="1154" spans="17:19" x14ac:dyDescent="0.25">
      <c r="Q1154" t="str">
        <f t="shared" ref="Q1154:Q1217" si="18">LEFT(S1154,IFERROR(FIND("_",S1154,1)-1,LEN(S1154)))</f>
        <v>SAMTOT</v>
      </c>
      <c r="R1154" t="str">
        <f>VLOOKUP(S1154,ERV_Issuers!C:E,3,FALSE)</f>
        <v>SAMTOT</v>
      </c>
      <c r="S1154" t="s">
        <v>1496</v>
      </c>
    </row>
    <row r="1155" spans="17:19" x14ac:dyDescent="0.25">
      <c r="Q1155" t="str">
        <f t="shared" si="18"/>
        <v>SANLTD</v>
      </c>
      <c r="R1155" t="str">
        <f>VLOOKUP(S1155,ERV_Issuers!C:E,3,FALSE)</f>
        <v>SANLTD</v>
      </c>
      <c r="S1155" t="s">
        <v>1499</v>
      </c>
    </row>
    <row r="1156" spans="17:19" x14ac:dyDescent="0.25">
      <c r="Q1156" t="str">
        <f t="shared" si="18"/>
        <v>SAPSJ</v>
      </c>
      <c r="R1156" t="str">
        <f>VLOOKUP(S1156,ERV_Issuers!C:E,3,FALSE)</f>
        <v>SAPSJ</v>
      </c>
      <c r="S1156" t="s">
        <v>1505</v>
      </c>
    </row>
    <row r="1157" spans="17:19" x14ac:dyDescent="0.25">
      <c r="Q1157" t="str">
        <f t="shared" si="18"/>
        <v>SARACA</v>
      </c>
      <c r="R1157" t="str">
        <f>VLOOKUP(S1157,ERV_Issuers!C:E,3,FALSE)</f>
        <v>SARACA</v>
      </c>
      <c r="S1157" t="s">
        <v>1508</v>
      </c>
    </row>
    <row r="1158" spans="17:19" x14ac:dyDescent="0.25">
      <c r="Q1158" t="str">
        <f t="shared" si="18"/>
        <v>SASOL</v>
      </c>
      <c r="R1158" t="str">
        <f>VLOOKUP(S1158,ERV_Issuers!C:E,3,FALSE)</f>
        <v>SASOL</v>
      </c>
      <c r="S1158" t="s">
        <v>1512</v>
      </c>
    </row>
    <row r="1159" spans="17:19" x14ac:dyDescent="0.25">
      <c r="Q1159" t="str">
        <f t="shared" si="18"/>
        <v>SAUDIARABIA</v>
      </c>
      <c r="R1159" t="str">
        <f>VLOOKUP(S1159,ERV_Issuers!C:E,3,FALSE)</f>
        <v>KSA</v>
      </c>
      <c r="S1159" t="s">
        <v>1516</v>
      </c>
    </row>
    <row r="1160" spans="17:19" x14ac:dyDescent="0.25">
      <c r="Q1160" t="str">
        <f t="shared" si="18"/>
        <v>SAWSST</v>
      </c>
      <c r="R1160" t="str">
        <f>VLOOKUP(S1160,ERV_Issuers!C:E,3,FALSE)</f>
        <v>SAWSST</v>
      </c>
      <c r="S1160" t="s">
        <v>1519</v>
      </c>
    </row>
    <row r="1161" spans="17:19" x14ac:dyDescent="0.25">
      <c r="Q1161" t="str">
        <f t="shared" si="18"/>
        <v>SBERRU</v>
      </c>
      <c r="R1161" t="e">
        <f>VLOOKUP(S1161,ERV_Issuers!C:E,3,FALSE)</f>
        <v>#N/A</v>
      </c>
      <c r="S1161" t="s">
        <v>1521</v>
      </c>
    </row>
    <row r="1162" spans="17:19" x14ac:dyDescent="0.25">
      <c r="Q1162" t="str">
        <f t="shared" si="18"/>
        <v>SBIIN</v>
      </c>
      <c r="R1162" t="str">
        <f>VLOOKUP(S1162,ERV_Issuers!C:E,3,FALSE)</f>
        <v>SBIIN</v>
      </c>
      <c r="S1162" t="s">
        <v>1523</v>
      </c>
    </row>
    <row r="1163" spans="17:19" x14ac:dyDescent="0.25">
      <c r="Q1163" t="str">
        <f t="shared" si="18"/>
        <v>SBKSJ</v>
      </c>
      <c r="R1163" t="str">
        <f>VLOOKUP(S1163,ERV_Issuers!C:E,3,FALSE)</f>
        <v>SBKSJ</v>
      </c>
      <c r="S1163" t="s">
        <v>1525</v>
      </c>
    </row>
    <row r="1164" spans="17:19" x14ac:dyDescent="0.25">
      <c r="Q1164" t="str">
        <f t="shared" si="18"/>
        <v>SCBTB</v>
      </c>
      <c r="R1164" t="str">
        <f>VLOOKUP(S1164,ERV_Issuers!C:E,3,FALSE)</f>
        <v>SCBTB</v>
      </c>
      <c r="S1164" t="s">
        <v>1529</v>
      </c>
    </row>
    <row r="1165" spans="17:19" x14ac:dyDescent="0.25">
      <c r="Q1165" t="str">
        <f t="shared" si="18"/>
        <v>SCCO</v>
      </c>
      <c r="R1165" t="str">
        <f>VLOOKUP(S1165,ERV_Issuers!C:E,3,FALSE)</f>
        <v>SCCO</v>
      </c>
      <c r="S1165" t="s">
        <v>1532</v>
      </c>
    </row>
    <row r="1166" spans="17:19" x14ac:dyDescent="0.25">
      <c r="Q1166" t="str">
        <f t="shared" si="18"/>
        <v>SCCOMX</v>
      </c>
      <c r="R1166" t="str">
        <f>VLOOKUP(S1166,ERV_Issuers!C:E,3,FALSE)</f>
        <v>SCCOMX</v>
      </c>
      <c r="S1166" t="s">
        <v>1535</v>
      </c>
    </row>
    <row r="1167" spans="17:19" x14ac:dyDescent="0.25">
      <c r="Q1167" t="str">
        <f t="shared" si="18"/>
        <v>SCFRU</v>
      </c>
      <c r="R1167" t="str">
        <f>VLOOKUP(S1167,ERV_Issuers!C:E,3,FALSE)</f>
        <v>SCFRU</v>
      </c>
      <c r="S1167" t="s">
        <v>1538</v>
      </c>
    </row>
    <row r="1168" spans="17:19" x14ac:dyDescent="0.25">
      <c r="Q1168" t="str">
        <f t="shared" si="18"/>
        <v>SCRAII</v>
      </c>
      <c r="R1168" t="e">
        <f>VLOOKUP(S1168,ERV_Issuers!C:E,3,FALSE)</f>
        <v>#N/A</v>
      </c>
      <c r="S1168" t="s">
        <v>1541</v>
      </c>
    </row>
    <row r="1169" spans="17:19" x14ac:dyDescent="0.25">
      <c r="Q1169" t="str">
        <f t="shared" si="18"/>
        <v>SDBC</v>
      </c>
      <c r="R1169" t="str">
        <f>VLOOKUP(S1169,ERV_Issuers!C:E,3,FALSE)</f>
        <v>SDBC</v>
      </c>
      <c r="S1169" t="s">
        <v>1542</v>
      </c>
    </row>
    <row r="1170" spans="17:19" x14ac:dyDescent="0.25">
      <c r="Q1170" t="str">
        <f t="shared" si="18"/>
        <v>SDECDI</v>
      </c>
      <c r="R1170" t="str">
        <f>VLOOKUP(S1170,ERV_Issuers!C:E,3,FALSE)</f>
        <v>SDECDI</v>
      </c>
      <c r="S1170" t="s">
        <v>16920</v>
      </c>
    </row>
    <row r="1171" spans="17:19" x14ac:dyDescent="0.25">
      <c r="Q1171" t="str">
        <f t="shared" si="18"/>
        <v>SDEXPR</v>
      </c>
      <c r="R1171" t="str">
        <f>VLOOKUP(S1171,ERV_Issuers!C:E,3,FALSE)</f>
        <v>SDEXPR</v>
      </c>
      <c r="S1171" t="s">
        <v>1544</v>
      </c>
    </row>
    <row r="1172" spans="17:19" x14ac:dyDescent="0.25">
      <c r="Q1172" t="str">
        <f t="shared" si="18"/>
        <v>SDGOLD</v>
      </c>
      <c r="R1172" t="str">
        <f>VLOOKUP(S1172,ERV_Issuers!C:E,3,FALSE)</f>
        <v>SDGOLD</v>
      </c>
      <c r="S1172" t="s">
        <v>18447</v>
      </c>
    </row>
    <row r="1173" spans="17:19" x14ac:dyDescent="0.25">
      <c r="Q1173" t="str">
        <f t="shared" si="18"/>
        <v>SDIC</v>
      </c>
      <c r="R1173" t="str">
        <f>VLOOKUP(S1173,ERV_Issuers!C:E,3,FALSE)</f>
        <v>SDIC</v>
      </c>
      <c r="S1173" t="s">
        <v>1546</v>
      </c>
    </row>
    <row r="1174" spans="17:19" x14ac:dyDescent="0.25">
      <c r="Q1174" t="str">
        <f t="shared" si="18"/>
        <v>SDOCIN</v>
      </c>
      <c r="R1174" t="str">
        <f>VLOOKUP(S1174,ERV_Issuers!C:E,3,FALSE)</f>
        <v/>
      </c>
      <c r="S1174" t="s">
        <v>1549</v>
      </c>
    </row>
    <row r="1175" spans="17:19" x14ac:dyDescent="0.25">
      <c r="Q1175" t="str">
        <f t="shared" si="18"/>
        <v>SEAHDL</v>
      </c>
      <c r="R1175" t="str">
        <f>VLOOKUP(S1175,ERV_Issuers!C:E,3,FALSE)</f>
        <v>251</v>
      </c>
      <c r="S1175" t="s">
        <v>1552</v>
      </c>
    </row>
    <row r="1176" spans="17:19" x14ac:dyDescent="0.25">
      <c r="Q1176" t="str">
        <f t="shared" si="18"/>
        <v>SECBPM</v>
      </c>
      <c r="R1176" t="str">
        <f>VLOOKUP(S1176,ERV_Issuers!C:E,3,FALSE)</f>
        <v>SECBPM</v>
      </c>
      <c r="S1176" t="s">
        <v>1555</v>
      </c>
    </row>
    <row r="1177" spans="17:19" x14ac:dyDescent="0.25">
      <c r="Q1177" t="str">
        <f t="shared" si="18"/>
        <v>SECGRP</v>
      </c>
      <c r="R1177" t="str">
        <f>VLOOKUP(S1177,ERV_Issuers!C:E,3,FALSE)</f>
        <v>SECGRP</v>
      </c>
      <c r="S1177" t="s">
        <v>1558</v>
      </c>
    </row>
    <row r="1178" spans="17:19" x14ac:dyDescent="0.25">
      <c r="Q1178" t="str">
        <f t="shared" si="18"/>
        <v>SECO</v>
      </c>
      <c r="R1178" t="str">
        <f>VLOOKUP(S1178,ERV_Issuers!C:E,3,FALSE)</f>
        <v>SECO</v>
      </c>
      <c r="S1178" t="s">
        <v>1560</v>
      </c>
    </row>
    <row r="1179" spans="17:19" x14ac:dyDescent="0.25">
      <c r="Q1179" t="str">
        <f t="shared" si="18"/>
        <v>SENEGAL</v>
      </c>
      <c r="R1179" t="str">
        <f>VLOOKUP(S1179,ERV_Issuers!C:E,3,FALSE)</f>
        <v>SENEGL</v>
      </c>
      <c r="S1179" t="s">
        <v>1562</v>
      </c>
    </row>
    <row r="1180" spans="17:19" x14ac:dyDescent="0.25">
      <c r="Q1180" t="str">
        <f t="shared" si="18"/>
        <v>SEPLLN</v>
      </c>
      <c r="R1180" t="str">
        <f>VLOOKUP(S1180,ERV_Issuers!C:E,3,FALSE)</f>
        <v>SEPLLN</v>
      </c>
      <c r="S1180" t="s">
        <v>1566</v>
      </c>
    </row>
    <row r="1181" spans="17:19" x14ac:dyDescent="0.25">
      <c r="Q1181" t="str">
        <f t="shared" si="18"/>
        <v>SERBIA</v>
      </c>
      <c r="R1181" t="str">
        <f>VLOOKUP(S1181,ERV_Issuers!C:E,3,FALSE)</f>
        <v>SERBIA</v>
      </c>
      <c r="S1181" t="s">
        <v>1567</v>
      </c>
    </row>
    <row r="1182" spans="17:19" x14ac:dyDescent="0.25">
      <c r="Q1182" t="str">
        <f t="shared" si="18"/>
        <v>SFHOLD</v>
      </c>
      <c r="R1182" t="str">
        <f>VLOOKUP(S1182,ERV_Issuers!C:E,3,FALSE)</f>
        <v>SFHOLD</v>
      </c>
      <c r="S1182" t="s">
        <v>19047</v>
      </c>
    </row>
    <row r="1183" spans="17:19" x14ac:dyDescent="0.25">
      <c r="Q1183" t="str">
        <f t="shared" si="18"/>
        <v>SGCAZE</v>
      </c>
      <c r="R1183" t="str">
        <f>VLOOKUP(S1183,ERV_Issuers!C:E,3,FALSE)</f>
        <v>SGCAZE</v>
      </c>
      <c r="S1183" t="s">
        <v>1571</v>
      </c>
    </row>
    <row r="1184" spans="17:19" x14ac:dyDescent="0.25">
      <c r="Q1184" t="str">
        <f t="shared" si="18"/>
        <v>SGXSP</v>
      </c>
      <c r="R1184" t="str">
        <f>VLOOKUP(S1184,ERV_Issuers!C:E,3,FALSE)</f>
        <v>SGXSP</v>
      </c>
      <c r="S1184" t="s">
        <v>18454</v>
      </c>
    </row>
    <row r="1185" spans="17:19" x14ac:dyDescent="0.25">
      <c r="Q1185" t="str">
        <f t="shared" si="18"/>
        <v>SHAGAN</v>
      </c>
      <c r="R1185" t="str">
        <f>VLOOKUP(S1185,ERV_Issuers!C:E,3,FALSE)</f>
        <v>SHAGAN</v>
      </c>
      <c r="S1185" t="s">
        <v>17373</v>
      </c>
    </row>
    <row r="1186" spans="17:19" x14ac:dyDescent="0.25">
      <c r="Q1186" t="str">
        <f t="shared" si="18"/>
        <v>SHANPU</v>
      </c>
      <c r="R1186" t="str">
        <f>VLOOKUP(S1186,ERV_Issuers!C:E,3,FALSE)</f>
        <v>SHANPU</v>
      </c>
      <c r="S1186" t="s">
        <v>1576</v>
      </c>
    </row>
    <row r="1187" spans="17:19" x14ac:dyDescent="0.25">
      <c r="Q1187" t="str">
        <f t="shared" si="18"/>
        <v>SHARAO</v>
      </c>
      <c r="R1187" t="str">
        <f>VLOOKUP(S1187,ERV_Issuers!C:E,3,FALSE)</f>
        <v>SHARAO</v>
      </c>
      <c r="S1187" t="s">
        <v>1577</v>
      </c>
    </row>
    <row r="1188" spans="17:19" x14ac:dyDescent="0.25">
      <c r="Q1188" t="str">
        <f t="shared" si="18"/>
        <v>SHARJAH-SKUK</v>
      </c>
      <c r="R1188" t="str">
        <f>VLOOKUP(S1188,ERV_Issuers!C:E,3,FALSE)</f>
        <v>SHARSK</v>
      </c>
      <c r="S1188" t="s">
        <v>1579</v>
      </c>
    </row>
    <row r="1189" spans="17:19" x14ac:dyDescent="0.25">
      <c r="Q1189" t="str">
        <f t="shared" si="18"/>
        <v>SHCMBK</v>
      </c>
      <c r="R1189" t="str">
        <f>VLOOKUP(S1189,ERV_Issuers!C:E,3,FALSE)</f>
        <v>SHCMBK</v>
      </c>
      <c r="S1189" t="s">
        <v>1582</v>
      </c>
    </row>
    <row r="1190" spans="17:19" x14ac:dyDescent="0.25">
      <c r="Q1190" t="str">
        <f t="shared" si="18"/>
        <v>SHCONS</v>
      </c>
      <c r="R1190" t="str">
        <f>VLOOKUP(S1190,ERV_Issuers!C:E,3,FALSE)</f>
        <v>SHCONS</v>
      </c>
      <c r="S1190" t="s">
        <v>1586</v>
      </c>
    </row>
    <row r="1191" spans="17:19" x14ac:dyDescent="0.25">
      <c r="Q1191" t="str">
        <f t="shared" si="18"/>
        <v>SHDCOM</v>
      </c>
      <c r="R1191" t="str">
        <f>VLOOKUP(S1191,ERV_Issuers!C:E,3,FALSE)</f>
        <v/>
      </c>
      <c r="S1191" t="s">
        <v>1589</v>
      </c>
    </row>
    <row r="1192" spans="17:19" x14ac:dyDescent="0.25">
      <c r="Q1192" t="str">
        <f t="shared" si="18"/>
        <v>SHDOIS</v>
      </c>
      <c r="R1192" t="str">
        <f>VLOOKUP(S1192,ERV_Issuers!C:E,3,FALSE)</f>
        <v>SHDOIS</v>
      </c>
      <c r="S1192" t="s">
        <v>1591</v>
      </c>
    </row>
    <row r="1193" spans="17:19" x14ac:dyDescent="0.25">
      <c r="Q1193" t="str">
        <f t="shared" si="18"/>
        <v>SHENGY</v>
      </c>
      <c r="R1193" t="str">
        <f>VLOOKUP(S1193,ERV_Issuers!C:E,3,FALSE)</f>
        <v>SHENGY</v>
      </c>
      <c r="S1193" t="s">
        <v>1593</v>
      </c>
    </row>
    <row r="1194" spans="17:19" x14ac:dyDescent="0.25">
      <c r="Q1194" t="str">
        <f t="shared" si="18"/>
        <v>SHEZHO</v>
      </c>
      <c r="R1194" t="str">
        <f>VLOOKUP(S1194,ERV_Issuers!C:E,3,FALSE)</f>
        <v/>
      </c>
      <c r="S1194" t="s">
        <v>1596</v>
      </c>
    </row>
    <row r="1195" spans="17:19" x14ac:dyDescent="0.25">
      <c r="Q1195" t="str">
        <f t="shared" si="18"/>
        <v>SHGANG</v>
      </c>
      <c r="R1195" t="str">
        <f>VLOOKUP(S1195,ERV_Issuers!C:E,3,FALSE)</f>
        <v>SHGANG</v>
      </c>
      <c r="S1195" t="s">
        <v>1599</v>
      </c>
    </row>
    <row r="1196" spans="17:19" x14ac:dyDescent="0.25">
      <c r="Q1196" t="str">
        <f t="shared" si="18"/>
        <v>SHGUOH</v>
      </c>
      <c r="R1196" t="str">
        <f>VLOOKUP(S1196,ERV_Issuers!C:E,3,FALSE)</f>
        <v>SHGUOH</v>
      </c>
      <c r="S1196" t="s">
        <v>1601</v>
      </c>
    </row>
    <row r="1197" spans="17:19" x14ac:dyDescent="0.25">
      <c r="Q1197" t="str">
        <f t="shared" si="18"/>
        <v>SHIMAO</v>
      </c>
      <c r="R1197" t="str">
        <f>VLOOKUP(S1197,ERV_Issuers!C:E,3,FALSE)</f>
        <v>SHIMAO</v>
      </c>
      <c r="S1197" t="s">
        <v>1603</v>
      </c>
    </row>
    <row r="1198" spans="17:19" x14ac:dyDescent="0.25">
      <c r="Q1198" t="str">
        <f t="shared" si="18"/>
        <v>SHINCA</v>
      </c>
      <c r="R1198" t="str">
        <f>VLOOKUP(S1198,ERV_Issuers!C:E,3,FALSE)</f>
        <v>SHINCA</v>
      </c>
      <c r="S1198" t="s">
        <v>1606</v>
      </c>
    </row>
    <row r="1199" spans="17:19" x14ac:dyDescent="0.25">
      <c r="Q1199" t="str">
        <f t="shared" si="18"/>
        <v>SHINFN</v>
      </c>
      <c r="R1199" t="str">
        <f>VLOOKUP(S1199,ERV_Issuers!C:E,3,FALSE)</f>
        <v>SHINFN</v>
      </c>
      <c r="S1199" t="s">
        <v>1609</v>
      </c>
    </row>
    <row r="1200" spans="17:19" x14ac:dyDescent="0.25">
      <c r="Q1200" t="str">
        <f t="shared" si="18"/>
        <v>SHINFN</v>
      </c>
      <c r="R1200" t="str">
        <f>VLOOKUP(S1200,ERV_Issuers!C:E,3,FALSE)</f>
        <v>SHINFN</v>
      </c>
      <c r="S1200" t="s">
        <v>1613</v>
      </c>
    </row>
    <row r="1201" spans="17:19" x14ac:dyDescent="0.25">
      <c r="Q1201" t="str">
        <f t="shared" si="18"/>
        <v>SHINFN</v>
      </c>
      <c r="R1201" t="str">
        <f>VLOOKUP(S1201,ERV_Issuers!C:E,3,FALSE)</f>
        <v>SHINFN</v>
      </c>
      <c r="S1201" t="s">
        <v>1615</v>
      </c>
    </row>
    <row r="1202" spans="17:19" x14ac:dyDescent="0.25">
      <c r="Q1202" t="str">
        <f t="shared" si="18"/>
        <v>SHJGOV</v>
      </c>
      <c r="R1202" t="str">
        <f>VLOOKUP(S1202,ERV_Issuers!C:E,3,FALSE)</f>
        <v>SHJGOV</v>
      </c>
      <c r="S1202" t="s">
        <v>3809</v>
      </c>
    </row>
    <row r="1203" spans="17:19" x14ac:dyDescent="0.25">
      <c r="Q1203" t="str">
        <f t="shared" si="18"/>
        <v>SHLFDI</v>
      </c>
      <c r="R1203" t="str">
        <f>VLOOKUP(S1203,ERV_Issuers!C:E,3,FALSE)</f>
        <v>SHLFDI</v>
      </c>
      <c r="S1203" t="s">
        <v>1616</v>
      </c>
    </row>
    <row r="1204" spans="17:19" x14ac:dyDescent="0.25">
      <c r="Q1204" t="str">
        <f t="shared" si="18"/>
        <v>SHLFDI</v>
      </c>
      <c r="R1204" t="str">
        <f>VLOOKUP(S1204,ERV_Issuers!C:E,3,FALSE)</f>
        <v>SHLFDI</v>
      </c>
      <c r="S1204" t="s">
        <v>1618</v>
      </c>
    </row>
    <row r="1205" spans="17:19" x14ac:dyDescent="0.25">
      <c r="Q1205" t="str">
        <f t="shared" si="18"/>
        <v>SHNHAN</v>
      </c>
      <c r="R1205" t="str">
        <f>VLOOKUP(S1205,ERV_Issuers!C:E,3,FALSE)</f>
        <v>SHNHAN</v>
      </c>
      <c r="S1205" t="s">
        <v>1620</v>
      </c>
    </row>
    <row r="1206" spans="17:19" x14ac:dyDescent="0.25">
      <c r="Q1206" t="str">
        <f t="shared" si="18"/>
        <v>SHNHAN-SS</v>
      </c>
      <c r="R1206" t="str">
        <f>VLOOKUP(S1206,ERV_Issuers!C:E,3,FALSE)</f>
        <v>SHNHAN</v>
      </c>
      <c r="S1206" t="s">
        <v>1623</v>
      </c>
    </row>
    <row r="1207" spans="17:19" x14ac:dyDescent="0.25">
      <c r="Q1207" t="str">
        <f t="shared" si="18"/>
        <v>SHPORT</v>
      </c>
      <c r="R1207" t="str">
        <f>VLOOKUP(S1207,ERV_Issuers!C:E,3,FALSE)</f>
        <v>SHPORT</v>
      </c>
      <c r="S1207" t="s">
        <v>1624</v>
      </c>
    </row>
    <row r="1208" spans="17:19" x14ac:dyDescent="0.25">
      <c r="Q1208" t="str">
        <f t="shared" si="18"/>
        <v>SHRIHG</v>
      </c>
      <c r="R1208" t="str">
        <f>VLOOKUP(S1208,ERV_Issuers!C:E,3,FALSE)</f>
        <v>SHRIHG</v>
      </c>
      <c r="S1208" t="s">
        <v>1627</v>
      </c>
    </row>
    <row r="1209" spans="17:19" x14ac:dyDescent="0.25">
      <c r="Q1209" t="str">
        <f t="shared" si="18"/>
        <v>SHTFIN</v>
      </c>
      <c r="R1209" t="str">
        <f>VLOOKUP(S1209,ERV_Issuers!C:E,3,FALSE)</f>
        <v>SHTFIN</v>
      </c>
      <c r="S1209" t="s">
        <v>1629</v>
      </c>
    </row>
    <row r="1210" spans="17:19" x14ac:dyDescent="0.25">
      <c r="Q1210" t="str">
        <f t="shared" si="18"/>
        <v>SHUGRP</v>
      </c>
      <c r="R1210" t="str">
        <f>VLOOKUP(S1210,ERV_Issuers!C:E,3,FALSE)</f>
        <v>SHUGRP</v>
      </c>
      <c r="S1210" t="s">
        <v>1632</v>
      </c>
    </row>
    <row r="1211" spans="17:19" x14ac:dyDescent="0.25">
      <c r="Q1211" t="str">
        <f t="shared" si="18"/>
        <v>SHUION</v>
      </c>
      <c r="R1211" t="str">
        <f>VLOOKUP(S1211,ERV_Issuers!C:E,3,FALSE)</f>
        <v>SHUION</v>
      </c>
      <c r="S1211" t="s">
        <v>1634</v>
      </c>
    </row>
    <row r="1212" spans="17:19" x14ac:dyDescent="0.25">
      <c r="Q1212" t="str">
        <f t="shared" si="18"/>
        <v>SIASP</v>
      </c>
      <c r="R1212" t="str">
        <f>VLOOKUP(S1212,ERV_Issuers!C:E,3,FALSE)</f>
        <v>SIASP</v>
      </c>
      <c r="S1212" t="s">
        <v>1636</v>
      </c>
    </row>
    <row r="1213" spans="17:19" x14ac:dyDescent="0.25">
      <c r="Q1213" t="str">
        <f t="shared" si="18"/>
        <v>SIASP</v>
      </c>
      <c r="R1213" t="e">
        <f>VLOOKUP(S1213,ERV_Issuers!C:E,3,FALSE)</f>
        <v>#N/A</v>
      </c>
      <c r="S1213" t="s">
        <v>20703</v>
      </c>
    </row>
    <row r="1214" spans="17:19" x14ac:dyDescent="0.25">
      <c r="Q1214" t="str">
        <f t="shared" si="18"/>
        <v>SIB</v>
      </c>
      <c r="R1214" t="str">
        <f>VLOOKUP(S1214,ERV_Issuers!C:E,3,FALSE)</f>
        <v>SIB</v>
      </c>
      <c r="S1214" t="s">
        <v>1639</v>
      </c>
    </row>
    <row r="1215" spans="17:19" x14ac:dyDescent="0.25">
      <c r="Q1215" t="str">
        <f t="shared" si="18"/>
        <v>SIBNEF</v>
      </c>
      <c r="R1215" t="str">
        <f>VLOOKUP(S1215,ERV_Issuers!C:E,3,FALSE)</f>
        <v>SIBNEF</v>
      </c>
      <c r="S1215" t="s">
        <v>1642</v>
      </c>
    </row>
    <row r="1216" spans="17:19" x14ac:dyDescent="0.25">
      <c r="Q1216" t="str">
        <f t="shared" si="18"/>
        <v>SIBUR</v>
      </c>
      <c r="R1216" t="str">
        <f>VLOOKUP(S1216,ERV_Issuers!C:E,3,FALSE)</f>
        <v>SIBUR</v>
      </c>
      <c r="S1216" t="s">
        <v>1645</v>
      </c>
    </row>
    <row r="1217" spans="17:19" x14ac:dyDescent="0.25">
      <c r="Q1217" t="str">
        <f t="shared" si="18"/>
        <v>SIDEVE</v>
      </c>
      <c r="R1217" t="str">
        <f>VLOOKUP(S1217,ERV_Issuers!C:E,3,FALSE)</f>
        <v>SIDEVE</v>
      </c>
      <c r="S1217" t="s">
        <v>1647</v>
      </c>
    </row>
    <row r="1218" spans="17:19" x14ac:dyDescent="0.25">
      <c r="Q1218" t="str">
        <f t="shared" ref="Q1218:Q1281" si="19">LEFT(S1218,IFERROR(FIND("_",S1218,1)-1,LEN(S1218)))</f>
        <v>SIERRA</v>
      </c>
      <c r="R1218" t="str">
        <f>VLOOKUP(S1218,ERV_Issuers!C:E,3,FALSE)</f>
        <v>SIERRA</v>
      </c>
      <c r="S1218" t="s">
        <v>16911</v>
      </c>
    </row>
    <row r="1219" spans="17:19" x14ac:dyDescent="0.25">
      <c r="Q1219" t="str">
        <f t="shared" si="19"/>
        <v>SIGMA</v>
      </c>
      <c r="R1219" t="str">
        <f>VLOOKUP(S1219,ERV_Issuers!C:E,3,FALSE)</f>
        <v>SIGMA</v>
      </c>
      <c r="S1219" t="s">
        <v>1648</v>
      </c>
    </row>
    <row r="1220" spans="17:19" x14ac:dyDescent="0.25">
      <c r="Q1220" t="str">
        <f t="shared" si="19"/>
        <v>SILNET</v>
      </c>
      <c r="R1220" t="str">
        <f>VLOOKUP(S1220,ERV_Issuers!C:E,3,FALSE)</f>
        <v>SILNET</v>
      </c>
      <c r="S1220" t="s">
        <v>1650</v>
      </c>
    </row>
    <row r="1221" spans="17:19" x14ac:dyDescent="0.25">
      <c r="Q1221" t="str">
        <f t="shared" si="19"/>
        <v>SIMHBZ</v>
      </c>
      <c r="R1221" t="str">
        <f>VLOOKUP(S1221,ERV_Issuers!C:E,3,FALSE)</f>
        <v>SIMHBZ</v>
      </c>
      <c r="S1221" t="s">
        <v>1654</v>
      </c>
    </row>
    <row r="1222" spans="17:19" x14ac:dyDescent="0.25">
      <c r="Q1222" t="str">
        <f t="shared" si="19"/>
        <v>SININT</v>
      </c>
      <c r="R1222" t="e">
        <f>VLOOKUP(S1222,ERV_Issuers!C:E,3,FALSE)</f>
        <v>#N/A</v>
      </c>
      <c r="S1222" t="s">
        <v>1656</v>
      </c>
    </row>
    <row r="1223" spans="17:19" x14ac:dyDescent="0.25">
      <c r="Q1223" t="str">
        <f t="shared" si="19"/>
        <v>SINOCE</v>
      </c>
      <c r="R1223" t="str">
        <f>VLOOKUP(S1223,ERV_Issuers!C:E,3,FALSE)</f>
        <v>SINOCE</v>
      </c>
      <c r="S1223" t="s">
        <v>1657</v>
      </c>
    </row>
    <row r="1224" spans="17:19" x14ac:dyDescent="0.25">
      <c r="Q1224" t="str">
        <f t="shared" si="19"/>
        <v>SINOCE</v>
      </c>
      <c r="R1224" t="str">
        <f>VLOOKUP(S1224,ERV_Issuers!C:E,3,FALSE)</f>
        <v>SINOCE</v>
      </c>
      <c r="S1224" t="s">
        <v>1660</v>
      </c>
    </row>
    <row r="1225" spans="17:19" x14ac:dyDescent="0.25">
      <c r="Q1225" t="str">
        <f t="shared" si="19"/>
        <v>SINOCH</v>
      </c>
      <c r="R1225" t="str">
        <f>VLOOKUP(S1225,ERV_Issuers!C:E,3,FALSE)</f>
        <v>SINOCH</v>
      </c>
      <c r="S1225" t="s">
        <v>1661</v>
      </c>
    </row>
    <row r="1226" spans="17:19" x14ac:dyDescent="0.25">
      <c r="Q1226" t="str">
        <f t="shared" si="19"/>
        <v>SINOPE</v>
      </c>
      <c r="R1226" t="str">
        <f>VLOOKUP(S1226,ERV_Issuers!C:E,3,FALSE)</f>
        <v>SINOPE</v>
      </c>
      <c r="S1226" t="s">
        <v>1664</v>
      </c>
    </row>
    <row r="1227" spans="17:19" x14ac:dyDescent="0.25">
      <c r="Q1227" t="str">
        <f t="shared" si="19"/>
        <v>SISETI</v>
      </c>
      <c r="R1227" t="str">
        <f>VLOOKUP(S1227,ERV_Issuers!C:E,3,FALSE)</f>
        <v>SISETI</v>
      </c>
      <c r="S1227" t="s">
        <v>1666</v>
      </c>
    </row>
    <row r="1228" spans="17:19" x14ac:dyDescent="0.25">
      <c r="Q1228" t="str">
        <f t="shared" si="19"/>
        <v>SJMHOL</v>
      </c>
      <c r="R1228" t="str">
        <f>VLOOKUP(S1228,ERV_Issuers!C:E,3,FALSE)</f>
        <v>SJMHOL</v>
      </c>
      <c r="S1228" t="s">
        <v>1669</v>
      </c>
    </row>
    <row r="1229" spans="17:19" x14ac:dyDescent="0.25">
      <c r="Q1229" t="str">
        <f t="shared" si="19"/>
        <v>SKENER</v>
      </c>
      <c r="R1229" t="str">
        <f>VLOOKUP(S1229,ERV_Issuers!C:E,3,FALSE)</f>
        <v>SKENER</v>
      </c>
      <c r="S1229" t="s">
        <v>1671</v>
      </c>
    </row>
    <row r="1230" spans="17:19" x14ac:dyDescent="0.25">
      <c r="Q1230" t="str">
        <f t="shared" si="19"/>
        <v>SKM</v>
      </c>
      <c r="R1230" t="str">
        <f>VLOOKUP(S1230,ERV_Issuers!C:E,3,FALSE)</f>
        <v>SKM</v>
      </c>
      <c r="S1230" t="s">
        <v>1673</v>
      </c>
    </row>
    <row r="1231" spans="17:19" x14ac:dyDescent="0.25">
      <c r="Q1231" t="str">
        <f t="shared" si="19"/>
        <v>YKBNK</v>
      </c>
      <c r="R1231" t="str">
        <f>VLOOKUP(S1231,ERV_Issuers!C:E,3,FALSE)</f>
        <v>YKBNK</v>
      </c>
      <c r="S1231" t="s">
        <v>3351</v>
      </c>
    </row>
    <row r="1232" spans="17:19" x14ac:dyDescent="0.25">
      <c r="Q1232" t="str">
        <f t="shared" si="19"/>
        <v>YKBNK</v>
      </c>
      <c r="R1232" t="str">
        <f>VLOOKUP(S1232,ERV_Issuers!C:E,3,FALSE)</f>
        <v>YKBNK</v>
      </c>
      <c r="S1232" t="s">
        <v>3353</v>
      </c>
    </row>
    <row r="1233" spans="17:19" x14ac:dyDescent="0.25">
      <c r="Q1233" t="str">
        <f t="shared" si="19"/>
        <v>YKBNK</v>
      </c>
      <c r="R1233" t="str">
        <f>VLOOKUP(S1233,ERV_Issuers!C:E,3,FALSE)</f>
        <v>YKBNK</v>
      </c>
      <c r="S1233" t="s">
        <v>3354</v>
      </c>
    </row>
    <row r="1234" spans="17:19" x14ac:dyDescent="0.25">
      <c r="Q1234" t="str">
        <f t="shared" si="19"/>
        <v>YLLGSP</v>
      </c>
      <c r="R1234" t="str">
        <f>VLOOKUP(S1234,ERV_Issuers!C:E,3,FALSE)</f>
        <v>YLLGSP</v>
      </c>
      <c r="S1234" t="s">
        <v>3356</v>
      </c>
    </row>
    <row r="1235" spans="17:19" x14ac:dyDescent="0.25">
      <c r="Q1235" t="str">
        <f t="shared" si="19"/>
        <v>YNCING</v>
      </c>
      <c r="R1235" t="str">
        <f>VLOOKUP(S1235,ERV_Issuers!C:E,3,FALSE)</f>
        <v>YNCING</v>
      </c>
      <c r="S1235" t="s">
        <v>3360</v>
      </c>
    </row>
    <row r="1236" spans="17:19" x14ac:dyDescent="0.25">
      <c r="Q1236" t="str">
        <f t="shared" si="19"/>
        <v>YPFDAR</v>
      </c>
      <c r="R1236" t="str">
        <f>VLOOKUP(S1236,ERV_Issuers!C:E,3,FALSE)</f>
        <v>YPFDAR</v>
      </c>
      <c r="S1236" t="s">
        <v>3363</v>
      </c>
    </row>
    <row r="1237" spans="17:19" x14ac:dyDescent="0.25">
      <c r="Q1237" t="str">
        <f t="shared" si="19"/>
        <v>YPFLUZ</v>
      </c>
      <c r="R1237" t="str">
        <f>VLOOKUP(S1237,ERV_Issuers!C:E,3,FALSE)</f>
        <v>YPFLUZ</v>
      </c>
      <c r="S1237" t="s">
        <v>3365</v>
      </c>
    </row>
    <row r="1238" spans="17:19" x14ac:dyDescent="0.25">
      <c r="Q1238" t="str">
        <f t="shared" si="19"/>
        <v>YTGFIH</v>
      </c>
      <c r="R1238" t="str">
        <f>VLOOKUP(S1238,ERV_Issuers!C:E,3,FALSE)</f>
        <v/>
      </c>
      <c r="S1238" t="s">
        <v>20704</v>
      </c>
    </row>
    <row r="1239" spans="17:19" x14ac:dyDescent="0.25">
      <c r="Q1239" t="str">
        <f t="shared" si="19"/>
        <v>YUEXIU</v>
      </c>
      <c r="R1239" t="str">
        <f>VLOOKUP(S1239,ERV_Issuers!C:E,3,FALSE)</f>
        <v>YUEXIU</v>
      </c>
      <c r="S1239" t="s">
        <v>3368</v>
      </c>
    </row>
    <row r="1240" spans="17:19" x14ac:dyDescent="0.25">
      <c r="Q1240" t="str">
        <f t="shared" si="19"/>
        <v>YUNAEN</v>
      </c>
      <c r="R1240" t="str">
        <f>VLOOKUP(S1240,ERV_Issuers!C:E,3,FALSE)</f>
        <v>YUNAEN</v>
      </c>
      <c r="S1240" t="s">
        <v>3371</v>
      </c>
    </row>
    <row r="1241" spans="17:19" x14ac:dyDescent="0.25">
      <c r="Q1241" t="str">
        <f t="shared" si="19"/>
        <v>YUNDHL</v>
      </c>
      <c r="R1241" t="str">
        <f>VLOOKUP(S1241,ERV_Issuers!C:E,3,FALSE)</f>
        <v>YUNDHL</v>
      </c>
      <c r="S1241" t="s">
        <v>3373</v>
      </c>
    </row>
    <row r="1242" spans="17:19" x14ac:dyDescent="0.25">
      <c r="Q1242" t="str">
        <f t="shared" si="19"/>
        <v>YUZHOU</v>
      </c>
      <c r="R1242" t="e">
        <f>VLOOKUP(S1242,ERV_Issuers!C:E,3,FALSE)</f>
        <v>#N/A</v>
      </c>
      <c r="S1242" t="s">
        <v>3376</v>
      </c>
    </row>
    <row r="1243" spans="17:19" x14ac:dyDescent="0.25">
      <c r="Q1243" t="str">
        <f t="shared" si="19"/>
        <v>YUZHOU</v>
      </c>
      <c r="R1243" t="str">
        <f>VLOOKUP(S1243,ERV_Issuers!C:E,3,FALSE)</f>
        <v>YUZHOU</v>
      </c>
      <c r="S1243" t="s">
        <v>3378</v>
      </c>
    </row>
    <row r="1244" spans="17:19" x14ac:dyDescent="0.25">
      <c r="Q1244" t="str">
        <f t="shared" si="19"/>
        <v>YWSOAO</v>
      </c>
      <c r="R1244" t="str">
        <f>VLOOKUP(S1244,ERV_Issuers!C:E,3,FALSE)</f>
        <v>YWSOAO</v>
      </c>
      <c r="S1244" t="s">
        <v>3380</v>
      </c>
    </row>
    <row r="1245" spans="17:19" x14ac:dyDescent="0.25">
      <c r="Q1245" t="str">
        <f t="shared" si="19"/>
        <v>YXREIT</v>
      </c>
      <c r="R1245" t="str">
        <f>VLOOKUP(S1245,ERV_Issuers!C:E,3,FALSE)</f>
        <v>YXREIT</v>
      </c>
      <c r="S1245" t="s">
        <v>3383</v>
      </c>
    </row>
    <row r="1246" spans="17:19" x14ac:dyDescent="0.25">
      <c r="Q1246" t="str">
        <f t="shared" si="19"/>
        <v>YZCOAL</v>
      </c>
      <c r="R1246" t="str">
        <f>VLOOKUP(S1246,ERV_Issuers!C:E,3,FALSE)</f>
        <v>YZCOAL</v>
      </c>
      <c r="S1246" t="s">
        <v>3385</v>
      </c>
    </row>
    <row r="1247" spans="17:19" x14ac:dyDescent="0.25">
      <c r="Q1247" t="str">
        <f t="shared" si="19"/>
        <v>YZCOAL</v>
      </c>
      <c r="R1247" t="e">
        <f>VLOOKUP(S1247,ERV_Issuers!C:E,3,FALSE)</f>
        <v>#N/A</v>
      </c>
      <c r="S1247" t="s">
        <v>20706</v>
      </c>
    </row>
    <row r="1248" spans="17:19" x14ac:dyDescent="0.25">
      <c r="Q1248" t="str">
        <f t="shared" si="19"/>
        <v>YZHINV</v>
      </c>
      <c r="R1248" t="str">
        <f>VLOOKUP(S1248,ERV_Issuers!C:E,3,FALSE)</f>
        <v>YZHINV</v>
      </c>
      <c r="S1248" t="s">
        <v>3388</v>
      </c>
    </row>
    <row r="1249" spans="17:19" x14ac:dyDescent="0.25">
      <c r="Q1249" t="str">
        <f t="shared" si="19"/>
        <v>ZAMBIA</v>
      </c>
      <c r="R1249" t="str">
        <f>VLOOKUP(S1249,ERV_Issuers!C:E,3,FALSE)</f>
        <v>ZAMBIN</v>
      </c>
      <c r="S1249" t="s">
        <v>3391</v>
      </c>
    </row>
    <row r="1250" spans="17:19" x14ac:dyDescent="0.25">
      <c r="Q1250" t="str">
        <f t="shared" si="19"/>
        <v>ZGCINT</v>
      </c>
      <c r="R1250" t="str">
        <f>VLOOKUP(S1250,ERV_Issuers!C:E,3,FALSE)</f>
        <v>ZGCINT</v>
      </c>
      <c r="S1250" t="s">
        <v>3395</v>
      </c>
    </row>
    <row r="1251" spans="17:19" x14ac:dyDescent="0.25">
      <c r="Q1251" t="str">
        <f t="shared" si="19"/>
        <v>ZHANLO</v>
      </c>
      <c r="R1251" t="str">
        <f>VLOOKUP(S1251,ERV_Issuers!C:E,3,FALSE)</f>
        <v>ZHANLO</v>
      </c>
      <c r="S1251" t="s">
        <v>3398</v>
      </c>
    </row>
    <row r="1252" spans="17:19" x14ac:dyDescent="0.25">
      <c r="Q1252" t="str">
        <f t="shared" si="19"/>
        <v>ZHAPIE</v>
      </c>
      <c r="R1252" t="str">
        <f>VLOOKUP(S1252,ERV_Issuers!C:E,3,FALSE)</f>
        <v>ZHAPIE</v>
      </c>
      <c r="S1252" t="s">
        <v>3401</v>
      </c>
    </row>
    <row r="1253" spans="17:19" x14ac:dyDescent="0.25">
      <c r="Q1253" t="str">
        <f t="shared" si="19"/>
        <v>ZHEBAR</v>
      </c>
      <c r="R1253" t="str">
        <f>VLOOKUP(S1253,ERV_Issuers!C:E,3,FALSE)</f>
        <v/>
      </c>
      <c r="S1253" t="s">
        <v>3404</v>
      </c>
    </row>
    <row r="1254" spans="17:19" x14ac:dyDescent="0.25">
      <c r="Q1254" t="str">
        <f t="shared" si="19"/>
        <v>ZHESHG</v>
      </c>
      <c r="R1254" t="str">
        <f>VLOOKUP(S1254,ERV_Issuers!C:E,3,FALSE)</f>
        <v>ZHESHG</v>
      </c>
      <c r="S1254" t="s">
        <v>3407</v>
      </c>
    </row>
    <row r="1255" spans="17:19" x14ac:dyDescent="0.25">
      <c r="Q1255" t="str">
        <f t="shared" si="19"/>
        <v>ZHHFGR-2020</v>
      </c>
      <c r="R1255" t="str">
        <f>VLOOKUP(S1255,ERV_Issuers!C:E,3,FALSE)</f>
        <v>ZHHFGR</v>
      </c>
      <c r="S1255" t="s">
        <v>3411</v>
      </c>
    </row>
    <row r="1256" spans="17:19" x14ac:dyDescent="0.25">
      <c r="Q1256" t="str">
        <f t="shared" si="19"/>
        <v>ZHHFGR</v>
      </c>
      <c r="R1256" t="str">
        <f>VLOOKUP(S1256,ERV_Issuers!C:E,3,FALSE)</f>
        <v>ZHHFGR</v>
      </c>
      <c r="S1256" t="s">
        <v>3413</v>
      </c>
    </row>
    <row r="1257" spans="17:19" x14ac:dyDescent="0.25">
      <c r="Q1257" t="str">
        <f t="shared" si="19"/>
        <v>ZHJSEA</v>
      </c>
      <c r="R1257" t="str">
        <f>VLOOKUP(S1257,ERV_Issuers!C:E,3,FALSE)</f>
        <v>ZHJSEA</v>
      </c>
      <c r="S1257" t="s">
        <v>3416</v>
      </c>
    </row>
    <row r="1258" spans="17:19" x14ac:dyDescent="0.25">
      <c r="Q1258" t="str">
        <f t="shared" si="19"/>
        <v>ZHONAN</v>
      </c>
      <c r="R1258" t="str">
        <f>VLOOKUP(S1258,ERV_Issuers!C:E,3,FALSE)</f>
        <v>ZHONAN</v>
      </c>
      <c r="S1258" t="s">
        <v>3419</v>
      </c>
    </row>
    <row r="1259" spans="17:19" x14ac:dyDescent="0.25">
      <c r="Q1259" t="str">
        <f t="shared" si="19"/>
        <v>ZHOSHK</v>
      </c>
      <c r="R1259" t="str">
        <f>VLOOKUP(S1259,ERV_Issuers!C:E,3,FALSE)</f>
        <v>ZHOSHK</v>
      </c>
      <c r="S1259" t="s">
        <v>3422</v>
      </c>
    </row>
    <row r="1260" spans="17:19" x14ac:dyDescent="0.25">
      <c r="Q1260" t="str">
        <f t="shared" si="19"/>
        <v>ZHPRHK</v>
      </c>
      <c r="R1260" t="str">
        <f>VLOOKUP(S1260,ERV_Issuers!C:E,3,FALSE)</f>
        <v>ZHPRHK</v>
      </c>
      <c r="S1260" t="s">
        <v>3425</v>
      </c>
    </row>
    <row r="1261" spans="17:19" x14ac:dyDescent="0.25">
      <c r="Q1261" t="str">
        <f t="shared" si="19"/>
        <v>ZHUDHQ</v>
      </c>
      <c r="R1261" t="str">
        <f>VLOOKUP(S1261,ERV_Issuers!C:E,3,FALSE)</f>
        <v/>
      </c>
      <c r="S1261" t="s">
        <v>3426</v>
      </c>
    </row>
    <row r="1262" spans="17:19" x14ac:dyDescent="0.25">
      <c r="Q1262" t="str">
        <f t="shared" si="19"/>
        <v>ZZTRAN</v>
      </c>
      <c r="R1262" t="e">
        <f>VLOOKUP(S1262,ERV_Issuers!C:E,3,FALSE)</f>
        <v>#N/A</v>
      </c>
      <c r="S1262" t="s">
        <v>3432</v>
      </c>
    </row>
    <row r="1263" spans="17:19" x14ac:dyDescent="0.25">
      <c r="Q1263" t="str">
        <f t="shared" si="19"/>
        <v>ZZREAL</v>
      </c>
      <c r="R1263" t="str">
        <f>VLOOKUP(S1263,ERV_Issuers!C:E,3,FALSE)</f>
        <v>ZZREAL</v>
      </c>
      <c r="S1263" t="s">
        <v>3433</v>
      </c>
    </row>
    <row r="1264" spans="17:19" x14ac:dyDescent="0.25">
      <c r="Q1264" t="str">
        <f t="shared" si="19"/>
        <v>ZZMTRG</v>
      </c>
      <c r="R1264" t="str">
        <f>VLOOKUP(S1264,ERV_Issuers!C:E,3,FALSE)</f>
        <v>ZZMTRG</v>
      </c>
      <c r="S1264" t="s">
        <v>3436</v>
      </c>
    </row>
    <row r="1265" spans="17:19" x14ac:dyDescent="0.25">
      <c r="Q1265" t="str">
        <f t="shared" si="19"/>
        <v>ZZCITY</v>
      </c>
      <c r="R1265" t="str">
        <f>VLOOKUP(S1265,ERV_Issuers!C:E,3,FALSE)</f>
        <v>ZZCITY</v>
      </c>
      <c r="S1265" t="s">
        <v>3437</v>
      </c>
    </row>
    <row r="1266" spans="17:19" x14ac:dyDescent="0.25">
      <c r="Q1266" t="str">
        <f t="shared" si="19"/>
        <v>ZZAIRI</v>
      </c>
      <c r="R1266" t="str">
        <f>VLOOKUP(S1266,ERV_Issuers!C:E,3,FALSE)</f>
        <v>ZZAIRI</v>
      </c>
      <c r="S1266" t="s">
        <v>3438</v>
      </c>
    </row>
    <row r="1267" spans="17:19" x14ac:dyDescent="0.25">
      <c r="Q1267" t="str">
        <f t="shared" si="19"/>
        <v>ZYAMCL</v>
      </c>
      <c r="R1267" t="str">
        <f>VLOOKUP(S1267,ERV_Issuers!C:E,3,FALSE)</f>
        <v>ZYAMCL</v>
      </c>
      <c r="S1267" t="s">
        <v>3441</v>
      </c>
    </row>
    <row r="1268" spans="17:19" x14ac:dyDescent="0.25">
      <c r="Q1268" t="str">
        <f t="shared" si="19"/>
        <v>ZTSECB</v>
      </c>
      <c r="R1268" t="str">
        <f>VLOOKUP(S1268,ERV_Issuers!C:E,3,FALSE)</f>
        <v>ZTSECB</v>
      </c>
      <c r="S1268" t="s">
        <v>3444</v>
      </c>
    </row>
    <row r="1269" spans="17:19" x14ac:dyDescent="0.25">
      <c r="Q1269" t="str">
        <f t="shared" si="19"/>
        <v>ZQGLIH</v>
      </c>
      <c r="R1269" t="str">
        <f>VLOOKUP(S1269,ERV_Issuers!C:E,3,FALSE)</f>
        <v>ZQGLIH</v>
      </c>
      <c r="S1269" t="s">
        <v>20709</v>
      </c>
    </row>
    <row r="1270" spans="17:19" x14ac:dyDescent="0.25">
      <c r="Q1270" t="str">
        <f t="shared" si="19"/>
        <v>ZOREN-SEC</v>
      </c>
      <c r="R1270" t="str">
        <f>VLOOKUP(S1270,ERV_Issuers!C:E,3,FALSE)</f>
        <v>ZOREN</v>
      </c>
      <c r="S1270" t="s">
        <v>18876</v>
      </c>
    </row>
    <row r="1271" spans="17:19" x14ac:dyDescent="0.25">
      <c r="Q1271" t="str">
        <f t="shared" si="19"/>
        <v>ZOOMLI</v>
      </c>
      <c r="R1271" t="str">
        <f>VLOOKUP(S1271,ERV_Issuers!C:E,3,FALSE)</f>
        <v>ZOOMLI</v>
      </c>
      <c r="S1271" t="s">
        <v>3446</v>
      </c>
    </row>
    <row r="1272" spans="17:19" x14ac:dyDescent="0.25">
      <c r="Q1272" t="str">
        <f t="shared" si="19"/>
        <v>ZJEXPC</v>
      </c>
      <c r="R1272" t="str">
        <f>VLOOKUP(S1272,ERV_Issuers!C:E,3,FALSE)</f>
        <v>ZJEXPC</v>
      </c>
      <c r="S1272" t="s">
        <v>18504</v>
      </c>
    </row>
    <row r="1273" spans="17:19" x14ac:dyDescent="0.25">
      <c r="Q1273" t="str">
        <f t="shared" si="19"/>
        <v>ZJENGI</v>
      </c>
      <c r="R1273" t="str">
        <f>VLOOKUP(S1273,ERV_Issuers!C:E,3,FALSE)</f>
        <v>ZJENGI</v>
      </c>
      <c r="S1273" t="s">
        <v>18500</v>
      </c>
    </row>
    <row r="1274" spans="17:19" x14ac:dyDescent="0.25">
      <c r="Q1274" t="str">
        <f t="shared" si="19"/>
        <v>ZJCOMG</v>
      </c>
      <c r="R1274" t="str">
        <f>VLOOKUP(S1274,ERV_Issuers!C:E,3,FALSE)</f>
        <v/>
      </c>
      <c r="S1274" t="s">
        <v>3430</v>
      </c>
    </row>
    <row r="1275" spans="17:19" x14ac:dyDescent="0.25">
      <c r="Q1275" t="str">
        <f t="shared" si="19"/>
        <v>ZHZHCC</v>
      </c>
      <c r="R1275" t="str">
        <f>VLOOKUP(S1275,ERV_Issuers!C:E,3,FALSE)</f>
        <v>ZHZHCC</v>
      </c>
      <c r="S1275" t="s">
        <v>3428</v>
      </c>
    </row>
    <row r="1276" spans="17:19" x14ac:dyDescent="0.25">
      <c r="Q1276" t="str">
        <f t="shared" si="19"/>
        <v>KUNLEG</v>
      </c>
      <c r="R1276" t="str">
        <f>VLOOKUP(S1276,ERV_Issuers!C:E,3,FALSE)</f>
        <v>KUNLEG</v>
      </c>
      <c r="S1276" t="s">
        <v>2584</v>
      </c>
    </row>
    <row r="1277" spans="17:19" x14ac:dyDescent="0.25">
      <c r="Q1277" t="str">
        <f t="shared" si="19"/>
        <v>KUOBMM</v>
      </c>
      <c r="R1277" t="str">
        <f>VLOOKUP(S1277,ERV_Issuers!C:E,3,FALSE)</f>
        <v>KUOBMM</v>
      </c>
      <c r="S1277" t="s">
        <v>2587</v>
      </c>
    </row>
    <row r="1278" spans="17:19" x14ac:dyDescent="0.25">
      <c r="Q1278" t="str">
        <f t="shared" si="19"/>
        <v>KUWAIT</v>
      </c>
      <c r="R1278" t="str">
        <f>VLOOKUP(S1278,ERV_Issuers!C:E,3,FALSE)</f>
        <v>KUWIB</v>
      </c>
      <c r="S1278" t="s">
        <v>2590</v>
      </c>
    </row>
    <row r="1279" spans="17:19" x14ac:dyDescent="0.25">
      <c r="Q1279" t="str">
        <f t="shared" si="19"/>
        <v>KWGPRO-SEC</v>
      </c>
      <c r="R1279" t="str">
        <f>VLOOKUP(S1279,ERV_Issuers!C:E,3,FALSE)</f>
        <v>KWGPRO</v>
      </c>
      <c r="S1279" t="s">
        <v>2593</v>
      </c>
    </row>
    <row r="1280" spans="17:19" x14ac:dyDescent="0.25">
      <c r="Q1280" t="str">
        <f t="shared" si="19"/>
        <v>KWIPKK</v>
      </c>
      <c r="R1280" t="str">
        <f>VLOOKUP(S1280,ERV_Issuers!C:E,3,FALSE)</f>
        <v>KWIPKK</v>
      </c>
      <c r="S1280" t="s">
        <v>2595</v>
      </c>
    </row>
    <row r="1281" spans="17:19" x14ac:dyDescent="0.25">
      <c r="Q1281" t="str">
        <f t="shared" si="19"/>
        <v>KYOBOL</v>
      </c>
      <c r="R1281" t="e">
        <f>VLOOKUP(S1281,ERV_Issuers!C:E,3,FALSE)</f>
        <v>#N/A</v>
      </c>
      <c r="S1281" t="s">
        <v>2598</v>
      </c>
    </row>
    <row r="1282" spans="17:19" x14ac:dyDescent="0.25">
      <c r="Q1282" t="str">
        <f t="shared" ref="Q1282:Q1345" si="20">LEFT(S1282,IFERROR(FIND("_",S1282,1)-1,LEN(S1282)))</f>
        <v>KZOKZ</v>
      </c>
      <c r="R1282" t="str">
        <f>VLOOKUP(S1282,ERV_Issuers!C:E,3,FALSE)</f>
        <v>KZOKZ</v>
      </c>
      <c r="S1282" t="s">
        <v>2600</v>
      </c>
    </row>
    <row r="1283" spans="17:19" x14ac:dyDescent="0.25">
      <c r="Q1283" t="str">
        <f t="shared" si="20"/>
        <v>KZTGKZ</v>
      </c>
      <c r="R1283" t="str">
        <f>VLOOKUP(S1283,ERV_Issuers!C:E,3,FALSE)</f>
        <v>KZTGKZ</v>
      </c>
      <c r="S1283" t="s">
        <v>2603</v>
      </c>
    </row>
    <row r="1284" spans="17:19" x14ac:dyDescent="0.25">
      <c r="Q1284" t="str">
        <f t="shared" si="20"/>
        <v>LAIFNG</v>
      </c>
      <c r="R1284" t="str">
        <f>VLOOKUP(S1284,ERV_Issuers!C:E,3,FALSE)</f>
        <v>LAIFNG</v>
      </c>
      <c r="S1284" t="s">
        <v>3734</v>
      </c>
    </row>
    <row r="1285" spans="17:19" x14ac:dyDescent="0.25">
      <c r="Q1285" t="str">
        <f t="shared" si="20"/>
        <v>LASUDE</v>
      </c>
      <c r="R1285" t="e">
        <f>VLOOKUP(S1285,ERV_Issuers!C:E,3,FALSE)</f>
        <v>#N/A</v>
      </c>
      <c r="S1285" t="s">
        <v>2607</v>
      </c>
    </row>
    <row r="1286" spans="17:19" x14ac:dyDescent="0.25">
      <c r="Q1286" t="str">
        <f t="shared" si="20"/>
        <v>LATAIR</v>
      </c>
      <c r="R1286" t="str">
        <f>VLOOKUP(S1286,ERV_Issuers!C:E,3,FALSE)</f>
        <v>LATAIR</v>
      </c>
      <c r="S1286" t="s">
        <v>2608</v>
      </c>
    </row>
    <row r="1287" spans="17:19" x14ac:dyDescent="0.25">
      <c r="Q1287" t="str">
        <f t="shared" si="20"/>
        <v>LEBANON</v>
      </c>
      <c r="R1287" t="str">
        <f>VLOOKUP(S1287,ERV_Issuers!C:E,3,FALSE)</f>
        <v>LEBAN</v>
      </c>
      <c r="S1287" t="s">
        <v>2612</v>
      </c>
    </row>
    <row r="1288" spans="17:19" x14ac:dyDescent="0.25">
      <c r="Q1288" t="str">
        <f t="shared" si="20"/>
        <v>LEEMAN</v>
      </c>
      <c r="R1288" t="str">
        <f>VLOOKUP(S1288,ERV_Issuers!C:E,3,FALSE)</f>
        <v>LEEMAN</v>
      </c>
      <c r="S1288" t="s">
        <v>2616</v>
      </c>
    </row>
    <row r="1289" spans="17:19" x14ac:dyDescent="0.25">
      <c r="Q1289" t="str">
        <f t="shared" si="20"/>
        <v>LENOVO</v>
      </c>
      <c r="R1289" t="str">
        <f>VLOOKUP(S1289,ERV_Issuers!C:E,3,FALSE)</f>
        <v>LENOVO</v>
      </c>
      <c r="S1289" t="s">
        <v>2618</v>
      </c>
    </row>
    <row r="1290" spans="17:19" x14ac:dyDescent="0.25">
      <c r="Q1290" t="str">
        <f t="shared" si="20"/>
        <v>LGCHM</v>
      </c>
      <c r="R1290" t="str">
        <f>VLOOKUP(S1290,ERV_Issuers!C:E,3,FALSE)</f>
        <v>LGCHM</v>
      </c>
      <c r="S1290" t="s">
        <v>2620</v>
      </c>
    </row>
    <row r="1291" spans="17:19" x14ac:dyDescent="0.25">
      <c r="Q1291" t="str">
        <f t="shared" si="20"/>
        <v>LIANYU</v>
      </c>
      <c r="R1291" t="str">
        <f>VLOOKUP(S1291,ERV_Issuers!C:E,3,FALSE)</f>
        <v>LIANYU</v>
      </c>
      <c r="S1291" t="s">
        <v>2623</v>
      </c>
    </row>
    <row r="1292" spans="17:19" x14ac:dyDescent="0.25">
      <c r="Q1292" t="str">
        <f t="shared" si="20"/>
        <v>LIFUNG</v>
      </c>
      <c r="R1292" t="str">
        <f>VLOOKUP(S1292,ERV_Issuers!C:E,3,FALSE)</f>
        <v>LIFUNG</v>
      </c>
      <c r="S1292" t="s">
        <v>2626</v>
      </c>
    </row>
    <row r="1293" spans="17:19" x14ac:dyDescent="0.25">
      <c r="Q1293" t="str">
        <f t="shared" si="20"/>
        <v>LIGTBZ</v>
      </c>
      <c r="R1293" t="str">
        <f>VLOOKUP(S1293,ERV_Issuers!C:E,3,FALSE)</f>
        <v>LIGTBZ</v>
      </c>
      <c r="S1293" t="s">
        <v>2629</v>
      </c>
    </row>
    <row r="1294" spans="17:19" x14ac:dyDescent="0.25">
      <c r="Q1294" t="str">
        <f t="shared" si="20"/>
        <v>LIHHK</v>
      </c>
      <c r="R1294" t="str">
        <f>VLOOKUP(S1294,ERV_Issuers!C:E,3,FALSE)</f>
        <v>LIHHK</v>
      </c>
      <c r="S1294" t="s">
        <v>2630</v>
      </c>
    </row>
    <row r="1295" spans="17:19" x14ac:dyDescent="0.25">
      <c r="Q1295" t="str">
        <f t="shared" si="20"/>
        <v>LIMAMT</v>
      </c>
      <c r="R1295" t="str">
        <f>VLOOKUP(S1295,ERV_Issuers!C:E,3,FALSE)</f>
        <v>LIMAMT</v>
      </c>
      <c r="S1295" t="s">
        <v>2631</v>
      </c>
    </row>
    <row r="1296" spans="17:19" x14ac:dyDescent="0.25">
      <c r="Q1296" t="str">
        <f t="shared" si="20"/>
        <v>LIMISK</v>
      </c>
      <c r="R1296" t="str">
        <f>VLOOKUP(S1296,ERV_Issuers!C:E,3,FALSE)</f>
        <v>LIMISK</v>
      </c>
      <c r="S1296" t="s">
        <v>16514</v>
      </c>
    </row>
    <row r="1297" spans="17:19" x14ac:dyDescent="0.25">
      <c r="Q1297" t="str">
        <f t="shared" si="20"/>
        <v>LINREI</v>
      </c>
      <c r="R1297" t="str">
        <f>VLOOKUP(S1297,ERV_Issuers!C:E,3,FALSE)</f>
        <v>LINREI</v>
      </c>
      <c r="S1297" t="s">
        <v>2635</v>
      </c>
    </row>
    <row r="1298" spans="17:19" x14ac:dyDescent="0.25">
      <c r="Q1298" t="str">
        <f t="shared" si="20"/>
        <v>LIQTEL</v>
      </c>
      <c r="R1298" t="str">
        <f>VLOOKUP(S1298,ERV_Issuers!C:E,3,FALSE)</f>
        <v>LIQTEL</v>
      </c>
      <c r="S1298" t="s">
        <v>2638</v>
      </c>
    </row>
    <row r="1299" spans="17:19" x14ac:dyDescent="0.25">
      <c r="Q1299" t="str">
        <f t="shared" si="20"/>
        <v>LIVEPL</v>
      </c>
      <c r="R1299" t="str">
        <f>VLOOKUP(S1299,ERV_Issuers!C:E,3,FALSE)</f>
        <v>LIVEPL</v>
      </c>
      <c r="S1299" t="s">
        <v>2643</v>
      </c>
    </row>
    <row r="1300" spans="17:19" x14ac:dyDescent="0.25">
      <c r="Q1300" t="str">
        <f t="shared" si="20"/>
        <v>LLPLCA</v>
      </c>
      <c r="R1300" t="str">
        <f>VLOOKUP(S1300,ERV_Issuers!C:E,3,FALSE)</f>
        <v>LLPLCA</v>
      </c>
      <c r="S1300" t="s">
        <v>2646</v>
      </c>
    </row>
    <row r="1301" spans="17:19" x14ac:dyDescent="0.25">
      <c r="Q1301" t="str">
        <f t="shared" si="20"/>
        <v>LMRTSP</v>
      </c>
      <c r="R1301" t="str">
        <f>VLOOKUP(S1301,ERV_Issuers!C:E,3,FALSE)</f>
        <v>D5IU</v>
      </c>
      <c r="S1301" t="s">
        <v>2650</v>
      </c>
    </row>
    <row r="1302" spans="17:19" x14ac:dyDescent="0.25">
      <c r="Q1302" t="str">
        <f t="shared" si="20"/>
        <v>LNGFOR</v>
      </c>
      <c r="R1302" t="str">
        <f>VLOOKUP(S1302,ERV_Issuers!C:E,3,FALSE)</f>
        <v>LNGFOR</v>
      </c>
      <c r="S1302" t="s">
        <v>2654</v>
      </c>
    </row>
    <row r="1303" spans="17:19" x14ac:dyDescent="0.25">
      <c r="Q1303" t="str">
        <f t="shared" si="20"/>
        <v>LODHA</v>
      </c>
      <c r="R1303" t="e">
        <f>VLOOKUP(S1303,ERV_Issuers!C:E,3,FALSE)</f>
        <v>#N/A</v>
      </c>
      <c r="S1303" t="s">
        <v>2656</v>
      </c>
    </row>
    <row r="1304" spans="17:19" x14ac:dyDescent="0.25">
      <c r="Q1304" t="str">
        <f t="shared" si="20"/>
        <v>LOGPH</v>
      </c>
      <c r="R1304" t="str">
        <f>VLOOKUP(S1304,ERV_Issuers!C:E,3,FALSE)</f>
        <v>LOGPH</v>
      </c>
      <c r="S1304" t="s">
        <v>2657</v>
      </c>
    </row>
    <row r="1305" spans="17:19" x14ac:dyDescent="0.25">
      <c r="Q1305" t="str">
        <f t="shared" si="20"/>
        <v>LPKRIJ</v>
      </c>
      <c r="R1305" t="str">
        <f>VLOOKUP(S1305,ERV_Issuers!C:E,3,FALSE)</f>
        <v>LPKRIJ</v>
      </c>
      <c r="S1305" t="s">
        <v>2659</v>
      </c>
    </row>
    <row r="1306" spans="17:19" x14ac:dyDescent="0.25">
      <c r="Q1306" t="str">
        <f t="shared" si="20"/>
        <v>LSEAGN</v>
      </c>
      <c r="R1306" t="e">
        <f>VLOOKUP(S1306,ERV_Issuers!C:E,3,FALSE)</f>
        <v>#N/A</v>
      </c>
      <c r="S1306" t="s">
        <v>2662</v>
      </c>
    </row>
    <row r="1307" spans="17:19" x14ac:dyDescent="0.25">
      <c r="Q1307" t="str">
        <f t="shared" si="20"/>
        <v>LSHSID</v>
      </c>
      <c r="R1307" t="e">
        <f>VLOOKUP(S1307,ERV_Issuers!C:E,3,FALSE)</f>
        <v>#N/A</v>
      </c>
      <c r="S1307" t="s">
        <v>2663</v>
      </c>
    </row>
    <row r="1308" spans="17:19" x14ac:dyDescent="0.25">
      <c r="Q1308" t="str">
        <f t="shared" si="20"/>
        <v>LUKOIL</v>
      </c>
      <c r="R1308" t="str">
        <f>VLOOKUP(S1308,ERV_Issuers!C:E,3,FALSE)</f>
        <v>LUKOIL</v>
      </c>
      <c r="S1308" t="s">
        <v>2664</v>
      </c>
    </row>
    <row r="1309" spans="17:19" x14ac:dyDescent="0.25">
      <c r="Q1309" t="str">
        <f t="shared" si="20"/>
        <v>LUMIIT</v>
      </c>
      <c r="R1309" t="str">
        <f>VLOOKUP(S1309,ERV_Issuers!C:E,3,FALSE)</f>
        <v>LUMIIT</v>
      </c>
      <c r="S1309" t="s">
        <v>2666</v>
      </c>
    </row>
    <row r="1310" spans="17:19" x14ac:dyDescent="0.25">
      <c r="Q1310" t="str">
        <f t="shared" si="20"/>
        <v>LVGEM</v>
      </c>
      <c r="R1310" t="str">
        <f>VLOOKUP(S1310,ERV_Issuers!C:E,3,FALSE)</f>
        <v>LVGEM</v>
      </c>
      <c r="S1310" t="s">
        <v>2670</v>
      </c>
    </row>
    <row r="1311" spans="17:19" x14ac:dyDescent="0.25">
      <c r="Q1311" t="str">
        <f t="shared" si="20"/>
        <v>LVIATH</v>
      </c>
      <c r="R1311" t="str">
        <f>VLOOKUP(S1311,ERV_Issuers!C:E,3,FALSE)</f>
        <v>LVIATH</v>
      </c>
      <c r="S1311" t="s">
        <v>2672</v>
      </c>
    </row>
    <row r="1312" spans="17:19" x14ac:dyDescent="0.25">
      <c r="Q1312" t="str">
        <f t="shared" si="20"/>
        <v>LYURBN</v>
      </c>
      <c r="R1312" t="str">
        <f>VLOOKUP(S1312,ERV_Issuers!C:E,3,FALSE)</f>
        <v>LYURBN</v>
      </c>
      <c r="S1312" t="s">
        <v>2676</v>
      </c>
    </row>
    <row r="1313" spans="17:19" x14ac:dyDescent="0.25">
      <c r="Q1313" t="str">
        <f t="shared" si="20"/>
        <v>LZDCID</v>
      </c>
      <c r="R1313" t="e">
        <f>VLOOKUP(S1313,ERV_Issuers!C:E,3,FALSE)</f>
        <v>#N/A</v>
      </c>
      <c r="S1313" t="s">
        <v>2679</v>
      </c>
    </row>
    <row r="1314" spans="17:19" x14ac:dyDescent="0.25">
      <c r="Q1314" t="str">
        <f t="shared" si="20"/>
        <v>LZINVE</v>
      </c>
      <c r="R1314" t="str">
        <f>VLOOKUP(S1314,ERV_Issuers!C:E,3,FALSE)</f>
        <v>LZINVE</v>
      </c>
      <c r="S1314" t="s">
        <v>2680</v>
      </c>
    </row>
    <row r="1315" spans="17:19" x14ac:dyDescent="0.25">
      <c r="Q1315" t="str">
        <f t="shared" si="20"/>
        <v>MAALRA</v>
      </c>
      <c r="R1315" t="str">
        <f>VLOOKUP(S1315,ERV_Issuers!C:E,3,FALSE)</f>
        <v>MAALRA</v>
      </c>
      <c r="S1315" t="s">
        <v>2683</v>
      </c>
    </row>
    <row r="1316" spans="17:19" x14ac:dyDescent="0.25">
      <c r="Q1316" t="str">
        <f t="shared" si="20"/>
        <v>MABEMX</v>
      </c>
      <c r="R1316" t="str">
        <f>VLOOKUP(S1316,ERV_Issuers!C:E,3,FALSE)</f>
        <v>MABEMX</v>
      </c>
      <c r="S1316" t="s">
        <v>2686</v>
      </c>
    </row>
    <row r="1317" spans="17:19" x14ac:dyDescent="0.25">
      <c r="Q1317" t="str">
        <f t="shared" si="20"/>
        <v>MAFUAE</v>
      </c>
      <c r="R1317" t="str">
        <f>VLOOKUP(S1317,ERV_Issuers!C:E,3,FALSE)</f>
        <v>MAFUAE</v>
      </c>
      <c r="S1317" t="s">
        <v>2689</v>
      </c>
    </row>
    <row r="1318" spans="17:19" x14ac:dyDescent="0.25">
      <c r="Q1318" t="str">
        <f t="shared" si="20"/>
        <v>MAFUAE</v>
      </c>
      <c r="R1318" t="str">
        <f>VLOOKUP(S1318,ERV_Issuers!C:E,3,FALSE)</f>
        <v>MAFUAE</v>
      </c>
      <c r="S1318" t="s">
        <v>2691</v>
      </c>
    </row>
    <row r="1319" spans="17:19" x14ac:dyDescent="0.25">
      <c r="Q1319" t="str">
        <f t="shared" si="20"/>
        <v>MAGNRM</v>
      </c>
      <c r="R1319" t="str">
        <f>VLOOKUP(S1319,ERV_Issuers!C:E,3,FALSE)</f>
        <v>MAGNRM</v>
      </c>
      <c r="S1319" t="s">
        <v>2694</v>
      </c>
    </row>
    <row r="1320" spans="17:19" x14ac:dyDescent="0.25">
      <c r="Q1320" t="str">
        <f t="shared" si="20"/>
        <v>MALAYSIA</v>
      </c>
      <c r="R1320" t="str">
        <f>VLOOKUP(S1320,ERV_Issuers!C:E,3,FALSE)</f>
        <v>MALAYS</v>
      </c>
      <c r="S1320" t="s">
        <v>2697</v>
      </c>
    </row>
    <row r="1321" spans="17:19" x14ac:dyDescent="0.25">
      <c r="Q1321" t="str">
        <f t="shared" si="20"/>
        <v>MASQUH</v>
      </c>
      <c r="R1321" t="str">
        <f>VLOOKUP(S1321,ERV_Issuers!C:E,3,FALSE)</f>
        <v>MASQUH</v>
      </c>
      <c r="S1321" t="s">
        <v>2699</v>
      </c>
    </row>
    <row r="1322" spans="17:19" x14ac:dyDescent="0.25">
      <c r="Q1322" t="str">
        <f t="shared" si="20"/>
        <v>MAZOON</v>
      </c>
      <c r="R1322" t="str">
        <f>VLOOKUP(S1322,ERV_Issuers!C:E,3,FALSE)</f>
        <v>MAZOON</v>
      </c>
      <c r="S1322" t="s">
        <v>2703</v>
      </c>
    </row>
    <row r="1323" spans="17:19" x14ac:dyDescent="0.25">
      <c r="Q1323" t="str">
        <f t="shared" si="20"/>
        <v>MBTPM</v>
      </c>
      <c r="R1323" t="str">
        <f>VLOOKUP(S1323,ERV_Issuers!C:E,3,FALSE)</f>
        <v>MBTPM</v>
      </c>
      <c r="S1323" t="s">
        <v>2705</v>
      </c>
    </row>
    <row r="1324" spans="17:19" x14ac:dyDescent="0.25">
      <c r="Q1324" t="str">
        <f t="shared" si="20"/>
        <v>MCBRAC</v>
      </c>
      <c r="R1324" t="str">
        <f>VLOOKUP(S1324,ERV_Issuers!C:E,3,FALSE)</f>
        <v>MCBRAC</v>
      </c>
      <c r="S1324" t="s">
        <v>17513</v>
      </c>
    </row>
    <row r="1325" spans="17:19" x14ac:dyDescent="0.25">
      <c r="Q1325" t="str">
        <f t="shared" si="20"/>
        <v>MEDCIJ-1L</v>
      </c>
      <c r="R1325" t="str">
        <f>VLOOKUP(S1325,ERV_Issuers!C:E,3,FALSE)</f>
        <v>MEDCIJ</v>
      </c>
      <c r="S1325" t="s">
        <v>2708</v>
      </c>
    </row>
    <row r="1326" spans="17:19" x14ac:dyDescent="0.25">
      <c r="Q1326" t="str">
        <f t="shared" si="20"/>
        <v>MEGPM</v>
      </c>
      <c r="R1326" t="str">
        <f>VLOOKUP(S1326,ERV_Issuers!C:E,3,FALSE)</f>
        <v>MEGPM</v>
      </c>
      <c r="S1326" t="s">
        <v>2710</v>
      </c>
    </row>
    <row r="1327" spans="17:19" x14ac:dyDescent="0.25">
      <c r="Q1327" t="str">
        <f t="shared" si="20"/>
        <v>MEITUA</v>
      </c>
      <c r="R1327" t="str">
        <f>VLOOKUP(S1327,ERV_Issuers!C:E,3,FALSE)</f>
        <v>MEITUA</v>
      </c>
      <c r="S1327" t="s">
        <v>2712</v>
      </c>
    </row>
    <row r="1328" spans="17:19" x14ac:dyDescent="0.25">
      <c r="Q1328" t="str">
        <f t="shared" si="20"/>
        <v>MELI</v>
      </c>
      <c r="R1328" t="str">
        <f>VLOOKUP(S1328,ERV_Issuers!C:E,3,FALSE)</f>
        <v>MELI</v>
      </c>
      <c r="S1328" t="s">
        <v>2715</v>
      </c>
    </row>
    <row r="1329" spans="17:19" x14ac:dyDescent="0.25">
      <c r="Q1329" t="str">
        <f t="shared" si="20"/>
        <v>MERSEC</v>
      </c>
      <c r="R1329" t="str">
        <f>VLOOKUP(S1329,ERV_Issuers!C:E,3,FALSE)</f>
        <v>MERSEC</v>
      </c>
      <c r="S1329" t="s">
        <v>2718</v>
      </c>
    </row>
    <row r="1330" spans="17:19" x14ac:dyDescent="0.25">
      <c r="Q1330" t="str">
        <f t="shared" si="20"/>
        <v>MERSIN</v>
      </c>
      <c r="R1330" t="str">
        <f>VLOOKUP(S1330,ERV_Issuers!C:E,3,FALSE)</f>
        <v>MERSIN</v>
      </c>
      <c r="S1330" t="s">
        <v>2721</v>
      </c>
    </row>
    <row r="1331" spans="17:19" x14ac:dyDescent="0.25">
      <c r="Q1331" t="str">
        <f t="shared" si="20"/>
        <v>METINR</v>
      </c>
      <c r="R1331" t="e">
        <f>VLOOKUP(S1331,ERV_Issuers!C:E,3,FALSE)</f>
        <v>#N/A</v>
      </c>
      <c r="S1331" t="s">
        <v>2724</v>
      </c>
    </row>
    <row r="1332" spans="17:19" x14ac:dyDescent="0.25">
      <c r="Q1332" t="str">
        <f t="shared" si="20"/>
        <v>METINV</v>
      </c>
      <c r="R1332" t="str">
        <f>VLOOKUP(S1332,ERV_Issuers!C:E,3,FALSE)</f>
        <v>METINV</v>
      </c>
      <c r="S1332" t="s">
        <v>2726</v>
      </c>
    </row>
    <row r="1333" spans="17:19" x14ac:dyDescent="0.25">
      <c r="Q1333" t="str">
        <f t="shared" si="20"/>
        <v>METLSA</v>
      </c>
      <c r="R1333" t="str">
        <f>VLOOKUP(S1333,ERV_Issuers!C:E,3,FALSE)</f>
        <v>METLSA</v>
      </c>
      <c r="S1333" t="s">
        <v>16669</v>
      </c>
    </row>
    <row r="1334" spans="17:19" x14ac:dyDescent="0.25">
      <c r="Q1334" t="str">
        <f t="shared" si="20"/>
        <v>MEXCAT</v>
      </c>
      <c r="R1334" t="str">
        <f>VLOOKUP(S1334,ERV_Issuers!C:E,3,FALSE)</f>
        <v>MEXCAT</v>
      </c>
      <c r="S1334" t="s">
        <v>2731</v>
      </c>
    </row>
    <row r="1335" spans="17:19" x14ac:dyDescent="0.25">
      <c r="Q1335" t="str">
        <f t="shared" si="20"/>
        <v>MEXICO</v>
      </c>
      <c r="R1335" t="str">
        <f>VLOOKUP(S1335,ERV_Issuers!C:E,3,FALSE)</f>
        <v>MEX</v>
      </c>
      <c r="S1335" t="s">
        <v>2735</v>
      </c>
    </row>
    <row r="1336" spans="17:19" x14ac:dyDescent="0.25">
      <c r="Q1336" t="str">
        <f t="shared" si="20"/>
        <v>MGFLIN</v>
      </c>
      <c r="R1336" t="str">
        <f>VLOOKUP(S1336,ERV_Issuers!C:E,3,FALSE)</f>
        <v>MGFLIN</v>
      </c>
      <c r="S1336" t="s">
        <v>2739</v>
      </c>
    </row>
    <row r="1337" spans="17:19" x14ac:dyDescent="0.25">
      <c r="Q1337" t="str">
        <f t="shared" si="20"/>
        <v>MGMCHI</v>
      </c>
      <c r="R1337" t="str">
        <f>VLOOKUP(S1337,ERV_Issuers!C:E,3,FALSE)</f>
        <v>MGMCHI</v>
      </c>
      <c r="S1337" t="s">
        <v>2743</v>
      </c>
    </row>
    <row r="1338" spans="17:19" x14ac:dyDescent="0.25">
      <c r="Q1338" t="str">
        <f t="shared" si="20"/>
        <v>MGMTGE</v>
      </c>
      <c r="R1338" t="str">
        <f>VLOOKUP(S1338,ERV_Issuers!C:E,3,FALSE)</f>
        <v>MGMTGE</v>
      </c>
      <c r="S1338" t="s">
        <v>2746</v>
      </c>
    </row>
    <row r="1339" spans="17:19" x14ac:dyDescent="0.25">
      <c r="Q1339" t="str">
        <f t="shared" si="20"/>
        <v>MHPSA</v>
      </c>
      <c r="R1339" t="str">
        <f>VLOOKUP(S1339,ERV_Issuers!C:E,3,FALSE)</f>
        <v>MHPSA</v>
      </c>
      <c r="S1339" t="s">
        <v>2749</v>
      </c>
    </row>
    <row r="1340" spans="17:19" x14ac:dyDescent="0.25">
      <c r="Q1340" t="str">
        <f t="shared" si="20"/>
        <v>MIANYA</v>
      </c>
      <c r="R1340" t="str">
        <f>VLOOKUP(S1340,ERV_Issuers!C:E,3,FALSE)</f>
        <v>MIANYA</v>
      </c>
      <c r="S1340" t="s">
        <v>2752</v>
      </c>
    </row>
    <row r="1341" spans="17:19" x14ac:dyDescent="0.25">
      <c r="Q1341" t="str">
        <f t="shared" si="20"/>
        <v>MILPOC</v>
      </c>
      <c r="R1341" t="e">
        <f>VLOOKUP(S1341,ERV_Issuers!C:E,3,FALSE)</f>
        <v>#N/A</v>
      </c>
      <c r="S1341" t="s">
        <v>2755</v>
      </c>
    </row>
    <row r="1342" spans="17:19" x14ac:dyDescent="0.25">
      <c r="Q1342" t="str">
        <f t="shared" si="20"/>
        <v>MINASG</v>
      </c>
      <c r="R1342" t="str">
        <f>VLOOKUP(S1342,ERV_Issuers!C:E,3,FALSE)</f>
        <v>MINASG</v>
      </c>
      <c r="S1342" t="s">
        <v>2756</v>
      </c>
    </row>
    <row r="1343" spans="17:19" x14ac:dyDescent="0.25">
      <c r="Q1343" t="str">
        <f t="shared" si="20"/>
        <v>MINCAP</v>
      </c>
      <c r="R1343" t="str">
        <f>VLOOKUP(S1343,ERV_Issuers!C:E,3,FALSE)</f>
        <v>MINCAP</v>
      </c>
      <c r="S1343" t="s">
        <v>2760</v>
      </c>
    </row>
    <row r="1344" spans="17:19" x14ac:dyDescent="0.25">
      <c r="Q1344" t="str">
        <f t="shared" si="20"/>
        <v>MINMET</v>
      </c>
      <c r="R1344" t="str">
        <f>VLOOKUP(S1344,ERV_Issuers!C:E,3,FALSE)</f>
        <v>MINMET</v>
      </c>
      <c r="S1344" t="s">
        <v>2764</v>
      </c>
    </row>
    <row r="1345" spans="17:19" x14ac:dyDescent="0.25">
      <c r="Q1345" t="str">
        <f t="shared" si="20"/>
        <v>MINMET-LAND</v>
      </c>
      <c r="R1345" t="str">
        <f>VLOOKUP(S1345,ERV_Issuers!C:E,3,FALSE)</f>
        <v>230</v>
      </c>
      <c r="S1345" t="s">
        <v>17430</v>
      </c>
    </row>
    <row r="1346" spans="17:19" x14ac:dyDescent="0.25">
      <c r="Q1346" t="str">
        <f t="shared" ref="Q1346:Q1411" si="21">LEFT(S1346,IFERROR(FIND("_",S1346,1)-1,LEN(S1346)))</f>
        <v>MINSUR</v>
      </c>
      <c r="R1346" t="str">
        <f>VLOOKUP(S1346,ERV_Issuers!C:E,3,FALSE)</f>
        <v>MINSUR</v>
      </c>
      <c r="S1346" t="s">
        <v>2766</v>
      </c>
    </row>
    <row r="1347" spans="17:19" x14ac:dyDescent="0.25">
      <c r="Q1347" t="str">
        <f t="shared" si="21"/>
        <v>MIVIVI</v>
      </c>
      <c r="R1347" t="str">
        <f>VLOOKUP(S1347,ERV_Issuers!C:E,3,FALSE)</f>
        <v>MIVIVI</v>
      </c>
      <c r="S1347" t="s">
        <v>2769</v>
      </c>
    </row>
    <row r="1348" spans="17:19" x14ac:dyDescent="0.25">
      <c r="Q1348" t="str">
        <f t="shared" si="21"/>
        <v>MOBTEL</v>
      </c>
      <c r="R1348" t="e">
        <f>VLOOKUP(S1348,ERV_Issuers!C:E,3,FALSE)</f>
        <v>#N/A</v>
      </c>
      <c r="S1348" t="s">
        <v>2772</v>
      </c>
    </row>
    <row r="1349" spans="17:19" x14ac:dyDescent="0.25">
      <c r="Q1349" t="str">
        <f t="shared" si="21"/>
        <v>MONDFI</v>
      </c>
      <c r="R1349" t="str">
        <f>VLOOKUP(S1349,ERV_Issuers!C:E,3,FALSE)</f>
        <v>MONDFI</v>
      </c>
      <c r="S1349" t="s">
        <v>2773</v>
      </c>
    </row>
    <row r="1350" spans="17:19" x14ac:dyDescent="0.25">
      <c r="Q1350" t="str">
        <f t="shared" si="21"/>
        <v>MONGOLIA</v>
      </c>
      <c r="R1350" t="str">
        <f>VLOOKUP(S1350,ERV_Issuers!C:E,3,FALSE)</f>
        <v>MONGOL</v>
      </c>
      <c r="S1350" t="s">
        <v>2778</v>
      </c>
    </row>
    <row r="1351" spans="17:19" x14ac:dyDescent="0.25">
      <c r="Q1351" t="str">
        <f t="shared" si="21"/>
        <v>MONMIN</v>
      </c>
      <c r="R1351" t="str">
        <f>VLOOKUP(S1351,ERV_Issuers!C:E,3,FALSE)</f>
        <v>MONMIN</v>
      </c>
      <c r="S1351" t="s">
        <v>2782</v>
      </c>
    </row>
    <row r="1352" spans="17:19" x14ac:dyDescent="0.25">
      <c r="Q1352" t="str">
        <f t="shared" si="21"/>
        <v>MOROCCO</v>
      </c>
      <c r="R1352" t="str">
        <f>VLOOKUP(S1352,ERV_Issuers!C:E,3,FALSE)</f>
        <v>MOROC</v>
      </c>
      <c r="S1352" t="s">
        <v>2785</v>
      </c>
    </row>
    <row r="1353" spans="17:19" x14ac:dyDescent="0.25">
      <c r="Q1353" t="str">
        <f t="shared" si="21"/>
        <v>MOVIBZ</v>
      </c>
      <c r="R1353" t="str">
        <f>VLOOKUP(S1353,ERV_Issuers!C:E,3,FALSE)</f>
        <v>MOVIBZ</v>
      </c>
      <c r="S1353" t="s">
        <v>2790</v>
      </c>
    </row>
    <row r="1354" spans="17:19" x14ac:dyDescent="0.25">
      <c r="Q1354" t="str">
        <f t="shared" si="21"/>
        <v>MOZAMBIQUE</v>
      </c>
      <c r="R1354" t="str">
        <f>VLOOKUP(S1354,ERV_Issuers!C:E,3,FALSE)</f>
        <v>MOZAM</v>
      </c>
      <c r="S1354" t="s">
        <v>12746</v>
      </c>
    </row>
    <row r="1355" spans="17:19" x14ac:dyDescent="0.25">
      <c r="Q1355" t="str">
        <f t="shared" si="21"/>
        <v>MPEL</v>
      </c>
      <c r="R1355" t="str">
        <f>VLOOKUP(S1355,ERV_Issuers!C:E,3,FALSE)</f>
        <v>MPEL</v>
      </c>
      <c r="S1355" t="s">
        <v>2796</v>
      </c>
    </row>
    <row r="1356" spans="17:19" x14ac:dyDescent="0.25">
      <c r="Q1356" t="str">
        <f t="shared" si="21"/>
        <v>MRFGBZ</v>
      </c>
      <c r="R1356" t="str">
        <f>VLOOKUP(S1356,ERV_Issuers!C:E,3,FALSE)</f>
        <v>MRFGBZ</v>
      </c>
      <c r="S1356" t="s">
        <v>2799</v>
      </c>
    </row>
    <row r="1357" spans="17:19" x14ac:dyDescent="0.25">
      <c r="Q1357" t="str">
        <f t="shared" si="21"/>
        <v>MRFGBZ</v>
      </c>
      <c r="R1357" t="str">
        <f>VLOOKUP(S1357,ERV_Issuers!C:E,3,FALSE)</f>
        <v>MRFGBZ</v>
      </c>
      <c r="S1357" t="s">
        <v>2802</v>
      </c>
    </row>
    <row r="1358" spans="17:19" x14ac:dyDescent="0.25">
      <c r="Q1358" t="str">
        <f t="shared" si="21"/>
        <v>MSFLCZ</v>
      </c>
      <c r="R1358" t="str">
        <f>VLOOKUP(S1358,ERV_Issuers!C:E,3,FALSE)</f>
        <v>MSFLCZ</v>
      </c>
      <c r="S1358" t="s">
        <v>2805</v>
      </c>
    </row>
    <row r="1359" spans="17:19" x14ac:dyDescent="0.25">
      <c r="Q1359" t="str">
        <f t="shared" si="21"/>
        <v>MSUNRG</v>
      </c>
      <c r="R1359" t="str">
        <f>VLOOKUP(S1359,ERV_Issuers!C:E,3,FALSE)</f>
        <v>MSUNRG</v>
      </c>
      <c r="S1359" t="s">
        <v>2808</v>
      </c>
    </row>
    <row r="1360" spans="17:19" x14ac:dyDescent="0.25">
      <c r="Q1360" t="str">
        <f t="shared" si="21"/>
        <v>MTNSJ</v>
      </c>
      <c r="R1360" t="str">
        <f>VLOOKUP(S1360,ERV_Issuers!C:E,3,FALSE)</f>
        <v>MTNSJ</v>
      </c>
      <c r="S1360" t="s">
        <v>2812</v>
      </c>
    </row>
    <row r="1361" spans="17:19" x14ac:dyDescent="0.25">
      <c r="Q1361" t="str">
        <f t="shared" si="21"/>
        <v>MTRC</v>
      </c>
      <c r="R1361" t="str">
        <f>VLOOKUP(S1361,ERV_Issuers!C:E,3,FALSE)</f>
        <v>66</v>
      </c>
      <c r="S1361" t="s">
        <v>2814</v>
      </c>
    </row>
    <row r="1362" spans="17:19" x14ac:dyDescent="0.25">
      <c r="Q1362" t="str">
        <f t="shared" si="21"/>
        <v>MUANTH</v>
      </c>
      <c r="R1362" t="str">
        <f>VLOOKUP(S1362,ERV_Issuers!C:E,3,FALSE)</f>
        <v>MUANTH</v>
      </c>
      <c r="S1362" t="s">
        <v>19197</v>
      </c>
    </row>
    <row r="1363" spans="17:19" x14ac:dyDescent="0.25">
      <c r="Q1363" t="str">
        <f t="shared" si="21"/>
        <v>MUBAUH</v>
      </c>
      <c r="R1363" t="str">
        <f>VLOOKUP(S1363,ERV_Issuers!C:E,3,FALSE)</f>
        <v>MUBAUH</v>
      </c>
      <c r="S1363" t="s">
        <v>2817</v>
      </c>
    </row>
    <row r="1364" spans="17:19" x14ac:dyDescent="0.25">
      <c r="Q1364" t="str">
        <f t="shared" si="21"/>
        <v>MULT</v>
      </c>
      <c r="R1364" t="str">
        <f>VLOOKUP(S1364,ERV_Issuers!C:E,3,FALSE)</f>
        <v>MULT</v>
      </c>
      <c r="S1364" t="s">
        <v>2818</v>
      </c>
    </row>
    <row r="1365" spans="17:19" x14ac:dyDescent="0.25">
      <c r="Q1365" t="str">
        <f t="shared" si="21"/>
        <v>MUMTAK</v>
      </c>
      <c r="R1365" t="str">
        <f>VLOOKUP(S1365,ERV_Issuers!C:E,3,FALSE)</f>
        <v>MUMTAK</v>
      </c>
      <c r="S1365" t="s">
        <v>2821</v>
      </c>
    </row>
    <row r="1366" spans="17:19" x14ac:dyDescent="0.25">
      <c r="Q1366" t="str">
        <f t="shared" si="21"/>
        <v>MUTHIN-1L</v>
      </c>
      <c r="R1366" t="str">
        <f>VLOOKUP(S1366,ERV_Issuers!C:E,3,FALSE)</f>
        <v>MUTHIN</v>
      </c>
      <c r="S1366" t="s">
        <v>2824</v>
      </c>
    </row>
    <row r="1367" spans="17:19" x14ac:dyDescent="0.25">
      <c r="Q1367" t="str">
        <f t="shared" si="21"/>
        <v>MWCPM</v>
      </c>
      <c r="R1367" t="str">
        <f>VLOOKUP(S1367,ERV_Issuers!C:E,3,FALSE)</f>
        <v>MWCPM</v>
      </c>
      <c r="S1367" t="s">
        <v>2827</v>
      </c>
    </row>
    <row r="1368" spans="17:19" x14ac:dyDescent="0.25">
      <c r="Q1368" t="str">
        <f t="shared" si="21"/>
        <v>MZRHIT</v>
      </c>
      <c r="R1368" t="str">
        <f>VLOOKUP(S1368,ERV_Issuers!C:E,3,FALSE)</f>
        <v>MZRHIT</v>
      </c>
      <c r="S1368" t="s">
        <v>2830</v>
      </c>
    </row>
    <row r="1369" spans="17:19" x14ac:dyDescent="0.25">
      <c r="Q1369" t="str">
        <f t="shared" si="21"/>
        <v>NACF</v>
      </c>
      <c r="R1369" t="str">
        <f>VLOOKUP(S1369,ERV_Issuers!C:E,3,FALSE)</f>
        <v>NACF</v>
      </c>
      <c r="S1369" t="s">
        <v>2834</v>
      </c>
    </row>
    <row r="1370" spans="17:19" x14ac:dyDescent="0.25">
      <c r="Q1370" t="str">
        <f t="shared" si="21"/>
        <v>NAFTO</v>
      </c>
      <c r="R1370" t="str">
        <f>VLOOKUP(S1370,ERV_Issuers!C:E,3,FALSE)</f>
        <v>NAFTO</v>
      </c>
      <c r="S1370" t="s">
        <v>3731</v>
      </c>
    </row>
    <row r="1371" spans="17:19" x14ac:dyDescent="0.25">
      <c r="Q1371" t="str">
        <f t="shared" si="21"/>
        <v>NAGACL</v>
      </c>
      <c r="R1371" t="str">
        <f>VLOOKUP(S1371,ERV_Issuers!C:E,3,FALSE)</f>
        <v>NAGACL</v>
      </c>
      <c r="S1371" t="s">
        <v>2837</v>
      </c>
    </row>
    <row r="1372" spans="17:19" x14ac:dyDescent="0.25">
      <c r="Q1372" t="str">
        <f t="shared" si="21"/>
        <v>NAMIBIA</v>
      </c>
      <c r="R1372" t="str">
        <f>VLOOKUP(S1372,ERV_Issuers!C:E,3,FALSE)</f>
        <v>REPNAM</v>
      </c>
      <c r="S1372" t="s">
        <v>2841</v>
      </c>
    </row>
    <row r="1373" spans="17:19" x14ac:dyDescent="0.25">
      <c r="Q1373" t="str">
        <f t="shared" si="21"/>
        <v>NANFUN</v>
      </c>
      <c r="R1373" t="str">
        <f>VLOOKUP(S1373,ERV_Issuers!C:E,3,FALSE)</f>
        <v>NANFUN</v>
      </c>
      <c r="S1373" t="s">
        <v>2845</v>
      </c>
    </row>
    <row r="1374" spans="17:19" x14ac:dyDescent="0.25">
      <c r="Q1374" t="str">
        <f t="shared" si="21"/>
        <v>NANYAN</v>
      </c>
      <c r="R1374" t="e">
        <f>VLOOKUP(S1374,ERV_Issuers!C:E,3,FALSE)</f>
        <v>#N/A</v>
      </c>
      <c r="S1374" t="s">
        <v>2848</v>
      </c>
    </row>
    <row r="1375" spans="17:19" x14ac:dyDescent="0.25">
      <c r="Q1375" t="str">
        <f t="shared" si="21"/>
        <v>NANYAN</v>
      </c>
      <c r="R1375" t="str">
        <f>VLOOKUP(S1375,ERV_Issuers!C:E,3,FALSE)</f>
        <v>NANYAN</v>
      </c>
      <c r="S1375" t="s">
        <v>2851</v>
      </c>
    </row>
    <row r="1376" spans="17:19" x14ac:dyDescent="0.25">
      <c r="Q1376" t="str">
        <f t="shared" si="21"/>
        <v>NATURA</v>
      </c>
      <c r="R1376" t="str">
        <f>VLOOKUP(S1376,ERV_Issuers!C:E,3,FALSE)</f>
        <v>NATURA</v>
      </c>
      <c r="S1376" t="s">
        <v>2853</v>
      </c>
    </row>
    <row r="1377" spans="17:19" x14ac:dyDescent="0.25">
      <c r="Q1377" t="str">
        <f t="shared" si="21"/>
        <v>NBOBOM</v>
      </c>
      <c r="R1377" t="str">
        <f>VLOOKUP(S1377,ERV_Issuers!C:E,3,FALSE)</f>
        <v>NBOBOM</v>
      </c>
      <c r="S1377" t="s">
        <v>2856</v>
      </c>
    </row>
    <row r="1378" spans="17:19" x14ac:dyDescent="0.25">
      <c r="Q1378" t="str">
        <f t="shared" si="21"/>
        <v>NEUQUE</v>
      </c>
      <c r="R1378" t="str">
        <f>VLOOKUP(S1378,ERV_Issuers!C:E,3,FALSE)</f>
        <v>NEUQUE</v>
      </c>
      <c r="S1378" t="s">
        <v>2859</v>
      </c>
    </row>
    <row r="1379" spans="17:19" x14ac:dyDescent="0.25">
      <c r="Q1379" t="str">
        <f t="shared" si="21"/>
        <v>NEWWOR</v>
      </c>
      <c r="R1379" t="str">
        <f>VLOOKUP(S1379,ERV_Issuers!C:E,3,FALSE)</f>
        <v>NEWWOR</v>
      </c>
      <c r="S1379" t="s">
        <v>2862</v>
      </c>
    </row>
    <row r="1380" spans="17:19" x14ac:dyDescent="0.25">
      <c r="Q1380" t="str">
        <f t="shared" si="21"/>
        <v>NEXA</v>
      </c>
      <c r="R1380" t="str">
        <f>VLOOKUP(S1380,ERV_Issuers!C:E,3,FALSE)</f>
        <v>NEXA</v>
      </c>
      <c r="S1380" t="s">
        <v>2864</v>
      </c>
    </row>
    <row r="1381" spans="17:19" x14ac:dyDescent="0.25">
      <c r="Q1381" t="str">
        <f t="shared" si="21"/>
        <v>NHNCOR</v>
      </c>
      <c r="R1381" t="str">
        <f>VLOOKUP(S1381,ERV_Issuers!C:E,3,FALSE)</f>
        <v>NHNCOR</v>
      </c>
      <c r="S1381" t="s">
        <v>2866</v>
      </c>
    </row>
    <row r="1382" spans="17:19" x14ac:dyDescent="0.25">
      <c r="Q1382" t="str">
        <f t="shared" si="21"/>
        <v>NHSECS</v>
      </c>
      <c r="R1382" t="str">
        <f>VLOOKUP(S1382,ERV_Issuers!C:E,3,FALSE)</f>
        <v>NHSECS</v>
      </c>
      <c r="S1382" t="s">
        <v>18867</v>
      </c>
    </row>
    <row r="1383" spans="17:19" x14ac:dyDescent="0.25">
      <c r="Q1383" t="str">
        <f t="shared" si="21"/>
        <v>NICAU</v>
      </c>
      <c r="R1383" t="str">
        <f>VLOOKUP(S1383,ERV_Issuers!C:E,3,FALSE)</f>
        <v>NICAU</v>
      </c>
      <c r="S1383" t="s">
        <v>18403</v>
      </c>
    </row>
    <row r="1384" spans="17:19" x14ac:dyDescent="0.25">
      <c r="Q1384" t="str">
        <f t="shared" si="21"/>
        <v>NIGERIA</v>
      </c>
      <c r="R1384" t="str">
        <f>VLOOKUP(S1384,ERV_Issuers!C:E,3,FALSE)</f>
        <v>NGERIA</v>
      </c>
      <c r="S1384" t="s">
        <v>2869</v>
      </c>
    </row>
    <row r="1385" spans="17:19" x14ac:dyDescent="0.25">
      <c r="Q1385" t="str">
        <f t="shared" si="21"/>
        <v>NJYZSO</v>
      </c>
      <c r="R1385" t="str">
        <f>VLOOKUP(S1385,ERV_Issuers!C:E,3,FALSE)</f>
        <v>NJYZSO</v>
      </c>
      <c r="S1385" t="s">
        <v>2873</v>
      </c>
    </row>
    <row r="1386" spans="17:19" x14ac:dyDescent="0.25">
      <c r="Q1386" t="str">
        <f t="shared" si="21"/>
        <v>NJYZSO</v>
      </c>
      <c r="R1386" t="e">
        <f>VLOOKUP(S1386,ERV_Issuers!C:E,3,FALSE)</f>
        <v>#N/A</v>
      </c>
      <c r="S1386" t="s">
        <v>20712</v>
      </c>
    </row>
    <row r="1387" spans="17:19" x14ac:dyDescent="0.25">
      <c r="Q1387" t="str">
        <f t="shared" si="21"/>
        <v>NLMKRU</v>
      </c>
      <c r="R1387" t="str">
        <f>VLOOKUP(S1387,ERV_Issuers!C:E,3,FALSE)</f>
        <v>NLMKRU</v>
      </c>
      <c r="S1387" t="s">
        <v>2875</v>
      </c>
    </row>
    <row r="1388" spans="17:19" x14ac:dyDescent="0.25">
      <c r="Q1388" t="str">
        <f t="shared" si="21"/>
        <v>NM</v>
      </c>
      <c r="R1388" t="str">
        <f>VLOOKUP(S1388,ERV_Issuers!C:E,3,FALSE)</f>
        <v>NM</v>
      </c>
      <c r="S1388" t="s">
        <v>2878</v>
      </c>
    </row>
    <row r="1389" spans="17:19" x14ac:dyDescent="0.25">
      <c r="Q1389" t="str">
        <f t="shared" si="21"/>
        <v>NNCOMM</v>
      </c>
      <c r="R1389" t="str">
        <f>VLOOKUP(S1389,ERV_Issuers!C:E,3,FALSE)</f>
        <v>NNCOMM</v>
      </c>
      <c r="S1389" t="s">
        <v>16520</v>
      </c>
    </row>
    <row r="1390" spans="17:19" x14ac:dyDescent="0.25">
      <c r="Q1390" t="str">
        <f t="shared" si="21"/>
        <v>NORDLI</v>
      </c>
      <c r="R1390" t="str">
        <f>VLOOKUP(S1390,ERV_Issuers!C:E,3,FALSE)</f>
        <v>NORDLI</v>
      </c>
      <c r="S1390" t="s">
        <v>2882</v>
      </c>
    </row>
    <row r="1391" spans="17:19" x14ac:dyDescent="0.25">
      <c r="Q1391" t="str">
        <f t="shared" si="21"/>
        <v>NPCUKR</v>
      </c>
      <c r="R1391" t="str">
        <f>VLOOKUP(S1391,ERV_Issuers!C:E,3,FALSE)</f>
        <v>NPCUKR</v>
      </c>
      <c r="S1391" t="s">
        <v>19042</v>
      </c>
    </row>
    <row r="1392" spans="17:19" x14ac:dyDescent="0.25">
      <c r="Q1392" t="str">
        <f t="shared" si="21"/>
        <v>NROCC</v>
      </c>
      <c r="R1392" t="e">
        <f>VLOOKUP(S1392,ERV_Issuers!C:E,3,FALSE)</f>
        <v>#N/A</v>
      </c>
      <c r="S1392" t="s">
        <v>2884</v>
      </c>
    </row>
    <row r="1393" spans="17:19" x14ac:dyDescent="0.25">
      <c r="Q1393" t="str">
        <f t="shared" si="21"/>
        <v>NTBKKK</v>
      </c>
      <c r="R1393" t="str">
        <f>VLOOKUP(S1393,ERV_Issuers!C:E,3,FALSE)</f>
        <v>NTBKKK</v>
      </c>
      <c r="S1393" t="s">
        <v>2885</v>
      </c>
    </row>
    <row r="1394" spans="17:19" x14ac:dyDescent="0.25">
      <c r="Q1394" t="str">
        <f t="shared" si="21"/>
        <v>NTBKKK</v>
      </c>
      <c r="R1394" t="str">
        <f>VLOOKUP(S1394,ERV_Issuers!C:E,3,FALSE)</f>
        <v>NTBKKK</v>
      </c>
      <c r="S1394" t="s">
        <v>2888</v>
      </c>
    </row>
    <row r="1395" spans="17:19" x14ac:dyDescent="0.25">
      <c r="Q1395" t="str">
        <f t="shared" si="21"/>
        <v>NTBKKK-B3T2</v>
      </c>
      <c r="R1395" t="str">
        <f>VLOOKUP(S1395,ERV_Issuers!C:E,3,FALSE)</f>
        <v>NTBKKK</v>
      </c>
      <c r="S1395" t="s">
        <v>2890</v>
      </c>
    </row>
    <row r="1396" spans="17:19" x14ac:dyDescent="0.25">
      <c r="Q1396" t="str">
        <f t="shared" si="21"/>
        <v>NTPCIN</v>
      </c>
      <c r="R1396" t="str">
        <f>VLOOKUP(S1396,ERV_Issuers!C:E,3,FALSE)</f>
        <v>NTPCIN</v>
      </c>
      <c r="S1396" t="s">
        <v>2892</v>
      </c>
    </row>
    <row r="1397" spans="17:19" x14ac:dyDescent="0.25">
      <c r="Q1397" t="str">
        <f t="shared" si="21"/>
        <v>NVTKRM</v>
      </c>
      <c r="R1397" t="str">
        <f>VLOOKUP(S1397,ERV_Issuers!C:E,3,FALSE)</f>
        <v>NVTKRM</v>
      </c>
      <c r="S1397" t="s">
        <v>2895</v>
      </c>
    </row>
    <row r="1398" spans="17:19" x14ac:dyDescent="0.25">
      <c r="Q1398" t="str">
        <f t="shared" si="21"/>
        <v>NWDEVL</v>
      </c>
      <c r="R1398" t="str">
        <f>VLOOKUP(S1398,ERV_Issuers!C:E,3,FALSE)</f>
        <v>NWDEVL</v>
      </c>
      <c r="S1398" t="s">
        <v>2898</v>
      </c>
    </row>
    <row r="1399" spans="17:19" x14ac:dyDescent="0.25">
      <c r="Q1399" t="str">
        <f t="shared" si="21"/>
        <v>NWSZF</v>
      </c>
      <c r="R1399" t="str">
        <f>VLOOKUP(S1399,ERV_Issuers!C:E,3,FALSE)</f>
        <v>NWSZF</v>
      </c>
      <c r="S1399" t="s">
        <v>2900</v>
      </c>
    </row>
    <row r="1400" spans="17:19" x14ac:dyDescent="0.25">
      <c r="Q1400" t="str">
        <f t="shared" si="21"/>
        <v>OCBCSP</v>
      </c>
      <c r="R1400" t="str">
        <f>VLOOKUP(S1400,ERV_Issuers!C:E,3,FALSE)</f>
        <v>OCBCSP</v>
      </c>
      <c r="S1400" t="s">
        <v>2902</v>
      </c>
    </row>
    <row r="1401" spans="17:19" x14ac:dyDescent="0.25">
      <c r="Q1401" t="str">
        <f t="shared" si="21"/>
        <v>OCENSA</v>
      </c>
      <c r="R1401" t="str">
        <f>VLOOKUP(S1401,ERV_Issuers!C:E,3,FALSE)</f>
        <v>OCENSA</v>
      </c>
      <c r="S1401" t="s">
        <v>2906</v>
      </c>
    </row>
    <row r="1402" spans="17:19" x14ac:dyDescent="0.25">
      <c r="Q1402" t="str">
        <f t="shared" si="21"/>
        <v>OCPMR</v>
      </c>
      <c r="R1402" t="str">
        <f>VLOOKUP(S1402,ERV_Issuers!C:E,3,FALSE)</f>
        <v>OCPMR</v>
      </c>
      <c r="S1402" t="s">
        <v>2909</v>
      </c>
    </row>
    <row r="1403" spans="17:19" x14ac:dyDescent="0.25">
      <c r="Q1403" t="str">
        <f t="shared" si="21"/>
        <v>OCTOWN</v>
      </c>
      <c r="R1403" t="str">
        <f>VLOOKUP(S1403,ERV_Issuers!C:E,3,FALSE)</f>
        <v>OCTOWN</v>
      </c>
      <c r="S1403" t="s">
        <v>2912</v>
      </c>
    </row>
    <row r="1404" spans="17:19" x14ac:dyDescent="0.25">
      <c r="Q1404" t="str">
        <f t="shared" si="21"/>
        <v>ODEABK</v>
      </c>
      <c r="R1404" t="e">
        <f>VLOOKUP(S1404,ERV_Issuers!C:E,3,FALSE)</f>
        <v>#N/A</v>
      </c>
      <c r="S1404" t="s">
        <v>2914</v>
      </c>
    </row>
    <row r="1405" spans="17:19" x14ac:dyDescent="0.25">
      <c r="Q1405" t="str">
        <f t="shared" si="21"/>
        <v>ODEBRE-1L</v>
      </c>
      <c r="R1405" t="str">
        <f>VLOOKUP(S1405,ERV_Issuers!C:E,3,FALSE)</f>
        <v>ODEBRE</v>
      </c>
      <c r="S1405" t="s">
        <v>2916</v>
      </c>
    </row>
    <row r="1406" spans="17:19" x14ac:dyDescent="0.25">
      <c r="Q1406" t="str">
        <f t="shared" si="21"/>
        <v>OECENG</v>
      </c>
      <c r="R1406" t="str">
        <f>VLOOKUP(S1406,ERV_Issuers!C:E,3,FALSE)</f>
        <v>OECENG</v>
      </c>
      <c r="S1406" t="s">
        <v>2919</v>
      </c>
    </row>
    <row r="1407" spans="17:19" x14ac:dyDescent="0.25">
      <c r="Q1407" t="str">
        <f t="shared" si="21"/>
        <v>OGIMK</v>
      </c>
      <c r="R1407" t="str">
        <f>VLOOKUP(S1407,ERV_Issuers!C:E,3,FALSE)</f>
        <v>OGIMK</v>
      </c>
      <c r="S1407" t="s">
        <v>2922</v>
      </c>
    </row>
    <row r="1408" spans="17:19" x14ac:dyDescent="0.25">
      <c r="Q1408" t="str">
        <f t="shared" si="21"/>
        <v>OIBRBZ</v>
      </c>
      <c r="R1408" t="str">
        <f>VLOOKUP(S1408,ERV_Issuers!C:E,3,FALSE)</f>
        <v>OIBRBZ</v>
      </c>
      <c r="S1408" t="s">
        <v>2925</v>
      </c>
    </row>
    <row r="1409" spans="17:19" x14ac:dyDescent="0.25">
      <c r="Q1409" t="str">
        <f t="shared" si="21"/>
        <v>OILGAS</v>
      </c>
      <c r="R1409" t="str">
        <f>VLOOKUP(S1409,ERV_Issuers!C:E,3,FALSE)</f>
        <v>OILGAS</v>
      </c>
      <c r="S1409" t="s">
        <v>2926</v>
      </c>
    </row>
    <row r="1410" spans="17:19" x14ac:dyDescent="0.25">
      <c r="Q1410" t="str">
        <f t="shared" si="21"/>
        <v>OILGAS</v>
      </c>
      <c r="R1410" t="str">
        <f>VLOOKUP(S1410,ERV_Issuers!C:E,3,FALSE)</f>
        <v>OILGAS</v>
      </c>
      <c r="S1410" t="s">
        <v>18870</v>
      </c>
    </row>
    <row r="1411" spans="17:19" x14ac:dyDescent="0.25">
      <c r="Q1411" t="str">
        <f t="shared" si="21"/>
        <v>OINLIN</v>
      </c>
      <c r="R1411" t="str">
        <f>VLOOKUP(S1411,ERV_Issuers!C:E,3,FALSE)</f>
        <v>OINLIN</v>
      </c>
      <c r="S1411" t="s">
        <v>2928</v>
      </c>
    </row>
    <row r="1412" spans="17:19" x14ac:dyDescent="0.25">
      <c r="Q1412" t="str">
        <f t="shared" ref="Q1412:Q1449" si="22">LEFT(S1412,IFERROR(FIND("_",S1412,1)-1,LEN(S1412)))</f>
        <v>OLAMSP</v>
      </c>
      <c r="R1412" t="str">
        <f>VLOOKUP(S1412,ERV_Issuers!C:E,3,FALSE)</f>
        <v>OLAMSP</v>
      </c>
      <c r="S1412" t="s">
        <v>2931</v>
      </c>
    </row>
    <row r="1413" spans="17:19" x14ac:dyDescent="0.25">
      <c r="Q1413" t="str">
        <f t="shared" si="22"/>
        <v>OMAN</v>
      </c>
      <c r="R1413" t="str">
        <f>VLOOKUP(S1413,ERV_Issuers!C:E,3,FALSE)</f>
        <v>OMAN</v>
      </c>
      <c r="S1413" t="s">
        <v>2933</v>
      </c>
    </row>
    <row r="1414" spans="17:19" x14ac:dyDescent="0.25">
      <c r="Q1414" t="str">
        <f t="shared" si="22"/>
        <v>OMAOIL</v>
      </c>
      <c r="R1414" t="str">
        <f>VLOOKUP(S1414,ERV_Issuers!C:E,3,FALSE)</f>
        <v>OMAOIL</v>
      </c>
      <c r="S1414" t="s">
        <v>16523</v>
      </c>
    </row>
    <row r="1415" spans="17:19" x14ac:dyDescent="0.25">
      <c r="Q1415" t="str">
        <f t="shared" si="22"/>
        <v>OMGRID</v>
      </c>
      <c r="R1415" t="str">
        <f>VLOOKUP(S1415,ERV_Issuers!C:E,3,FALSE)</f>
        <v>OMGRID</v>
      </c>
      <c r="S1415" t="s">
        <v>2935</v>
      </c>
    </row>
    <row r="1416" spans="17:19" x14ac:dyDescent="0.25">
      <c r="Q1416" t="str">
        <f t="shared" si="22"/>
        <v>ONGCIN</v>
      </c>
      <c r="R1416" t="str">
        <f>VLOOKUP(S1416,ERV_Issuers!C:E,3,FALSE)</f>
        <v>ONGCIN</v>
      </c>
      <c r="S1416" t="s">
        <v>2937</v>
      </c>
    </row>
    <row r="1417" spans="17:19" x14ac:dyDescent="0.25">
      <c r="Q1417" t="str">
        <f t="shared" si="22"/>
        <v>ORAZEN</v>
      </c>
      <c r="R1417" t="str">
        <f>VLOOKUP(S1417,ERV_Issuers!C:E,3,FALSE)</f>
        <v>ORAZEN</v>
      </c>
      <c r="S1417" t="s">
        <v>2940</v>
      </c>
    </row>
    <row r="1418" spans="17:19" x14ac:dyDescent="0.25">
      <c r="Q1418" t="str">
        <f t="shared" si="22"/>
        <v>ORBIA</v>
      </c>
      <c r="R1418" t="str">
        <f>VLOOKUP(S1418,ERV_Issuers!C:E,3,FALSE)</f>
        <v>ORBIA</v>
      </c>
      <c r="S1418" t="s">
        <v>2942</v>
      </c>
    </row>
    <row r="1419" spans="17:19" x14ac:dyDescent="0.25">
      <c r="Q1419" t="str">
        <f t="shared" si="22"/>
        <v>ORIEAS</v>
      </c>
      <c r="R1419" t="str">
        <f>VLOOKUP(S1419,ERV_Issuers!C:E,3,FALSE)</f>
        <v>ORIEAS</v>
      </c>
      <c r="S1419" t="s">
        <v>2944</v>
      </c>
    </row>
    <row r="1420" spans="17:19" x14ac:dyDescent="0.25">
      <c r="Q1420" t="str">
        <f t="shared" si="22"/>
        <v>ORIFLM-1L</v>
      </c>
      <c r="R1420" t="str">
        <f>VLOOKUP(S1420,ERV_Issuers!C:E,3,FALSE)</f>
        <v>ORIFLM</v>
      </c>
      <c r="S1420" t="s">
        <v>2946</v>
      </c>
    </row>
    <row r="1421" spans="17:19" x14ac:dyDescent="0.25">
      <c r="Q1421" t="str">
        <f t="shared" si="22"/>
        <v>ORSECH</v>
      </c>
      <c r="R1421" t="str">
        <f>VLOOKUP(S1421,ERV_Issuers!C:E,3,FALSE)</f>
        <v>ORSECH</v>
      </c>
      <c r="S1421" t="s">
        <v>2949</v>
      </c>
    </row>
    <row r="1422" spans="17:19" x14ac:dyDescent="0.25">
      <c r="Q1422" t="str">
        <f t="shared" si="22"/>
        <v>OTELOM</v>
      </c>
      <c r="R1422" t="str">
        <f>VLOOKUP(S1422,ERV_Issuers!C:E,3,FALSE)</f>
        <v>OTELOM</v>
      </c>
      <c r="S1422" t="s">
        <v>2951</v>
      </c>
    </row>
    <row r="1423" spans="17:19" x14ac:dyDescent="0.25">
      <c r="Q1423" t="str">
        <f t="shared" si="22"/>
        <v>PAKISTAN</v>
      </c>
      <c r="R1423" t="str">
        <f>VLOOKUP(S1423,ERV_Issuers!C:E,3,FALSE)</f>
        <v>PKSTAN</v>
      </c>
      <c r="S1423" t="s">
        <v>2954</v>
      </c>
    </row>
    <row r="1424" spans="17:19" x14ac:dyDescent="0.25">
      <c r="Q1424" t="str">
        <f t="shared" si="22"/>
        <v>PAKWNP</v>
      </c>
      <c r="R1424" t="str">
        <f>VLOOKUP(S1424,ERV_Issuers!C:E,3,FALSE)</f>
        <v>PAKWNP</v>
      </c>
      <c r="S1424" t="s">
        <v>16882</v>
      </c>
    </row>
    <row r="1425" spans="17:19" x14ac:dyDescent="0.25">
      <c r="Q1425" t="str">
        <f t="shared" si="22"/>
        <v>PAMPAR</v>
      </c>
      <c r="R1425" t="str">
        <f>VLOOKUP(S1425,ERV_Issuers!C:E,3,FALSE)</f>
        <v>PAMPAR</v>
      </c>
      <c r="S1425" t="s">
        <v>2958</v>
      </c>
    </row>
    <row r="1426" spans="17:19" x14ac:dyDescent="0.25">
      <c r="Q1426" t="str">
        <f t="shared" si="22"/>
        <v>PANAMA</v>
      </c>
      <c r="R1426" t="str">
        <f>VLOOKUP(S1426,ERV_Issuers!C:E,3,FALSE)</f>
        <v>PANAMA</v>
      </c>
      <c r="S1426" t="s">
        <v>2961</v>
      </c>
    </row>
    <row r="1427" spans="17:19" x14ac:dyDescent="0.25">
      <c r="Q1427" t="str">
        <f t="shared" si="22"/>
        <v>PANAMA</v>
      </c>
      <c r="R1427" t="e">
        <f>VLOOKUP(S1427,ERV_Issuers!C:E,3,FALSE)</f>
        <v>#N/A</v>
      </c>
      <c r="S1427" t="s">
        <v>20714</v>
      </c>
    </row>
    <row r="1428" spans="17:19" x14ac:dyDescent="0.25">
      <c r="Q1428" t="str">
        <f t="shared" si="22"/>
        <v>PANAME</v>
      </c>
      <c r="R1428" t="str">
        <f>VLOOKUP(S1428,ERV_Issuers!C:E,3,FALSE)</f>
        <v>PANAME</v>
      </c>
      <c r="S1428" t="s">
        <v>2963</v>
      </c>
    </row>
    <row r="1429" spans="17:19" x14ac:dyDescent="0.25">
      <c r="Q1429" t="str">
        <f t="shared" si="22"/>
        <v>PARAGUAY</v>
      </c>
      <c r="R1429" t="str">
        <f>VLOOKUP(S1429,ERV_Issuers!C:E,3,FALSE)</f>
        <v>PARGUY</v>
      </c>
      <c r="S1429" t="s">
        <v>2966</v>
      </c>
    </row>
    <row r="1430" spans="17:19" x14ac:dyDescent="0.25">
      <c r="Q1430" t="str">
        <f t="shared" si="22"/>
        <v>PARCRT</v>
      </c>
      <c r="R1430" t="str">
        <f>VLOOKUP(S1430,ERV_Issuers!C:E,3,FALSE)</f>
        <v>PARCRT</v>
      </c>
      <c r="S1430" t="s">
        <v>2970</v>
      </c>
    </row>
    <row r="1431" spans="17:19" x14ac:dyDescent="0.25">
      <c r="Q1431" t="str">
        <f t="shared" si="22"/>
        <v>PARKPT</v>
      </c>
      <c r="R1431" t="str">
        <f>VLOOKUP(S1431,ERV_Issuers!C:E,3,FALSE)</f>
        <v>PARKPT</v>
      </c>
      <c r="S1431" t="s">
        <v>2973</v>
      </c>
    </row>
    <row r="1432" spans="17:19" x14ac:dyDescent="0.25">
      <c r="Q1432" t="str">
        <f t="shared" si="22"/>
        <v>PCGIHD</v>
      </c>
      <c r="R1432" t="str">
        <f>VLOOKUP(S1432,ERV_Issuers!C:E,3,FALSE)</f>
        <v/>
      </c>
      <c r="S1432" t="s">
        <v>17549</v>
      </c>
    </row>
    <row r="1433" spans="17:19" x14ac:dyDescent="0.25">
      <c r="Q1433" t="str">
        <f t="shared" si="22"/>
        <v>PCORPM</v>
      </c>
      <c r="R1433" t="str">
        <f>VLOOKUP(S1433,ERV_Issuers!C:E,3,FALSE)</f>
        <v>PCORPM</v>
      </c>
      <c r="S1433" t="s">
        <v>1429</v>
      </c>
    </row>
    <row r="1434" spans="17:19" x14ac:dyDescent="0.25">
      <c r="Q1434" t="str">
        <f t="shared" si="22"/>
        <v>PCPDC</v>
      </c>
      <c r="R1434" t="str">
        <f>VLOOKUP(S1434,ERV_Issuers!C:E,3,FALSE)</f>
        <v>PCPDC</v>
      </c>
      <c r="S1434" t="s">
        <v>1432</v>
      </c>
    </row>
    <row r="1435" spans="17:19" x14ac:dyDescent="0.25">
      <c r="Q1435" t="str">
        <f t="shared" si="22"/>
        <v>PDLLN</v>
      </c>
      <c r="R1435" t="str">
        <f>VLOOKUP(S1435,ERV_Issuers!C:E,3,FALSE)</f>
        <v>PDLLN</v>
      </c>
      <c r="S1435" t="s">
        <v>1434</v>
      </c>
    </row>
    <row r="1436" spans="17:19" x14ac:dyDescent="0.25">
      <c r="Q1436" t="str">
        <f t="shared" si="22"/>
        <v>PDSOAM</v>
      </c>
      <c r="R1436" t="str">
        <f>VLOOKUP(S1436,ERV_Issuers!C:E,3,FALSE)</f>
        <v/>
      </c>
      <c r="S1436" t="s">
        <v>1437</v>
      </c>
    </row>
    <row r="1437" spans="17:19" x14ac:dyDescent="0.25">
      <c r="Q1437" t="str">
        <f t="shared" si="22"/>
        <v>PDVSA</v>
      </c>
      <c r="R1437" t="str">
        <f>VLOOKUP(S1437,ERV_Issuers!C:E,3,FALSE)</f>
        <v>PDVSA</v>
      </c>
      <c r="S1437" t="s">
        <v>1440</v>
      </c>
    </row>
    <row r="1438" spans="17:19" x14ac:dyDescent="0.25">
      <c r="Q1438" t="str">
        <f t="shared" si="22"/>
        <v>PEAKRN</v>
      </c>
      <c r="R1438" t="str">
        <f>VLOOKUP(S1438,ERV_Issuers!C:E,3,FALSE)</f>
        <v>PEAKRN</v>
      </c>
      <c r="S1438" t="s">
        <v>3034</v>
      </c>
    </row>
    <row r="1439" spans="17:19" x14ac:dyDescent="0.25">
      <c r="Q1439" t="str">
        <f t="shared" si="22"/>
        <v>PEMEX</v>
      </c>
      <c r="R1439" t="str">
        <f>VLOOKUP(S1439,ERV_Issuers!C:E,3,FALSE)</f>
        <v>PEMEX</v>
      </c>
      <c r="S1439" t="s">
        <v>3038</v>
      </c>
    </row>
    <row r="1440" spans="17:19" x14ac:dyDescent="0.25">
      <c r="Q1440" t="str">
        <f t="shared" si="22"/>
        <v>PENOMX</v>
      </c>
      <c r="R1440" t="str">
        <f>VLOOKUP(S1440,ERV_Issuers!C:E,3,FALSE)</f>
        <v>PENOMX</v>
      </c>
      <c r="S1440" t="s">
        <v>3040</v>
      </c>
    </row>
    <row r="1441" spans="17:19" x14ac:dyDescent="0.25">
      <c r="Q1441" t="str">
        <f t="shared" si="22"/>
        <v>PERLNG</v>
      </c>
      <c r="R1441" t="str">
        <f>VLOOKUP(S1441,ERV_Issuers!C:E,3,FALSE)</f>
        <v>PERLNG</v>
      </c>
      <c r="S1441" t="s">
        <v>3043</v>
      </c>
    </row>
    <row r="1442" spans="17:19" x14ac:dyDescent="0.25">
      <c r="Q1442" t="str">
        <f t="shared" si="22"/>
        <v>PERTIJ</v>
      </c>
      <c r="R1442" t="str">
        <f>VLOOKUP(S1442,ERV_Issuers!C:E,3,FALSE)</f>
        <v>PERTIJ</v>
      </c>
      <c r="S1442" t="s">
        <v>3046</v>
      </c>
    </row>
    <row r="1443" spans="17:19" x14ac:dyDescent="0.25">
      <c r="Q1443" t="str">
        <f t="shared" si="22"/>
        <v>PERU</v>
      </c>
      <c r="R1443" t="str">
        <f>VLOOKUP(S1443,ERV_Issuers!C:E,3,FALSE)</f>
        <v>PERU</v>
      </c>
      <c r="S1443" t="s">
        <v>3049</v>
      </c>
    </row>
    <row r="1444" spans="17:19" x14ac:dyDescent="0.25">
      <c r="Q1444" t="str">
        <f t="shared" si="22"/>
        <v>PETBRA</v>
      </c>
      <c r="R1444" t="str">
        <f>VLOOKUP(S1444,ERV_Issuers!C:E,3,FALSE)</f>
        <v>PETBRA</v>
      </c>
      <c r="S1444" t="s">
        <v>3052</v>
      </c>
    </row>
    <row r="1445" spans="17:19" x14ac:dyDescent="0.25">
      <c r="Q1445" t="str">
        <f t="shared" si="22"/>
        <v>PETKM</v>
      </c>
      <c r="R1445" t="str">
        <f>VLOOKUP(S1445,ERV_Issuers!C:E,3,FALSE)</f>
        <v>PETKM</v>
      </c>
      <c r="S1445" t="s">
        <v>3055</v>
      </c>
    </row>
    <row r="1446" spans="17:19" x14ac:dyDescent="0.25">
      <c r="Q1446" t="str">
        <f t="shared" si="22"/>
        <v>UOBSP</v>
      </c>
      <c r="R1446" t="str">
        <f>VLOOKUP(S1446,ERV_Issuers!C:E,3,FALSE)</f>
        <v>UOBSP</v>
      </c>
      <c r="S1446" t="s">
        <v>3275</v>
      </c>
    </row>
    <row r="1447" spans="17:19" x14ac:dyDescent="0.25">
      <c r="Q1447" t="str">
        <f t="shared" si="22"/>
        <v>UOBSP</v>
      </c>
      <c r="R1447" t="str">
        <f>VLOOKUP(S1447,ERV_Issuers!C:E,3,FALSE)</f>
        <v>UOBSP</v>
      </c>
      <c r="S1447" t="s">
        <v>3278</v>
      </c>
    </row>
    <row r="1448" spans="17:19" x14ac:dyDescent="0.25">
      <c r="Q1448" t="str">
        <f t="shared" si="22"/>
        <v>UOBSP</v>
      </c>
      <c r="R1448" t="str">
        <f>VLOOKUP(S1448,ERV_Issuers!C:E,3,FALSE)</f>
        <v>UOBSP</v>
      </c>
      <c r="S1448" t="s">
        <v>3280</v>
      </c>
    </row>
    <row r="1449" spans="17:19" x14ac:dyDescent="0.25">
      <c r="Q1449" t="str">
        <f t="shared" si="22"/>
        <v>UPLLIN</v>
      </c>
      <c r="R1449" t="str">
        <f>VLOOKUP(S1449,ERV_Issuers!C:E,3,FALSE)</f>
        <v>UPLLIN</v>
      </c>
      <c r="S1449" t="s">
        <v>3282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T295"/>
  <sheetViews>
    <sheetView workbookViewId="0"/>
  </sheetViews>
  <sheetFormatPr defaultRowHeight="15" outlineLevelCol="1" x14ac:dyDescent="0.25"/>
  <cols>
    <col min="8" max="25" width="0" hidden="1" customWidth="1" outlineLevel="1"/>
    <col min="26" max="26" width="9.140625" collapsed="1"/>
  </cols>
  <sheetData>
    <row r="1" spans="1:46" x14ac:dyDescent="0.25">
      <c r="A1" t="s">
        <v>15591</v>
      </c>
      <c r="B1">
        <v>20220413</v>
      </c>
    </row>
    <row r="2" spans="1:46" x14ac:dyDescent="0.25">
      <c r="A2" t="s">
        <v>15592</v>
      </c>
      <c r="B2" t="s">
        <v>15593</v>
      </c>
      <c r="C2" t="s">
        <v>15594</v>
      </c>
      <c r="D2" t="s">
        <v>15595</v>
      </c>
      <c r="E2" t="s">
        <v>15596</v>
      </c>
      <c r="F2" t="s">
        <v>15597</v>
      </c>
      <c r="G2" t="s">
        <v>3849</v>
      </c>
      <c r="H2" t="s">
        <v>15598</v>
      </c>
      <c r="I2" t="s">
        <v>15599</v>
      </c>
      <c r="J2" t="s">
        <v>15600</v>
      </c>
      <c r="K2" t="s">
        <v>15601</v>
      </c>
      <c r="L2" t="s">
        <v>15602</v>
      </c>
      <c r="M2" t="s">
        <v>15603</v>
      </c>
      <c r="N2" t="s">
        <v>15604</v>
      </c>
      <c r="O2" t="s">
        <v>15605</v>
      </c>
      <c r="P2" t="s">
        <v>15606</v>
      </c>
      <c r="Q2" t="s">
        <v>15607</v>
      </c>
      <c r="R2" t="s">
        <v>15608</v>
      </c>
      <c r="S2" t="s">
        <v>15609</v>
      </c>
      <c r="T2" t="s">
        <v>15610</v>
      </c>
      <c r="U2" t="s">
        <v>15611</v>
      </c>
      <c r="V2" t="s">
        <v>15612</v>
      </c>
      <c r="W2" t="s">
        <v>15613</v>
      </c>
      <c r="X2" t="s">
        <v>15614</v>
      </c>
      <c r="Y2" t="s">
        <v>15615</v>
      </c>
      <c r="Z2" t="s">
        <v>3846</v>
      </c>
      <c r="AA2" t="s">
        <v>15616</v>
      </c>
      <c r="AB2" t="s">
        <v>15617</v>
      </c>
      <c r="AC2" t="s">
        <v>15618</v>
      </c>
      <c r="AD2" t="s">
        <v>15619</v>
      </c>
      <c r="AE2" t="s">
        <v>15620</v>
      </c>
      <c r="AF2" t="s">
        <v>15621</v>
      </c>
      <c r="AG2" t="s">
        <v>15622</v>
      </c>
      <c r="AH2" t="s">
        <v>15623</v>
      </c>
      <c r="AI2" t="s">
        <v>15624</v>
      </c>
      <c r="AJ2" t="s">
        <v>15625</v>
      </c>
      <c r="AK2" t="s">
        <v>15626</v>
      </c>
      <c r="AL2" t="s">
        <v>3851</v>
      </c>
      <c r="AM2" t="s">
        <v>15627</v>
      </c>
      <c r="AN2" t="s">
        <v>15628</v>
      </c>
      <c r="AO2" t="s">
        <v>11978</v>
      </c>
      <c r="AP2" t="s">
        <v>11979</v>
      </c>
      <c r="AQ2" t="s">
        <v>15629</v>
      </c>
      <c r="AR2" t="s">
        <v>15630</v>
      </c>
      <c r="AS2" t="s">
        <v>15631</v>
      </c>
      <c r="AT2" t="s">
        <v>15632</v>
      </c>
    </row>
    <row r="3" spans="1:46" x14ac:dyDescent="0.25">
      <c r="A3" t="s">
        <v>15633</v>
      </c>
      <c r="B3" t="s">
        <v>15634</v>
      </c>
      <c r="C3" t="s">
        <v>15635</v>
      </c>
      <c r="D3" t="s">
        <v>15636</v>
      </c>
      <c r="E3" s="6">
        <v>45109</v>
      </c>
      <c r="F3" t="s">
        <v>15637</v>
      </c>
      <c r="G3">
        <v>100.14545</v>
      </c>
      <c r="H3">
        <v>1.849205</v>
      </c>
      <c r="I3">
        <v>104.600741</v>
      </c>
      <c r="J3">
        <v>1.2222999999999999E-2</v>
      </c>
      <c r="K3">
        <v>0.146255</v>
      </c>
      <c r="L3">
        <v>3.4846370000000002</v>
      </c>
      <c r="M3">
        <v>0.80387900000000001</v>
      </c>
      <c r="N3">
        <v>10999.616463</v>
      </c>
      <c r="O3">
        <v>11219.020914999999</v>
      </c>
      <c r="P3">
        <v>1762.4036309999999</v>
      </c>
      <c r="Q3">
        <v>1624.709501</v>
      </c>
      <c r="R3">
        <v>0.212841</v>
      </c>
      <c r="S3">
        <v>1.193263</v>
      </c>
      <c r="T3">
        <v>1.1671879999999999</v>
      </c>
      <c r="U3">
        <v>2.233981</v>
      </c>
      <c r="V3">
        <v>2.5255350000000001</v>
      </c>
      <c r="W3">
        <v>2.36</v>
      </c>
      <c r="X3" s="6">
        <v>44014</v>
      </c>
      <c r="Y3">
        <v>1</v>
      </c>
      <c r="Z3" t="s">
        <v>15634</v>
      </c>
      <c r="AA3" t="s">
        <v>15638</v>
      </c>
      <c r="AB3">
        <v>0.100205</v>
      </c>
      <c r="AC3">
        <v>-0.21007500000000001</v>
      </c>
      <c r="AD3">
        <v>6.4571329999999998</v>
      </c>
      <c r="AE3">
        <v>0.92422800000000005</v>
      </c>
      <c r="AF3">
        <v>0.34013199999999999</v>
      </c>
      <c r="AG3">
        <v>2.3565429999999998</v>
      </c>
      <c r="AH3">
        <v>17.036601999999998</v>
      </c>
      <c r="AI3">
        <v>5.8041320000000001</v>
      </c>
      <c r="AJ3">
        <v>100</v>
      </c>
      <c r="AK3" t="s">
        <v>15697</v>
      </c>
      <c r="AL3" t="s">
        <v>349</v>
      </c>
      <c r="AM3">
        <v>0.21240999999999999</v>
      </c>
      <c r="AN3">
        <v>0.21688399999999999</v>
      </c>
      <c r="AO3">
        <v>4</v>
      </c>
      <c r="AP3">
        <v>36.529831000000001</v>
      </c>
      <c r="AQ3">
        <v>0.135212</v>
      </c>
      <c r="AR3">
        <v>2.7492200000000002</v>
      </c>
      <c r="AS3">
        <v>1.0548709999999999</v>
      </c>
      <c r="AT3">
        <v>5.9704490000000003</v>
      </c>
    </row>
    <row r="4" spans="1:46" x14ac:dyDescent="0.25">
      <c r="A4" t="s">
        <v>15639</v>
      </c>
      <c r="B4" t="s">
        <v>15640</v>
      </c>
      <c r="C4" t="s">
        <v>15641</v>
      </c>
      <c r="D4" t="s">
        <v>15636</v>
      </c>
      <c r="E4" s="6">
        <v>45217</v>
      </c>
      <c r="F4" t="s">
        <v>15637</v>
      </c>
      <c r="G4">
        <v>101.68495</v>
      </c>
      <c r="H4">
        <v>1.604438</v>
      </c>
      <c r="I4">
        <v>112.528824</v>
      </c>
      <c r="J4">
        <v>2.3931999999999998E-2</v>
      </c>
      <c r="K4">
        <v>0.15721199999999999</v>
      </c>
      <c r="L4">
        <v>3.5984219999999998</v>
      </c>
      <c r="M4">
        <v>0.91474500000000003</v>
      </c>
      <c r="N4">
        <v>7161.2344519999997</v>
      </c>
      <c r="O4">
        <v>7396.7952640000003</v>
      </c>
      <c r="P4">
        <v>1161.9676019999999</v>
      </c>
      <c r="Q4">
        <v>1071.1846989999999</v>
      </c>
      <c r="R4">
        <v>0.14032800000000001</v>
      </c>
      <c r="S4">
        <v>1.480437</v>
      </c>
      <c r="T4">
        <v>1.4493910000000001</v>
      </c>
      <c r="U4">
        <v>2.1419589999999999</v>
      </c>
      <c r="V4">
        <v>3.5490270000000002</v>
      </c>
      <c r="W4">
        <v>3.29</v>
      </c>
      <c r="X4" s="6">
        <v>43391</v>
      </c>
      <c r="Y4">
        <v>1</v>
      </c>
      <c r="Z4" t="s">
        <v>15640</v>
      </c>
      <c r="AA4" t="s">
        <v>15638</v>
      </c>
      <c r="AB4">
        <v>0.111924</v>
      </c>
      <c r="AC4">
        <v>-0.199158</v>
      </c>
      <c r="AD4">
        <v>6.5741860000000001</v>
      </c>
      <c r="AE4">
        <v>1.035226</v>
      </c>
      <c r="AF4">
        <v>0.351879</v>
      </c>
      <c r="AG4">
        <v>2.3677410000000001</v>
      </c>
      <c r="AH4">
        <v>17.165286999999999</v>
      </c>
      <c r="AI4">
        <v>5.9204970000000001</v>
      </c>
      <c r="AJ4">
        <v>100</v>
      </c>
      <c r="AK4" t="s">
        <v>15697</v>
      </c>
      <c r="AL4" t="s">
        <v>349</v>
      </c>
      <c r="AM4">
        <v>0.14002899999999999</v>
      </c>
      <c r="AN4">
        <v>0.14299400000000001</v>
      </c>
      <c r="AO4">
        <v>4</v>
      </c>
      <c r="AP4">
        <v>36.529831000000001</v>
      </c>
      <c r="AQ4">
        <v>0.135212</v>
      </c>
      <c r="AR4">
        <v>2.7492200000000002</v>
      </c>
      <c r="AS4">
        <v>1.0548709999999999</v>
      </c>
      <c r="AT4">
        <v>5.9704490000000003</v>
      </c>
    </row>
    <row r="5" spans="1:46" x14ac:dyDescent="0.25">
      <c r="A5" t="s">
        <v>15642</v>
      </c>
      <c r="B5" t="s">
        <v>15643</v>
      </c>
      <c r="C5" t="s">
        <v>15644</v>
      </c>
      <c r="D5" t="s">
        <v>15636</v>
      </c>
      <c r="E5" s="6">
        <v>45235</v>
      </c>
      <c r="F5" t="s">
        <v>15637</v>
      </c>
      <c r="G5">
        <v>100.96675</v>
      </c>
      <c r="H5">
        <v>1.2624660000000001</v>
      </c>
      <c r="I5">
        <v>105.533894</v>
      </c>
      <c r="J5">
        <v>7.2300000000000003E-3</v>
      </c>
      <c r="K5">
        <v>0.17611599999999999</v>
      </c>
      <c r="L5">
        <v>3.6590289999999999</v>
      </c>
      <c r="M5">
        <v>0.869869</v>
      </c>
      <c r="N5">
        <v>13249.688224</v>
      </c>
      <c r="O5">
        <v>13545.052361</v>
      </c>
      <c r="P5">
        <v>2127.8014939999998</v>
      </c>
      <c r="Q5">
        <v>1961.55934</v>
      </c>
      <c r="R5">
        <v>0.256969</v>
      </c>
      <c r="S5">
        <v>1.533423</v>
      </c>
      <c r="T5">
        <v>1.4998400000000001</v>
      </c>
      <c r="U5">
        <v>2.239093</v>
      </c>
      <c r="V5">
        <v>3.7424089999999999</v>
      </c>
      <c r="W5">
        <v>2.88</v>
      </c>
      <c r="X5" s="6">
        <v>44140</v>
      </c>
      <c r="Y5">
        <v>1</v>
      </c>
      <c r="Z5" t="s">
        <v>15643</v>
      </c>
      <c r="AA5" t="s">
        <v>15638</v>
      </c>
      <c r="AB5">
        <v>9.5207E-2</v>
      </c>
      <c r="AC5">
        <v>-0.18032100000000001</v>
      </c>
      <c r="AD5">
        <v>6.6365340000000002</v>
      </c>
      <c r="AE5">
        <v>0.99029599999999995</v>
      </c>
      <c r="AF5">
        <v>0.33512199999999998</v>
      </c>
      <c r="AG5">
        <v>2.3870619999999998</v>
      </c>
      <c r="AH5">
        <v>17.233830999999999</v>
      </c>
      <c r="AI5">
        <v>5.8733940000000002</v>
      </c>
      <c r="AJ5">
        <v>100</v>
      </c>
      <c r="AK5" t="s">
        <v>15697</v>
      </c>
      <c r="AL5" t="s">
        <v>349</v>
      </c>
      <c r="AM5">
        <v>0.25637300000000002</v>
      </c>
      <c r="AN5">
        <v>0.261851</v>
      </c>
      <c r="AO5">
        <v>4</v>
      </c>
      <c r="AP5">
        <v>36.529831000000001</v>
      </c>
      <c r="AQ5">
        <v>0.135212</v>
      </c>
      <c r="AR5">
        <v>2.7492200000000002</v>
      </c>
      <c r="AS5">
        <v>1.0548709999999999</v>
      </c>
      <c r="AT5">
        <v>5.9704490000000003</v>
      </c>
    </row>
    <row r="6" spans="1:46" x14ac:dyDescent="0.25">
      <c r="A6" t="s">
        <v>16638</v>
      </c>
      <c r="B6" t="s">
        <v>16639</v>
      </c>
      <c r="C6" t="s">
        <v>16640</v>
      </c>
      <c r="D6" t="s">
        <v>15636</v>
      </c>
      <c r="E6" s="6">
        <v>45390</v>
      </c>
      <c r="F6" t="s">
        <v>15637</v>
      </c>
      <c r="G6">
        <v>101.09045</v>
      </c>
      <c r="H6">
        <v>4.6684999999999997E-2</v>
      </c>
      <c r="I6">
        <v>103.304658</v>
      </c>
      <c r="J6">
        <v>6.1223E-2</v>
      </c>
      <c r="K6">
        <v>0.17188700000000001</v>
      </c>
      <c r="M6">
        <v>0.91390300000000002</v>
      </c>
      <c r="N6">
        <v>11900.967038000001</v>
      </c>
      <c r="O6">
        <v>12036.297091</v>
      </c>
      <c r="P6">
        <v>1890.7901019999999</v>
      </c>
      <c r="Q6">
        <v>1743.0653159999999</v>
      </c>
      <c r="R6">
        <v>0.22834599999999999</v>
      </c>
      <c r="S6">
        <v>1.9553940000000001</v>
      </c>
      <c r="T6">
        <v>1.9119390000000001</v>
      </c>
      <c r="U6">
        <v>2.2728130000000002</v>
      </c>
      <c r="V6">
        <v>5.5505490000000002</v>
      </c>
      <c r="W6">
        <v>2.84</v>
      </c>
      <c r="X6" s="6">
        <v>44294</v>
      </c>
      <c r="Y6">
        <v>1</v>
      </c>
      <c r="Z6" t="s">
        <v>16639</v>
      </c>
      <c r="AA6" t="s">
        <v>15638</v>
      </c>
      <c r="AB6">
        <v>0.14924699999999999</v>
      </c>
      <c r="AC6">
        <v>-0.184535</v>
      </c>
      <c r="AE6">
        <v>1.0343830000000001</v>
      </c>
      <c r="AF6">
        <v>0.389291</v>
      </c>
      <c r="AG6">
        <v>2.3827400000000001</v>
      </c>
      <c r="AI6">
        <v>5.919613</v>
      </c>
      <c r="AJ6">
        <v>100</v>
      </c>
      <c r="AK6" t="s">
        <v>15697</v>
      </c>
      <c r="AL6" t="s">
        <v>349</v>
      </c>
      <c r="AM6">
        <v>0.23422399999999999</v>
      </c>
      <c r="AN6">
        <v>0.232684</v>
      </c>
      <c r="AO6">
        <v>4</v>
      </c>
      <c r="AP6">
        <v>36.529831000000001</v>
      </c>
      <c r="AQ6">
        <v>0.135212</v>
      </c>
      <c r="AR6">
        <v>2.7492200000000002</v>
      </c>
      <c r="AS6">
        <v>1.0548709999999999</v>
      </c>
      <c r="AT6">
        <v>5.9704490000000003</v>
      </c>
    </row>
    <row r="7" spans="1:46" x14ac:dyDescent="0.25">
      <c r="A7" t="s">
        <v>15645</v>
      </c>
      <c r="B7" t="s">
        <v>15646</v>
      </c>
      <c r="C7" t="s">
        <v>15647</v>
      </c>
      <c r="D7" t="s">
        <v>15636</v>
      </c>
      <c r="E7" s="6">
        <v>45393</v>
      </c>
      <c r="F7" t="s">
        <v>15637</v>
      </c>
      <c r="G7">
        <v>101.79375</v>
      </c>
      <c r="H7">
        <v>2.6218999999999999E-2</v>
      </c>
      <c r="I7">
        <v>110.474627</v>
      </c>
      <c r="J7">
        <v>4.2189999999999998E-2</v>
      </c>
      <c r="K7">
        <v>0.15253900000000001</v>
      </c>
      <c r="L7">
        <v>3.8764210000000001</v>
      </c>
      <c r="M7">
        <v>0.901972</v>
      </c>
      <c r="N7">
        <v>11669.226583</v>
      </c>
      <c r="O7">
        <v>11881.60291</v>
      </c>
      <c r="P7">
        <v>1866.489088</v>
      </c>
      <c r="Q7">
        <v>1720.662906</v>
      </c>
      <c r="R7">
        <v>0.225411</v>
      </c>
      <c r="S7">
        <v>1.9603950000000001</v>
      </c>
      <c r="T7">
        <v>1.9170469999999999</v>
      </c>
      <c r="U7">
        <v>2.261199</v>
      </c>
      <c r="V7">
        <v>5.5782480000000003</v>
      </c>
      <c r="W7">
        <v>3.19</v>
      </c>
      <c r="X7" s="6">
        <v>43566</v>
      </c>
      <c r="Y7">
        <v>1</v>
      </c>
      <c r="Z7" t="s">
        <v>15646</v>
      </c>
      <c r="AA7" t="s">
        <v>15638</v>
      </c>
      <c r="AB7">
        <v>0.13019800000000001</v>
      </c>
      <c r="AC7">
        <v>-0.203814</v>
      </c>
      <c r="AD7">
        <v>6.8601700000000001</v>
      </c>
      <c r="AE7">
        <v>1.022438</v>
      </c>
      <c r="AF7">
        <v>0.370197</v>
      </c>
      <c r="AG7">
        <v>2.362965</v>
      </c>
      <c r="AH7">
        <v>17.479692</v>
      </c>
      <c r="AI7">
        <v>5.9070900000000002</v>
      </c>
      <c r="AJ7">
        <v>100</v>
      </c>
      <c r="AK7" t="s">
        <v>15697</v>
      </c>
      <c r="AL7" t="s">
        <v>349</v>
      </c>
      <c r="AM7">
        <v>0.231988</v>
      </c>
      <c r="AN7">
        <v>0.22969300000000001</v>
      </c>
      <c r="AO7">
        <v>4</v>
      </c>
      <c r="AP7">
        <v>36.529831000000001</v>
      </c>
      <c r="AQ7">
        <v>0.135212</v>
      </c>
      <c r="AR7">
        <v>2.7492200000000002</v>
      </c>
      <c r="AS7">
        <v>1.0548709999999999</v>
      </c>
      <c r="AT7">
        <v>5.9704490000000003</v>
      </c>
    </row>
    <row r="8" spans="1:46" x14ac:dyDescent="0.25">
      <c r="A8" t="s">
        <v>18718</v>
      </c>
      <c r="B8" t="s">
        <v>18719</v>
      </c>
      <c r="C8" t="s">
        <v>18720</v>
      </c>
      <c r="D8" t="s">
        <v>15636</v>
      </c>
      <c r="E8" s="6">
        <v>45537</v>
      </c>
      <c r="F8" t="s">
        <v>15637</v>
      </c>
      <c r="G8">
        <v>100.2627</v>
      </c>
      <c r="H8">
        <v>1.515836</v>
      </c>
      <c r="I8">
        <v>101.75795100000001</v>
      </c>
      <c r="J8">
        <v>2.0310000000000002E-2</v>
      </c>
      <c r="K8">
        <v>0.16866200000000001</v>
      </c>
      <c r="M8">
        <v>0.86187899999999995</v>
      </c>
      <c r="N8">
        <v>12847.756917999999</v>
      </c>
      <c r="O8">
        <v>13076.258851000001</v>
      </c>
      <c r="P8">
        <v>2054.1584029999999</v>
      </c>
      <c r="Q8">
        <v>1893.6698799999999</v>
      </c>
      <c r="R8">
        <v>0.24807499999999999</v>
      </c>
      <c r="S8">
        <v>2.314438</v>
      </c>
      <c r="T8">
        <v>2.2612369999999999</v>
      </c>
      <c r="U8">
        <v>2.3527559999999998</v>
      </c>
      <c r="V8">
        <v>7.4318150000000003</v>
      </c>
      <c r="W8">
        <v>2.4700000000000002</v>
      </c>
      <c r="X8" s="6">
        <v>44441</v>
      </c>
      <c r="Y8">
        <v>1</v>
      </c>
      <c r="Z8" t="s">
        <v>18719</v>
      </c>
      <c r="AA8" t="s">
        <v>15638</v>
      </c>
      <c r="AB8">
        <v>0.10829900000000001</v>
      </c>
      <c r="AC8">
        <v>-0.187749</v>
      </c>
      <c r="AE8">
        <v>0.98229699999999998</v>
      </c>
      <c r="AF8">
        <v>0.34824500000000003</v>
      </c>
      <c r="AG8">
        <v>2.3794439999999999</v>
      </c>
      <c r="AI8">
        <v>5.8650089999999997</v>
      </c>
      <c r="AJ8">
        <v>100</v>
      </c>
      <c r="AK8" t="s">
        <v>15697</v>
      </c>
      <c r="AL8" t="s">
        <v>349</v>
      </c>
      <c r="AM8">
        <v>0.24751799999999999</v>
      </c>
      <c r="AN8">
        <v>0.25278800000000001</v>
      </c>
      <c r="AO8">
        <v>4</v>
      </c>
      <c r="AP8">
        <v>36.529831000000001</v>
      </c>
      <c r="AQ8">
        <v>0.135212</v>
      </c>
      <c r="AR8">
        <v>2.7492200000000002</v>
      </c>
      <c r="AS8">
        <v>1.0548709999999999</v>
      </c>
      <c r="AT8">
        <v>5.9704490000000003</v>
      </c>
    </row>
    <row r="9" spans="1:46" x14ac:dyDescent="0.25">
      <c r="A9" t="s">
        <v>15648</v>
      </c>
      <c r="B9" t="s">
        <v>15649</v>
      </c>
      <c r="C9" t="s">
        <v>15650</v>
      </c>
      <c r="D9" t="s">
        <v>15636</v>
      </c>
      <c r="E9" s="6">
        <v>45582</v>
      </c>
      <c r="F9" t="s">
        <v>15637</v>
      </c>
      <c r="G9">
        <v>101.42529999999999</v>
      </c>
      <c r="H9">
        <v>1.441808</v>
      </c>
      <c r="I9">
        <v>108.794594</v>
      </c>
      <c r="J9">
        <v>2.5291000000000001E-2</v>
      </c>
      <c r="K9">
        <v>0.17627699999999999</v>
      </c>
      <c r="L9">
        <v>4.0370140000000001</v>
      </c>
      <c r="M9">
        <v>0.89523299999999995</v>
      </c>
      <c r="N9">
        <v>9184.5227739999991</v>
      </c>
      <c r="O9">
        <v>9447.852981</v>
      </c>
      <c r="P9">
        <v>1484.1696549999999</v>
      </c>
      <c r="Q9">
        <v>1368.2135559999999</v>
      </c>
      <c r="R9">
        <v>0.17923900000000001</v>
      </c>
      <c r="S9">
        <v>2.4250989999999999</v>
      </c>
      <c r="T9">
        <v>2.3695040000000001</v>
      </c>
      <c r="U9">
        <v>2.346266</v>
      </c>
      <c r="V9">
        <v>8.0573090000000001</v>
      </c>
      <c r="W9">
        <v>2.94</v>
      </c>
      <c r="X9" s="6">
        <v>43755</v>
      </c>
      <c r="Y9">
        <v>1</v>
      </c>
      <c r="Z9" t="s">
        <v>15649</v>
      </c>
      <c r="AA9" t="s">
        <v>15638</v>
      </c>
      <c r="AB9">
        <v>0.113284</v>
      </c>
      <c r="AC9">
        <v>-0.18015999999999999</v>
      </c>
      <c r="AD9">
        <v>7.0253759999999996</v>
      </c>
      <c r="AE9">
        <v>1.0156909999999999</v>
      </c>
      <c r="AF9">
        <v>0.353242</v>
      </c>
      <c r="AG9">
        <v>2.3872270000000002</v>
      </c>
      <c r="AH9">
        <v>17.661315999999999</v>
      </c>
      <c r="AI9">
        <v>5.9000170000000001</v>
      </c>
      <c r="AJ9">
        <v>100</v>
      </c>
      <c r="AK9" t="s">
        <v>15697</v>
      </c>
      <c r="AL9" t="s">
        <v>349</v>
      </c>
      <c r="AM9">
        <v>0.17882300000000001</v>
      </c>
      <c r="AN9">
        <v>0.182644</v>
      </c>
      <c r="AO9">
        <v>4</v>
      </c>
      <c r="AP9">
        <v>36.529831000000001</v>
      </c>
      <c r="AQ9">
        <v>0.135212</v>
      </c>
      <c r="AR9">
        <v>2.7492200000000002</v>
      </c>
      <c r="AS9">
        <v>1.0548709999999999</v>
      </c>
      <c r="AT9">
        <v>5.9704490000000003</v>
      </c>
    </row>
    <row r="10" spans="1:46" x14ac:dyDescent="0.25">
      <c r="A10" t="s">
        <v>22564</v>
      </c>
      <c r="B10" t="s">
        <v>22565</v>
      </c>
      <c r="C10" t="s">
        <v>22566</v>
      </c>
      <c r="D10" t="s">
        <v>15636</v>
      </c>
      <c r="E10" s="6">
        <v>45712</v>
      </c>
      <c r="F10" t="s">
        <v>15637</v>
      </c>
      <c r="G10">
        <v>99.80359</v>
      </c>
      <c r="H10">
        <v>0.30339700000000003</v>
      </c>
      <c r="I10">
        <v>100.204083</v>
      </c>
      <c r="J10">
        <v>3.578E-3</v>
      </c>
      <c r="K10">
        <v>0.171794</v>
      </c>
      <c r="N10">
        <v>4254.7712769999998</v>
      </c>
      <c r="O10">
        <v>4259.3233399999999</v>
      </c>
      <c r="P10">
        <v>669.10000200000002</v>
      </c>
      <c r="Q10">
        <v>616.82415500000002</v>
      </c>
      <c r="R10">
        <v>8.0805000000000002E-2</v>
      </c>
      <c r="S10">
        <v>2.7993239999999999</v>
      </c>
      <c r="T10">
        <v>2.735573</v>
      </c>
      <c r="U10">
        <v>2.3304100000000001</v>
      </c>
      <c r="V10">
        <v>10.25755</v>
      </c>
      <c r="W10">
        <v>2.2599999999999998</v>
      </c>
      <c r="X10" s="6">
        <v>44616</v>
      </c>
      <c r="Y10">
        <v>1</v>
      </c>
      <c r="Z10" t="s">
        <v>22565</v>
      </c>
      <c r="AA10" t="s">
        <v>15638</v>
      </c>
      <c r="AB10">
        <v>9.1551999999999994E-2</v>
      </c>
      <c r="AC10">
        <v>-0.18462700000000001</v>
      </c>
      <c r="AF10">
        <v>0.33145799999999997</v>
      </c>
      <c r="AG10">
        <v>2.3826450000000001</v>
      </c>
      <c r="AJ10">
        <v>100</v>
      </c>
      <c r="AK10" t="s">
        <v>15697</v>
      </c>
      <c r="AL10" t="s">
        <v>349</v>
      </c>
      <c r="AM10">
        <v>8.0620999999999998E-2</v>
      </c>
      <c r="AN10">
        <v>8.2339999999999997E-2</v>
      </c>
      <c r="AO10">
        <v>4</v>
      </c>
      <c r="AP10">
        <v>36.529831000000001</v>
      </c>
      <c r="AQ10">
        <v>0.135212</v>
      </c>
      <c r="AR10">
        <v>2.7492200000000002</v>
      </c>
      <c r="AS10">
        <v>1.0548709999999999</v>
      </c>
      <c r="AT10">
        <v>5.9704490000000003</v>
      </c>
    </row>
    <row r="11" spans="1:46" x14ac:dyDescent="0.25">
      <c r="A11" t="s">
        <v>15652</v>
      </c>
      <c r="B11" t="s">
        <v>15653</v>
      </c>
      <c r="C11" t="s">
        <v>15654</v>
      </c>
      <c r="D11" t="s">
        <v>15636</v>
      </c>
      <c r="E11" s="6">
        <v>45756</v>
      </c>
      <c r="F11" t="s">
        <v>15651</v>
      </c>
      <c r="G11">
        <v>98.657899999999998</v>
      </c>
      <c r="H11">
        <v>2.726E-2</v>
      </c>
      <c r="I11">
        <v>101.648174</v>
      </c>
      <c r="J11">
        <v>7.3724999999999999E-2</v>
      </c>
      <c r="K11">
        <v>0.22073699999999999</v>
      </c>
      <c r="L11">
        <v>4.5836690000000004</v>
      </c>
      <c r="M11">
        <v>0.96452499999999997</v>
      </c>
      <c r="N11">
        <v>13602.462464</v>
      </c>
      <c r="O11">
        <v>13423.611884</v>
      </c>
      <c r="P11">
        <v>2108.7243269999999</v>
      </c>
      <c r="Q11">
        <v>1943.9726450000001</v>
      </c>
      <c r="R11">
        <v>0.25466499999999997</v>
      </c>
      <c r="S11">
        <v>2.927149</v>
      </c>
      <c r="T11">
        <v>2.8568479999999998</v>
      </c>
      <c r="U11">
        <v>2.4607830000000002</v>
      </c>
      <c r="V11">
        <v>11.039554000000001</v>
      </c>
      <c r="W11">
        <v>1.99</v>
      </c>
      <c r="X11" s="6">
        <v>43930</v>
      </c>
      <c r="Y11">
        <v>1</v>
      </c>
      <c r="Z11" t="s">
        <v>15653</v>
      </c>
      <c r="AA11" t="s">
        <v>15638</v>
      </c>
      <c r="AB11">
        <v>0.16176099999999999</v>
      </c>
      <c r="AC11">
        <v>-0.13585900000000001</v>
      </c>
      <c r="AD11">
        <v>7.5877330000000001</v>
      </c>
      <c r="AE11">
        <v>1.0850660000000001</v>
      </c>
      <c r="AF11">
        <v>0.401835</v>
      </c>
      <c r="AG11">
        <v>2.4326680000000001</v>
      </c>
      <c r="AH11">
        <v>18.279558999999999</v>
      </c>
      <c r="AI11">
        <v>5.9727459999999999</v>
      </c>
      <c r="AJ11">
        <v>100</v>
      </c>
      <c r="AK11" t="s">
        <v>15697</v>
      </c>
      <c r="AL11" t="s">
        <v>349</v>
      </c>
      <c r="AM11">
        <v>0.25908399999999998</v>
      </c>
      <c r="AN11">
        <v>0.25950299999999998</v>
      </c>
      <c r="AO11">
        <v>4</v>
      </c>
      <c r="AP11">
        <v>36.529831000000001</v>
      </c>
      <c r="AQ11">
        <v>0.135212</v>
      </c>
      <c r="AR11">
        <v>2.7492200000000002</v>
      </c>
      <c r="AS11">
        <v>1.0548709999999999</v>
      </c>
      <c r="AT11">
        <v>5.9704490000000003</v>
      </c>
    </row>
    <row r="12" spans="1:46" x14ac:dyDescent="0.25">
      <c r="A12" t="s">
        <v>15655</v>
      </c>
      <c r="B12" t="s">
        <v>15656</v>
      </c>
      <c r="C12" t="s">
        <v>15657</v>
      </c>
      <c r="D12" t="s">
        <v>15636</v>
      </c>
      <c r="E12" s="6">
        <v>45952</v>
      </c>
      <c r="F12" t="s">
        <v>15651</v>
      </c>
      <c r="G12">
        <v>101.7998</v>
      </c>
      <c r="H12">
        <v>1.4396709999999999</v>
      </c>
      <c r="I12">
        <v>106.575575</v>
      </c>
      <c r="J12">
        <v>1.4555E-2</v>
      </c>
      <c r="K12">
        <v>0.19508400000000001</v>
      </c>
      <c r="L12">
        <v>4.6801959999999996</v>
      </c>
      <c r="M12">
        <v>0.93105300000000002</v>
      </c>
      <c r="N12">
        <v>13803.221575</v>
      </c>
      <c r="O12">
        <v>14250.372966999999</v>
      </c>
      <c r="P12">
        <v>2238.6007880000002</v>
      </c>
      <c r="Q12">
        <v>2063.7020400000001</v>
      </c>
      <c r="R12">
        <v>0.27034999999999998</v>
      </c>
      <c r="S12">
        <v>3.3523670000000001</v>
      </c>
      <c r="T12">
        <v>3.271296</v>
      </c>
      <c r="U12">
        <v>2.4782579999999998</v>
      </c>
      <c r="V12">
        <v>14.247083</v>
      </c>
      <c r="W12">
        <v>3.02</v>
      </c>
      <c r="X12" s="6">
        <v>44126</v>
      </c>
      <c r="Y12">
        <v>1</v>
      </c>
      <c r="Z12" t="s">
        <v>15656</v>
      </c>
      <c r="AA12" t="s">
        <v>15638</v>
      </c>
      <c r="AB12">
        <v>0.102538</v>
      </c>
      <c r="AC12">
        <v>-0.16142000000000001</v>
      </c>
      <c r="AD12">
        <v>7.6870329999999996</v>
      </c>
      <c r="AE12">
        <v>1.051553</v>
      </c>
      <c r="AF12">
        <v>0.34247100000000003</v>
      </c>
      <c r="AG12">
        <v>2.4064489999999998</v>
      </c>
      <c r="AH12">
        <v>18.388725999999998</v>
      </c>
      <c r="AI12">
        <v>5.9376139999999999</v>
      </c>
      <c r="AJ12">
        <v>100</v>
      </c>
      <c r="AK12" t="s">
        <v>15697</v>
      </c>
      <c r="AL12" t="s">
        <v>349</v>
      </c>
      <c r="AM12">
        <v>0.26967099999999999</v>
      </c>
      <c r="AN12">
        <v>0.27548600000000001</v>
      </c>
      <c r="AO12">
        <v>4</v>
      </c>
      <c r="AP12">
        <v>36.529831000000001</v>
      </c>
      <c r="AQ12">
        <v>0.135212</v>
      </c>
      <c r="AR12">
        <v>2.7492200000000002</v>
      </c>
      <c r="AS12">
        <v>1.0548709999999999</v>
      </c>
      <c r="AT12">
        <v>5.9704490000000003</v>
      </c>
    </row>
    <row r="13" spans="1:46" x14ac:dyDescent="0.25">
      <c r="A13" t="s">
        <v>15658</v>
      </c>
      <c r="B13" t="s">
        <v>15659</v>
      </c>
      <c r="C13" t="s">
        <v>15660</v>
      </c>
      <c r="D13" t="s">
        <v>15636</v>
      </c>
      <c r="E13" s="6">
        <v>45997</v>
      </c>
      <c r="F13" t="s">
        <v>15651</v>
      </c>
      <c r="G13">
        <v>102.4365</v>
      </c>
      <c r="H13">
        <v>1.1380269999999999</v>
      </c>
      <c r="I13">
        <v>112.29035</v>
      </c>
      <c r="J13">
        <v>-1.5907000000000001E-2</v>
      </c>
      <c r="K13">
        <v>0.16172500000000001</v>
      </c>
      <c r="L13">
        <v>4.5411169999999998</v>
      </c>
      <c r="M13">
        <v>0.79178199999999999</v>
      </c>
      <c r="N13">
        <v>8542.5893209999995</v>
      </c>
      <c r="O13">
        <v>8847.9465170000003</v>
      </c>
      <c r="P13">
        <v>1389.92994</v>
      </c>
      <c r="Q13">
        <v>1281.3366579999999</v>
      </c>
      <c r="R13">
        <v>0.16785800000000001</v>
      </c>
      <c r="S13">
        <v>3.4654630000000002</v>
      </c>
      <c r="T13">
        <v>3.3805839999999998</v>
      </c>
      <c r="U13">
        <v>2.5107879999999998</v>
      </c>
      <c r="V13">
        <v>15.09869</v>
      </c>
      <c r="W13">
        <v>3.22</v>
      </c>
      <c r="X13" s="6">
        <v>43440</v>
      </c>
      <c r="Y13">
        <v>1</v>
      </c>
      <c r="Z13" t="s">
        <v>15659</v>
      </c>
      <c r="AA13" t="s">
        <v>15638</v>
      </c>
      <c r="AB13">
        <v>7.2050000000000003E-2</v>
      </c>
      <c r="AC13">
        <v>-0.194661</v>
      </c>
      <c r="AD13">
        <v>7.5439590000000001</v>
      </c>
      <c r="AE13">
        <v>0.91211600000000004</v>
      </c>
      <c r="AF13">
        <v>0.31190899999999999</v>
      </c>
      <c r="AG13">
        <v>2.3723529999999999</v>
      </c>
      <c r="AH13">
        <v>18.231434</v>
      </c>
      <c r="AI13">
        <v>5.7914339999999997</v>
      </c>
      <c r="AJ13">
        <v>100</v>
      </c>
      <c r="AK13" t="s">
        <v>15697</v>
      </c>
      <c r="AL13" t="s">
        <v>349</v>
      </c>
      <c r="AM13">
        <v>0.167493</v>
      </c>
      <c r="AN13">
        <v>0.171047</v>
      </c>
      <c r="AO13">
        <v>4</v>
      </c>
      <c r="AP13">
        <v>36.529831000000001</v>
      </c>
      <c r="AQ13">
        <v>0.135212</v>
      </c>
      <c r="AR13">
        <v>2.7492200000000002</v>
      </c>
      <c r="AS13">
        <v>1.0548709999999999</v>
      </c>
      <c r="AT13">
        <v>5.9704490000000003</v>
      </c>
    </row>
    <row r="14" spans="1:46" x14ac:dyDescent="0.25">
      <c r="A14" t="s">
        <v>15661</v>
      </c>
      <c r="B14" t="s">
        <v>15662</v>
      </c>
      <c r="C14" t="s">
        <v>15663</v>
      </c>
      <c r="D14" t="s">
        <v>15636</v>
      </c>
      <c r="E14" s="6">
        <v>46092</v>
      </c>
      <c r="F14" t="s">
        <v>15651</v>
      </c>
      <c r="G14">
        <v>101.84975</v>
      </c>
      <c r="H14">
        <v>0.28224700000000003</v>
      </c>
      <c r="I14">
        <v>104.912392</v>
      </c>
      <c r="J14">
        <v>7.6088000000000003E-2</v>
      </c>
      <c r="K14">
        <v>0.21097299999999999</v>
      </c>
      <c r="L14">
        <v>4.587593</v>
      </c>
      <c r="M14">
        <v>0.83925700000000003</v>
      </c>
      <c r="N14">
        <v>11644.854592</v>
      </c>
      <c r="O14">
        <v>11893.122493000001</v>
      </c>
      <c r="P14">
        <v>1868.2987069999999</v>
      </c>
      <c r="Q14">
        <v>1722.3311430000001</v>
      </c>
      <c r="R14">
        <v>0.225629</v>
      </c>
      <c r="S14">
        <v>3.7350120000000002</v>
      </c>
      <c r="T14">
        <v>3.6429670000000001</v>
      </c>
      <c r="U14">
        <v>2.5266350000000002</v>
      </c>
      <c r="V14">
        <v>17.178865999999999</v>
      </c>
      <c r="W14">
        <v>3.03</v>
      </c>
      <c r="X14" s="6">
        <v>44266</v>
      </c>
      <c r="Y14">
        <v>1</v>
      </c>
      <c r="Z14" t="s">
        <v>15662</v>
      </c>
      <c r="AA14" t="s">
        <v>15638</v>
      </c>
      <c r="AB14">
        <v>0.16412599999999999</v>
      </c>
      <c r="AC14">
        <v>-0.145588</v>
      </c>
      <c r="AD14">
        <v>7.5917700000000004</v>
      </c>
      <c r="AE14">
        <v>0.95964799999999995</v>
      </c>
      <c r="AF14">
        <v>0.40420600000000001</v>
      </c>
      <c r="AG14">
        <v>2.4226890000000001</v>
      </c>
      <c r="AH14">
        <v>18.283996999999999</v>
      </c>
      <c r="AI14">
        <v>5.8412639999999998</v>
      </c>
      <c r="AJ14">
        <v>100</v>
      </c>
      <c r="AK14" t="s">
        <v>15697</v>
      </c>
      <c r="AL14" t="s">
        <v>349</v>
      </c>
      <c r="AM14">
        <v>0.22502800000000001</v>
      </c>
      <c r="AN14">
        <v>0.22991600000000001</v>
      </c>
      <c r="AO14">
        <v>4</v>
      </c>
      <c r="AP14">
        <v>36.529831000000001</v>
      </c>
      <c r="AQ14">
        <v>0.135212</v>
      </c>
      <c r="AR14">
        <v>2.7492200000000002</v>
      </c>
      <c r="AS14">
        <v>1.0548709999999999</v>
      </c>
      <c r="AT14">
        <v>5.9704490000000003</v>
      </c>
    </row>
    <row r="15" spans="1:46" x14ac:dyDescent="0.25">
      <c r="A15" t="s">
        <v>15664</v>
      </c>
      <c r="B15" t="s">
        <v>15665</v>
      </c>
      <c r="C15" t="s">
        <v>15666</v>
      </c>
      <c r="D15" t="s">
        <v>15636</v>
      </c>
      <c r="E15" s="6">
        <v>46179</v>
      </c>
      <c r="F15" t="s">
        <v>15651</v>
      </c>
      <c r="G15">
        <v>102.76524999999999</v>
      </c>
      <c r="H15">
        <v>2.7780819999999999</v>
      </c>
      <c r="I15">
        <v>112.28715099999999</v>
      </c>
      <c r="J15">
        <v>4.4222999999999998E-2</v>
      </c>
      <c r="K15">
        <v>0.18206</v>
      </c>
      <c r="L15">
        <v>4.8024950000000004</v>
      </c>
      <c r="M15">
        <v>0.82004299999999997</v>
      </c>
      <c r="N15">
        <v>11572.977873</v>
      </c>
      <c r="O15">
        <v>12214.506481</v>
      </c>
      <c r="P15">
        <v>1918.785136</v>
      </c>
      <c r="Q15">
        <v>1768.8731379999999</v>
      </c>
      <c r="R15">
        <v>0.23172599999999999</v>
      </c>
      <c r="S15">
        <v>3.845675</v>
      </c>
      <c r="T15">
        <v>3.7504759999999999</v>
      </c>
      <c r="U15">
        <v>2.538319</v>
      </c>
      <c r="V15">
        <v>18.500012000000002</v>
      </c>
      <c r="W15">
        <v>3.25</v>
      </c>
      <c r="X15" s="6">
        <v>43622</v>
      </c>
      <c r="Y15">
        <v>1</v>
      </c>
      <c r="Z15" t="s">
        <v>15665</v>
      </c>
      <c r="AA15" t="s">
        <v>15638</v>
      </c>
      <c r="AB15">
        <v>0.13223299999999999</v>
      </c>
      <c r="AC15">
        <v>-0.174398</v>
      </c>
      <c r="AD15">
        <v>7.8128450000000003</v>
      </c>
      <c r="AE15">
        <v>0.940411</v>
      </c>
      <c r="AF15">
        <v>0.37223600000000001</v>
      </c>
      <c r="AG15">
        <v>2.393138</v>
      </c>
      <c r="AH15">
        <v>18.527042000000002</v>
      </c>
      <c r="AI15">
        <v>5.821097</v>
      </c>
      <c r="AJ15">
        <v>100</v>
      </c>
      <c r="AK15" t="s">
        <v>15697</v>
      </c>
      <c r="AL15" t="s">
        <v>349</v>
      </c>
      <c r="AM15">
        <v>0.23117499999999999</v>
      </c>
      <c r="AN15">
        <v>0.23612900000000001</v>
      </c>
      <c r="AO15">
        <v>4</v>
      </c>
      <c r="AP15">
        <v>36.529831000000001</v>
      </c>
      <c r="AQ15">
        <v>0.135212</v>
      </c>
      <c r="AR15">
        <v>2.7492200000000002</v>
      </c>
      <c r="AS15">
        <v>1.0548709999999999</v>
      </c>
      <c r="AT15">
        <v>5.9704490000000003</v>
      </c>
    </row>
    <row r="16" spans="1:46" x14ac:dyDescent="0.25">
      <c r="A16" t="s">
        <v>17827</v>
      </c>
      <c r="B16" t="s">
        <v>17828</v>
      </c>
      <c r="C16" t="s">
        <v>17829</v>
      </c>
      <c r="D16" t="s">
        <v>15636</v>
      </c>
      <c r="E16" s="6">
        <v>46246</v>
      </c>
      <c r="F16" t="s">
        <v>15651</v>
      </c>
      <c r="G16">
        <v>100.61545</v>
      </c>
      <c r="H16">
        <v>1.8056160000000001</v>
      </c>
      <c r="I16">
        <v>102.321837</v>
      </c>
      <c r="J16">
        <v>7.5499999999999998E-2</v>
      </c>
      <c r="K16">
        <v>0.254803</v>
      </c>
      <c r="M16">
        <v>0.87303799999999998</v>
      </c>
      <c r="N16">
        <v>12844.039156999999</v>
      </c>
      <c r="O16">
        <v>13155.001877999999</v>
      </c>
      <c r="P16">
        <v>2066.528198</v>
      </c>
      <c r="Q16">
        <v>1905.0732410000001</v>
      </c>
      <c r="R16">
        <v>0.24956900000000001</v>
      </c>
      <c r="S16">
        <v>4.0744150000000001</v>
      </c>
      <c r="T16">
        <v>3.9736280000000002</v>
      </c>
      <c r="U16">
        <v>2.5363989999999998</v>
      </c>
      <c r="V16">
        <v>20.334772000000001</v>
      </c>
      <c r="W16">
        <v>2.69</v>
      </c>
      <c r="X16" s="6">
        <v>44420</v>
      </c>
      <c r="Y16">
        <v>1</v>
      </c>
      <c r="Z16" t="s">
        <v>17828</v>
      </c>
      <c r="AA16" t="s">
        <v>15638</v>
      </c>
      <c r="AB16">
        <v>0.16353699999999999</v>
      </c>
      <c r="AC16">
        <v>-0.101914</v>
      </c>
      <c r="AE16">
        <v>0.99346999999999996</v>
      </c>
      <c r="AF16">
        <v>0.40361599999999997</v>
      </c>
      <c r="AG16">
        <v>2.4674849999999999</v>
      </c>
      <c r="AI16">
        <v>5.876722</v>
      </c>
      <c r="AJ16">
        <v>100</v>
      </c>
      <c r="AK16" t="s">
        <v>15697</v>
      </c>
      <c r="AL16" t="s">
        <v>349</v>
      </c>
      <c r="AM16">
        <v>0.24879499999999999</v>
      </c>
      <c r="AN16">
        <v>0.25430999999999998</v>
      </c>
      <c r="AO16">
        <v>4</v>
      </c>
      <c r="AP16">
        <v>36.529831000000001</v>
      </c>
      <c r="AQ16">
        <v>0.135212</v>
      </c>
      <c r="AR16">
        <v>2.7492200000000002</v>
      </c>
      <c r="AS16">
        <v>1.0548709999999999</v>
      </c>
      <c r="AT16">
        <v>5.9704490000000003</v>
      </c>
    </row>
    <row r="17" spans="1:46" x14ac:dyDescent="0.25">
      <c r="A17" t="s">
        <v>15668</v>
      </c>
      <c r="B17" t="s">
        <v>15669</v>
      </c>
      <c r="C17" t="s">
        <v>15670</v>
      </c>
      <c r="D17" t="s">
        <v>15636</v>
      </c>
      <c r="E17" s="6">
        <v>46361</v>
      </c>
      <c r="F17" t="s">
        <v>15651</v>
      </c>
      <c r="G17">
        <v>102.39194999999999</v>
      </c>
      <c r="H17">
        <v>1.1112329999999999</v>
      </c>
      <c r="I17">
        <v>109.264951</v>
      </c>
      <c r="J17">
        <v>7.0528999999999994E-2</v>
      </c>
      <c r="K17">
        <v>0.182281</v>
      </c>
      <c r="L17">
        <v>4.9764119999999998</v>
      </c>
      <c r="M17">
        <v>0.78693599999999997</v>
      </c>
      <c r="N17">
        <v>10294.894152000001</v>
      </c>
      <c r="O17">
        <v>10655.543121000001</v>
      </c>
      <c r="P17">
        <v>1673.8865209999999</v>
      </c>
      <c r="Q17">
        <v>1543.108109</v>
      </c>
      <c r="R17">
        <v>0.202151</v>
      </c>
      <c r="S17">
        <v>4.3540830000000001</v>
      </c>
      <c r="T17">
        <v>4.2451699999999999</v>
      </c>
      <c r="U17">
        <v>2.5655939999999999</v>
      </c>
      <c r="V17">
        <v>22.912956999999999</v>
      </c>
      <c r="W17">
        <v>3.12</v>
      </c>
      <c r="X17" s="6">
        <v>43804</v>
      </c>
      <c r="Y17">
        <v>1</v>
      </c>
      <c r="Z17" t="s">
        <v>15669</v>
      </c>
      <c r="AA17" t="s">
        <v>15638</v>
      </c>
      <c r="AB17">
        <v>0.15856100000000001</v>
      </c>
      <c r="AC17">
        <v>-0.174178</v>
      </c>
      <c r="AD17">
        <v>7.9917579999999999</v>
      </c>
      <c r="AE17">
        <v>0.90726499999999999</v>
      </c>
      <c r="AF17">
        <v>0.39862799999999998</v>
      </c>
      <c r="AG17">
        <v>2.3933629999999999</v>
      </c>
      <c r="AH17">
        <v>18.723734</v>
      </c>
      <c r="AI17">
        <v>5.7863480000000003</v>
      </c>
      <c r="AJ17">
        <v>100</v>
      </c>
      <c r="AK17" t="s">
        <v>15697</v>
      </c>
      <c r="AL17" t="s">
        <v>349</v>
      </c>
      <c r="AM17">
        <v>0.20166899999999999</v>
      </c>
      <c r="AN17">
        <v>0.20599100000000001</v>
      </c>
      <c r="AO17">
        <v>4</v>
      </c>
      <c r="AP17">
        <v>36.529831000000001</v>
      </c>
      <c r="AQ17">
        <v>0.135212</v>
      </c>
      <c r="AR17">
        <v>2.7492200000000002</v>
      </c>
      <c r="AS17">
        <v>1.0548709999999999</v>
      </c>
      <c r="AT17">
        <v>5.9704490000000003</v>
      </c>
    </row>
    <row r="18" spans="1:46" x14ac:dyDescent="0.25">
      <c r="A18" t="s">
        <v>21642</v>
      </c>
      <c r="B18" t="s">
        <v>21643</v>
      </c>
      <c r="C18" t="s">
        <v>21644</v>
      </c>
      <c r="D18" t="s">
        <v>15636</v>
      </c>
      <c r="E18" s="6">
        <v>46407</v>
      </c>
      <c r="F18" t="s">
        <v>15651</v>
      </c>
      <c r="G18">
        <v>99.295299999999997</v>
      </c>
      <c r="H18">
        <v>0.54542500000000005</v>
      </c>
      <c r="I18">
        <v>100.294479</v>
      </c>
      <c r="J18">
        <v>6.7747000000000002E-2</v>
      </c>
      <c r="K18">
        <v>0.21840399999999999</v>
      </c>
      <c r="N18">
        <v>8633.4679309999992</v>
      </c>
      <c r="O18">
        <v>8619.7169450000001</v>
      </c>
      <c r="P18">
        <v>1354.0772010000001</v>
      </c>
      <c r="Q18">
        <v>1248.285044</v>
      </c>
      <c r="R18">
        <v>0.16352800000000001</v>
      </c>
      <c r="S18">
        <v>4.542243</v>
      </c>
      <c r="T18">
        <v>4.430275</v>
      </c>
      <c r="U18">
        <v>2.527326</v>
      </c>
      <c r="V18">
        <v>24.552637000000001</v>
      </c>
      <c r="W18">
        <v>2.37</v>
      </c>
      <c r="X18" s="6">
        <v>44581</v>
      </c>
      <c r="Y18">
        <v>1</v>
      </c>
      <c r="Z18" t="s">
        <v>21643</v>
      </c>
      <c r="AA18" t="s">
        <v>15638</v>
      </c>
      <c r="AB18">
        <v>0.155777</v>
      </c>
      <c r="AC18">
        <v>-0.138183</v>
      </c>
      <c r="AF18">
        <v>0.39583699999999999</v>
      </c>
      <c r="AG18">
        <v>2.4302839999999999</v>
      </c>
      <c r="AJ18">
        <v>100</v>
      </c>
      <c r="AK18" t="s">
        <v>15697</v>
      </c>
      <c r="AL18" t="s">
        <v>349</v>
      </c>
      <c r="AM18">
        <v>0.16308</v>
      </c>
      <c r="AN18">
        <v>0.16663500000000001</v>
      </c>
      <c r="AO18">
        <v>4</v>
      </c>
      <c r="AP18">
        <v>36.529831000000001</v>
      </c>
      <c r="AQ18">
        <v>0.135212</v>
      </c>
      <c r="AR18">
        <v>2.7492200000000002</v>
      </c>
      <c r="AS18">
        <v>1.0548709999999999</v>
      </c>
      <c r="AT18">
        <v>5.9704490000000003</v>
      </c>
    </row>
    <row r="19" spans="1:46" x14ac:dyDescent="0.25">
      <c r="A19" t="s">
        <v>15671</v>
      </c>
      <c r="B19" t="s">
        <v>15672</v>
      </c>
      <c r="C19" t="s">
        <v>15673</v>
      </c>
      <c r="D19" t="s">
        <v>15636</v>
      </c>
      <c r="E19" s="6">
        <v>46542</v>
      </c>
      <c r="F19" t="s">
        <v>15667</v>
      </c>
      <c r="G19">
        <v>101.04655</v>
      </c>
      <c r="H19">
        <v>2.451781</v>
      </c>
      <c r="I19">
        <v>106.016655</v>
      </c>
      <c r="J19">
        <v>6.5124000000000001E-2</v>
      </c>
      <c r="K19">
        <v>0.24049100000000001</v>
      </c>
      <c r="L19">
        <v>5.5819720000000004</v>
      </c>
      <c r="M19">
        <v>0.89168400000000003</v>
      </c>
      <c r="N19">
        <v>13733.410279</v>
      </c>
      <c r="O19">
        <v>14213.850404000001</v>
      </c>
      <c r="P19">
        <v>2232.8634339999999</v>
      </c>
      <c r="Q19">
        <v>2058.4129370000001</v>
      </c>
      <c r="R19">
        <v>0.26965699999999998</v>
      </c>
      <c r="S19">
        <v>4.7418319999999996</v>
      </c>
      <c r="T19">
        <v>4.620368</v>
      </c>
      <c r="U19">
        <v>2.6288990000000001</v>
      </c>
      <c r="V19">
        <v>27.099534999999999</v>
      </c>
      <c r="W19">
        <v>2.85</v>
      </c>
      <c r="X19" s="6">
        <v>43986</v>
      </c>
      <c r="Y19">
        <v>1</v>
      </c>
      <c r="Z19" t="s">
        <v>15672</v>
      </c>
      <c r="AA19" t="s">
        <v>15638</v>
      </c>
      <c r="AB19">
        <v>0.15315200000000001</v>
      </c>
      <c r="AC19">
        <v>-0.116175</v>
      </c>
      <c r="AD19">
        <v>8.6147120000000008</v>
      </c>
      <c r="AE19">
        <v>1.012138</v>
      </c>
      <c r="AF19">
        <v>0.393206</v>
      </c>
      <c r="AG19">
        <v>2.452858</v>
      </c>
      <c r="AH19">
        <v>19.408597</v>
      </c>
      <c r="AI19">
        <v>5.8962919999999999</v>
      </c>
      <c r="AJ19">
        <v>100</v>
      </c>
      <c r="AK19" t="s">
        <v>15697</v>
      </c>
      <c r="AL19" t="s">
        <v>349</v>
      </c>
      <c r="AM19">
        <v>0.26885900000000001</v>
      </c>
      <c r="AN19">
        <v>0.27478000000000002</v>
      </c>
      <c r="AO19">
        <v>4</v>
      </c>
      <c r="AP19">
        <v>36.529831000000001</v>
      </c>
      <c r="AQ19">
        <v>0.135212</v>
      </c>
      <c r="AR19">
        <v>2.7492200000000002</v>
      </c>
      <c r="AS19">
        <v>1.0548709999999999</v>
      </c>
      <c r="AT19">
        <v>5.9704490000000003</v>
      </c>
    </row>
    <row r="20" spans="1:46" x14ac:dyDescent="0.25">
      <c r="A20" t="s">
        <v>15674</v>
      </c>
      <c r="B20" t="s">
        <v>15675</v>
      </c>
      <c r="C20" t="s">
        <v>15676</v>
      </c>
      <c r="D20" t="s">
        <v>15636</v>
      </c>
      <c r="E20" s="6">
        <v>46724</v>
      </c>
      <c r="F20" t="s">
        <v>15667</v>
      </c>
      <c r="G20">
        <v>103.255</v>
      </c>
      <c r="H20">
        <v>1.1861919999999999</v>
      </c>
      <c r="I20">
        <v>106.688778</v>
      </c>
      <c r="J20">
        <v>2.4648E-2</v>
      </c>
      <c r="K20">
        <v>0.233182</v>
      </c>
      <c r="L20">
        <v>5.5711940000000002</v>
      </c>
      <c r="M20">
        <v>0.68915999999999999</v>
      </c>
      <c r="N20">
        <v>12518.941585</v>
      </c>
      <c r="O20">
        <v>13074.931789</v>
      </c>
      <c r="P20">
        <v>2053.9499340000002</v>
      </c>
      <c r="Q20">
        <v>1893.477699</v>
      </c>
      <c r="R20">
        <v>0.24804999999999999</v>
      </c>
      <c r="S20">
        <v>5.1901830000000002</v>
      </c>
      <c r="T20">
        <v>5.056216</v>
      </c>
      <c r="U20">
        <v>2.6495510000000002</v>
      </c>
      <c r="V20">
        <v>31.876097000000001</v>
      </c>
      <c r="W20">
        <v>3.28</v>
      </c>
      <c r="X20" s="6">
        <v>44168</v>
      </c>
      <c r="Y20">
        <v>1</v>
      </c>
      <c r="Z20" t="s">
        <v>15675</v>
      </c>
      <c r="AA20" t="s">
        <v>15638</v>
      </c>
      <c r="AB20">
        <v>0.11264</v>
      </c>
      <c r="AC20">
        <v>-0.123458</v>
      </c>
      <c r="AD20">
        <v>8.6036239999999999</v>
      </c>
      <c r="AE20">
        <v>0.80937099999999995</v>
      </c>
      <c r="AF20">
        <v>0.35259699999999999</v>
      </c>
      <c r="AG20">
        <v>2.4453879999999999</v>
      </c>
      <c r="AH20">
        <v>19.396405999999999</v>
      </c>
      <c r="AI20">
        <v>5.6837220000000004</v>
      </c>
      <c r="AJ20">
        <v>100</v>
      </c>
      <c r="AK20" t="s">
        <v>15697</v>
      </c>
      <c r="AL20" t="s">
        <v>349</v>
      </c>
      <c r="AM20">
        <v>0.247334</v>
      </c>
      <c r="AN20">
        <v>0.25276199999999999</v>
      </c>
      <c r="AO20">
        <v>4</v>
      </c>
      <c r="AP20">
        <v>36.529831000000001</v>
      </c>
      <c r="AQ20">
        <v>0.135212</v>
      </c>
      <c r="AR20">
        <v>2.7492200000000002</v>
      </c>
      <c r="AS20">
        <v>1.0548709999999999</v>
      </c>
      <c r="AT20">
        <v>5.9704490000000003</v>
      </c>
    </row>
    <row r="21" spans="1:46" x14ac:dyDescent="0.25">
      <c r="A21" t="s">
        <v>16641</v>
      </c>
      <c r="B21" t="s">
        <v>16642</v>
      </c>
      <c r="C21" t="s">
        <v>16643</v>
      </c>
      <c r="D21" t="s">
        <v>15636</v>
      </c>
      <c r="E21" s="6">
        <v>46886</v>
      </c>
      <c r="F21" t="s">
        <v>15667</v>
      </c>
      <c r="G21">
        <v>101.53905</v>
      </c>
      <c r="H21">
        <v>2.7708490000000001</v>
      </c>
      <c r="I21">
        <v>104.470012</v>
      </c>
      <c r="J21">
        <v>5.3423999999999999E-2</v>
      </c>
      <c r="K21">
        <v>0.33194499999999999</v>
      </c>
      <c r="M21">
        <v>0.93186899999999995</v>
      </c>
      <c r="N21">
        <v>11926.991367000001</v>
      </c>
      <c r="O21">
        <v>12441.032686</v>
      </c>
      <c r="P21">
        <v>1954.3702920000001</v>
      </c>
      <c r="Q21">
        <v>1801.678075</v>
      </c>
      <c r="R21">
        <v>0.23602400000000001</v>
      </c>
      <c r="S21">
        <v>5.5007200000000003</v>
      </c>
      <c r="T21">
        <v>5.3544600000000004</v>
      </c>
      <c r="U21">
        <v>2.731563</v>
      </c>
      <c r="V21">
        <v>35.973641000000001</v>
      </c>
      <c r="W21">
        <v>3.01</v>
      </c>
      <c r="X21" s="6">
        <v>44329</v>
      </c>
      <c r="Y21">
        <v>1</v>
      </c>
      <c r="Z21" t="s">
        <v>16642</v>
      </c>
      <c r="AA21" t="s">
        <v>15638</v>
      </c>
      <c r="AB21">
        <v>0.14144200000000001</v>
      </c>
      <c r="AC21">
        <v>-2.5047E-2</v>
      </c>
      <c r="AE21">
        <v>1.0523709999999999</v>
      </c>
      <c r="AF21">
        <v>0.381467</v>
      </c>
      <c r="AG21">
        <v>2.5463300000000002</v>
      </c>
      <c r="AI21">
        <v>5.9384709999999998</v>
      </c>
      <c r="AJ21">
        <v>100</v>
      </c>
      <c r="AK21" t="s">
        <v>15697</v>
      </c>
      <c r="AL21" t="s">
        <v>349</v>
      </c>
      <c r="AM21">
        <v>0.23511099999999999</v>
      </c>
      <c r="AN21">
        <v>0.240508</v>
      </c>
      <c r="AO21">
        <v>4</v>
      </c>
      <c r="AP21">
        <v>36.529831000000001</v>
      </c>
      <c r="AQ21">
        <v>0.135212</v>
      </c>
      <c r="AR21">
        <v>2.7492200000000002</v>
      </c>
      <c r="AS21">
        <v>1.0548709999999999</v>
      </c>
      <c r="AT21">
        <v>5.9704490000000003</v>
      </c>
    </row>
    <row r="22" spans="1:46" x14ac:dyDescent="0.25">
      <c r="A22" t="s">
        <v>20483</v>
      </c>
      <c r="B22" t="s">
        <v>20422</v>
      </c>
      <c r="C22" t="s">
        <v>20484</v>
      </c>
      <c r="D22" t="s">
        <v>15636</v>
      </c>
      <c r="E22" s="6">
        <v>47040</v>
      </c>
      <c r="F22" t="s">
        <v>15667</v>
      </c>
      <c r="G22">
        <v>100.84424</v>
      </c>
      <c r="H22">
        <v>1.451014</v>
      </c>
      <c r="I22">
        <v>101.618745</v>
      </c>
      <c r="J22">
        <v>-2.9599E-2</v>
      </c>
      <c r="K22">
        <v>0.19303400000000001</v>
      </c>
      <c r="M22">
        <v>0.84116100000000005</v>
      </c>
      <c r="N22">
        <v>10455.997142</v>
      </c>
      <c r="O22">
        <v>10695.988803</v>
      </c>
      <c r="P22">
        <v>1680.2401609999999</v>
      </c>
      <c r="Q22">
        <v>1548.9653479999999</v>
      </c>
      <c r="R22">
        <v>0.20291799999999999</v>
      </c>
      <c r="S22">
        <v>5.9374799999999999</v>
      </c>
      <c r="T22">
        <v>5.7777380000000003</v>
      </c>
      <c r="U22">
        <v>2.7647889999999999</v>
      </c>
      <c r="V22">
        <v>41.048155000000001</v>
      </c>
      <c r="W22">
        <v>2.91</v>
      </c>
      <c r="X22" s="6">
        <v>44483</v>
      </c>
      <c r="Y22">
        <v>1</v>
      </c>
      <c r="Z22" t="s">
        <v>20422</v>
      </c>
      <c r="AA22" t="s">
        <v>15638</v>
      </c>
      <c r="AB22">
        <v>5.8346000000000002E-2</v>
      </c>
      <c r="AC22">
        <v>-0.163464</v>
      </c>
      <c r="AE22">
        <v>0.96155400000000002</v>
      </c>
      <c r="AF22">
        <v>0.29817199999999999</v>
      </c>
      <c r="AG22">
        <v>2.404353</v>
      </c>
      <c r="AI22">
        <v>5.8432630000000003</v>
      </c>
      <c r="AJ22">
        <v>100</v>
      </c>
      <c r="AK22" t="s">
        <v>15697</v>
      </c>
      <c r="AL22" t="s">
        <v>349</v>
      </c>
      <c r="AM22">
        <v>0.20241300000000001</v>
      </c>
      <c r="AN22">
        <v>0.20677300000000001</v>
      </c>
      <c r="AO22">
        <v>4</v>
      </c>
      <c r="AP22">
        <v>36.529831000000001</v>
      </c>
      <c r="AQ22">
        <v>0.135212</v>
      </c>
      <c r="AR22">
        <v>2.7492200000000002</v>
      </c>
      <c r="AS22">
        <v>1.0548709999999999</v>
      </c>
      <c r="AT22">
        <v>5.9704490000000003</v>
      </c>
    </row>
    <row r="23" spans="1:46" x14ac:dyDescent="0.25">
      <c r="A23" t="s">
        <v>15677</v>
      </c>
      <c r="B23" t="s">
        <v>15678</v>
      </c>
      <c r="C23" t="s">
        <v>15679</v>
      </c>
      <c r="D23" t="s">
        <v>15636</v>
      </c>
      <c r="E23" s="6">
        <v>47079</v>
      </c>
      <c r="F23" t="s">
        <v>15667</v>
      </c>
      <c r="G23">
        <v>103.0909</v>
      </c>
      <c r="H23">
        <v>1.2838400000000001</v>
      </c>
      <c r="I23">
        <v>112.838234</v>
      </c>
      <c r="J23">
        <v>5.4404000000000001E-2</v>
      </c>
      <c r="K23">
        <v>0.28306300000000001</v>
      </c>
      <c r="L23">
        <v>5.8279949999999996</v>
      </c>
      <c r="M23">
        <v>1.16435</v>
      </c>
      <c r="N23">
        <v>7542.5115290000003</v>
      </c>
      <c r="O23">
        <v>7872.4767810000003</v>
      </c>
      <c r="P23">
        <v>1236.6927350000001</v>
      </c>
      <c r="Q23">
        <v>1140.0716620000001</v>
      </c>
      <c r="R23">
        <v>0.14935200000000001</v>
      </c>
      <c r="S23">
        <v>5.9272960000000001</v>
      </c>
      <c r="T23">
        <v>5.8467719999999996</v>
      </c>
      <c r="U23">
        <v>2.7544870000000001</v>
      </c>
      <c r="V23">
        <v>39.645004999999998</v>
      </c>
      <c r="W23">
        <v>3.25</v>
      </c>
      <c r="X23" s="6">
        <v>43426</v>
      </c>
      <c r="Y23">
        <v>2</v>
      </c>
      <c r="Z23" t="s">
        <v>15678</v>
      </c>
      <c r="AA23" t="s">
        <v>15638</v>
      </c>
      <c r="AB23">
        <v>0.14242199999999999</v>
      </c>
      <c r="AC23">
        <v>-7.3754E-2</v>
      </c>
      <c r="AD23">
        <v>8.867801</v>
      </c>
      <c r="AE23">
        <v>1.285129</v>
      </c>
      <c r="AF23">
        <v>0.38245000000000001</v>
      </c>
      <c r="AG23">
        <v>2.4963700000000002</v>
      </c>
      <c r="AH23">
        <v>19.686837000000001</v>
      </c>
      <c r="AI23">
        <v>6.1824830000000004</v>
      </c>
      <c r="AJ23">
        <v>100</v>
      </c>
      <c r="AK23" t="s">
        <v>15697</v>
      </c>
      <c r="AL23" t="s">
        <v>349</v>
      </c>
      <c r="AM23">
        <v>0.14884700000000001</v>
      </c>
      <c r="AN23">
        <v>0.15218899999999999</v>
      </c>
      <c r="AO23">
        <v>4</v>
      </c>
      <c r="AP23">
        <v>36.529831000000001</v>
      </c>
      <c r="AQ23">
        <v>0.135212</v>
      </c>
      <c r="AR23">
        <v>2.7492200000000002</v>
      </c>
      <c r="AS23">
        <v>1.0548709999999999</v>
      </c>
      <c r="AT23">
        <v>5.9704490000000003</v>
      </c>
    </row>
    <row r="24" spans="1:46" x14ac:dyDescent="0.25">
      <c r="A24" t="s">
        <v>15681</v>
      </c>
      <c r="B24" t="s">
        <v>15682</v>
      </c>
      <c r="C24" t="s">
        <v>15683</v>
      </c>
      <c r="D24" t="s">
        <v>15636</v>
      </c>
      <c r="E24" s="6">
        <v>47261</v>
      </c>
      <c r="F24" t="s">
        <v>15680</v>
      </c>
      <c r="G24">
        <v>103.44685</v>
      </c>
      <c r="H24">
        <v>1.2905519999999999</v>
      </c>
      <c r="I24">
        <v>112.72538900000001</v>
      </c>
      <c r="J24">
        <v>0.14044100000000001</v>
      </c>
      <c r="K24">
        <v>0.43015100000000001</v>
      </c>
      <c r="L24">
        <v>6.0947519999999997</v>
      </c>
      <c r="M24">
        <v>1.135939</v>
      </c>
      <c r="N24">
        <v>11528.777822</v>
      </c>
      <c r="O24">
        <v>12074.942429000001</v>
      </c>
      <c r="P24">
        <v>1896.8609240000001</v>
      </c>
      <c r="Q24">
        <v>1748.661834</v>
      </c>
      <c r="R24">
        <v>0.229079</v>
      </c>
      <c r="S24">
        <v>6.3229680000000004</v>
      </c>
      <c r="T24">
        <v>6.2365339999999998</v>
      </c>
      <c r="U24">
        <v>2.771881</v>
      </c>
      <c r="V24">
        <v>45.135677000000001</v>
      </c>
      <c r="W24">
        <v>3.29</v>
      </c>
      <c r="X24" s="6">
        <v>43608</v>
      </c>
      <c r="Y24">
        <v>2</v>
      </c>
      <c r="Z24" t="s">
        <v>15682</v>
      </c>
      <c r="AA24" t="s">
        <v>15638</v>
      </c>
      <c r="AB24">
        <v>0.22853599999999999</v>
      </c>
      <c r="AC24">
        <v>7.281E-2</v>
      </c>
      <c r="AD24">
        <v>9.14222</v>
      </c>
      <c r="AE24">
        <v>1.2566839999999999</v>
      </c>
      <c r="AF24">
        <v>0.46877000000000002</v>
      </c>
      <c r="AG24">
        <v>2.6467040000000002</v>
      </c>
      <c r="AH24">
        <v>19.988527000000001</v>
      </c>
      <c r="AI24">
        <v>6.1526630000000004</v>
      </c>
      <c r="AJ24">
        <v>100</v>
      </c>
      <c r="AK24" t="s">
        <v>15697</v>
      </c>
      <c r="AL24" t="s">
        <v>349</v>
      </c>
      <c r="AM24">
        <v>0.227969</v>
      </c>
      <c r="AN24">
        <v>0.233431</v>
      </c>
      <c r="AO24">
        <v>4</v>
      </c>
      <c r="AP24">
        <v>36.529831000000001</v>
      </c>
      <c r="AQ24">
        <v>0.135212</v>
      </c>
      <c r="AR24">
        <v>2.7492200000000002</v>
      </c>
      <c r="AS24">
        <v>1.0548709999999999</v>
      </c>
      <c r="AT24">
        <v>5.9704490000000003</v>
      </c>
    </row>
    <row r="25" spans="1:46" x14ac:dyDescent="0.25">
      <c r="A25" t="s">
        <v>15684</v>
      </c>
      <c r="B25" t="s">
        <v>15685</v>
      </c>
      <c r="C25" t="s">
        <v>15686</v>
      </c>
      <c r="D25" t="s">
        <v>15636</v>
      </c>
      <c r="E25" s="6">
        <v>47443</v>
      </c>
      <c r="F25" t="s">
        <v>15680</v>
      </c>
      <c r="G25">
        <v>102.12350000000001</v>
      </c>
      <c r="H25">
        <v>1.2450829999999999</v>
      </c>
      <c r="I25">
        <v>109.83783200000001</v>
      </c>
      <c r="J25">
        <v>4.3317000000000001E-2</v>
      </c>
      <c r="K25">
        <v>0.25678299999999998</v>
      </c>
      <c r="L25">
        <v>5.8236039999999996</v>
      </c>
      <c r="M25">
        <v>1.130992</v>
      </c>
      <c r="N25">
        <v>10037.955537</v>
      </c>
      <c r="O25">
        <v>10376.092387999999</v>
      </c>
      <c r="P25">
        <v>1629.9874150000001</v>
      </c>
      <c r="Q25">
        <v>1502.6387790000001</v>
      </c>
      <c r="R25">
        <v>0.196849</v>
      </c>
      <c r="S25">
        <v>6.7419820000000001</v>
      </c>
      <c r="T25">
        <v>6.6476610000000003</v>
      </c>
      <c r="U25">
        <v>2.83772</v>
      </c>
      <c r="V25">
        <v>51.166811000000003</v>
      </c>
      <c r="W25">
        <v>3.13</v>
      </c>
      <c r="X25" s="6">
        <v>43790</v>
      </c>
      <c r="Y25">
        <v>2</v>
      </c>
      <c r="Z25" t="s">
        <v>15685</v>
      </c>
      <c r="AA25" t="s">
        <v>15638</v>
      </c>
      <c r="AB25">
        <v>0.131326</v>
      </c>
      <c r="AC25">
        <v>-9.9941000000000002E-2</v>
      </c>
      <c r="AD25">
        <v>8.8632840000000002</v>
      </c>
      <c r="AE25">
        <v>1.2517309999999999</v>
      </c>
      <c r="AF25">
        <v>0.37132700000000002</v>
      </c>
      <c r="AG25">
        <v>2.4695100000000001</v>
      </c>
      <c r="AH25">
        <v>19.681871000000001</v>
      </c>
      <c r="AI25">
        <v>6.1474710000000004</v>
      </c>
      <c r="AJ25">
        <v>100</v>
      </c>
      <c r="AK25" t="s">
        <v>15697</v>
      </c>
      <c r="AL25" t="s">
        <v>349</v>
      </c>
      <c r="AM25">
        <v>0.19623399999999999</v>
      </c>
      <c r="AN25">
        <v>0.20058899999999999</v>
      </c>
      <c r="AO25">
        <v>4</v>
      </c>
      <c r="AP25">
        <v>36.529831000000001</v>
      </c>
      <c r="AQ25">
        <v>0.135212</v>
      </c>
      <c r="AR25">
        <v>2.7492200000000002</v>
      </c>
      <c r="AS25">
        <v>1.0548709999999999</v>
      </c>
      <c r="AT25">
        <v>5.9704490000000003</v>
      </c>
    </row>
    <row r="26" spans="1:46" x14ac:dyDescent="0.25">
      <c r="A26" t="s">
        <v>15687</v>
      </c>
      <c r="B26" t="s">
        <v>15688</v>
      </c>
      <c r="C26" t="s">
        <v>15689</v>
      </c>
      <c r="D26" t="s">
        <v>15636</v>
      </c>
      <c r="E26" s="6">
        <v>47624</v>
      </c>
      <c r="F26" t="s">
        <v>15680</v>
      </c>
      <c r="G26">
        <v>98.651449999999997</v>
      </c>
      <c r="H26">
        <v>1.0660769999999999</v>
      </c>
      <c r="I26">
        <v>105.14357</v>
      </c>
      <c r="J26">
        <v>7.0350999999999997E-2</v>
      </c>
      <c r="K26">
        <v>0.298321</v>
      </c>
      <c r="L26">
        <v>5.9856670000000003</v>
      </c>
      <c r="M26">
        <v>0.808226</v>
      </c>
      <c r="N26">
        <v>14018.438646000001</v>
      </c>
      <c r="O26">
        <v>13978.840391</v>
      </c>
      <c r="P26">
        <v>2195.9455509999998</v>
      </c>
      <c r="Q26">
        <v>2024.3793969999999</v>
      </c>
      <c r="R26">
        <v>0.26519799999999999</v>
      </c>
      <c r="S26">
        <v>7.24031</v>
      </c>
      <c r="T26">
        <v>7.1372520000000002</v>
      </c>
      <c r="U26">
        <v>2.8878840000000001</v>
      </c>
      <c r="V26">
        <v>58.456065000000002</v>
      </c>
      <c r="W26">
        <v>2.68</v>
      </c>
      <c r="X26" s="6">
        <v>43972</v>
      </c>
      <c r="Y26">
        <v>2</v>
      </c>
      <c r="Z26" t="s">
        <v>15688</v>
      </c>
      <c r="AA26" t="s">
        <v>15638</v>
      </c>
      <c r="AB26">
        <v>0.158384</v>
      </c>
      <c r="AC26">
        <v>-5.8550999999999999E-2</v>
      </c>
      <c r="AD26">
        <v>9.0300030000000007</v>
      </c>
      <c r="AE26">
        <v>0.92857999999999996</v>
      </c>
      <c r="AF26">
        <v>0.39845000000000003</v>
      </c>
      <c r="AG26">
        <v>2.5119639999999999</v>
      </c>
      <c r="AH26">
        <v>19.865158000000001</v>
      </c>
      <c r="AI26">
        <v>5.808694</v>
      </c>
      <c r="AJ26">
        <v>100</v>
      </c>
      <c r="AK26" t="s">
        <v>15697</v>
      </c>
      <c r="AL26" t="s">
        <v>349</v>
      </c>
      <c r="AM26">
        <v>0.26426100000000002</v>
      </c>
      <c r="AN26">
        <v>0.270237</v>
      </c>
      <c r="AO26">
        <v>4</v>
      </c>
      <c r="AP26">
        <v>36.529831000000001</v>
      </c>
      <c r="AQ26">
        <v>0.135212</v>
      </c>
      <c r="AR26">
        <v>2.7492200000000002</v>
      </c>
      <c r="AS26">
        <v>1.0548709999999999</v>
      </c>
      <c r="AT26">
        <v>5.9704490000000003</v>
      </c>
    </row>
    <row r="27" spans="1:46" x14ac:dyDescent="0.25">
      <c r="A27" t="s">
        <v>15690</v>
      </c>
      <c r="B27" t="s">
        <v>15691</v>
      </c>
      <c r="C27" t="s">
        <v>15692</v>
      </c>
      <c r="D27" t="s">
        <v>15636</v>
      </c>
      <c r="E27" s="6">
        <v>47806</v>
      </c>
      <c r="F27" t="s">
        <v>15680</v>
      </c>
      <c r="G27">
        <v>103.34484999999999</v>
      </c>
      <c r="H27">
        <v>1.31884</v>
      </c>
      <c r="I27">
        <v>106.849968</v>
      </c>
      <c r="J27">
        <v>-4.2129E-2</v>
      </c>
      <c r="K27">
        <v>0.33339200000000002</v>
      </c>
      <c r="L27">
        <v>5.6962590000000004</v>
      </c>
      <c r="M27">
        <v>0.71139699999999995</v>
      </c>
      <c r="N27">
        <v>14131.623824</v>
      </c>
      <c r="O27">
        <v>14790.67892</v>
      </c>
      <c r="P27">
        <v>2323.4778179999998</v>
      </c>
      <c r="Q27">
        <v>2141.9477459999998</v>
      </c>
      <c r="R27">
        <v>0.28060000000000002</v>
      </c>
      <c r="S27">
        <v>7.4759840000000004</v>
      </c>
      <c r="T27">
        <v>7.3709759999999998</v>
      </c>
      <c r="U27">
        <v>2.849221</v>
      </c>
      <c r="V27">
        <v>63.256875000000001</v>
      </c>
      <c r="W27">
        <v>3.27</v>
      </c>
      <c r="X27" s="6">
        <v>44154</v>
      </c>
      <c r="Y27">
        <v>2</v>
      </c>
      <c r="Z27" t="s">
        <v>15691</v>
      </c>
      <c r="AA27" t="s">
        <v>15638</v>
      </c>
      <c r="AB27">
        <v>4.5804999999999998E-2</v>
      </c>
      <c r="AC27">
        <v>-2.3605000000000001E-2</v>
      </c>
      <c r="AD27">
        <v>8.7322819999999997</v>
      </c>
      <c r="AE27">
        <v>0.83163500000000001</v>
      </c>
      <c r="AF27">
        <v>0.28560200000000002</v>
      </c>
      <c r="AG27">
        <v>2.547809</v>
      </c>
      <c r="AH27">
        <v>19.537849999999999</v>
      </c>
      <c r="AI27">
        <v>5.7070619999999996</v>
      </c>
      <c r="AJ27">
        <v>100</v>
      </c>
      <c r="AK27" t="s">
        <v>15697</v>
      </c>
      <c r="AL27" t="s">
        <v>349</v>
      </c>
      <c r="AM27">
        <v>0.27950999999999998</v>
      </c>
      <c r="AN27">
        <v>0.28593099999999999</v>
      </c>
      <c r="AO27">
        <v>4</v>
      </c>
      <c r="AP27">
        <v>36.529831000000001</v>
      </c>
      <c r="AQ27">
        <v>0.135212</v>
      </c>
      <c r="AR27">
        <v>2.7492200000000002</v>
      </c>
      <c r="AS27">
        <v>1.0548709999999999</v>
      </c>
      <c r="AT27">
        <v>5.9704490000000003</v>
      </c>
    </row>
    <row r="28" spans="1:46" x14ac:dyDescent="0.25">
      <c r="A28" t="s">
        <v>17195</v>
      </c>
      <c r="B28" t="s">
        <v>17196</v>
      </c>
      <c r="C28" t="s">
        <v>17197</v>
      </c>
      <c r="D28" t="s">
        <v>15636</v>
      </c>
      <c r="E28" s="6">
        <v>47995</v>
      </c>
      <c r="F28" t="s">
        <v>15680</v>
      </c>
      <c r="G28">
        <v>101.3849</v>
      </c>
      <c r="H28">
        <v>1.1512709999999999</v>
      </c>
      <c r="I28">
        <v>104.354268</v>
      </c>
      <c r="J28">
        <v>5.6785000000000002E-2</v>
      </c>
      <c r="K28">
        <v>0.31865900000000003</v>
      </c>
      <c r="M28">
        <v>0.56902399999999997</v>
      </c>
      <c r="N28">
        <v>13161.288122</v>
      </c>
      <c r="O28">
        <v>13495.080857000001</v>
      </c>
      <c r="P28">
        <v>2119.9514370000002</v>
      </c>
      <c r="Q28">
        <v>1954.3225970000001</v>
      </c>
      <c r="R28">
        <v>0.256021</v>
      </c>
      <c r="S28">
        <v>7.9435750000000001</v>
      </c>
      <c r="T28">
        <v>7.8313280000000001</v>
      </c>
      <c r="U28">
        <v>2.8666200000000002</v>
      </c>
      <c r="V28">
        <v>71.077290000000005</v>
      </c>
      <c r="W28">
        <v>3.02</v>
      </c>
      <c r="X28" s="6">
        <v>44343</v>
      </c>
      <c r="Y28">
        <v>2</v>
      </c>
      <c r="Z28" t="s">
        <v>17196</v>
      </c>
      <c r="AA28" t="s">
        <v>15638</v>
      </c>
      <c r="AB28">
        <v>0.14480599999999999</v>
      </c>
      <c r="AC28">
        <v>-3.8285E-2</v>
      </c>
      <c r="AE28">
        <v>0.68909200000000004</v>
      </c>
      <c r="AF28">
        <v>0.38484000000000002</v>
      </c>
      <c r="AG28">
        <v>2.5327510000000002</v>
      </c>
      <c r="AI28">
        <v>5.5576270000000001</v>
      </c>
      <c r="AJ28">
        <v>100</v>
      </c>
      <c r="AK28" t="s">
        <v>15697</v>
      </c>
      <c r="AL28" t="s">
        <v>349</v>
      </c>
      <c r="AM28">
        <v>0.25506400000000001</v>
      </c>
      <c r="AN28">
        <v>0.26088499999999998</v>
      </c>
      <c r="AO28">
        <v>4</v>
      </c>
      <c r="AP28">
        <v>36.529831000000001</v>
      </c>
      <c r="AQ28">
        <v>0.135212</v>
      </c>
      <c r="AR28">
        <v>2.7492200000000002</v>
      </c>
      <c r="AS28">
        <v>1.0548709999999999</v>
      </c>
      <c r="AT28">
        <v>5.9704490000000003</v>
      </c>
    </row>
    <row r="29" spans="1:46" x14ac:dyDescent="0.25">
      <c r="A29" t="s">
        <v>20531</v>
      </c>
      <c r="B29" t="s">
        <v>20532</v>
      </c>
      <c r="C29" t="s">
        <v>20533</v>
      </c>
      <c r="D29" t="s">
        <v>15636</v>
      </c>
      <c r="E29" s="6">
        <v>48170</v>
      </c>
      <c r="F29" t="s">
        <v>15680</v>
      </c>
      <c r="G29">
        <v>100.72595</v>
      </c>
      <c r="H29">
        <v>1.1735640000000001</v>
      </c>
      <c r="I29">
        <v>100.430465</v>
      </c>
      <c r="J29">
        <v>7.5753000000000001E-2</v>
      </c>
      <c r="K29">
        <v>0.209846</v>
      </c>
      <c r="M29">
        <v>0.48902800000000002</v>
      </c>
      <c r="N29">
        <v>7601.582625</v>
      </c>
      <c r="O29">
        <v>7745.9757159999999</v>
      </c>
      <c r="P29">
        <v>1216.8205969999999</v>
      </c>
      <c r="Q29">
        <v>1121.7521059999999</v>
      </c>
      <c r="R29">
        <v>0.146952</v>
      </c>
      <c r="S29">
        <v>8.3399409999999996</v>
      </c>
      <c r="T29">
        <v>8.2238729999999993</v>
      </c>
      <c r="U29">
        <v>2.8227060000000002</v>
      </c>
      <c r="V29">
        <v>78.3001</v>
      </c>
      <c r="W29">
        <v>2.89</v>
      </c>
      <c r="X29" s="6">
        <v>44518</v>
      </c>
      <c r="Y29">
        <v>2</v>
      </c>
      <c r="Z29" t="s">
        <v>20532</v>
      </c>
      <c r="AA29" t="s">
        <v>15638</v>
      </c>
      <c r="AB29">
        <v>0.16378999999999999</v>
      </c>
      <c r="AC29">
        <v>-0.14671100000000001</v>
      </c>
      <c r="AE29">
        <v>0.60900100000000001</v>
      </c>
      <c r="AF29">
        <v>0.40386899999999998</v>
      </c>
      <c r="AG29">
        <v>2.4215369999999998</v>
      </c>
      <c r="AI29">
        <v>5.4736630000000002</v>
      </c>
      <c r="AJ29">
        <v>100</v>
      </c>
      <c r="AK29" t="s">
        <v>15697</v>
      </c>
      <c r="AL29" t="s">
        <v>349</v>
      </c>
      <c r="AM29">
        <v>0.146562</v>
      </c>
      <c r="AN29">
        <v>0.14974399999999999</v>
      </c>
      <c r="AO29">
        <v>4</v>
      </c>
      <c r="AP29">
        <v>36.529831000000001</v>
      </c>
      <c r="AQ29">
        <v>0.135212</v>
      </c>
      <c r="AR29">
        <v>2.7492200000000002</v>
      </c>
      <c r="AS29">
        <v>1.0548709999999999</v>
      </c>
      <c r="AT29">
        <v>5.9704490000000003</v>
      </c>
    </row>
    <row r="30" spans="1:46" x14ac:dyDescent="0.25">
      <c r="A30" t="s">
        <v>22567</v>
      </c>
      <c r="B30" t="s">
        <v>22568</v>
      </c>
      <c r="C30" t="s">
        <v>22569</v>
      </c>
      <c r="D30" t="s">
        <v>15636</v>
      </c>
      <c r="E30" s="6">
        <v>48261</v>
      </c>
      <c r="F30" t="s">
        <v>15680</v>
      </c>
      <c r="G30">
        <v>99.912559999999999</v>
      </c>
      <c r="H30">
        <v>0.42541400000000001</v>
      </c>
      <c r="I30">
        <v>100.178534</v>
      </c>
      <c r="J30">
        <v>8.3320000000000005E-2</v>
      </c>
      <c r="K30">
        <v>0.33159100000000002</v>
      </c>
      <c r="N30">
        <v>5907.1096369999996</v>
      </c>
      <c r="O30">
        <v>5927.0741529999996</v>
      </c>
      <c r="P30">
        <v>931.08811300000002</v>
      </c>
      <c r="Q30">
        <v>858.34350099999995</v>
      </c>
      <c r="R30">
        <v>0.112445</v>
      </c>
      <c r="S30">
        <v>8.6376059999999999</v>
      </c>
      <c r="T30">
        <v>8.5192320000000006</v>
      </c>
      <c r="U30">
        <v>2.7789959999999998</v>
      </c>
      <c r="V30">
        <v>83.197655999999995</v>
      </c>
      <c r="W30">
        <v>2.75</v>
      </c>
      <c r="X30" s="6">
        <v>44609</v>
      </c>
      <c r="Y30">
        <v>2</v>
      </c>
      <c r="Z30" t="s">
        <v>22568</v>
      </c>
      <c r="AA30" t="s">
        <v>15638</v>
      </c>
      <c r="AB30">
        <v>0.17136399999999999</v>
      </c>
      <c r="AC30">
        <v>-2.5399000000000001E-2</v>
      </c>
      <c r="AF30">
        <v>0.41146100000000002</v>
      </c>
      <c r="AG30">
        <v>2.5459689999999999</v>
      </c>
      <c r="AJ30">
        <v>100</v>
      </c>
      <c r="AK30" t="s">
        <v>15697</v>
      </c>
      <c r="AL30" t="s">
        <v>349</v>
      </c>
      <c r="AM30">
        <v>0.11201</v>
      </c>
      <c r="AN30">
        <v>0.114581</v>
      </c>
      <c r="AO30">
        <v>4</v>
      </c>
      <c r="AP30">
        <v>36.529831000000001</v>
      </c>
      <c r="AQ30">
        <v>0.135212</v>
      </c>
      <c r="AR30">
        <v>2.7492200000000002</v>
      </c>
      <c r="AS30">
        <v>1.0548709999999999</v>
      </c>
      <c r="AT30">
        <v>5.9704490000000003</v>
      </c>
    </row>
    <row r="31" spans="1:46" x14ac:dyDescent="0.25">
      <c r="A31" t="s">
        <v>15693</v>
      </c>
      <c r="B31" t="s">
        <v>15694</v>
      </c>
      <c r="C31" t="s">
        <v>15695</v>
      </c>
      <c r="D31" t="s">
        <v>15636</v>
      </c>
      <c r="E31" s="6">
        <v>55045</v>
      </c>
      <c r="F31" t="s">
        <v>15696</v>
      </c>
      <c r="G31">
        <v>107.861</v>
      </c>
      <c r="H31">
        <v>0.32095099999999999</v>
      </c>
      <c r="I31">
        <v>114.958296</v>
      </c>
      <c r="J31">
        <v>2.4274E-2</v>
      </c>
      <c r="K31">
        <v>0.96034900000000001</v>
      </c>
      <c r="L31">
        <v>9.3313819999999996</v>
      </c>
      <c r="M31">
        <v>1.5300549999999999</v>
      </c>
      <c r="N31">
        <v>11580.000311</v>
      </c>
      <c r="O31">
        <v>12527.470273000001</v>
      </c>
      <c r="P31">
        <v>1967.9488309999999</v>
      </c>
      <c r="Q31">
        <v>1814.1957420000001</v>
      </c>
      <c r="R31">
        <v>0.23766399999999999</v>
      </c>
      <c r="S31">
        <v>17.857887999999999</v>
      </c>
      <c r="T31">
        <v>17.55885</v>
      </c>
      <c r="U31">
        <v>3.406126</v>
      </c>
      <c r="V31">
        <v>416.81697800000001</v>
      </c>
      <c r="W31">
        <v>3.81</v>
      </c>
      <c r="X31" s="6">
        <v>44088</v>
      </c>
      <c r="Y31">
        <v>2</v>
      </c>
      <c r="Z31" t="s">
        <v>15694</v>
      </c>
      <c r="AA31" t="s">
        <v>15638</v>
      </c>
      <c r="AB31">
        <v>0.112266</v>
      </c>
      <c r="AC31">
        <v>0.60112200000000005</v>
      </c>
      <c r="AD31">
        <v>12.471819999999999</v>
      </c>
      <c r="AE31">
        <v>1.6512709999999999</v>
      </c>
      <c r="AF31">
        <v>0.35222100000000001</v>
      </c>
      <c r="AG31">
        <v>3.1886040000000002</v>
      </c>
      <c r="AH31">
        <v>23.649014999999999</v>
      </c>
      <c r="AI31">
        <v>6.5663289999999996</v>
      </c>
      <c r="AJ31">
        <v>100</v>
      </c>
      <c r="AK31" t="s">
        <v>15697</v>
      </c>
      <c r="AL31" t="s">
        <v>349</v>
      </c>
      <c r="AM31">
        <v>0.23527100000000001</v>
      </c>
      <c r="AN31">
        <v>0.24217900000000001</v>
      </c>
      <c r="AO31">
        <v>4</v>
      </c>
      <c r="AP31">
        <v>36.529831000000001</v>
      </c>
      <c r="AQ31">
        <v>0.135212</v>
      </c>
      <c r="AR31">
        <v>2.7492200000000002</v>
      </c>
      <c r="AS31">
        <v>1.0548709999999999</v>
      </c>
      <c r="AT31">
        <v>5.9704490000000003</v>
      </c>
    </row>
    <row r="32" spans="1:46" x14ac:dyDescent="0.25">
      <c r="A32" t="s">
        <v>16644</v>
      </c>
      <c r="B32" t="s">
        <v>16645</v>
      </c>
      <c r="C32" t="s">
        <v>16646</v>
      </c>
      <c r="D32" t="s">
        <v>15636</v>
      </c>
      <c r="E32" s="6">
        <v>55255</v>
      </c>
      <c r="F32" t="s">
        <v>15696</v>
      </c>
      <c r="G32">
        <v>106.44625000000001</v>
      </c>
      <c r="H32">
        <v>2.0327999999999999E-2</v>
      </c>
      <c r="I32">
        <v>106.990669</v>
      </c>
      <c r="J32">
        <v>5.9706000000000002E-2</v>
      </c>
      <c r="K32">
        <v>0.74255800000000005</v>
      </c>
      <c r="M32">
        <v>1.060522</v>
      </c>
      <c r="N32">
        <v>6691.9703579999996</v>
      </c>
      <c r="O32">
        <v>7124.711832</v>
      </c>
      <c r="P32">
        <v>1119.225831</v>
      </c>
      <c r="Q32">
        <v>1031.7822819999999</v>
      </c>
      <c r="R32">
        <v>0.13516600000000001</v>
      </c>
      <c r="S32">
        <v>18.216729999999998</v>
      </c>
      <c r="T32">
        <v>17.91236</v>
      </c>
      <c r="U32">
        <v>3.3984350000000001</v>
      </c>
      <c r="V32">
        <v>433.29807499999998</v>
      </c>
      <c r="W32">
        <v>3.72</v>
      </c>
      <c r="X32" s="6">
        <v>44298</v>
      </c>
      <c r="Y32">
        <v>2</v>
      </c>
      <c r="Z32" t="s">
        <v>16645</v>
      </c>
      <c r="AA32" t="s">
        <v>15638</v>
      </c>
      <c r="AB32">
        <v>0.147729</v>
      </c>
      <c r="AC32">
        <v>0.384106</v>
      </c>
      <c r="AE32">
        <v>1.1811769999999999</v>
      </c>
      <c r="AF32">
        <v>0.38777</v>
      </c>
      <c r="AG32">
        <v>2.9660060000000001</v>
      </c>
      <c r="AI32">
        <v>6.0735049999999999</v>
      </c>
      <c r="AJ32">
        <v>100</v>
      </c>
      <c r="AK32" t="s">
        <v>15697</v>
      </c>
      <c r="AL32" t="s">
        <v>349</v>
      </c>
      <c r="AM32">
        <v>0.13644000000000001</v>
      </c>
      <c r="AN32">
        <v>0.137734</v>
      </c>
      <c r="AO32">
        <v>4</v>
      </c>
      <c r="AP32">
        <v>36.529831000000001</v>
      </c>
      <c r="AQ32">
        <v>0.135212</v>
      </c>
      <c r="AR32">
        <v>2.7492200000000002</v>
      </c>
      <c r="AS32">
        <v>1.0548709999999999</v>
      </c>
      <c r="AT32">
        <v>5.9704490000000003</v>
      </c>
    </row>
    <row r="33" spans="1:46" x14ac:dyDescent="0.25">
      <c r="A33" t="s">
        <v>20485</v>
      </c>
      <c r="B33" t="s">
        <v>20423</v>
      </c>
      <c r="C33" t="s">
        <v>20486</v>
      </c>
      <c r="D33" t="s">
        <v>15636</v>
      </c>
      <c r="E33" s="6">
        <v>55444</v>
      </c>
      <c r="F33" t="s">
        <v>15696</v>
      </c>
      <c r="G33">
        <v>103.550465</v>
      </c>
      <c r="H33">
        <v>1.7262090000000001</v>
      </c>
      <c r="I33">
        <v>101.90894</v>
      </c>
      <c r="J33">
        <v>-1.167E-2</v>
      </c>
      <c r="K33">
        <v>0.29933199999999999</v>
      </c>
      <c r="M33">
        <v>0.63139900000000004</v>
      </c>
      <c r="N33">
        <v>5700.5673420000003</v>
      </c>
      <c r="O33">
        <v>6001.3676850000002</v>
      </c>
      <c r="P33">
        <v>942.75893399999995</v>
      </c>
      <c r="Q33">
        <v>869.10249699999997</v>
      </c>
      <c r="R33">
        <v>0.113854</v>
      </c>
      <c r="S33">
        <v>18.337789000000001</v>
      </c>
      <c r="T33">
        <v>18.034109999999998</v>
      </c>
      <c r="U33">
        <v>3.3678219999999999</v>
      </c>
      <c r="V33">
        <v>445.34146700000002</v>
      </c>
      <c r="W33">
        <v>3.53</v>
      </c>
      <c r="X33" s="6">
        <v>44487</v>
      </c>
      <c r="Y33">
        <v>2</v>
      </c>
      <c r="Z33" t="s">
        <v>20423</v>
      </c>
      <c r="AA33" t="s">
        <v>15638</v>
      </c>
      <c r="AB33">
        <v>7.6290999999999998E-2</v>
      </c>
      <c r="AC33">
        <v>-5.7542999999999997E-2</v>
      </c>
      <c r="AE33">
        <v>0.75154200000000004</v>
      </c>
      <c r="AF33">
        <v>0.31616</v>
      </c>
      <c r="AG33">
        <v>2.5129980000000001</v>
      </c>
      <c r="AI33">
        <v>5.6230960000000003</v>
      </c>
      <c r="AJ33">
        <v>100</v>
      </c>
      <c r="AK33" t="s">
        <v>15697</v>
      </c>
      <c r="AL33" t="s">
        <v>349</v>
      </c>
      <c r="AM33">
        <v>0.113451</v>
      </c>
      <c r="AN33">
        <v>0.116017</v>
      </c>
      <c r="AO33">
        <v>4</v>
      </c>
      <c r="AP33">
        <v>36.529831000000001</v>
      </c>
      <c r="AQ33">
        <v>0.135212</v>
      </c>
      <c r="AR33">
        <v>2.7492200000000002</v>
      </c>
      <c r="AS33">
        <v>1.0548709999999999</v>
      </c>
      <c r="AT33">
        <v>5.9704490000000003</v>
      </c>
    </row>
    <row r="34" spans="1:46" x14ac:dyDescent="0.25">
      <c r="A34" t="s">
        <v>15701</v>
      </c>
      <c r="B34" t="s">
        <v>15702</v>
      </c>
      <c r="C34" t="s">
        <v>15703</v>
      </c>
      <c r="D34" t="s">
        <v>15636</v>
      </c>
      <c r="E34" s="6">
        <v>45061</v>
      </c>
      <c r="F34" t="s">
        <v>15637</v>
      </c>
      <c r="G34">
        <v>101.85</v>
      </c>
      <c r="H34">
        <v>2.3929559999999999</v>
      </c>
      <c r="I34">
        <v>183.67278300000001</v>
      </c>
      <c r="J34">
        <v>5.9659999999999998E-2</v>
      </c>
      <c r="K34">
        <v>-0.12690599999999999</v>
      </c>
      <c r="L34">
        <v>5.9263640000000004</v>
      </c>
      <c r="M34">
        <v>0.80701599999999996</v>
      </c>
      <c r="N34">
        <v>31345069.519637998</v>
      </c>
      <c r="O34">
        <v>32675026.965181999</v>
      </c>
      <c r="P34">
        <v>2274.944438</v>
      </c>
      <c r="Q34">
        <v>2097.2062120000001</v>
      </c>
      <c r="R34">
        <v>0.27595999999999998</v>
      </c>
      <c r="S34">
        <v>1.0338320000000001</v>
      </c>
      <c r="T34">
        <v>1.014311</v>
      </c>
      <c r="U34">
        <v>3.8491360000000001</v>
      </c>
      <c r="V34">
        <v>1.557096</v>
      </c>
      <c r="W34">
        <v>5.625</v>
      </c>
      <c r="X34" s="6">
        <v>41134</v>
      </c>
      <c r="Y34">
        <v>2</v>
      </c>
      <c r="Z34" t="s">
        <v>15704</v>
      </c>
      <c r="AA34" t="s">
        <v>11812</v>
      </c>
      <c r="AB34">
        <v>5.6176999999999998E-2</v>
      </c>
      <c r="AC34">
        <v>-0.130383</v>
      </c>
      <c r="AD34">
        <v>7.7111010000000002</v>
      </c>
      <c r="AE34">
        <v>3.1468999999999997E-2</v>
      </c>
      <c r="AF34">
        <v>0.29599799999999998</v>
      </c>
      <c r="AG34">
        <v>2.438285</v>
      </c>
      <c r="AH34">
        <v>18.415187</v>
      </c>
      <c r="AI34">
        <v>4.8682059999999998</v>
      </c>
      <c r="AJ34">
        <v>100</v>
      </c>
      <c r="AK34" t="s">
        <v>15697</v>
      </c>
      <c r="AL34" t="s">
        <v>267</v>
      </c>
      <c r="AM34">
        <v>0.27396399999999999</v>
      </c>
      <c r="AN34">
        <v>0.28066400000000002</v>
      </c>
      <c r="AO34">
        <v>3</v>
      </c>
      <c r="AP34">
        <v>48.519286000000001</v>
      </c>
      <c r="AQ34">
        <v>4.6163999999999997E-2</v>
      </c>
      <c r="AR34">
        <v>0.86711000000000005</v>
      </c>
      <c r="AS34">
        <v>0.30559500000000001</v>
      </c>
      <c r="AT34">
        <v>6.5481920000000002</v>
      </c>
    </row>
    <row r="35" spans="1:46" x14ac:dyDescent="0.25">
      <c r="A35" t="s">
        <v>15698</v>
      </c>
      <c r="B35" t="s">
        <v>15699</v>
      </c>
      <c r="C35" t="s">
        <v>15700</v>
      </c>
      <c r="D35" t="s">
        <v>15636</v>
      </c>
      <c r="E35" s="6">
        <v>45061</v>
      </c>
      <c r="F35" t="s">
        <v>15637</v>
      </c>
      <c r="G35">
        <v>102.91959</v>
      </c>
      <c r="H35">
        <v>2.765193</v>
      </c>
      <c r="I35">
        <v>107.03207399999999</v>
      </c>
      <c r="J35">
        <v>-1.0546E-2</v>
      </c>
      <c r="K35">
        <v>8.9413000000000006E-2</v>
      </c>
      <c r="L35">
        <v>6.0361589999999996</v>
      </c>
      <c r="M35">
        <v>1.254834</v>
      </c>
      <c r="N35">
        <v>22501771.633775</v>
      </c>
      <c r="O35">
        <v>23780948.605604</v>
      </c>
      <c r="P35">
        <v>1655.7090169999999</v>
      </c>
      <c r="Q35">
        <v>1526.3507870000001</v>
      </c>
      <c r="R35">
        <v>0.20084399999999999</v>
      </c>
      <c r="S35">
        <v>1.028208</v>
      </c>
      <c r="T35">
        <v>1.0095240000000001</v>
      </c>
      <c r="U35">
        <v>3.701476</v>
      </c>
      <c r="V35">
        <v>1.549525</v>
      </c>
      <c r="W35">
        <v>6.5</v>
      </c>
      <c r="X35" s="6">
        <v>43955</v>
      </c>
      <c r="Y35">
        <v>2</v>
      </c>
      <c r="Z35" t="s">
        <v>15699</v>
      </c>
      <c r="AA35" t="s">
        <v>11812</v>
      </c>
      <c r="AB35">
        <v>-1.4027E-2</v>
      </c>
      <c r="AC35">
        <v>8.5928000000000004E-2</v>
      </c>
      <c r="AD35">
        <v>7.8227460000000004</v>
      </c>
      <c r="AE35">
        <v>0.47584199999999999</v>
      </c>
      <c r="AF35">
        <v>0.22562599999999999</v>
      </c>
      <c r="AG35">
        <v>2.6601599999999999</v>
      </c>
      <c r="AH35">
        <v>18.537927</v>
      </c>
      <c r="AI35">
        <v>5.3340649999999998</v>
      </c>
      <c r="AJ35">
        <v>100</v>
      </c>
      <c r="AK35" t="s">
        <v>15697</v>
      </c>
      <c r="AL35" t="s">
        <v>267</v>
      </c>
      <c r="AM35">
        <v>0.198961</v>
      </c>
      <c r="AN35">
        <v>0.20426800000000001</v>
      </c>
      <c r="AO35">
        <v>3</v>
      </c>
      <c r="AP35">
        <v>48.519286000000001</v>
      </c>
      <c r="AQ35">
        <v>4.6163999999999997E-2</v>
      </c>
      <c r="AR35">
        <v>0.86711000000000005</v>
      </c>
      <c r="AS35">
        <v>0.30559500000000001</v>
      </c>
      <c r="AT35">
        <v>6.5481920000000002</v>
      </c>
    </row>
    <row r="36" spans="1:46" x14ac:dyDescent="0.25">
      <c r="A36" t="s">
        <v>15705</v>
      </c>
      <c r="B36" t="s">
        <v>15706</v>
      </c>
      <c r="C36" t="s">
        <v>15707</v>
      </c>
      <c r="D36" t="s">
        <v>15636</v>
      </c>
      <c r="E36" s="6">
        <v>45153</v>
      </c>
      <c r="F36" t="s">
        <v>15637</v>
      </c>
      <c r="G36">
        <v>106.23860999999999</v>
      </c>
      <c r="H36">
        <v>1.4986189999999999</v>
      </c>
      <c r="I36">
        <v>133.129761</v>
      </c>
      <c r="J36">
        <v>4.2469E-2</v>
      </c>
      <c r="K36">
        <v>0.148728</v>
      </c>
      <c r="L36">
        <v>6.2951800000000002</v>
      </c>
      <c r="M36">
        <v>1.1027880000000001</v>
      </c>
      <c r="N36">
        <v>7633326.1904999996</v>
      </c>
      <c r="O36">
        <v>8223934.1017279997</v>
      </c>
      <c r="P36">
        <v>572.57774199999994</v>
      </c>
      <c r="Q36">
        <v>527.84304399999996</v>
      </c>
      <c r="R36">
        <v>6.9456000000000004E-2</v>
      </c>
      <c r="S36">
        <v>1.266054</v>
      </c>
      <c r="T36">
        <v>1.2419119999999999</v>
      </c>
      <c r="U36">
        <v>3.887861</v>
      </c>
      <c r="V36">
        <v>2.1960489999999999</v>
      </c>
      <c r="W36">
        <v>8.75</v>
      </c>
      <c r="X36" s="6">
        <v>42383</v>
      </c>
      <c r="Y36">
        <v>2</v>
      </c>
      <c r="Z36" t="s">
        <v>15706</v>
      </c>
      <c r="AA36" t="s">
        <v>11812</v>
      </c>
      <c r="AB36">
        <v>3.8986E-2</v>
      </c>
      <c r="AC36">
        <v>0.14524200000000001</v>
      </c>
      <c r="AD36">
        <v>8.086131</v>
      </c>
      <c r="AE36">
        <v>0.32496599999999998</v>
      </c>
      <c r="AF36">
        <v>0.27876600000000001</v>
      </c>
      <c r="AG36">
        <v>2.7209989999999999</v>
      </c>
      <c r="AH36">
        <v>18.827486</v>
      </c>
      <c r="AI36">
        <v>5.1758940000000004</v>
      </c>
      <c r="AJ36">
        <v>100</v>
      </c>
      <c r="AK36" t="s">
        <v>15697</v>
      </c>
      <c r="AL36" t="s">
        <v>267</v>
      </c>
      <c r="AM36">
        <v>6.8764000000000006E-2</v>
      </c>
      <c r="AN36">
        <v>7.0639999999999994E-2</v>
      </c>
      <c r="AO36">
        <v>3</v>
      </c>
      <c r="AP36">
        <v>48.519286000000001</v>
      </c>
      <c r="AQ36">
        <v>4.6163999999999997E-2</v>
      </c>
      <c r="AR36">
        <v>0.86711000000000005</v>
      </c>
      <c r="AS36">
        <v>0.30559500000000001</v>
      </c>
      <c r="AT36">
        <v>6.5481920000000002</v>
      </c>
    </row>
    <row r="37" spans="1:46" x14ac:dyDescent="0.25">
      <c r="A37" t="s">
        <v>15708</v>
      </c>
      <c r="B37" t="s">
        <v>15709</v>
      </c>
      <c r="C37" t="s">
        <v>15710</v>
      </c>
      <c r="D37" t="s">
        <v>15636</v>
      </c>
      <c r="E37" s="6">
        <v>45184</v>
      </c>
      <c r="F37" t="s">
        <v>15637</v>
      </c>
      <c r="G37">
        <v>105.81152</v>
      </c>
      <c r="H37">
        <v>0.76222800000000002</v>
      </c>
      <c r="I37">
        <v>124.53157</v>
      </c>
      <c r="J37">
        <v>4.2631000000000002E-2</v>
      </c>
      <c r="K37">
        <v>0.14929200000000001</v>
      </c>
      <c r="L37">
        <v>6.564006</v>
      </c>
      <c r="M37">
        <v>1.126857</v>
      </c>
      <c r="N37">
        <v>15105211.91904</v>
      </c>
      <c r="O37">
        <v>16098190.524869001</v>
      </c>
      <c r="P37">
        <v>1120.8097560000001</v>
      </c>
      <c r="Q37">
        <v>1033.2424579999999</v>
      </c>
      <c r="R37">
        <v>0.135959</v>
      </c>
      <c r="S37">
        <v>1.35392</v>
      </c>
      <c r="T37">
        <v>1.3276950000000001</v>
      </c>
      <c r="U37">
        <v>3.9505620000000001</v>
      </c>
      <c r="V37">
        <v>2.4562620000000002</v>
      </c>
      <c r="W37">
        <v>8.25</v>
      </c>
      <c r="X37" s="6">
        <v>43377</v>
      </c>
      <c r="Y37">
        <v>2</v>
      </c>
      <c r="Z37" t="s">
        <v>15709</v>
      </c>
      <c r="AA37" t="s">
        <v>11812</v>
      </c>
      <c r="AB37">
        <v>3.9148000000000002E-2</v>
      </c>
      <c r="AC37">
        <v>0.14580499999999999</v>
      </c>
      <c r="AD37">
        <v>8.3594860000000004</v>
      </c>
      <c r="AE37">
        <v>0.34884999999999999</v>
      </c>
      <c r="AF37">
        <v>0.27892899999999998</v>
      </c>
      <c r="AG37">
        <v>2.7215769999999999</v>
      </c>
      <c r="AH37">
        <v>19.128007</v>
      </c>
      <c r="AI37">
        <v>5.200933</v>
      </c>
      <c r="AJ37">
        <v>100</v>
      </c>
      <c r="AK37" t="s">
        <v>15697</v>
      </c>
      <c r="AL37" t="s">
        <v>267</v>
      </c>
      <c r="AM37">
        <v>0.134603</v>
      </c>
      <c r="AN37">
        <v>0.13827600000000001</v>
      </c>
      <c r="AO37">
        <v>3</v>
      </c>
      <c r="AP37">
        <v>48.519286000000001</v>
      </c>
      <c r="AQ37">
        <v>4.6163999999999997E-2</v>
      </c>
      <c r="AR37">
        <v>0.86711000000000005</v>
      </c>
      <c r="AS37">
        <v>0.30559500000000001</v>
      </c>
      <c r="AT37">
        <v>6.5481920000000002</v>
      </c>
    </row>
    <row r="38" spans="1:46" x14ac:dyDescent="0.25">
      <c r="A38" t="s">
        <v>15711</v>
      </c>
      <c r="B38" t="s">
        <v>15712</v>
      </c>
      <c r="C38" t="s">
        <v>15713</v>
      </c>
      <c r="D38" t="s">
        <v>15636</v>
      </c>
      <c r="E38" s="6">
        <v>45366</v>
      </c>
      <c r="F38" t="s">
        <v>15637</v>
      </c>
      <c r="G38">
        <v>106.7</v>
      </c>
      <c r="H38">
        <v>0.77377700000000005</v>
      </c>
      <c r="I38">
        <v>193.412431</v>
      </c>
      <c r="J38">
        <v>8.4774000000000002E-2</v>
      </c>
      <c r="K38">
        <v>-0.445913</v>
      </c>
      <c r="L38">
        <v>6.4844650000000001</v>
      </c>
      <c r="M38">
        <v>0.15679799999999999</v>
      </c>
      <c r="N38">
        <v>47480841.190048002</v>
      </c>
      <c r="O38">
        <v>51029453.460891001</v>
      </c>
      <c r="P38">
        <v>3552.8408730000001</v>
      </c>
      <c r="Q38">
        <v>3275.2623859999999</v>
      </c>
      <c r="R38">
        <v>0.43097400000000002</v>
      </c>
      <c r="S38">
        <v>1.7976099999999999</v>
      </c>
      <c r="T38">
        <v>1.7567280000000001</v>
      </c>
      <c r="U38">
        <v>4.654401</v>
      </c>
      <c r="V38">
        <v>4.0590039999999998</v>
      </c>
      <c r="W38">
        <v>8.375</v>
      </c>
      <c r="X38" s="6">
        <v>41515</v>
      </c>
      <c r="Y38">
        <v>2</v>
      </c>
      <c r="Z38" t="s">
        <v>15714</v>
      </c>
      <c r="AA38" t="s">
        <v>11812</v>
      </c>
      <c r="AB38">
        <v>8.1290000000000001E-2</v>
      </c>
      <c r="AC38">
        <v>-0.449378</v>
      </c>
      <c r="AD38">
        <v>8.2786050000000007</v>
      </c>
      <c r="AE38">
        <v>-0.61374700000000004</v>
      </c>
      <c r="AF38">
        <v>0.32117099999999998</v>
      </c>
      <c r="AG38">
        <v>2.1110850000000001</v>
      </c>
      <c r="AH38">
        <v>19.039088</v>
      </c>
      <c r="AI38">
        <v>4.1917929999999997</v>
      </c>
      <c r="AJ38">
        <v>100</v>
      </c>
      <c r="AK38" t="s">
        <v>15697</v>
      </c>
      <c r="AL38" t="s">
        <v>267</v>
      </c>
      <c r="AM38">
        <v>0.42922900000000003</v>
      </c>
      <c r="AN38">
        <v>0.43832100000000002</v>
      </c>
      <c r="AO38">
        <v>3</v>
      </c>
      <c r="AP38">
        <v>48.519286000000001</v>
      </c>
      <c r="AQ38">
        <v>4.6163999999999997E-2</v>
      </c>
      <c r="AR38">
        <v>0.86711000000000005</v>
      </c>
      <c r="AS38">
        <v>0.30559500000000001</v>
      </c>
      <c r="AT38">
        <v>6.5481920000000002</v>
      </c>
    </row>
    <row r="39" spans="1:46" x14ac:dyDescent="0.25">
      <c r="A39" t="s">
        <v>15715</v>
      </c>
      <c r="B39" t="s">
        <v>15716</v>
      </c>
      <c r="C39" t="s">
        <v>15717</v>
      </c>
      <c r="D39" t="s">
        <v>15636</v>
      </c>
      <c r="E39" s="6">
        <v>45427</v>
      </c>
      <c r="F39" t="s">
        <v>15637</v>
      </c>
      <c r="G39">
        <v>106.75</v>
      </c>
      <c r="H39">
        <v>3.4564919999999999</v>
      </c>
      <c r="I39">
        <v>135.263103</v>
      </c>
      <c r="J39">
        <v>8.1531000000000006E-2</v>
      </c>
      <c r="K39">
        <v>-0.43885000000000002</v>
      </c>
      <c r="L39">
        <v>6.5924880000000003</v>
      </c>
      <c r="M39">
        <v>0.12196899999999999</v>
      </c>
      <c r="N39">
        <v>30821440.890845999</v>
      </c>
      <c r="O39">
        <v>33967228.701107003</v>
      </c>
      <c r="P39">
        <v>2364.9118360000002</v>
      </c>
      <c r="Q39">
        <v>2180.1445829999998</v>
      </c>
      <c r="R39">
        <v>0.28687400000000002</v>
      </c>
      <c r="S39">
        <v>1.8946419999999999</v>
      </c>
      <c r="T39">
        <v>1.8514569999999999</v>
      </c>
      <c r="U39">
        <v>4.6650099999999997</v>
      </c>
      <c r="V39">
        <v>4.5604449999999996</v>
      </c>
      <c r="W39">
        <v>8.125</v>
      </c>
      <c r="X39" s="6">
        <v>43370</v>
      </c>
      <c r="Y39">
        <v>2</v>
      </c>
      <c r="Z39" t="s">
        <v>15718</v>
      </c>
      <c r="AA39" t="s">
        <v>11812</v>
      </c>
      <c r="AB39">
        <v>7.8047000000000005E-2</v>
      </c>
      <c r="AC39">
        <v>-0.44231599999999999</v>
      </c>
      <c r="AD39">
        <v>8.3884489999999996</v>
      </c>
      <c r="AE39">
        <v>-0.64830699999999997</v>
      </c>
      <c r="AF39">
        <v>0.31791999999999998</v>
      </c>
      <c r="AG39">
        <v>2.118328</v>
      </c>
      <c r="AH39">
        <v>19.159848</v>
      </c>
      <c r="AI39">
        <v>4.1555609999999996</v>
      </c>
      <c r="AJ39">
        <v>100</v>
      </c>
      <c r="AK39" t="s">
        <v>15697</v>
      </c>
      <c r="AL39" t="s">
        <v>267</v>
      </c>
      <c r="AM39">
        <v>0.28569099999999997</v>
      </c>
      <c r="AN39">
        <v>0.29176400000000002</v>
      </c>
      <c r="AO39">
        <v>3</v>
      </c>
      <c r="AP39">
        <v>48.519286000000001</v>
      </c>
      <c r="AQ39">
        <v>4.6163999999999997E-2</v>
      </c>
      <c r="AR39">
        <v>0.86711000000000005</v>
      </c>
      <c r="AS39">
        <v>0.30559500000000001</v>
      </c>
      <c r="AT39">
        <v>6.5481920000000002</v>
      </c>
    </row>
    <row r="40" spans="1:46" x14ac:dyDescent="0.25">
      <c r="A40" t="s">
        <v>15719</v>
      </c>
      <c r="B40" t="s">
        <v>15720</v>
      </c>
      <c r="C40" t="s">
        <v>15721</v>
      </c>
      <c r="D40" t="s">
        <v>15636</v>
      </c>
      <c r="E40" s="6">
        <v>45580</v>
      </c>
      <c r="F40" t="s">
        <v>15637</v>
      </c>
      <c r="G40">
        <v>104.66792</v>
      </c>
      <c r="H40">
        <v>5.4302999999999997E-2</v>
      </c>
      <c r="I40">
        <v>116.281358</v>
      </c>
      <c r="J40">
        <v>-0.105561</v>
      </c>
      <c r="K40">
        <v>-2.7130999999999999E-2</v>
      </c>
      <c r="L40">
        <v>7.2116819999999997</v>
      </c>
      <c r="M40">
        <v>0.80880200000000002</v>
      </c>
      <c r="N40">
        <v>21196079.78277</v>
      </c>
      <c r="O40">
        <v>22197005.996440999</v>
      </c>
      <c r="P40">
        <v>1545.4296449999999</v>
      </c>
      <c r="Q40">
        <v>1424.6873889999999</v>
      </c>
      <c r="R40">
        <v>0.18746699999999999</v>
      </c>
      <c r="S40">
        <v>2.341977</v>
      </c>
      <c r="T40">
        <v>2.2891910000000002</v>
      </c>
      <c r="U40">
        <v>4.6116830000000002</v>
      </c>
      <c r="V40">
        <v>6.5549229999999996</v>
      </c>
      <c r="W40">
        <v>6.625</v>
      </c>
      <c r="X40" s="6">
        <v>43755</v>
      </c>
      <c r="Y40">
        <v>2</v>
      </c>
      <c r="Z40" t="s">
        <v>15720</v>
      </c>
      <c r="AA40" t="s">
        <v>11812</v>
      </c>
      <c r="AB40">
        <v>-0.109038</v>
      </c>
      <c r="AC40">
        <v>-3.0610999999999999E-2</v>
      </c>
      <c r="AD40">
        <v>9.0180749999999996</v>
      </c>
      <c r="AE40">
        <v>3.3242000000000001E-2</v>
      </c>
      <c r="AF40">
        <v>0.130387</v>
      </c>
      <c r="AG40">
        <v>2.5406230000000001</v>
      </c>
      <c r="AH40">
        <v>19.852043999999999</v>
      </c>
      <c r="AI40">
        <v>4.8700650000000003</v>
      </c>
      <c r="AJ40">
        <v>100</v>
      </c>
      <c r="AK40" t="s">
        <v>15697</v>
      </c>
      <c r="AL40" t="s">
        <v>267</v>
      </c>
      <c r="AM40">
        <v>0.19181000000000001</v>
      </c>
      <c r="AN40">
        <v>0.190663</v>
      </c>
      <c r="AO40">
        <v>3</v>
      </c>
      <c r="AP40">
        <v>48.519286000000001</v>
      </c>
      <c r="AQ40">
        <v>4.6163999999999997E-2</v>
      </c>
      <c r="AR40">
        <v>0.86711000000000005</v>
      </c>
      <c r="AS40">
        <v>0.30559500000000001</v>
      </c>
      <c r="AT40">
        <v>6.5481920000000002</v>
      </c>
    </row>
    <row r="41" spans="1:46" x14ac:dyDescent="0.25">
      <c r="A41" t="s">
        <v>15722</v>
      </c>
      <c r="B41" t="s">
        <v>15723</v>
      </c>
      <c r="C41" t="s">
        <v>15724</v>
      </c>
      <c r="D41" t="s">
        <v>15636</v>
      </c>
      <c r="E41" s="6">
        <v>45823</v>
      </c>
      <c r="F41" t="s">
        <v>15651</v>
      </c>
      <c r="G41">
        <v>103.75</v>
      </c>
      <c r="H41">
        <v>2.214286</v>
      </c>
      <c r="I41">
        <v>120.736763</v>
      </c>
      <c r="J41">
        <v>6.7454E-2</v>
      </c>
      <c r="K41">
        <v>-0.28231499999999998</v>
      </c>
      <c r="L41">
        <v>7.1402570000000001</v>
      </c>
      <c r="M41">
        <v>0.14851800000000001</v>
      </c>
      <c r="N41">
        <v>52163659.387442</v>
      </c>
      <c r="O41">
        <v>55274849.072336003</v>
      </c>
      <c r="P41">
        <v>3848.4194859999998</v>
      </c>
      <c r="Q41">
        <v>3547.7478550000001</v>
      </c>
      <c r="R41">
        <v>0.46682899999999999</v>
      </c>
      <c r="S41">
        <v>2.853313</v>
      </c>
      <c r="T41">
        <v>2.7811949999999999</v>
      </c>
      <c r="U41">
        <v>5.1860679999999997</v>
      </c>
      <c r="V41">
        <v>9.6380820000000007</v>
      </c>
      <c r="W41">
        <v>6.5</v>
      </c>
      <c r="X41" s="6">
        <v>43678</v>
      </c>
      <c r="Y41">
        <v>2</v>
      </c>
      <c r="Z41" t="s">
        <v>15725</v>
      </c>
      <c r="AA41" t="s">
        <v>11812</v>
      </c>
      <c r="AB41">
        <v>6.3969999999999999E-2</v>
      </c>
      <c r="AC41">
        <v>-0.28578599999999998</v>
      </c>
      <c r="AD41">
        <v>8.9454469999999997</v>
      </c>
      <c r="AE41">
        <v>-0.62196200000000001</v>
      </c>
      <c r="AF41">
        <v>0.30381000000000002</v>
      </c>
      <c r="AG41">
        <v>2.2788840000000001</v>
      </c>
      <c r="AH41">
        <v>19.772199000000001</v>
      </c>
      <c r="AI41">
        <v>4.1831800000000001</v>
      </c>
      <c r="AJ41">
        <v>100</v>
      </c>
      <c r="AK41" t="s">
        <v>15697</v>
      </c>
      <c r="AL41" t="s">
        <v>267</v>
      </c>
      <c r="AM41">
        <v>0.464175</v>
      </c>
      <c r="AN41">
        <v>0.47478700000000001</v>
      </c>
      <c r="AO41">
        <v>3</v>
      </c>
      <c r="AP41">
        <v>48.519286000000001</v>
      </c>
      <c r="AQ41">
        <v>4.6163999999999997E-2</v>
      </c>
      <c r="AR41">
        <v>0.86711000000000005</v>
      </c>
      <c r="AS41">
        <v>0.30559500000000001</v>
      </c>
      <c r="AT41">
        <v>6.5481920000000002</v>
      </c>
    </row>
    <row r="42" spans="1:46" x14ac:dyDescent="0.25">
      <c r="A42" t="s">
        <v>15726</v>
      </c>
      <c r="B42" t="s">
        <v>15727</v>
      </c>
      <c r="C42" t="s">
        <v>15728</v>
      </c>
      <c r="D42" t="s">
        <v>15636</v>
      </c>
      <c r="E42" s="6">
        <v>45915</v>
      </c>
      <c r="F42" t="s">
        <v>15651</v>
      </c>
      <c r="G42">
        <v>117.25</v>
      </c>
      <c r="H42">
        <v>1.0163040000000001</v>
      </c>
      <c r="I42">
        <v>510.94825400000002</v>
      </c>
      <c r="J42">
        <v>0.101201</v>
      </c>
      <c r="K42">
        <v>-0.32155800000000001</v>
      </c>
      <c r="L42">
        <v>6.7457469999999997</v>
      </c>
      <c r="M42">
        <v>0.31381700000000001</v>
      </c>
      <c r="N42">
        <v>8778883.1415410005</v>
      </c>
      <c r="O42">
        <v>10382460.654515</v>
      </c>
      <c r="P42">
        <v>722.86156500000004</v>
      </c>
      <c r="Q42">
        <v>666.385402</v>
      </c>
      <c r="R42">
        <v>8.7686E-2</v>
      </c>
      <c r="S42">
        <v>2.9536769999999999</v>
      </c>
      <c r="T42">
        <v>2.876344</v>
      </c>
      <c r="U42">
        <v>5.3772060000000002</v>
      </c>
      <c r="V42">
        <v>10.426899000000001</v>
      </c>
      <c r="W42">
        <v>11</v>
      </c>
      <c r="X42" s="6">
        <v>38981</v>
      </c>
      <c r="Y42">
        <v>2</v>
      </c>
      <c r="Z42" t="s">
        <v>15729</v>
      </c>
      <c r="AA42" t="s">
        <v>11812</v>
      </c>
      <c r="AB42">
        <v>9.7715999999999997E-2</v>
      </c>
      <c r="AC42">
        <v>-0.32502799999999998</v>
      </c>
      <c r="AD42">
        <v>8.5442889999999991</v>
      </c>
      <c r="AE42">
        <v>-0.45793499999999998</v>
      </c>
      <c r="AF42">
        <v>0.33763700000000002</v>
      </c>
      <c r="AG42">
        <v>2.2386330000000001</v>
      </c>
      <c r="AH42">
        <v>19.331175000000002</v>
      </c>
      <c r="AI42">
        <v>4.3551380000000002</v>
      </c>
      <c r="AJ42">
        <v>100</v>
      </c>
      <c r="AK42" t="s">
        <v>15697</v>
      </c>
      <c r="AL42" t="s">
        <v>267</v>
      </c>
      <c r="AM42">
        <v>8.7221999999999994E-2</v>
      </c>
      <c r="AN42">
        <v>8.9180999999999996E-2</v>
      </c>
      <c r="AO42">
        <v>3</v>
      </c>
      <c r="AP42">
        <v>48.519286000000001</v>
      </c>
      <c r="AQ42">
        <v>4.6163999999999997E-2</v>
      </c>
      <c r="AR42">
        <v>0.86711000000000005</v>
      </c>
      <c r="AS42">
        <v>0.30559500000000001</v>
      </c>
      <c r="AT42">
        <v>6.5481920000000002</v>
      </c>
    </row>
    <row r="43" spans="1:46" x14ac:dyDescent="0.25">
      <c r="A43" t="s">
        <v>15730</v>
      </c>
      <c r="B43" t="s">
        <v>15731</v>
      </c>
      <c r="C43" t="s">
        <v>15732</v>
      </c>
      <c r="D43" t="s">
        <v>15636</v>
      </c>
      <c r="E43" s="6">
        <v>46127</v>
      </c>
      <c r="F43" t="s">
        <v>15651</v>
      </c>
      <c r="G43">
        <v>99.75</v>
      </c>
      <c r="H43">
        <v>4.5081999999999997E-2</v>
      </c>
      <c r="I43">
        <v>108.11086</v>
      </c>
      <c r="J43">
        <v>-3.7622000000000003E-2</v>
      </c>
      <c r="K43">
        <v>-0.32803599999999999</v>
      </c>
      <c r="L43">
        <v>6.6066630000000002</v>
      </c>
      <c r="M43">
        <v>-0.36687900000000001</v>
      </c>
      <c r="N43">
        <v>48829422.507431999</v>
      </c>
      <c r="O43">
        <v>48729362.215409003</v>
      </c>
      <c r="P43">
        <v>3392.700844</v>
      </c>
      <c r="Q43">
        <v>3127.6338730000002</v>
      </c>
      <c r="R43">
        <v>0.411549</v>
      </c>
      <c r="S43">
        <v>3.637416</v>
      </c>
      <c r="T43">
        <v>3.5389300000000001</v>
      </c>
      <c r="U43">
        <v>5.5658899999999996</v>
      </c>
      <c r="V43">
        <v>14.980107</v>
      </c>
      <c r="W43">
        <v>5.5</v>
      </c>
      <c r="X43" s="6">
        <v>44056</v>
      </c>
      <c r="Y43">
        <v>2</v>
      </c>
      <c r="Z43" t="s">
        <v>15733</v>
      </c>
      <c r="AA43" t="s">
        <v>11812</v>
      </c>
      <c r="AB43">
        <v>-4.1102E-2</v>
      </c>
      <c r="AC43">
        <v>-0.33150600000000002</v>
      </c>
      <c r="AD43">
        <v>8.402863</v>
      </c>
      <c r="AE43">
        <v>-1.133394</v>
      </c>
      <c r="AF43">
        <v>0.198486</v>
      </c>
      <c r="AG43">
        <v>2.231989</v>
      </c>
      <c r="AH43">
        <v>19.175694</v>
      </c>
      <c r="AI43">
        <v>3.6470199999999999</v>
      </c>
      <c r="AJ43">
        <v>100</v>
      </c>
      <c r="AK43" t="s">
        <v>15697</v>
      </c>
      <c r="AL43" t="s">
        <v>267</v>
      </c>
      <c r="AM43">
        <v>0.42068299999999997</v>
      </c>
      <c r="AN43">
        <v>0.41856399999999999</v>
      </c>
      <c r="AO43">
        <v>3</v>
      </c>
      <c r="AP43">
        <v>48.519286000000001</v>
      </c>
      <c r="AQ43">
        <v>4.6163999999999997E-2</v>
      </c>
      <c r="AR43">
        <v>0.86711000000000005</v>
      </c>
      <c r="AS43">
        <v>0.30559500000000001</v>
      </c>
      <c r="AT43">
        <v>6.5481920000000002</v>
      </c>
    </row>
    <row r="44" spans="1:46" x14ac:dyDescent="0.25">
      <c r="A44" t="s">
        <v>21439</v>
      </c>
      <c r="B44" t="s">
        <v>21440</v>
      </c>
      <c r="C44" t="s">
        <v>21441</v>
      </c>
      <c r="D44" t="s">
        <v>15636</v>
      </c>
      <c r="E44" s="6">
        <v>46218</v>
      </c>
      <c r="F44" t="s">
        <v>15651</v>
      </c>
      <c r="G44">
        <v>98.625</v>
      </c>
      <c r="H44">
        <v>1.2524169999999999</v>
      </c>
      <c r="I44">
        <v>99.573813000000001</v>
      </c>
      <c r="J44">
        <v>-1.076379</v>
      </c>
      <c r="K44">
        <v>-0.94425599999999998</v>
      </c>
      <c r="N44">
        <v>10651560.914100001</v>
      </c>
      <c r="O44">
        <v>10638503.92472</v>
      </c>
      <c r="P44">
        <v>740.68815199999995</v>
      </c>
      <c r="Q44">
        <v>682.81922299999997</v>
      </c>
      <c r="R44">
        <v>8.9848999999999998E-2</v>
      </c>
      <c r="S44">
        <v>3.832649</v>
      </c>
      <c r="T44">
        <v>3.7348499999999998</v>
      </c>
      <c r="U44">
        <v>5.2370869999999998</v>
      </c>
      <c r="V44">
        <v>16.727391000000001</v>
      </c>
      <c r="W44">
        <v>4.875</v>
      </c>
      <c r="X44" s="6">
        <v>44406</v>
      </c>
      <c r="Y44">
        <v>2</v>
      </c>
      <c r="Z44" t="s">
        <v>21440</v>
      </c>
      <c r="AA44" t="s">
        <v>11812</v>
      </c>
      <c r="AB44">
        <v>-1.079823</v>
      </c>
      <c r="AC44">
        <v>-0.94770500000000002</v>
      </c>
      <c r="AF44">
        <v>-0.84272499999999995</v>
      </c>
      <c r="AG44">
        <v>1.5999410000000001</v>
      </c>
      <c r="AJ44">
        <v>100</v>
      </c>
      <c r="AK44" t="s">
        <v>15697</v>
      </c>
      <c r="AL44" t="s">
        <v>267</v>
      </c>
      <c r="AM44">
        <v>8.9935000000000001E-2</v>
      </c>
      <c r="AN44">
        <v>9.1380000000000003E-2</v>
      </c>
      <c r="AO44">
        <v>3</v>
      </c>
      <c r="AP44">
        <v>48.519286000000001</v>
      </c>
      <c r="AQ44">
        <v>4.6163999999999997E-2</v>
      </c>
      <c r="AR44">
        <v>0.86711000000000005</v>
      </c>
      <c r="AS44">
        <v>0.30559500000000001</v>
      </c>
      <c r="AT44">
        <v>6.5481920000000002</v>
      </c>
    </row>
    <row r="45" spans="1:46" x14ac:dyDescent="0.25">
      <c r="A45" t="s">
        <v>15734</v>
      </c>
      <c r="B45" t="s">
        <v>15735</v>
      </c>
      <c r="C45" t="s">
        <v>15736</v>
      </c>
      <c r="D45" t="s">
        <v>15636</v>
      </c>
      <c r="E45" s="6">
        <v>46280</v>
      </c>
      <c r="F45" t="s">
        <v>15651</v>
      </c>
      <c r="G45">
        <v>109.65</v>
      </c>
      <c r="H45">
        <v>0.77377700000000005</v>
      </c>
      <c r="I45">
        <v>259.86052799999999</v>
      </c>
      <c r="J45">
        <v>8.2506999999999997E-2</v>
      </c>
      <c r="K45">
        <v>-0.79186400000000001</v>
      </c>
      <c r="L45">
        <v>6.2531319999999999</v>
      </c>
      <c r="M45">
        <v>-0.84667499999999996</v>
      </c>
      <c r="N45">
        <v>42611157.061764002</v>
      </c>
      <c r="O45">
        <v>47052849.125108004</v>
      </c>
      <c r="P45">
        <v>3275.9764060000002</v>
      </c>
      <c r="Q45">
        <v>3020.028953</v>
      </c>
      <c r="R45">
        <v>0.39739000000000002</v>
      </c>
      <c r="S45">
        <v>3.7872119999999998</v>
      </c>
      <c r="T45">
        <v>3.6796389999999999</v>
      </c>
      <c r="U45">
        <v>5.8469449999999998</v>
      </c>
      <c r="V45">
        <v>16.659178000000001</v>
      </c>
      <c r="W45">
        <v>8.375</v>
      </c>
      <c r="X45" s="6">
        <v>40444</v>
      </c>
      <c r="Y45">
        <v>2</v>
      </c>
      <c r="Z45" t="s">
        <v>15737</v>
      </c>
      <c r="AA45" t="s">
        <v>11812</v>
      </c>
      <c r="AB45">
        <v>7.9022999999999996E-2</v>
      </c>
      <c r="AC45">
        <v>-0.79531799999999997</v>
      </c>
      <c r="AD45">
        <v>8.0433749999999993</v>
      </c>
      <c r="AE45">
        <v>-1.609499</v>
      </c>
      <c r="AF45">
        <v>0.31889899999999999</v>
      </c>
      <c r="AG45">
        <v>1.756248</v>
      </c>
      <c r="AH45">
        <v>18.780481000000002</v>
      </c>
      <c r="AI45">
        <v>3.1478929999999998</v>
      </c>
      <c r="AJ45">
        <v>100</v>
      </c>
      <c r="AK45" t="s">
        <v>15697</v>
      </c>
      <c r="AL45" t="s">
        <v>267</v>
      </c>
      <c r="AM45">
        <v>0.39716000000000001</v>
      </c>
      <c r="AN45">
        <v>0.40416299999999999</v>
      </c>
      <c r="AO45">
        <v>3</v>
      </c>
      <c r="AP45">
        <v>48.519286000000001</v>
      </c>
      <c r="AQ45">
        <v>4.6163999999999997E-2</v>
      </c>
      <c r="AR45">
        <v>0.86711000000000005</v>
      </c>
      <c r="AS45">
        <v>0.30559500000000001</v>
      </c>
      <c r="AT45">
        <v>6.5481920000000002</v>
      </c>
    </row>
    <row r="46" spans="1:46" x14ac:dyDescent="0.25">
      <c r="A46" t="s">
        <v>17830</v>
      </c>
      <c r="B46" t="s">
        <v>17831</v>
      </c>
      <c r="C46" t="s">
        <v>17832</v>
      </c>
      <c r="D46" t="s">
        <v>15636</v>
      </c>
      <c r="E46" s="6">
        <v>46492</v>
      </c>
      <c r="F46" t="s">
        <v>15667</v>
      </c>
      <c r="G46">
        <v>97.1</v>
      </c>
      <c r="H46">
        <v>4.2007999999999997E-2</v>
      </c>
      <c r="I46">
        <v>100.521283</v>
      </c>
      <c r="J46">
        <v>5.7373E-2</v>
      </c>
      <c r="K46">
        <v>-0.600186</v>
      </c>
      <c r="M46">
        <v>-2.2402700000000002</v>
      </c>
      <c r="N46">
        <v>30073550.402940001</v>
      </c>
      <c r="O46">
        <v>29214050.797469001</v>
      </c>
      <c r="P46">
        <v>2033.979726</v>
      </c>
      <c r="Q46">
        <v>1875.0677350000001</v>
      </c>
      <c r="R46">
        <v>0.24673</v>
      </c>
      <c r="S46">
        <v>4.4576330000000004</v>
      </c>
      <c r="T46">
        <v>4.332039</v>
      </c>
      <c r="U46">
        <v>5.7983570000000002</v>
      </c>
      <c r="V46">
        <v>22.235344000000001</v>
      </c>
      <c r="W46">
        <v>5.125</v>
      </c>
      <c r="X46" s="6">
        <v>44385</v>
      </c>
      <c r="Y46">
        <v>2</v>
      </c>
      <c r="Z46" t="s">
        <v>17833</v>
      </c>
      <c r="AA46" t="s">
        <v>11812</v>
      </c>
      <c r="AB46">
        <v>5.389E-2</v>
      </c>
      <c r="AC46">
        <v>-0.60364600000000002</v>
      </c>
      <c r="AE46">
        <v>-2.9923730000000002</v>
      </c>
      <c r="AF46">
        <v>0.29370600000000002</v>
      </c>
      <c r="AG46">
        <v>1.9528490000000001</v>
      </c>
      <c r="AI46">
        <v>1.6981550000000001</v>
      </c>
      <c r="AJ46">
        <v>100</v>
      </c>
      <c r="AK46" t="s">
        <v>15697</v>
      </c>
      <c r="AL46" t="s">
        <v>267</v>
      </c>
      <c r="AM46">
        <v>0.25260700000000003</v>
      </c>
      <c r="AN46">
        <v>0.25093599999999999</v>
      </c>
      <c r="AO46">
        <v>3</v>
      </c>
      <c r="AP46">
        <v>48.519286000000001</v>
      </c>
      <c r="AQ46">
        <v>4.6163999999999997E-2</v>
      </c>
      <c r="AR46">
        <v>0.86711000000000005</v>
      </c>
      <c r="AS46">
        <v>0.30559500000000001</v>
      </c>
      <c r="AT46">
        <v>6.5481920000000002</v>
      </c>
    </row>
    <row r="47" spans="1:46" x14ac:dyDescent="0.25">
      <c r="A47" t="s">
        <v>15738</v>
      </c>
      <c r="B47" t="s">
        <v>15739</v>
      </c>
      <c r="C47" t="s">
        <v>15740</v>
      </c>
      <c r="D47" t="s">
        <v>15636</v>
      </c>
      <c r="E47" s="6">
        <v>46522</v>
      </c>
      <c r="F47" t="s">
        <v>15667</v>
      </c>
      <c r="G47">
        <v>104.5</v>
      </c>
      <c r="H47">
        <v>2.9779010000000001</v>
      </c>
      <c r="I47">
        <v>216.757047</v>
      </c>
      <c r="J47">
        <v>7.2017999999999999E-2</v>
      </c>
      <c r="K47">
        <v>-0.16653000000000001</v>
      </c>
      <c r="L47">
        <v>6.7290510000000001</v>
      </c>
      <c r="M47">
        <v>-0.77453300000000003</v>
      </c>
      <c r="N47">
        <v>41090107.144079998</v>
      </c>
      <c r="O47">
        <v>44162784.493224002</v>
      </c>
      <c r="P47">
        <v>3074.76046</v>
      </c>
      <c r="Q47">
        <v>2834.533727</v>
      </c>
      <c r="R47">
        <v>0.37298100000000001</v>
      </c>
      <c r="S47">
        <v>4.2579659999999997</v>
      </c>
      <c r="T47">
        <v>4.1350379999999998</v>
      </c>
      <c r="U47">
        <v>5.9456389999999999</v>
      </c>
      <c r="V47">
        <v>21.234137</v>
      </c>
      <c r="W47">
        <v>7</v>
      </c>
      <c r="X47" s="6">
        <v>40801</v>
      </c>
      <c r="Y47">
        <v>2</v>
      </c>
      <c r="Z47" t="s">
        <v>15741</v>
      </c>
      <c r="AA47" t="s">
        <v>11812</v>
      </c>
      <c r="AB47">
        <v>6.8534999999999999E-2</v>
      </c>
      <c r="AC47">
        <v>-0.17000599999999999</v>
      </c>
      <c r="AD47">
        <v>8.5273129999999995</v>
      </c>
      <c r="AE47">
        <v>-1.5379130000000001</v>
      </c>
      <c r="AF47">
        <v>0.30838500000000002</v>
      </c>
      <c r="AG47">
        <v>2.397643</v>
      </c>
      <c r="AH47">
        <v>19.312511000000001</v>
      </c>
      <c r="AI47">
        <v>3.2229420000000002</v>
      </c>
      <c r="AJ47">
        <v>100</v>
      </c>
      <c r="AK47" t="s">
        <v>15697</v>
      </c>
      <c r="AL47" t="s">
        <v>267</v>
      </c>
      <c r="AM47">
        <v>0.37043100000000001</v>
      </c>
      <c r="AN47">
        <v>0.37933899999999998</v>
      </c>
      <c r="AO47">
        <v>3</v>
      </c>
      <c r="AP47">
        <v>48.519286000000001</v>
      </c>
      <c r="AQ47">
        <v>4.6163999999999997E-2</v>
      </c>
      <c r="AR47">
        <v>0.86711000000000005</v>
      </c>
      <c r="AS47">
        <v>0.30559500000000001</v>
      </c>
      <c r="AT47">
        <v>6.5481920000000002</v>
      </c>
    </row>
    <row r="48" spans="1:46" x14ac:dyDescent="0.25">
      <c r="A48" t="s">
        <v>15742</v>
      </c>
      <c r="B48" t="s">
        <v>15743</v>
      </c>
      <c r="C48" t="s">
        <v>15744</v>
      </c>
      <c r="D48" t="s">
        <v>15636</v>
      </c>
      <c r="E48" s="6">
        <v>46888</v>
      </c>
      <c r="F48" t="s">
        <v>15667</v>
      </c>
      <c r="G48">
        <v>98.55</v>
      </c>
      <c r="H48">
        <v>2.6056629999999998</v>
      </c>
      <c r="I48">
        <v>195.68761799999999</v>
      </c>
      <c r="J48">
        <v>6.6950999999999997E-2</v>
      </c>
      <c r="K48">
        <v>-0.21024399999999999</v>
      </c>
      <c r="L48">
        <v>6.8306300000000002</v>
      </c>
      <c r="M48">
        <v>-1.547828</v>
      </c>
      <c r="N48">
        <v>40112690.43417</v>
      </c>
      <c r="O48">
        <v>40576257.949174002</v>
      </c>
      <c r="P48">
        <v>2825.0545120000002</v>
      </c>
      <c r="Q48">
        <v>2604.3369550000002</v>
      </c>
      <c r="R48">
        <v>0.34269100000000002</v>
      </c>
      <c r="S48">
        <v>5.0247869999999999</v>
      </c>
      <c r="T48">
        <v>4.8687569999999996</v>
      </c>
      <c r="U48">
        <v>6.4094340000000001</v>
      </c>
      <c r="V48">
        <v>29.260096000000001</v>
      </c>
      <c r="W48">
        <v>6.125</v>
      </c>
      <c r="X48" s="6">
        <v>41134</v>
      </c>
      <c r="Y48">
        <v>2</v>
      </c>
      <c r="Z48" t="s">
        <v>15745</v>
      </c>
      <c r="AA48" t="s">
        <v>11812</v>
      </c>
      <c r="AB48">
        <v>6.3467999999999997E-2</v>
      </c>
      <c r="AC48">
        <v>-0.21371799999999999</v>
      </c>
      <c r="AD48">
        <v>8.6306030000000007</v>
      </c>
      <c r="AE48">
        <v>-2.3052579999999998</v>
      </c>
      <c r="AF48">
        <v>0.30330600000000002</v>
      </c>
      <c r="AG48">
        <v>2.3528069999999999</v>
      </c>
      <c r="AH48">
        <v>19.426065999999999</v>
      </c>
      <c r="AI48">
        <v>2.4184929999999998</v>
      </c>
      <c r="AJ48">
        <v>100</v>
      </c>
      <c r="AK48" t="s">
        <v>15697</v>
      </c>
      <c r="AL48" t="s">
        <v>267</v>
      </c>
      <c r="AM48">
        <v>0.34049699999999999</v>
      </c>
      <c r="AN48">
        <v>0.34853200000000001</v>
      </c>
      <c r="AO48">
        <v>3</v>
      </c>
      <c r="AP48">
        <v>48.519286000000001</v>
      </c>
      <c r="AQ48">
        <v>4.6163999999999997E-2</v>
      </c>
      <c r="AR48">
        <v>0.86711000000000005</v>
      </c>
      <c r="AS48">
        <v>0.30559500000000001</v>
      </c>
      <c r="AT48">
        <v>6.5481920000000002</v>
      </c>
    </row>
    <row r="49" spans="1:46" x14ac:dyDescent="0.25">
      <c r="A49" t="s">
        <v>15746</v>
      </c>
      <c r="B49" t="s">
        <v>15747</v>
      </c>
      <c r="C49" t="s">
        <v>15748</v>
      </c>
      <c r="D49" t="s">
        <v>15636</v>
      </c>
      <c r="E49" s="6">
        <v>47192</v>
      </c>
      <c r="F49" t="s">
        <v>15667</v>
      </c>
      <c r="G49">
        <v>112.5</v>
      </c>
      <c r="H49">
        <v>0.83152199999999998</v>
      </c>
      <c r="I49">
        <v>220.76500999999999</v>
      </c>
      <c r="J49">
        <v>8.6392999999999998E-2</v>
      </c>
      <c r="K49">
        <v>-0.138876</v>
      </c>
      <c r="L49">
        <v>5.9086550000000004</v>
      </c>
      <c r="M49">
        <v>-0.62313099999999999</v>
      </c>
      <c r="N49">
        <v>32776162.706172999</v>
      </c>
      <c r="O49">
        <v>37145723.962599002</v>
      </c>
      <c r="P49">
        <v>2586.2092849999999</v>
      </c>
      <c r="Q49">
        <v>2384.152372</v>
      </c>
      <c r="R49">
        <v>0.313718</v>
      </c>
      <c r="S49">
        <v>5.3622589999999999</v>
      </c>
      <c r="T49">
        <v>5.1884350000000001</v>
      </c>
      <c r="U49">
        <v>6.7004149999999996</v>
      </c>
      <c r="V49">
        <v>33.938082999999999</v>
      </c>
      <c r="W49">
        <v>9</v>
      </c>
      <c r="X49" s="6">
        <v>41529</v>
      </c>
      <c r="Y49">
        <v>2</v>
      </c>
      <c r="Z49" t="s">
        <v>15749</v>
      </c>
      <c r="AA49" t="s">
        <v>11812</v>
      </c>
      <c r="AB49">
        <v>8.2908999999999997E-2</v>
      </c>
      <c r="AC49">
        <v>-0.14235200000000001</v>
      </c>
      <c r="AD49">
        <v>7.6930930000000002</v>
      </c>
      <c r="AE49">
        <v>-1.387675</v>
      </c>
      <c r="AF49">
        <v>0.32279400000000003</v>
      </c>
      <c r="AG49">
        <v>2.4260079999999999</v>
      </c>
      <c r="AH49">
        <v>18.395389000000002</v>
      </c>
      <c r="AI49">
        <v>3.3804439999999998</v>
      </c>
      <c r="AJ49">
        <v>100</v>
      </c>
      <c r="AK49" t="s">
        <v>15697</v>
      </c>
      <c r="AL49" t="s">
        <v>267</v>
      </c>
      <c r="AM49">
        <v>0.31148599999999999</v>
      </c>
      <c r="AN49">
        <v>0.31906600000000002</v>
      </c>
      <c r="AO49">
        <v>3</v>
      </c>
      <c r="AP49">
        <v>48.519286000000001</v>
      </c>
      <c r="AQ49">
        <v>4.6163999999999997E-2</v>
      </c>
      <c r="AR49">
        <v>0.86711000000000005</v>
      </c>
      <c r="AS49">
        <v>0.30559500000000001</v>
      </c>
      <c r="AT49">
        <v>6.5481920000000002</v>
      </c>
    </row>
    <row r="50" spans="1:46" x14ac:dyDescent="0.25">
      <c r="A50" t="s">
        <v>15750</v>
      </c>
      <c r="B50" t="s">
        <v>15751</v>
      </c>
      <c r="C50" t="s">
        <v>15752</v>
      </c>
      <c r="D50" t="s">
        <v>15636</v>
      </c>
      <c r="E50" s="6">
        <v>47253</v>
      </c>
      <c r="F50" t="s">
        <v>15680</v>
      </c>
      <c r="G50">
        <v>108.5</v>
      </c>
      <c r="H50">
        <v>3.5096690000000001</v>
      </c>
      <c r="I50">
        <v>136.71356499999999</v>
      </c>
      <c r="J50">
        <v>8.1451999999999997E-2</v>
      </c>
      <c r="K50">
        <v>-0.161278</v>
      </c>
      <c r="L50">
        <v>5.9299359999999997</v>
      </c>
      <c r="M50">
        <v>-0.73541100000000004</v>
      </c>
      <c r="N50">
        <v>38175404.890649997</v>
      </c>
      <c r="O50">
        <v>42760144.469714001</v>
      </c>
      <c r="P50">
        <v>2977.1039799999999</v>
      </c>
      <c r="Q50">
        <v>2744.5070110000001</v>
      </c>
      <c r="R50">
        <v>0.36113499999999998</v>
      </c>
      <c r="S50">
        <v>5.3986270000000003</v>
      </c>
      <c r="T50">
        <v>5.2233039999999997</v>
      </c>
      <c r="U50">
        <v>6.7130840000000003</v>
      </c>
      <c r="V50">
        <v>35.046686000000001</v>
      </c>
      <c r="W50">
        <v>8.25</v>
      </c>
      <c r="X50" s="6">
        <v>43370</v>
      </c>
      <c r="Y50">
        <v>2</v>
      </c>
      <c r="Z50" t="s">
        <v>15753</v>
      </c>
      <c r="AA50" t="s">
        <v>11812</v>
      </c>
      <c r="AB50">
        <v>7.7967999999999996E-2</v>
      </c>
      <c r="AC50">
        <v>-0.16475400000000001</v>
      </c>
      <c r="AD50">
        <v>7.714734</v>
      </c>
      <c r="AE50">
        <v>-1.499091</v>
      </c>
      <c r="AF50">
        <v>0.31784200000000001</v>
      </c>
      <c r="AG50">
        <v>2.4030300000000002</v>
      </c>
      <c r="AH50">
        <v>18.419180000000001</v>
      </c>
      <c r="AI50">
        <v>3.2636400000000001</v>
      </c>
      <c r="AJ50">
        <v>100</v>
      </c>
      <c r="AK50" t="s">
        <v>15697</v>
      </c>
      <c r="AL50" t="s">
        <v>267</v>
      </c>
      <c r="AM50">
        <v>0.35864699999999999</v>
      </c>
      <c r="AN50">
        <v>0.36729099999999998</v>
      </c>
      <c r="AO50">
        <v>3</v>
      </c>
      <c r="AP50">
        <v>48.519286000000001</v>
      </c>
      <c r="AQ50">
        <v>4.6163999999999997E-2</v>
      </c>
      <c r="AR50">
        <v>0.86711000000000005</v>
      </c>
      <c r="AS50">
        <v>0.30559500000000001</v>
      </c>
      <c r="AT50">
        <v>6.5481920000000002</v>
      </c>
    </row>
    <row r="51" spans="1:46" x14ac:dyDescent="0.25">
      <c r="A51" t="s">
        <v>15754</v>
      </c>
      <c r="B51" t="s">
        <v>15755</v>
      </c>
      <c r="C51" t="s">
        <v>15756</v>
      </c>
      <c r="D51" t="s">
        <v>15636</v>
      </c>
      <c r="E51" s="6">
        <v>47710</v>
      </c>
      <c r="F51" t="s">
        <v>15680</v>
      </c>
      <c r="G51">
        <v>123.25</v>
      </c>
      <c r="H51">
        <v>1.798343</v>
      </c>
      <c r="I51">
        <v>387.29309599999999</v>
      </c>
      <c r="J51">
        <v>9.2868000000000006E-2</v>
      </c>
      <c r="K51">
        <v>-7.5052999999999995E-2</v>
      </c>
      <c r="L51">
        <v>6.4199130000000002</v>
      </c>
      <c r="M51">
        <v>-9.0100000000000006E-3</v>
      </c>
      <c r="N51">
        <v>8247501.8609999996</v>
      </c>
      <c r="O51">
        <v>10313364.378255</v>
      </c>
      <c r="P51">
        <v>718.05085099999997</v>
      </c>
      <c r="Q51">
        <v>661.95054300000004</v>
      </c>
      <c r="R51">
        <v>8.7103E-2</v>
      </c>
      <c r="S51">
        <v>5.9460439999999997</v>
      </c>
      <c r="T51">
        <v>5.7507650000000003</v>
      </c>
      <c r="U51">
        <v>6.7914320000000004</v>
      </c>
      <c r="V51">
        <v>43.325724000000001</v>
      </c>
      <c r="W51">
        <v>10.5</v>
      </c>
      <c r="X51" s="6">
        <v>40045</v>
      </c>
      <c r="Y51">
        <v>2</v>
      </c>
      <c r="Z51" t="s">
        <v>15757</v>
      </c>
      <c r="AA51" t="s">
        <v>11812</v>
      </c>
      <c r="AB51">
        <v>8.9384000000000005E-2</v>
      </c>
      <c r="AC51">
        <v>-7.8531000000000004E-2</v>
      </c>
      <c r="AD51">
        <v>8.2129659999999998</v>
      </c>
      <c r="AE51">
        <v>-0.77827900000000005</v>
      </c>
      <c r="AF51">
        <v>0.32928400000000002</v>
      </c>
      <c r="AG51">
        <v>2.4914700000000001</v>
      </c>
      <c r="AH51">
        <v>18.966925</v>
      </c>
      <c r="AI51">
        <v>4.0193050000000001</v>
      </c>
      <c r="AJ51">
        <v>100</v>
      </c>
      <c r="AK51" t="s">
        <v>15697</v>
      </c>
      <c r="AL51" t="s">
        <v>267</v>
      </c>
      <c r="AM51">
        <v>8.6428000000000005E-2</v>
      </c>
      <c r="AN51">
        <v>8.8586999999999999E-2</v>
      </c>
      <c r="AO51">
        <v>3</v>
      </c>
      <c r="AP51">
        <v>48.519286000000001</v>
      </c>
      <c r="AQ51">
        <v>4.6163999999999997E-2</v>
      </c>
      <c r="AR51">
        <v>0.86711000000000005</v>
      </c>
      <c r="AS51">
        <v>0.30559500000000001</v>
      </c>
      <c r="AT51">
        <v>6.5481920000000002</v>
      </c>
    </row>
    <row r="52" spans="1:46" x14ac:dyDescent="0.25">
      <c r="A52" t="s">
        <v>15758</v>
      </c>
      <c r="B52" t="s">
        <v>15759</v>
      </c>
      <c r="C52" t="s">
        <v>15760</v>
      </c>
      <c r="D52" t="s">
        <v>15636</v>
      </c>
      <c r="E52" s="6">
        <v>47741</v>
      </c>
      <c r="F52" t="s">
        <v>15680</v>
      </c>
      <c r="G52">
        <v>101.25</v>
      </c>
      <c r="H52">
        <v>0.64673899999999995</v>
      </c>
      <c r="I52">
        <v>123.010599</v>
      </c>
      <c r="J52">
        <v>2.5607999999999999E-2</v>
      </c>
      <c r="K52">
        <v>-0.375141</v>
      </c>
      <c r="L52">
        <v>5.5743330000000002</v>
      </c>
      <c r="M52">
        <v>-0.55610099999999996</v>
      </c>
      <c r="N52">
        <v>59413178.427509002</v>
      </c>
      <c r="O52">
        <v>60540091.431377999</v>
      </c>
      <c r="P52">
        <v>4215.0032330000004</v>
      </c>
      <c r="Q52">
        <v>3885.6909270000001</v>
      </c>
      <c r="R52">
        <v>0.511297</v>
      </c>
      <c r="S52">
        <v>6.4751380000000003</v>
      </c>
      <c r="T52">
        <v>6.26248</v>
      </c>
      <c r="U52">
        <v>6.7914909999999997</v>
      </c>
      <c r="V52">
        <v>49.128472000000002</v>
      </c>
      <c r="W52">
        <v>7</v>
      </c>
      <c r="X52" s="6">
        <v>43678</v>
      </c>
      <c r="Y52">
        <v>2</v>
      </c>
      <c r="Z52" t="s">
        <v>15761</v>
      </c>
      <c r="AA52" t="s">
        <v>11812</v>
      </c>
      <c r="AB52">
        <v>2.2126E-2</v>
      </c>
      <c r="AC52">
        <v>-0.37860899999999997</v>
      </c>
      <c r="AD52">
        <v>7.3531389999999996</v>
      </c>
      <c r="AE52">
        <v>-1.321161</v>
      </c>
      <c r="AF52">
        <v>0.26186500000000001</v>
      </c>
      <c r="AG52">
        <v>2.1836739999999999</v>
      </c>
      <c r="AH52">
        <v>18.021650000000001</v>
      </c>
      <c r="AI52">
        <v>3.4501740000000001</v>
      </c>
      <c r="AJ52">
        <v>100</v>
      </c>
      <c r="AK52" t="s">
        <v>15697</v>
      </c>
      <c r="AL52" t="s">
        <v>267</v>
      </c>
      <c r="AM52">
        <v>0.50886399999999998</v>
      </c>
      <c r="AN52">
        <v>0.52001299999999995</v>
      </c>
      <c r="AO52">
        <v>3</v>
      </c>
      <c r="AP52">
        <v>48.519286000000001</v>
      </c>
      <c r="AQ52">
        <v>4.6163999999999997E-2</v>
      </c>
      <c r="AR52">
        <v>0.86711000000000005</v>
      </c>
      <c r="AS52">
        <v>0.30559500000000001</v>
      </c>
      <c r="AT52">
        <v>6.5481920000000002</v>
      </c>
    </row>
    <row r="53" spans="1:46" x14ac:dyDescent="0.25">
      <c r="A53" t="s">
        <v>15762</v>
      </c>
      <c r="B53" t="s">
        <v>15763</v>
      </c>
      <c r="C53" t="s">
        <v>15764</v>
      </c>
      <c r="D53" t="s">
        <v>15636</v>
      </c>
      <c r="E53" s="6">
        <v>47894</v>
      </c>
      <c r="F53" t="s">
        <v>15680</v>
      </c>
      <c r="G53">
        <v>97.75</v>
      </c>
      <c r="H53">
        <v>1.1132599999999999</v>
      </c>
      <c r="I53">
        <v>107.911479</v>
      </c>
      <c r="J53">
        <v>2.2079000000000001E-2</v>
      </c>
      <c r="K53">
        <v>-0.55186400000000002</v>
      </c>
      <c r="L53">
        <v>4.776599</v>
      </c>
      <c r="M53">
        <v>-1.233959</v>
      </c>
      <c r="N53">
        <v>64194097.325443998</v>
      </c>
      <c r="O53">
        <v>63464377.130708002</v>
      </c>
      <c r="P53">
        <v>4418.601764</v>
      </c>
      <c r="Q53">
        <v>4073.3825889999998</v>
      </c>
      <c r="R53">
        <v>0.535995</v>
      </c>
      <c r="S53">
        <v>6.7565379999999999</v>
      </c>
      <c r="T53">
        <v>6.5333170000000003</v>
      </c>
      <c r="U53">
        <v>6.8332920000000001</v>
      </c>
      <c r="V53">
        <v>53.635171</v>
      </c>
      <c r="W53">
        <v>6.5</v>
      </c>
      <c r="X53" s="6">
        <v>44056</v>
      </c>
      <c r="Y53">
        <v>2</v>
      </c>
      <c r="Z53" t="s">
        <v>11888</v>
      </c>
      <c r="AA53" t="s">
        <v>11812</v>
      </c>
      <c r="AB53">
        <v>1.8596999999999999E-2</v>
      </c>
      <c r="AC53">
        <v>-0.55532599999999999</v>
      </c>
      <c r="AD53">
        <v>6.5419640000000001</v>
      </c>
      <c r="AE53">
        <v>-1.9938039999999999</v>
      </c>
      <c r="AF53">
        <v>0.258328</v>
      </c>
      <c r="AG53">
        <v>2.0024120000000001</v>
      </c>
      <c r="AH53">
        <v>17.129863</v>
      </c>
      <c r="AI53">
        <v>2.7450070000000002</v>
      </c>
      <c r="AJ53">
        <v>100</v>
      </c>
      <c r="AK53" t="s">
        <v>15697</v>
      </c>
      <c r="AL53" t="s">
        <v>267</v>
      </c>
      <c r="AM53">
        <v>0.53439199999999998</v>
      </c>
      <c r="AN53">
        <v>0.54513100000000003</v>
      </c>
      <c r="AO53">
        <v>3</v>
      </c>
      <c r="AP53">
        <v>48.519286000000001</v>
      </c>
      <c r="AQ53">
        <v>4.6163999999999997E-2</v>
      </c>
      <c r="AR53">
        <v>0.86711000000000005</v>
      </c>
      <c r="AS53">
        <v>0.30559500000000001</v>
      </c>
      <c r="AT53">
        <v>6.5481920000000002</v>
      </c>
    </row>
    <row r="54" spans="1:46" x14ac:dyDescent="0.25">
      <c r="A54" t="s">
        <v>15765</v>
      </c>
      <c r="B54" t="s">
        <v>15766</v>
      </c>
      <c r="C54" t="s">
        <v>15767</v>
      </c>
      <c r="D54" t="s">
        <v>15636</v>
      </c>
      <c r="E54" s="6">
        <v>47983</v>
      </c>
      <c r="F54" t="s">
        <v>15680</v>
      </c>
      <c r="G54">
        <v>112.1</v>
      </c>
      <c r="H54">
        <v>3.7223760000000001</v>
      </c>
      <c r="I54">
        <v>178.5941</v>
      </c>
      <c r="J54">
        <v>8.3546999999999996E-2</v>
      </c>
      <c r="K54">
        <v>-0.69585399999999997</v>
      </c>
      <c r="L54">
        <v>5.9798419999999997</v>
      </c>
      <c r="M54">
        <v>-0.971445</v>
      </c>
      <c r="N54">
        <v>23414833.262141999</v>
      </c>
      <c r="O54">
        <v>27119616.148208</v>
      </c>
      <c r="P54">
        <v>1888.158195</v>
      </c>
      <c r="Q54">
        <v>1740.639036</v>
      </c>
      <c r="R54">
        <v>0.22904099999999999</v>
      </c>
      <c r="S54">
        <v>6.3993710000000004</v>
      </c>
      <c r="T54">
        <v>6.1852210000000003</v>
      </c>
      <c r="U54">
        <v>6.9245450000000002</v>
      </c>
      <c r="V54">
        <v>50.73077</v>
      </c>
      <c r="W54">
        <v>8.75</v>
      </c>
      <c r="X54" s="6">
        <v>42222</v>
      </c>
      <c r="Y54">
        <v>2</v>
      </c>
      <c r="Z54" t="s">
        <v>15768</v>
      </c>
      <c r="AA54" t="s">
        <v>11812</v>
      </c>
      <c r="AB54">
        <v>8.0062999999999995E-2</v>
      </c>
      <c r="AC54">
        <v>-0.69931100000000002</v>
      </c>
      <c r="AD54">
        <v>7.7654810000000003</v>
      </c>
      <c r="AE54">
        <v>-1.733309</v>
      </c>
      <c r="AF54">
        <v>0.31994099999999998</v>
      </c>
      <c r="AG54">
        <v>1.854724</v>
      </c>
      <c r="AH54">
        <v>18.474969999999999</v>
      </c>
      <c r="AI54">
        <v>3.018097</v>
      </c>
      <c r="AJ54">
        <v>100</v>
      </c>
      <c r="AK54" t="s">
        <v>15697</v>
      </c>
      <c r="AL54" t="s">
        <v>267</v>
      </c>
      <c r="AM54">
        <v>0.228688</v>
      </c>
      <c r="AN54">
        <v>0.23294599999999999</v>
      </c>
      <c r="AO54">
        <v>3</v>
      </c>
      <c r="AP54">
        <v>48.519286000000001</v>
      </c>
      <c r="AQ54">
        <v>4.6163999999999997E-2</v>
      </c>
      <c r="AR54">
        <v>0.86711000000000005</v>
      </c>
      <c r="AS54">
        <v>0.30559500000000001</v>
      </c>
      <c r="AT54">
        <v>6.5481920000000002</v>
      </c>
    </row>
    <row r="55" spans="1:46" x14ac:dyDescent="0.25">
      <c r="A55" t="s">
        <v>15769</v>
      </c>
      <c r="B55" t="s">
        <v>15770</v>
      </c>
      <c r="C55" t="s">
        <v>15771</v>
      </c>
      <c r="D55" t="s">
        <v>15636</v>
      </c>
      <c r="E55" s="6">
        <v>48044</v>
      </c>
      <c r="F55" t="s">
        <v>15680</v>
      </c>
      <c r="G55">
        <v>117</v>
      </c>
      <c r="H55">
        <v>2.4406080000000001</v>
      </c>
      <c r="I55">
        <v>298.11952000000002</v>
      </c>
      <c r="J55">
        <v>8.7964000000000001E-2</v>
      </c>
      <c r="K55">
        <v>-0.52684299999999995</v>
      </c>
      <c r="L55">
        <v>6.5820610000000004</v>
      </c>
      <c r="M55">
        <v>-0.42326599999999998</v>
      </c>
      <c r="N55">
        <v>9509545.1244959999</v>
      </c>
      <c r="O55">
        <v>11358258.489514001</v>
      </c>
      <c r="P55">
        <v>790.79986699999995</v>
      </c>
      <c r="Q55">
        <v>729.01577999999995</v>
      </c>
      <c r="R55">
        <v>9.5926999999999998E-2</v>
      </c>
      <c r="S55">
        <v>6.4602680000000001</v>
      </c>
      <c r="T55">
        <v>6.2427999999999999</v>
      </c>
      <c r="U55">
        <v>6.9669949999999998</v>
      </c>
      <c r="V55">
        <v>51.573844000000001</v>
      </c>
      <c r="W55">
        <v>9.5</v>
      </c>
      <c r="X55" s="6">
        <v>40381</v>
      </c>
      <c r="Y55">
        <v>2</v>
      </c>
      <c r="Z55" t="s">
        <v>15772</v>
      </c>
      <c r="AA55" t="s">
        <v>11812</v>
      </c>
      <c r="AB55">
        <v>8.448E-2</v>
      </c>
      <c r="AC55">
        <v>-0.53030500000000003</v>
      </c>
      <c r="AD55">
        <v>8.3778459999999999</v>
      </c>
      <c r="AE55">
        <v>-1.1893469999999999</v>
      </c>
      <c r="AF55">
        <v>0.32436900000000002</v>
      </c>
      <c r="AG55">
        <v>2.028076</v>
      </c>
      <c r="AH55">
        <v>19.148191000000001</v>
      </c>
      <c r="AI55">
        <v>3.5883609999999999</v>
      </c>
      <c r="AJ55">
        <v>100</v>
      </c>
      <c r="AK55" t="s">
        <v>15697</v>
      </c>
      <c r="AL55" t="s">
        <v>267</v>
      </c>
      <c r="AM55">
        <v>9.5616000000000007E-2</v>
      </c>
      <c r="AN55">
        <v>9.7561999999999996E-2</v>
      </c>
      <c r="AO55">
        <v>3</v>
      </c>
      <c r="AP55">
        <v>48.519286000000001</v>
      </c>
      <c r="AQ55">
        <v>4.6163999999999997E-2</v>
      </c>
      <c r="AR55">
        <v>0.86711000000000005</v>
      </c>
      <c r="AS55">
        <v>0.30559500000000001</v>
      </c>
      <c r="AT55">
        <v>6.5481920000000002</v>
      </c>
    </row>
    <row r="56" spans="1:46" x14ac:dyDescent="0.25">
      <c r="A56" t="s">
        <v>15773</v>
      </c>
      <c r="B56" t="s">
        <v>15774</v>
      </c>
      <c r="C56" t="s">
        <v>15775</v>
      </c>
      <c r="D56" t="s">
        <v>15636</v>
      </c>
      <c r="E56" s="6">
        <v>48167</v>
      </c>
      <c r="F56" t="s">
        <v>15680</v>
      </c>
      <c r="G56">
        <v>115.795365</v>
      </c>
      <c r="H56">
        <v>3.7755519999999998</v>
      </c>
      <c r="I56">
        <v>167.30447899999999</v>
      </c>
      <c r="J56">
        <v>-0.44386799999999998</v>
      </c>
      <c r="K56">
        <v>-0.65473199999999998</v>
      </c>
      <c r="L56">
        <v>8.0587769999999992</v>
      </c>
      <c r="M56">
        <v>0.83090900000000001</v>
      </c>
      <c r="N56">
        <v>16733897.947958</v>
      </c>
      <c r="O56">
        <v>20008875.307576001</v>
      </c>
      <c r="P56">
        <v>1393.084683</v>
      </c>
      <c r="Q56">
        <v>1284.2449260000001</v>
      </c>
      <c r="R56">
        <v>0.168987</v>
      </c>
      <c r="S56">
        <v>6.6621600000000001</v>
      </c>
      <c r="T56">
        <v>6.4490049999999997</v>
      </c>
      <c r="U56">
        <v>6.6104469999999997</v>
      </c>
      <c r="V56">
        <v>55.375397</v>
      </c>
      <c r="W56">
        <v>8.875</v>
      </c>
      <c r="X56" s="6">
        <v>42397</v>
      </c>
      <c r="Y56">
        <v>2</v>
      </c>
      <c r="Z56" t="s">
        <v>15774</v>
      </c>
      <c r="AA56" t="s">
        <v>11812</v>
      </c>
      <c r="AB56">
        <v>-0.44733400000000001</v>
      </c>
      <c r="AC56">
        <v>-0.65819000000000005</v>
      </c>
      <c r="AD56">
        <v>9.8794430000000002</v>
      </c>
      <c r="AE56">
        <v>5.5178999999999999E-2</v>
      </c>
      <c r="AF56">
        <v>-0.20871999999999999</v>
      </c>
      <c r="AG56">
        <v>1.896903</v>
      </c>
      <c r="AH56">
        <v>20.799014</v>
      </c>
      <c r="AI56">
        <v>4.8930629999999997</v>
      </c>
      <c r="AJ56">
        <v>100</v>
      </c>
      <c r="AK56" t="s">
        <v>15697</v>
      </c>
      <c r="AL56" t="s">
        <v>267</v>
      </c>
      <c r="AM56">
        <v>0.168656</v>
      </c>
      <c r="AN56">
        <v>0.17186799999999999</v>
      </c>
      <c r="AO56">
        <v>3</v>
      </c>
      <c r="AP56">
        <v>48.519286000000001</v>
      </c>
      <c r="AQ56">
        <v>4.6163999999999997E-2</v>
      </c>
      <c r="AR56">
        <v>0.86711000000000005</v>
      </c>
      <c r="AS56">
        <v>0.30559500000000001</v>
      </c>
      <c r="AT56">
        <v>6.5481920000000002</v>
      </c>
    </row>
    <row r="57" spans="1:46" x14ac:dyDescent="0.25">
      <c r="A57" t="s">
        <v>17834</v>
      </c>
      <c r="B57" t="s">
        <v>17835</v>
      </c>
      <c r="C57" t="s">
        <v>17836</v>
      </c>
      <c r="D57" t="s">
        <v>15636</v>
      </c>
      <c r="E57" s="6">
        <v>48319</v>
      </c>
      <c r="F57" t="s">
        <v>15696</v>
      </c>
      <c r="G57">
        <v>96.25</v>
      </c>
      <c r="H57">
        <v>5.2254000000000002E-2</v>
      </c>
      <c r="I57">
        <v>98.205077000000003</v>
      </c>
      <c r="J57">
        <v>7.1864999999999998E-2</v>
      </c>
      <c r="K57">
        <v>-0.99847300000000005</v>
      </c>
      <c r="M57">
        <v>-2.7155719999999999</v>
      </c>
      <c r="N57">
        <v>39221609.275656</v>
      </c>
      <c r="O57">
        <v>37771293.826108001</v>
      </c>
      <c r="P57">
        <v>2629.763547</v>
      </c>
      <c r="Q57">
        <v>2424.3038000000001</v>
      </c>
      <c r="R57">
        <v>0.31900099999999998</v>
      </c>
      <c r="S57">
        <v>7.4860490000000004</v>
      </c>
      <c r="T57">
        <v>7.2366000000000001</v>
      </c>
      <c r="U57">
        <v>6.8940809999999999</v>
      </c>
      <c r="V57">
        <v>66.003636</v>
      </c>
      <c r="W57">
        <v>6.375</v>
      </c>
      <c r="X57" s="6">
        <v>44385</v>
      </c>
      <c r="Y57">
        <v>2</v>
      </c>
      <c r="Z57" t="s">
        <v>17837</v>
      </c>
      <c r="AA57" t="s">
        <v>11812</v>
      </c>
      <c r="AB57">
        <v>6.8381999999999998E-2</v>
      </c>
      <c r="AC57">
        <v>-1.0019199999999999</v>
      </c>
      <c r="AE57">
        <v>-3.4640179999999998</v>
      </c>
      <c r="AF57">
        <v>0.30823200000000001</v>
      </c>
      <c r="AG57">
        <v>1.544332</v>
      </c>
      <c r="AI57">
        <v>1.203705</v>
      </c>
      <c r="AJ57">
        <v>100</v>
      </c>
      <c r="AK57" t="s">
        <v>15697</v>
      </c>
      <c r="AL57" t="s">
        <v>267</v>
      </c>
      <c r="AM57">
        <v>0.33006200000000002</v>
      </c>
      <c r="AN57">
        <v>0.32443899999999998</v>
      </c>
      <c r="AO57">
        <v>3</v>
      </c>
      <c r="AP57">
        <v>48.519286000000001</v>
      </c>
      <c r="AQ57">
        <v>4.6163999999999997E-2</v>
      </c>
      <c r="AR57">
        <v>0.86711000000000005</v>
      </c>
      <c r="AS57">
        <v>0.30559500000000001</v>
      </c>
      <c r="AT57">
        <v>6.5481920000000002</v>
      </c>
    </row>
    <row r="58" spans="1:46" x14ac:dyDescent="0.25">
      <c r="A58" t="s">
        <v>15776</v>
      </c>
      <c r="B58" t="s">
        <v>15777</v>
      </c>
      <c r="C58" t="s">
        <v>15778</v>
      </c>
      <c r="D58" t="s">
        <v>15636</v>
      </c>
      <c r="E58" s="6">
        <v>48380</v>
      </c>
      <c r="F58" t="s">
        <v>15696</v>
      </c>
      <c r="G58">
        <v>109</v>
      </c>
      <c r="H58">
        <v>2.8104399999999998</v>
      </c>
      <c r="I58">
        <v>221.88228699999999</v>
      </c>
      <c r="J58">
        <v>8.1148999999999999E-2</v>
      </c>
      <c r="K58">
        <v>-0.38549600000000001</v>
      </c>
      <c r="L58">
        <v>6.8213379999999999</v>
      </c>
      <c r="M58">
        <v>-0.52743799999999996</v>
      </c>
      <c r="N58">
        <v>15020280.197748</v>
      </c>
      <c r="O58">
        <v>16794241.312311999</v>
      </c>
      <c r="P58">
        <v>1169.271135</v>
      </c>
      <c r="Q58">
        <v>1077.9176170000001</v>
      </c>
      <c r="R58">
        <v>0.14183699999999999</v>
      </c>
      <c r="S58">
        <v>7.0398699999999996</v>
      </c>
      <c r="T58">
        <v>6.8021669999999999</v>
      </c>
      <c r="U58">
        <v>6.9890179999999997</v>
      </c>
      <c r="V58">
        <v>61.462456000000003</v>
      </c>
      <c r="W58">
        <v>8.25</v>
      </c>
      <c r="X58" s="6">
        <v>40745</v>
      </c>
      <c r="Y58">
        <v>2</v>
      </c>
      <c r="Z58" t="s">
        <v>15779</v>
      </c>
      <c r="AA58" t="s">
        <v>11812</v>
      </c>
      <c r="AB58">
        <v>7.7664999999999998E-2</v>
      </c>
      <c r="AC58">
        <v>-0.388963</v>
      </c>
      <c r="AD58">
        <v>8.6211549999999999</v>
      </c>
      <c r="AE58">
        <v>-1.292718</v>
      </c>
      <c r="AF58">
        <v>0.31753799999999999</v>
      </c>
      <c r="AG58">
        <v>2.173054</v>
      </c>
      <c r="AH58">
        <v>19.415679000000001</v>
      </c>
      <c r="AI58">
        <v>3.4799920000000002</v>
      </c>
      <c r="AJ58">
        <v>100</v>
      </c>
      <c r="AK58" t="s">
        <v>15697</v>
      </c>
      <c r="AL58" t="s">
        <v>267</v>
      </c>
      <c r="AM58">
        <v>0.141177</v>
      </c>
      <c r="AN58">
        <v>0.14425499999999999</v>
      </c>
      <c r="AO58">
        <v>3</v>
      </c>
      <c r="AP58">
        <v>48.519286000000001</v>
      </c>
      <c r="AQ58">
        <v>4.6163999999999997E-2</v>
      </c>
      <c r="AR58">
        <v>0.86711000000000005</v>
      </c>
      <c r="AS58">
        <v>0.30559500000000001</v>
      </c>
      <c r="AT58">
        <v>6.5481920000000002</v>
      </c>
    </row>
    <row r="59" spans="1:46" x14ac:dyDescent="0.25">
      <c r="A59" t="s">
        <v>15780</v>
      </c>
      <c r="B59" t="s">
        <v>15781</v>
      </c>
      <c r="C59" t="s">
        <v>15782</v>
      </c>
      <c r="D59" t="s">
        <v>15636</v>
      </c>
      <c r="E59" s="6">
        <v>48441</v>
      </c>
      <c r="F59" t="s">
        <v>15696</v>
      </c>
      <c r="G59">
        <v>103.6</v>
      </c>
      <c r="H59">
        <v>1.2845299999999999</v>
      </c>
      <c r="I59">
        <v>145.79713599999999</v>
      </c>
      <c r="J59">
        <v>-6.3960000000000003E-2</v>
      </c>
      <c r="K59">
        <v>-0.483844</v>
      </c>
      <c r="L59">
        <v>6.4887600000000001</v>
      </c>
      <c r="M59">
        <v>-0.25838699999999998</v>
      </c>
      <c r="N59">
        <v>17839571.138160001</v>
      </c>
      <c r="O59">
        <v>18710950.411267001</v>
      </c>
      <c r="P59">
        <v>1302.7188200000001</v>
      </c>
      <c r="Q59">
        <v>1200.9392210000001</v>
      </c>
      <c r="R59">
        <v>0.158025</v>
      </c>
      <c r="S59">
        <v>7.3399520000000003</v>
      </c>
      <c r="T59">
        <v>7.0918460000000003</v>
      </c>
      <c r="U59">
        <v>6.9969489999999999</v>
      </c>
      <c r="V59">
        <v>65.484932000000001</v>
      </c>
      <c r="W59">
        <v>7.5</v>
      </c>
      <c r="X59" s="6">
        <v>42684</v>
      </c>
      <c r="Y59">
        <v>2</v>
      </c>
      <c r="Z59" t="s">
        <v>15783</v>
      </c>
      <c r="AA59" t="s">
        <v>11812</v>
      </c>
      <c r="AB59">
        <v>-6.7438999999999999E-2</v>
      </c>
      <c r="AC59">
        <v>-0.48730800000000002</v>
      </c>
      <c r="AD59">
        <v>8.2829730000000001</v>
      </c>
      <c r="AE59">
        <v>-1.0257369999999999</v>
      </c>
      <c r="AF59">
        <v>0.17208599999999999</v>
      </c>
      <c r="AG59">
        <v>2.0721790000000002</v>
      </c>
      <c r="AH59">
        <v>19.043890000000001</v>
      </c>
      <c r="AI59">
        <v>3.7598820000000002</v>
      </c>
      <c r="AJ59">
        <v>100</v>
      </c>
      <c r="AK59" t="s">
        <v>15697</v>
      </c>
      <c r="AL59" t="s">
        <v>267</v>
      </c>
      <c r="AM59">
        <v>0.157445</v>
      </c>
      <c r="AN59">
        <v>0.160719</v>
      </c>
      <c r="AO59">
        <v>3</v>
      </c>
      <c r="AP59">
        <v>48.519286000000001</v>
      </c>
      <c r="AQ59">
        <v>4.6163999999999997E-2</v>
      </c>
      <c r="AR59">
        <v>0.86711000000000005</v>
      </c>
      <c r="AS59">
        <v>0.30559500000000001</v>
      </c>
      <c r="AT59">
        <v>6.5481920000000002</v>
      </c>
    </row>
    <row r="60" spans="1:46" x14ac:dyDescent="0.25">
      <c r="A60" t="s">
        <v>15784</v>
      </c>
      <c r="B60" t="s">
        <v>15785</v>
      </c>
      <c r="C60" t="s">
        <v>15786</v>
      </c>
      <c r="D60" t="s">
        <v>15636</v>
      </c>
      <c r="E60" s="6">
        <v>48714</v>
      </c>
      <c r="F60" t="s">
        <v>15696</v>
      </c>
      <c r="G60">
        <v>96.5</v>
      </c>
      <c r="H60">
        <v>2.8183699999999998</v>
      </c>
      <c r="I60">
        <v>193.839933</v>
      </c>
      <c r="J60">
        <v>7.3760999999999993E-2</v>
      </c>
      <c r="K60">
        <v>-0.99069200000000002</v>
      </c>
      <c r="L60">
        <v>5.1873060000000004</v>
      </c>
      <c r="M60">
        <v>-1.825418</v>
      </c>
      <c r="N60">
        <v>30232534.162218001</v>
      </c>
      <c r="O60">
        <v>30026460.189716998</v>
      </c>
      <c r="P60">
        <v>2090.542379</v>
      </c>
      <c r="Q60">
        <v>1927.211227</v>
      </c>
      <c r="R60">
        <v>0.25359199999999998</v>
      </c>
      <c r="S60">
        <v>7.736103</v>
      </c>
      <c r="T60">
        <v>7.4716870000000002</v>
      </c>
      <c r="U60">
        <v>7.077814</v>
      </c>
      <c r="V60">
        <v>73.806274999999999</v>
      </c>
      <c r="W60">
        <v>6.625</v>
      </c>
      <c r="X60" s="6">
        <v>41151</v>
      </c>
      <c r="Y60">
        <v>2</v>
      </c>
      <c r="Z60" t="s">
        <v>15787</v>
      </c>
      <c r="AA60" t="s">
        <v>11812</v>
      </c>
      <c r="AB60">
        <v>7.0277000000000006E-2</v>
      </c>
      <c r="AC60">
        <v>-0.99413899999999999</v>
      </c>
      <c r="AD60">
        <v>6.9595909999999996</v>
      </c>
      <c r="AE60">
        <v>-2.5807120000000001</v>
      </c>
      <c r="AF60">
        <v>0.31013200000000002</v>
      </c>
      <c r="AG60">
        <v>1.5523130000000001</v>
      </c>
      <c r="AH60">
        <v>17.588992999999999</v>
      </c>
      <c r="AI60">
        <v>2.1297199999999998</v>
      </c>
      <c r="AJ60">
        <v>100</v>
      </c>
      <c r="AK60" t="s">
        <v>15697</v>
      </c>
      <c r="AL60" t="s">
        <v>267</v>
      </c>
      <c r="AM60">
        <v>0.25395400000000001</v>
      </c>
      <c r="AN60">
        <v>0.25791399999999998</v>
      </c>
      <c r="AO60">
        <v>3</v>
      </c>
      <c r="AP60">
        <v>48.519286000000001</v>
      </c>
      <c r="AQ60">
        <v>4.6163999999999997E-2</v>
      </c>
      <c r="AR60">
        <v>0.86711000000000005</v>
      </c>
      <c r="AS60">
        <v>0.30559500000000001</v>
      </c>
      <c r="AT60">
        <v>6.5481920000000002</v>
      </c>
    </row>
    <row r="61" spans="1:46" x14ac:dyDescent="0.25">
      <c r="A61" t="s">
        <v>15791</v>
      </c>
      <c r="B61" t="s">
        <v>15792</v>
      </c>
      <c r="C61" t="s">
        <v>15793</v>
      </c>
      <c r="D61" t="s">
        <v>15636</v>
      </c>
      <c r="E61" s="6">
        <v>49018</v>
      </c>
      <c r="F61" t="s">
        <v>15696</v>
      </c>
      <c r="G61">
        <v>109.85</v>
      </c>
      <c r="H61">
        <v>0.77377700000000005</v>
      </c>
      <c r="I61">
        <v>224.710309</v>
      </c>
      <c r="J61">
        <v>8.2358000000000001E-2</v>
      </c>
      <c r="K61">
        <v>0.28884799999999999</v>
      </c>
      <c r="L61">
        <v>7.243131</v>
      </c>
      <c r="M61">
        <v>-0.14377300000000001</v>
      </c>
      <c r="N61">
        <v>48347206.866708003</v>
      </c>
      <c r="O61">
        <v>53483506.394037999</v>
      </c>
      <c r="P61">
        <v>3723.700229</v>
      </c>
      <c r="Q61">
        <v>3432.7727399999999</v>
      </c>
      <c r="R61">
        <v>0.45169999999999999</v>
      </c>
      <c r="S61">
        <v>7.9163930000000002</v>
      </c>
      <c r="T61">
        <v>7.644056</v>
      </c>
      <c r="U61">
        <v>7.1254569999999999</v>
      </c>
      <c r="V61">
        <v>78.284087</v>
      </c>
      <c r="W61">
        <v>8.375</v>
      </c>
      <c r="X61" s="6">
        <v>41487</v>
      </c>
      <c r="Y61">
        <v>2</v>
      </c>
      <c r="Z61" t="s">
        <v>15794</v>
      </c>
      <c r="AA61" t="s">
        <v>11812</v>
      </c>
      <c r="AB61">
        <v>7.8874E-2</v>
      </c>
      <c r="AC61">
        <v>0.28535700000000003</v>
      </c>
      <c r="AD61">
        <v>9.0500550000000004</v>
      </c>
      <c r="AE61">
        <v>-0.91200499999999995</v>
      </c>
      <c r="AF61">
        <v>0.31874999999999998</v>
      </c>
      <c r="AG61">
        <v>2.8647170000000002</v>
      </c>
      <c r="AH61">
        <v>19.887201999999998</v>
      </c>
      <c r="AI61">
        <v>3.8791129999999998</v>
      </c>
      <c r="AJ61">
        <v>100</v>
      </c>
      <c r="AK61" t="s">
        <v>15697</v>
      </c>
      <c r="AL61" t="s">
        <v>267</v>
      </c>
      <c r="AM61">
        <v>0.446575</v>
      </c>
      <c r="AN61">
        <v>0.45939999999999998</v>
      </c>
      <c r="AO61">
        <v>3</v>
      </c>
      <c r="AP61">
        <v>48.519286000000001</v>
      </c>
      <c r="AQ61">
        <v>4.6163999999999997E-2</v>
      </c>
      <c r="AR61">
        <v>0.86711000000000005</v>
      </c>
      <c r="AS61">
        <v>0.30559500000000001</v>
      </c>
      <c r="AT61">
        <v>6.5481920000000002</v>
      </c>
    </row>
    <row r="62" spans="1:46" x14ac:dyDescent="0.25">
      <c r="A62" t="s">
        <v>15788</v>
      </c>
      <c r="B62" t="s">
        <v>15789</v>
      </c>
      <c r="C62" t="s">
        <v>15790</v>
      </c>
      <c r="D62" t="s">
        <v>15636</v>
      </c>
      <c r="E62" s="6">
        <v>49018</v>
      </c>
      <c r="F62" t="s">
        <v>15696</v>
      </c>
      <c r="G62">
        <v>97.915019999999998</v>
      </c>
      <c r="H62">
        <v>0.58899500000000005</v>
      </c>
      <c r="I62">
        <v>109.512283</v>
      </c>
      <c r="J62">
        <v>-9.2506000000000005E-2</v>
      </c>
      <c r="K62">
        <v>0.207617</v>
      </c>
      <c r="L62">
        <v>9.0942749999999997</v>
      </c>
      <c r="M62">
        <v>2.8396859999999999</v>
      </c>
      <c r="N62">
        <v>17831727.237454001</v>
      </c>
      <c r="O62">
        <v>17564967.195211001</v>
      </c>
      <c r="P62">
        <v>1222.9316429999999</v>
      </c>
      <c r="Q62">
        <v>1127.3857049999999</v>
      </c>
      <c r="R62">
        <v>0.14834700000000001</v>
      </c>
      <c r="S62">
        <v>8.4360949999999999</v>
      </c>
      <c r="T62">
        <v>8.1656259999999996</v>
      </c>
      <c r="U62">
        <v>6.6245539999999998</v>
      </c>
      <c r="V62">
        <v>86.342380000000006</v>
      </c>
      <c r="W62">
        <v>6.375</v>
      </c>
      <c r="X62" s="6">
        <v>44210</v>
      </c>
      <c r="Y62">
        <v>2</v>
      </c>
      <c r="Z62" t="s">
        <v>15789</v>
      </c>
      <c r="AA62" t="s">
        <v>11812</v>
      </c>
      <c r="AB62">
        <v>-9.5984E-2</v>
      </c>
      <c r="AC62">
        <v>0.204128</v>
      </c>
      <c r="AD62">
        <v>10.932387</v>
      </c>
      <c r="AE62">
        <v>2.048502</v>
      </c>
      <c r="AF62">
        <v>0.14347299999999999</v>
      </c>
      <c r="AG62">
        <v>2.7814000000000001</v>
      </c>
      <c r="AH62">
        <v>21.956596999999999</v>
      </c>
      <c r="AI62">
        <v>6.9827669999999999</v>
      </c>
      <c r="AJ62">
        <v>100</v>
      </c>
      <c r="AK62" t="s">
        <v>15697</v>
      </c>
      <c r="AL62" t="s">
        <v>267</v>
      </c>
      <c r="AM62">
        <v>0.146782</v>
      </c>
      <c r="AN62">
        <v>0.15087500000000001</v>
      </c>
      <c r="AO62">
        <v>3</v>
      </c>
      <c r="AP62">
        <v>48.519286000000001</v>
      </c>
      <c r="AQ62">
        <v>4.6163999999999997E-2</v>
      </c>
      <c r="AR62">
        <v>0.86711000000000005</v>
      </c>
      <c r="AS62">
        <v>0.30559500000000001</v>
      </c>
      <c r="AT62">
        <v>6.5481920000000002</v>
      </c>
    </row>
    <row r="63" spans="1:46" x14ac:dyDescent="0.25">
      <c r="A63" t="s">
        <v>15795</v>
      </c>
      <c r="B63" t="s">
        <v>15796</v>
      </c>
      <c r="C63" t="s">
        <v>15797</v>
      </c>
      <c r="D63" t="s">
        <v>15636</v>
      </c>
      <c r="E63" s="6">
        <v>49475</v>
      </c>
      <c r="F63" t="s">
        <v>15696</v>
      </c>
      <c r="G63">
        <v>102.85</v>
      </c>
      <c r="H63">
        <v>2.554945</v>
      </c>
      <c r="I63">
        <v>120.85818</v>
      </c>
      <c r="J63">
        <v>7.8253000000000003E-2</v>
      </c>
      <c r="K63">
        <v>0.226747</v>
      </c>
      <c r="L63">
        <v>6.6945959999999998</v>
      </c>
      <c r="M63">
        <v>-6.7759999999999999E-3</v>
      </c>
      <c r="N63">
        <v>38302907.759846002</v>
      </c>
      <c r="O63">
        <v>40373158.878711998</v>
      </c>
      <c r="P63">
        <v>2810.914076</v>
      </c>
      <c r="Q63">
        <v>2591.3012920000001</v>
      </c>
      <c r="R63">
        <v>0.340976</v>
      </c>
      <c r="S63">
        <v>8.4511959999999995</v>
      </c>
      <c r="T63">
        <v>8.1592959999999994</v>
      </c>
      <c r="U63">
        <v>7.1550409999999998</v>
      </c>
      <c r="V63">
        <v>91.396952999999996</v>
      </c>
      <c r="W63">
        <v>7.5</v>
      </c>
      <c r="X63" s="6">
        <v>43650</v>
      </c>
      <c r="Y63">
        <v>2</v>
      </c>
      <c r="Z63" t="s">
        <v>15798</v>
      </c>
      <c r="AA63" t="s">
        <v>11812</v>
      </c>
      <c r="AB63">
        <v>7.4769000000000002E-2</v>
      </c>
      <c r="AC63">
        <v>0.22325800000000001</v>
      </c>
      <c r="AD63">
        <v>8.4922769999999996</v>
      </c>
      <c r="AE63">
        <v>-0.77606200000000003</v>
      </c>
      <c r="AF63">
        <v>0.31463400000000002</v>
      </c>
      <c r="AG63">
        <v>2.801021</v>
      </c>
      <c r="AH63">
        <v>19.273993999999998</v>
      </c>
      <c r="AI63">
        <v>4.0216289999999999</v>
      </c>
      <c r="AJ63">
        <v>100</v>
      </c>
      <c r="AK63" t="s">
        <v>15697</v>
      </c>
      <c r="AL63" t="s">
        <v>267</v>
      </c>
      <c r="AM63">
        <v>0.33731499999999998</v>
      </c>
      <c r="AN63">
        <v>0.34678799999999999</v>
      </c>
      <c r="AO63">
        <v>3</v>
      </c>
      <c r="AP63">
        <v>48.519286000000001</v>
      </c>
      <c r="AQ63">
        <v>4.6163999999999997E-2</v>
      </c>
      <c r="AR63">
        <v>0.86711000000000005</v>
      </c>
      <c r="AS63">
        <v>0.30559500000000001</v>
      </c>
      <c r="AT63">
        <v>6.5481920000000002</v>
      </c>
    </row>
    <row r="64" spans="1:46" x14ac:dyDescent="0.25">
      <c r="A64" t="s">
        <v>15799</v>
      </c>
      <c r="B64" t="s">
        <v>15800</v>
      </c>
      <c r="C64" t="s">
        <v>15801</v>
      </c>
      <c r="D64" t="s">
        <v>15636</v>
      </c>
      <c r="E64" s="6">
        <v>49810</v>
      </c>
      <c r="F64" t="s">
        <v>15696</v>
      </c>
      <c r="G64">
        <v>108.8</v>
      </c>
      <c r="H64">
        <v>3.5096690000000001</v>
      </c>
      <c r="I64">
        <v>173.00776999999999</v>
      </c>
      <c r="J64">
        <v>8.1235000000000002E-2</v>
      </c>
      <c r="K64">
        <v>0.32969300000000001</v>
      </c>
      <c r="L64">
        <v>7.282578</v>
      </c>
      <c r="M64">
        <v>0.15174499999999999</v>
      </c>
      <c r="N64">
        <v>31905548.68866</v>
      </c>
      <c r="O64">
        <v>35833015.967983998</v>
      </c>
      <c r="P64">
        <v>2494.8141730000002</v>
      </c>
      <c r="Q64">
        <v>2299.8978320000001</v>
      </c>
      <c r="R64">
        <v>0.30263099999999998</v>
      </c>
      <c r="S64">
        <v>8.5478020000000008</v>
      </c>
      <c r="T64">
        <v>8.2493879999999997</v>
      </c>
      <c r="U64">
        <v>7.2348270000000001</v>
      </c>
      <c r="V64">
        <v>96.276014000000004</v>
      </c>
      <c r="W64">
        <v>8.25</v>
      </c>
      <c r="X64" s="6">
        <v>42194</v>
      </c>
      <c r="Y64">
        <v>2</v>
      </c>
      <c r="Z64" t="s">
        <v>15802</v>
      </c>
      <c r="AA64" t="s">
        <v>11812</v>
      </c>
      <c r="AB64">
        <v>7.7751000000000001E-2</v>
      </c>
      <c r="AC64">
        <v>0.32620100000000002</v>
      </c>
      <c r="AD64">
        <v>9.090166</v>
      </c>
      <c r="AE64">
        <v>-0.61876100000000001</v>
      </c>
      <c r="AF64">
        <v>0.31762299999999999</v>
      </c>
      <c r="AG64">
        <v>2.906612</v>
      </c>
      <c r="AH64">
        <v>19.9313</v>
      </c>
      <c r="AI64">
        <v>4.1865360000000003</v>
      </c>
      <c r="AJ64">
        <v>100</v>
      </c>
      <c r="AK64" t="s">
        <v>15697</v>
      </c>
      <c r="AL64" t="s">
        <v>267</v>
      </c>
      <c r="AM64">
        <v>0.29907499999999998</v>
      </c>
      <c r="AN64">
        <v>0.30779000000000001</v>
      </c>
      <c r="AO64">
        <v>3</v>
      </c>
      <c r="AP64">
        <v>48.519286000000001</v>
      </c>
      <c r="AQ64">
        <v>4.6163999999999997E-2</v>
      </c>
      <c r="AR64">
        <v>0.86711000000000005</v>
      </c>
      <c r="AS64">
        <v>0.30559500000000001</v>
      </c>
      <c r="AT64">
        <v>6.5481920000000002</v>
      </c>
    </row>
    <row r="65" spans="1:46" x14ac:dyDescent="0.25">
      <c r="A65" t="s">
        <v>15803</v>
      </c>
      <c r="B65" t="s">
        <v>15804</v>
      </c>
      <c r="C65" t="s">
        <v>15805</v>
      </c>
      <c r="D65" t="s">
        <v>15636</v>
      </c>
      <c r="E65" s="6">
        <v>49841</v>
      </c>
      <c r="F65" t="s">
        <v>15696</v>
      </c>
      <c r="G65">
        <v>95.35</v>
      </c>
      <c r="H65">
        <v>2.129121</v>
      </c>
      <c r="I65">
        <v>103.37363499999999</v>
      </c>
      <c r="J65">
        <v>1.9168000000000001E-2</v>
      </c>
      <c r="K65">
        <v>-0.97483500000000001</v>
      </c>
      <c r="L65">
        <v>5.4524439999999998</v>
      </c>
      <c r="M65">
        <v>-2.8060529999999999</v>
      </c>
      <c r="N65">
        <v>19107707.024307001</v>
      </c>
      <c r="O65">
        <v>18626024.827452</v>
      </c>
      <c r="P65">
        <v>1296.8060170000001</v>
      </c>
      <c r="Q65">
        <v>1195.4883769999999</v>
      </c>
      <c r="R65">
        <v>0.157308</v>
      </c>
      <c r="S65">
        <v>9.2777829999999994</v>
      </c>
      <c r="T65">
        <v>8.9745380000000008</v>
      </c>
      <c r="U65">
        <v>6.7578909999999999</v>
      </c>
      <c r="V65">
        <v>109.13253</v>
      </c>
      <c r="W65">
        <v>6.25</v>
      </c>
      <c r="X65" s="6">
        <v>44203</v>
      </c>
      <c r="Y65">
        <v>2</v>
      </c>
      <c r="Z65" t="s">
        <v>15806</v>
      </c>
      <c r="AA65" t="s">
        <v>11812</v>
      </c>
      <c r="AB65">
        <v>1.5685999999999999E-2</v>
      </c>
      <c r="AC65">
        <v>-0.97828199999999998</v>
      </c>
      <c r="AD65">
        <v>7.229196</v>
      </c>
      <c r="AE65">
        <v>-3.5538020000000001</v>
      </c>
      <c r="AF65">
        <v>0.25541000000000003</v>
      </c>
      <c r="AG65">
        <v>1.5685770000000001</v>
      </c>
      <c r="AH65">
        <v>17.885390999999998</v>
      </c>
      <c r="AI65">
        <v>1.1095790000000001</v>
      </c>
      <c r="AJ65">
        <v>100</v>
      </c>
      <c r="AK65" t="s">
        <v>15697</v>
      </c>
      <c r="AL65" t="s">
        <v>267</v>
      </c>
      <c r="AM65">
        <v>0.15750800000000001</v>
      </c>
      <c r="AN65">
        <v>0.15998899999999999</v>
      </c>
      <c r="AO65">
        <v>3</v>
      </c>
      <c r="AP65">
        <v>48.519286000000001</v>
      </c>
      <c r="AQ65">
        <v>4.6163999999999997E-2</v>
      </c>
      <c r="AR65">
        <v>0.86711000000000005</v>
      </c>
      <c r="AS65">
        <v>0.30559500000000001</v>
      </c>
      <c r="AT65">
        <v>6.5481920000000002</v>
      </c>
    </row>
    <row r="66" spans="1:46" x14ac:dyDescent="0.25">
      <c r="A66" t="s">
        <v>15807</v>
      </c>
      <c r="B66" t="s">
        <v>15808</v>
      </c>
      <c r="C66" t="s">
        <v>15809</v>
      </c>
      <c r="D66" t="s">
        <v>15636</v>
      </c>
      <c r="E66" s="6">
        <v>50540</v>
      </c>
      <c r="F66" t="s">
        <v>15696</v>
      </c>
      <c r="G66">
        <v>102.25</v>
      </c>
      <c r="H66">
        <v>3.1906080000000001</v>
      </c>
      <c r="I66">
        <v>141.552899</v>
      </c>
      <c r="J66">
        <v>7.8659000000000007E-2</v>
      </c>
      <c r="K66">
        <v>0.18057400000000001</v>
      </c>
      <c r="L66">
        <v>8.2816399999999994</v>
      </c>
      <c r="M66">
        <v>4.4539999999999996E-3</v>
      </c>
      <c r="N66">
        <v>24012815.752392001</v>
      </c>
      <c r="O66">
        <v>25319258.863561999</v>
      </c>
      <c r="P66">
        <v>1762.8113109999999</v>
      </c>
      <c r="Q66">
        <v>1625.0853300000001</v>
      </c>
      <c r="R66">
        <v>0.213836</v>
      </c>
      <c r="S66">
        <v>9.3908459999999998</v>
      </c>
      <c r="T66">
        <v>9.0622489999999996</v>
      </c>
      <c r="U66">
        <v>7.2519819999999999</v>
      </c>
      <c r="V66">
        <v>118.232395</v>
      </c>
      <c r="W66">
        <v>7.5</v>
      </c>
      <c r="X66" s="6">
        <v>42957</v>
      </c>
      <c r="Y66">
        <v>2</v>
      </c>
      <c r="Z66" t="s">
        <v>15810</v>
      </c>
      <c r="AA66" t="s">
        <v>11812</v>
      </c>
      <c r="AB66">
        <v>7.5175000000000006E-2</v>
      </c>
      <c r="AC66">
        <v>0.17708699999999999</v>
      </c>
      <c r="AD66">
        <v>10.106061</v>
      </c>
      <c r="AE66">
        <v>-0.76491799999999999</v>
      </c>
      <c r="AF66">
        <v>0.31504100000000002</v>
      </c>
      <c r="AG66">
        <v>2.753663</v>
      </c>
      <c r="AH66">
        <v>21.048152000000002</v>
      </c>
      <c r="AI66">
        <v>4.0333119999999996</v>
      </c>
      <c r="AJ66">
        <v>100</v>
      </c>
      <c r="AK66" t="s">
        <v>15697</v>
      </c>
      <c r="AL66" t="s">
        <v>267</v>
      </c>
      <c r="AM66">
        <v>0.21163799999999999</v>
      </c>
      <c r="AN66">
        <v>0.21748100000000001</v>
      </c>
      <c r="AO66">
        <v>3</v>
      </c>
      <c r="AP66">
        <v>48.519286000000001</v>
      </c>
      <c r="AQ66">
        <v>4.6163999999999997E-2</v>
      </c>
      <c r="AR66">
        <v>0.86711000000000005</v>
      </c>
      <c r="AS66">
        <v>0.30559500000000001</v>
      </c>
      <c r="AT66">
        <v>6.5481920000000002</v>
      </c>
    </row>
    <row r="67" spans="1:46" x14ac:dyDescent="0.25">
      <c r="A67" t="s">
        <v>15811</v>
      </c>
      <c r="B67" t="s">
        <v>15812</v>
      </c>
      <c r="C67" t="s">
        <v>15813</v>
      </c>
      <c r="D67" t="s">
        <v>15636</v>
      </c>
      <c r="E67" s="6">
        <v>50875</v>
      </c>
      <c r="F67" t="s">
        <v>15696</v>
      </c>
      <c r="G67">
        <v>110.5</v>
      </c>
      <c r="H67">
        <v>6.8648000000000001E-2</v>
      </c>
      <c r="I67">
        <v>136.571968</v>
      </c>
      <c r="J67">
        <v>8.2127000000000006E-2</v>
      </c>
      <c r="K67">
        <v>-2.2429999999999999E-2</v>
      </c>
      <c r="L67">
        <v>9.0459990000000001</v>
      </c>
      <c r="M67">
        <v>-4.3610000000000003E-3</v>
      </c>
      <c r="N67">
        <v>20067751.336679999</v>
      </c>
      <c r="O67">
        <v>22188641.244855002</v>
      </c>
      <c r="P67">
        <v>1544.8472630000001</v>
      </c>
      <c r="Q67">
        <v>1424.1505079999999</v>
      </c>
      <c r="R67">
        <v>0.18739600000000001</v>
      </c>
      <c r="S67">
        <v>9.7303289999999993</v>
      </c>
      <c r="T67">
        <v>9.3885260000000006</v>
      </c>
      <c r="U67">
        <v>7.2812890000000001</v>
      </c>
      <c r="V67">
        <v>125.910093</v>
      </c>
      <c r="W67">
        <v>8.375</v>
      </c>
      <c r="X67" s="6">
        <v>43472</v>
      </c>
      <c r="Y67">
        <v>2</v>
      </c>
      <c r="Z67" t="s">
        <v>15814</v>
      </c>
      <c r="AA67" t="s">
        <v>11812</v>
      </c>
      <c r="AB67">
        <v>7.8643000000000005E-2</v>
      </c>
      <c r="AC67">
        <v>-2.5911E-2</v>
      </c>
      <c r="AD67">
        <v>10.883298</v>
      </c>
      <c r="AE67">
        <v>-0.77366500000000005</v>
      </c>
      <c r="AF67">
        <v>0.31851800000000002</v>
      </c>
      <c r="AG67">
        <v>2.5454439999999998</v>
      </c>
      <c r="AH67">
        <v>21.902629000000001</v>
      </c>
      <c r="AI67">
        <v>4.0241420000000003</v>
      </c>
      <c r="AJ67">
        <v>100</v>
      </c>
      <c r="AK67" t="s">
        <v>15697</v>
      </c>
      <c r="AL67" t="s">
        <v>267</v>
      </c>
      <c r="AM67">
        <v>0.192889</v>
      </c>
      <c r="AN67">
        <v>0.19059100000000001</v>
      </c>
      <c r="AO67">
        <v>3</v>
      </c>
      <c r="AP67">
        <v>48.519286000000001</v>
      </c>
      <c r="AQ67">
        <v>4.6163999999999997E-2</v>
      </c>
      <c r="AR67">
        <v>0.86711000000000005</v>
      </c>
      <c r="AS67">
        <v>0.30559500000000001</v>
      </c>
      <c r="AT67">
        <v>6.5481920000000002</v>
      </c>
    </row>
    <row r="68" spans="1:46" x14ac:dyDescent="0.25">
      <c r="A68" t="s">
        <v>15815</v>
      </c>
      <c r="B68" t="s">
        <v>15816</v>
      </c>
      <c r="C68" t="s">
        <v>15817</v>
      </c>
      <c r="D68" t="s">
        <v>15636</v>
      </c>
      <c r="E68" s="6">
        <v>51241</v>
      </c>
      <c r="F68" t="s">
        <v>15696</v>
      </c>
      <c r="G68">
        <v>102.1</v>
      </c>
      <c r="H68">
        <v>6.1475000000000002E-2</v>
      </c>
      <c r="I68">
        <v>113.302885</v>
      </c>
      <c r="J68">
        <v>7.9624E-2</v>
      </c>
      <c r="K68">
        <v>3.8073000000000003E-2</v>
      </c>
      <c r="L68">
        <v>7.7850989999999998</v>
      </c>
      <c r="M68">
        <v>-0.21790499999999999</v>
      </c>
      <c r="N68">
        <v>45273345.375237003</v>
      </c>
      <c r="O68">
        <v>46251917.602733001</v>
      </c>
      <c r="P68">
        <v>3220.2128809999999</v>
      </c>
      <c r="Q68">
        <v>2968.6221529999998</v>
      </c>
      <c r="R68">
        <v>0.390625</v>
      </c>
      <c r="S68">
        <v>10.242157000000001</v>
      </c>
      <c r="T68">
        <v>9.8823740000000004</v>
      </c>
      <c r="U68">
        <v>7.2813160000000003</v>
      </c>
      <c r="V68">
        <v>140.03066200000001</v>
      </c>
      <c r="W68">
        <v>7.5</v>
      </c>
      <c r="X68" s="6">
        <v>43776</v>
      </c>
      <c r="Y68">
        <v>2</v>
      </c>
      <c r="Z68" t="s">
        <v>15818</v>
      </c>
      <c r="AA68" t="s">
        <v>11812</v>
      </c>
      <c r="AB68">
        <v>7.6139999999999999E-2</v>
      </c>
      <c r="AC68">
        <v>3.4590999999999997E-2</v>
      </c>
      <c r="AD68">
        <v>9.601153</v>
      </c>
      <c r="AE68">
        <v>-0.98556600000000005</v>
      </c>
      <c r="AF68">
        <v>0.31600899999999998</v>
      </c>
      <c r="AG68">
        <v>2.6075010000000001</v>
      </c>
      <c r="AH68">
        <v>20.493068000000001</v>
      </c>
      <c r="AI68">
        <v>3.8019949999999998</v>
      </c>
      <c r="AJ68">
        <v>100</v>
      </c>
      <c r="AK68" t="s">
        <v>15697</v>
      </c>
      <c r="AL68" t="s">
        <v>267</v>
      </c>
      <c r="AM68">
        <v>0.40138000000000001</v>
      </c>
      <c r="AN68">
        <v>0.39728400000000003</v>
      </c>
      <c r="AO68">
        <v>3</v>
      </c>
      <c r="AP68">
        <v>48.519286000000001</v>
      </c>
      <c r="AQ68">
        <v>4.6163999999999997E-2</v>
      </c>
      <c r="AR68">
        <v>0.86711000000000005</v>
      </c>
      <c r="AS68">
        <v>0.30559500000000001</v>
      </c>
      <c r="AT68">
        <v>6.5481920000000002</v>
      </c>
    </row>
    <row r="69" spans="1:46" x14ac:dyDescent="0.25">
      <c r="A69" t="s">
        <v>18721</v>
      </c>
      <c r="B69" t="s">
        <v>18722</v>
      </c>
      <c r="C69" t="s">
        <v>18723</v>
      </c>
      <c r="D69" t="s">
        <v>15636</v>
      </c>
      <c r="E69" s="6">
        <v>52032</v>
      </c>
      <c r="F69" t="s">
        <v>15696</v>
      </c>
      <c r="G69">
        <v>99</v>
      </c>
      <c r="H69">
        <v>2.4271980000000002</v>
      </c>
      <c r="I69">
        <v>100.110603</v>
      </c>
      <c r="J69">
        <v>7.7255000000000004E-2</v>
      </c>
      <c r="K69">
        <v>0.17188400000000001</v>
      </c>
      <c r="M69">
        <v>-1.423136</v>
      </c>
      <c r="N69">
        <v>29681530.846398</v>
      </c>
      <c r="O69">
        <v>30105145.002296001</v>
      </c>
      <c r="P69">
        <v>2096.0206779999999</v>
      </c>
      <c r="Q69">
        <v>1932.2615149999999</v>
      </c>
      <c r="R69">
        <v>0.25425599999999998</v>
      </c>
      <c r="S69">
        <v>10.696963</v>
      </c>
      <c r="T69">
        <v>10.324631999999999</v>
      </c>
      <c r="U69">
        <v>7.2124680000000003</v>
      </c>
      <c r="V69">
        <v>159.84992399999999</v>
      </c>
      <c r="W69">
        <v>7.125</v>
      </c>
      <c r="X69" s="6">
        <v>44385</v>
      </c>
      <c r="Y69">
        <v>2</v>
      </c>
      <c r="Z69" t="s">
        <v>18724</v>
      </c>
      <c r="AA69" t="s">
        <v>11812</v>
      </c>
      <c r="AB69">
        <v>7.3771000000000003E-2</v>
      </c>
      <c r="AC69">
        <v>0.16839699999999999</v>
      </c>
      <c r="AE69">
        <v>-2.1815250000000002</v>
      </c>
      <c r="AF69">
        <v>0.31363400000000002</v>
      </c>
      <c r="AG69">
        <v>2.7447499999999998</v>
      </c>
      <c r="AI69">
        <v>2.5482089999999999</v>
      </c>
      <c r="AJ69">
        <v>100</v>
      </c>
      <c r="AK69" t="s">
        <v>15697</v>
      </c>
      <c r="AL69" t="s">
        <v>267</v>
      </c>
      <c r="AM69">
        <v>0.251664</v>
      </c>
      <c r="AN69">
        <v>0.25858999999999999</v>
      </c>
      <c r="AO69">
        <v>3</v>
      </c>
      <c r="AP69">
        <v>48.519286000000001</v>
      </c>
      <c r="AQ69">
        <v>4.6163999999999997E-2</v>
      </c>
      <c r="AR69">
        <v>0.86711000000000005</v>
      </c>
      <c r="AS69">
        <v>0.30559500000000001</v>
      </c>
      <c r="AT69">
        <v>6.5481920000000002</v>
      </c>
    </row>
    <row r="70" spans="1:46" x14ac:dyDescent="0.25">
      <c r="A70" t="s">
        <v>15820</v>
      </c>
      <c r="B70" t="s">
        <v>15821</v>
      </c>
      <c r="C70" t="s">
        <v>15822</v>
      </c>
      <c r="D70" t="s">
        <v>15636</v>
      </c>
      <c r="E70" s="6">
        <v>45000</v>
      </c>
      <c r="F70" t="s">
        <v>15637</v>
      </c>
      <c r="G70">
        <v>101.16500000000001</v>
      </c>
      <c r="H70">
        <v>0.29315200000000002</v>
      </c>
      <c r="I70">
        <v>104.13812799999999</v>
      </c>
      <c r="J70">
        <v>2.9041999999999998E-2</v>
      </c>
      <c r="K70">
        <v>6.8075999999999998E-2</v>
      </c>
      <c r="L70">
        <v>2.092784</v>
      </c>
      <c r="M70">
        <v>0.64692799999999995</v>
      </c>
      <c r="N70">
        <v>11652</v>
      </c>
      <c r="O70">
        <v>11821.903891</v>
      </c>
      <c r="P70">
        <v>2794.4460210000002</v>
      </c>
      <c r="Q70">
        <v>2576.1198629999999</v>
      </c>
      <c r="R70">
        <v>0.34247699999999998</v>
      </c>
      <c r="S70">
        <v>0.91031899999999999</v>
      </c>
      <c r="T70">
        <v>0.90046700000000002</v>
      </c>
      <c r="U70">
        <v>2.1881539999999999</v>
      </c>
      <c r="V70">
        <v>1.2603549999999999</v>
      </c>
      <c r="W70">
        <v>3.48</v>
      </c>
      <c r="X70" s="6">
        <v>41348</v>
      </c>
      <c r="Y70">
        <v>2</v>
      </c>
      <c r="Z70" t="s">
        <v>15821</v>
      </c>
      <c r="AA70" t="s">
        <v>15819</v>
      </c>
      <c r="AB70">
        <v>8.2241999999999996E-2</v>
      </c>
      <c r="AC70">
        <v>-0.54101299999999997</v>
      </c>
      <c r="AD70">
        <v>-0.21187500000000001</v>
      </c>
      <c r="AE70">
        <v>-0.88757699999999995</v>
      </c>
      <c r="AF70">
        <v>0.32212600000000002</v>
      </c>
      <c r="AG70">
        <v>2.017093</v>
      </c>
      <c r="AH70">
        <v>9.7048430000000003</v>
      </c>
      <c r="AI70">
        <v>3.904722</v>
      </c>
      <c r="AJ70">
        <v>100</v>
      </c>
      <c r="AK70" t="s">
        <v>15697</v>
      </c>
      <c r="AL70" t="s">
        <v>663</v>
      </c>
      <c r="AM70">
        <v>0.33791599999999999</v>
      </c>
      <c r="AN70">
        <v>0.34368799999999999</v>
      </c>
      <c r="AO70">
        <v>3</v>
      </c>
      <c r="AP70">
        <v>54.310223999999998</v>
      </c>
      <c r="AQ70">
        <v>-0.115296</v>
      </c>
      <c r="AR70">
        <v>-0.94930300000000001</v>
      </c>
      <c r="AS70">
        <v>-0.53369100000000003</v>
      </c>
      <c r="AT70">
        <v>1.4878340000000001</v>
      </c>
    </row>
    <row r="71" spans="1:46" x14ac:dyDescent="0.25">
      <c r="A71" t="s">
        <v>15823</v>
      </c>
      <c r="B71" t="s">
        <v>15824</v>
      </c>
      <c r="C71" t="s">
        <v>15825</v>
      </c>
      <c r="D71" t="s">
        <v>15636</v>
      </c>
      <c r="E71" s="6">
        <v>45036</v>
      </c>
      <c r="F71" t="s">
        <v>15637</v>
      </c>
      <c r="G71">
        <v>101.52</v>
      </c>
      <c r="H71">
        <v>1.8268930000000001</v>
      </c>
      <c r="I71">
        <v>115.38961500000001</v>
      </c>
      <c r="J71">
        <v>2.9347999999999999E-2</v>
      </c>
      <c r="K71">
        <v>2.7619000000000001E-2</v>
      </c>
      <c r="L71">
        <v>2.0727159999999998</v>
      </c>
      <c r="M71">
        <v>0.64024499999999995</v>
      </c>
      <c r="N71">
        <v>5340</v>
      </c>
      <c r="O71">
        <v>5518.7240789999996</v>
      </c>
      <c r="P71">
        <v>1304.508705</v>
      </c>
      <c r="Q71">
        <v>1202.5892650000001</v>
      </c>
      <c r="R71">
        <v>0.15987599999999999</v>
      </c>
      <c r="S71">
        <v>0.98653400000000002</v>
      </c>
      <c r="T71">
        <v>0.97564600000000001</v>
      </c>
      <c r="U71">
        <v>2.2319689999999999</v>
      </c>
      <c r="V71">
        <v>1.455767</v>
      </c>
      <c r="W71">
        <v>3.7570000000000001</v>
      </c>
      <c r="X71" s="6">
        <v>43210</v>
      </c>
      <c r="Y71">
        <v>2</v>
      </c>
      <c r="Z71" t="s">
        <v>15824</v>
      </c>
      <c r="AA71" t="s">
        <v>15819</v>
      </c>
      <c r="AB71">
        <v>8.2548999999999997E-2</v>
      </c>
      <c r="AC71">
        <v>-0.58122399999999996</v>
      </c>
      <c r="AD71">
        <v>-0.23149</v>
      </c>
      <c r="AE71">
        <v>-0.89415900000000004</v>
      </c>
      <c r="AF71">
        <v>0.32243300000000003</v>
      </c>
      <c r="AG71">
        <v>1.975848</v>
      </c>
      <c r="AH71">
        <v>9.6832790000000006</v>
      </c>
      <c r="AI71">
        <v>3.8978220000000001</v>
      </c>
      <c r="AJ71">
        <v>100</v>
      </c>
      <c r="AK71" t="s">
        <v>15697</v>
      </c>
      <c r="AL71" t="s">
        <v>663</v>
      </c>
      <c r="AM71">
        <v>0.15781000000000001</v>
      </c>
      <c r="AN71">
        <v>0.160441</v>
      </c>
      <c r="AO71">
        <v>3</v>
      </c>
      <c r="AP71">
        <v>54.310223999999998</v>
      </c>
      <c r="AQ71">
        <v>-0.115296</v>
      </c>
      <c r="AR71">
        <v>-0.94930300000000001</v>
      </c>
      <c r="AS71">
        <v>-0.53369100000000003</v>
      </c>
      <c r="AT71">
        <v>1.4878340000000001</v>
      </c>
    </row>
    <row r="72" spans="1:46" x14ac:dyDescent="0.25">
      <c r="A72" t="s">
        <v>15826</v>
      </c>
      <c r="B72" t="s">
        <v>15827</v>
      </c>
      <c r="C72" t="s">
        <v>15828</v>
      </c>
      <c r="D72" t="s">
        <v>15636</v>
      </c>
      <c r="E72" s="6">
        <v>45061</v>
      </c>
      <c r="F72" t="s">
        <v>15637</v>
      </c>
      <c r="G72">
        <v>100.955</v>
      </c>
      <c r="H72">
        <v>1.3143670000000001</v>
      </c>
      <c r="I72">
        <v>102.576866</v>
      </c>
      <c r="J72">
        <v>3.6219999999999998E-3</v>
      </c>
      <c r="K72">
        <v>-2.2009999999999998E-3</v>
      </c>
      <c r="L72">
        <v>2.1565470000000002</v>
      </c>
      <c r="M72">
        <v>0.67842599999999997</v>
      </c>
      <c r="N72">
        <v>7800</v>
      </c>
      <c r="O72">
        <v>7977.0106569999998</v>
      </c>
      <c r="P72">
        <v>1885.595239</v>
      </c>
      <c r="Q72">
        <v>1738.2763210000001</v>
      </c>
      <c r="R72">
        <v>0.23109199999999999</v>
      </c>
      <c r="S72">
        <v>1.059159</v>
      </c>
      <c r="T72">
        <v>1.0473589999999999</v>
      </c>
      <c r="U72">
        <v>2.2534169999999998</v>
      </c>
      <c r="V72">
        <v>1.633038</v>
      </c>
      <c r="W72">
        <v>3.1509999999999998</v>
      </c>
      <c r="X72" s="6">
        <v>43784</v>
      </c>
      <c r="Y72">
        <v>2</v>
      </c>
      <c r="Z72" t="s">
        <v>15827</v>
      </c>
      <c r="AA72" t="s">
        <v>15819</v>
      </c>
      <c r="AB72">
        <v>5.6808999999999998E-2</v>
      </c>
      <c r="AC72">
        <v>-0.61086300000000004</v>
      </c>
      <c r="AD72">
        <v>-0.14955099999999999</v>
      </c>
      <c r="AE72">
        <v>-0.85655999999999999</v>
      </c>
      <c r="AF72">
        <v>0.29663200000000001</v>
      </c>
      <c r="AG72">
        <v>1.9454469999999999</v>
      </c>
      <c r="AH72">
        <v>9.7733600000000003</v>
      </c>
      <c r="AI72">
        <v>3.9372389999999999</v>
      </c>
      <c r="AJ72">
        <v>100</v>
      </c>
      <c r="AK72" t="s">
        <v>15697</v>
      </c>
      <c r="AL72" t="s">
        <v>663</v>
      </c>
      <c r="AM72">
        <v>0.22817399999999999</v>
      </c>
      <c r="AN72">
        <v>0.231909</v>
      </c>
      <c r="AO72">
        <v>3</v>
      </c>
      <c r="AP72">
        <v>54.310223999999998</v>
      </c>
      <c r="AQ72">
        <v>-0.115296</v>
      </c>
      <c r="AR72">
        <v>-0.94930300000000001</v>
      </c>
      <c r="AS72">
        <v>-0.53369100000000003</v>
      </c>
      <c r="AT72">
        <v>1.4878340000000001</v>
      </c>
    </row>
    <row r="73" spans="1:46" x14ac:dyDescent="0.25">
      <c r="A73" t="s">
        <v>15829</v>
      </c>
      <c r="B73" t="s">
        <v>15830</v>
      </c>
      <c r="C73" t="s">
        <v>15831</v>
      </c>
      <c r="D73" t="s">
        <v>15636</v>
      </c>
      <c r="E73" s="6">
        <v>45155</v>
      </c>
      <c r="F73" t="s">
        <v>15637</v>
      </c>
      <c r="G73">
        <v>101.99</v>
      </c>
      <c r="H73">
        <v>0.59834299999999996</v>
      </c>
      <c r="I73">
        <v>126.9522</v>
      </c>
      <c r="J73">
        <v>1.5108999999999999E-2</v>
      </c>
      <c r="K73">
        <v>2.971E-2</v>
      </c>
      <c r="L73">
        <v>2.0108969999999999</v>
      </c>
      <c r="M73">
        <v>0.81650299999999998</v>
      </c>
      <c r="N73">
        <v>6000</v>
      </c>
      <c r="O73">
        <v>6155.3005519999997</v>
      </c>
      <c r="P73">
        <v>1454.9818110000001</v>
      </c>
      <c r="Q73">
        <v>1341.306118</v>
      </c>
      <c r="R73">
        <v>0.178317</v>
      </c>
      <c r="S73">
        <v>1.3120400000000001</v>
      </c>
      <c r="T73">
        <v>1.2971900000000001</v>
      </c>
      <c r="U73">
        <v>2.2894679999999998</v>
      </c>
      <c r="V73">
        <v>2.3456130000000002</v>
      </c>
      <c r="W73">
        <v>3.8</v>
      </c>
      <c r="X73" s="6">
        <v>42417</v>
      </c>
      <c r="Y73">
        <v>2</v>
      </c>
      <c r="Z73" t="s">
        <v>15830</v>
      </c>
      <c r="AA73" t="s">
        <v>15819</v>
      </c>
      <c r="AB73">
        <v>6.8302000000000002E-2</v>
      </c>
      <c r="AC73">
        <v>-0.57914600000000005</v>
      </c>
      <c r="AD73">
        <v>-0.29191400000000001</v>
      </c>
      <c r="AE73">
        <v>-0.72058800000000001</v>
      </c>
      <c r="AF73">
        <v>0.30815199999999998</v>
      </c>
      <c r="AG73">
        <v>1.9779789999999999</v>
      </c>
      <c r="AH73">
        <v>9.6168499999999995</v>
      </c>
      <c r="AI73">
        <v>4.0797850000000002</v>
      </c>
      <c r="AJ73">
        <v>100</v>
      </c>
      <c r="AK73" t="s">
        <v>15697</v>
      </c>
      <c r="AL73" t="s">
        <v>663</v>
      </c>
      <c r="AM73">
        <v>0.17601</v>
      </c>
      <c r="AN73">
        <v>0.178948</v>
      </c>
      <c r="AO73">
        <v>3</v>
      </c>
      <c r="AP73">
        <v>54.310223999999998</v>
      </c>
      <c r="AQ73">
        <v>-0.115296</v>
      </c>
      <c r="AR73">
        <v>-0.94930300000000001</v>
      </c>
      <c r="AS73">
        <v>-0.53369100000000003</v>
      </c>
      <c r="AT73">
        <v>1.4878340000000001</v>
      </c>
    </row>
    <row r="74" spans="1:46" x14ac:dyDescent="0.25">
      <c r="A74" t="s">
        <v>15832</v>
      </c>
      <c r="B74" t="s">
        <v>15833</v>
      </c>
      <c r="C74" t="s">
        <v>15834</v>
      </c>
      <c r="D74" t="s">
        <v>15636</v>
      </c>
      <c r="E74" s="6">
        <v>45260</v>
      </c>
      <c r="F74" t="s">
        <v>15637</v>
      </c>
      <c r="G74">
        <v>102.845</v>
      </c>
      <c r="H74">
        <v>1.5296259999999999</v>
      </c>
      <c r="I74">
        <v>116.821108</v>
      </c>
      <c r="J74">
        <v>5.986E-3</v>
      </c>
      <c r="K74">
        <v>4.1904999999999998E-2</v>
      </c>
      <c r="L74">
        <v>2.1735370000000001</v>
      </c>
      <c r="M74">
        <v>0.729572</v>
      </c>
      <c r="N74">
        <v>6900</v>
      </c>
      <c r="O74">
        <v>7201.8492200000001</v>
      </c>
      <c r="P74">
        <v>1702.3636019999999</v>
      </c>
      <c r="Q74">
        <v>1569.360316</v>
      </c>
      <c r="R74">
        <v>0.20863499999999999</v>
      </c>
      <c r="S74">
        <v>1.567769</v>
      </c>
      <c r="T74">
        <v>1.5499529999999999</v>
      </c>
      <c r="U74">
        <v>2.298918</v>
      </c>
      <c r="V74">
        <v>3.2317079999999998</v>
      </c>
      <c r="W74">
        <v>4.0940000000000003</v>
      </c>
      <c r="X74" s="6">
        <v>43251</v>
      </c>
      <c r="Y74">
        <v>2</v>
      </c>
      <c r="Z74" t="s">
        <v>15833</v>
      </c>
      <c r="AA74" t="s">
        <v>15819</v>
      </c>
      <c r="AB74">
        <v>5.9173999999999997E-2</v>
      </c>
      <c r="AC74">
        <v>-0.567025</v>
      </c>
      <c r="AD74">
        <v>-0.13294500000000001</v>
      </c>
      <c r="AE74">
        <v>-0.80619399999999997</v>
      </c>
      <c r="AF74">
        <v>0.29900300000000002</v>
      </c>
      <c r="AG74">
        <v>1.9904120000000001</v>
      </c>
      <c r="AH74">
        <v>9.7916170000000005</v>
      </c>
      <c r="AI74">
        <v>3.99004</v>
      </c>
      <c r="AJ74">
        <v>100</v>
      </c>
      <c r="AK74" t="s">
        <v>15697</v>
      </c>
      <c r="AL74" t="s">
        <v>663</v>
      </c>
      <c r="AM74">
        <v>0.20591100000000001</v>
      </c>
      <c r="AN74">
        <v>0.209373</v>
      </c>
      <c r="AO74">
        <v>3</v>
      </c>
      <c r="AP74">
        <v>54.310223999999998</v>
      </c>
      <c r="AQ74">
        <v>-0.115296</v>
      </c>
      <c r="AR74">
        <v>-0.94930300000000001</v>
      </c>
      <c r="AS74">
        <v>-0.53369100000000003</v>
      </c>
      <c r="AT74">
        <v>1.4878340000000001</v>
      </c>
    </row>
    <row r="75" spans="1:46" x14ac:dyDescent="0.25">
      <c r="A75" t="s">
        <v>15835</v>
      </c>
      <c r="B75" t="s">
        <v>15836</v>
      </c>
      <c r="C75" t="s">
        <v>15837</v>
      </c>
      <c r="D75" t="s">
        <v>15636</v>
      </c>
      <c r="E75" s="6">
        <v>45457</v>
      </c>
      <c r="F75" t="s">
        <v>15637</v>
      </c>
      <c r="G75">
        <v>101.05</v>
      </c>
      <c r="H75">
        <v>1.1657029999999999</v>
      </c>
      <c r="I75">
        <v>107.79045000000001</v>
      </c>
      <c r="J75">
        <v>-6.8871000000000002E-2</v>
      </c>
      <c r="K75">
        <v>-0.214667</v>
      </c>
      <c r="L75">
        <v>0.98050599999999999</v>
      </c>
      <c r="M75">
        <v>0.32147900000000001</v>
      </c>
      <c r="N75">
        <v>12900</v>
      </c>
      <c r="O75">
        <v>13185.825725000001</v>
      </c>
      <c r="P75">
        <v>3116.848062</v>
      </c>
      <c r="Q75">
        <v>2873.333083</v>
      </c>
      <c r="R75">
        <v>0.38199</v>
      </c>
      <c r="S75">
        <v>2.081019</v>
      </c>
      <c r="T75">
        <v>2.0505770000000001</v>
      </c>
      <c r="U75">
        <v>2.9691540000000001</v>
      </c>
      <c r="V75">
        <v>5.3301590000000001</v>
      </c>
      <c r="W75">
        <v>3.4780000000000002</v>
      </c>
      <c r="X75" s="6">
        <v>43630</v>
      </c>
      <c r="Y75">
        <v>2</v>
      </c>
      <c r="Z75" t="s">
        <v>15836</v>
      </c>
      <c r="AA75" t="s">
        <v>15819</v>
      </c>
      <c r="AB75">
        <v>-1.5722E-2</v>
      </c>
      <c r="AC75">
        <v>-0.82203599999999999</v>
      </c>
      <c r="AD75">
        <v>-1.2990440000000001</v>
      </c>
      <c r="AE75">
        <v>-1.208064</v>
      </c>
      <c r="AF75">
        <v>0.22392699999999999</v>
      </c>
      <c r="AG75">
        <v>1.7288429999999999</v>
      </c>
      <c r="AH75">
        <v>8.5096329999999991</v>
      </c>
      <c r="AI75">
        <v>3.5687389999999999</v>
      </c>
      <c r="AJ75">
        <v>100</v>
      </c>
      <c r="AK75" t="s">
        <v>15697</v>
      </c>
      <c r="AL75" t="s">
        <v>663</v>
      </c>
      <c r="AM75">
        <v>0.37796999999999997</v>
      </c>
      <c r="AN75">
        <v>0.38334000000000001</v>
      </c>
      <c r="AO75">
        <v>3</v>
      </c>
      <c r="AP75">
        <v>54.310223999999998</v>
      </c>
      <c r="AQ75">
        <v>-0.115296</v>
      </c>
      <c r="AR75">
        <v>-0.94930300000000001</v>
      </c>
      <c r="AS75">
        <v>-0.53369100000000003</v>
      </c>
      <c r="AT75">
        <v>1.4878340000000001</v>
      </c>
    </row>
    <row r="76" spans="1:46" x14ac:dyDescent="0.25">
      <c r="A76" t="s">
        <v>15838</v>
      </c>
      <c r="B76" t="s">
        <v>15839</v>
      </c>
      <c r="C76" t="s">
        <v>15840</v>
      </c>
      <c r="D76" t="s">
        <v>15636</v>
      </c>
      <c r="E76" s="6">
        <v>45488</v>
      </c>
      <c r="F76" t="s">
        <v>15637</v>
      </c>
      <c r="G76">
        <v>102.6</v>
      </c>
      <c r="H76">
        <v>1.0394749999999999</v>
      </c>
      <c r="I76">
        <v>143.39110500000001</v>
      </c>
      <c r="J76">
        <v>-3.2265000000000002E-2</v>
      </c>
      <c r="K76">
        <v>-9.4423999999999994E-2</v>
      </c>
      <c r="L76">
        <v>1.1131800000000001</v>
      </c>
      <c r="M76">
        <v>0.51553800000000005</v>
      </c>
      <c r="N76">
        <v>6612</v>
      </c>
      <c r="O76">
        <v>6852.6420959999996</v>
      </c>
      <c r="P76">
        <v>1619.8184839999999</v>
      </c>
      <c r="Q76">
        <v>1493.264332</v>
      </c>
      <c r="R76">
        <v>0.198519</v>
      </c>
      <c r="S76">
        <v>2.150687</v>
      </c>
      <c r="T76">
        <v>2.1191580000000001</v>
      </c>
      <c r="U76">
        <v>2.975584</v>
      </c>
      <c r="V76">
        <v>5.6694120000000003</v>
      </c>
      <c r="W76">
        <v>4.181</v>
      </c>
      <c r="X76" s="6">
        <v>41649</v>
      </c>
      <c r="Y76">
        <v>2</v>
      </c>
      <c r="Z76" t="s">
        <v>15839</v>
      </c>
      <c r="AA76" t="s">
        <v>15819</v>
      </c>
      <c r="AB76">
        <v>2.0903000000000001E-2</v>
      </c>
      <c r="AC76">
        <v>-0.70252400000000004</v>
      </c>
      <c r="AD76">
        <v>-1.169365</v>
      </c>
      <c r="AE76">
        <v>-1.016964</v>
      </c>
      <c r="AF76">
        <v>0.26063999999999998</v>
      </c>
      <c r="AG76">
        <v>1.8514280000000001</v>
      </c>
      <c r="AH76">
        <v>8.6522000000000006</v>
      </c>
      <c r="AI76">
        <v>3.7690790000000001</v>
      </c>
      <c r="AJ76">
        <v>100</v>
      </c>
      <c r="AK76" t="s">
        <v>15697</v>
      </c>
      <c r="AL76" t="s">
        <v>663</v>
      </c>
      <c r="AM76">
        <v>0.19619400000000001</v>
      </c>
      <c r="AN76">
        <v>0.19922100000000001</v>
      </c>
      <c r="AO76">
        <v>3</v>
      </c>
      <c r="AP76">
        <v>54.310223999999998</v>
      </c>
      <c r="AQ76">
        <v>-0.115296</v>
      </c>
      <c r="AR76">
        <v>-0.94930300000000001</v>
      </c>
      <c r="AS76">
        <v>-0.53369100000000003</v>
      </c>
      <c r="AT76">
        <v>1.4878340000000001</v>
      </c>
    </row>
    <row r="77" spans="1:46" x14ac:dyDescent="0.25">
      <c r="A77" t="s">
        <v>15841</v>
      </c>
      <c r="B77" t="s">
        <v>15842</v>
      </c>
      <c r="C77" t="s">
        <v>15843</v>
      </c>
      <c r="D77" t="s">
        <v>15636</v>
      </c>
      <c r="E77" s="6">
        <v>45565</v>
      </c>
      <c r="F77" t="s">
        <v>15637</v>
      </c>
      <c r="G77">
        <v>102.53</v>
      </c>
      <c r="H77">
        <v>0.166352</v>
      </c>
      <c r="I77">
        <v>122.024145</v>
      </c>
      <c r="J77">
        <v>-5.2467E-2</v>
      </c>
      <c r="K77">
        <v>-9.5343999999999998E-2</v>
      </c>
      <c r="L77">
        <v>1.1583840000000001</v>
      </c>
      <c r="M77">
        <v>0.53209600000000001</v>
      </c>
      <c r="N77">
        <v>6600</v>
      </c>
      <c r="O77">
        <v>6777.9592620000003</v>
      </c>
      <c r="P77">
        <v>1602.1650540000001</v>
      </c>
      <c r="Q77">
        <v>1476.9901400000001</v>
      </c>
      <c r="R77">
        <v>0.196356</v>
      </c>
      <c r="S77">
        <v>2.3641209999999999</v>
      </c>
      <c r="T77">
        <v>2.3294269999999999</v>
      </c>
      <c r="U77">
        <v>2.9787880000000002</v>
      </c>
      <c r="V77">
        <v>6.7049839999999996</v>
      </c>
      <c r="W77">
        <v>4.0590000000000002</v>
      </c>
      <c r="X77" s="6">
        <v>42825</v>
      </c>
      <c r="Y77">
        <v>2</v>
      </c>
      <c r="Z77" t="s">
        <v>15842</v>
      </c>
      <c r="AA77" t="s">
        <v>15819</v>
      </c>
      <c r="AB77">
        <v>6.8999999999999997E-4</v>
      </c>
      <c r="AC77">
        <v>-0.70343900000000004</v>
      </c>
      <c r="AD77">
        <v>-1.125181</v>
      </c>
      <c r="AE77">
        <v>-1.000659</v>
      </c>
      <c r="AF77">
        <v>0.24037900000000001</v>
      </c>
      <c r="AG77">
        <v>1.85049</v>
      </c>
      <c r="AH77">
        <v>8.7007739999999991</v>
      </c>
      <c r="AI77">
        <v>3.7861729999999998</v>
      </c>
      <c r="AJ77">
        <v>100</v>
      </c>
      <c r="AK77" t="s">
        <v>15697</v>
      </c>
      <c r="AL77" t="s">
        <v>663</v>
      </c>
      <c r="AM77">
        <v>0.19405700000000001</v>
      </c>
      <c r="AN77">
        <v>0.19705</v>
      </c>
      <c r="AO77">
        <v>3</v>
      </c>
      <c r="AP77">
        <v>54.310223999999998</v>
      </c>
      <c r="AQ77">
        <v>-0.115296</v>
      </c>
      <c r="AR77">
        <v>-0.94930300000000001</v>
      </c>
      <c r="AS77">
        <v>-0.53369100000000003</v>
      </c>
      <c r="AT77">
        <v>1.4878340000000001</v>
      </c>
    </row>
    <row r="78" spans="1:46" x14ac:dyDescent="0.25">
      <c r="A78" t="s">
        <v>15844</v>
      </c>
      <c r="B78" t="s">
        <v>15845</v>
      </c>
      <c r="C78" t="s">
        <v>15846</v>
      </c>
      <c r="D78" t="s">
        <v>15636</v>
      </c>
      <c r="E78" s="6">
        <v>45580</v>
      </c>
      <c r="F78" t="s">
        <v>15637</v>
      </c>
      <c r="G78">
        <v>101.36499999999999</v>
      </c>
      <c r="H78">
        <v>0</v>
      </c>
      <c r="I78">
        <v>108.633061</v>
      </c>
      <c r="J78">
        <v>-2.9024000000000001E-2</v>
      </c>
      <c r="K78">
        <v>-0.21230299999999999</v>
      </c>
      <c r="L78">
        <v>0.75630500000000001</v>
      </c>
      <c r="M78">
        <v>0.29257699999999998</v>
      </c>
      <c r="N78">
        <v>11700</v>
      </c>
      <c r="O78">
        <v>11859.705</v>
      </c>
      <c r="P78">
        <v>2803.3813970000001</v>
      </c>
      <c r="Q78">
        <v>2584.3571299999999</v>
      </c>
      <c r="R78">
        <v>0.34357199999999999</v>
      </c>
      <c r="S78">
        <v>2.4138259999999998</v>
      </c>
      <c r="T78">
        <v>2.3772389999999999</v>
      </c>
      <c r="U78">
        <v>3.0781420000000002</v>
      </c>
      <c r="V78">
        <v>6.94177</v>
      </c>
      <c r="W78">
        <v>3.6549999999999998</v>
      </c>
      <c r="X78" s="6">
        <v>43570</v>
      </c>
      <c r="Y78">
        <v>2</v>
      </c>
      <c r="Z78" t="s">
        <v>15845</v>
      </c>
      <c r="AA78" t="s">
        <v>15819</v>
      </c>
      <c r="AB78">
        <v>2.4146000000000001E-2</v>
      </c>
      <c r="AC78">
        <v>-0.81968600000000003</v>
      </c>
      <c r="AD78">
        <v>-1.518184</v>
      </c>
      <c r="AE78">
        <v>-1.236526</v>
      </c>
      <c r="AF78">
        <v>0.26389099999999999</v>
      </c>
      <c r="AG78">
        <v>1.7312529999999999</v>
      </c>
      <c r="AH78">
        <v>8.2687159999999995</v>
      </c>
      <c r="AI78">
        <v>3.5389010000000001</v>
      </c>
      <c r="AJ78">
        <v>100</v>
      </c>
      <c r="AK78" t="s">
        <v>15697</v>
      </c>
      <c r="AL78" t="s">
        <v>663</v>
      </c>
      <c r="AM78">
        <v>0.346078</v>
      </c>
      <c r="AN78">
        <v>0.34478700000000001</v>
      </c>
      <c r="AO78">
        <v>3</v>
      </c>
      <c r="AP78">
        <v>54.310223999999998</v>
      </c>
      <c r="AQ78">
        <v>-0.115296</v>
      </c>
      <c r="AR78">
        <v>-0.94930300000000001</v>
      </c>
      <c r="AS78">
        <v>-0.53369100000000003</v>
      </c>
      <c r="AT78">
        <v>1.4878340000000001</v>
      </c>
    </row>
    <row r="79" spans="1:46" x14ac:dyDescent="0.25">
      <c r="A79" t="s">
        <v>15847</v>
      </c>
      <c r="B79" t="s">
        <v>15848</v>
      </c>
      <c r="C79" t="s">
        <v>15849</v>
      </c>
      <c r="D79" t="s">
        <v>15636</v>
      </c>
      <c r="E79" s="6">
        <v>45884</v>
      </c>
      <c r="F79" t="s">
        <v>15651</v>
      </c>
      <c r="G79">
        <v>102.33</v>
      </c>
      <c r="H79">
        <v>0.67279599999999995</v>
      </c>
      <c r="I79">
        <v>115.052966</v>
      </c>
      <c r="J79">
        <v>1.1072E-2</v>
      </c>
      <c r="K79">
        <v>-0.36232599999999998</v>
      </c>
      <c r="L79">
        <v>0.158915</v>
      </c>
      <c r="M79">
        <v>-3.3300999999999997E-2</v>
      </c>
      <c r="N79">
        <v>7500</v>
      </c>
      <c r="O79">
        <v>7725.2096689999998</v>
      </c>
      <c r="P79">
        <v>1826.074854</v>
      </c>
      <c r="Q79">
        <v>1683.4061799999999</v>
      </c>
      <c r="R79">
        <v>0.223797</v>
      </c>
      <c r="S79">
        <v>3.131977</v>
      </c>
      <c r="T79">
        <v>3.0798899999999998</v>
      </c>
      <c r="U79">
        <v>3.382431</v>
      </c>
      <c r="V79">
        <v>11.387126</v>
      </c>
      <c r="W79">
        <v>4.1280000000000001</v>
      </c>
      <c r="X79" s="6">
        <v>43138</v>
      </c>
      <c r="Y79">
        <v>2</v>
      </c>
      <c r="Z79" t="s">
        <v>15848</v>
      </c>
      <c r="AA79" t="s">
        <v>15819</v>
      </c>
      <c r="AB79">
        <v>6.4263000000000001E-2</v>
      </c>
      <c r="AC79">
        <v>-0.96879599999999999</v>
      </c>
      <c r="AD79">
        <v>-2.1020889999999999</v>
      </c>
      <c r="AE79">
        <v>-1.5574349999999999</v>
      </c>
      <c r="AF79">
        <v>0.30410399999999999</v>
      </c>
      <c r="AG79">
        <v>1.5783069999999999</v>
      </c>
      <c r="AH79">
        <v>7.6267839999999998</v>
      </c>
      <c r="AI79">
        <v>3.2024750000000002</v>
      </c>
      <c r="AJ79">
        <v>100</v>
      </c>
      <c r="AK79" t="s">
        <v>15697</v>
      </c>
      <c r="AL79" t="s">
        <v>663</v>
      </c>
      <c r="AM79">
        <v>0.22176999999999999</v>
      </c>
      <c r="AN79">
        <v>0.22458800000000001</v>
      </c>
      <c r="AO79">
        <v>3</v>
      </c>
      <c r="AP79">
        <v>54.310223999999998</v>
      </c>
      <c r="AQ79">
        <v>-0.115296</v>
      </c>
      <c r="AR79">
        <v>-0.94930300000000001</v>
      </c>
      <c r="AS79">
        <v>-0.53369100000000003</v>
      </c>
      <c r="AT79">
        <v>1.4878340000000001</v>
      </c>
    </row>
    <row r="80" spans="1:46" x14ac:dyDescent="0.25">
      <c r="A80" t="s">
        <v>15850</v>
      </c>
      <c r="B80" t="s">
        <v>15851</v>
      </c>
      <c r="C80" t="s">
        <v>15852</v>
      </c>
      <c r="D80" t="s">
        <v>15636</v>
      </c>
      <c r="E80" s="6">
        <v>45915</v>
      </c>
      <c r="F80" t="s">
        <v>15651</v>
      </c>
      <c r="G80">
        <v>101.77</v>
      </c>
      <c r="H80">
        <v>0.33316600000000002</v>
      </c>
      <c r="I80">
        <v>132.701425</v>
      </c>
      <c r="J80">
        <v>1.0527E-2</v>
      </c>
      <c r="K80">
        <v>-0.45023200000000002</v>
      </c>
      <c r="L80">
        <v>1.456E-2</v>
      </c>
      <c r="M80">
        <v>-0.36405100000000001</v>
      </c>
      <c r="N80">
        <v>16303.32</v>
      </c>
      <c r="O80">
        <v>16646.205844</v>
      </c>
      <c r="P80">
        <v>3934.8081419999999</v>
      </c>
      <c r="Q80">
        <v>3627.3870860000002</v>
      </c>
      <c r="R80">
        <v>0.482236</v>
      </c>
      <c r="S80">
        <v>3.2241909999999998</v>
      </c>
      <c r="T80">
        <v>3.1703790000000001</v>
      </c>
      <c r="U80">
        <v>3.394666</v>
      </c>
      <c r="V80">
        <v>11.984372</v>
      </c>
      <c r="W80">
        <v>3.9550000000000001</v>
      </c>
      <c r="X80" s="6">
        <v>42076</v>
      </c>
      <c r="Y80">
        <v>2</v>
      </c>
      <c r="Z80" t="s">
        <v>15851</v>
      </c>
      <c r="AA80" t="s">
        <v>15819</v>
      </c>
      <c r="AB80">
        <v>6.3717999999999997E-2</v>
      </c>
      <c r="AC80">
        <v>-1.0561659999999999</v>
      </c>
      <c r="AD80">
        <v>-2.243185</v>
      </c>
      <c r="AE80">
        <v>-1.883143</v>
      </c>
      <c r="AF80">
        <v>0.30355700000000002</v>
      </c>
      <c r="AG80">
        <v>1.4886900000000001</v>
      </c>
      <c r="AH80">
        <v>7.4716659999999999</v>
      </c>
      <c r="AI80">
        <v>2.8610190000000002</v>
      </c>
      <c r="AJ80">
        <v>100</v>
      </c>
      <c r="AK80" t="s">
        <v>15697</v>
      </c>
      <c r="AL80" t="s">
        <v>663</v>
      </c>
      <c r="AM80">
        <v>0.47828999999999999</v>
      </c>
      <c r="AN80">
        <v>0.48394100000000001</v>
      </c>
      <c r="AO80">
        <v>3</v>
      </c>
      <c r="AP80">
        <v>54.310223999999998</v>
      </c>
      <c r="AQ80">
        <v>-0.115296</v>
      </c>
      <c r="AR80">
        <v>-0.94930300000000001</v>
      </c>
      <c r="AS80">
        <v>-0.53369100000000003</v>
      </c>
      <c r="AT80">
        <v>1.4878340000000001</v>
      </c>
    </row>
    <row r="81" spans="1:46" x14ac:dyDescent="0.25">
      <c r="A81" t="s">
        <v>15853</v>
      </c>
      <c r="B81" t="s">
        <v>15854</v>
      </c>
      <c r="C81" t="s">
        <v>15855</v>
      </c>
      <c r="D81" t="s">
        <v>15636</v>
      </c>
      <c r="E81" s="6">
        <v>46112</v>
      </c>
      <c r="F81" t="s">
        <v>15651</v>
      </c>
      <c r="G81">
        <v>100.65</v>
      </c>
      <c r="H81">
        <v>0.15270500000000001</v>
      </c>
      <c r="I81">
        <v>107.992169</v>
      </c>
      <c r="J81">
        <v>2.9949E-2</v>
      </c>
      <c r="K81">
        <v>-0.36375800000000003</v>
      </c>
      <c r="L81">
        <v>-0.67254100000000006</v>
      </c>
      <c r="M81">
        <v>-0.30684899999999998</v>
      </c>
      <c r="N81">
        <v>15300</v>
      </c>
      <c r="O81">
        <v>15422.813851999999</v>
      </c>
      <c r="P81">
        <v>3645.6243589999999</v>
      </c>
      <c r="Q81">
        <v>3360.796828</v>
      </c>
      <c r="R81">
        <v>0.44679400000000002</v>
      </c>
      <c r="S81">
        <v>3.7142909999999998</v>
      </c>
      <c r="T81">
        <v>3.649591</v>
      </c>
      <c r="U81">
        <v>3.5456120000000002</v>
      </c>
      <c r="V81">
        <v>15.653069</v>
      </c>
      <c r="W81">
        <v>3.726</v>
      </c>
      <c r="X81" s="6">
        <v>43553</v>
      </c>
      <c r="Y81">
        <v>2</v>
      </c>
      <c r="Z81" t="s">
        <v>15854</v>
      </c>
      <c r="AA81" t="s">
        <v>15819</v>
      </c>
      <c r="AB81">
        <v>8.3150000000000002E-2</v>
      </c>
      <c r="AC81">
        <v>-0.97021900000000005</v>
      </c>
      <c r="AD81">
        <v>-2.9147750000000001</v>
      </c>
      <c r="AE81">
        <v>-1.8268139999999999</v>
      </c>
      <c r="AF81">
        <v>0.32303599999999999</v>
      </c>
      <c r="AG81">
        <v>1.576848</v>
      </c>
      <c r="AH81">
        <v>6.7333350000000003</v>
      </c>
      <c r="AI81">
        <v>2.9200719999999998</v>
      </c>
      <c r="AJ81">
        <v>100</v>
      </c>
      <c r="AK81" t="s">
        <v>15697</v>
      </c>
      <c r="AL81" t="s">
        <v>663</v>
      </c>
      <c r="AM81">
        <v>0.44275399999999998</v>
      </c>
      <c r="AN81">
        <v>0.44837399999999999</v>
      </c>
      <c r="AO81">
        <v>3</v>
      </c>
      <c r="AP81">
        <v>54.310223999999998</v>
      </c>
      <c r="AQ81">
        <v>-0.115296</v>
      </c>
      <c r="AR81">
        <v>-0.94930300000000001</v>
      </c>
      <c r="AS81">
        <v>-0.53369100000000003</v>
      </c>
      <c r="AT81">
        <v>1.4878340000000001</v>
      </c>
    </row>
    <row r="82" spans="1:46" x14ac:dyDescent="0.25">
      <c r="A82" t="s">
        <v>15856</v>
      </c>
      <c r="B82" t="s">
        <v>15857</v>
      </c>
      <c r="C82" t="s">
        <v>15858</v>
      </c>
      <c r="D82" t="s">
        <v>15636</v>
      </c>
      <c r="E82" s="6">
        <v>46218</v>
      </c>
      <c r="F82" t="s">
        <v>15651</v>
      </c>
      <c r="G82">
        <v>101.37</v>
      </c>
      <c r="H82">
        <v>0.971105</v>
      </c>
      <c r="I82">
        <v>111.25326699999999</v>
      </c>
      <c r="J82">
        <v>1.0544E-2</v>
      </c>
      <c r="K82">
        <v>-0.44340800000000002</v>
      </c>
      <c r="L82">
        <v>-0.496697</v>
      </c>
      <c r="M82">
        <v>-0.76569799999999999</v>
      </c>
      <c r="N82">
        <v>6300</v>
      </c>
      <c r="O82">
        <v>6447.4896129999997</v>
      </c>
      <c r="P82">
        <v>1524.0490749999999</v>
      </c>
      <c r="Q82">
        <v>1404.977253</v>
      </c>
      <c r="R82">
        <v>0.186782</v>
      </c>
      <c r="S82">
        <v>3.922634</v>
      </c>
      <c r="T82">
        <v>3.8541460000000001</v>
      </c>
      <c r="U82">
        <v>3.5540050000000001</v>
      </c>
      <c r="V82">
        <v>17.548093999999999</v>
      </c>
      <c r="W82">
        <v>3.9060000000000001</v>
      </c>
      <c r="X82" s="6">
        <v>43480</v>
      </c>
      <c r="Y82">
        <v>2</v>
      </c>
      <c r="Z82" t="s">
        <v>15857</v>
      </c>
      <c r="AA82" t="s">
        <v>15819</v>
      </c>
      <c r="AB82">
        <v>6.3735E-2</v>
      </c>
      <c r="AC82">
        <v>-1.0493840000000001</v>
      </c>
      <c r="AD82">
        <v>-2.7429009999999998</v>
      </c>
      <c r="AE82">
        <v>-2.278667</v>
      </c>
      <c r="AF82">
        <v>0.30357400000000001</v>
      </c>
      <c r="AG82">
        <v>1.4956469999999999</v>
      </c>
      <c r="AH82">
        <v>6.9222900000000003</v>
      </c>
      <c r="AI82">
        <v>2.4463699999999999</v>
      </c>
      <c r="AJ82">
        <v>100</v>
      </c>
      <c r="AK82" t="s">
        <v>15697</v>
      </c>
      <c r="AL82" t="s">
        <v>663</v>
      </c>
      <c r="AM82">
        <v>0.18524099999999999</v>
      </c>
      <c r="AN82">
        <v>0.187442</v>
      </c>
      <c r="AO82">
        <v>3</v>
      </c>
      <c r="AP82">
        <v>54.310223999999998</v>
      </c>
      <c r="AQ82">
        <v>-0.115296</v>
      </c>
      <c r="AR82">
        <v>-0.94930300000000001</v>
      </c>
      <c r="AS82">
        <v>-0.53369100000000003</v>
      </c>
      <c r="AT82">
        <v>1.4878340000000001</v>
      </c>
    </row>
    <row r="83" spans="1:46" x14ac:dyDescent="0.25">
      <c r="A83" t="s">
        <v>15859</v>
      </c>
      <c r="B83" t="s">
        <v>15860</v>
      </c>
      <c r="C83" t="s">
        <v>15861</v>
      </c>
      <c r="D83" t="s">
        <v>15636</v>
      </c>
      <c r="E83" s="6">
        <v>46356</v>
      </c>
      <c r="F83" t="s">
        <v>15651</v>
      </c>
      <c r="G83">
        <v>101.45</v>
      </c>
      <c r="H83">
        <v>1.4571430000000001</v>
      </c>
      <c r="I83">
        <v>121.665632</v>
      </c>
      <c r="J83">
        <v>0.10770200000000001</v>
      </c>
      <c r="K83">
        <v>-0.63788500000000004</v>
      </c>
      <c r="L83">
        <v>-0.75897999999999999</v>
      </c>
      <c r="M83">
        <v>-0.78848600000000002</v>
      </c>
      <c r="N83">
        <v>14400</v>
      </c>
      <c r="O83">
        <v>14818.628570999999</v>
      </c>
      <c r="P83">
        <v>3502.8078409999998</v>
      </c>
      <c r="Q83">
        <v>3229.1383649999998</v>
      </c>
      <c r="R83">
        <v>0.42929099999999998</v>
      </c>
      <c r="S83">
        <v>4.2213180000000001</v>
      </c>
      <c r="T83">
        <v>4.147627</v>
      </c>
      <c r="U83">
        <v>3.553388</v>
      </c>
      <c r="V83">
        <v>20.335032999999999</v>
      </c>
      <c r="W83">
        <v>3.9</v>
      </c>
      <c r="X83" s="6">
        <v>42514</v>
      </c>
      <c r="Y83">
        <v>2</v>
      </c>
      <c r="Z83" t="s">
        <v>15860</v>
      </c>
      <c r="AA83" t="s">
        <v>15819</v>
      </c>
      <c r="AB83">
        <v>0.160945</v>
      </c>
      <c r="AC83">
        <v>-1.242677</v>
      </c>
      <c r="AD83">
        <v>-2.999263</v>
      </c>
      <c r="AE83">
        <v>-2.301107</v>
      </c>
      <c r="AF83">
        <v>0.40101700000000001</v>
      </c>
      <c r="AG83">
        <v>1.297382</v>
      </c>
      <c r="AH83">
        <v>6.6404509999999997</v>
      </c>
      <c r="AI83">
        <v>2.4228450000000001</v>
      </c>
      <c r="AJ83">
        <v>100</v>
      </c>
      <c r="AK83" t="s">
        <v>15697</v>
      </c>
      <c r="AL83" t="s">
        <v>663</v>
      </c>
      <c r="AM83">
        <v>0.42658299999999999</v>
      </c>
      <c r="AN83">
        <v>0.430809</v>
      </c>
      <c r="AO83">
        <v>3</v>
      </c>
      <c r="AP83">
        <v>54.310223999999998</v>
      </c>
      <c r="AQ83">
        <v>-0.115296</v>
      </c>
      <c r="AR83">
        <v>-0.94930300000000001</v>
      </c>
      <c r="AS83">
        <v>-0.53369100000000003</v>
      </c>
      <c r="AT83">
        <v>1.4878340000000001</v>
      </c>
    </row>
    <row r="84" spans="1:46" x14ac:dyDescent="0.25">
      <c r="A84" t="s">
        <v>15862</v>
      </c>
      <c r="B84" t="s">
        <v>15863</v>
      </c>
      <c r="C84" t="s">
        <v>15864</v>
      </c>
      <c r="D84" t="s">
        <v>15636</v>
      </c>
      <c r="E84" s="6">
        <v>46538</v>
      </c>
      <c r="F84" t="s">
        <v>15667</v>
      </c>
      <c r="G84">
        <v>99.25</v>
      </c>
      <c r="H84">
        <v>1.30844</v>
      </c>
      <c r="I84">
        <v>100.615977</v>
      </c>
      <c r="J84">
        <v>5.9330000000000001E-2</v>
      </c>
      <c r="K84">
        <v>-0.48902299999999999</v>
      </c>
      <c r="L84">
        <v>-0.69792900000000002</v>
      </c>
      <c r="M84">
        <v>-1.060927</v>
      </c>
      <c r="N84">
        <v>10200</v>
      </c>
      <c r="O84">
        <v>10256.960835</v>
      </c>
      <c r="P84">
        <v>2424.5268489999999</v>
      </c>
      <c r="Q84">
        <v>2235.1019580000002</v>
      </c>
      <c r="R84">
        <v>0.29714099999999999</v>
      </c>
      <c r="S84">
        <v>4.6746369999999997</v>
      </c>
      <c r="T84">
        <v>4.5906029999999998</v>
      </c>
      <c r="U84">
        <v>3.6611199999999999</v>
      </c>
      <c r="V84">
        <v>24.677077000000001</v>
      </c>
      <c r="W84">
        <v>3.5019999999999998</v>
      </c>
      <c r="X84" s="6">
        <v>39233</v>
      </c>
      <c r="Y84">
        <v>2</v>
      </c>
      <c r="Z84" t="s">
        <v>15863</v>
      </c>
      <c r="AA84" t="s">
        <v>15819</v>
      </c>
      <c r="AB84">
        <v>0.11254699999999999</v>
      </c>
      <c r="AC84">
        <v>-1.0947210000000001</v>
      </c>
      <c r="AD84">
        <v>-2.9395899999999999</v>
      </c>
      <c r="AE84">
        <v>-2.569394</v>
      </c>
      <c r="AF84">
        <v>0.35250300000000001</v>
      </c>
      <c r="AG84">
        <v>1.4491430000000001</v>
      </c>
      <c r="AH84">
        <v>6.706054</v>
      </c>
      <c r="AI84">
        <v>2.1415860000000002</v>
      </c>
      <c r="AJ84">
        <v>100</v>
      </c>
      <c r="AK84" t="s">
        <v>15697</v>
      </c>
      <c r="AL84" t="s">
        <v>663</v>
      </c>
      <c r="AM84">
        <v>0.294825</v>
      </c>
      <c r="AN84">
        <v>0.29819200000000001</v>
      </c>
      <c r="AO84">
        <v>3</v>
      </c>
      <c r="AP84">
        <v>54.310223999999998</v>
      </c>
      <c r="AQ84">
        <v>-0.115296</v>
      </c>
      <c r="AR84">
        <v>-0.94930300000000001</v>
      </c>
      <c r="AS84">
        <v>-0.53369100000000003</v>
      </c>
      <c r="AT84">
        <v>1.4878340000000001</v>
      </c>
    </row>
    <row r="85" spans="1:46" x14ac:dyDescent="0.25">
      <c r="A85" t="s">
        <v>15865</v>
      </c>
      <c r="B85" t="s">
        <v>15866</v>
      </c>
      <c r="C85" t="s">
        <v>15867</v>
      </c>
      <c r="D85" t="s">
        <v>15636</v>
      </c>
      <c r="E85" s="6">
        <v>46594</v>
      </c>
      <c r="F85" t="s">
        <v>15667</v>
      </c>
      <c r="G85">
        <v>102.5</v>
      </c>
      <c r="H85">
        <v>0.92923199999999995</v>
      </c>
      <c r="I85">
        <v>119.44473000000001</v>
      </c>
      <c r="J85">
        <v>1.1374E-2</v>
      </c>
      <c r="K85">
        <v>-0.50083100000000003</v>
      </c>
      <c r="L85">
        <v>-0.40908299999999997</v>
      </c>
      <c r="M85">
        <v>-0.82776300000000003</v>
      </c>
      <c r="N85">
        <v>6600</v>
      </c>
      <c r="O85">
        <v>6826.329315</v>
      </c>
      <c r="P85">
        <v>1613.5987029999999</v>
      </c>
      <c r="Q85">
        <v>1487.5304940000001</v>
      </c>
      <c r="R85">
        <v>0.19775699999999999</v>
      </c>
      <c r="S85">
        <v>4.7493299999999996</v>
      </c>
      <c r="T85">
        <v>4.6623659999999996</v>
      </c>
      <c r="U85">
        <v>3.7304750000000002</v>
      </c>
      <c r="V85">
        <v>25.569846999999999</v>
      </c>
      <c r="W85">
        <v>4.258</v>
      </c>
      <c r="X85" s="6">
        <v>42761</v>
      </c>
      <c r="Y85">
        <v>2</v>
      </c>
      <c r="Z85" t="s">
        <v>15866</v>
      </c>
      <c r="AA85" t="s">
        <v>15819</v>
      </c>
      <c r="AB85">
        <v>6.4564999999999997E-2</v>
      </c>
      <c r="AC85">
        <v>-1.1064579999999999</v>
      </c>
      <c r="AD85">
        <v>-2.6572650000000002</v>
      </c>
      <c r="AE85">
        <v>-2.339785</v>
      </c>
      <c r="AF85">
        <v>0.30440600000000001</v>
      </c>
      <c r="AG85">
        <v>1.4371050000000001</v>
      </c>
      <c r="AH85">
        <v>7.0164359999999997</v>
      </c>
      <c r="AI85">
        <v>2.3822969999999999</v>
      </c>
      <c r="AJ85">
        <v>100</v>
      </c>
      <c r="AK85" t="s">
        <v>15697</v>
      </c>
      <c r="AL85" t="s">
        <v>663</v>
      </c>
      <c r="AM85">
        <v>0.196239</v>
      </c>
      <c r="AN85">
        <v>0.19845599999999999</v>
      </c>
      <c r="AO85">
        <v>3</v>
      </c>
      <c r="AP85">
        <v>54.310223999999998</v>
      </c>
      <c r="AQ85">
        <v>-0.115296</v>
      </c>
      <c r="AR85">
        <v>-0.94930300000000001</v>
      </c>
      <c r="AS85">
        <v>-0.53369100000000003</v>
      </c>
      <c r="AT85">
        <v>1.4878340000000001</v>
      </c>
    </row>
    <row r="86" spans="1:46" x14ac:dyDescent="0.25">
      <c r="A86" t="s">
        <v>15868</v>
      </c>
      <c r="B86" t="s">
        <v>15869</v>
      </c>
      <c r="C86" t="s">
        <v>15870</v>
      </c>
      <c r="D86" t="s">
        <v>15636</v>
      </c>
      <c r="E86" s="6">
        <v>46660</v>
      </c>
      <c r="F86" t="s">
        <v>15667</v>
      </c>
      <c r="G86">
        <v>98.424999999999997</v>
      </c>
      <c r="H86">
        <v>0.14024600000000001</v>
      </c>
      <c r="I86">
        <v>97.407625999999993</v>
      </c>
      <c r="J86">
        <v>9.4870000000000006E-3</v>
      </c>
      <c r="K86">
        <v>-1.268786</v>
      </c>
      <c r="L86">
        <v>-0.31817000000000001</v>
      </c>
      <c r="M86">
        <v>-0.97245300000000001</v>
      </c>
      <c r="N86">
        <v>12600</v>
      </c>
      <c r="O86">
        <v>12419.220984</v>
      </c>
      <c r="P86">
        <v>2935.6390459999998</v>
      </c>
      <c r="Q86">
        <v>2706.2816739999998</v>
      </c>
      <c r="R86">
        <v>0.35978100000000002</v>
      </c>
      <c r="S86">
        <v>5.0161720000000001</v>
      </c>
      <c r="T86">
        <v>4.9240789999999999</v>
      </c>
      <c r="U86">
        <v>3.7405089999999999</v>
      </c>
      <c r="V86">
        <v>27.992723000000002</v>
      </c>
      <c r="W86">
        <v>3.4220000000000002</v>
      </c>
      <c r="X86" s="6">
        <v>43921</v>
      </c>
      <c r="Y86">
        <v>2</v>
      </c>
      <c r="Z86" t="s">
        <v>15869</v>
      </c>
      <c r="AA86" t="s">
        <v>15819</v>
      </c>
      <c r="AB86">
        <v>6.2676999999999997E-2</v>
      </c>
      <c r="AC86">
        <v>-1.8697379999999999</v>
      </c>
      <c r="AD86">
        <v>-2.5684040000000001</v>
      </c>
      <c r="AE86">
        <v>-2.4822690000000001</v>
      </c>
      <c r="AF86">
        <v>0.30251400000000001</v>
      </c>
      <c r="AG86">
        <v>0.65419300000000002</v>
      </c>
      <c r="AH86">
        <v>7.114128</v>
      </c>
      <c r="AI86">
        <v>2.232923</v>
      </c>
      <c r="AJ86">
        <v>100</v>
      </c>
      <c r="AK86" t="s">
        <v>15697</v>
      </c>
      <c r="AL86" t="s">
        <v>663</v>
      </c>
      <c r="AM86">
        <v>0.359796</v>
      </c>
      <c r="AN86">
        <v>0.36105300000000001</v>
      </c>
      <c r="AO86">
        <v>3</v>
      </c>
      <c r="AP86">
        <v>54.310223999999998</v>
      </c>
      <c r="AQ86">
        <v>-0.115296</v>
      </c>
      <c r="AR86">
        <v>-0.94930300000000001</v>
      </c>
      <c r="AS86">
        <v>-0.53369100000000003</v>
      </c>
      <c r="AT86">
        <v>1.4878340000000001</v>
      </c>
    </row>
    <row r="87" spans="1:46" x14ac:dyDescent="0.25">
      <c r="A87" t="s">
        <v>15871</v>
      </c>
      <c r="B87" t="s">
        <v>15872</v>
      </c>
      <c r="C87" t="s">
        <v>15873</v>
      </c>
      <c r="D87" t="s">
        <v>15636</v>
      </c>
      <c r="E87" s="6">
        <v>46707</v>
      </c>
      <c r="F87" t="s">
        <v>15667</v>
      </c>
      <c r="G87">
        <v>101.050005</v>
      </c>
      <c r="H87">
        <v>1.6156079999999999</v>
      </c>
      <c r="I87">
        <v>120.1794</v>
      </c>
      <c r="J87">
        <v>1.0496999999999999E-2</v>
      </c>
      <c r="K87">
        <v>-0.56322799999999995</v>
      </c>
      <c r="L87">
        <v>-0.77656599999999998</v>
      </c>
      <c r="M87">
        <v>-1.0716669999999999</v>
      </c>
      <c r="N87">
        <v>8700</v>
      </c>
      <c r="O87">
        <v>8931.908308</v>
      </c>
      <c r="P87">
        <v>2111.312684</v>
      </c>
      <c r="Q87">
        <v>1946.3587769999999</v>
      </c>
      <c r="R87">
        <v>0.25875500000000001</v>
      </c>
      <c r="S87">
        <v>4.9976940000000001</v>
      </c>
      <c r="T87">
        <v>4.9072909999999998</v>
      </c>
      <c r="U87">
        <v>3.68445</v>
      </c>
      <c r="V87">
        <v>28.363119000000001</v>
      </c>
      <c r="W87">
        <v>3.899</v>
      </c>
      <c r="X87" s="6">
        <v>42871</v>
      </c>
      <c r="Y87">
        <v>2</v>
      </c>
      <c r="Z87" t="s">
        <v>15872</v>
      </c>
      <c r="AA87" t="s">
        <v>15819</v>
      </c>
      <c r="AB87">
        <v>6.3687999999999995E-2</v>
      </c>
      <c r="AC87">
        <v>-1.1684749999999999</v>
      </c>
      <c r="AD87">
        <v>-3.0164520000000001</v>
      </c>
      <c r="AE87">
        <v>-2.579971</v>
      </c>
      <c r="AF87">
        <v>0.30352699999999999</v>
      </c>
      <c r="AG87">
        <v>1.3734930000000001</v>
      </c>
      <c r="AH87">
        <v>6.6215539999999997</v>
      </c>
      <c r="AI87">
        <v>2.1304979999999998</v>
      </c>
      <c r="AJ87">
        <v>100</v>
      </c>
      <c r="AK87" t="s">
        <v>15697</v>
      </c>
      <c r="AL87" t="s">
        <v>663</v>
      </c>
      <c r="AM87">
        <v>0.25692900000000002</v>
      </c>
      <c r="AN87">
        <v>0.25967000000000001</v>
      </c>
      <c r="AO87">
        <v>3</v>
      </c>
      <c r="AP87">
        <v>54.310223999999998</v>
      </c>
      <c r="AQ87">
        <v>-0.115296</v>
      </c>
      <c r="AR87">
        <v>-0.94930300000000001</v>
      </c>
      <c r="AS87">
        <v>-0.53369100000000003</v>
      </c>
      <c r="AT87">
        <v>1.4878340000000001</v>
      </c>
    </row>
    <row r="88" spans="1:46" x14ac:dyDescent="0.25">
      <c r="A88" t="s">
        <v>15874</v>
      </c>
      <c r="B88" t="s">
        <v>15875</v>
      </c>
      <c r="C88" t="s">
        <v>15876</v>
      </c>
      <c r="D88" t="s">
        <v>15636</v>
      </c>
      <c r="E88" s="6">
        <v>46919</v>
      </c>
      <c r="F88" t="s">
        <v>15667</v>
      </c>
      <c r="G88">
        <v>98.8</v>
      </c>
      <c r="H88">
        <v>1.240915</v>
      </c>
      <c r="I88">
        <v>115.682918</v>
      </c>
      <c r="J88">
        <v>1.0252000000000001E-2</v>
      </c>
      <c r="K88">
        <v>-0.85938499999999995</v>
      </c>
      <c r="L88">
        <v>-2.028769</v>
      </c>
      <c r="M88">
        <v>-2.0216370000000001</v>
      </c>
      <c r="N88">
        <v>14400</v>
      </c>
      <c r="O88">
        <v>14405.891736</v>
      </c>
      <c r="P88">
        <v>3405.2456529999999</v>
      </c>
      <c r="Q88">
        <v>3139.198574</v>
      </c>
      <c r="R88">
        <v>0.41733399999999998</v>
      </c>
      <c r="S88">
        <v>5.4943030000000004</v>
      </c>
      <c r="T88">
        <v>5.3878909999999998</v>
      </c>
      <c r="U88">
        <v>3.9500350000000002</v>
      </c>
      <c r="V88">
        <v>33.982289999999999</v>
      </c>
      <c r="W88">
        <v>3.7330000000000001</v>
      </c>
      <c r="X88" s="6">
        <v>41439</v>
      </c>
      <c r="Y88">
        <v>2</v>
      </c>
      <c r="Z88" t="s">
        <v>15875</v>
      </c>
      <c r="AA88" t="s">
        <v>15819</v>
      </c>
      <c r="AB88">
        <v>6.3442999999999999E-2</v>
      </c>
      <c r="AC88">
        <v>-1.4628300000000001</v>
      </c>
      <c r="AD88">
        <v>-4.2403880000000003</v>
      </c>
      <c r="AE88">
        <v>-3.5154570000000001</v>
      </c>
      <c r="AF88">
        <v>0.303282</v>
      </c>
      <c r="AG88">
        <v>1.0715669999999999</v>
      </c>
      <c r="AH88">
        <v>5.2759859999999996</v>
      </c>
      <c r="AI88">
        <v>1.149778</v>
      </c>
      <c r="AJ88">
        <v>100</v>
      </c>
      <c r="AK88" t="s">
        <v>15697</v>
      </c>
      <c r="AL88" t="s">
        <v>663</v>
      </c>
      <c r="AM88">
        <v>0.415628</v>
      </c>
      <c r="AN88">
        <v>0.41881000000000002</v>
      </c>
      <c r="AO88">
        <v>3</v>
      </c>
      <c r="AP88">
        <v>54.310223999999998</v>
      </c>
      <c r="AQ88">
        <v>-0.115296</v>
      </c>
      <c r="AR88">
        <v>-0.94930300000000001</v>
      </c>
      <c r="AS88">
        <v>-0.53369100000000003</v>
      </c>
      <c r="AT88">
        <v>1.4878340000000001</v>
      </c>
    </row>
    <row r="89" spans="1:46" x14ac:dyDescent="0.25">
      <c r="A89" t="s">
        <v>15877</v>
      </c>
      <c r="B89" t="s">
        <v>15878</v>
      </c>
      <c r="C89" t="s">
        <v>15879</v>
      </c>
      <c r="D89" t="s">
        <v>15636</v>
      </c>
      <c r="E89" s="6">
        <v>47057</v>
      </c>
      <c r="F89" t="s">
        <v>15667</v>
      </c>
      <c r="G89">
        <v>102.35</v>
      </c>
      <c r="H89">
        <v>2.0034640000000001</v>
      </c>
      <c r="I89">
        <v>116.024058</v>
      </c>
      <c r="J89">
        <v>0.10750899999999999</v>
      </c>
      <c r="K89">
        <v>-0.72986600000000001</v>
      </c>
      <c r="L89">
        <v>-1.490094</v>
      </c>
      <c r="M89">
        <v>-1.9091359999999999</v>
      </c>
      <c r="N89">
        <v>14700</v>
      </c>
      <c r="O89">
        <v>15339.959220999999</v>
      </c>
      <c r="P89">
        <v>3626.039291</v>
      </c>
      <c r="Q89">
        <v>3342.7419140000002</v>
      </c>
      <c r="R89">
        <v>0.44439400000000001</v>
      </c>
      <c r="S89">
        <v>5.6622380000000003</v>
      </c>
      <c r="T89">
        <v>5.55253</v>
      </c>
      <c r="U89">
        <v>3.951638</v>
      </c>
      <c r="V89">
        <v>36.690398999999999</v>
      </c>
      <c r="W89">
        <v>4.3689999999999998</v>
      </c>
      <c r="X89" s="6">
        <v>43220</v>
      </c>
      <c r="Y89">
        <v>2</v>
      </c>
      <c r="Z89" t="s">
        <v>15878</v>
      </c>
      <c r="AA89" t="s">
        <v>15819</v>
      </c>
      <c r="AB89">
        <v>0.16075200000000001</v>
      </c>
      <c r="AC89">
        <v>-1.3340989999999999</v>
      </c>
      <c r="AD89">
        <v>-3.7138719999999998</v>
      </c>
      <c r="AE89">
        <v>-3.404671</v>
      </c>
      <c r="AF89">
        <v>0.40082299999999998</v>
      </c>
      <c r="AG89">
        <v>1.2036089999999999</v>
      </c>
      <c r="AH89">
        <v>5.8548249999999999</v>
      </c>
      <c r="AI89">
        <v>1.2659210000000001</v>
      </c>
      <c r="AJ89">
        <v>100</v>
      </c>
      <c r="AK89" t="s">
        <v>15697</v>
      </c>
      <c r="AL89" t="s">
        <v>663</v>
      </c>
      <c r="AM89">
        <v>0.442</v>
      </c>
      <c r="AN89">
        <v>0.44596599999999997</v>
      </c>
      <c r="AO89">
        <v>3</v>
      </c>
      <c r="AP89">
        <v>54.310223999999998</v>
      </c>
      <c r="AQ89">
        <v>-0.115296</v>
      </c>
      <c r="AR89">
        <v>-0.94930300000000001</v>
      </c>
      <c r="AS89">
        <v>-0.53369100000000003</v>
      </c>
      <c r="AT89">
        <v>1.4878340000000001</v>
      </c>
    </row>
    <row r="90" spans="1:46" x14ac:dyDescent="0.25">
      <c r="A90" t="s">
        <v>15880</v>
      </c>
      <c r="B90" t="s">
        <v>15881</v>
      </c>
      <c r="C90" t="s">
        <v>15882</v>
      </c>
      <c r="D90" t="s">
        <v>15636</v>
      </c>
      <c r="E90" s="6">
        <v>47308</v>
      </c>
      <c r="F90" t="s">
        <v>15680</v>
      </c>
      <c r="G90">
        <v>100.45</v>
      </c>
      <c r="H90">
        <v>1.0952489999999999</v>
      </c>
      <c r="I90">
        <v>110.014291</v>
      </c>
      <c r="J90">
        <v>1.1235999999999999E-2</v>
      </c>
      <c r="K90">
        <v>-0.80541600000000002</v>
      </c>
      <c r="L90">
        <v>-2.0582310000000001</v>
      </c>
      <c r="M90">
        <v>-1.8838980000000001</v>
      </c>
      <c r="N90">
        <v>7200</v>
      </c>
      <c r="O90">
        <v>7311.2579009999999</v>
      </c>
      <c r="P90">
        <v>1728.2254820000001</v>
      </c>
      <c r="Q90">
        <v>1593.2016430000001</v>
      </c>
      <c r="R90">
        <v>0.21180499999999999</v>
      </c>
      <c r="S90">
        <v>6.2625349999999997</v>
      </c>
      <c r="T90">
        <v>6.1381019999999999</v>
      </c>
      <c r="U90">
        <v>4.0544250000000002</v>
      </c>
      <c r="V90">
        <v>44.387180000000001</v>
      </c>
      <c r="W90">
        <v>4.13</v>
      </c>
      <c r="X90" s="6">
        <v>43474</v>
      </c>
      <c r="Y90">
        <v>2</v>
      </c>
      <c r="Z90" t="s">
        <v>15881</v>
      </c>
      <c r="AA90" t="s">
        <v>15819</v>
      </c>
      <c r="AB90">
        <v>6.4427999999999999E-2</v>
      </c>
      <c r="AC90">
        <v>-1.409189</v>
      </c>
      <c r="AD90">
        <v>-4.2691850000000002</v>
      </c>
      <c r="AE90">
        <v>-3.3798180000000002</v>
      </c>
      <c r="AF90">
        <v>0.30426900000000001</v>
      </c>
      <c r="AG90">
        <v>1.126587</v>
      </c>
      <c r="AH90">
        <v>5.2443270000000002</v>
      </c>
      <c r="AI90">
        <v>1.291976</v>
      </c>
      <c r="AJ90">
        <v>100</v>
      </c>
      <c r="AK90" t="s">
        <v>15697</v>
      </c>
      <c r="AL90" t="s">
        <v>663</v>
      </c>
      <c r="AM90">
        <v>0.21082400000000001</v>
      </c>
      <c r="AN90">
        <v>0.21255399999999999</v>
      </c>
      <c r="AO90">
        <v>3</v>
      </c>
      <c r="AP90">
        <v>54.310223999999998</v>
      </c>
      <c r="AQ90">
        <v>-0.115296</v>
      </c>
      <c r="AR90">
        <v>-0.94930300000000001</v>
      </c>
      <c r="AS90">
        <v>-0.53369100000000003</v>
      </c>
      <c r="AT90">
        <v>1.4878340000000001</v>
      </c>
    </row>
    <row r="91" spans="1:46" x14ac:dyDescent="0.25">
      <c r="A91" t="s">
        <v>15883</v>
      </c>
      <c r="B91" t="s">
        <v>15884</v>
      </c>
      <c r="C91" t="s">
        <v>15885</v>
      </c>
      <c r="D91" t="s">
        <v>15636</v>
      </c>
      <c r="E91" s="6">
        <v>47345</v>
      </c>
      <c r="F91" t="s">
        <v>15680</v>
      </c>
      <c r="G91">
        <v>98.95</v>
      </c>
      <c r="H91">
        <v>0.63319099999999995</v>
      </c>
      <c r="I91">
        <v>109.210621</v>
      </c>
      <c r="J91">
        <v>1.0777999999999999E-2</v>
      </c>
      <c r="K91">
        <v>-0.92717099999999997</v>
      </c>
      <c r="L91">
        <v>-2.141289</v>
      </c>
      <c r="M91">
        <v>-2.0804170000000002</v>
      </c>
      <c r="N91">
        <v>12300</v>
      </c>
      <c r="O91">
        <v>12248.732445</v>
      </c>
      <c r="P91">
        <v>2895.3391900000001</v>
      </c>
      <c r="Q91">
        <v>2669.1303899999998</v>
      </c>
      <c r="R91">
        <v>0.35484199999999999</v>
      </c>
      <c r="S91">
        <v>6.4071740000000004</v>
      </c>
      <c r="T91">
        <v>6.2800209999999996</v>
      </c>
      <c r="U91">
        <v>4.0494659999999998</v>
      </c>
      <c r="V91">
        <v>46.092018000000003</v>
      </c>
      <c r="W91">
        <v>3.8849999999999998</v>
      </c>
      <c r="X91" s="6">
        <v>43511</v>
      </c>
      <c r="Y91">
        <v>2</v>
      </c>
      <c r="Z91" t="s">
        <v>15884</v>
      </c>
      <c r="AA91" t="s">
        <v>15819</v>
      </c>
      <c r="AB91">
        <v>6.3968999999999998E-2</v>
      </c>
      <c r="AC91">
        <v>-1.530203</v>
      </c>
      <c r="AD91">
        <v>-4.3503679999999996</v>
      </c>
      <c r="AE91">
        <v>-3.5733410000000001</v>
      </c>
      <c r="AF91">
        <v>0.303809</v>
      </c>
      <c r="AG91">
        <v>1.002461</v>
      </c>
      <c r="AH91">
        <v>5.1550760000000002</v>
      </c>
      <c r="AI91">
        <v>1.0890960000000001</v>
      </c>
      <c r="AJ91">
        <v>100</v>
      </c>
      <c r="AK91" t="s">
        <v>15697</v>
      </c>
      <c r="AL91" t="s">
        <v>663</v>
      </c>
      <c r="AM91">
        <v>0.35363299999999998</v>
      </c>
      <c r="AN91">
        <v>0.356097</v>
      </c>
      <c r="AO91">
        <v>3</v>
      </c>
      <c r="AP91">
        <v>54.310223999999998</v>
      </c>
      <c r="AQ91">
        <v>-0.115296</v>
      </c>
      <c r="AR91">
        <v>-0.94930300000000001</v>
      </c>
      <c r="AS91">
        <v>-0.53369100000000003</v>
      </c>
      <c r="AT91">
        <v>1.4878340000000001</v>
      </c>
    </row>
    <row r="92" spans="1:46" x14ac:dyDescent="0.25">
      <c r="A92" t="s">
        <v>15886</v>
      </c>
      <c r="B92" t="s">
        <v>15887</v>
      </c>
      <c r="C92" t="s">
        <v>15888</v>
      </c>
      <c r="D92" t="s">
        <v>15636</v>
      </c>
      <c r="E92" s="6">
        <v>47771</v>
      </c>
      <c r="F92" t="s">
        <v>15680</v>
      </c>
      <c r="G92">
        <v>95.125</v>
      </c>
      <c r="H92">
        <v>0</v>
      </c>
      <c r="I92">
        <v>95.000190000000003</v>
      </c>
      <c r="J92">
        <v>9.8289999999999992E-3</v>
      </c>
      <c r="K92">
        <v>-1.635345</v>
      </c>
      <c r="L92">
        <v>-2.6302840000000001</v>
      </c>
      <c r="M92">
        <v>-2.77407</v>
      </c>
      <c r="N92">
        <v>16800</v>
      </c>
      <c r="O92">
        <v>15981</v>
      </c>
      <c r="P92">
        <v>3777.5676629999998</v>
      </c>
      <c r="Q92">
        <v>3482.4315860000002</v>
      </c>
      <c r="R92">
        <v>0.46296500000000002</v>
      </c>
      <c r="S92">
        <v>7.4045930000000002</v>
      </c>
      <c r="T92">
        <v>7.2541460000000004</v>
      </c>
      <c r="U92">
        <v>4.1478840000000003</v>
      </c>
      <c r="V92">
        <v>60.963102999999997</v>
      </c>
      <c r="W92">
        <v>3.4649999999999999</v>
      </c>
      <c r="X92" s="6">
        <v>43936</v>
      </c>
      <c r="Y92">
        <v>2</v>
      </c>
      <c r="Z92" t="s">
        <v>15887</v>
      </c>
      <c r="AA92" t="s">
        <v>15819</v>
      </c>
      <c r="AB92">
        <v>6.3019000000000006E-2</v>
      </c>
      <c r="AC92">
        <v>-2.234067</v>
      </c>
      <c r="AD92">
        <v>-4.8283240000000003</v>
      </c>
      <c r="AE92">
        <v>-4.256418</v>
      </c>
      <c r="AF92">
        <v>0.30285699999999999</v>
      </c>
      <c r="AG92">
        <v>0.28049400000000002</v>
      </c>
      <c r="AH92">
        <v>4.6296220000000003</v>
      </c>
      <c r="AI92">
        <v>0.37299100000000002</v>
      </c>
      <c r="AJ92">
        <v>100</v>
      </c>
      <c r="AK92" t="s">
        <v>15697</v>
      </c>
      <c r="AL92" t="s">
        <v>663</v>
      </c>
      <c r="AM92">
        <v>0.47317300000000001</v>
      </c>
      <c r="AN92">
        <v>0.46460200000000001</v>
      </c>
      <c r="AO92">
        <v>3</v>
      </c>
      <c r="AP92">
        <v>54.310223999999998</v>
      </c>
      <c r="AQ92">
        <v>-0.115296</v>
      </c>
      <c r="AR92">
        <v>-0.94930300000000001</v>
      </c>
      <c r="AS92">
        <v>-0.53369100000000003</v>
      </c>
      <c r="AT92">
        <v>1.4878340000000001</v>
      </c>
    </row>
    <row r="93" spans="1:46" x14ac:dyDescent="0.25">
      <c r="A93" t="s">
        <v>15889</v>
      </c>
      <c r="B93" t="s">
        <v>15890</v>
      </c>
      <c r="C93" t="s">
        <v>15891</v>
      </c>
      <c r="D93" t="s">
        <v>15636</v>
      </c>
      <c r="E93" s="6">
        <v>47953</v>
      </c>
      <c r="F93" t="s">
        <v>15680</v>
      </c>
      <c r="G93">
        <v>88.905000000000001</v>
      </c>
      <c r="H93">
        <v>0</v>
      </c>
      <c r="I93">
        <v>92.797134999999997</v>
      </c>
      <c r="J93">
        <v>1.3558000000000001E-2</v>
      </c>
      <c r="K93">
        <v>-1.2753110000000001</v>
      </c>
      <c r="L93">
        <v>-4.4801089999999997</v>
      </c>
      <c r="M93">
        <v>-3.181489</v>
      </c>
      <c r="N93">
        <v>11700</v>
      </c>
      <c r="O93">
        <v>10401.885</v>
      </c>
      <c r="P93">
        <v>2458.7838320000001</v>
      </c>
      <c r="Q93">
        <v>2266.682491</v>
      </c>
      <c r="R93">
        <v>0.30134</v>
      </c>
      <c r="S93">
        <v>8.0039689999999997</v>
      </c>
      <c r="T93">
        <v>7.8425269999999996</v>
      </c>
      <c r="U93">
        <v>4.1171069999999999</v>
      </c>
      <c r="V93">
        <v>70.132903999999996</v>
      </c>
      <c r="W93">
        <v>2.6320000000000001</v>
      </c>
      <c r="X93" s="6">
        <v>44119</v>
      </c>
      <c r="Y93">
        <v>2</v>
      </c>
      <c r="Z93" t="s">
        <v>15890</v>
      </c>
      <c r="AA93" t="s">
        <v>15819</v>
      </c>
      <c r="AB93">
        <v>6.6751000000000005E-2</v>
      </c>
      <c r="AC93">
        <v>-1.8762239999999999</v>
      </c>
      <c r="AD93">
        <v>-6.6363909999999997</v>
      </c>
      <c r="AE93">
        <v>-4.6576250000000003</v>
      </c>
      <c r="AF93">
        <v>0.30659700000000001</v>
      </c>
      <c r="AG93">
        <v>0.64754100000000003</v>
      </c>
      <c r="AH93">
        <v>2.6418729999999999</v>
      </c>
      <c r="AI93">
        <v>-4.7615999999999999E-2</v>
      </c>
      <c r="AJ93">
        <v>100</v>
      </c>
      <c r="AK93" t="s">
        <v>15697</v>
      </c>
      <c r="AL93" t="s">
        <v>663</v>
      </c>
      <c r="AM93">
        <v>0.30583300000000002</v>
      </c>
      <c r="AN93">
        <v>0.30240499999999998</v>
      </c>
      <c r="AO93">
        <v>3</v>
      </c>
      <c r="AP93">
        <v>54.310223999999998</v>
      </c>
      <c r="AQ93">
        <v>-0.115296</v>
      </c>
      <c r="AR93">
        <v>-0.94930300000000001</v>
      </c>
      <c r="AS93">
        <v>-0.53369100000000003</v>
      </c>
      <c r="AT93">
        <v>1.4878340000000001</v>
      </c>
    </row>
    <row r="94" spans="1:46" x14ac:dyDescent="0.25">
      <c r="A94" t="s">
        <v>21645</v>
      </c>
      <c r="B94" t="s">
        <v>21646</v>
      </c>
      <c r="C94" t="s">
        <v>21647</v>
      </c>
      <c r="D94" t="s">
        <v>15636</v>
      </c>
      <c r="E94" s="6">
        <v>48410</v>
      </c>
      <c r="F94" t="s">
        <v>15696</v>
      </c>
      <c r="G94">
        <v>96.15</v>
      </c>
      <c r="H94">
        <v>0.90028600000000003</v>
      </c>
      <c r="I94">
        <v>97.396032000000005</v>
      </c>
      <c r="J94">
        <v>0.11336400000000001</v>
      </c>
      <c r="K94">
        <v>-1.6340110000000001</v>
      </c>
      <c r="N94">
        <v>2700</v>
      </c>
      <c r="O94">
        <v>2620.3577270000001</v>
      </c>
      <c r="P94">
        <v>619.39669700000002</v>
      </c>
      <c r="Q94">
        <v>571.00409999999999</v>
      </c>
      <c r="R94">
        <v>7.5911000000000006E-2</v>
      </c>
      <c r="S94">
        <v>8.5534330000000001</v>
      </c>
      <c r="T94">
        <v>8.3840210000000006</v>
      </c>
      <c r="U94">
        <v>4.0413030000000001</v>
      </c>
      <c r="V94">
        <v>83.131822999999997</v>
      </c>
      <c r="W94">
        <v>3.5819999999999999</v>
      </c>
      <c r="X94" s="6">
        <v>44575</v>
      </c>
      <c r="Y94">
        <v>2</v>
      </c>
      <c r="Z94" t="s">
        <v>21646</v>
      </c>
      <c r="AA94" t="s">
        <v>15819</v>
      </c>
      <c r="AB94">
        <v>0.16660900000000001</v>
      </c>
      <c r="AC94">
        <v>-2.2327400000000002</v>
      </c>
      <c r="AF94">
        <v>0.40669499999999997</v>
      </c>
      <c r="AG94">
        <v>0.28185500000000002</v>
      </c>
      <c r="AJ94">
        <v>100</v>
      </c>
      <c r="AK94" t="s">
        <v>15697</v>
      </c>
      <c r="AL94" t="s">
        <v>663</v>
      </c>
      <c r="AM94">
        <v>7.6196E-2</v>
      </c>
      <c r="AN94">
        <v>7.6178999999999997E-2</v>
      </c>
      <c r="AO94">
        <v>3</v>
      </c>
      <c r="AP94">
        <v>54.310223999999998</v>
      </c>
      <c r="AQ94">
        <v>-0.115296</v>
      </c>
      <c r="AR94">
        <v>-0.94930300000000001</v>
      </c>
      <c r="AS94">
        <v>-0.53369100000000003</v>
      </c>
      <c r="AT94">
        <v>1.4878340000000001</v>
      </c>
    </row>
    <row r="95" spans="1:46" x14ac:dyDescent="0.25">
      <c r="A95" t="s">
        <v>15892</v>
      </c>
      <c r="B95" t="s">
        <v>15893</v>
      </c>
      <c r="C95" t="s">
        <v>15894</v>
      </c>
      <c r="D95" t="s">
        <v>15636</v>
      </c>
      <c r="E95" s="6">
        <v>49130</v>
      </c>
      <c r="F95" t="s">
        <v>15696</v>
      </c>
      <c r="G95">
        <v>94.325000000000003</v>
      </c>
      <c r="H95">
        <v>1.0574589999999999</v>
      </c>
      <c r="I95">
        <v>95.759259</v>
      </c>
      <c r="J95">
        <v>-1.5121000000000001E-2</v>
      </c>
      <c r="K95">
        <v>-1.7598720000000001</v>
      </c>
      <c r="L95">
        <v>-1.952251</v>
      </c>
      <c r="M95">
        <v>-3.9343689999999998</v>
      </c>
      <c r="N95">
        <v>11100</v>
      </c>
      <c r="O95">
        <v>10587.452901000001</v>
      </c>
      <c r="P95">
        <v>2502.6481269999999</v>
      </c>
      <c r="Q95">
        <v>2307.1197299999999</v>
      </c>
      <c r="R95">
        <v>0.30671500000000002</v>
      </c>
      <c r="S95">
        <v>9.6863440000000001</v>
      </c>
      <c r="T95">
        <v>9.4763859999999998</v>
      </c>
      <c r="U95">
        <v>4.4311800000000003</v>
      </c>
      <c r="V95">
        <v>108.938554</v>
      </c>
      <c r="W95">
        <v>3.8279999999999998</v>
      </c>
      <c r="X95" s="6">
        <v>43651</v>
      </c>
      <c r="Y95">
        <v>2</v>
      </c>
      <c r="Z95" t="s">
        <v>15893</v>
      </c>
      <c r="AA95" t="s">
        <v>15819</v>
      </c>
      <c r="AB95">
        <v>3.8056E-2</v>
      </c>
      <c r="AC95">
        <v>-2.3578350000000001</v>
      </c>
      <c r="AD95">
        <v>-4.1655959999999999</v>
      </c>
      <c r="AE95">
        <v>-5.3990270000000002</v>
      </c>
      <c r="AF95">
        <v>0.277833</v>
      </c>
      <c r="AG95">
        <v>0.15354200000000001</v>
      </c>
      <c r="AH95">
        <v>5.3582099999999997</v>
      </c>
      <c r="AI95">
        <v>-0.82486599999999999</v>
      </c>
      <c r="AJ95">
        <v>100</v>
      </c>
      <c r="AK95" t="s">
        <v>15697</v>
      </c>
      <c r="AL95" t="s">
        <v>663</v>
      </c>
      <c r="AM95">
        <v>0.30826100000000001</v>
      </c>
      <c r="AN95">
        <v>0.30780000000000002</v>
      </c>
      <c r="AO95">
        <v>3</v>
      </c>
      <c r="AP95">
        <v>54.310223999999998</v>
      </c>
      <c r="AQ95">
        <v>-0.115296</v>
      </c>
      <c r="AR95">
        <v>-0.94930300000000001</v>
      </c>
      <c r="AS95">
        <v>-0.53369100000000003</v>
      </c>
      <c r="AT95">
        <v>1.4878340000000001</v>
      </c>
    </row>
    <row r="96" spans="1:46" x14ac:dyDescent="0.25">
      <c r="A96" t="s">
        <v>17198</v>
      </c>
      <c r="B96" t="s">
        <v>17199</v>
      </c>
      <c r="C96" t="s">
        <v>17200</v>
      </c>
      <c r="D96" t="s">
        <v>15636</v>
      </c>
      <c r="E96" s="6">
        <v>49460</v>
      </c>
      <c r="F96" t="s">
        <v>15696</v>
      </c>
      <c r="G96">
        <v>98</v>
      </c>
      <c r="H96">
        <v>1.589407</v>
      </c>
      <c r="I96">
        <v>97.200436999999994</v>
      </c>
      <c r="J96">
        <v>1.1736E-2</v>
      </c>
      <c r="K96">
        <v>-1.8445</v>
      </c>
      <c r="M96">
        <v>-4.2952849999999998</v>
      </c>
      <c r="N96">
        <v>9664.7999999999993</v>
      </c>
      <c r="O96">
        <v>9625.1169680000003</v>
      </c>
      <c r="P96">
        <v>2275.172431</v>
      </c>
      <c r="Q96">
        <v>2097.4163920000001</v>
      </c>
      <c r="R96">
        <v>0.278837</v>
      </c>
      <c r="S96">
        <v>9.9989319999999999</v>
      </c>
      <c r="T96">
        <v>9.7811360000000001</v>
      </c>
      <c r="U96">
        <v>4.4534039999999999</v>
      </c>
      <c r="V96">
        <v>118.74347400000001</v>
      </c>
      <c r="W96">
        <v>4.2539999999999996</v>
      </c>
      <c r="X96" s="6">
        <v>42146</v>
      </c>
      <c r="Y96">
        <v>2</v>
      </c>
      <c r="Z96" t="s">
        <v>17199</v>
      </c>
      <c r="AA96" t="s">
        <v>15819</v>
      </c>
      <c r="AB96">
        <v>6.4928E-2</v>
      </c>
      <c r="AC96">
        <v>-2.441948</v>
      </c>
      <c r="AE96">
        <v>-5.7544389999999996</v>
      </c>
      <c r="AF96">
        <v>0.30476999999999999</v>
      </c>
      <c r="AG96">
        <v>6.7266000000000006E-2</v>
      </c>
      <c r="AI96">
        <v>-1.1974629999999999</v>
      </c>
      <c r="AJ96">
        <v>100</v>
      </c>
      <c r="AK96" t="s">
        <v>15697</v>
      </c>
      <c r="AL96" t="s">
        <v>663</v>
      </c>
      <c r="AM96">
        <v>0.28048400000000001</v>
      </c>
      <c r="AN96">
        <v>0.27982299999999999</v>
      </c>
      <c r="AO96">
        <v>3</v>
      </c>
      <c r="AP96">
        <v>54.310223999999998</v>
      </c>
      <c r="AQ96">
        <v>-0.115296</v>
      </c>
      <c r="AR96">
        <v>-0.94930300000000001</v>
      </c>
      <c r="AS96">
        <v>-0.53369100000000003</v>
      </c>
      <c r="AT96">
        <v>1.4878340000000001</v>
      </c>
    </row>
    <row r="97" spans="1:46" x14ac:dyDescent="0.25">
      <c r="A97" t="s">
        <v>15895</v>
      </c>
      <c r="B97" t="s">
        <v>15896</v>
      </c>
      <c r="C97" t="s">
        <v>15897</v>
      </c>
      <c r="D97" t="s">
        <v>15636</v>
      </c>
      <c r="E97" s="6">
        <v>49871</v>
      </c>
      <c r="F97" t="s">
        <v>15696</v>
      </c>
      <c r="G97">
        <v>89.305000000000007</v>
      </c>
      <c r="H97">
        <v>0.856989</v>
      </c>
      <c r="I97">
        <v>97.16131</v>
      </c>
      <c r="J97">
        <v>-0.260492</v>
      </c>
      <c r="K97">
        <v>-2.1597490000000001</v>
      </c>
      <c r="M97">
        <v>-4.4312389999999997</v>
      </c>
      <c r="N97">
        <v>9900</v>
      </c>
      <c r="O97">
        <v>8926.0369059999994</v>
      </c>
      <c r="P97">
        <v>2109.9248090000001</v>
      </c>
      <c r="Q97">
        <v>1945.079336</v>
      </c>
      <c r="R97">
        <v>0.25858500000000001</v>
      </c>
      <c r="S97">
        <v>11.075436</v>
      </c>
      <c r="T97">
        <v>10.833513</v>
      </c>
      <c r="U97">
        <v>4.4661960000000001</v>
      </c>
      <c r="V97">
        <v>143.291279</v>
      </c>
      <c r="W97">
        <v>3.4470000000000001</v>
      </c>
      <c r="X97" s="6">
        <v>44211</v>
      </c>
      <c r="Y97">
        <v>2</v>
      </c>
      <c r="Z97" t="s">
        <v>15896</v>
      </c>
      <c r="AA97" t="s">
        <v>15819</v>
      </c>
      <c r="AB97">
        <v>-0.20744499999999999</v>
      </c>
      <c r="AC97">
        <v>-2.7552780000000001</v>
      </c>
      <c r="AE97">
        <v>-5.8883210000000004</v>
      </c>
      <c r="AF97">
        <v>3.1744000000000001E-2</v>
      </c>
      <c r="AG97">
        <v>-0.25412299999999999</v>
      </c>
      <c r="AI97">
        <v>-1.337818</v>
      </c>
      <c r="AJ97">
        <v>100</v>
      </c>
      <c r="AK97" t="s">
        <v>15697</v>
      </c>
      <c r="AL97" t="s">
        <v>663</v>
      </c>
      <c r="AM97">
        <v>0.26095000000000002</v>
      </c>
      <c r="AN97">
        <v>0.25949899999999998</v>
      </c>
      <c r="AO97">
        <v>3</v>
      </c>
      <c r="AP97">
        <v>54.310223999999998</v>
      </c>
      <c r="AQ97">
        <v>-0.115296</v>
      </c>
      <c r="AR97">
        <v>-0.94930300000000001</v>
      </c>
      <c r="AS97">
        <v>-0.53369100000000003</v>
      </c>
      <c r="AT97">
        <v>1.4878340000000001</v>
      </c>
    </row>
    <row r="98" spans="1:46" x14ac:dyDescent="0.25">
      <c r="A98" t="s">
        <v>15898</v>
      </c>
      <c r="B98" t="s">
        <v>15899</v>
      </c>
      <c r="C98" t="s">
        <v>15900</v>
      </c>
      <c r="D98" t="s">
        <v>15636</v>
      </c>
      <c r="E98" s="6">
        <v>50137</v>
      </c>
      <c r="F98" t="s">
        <v>15696</v>
      </c>
      <c r="G98">
        <v>103.65</v>
      </c>
      <c r="H98">
        <v>0.104087</v>
      </c>
      <c r="I98">
        <v>122.72680800000001</v>
      </c>
      <c r="J98">
        <v>1.2541999999999999E-2</v>
      </c>
      <c r="K98">
        <v>-2.1131739999999999</v>
      </c>
      <c r="L98">
        <v>-0.24953800000000001</v>
      </c>
      <c r="M98">
        <v>-3.8627410000000002</v>
      </c>
      <c r="N98">
        <v>9300</v>
      </c>
      <c r="O98">
        <v>9649.1301309999999</v>
      </c>
      <c r="P98">
        <v>2280.84863</v>
      </c>
      <c r="Q98">
        <v>2102.6491179999998</v>
      </c>
      <c r="R98">
        <v>0.279532</v>
      </c>
      <c r="S98">
        <v>10.954041</v>
      </c>
      <c r="T98">
        <v>10.717063</v>
      </c>
      <c r="U98">
        <v>4.4224449999999997</v>
      </c>
      <c r="V98">
        <v>144.39408700000001</v>
      </c>
      <c r="W98">
        <v>4.7619999999999996</v>
      </c>
      <c r="X98" s="6">
        <v>42832</v>
      </c>
      <c r="Y98">
        <v>2</v>
      </c>
      <c r="Z98" t="s">
        <v>15899</v>
      </c>
      <c r="AA98" t="s">
        <v>15819</v>
      </c>
      <c r="AB98">
        <v>6.5734000000000001E-2</v>
      </c>
      <c r="AC98">
        <v>-2.708987</v>
      </c>
      <c r="AD98">
        <v>-2.5013209999999999</v>
      </c>
      <c r="AE98">
        <v>-5.3284909999999996</v>
      </c>
      <c r="AF98">
        <v>0.30557800000000002</v>
      </c>
      <c r="AG98">
        <v>-0.20664099999999999</v>
      </c>
      <c r="AH98">
        <v>7.1878770000000003</v>
      </c>
      <c r="AI98">
        <v>-0.750919</v>
      </c>
      <c r="AJ98">
        <v>100</v>
      </c>
      <c r="AK98" t="s">
        <v>15697</v>
      </c>
      <c r="AL98" t="s">
        <v>663</v>
      </c>
      <c r="AM98">
        <v>0.28833399999999998</v>
      </c>
      <c r="AN98">
        <v>0.28052100000000002</v>
      </c>
      <c r="AO98">
        <v>3</v>
      </c>
      <c r="AP98">
        <v>54.310223999999998</v>
      </c>
      <c r="AQ98">
        <v>-0.115296</v>
      </c>
      <c r="AR98">
        <v>-0.94930300000000001</v>
      </c>
      <c r="AS98">
        <v>-0.53369100000000003</v>
      </c>
      <c r="AT98">
        <v>1.4878340000000001</v>
      </c>
    </row>
    <row r="99" spans="1:46" x14ac:dyDescent="0.25">
      <c r="A99" t="s">
        <v>15901</v>
      </c>
      <c r="B99" t="s">
        <v>15902</v>
      </c>
      <c r="C99" t="s">
        <v>15903</v>
      </c>
      <c r="D99" t="s">
        <v>15636</v>
      </c>
      <c r="E99" s="6">
        <v>51278</v>
      </c>
      <c r="F99" t="s">
        <v>15696</v>
      </c>
      <c r="G99">
        <v>89.405000000000001</v>
      </c>
      <c r="H99">
        <v>1.494497</v>
      </c>
      <c r="I99">
        <v>91.278066999999993</v>
      </c>
      <c r="J99">
        <v>0.18226700000000001</v>
      </c>
      <c r="K99">
        <v>-2.5951590000000002</v>
      </c>
      <c r="L99">
        <v>-2.7705850000000001</v>
      </c>
      <c r="M99">
        <v>-5.4895160000000001</v>
      </c>
      <c r="N99">
        <v>14820</v>
      </c>
      <c r="O99">
        <v>13471.305490999999</v>
      </c>
      <c r="P99">
        <v>3184.3293910000002</v>
      </c>
      <c r="Q99">
        <v>2935.542191</v>
      </c>
      <c r="R99">
        <v>0.39026</v>
      </c>
      <c r="S99">
        <v>12.765610000000001</v>
      </c>
      <c r="T99">
        <v>12.477164</v>
      </c>
      <c r="U99">
        <v>4.6235840000000001</v>
      </c>
      <c r="V99">
        <v>200.60261800000001</v>
      </c>
      <c r="W99">
        <v>3.7570000000000001</v>
      </c>
      <c r="X99" s="6">
        <v>43791</v>
      </c>
      <c r="Y99">
        <v>2</v>
      </c>
      <c r="Z99" t="s">
        <v>15902</v>
      </c>
      <c r="AA99" t="s">
        <v>15819</v>
      </c>
      <c r="AB99">
        <v>0.23554900000000001</v>
      </c>
      <c r="AC99">
        <v>-3.1880380000000001</v>
      </c>
      <c r="AD99">
        <v>-4.9654579999999999</v>
      </c>
      <c r="AE99">
        <v>-6.9304629999999996</v>
      </c>
      <c r="AF99">
        <v>0.4758</v>
      </c>
      <c r="AG99">
        <v>-0.69801400000000002</v>
      </c>
      <c r="AH99">
        <v>4.4788600000000001</v>
      </c>
      <c r="AI99">
        <v>-2.4303499999999998</v>
      </c>
      <c r="AJ99">
        <v>100</v>
      </c>
      <c r="AK99" t="s">
        <v>15697</v>
      </c>
      <c r="AL99" t="s">
        <v>663</v>
      </c>
      <c r="AM99">
        <v>0.39559</v>
      </c>
      <c r="AN99">
        <v>0.39163999999999999</v>
      </c>
      <c r="AO99">
        <v>3</v>
      </c>
      <c r="AP99">
        <v>54.310223999999998</v>
      </c>
      <c r="AQ99">
        <v>-0.115296</v>
      </c>
      <c r="AR99">
        <v>-0.94930300000000001</v>
      </c>
      <c r="AS99">
        <v>-0.53369100000000003</v>
      </c>
      <c r="AT99">
        <v>1.4878340000000001</v>
      </c>
    </row>
    <row r="100" spans="1:46" x14ac:dyDescent="0.25">
      <c r="A100" t="s">
        <v>18725</v>
      </c>
      <c r="B100" t="s">
        <v>18726</v>
      </c>
      <c r="C100" t="s">
        <v>18727</v>
      </c>
      <c r="D100" t="s">
        <v>15636</v>
      </c>
      <c r="E100" s="6">
        <v>51774</v>
      </c>
      <c r="F100" t="s">
        <v>15696</v>
      </c>
      <c r="G100">
        <v>96.7</v>
      </c>
      <c r="H100">
        <v>0.18102499999999999</v>
      </c>
      <c r="I100">
        <v>96.109826999999996</v>
      </c>
      <c r="J100">
        <v>1.2458E-2</v>
      </c>
      <c r="K100">
        <v>-3.0736849999999998</v>
      </c>
      <c r="M100">
        <v>-5.402552</v>
      </c>
      <c r="N100">
        <v>8100</v>
      </c>
      <c r="O100">
        <v>7847.3629920000003</v>
      </c>
      <c r="P100">
        <v>1854.9492949999999</v>
      </c>
      <c r="Q100">
        <v>1710.0247010000001</v>
      </c>
      <c r="R100">
        <v>0.22733600000000001</v>
      </c>
      <c r="S100">
        <v>13.117924</v>
      </c>
      <c r="T100">
        <v>12.818415999999999</v>
      </c>
      <c r="U100">
        <v>4.6730919999999996</v>
      </c>
      <c r="V100">
        <v>215.22469799999999</v>
      </c>
      <c r="W100">
        <v>4.4169999999999998</v>
      </c>
      <c r="X100" s="6">
        <v>44286</v>
      </c>
      <c r="Y100">
        <v>2</v>
      </c>
      <c r="Z100" t="s">
        <v>18726</v>
      </c>
      <c r="AA100" t="s">
        <v>15819</v>
      </c>
      <c r="AB100">
        <v>6.565E-2</v>
      </c>
      <c r="AC100">
        <v>-3.6636510000000002</v>
      </c>
      <c r="AE100">
        <v>-6.8448250000000002</v>
      </c>
      <c r="AF100">
        <v>0.30549399999999999</v>
      </c>
      <c r="AG100">
        <v>-1.1858599999999999</v>
      </c>
      <c r="AI100">
        <v>-2.3405719999999999</v>
      </c>
      <c r="AJ100">
        <v>100</v>
      </c>
      <c r="AK100" t="s">
        <v>15697</v>
      </c>
      <c r="AL100" t="s">
        <v>663</v>
      </c>
      <c r="AM100">
        <v>0.23157900000000001</v>
      </c>
      <c r="AN100">
        <v>0.22814000000000001</v>
      </c>
      <c r="AO100">
        <v>3</v>
      </c>
      <c r="AP100">
        <v>54.310223999999998</v>
      </c>
      <c r="AQ100">
        <v>-0.115296</v>
      </c>
      <c r="AR100">
        <v>-0.94930300000000001</v>
      </c>
      <c r="AS100">
        <v>-0.53369100000000003</v>
      </c>
      <c r="AT100">
        <v>1.4878340000000001</v>
      </c>
    </row>
    <row r="101" spans="1:46" x14ac:dyDescent="0.25">
      <c r="A101" t="s">
        <v>15904</v>
      </c>
      <c r="B101" t="s">
        <v>15905</v>
      </c>
      <c r="C101" t="s">
        <v>15906</v>
      </c>
      <c r="D101" t="s">
        <v>15636</v>
      </c>
      <c r="E101" s="6">
        <v>54954</v>
      </c>
      <c r="F101" t="s">
        <v>15696</v>
      </c>
      <c r="G101">
        <v>89.525000000000006</v>
      </c>
      <c r="H101">
        <v>1.3512770000000001</v>
      </c>
      <c r="I101">
        <v>99.499013000000005</v>
      </c>
      <c r="J101">
        <v>1.2290000000000001E-2</v>
      </c>
      <c r="K101">
        <v>-3.4037090000000001</v>
      </c>
      <c r="L101">
        <v>-3.177327</v>
      </c>
      <c r="M101">
        <v>-7.574065</v>
      </c>
      <c r="N101">
        <v>13705.919400000001</v>
      </c>
      <c r="O101">
        <v>12455.429344</v>
      </c>
      <c r="P101">
        <v>2944.1979299999998</v>
      </c>
      <c r="Q101">
        <v>2714.1718649999998</v>
      </c>
      <c r="R101">
        <v>0.36082999999999998</v>
      </c>
      <c r="S101">
        <v>16.118677999999999</v>
      </c>
      <c r="T101">
        <v>15.745590999999999</v>
      </c>
      <c r="U101">
        <v>4.7389409999999996</v>
      </c>
      <c r="V101">
        <v>355.09745700000002</v>
      </c>
      <c r="W101">
        <v>4.0650000000000004</v>
      </c>
      <c r="X101" s="6">
        <v>43997</v>
      </c>
      <c r="Y101">
        <v>2</v>
      </c>
      <c r="Z101" t="s">
        <v>15905</v>
      </c>
      <c r="AA101" t="s">
        <v>15819</v>
      </c>
      <c r="AB101">
        <v>6.5481999999999999E-2</v>
      </c>
      <c r="AC101">
        <v>-3.9916670000000001</v>
      </c>
      <c r="AD101">
        <v>-5.3630180000000003</v>
      </c>
      <c r="AE101">
        <v>-8.9832300000000007</v>
      </c>
      <c r="AF101">
        <v>0.30532599999999999</v>
      </c>
      <c r="AG101">
        <v>-1.5223120000000001</v>
      </c>
      <c r="AH101">
        <v>4.0417920000000001</v>
      </c>
      <c r="AI101">
        <v>-4.5823729999999996</v>
      </c>
      <c r="AJ101">
        <v>100</v>
      </c>
      <c r="AK101" t="s">
        <v>15697</v>
      </c>
      <c r="AL101" t="s">
        <v>663</v>
      </c>
      <c r="AM101">
        <v>0.36881999999999998</v>
      </c>
      <c r="AN101">
        <v>0.36210599999999998</v>
      </c>
      <c r="AO101">
        <v>3</v>
      </c>
      <c r="AP101">
        <v>54.310223999999998</v>
      </c>
      <c r="AQ101">
        <v>-0.115296</v>
      </c>
      <c r="AR101">
        <v>-0.94930300000000001</v>
      </c>
      <c r="AS101">
        <v>-0.53369100000000003</v>
      </c>
      <c r="AT101">
        <v>1.4878340000000001</v>
      </c>
    </row>
    <row r="102" spans="1:46" x14ac:dyDescent="0.25">
      <c r="A102" t="s">
        <v>15907</v>
      </c>
      <c r="B102" t="s">
        <v>15908</v>
      </c>
      <c r="C102" t="s">
        <v>15909</v>
      </c>
      <c r="D102" t="s">
        <v>15636</v>
      </c>
      <c r="E102" s="6">
        <v>44891</v>
      </c>
      <c r="F102" t="s">
        <v>15637</v>
      </c>
      <c r="G102">
        <v>99.5</v>
      </c>
      <c r="H102">
        <v>1.538333</v>
      </c>
      <c r="I102">
        <v>140.314356</v>
      </c>
      <c r="J102">
        <v>-7.5277999999999998E-2</v>
      </c>
      <c r="K102">
        <v>0.460868</v>
      </c>
      <c r="L102">
        <v>1.6287940000000001</v>
      </c>
      <c r="M102">
        <v>0.68591599999999997</v>
      </c>
      <c r="N102">
        <v>18480</v>
      </c>
      <c r="O102">
        <v>18671.883999999998</v>
      </c>
      <c r="P102">
        <v>358.86765300000002</v>
      </c>
      <c r="Q102">
        <v>330.82982600000003</v>
      </c>
      <c r="R102">
        <v>4.3020000000000003E-2</v>
      </c>
      <c r="S102">
        <v>0.59455100000000005</v>
      </c>
      <c r="T102">
        <v>0.58084199999999997</v>
      </c>
      <c r="U102">
        <v>4.7201700000000004</v>
      </c>
      <c r="V102">
        <v>0.62553300000000001</v>
      </c>
      <c r="W102">
        <v>3.9</v>
      </c>
      <c r="X102" s="6">
        <v>41239</v>
      </c>
      <c r="Y102">
        <v>2</v>
      </c>
      <c r="Z102" t="s">
        <v>15908</v>
      </c>
      <c r="AA102" t="s">
        <v>15910</v>
      </c>
      <c r="AB102">
        <v>7.8364000000000003E-2</v>
      </c>
      <c r="AC102">
        <v>-8.9417999999999997E-2</v>
      </c>
      <c r="AD102">
        <v>-5.1539469999999996</v>
      </c>
      <c r="AE102">
        <v>-1.321804</v>
      </c>
      <c r="AF102">
        <v>0.31823800000000002</v>
      </c>
      <c r="AG102">
        <v>2.4803039999999998</v>
      </c>
      <c r="AH102">
        <v>4.2716390000000004</v>
      </c>
      <c r="AI102">
        <v>3.4495</v>
      </c>
      <c r="AJ102">
        <v>100</v>
      </c>
      <c r="AK102" t="s">
        <v>15697</v>
      </c>
      <c r="AL102" t="s">
        <v>327</v>
      </c>
      <c r="AM102">
        <v>4.3200000000000002E-2</v>
      </c>
      <c r="AN102">
        <v>4.4019000000000003E-2</v>
      </c>
      <c r="AO102">
        <v>3</v>
      </c>
      <c r="AP102">
        <v>48.276108999999998</v>
      </c>
      <c r="AQ102">
        <v>1.8748000000000001E-2</v>
      </c>
      <c r="AR102">
        <v>-3.3902000000000002E-2</v>
      </c>
      <c r="AS102">
        <v>6.6841999999999999E-2</v>
      </c>
      <c r="AT102">
        <v>2.8125770000000001</v>
      </c>
    </row>
    <row r="103" spans="1:46" x14ac:dyDescent="0.25">
      <c r="A103" t="s">
        <v>15911</v>
      </c>
      <c r="B103" t="s">
        <v>15912</v>
      </c>
      <c r="C103" t="s">
        <v>15913</v>
      </c>
      <c r="D103" t="s">
        <v>15636</v>
      </c>
      <c r="E103" s="6">
        <v>49688</v>
      </c>
      <c r="F103" t="s">
        <v>15696</v>
      </c>
      <c r="G103">
        <v>107</v>
      </c>
      <c r="H103">
        <v>1.6319440000000001</v>
      </c>
      <c r="I103">
        <v>215.842735</v>
      </c>
      <c r="J103">
        <v>-0.15018599999999999</v>
      </c>
      <c r="K103">
        <v>1.102527</v>
      </c>
      <c r="L103">
        <v>-7.2808609999999998</v>
      </c>
      <c r="M103">
        <v>-2.5041410000000002</v>
      </c>
      <c r="N103">
        <v>32862</v>
      </c>
      <c r="O103">
        <v>35698.629583000002</v>
      </c>
      <c r="P103">
        <v>686.11627099999998</v>
      </c>
      <c r="Q103">
        <v>632.51096700000005</v>
      </c>
      <c r="R103">
        <v>8.2249000000000003E-2</v>
      </c>
      <c r="S103">
        <v>9.4404880000000002</v>
      </c>
      <c r="T103">
        <v>9.1873489999999993</v>
      </c>
      <c r="U103">
        <v>5.5106070000000003</v>
      </c>
      <c r="V103">
        <v>110.866134</v>
      </c>
      <c r="W103">
        <v>6.25</v>
      </c>
      <c r="X103" s="6">
        <v>40557</v>
      </c>
      <c r="Y103">
        <v>2</v>
      </c>
      <c r="Z103" t="s">
        <v>15912</v>
      </c>
      <c r="AA103" t="s">
        <v>15910</v>
      </c>
      <c r="AB103">
        <v>3.3400000000000001E-3</v>
      </c>
      <c r="AC103">
        <v>0.54872699999999996</v>
      </c>
      <c r="AD103">
        <v>-13.468968</v>
      </c>
      <c r="AE103">
        <v>-4.4482499999999998</v>
      </c>
      <c r="AF103">
        <v>0.243035</v>
      </c>
      <c r="AG103">
        <v>3.1348609999999999</v>
      </c>
      <c r="AH103">
        <v>-4.8697100000000004</v>
      </c>
      <c r="AI103">
        <v>0.17188300000000001</v>
      </c>
      <c r="AJ103">
        <v>100</v>
      </c>
      <c r="AK103" t="s">
        <v>15697</v>
      </c>
      <c r="AL103" t="s">
        <v>327</v>
      </c>
      <c r="AM103">
        <v>8.2069000000000003E-2</v>
      </c>
      <c r="AN103">
        <v>8.4159999999999999E-2</v>
      </c>
      <c r="AO103">
        <v>3</v>
      </c>
      <c r="AP103">
        <v>48.276108999999998</v>
      </c>
      <c r="AQ103">
        <v>1.8748000000000001E-2</v>
      </c>
      <c r="AR103">
        <v>-3.3902000000000002E-2</v>
      </c>
      <c r="AS103">
        <v>6.6841999999999999E-2</v>
      </c>
      <c r="AT103">
        <v>2.8125770000000001</v>
      </c>
    </row>
    <row r="104" spans="1:46" x14ac:dyDescent="0.25">
      <c r="A104" t="s">
        <v>15915</v>
      </c>
      <c r="B104" t="s">
        <v>15916</v>
      </c>
      <c r="C104" t="s">
        <v>15917</v>
      </c>
      <c r="D104" t="s">
        <v>15636</v>
      </c>
      <c r="E104" s="6">
        <v>44912</v>
      </c>
      <c r="F104" t="s">
        <v>15637</v>
      </c>
      <c r="G104">
        <v>100.958775</v>
      </c>
      <c r="H104">
        <v>0.67397300000000004</v>
      </c>
      <c r="I104">
        <v>109.365201</v>
      </c>
      <c r="J104">
        <v>0</v>
      </c>
      <c r="K104">
        <v>-1.789E-3</v>
      </c>
      <c r="L104">
        <v>0.38507799999999998</v>
      </c>
      <c r="M104">
        <v>9.5495999999999998E-2</v>
      </c>
      <c r="N104">
        <v>101403.330067</v>
      </c>
      <c r="O104">
        <v>103058.990508</v>
      </c>
      <c r="P104">
        <v>3074.6668810000001</v>
      </c>
      <c r="Q104">
        <v>2834.447459</v>
      </c>
      <c r="R104">
        <v>0.37753100000000001</v>
      </c>
      <c r="S104">
        <v>0.65644400000000003</v>
      </c>
      <c r="T104">
        <v>0.65451199999999998</v>
      </c>
      <c r="U104">
        <v>0.59036599999999995</v>
      </c>
      <c r="V104">
        <v>0.75721000000000005</v>
      </c>
      <c r="W104">
        <v>2</v>
      </c>
      <c r="X104" s="6">
        <v>42951</v>
      </c>
      <c r="Y104">
        <v>2</v>
      </c>
      <c r="Z104" t="s">
        <v>15918</v>
      </c>
      <c r="AA104" t="s">
        <v>15914</v>
      </c>
      <c r="AB104">
        <v>-0.10069</v>
      </c>
      <c r="AC104">
        <v>-0.71779300000000001</v>
      </c>
      <c r="AD104">
        <v>-5.5859909999999999</v>
      </c>
      <c r="AE104">
        <v>-0.88623499999999999</v>
      </c>
      <c r="AF104">
        <v>0.13875499999999999</v>
      </c>
      <c r="AG104">
        <v>1.835766</v>
      </c>
      <c r="AH104">
        <v>3.7966600000000001</v>
      </c>
      <c r="AI104">
        <v>3.9061300000000001</v>
      </c>
      <c r="AJ104">
        <v>100</v>
      </c>
      <c r="AK104" t="s">
        <v>15697</v>
      </c>
      <c r="AL104" t="s">
        <v>761</v>
      </c>
      <c r="AM104">
        <v>0.37246299999999999</v>
      </c>
      <c r="AN104">
        <v>0.377141</v>
      </c>
      <c r="AO104">
        <v>3</v>
      </c>
      <c r="AP104">
        <v>48.179262000000001</v>
      </c>
      <c r="AQ104">
        <v>-5.5557000000000002E-2</v>
      </c>
      <c r="AR104">
        <v>-1.6862900000000001</v>
      </c>
      <c r="AS104">
        <v>-0.51617000000000002</v>
      </c>
      <c r="AT104">
        <v>-0.82713899999999996</v>
      </c>
    </row>
    <row r="105" spans="1:46" x14ac:dyDescent="0.25">
      <c r="A105" t="s">
        <v>15919</v>
      </c>
      <c r="B105" t="s">
        <v>15920</v>
      </c>
      <c r="C105" t="s">
        <v>15921</v>
      </c>
      <c r="D105" t="s">
        <v>15636</v>
      </c>
      <c r="E105" s="6">
        <v>45093</v>
      </c>
      <c r="F105" t="s">
        <v>15637</v>
      </c>
      <c r="G105">
        <v>103.445395</v>
      </c>
      <c r="H105">
        <v>1.2315069999999999</v>
      </c>
      <c r="I105">
        <v>147.61525800000001</v>
      </c>
      <c r="J105">
        <v>0</v>
      </c>
      <c r="K105">
        <v>-6.6067000000000001E-2</v>
      </c>
      <c r="L105">
        <v>0.54033299999999995</v>
      </c>
      <c r="M105">
        <v>6.1915999999999999E-2</v>
      </c>
      <c r="N105">
        <v>106938.16484100001</v>
      </c>
      <c r="O105">
        <v>111939.55785</v>
      </c>
      <c r="P105">
        <v>3339.610154</v>
      </c>
      <c r="Q105">
        <v>3078.6910849999999</v>
      </c>
      <c r="R105">
        <v>0.41006300000000001</v>
      </c>
      <c r="S105">
        <v>1.1322639999999999</v>
      </c>
      <c r="T105">
        <v>1.128387</v>
      </c>
      <c r="U105">
        <v>0.68717600000000001</v>
      </c>
      <c r="V105">
        <v>1.8569869999999999</v>
      </c>
      <c r="W105">
        <v>3.625</v>
      </c>
      <c r="X105" s="6">
        <v>40406</v>
      </c>
      <c r="Y105">
        <v>2</v>
      </c>
      <c r="Z105" t="s">
        <v>15922</v>
      </c>
      <c r="AA105" t="s">
        <v>15914</v>
      </c>
      <c r="AB105">
        <v>-0.10069</v>
      </c>
      <c r="AC105">
        <v>-0.78161099999999994</v>
      </c>
      <c r="AD105">
        <v>-5.4399699999999998</v>
      </c>
      <c r="AE105">
        <v>-0.91948600000000003</v>
      </c>
      <c r="AF105">
        <v>0.13875499999999999</v>
      </c>
      <c r="AG105">
        <v>1.7703070000000001</v>
      </c>
      <c r="AH105">
        <v>3.957192</v>
      </c>
      <c r="AI105">
        <v>3.8712710000000001</v>
      </c>
      <c r="AJ105">
        <v>100</v>
      </c>
      <c r="AK105" t="s">
        <v>15697</v>
      </c>
      <c r="AL105" t="s">
        <v>761</v>
      </c>
      <c r="AM105">
        <v>0.40481899999999998</v>
      </c>
      <c r="AN105">
        <v>0.40963899999999998</v>
      </c>
      <c r="AO105">
        <v>3</v>
      </c>
      <c r="AP105">
        <v>48.179262000000001</v>
      </c>
      <c r="AQ105">
        <v>-5.5557000000000002E-2</v>
      </c>
      <c r="AR105">
        <v>-1.6862900000000001</v>
      </c>
      <c r="AS105">
        <v>-0.51617000000000002</v>
      </c>
      <c r="AT105">
        <v>-0.82713899999999996</v>
      </c>
    </row>
    <row r="106" spans="1:46" x14ac:dyDescent="0.25">
      <c r="A106" t="s">
        <v>15923</v>
      </c>
      <c r="B106" t="s">
        <v>15924</v>
      </c>
      <c r="C106" t="s">
        <v>15925</v>
      </c>
      <c r="D106" t="s">
        <v>15636</v>
      </c>
      <c r="E106" s="6">
        <v>45277</v>
      </c>
      <c r="F106" t="s">
        <v>15637</v>
      </c>
      <c r="G106">
        <v>102.46275</v>
      </c>
      <c r="H106">
        <v>0.80876700000000001</v>
      </c>
      <c r="I106">
        <v>110.849802</v>
      </c>
      <c r="J106">
        <v>0</v>
      </c>
      <c r="K106">
        <v>-0.25028299999999998</v>
      </c>
      <c r="L106">
        <v>0.13123000000000001</v>
      </c>
      <c r="M106">
        <v>-0.27565000000000001</v>
      </c>
      <c r="N106">
        <v>120982.069445</v>
      </c>
      <c r="O106">
        <v>124940.01856300001</v>
      </c>
      <c r="P106">
        <v>3727.4665239999999</v>
      </c>
      <c r="Q106">
        <v>3436.2447790000001</v>
      </c>
      <c r="R106">
        <v>0.45768700000000001</v>
      </c>
      <c r="S106">
        <v>1.6263860000000001</v>
      </c>
      <c r="T106">
        <v>1.6189249999999999</v>
      </c>
      <c r="U106">
        <v>0.92163600000000001</v>
      </c>
      <c r="V106">
        <v>3.4663379999999999</v>
      </c>
      <c r="W106">
        <v>2.4</v>
      </c>
      <c r="X106" s="6">
        <v>43329</v>
      </c>
      <c r="Y106">
        <v>2</v>
      </c>
      <c r="Z106" t="s">
        <v>15926</v>
      </c>
      <c r="AA106" t="s">
        <v>15914</v>
      </c>
      <c r="AB106">
        <v>-0.10069</v>
      </c>
      <c r="AC106">
        <v>-0.96450800000000003</v>
      </c>
      <c r="AD106">
        <v>-5.8247390000000001</v>
      </c>
      <c r="AE106">
        <v>-1.2537400000000001</v>
      </c>
      <c r="AF106">
        <v>0.13875499999999999</v>
      </c>
      <c r="AG106">
        <v>1.582705</v>
      </c>
      <c r="AH106">
        <v>3.5341849999999999</v>
      </c>
      <c r="AI106">
        <v>3.5208539999999999</v>
      </c>
      <c r="AJ106">
        <v>100</v>
      </c>
      <c r="AK106" t="s">
        <v>15697</v>
      </c>
      <c r="AL106" t="s">
        <v>761</v>
      </c>
      <c r="AM106">
        <v>0.45266800000000001</v>
      </c>
      <c r="AN106">
        <v>0.45721400000000001</v>
      </c>
      <c r="AO106">
        <v>3</v>
      </c>
      <c r="AP106">
        <v>48.179262000000001</v>
      </c>
      <c r="AQ106">
        <v>-5.5557000000000002E-2</v>
      </c>
      <c r="AR106">
        <v>-1.6862900000000001</v>
      </c>
      <c r="AS106">
        <v>-0.51617000000000002</v>
      </c>
      <c r="AT106">
        <v>-0.82713899999999996</v>
      </c>
    </row>
    <row r="107" spans="1:46" x14ac:dyDescent="0.25">
      <c r="A107" t="s">
        <v>15927</v>
      </c>
      <c r="B107" t="s">
        <v>15928</v>
      </c>
      <c r="C107" t="s">
        <v>15929</v>
      </c>
      <c r="D107" t="s">
        <v>15636</v>
      </c>
      <c r="E107" s="6">
        <v>45460</v>
      </c>
      <c r="F107" t="s">
        <v>15637</v>
      </c>
      <c r="G107">
        <v>99.149235000000004</v>
      </c>
      <c r="H107">
        <v>0.25274000000000002</v>
      </c>
      <c r="I107">
        <v>100.005999</v>
      </c>
      <c r="J107">
        <v>0</v>
      </c>
      <c r="K107">
        <v>-0.147539</v>
      </c>
      <c r="L107">
        <v>-0.33570899999999998</v>
      </c>
      <c r="M107">
        <v>-0.70986700000000003</v>
      </c>
      <c r="N107">
        <v>154590.985269</v>
      </c>
      <c r="O107">
        <v>153666.49210599999</v>
      </c>
      <c r="P107">
        <v>4584.4935180000002</v>
      </c>
      <c r="Q107">
        <v>4226.3134529999998</v>
      </c>
      <c r="R107">
        <v>0.56291899999999995</v>
      </c>
      <c r="S107">
        <v>2.142976</v>
      </c>
      <c r="T107">
        <v>2.1307619999999998</v>
      </c>
      <c r="U107">
        <v>1.14649</v>
      </c>
      <c r="V107">
        <v>5.6265780000000003</v>
      </c>
      <c r="W107">
        <v>0.75</v>
      </c>
      <c r="X107" s="6">
        <v>44120</v>
      </c>
      <c r="Y107">
        <v>2</v>
      </c>
      <c r="Z107" t="s">
        <v>15930</v>
      </c>
      <c r="AA107" t="s">
        <v>15914</v>
      </c>
      <c r="AB107">
        <v>-0.10069</v>
      </c>
      <c r="AC107">
        <v>-0.86249900000000002</v>
      </c>
      <c r="AD107">
        <v>-6.2639040000000001</v>
      </c>
      <c r="AE107">
        <v>-1.6836990000000001</v>
      </c>
      <c r="AF107">
        <v>0.13875499999999999</v>
      </c>
      <c r="AG107">
        <v>1.687338</v>
      </c>
      <c r="AH107">
        <v>3.051377</v>
      </c>
      <c r="AI107">
        <v>3.070106</v>
      </c>
      <c r="AJ107">
        <v>100</v>
      </c>
      <c r="AK107" t="s">
        <v>15697</v>
      </c>
      <c r="AL107" t="s">
        <v>761</v>
      </c>
      <c r="AM107">
        <v>0.55617300000000003</v>
      </c>
      <c r="AN107">
        <v>0.562338</v>
      </c>
      <c r="AO107">
        <v>3</v>
      </c>
      <c r="AP107">
        <v>48.179262000000001</v>
      </c>
      <c r="AQ107">
        <v>-5.5557000000000002E-2</v>
      </c>
      <c r="AR107">
        <v>-1.6862900000000001</v>
      </c>
      <c r="AS107">
        <v>-0.51617000000000002</v>
      </c>
      <c r="AT107">
        <v>-0.82713899999999996</v>
      </c>
    </row>
    <row r="108" spans="1:46" x14ac:dyDescent="0.25">
      <c r="A108" t="s">
        <v>20487</v>
      </c>
      <c r="B108" t="s">
        <v>20488</v>
      </c>
      <c r="C108" t="s">
        <v>20489</v>
      </c>
      <c r="D108" t="s">
        <v>15636</v>
      </c>
      <c r="E108" s="6">
        <v>45552</v>
      </c>
      <c r="F108" t="s">
        <v>15637</v>
      </c>
      <c r="G108">
        <v>99.113749999999996</v>
      </c>
      <c r="H108">
        <v>6.7807999999999993E-2</v>
      </c>
      <c r="I108">
        <v>99.509134000000003</v>
      </c>
      <c r="J108">
        <v>0</v>
      </c>
      <c r="K108">
        <v>5.9595000000000002E-2</v>
      </c>
      <c r="M108">
        <v>-0.66359599999999996</v>
      </c>
      <c r="N108">
        <v>76649.672378999996</v>
      </c>
      <c r="O108">
        <v>76022.339435999995</v>
      </c>
      <c r="P108">
        <v>2268.0541320000002</v>
      </c>
      <c r="Q108">
        <v>2090.8542360000001</v>
      </c>
      <c r="R108">
        <v>0.27848899999999999</v>
      </c>
      <c r="S108">
        <v>2.394876</v>
      </c>
      <c r="T108">
        <v>2.3815520000000001</v>
      </c>
      <c r="U108">
        <v>1.118941</v>
      </c>
      <c r="V108">
        <v>6.8829960000000003</v>
      </c>
      <c r="W108">
        <v>0.75</v>
      </c>
      <c r="X108" s="6">
        <v>44484</v>
      </c>
      <c r="Y108">
        <v>2</v>
      </c>
      <c r="Z108" t="s">
        <v>20421</v>
      </c>
      <c r="AA108" t="s">
        <v>15914</v>
      </c>
      <c r="AB108">
        <v>-0.10069</v>
      </c>
      <c r="AC108">
        <v>-0.65684900000000002</v>
      </c>
      <c r="AE108">
        <v>-1.6378820000000001</v>
      </c>
      <c r="AF108">
        <v>0.13875499999999999</v>
      </c>
      <c r="AG108">
        <v>1.8982779999999999</v>
      </c>
      <c r="AI108">
        <v>3.1181380000000001</v>
      </c>
      <c r="AJ108">
        <v>100</v>
      </c>
      <c r="AK108" t="s">
        <v>15697</v>
      </c>
      <c r="AL108" t="s">
        <v>761</v>
      </c>
      <c r="AM108">
        <v>0.27458199999999999</v>
      </c>
      <c r="AN108">
        <v>0.27820099999999998</v>
      </c>
      <c r="AO108">
        <v>3</v>
      </c>
      <c r="AP108">
        <v>48.179262000000001</v>
      </c>
      <c r="AQ108">
        <v>-5.5557000000000002E-2</v>
      </c>
      <c r="AR108">
        <v>-1.6862900000000001</v>
      </c>
      <c r="AS108">
        <v>-0.51617000000000002</v>
      </c>
      <c r="AT108">
        <v>-0.82713899999999996</v>
      </c>
    </row>
    <row r="109" spans="1:46" x14ac:dyDescent="0.25">
      <c r="A109" t="s">
        <v>15931</v>
      </c>
      <c r="B109" t="s">
        <v>15932</v>
      </c>
      <c r="C109" t="s">
        <v>15933</v>
      </c>
      <c r="D109" t="s">
        <v>15636</v>
      </c>
      <c r="E109" s="6">
        <v>45643</v>
      </c>
      <c r="F109" t="s">
        <v>15637</v>
      </c>
      <c r="G109">
        <v>100.32733500000001</v>
      </c>
      <c r="H109">
        <v>0.48863000000000001</v>
      </c>
      <c r="I109">
        <v>103.59938099999999</v>
      </c>
      <c r="J109">
        <v>0</v>
      </c>
      <c r="K109">
        <v>-0.34007100000000001</v>
      </c>
      <c r="L109">
        <v>-0.657856</v>
      </c>
      <c r="M109">
        <v>-1.0713360000000001</v>
      </c>
      <c r="N109">
        <v>145184.81022300001</v>
      </c>
      <c r="O109">
        <v>146369.46765899999</v>
      </c>
      <c r="P109">
        <v>4366.7937400000001</v>
      </c>
      <c r="Q109">
        <v>4025.6222539999999</v>
      </c>
      <c r="R109">
        <v>0.536188</v>
      </c>
      <c r="S109">
        <v>2.6081279999999998</v>
      </c>
      <c r="T109">
        <v>2.5909520000000001</v>
      </c>
      <c r="U109">
        <v>1.3258559999999999</v>
      </c>
      <c r="V109">
        <v>8.0940999999999992</v>
      </c>
      <c r="W109">
        <v>1.45</v>
      </c>
      <c r="X109" s="6">
        <v>43707</v>
      </c>
      <c r="Y109">
        <v>2</v>
      </c>
      <c r="Z109" t="s">
        <v>15934</v>
      </c>
      <c r="AA109" t="s">
        <v>15914</v>
      </c>
      <c r="AB109">
        <v>-0.10069</v>
      </c>
      <c r="AC109">
        <v>-1.053653</v>
      </c>
      <c r="AD109">
        <v>-6.5668889999999998</v>
      </c>
      <c r="AE109">
        <v>-2.041623</v>
      </c>
      <c r="AF109">
        <v>0.13875499999999999</v>
      </c>
      <c r="AG109">
        <v>1.491268</v>
      </c>
      <c r="AH109">
        <v>2.7182819999999999</v>
      </c>
      <c r="AI109">
        <v>2.6948759999999998</v>
      </c>
      <c r="AJ109">
        <v>100</v>
      </c>
      <c r="AK109" t="s">
        <v>15697</v>
      </c>
      <c r="AL109" t="s">
        <v>761</v>
      </c>
      <c r="AM109">
        <v>0.53078599999999998</v>
      </c>
      <c r="AN109">
        <v>0.53563499999999997</v>
      </c>
      <c r="AO109">
        <v>3</v>
      </c>
      <c r="AP109">
        <v>48.179262000000001</v>
      </c>
      <c r="AQ109">
        <v>-5.5557000000000002E-2</v>
      </c>
      <c r="AR109">
        <v>-1.6862900000000001</v>
      </c>
      <c r="AS109">
        <v>-0.51617000000000002</v>
      </c>
      <c r="AT109">
        <v>-0.82713899999999996</v>
      </c>
    </row>
    <row r="110" spans="1:46" x14ac:dyDescent="0.25">
      <c r="A110" t="s">
        <v>15935</v>
      </c>
      <c r="B110" t="s">
        <v>15936</v>
      </c>
      <c r="C110" t="s">
        <v>15937</v>
      </c>
      <c r="D110" t="s">
        <v>15636</v>
      </c>
      <c r="E110" s="6">
        <v>45825</v>
      </c>
      <c r="F110" t="s">
        <v>15651</v>
      </c>
      <c r="G110">
        <v>98.369874999999993</v>
      </c>
      <c r="H110">
        <v>0.320137</v>
      </c>
      <c r="I110">
        <v>98.746144999999999</v>
      </c>
      <c r="J110">
        <v>0</v>
      </c>
      <c r="K110">
        <v>-0.71901899999999996</v>
      </c>
      <c r="L110">
        <v>-0.93576000000000004</v>
      </c>
      <c r="M110">
        <v>-1.5266169999999999</v>
      </c>
      <c r="N110">
        <v>142182.521977</v>
      </c>
      <c r="O110">
        <v>140319.947981</v>
      </c>
      <c r="P110">
        <v>4186.3120779999999</v>
      </c>
      <c r="Q110">
        <v>3859.241372</v>
      </c>
      <c r="R110">
        <v>0.51402700000000001</v>
      </c>
      <c r="S110">
        <v>3.1120410000000001</v>
      </c>
      <c r="T110">
        <v>3.0892300000000001</v>
      </c>
      <c r="U110">
        <v>1.476796</v>
      </c>
      <c r="V110">
        <v>11.179983</v>
      </c>
      <c r="W110">
        <v>0.95</v>
      </c>
      <c r="X110" s="6">
        <v>44082</v>
      </c>
      <c r="Y110">
        <v>2</v>
      </c>
      <c r="Z110" t="s">
        <v>15938</v>
      </c>
      <c r="AA110" t="s">
        <v>15914</v>
      </c>
      <c r="AB110">
        <v>-0.10069</v>
      </c>
      <c r="AC110">
        <v>-1.429888</v>
      </c>
      <c r="AD110">
        <v>-6.8282629999999997</v>
      </c>
      <c r="AE110">
        <v>-2.4924379999999999</v>
      </c>
      <c r="AF110">
        <v>0.13875499999999999</v>
      </c>
      <c r="AG110">
        <v>1.105356</v>
      </c>
      <c r="AH110">
        <v>2.430933</v>
      </c>
      <c r="AI110">
        <v>2.2222629999999999</v>
      </c>
      <c r="AJ110">
        <v>100</v>
      </c>
      <c r="AK110" t="s">
        <v>15697</v>
      </c>
      <c r="AL110" t="s">
        <v>761</v>
      </c>
      <c r="AM110">
        <v>0.510791</v>
      </c>
      <c r="AN110">
        <v>0.51349699999999998</v>
      </c>
      <c r="AO110">
        <v>3</v>
      </c>
      <c r="AP110">
        <v>48.179262000000001</v>
      </c>
      <c r="AQ110">
        <v>-5.5557000000000002E-2</v>
      </c>
      <c r="AR110">
        <v>-1.6862900000000001</v>
      </c>
      <c r="AS110">
        <v>-0.51617000000000002</v>
      </c>
      <c r="AT110">
        <v>-0.82713899999999996</v>
      </c>
    </row>
    <row r="111" spans="1:46" x14ac:dyDescent="0.25">
      <c r="A111" t="s">
        <v>15939</v>
      </c>
      <c r="B111" t="s">
        <v>15940</v>
      </c>
      <c r="C111" t="s">
        <v>15941</v>
      </c>
      <c r="D111" t="s">
        <v>15636</v>
      </c>
      <c r="E111" s="6">
        <v>46003</v>
      </c>
      <c r="F111" t="s">
        <v>15651</v>
      </c>
      <c r="G111">
        <v>107.85357</v>
      </c>
      <c r="H111">
        <v>1.3501369999999999</v>
      </c>
      <c r="I111">
        <v>160.698725</v>
      </c>
      <c r="J111">
        <v>0</v>
      </c>
      <c r="K111">
        <v>-0.85160400000000003</v>
      </c>
      <c r="L111">
        <v>-1.218375</v>
      </c>
      <c r="M111">
        <v>-1.724588</v>
      </c>
      <c r="N111">
        <v>122521.296072</v>
      </c>
      <c r="O111">
        <v>133797.79715900001</v>
      </c>
      <c r="P111">
        <v>3991.7299170000001</v>
      </c>
      <c r="Q111">
        <v>3679.8616430000002</v>
      </c>
      <c r="R111">
        <v>0.49013499999999999</v>
      </c>
      <c r="S111">
        <v>3.4042840000000001</v>
      </c>
      <c r="T111">
        <v>3.3766669999999999</v>
      </c>
      <c r="U111">
        <v>1.635761</v>
      </c>
      <c r="V111">
        <v>13.621606</v>
      </c>
      <c r="W111">
        <v>3.85</v>
      </c>
      <c r="X111" s="6">
        <v>40508</v>
      </c>
      <c r="Y111">
        <v>2</v>
      </c>
      <c r="Z111" t="s">
        <v>15942</v>
      </c>
      <c r="AA111" t="s">
        <v>15914</v>
      </c>
      <c r="AB111">
        <v>-0.10069</v>
      </c>
      <c r="AC111">
        <v>-1.561523</v>
      </c>
      <c r="AD111">
        <v>-7.0940669999999999</v>
      </c>
      <c r="AE111">
        <v>-2.6884679999999999</v>
      </c>
      <c r="AF111">
        <v>0.13875499999999999</v>
      </c>
      <c r="AG111">
        <v>0.97033499999999995</v>
      </c>
      <c r="AH111">
        <v>2.1387139999999998</v>
      </c>
      <c r="AI111">
        <v>2.0167540000000002</v>
      </c>
      <c r="AJ111">
        <v>100</v>
      </c>
      <c r="AK111" t="s">
        <v>15697</v>
      </c>
      <c r="AL111" t="s">
        <v>761</v>
      </c>
      <c r="AM111">
        <v>0.48770000000000002</v>
      </c>
      <c r="AN111">
        <v>0.48962899999999998</v>
      </c>
      <c r="AO111">
        <v>3</v>
      </c>
      <c r="AP111">
        <v>48.179262000000001</v>
      </c>
      <c r="AQ111">
        <v>-5.5557000000000002E-2</v>
      </c>
      <c r="AR111">
        <v>-1.6862900000000001</v>
      </c>
      <c r="AS111">
        <v>-0.51617000000000002</v>
      </c>
      <c r="AT111">
        <v>-0.82713899999999996</v>
      </c>
    </row>
    <row r="112" spans="1:46" x14ac:dyDescent="0.25">
      <c r="A112" t="s">
        <v>15943</v>
      </c>
      <c r="B112" t="s">
        <v>15944</v>
      </c>
      <c r="C112" t="s">
        <v>15945</v>
      </c>
      <c r="D112" t="s">
        <v>15636</v>
      </c>
      <c r="E112" s="6">
        <v>46373</v>
      </c>
      <c r="F112" t="s">
        <v>15651</v>
      </c>
      <c r="G112">
        <v>101.49393499999999</v>
      </c>
      <c r="H112">
        <v>0.71609599999999995</v>
      </c>
      <c r="I112">
        <v>119.868906</v>
      </c>
      <c r="J112">
        <v>0</v>
      </c>
      <c r="K112">
        <v>-0.81090899999999999</v>
      </c>
      <c r="L112">
        <v>-1.3177350000000001</v>
      </c>
      <c r="M112">
        <v>-1.9056329999999999</v>
      </c>
      <c r="N112">
        <v>143478.34062100001</v>
      </c>
      <c r="O112">
        <v>146649.25627000001</v>
      </c>
      <c r="P112">
        <v>4375.1409659999999</v>
      </c>
      <c r="Q112">
        <v>4033.3173230000002</v>
      </c>
      <c r="R112">
        <v>0.53721300000000005</v>
      </c>
      <c r="S112">
        <v>4.4334930000000004</v>
      </c>
      <c r="T112">
        <v>4.3941379999999999</v>
      </c>
      <c r="U112">
        <v>1.7912520000000001</v>
      </c>
      <c r="V112">
        <v>22.149518</v>
      </c>
      <c r="W112">
        <v>2.125</v>
      </c>
      <c r="X112" s="6">
        <v>42597</v>
      </c>
      <c r="Y112">
        <v>2</v>
      </c>
      <c r="Z112" t="s">
        <v>15946</v>
      </c>
      <c r="AA112" t="s">
        <v>15914</v>
      </c>
      <c r="AB112">
        <v>-0.10069</v>
      </c>
      <c r="AC112">
        <v>-1.52112</v>
      </c>
      <c r="AD112">
        <v>-7.1875179999999999</v>
      </c>
      <c r="AE112">
        <v>-2.867737</v>
      </c>
      <c r="AF112">
        <v>0.13875499999999999</v>
      </c>
      <c r="AG112">
        <v>1.0117780000000001</v>
      </c>
      <c r="AH112">
        <v>2.0359769999999999</v>
      </c>
      <c r="AI112">
        <v>1.8288180000000001</v>
      </c>
      <c r="AJ112">
        <v>100</v>
      </c>
      <c r="AK112" t="s">
        <v>15697</v>
      </c>
      <c r="AL112" t="s">
        <v>761</v>
      </c>
      <c r="AM112">
        <v>0.53432500000000005</v>
      </c>
      <c r="AN112">
        <v>0.536659</v>
      </c>
      <c r="AO112">
        <v>3</v>
      </c>
      <c r="AP112">
        <v>48.179262000000001</v>
      </c>
      <c r="AQ112">
        <v>-5.5557000000000002E-2</v>
      </c>
      <c r="AR112">
        <v>-1.6862900000000001</v>
      </c>
      <c r="AS112">
        <v>-0.51617000000000002</v>
      </c>
      <c r="AT112">
        <v>-0.82713899999999996</v>
      </c>
    </row>
    <row r="113" spans="1:46" x14ac:dyDescent="0.25">
      <c r="A113" t="s">
        <v>17838</v>
      </c>
      <c r="B113" t="s">
        <v>17839</v>
      </c>
      <c r="C113" t="s">
        <v>17840</v>
      </c>
      <c r="D113" t="s">
        <v>15636</v>
      </c>
      <c r="E113" s="6">
        <v>46555</v>
      </c>
      <c r="F113" t="s">
        <v>15667</v>
      </c>
      <c r="G113">
        <v>95.595905000000002</v>
      </c>
      <c r="H113">
        <v>0.33698600000000001</v>
      </c>
      <c r="I113">
        <v>95.234584999999996</v>
      </c>
      <c r="J113">
        <v>0</v>
      </c>
      <c r="K113">
        <v>-1.3717269999999999</v>
      </c>
      <c r="M113">
        <v>-2.3932060000000002</v>
      </c>
      <c r="N113">
        <v>122976.83034299999</v>
      </c>
      <c r="O113">
        <v>117975.22897900001</v>
      </c>
      <c r="P113">
        <v>3519.6786569999999</v>
      </c>
      <c r="Q113">
        <v>3244.6910870000002</v>
      </c>
      <c r="R113">
        <v>0.43217299999999997</v>
      </c>
      <c r="S113">
        <v>5.0234399999999999</v>
      </c>
      <c r="T113">
        <v>4.976248</v>
      </c>
      <c r="U113">
        <v>1.8967160000000001</v>
      </c>
      <c r="V113">
        <v>27.685817</v>
      </c>
      <c r="W113">
        <v>1</v>
      </c>
      <c r="X113" s="6">
        <v>44393</v>
      </c>
      <c r="Y113">
        <v>2</v>
      </c>
      <c r="Z113" t="s">
        <v>17841</v>
      </c>
      <c r="AA113" t="s">
        <v>15914</v>
      </c>
      <c r="AB113">
        <v>-0.10069</v>
      </c>
      <c r="AC113">
        <v>-2.077922</v>
      </c>
      <c r="AE113">
        <v>-3.3505280000000002</v>
      </c>
      <c r="AF113">
        <v>0.13875499999999999</v>
      </c>
      <c r="AG113">
        <v>0.44065500000000002</v>
      </c>
      <c r="AI113">
        <v>1.3226830000000001</v>
      </c>
      <c r="AJ113">
        <v>100</v>
      </c>
      <c r="AK113" t="s">
        <v>15697</v>
      </c>
      <c r="AL113" t="s">
        <v>761</v>
      </c>
      <c r="AM113">
        <v>0.43229400000000001</v>
      </c>
      <c r="AN113">
        <v>0.43172700000000003</v>
      </c>
      <c r="AO113">
        <v>3</v>
      </c>
      <c r="AP113">
        <v>48.179262000000001</v>
      </c>
      <c r="AQ113">
        <v>-5.5557000000000002E-2</v>
      </c>
      <c r="AR113">
        <v>-1.6862900000000001</v>
      </c>
      <c r="AS113">
        <v>-0.51617000000000002</v>
      </c>
      <c r="AT113">
        <v>-0.82713899999999996</v>
      </c>
    </row>
    <row r="114" spans="1:46" x14ac:dyDescent="0.25">
      <c r="A114" t="s">
        <v>15947</v>
      </c>
      <c r="B114" t="s">
        <v>15948</v>
      </c>
      <c r="C114" t="s">
        <v>15949</v>
      </c>
      <c r="D114" t="s">
        <v>15636</v>
      </c>
      <c r="E114" s="6">
        <v>47104</v>
      </c>
      <c r="F114" t="s">
        <v>15667</v>
      </c>
      <c r="G114">
        <v>103.37841</v>
      </c>
      <c r="H114">
        <v>0.96883600000000003</v>
      </c>
      <c r="I114">
        <v>112.99736799999999</v>
      </c>
      <c r="J114">
        <v>0</v>
      </c>
      <c r="K114">
        <v>-1.304843</v>
      </c>
      <c r="L114">
        <v>-2.5005670000000002</v>
      </c>
      <c r="M114">
        <v>-3.770238</v>
      </c>
      <c r="N114">
        <v>116146.773801</v>
      </c>
      <c r="O114">
        <v>121195.959334</v>
      </c>
      <c r="P114">
        <v>3615.7660810000002</v>
      </c>
      <c r="Q114">
        <v>3333.2713359999998</v>
      </c>
      <c r="R114">
        <v>0.443971</v>
      </c>
      <c r="S114">
        <v>6.0643419999999999</v>
      </c>
      <c r="T114">
        <v>5.9946130000000002</v>
      </c>
      <c r="U114">
        <v>2.3263959999999999</v>
      </c>
      <c r="V114">
        <v>41.210175999999997</v>
      </c>
      <c r="W114">
        <v>2.875</v>
      </c>
      <c r="X114" s="6">
        <v>43294</v>
      </c>
      <c r="Y114">
        <v>2</v>
      </c>
      <c r="Z114" t="s">
        <v>15950</v>
      </c>
      <c r="AA114" t="s">
        <v>15914</v>
      </c>
      <c r="AB114">
        <v>-0.10069</v>
      </c>
      <c r="AC114">
        <v>-2.0115180000000001</v>
      </c>
      <c r="AD114">
        <v>-8.2999919999999996</v>
      </c>
      <c r="AE114">
        <v>-4.714054</v>
      </c>
      <c r="AF114">
        <v>0.13875499999999999</v>
      </c>
      <c r="AG114">
        <v>0.50876699999999997</v>
      </c>
      <c r="AH114">
        <v>0.81294699999999998</v>
      </c>
      <c r="AI114">
        <v>-0.10677300000000001</v>
      </c>
      <c r="AJ114">
        <v>100</v>
      </c>
      <c r="AK114" t="s">
        <v>15697</v>
      </c>
      <c r="AL114" t="s">
        <v>761</v>
      </c>
      <c r="AM114">
        <v>0.443795</v>
      </c>
      <c r="AN114">
        <v>0.44351299999999999</v>
      </c>
      <c r="AO114">
        <v>3</v>
      </c>
      <c r="AP114">
        <v>48.179262000000001</v>
      </c>
      <c r="AQ114">
        <v>-5.5557000000000002E-2</v>
      </c>
      <c r="AR114">
        <v>-1.6862900000000001</v>
      </c>
      <c r="AS114">
        <v>-0.51617000000000002</v>
      </c>
      <c r="AT114">
        <v>-0.82713899999999996</v>
      </c>
    </row>
    <row r="115" spans="1:46" x14ac:dyDescent="0.25">
      <c r="A115" t="s">
        <v>15951</v>
      </c>
      <c r="B115" t="s">
        <v>15952</v>
      </c>
      <c r="C115" t="s">
        <v>15953</v>
      </c>
      <c r="D115" t="s">
        <v>15636</v>
      </c>
      <c r="E115" s="6">
        <v>47291</v>
      </c>
      <c r="F115" t="s">
        <v>15680</v>
      </c>
      <c r="G115">
        <v>116.228955</v>
      </c>
      <c r="H115">
        <v>1.5760270000000001</v>
      </c>
      <c r="I115">
        <v>152.52064100000001</v>
      </c>
      <c r="J115">
        <v>0</v>
      </c>
      <c r="K115">
        <v>-1.7300720000000001</v>
      </c>
      <c r="L115">
        <v>-2.2772589999999999</v>
      </c>
      <c r="M115">
        <v>-3.7158229999999999</v>
      </c>
      <c r="N115">
        <v>133253.84804400001</v>
      </c>
      <c r="O115">
        <v>156979.672231</v>
      </c>
      <c r="P115">
        <v>4683.3390929999996</v>
      </c>
      <c r="Q115">
        <v>4317.4363620000004</v>
      </c>
      <c r="R115">
        <v>0.57505600000000001</v>
      </c>
      <c r="S115">
        <v>6.1448749999999999</v>
      </c>
      <c r="T115">
        <v>6.0718480000000001</v>
      </c>
      <c r="U115">
        <v>2.4054310000000001</v>
      </c>
      <c r="V115">
        <v>43.766967000000001</v>
      </c>
      <c r="W115">
        <v>4.875</v>
      </c>
      <c r="X115" s="6">
        <v>40137</v>
      </c>
      <c r="Y115">
        <v>2</v>
      </c>
      <c r="Z115" t="s">
        <v>15954</v>
      </c>
      <c r="AA115" t="s">
        <v>15914</v>
      </c>
      <c r="AB115">
        <v>-0.10069</v>
      </c>
      <c r="AC115">
        <v>-2.4337019999999998</v>
      </c>
      <c r="AD115">
        <v>-8.0899680000000007</v>
      </c>
      <c r="AE115">
        <v>-4.6601720000000002</v>
      </c>
      <c r="AF115">
        <v>0.13875499999999999</v>
      </c>
      <c r="AG115">
        <v>7.5724E-2</v>
      </c>
      <c r="AH115">
        <v>1.0438430000000001</v>
      </c>
      <c r="AI115">
        <v>-5.0285999999999997E-2</v>
      </c>
      <c r="AJ115">
        <v>100</v>
      </c>
      <c r="AK115" t="s">
        <v>15697</v>
      </c>
      <c r="AL115" t="s">
        <v>761</v>
      </c>
      <c r="AM115">
        <v>0.57731500000000002</v>
      </c>
      <c r="AN115">
        <v>0.57446200000000003</v>
      </c>
      <c r="AO115">
        <v>3</v>
      </c>
      <c r="AP115">
        <v>48.179262000000001</v>
      </c>
      <c r="AQ115">
        <v>-5.5557000000000002E-2</v>
      </c>
      <c r="AR115">
        <v>-1.6862900000000001</v>
      </c>
      <c r="AS115">
        <v>-0.51617000000000002</v>
      </c>
      <c r="AT115">
        <v>-0.82713899999999996</v>
      </c>
    </row>
    <row r="116" spans="1:46" x14ac:dyDescent="0.25">
      <c r="A116" t="s">
        <v>15955</v>
      </c>
      <c r="B116" t="s">
        <v>15956</v>
      </c>
      <c r="C116" t="s">
        <v>15957</v>
      </c>
      <c r="D116" t="s">
        <v>15636</v>
      </c>
      <c r="E116" s="6">
        <v>47469</v>
      </c>
      <c r="F116" t="s">
        <v>15680</v>
      </c>
      <c r="G116">
        <v>94.197109999999995</v>
      </c>
      <c r="H116">
        <v>0.53917800000000005</v>
      </c>
      <c r="I116">
        <v>95.120575000000002</v>
      </c>
      <c r="J116">
        <v>0</v>
      </c>
      <c r="K116">
        <v>-1.6463380000000001</v>
      </c>
      <c r="L116">
        <v>-3.4030960000000001</v>
      </c>
      <c r="M116">
        <v>-4.4264469999999996</v>
      </c>
      <c r="N116">
        <v>124598.543498</v>
      </c>
      <c r="O116">
        <v>118040.035114</v>
      </c>
      <c r="P116">
        <v>3521.6120860000001</v>
      </c>
      <c r="Q116">
        <v>3246.4734600000002</v>
      </c>
      <c r="R116">
        <v>0.43241000000000002</v>
      </c>
      <c r="S116">
        <v>7.1851640000000003</v>
      </c>
      <c r="T116">
        <v>7.0988059999999997</v>
      </c>
      <c r="U116">
        <v>2.4330210000000001</v>
      </c>
      <c r="V116">
        <v>56.114843999999998</v>
      </c>
      <c r="W116">
        <v>1.6</v>
      </c>
      <c r="X116" s="6">
        <v>43784</v>
      </c>
      <c r="Y116">
        <v>2</v>
      </c>
      <c r="Z116" t="s">
        <v>15958</v>
      </c>
      <c r="AA116" t="s">
        <v>15914</v>
      </c>
      <c r="AB116">
        <v>-0.10069</v>
      </c>
      <c r="AC116">
        <v>-2.3505669999999999</v>
      </c>
      <c r="AD116">
        <v>-9.1488379999999996</v>
      </c>
      <c r="AE116">
        <v>-5.3638269999999997</v>
      </c>
      <c r="AF116">
        <v>0.13875499999999999</v>
      </c>
      <c r="AG116">
        <v>0.160997</v>
      </c>
      <c r="AH116">
        <v>-0.120255</v>
      </c>
      <c r="AI116">
        <v>-0.787964</v>
      </c>
      <c r="AJ116">
        <v>100</v>
      </c>
      <c r="AK116" t="s">
        <v>15697</v>
      </c>
      <c r="AL116" t="s">
        <v>761</v>
      </c>
      <c r="AM116">
        <v>0.43373899999999999</v>
      </c>
      <c r="AN116">
        <v>0.43196400000000001</v>
      </c>
      <c r="AO116">
        <v>3</v>
      </c>
      <c r="AP116">
        <v>48.179262000000001</v>
      </c>
      <c r="AQ116">
        <v>-5.5557000000000002E-2</v>
      </c>
      <c r="AR116">
        <v>-1.6862900000000001</v>
      </c>
      <c r="AS116">
        <v>-0.51617000000000002</v>
      </c>
      <c r="AT116">
        <v>-0.82713899999999996</v>
      </c>
    </row>
    <row r="117" spans="1:46" x14ac:dyDescent="0.25">
      <c r="A117" t="s">
        <v>15959</v>
      </c>
      <c r="B117" t="s">
        <v>15960</v>
      </c>
      <c r="C117" t="s">
        <v>15961</v>
      </c>
      <c r="D117" t="s">
        <v>15636</v>
      </c>
      <c r="E117" s="6">
        <v>48019</v>
      </c>
      <c r="F117" t="s">
        <v>15680</v>
      </c>
      <c r="G117">
        <v>109.24619</v>
      </c>
      <c r="H117">
        <v>1.2</v>
      </c>
      <c r="I117">
        <v>118.369328</v>
      </c>
      <c r="J117">
        <v>0</v>
      </c>
      <c r="K117">
        <v>-1.7370410000000001</v>
      </c>
      <c r="L117">
        <v>-2.9872540000000001</v>
      </c>
      <c r="M117">
        <v>-4.5516639999999997</v>
      </c>
      <c r="N117">
        <v>118245.98806800001</v>
      </c>
      <c r="O117">
        <v>130598.188649</v>
      </c>
      <c r="P117">
        <v>3896.2726429999998</v>
      </c>
      <c r="Q117">
        <v>3591.8623120000002</v>
      </c>
      <c r="R117">
        <v>0.47841400000000001</v>
      </c>
      <c r="S117">
        <v>7.8558820000000003</v>
      </c>
      <c r="T117">
        <v>7.7582469999999999</v>
      </c>
      <c r="U117">
        <v>2.5169329999999999</v>
      </c>
      <c r="V117">
        <v>70.392621000000005</v>
      </c>
      <c r="W117">
        <v>3.65</v>
      </c>
      <c r="X117" s="6">
        <v>40494</v>
      </c>
      <c r="Y117">
        <v>2</v>
      </c>
      <c r="Z117" t="s">
        <v>15962</v>
      </c>
      <c r="AA117" t="s">
        <v>15914</v>
      </c>
      <c r="AB117">
        <v>-0.10069</v>
      </c>
      <c r="AC117">
        <v>-2.4406210000000002</v>
      </c>
      <c r="AD117">
        <v>-8.7577309999999997</v>
      </c>
      <c r="AE117">
        <v>-5.4878159999999996</v>
      </c>
      <c r="AF117">
        <v>0.13875499999999999</v>
      </c>
      <c r="AG117">
        <v>6.8626999999999994E-2</v>
      </c>
      <c r="AH117">
        <v>0.30971900000000002</v>
      </c>
      <c r="AI117">
        <v>-0.91794799999999999</v>
      </c>
      <c r="AJ117">
        <v>100</v>
      </c>
      <c r="AK117" t="s">
        <v>15697</v>
      </c>
      <c r="AL117" t="s">
        <v>761</v>
      </c>
      <c r="AM117">
        <v>0.480327</v>
      </c>
      <c r="AN117">
        <v>0.47792000000000001</v>
      </c>
      <c r="AO117">
        <v>3</v>
      </c>
      <c r="AP117">
        <v>48.179262000000001</v>
      </c>
      <c r="AQ117">
        <v>-5.5557000000000002E-2</v>
      </c>
      <c r="AR117">
        <v>-1.6862900000000001</v>
      </c>
      <c r="AS117">
        <v>-0.51617000000000002</v>
      </c>
      <c r="AT117">
        <v>-0.82713899999999996</v>
      </c>
    </row>
    <row r="118" spans="1:46" x14ac:dyDescent="0.25">
      <c r="A118" t="s">
        <v>16647</v>
      </c>
      <c r="B118" t="s">
        <v>16648</v>
      </c>
      <c r="C118" t="s">
        <v>16649</v>
      </c>
      <c r="D118" t="s">
        <v>15636</v>
      </c>
      <c r="E118" s="6">
        <v>48199</v>
      </c>
      <c r="F118" t="s">
        <v>15680</v>
      </c>
      <c r="G118">
        <v>95.983900000000006</v>
      </c>
      <c r="H118">
        <v>0.67397300000000004</v>
      </c>
      <c r="I118">
        <v>96.042950000000005</v>
      </c>
      <c r="J118">
        <v>0</v>
      </c>
      <c r="K118">
        <v>-1.65496</v>
      </c>
      <c r="M118">
        <v>-4.37432</v>
      </c>
      <c r="N118">
        <v>115796.40736</v>
      </c>
      <c r="O118">
        <v>111926.34390399999</v>
      </c>
      <c r="P118">
        <v>3339.215929</v>
      </c>
      <c r="Q118">
        <v>3078.327659</v>
      </c>
      <c r="R118">
        <v>0.41001399999999999</v>
      </c>
      <c r="S118">
        <v>8.7513699999999996</v>
      </c>
      <c r="T118">
        <v>8.6446480000000001</v>
      </c>
      <c r="U118">
        <v>2.469103</v>
      </c>
      <c r="V118">
        <v>84.074248999999995</v>
      </c>
      <c r="W118">
        <v>2</v>
      </c>
      <c r="X118" s="6">
        <v>44314</v>
      </c>
      <c r="Y118">
        <v>2</v>
      </c>
      <c r="Z118" t="s">
        <v>16650</v>
      </c>
      <c r="AA118" t="s">
        <v>15914</v>
      </c>
      <c r="AB118">
        <v>-0.10069</v>
      </c>
      <c r="AC118">
        <v>-2.359127</v>
      </c>
      <c r="AE118">
        <v>-5.3122109999999996</v>
      </c>
      <c r="AF118">
        <v>0.13875499999999999</v>
      </c>
      <c r="AG118">
        <v>0.15221699999999999</v>
      </c>
      <c r="AI118">
        <v>-0.73385299999999998</v>
      </c>
      <c r="AJ118">
        <v>100</v>
      </c>
      <c r="AK118" t="s">
        <v>15697</v>
      </c>
      <c r="AL118" t="s">
        <v>761</v>
      </c>
      <c r="AM118">
        <v>0.41131000000000001</v>
      </c>
      <c r="AN118">
        <v>0.40959099999999998</v>
      </c>
      <c r="AO118">
        <v>3</v>
      </c>
      <c r="AP118">
        <v>48.179262000000001</v>
      </c>
      <c r="AQ118">
        <v>-5.5557000000000002E-2</v>
      </c>
      <c r="AR118">
        <v>-1.6862900000000001</v>
      </c>
      <c r="AS118">
        <v>-0.51617000000000002</v>
      </c>
      <c r="AT118">
        <v>-0.82713899999999996</v>
      </c>
    </row>
    <row r="119" spans="1:46" x14ac:dyDescent="0.25">
      <c r="A119" t="s">
        <v>15963</v>
      </c>
      <c r="B119" t="s">
        <v>15964</v>
      </c>
      <c r="C119" t="s">
        <v>15965</v>
      </c>
      <c r="D119" t="s">
        <v>15636</v>
      </c>
      <c r="E119" s="6">
        <v>48390</v>
      </c>
      <c r="F119" t="s">
        <v>15696</v>
      </c>
      <c r="G119">
        <v>110.22067</v>
      </c>
      <c r="H119">
        <v>1.189384</v>
      </c>
      <c r="I119">
        <v>117.30100400000001</v>
      </c>
      <c r="J119">
        <v>0</v>
      </c>
      <c r="K119">
        <v>-1.651751</v>
      </c>
      <c r="L119">
        <v>-3.390933</v>
      </c>
      <c r="M119">
        <v>-5.0418430000000001</v>
      </c>
      <c r="N119">
        <v>147135.99914500001</v>
      </c>
      <c r="O119">
        <v>163924.29545599999</v>
      </c>
      <c r="P119">
        <v>4890.5253169999996</v>
      </c>
      <c r="Q119">
        <v>4508.4354149999999</v>
      </c>
      <c r="R119">
        <v>0.60049600000000003</v>
      </c>
      <c r="S119">
        <v>8.5487760000000002</v>
      </c>
      <c r="T119">
        <v>8.4379539999999995</v>
      </c>
      <c r="U119">
        <v>2.626741</v>
      </c>
      <c r="V119">
        <v>83.884050999999999</v>
      </c>
      <c r="W119">
        <v>3.7749999999999999</v>
      </c>
      <c r="X119" s="6">
        <v>40935</v>
      </c>
      <c r="Y119">
        <v>2</v>
      </c>
      <c r="Z119" t="s">
        <v>15966</v>
      </c>
      <c r="AA119" t="s">
        <v>15914</v>
      </c>
      <c r="AB119">
        <v>-0.10069</v>
      </c>
      <c r="AC119">
        <v>-2.3559410000000001</v>
      </c>
      <c r="AD119">
        <v>-9.1373979999999992</v>
      </c>
      <c r="AE119">
        <v>-5.9731870000000002</v>
      </c>
      <c r="AF119">
        <v>0.13875499999999999</v>
      </c>
      <c r="AG119">
        <v>0.15548500000000001</v>
      </c>
      <c r="AH119">
        <v>-0.107679</v>
      </c>
      <c r="AI119">
        <v>-1.4267879999999999</v>
      </c>
      <c r="AJ119">
        <v>100</v>
      </c>
      <c r="AK119" t="s">
        <v>15697</v>
      </c>
      <c r="AL119" t="s">
        <v>761</v>
      </c>
      <c r="AM119">
        <v>0.60237399999999997</v>
      </c>
      <c r="AN119">
        <v>0.59987599999999996</v>
      </c>
      <c r="AO119">
        <v>3</v>
      </c>
      <c r="AP119">
        <v>48.179262000000001</v>
      </c>
      <c r="AQ119">
        <v>-5.5557000000000002E-2</v>
      </c>
      <c r="AR119">
        <v>-1.6862900000000001</v>
      </c>
      <c r="AS119">
        <v>-0.51617000000000002</v>
      </c>
      <c r="AT119">
        <v>-0.82713899999999996</v>
      </c>
    </row>
    <row r="120" spans="1:46" x14ac:dyDescent="0.25">
      <c r="A120" t="s">
        <v>15967</v>
      </c>
      <c r="B120" t="s">
        <v>15968</v>
      </c>
      <c r="C120" t="s">
        <v>15969</v>
      </c>
      <c r="D120" t="s">
        <v>15636</v>
      </c>
      <c r="E120" s="6">
        <v>49477</v>
      </c>
      <c r="F120" t="s">
        <v>15696</v>
      </c>
      <c r="G120">
        <v>83.892229999999998</v>
      </c>
      <c r="H120">
        <v>0.53917800000000005</v>
      </c>
      <c r="I120">
        <v>83.481925000000004</v>
      </c>
      <c r="J120">
        <v>0</v>
      </c>
      <c r="K120">
        <v>-3.1351840000000002</v>
      </c>
      <c r="L120">
        <v>-7.6103899999999998</v>
      </c>
      <c r="M120">
        <v>-8.8027080000000009</v>
      </c>
      <c r="N120">
        <v>59275.794390000003</v>
      </c>
      <c r="O120">
        <v>50047.387856000001</v>
      </c>
      <c r="P120">
        <v>1493.1161770000001</v>
      </c>
      <c r="Q120">
        <v>1376.4610990000001</v>
      </c>
      <c r="R120">
        <v>0.183336</v>
      </c>
      <c r="S120">
        <v>11.702254</v>
      </c>
      <c r="T120">
        <v>11.523758000000001</v>
      </c>
      <c r="U120">
        <v>3.0978759999999999</v>
      </c>
      <c r="V120">
        <v>149.30529999999999</v>
      </c>
      <c r="W120">
        <v>1.6</v>
      </c>
      <c r="X120" s="6">
        <v>43700</v>
      </c>
      <c r="Y120">
        <v>2</v>
      </c>
      <c r="Z120" t="s">
        <v>15970</v>
      </c>
      <c r="AA120" t="s">
        <v>15914</v>
      </c>
      <c r="AB120">
        <v>-0.10069</v>
      </c>
      <c r="AC120">
        <v>-3.8287520000000002</v>
      </c>
      <c r="AD120">
        <v>-13.105874999999999</v>
      </c>
      <c r="AE120">
        <v>-9.6971659999999993</v>
      </c>
      <c r="AF120">
        <v>0.13875499999999999</v>
      </c>
      <c r="AG120">
        <v>-1.3552070000000001</v>
      </c>
      <c r="AH120">
        <v>-4.4705329999999996</v>
      </c>
      <c r="AI120">
        <v>-5.3308299999999997</v>
      </c>
      <c r="AJ120">
        <v>100</v>
      </c>
      <c r="AK120" t="s">
        <v>15697</v>
      </c>
      <c r="AL120" t="s">
        <v>761</v>
      </c>
      <c r="AM120">
        <v>0.186726</v>
      </c>
      <c r="AN120">
        <v>0.183147</v>
      </c>
      <c r="AO120">
        <v>3</v>
      </c>
      <c r="AP120">
        <v>48.179262000000001</v>
      </c>
      <c r="AQ120">
        <v>-5.5557000000000002E-2</v>
      </c>
      <c r="AR120">
        <v>-1.6862900000000001</v>
      </c>
      <c r="AS120">
        <v>-0.51617000000000002</v>
      </c>
      <c r="AT120">
        <v>-0.82713899999999996</v>
      </c>
    </row>
    <row r="121" spans="1:46" x14ac:dyDescent="0.25">
      <c r="A121" t="s">
        <v>15971</v>
      </c>
      <c r="B121" t="s">
        <v>15972</v>
      </c>
      <c r="C121" t="s">
        <v>15973</v>
      </c>
      <c r="D121" t="s">
        <v>15636</v>
      </c>
      <c r="E121" s="6">
        <v>49660</v>
      </c>
      <c r="F121" t="s">
        <v>15696</v>
      </c>
      <c r="G121">
        <v>82.586335000000005</v>
      </c>
      <c r="H121">
        <v>0.53412300000000001</v>
      </c>
      <c r="I121">
        <v>83.545373999999995</v>
      </c>
      <c r="J121">
        <v>0</v>
      </c>
      <c r="K121">
        <v>-3.283579</v>
      </c>
      <c r="L121">
        <v>-8.4820189999999993</v>
      </c>
      <c r="M121">
        <v>-9.2521649999999998</v>
      </c>
      <c r="N121">
        <v>117584.64902700001</v>
      </c>
      <c r="O121">
        <v>97736.899147000004</v>
      </c>
      <c r="P121">
        <v>2915.8873509999999</v>
      </c>
      <c r="Q121">
        <v>2688.0731510000001</v>
      </c>
      <c r="R121">
        <v>0.35803499999999999</v>
      </c>
      <c r="S121">
        <v>12.091957000000001</v>
      </c>
      <c r="T121">
        <v>11.903700000000001</v>
      </c>
      <c r="U121">
        <v>3.163001</v>
      </c>
      <c r="V121">
        <v>159.58487600000001</v>
      </c>
      <c r="W121">
        <v>1.585</v>
      </c>
      <c r="X121" s="6">
        <v>44062</v>
      </c>
      <c r="Y121">
        <v>2</v>
      </c>
      <c r="Z121" t="s">
        <v>15974</v>
      </c>
      <c r="AA121" t="s">
        <v>15914</v>
      </c>
      <c r="AB121">
        <v>-0.10069</v>
      </c>
      <c r="AC121">
        <v>-3.9760849999999999</v>
      </c>
      <c r="AD121">
        <v>-13.925658</v>
      </c>
      <c r="AE121">
        <v>-10.142215</v>
      </c>
      <c r="AF121">
        <v>0.13875499999999999</v>
      </c>
      <c r="AG121">
        <v>-1.5063299999999999</v>
      </c>
      <c r="AH121">
        <v>-5.371785</v>
      </c>
      <c r="AI121">
        <v>-5.7973970000000001</v>
      </c>
      <c r="AJ121">
        <v>100</v>
      </c>
      <c r="AK121" t="s">
        <v>15697</v>
      </c>
      <c r="AL121" t="s">
        <v>761</v>
      </c>
      <c r="AM121">
        <v>0.36521500000000001</v>
      </c>
      <c r="AN121">
        <v>0.35766500000000001</v>
      </c>
      <c r="AO121">
        <v>3</v>
      </c>
      <c r="AP121">
        <v>48.179262000000001</v>
      </c>
      <c r="AQ121">
        <v>-5.5557000000000002E-2</v>
      </c>
      <c r="AR121">
        <v>-1.6862900000000001</v>
      </c>
      <c r="AS121">
        <v>-0.51617000000000002</v>
      </c>
      <c r="AT121">
        <v>-0.82713899999999996</v>
      </c>
    </row>
    <row r="122" spans="1:46" x14ac:dyDescent="0.25">
      <c r="A122" t="s">
        <v>15975</v>
      </c>
      <c r="B122" t="s">
        <v>15976</v>
      </c>
      <c r="C122" t="s">
        <v>15977</v>
      </c>
      <c r="D122" t="s">
        <v>15636</v>
      </c>
      <c r="E122" s="6">
        <v>49843</v>
      </c>
      <c r="F122" t="s">
        <v>15696</v>
      </c>
      <c r="G122">
        <v>101.69526999999999</v>
      </c>
      <c r="H122">
        <v>1.145753</v>
      </c>
      <c r="I122">
        <v>107.428543</v>
      </c>
      <c r="J122">
        <v>0</v>
      </c>
      <c r="K122">
        <v>-2.6725080000000001</v>
      </c>
      <c r="L122">
        <v>-7.2415010000000004</v>
      </c>
      <c r="M122">
        <v>-8.0230840000000008</v>
      </c>
      <c r="N122">
        <v>112982.73205200001</v>
      </c>
      <c r="O122">
        <v>116192.59793600001</v>
      </c>
      <c r="P122">
        <v>3466.4955570000002</v>
      </c>
      <c r="Q122">
        <v>3195.6631080000002</v>
      </c>
      <c r="R122">
        <v>0.42564299999999999</v>
      </c>
      <c r="S122">
        <v>11.257346999999999</v>
      </c>
      <c r="T122">
        <v>11.077342</v>
      </c>
      <c r="U122">
        <v>3.2499769999999999</v>
      </c>
      <c r="V122">
        <v>147.69369699999999</v>
      </c>
      <c r="W122">
        <v>3.4</v>
      </c>
      <c r="X122" s="6">
        <v>42328</v>
      </c>
      <c r="Y122">
        <v>2</v>
      </c>
      <c r="Z122" t="s">
        <v>15978</v>
      </c>
      <c r="AA122" t="s">
        <v>15914</v>
      </c>
      <c r="AB122">
        <v>-0.10069</v>
      </c>
      <c r="AC122">
        <v>-3.3693900000000001</v>
      </c>
      <c r="AD122">
        <v>-12.758927999999999</v>
      </c>
      <c r="AE122">
        <v>-8.9251889999999996</v>
      </c>
      <c r="AF122">
        <v>0.13875499999999999</v>
      </c>
      <c r="AG122">
        <v>-0.88402999999999998</v>
      </c>
      <c r="AH122">
        <v>-4.0891080000000004</v>
      </c>
      <c r="AI122">
        <v>-4.5215249999999996</v>
      </c>
      <c r="AJ122">
        <v>100</v>
      </c>
      <c r="AK122" t="s">
        <v>15697</v>
      </c>
      <c r="AL122" t="s">
        <v>761</v>
      </c>
      <c r="AM122">
        <v>0.431452</v>
      </c>
      <c r="AN122">
        <v>0.425203</v>
      </c>
      <c r="AO122">
        <v>3</v>
      </c>
      <c r="AP122">
        <v>48.179262000000001</v>
      </c>
      <c r="AQ122">
        <v>-5.5557000000000002E-2</v>
      </c>
      <c r="AR122">
        <v>-1.6862900000000001</v>
      </c>
      <c r="AS122">
        <v>-0.51617000000000002</v>
      </c>
      <c r="AT122">
        <v>-0.82713899999999996</v>
      </c>
    </row>
    <row r="123" spans="1:46" x14ac:dyDescent="0.25">
      <c r="A123" t="s">
        <v>15979</v>
      </c>
      <c r="B123" t="s">
        <v>15980</v>
      </c>
      <c r="C123" t="s">
        <v>15981</v>
      </c>
      <c r="D123" t="s">
        <v>15636</v>
      </c>
      <c r="E123" s="6">
        <v>50573</v>
      </c>
      <c r="F123" t="s">
        <v>15696</v>
      </c>
      <c r="G123">
        <v>99.383740000000003</v>
      </c>
      <c r="H123">
        <v>1.112055</v>
      </c>
      <c r="I123">
        <v>102.05906299999999</v>
      </c>
      <c r="J123">
        <v>0</v>
      </c>
      <c r="K123">
        <v>-2.91452</v>
      </c>
      <c r="L123">
        <v>-8.6745280000000005</v>
      </c>
      <c r="M123">
        <v>-8.9244260000000004</v>
      </c>
      <c r="N123">
        <v>150018.31523800001</v>
      </c>
      <c r="O123">
        <v>150762.09823500001</v>
      </c>
      <c r="P123">
        <v>4497.8436920000004</v>
      </c>
      <c r="Q123">
        <v>4146.4334559999998</v>
      </c>
      <c r="R123">
        <v>0.55227999999999999</v>
      </c>
      <c r="S123">
        <v>12.501636</v>
      </c>
      <c r="T123">
        <v>12.295698</v>
      </c>
      <c r="U123">
        <v>3.349755</v>
      </c>
      <c r="V123">
        <v>184.28341499999999</v>
      </c>
      <c r="W123">
        <v>3.3</v>
      </c>
      <c r="X123" s="6">
        <v>43441</v>
      </c>
      <c r="Y123">
        <v>2</v>
      </c>
      <c r="Z123" t="s">
        <v>15982</v>
      </c>
      <c r="AA123" t="s">
        <v>15914</v>
      </c>
      <c r="AB123">
        <v>-0.10069</v>
      </c>
      <c r="AC123">
        <v>-3.6096689999999998</v>
      </c>
      <c r="AD123">
        <v>-14.106716</v>
      </c>
      <c r="AE123">
        <v>-9.8176900000000007</v>
      </c>
      <c r="AF123">
        <v>0.13875499999999999</v>
      </c>
      <c r="AG123">
        <v>-1.1304890000000001</v>
      </c>
      <c r="AH123">
        <v>-5.5708359999999999</v>
      </c>
      <c r="AI123">
        <v>-5.4571810000000003</v>
      </c>
      <c r="AJ123">
        <v>100</v>
      </c>
      <c r="AK123" t="s">
        <v>15697</v>
      </c>
      <c r="AL123" t="s">
        <v>761</v>
      </c>
      <c r="AM123">
        <v>0.56121299999999996</v>
      </c>
      <c r="AN123">
        <v>0.551709</v>
      </c>
      <c r="AO123">
        <v>3</v>
      </c>
      <c r="AP123">
        <v>48.179262000000001</v>
      </c>
      <c r="AQ123">
        <v>-5.5557000000000002E-2</v>
      </c>
      <c r="AR123">
        <v>-1.6862900000000001</v>
      </c>
      <c r="AS123">
        <v>-0.51617000000000002</v>
      </c>
      <c r="AT123">
        <v>-0.82713899999999996</v>
      </c>
    </row>
    <row r="124" spans="1:46" x14ac:dyDescent="0.25">
      <c r="A124" t="s">
        <v>16651</v>
      </c>
      <c r="B124" t="s">
        <v>16652</v>
      </c>
      <c r="C124" t="s">
        <v>16653</v>
      </c>
      <c r="D124" t="s">
        <v>15636</v>
      </c>
      <c r="E124" s="6">
        <v>52034</v>
      </c>
      <c r="F124" t="s">
        <v>15696</v>
      </c>
      <c r="G124">
        <v>77.881709999999998</v>
      </c>
      <c r="H124">
        <v>0.67397300000000004</v>
      </c>
      <c r="I124">
        <v>86.243823000000006</v>
      </c>
      <c r="J124">
        <v>0</v>
      </c>
      <c r="K124">
        <v>-2.8105910000000001</v>
      </c>
      <c r="M124">
        <v>-10.996428</v>
      </c>
      <c r="N124">
        <v>75718.545209000004</v>
      </c>
      <c r="O124">
        <v>59481.220046000002</v>
      </c>
      <c r="P124">
        <v>1774.56558</v>
      </c>
      <c r="Q124">
        <v>1635.9212540000001</v>
      </c>
      <c r="R124">
        <v>0.21789500000000001</v>
      </c>
      <c r="S124">
        <v>15.97855</v>
      </c>
      <c r="T124">
        <v>15.700376</v>
      </c>
      <c r="U124">
        <v>3.543536</v>
      </c>
      <c r="V124">
        <v>294.887992</v>
      </c>
      <c r="W124">
        <v>2</v>
      </c>
      <c r="X124" s="6">
        <v>44134</v>
      </c>
      <c r="Y124">
        <v>2</v>
      </c>
      <c r="Z124" t="s">
        <v>16654</v>
      </c>
      <c r="AA124" t="s">
        <v>15914</v>
      </c>
      <c r="AB124">
        <v>-0.10069</v>
      </c>
      <c r="AC124">
        <v>-3.5064839999999999</v>
      </c>
      <c r="AE124">
        <v>-11.86937</v>
      </c>
      <c r="AF124">
        <v>0.13875499999999999</v>
      </c>
      <c r="AG124">
        <v>-1.024651</v>
      </c>
      <c r="AI124">
        <v>-7.6080639999999997</v>
      </c>
      <c r="AJ124">
        <v>100</v>
      </c>
      <c r="AK124" t="s">
        <v>15697</v>
      </c>
      <c r="AL124" t="s">
        <v>761</v>
      </c>
      <c r="AM124">
        <v>0.22118199999999999</v>
      </c>
      <c r="AN124">
        <v>0.21767</v>
      </c>
      <c r="AO124">
        <v>3</v>
      </c>
      <c r="AP124">
        <v>48.179262000000001</v>
      </c>
      <c r="AQ124">
        <v>-5.5557000000000002E-2</v>
      </c>
      <c r="AR124">
        <v>-1.6862900000000001</v>
      </c>
      <c r="AS124">
        <v>-0.51617000000000002</v>
      </c>
      <c r="AT124">
        <v>-0.82713899999999996</v>
      </c>
    </row>
    <row r="125" spans="1:46" x14ac:dyDescent="0.25">
      <c r="A125" t="s">
        <v>15983</v>
      </c>
      <c r="B125" t="s">
        <v>15984</v>
      </c>
      <c r="C125" t="s">
        <v>15985</v>
      </c>
      <c r="D125" t="s">
        <v>15636</v>
      </c>
      <c r="E125" s="6">
        <v>53495</v>
      </c>
      <c r="F125" t="s">
        <v>15696</v>
      </c>
      <c r="G125">
        <v>88.975385000000003</v>
      </c>
      <c r="H125">
        <v>0.96883600000000003</v>
      </c>
      <c r="I125">
        <v>111.425179</v>
      </c>
      <c r="J125">
        <v>0</v>
      </c>
      <c r="K125">
        <v>-2.1022259999999999</v>
      </c>
      <c r="L125">
        <v>-9.7768610000000002</v>
      </c>
      <c r="M125">
        <v>-10.588162000000001</v>
      </c>
      <c r="N125">
        <v>106831.920843</v>
      </c>
      <c r="O125">
        <v>96089.138571999996</v>
      </c>
      <c r="P125">
        <v>2866.7279830000002</v>
      </c>
      <c r="Q125">
        <v>2642.7545359999999</v>
      </c>
      <c r="R125">
        <v>0.35199900000000001</v>
      </c>
      <c r="S125">
        <v>16.935417999999999</v>
      </c>
      <c r="T125">
        <v>16.639341000000002</v>
      </c>
      <c r="U125">
        <v>3.5587559999999998</v>
      </c>
      <c r="V125">
        <v>354.94440800000001</v>
      </c>
      <c r="W125">
        <v>2.875</v>
      </c>
      <c r="X125" s="6">
        <v>42559</v>
      </c>
      <c r="Y125">
        <v>2</v>
      </c>
      <c r="Z125" t="s">
        <v>15986</v>
      </c>
      <c r="AA125" t="s">
        <v>15914</v>
      </c>
      <c r="AB125">
        <v>-0.10069</v>
      </c>
      <c r="AC125">
        <v>-2.803191</v>
      </c>
      <c r="AD125">
        <v>-15.143481</v>
      </c>
      <c r="AE125">
        <v>-11.465108000000001</v>
      </c>
      <c r="AF125">
        <v>0.13875499999999999</v>
      </c>
      <c r="AG125">
        <v>-0.30326900000000001</v>
      </c>
      <c r="AH125">
        <v>-6.7106320000000004</v>
      </c>
      <c r="AI125">
        <v>-7.1842560000000004</v>
      </c>
      <c r="AJ125">
        <v>100</v>
      </c>
      <c r="AK125" t="s">
        <v>15697</v>
      </c>
      <c r="AL125" t="s">
        <v>761</v>
      </c>
      <c r="AM125">
        <v>0.35472500000000001</v>
      </c>
      <c r="AN125">
        <v>0.35163499999999998</v>
      </c>
      <c r="AO125">
        <v>3</v>
      </c>
      <c r="AP125">
        <v>48.179262000000001</v>
      </c>
      <c r="AQ125">
        <v>-5.5557000000000002E-2</v>
      </c>
      <c r="AR125">
        <v>-1.6862900000000001</v>
      </c>
      <c r="AS125">
        <v>-0.51617000000000002</v>
      </c>
      <c r="AT125">
        <v>-0.82713899999999996</v>
      </c>
    </row>
    <row r="126" spans="1:46" x14ac:dyDescent="0.25">
      <c r="A126" t="s">
        <v>15988</v>
      </c>
      <c r="B126" t="s">
        <v>15989</v>
      </c>
      <c r="C126" t="s">
        <v>15990</v>
      </c>
      <c r="D126" t="s">
        <v>15636</v>
      </c>
      <c r="E126" s="6">
        <v>45224</v>
      </c>
      <c r="F126" t="s">
        <v>15637</v>
      </c>
      <c r="G126">
        <v>93.22</v>
      </c>
      <c r="H126">
        <v>0.2175</v>
      </c>
      <c r="I126">
        <v>94.039784999999995</v>
      </c>
      <c r="J126">
        <v>0.146032</v>
      </c>
      <c r="K126">
        <v>-0.73436599999999996</v>
      </c>
      <c r="L126">
        <v>-5.050084</v>
      </c>
      <c r="M126">
        <v>-1.371432</v>
      </c>
      <c r="N126">
        <v>100550.58</v>
      </c>
      <c r="O126">
        <v>93951.948187999995</v>
      </c>
      <c r="P126">
        <v>4173.3977809999997</v>
      </c>
      <c r="Q126">
        <v>3847.3360510000002</v>
      </c>
      <c r="R126">
        <v>0.52655600000000002</v>
      </c>
      <c r="S126">
        <v>1.5127900000000001</v>
      </c>
      <c r="T126">
        <v>1.4378930000000001</v>
      </c>
      <c r="U126">
        <v>5.2088039999999998</v>
      </c>
      <c r="V126">
        <v>3.4384209999999999</v>
      </c>
      <c r="W126">
        <v>0.45</v>
      </c>
      <c r="X126" s="6">
        <v>42272</v>
      </c>
      <c r="Y126">
        <v>1</v>
      </c>
      <c r="Z126" t="s">
        <v>15989</v>
      </c>
      <c r="AA126" t="s">
        <v>15987</v>
      </c>
      <c r="AB126">
        <v>-1.1446E-2</v>
      </c>
      <c r="AC126">
        <v>-3.201886</v>
      </c>
      <c r="AD126">
        <v>-8.2608289999999993</v>
      </c>
      <c r="AE126">
        <v>-4.2638579999999999</v>
      </c>
      <c r="AF126">
        <v>0.228213</v>
      </c>
      <c r="AG126">
        <v>-0.71221800000000002</v>
      </c>
      <c r="AH126">
        <v>0.85600200000000004</v>
      </c>
      <c r="AI126">
        <v>0.36519099999999999</v>
      </c>
      <c r="AJ126">
        <v>100</v>
      </c>
      <c r="AK126" t="s">
        <v>15697</v>
      </c>
      <c r="AL126" t="s">
        <v>1143</v>
      </c>
      <c r="AM126">
        <v>0.51853700000000003</v>
      </c>
      <c r="AN126">
        <v>0.51234199999999996</v>
      </c>
      <c r="AO126">
        <v>1</v>
      </c>
      <c r="AP126">
        <v>86.341550999999995</v>
      </c>
      <c r="AQ126">
        <v>-3.1099000000000002E-2</v>
      </c>
      <c r="AR126">
        <v>-0.65920900000000004</v>
      </c>
      <c r="AS126">
        <v>-0.31524000000000002</v>
      </c>
      <c r="AT126">
        <v>0.288914</v>
      </c>
    </row>
    <row r="127" spans="1:46" x14ac:dyDescent="0.25">
      <c r="A127" t="s">
        <v>15991</v>
      </c>
      <c r="B127" t="s">
        <v>15992</v>
      </c>
      <c r="C127" t="s">
        <v>15993</v>
      </c>
      <c r="D127" t="s">
        <v>15636</v>
      </c>
      <c r="E127" s="6">
        <v>45437</v>
      </c>
      <c r="F127" t="s">
        <v>15637</v>
      </c>
      <c r="G127">
        <v>101.09399999999999</v>
      </c>
      <c r="H127">
        <v>5.13</v>
      </c>
      <c r="I127">
        <v>183.03046599999999</v>
      </c>
      <c r="J127">
        <v>0.35254000000000002</v>
      </c>
      <c r="K127">
        <v>-0.82024200000000003</v>
      </c>
      <c r="L127">
        <v>-6.7334259999999997</v>
      </c>
      <c r="M127">
        <v>-1.9784440000000001</v>
      </c>
      <c r="N127">
        <v>74702.649999999994</v>
      </c>
      <c r="O127">
        <v>79352.142936000004</v>
      </c>
      <c r="P127">
        <v>3524.866313</v>
      </c>
      <c r="Q127">
        <v>3249.4734389999999</v>
      </c>
      <c r="R127">
        <v>0.44473099999999999</v>
      </c>
      <c r="S127">
        <v>1.941748</v>
      </c>
      <c r="T127">
        <v>1.84727</v>
      </c>
      <c r="U127">
        <v>5.1144160000000003</v>
      </c>
      <c r="V127">
        <v>5.3853499999999999</v>
      </c>
      <c r="W127">
        <v>5.7</v>
      </c>
      <c r="X127" s="6">
        <v>39958</v>
      </c>
      <c r="Y127">
        <v>1</v>
      </c>
      <c r="Z127" t="s">
        <v>15992</v>
      </c>
      <c r="AA127" t="s">
        <v>15987</v>
      </c>
      <c r="AB127">
        <v>0.19473699999999999</v>
      </c>
      <c r="AC127">
        <v>-3.2856269999999999</v>
      </c>
      <c r="AD127">
        <v>-9.8872490000000006</v>
      </c>
      <c r="AE127">
        <v>-4.8530680000000004</v>
      </c>
      <c r="AF127">
        <v>0.43489</v>
      </c>
      <c r="AG127">
        <v>-0.79811299999999996</v>
      </c>
      <c r="AH127">
        <v>-0.93204799999999999</v>
      </c>
      <c r="AI127">
        <v>-0.25250899999999998</v>
      </c>
      <c r="AJ127">
        <v>100</v>
      </c>
      <c r="AK127" t="s">
        <v>15697</v>
      </c>
      <c r="AL127" t="s">
        <v>1143</v>
      </c>
      <c r="AM127">
        <v>0.43833699999999998</v>
      </c>
      <c r="AN127">
        <v>0.432726</v>
      </c>
      <c r="AO127">
        <v>1</v>
      </c>
      <c r="AP127">
        <v>86.341550999999995</v>
      </c>
      <c r="AQ127">
        <v>-3.1099000000000002E-2</v>
      </c>
      <c r="AR127">
        <v>-0.65920900000000004</v>
      </c>
      <c r="AS127">
        <v>-0.31524000000000002</v>
      </c>
      <c r="AT127">
        <v>0.288914</v>
      </c>
    </row>
    <row r="128" spans="1:46" x14ac:dyDescent="0.25">
      <c r="A128" t="s">
        <v>20490</v>
      </c>
      <c r="B128" t="s">
        <v>20419</v>
      </c>
      <c r="C128" t="s">
        <v>20491</v>
      </c>
      <c r="D128" t="s">
        <v>15636</v>
      </c>
      <c r="E128" s="6">
        <v>45638</v>
      </c>
      <c r="F128" t="s">
        <v>15637</v>
      </c>
      <c r="G128">
        <v>87.930499999999995</v>
      </c>
      <c r="H128">
        <v>0</v>
      </c>
      <c r="I128">
        <v>95.214402000000007</v>
      </c>
      <c r="J128">
        <v>0.66456800000000005</v>
      </c>
      <c r="K128">
        <v>-1.012608</v>
      </c>
      <c r="M128">
        <v>-3.3730769999999999</v>
      </c>
      <c r="N128">
        <v>33815.379999999997</v>
      </c>
      <c r="O128">
        <v>29734.032711</v>
      </c>
      <c r="P128">
        <v>1320.802267</v>
      </c>
      <c r="Q128">
        <v>1217.609833</v>
      </c>
      <c r="R128">
        <v>0.16664499999999999</v>
      </c>
      <c r="S128">
        <v>2.6504729999999999</v>
      </c>
      <c r="T128">
        <v>2.524994</v>
      </c>
      <c r="U128">
        <v>4.9694900000000004</v>
      </c>
      <c r="V128">
        <v>8.7804859999999998</v>
      </c>
      <c r="W128">
        <v>0</v>
      </c>
      <c r="X128" s="6">
        <v>44239</v>
      </c>
      <c r="Y128">
        <v>1</v>
      </c>
      <c r="Z128" t="s">
        <v>20419</v>
      </c>
      <c r="AA128" t="s">
        <v>15987</v>
      </c>
      <c r="AB128">
        <v>0.506274</v>
      </c>
      <c r="AC128">
        <v>-3.4732120000000002</v>
      </c>
      <c r="AE128">
        <v>-6.2068019999999997</v>
      </c>
      <c r="AF128">
        <v>0.747174</v>
      </c>
      <c r="AG128">
        <v>-0.99052200000000001</v>
      </c>
      <c r="AI128">
        <v>-1.6716979999999999</v>
      </c>
      <c r="AJ128">
        <v>100</v>
      </c>
      <c r="AK128" t="s">
        <v>15697</v>
      </c>
      <c r="AL128" t="s">
        <v>1143</v>
      </c>
      <c r="AM128">
        <v>0.16456899999999999</v>
      </c>
      <c r="AN128">
        <v>0.16214700000000001</v>
      </c>
      <c r="AO128">
        <v>1</v>
      </c>
      <c r="AP128">
        <v>86.341550999999995</v>
      </c>
      <c r="AQ128">
        <v>-3.1099000000000002E-2</v>
      </c>
      <c r="AR128">
        <v>-0.65920900000000004</v>
      </c>
      <c r="AS128">
        <v>-0.31524000000000002</v>
      </c>
      <c r="AT128">
        <v>0.288914</v>
      </c>
    </row>
    <row r="129" spans="1:46" x14ac:dyDescent="0.25">
      <c r="A129" t="s">
        <v>17842</v>
      </c>
      <c r="B129" t="s">
        <v>17843</v>
      </c>
      <c r="C129" t="s">
        <v>17844</v>
      </c>
      <c r="D129" t="s">
        <v>15636</v>
      </c>
      <c r="E129" s="6">
        <v>45702</v>
      </c>
      <c r="F129" t="s">
        <v>15637</v>
      </c>
      <c r="G129">
        <v>90.259500000000003</v>
      </c>
      <c r="H129">
        <v>0.22569400000000001</v>
      </c>
      <c r="I129">
        <v>92.338210000000004</v>
      </c>
      <c r="J129">
        <v>0.46282800000000002</v>
      </c>
      <c r="K129">
        <v>-1.3824160000000001</v>
      </c>
      <c r="M129">
        <v>-3.4794849999999999</v>
      </c>
      <c r="N129">
        <v>108129.62</v>
      </c>
      <c r="O129">
        <v>97841.296908999997</v>
      </c>
      <c r="P129">
        <v>4346.1648139999998</v>
      </c>
      <c r="Q129">
        <v>4006.6050369999998</v>
      </c>
      <c r="R129">
        <v>0.54835400000000001</v>
      </c>
      <c r="S129">
        <v>2.785374</v>
      </c>
      <c r="T129">
        <v>2.6520830000000002</v>
      </c>
      <c r="U129">
        <v>5.0259080000000003</v>
      </c>
      <c r="V129">
        <v>9.6157710000000005</v>
      </c>
      <c r="W129">
        <v>1.25</v>
      </c>
      <c r="X129" s="6">
        <v>43875</v>
      </c>
      <c r="Y129">
        <v>1</v>
      </c>
      <c r="Z129" t="s">
        <v>17843</v>
      </c>
      <c r="AA129" t="s">
        <v>15987</v>
      </c>
      <c r="AB129">
        <v>0.30485099999999998</v>
      </c>
      <c r="AC129">
        <v>-3.8338269999999999</v>
      </c>
      <c r="AE129">
        <v>-6.3100889999999996</v>
      </c>
      <c r="AF129">
        <v>0.54526799999999997</v>
      </c>
      <c r="AG129">
        <v>-1.360412</v>
      </c>
      <c r="AI129">
        <v>-1.7799799999999999</v>
      </c>
      <c r="AJ129">
        <v>100</v>
      </c>
      <c r="AK129" t="s">
        <v>15697</v>
      </c>
      <c r="AL129" t="s">
        <v>1143</v>
      </c>
      <c r="AM129">
        <v>0.54355100000000001</v>
      </c>
      <c r="AN129">
        <v>0.53355200000000003</v>
      </c>
      <c r="AO129">
        <v>1</v>
      </c>
      <c r="AP129">
        <v>86.341550999999995</v>
      </c>
      <c r="AQ129">
        <v>-3.1099000000000002E-2</v>
      </c>
      <c r="AR129">
        <v>-0.65920900000000004</v>
      </c>
      <c r="AS129">
        <v>-0.31524000000000002</v>
      </c>
      <c r="AT129">
        <v>0.288914</v>
      </c>
    </row>
    <row r="130" spans="1:46" x14ac:dyDescent="0.25">
      <c r="A130" t="s">
        <v>15994</v>
      </c>
      <c r="B130" t="s">
        <v>15995</v>
      </c>
      <c r="C130" t="s">
        <v>15996</v>
      </c>
      <c r="D130" t="s">
        <v>15636</v>
      </c>
      <c r="E130" s="6">
        <v>45917</v>
      </c>
      <c r="F130" t="s">
        <v>15651</v>
      </c>
      <c r="G130">
        <v>92.058999999999997</v>
      </c>
      <c r="H130">
        <v>1.413333</v>
      </c>
      <c r="I130">
        <v>102.063253</v>
      </c>
      <c r="J130">
        <v>0.46413500000000002</v>
      </c>
      <c r="K130">
        <v>-1.632231</v>
      </c>
      <c r="L130">
        <v>-9.4427210000000006</v>
      </c>
      <c r="M130">
        <v>-4.085032</v>
      </c>
      <c r="N130">
        <v>116878.04</v>
      </c>
      <c r="O130">
        <v>109248.631142</v>
      </c>
      <c r="P130">
        <v>4852.8849440000004</v>
      </c>
      <c r="Q130">
        <v>4473.7358320000003</v>
      </c>
      <c r="R130">
        <v>0.61228700000000003</v>
      </c>
      <c r="S130">
        <v>3.267649</v>
      </c>
      <c r="T130">
        <v>3.112762</v>
      </c>
      <c r="U130">
        <v>4.9758589999999998</v>
      </c>
      <c r="V130">
        <v>12.946903000000001</v>
      </c>
      <c r="W130">
        <v>2.4</v>
      </c>
      <c r="X130" s="6">
        <v>41715</v>
      </c>
      <c r="Y130">
        <v>1</v>
      </c>
      <c r="Z130" t="s">
        <v>15995</v>
      </c>
      <c r="AA130" t="s">
        <v>15987</v>
      </c>
      <c r="AB130">
        <v>0.30615599999999998</v>
      </c>
      <c r="AC130">
        <v>-4.0774309999999998</v>
      </c>
      <c r="AD130">
        <v>-12.504928</v>
      </c>
      <c r="AE130">
        <v>-6.8978780000000004</v>
      </c>
      <c r="AF130">
        <v>0.54657699999999998</v>
      </c>
      <c r="AG130">
        <v>-1.6102829999999999</v>
      </c>
      <c r="AH130">
        <v>-3.809866</v>
      </c>
      <c r="AI130">
        <v>-2.3961899999999998</v>
      </c>
      <c r="AJ130">
        <v>100</v>
      </c>
      <c r="AK130" t="s">
        <v>15697</v>
      </c>
      <c r="AL130" t="s">
        <v>1143</v>
      </c>
      <c r="AM130">
        <v>0.60846599999999995</v>
      </c>
      <c r="AN130">
        <v>0.59575800000000001</v>
      </c>
      <c r="AO130">
        <v>1</v>
      </c>
      <c r="AP130">
        <v>86.341550999999995</v>
      </c>
      <c r="AQ130">
        <v>-3.1099000000000002E-2</v>
      </c>
      <c r="AR130">
        <v>-0.65920900000000004</v>
      </c>
      <c r="AS130">
        <v>-0.31524000000000002</v>
      </c>
      <c r="AT130">
        <v>0.288914</v>
      </c>
    </row>
    <row r="131" spans="1:46" x14ac:dyDescent="0.25">
      <c r="A131" t="s">
        <v>15997</v>
      </c>
      <c r="B131" t="s">
        <v>15998</v>
      </c>
      <c r="C131" t="s">
        <v>15999</v>
      </c>
      <c r="D131" t="s">
        <v>15636</v>
      </c>
      <c r="E131" s="6">
        <v>46199</v>
      </c>
      <c r="F131" t="s">
        <v>15651</v>
      </c>
      <c r="G131">
        <v>86.076499999999996</v>
      </c>
      <c r="H131">
        <v>0.81388899999999997</v>
      </c>
      <c r="I131">
        <v>86.651853000000003</v>
      </c>
      <c r="J131">
        <v>0.48616700000000002</v>
      </c>
      <c r="K131">
        <v>-1.7879430000000001</v>
      </c>
      <c r="L131">
        <v>-10.517992</v>
      </c>
      <c r="M131">
        <v>-4.6336630000000003</v>
      </c>
      <c r="N131">
        <v>129520.91</v>
      </c>
      <c r="O131">
        <v>112541.222391</v>
      </c>
      <c r="P131">
        <v>4999.1436780000004</v>
      </c>
      <c r="Q131">
        <v>4608.5675760000004</v>
      </c>
      <c r="R131">
        <v>0.63073999999999997</v>
      </c>
      <c r="S131">
        <v>4.077674</v>
      </c>
      <c r="T131">
        <v>3.8931019999999998</v>
      </c>
      <c r="U131">
        <v>4.7409819999999998</v>
      </c>
      <c r="V131">
        <v>19.163045</v>
      </c>
      <c r="W131">
        <v>1</v>
      </c>
      <c r="X131" s="6">
        <v>42181</v>
      </c>
      <c r="Y131">
        <v>1</v>
      </c>
      <c r="Z131" t="s">
        <v>15998</v>
      </c>
      <c r="AA131" t="s">
        <v>15987</v>
      </c>
      <c r="AB131">
        <v>0.328154</v>
      </c>
      <c r="AC131">
        <v>-4.2292740000000002</v>
      </c>
      <c r="AD131">
        <v>-13.543839</v>
      </c>
      <c r="AE131">
        <v>-7.4304189999999997</v>
      </c>
      <c r="AF131">
        <v>0.56862699999999999</v>
      </c>
      <c r="AG131">
        <v>-1.76603</v>
      </c>
      <c r="AH131">
        <v>-4.9520220000000004</v>
      </c>
      <c r="AI131">
        <v>-2.9544809999999999</v>
      </c>
      <c r="AJ131">
        <v>100</v>
      </c>
      <c r="AK131" t="s">
        <v>15697</v>
      </c>
      <c r="AL131" t="s">
        <v>1143</v>
      </c>
      <c r="AM131">
        <v>0.62779799999999997</v>
      </c>
      <c r="AN131">
        <v>0.61371399999999998</v>
      </c>
      <c r="AO131">
        <v>1</v>
      </c>
      <c r="AP131">
        <v>86.341550999999995</v>
      </c>
      <c r="AQ131">
        <v>-3.1099000000000002E-2</v>
      </c>
      <c r="AR131">
        <v>-0.65920900000000004</v>
      </c>
      <c r="AS131">
        <v>-0.31524000000000002</v>
      </c>
      <c r="AT131">
        <v>0.288914</v>
      </c>
    </row>
    <row r="132" spans="1:46" x14ac:dyDescent="0.25">
      <c r="A132" t="s">
        <v>16000</v>
      </c>
      <c r="B132" t="s">
        <v>16001</v>
      </c>
      <c r="C132" t="s">
        <v>16002</v>
      </c>
      <c r="D132" t="s">
        <v>15636</v>
      </c>
      <c r="E132" s="6">
        <v>46428</v>
      </c>
      <c r="F132" t="s">
        <v>15651</v>
      </c>
      <c r="G132">
        <v>81.376499999999993</v>
      </c>
      <c r="H132">
        <v>4.7917000000000001E-2</v>
      </c>
      <c r="I132">
        <v>94.596401</v>
      </c>
      <c r="J132">
        <v>0.48124299999999998</v>
      </c>
      <c r="K132">
        <v>-2.2381039999999999</v>
      </c>
      <c r="L132">
        <v>-11.807076</v>
      </c>
      <c r="M132">
        <v>-5.6199250000000003</v>
      </c>
      <c r="N132">
        <v>117922.09</v>
      </c>
      <c r="O132">
        <v>96017.373903999993</v>
      </c>
      <c r="P132">
        <v>4265.1451399999996</v>
      </c>
      <c r="Q132">
        <v>3931.915317</v>
      </c>
      <c r="R132">
        <v>0.53813200000000005</v>
      </c>
      <c r="S132">
        <v>4.7855619999999996</v>
      </c>
      <c r="T132">
        <v>4.572724</v>
      </c>
      <c r="U132">
        <v>4.6545110000000003</v>
      </c>
      <c r="V132">
        <v>25.353971999999999</v>
      </c>
      <c r="W132">
        <v>0.25</v>
      </c>
      <c r="X132" s="6">
        <v>42776</v>
      </c>
      <c r="Y132">
        <v>1</v>
      </c>
      <c r="Z132" t="s">
        <v>16001</v>
      </c>
      <c r="AA132" t="s">
        <v>15987</v>
      </c>
      <c r="AB132">
        <v>0.323237</v>
      </c>
      <c r="AC132">
        <v>-4.6682439999999996</v>
      </c>
      <c r="AD132">
        <v>-14.789332999999999</v>
      </c>
      <c r="AE132">
        <v>-8.3877570000000006</v>
      </c>
      <c r="AF132">
        <v>0.56369800000000003</v>
      </c>
      <c r="AG132">
        <v>-2.216291</v>
      </c>
      <c r="AH132">
        <v>-6.3212900000000003</v>
      </c>
      <c r="AI132">
        <v>-3.9581080000000002</v>
      </c>
      <c r="AJ132">
        <v>100</v>
      </c>
      <c r="AK132" t="s">
        <v>15697</v>
      </c>
      <c r="AL132" t="s">
        <v>1143</v>
      </c>
      <c r="AM132">
        <v>0.53808800000000001</v>
      </c>
      <c r="AN132">
        <v>0.52360499999999999</v>
      </c>
      <c r="AO132">
        <v>1</v>
      </c>
      <c r="AP132">
        <v>86.341550999999995</v>
      </c>
      <c r="AQ132">
        <v>-3.1099000000000002E-2</v>
      </c>
      <c r="AR132">
        <v>-0.65920900000000004</v>
      </c>
      <c r="AS132">
        <v>-0.31524000000000002</v>
      </c>
      <c r="AT132">
        <v>0.288914</v>
      </c>
    </row>
    <row r="133" spans="1:46" x14ac:dyDescent="0.25">
      <c r="A133" t="s">
        <v>16003</v>
      </c>
      <c r="B133" t="s">
        <v>16004</v>
      </c>
      <c r="C133" t="s">
        <v>16005</v>
      </c>
      <c r="D133" t="s">
        <v>15636</v>
      </c>
      <c r="E133" s="6">
        <v>46990</v>
      </c>
      <c r="F133" t="s">
        <v>15667</v>
      </c>
      <c r="G133">
        <v>90.037499999999994</v>
      </c>
      <c r="H133">
        <v>1.625</v>
      </c>
      <c r="I133">
        <v>108.60127300000001</v>
      </c>
      <c r="J133">
        <v>0.57298700000000002</v>
      </c>
      <c r="K133">
        <v>-2.2796530000000002</v>
      </c>
      <c r="L133">
        <v>-12.268418</v>
      </c>
      <c r="M133">
        <v>-5.8871140000000004</v>
      </c>
      <c r="N133">
        <v>123224.41</v>
      </c>
      <c r="O133">
        <v>112950.57481599999</v>
      </c>
      <c r="P133">
        <v>5017.3273399999998</v>
      </c>
      <c r="Q133">
        <v>4625.3305739999996</v>
      </c>
      <c r="R133">
        <v>0.63303399999999999</v>
      </c>
      <c r="S133">
        <v>5.8249139999999997</v>
      </c>
      <c r="T133">
        <v>5.5836360000000003</v>
      </c>
      <c r="U133">
        <v>4.3211709999999997</v>
      </c>
      <c r="V133">
        <v>38.410161000000002</v>
      </c>
      <c r="W133">
        <v>2.5</v>
      </c>
      <c r="X133" s="6">
        <v>41330</v>
      </c>
      <c r="Y133">
        <v>1</v>
      </c>
      <c r="Z133" t="s">
        <v>16004</v>
      </c>
      <c r="AA133" t="s">
        <v>15987</v>
      </c>
      <c r="AB133">
        <v>0.41483799999999998</v>
      </c>
      <c r="AC133">
        <v>-4.7087599999999998</v>
      </c>
      <c r="AD133">
        <v>-15.235073999999999</v>
      </c>
      <c r="AE133">
        <v>-8.6471110000000007</v>
      </c>
      <c r="AF133">
        <v>0.65551800000000005</v>
      </c>
      <c r="AG133">
        <v>-2.2578490000000002</v>
      </c>
      <c r="AH133">
        <v>-6.8113279999999996</v>
      </c>
      <c r="AI133">
        <v>-4.2300019999999998</v>
      </c>
      <c r="AJ133">
        <v>100</v>
      </c>
      <c r="AK133" t="s">
        <v>15697</v>
      </c>
      <c r="AL133" t="s">
        <v>1143</v>
      </c>
      <c r="AM133">
        <v>0.63325200000000004</v>
      </c>
      <c r="AN133">
        <v>0.61594599999999999</v>
      </c>
      <c r="AO133">
        <v>1</v>
      </c>
      <c r="AP133">
        <v>86.341550999999995</v>
      </c>
      <c r="AQ133">
        <v>-3.1099000000000002E-2</v>
      </c>
      <c r="AR133">
        <v>-0.65920900000000004</v>
      </c>
      <c r="AS133">
        <v>-0.31524000000000002</v>
      </c>
      <c r="AT133">
        <v>0.288914</v>
      </c>
    </row>
    <row r="134" spans="1:46" x14ac:dyDescent="0.25">
      <c r="A134" t="s">
        <v>16006</v>
      </c>
      <c r="B134" t="s">
        <v>16007</v>
      </c>
      <c r="C134" t="s">
        <v>16008</v>
      </c>
      <c r="D134" t="s">
        <v>15636</v>
      </c>
      <c r="E134" s="6">
        <v>47322</v>
      </c>
      <c r="F134" t="s">
        <v>15680</v>
      </c>
      <c r="G134">
        <v>91.338999999999999</v>
      </c>
      <c r="H134">
        <v>2.0319440000000002</v>
      </c>
      <c r="I134">
        <v>91.578344000000001</v>
      </c>
      <c r="J134">
        <v>0.63286299999999995</v>
      </c>
      <c r="K134">
        <v>-2.2369129999999999</v>
      </c>
      <c r="L134">
        <v>-12.598385</v>
      </c>
      <c r="M134">
        <v>-5.951778</v>
      </c>
      <c r="N134">
        <v>126241.14</v>
      </c>
      <c r="O134">
        <v>117872.544695</v>
      </c>
      <c r="P134">
        <v>5235.9639790000001</v>
      </c>
      <c r="Q134">
        <v>4826.8854380000002</v>
      </c>
      <c r="R134">
        <v>0.66061899999999996</v>
      </c>
      <c r="S134">
        <v>6.5076039999999997</v>
      </c>
      <c r="T134">
        <v>6.2482059999999997</v>
      </c>
      <c r="U134">
        <v>4.1515649999999997</v>
      </c>
      <c r="V134">
        <v>48.065466999999998</v>
      </c>
      <c r="W134">
        <v>2.75</v>
      </c>
      <c r="X134" s="6">
        <v>43154</v>
      </c>
      <c r="Y134">
        <v>1</v>
      </c>
      <c r="Z134" t="s">
        <v>16007</v>
      </c>
      <c r="AA134" t="s">
        <v>15987</v>
      </c>
      <c r="AB134">
        <v>0.47461999999999999</v>
      </c>
      <c r="AC134">
        <v>-4.6670829999999999</v>
      </c>
      <c r="AD134">
        <v>-15.553883000000001</v>
      </c>
      <c r="AE134">
        <v>-8.7098779999999998</v>
      </c>
      <c r="AF134">
        <v>0.71544399999999997</v>
      </c>
      <c r="AG134">
        <v>-2.2151000000000001</v>
      </c>
      <c r="AH134">
        <v>-7.1618190000000004</v>
      </c>
      <c r="AI134">
        <v>-4.2958040000000004</v>
      </c>
      <c r="AJ134">
        <v>100</v>
      </c>
      <c r="AK134" t="s">
        <v>15697</v>
      </c>
      <c r="AL134" t="s">
        <v>1143</v>
      </c>
      <c r="AM134">
        <v>0.66055699999999995</v>
      </c>
      <c r="AN134">
        <v>0.642787</v>
      </c>
      <c r="AO134">
        <v>1</v>
      </c>
      <c r="AP134">
        <v>86.341550999999995</v>
      </c>
      <c r="AQ134">
        <v>-3.1099000000000002E-2</v>
      </c>
      <c r="AR134">
        <v>-0.65920900000000004</v>
      </c>
      <c r="AS134">
        <v>-0.31524000000000002</v>
      </c>
      <c r="AT134">
        <v>0.288914</v>
      </c>
    </row>
    <row r="135" spans="1:46" x14ac:dyDescent="0.25">
      <c r="A135" t="s">
        <v>16009</v>
      </c>
      <c r="B135" t="s">
        <v>16010</v>
      </c>
      <c r="C135" t="s">
        <v>16011</v>
      </c>
      <c r="D135" t="s">
        <v>15636</v>
      </c>
      <c r="E135" s="6">
        <v>47451</v>
      </c>
      <c r="F135" t="s">
        <v>15680</v>
      </c>
      <c r="G135">
        <v>73.642499999999998</v>
      </c>
      <c r="H135">
        <v>1.9443999999999999E-2</v>
      </c>
      <c r="I135">
        <v>85.888452000000001</v>
      </c>
      <c r="J135">
        <v>0.72911700000000002</v>
      </c>
      <c r="K135">
        <v>-2.8300900000000002</v>
      </c>
      <c r="L135">
        <v>-14.362962</v>
      </c>
      <c r="M135">
        <v>-7.2908270000000002</v>
      </c>
      <c r="N135">
        <v>59592.86</v>
      </c>
      <c r="O135">
        <v>43897.259425999997</v>
      </c>
      <c r="P135">
        <v>1949.9406730000001</v>
      </c>
      <c r="Q135">
        <v>1797.5945360000001</v>
      </c>
      <c r="R135">
        <v>0.24602299999999999</v>
      </c>
      <c r="S135">
        <v>7.5979770000000002</v>
      </c>
      <c r="T135">
        <v>7.2947499999999996</v>
      </c>
      <c r="U135">
        <v>4.1567749999999997</v>
      </c>
      <c r="V135">
        <v>60.284802999999997</v>
      </c>
      <c r="W135">
        <v>0.05</v>
      </c>
      <c r="X135" s="6">
        <v>44071</v>
      </c>
      <c r="Y135">
        <v>1</v>
      </c>
      <c r="Z135" t="s">
        <v>16010</v>
      </c>
      <c r="AA135" t="s">
        <v>15987</v>
      </c>
      <c r="AB135">
        <v>0.57072199999999995</v>
      </c>
      <c r="AC135">
        <v>-5.2455150000000001</v>
      </c>
      <c r="AD135">
        <v>-17.258792</v>
      </c>
      <c r="AE135">
        <v>-10.009658</v>
      </c>
      <c r="AF135">
        <v>0.81177699999999997</v>
      </c>
      <c r="AG135">
        <v>-2.8084090000000002</v>
      </c>
      <c r="AH135">
        <v>-9.0361580000000004</v>
      </c>
      <c r="AI135">
        <v>-5.6584310000000002</v>
      </c>
      <c r="AJ135">
        <v>100</v>
      </c>
      <c r="AK135" t="s">
        <v>15697</v>
      </c>
      <c r="AL135" t="s">
        <v>1143</v>
      </c>
      <c r="AM135">
        <v>0.247502</v>
      </c>
      <c r="AN135">
        <v>0.23938200000000001</v>
      </c>
      <c r="AO135">
        <v>1</v>
      </c>
      <c r="AP135">
        <v>86.341550999999995</v>
      </c>
      <c r="AQ135">
        <v>-3.1099000000000002E-2</v>
      </c>
      <c r="AR135">
        <v>-0.65920900000000004</v>
      </c>
      <c r="AS135">
        <v>-0.31524000000000002</v>
      </c>
      <c r="AT135">
        <v>0.288914</v>
      </c>
    </row>
    <row r="136" spans="1:46" x14ac:dyDescent="0.25">
      <c r="A136" t="s">
        <v>16012</v>
      </c>
      <c r="B136" t="s">
        <v>16013</v>
      </c>
      <c r="C136" t="s">
        <v>16014</v>
      </c>
      <c r="D136" t="s">
        <v>15636</v>
      </c>
      <c r="E136" s="6">
        <v>47618</v>
      </c>
      <c r="F136" t="s">
        <v>15680</v>
      </c>
      <c r="G136">
        <v>78.329499999999996</v>
      </c>
      <c r="H136">
        <v>-6.8611000000000005E-2</v>
      </c>
      <c r="I136">
        <v>85.818096999999995</v>
      </c>
      <c r="J136">
        <v>0.58588799999999996</v>
      </c>
      <c r="K136">
        <v>-2.86015</v>
      </c>
      <c r="L136">
        <v>-14.159307</v>
      </c>
      <c r="M136">
        <v>-7.6857369999999996</v>
      </c>
      <c r="N136">
        <v>119904.69</v>
      </c>
      <c r="O136">
        <v>93838.476213000002</v>
      </c>
      <c r="P136">
        <v>4168.357293</v>
      </c>
      <c r="Q136">
        <v>3842.6893690000002</v>
      </c>
      <c r="R136">
        <v>0.52592000000000005</v>
      </c>
      <c r="S136">
        <v>7.7718949999999998</v>
      </c>
      <c r="T136">
        <v>7.4611989999999997</v>
      </c>
      <c r="U136">
        <v>4.1641620000000001</v>
      </c>
      <c r="V136">
        <v>64.153796999999997</v>
      </c>
      <c r="W136">
        <v>0.95</v>
      </c>
      <c r="X136" s="6">
        <v>42139</v>
      </c>
      <c r="Y136">
        <v>1</v>
      </c>
      <c r="Z136" t="s">
        <v>16013</v>
      </c>
      <c r="AA136" t="s">
        <v>15987</v>
      </c>
      <c r="AB136">
        <v>0.42771799999999999</v>
      </c>
      <c r="AC136">
        <v>-5.2748270000000002</v>
      </c>
      <c r="AD136">
        <v>-17.062023</v>
      </c>
      <c r="AE136">
        <v>-10.392987</v>
      </c>
      <c r="AF136">
        <v>0.66842900000000005</v>
      </c>
      <c r="AG136">
        <v>-2.838476</v>
      </c>
      <c r="AH136">
        <v>-8.8198340000000002</v>
      </c>
      <c r="AI136">
        <v>-6.060295</v>
      </c>
      <c r="AJ136">
        <v>100</v>
      </c>
      <c r="AK136" t="s">
        <v>15697</v>
      </c>
      <c r="AL136" t="s">
        <v>1143</v>
      </c>
      <c r="AM136">
        <v>0.535663</v>
      </c>
      <c r="AN136">
        <v>0.51172300000000004</v>
      </c>
      <c r="AO136">
        <v>1</v>
      </c>
      <c r="AP136">
        <v>86.341550999999995</v>
      </c>
      <c r="AQ136">
        <v>-3.1099000000000002E-2</v>
      </c>
      <c r="AR136">
        <v>-0.65920900000000004</v>
      </c>
      <c r="AS136">
        <v>-0.31524000000000002</v>
      </c>
      <c r="AT136">
        <v>0.288914</v>
      </c>
    </row>
    <row r="137" spans="1:46" x14ac:dyDescent="0.25">
      <c r="A137" t="s">
        <v>16015</v>
      </c>
      <c r="B137" t="s">
        <v>16016</v>
      </c>
      <c r="C137" t="s">
        <v>16017</v>
      </c>
      <c r="D137" t="s">
        <v>15636</v>
      </c>
      <c r="E137" s="6">
        <v>47920</v>
      </c>
      <c r="F137" t="s">
        <v>15680</v>
      </c>
      <c r="G137">
        <v>78.61</v>
      </c>
      <c r="H137">
        <v>0.12</v>
      </c>
      <c r="I137">
        <v>77.812639000000004</v>
      </c>
      <c r="J137">
        <v>0.54424799999999995</v>
      </c>
      <c r="K137">
        <v>-2.8869929999999999</v>
      </c>
      <c r="L137">
        <v>-14.667137</v>
      </c>
      <c r="M137">
        <v>-8.3625450000000008</v>
      </c>
      <c r="N137">
        <v>108196.32</v>
      </c>
      <c r="O137">
        <v>85182.962736000001</v>
      </c>
      <c r="P137">
        <v>3783.8745709999998</v>
      </c>
      <c r="Q137">
        <v>3488.2457439999998</v>
      </c>
      <c r="R137">
        <v>0.47741</v>
      </c>
      <c r="S137">
        <v>8.4170029999999993</v>
      </c>
      <c r="T137">
        <v>8.0841670000000008</v>
      </c>
      <c r="U137">
        <v>4.1171259999999998</v>
      </c>
      <c r="V137">
        <v>75.481181000000007</v>
      </c>
      <c r="W137">
        <v>1.2</v>
      </c>
      <c r="X137" s="6">
        <v>43903</v>
      </c>
      <c r="Y137">
        <v>1</v>
      </c>
      <c r="Z137" t="s">
        <v>16016</v>
      </c>
      <c r="AA137" t="s">
        <v>15987</v>
      </c>
      <c r="AB137">
        <v>0.38614300000000001</v>
      </c>
      <c r="AC137">
        <v>-5.3010039999999998</v>
      </c>
      <c r="AD137">
        <v>-17.552679999999999</v>
      </c>
      <c r="AE137">
        <v>-11.049946</v>
      </c>
      <c r="AF137">
        <v>0.62675499999999995</v>
      </c>
      <c r="AG137">
        <v>-2.8653249999999999</v>
      </c>
      <c r="AH137">
        <v>-9.3592519999999997</v>
      </c>
      <c r="AI137">
        <v>-6.7490199999999998</v>
      </c>
      <c r="AJ137">
        <v>100</v>
      </c>
      <c r="AK137" t="s">
        <v>15697</v>
      </c>
      <c r="AL137" t="s">
        <v>1143</v>
      </c>
      <c r="AM137">
        <v>0.48056100000000002</v>
      </c>
      <c r="AN137">
        <v>0.46452300000000002</v>
      </c>
      <c r="AO137">
        <v>1</v>
      </c>
      <c r="AP137">
        <v>86.341550999999995</v>
      </c>
      <c r="AQ137">
        <v>-3.1099000000000002E-2</v>
      </c>
      <c r="AR137">
        <v>-0.65920900000000004</v>
      </c>
      <c r="AS137">
        <v>-0.31524000000000002</v>
      </c>
      <c r="AT137">
        <v>0.288914</v>
      </c>
    </row>
    <row r="138" spans="1:46" x14ac:dyDescent="0.25">
      <c r="A138" t="s">
        <v>17815</v>
      </c>
      <c r="B138" t="s">
        <v>17816</v>
      </c>
      <c r="C138" t="s">
        <v>17817</v>
      </c>
      <c r="D138" t="s">
        <v>15636</v>
      </c>
      <c r="E138" s="6">
        <v>48388</v>
      </c>
      <c r="F138" t="s">
        <v>15696</v>
      </c>
      <c r="G138">
        <v>81.031000000000006</v>
      </c>
      <c r="H138">
        <v>1.730556</v>
      </c>
      <c r="I138">
        <v>81.553544000000002</v>
      </c>
      <c r="J138">
        <v>0.58984899999999996</v>
      </c>
      <c r="K138">
        <v>-2.8490690000000001</v>
      </c>
      <c r="M138">
        <v>-9.7677940000000003</v>
      </c>
      <c r="N138">
        <v>97321.34</v>
      </c>
      <c r="O138">
        <v>80544.654871999999</v>
      </c>
      <c r="P138">
        <v>3577.8383570000001</v>
      </c>
      <c r="Q138">
        <v>3298.3068509999998</v>
      </c>
      <c r="R138">
        <v>0.45141399999999998</v>
      </c>
      <c r="S138">
        <v>9.1163830000000008</v>
      </c>
      <c r="T138">
        <v>8.7608549999999994</v>
      </c>
      <c r="U138">
        <v>4.0581370000000003</v>
      </c>
      <c r="V138">
        <v>91.302130000000005</v>
      </c>
      <c r="W138">
        <v>1.75</v>
      </c>
      <c r="X138" s="6">
        <v>44309</v>
      </c>
      <c r="Y138">
        <v>1</v>
      </c>
      <c r="Z138" t="s">
        <v>17816</v>
      </c>
      <c r="AA138" t="s">
        <v>15987</v>
      </c>
      <c r="AB138">
        <v>0.43167299999999997</v>
      </c>
      <c r="AC138">
        <v>-5.2640219999999998</v>
      </c>
      <c r="AE138">
        <v>-12.413985</v>
      </c>
      <c r="AF138">
        <v>0.67239400000000005</v>
      </c>
      <c r="AG138">
        <v>-2.8273929999999998</v>
      </c>
      <c r="AI138">
        <v>-8.1790120000000002</v>
      </c>
      <c r="AJ138">
        <v>100</v>
      </c>
      <c r="AK138" t="s">
        <v>15697</v>
      </c>
      <c r="AL138" t="s">
        <v>1143</v>
      </c>
      <c r="AM138">
        <v>0.45421600000000001</v>
      </c>
      <c r="AN138">
        <v>0.43922899999999998</v>
      </c>
      <c r="AO138">
        <v>1</v>
      </c>
      <c r="AP138">
        <v>86.341550999999995</v>
      </c>
      <c r="AQ138">
        <v>-3.1099000000000002E-2</v>
      </c>
      <c r="AR138">
        <v>-0.65920900000000004</v>
      </c>
      <c r="AS138">
        <v>-0.31524000000000002</v>
      </c>
      <c r="AT138">
        <v>0.288914</v>
      </c>
    </row>
    <row r="139" spans="1:46" x14ac:dyDescent="0.25">
      <c r="A139" t="s">
        <v>16018</v>
      </c>
      <c r="B139" t="s">
        <v>16019</v>
      </c>
      <c r="C139" t="s">
        <v>16020</v>
      </c>
      <c r="D139" t="s">
        <v>15636</v>
      </c>
      <c r="E139" s="6">
        <v>48865</v>
      </c>
      <c r="F139" t="s">
        <v>15696</v>
      </c>
      <c r="G139">
        <v>81.405500000000004</v>
      </c>
      <c r="H139">
        <v>1.0333330000000001</v>
      </c>
      <c r="I139">
        <v>79.943612000000002</v>
      </c>
      <c r="J139">
        <v>0.613008</v>
      </c>
      <c r="K139">
        <v>-3.0826899999999999</v>
      </c>
      <c r="L139">
        <v>-16.568574999999999</v>
      </c>
      <c r="M139">
        <v>-10.636863999999999</v>
      </c>
      <c r="N139">
        <v>128148.39</v>
      </c>
      <c r="O139">
        <v>105644.03765100001</v>
      </c>
      <c r="P139">
        <v>4692.7668970000004</v>
      </c>
      <c r="Q139">
        <v>4326.1275839999998</v>
      </c>
      <c r="R139">
        <v>0.59208400000000005</v>
      </c>
      <c r="S139">
        <v>10.104587</v>
      </c>
      <c r="T139">
        <v>9.7110140000000005</v>
      </c>
      <c r="U139">
        <v>4.0528550000000001</v>
      </c>
      <c r="V139">
        <v>111.992211</v>
      </c>
      <c r="W139">
        <v>2</v>
      </c>
      <c r="X139" s="6">
        <v>43021</v>
      </c>
      <c r="Y139">
        <v>1</v>
      </c>
      <c r="Z139" t="s">
        <v>16019</v>
      </c>
      <c r="AA139" t="s">
        <v>15987</v>
      </c>
      <c r="AB139">
        <v>0.454795</v>
      </c>
      <c r="AC139">
        <v>-5.491835</v>
      </c>
      <c r="AD139">
        <v>-19.389821000000001</v>
      </c>
      <c r="AE139">
        <v>-13.257567999999999</v>
      </c>
      <c r="AF139">
        <v>0.69557199999999997</v>
      </c>
      <c r="AG139">
        <v>-3.0610650000000001</v>
      </c>
      <c r="AH139">
        <v>-11.378963000000001</v>
      </c>
      <c r="AI139">
        <v>-9.0633839999999992</v>
      </c>
      <c r="AJ139">
        <v>100</v>
      </c>
      <c r="AK139" t="s">
        <v>15697</v>
      </c>
      <c r="AL139" t="s">
        <v>1143</v>
      </c>
      <c r="AM139">
        <v>0.59719500000000003</v>
      </c>
      <c r="AN139">
        <v>0.576102</v>
      </c>
      <c r="AO139">
        <v>1</v>
      </c>
      <c r="AP139">
        <v>86.341550999999995</v>
      </c>
      <c r="AQ139">
        <v>-3.1099000000000002E-2</v>
      </c>
      <c r="AR139">
        <v>-0.65920900000000004</v>
      </c>
      <c r="AS139">
        <v>-0.31524000000000002</v>
      </c>
      <c r="AT139">
        <v>0.288914</v>
      </c>
    </row>
    <row r="140" spans="1:46" x14ac:dyDescent="0.25">
      <c r="A140" t="s">
        <v>16021</v>
      </c>
      <c r="B140" t="s">
        <v>16022</v>
      </c>
      <c r="C140" t="s">
        <v>16023</v>
      </c>
      <c r="D140" t="s">
        <v>15636</v>
      </c>
      <c r="E140" s="6">
        <v>50013</v>
      </c>
      <c r="F140" t="s">
        <v>15696</v>
      </c>
      <c r="G140">
        <v>101.7505</v>
      </c>
      <c r="H140">
        <v>1.575</v>
      </c>
      <c r="I140">
        <v>79.151056999999994</v>
      </c>
      <c r="J140">
        <v>0.50271399999999999</v>
      </c>
      <c r="K140">
        <v>-3.1553439999999999</v>
      </c>
      <c r="L140">
        <v>-16.995654999999999</v>
      </c>
      <c r="M140">
        <v>-12.437872</v>
      </c>
      <c r="N140">
        <v>66259.360000000001</v>
      </c>
      <c r="O140">
        <v>68462.815017000001</v>
      </c>
      <c r="P140">
        <v>3041.1563120000001</v>
      </c>
      <c r="Q140">
        <v>2803.5550239999998</v>
      </c>
      <c r="R140">
        <v>0.38370100000000001</v>
      </c>
      <c r="S140">
        <v>11.093133999999999</v>
      </c>
      <c r="T140">
        <v>10.663049000000001</v>
      </c>
      <c r="U140">
        <v>4.0334110000000001</v>
      </c>
      <c r="V140">
        <v>145.386078</v>
      </c>
      <c r="W140">
        <v>4.2</v>
      </c>
      <c r="X140" s="6">
        <v>39055</v>
      </c>
      <c r="Y140">
        <v>1</v>
      </c>
      <c r="Z140" t="s">
        <v>16022</v>
      </c>
      <c r="AA140" t="s">
        <v>15987</v>
      </c>
      <c r="AB140">
        <v>0.34467399999999998</v>
      </c>
      <c r="AC140">
        <v>-5.562684</v>
      </c>
      <c r="AD140">
        <v>-19.802458999999999</v>
      </c>
      <c r="AE140">
        <v>-15.005758999999999</v>
      </c>
      <c r="AF140">
        <v>0.58518700000000001</v>
      </c>
      <c r="AG140">
        <v>-3.1337359999999999</v>
      </c>
      <c r="AH140">
        <v>-11.832609</v>
      </c>
      <c r="AI140">
        <v>-10.896103999999999</v>
      </c>
      <c r="AJ140">
        <v>100</v>
      </c>
      <c r="AK140" t="s">
        <v>15697</v>
      </c>
      <c r="AL140" t="s">
        <v>1143</v>
      </c>
      <c r="AM140">
        <v>0.38730399999999998</v>
      </c>
      <c r="AN140">
        <v>0.37334400000000001</v>
      </c>
      <c r="AO140">
        <v>1</v>
      </c>
      <c r="AP140">
        <v>86.341550999999995</v>
      </c>
      <c r="AQ140">
        <v>-3.1099000000000002E-2</v>
      </c>
      <c r="AR140">
        <v>-0.65920900000000004</v>
      </c>
      <c r="AS140">
        <v>-0.31524000000000002</v>
      </c>
      <c r="AT140">
        <v>0.288914</v>
      </c>
    </row>
    <row r="141" spans="1:46" x14ac:dyDescent="0.25">
      <c r="A141" t="s">
        <v>18732</v>
      </c>
      <c r="B141" t="s">
        <v>18733</v>
      </c>
      <c r="C141" t="s">
        <v>18734</v>
      </c>
      <c r="D141" t="s">
        <v>15636</v>
      </c>
      <c r="E141" s="6">
        <v>51250</v>
      </c>
      <c r="F141" t="s">
        <v>15696</v>
      </c>
      <c r="G141">
        <v>68.547499999999999</v>
      </c>
      <c r="H141">
        <v>-2.0833000000000001E-2</v>
      </c>
      <c r="I141">
        <v>83.058319999999995</v>
      </c>
      <c r="J141">
        <v>0.909798</v>
      </c>
      <c r="K141">
        <v>-3.4525190000000001</v>
      </c>
      <c r="M141">
        <v>-15.399748000000001</v>
      </c>
      <c r="N141">
        <v>42837.599999999999</v>
      </c>
      <c r="O141">
        <v>29355.179359999998</v>
      </c>
      <c r="P141">
        <v>1303.9733900000001</v>
      </c>
      <c r="Q141">
        <v>1202.0957739999999</v>
      </c>
      <c r="R141">
        <v>0.164522</v>
      </c>
      <c r="S141">
        <v>15.374062</v>
      </c>
      <c r="T141">
        <v>14.786167000000001</v>
      </c>
      <c r="U141">
        <v>3.9759799999999998</v>
      </c>
      <c r="V141">
        <v>256.37263400000001</v>
      </c>
      <c r="W141">
        <v>1.5</v>
      </c>
      <c r="X141" s="6">
        <v>43945</v>
      </c>
      <c r="Y141">
        <v>1</v>
      </c>
      <c r="Z141" t="s">
        <v>18733</v>
      </c>
      <c r="AA141" t="s">
        <v>15987</v>
      </c>
      <c r="AB141">
        <v>0.75111899999999998</v>
      </c>
      <c r="AC141">
        <v>-5.8524710000000004</v>
      </c>
      <c r="AE141">
        <v>-17.880773000000001</v>
      </c>
      <c r="AF141">
        <v>0.99260599999999999</v>
      </c>
      <c r="AG141">
        <v>-3.4309769999999999</v>
      </c>
      <c r="AI141">
        <v>-13.910132000000001</v>
      </c>
      <c r="AJ141">
        <v>100</v>
      </c>
      <c r="AK141" t="s">
        <v>15697</v>
      </c>
      <c r="AL141" t="s">
        <v>1143</v>
      </c>
      <c r="AM141">
        <v>0.166578</v>
      </c>
      <c r="AN141">
        <v>0.160081</v>
      </c>
      <c r="AO141">
        <v>1</v>
      </c>
      <c r="AP141">
        <v>86.341550999999995</v>
      </c>
      <c r="AQ141">
        <v>-3.1099000000000002E-2</v>
      </c>
      <c r="AR141">
        <v>-0.65920900000000004</v>
      </c>
      <c r="AS141">
        <v>-0.31524000000000002</v>
      </c>
      <c r="AT141">
        <v>0.288914</v>
      </c>
    </row>
    <row r="142" spans="1:46" x14ac:dyDescent="0.25">
      <c r="A142" t="s">
        <v>16025</v>
      </c>
      <c r="B142" t="s">
        <v>16026</v>
      </c>
      <c r="C142" t="s">
        <v>16027</v>
      </c>
      <c r="D142" t="s">
        <v>15636</v>
      </c>
      <c r="E142" s="6">
        <v>45161</v>
      </c>
      <c r="F142" t="s">
        <v>15637</v>
      </c>
      <c r="G142">
        <v>93.729500000000002</v>
      </c>
      <c r="H142">
        <v>0.98219199999999995</v>
      </c>
      <c r="I142">
        <v>95.032854</v>
      </c>
      <c r="J142">
        <v>0.15020500000000001</v>
      </c>
      <c r="K142">
        <v>-4.4173999999999998E-2</v>
      </c>
      <c r="L142">
        <v>-6.1589780000000003</v>
      </c>
      <c r="M142">
        <v>-2.6618170000000001</v>
      </c>
      <c r="N142">
        <v>259236.07199999999</v>
      </c>
      <c r="O142">
        <v>245526.86949700001</v>
      </c>
      <c r="P142">
        <v>706.15049999999997</v>
      </c>
      <c r="Q142">
        <v>650.97995000000003</v>
      </c>
      <c r="R142">
        <v>9.1635999999999995E-2</v>
      </c>
      <c r="S142">
        <v>1.3312120000000001</v>
      </c>
      <c r="T142">
        <v>1.2498480000000001</v>
      </c>
      <c r="U142">
        <v>6.5099030000000004</v>
      </c>
      <c r="V142">
        <v>2.7523089999999999</v>
      </c>
      <c r="W142">
        <v>1.5</v>
      </c>
      <c r="X142" s="6">
        <v>43936</v>
      </c>
      <c r="Y142">
        <v>1</v>
      </c>
      <c r="Z142" t="s">
        <v>16026</v>
      </c>
      <c r="AA142" t="s">
        <v>16024</v>
      </c>
      <c r="AB142">
        <v>-2.7025E-2</v>
      </c>
      <c r="AC142">
        <v>-5.1149469999999999</v>
      </c>
      <c r="AD142">
        <v>-18.663330999999999</v>
      </c>
      <c r="AE142">
        <v>-9.2683590000000002</v>
      </c>
      <c r="AF142">
        <v>0.21259600000000001</v>
      </c>
      <c r="AG142">
        <v>-2.6744829999999999</v>
      </c>
      <c r="AH142">
        <v>-10.580277000000001</v>
      </c>
      <c r="AI142">
        <v>-4.8812879999999996</v>
      </c>
      <c r="AJ142">
        <v>100</v>
      </c>
      <c r="AK142" t="s">
        <v>15697</v>
      </c>
      <c r="AL142" t="s">
        <v>3549</v>
      </c>
      <c r="AM142">
        <v>8.9507000000000003E-2</v>
      </c>
      <c r="AN142">
        <v>8.6617E-2</v>
      </c>
      <c r="AO142">
        <v>2</v>
      </c>
      <c r="AP142">
        <v>78.327134999999998</v>
      </c>
      <c r="AQ142">
        <v>-4.0119000000000002E-2</v>
      </c>
      <c r="AR142">
        <v>-0.26976499999999998</v>
      </c>
      <c r="AS142">
        <v>-0.16680600000000001</v>
      </c>
      <c r="AT142">
        <v>4.0910070000000003</v>
      </c>
    </row>
    <row r="143" spans="1:46" x14ac:dyDescent="0.25">
      <c r="A143" t="s">
        <v>16028</v>
      </c>
      <c r="B143" t="s">
        <v>16029</v>
      </c>
      <c r="C143" t="s">
        <v>16030</v>
      </c>
      <c r="D143" t="s">
        <v>15636</v>
      </c>
      <c r="E143" s="6">
        <v>45254</v>
      </c>
      <c r="F143" t="s">
        <v>15637</v>
      </c>
      <c r="G143">
        <v>99.084999999999994</v>
      </c>
      <c r="H143">
        <v>2.4</v>
      </c>
      <c r="I143">
        <v>240.47156200000001</v>
      </c>
      <c r="J143">
        <v>0.16007399999999999</v>
      </c>
      <c r="K143">
        <v>-0.16175700000000001</v>
      </c>
      <c r="L143">
        <v>-6.7808520000000003</v>
      </c>
      <c r="M143">
        <v>-2.5653320000000002</v>
      </c>
      <c r="N143">
        <v>733530.49600000004</v>
      </c>
      <c r="O143">
        <v>744423.42386600003</v>
      </c>
      <c r="P143">
        <v>2141.007924</v>
      </c>
      <c r="Q143">
        <v>1973.73397</v>
      </c>
      <c r="R143">
        <v>0.277835</v>
      </c>
      <c r="S143">
        <v>1.5451319999999999</v>
      </c>
      <c r="T143">
        <v>1.449603</v>
      </c>
      <c r="U143">
        <v>6.5900540000000003</v>
      </c>
      <c r="V143">
        <v>3.5122650000000002</v>
      </c>
      <c r="W143">
        <v>6</v>
      </c>
      <c r="X143" s="6">
        <v>39092</v>
      </c>
      <c r="Y143">
        <v>1</v>
      </c>
      <c r="Z143" t="s">
        <v>16029</v>
      </c>
      <c r="AA143" t="s">
        <v>16024</v>
      </c>
      <c r="AB143">
        <v>-1.7173000000000001E-2</v>
      </c>
      <c r="AC143">
        <v>-5.2265649999999999</v>
      </c>
      <c r="AD143">
        <v>-19.202341000000001</v>
      </c>
      <c r="AE143">
        <v>-9.1784219999999994</v>
      </c>
      <c r="AF143">
        <v>0.222472</v>
      </c>
      <c r="AG143">
        <v>-2.7889719999999998</v>
      </c>
      <c r="AH143">
        <v>-11.172852000000001</v>
      </c>
      <c r="AI143">
        <v>-4.7870030000000003</v>
      </c>
      <c r="AJ143">
        <v>100</v>
      </c>
      <c r="AK143" t="s">
        <v>15697</v>
      </c>
      <c r="AL143" t="s">
        <v>3549</v>
      </c>
      <c r="AM143">
        <v>0.27169900000000002</v>
      </c>
      <c r="AN143">
        <v>0.26261800000000002</v>
      </c>
      <c r="AO143">
        <v>2</v>
      </c>
      <c r="AP143">
        <v>78.327134999999998</v>
      </c>
      <c r="AQ143">
        <v>-4.0119000000000002E-2</v>
      </c>
      <c r="AR143">
        <v>-0.26976499999999998</v>
      </c>
      <c r="AS143">
        <v>-0.16680600000000001</v>
      </c>
      <c r="AT143">
        <v>4.0910070000000003</v>
      </c>
    </row>
    <row r="144" spans="1:46" x14ac:dyDescent="0.25">
      <c r="A144" t="s">
        <v>16031</v>
      </c>
      <c r="B144" t="s">
        <v>16032</v>
      </c>
      <c r="C144" t="s">
        <v>16033</v>
      </c>
      <c r="D144" t="s">
        <v>15636</v>
      </c>
      <c r="E144" s="6">
        <v>45469</v>
      </c>
      <c r="F144" t="s">
        <v>15637</v>
      </c>
      <c r="G144">
        <v>92.581999999999994</v>
      </c>
      <c r="H144">
        <v>2.4410959999999999</v>
      </c>
      <c r="I144">
        <v>111.980572</v>
      </c>
      <c r="J144">
        <v>0.17827000000000001</v>
      </c>
      <c r="K144">
        <v>-0.392789</v>
      </c>
      <c r="L144">
        <v>-9.1506919999999994</v>
      </c>
      <c r="M144">
        <v>-4.0404169999999997</v>
      </c>
      <c r="N144">
        <v>655379.96</v>
      </c>
      <c r="O144">
        <v>622762.32783700002</v>
      </c>
      <c r="P144">
        <v>1791.103069</v>
      </c>
      <c r="Q144">
        <v>1651.1666909999999</v>
      </c>
      <c r="R144">
        <v>0.232428</v>
      </c>
      <c r="S144">
        <v>2.0996570000000001</v>
      </c>
      <c r="T144">
        <v>1.9669589999999999</v>
      </c>
      <c r="U144">
        <v>6.7463740000000003</v>
      </c>
      <c r="V144">
        <v>5.8423920000000003</v>
      </c>
      <c r="W144">
        <v>3</v>
      </c>
      <c r="X144" s="6">
        <v>42081</v>
      </c>
      <c r="Y144">
        <v>1</v>
      </c>
      <c r="Z144" t="s">
        <v>16032</v>
      </c>
      <c r="AA144" t="s">
        <v>16024</v>
      </c>
      <c r="AB144">
        <v>9.8999999999999999E-4</v>
      </c>
      <c r="AC144">
        <v>-5.4458770000000003</v>
      </c>
      <c r="AD144">
        <v>-21.256398000000001</v>
      </c>
      <c r="AE144">
        <v>-10.55339</v>
      </c>
      <c r="AF144">
        <v>0.240679</v>
      </c>
      <c r="AG144">
        <v>-3.013925</v>
      </c>
      <c r="AH144">
        <v>-13.431037</v>
      </c>
      <c r="AI144">
        <v>-6.2284540000000002</v>
      </c>
      <c r="AJ144">
        <v>100</v>
      </c>
      <c r="AK144" t="s">
        <v>15697</v>
      </c>
      <c r="AL144" t="s">
        <v>3549</v>
      </c>
      <c r="AM144">
        <v>0.227823</v>
      </c>
      <c r="AN144">
        <v>0.219698</v>
      </c>
      <c r="AO144">
        <v>2</v>
      </c>
      <c r="AP144">
        <v>78.327134999999998</v>
      </c>
      <c r="AQ144">
        <v>-4.0119000000000002E-2</v>
      </c>
      <c r="AR144">
        <v>-0.26976499999999998</v>
      </c>
      <c r="AS144">
        <v>-0.16680600000000001</v>
      </c>
      <c r="AT144">
        <v>4.0910070000000003</v>
      </c>
    </row>
    <row r="145" spans="1:46" x14ac:dyDescent="0.25">
      <c r="A145" t="s">
        <v>16034</v>
      </c>
      <c r="B145" t="s">
        <v>16035</v>
      </c>
      <c r="C145" t="s">
        <v>16036</v>
      </c>
      <c r="D145" t="s">
        <v>15636</v>
      </c>
      <c r="E145" s="6">
        <v>45589</v>
      </c>
      <c r="F145" t="s">
        <v>15637</v>
      </c>
      <c r="G145">
        <v>90.346500000000006</v>
      </c>
      <c r="H145">
        <v>1.212329</v>
      </c>
      <c r="I145">
        <v>92.574436000000006</v>
      </c>
      <c r="J145">
        <v>0.22851299999999999</v>
      </c>
      <c r="K145">
        <v>-0.589306</v>
      </c>
      <c r="L145">
        <v>-10.667723000000001</v>
      </c>
      <c r="M145">
        <v>-4.926939</v>
      </c>
      <c r="N145">
        <v>894109.29599999997</v>
      </c>
      <c r="O145">
        <v>818635.99931600003</v>
      </c>
      <c r="P145">
        <v>2354.447893</v>
      </c>
      <c r="Q145">
        <v>2170.498173</v>
      </c>
      <c r="R145">
        <v>0.305533</v>
      </c>
      <c r="S145">
        <v>2.4440300000000001</v>
      </c>
      <c r="T145">
        <v>2.2886829999999998</v>
      </c>
      <c r="U145">
        <v>6.7876329999999996</v>
      </c>
      <c r="V145">
        <v>7.4916710000000002</v>
      </c>
      <c r="W145">
        <v>2.5</v>
      </c>
      <c r="X145" s="6">
        <v>43278</v>
      </c>
      <c r="Y145">
        <v>1</v>
      </c>
      <c r="Z145" t="s">
        <v>16035</v>
      </c>
      <c r="AA145" t="s">
        <v>16024</v>
      </c>
      <c r="AB145">
        <v>5.1144000000000002E-2</v>
      </c>
      <c r="AC145">
        <v>-5.6324240000000003</v>
      </c>
      <c r="AD145">
        <v>-22.571285</v>
      </c>
      <c r="AE145">
        <v>-11.379742</v>
      </c>
      <c r="AF145">
        <v>0.29095300000000002</v>
      </c>
      <c r="AG145">
        <v>-3.2052700000000001</v>
      </c>
      <c r="AH145">
        <v>-14.876594000000001</v>
      </c>
      <c r="AI145">
        <v>-7.0947610000000001</v>
      </c>
      <c r="AJ145">
        <v>100</v>
      </c>
      <c r="AK145" t="s">
        <v>15697</v>
      </c>
      <c r="AL145" t="s">
        <v>3549</v>
      </c>
      <c r="AM145">
        <v>0.30007</v>
      </c>
      <c r="AN145">
        <v>0.28879899999999997</v>
      </c>
      <c r="AO145">
        <v>2</v>
      </c>
      <c r="AP145">
        <v>78.327134999999998</v>
      </c>
      <c r="AQ145">
        <v>-4.0119000000000002E-2</v>
      </c>
      <c r="AR145">
        <v>-0.26976499999999998</v>
      </c>
      <c r="AS145">
        <v>-0.16680600000000001</v>
      </c>
      <c r="AT145">
        <v>4.0910070000000003</v>
      </c>
    </row>
    <row r="146" spans="1:46" x14ac:dyDescent="0.25">
      <c r="A146" t="s">
        <v>16037</v>
      </c>
      <c r="B146" t="s">
        <v>16038</v>
      </c>
      <c r="C146" t="s">
        <v>16039</v>
      </c>
      <c r="D146" t="s">
        <v>15636</v>
      </c>
      <c r="E146" s="6">
        <v>45832</v>
      </c>
      <c r="F146" t="s">
        <v>15651</v>
      </c>
      <c r="G146">
        <v>95.903999999999996</v>
      </c>
      <c r="H146">
        <v>4.5054790000000002</v>
      </c>
      <c r="I146">
        <v>130.093199</v>
      </c>
      <c r="J146">
        <v>0.28198400000000001</v>
      </c>
      <c r="K146">
        <v>-1.243169</v>
      </c>
      <c r="L146">
        <v>-12.477736999999999</v>
      </c>
      <c r="M146">
        <v>-6.2122080000000004</v>
      </c>
      <c r="N146">
        <v>960644.56</v>
      </c>
      <c r="O146">
        <v>964578.20207999996</v>
      </c>
      <c r="P146">
        <v>2774.186717</v>
      </c>
      <c r="Q146">
        <v>2557.4433899999999</v>
      </c>
      <c r="R146">
        <v>0.36000100000000002</v>
      </c>
      <c r="S146">
        <v>2.8802370000000002</v>
      </c>
      <c r="T146">
        <v>2.692739</v>
      </c>
      <c r="U146">
        <v>6.9630929999999998</v>
      </c>
      <c r="V146">
        <v>10.326734</v>
      </c>
      <c r="W146">
        <v>5.5</v>
      </c>
      <c r="X146" s="6">
        <v>41654</v>
      </c>
      <c r="Y146">
        <v>1</v>
      </c>
      <c r="Z146" t="s">
        <v>16038</v>
      </c>
      <c r="AA146" t="s">
        <v>16024</v>
      </c>
      <c r="AB146">
        <v>0.104521</v>
      </c>
      <c r="AC146">
        <v>-6.2531169999999996</v>
      </c>
      <c r="AD146">
        <v>-24.140112999999999</v>
      </c>
      <c r="AE146">
        <v>-12.577776999999999</v>
      </c>
      <c r="AF146">
        <v>0.34445799999999999</v>
      </c>
      <c r="AG146">
        <v>-3.8419270000000001</v>
      </c>
      <c r="AH146">
        <v>-16.601330000000001</v>
      </c>
      <c r="AI146">
        <v>-8.3507250000000006</v>
      </c>
      <c r="AJ146">
        <v>100</v>
      </c>
      <c r="AK146" t="s">
        <v>15697</v>
      </c>
      <c r="AL146" t="s">
        <v>3549</v>
      </c>
      <c r="AM146">
        <v>0.355906</v>
      </c>
      <c r="AN146">
        <v>0.34028399999999998</v>
      </c>
      <c r="AO146">
        <v>2</v>
      </c>
      <c r="AP146">
        <v>78.327134999999998</v>
      </c>
      <c r="AQ146">
        <v>-4.0119000000000002E-2</v>
      </c>
      <c r="AR146">
        <v>-0.26976499999999998</v>
      </c>
      <c r="AS146">
        <v>-0.16680600000000001</v>
      </c>
      <c r="AT146">
        <v>4.0910070000000003</v>
      </c>
    </row>
    <row r="147" spans="1:46" x14ac:dyDescent="0.25">
      <c r="A147" t="s">
        <v>16040</v>
      </c>
      <c r="B147" t="s">
        <v>16041</v>
      </c>
      <c r="C147" t="s">
        <v>16042</v>
      </c>
      <c r="D147" t="s">
        <v>15636</v>
      </c>
      <c r="E147" s="6">
        <v>45987</v>
      </c>
      <c r="F147" t="s">
        <v>15651</v>
      </c>
      <c r="G147">
        <v>81.518500000000003</v>
      </c>
      <c r="H147">
        <v>0.39452100000000001</v>
      </c>
      <c r="I147">
        <v>85.353375</v>
      </c>
      <c r="J147">
        <v>0.32480799999999999</v>
      </c>
      <c r="K147">
        <v>-1.623027</v>
      </c>
      <c r="L147">
        <v>-15.081753000000001</v>
      </c>
      <c r="M147">
        <v>-8.0392039999999998</v>
      </c>
      <c r="N147">
        <v>1080244.584</v>
      </c>
      <c r="O147">
        <v>884860.96805999998</v>
      </c>
      <c r="P147">
        <v>2544.9150089999998</v>
      </c>
      <c r="Q147">
        <v>2346.0843589999999</v>
      </c>
      <c r="R147">
        <v>0.33024900000000001</v>
      </c>
      <c r="S147">
        <v>3.5524399999999998</v>
      </c>
      <c r="T147">
        <v>3.3211390000000001</v>
      </c>
      <c r="U147">
        <v>6.9644950000000003</v>
      </c>
      <c r="V147">
        <v>14.256691</v>
      </c>
      <c r="W147">
        <v>1</v>
      </c>
      <c r="X147" s="6">
        <v>43782</v>
      </c>
      <c r="Y147">
        <v>1</v>
      </c>
      <c r="Z147" t="s">
        <v>16041</v>
      </c>
      <c r="AA147" t="s">
        <v>16024</v>
      </c>
      <c r="AB147">
        <v>0.14726900000000001</v>
      </c>
      <c r="AC147">
        <v>-6.6137050000000004</v>
      </c>
      <c r="AD147">
        <v>-26.397143</v>
      </c>
      <c r="AE147">
        <v>-14.280771</v>
      </c>
      <c r="AF147">
        <v>0.38730900000000001</v>
      </c>
      <c r="AG147">
        <v>-4.2117889999999996</v>
      </c>
      <c r="AH147">
        <v>-19.082657999999999</v>
      </c>
      <c r="AI147">
        <v>-10.136062000000001</v>
      </c>
      <c r="AJ147">
        <v>100</v>
      </c>
      <c r="AK147" t="s">
        <v>15697</v>
      </c>
      <c r="AL147" t="s">
        <v>3549</v>
      </c>
      <c r="AM147">
        <v>0.32775300000000002</v>
      </c>
      <c r="AN147">
        <v>0.31216100000000002</v>
      </c>
      <c r="AO147">
        <v>2</v>
      </c>
      <c r="AP147">
        <v>78.327134999999998</v>
      </c>
      <c r="AQ147">
        <v>-4.0119000000000002E-2</v>
      </c>
      <c r="AR147">
        <v>-0.26976499999999998</v>
      </c>
      <c r="AS147">
        <v>-0.16680600000000001</v>
      </c>
      <c r="AT147">
        <v>4.0910070000000003</v>
      </c>
    </row>
    <row r="148" spans="1:46" x14ac:dyDescent="0.25">
      <c r="A148" t="s">
        <v>16043</v>
      </c>
      <c r="B148" t="s">
        <v>16044</v>
      </c>
      <c r="C148" t="s">
        <v>16045</v>
      </c>
      <c r="D148" t="s">
        <v>15636</v>
      </c>
      <c r="E148" s="6">
        <v>46134</v>
      </c>
      <c r="F148" t="s">
        <v>15651</v>
      </c>
      <c r="G148">
        <v>81.336500000000001</v>
      </c>
      <c r="H148">
        <v>1.487671</v>
      </c>
      <c r="I148">
        <v>83.290903</v>
      </c>
      <c r="J148">
        <v>0.49023</v>
      </c>
      <c r="K148">
        <v>-1.6714020000000001</v>
      </c>
      <c r="L148">
        <v>-15.816751999999999</v>
      </c>
      <c r="M148">
        <v>-8.2541550000000008</v>
      </c>
      <c r="N148">
        <v>1001551.704</v>
      </c>
      <c r="O148">
        <v>829526.89830700005</v>
      </c>
      <c r="P148">
        <v>2385.7707930000001</v>
      </c>
      <c r="Q148">
        <v>2199.3738589999998</v>
      </c>
      <c r="R148">
        <v>0.30959700000000001</v>
      </c>
      <c r="S148">
        <v>3.8562759999999998</v>
      </c>
      <c r="T148">
        <v>3.6041690000000002</v>
      </c>
      <c r="U148">
        <v>6.9948750000000004</v>
      </c>
      <c r="V148">
        <v>16.767596000000001</v>
      </c>
      <c r="W148">
        <v>1.5</v>
      </c>
      <c r="X148" s="6">
        <v>44076</v>
      </c>
      <c r="Y148">
        <v>1</v>
      </c>
      <c r="Z148" t="s">
        <v>16044</v>
      </c>
      <c r="AA148" t="s">
        <v>16024</v>
      </c>
      <c r="AB148">
        <v>0.31239800000000001</v>
      </c>
      <c r="AC148">
        <v>-6.6596260000000003</v>
      </c>
      <c r="AD148">
        <v>-27.034203000000002</v>
      </c>
      <c r="AE148">
        <v>-14.481133</v>
      </c>
      <c r="AF148">
        <v>0.55283300000000002</v>
      </c>
      <c r="AG148">
        <v>-4.2588920000000003</v>
      </c>
      <c r="AH148">
        <v>-19.783027000000001</v>
      </c>
      <c r="AI148">
        <v>-10.346111000000001</v>
      </c>
      <c r="AJ148">
        <v>100</v>
      </c>
      <c r="AK148" t="s">
        <v>15697</v>
      </c>
      <c r="AL148" t="s">
        <v>3549</v>
      </c>
      <c r="AM148">
        <v>0.30740899999999999</v>
      </c>
      <c r="AN148">
        <v>0.29264099999999998</v>
      </c>
      <c r="AO148">
        <v>2</v>
      </c>
      <c r="AP148">
        <v>78.327134999999998</v>
      </c>
      <c r="AQ148">
        <v>-4.0119000000000002E-2</v>
      </c>
      <c r="AR148">
        <v>-0.26976499999999998</v>
      </c>
      <c r="AS148">
        <v>-0.16680600000000001</v>
      </c>
      <c r="AT148">
        <v>4.0910070000000003</v>
      </c>
    </row>
    <row r="149" spans="1:46" x14ac:dyDescent="0.25">
      <c r="A149" t="s">
        <v>17201</v>
      </c>
      <c r="B149" t="s">
        <v>17202</v>
      </c>
      <c r="C149" t="s">
        <v>17203</v>
      </c>
      <c r="D149" t="s">
        <v>15636</v>
      </c>
      <c r="E149" s="6">
        <v>46260</v>
      </c>
      <c r="F149" t="s">
        <v>15651</v>
      </c>
      <c r="G149">
        <v>79.974000000000004</v>
      </c>
      <c r="H149">
        <v>0.96986300000000003</v>
      </c>
      <c r="I149">
        <v>83.665795000000003</v>
      </c>
      <c r="J149">
        <v>0.58472500000000005</v>
      </c>
      <c r="K149">
        <v>-1.8246070000000001</v>
      </c>
      <c r="M149">
        <v>-8.9463150000000002</v>
      </c>
      <c r="N149">
        <v>615037.4</v>
      </c>
      <c r="O149">
        <v>497835.030539</v>
      </c>
      <c r="P149">
        <v>1431.8044159999999</v>
      </c>
      <c r="Q149">
        <v>1319.9395400000001</v>
      </c>
      <c r="R149">
        <v>0.185803</v>
      </c>
      <c r="S149">
        <v>4.2044379999999997</v>
      </c>
      <c r="T149">
        <v>3.9299219999999999</v>
      </c>
      <c r="U149">
        <v>6.9852790000000002</v>
      </c>
      <c r="V149">
        <v>19.515955000000002</v>
      </c>
      <c r="W149">
        <v>1.5</v>
      </c>
      <c r="X149" s="6">
        <v>44251</v>
      </c>
      <c r="Y149">
        <v>1</v>
      </c>
      <c r="Z149" t="s">
        <v>17202</v>
      </c>
      <c r="AA149" t="s">
        <v>16024</v>
      </c>
      <c r="AB149">
        <v>0.40672700000000001</v>
      </c>
      <c r="AC149">
        <v>-6.805059</v>
      </c>
      <c r="AE149">
        <v>-15.126315</v>
      </c>
      <c r="AF149">
        <v>0.64738799999999996</v>
      </c>
      <c r="AG149">
        <v>-4.4080649999999997</v>
      </c>
      <c r="AI149">
        <v>-11.022489</v>
      </c>
      <c r="AJ149">
        <v>100</v>
      </c>
      <c r="AK149" t="s">
        <v>15697</v>
      </c>
      <c r="AL149" t="s">
        <v>3549</v>
      </c>
      <c r="AM149">
        <v>0.184777</v>
      </c>
      <c r="AN149">
        <v>0.175626</v>
      </c>
      <c r="AO149">
        <v>2</v>
      </c>
      <c r="AP149">
        <v>78.327134999999998</v>
      </c>
      <c r="AQ149">
        <v>-4.0119000000000002E-2</v>
      </c>
      <c r="AR149">
        <v>-0.26976499999999998</v>
      </c>
      <c r="AS149">
        <v>-0.16680600000000001</v>
      </c>
      <c r="AT149">
        <v>4.0910070000000003</v>
      </c>
    </row>
    <row r="150" spans="1:46" x14ac:dyDescent="0.25">
      <c r="A150" t="s">
        <v>16046</v>
      </c>
      <c r="B150" t="s">
        <v>16047</v>
      </c>
      <c r="C150" t="s">
        <v>16048</v>
      </c>
      <c r="D150" t="s">
        <v>15636</v>
      </c>
      <c r="E150" s="6">
        <v>46378</v>
      </c>
      <c r="F150" t="s">
        <v>15651</v>
      </c>
      <c r="G150">
        <v>83.441999999999993</v>
      </c>
      <c r="H150">
        <v>0.88904099999999997</v>
      </c>
      <c r="I150">
        <v>89.613831000000005</v>
      </c>
      <c r="J150">
        <v>0.87641800000000003</v>
      </c>
      <c r="K150">
        <v>-2.0443319999999998</v>
      </c>
      <c r="L150">
        <v>-17.492172</v>
      </c>
      <c r="M150">
        <v>-9.4474999999999998</v>
      </c>
      <c r="N150">
        <v>769191.75199999998</v>
      </c>
      <c r="O150">
        <v>648667.41248499998</v>
      </c>
      <c r="P150">
        <v>1865.607698</v>
      </c>
      <c r="Q150">
        <v>1719.850379</v>
      </c>
      <c r="R150">
        <v>0.24209700000000001</v>
      </c>
      <c r="S150">
        <v>4.4078499999999998</v>
      </c>
      <c r="T150">
        <v>4.1188840000000004</v>
      </c>
      <c r="U150">
        <v>7.0156270000000003</v>
      </c>
      <c r="V150">
        <v>21.483737000000001</v>
      </c>
      <c r="W150">
        <v>2.75</v>
      </c>
      <c r="X150" s="6">
        <v>42879</v>
      </c>
      <c r="Y150">
        <v>1</v>
      </c>
      <c r="Z150" t="s">
        <v>16047</v>
      </c>
      <c r="AA150" t="s">
        <v>16024</v>
      </c>
      <c r="AB150">
        <v>0.69790300000000005</v>
      </c>
      <c r="AC150">
        <v>-7.013636</v>
      </c>
      <c r="AD150">
        <v>-28.486373</v>
      </c>
      <c r="AE150">
        <v>-15.593483000000001</v>
      </c>
      <c r="AF150">
        <v>0.93926200000000004</v>
      </c>
      <c r="AG150">
        <v>-4.6220080000000001</v>
      </c>
      <c r="AH150">
        <v>-21.37951</v>
      </c>
      <c r="AI150">
        <v>-11.512245999999999</v>
      </c>
      <c r="AJ150">
        <v>100</v>
      </c>
      <c r="AK150" t="s">
        <v>15697</v>
      </c>
      <c r="AL150" t="s">
        <v>3549</v>
      </c>
      <c r="AM150">
        <v>0.24129999999999999</v>
      </c>
      <c r="AN150">
        <v>0.22883700000000001</v>
      </c>
      <c r="AO150">
        <v>2</v>
      </c>
      <c r="AP150">
        <v>78.327134999999998</v>
      </c>
      <c r="AQ150">
        <v>-4.0119000000000002E-2</v>
      </c>
      <c r="AR150">
        <v>-0.26976499999999998</v>
      </c>
      <c r="AS150">
        <v>-0.16680600000000001</v>
      </c>
      <c r="AT150">
        <v>4.0910070000000003</v>
      </c>
    </row>
    <row r="151" spans="1:46" x14ac:dyDescent="0.25">
      <c r="A151" t="s">
        <v>16049</v>
      </c>
      <c r="B151" t="s">
        <v>16050</v>
      </c>
      <c r="C151" t="s">
        <v>16051</v>
      </c>
      <c r="D151" t="s">
        <v>15636</v>
      </c>
      <c r="E151" s="6">
        <v>46687</v>
      </c>
      <c r="F151" t="s">
        <v>15667</v>
      </c>
      <c r="G151">
        <v>82.354500000000002</v>
      </c>
      <c r="H151">
        <v>1.430137</v>
      </c>
      <c r="I151">
        <v>97.546622999999997</v>
      </c>
      <c r="J151">
        <v>0.94772800000000001</v>
      </c>
      <c r="K151">
        <v>-2.3225519999999999</v>
      </c>
      <c r="L151">
        <v>-19.473925000000001</v>
      </c>
      <c r="M151">
        <v>-10.380817</v>
      </c>
      <c r="N151">
        <v>1004122.264</v>
      </c>
      <c r="O151">
        <v>841300.19379100006</v>
      </c>
      <c r="P151">
        <v>2419.6315209999998</v>
      </c>
      <c r="Q151">
        <v>2230.5890949999998</v>
      </c>
      <c r="R151">
        <v>0.31399100000000002</v>
      </c>
      <c r="S151">
        <v>5.0778530000000002</v>
      </c>
      <c r="T151">
        <v>4.7480469999999997</v>
      </c>
      <c r="U151">
        <v>6.946142</v>
      </c>
      <c r="V151">
        <v>28.289359999999999</v>
      </c>
      <c r="W151">
        <v>3</v>
      </c>
      <c r="X151" s="6">
        <v>42382</v>
      </c>
      <c r="Y151">
        <v>1</v>
      </c>
      <c r="Z151" t="s">
        <v>16050</v>
      </c>
      <c r="AA151" t="s">
        <v>16024</v>
      </c>
      <c r="AB151">
        <v>0.76908699999999997</v>
      </c>
      <c r="AC151">
        <v>-7.2777430000000001</v>
      </c>
      <c r="AD151">
        <v>-30.204056000000001</v>
      </c>
      <c r="AE151">
        <v>-16.463453999999999</v>
      </c>
      <c r="AF151">
        <v>1.0106170000000001</v>
      </c>
      <c r="AG151">
        <v>-4.8929070000000001</v>
      </c>
      <c r="AH151">
        <v>-23.267893000000001</v>
      </c>
      <c r="AI151">
        <v>-12.424282</v>
      </c>
      <c r="AJ151">
        <v>100</v>
      </c>
      <c r="AK151" t="s">
        <v>15697</v>
      </c>
      <c r="AL151" t="s">
        <v>3549</v>
      </c>
      <c r="AM151">
        <v>0.31385000000000002</v>
      </c>
      <c r="AN151">
        <v>0.296794</v>
      </c>
      <c r="AO151">
        <v>2</v>
      </c>
      <c r="AP151">
        <v>78.327134999999998</v>
      </c>
      <c r="AQ151">
        <v>-4.0119000000000002E-2</v>
      </c>
      <c r="AR151">
        <v>-0.26976499999999998</v>
      </c>
      <c r="AS151">
        <v>-0.16680600000000001</v>
      </c>
      <c r="AT151">
        <v>4.0910070000000003</v>
      </c>
    </row>
    <row r="152" spans="1:46" x14ac:dyDescent="0.25">
      <c r="A152" t="s">
        <v>16052</v>
      </c>
      <c r="B152" t="s">
        <v>16053</v>
      </c>
      <c r="C152" t="s">
        <v>16054</v>
      </c>
      <c r="D152" t="s">
        <v>15636</v>
      </c>
      <c r="E152" s="6">
        <v>47048</v>
      </c>
      <c r="F152" t="s">
        <v>15667</v>
      </c>
      <c r="G152">
        <v>99.355999999999995</v>
      </c>
      <c r="H152">
        <v>3.3102740000000002</v>
      </c>
      <c r="I152">
        <v>94.876739999999998</v>
      </c>
      <c r="J152">
        <v>0.89078999999999997</v>
      </c>
      <c r="K152">
        <v>-2.6341999999999999</v>
      </c>
      <c r="L152">
        <v>-19.692748999999999</v>
      </c>
      <c r="M152">
        <v>-10.523457000000001</v>
      </c>
      <c r="N152">
        <v>530061.40800000005</v>
      </c>
      <c r="O152">
        <v>544194.29735999997</v>
      </c>
      <c r="P152">
        <v>1565.1365410000001</v>
      </c>
      <c r="Q152">
        <v>1442.854613</v>
      </c>
      <c r="R152">
        <v>0.20310500000000001</v>
      </c>
      <c r="S152">
        <v>5.3456450000000002</v>
      </c>
      <c r="T152">
        <v>5.0026529999999996</v>
      </c>
      <c r="U152">
        <v>6.8562050000000001</v>
      </c>
      <c r="V152">
        <v>33.081009999999999</v>
      </c>
      <c r="W152">
        <v>6.75</v>
      </c>
      <c r="X152" s="6">
        <v>40604</v>
      </c>
      <c r="Y152">
        <v>1</v>
      </c>
      <c r="Z152" t="s">
        <v>16053</v>
      </c>
      <c r="AA152" t="s">
        <v>16024</v>
      </c>
      <c r="AB152">
        <v>0.71224900000000002</v>
      </c>
      <c r="AC152">
        <v>-7.5735809999999999</v>
      </c>
      <c r="AD152">
        <v>-30.393722</v>
      </c>
      <c r="AE152">
        <v>-16.596412999999998</v>
      </c>
      <c r="AF152">
        <v>0.95364300000000002</v>
      </c>
      <c r="AG152">
        <v>-5.1963540000000004</v>
      </c>
      <c r="AH152">
        <v>-23.476407999999999</v>
      </c>
      <c r="AI152">
        <v>-12.56367</v>
      </c>
      <c r="AJ152">
        <v>100</v>
      </c>
      <c r="AK152" t="s">
        <v>15697</v>
      </c>
      <c r="AL152" t="s">
        <v>3549</v>
      </c>
      <c r="AM152">
        <v>0.20366300000000001</v>
      </c>
      <c r="AN152">
        <v>0.19198100000000001</v>
      </c>
      <c r="AO152">
        <v>2</v>
      </c>
      <c r="AP152">
        <v>78.327134999999998</v>
      </c>
      <c r="AQ152">
        <v>-4.0119000000000002E-2</v>
      </c>
      <c r="AR152">
        <v>-0.26976499999999998</v>
      </c>
      <c r="AS152">
        <v>-0.16680600000000001</v>
      </c>
      <c r="AT152">
        <v>4.0910070000000003</v>
      </c>
    </row>
    <row r="153" spans="1:46" x14ac:dyDescent="0.25">
      <c r="A153" t="s">
        <v>16055</v>
      </c>
      <c r="B153" t="s">
        <v>16056</v>
      </c>
      <c r="C153" t="s">
        <v>16057</v>
      </c>
      <c r="D153" t="s">
        <v>15636</v>
      </c>
      <c r="E153" s="6">
        <v>47261</v>
      </c>
      <c r="F153" t="s">
        <v>15680</v>
      </c>
      <c r="G153">
        <v>73.466999999999999</v>
      </c>
      <c r="H153">
        <v>1.813699</v>
      </c>
      <c r="I153">
        <v>74.461802000000006</v>
      </c>
      <c r="J153">
        <v>1.123521</v>
      </c>
      <c r="K153">
        <v>-3.3865820000000002</v>
      </c>
      <c r="L153">
        <v>-23.094745</v>
      </c>
      <c r="M153">
        <v>-12.50587</v>
      </c>
      <c r="N153">
        <v>731743.26399999997</v>
      </c>
      <c r="O153">
        <v>550861.44131799997</v>
      </c>
      <c r="P153">
        <v>1584.311661</v>
      </c>
      <c r="Q153">
        <v>1460.5316069999999</v>
      </c>
      <c r="R153">
        <v>0.205593</v>
      </c>
      <c r="S153">
        <v>6.490945</v>
      </c>
      <c r="T153">
        <v>6.0754149999999996</v>
      </c>
      <c r="U153">
        <v>6.8395390000000003</v>
      </c>
      <c r="V153">
        <v>45.026778</v>
      </c>
      <c r="W153">
        <v>2</v>
      </c>
      <c r="X153" s="6">
        <v>44006</v>
      </c>
      <c r="Y153">
        <v>1</v>
      </c>
      <c r="Z153" t="s">
        <v>16056</v>
      </c>
      <c r="AA153" t="s">
        <v>16024</v>
      </c>
      <c r="AB153">
        <v>0.94456899999999999</v>
      </c>
      <c r="AC153">
        <v>-8.2877939999999999</v>
      </c>
      <c r="AD153">
        <v>-33.342401000000002</v>
      </c>
      <c r="AE153">
        <v>-18.444275000000001</v>
      </c>
      <c r="AF153">
        <v>1.1865190000000001</v>
      </c>
      <c r="AG153">
        <v>-5.9289370000000003</v>
      </c>
      <c r="AH153">
        <v>-26.718119999999999</v>
      </c>
      <c r="AI153">
        <v>-14.50088</v>
      </c>
      <c r="AJ153">
        <v>100</v>
      </c>
      <c r="AK153" t="s">
        <v>15697</v>
      </c>
      <c r="AL153" t="s">
        <v>3549</v>
      </c>
      <c r="AM153">
        <v>0.207764</v>
      </c>
      <c r="AN153">
        <v>0.19433300000000001</v>
      </c>
      <c r="AO153">
        <v>2</v>
      </c>
      <c r="AP153">
        <v>78.327134999999998</v>
      </c>
      <c r="AQ153">
        <v>-4.0119000000000002E-2</v>
      </c>
      <c r="AR153">
        <v>-0.26976499999999998</v>
      </c>
      <c r="AS153">
        <v>-0.16680600000000001</v>
      </c>
      <c r="AT153">
        <v>4.0910070000000003</v>
      </c>
    </row>
    <row r="154" spans="1:46" x14ac:dyDescent="0.25">
      <c r="A154" t="s">
        <v>16058</v>
      </c>
      <c r="B154" t="s">
        <v>16059</v>
      </c>
      <c r="C154" t="s">
        <v>16060</v>
      </c>
      <c r="D154" t="s">
        <v>15636</v>
      </c>
      <c r="E154" s="6">
        <v>47716</v>
      </c>
      <c r="F154" t="s">
        <v>15680</v>
      </c>
      <c r="G154">
        <v>76.961500000000001</v>
      </c>
      <c r="H154">
        <v>1.9808220000000001</v>
      </c>
      <c r="I154">
        <v>75.446636999999996</v>
      </c>
      <c r="J154">
        <v>1.3084709999999999</v>
      </c>
      <c r="K154">
        <v>-3.9391949999999998</v>
      </c>
      <c r="L154">
        <v>-24.190693</v>
      </c>
      <c r="M154">
        <v>-12.996171</v>
      </c>
      <c r="N154">
        <v>946787.11199999996</v>
      </c>
      <c r="O154">
        <v>747415.72983099998</v>
      </c>
      <c r="P154">
        <v>2149.6139819999999</v>
      </c>
      <c r="Q154">
        <v>1981.6676480000001</v>
      </c>
      <c r="R154">
        <v>0.27895199999999998</v>
      </c>
      <c r="S154">
        <v>7.2404919999999997</v>
      </c>
      <c r="T154">
        <v>6.786778</v>
      </c>
      <c r="U154">
        <v>6.6852689999999999</v>
      </c>
      <c r="V154">
        <v>57.041578000000001</v>
      </c>
      <c r="W154">
        <v>3</v>
      </c>
      <c r="X154" s="6">
        <v>43516</v>
      </c>
      <c r="Y154">
        <v>1</v>
      </c>
      <c r="Z154" t="s">
        <v>16059</v>
      </c>
      <c r="AA154" t="s">
        <v>16024</v>
      </c>
      <c r="AB154">
        <v>1.1291910000000001</v>
      </c>
      <c r="AC154">
        <v>-8.8123729999999991</v>
      </c>
      <c r="AD154">
        <v>-34.292313999999998</v>
      </c>
      <c r="AE154">
        <v>-18.901299000000002</v>
      </c>
      <c r="AF154">
        <v>1.3715839999999999</v>
      </c>
      <c r="AG154">
        <v>-6.4670079999999999</v>
      </c>
      <c r="AH154">
        <v>-27.762432</v>
      </c>
      <c r="AI154">
        <v>-14.980002000000001</v>
      </c>
      <c r="AJ154">
        <v>100</v>
      </c>
      <c r="AK154" t="s">
        <v>15697</v>
      </c>
      <c r="AL154" t="s">
        <v>3549</v>
      </c>
      <c r="AM154">
        <v>0.28351799999999999</v>
      </c>
      <c r="AN154">
        <v>0.26367299999999999</v>
      </c>
      <c r="AO154">
        <v>2</v>
      </c>
      <c r="AP154">
        <v>78.327134999999998</v>
      </c>
      <c r="AQ154">
        <v>-4.0119000000000002E-2</v>
      </c>
      <c r="AR154">
        <v>-0.26976499999999998</v>
      </c>
      <c r="AS154">
        <v>-0.16680600000000001</v>
      </c>
      <c r="AT154">
        <v>4.0910070000000003</v>
      </c>
    </row>
    <row r="155" spans="1:46" x14ac:dyDescent="0.25">
      <c r="A155" t="s">
        <v>16061</v>
      </c>
      <c r="B155" t="s">
        <v>16062</v>
      </c>
      <c r="C155" t="s">
        <v>16063</v>
      </c>
      <c r="D155" t="s">
        <v>15636</v>
      </c>
      <c r="E155" s="6">
        <v>48143</v>
      </c>
      <c r="F155" t="s">
        <v>15680</v>
      </c>
      <c r="G155">
        <v>76.826999999999998</v>
      </c>
      <c r="H155">
        <v>1.593836</v>
      </c>
      <c r="I155">
        <v>73.220178000000004</v>
      </c>
      <c r="J155">
        <v>1.3682639999999999</v>
      </c>
      <c r="K155">
        <v>-4.1828690000000002</v>
      </c>
      <c r="L155">
        <v>-25.143735</v>
      </c>
      <c r="M155">
        <v>-14.286585000000001</v>
      </c>
      <c r="N155">
        <v>1189720.936</v>
      </c>
      <c r="O155">
        <v>932989.09951500001</v>
      </c>
      <c r="P155">
        <v>2683.3344990000001</v>
      </c>
      <c r="Q155">
        <v>2473.6893289999998</v>
      </c>
      <c r="R155">
        <v>0.34821200000000002</v>
      </c>
      <c r="S155">
        <v>8.0464179999999992</v>
      </c>
      <c r="T155">
        <v>7.5481850000000001</v>
      </c>
      <c r="U155">
        <v>6.6007020000000001</v>
      </c>
      <c r="V155">
        <v>70.645281999999995</v>
      </c>
      <c r="W155">
        <v>3.25</v>
      </c>
      <c r="X155" s="6">
        <v>42116</v>
      </c>
      <c r="Y155">
        <v>1</v>
      </c>
      <c r="Z155" t="s">
        <v>16062</v>
      </c>
      <c r="AA155" t="s">
        <v>16024</v>
      </c>
      <c r="AB155">
        <v>1.1888780000000001</v>
      </c>
      <c r="AC155">
        <v>-9.043685</v>
      </c>
      <c r="AD155">
        <v>-35.118361999999998</v>
      </c>
      <c r="AE155">
        <v>-20.104129</v>
      </c>
      <c r="AF155">
        <v>1.4314150000000001</v>
      </c>
      <c r="AG155">
        <v>-6.704269</v>
      </c>
      <c r="AH155">
        <v>-28.670572</v>
      </c>
      <c r="AI155">
        <v>-16.240991999999999</v>
      </c>
      <c r="AJ155">
        <v>100</v>
      </c>
      <c r="AK155" t="s">
        <v>15697</v>
      </c>
      <c r="AL155" t="s">
        <v>3549</v>
      </c>
      <c r="AM155">
        <v>0.35481200000000002</v>
      </c>
      <c r="AN155">
        <v>0.32913999999999999</v>
      </c>
      <c r="AO155">
        <v>2</v>
      </c>
      <c r="AP155">
        <v>78.327134999999998</v>
      </c>
      <c r="AQ155">
        <v>-4.0119000000000002E-2</v>
      </c>
      <c r="AR155">
        <v>-0.26976499999999998</v>
      </c>
      <c r="AS155">
        <v>-0.16680600000000001</v>
      </c>
      <c r="AT155">
        <v>4.0910070000000003</v>
      </c>
    </row>
    <row r="156" spans="1:46" x14ac:dyDescent="0.25">
      <c r="A156" t="s">
        <v>16064</v>
      </c>
      <c r="B156" t="s">
        <v>16065</v>
      </c>
      <c r="C156" t="s">
        <v>16066</v>
      </c>
      <c r="D156" t="s">
        <v>15636</v>
      </c>
      <c r="E156" s="6">
        <v>48689</v>
      </c>
      <c r="F156" t="s">
        <v>15696</v>
      </c>
      <c r="G156">
        <v>67.400850000000005</v>
      </c>
      <c r="H156">
        <v>2.2438359999999999</v>
      </c>
      <c r="I156">
        <v>73.029991999999993</v>
      </c>
      <c r="J156">
        <v>1.7869569999999999</v>
      </c>
      <c r="K156">
        <v>-4.4724880000000002</v>
      </c>
      <c r="L156">
        <v>-26.895181999999998</v>
      </c>
      <c r="M156">
        <v>-15.703357</v>
      </c>
      <c r="N156">
        <v>1009098.4080000001</v>
      </c>
      <c r="O156">
        <v>702783.41381199996</v>
      </c>
      <c r="P156">
        <v>2021.2486730000001</v>
      </c>
      <c r="Q156">
        <v>1863.3313419999999</v>
      </c>
      <c r="R156">
        <v>0.26229400000000003</v>
      </c>
      <c r="S156">
        <v>9.3474540000000008</v>
      </c>
      <c r="T156">
        <v>8.7785449999999994</v>
      </c>
      <c r="U156">
        <v>6.4806790000000003</v>
      </c>
      <c r="V156">
        <v>94.619450999999998</v>
      </c>
      <c r="W156">
        <v>2.25</v>
      </c>
      <c r="X156" s="6">
        <v>44132</v>
      </c>
      <c r="Y156">
        <v>1</v>
      </c>
      <c r="Z156" t="s">
        <v>16065</v>
      </c>
      <c r="AA156" t="s">
        <v>16024</v>
      </c>
      <c r="AB156">
        <v>1.6068309999999999</v>
      </c>
      <c r="AC156">
        <v>-9.3186119999999999</v>
      </c>
      <c r="AD156">
        <v>-36.636428000000002</v>
      </c>
      <c r="AE156">
        <v>-21.424741999999998</v>
      </c>
      <c r="AF156">
        <v>1.850368</v>
      </c>
      <c r="AG156">
        <v>-6.9862679999999999</v>
      </c>
      <c r="AH156">
        <v>-30.339500000000001</v>
      </c>
      <c r="AI156">
        <v>-17.625458999999999</v>
      </c>
      <c r="AJ156">
        <v>100</v>
      </c>
      <c r="AK156" t="s">
        <v>15697</v>
      </c>
      <c r="AL156" t="s">
        <v>3549</v>
      </c>
      <c r="AM156">
        <v>0.26807599999999998</v>
      </c>
      <c r="AN156">
        <v>0.24792800000000001</v>
      </c>
      <c r="AO156">
        <v>2</v>
      </c>
      <c r="AP156">
        <v>78.327134999999998</v>
      </c>
      <c r="AQ156">
        <v>-4.0119000000000002E-2</v>
      </c>
      <c r="AR156">
        <v>-0.26976499999999998</v>
      </c>
      <c r="AS156">
        <v>-0.16680600000000001</v>
      </c>
      <c r="AT156">
        <v>4.0910070000000003</v>
      </c>
    </row>
    <row r="157" spans="1:46" x14ac:dyDescent="0.25">
      <c r="A157" t="s">
        <v>21442</v>
      </c>
      <c r="B157" t="s">
        <v>21443</v>
      </c>
      <c r="C157" t="s">
        <v>21444</v>
      </c>
      <c r="D157" t="s">
        <v>15636</v>
      </c>
      <c r="E157" s="6">
        <v>49117</v>
      </c>
      <c r="F157" t="s">
        <v>15696</v>
      </c>
      <c r="G157">
        <v>64.850999999999999</v>
      </c>
      <c r="H157">
        <v>1.8554790000000001</v>
      </c>
      <c r="I157">
        <v>86.332070999999999</v>
      </c>
      <c r="J157">
        <v>1.948326</v>
      </c>
      <c r="K157">
        <v>-4.9196580000000001</v>
      </c>
      <c r="N157">
        <v>316883.67200000002</v>
      </c>
      <c r="O157">
        <v>211381.94154999999</v>
      </c>
      <c r="P157">
        <v>607.94757000000004</v>
      </c>
      <c r="Q157">
        <v>560.449477</v>
      </c>
      <c r="R157">
        <v>7.8892000000000004E-2</v>
      </c>
      <c r="S157">
        <v>10.194698000000001</v>
      </c>
      <c r="T157">
        <v>9.5711139999999997</v>
      </c>
      <c r="U157">
        <v>6.515263</v>
      </c>
      <c r="V157">
        <v>112.40869600000001</v>
      </c>
      <c r="W157">
        <v>2.25</v>
      </c>
      <c r="X157" s="6">
        <v>44216</v>
      </c>
      <c r="Y157">
        <v>1</v>
      </c>
      <c r="Z157" t="s">
        <v>21443</v>
      </c>
      <c r="AA157" t="s">
        <v>16024</v>
      </c>
      <c r="AB157">
        <v>1.767914</v>
      </c>
      <c r="AC157">
        <v>-9.7430970000000006</v>
      </c>
      <c r="AF157">
        <v>2.011838</v>
      </c>
      <c r="AG157">
        <v>-7.4216699999999998</v>
      </c>
      <c r="AJ157">
        <v>100</v>
      </c>
      <c r="AK157" t="s">
        <v>15697</v>
      </c>
      <c r="AL157" t="s">
        <v>3549</v>
      </c>
      <c r="AM157">
        <v>8.1011E-2</v>
      </c>
      <c r="AN157">
        <v>7.4570999999999998E-2</v>
      </c>
      <c r="AO157">
        <v>2</v>
      </c>
      <c r="AP157">
        <v>78.327134999999998</v>
      </c>
      <c r="AQ157">
        <v>-4.0119000000000002E-2</v>
      </c>
      <c r="AR157">
        <v>-0.26976499999999998</v>
      </c>
      <c r="AS157">
        <v>-0.16680600000000001</v>
      </c>
      <c r="AT157">
        <v>4.0910070000000003</v>
      </c>
    </row>
    <row r="158" spans="1:46" x14ac:dyDescent="0.25">
      <c r="A158" t="s">
        <v>16067</v>
      </c>
      <c r="B158" t="s">
        <v>16068</v>
      </c>
      <c r="C158" t="s">
        <v>16069</v>
      </c>
      <c r="D158" t="s">
        <v>15636</v>
      </c>
      <c r="E158" s="6">
        <v>50705</v>
      </c>
      <c r="F158" t="s">
        <v>15696</v>
      </c>
      <c r="G158">
        <v>65.415999999999997</v>
      </c>
      <c r="H158">
        <v>1.430137</v>
      </c>
      <c r="I158">
        <v>64.378010000000003</v>
      </c>
      <c r="J158">
        <v>2.3191060000000001</v>
      </c>
      <c r="K158">
        <v>-5.4494699999999998</v>
      </c>
      <c r="L158">
        <v>-30.169761000000001</v>
      </c>
      <c r="M158">
        <v>-18.185613</v>
      </c>
      <c r="N158">
        <v>666689.38399999996</v>
      </c>
      <c r="O158">
        <v>445656.098902</v>
      </c>
      <c r="P158">
        <v>1281.734573</v>
      </c>
      <c r="Q158">
        <v>1181.5944440000001</v>
      </c>
      <c r="R158">
        <v>0.166328</v>
      </c>
      <c r="S158">
        <v>12.261478</v>
      </c>
      <c r="T158">
        <v>11.517398</v>
      </c>
      <c r="U158">
        <v>6.4604809999999997</v>
      </c>
      <c r="V158">
        <v>171.53299000000001</v>
      </c>
      <c r="W158">
        <v>3</v>
      </c>
      <c r="X158" s="6">
        <v>43138</v>
      </c>
      <c r="Y158">
        <v>1</v>
      </c>
      <c r="Z158" t="s">
        <v>16068</v>
      </c>
      <c r="AA158" t="s">
        <v>16024</v>
      </c>
      <c r="AB158">
        <v>2.1380379999999999</v>
      </c>
      <c r="AC158">
        <v>-10.246031</v>
      </c>
      <c r="AD158">
        <v>-39.474668000000001</v>
      </c>
      <c r="AE158">
        <v>-23.738522</v>
      </c>
      <c r="AF158">
        <v>2.3828490000000002</v>
      </c>
      <c r="AG158">
        <v>-7.9375400000000003</v>
      </c>
      <c r="AH158">
        <v>-33.459797000000002</v>
      </c>
      <c r="AI158">
        <v>-20.051116</v>
      </c>
      <c r="AJ158">
        <v>100</v>
      </c>
      <c r="AK158" t="s">
        <v>15697</v>
      </c>
      <c r="AL158" t="s">
        <v>3549</v>
      </c>
      <c r="AM158">
        <v>0.17175199999999999</v>
      </c>
      <c r="AN158">
        <v>0.157219</v>
      </c>
      <c r="AO158">
        <v>2</v>
      </c>
      <c r="AP158">
        <v>78.327134999999998</v>
      </c>
      <c r="AQ158">
        <v>-4.0119000000000002E-2</v>
      </c>
      <c r="AR158">
        <v>-0.26976499999999998</v>
      </c>
      <c r="AS158">
        <v>-0.16680600000000001</v>
      </c>
      <c r="AT158">
        <v>4.0910070000000003</v>
      </c>
    </row>
    <row r="159" spans="1:46" x14ac:dyDescent="0.25">
      <c r="A159" t="s">
        <v>20492</v>
      </c>
      <c r="B159" t="s">
        <v>20420</v>
      </c>
      <c r="C159" t="s">
        <v>20493</v>
      </c>
      <c r="D159" t="s">
        <v>15636</v>
      </c>
      <c r="E159" s="6">
        <v>51616</v>
      </c>
      <c r="F159" t="s">
        <v>15696</v>
      </c>
      <c r="G159">
        <v>63.442</v>
      </c>
      <c r="H159">
        <v>2.950685</v>
      </c>
      <c r="I159">
        <v>79.517702999999997</v>
      </c>
      <c r="J159">
        <v>2.5867309999999999</v>
      </c>
      <c r="K159">
        <v>-4.3614160000000002</v>
      </c>
      <c r="M159">
        <v>-18.274028000000001</v>
      </c>
      <c r="N159">
        <v>358789.12800000003</v>
      </c>
      <c r="O159">
        <v>238209.73532199999</v>
      </c>
      <c r="P159">
        <v>685.10596899999996</v>
      </c>
      <c r="Q159">
        <v>631.57959800000003</v>
      </c>
      <c r="R159">
        <v>8.8904999999999998E-2</v>
      </c>
      <c r="S159">
        <v>13.077730000000001</v>
      </c>
      <c r="T159">
        <v>12.295116</v>
      </c>
      <c r="U159">
        <v>6.3652470000000001</v>
      </c>
      <c r="V159">
        <v>205.28182899999999</v>
      </c>
      <c r="W159">
        <v>3</v>
      </c>
      <c r="X159" s="6">
        <v>43852</v>
      </c>
      <c r="Y159">
        <v>1</v>
      </c>
      <c r="Z159" t="s">
        <v>20420</v>
      </c>
      <c r="AA159" t="s">
        <v>16024</v>
      </c>
      <c r="AB159">
        <v>2.405189</v>
      </c>
      <c r="AC159">
        <v>-9.2131749999999997</v>
      </c>
      <c r="AE159">
        <v>-23.820937000000001</v>
      </c>
      <c r="AF159">
        <v>2.6506409999999998</v>
      </c>
      <c r="AG159">
        <v>-6.8781179999999997</v>
      </c>
      <c r="AI159">
        <v>-20.137515</v>
      </c>
      <c r="AJ159">
        <v>100</v>
      </c>
      <c r="AK159" t="s">
        <v>15697</v>
      </c>
      <c r="AL159" t="s">
        <v>3549</v>
      </c>
      <c r="AM159">
        <v>9.0759000000000006E-2</v>
      </c>
      <c r="AN159">
        <v>8.4036E-2</v>
      </c>
      <c r="AO159">
        <v>2</v>
      </c>
      <c r="AP159">
        <v>78.327134999999998</v>
      </c>
      <c r="AQ159">
        <v>-4.0119000000000002E-2</v>
      </c>
      <c r="AR159">
        <v>-0.26976499999999998</v>
      </c>
      <c r="AS159">
        <v>-0.16680600000000001</v>
      </c>
      <c r="AT159">
        <v>4.0910070000000003</v>
      </c>
    </row>
    <row r="160" spans="1:46" x14ac:dyDescent="0.25">
      <c r="A160" t="s">
        <v>16071</v>
      </c>
      <c r="B160" t="s">
        <v>16072</v>
      </c>
      <c r="C160" t="s">
        <v>16073</v>
      </c>
      <c r="D160" t="s">
        <v>15636</v>
      </c>
      <c r="E160" s="6">
        <v>44951</v>
      </c>
      <c r="F160" t="s">
        <v>15637</v>
      </c>
      <c r="G160">
        <v>97.775999999999996</v>
      </c>
      <c r="H160">
        <v>0.57534200000000002</v>
      </c>
      <c r="I160">
        <v>110.60689600000001</v>
      </c>
      <c r="J160">
        <v>0.15911900000000001</v>
      </c>
      <c r="K160">
        <v>-0.24773999999999999</v>
      </c>
      <c r="L160">
        <v>-3.8568720000000001</v>
      </c>
      <c r="M160">
        <v>-0.65992399999999996</v>
      </c>
      <c r="N160">
        <v>28896.688829999999</v>
      </c>
      <c r="O160">
        <v>28420.281392000001</v>
      </c>
      <c r="P160">
        <v>6643.1241060000002</v>
      </c>
      <c r="Q160">
        <v>6124.1061129999998</v>
      </c>
      <c r="R160">
        <v>0.84039799999999998</v>
      </c>
      <c r="S160">
        <v>0.76935799999999999</v>
      </c>
      <c r="T160">
        <v>0.72915700000000006</v>
      </c>
      <c r="U160">
        <v>5.513369</v>
      </c>
      <c r="V160">
        <v>1.2227110000000001</v>
      </c>
      <c r="W160">
        <v>2.5</v>
      </c>
      <c r="X160" s="6">
        <v>42954</v>
      </c>
      <c r="Y160">
        <v>1</v>
      </c>
      <c r="Z160" t="s">
        <v>16072</v>
      </c>
      <c r="AA160" t="s">
        <v>16070</v>
      </c>
      <c r="AB160">
        <v>-1.9982E-2</v>
      </c>
      <c r="AC160">
        <v>-2.8335590000000002</v>
      </c>
      <c r="AD160">
        <v>-13.967502</v>
      </c>
      <c r="AE160">
        <v>-6.4127619999999999</v>
      </c>
      <c r="AF160">
        <v>0.21965699999999999</v>
      </c>
      <c r="AG160">
        <v>-0.33441799999999999</v>
      </c>
      <c r="AH160">
        <v>-5.4177869999999997</v>
      </c>
      <c r="AI160">
        <v>-1.8876170000000001</v>
      </c>
      <c r="AJ160">
        <v>100</v>
      </c>
      <c r="AK160" t="s">
        <v>15697</v>
      </c>
      <c r="AL160" t="s">
        <v>2033</v>
      </c>
      <c r="AM160">
        <v>0.82226699999999997</v>
      </c>
      <c r="AN160">
        <v>0.81485099999999999</v>
      </c>
      <c r="AO160">
        <v>1</v>
      </c>
      <c r="AP160">
        <v>81.003803000000005</v>
      </c>
      <c r="AQ160">
        <v>-1.6593E-2</v>
      </c>
      <c r="AR160">
        <v>-0.25406400000000001</v>
      </c>
      <c r="AS160">
        <v>-9.9570000000000006E-2</v>
      </c>
      <c r="AT160">
        <v>0.55666700000000002</v>
      </c>
    </row>
    <row r="161" spans="1:46" x14ac:dyDescent="0.25">
      <c r="A161" t="s">
        <v>16074</v>
      </c>
      <c r="B161" t="s">
        <v>16075</v>
      </c>
      <c r="C161" t="s">
        <v>16076</v>
      </c>
      <c r="D161" t="s">
        <v>15636</v>
      </c>
      <c r="E161" s="6">
        <v>45224</v>
      </c>
      <c r="F161" t="s">
        <v>15637</v>
      </c>
      <c r="G161">
        <v>97.31</v>
      </c>
      <c r="H161">
        <v>1.9287669999999999</v>
      </c>
      <c r="I161">
        <v>134.77174099999999</v>
      </c>
      <c r="J161">
        <v>0.31821899999999997</v>
      </c>
      <c r="K161">
        <v>-0.47697899999999999</v>
      </c>
      <c r="L161">
        <v>-7.7558400000000001</v>
      </c>
      <c r="M161">
        <v>-2.6288909999999999</v>
      </c>
      <c r="N161">
        <v>24203.917329</v>
      </c>
      <c r="O161">
        <v>24019.669152999999</v>
      </c>
      <c r="P161">
        <v>5614.4990600000001</v>
      </c>
      <c r="Q161">
        <v>5175.8461029999999</v>
      </c>
      <c r="R161">
        <v>0.71027099999999999</v>
      </c>
      <c r="S161">
        <v>1.478353</v>
      </c>
      <c r="T161">
        <v>1.3962000000000001</v>
      </c>
      <c r="U161">
        <v>5.8840190000000003</v>
      </c>
      <c r="V161">
        <v>3.301485</v>
      </c>
      <c r="W161">
        <v>4</v>
      </c>
      <c r="X161" s="6">
        <v>41207</v>
      </c>
      <c r="Y161">
        <v>1</v>
      </c>
      <c r="Z161" t="s">
        <v>16075</v>
      </c>
      <c r="AA161" t="s">
        <v>16070</v>
      </c>
      <c r="AB161">
        <v>0.13883400000000001</v>
      </c>
      <c r="AC161">
        <v>-3.0568559999999998</v>
      </c>
      <c r="AD161">
        <v>-17.456446</v>
      </c>
      <c r="AE161">
        <v>-8.2677049999999994</v>
      </c>
      <c r="AF161">
        <v>0.378853</v>
      </c>
      <c r="AG161">
        <v>-0.56345800000000001</v>
      </c>
      <c r="AH161">
        <v>-9.2534539999999996</v>
      </c>
      <c r="AI161">
        <v>-3.8322509999999999</v>
      </c>
      <c r="AJ161">
        <v>100</v>
      </c>
      <c r="AK161" t="s">
        <v>15697</v>
      </c>
      <c r="AL161" t="s">
        <v>2033</v>
      </c>
      <c r="AM161">
        <v>0.69654700000000003</v>
      </c>
      <c r="AN161">
        <v>0.68867900000000004</v>
      </c>
      <c r="AO161">
        <v>1</v>
      </c>
      <c r="AP161">
        <v>81.003803000000005</v>
      </c>
      <c r="AQ161">
        <v>-1.6593E-2</v>
      </c>
      <c r="AR161">
        <v>-0.25406400000000001</v>
      </c>
      <c r="AS161">
        <v>-9.9570000000000006E-2</v>
      </c>
      <c r="AT161">
        <v>0.55666700000000002</v>
      </c>
    </row>
    <row r="162" spans="1:46" x14ac:dyDescent="0.25">
      <c r="A162" t="s">
        <v>16077</v>
      </c>
      <c r="B162" t="s">
        <v>16078</v>
      </c>
      <c r="C162" t="s">
        <v>16079</v>
      </c>
      <c r="D162" t="s">
        <v>15636</v>
      </c>
      <c r="E162" s="6">
        <v>45407</v>
      </c>
      <c r="F162" t="s">
        <v>15637</v>
      </c>
      <c r="G162">
        <v>93.287000000000006</v>
      </c>
      <c r="H162">
        <v>2.458904</v>
      </c>
      <c r="I162">
        <v>101.42701599999999</v>
      </c>
      <c r="J162">
        <v>0.81523999999999996</v>
      </c>
      <c r="K162">
        <v>-0.97351100000000002</v>
      </c>
      <c r="L162">
        <v>-10.213982</v>
      </c>
      <c r="M162">
        <v>-3.7678600000000002</v>
      </c>
      <c r="N162">
        <v>28962.382291000002</v>
      </c>
      <c r="O162">
        <v>27730.294775999999</v>
      </c>
      <c r="P162">
        <v>6481.8425669999997</v>
      </c>
      <c r="Q162">
        <v>5975.4252749999996</v>
      </c>
      <c r="R162">
        <v>0.81999500000000003</v>
      </c>
      <c r="S162">
        <v>1.9399919999999999</v>
      </c>
      <c r="T162">
        <v>1.827915</v>
      </c>
      <c r="U162">
        <v>6.1314070000000003</v>
      </c>
      <c r="V162">
        <v>5.1722910000000004</v>
      </c>
      <c r="W162">
        <v>2.5</v>
      </c>
      <c r="X162" s="6">
        <v>43381</v>
      </c>
      <c r="Y162">
        <v>1</v>
      </c>
      <c r="Z162" t="s">
        <v>16078</v>
      </c>
      <c r="AA162" t="s">
        <v>16070</v>
      </c>
      <c r="AB162">
        <v>0.63496600000000003</v>
      </c>
      <c r="AC162">
        <v>-3.5405169999999999</v>
      </c>
      <c r="AD162">
        <v>-19.656084</v>
      </c>
      <c r="AE162">
        <v>-9.3407160000000005</v>
      </c>
      <c r="AF162">
        <v>0.87617500000000004</v>
      </c>
      <c r="AG162">
        <v>-1.0595589999999999</v>
      </c>
      <c r="AH162">
        <v>-11.671687</v>
      </c>
      <c r="AI162">
        <v>-4.9571440000000004</v>
      </c>
      <c r="AJ162">
        <v>100</v>
      </c>
      <c r="AK162" t="s">
        <v>15697</v>
      </c>
      <c r="AL162" t="s">
        <v>2033</v>
      </c>
      <c r="AM162">
        <v>0.80818400000000001</v>
      </c>
      <c r="AN162">
        <v>0.795068</v>
      </c>
      <c r="AO162">
        <v>1</v>
      </c>
      <c r="AP162">
        <v>81.003803000000005</v>
      </c>
      <c r="AQ162">
        <v>-1.6593E-2</v>
      </c>
      <c r="AR162">
        <v>-0.25406400000000001</v>
      </c>
      <c r="AS162">
        <v>-9.9570000000000006E-2</v>
      </c>
      <c r="AT162">
        <v>0.55666700000000002</v>
      </c>
    </row>
    <row r="163" spans="1:46" x14ac:dyDescent="0.25">
      <c r="A163" t="s">
        <v>16080</v>
      </c>
      <c r="B163" t="s">
        <v>16081</v>
      </c>
      <c r="C163" t="s">
        <v>16082</v>
      </c>
      <c r="D163" t="s">
        <v>15636</v>
      </c>
      <c r="E163" s="6">
        <v>45590</v>
      </c>
      <c r="F163" t="s">
        <v>15637</v>
      </c>
      <c r="G163">
        <v>91.100999999999999</v>
      </c>
      <c r="H163">
        <v>1.084932</v>
      </c>
      <c r="I163">
        <v>94.244429999999994</v>
      </c>
      <c r="J163">
        <v>0.98792899999999995</v>
      </c>
      <c r="K163">
        <v>-1.393257</v>
      </c>
      <c r="L163">
        <v>-12.28337</v>
      </c>
      <c r="M163">
        <v>-4.925389</v>
      </c>
      <c r="N163">
        <v>30503.843786000001</v>
      </c>
      <c r="O163">
        <v>28120.252540000001</v>
      </c>
      <c r="P163">
        <v>6572.9935930000001</v>
      </c>
      <c r="Q163">
        <v>6059.4547990000001</v>
      </c>
      <c r="R163">
        <v>0.83152599999999999</v>
      </c>
      <c r="S163">
        <v>2.4482819999999998</v>
      </c>
      <c r="T163">
        <v>2.3062320000000001</v>
      </c>
      <c r="U163">
        <v>6.1593730000000004</v>
      </c>
      <c r="V163">
        <v>7.5896590000000002</v>
      </c>
      <c r="W163">
        <v>2.25</v>
      </c>
      <c r="X163" s="6">
        <v>43598</v>
      </c>
      <c r="Y163">
        <v>1</v>
      </c>
      <c r="Z163" t="s">
        <v>16081</v>
      </c>
      <c r="AA163" t="s">
        <v>16070</v>
      </c>
      <c r="AB163">
        <v>0.80734700000000004</v>
      </c>
      <c r="AC163">
        <v>-3.9493819999999999</v>
      </c>
      <c r="AD163">
        <v>-21.507850000000001</v>
      </c>
      <c r="AE163">
        <v>-10.431212</v>
      </c>
      <c r="AF163">
        <v>1.0489679999999999</v>
      </c>
      <c r="AG163">
        <v>-1.4789399999999999</v>
      </c>
      <c r="AH163">
        <v>-13.707478</v>
      </c>
      <c r="AI163">
        <v>-6.1003679999999996</v>
      </c>
      <c r="AJ163">
        <v>100</v>
      </c>
      <c r="AK163" t="s">
        <v>15697</v>
      </c>
      <c r="AL163" t="s">
        <v>2033</v>
      </c>
      <c r="AM163">
        <v>0.82303800000000005</v>
      </c>
      <c r="AN163">
        <v>0.80624899999999999</v>
      </c>
      <c r="AO163">
        <v>1</v>
      </c>
      <c r="AP163">
        <v>81.003803000000005</v>
      </c>
      <c r="AQ163">
        <v>-1.6593E-2</v>
      </c>
      <c r="AR163">
        <v>-0.25406400000000001</v>
      </c>
      <c r="AS163">
        <v>-9.9570000000000006E-2</v>
      </c>
      <c r="AT163">
        <v>0.55666700000000002</v>
      </c>
    </row>
    <row r="164" spans="1:46" x14ac:dyDescent="0.25">
      <c r="A164" t="s">
        <v>16083</v>
      </c>
      <c r="B164" t="s">
        <v>16084</v>
      </c>
      <c r="C164" t="s">
        <v>16085</v>
      </c>
      <c r="D164" t="s">
        <v>15636</v>
      </c>
      <c r="E164" s="6">
        <v>45772</v>
      </c>
      <c r="F164" t="s">
        <v>15651</v>
      </c>
      <c r="G164">
        <v>85.171000000000006</v>
      </c>
      <c r="H164">
        <v>0.73767099999999997</v>
      </c>
      <c r="I164">
        <v>84.959552000000002</v>
      </c>
      <c r="J164">
        <v>1.062608</v>
      </c>
      <c r="K164">
        <v>-1.890253</v>
      </c>
      <c r="L164">
        <v>-14.823384000000001</v>
      </c>
      <c r="M164">
        <v>-6.0901310000000004</v>
      </c>
      <c r="N164">
        <v>25900.235183000001</v>
      </c>
      <c r="O164">
        <v>22250.547891999999</v>
      </c>
      <c r="P164">
        <v>5200.974228</v>
      </c>
      <c r="Q164">
        <v>4794.629387</v>
      </c>
      <c r="R164">
        <v>0.65795700000000001</v>
      </c>
      <c r="S164">
        <v>2.9666320000000002</v>
      </c>
      <c r="T164">
        <v>2.7909459999999999</v>
      </c>
      <c r="U164">
        <v>6.2948370000000002</v>
      </c>
      <c r="V164">
        <v>10.516873</v>
      </c>
      <c r="W164">
        <v>0.75</v>
      </c>
      <c r="X164" s="6">
        <v>43962</v>
      </c>
      <c r="Y164">
        <v>1</v>
      </c>
      <c r="Z164" t="s">
        <v>16084</v>
      </c>
      <c r="AA164" t="s">
        <v>16070</v>
      </c>
      <c r="AB164">
        <v>0.88189200000000001</v>
      </c>
      <c r="AC164">
        <v>-4.4334949999999997</v>
      </c>
      <c r="AD164">
        <v>-23.780750999999999</v>
      </c>
      <c r="AE164">
        <v>-11.528502</v>
      </c>
      <c r="AF164">
        <v>1.1236919999999999</v>
      </c>
      <c r="AG164">
        <v>-1.9755039999999999</v>
      </c>
      <c r="AH164">
        <v>-16.206254999999999</v>
      </c>
      <c r="AI164">
        <v>-7.2507149999999996</v>
      </c>
      <c r="AJ164">
        <v>100</v>
      </c>
      <c r="AK164" t="s">
        <v>15697</v>
      </c>
      <c r="AL164" t="s">
        <v>2033</v>
      </c>
      <c r="AM164">
        <v>0.65453899999999998</v>
      </c>
      <c r="AN164">
        <v>0.63795599999999997</v>
      </c>
      <c r="AO164">
        <v>1</v>
      </c>
      <c r="AP164">
        <v>81.003803000000005</v>
      </c>
      <c r="AQ164">
        <v>-1.6593E-2</v>
      </c>
      <c r="AR164">
        <v>-0.25406400000000001</v>
      </c>
      <c r="AS164">
        <v>-9.9570000000000006E-2</v>
      </c>
      <c r="AT164">
        <v>0.55666700000000002</v>
      </c>
    </row>
    <row r="165" spans="1:46" x14ac:dyDescent="0.25">
      <c r="A165" t="s">
        <v>16086</v>
      </c>
      <c r="B165" t="s">
        <v>16087</v>
      </c>
      <c r="C165" t="s">
        <v>16088</v>
      </c>
      <c r="D165" t="s">
        <v>15636</v>
      </c>
      <c r="E165" s="6">
        <v>45863</v>
      </c>
      <c r="F165" t="s">
        <v>15651</v>
      </c>
      <c r="G165">
        <v>90.991</v>
      </c>
      <c r="H165">
        <v>2.386301</v>
      </c>
      <c r="I165">
        <v>116.458986</v>
      </c>
      <c r="J165">
        <v>1.11483</v>
      </c>
      <c r="K165">
        <v>-2.0151979999999998</v>
      </c>
      <c r="L165">
        <v>-15.391520999999999</v>
      </c>
      <c r="M165">
        <v>-6.30166</v>
      </c>
      <c r="N165">
        <v>34723.030347</v>
      </c>
      <c r="O165">
        <v>32423.428692000001</v>
      </c>
      <c r="P165">
        <v>7578.8433530000002</v>
      </c>
      <c r="Q165">
        <v>6986.7189239999998</v>
      </c>
      <c r="R165">
        <v>0.95877299999999999</v>
      </c>
      <c r="S165">
        <v>3.0687880000000001</v>
      </c>
      <c r="T165">
        <v>2.8847200000000002</v>
      </c>
      <c r="U165">
        <v>6.3807970000000003</v>
      </c>
      <c r="V165">
        <v>11.410265000000001</v>
      </c>
      <c r="W165">
        <v>3.25</v>
      </c>
      <c r="X165" s="6">
        <v>41799</v>
      </c>
      <c r="Y165">
        <v>1</v>
      </c>
      <c r="Z165" t="s">
        <v>16087</v>
      </c>
      <c r="AA165" t="s">
        <v>16070</v>
      </c>
      <c r="AB165">
        <v>0.93402099999999999</v>
      </c>
      <c r="AC165">
        <v>-4.5552010000000003</v>
      </c>
      <c r="AD165">
        <v>-24.289141000000001</v>
      </c>
      <c r="AE165">
        <v>-11.727781999999999</v>
      </c>
      <c r="AF165">
        <v>1.1759459999999999</v>
      </c>
      <c r="AG165">
        <v>-2.1003409999999998</v>
      </c>
      <c r="AH165">
        <v>-16.765167000000002</v>
      </c>
      <c r="AI165">
        <v>-7.4596299999999998</v>
      </c>
      <c r="AJ165">
        <v>100</v>
      </c>
      <c r="AK165" t="s">
        <v>15697</v>
      </c>
      <c r="AL165" t="s">
        <v>2033</v>
      </c>
      <c r="AM165">
        <v>0.955009</v>
      </c>
      <c r="AN165">
        <v>0.92962699999999998</v>
      </c>
      <c r="AO165">
        <v>1</v>
      </c>
      <c r="AP165">
        <v>81.003803000000005</v>
      </c>
      <c r="AQ165">
        <v>-1.6593E-2</v>
      </c>
      <c r="AR165">
        <v>-0.25406400000000001</v>
      </c>
      <c r="AS165">
        <v>-9.9570000000000006E-2</v>
      </c>
      <c r="AT165">
        <v>0.55666700000000002</v>
      </c>
    </row>
    <row r="166" spans="1:46" x14ac:dyDescent="0.25">
      <c r="A166" t="s">
        <v>16089</v>
      </c>
      <c r="B166" t="s">
        <v>16090</v>
      </c>
      <c r="C166" t="s">
        <v>16091</v>
      </c>
      <c r="D166" t="s">
        <v>15636</v>
      </c>
      <c r="E166" s="6">
        <v>46228</v>
      </c>
      <c r="F166" t="s">
        <v>15651</v>
      </c>
      <c r="G166">
        <v>85.864999999999995</v>
      </c>
      <c r="H166">
        <v>1.8356159999999999</v>
      </c>
      <c r="I166">
        <v>106.457093</v>
      </c>
      <c r="J166">
        <v>1.430949</v>
      </c>
      <c r="K166">
        <v>-2.6758519999999999</v>
      </c>
      <c r="L166">
        <v>-18.878841999999999</v>
      </c>
      <c r="M166">
        <v>-8.0324939999999998</v>
      </c>
      <c r="N166">
        <v>41839.818630000002</v>
      </c>
      <c r="O166">
        <v>36693.778854999997</v>
      </c>
      <c r="P166">
        <v>8577.0201739999993</v>
      </c>
      <c r="Q166">
        <v>7906.9095859999998</v>
      </c>
      <c r="R166">
        <v>1.0850489999999999</v>
      </c>
      <c r="S166">
        <v>4.0022089999999997</v>
      </c>
      <c r="T166">
        <v>3.7621470000000001</v>
      </c>
      <c r="U166">
        <v>6.3809769999999997</v>
      </c>
      <c r="V166">
        <v>18.340434999999999</v>
      </c>
      <c r="W166">
        <v>2.5</v>
      </c>
      <c r="X166" s="6">
        <v>42261</v>
      </c>
      <c r="Y166">
        <v>1</v>
      </c>
      <c r="Z166" t="s">
        <v>16090</v>
      </c>
      <c r="AA166" t="s">
        <v>16070</v>
      </c>
      <c r="AB166">
        <v>1.249574</v>
      </c>
      <c r="AC166">
        <v>-5.1987290000000002</v>
      </c>
      <c r="AD166">
        <v>-27.409728000000001</v>
      </c>
      <c r="AE166">
        <v>-13.358383</v>
      </c>
      <c r="AF166">
        <v>1.492256</v>
      </c>
      <c r="AG166">
        <v>-2.7604199999999999</v>
      </c>
      <c r="AH166">
        <v>-20.195871</v>
      </c>
      <c r="AI166">
        <v>-9.1690740000000002</v>
      </c>
      <c r="AJ166">
        <v>100</v>
      </c>
      <c r="AK166" t="s">
        <v>15697</v>
      </c>
      <c r="AL166" t="s">
        <v>2033</v>
      </c>
      <c r="AM166">
        <v>1.0881259999999999</v>
      </c>
      <c r="AN166">
        <v>1.052065</v>
      </c>
      <c r="AO166">
        <v>1</v>
      </c>
      <c r="AP166">
        <v>81.003803000000005</v>
      </c>
      <c r="AQ166">
        <v>-1.6593E-2</v>
      </c>
      <c r="AR166">
        <v>-0.25406400000000001</v>
      </c>
      <c r="AS166">
        <v>-9.9570000000000006E-2</v>
      </c>
      <c r="AT166">
        <v>0.55666700000000002</v>
      </c>
    </row>
    <row r="167" spans="1:46" x14ac:dyDescent="0.25">
      <c r="A167" t="s">
        <v>16092</v>
      </c>
      <c r="B167" t="s">
        <v>16093</v>
      </c>
      <c r="C167" t="s">
        <v>16094</v>
      </c>
      <c r="D167" t="s">
        <v>15636</v>
      </c>
      <c r="E167" s="6">
        <v>46320</v>
      </c>
      <c r="F167" t="s">
        <v>15651</v>
      </c>
      <c r="G167">
        <v>76.745000000000005</v>
      </c>
      <c r="H167">
        <v>0.120548</v>
      </c>
      <c r="I167">
        <v>80.375</v>
      </c>
      <c r="J167">
        <v>1.559652</v>
      </c>
      <c r="K167">
        <v>-3.0555919999999999</v>
      </c>
      <c r="M167">
        <v>-8.6908300000000001</v>
      </c>
      <c r="N167">
        <v>30381.91819</v>
      </c>
      <c r="O167">
        <v>23353.227892999999</v>
      </c>
      <c r="P167">
        <v>5458.7211509999997</v>
      </c>
      <c r="Q167">
        <v>5032.2389039999998</v>
      </c>
      <c r="R167">
        <v>0.69056399999999996</v>
      </c>
      <c r="S167">
        <v>4.4886169999999996</v>
      </c>
      <c r="T167">
        <v>4.2216459999999998</v>
      </c>
      <c r="U167">
        <v>6.323861</v>
      </c>
      <c r="V167">
        <v>21.869073</v>
      </c>
      <c r="W167">
        <v>0.25</v>
      </c>
      <c r="X167" s="6">
        <v>44249</v>
      </c>
      <c r="Y167">
        <v>1</v>
      </c>
      <c r="Z167" t="s">
        <v>16093</v>
      </c>
      <c r="AA167" t="s">
        <v>16070</v>
      </c>
      <c r="AB167">
        <v>1.3780479999999999</v>
      </c>
      <c r="AC167">
        <v>-5.5686249999999999</v>
      </c>
      <c r="AE167">
        <v>-13.978593999999999</v>
      </c>
      <c r="AF167">
        <v>1.6210370000000001</v>
      </c>
      <c r="AG167">
        <v>-3.139831</v>
      </c>
      <c r="AI167">
        <v>-9.8192730000000008</v>
      </c>
      <c r="AJ167">
        <v>100</v>
      </c>
      <c r="AK167" t="s">
        <v>15697</v>
      </c>
      <c r="AL167" t="s">
        <v>2033</v>
      </c>
      <c r="AM167">
        <v>0.69523500000000005</v>
      </c>
      <c r="AN167">
        <v>0.66957100000000003</v>
      </c>
      <c r="AO167">
        <v>1</v>
      </c>
      <c r="AP167">
        <v>81.003803000000005</v>
      </c>
      <c r="AQ167">
        <v>-1.6593E-2</v>
      </c>
      <c r="AR167">
        <v>-0.25406400000000001</v>
      </c>
      <c r="AS167">
        <v>-9.9570000000000006E-2</v>
      </c>
      <c r="AT167">
        <v>0.55666700000000002</v>
      </c>
    </row>
    <row r="168" spans="1:46" x14ac:dyDescent="0.25">
      <c r="A168" t="s">
        <v>16095</v>
      </c>
      <c r="B168" t="s">
        <v>16096</v>
      </c>
      <c r="C168" t="s">
        <v>16097</v>
      </c>
      <c r="D168" t="s">
        <v>15636</v>
      </c>
      <c r="E168" s="6">
        <v>46593</v>
      </c>
      <c r="F168" t="s">
        <v>15667</v>
      </c>
      <c r="G168">
        <v>83.891999999999996</v>
      </c>
      <c r="H168">
        <v>1.8356159999999999</v>
      </c>
      <c r="I168">
        <v>106.958251</v>
      </c>
      <c r="J168">
        <v>1.691843</v>
      </c>
      <c r="K168">
        <v>-3.2276340000000001</v>
      </c>
      <c r="L168">
        <v>-21.056059999999999</v>
      </c>
      <c r="M168">
        <v>-8.8076240000000006</v>
      </c>
      <c r="N168">
        <v>28888.497026000001</v>
      </c>
      <c r="O168">
        <v>24765.419924999998</v>
      </c>
      <c r="P168">
        <v>5788.8152410000002</v>
      </c>
      <c r="Q168">
        <v>5336.5432049999999</v>
      </c>
      <c r="R168">
        <v>0.73232299999999995</v>
      </c>
      <c r="S168">
        <v>4.8678460000000001</v>
      </c>
      <c r="T168">
        <v>4.585</v>
      </c>
      <c r="U168">
        <v>6.1689550000000004</v>
      </c>
      <c r="V168">
        <v>26.525198</v>
      </c>
      <c r="W168">
        <v>2.5</v>
      </c>
      <c r="X168" s="6">
        <v>42653</v>
      </c>
      <c r="Y168">
        <v>1</v>
      </c>
      <c r="Z168" t="s">
        <v>16096</v>
      </c>
      <c r="AA168" t="s">
        <v>16070</v>
      </c>
      <c r="AB168">
        <v>1.5100020000000001</v>
      </c>
      <c r="AC168">
        <v>-5.7362080000000004</v>
      </c>
      <c r="AD168">
        <v>-29.357984999999999</v>
      </c>
      <c r="AE168">
        <v>-14.088623999999999</v>
      </c>
      <c r="AF168">
        <v>1.7533080000000001</v>
      </c>
      <c r="AG168">
        <v>-3.3117230000000002</v>
      </c>
      <c r="AH168">
        <v>-22.337741000000001</v>
      </c>
      <c r="AI168">
        <v>-9.9346239999999995</v>
      </c>
      <c r="AJ168">
        <v>100</v>
      </c>
      <c r="AK168" t="s">
        <v>15697</v>
      </c>
      <c r="AL168" t="s">
        <v>2033</v>
      </c>
      <c r="AM168">
        <v>0.73858699999999999</v>
      </c>
      <c r="AN168">
        <v>0.71006100000000005</v>
      </c>
      <c r="AO168">
        <v>1</v>
      </c>
      <c r="AP168">
        <v>81.003803000000005</v>
      </c>
      <c r="AQ168">
        <v>-1.6593E-2</v>
      </c>
      <c r="AR168">
        <v>-0.25406400000000001</v>
      </c>
      <c r="AS168">
        <v>-9.9570000000000006E-2</v>
      </c>
      <c r="AT168">
        <v>0.55666700000000002</v>
      </c>
    </row>
    <row r="169" spans="1:46" x14ac:dyDescent="0.25">
      <c r="A169" t="s">
        <v>16098</v>
      </c>
      <c r="B169" t="s">
        <v>16099</v>
      </c>
      <c r="C169" t="s">
        <v>16100</v>
      </c>
      <c r="D169" t="s">
        <v>15636</v>
      </c>
      <c r="E169" s="6">
        <v>46868</v>
      </c>
      <c r="F169" t="s">
        <v>15667</v>
      </c>
      <c r="G169">
        <v>83.331999999999994</v>
      </c>
      <c r="H169">
        <v>2.7047949999999998</v>
      </c>
      <c r="I169">
        <v>98.428955999999999</v>
      </c>
      <c r="J169">
        <v>1.757128</v>
      </c>
      <c r="K169">
        <v>-3.5913520000000001</v>
      </c>
      <c r="L169">
        <v>-22.245759</v>
      </c>
      <c r="M169">
        <v>-10.588547999999999</v>
      </c>
      <c r="N169">
        <v>31812.642145000002</v>
      </c>
      <c r="O169">
        <v>27370.577554</v>
      </c>
      <c r="P169">
        <v>6397.7601430000004</v>
      </c>
      <c r="Q169">
        <v>5897.9120929999999</v>
      </c>
      <c r="R169">
        <v>0.80935800000000002</v>
      </c>
      <c r="S169">
        <v>5.4086590000000001</v>
      </c>
      <c r="T169">
        <v>5.0956979999999996</v>
      </c>
      <c r="U169">
        <v>6.1416649999999997</v>
      </c>
      <c r="V169">
        <v>32.843952999999999</v>
      </c>
      <c r="W169">
        <v>2.75</v>
      </c>
      <c r="X169" s="6">
        <v>41414</v>
      </c>
      <c r="Y169">
        <v>1</v>
      </c>
      <c r="Z169" t="s">
        <v>16099</v>
      </c>
      <c r="AA169" t="s">
        <v>16070</v>
      </c>
      <c r="AB169">
        <v>1.57517</v>
      </c>
      <c r="AC169">
        <v>-6.090497</v>
      </c>
      <c r="AD169">
        <v>-30.422571999999999</v>
      </c>
      <c r="AE169">
        <v>-15.766413999999999</v>
      </c>
      <c r="AF169">
        <v>1.818632</v>
      </c>
      <c r="AG169">
        <v>-3.675125</v>
      </c>
      <c r="AH169">
        <v>-23.508123999999999</v>
      </c>
      <c r="AI169">
        <v>-11.693538</v>
      </c>
      <c r="AJ169">
        <v>100</v>
      </c>
      <c r="AK169" t="s">
        <v>15697</v>
      </c>
      <c r="AL169" t="s">
        <v>2033</v>
      </c>
      <c r="AM169">
        <v>0.81936100000000001</v>
      </c>
      <c r="AN169">
        <v>0.78475499999999998</v>
      </c>
      <c r="AO169">
        <v>1</v>
      </c>
      <c r="AP169">
        <v>81.003803000000005</v>
      </c>
      <c r="AQ169">
        <v>-1.6593E-2</v>
      </c>
      <c r="AR169">
        <v>-0.25406400000000001</v>
      </c>
      <c r="AS169">
        <v>-9.9570000000000006E-2</v>
      </c>
      <c r="AT169">
        <v>0.55666700000000002</v>
      </c>
    </row>
    <row r="170" spans="1:46" x14ac:dyDescent="0.25">
      <c r="A170" t="s">
        <v>16101</v>
      </c>
      <c r="B170" t="s">
        <v>16102</v>
      </c>
      <c r="C170" t="s">
        <v>16103</v>
      </c>
      <c r="D170" t="s">
        <v>15636</v>
      </c>
      <c r="E170" s="6">
        <v>47416</v>
      </c>
      <c r="F170" t="s">
        <v>15680</v>
      </c>
      <c r="G170">
        <v>81.831999999999994</v>
      </c>
      <c r="H170">
        <v>1.3260270000000001</v>
      </c>
      <c r="I170">
        <v>87.925691</v>
      </c>
      <c r="J170">
        <v>2.1204010000000002</v>
      </c>
      <c r="K170">
        <v>-3.9246560000000001</v>
      </c>
      <c r="L170">
        <v>-24.042739999999998</v>
      </c>
      <c r="M170">
        <v>-11.415208</v>
      </c>
      <c r="N170">
        <v>42778.252755000001</v>
      </c>
      <c r="O170">
        <v>35573.551145999998</v>
      </c>
      <c r="P170">
        <v>8315.1715449999992</v>
      </c>
      <c r="Q170">
        <v>7665.5188250000001</v>
      </c>
      <c r="R170">
        <v>1.0519229999999999</v>
      </c>
      <c r="S170">
        <v>6.7123239999999997</v>
      </c>
      <c r="T170">
        <v>6.3448250000000002</v>
      </c>
      <c r="U170">
        <v>5.7921040000000001</v>
      </c>
      <c r="V170">
        <v>49.385314000000001</v>
      </c>
      <c r="W170">
        <v>2.75</v>
      </c>
      <c r="X170" s="6">
        <v>43507</v>
      </c>
      <c r="Y170">
        <v>1</v>
      </c>
      <c r="Z170" t="s">
        <v>16102</v>
      </c>
      <c r="AA170" t="s">
        <v>16070</v>
      </c>
      <c r="AB170">
        <v>1.937794</v>
      </c>
      <c r="AC170">
        <v>-6.4151610000000003</v>
      </c>
      <c r="AD170">
        <v>-32.030577999999998</v>
      </c>
      <c r="AE170">
        <v>-16.545200999999999</v>
      </c>
      <c r="AF170">
        <v>2.1821250000000001</v>
      </c>
      <c r="AG170">
        <v>-4.0081389999999999</v>
      </c>
      <c r="AH170">
        <v>-25.275931</v>
      </c>
      <c r="AI170">
        <v>-12.509982000000001</v>
      </c>
      <c r="AJ170">
        <v>100</v>
      </c>
      <c r="AK170" t="s">
        <v>15697</v>
      </c>
      <c r="AL170" t="s">
        <v>2033</v>
      </c>
      <c r="AM170">
        <v>1.0686180000000001</v>
      </c>
      <c r="AN170">
        <v>1.019946</v>
      </c>
      <c r="AO170">
        <v>1</v>
      </c>
      <c r="AP170">
        <v>81.003803000000005</v>
      </c>
      <c r="AQ170">
        <v>-1.6593E-2</v>
      </c>
      <c r="AR170">
        <v>-0.25406400000000001</v>
      </c>
      <c r="AS170">
        <v>-9.9570000000000006E-2</v>
      </c>
      <c r="AT170">
        <v>0.55666700000000002</v>
      </c>
    </row>
    <row r="171" spans="1:46" x14ac:dyDescent="0.25">
      <c r="A171" t="s">
        <v>16104</v>
      </c>
      <c r="B171" t="s">
        <v>16105</v>
      </c>
      <c r="C171" t="s">
        <v>16106</v>
      </c>
      <c r="D171" t="s">
        <v>15636</v>
      </c>
      <c r="E171" s="6">
        <v>47781</v>
      </c>
      <c r="F171" t="s">
        <v>15680</v>
      </c>
      <c r="G171">
        <v>70.650000000000006</v>
      </c>
      <c r="H171">
        <v>0.60274000000000005</v>
      </c>
      <c r="I171">
        <v>71.512617000000006</v>
      </c>
      <c r="J171">
        <v>2.4988959999999998</v>
      </c>
      <c r="K171">
        <v>-4.514297</v>
      </c>
      <c r="L171">
        <v>-26.584657</v>
      </c>
      <c r="M171">
        <v>-13.751334999999999</v>
      </c>
      <c r="N171">
        <v>30115.899611000001</v>
      </c>
      <c r="O171">
        <v>21458.403566000001</v>
      </c>
      <c r="P171">
        <v>5015.8137429999997</v>
      </c>
      <c r="Q171">
        <v>4623.9352319999998</v>
      </c>
      <c r="R171">
        <v>0.63453300000000001</v>
      </c>
      <c r="S171">
        <v>7.9774929999999999</v>
      </c>
      <c r="T171">
        <v>7.5481129999999999</v>
      </c>
      <c r="U171">
        <v>5.6885729999999999</v>
      </c>
      <c r="V171">
        <v>66.688597000000001</v>
      </c>
      <c r="W171">
        <v>1.25</v>
      </c>
      <c r="X171" s="6">
        <v>43962</v>
      </c>
      <c r="Y171">
        <v>1</v>
      </c>
      <c r="Z171" t="s">
        <v>16105</v>
      </c>
      <c r="AA171" t="s">
        <v>16070</v>
      </c>
      <c r="AB171">
        <v>2.3156119999999998</v>
      </c>
      <c r="AC171">
        <v>-6.9895170000000002</v>
      </c>
      <c r="AD171">
        <v>-34.305180999999997</v>
      </c>
      <c r="AE171">
        <v>-18.746041999999999</v>
      </c>
      <c r="AF171">
        <v>2.5608490000000002</v>
      </c>
      <c r="AG171">
        <v>-4.5972679999999997</v>
      </c>
      <c r="AH171">
        <v>-27.776579000000002</v>
      </c>
      <c r="AI171">
        <v>-14.817238</v>
      </c>
      <c r="AJ171">
        <v>100</v>
      </c>
      <c r="AK171" t="s">
        <v>15697</v>
      </c>
      <c r="AL171" t="s">
        <v>2033</v>
      </c>
      <c r="AM171">
        <v>0.64858400000000005</v>
      </c>
      <c r="AN171">
        <v>0.61524400000000001</v>
      </c>
      <c r="AO171">
        <v>1</v>
      </c>
      <c r="AP171">
        <v>81.003803000000005</v>
      </c>
      <c r="AQ171">
        <v>-1.6593E-2</v>
      </c>
      <c r="AR171">
        <v>-0.25406400000000001</v>
      </c>
      <c r="AS171">
        <v>-9.9570000000000006E-2</v>
      </c>
      <c r="AT171">
        <v>0.55666700000000002</v>
      </c>
    </row>
    <row r="172" spans="1:46" x14ac:dyDescent="0.25">
      <c r="A172" t="s">
        <v>21648</v>
      </c>
      <c r="B172" t="s">
        <v>21649</v>
      </c>
      <c r="C172" t="s">
        <v>21650</v>
      </c>
      <c r="D172" t="s">
        <v>15636</v>
      </c>
      <c r="E172" s="6">
        <v>48329</v>
      </c>
      <c r="F172" t="s">
        <v>15696</v>
      </c>
      <c r="G172">
        <v>69.882000000000005</v>
      </c>
      <c r="H172">
        <v>1.721233</v>
      </c>
      <c r="I172">
        <v>86.353954999999999</v>
      </c>
      <c r="J172">
        <v>2.7818350000000001</v>
      </c>
      <c r="K172">
        <v>-4.8541869999999996</v>
      </c>
      <c r="N172">
        <v>8375.1961150000006</v>
      </c>
      <c r="O172">
        <v>5996.9111780000003</v>
      </c>
      <c r="P172">
        <v>1401.7533699999999</v>
      </c>
      <c r="Q172">
        <v>1292.2363399999999</v>
      </c>
      <c r="R172">
        <v>0.17733099999999999</v>
      </c>
      <c r="S172">
        <v>8.8757439999999992</v>
      </c>
      <c r="T172">
        <v>8.3897200000000005</v>
      </c>
      <c r="U172">
        <v>5.7930799999999998</v>
      </c>
      <c r="V172">
        <v>84.609804999999994</v>
      </c>
      <c r="W172">
        <v>1.75</v>
      </c>
      <c r="X172" s="6">
        <v>44362</v>
      </c>
      <c r="Y172">
        <v>1</v>
      </c>
      <c r="Z172" t="s">
        <v>21649</v>
      </c>
      <c r="AA172" t="s">
        <v>16070</v>
      </c>
      <c r="AB172">
        <v>2.5980449999999999</v>
      </c>
      <c r="AC172">
        <v>-7.3205970000000002</v>
      </c>
      <c r="AF172">
        <v>2.8439589999999999</v>
      </c>
      <c r="AG172">
        <v>-4.9368629999999998</v>
      </c>
      <c r="AJ172">
        <v>100</v>
      </c>
      <c r="AK172" t="s">
        <v>15697</v>
      </c>
      <c r="AL172" t="s">
        <v>2033</v>
      </c>
      <c r="AM172">
        <v>0.18190500000000001</v>
      </c>
      <c r="AN172">
        <v>0.17194000000000001</v>
      </c>
      <c r="AO172">
        <v>1</v>
      </c>
      <c r="AP172">
        <v>81.003803000000005</v>
      </c>
      <c r="AQ172">
        <v>-1.6593E-2</v>
      </c>
      <c r="AR172">
        <v>-0.25406400000000001</v>
      </c>
      <c r="AS172">
        <v>-9.9570000000000006E-2</v>
      </c>
      <c r="AT172">
        <v>0.55666700000000002</v>
      </c>
    </row>
    <row r="173" spans="1:46" x14ac:dyDescent="0.25">
      <c r="A173" t="s">
        <v>16108</v>
      </c>
      <c r="B173" t="s">
        <v>16109</v>
      </c>
      <c r="C173" t="s">
        <v>16110</v>
      </c>
      <c r="D173" t="s">
        <v>15636</v>
      </c>
      <c r="E173" s="6">
        <v>44914</v>
      </c>
      <c r="F173" t="s">
        <v>15637</v>
      </c>
      <c r="G173">
        <v>98.767499999999998</v>
      </c>
      <c r="H173">
        <v>1.121918</v>
      </c>
      <c r="I173">
        <v>115.849304</v>
      </c>
      <c r="J173">
        <v>7.5979999999999997E-3</v>
      </c>
      <c r="K173">
        <v>-0.379496</v>
      </c>
      <c r="L173">
        <v>-0.107846</v>
      </c>
      <c r="M173">
        <v>0.25794099999999998</v>
      </c>
      <c r="N173">
        <v>8520.08</v>
      </c>
      <c r="O173">
        <v>8510.6583090000004</v>
      </c>
      <c r="P173">
        <v>1868.0725460000001</v>
      </c>
      <c r="Q173">
        <v>1722.1226509999999</v>
      </c>
      <c r="R173">
        <v>0.23461000000000001</v>
      </c>
      <c r="S173">
        <v>0.67957800000000002</v>
      </c>
      <c r="T173">
        <v>0.64578100000000005</v>
      </c>
      <c r="U173">
        <v>5.2336460000000002</v>
      </c>
      <c r="V173">
        <v>1.0303329999999999</v>
      </c>
      <c r="W173">
        <v>3.5</v>
      </c>
      <c r="X173" s="6">
        <v>42312</v>
      </c>
      <c r="Y173">
        <v>1</v>
      </c>
      <c r="Z173" t="s">
        <v>16109</v>
      </c>
      <c r="AA173" t="s">
        <v>16107</v>
      </c>
      <c r="AB173">
        <v>-0.252527</v>
      </c>
      <c r="AC173">
        <v>-2.8777439999999999</v>
      </c>
      <c r="AD173">
        <v>-9.5086739999999992</v>
      </c>
      <c r="AE173">
        <v>-4.2346690000000002</v>
      </c>
      <c r="AF173">
        <v>-1.3446E-2</v>
      </c>
      <c r="AG173">
        <v>-0.37973899999999999</v>
      </c>
      <c r="AH173">
        <v>-0.51585099999999995</v>
      </c>
      <c r="AI173">
        <v>0.395791</v>
      </c>
      <c r="AJ173">
        <v>100</v>
      </c>
      <c r="AK173" t="s">
        <v>15697</v>
      </c>
      <c r="AL173" t="s">
        <v>1452</v>
      </c>
      <c r="AM173">
        <v>0.23133000000000001</v>
      </c>
      <c r="AN173">
        <v>0.22913900000000001</v>
      </c>
      <c r="AO173">
        <v>2</v>
      </c>
      <c r="AP173">
        <v>71.177043999999995</v>
      </c>
      <c r="AQ173">
        <v>-4.4148E-2</v>
      </c>
      <c r="AR173">
        <v>-0.32815100000000003</v>
      </c>
      <c r="AS173">
        <v>-0.40216200000000002</v>
      </c>
      <c r="AT173">
        <v>1.711524</v>
      </c>
    </row>
    <row r="174" spans="1:46" x14ac:dyDescent="0.25">
      <c r="A174" t="s">
        <v>16111</v>
      </c>
      <c r="B174" t="s">
        <v>16112</v>
      </c>
      <c r="C174" t="s">
        <v>16113</v>
      </c>
      <c r="D174" t="s">
        <v>15636</v>
      </c>
      <c r="E174" s="6">
        <v>45042</v>
      </c>
      <c r="F174" t="s">
        <v>15637</v>
      </c>
      <c r="G174">
        <v>100.2585</v>
      </c>
      <c r="H174">
        <v>5.673699</v>
      </c>
      <c r="I174">
        <v>149.876216</v>
      </c>
      <c r="J174">
        <v>5.6899999999999997E-3</v>
      </c>
      <c r="K174">
        <v>-0.64686399999999999</v>
      </c>
      <c r="L174">
        <v>-1.071912</v>
      </c>
      <c r="M174">
        <v>-6.0599E-2</v>
      </c>
      <c r="N174">
        <v>8730.8960000000006</v>
      </c>
      <c r="O174">
        <v>9248.8300930000005</v>
      </c>
      <c r="P174">
        <v>2030.099782</v>
      </c>
      <c r="Q174">
        <v>1871.4909259999999</v>
      </c>
      <c r="R174">
        <v>0.25495899999999999</v>
      </c>
      <c r="S174">
        <v>0.97497900000000004</v>
      </c>
      <c r="T174">
        <v>0.92344499999999996</v>
      </c>
      <c r="U174">
        <v>5.5805939999999996</v>
      </c>
      <c r="V174">
        <v>1.7741210000000001</v>
      </c>
      <c r="W174">
        <v>5.85</v>
      </c>
      <c r="X174" s="6">
        <v>41302</v>
      </c>
      <c r="Y174">
        <v>1</v>
      </c>
      <c r="Z174" t="s">
        <v>16112</v>
      </c>
      <c r="AA174" t="s">
        <v>16107</v>
      </c>
      <c r="AB174">
        <v>-0.25442999999999999</v>
      </c>
      <c r="AC174">
        <v>-3.1384069999999999</v>
      </c>
      <c r="AD174">
        <v>-10.382012</v>
      </c>
      <c r="AE174">
        <v>-4.5389350000000004</v>
      </c>
      <c r="AF174">
        <v>-1.5353E-2</v>
      </c>
      <c r="AG174">
        <v>-0.64710599999999996</v>
      </c>
      <c r="AH174">
        <v>-1.4759789999999999</v>
      </c>
      <c r="AI174">
        <v>7.6813000000000006E-2</v>
      </c>
      <c r="AJ174">
        <v>100</v>
      </c>
      <c r="AK174" t="s">
        <v>15697</v>
      </c>
      <c r="AL174" t="s">
        <v>1452</v>
      </c>
      <c r="AM174">
        <v>0.25207099999999999</v>
      </c>
      <c r="AN174">
        <v>0.24901400000000001</v>
      </c>
      <c r="AO174">
        <v>2</v>
      </c>
      <c r="AP174">
        <v>71.177043999999995</v>
      </c>
      <c r="AQ174">
        <v>-4.4148E-2</v>
      </c>
      <c r="AR174">
        <v>-0.32815100000000003</v>
      </c>
      <c r="AS174">
        <v>-0.40216200000000002</v>
      </c>
      <c r="AT174">
        <v>1.711524</v>
      </c>
    </row>
    <row r="175" spans="1:46" x14ac:dyDescent="0.25">
      <c r="A175" t="s">
        <v>16114</v>
      </c>
      <c r="B175" t="s">
        <v>16115</v>
      </c>
      <c r="C175" t="s">
        <v>16116</v>
      </c>
      <c r="D175" t="s">
        <v>15636</v>
      </c>
      <c r="E175" s="6">
        <v>45105</v>
      </c>
      <c r="F175" t="s">
        <v>15637</v>
      </c>
      <c r="G175">
        <v>98.350999999999999</v>
      </c>
      <c r="H175">
        <v>3.3883559999999999</v>
      </c>
      <c r="I175">
        <v>114.079885</v>
      </c>
      <c r="J175">
        <v>2.6195E-2</v>
      </c>
      <c r="K175">
        <v>-0.69100700000000004</v>
      </c>
      <c r="L175">
        <v>-1.751727</v>
      </c>
      <c r="M175">
        <v>-0.37257499999999999</v>
      </c>
      <c r="N175">
        <v>8480.7360000000008</v>
      </c>
      <c r="O175">
        <v>8628.2462039999991</v>
      </c>
      <c r="P175">
        <v>1893.8828550000001</v>
      </c>
      <c r="Q175">
        <v>1745.9164370000001</v>
      </c>
      <c r="R175">
        <v>0.23785100000000001</v>
      </c>
      <c r="S175">
        <v>1.1613910000000001</v>
      </c>
      <c r="T175">
        <v>1.0989329999999999</v>
      </c>
      <c r="U175">
        <v>5.6835009999999997</v>
      </c>
      <c r="V175">
        <v>2.2828460000000002</v>
      </c>
      <c r="W175">
        <v>4.25</v>
      </c>
      <c r="X175" s="6">
        <v>43122</v>
      </c>
      <c r="Y175">
        <v>1</v>
      </c>
      <c r="Z175" t="s">
        <v>16115</v>
      </c>
      <c r="AA175" t="s">
        <v>16107</v>
      </c>
      <c r="AB175">
        <v>-0.23397799999999999</v>
      </c>
      <c r="AC175">
        <v>-3.1814429999999998</v>
      </c>
      <c r="AD175">
        <v>-10.997849</v>
      </c>
      <c r="AE175">
        <v>-4.8369309999999999</v>
      </c>
      <c r="AF175">
        <v>5.1479999999999998E-3</v>
      </c>
      <c r="AG175">
        <v>-0.691249</v>
      </c>
      <c r="AH175">
        <v>-2.1530170000000002</v>
      </c>
      <c r="AI175">
        <v>-0.235592</v>
      </c>
      <c r="AJ175">
        <v>100</v>
      </c>
      <c r="AK175" t="s">
        <v>15697</v>
      </c>
      <c r="AL175" t="s">
        <v>1452</v>
      </c>
      <c r="AM175">
        <v>0.235262</v>
      </c>
      <c r="AN175">
        <v>0.23230500000000001</v>
      </c>
      <c r="AO175">
        <v>2</v>
      </c>
      <c r="AP175">
        <v>71.177043999999995</v>
      </c>
      <c r="AQ175">
        <v>-4.4148E-2</v>
      </c>
      <c r="AR175">
        <v>-0.32815100000000003</v>
      </c>
      <c r="AS175">
        <v>-0.40216200000000002</v>
      </c>
      <c r="AT175">
        <v>1.711524</v>
      </c>
    </row>
    <row r="176" spans="1:46" x14ac:dyDescent="0.25">
      <c r="A176" t="s">
        <v>16117</v>
      </c>
      <c r="B176" t="s">
        <v>16118</v>
      </c>
      <c r="C176" t="s">
        <v>16119</v>
      </c>
      <c r="D176" t="s">
        <v>15636</v>
      </c>
      <c r="E176" s="6">
        <v>45194</v>
      </c>
      <c r="F176" t="s">
        <v>15637</v>
      </c>
      <c r="G176">
        <v>97.985500000000002</v>
      </c>
      <c r="H176">
        <v>2.4350679999999998</v>
      </c>
      <c r="I176">
        <v>103.634654</v>
      </c>
      <c r="J176">
        <v>2.8941000000000001E-2</v>
      </c>
      <c r="K176">
        <v>-0.77603900000000003</v>
      </c>
      <c r="L176">
        <v>-2.6196350000000002</v>
      </c>
      <c r="M176">
        <v>-0.88041000000000003</v>
      </c>
      <c r="N176">
        <v>8799.0959999999995</v>
      </c>
      <c r="O176">
        <v>8836.1022250000005</v>
      </c>
      <c r="P176">
        <v>1939.5068369999999</v>
      </c>
      <c r="Q176">
        <v>1787.975882</v>
      </c>
      <c r="R176">
        <v>0.24358099999999999</v>
      </c>
      <c r="S176">
        <v>1.4036839999999999</v>
      </c>
      <c r="T176">
        <v>1.3259240000000001</v>
      </c>
      <c r="U176">
        <v>5.864573</v>
      </c>
      <c r="V176">
        <v>3.046875</v>
      </c>
      <c r="W176">
        <v>4.4000000000000004</v>
      </c>
      <c r="X176" s="6">
        <v>43642</v>
      </c>
      <c r="Y176">
        <v>1</v>
      </c>
      <c r="Z176" t="s">
        <v>16118</v>
      </c>
      <c r="AA176" t="s">
        <v>16107</v>
      </c>
      <c r="AB176">
        <v>-0.231239</v>
      </c>
      <c r="AC176">
        <v>-3.2643420000000001</v>
      </c>
      <c r="AD176">
        <v>-11.784079</v>
      </c>
      <c r="AE176">
        <v>-5.3220099999999997</v>
      </c>
      <c r="AF176">
        <v>7.8930000000000007E-3</v>
      </c>
      <c r="AG176">
        <v>-0.77627999999999997</v>
      </c>
      <c r="AH176">
        <v>-3.0173809999999999</v>
      </c>
      <c r="AI176">
        <v>-0.74412500000000004</v>
      </c>
      <c r="AJ176">
        <v>100</v>
      </c>
      <c r="AK176" t="s">
        <v>15697</v>
      </c>
      <c r="AL176" t="s">
        <v>1452</v>
      </c>
      <c r="AM176">
        <v>0.24113599999999999</v>
      </c>
      <c r="AN176">
        <v>0.237902</v>
      </c>
      <c r="AO176">
        <v>2</v>
      </c>
      <c r="AP176">
        <v>71.177043999999995</v>
      </c>
      <c r="AQ176">
        <v>-4.4148E-2</v>
      </c>
      <c r="AR176">
        <v>-0.32815100000000003</v>
      </c>
      <c r="AS176">
        <v>-0.40216200000000002</v>
      </c>
      <c r="AT176">
        <v>1.711524</v>
      </c>
    </row>
    <row r="177" spans="1:46" x14ac:dyDescent="0.25">
      <c r="A177" t="s">
        <v>16120</v>
      </c>
      <c r="B177" t="s">
        <v>16121</v>
      </c>
      <c r="C177" t="s">
        <v>16122</v>
      </c>
      <c r="D177" t="s">
        <v>15636</v>
      </c>
      <c r="E177" s="6">
        <v>45224</v>
      </c>
      <c r="F177" t="s">
        <v>15637</v>
      </c>
      <c r="G177">
        <v>97.296999999999997</v>
      </c>
      <c r="H177">
        <v>1.8849320000000001</v>
      </c>
      <c r="I177">
        <v>100.097121</v>
      </c>
      <c r="J177">
        <v>2.9205999999999999E-2</v>
      </c>
      <c r="K177">
        <v>-0.67542199999999997</v>
      </c>
      <c r="L177">
        <v>-2.8179630000000002</v>
      </c>
      <c r="M177">
        <v>-1.0195749999999999</v>
      </c>
      <c r="N177">
        <v>8902.3760000000002</v>
      </c>
      <c r="O177">
        <v>8829.5484670000005</v>
      </c>
      <c r="P177">
        <v>1938.0682999999999</v>
      </c>
      <c r="Q177">
        <v>1786.649735</v>
      </c>
      <c r="R177">
        <v>0.24340100000000001</v>
      </c>
      <c r="S177">
        <v>1.4894449999999999</v>
      </c>
      <c r="T177">
        <v>1.4068130000000001</v>
      </c>
      <c r="U177">
        <v>5.8736819999999996</v>
      </c>
      <c r="V177">
        <v>3.3412120000000001</v>
      </c>
      <c r="W177">
        <v>4</v>
      </c>
      <c r="X177" s="6">
        <v>43962</v>
      </c>
      <c r="Y177">
        <v>1</v>
      </c>
      <c r="Z177" t="s">
        <v>16121</v>
      </c>
      <c r="AA177" t="s">
        <v>16107</v>
      </c>
      <c r="AB177">
        <v>-0.23097500000000001</v>
      </c>
      <c r="AC177">
        <v>-3.1662490000000001</v>
      </c>
      <c r="AD177">
        <v>-11.963742999999999</v>
      </c>
      <c r="AE177">
        <v>-5.4549390000000004</v>
      </c>
      <c r="AF177">
        <v>8.1580000000000003E-3</v>
      </c>
      <c r="AG177">
        <v>-0.67566400000000004</v>
      </c>
      <c r="AH177">
        <v>-3.214899</v>
      </c>
      <c r="AI177">
        <v>-0.88348199999999999</v>
      </c>
      <c r="AJ177">
        <v>100</v>
      </c>
      <c r="AK177" t="s">
        <v>15697</v>
      </c>
      <c r="AL177" t="s">
        <v>1452</v>
      </c>
      <c r="AM177">
        <v>0.24071300000000001</v>
      </c>
      <c r="AN177">
        <v>0.23772499999999999</v>
      </c>
      <c r="AO177">
        <v>2</v>
      </c>
      <c r="AP177">
        <v>71.177043999999995</v>
      </c>
      <c r="AQ177">
        <v>-4.4148E-2</v>
      </c>
      <c r="AR177">
        <v>-0.32815100000000003</v>
      </c>
      <c r="AS177">
        <v>-0.40216200000000002</v>
      </c>
      <c r="AT177">
        <v>1.711524</v>
      </c>
    </row>
    <row r="178" spans="1:46" x14ac:dyDescent="0.25">
      <c r="A178" t="s">
        <v>16123</v>
      </c>
      <c r="B178" t="s">
        <v>16124</v>
      </c>
      <c r="C178" t="s">
        <v>16125</v>
      </c>
      <c r="D178" t="s">
        <v>15636</v>
      </c>
      <c r="E178" s="6">
        <v>45411</v>
      </c>
      <c r="F178" t="s">
        <v>15637</v>
      </c>
      <c r="G178">
        <v>94.863500000000002</v>
      </c>
      <c r="H178">
        <v>3.1253419999999998</v>
      </c>
      <c r="I178">
        <v>112.644621</v>
      </c>
      <c r="J178">
        <v>3.4100999999999999E-2</v>
      </c>
      <c r="K178">
        <v>-0.642405</v>
      </c>
      <c r="L178">
        <v>-4.5142930000000003</v>
      </c>
      <c r="M178">
        <v>-1.6428370000000001</v>
      </c>
      <c r="N178">
        <v>9642.848</v>
      </c>
      <c r="O178">
        <v>9448.9151359999996</v>
      </c>
      <c r="P178">
        <v>2074.018051</v>
      </c>
      <c r="Q178">
        <v>1911.977922</v>
      </c>
      <c r="R178">
        <v>0.26047399999999998</v>
      </c>
      <c r="S178">
        <v>1.9412039999999999</v>
      </c>
      <c r="T178">
        <v>1.831453</v>
      </c>
      <c r="U178">
        <v>5.9925550000000003</v>
      </c>
      <c r="V178">
        <v>5.2188379999999999</v>
      </c>
      <c r="W178">
        <v>3.25</v>
      </c>
      <c r="X178" s="6">
        <v>42611</v>
      </c>
      <c r="Y178">
        <v>1</v>
      </c>
      <c r="Z178" t="s">
        <v>16124</v>
      </c>
      <c r="AA178" t="s">
        <v>16107</v>
      </c>
      <c r="AB178">
        <v>-0.22609299999999999</v>
      </c>
      <c r="AC178">
        <v>-3.1340590000000002</v>
      </c>
      <c r="AD178">
        <v>-13.500431000000001</v>
      </c>
      <c r="AE178">
        <v>-6.0502719999999997</v>
      </c>
      <c r="AF178">
        <v>1.3051999999999999E-2</v>
      </c>
      <c r="AG178">
        <v>-0.64264699999999997</v>
      </c>
      <c r="AH178">
        <v>-4.904299</v>
      </c>
      <c r="AI178">
        <v>-1.507601</v>
      </c>
      <c r="AJ178">
        <v>100</v>
      </c>
      <c r="AK178" t="s">
        <v>15697</v>
      </c>
      <c r="AL178" t="s">
        <v>1452</v>
      </c>
      <c r="AM178">
        <v>0.25751200000000002</v>
      </c>
      <c r="AN178">
        <v>0.25440099999999999</v>
      </c>
      <c r="AO178">
        <v>2</v>
      </c>
      <c r="AP178">
        <v>71.177043999999995</v>
      </c>
      <c r="AQ178">
        <v>-4.4148E-2</v>
      </c>
      <c r="AR178">
        <v>-0.32815100000000003</v>
      </c>
      <c r="AS178">
        <v>-0.40216200000000002</v>
      </c>
      <c r="AT178">
        <v>1.711524</v>
      </c>
    </row>
    <row r="179" spans="1:46" x14ac:dyDescent="0.25">
      <c r="A179" t="s">
        <v>16126</v>
      </c>
      <c r="B179" t="s">
        <v>16127</v>
      </c>
      <c r="C179" t="s">
        <v>16128</v>
      </c>
      <c r="D179" t="s">
        <v>15636</v>
      </c>
      <c r="E179" s="6">
        <v>45460</v>
      </c>
      <c r="F179" t="s">
        <v>15637</v>
      </c>
      <c r="G179">
        <v>96.892499999999998</v>
      </c>
      <c r="H179">
        <v>3.7232880000000002</v>
      </c>
      <c r="I179">
        <v>102.959761</v>
      </c>
      <c r="J179">
        <v>3.6118999999999998E-2</v>
      </c>
      <c r="K179">
        <v>-0.74026999999999998</v>
      </c>
      <c r="L179">
        <v>-4.8654630000000001</v>
      </c>
      <c r="M179">
        <v>-1.750149</v>
      </c>
      <c r="N179">
        <v>9140.7839999999997</v>
      </c>
      <c r="O179">
        <v>9197.0718209999995</v>
      </c>
      <c r="P179">
        <v>2018.7389450000001</v>
      </c>
      <c r="Q179">
        <v>1861.017695</v>
      </c>
      <c r="R179">
        <v>0.25353199999999998</v>
      </c>
      <c r="S179">
        <v>2.0423749999999998</v>
      </c>
      <c r="T179">
        <v>1.925756</v>
      </c>
      <c r="U179">
        <v>6.0557730000000003</v>
      </c>
      <c r="V179">
        <v>5.7034880000000001</v>
      </c>
      <c r="W179">
        <v>4.5</v>
      </c>
      <c r="X179" s="6">
        <v>43488</v>
      </c>
      <c r="Y179">
        <v>1</v>
      </c>
      <c r="Z179" t="s">
        <v>16127</v>
      </c>
      <c r="AA179" t="s">
        <v>16107</v>
      </c>
      <c r="AB179">
        <v>-0.22408</v>
      </c>
      <c r="AC179">
        <v>-3.2294710000000002</v>
      </c>
      <c r="AD179">
        <v>-13.818552</v>
      </c>
      <c r="AE179">
        <v>-6.1527760000000002</v>
      </c>
      <c r="AF179">
        <v>1.507E-2</v>
      </c>
      <c r="AG179">
        <v>-0.74051199999999995</v>
      </c>
      <c r="AH179">
        <v>-5.254035</v>
      </c>
      <c r="AI179">
        <v>-1.6150610000000001</v>
      </c>
      <c r="AJ179">
        <v>100</v>
      </c>
      <c r="AK179" t="s">
        <v>15697</v>
      </c>
      <c r="AL179" t="s">
        <v>1452</v>
      </c>
      <c r="AM179">
        <v>0.25089600000000001</v>
      </c>
      <c r="AN179">
        <v>0.24762000000000001</v>
      </c>
      <c r="AO179">
        <v>2</v>
      </c>
      <c r="AP179">
        <v>71.177043999999995</v>
      </c>
      <c r="AQ179">
        <v>-4.4148E-2</v>
      </c>
      <c r="AR179">
        <v>-0.32815100000000003</v>
      </c>
      <c r="AS179">
        <v>-0.40216200000000002</v>
      </c>
      <c r="AT179">
        <v>1.711524</v>
      </c>
    </row>
    <row r="180" spans="1:46" x14ac:dyDescent="0.25">
      <c r="A180" t="s">
        <v>16129</v>
      </c>
      <c r="B180" t="s">
        <v>16130</v>
      </c>
      <c r="C180" t="s">
        <v>16131</v>
      </c>
      <c r="D180" t="s">
        <v>15636</v>
      </c>
      <c r="E180" s="6">
        <v>45621</v>
      </c>
      <c r="F180" t="s">
        <v>15637</v>
      </c>
      <c r="G180">
        <v>94.355500000000006</v>
      </c>
      <c r="H180">
        <v>1.4293149999999999</v>
      </c>
      <c r="I180">
        <v>93.218971999999994</v>
      </c>
      <c r="J180">
        <v>3.9830999999999998E-2</v>
      </c>
      <c r="K180">
        <v>-0.91855500000000001</v>
      </c>
      <c r="L180">
        <v>-6.0697679999999998</v>
      </c>
      <c r="M180">
        <v>-2.4027850000000002</v>
      </c>
      <c r="N180">
        <v>9127.5120000000006</v>
      </c>
      <c r="O180">
        <v>8742.7704900000008</v>
      </c>
      <c r="P180">
        <v>1919.0207069999999</v>
      </c>
      <c r="Q180">
        <v>1769.0903040000001</v>
      </c>
      <c r="R180">
        <v>0.241008</v>
      </c>
      <c r="S180">
        <v>2.5040110000000002</v>
      </c>
      <c r="T180">
        <v>2.3603770000000002</v>
      </c>
      <c r="U180">
        <v>6.0852449999999996</v>
      </c>
      <c r="V180">
        <v>7.9485340000000004</v>
      </c>
      <c r="W180">
        <v>3.7</v>
      </c>
      <c r="X180" s="6">
        <v>44027</v>
      </c>
      <c r="Y180">
        <v>1</v>
      </c>
      <c r="Z180" t="s">
        <v>16130</v>
      </c>
      <c r="AA180" t="s">
        <v>16107</v>
      </c>
      <c r="AB180">
        <v>-0.22037799999999999</v>
      </c>
      <c r="AC180">
        <v>-3.4032849999999999</v>
      </c>
      <c r="AD180">
        <v>-14.909521</v>
      </c>
      <c r="AE180">
        <v>-6.7761659999999999</v>
      </c>
      <c r="AF180">
        <v>1.8780999999999999E-2</v>
      </c>
      <c r="AG180">
        <v>-0.91879699999999997</v>
      </c>
      <c r="AH180">
        <v>-6.4534219999999998</v>
      </c>
      <c r="AI180">
        <v>-2.2685930000000001</v>
      </c>
      <c r="AJ180">
        <v>100</v>
      </c>
      <c r="AK180" t="s">
        <v>15697</v>
      </c>
      <c r="AL180" t="s">
        <v>1452</v>
      </c>
      <c r="AM180">
        <v>0.23893200000000001</v>
      </c>
      <c r="AN180">
        <v>0.23538899999999999</v>
      </c>
      <c r="AO180">
        <v>2</v>
      </c>
      <c r="AP180">
        <v>71.177043999999995</v>
      </c>
      <c r="AQ180">
        <v>-4.4148E-2</v>
      </c>
      <c r="AR180">
        <v>-0.32815100000000003</v>
      </c>
      <c r="AS180">
        <v>-0.40216200000000002</v>
      </c>
      <c r="AT180">
        <v>1.711524</v>
      </c>
    </row>
    <row r="181" spans="1:46" x14ac:dyDescent="0.25">
      <c r="A181" t="s">
        <v>16132</v>
      </c>
      <c r="B181" t="s">
        <v>16133</v>
      </c>
      <c r="C181" t="s">
        <v>16134</v>
      </c>
      <c r="D181" t="s">
        <v>15636</v>
      </c>
      <c r="E181" s="6">
        <v>45712</v>
      </c>
      <c r="F181" t="s">
        <v>15637</v>
      </c>
      <c r="G181">
        <v>96.382999999999996</v>
      </c>
      <c r="H181">
        <v>0.65068499999999996</v>
      </c>
      <c r="I181">
        <v>111.90507599999999</v>
      </c>
      <c r="J181">
        <v>6.8078E-2</v>
      </c>
      <c r="K181">
        <v>-1.089523</v>
      </c>
      <c r="L181">
        <v>-6.6638820000000001</v>
      </c>
      <c r="M181">
        <v>-2.7022750000000002</v>
      </c>
      <c r="N181">
        <v>8657.5759999999991</v>
      </c>
      <c r="O181">
        <v>8400.7650190000004</v>
      </c>
      <c r="P181">
        <v>1843.951188</v>
      </c>
      <c r="Q181">
        <v>1699.885861</v>
      </c>
      <c r="R181">
        <v>0.23158100000000001</v>
      </c>
      <c r="S181">
        <v>2.7259099999999998</v>
      </c>
      <c r="T181">
        <v>2.5677949999999998</v>
      </c>
      <c r="U181">
        <v>6.1576269999999997</v>
      </c>
      <c r="V181">
        <v>9.1990870000000005</v>
      </c>
      <c r="W181">
        <v>4.75</v>
      </c>
      <c r="X181" s="6">
        <v>41850</v>
      </c>
      <c r="Y181">
        <v>1</v>
      </c>
      <c r="Z181" t="s">
        <v>16133</v>
      </c>
      <c r="AA181" t="s">
        <v>16107</v>
      </c>
      <c r="AB181">
        <v>-0.19220400000000001</v>
      </c>
      <c r="AC181">
        <v>-3.5699649999999998</v>
      </c>
      <c r="AD181">
        <v>-15.447723</v>
      </c>
      <c r="AE181">
        <v>-7.0622360000000004</v>
      </c>
      <c r="AF181">
        <v>4.7022000000000001E-2</v>
      </c>
      <c r="AG181">
        <v>-1.089764</v>
      </c>
      <c r="AH181">
        <v>-7.0451090000000001</v>
      </c>
      <c r="AI181">
        <v>-2.568495</v>
      </c>
      <c r="AJ181">
        <v>100</v>
      </c>
      <c r="AK181" t="s">
        <v>15697</v>
      </c>
      <c r="AL181" t="s">
        <v>1452</v>
      </c>
      <c r="AM181">
        <v>0.22998199999999999</v>
      </c>
      <c r="AN181">
        <v>0.22618099999999999</v>
      </c>
      <c r="AO181">
        <v>2</v>
      </c>
      <c r="AP181">
        <v>71.177043999999995</v>
      </c>
      <c r="AQ181">
        <v>-4.4148E-2</v>
      </c>
      <c r="AR181">
        <v>-0.32815100000000003</v>
      </c>
      <c r="AS181">
        <v>-0.40216200000000002</v>
      </c>
      <c r="AT181">
        <v>1.711524</v>
      </c>
    </row>
    <row r="182" spans="1:46" x14ac:dyDescent="0.25">
      <c r="A182" t="s">
        <v>16135</v>
      </c>
      <c r="B182" t="s">
        <v>16136</v>
      </c>
      <c r="C182" t="s">
        <v>16137</v>
      </c>
      <c r="D182" t="s">
        <v>15636</v>
      </c>
      <c r="E182" s="6">
        <v>45866</v>
      </c>
      <c r="F182" t="s">
        <v>15651</v>
      </c>
      <c r="G182">
        <v>92.575500000000005</v>
      </c>
      <c r="H182">
        <v>2.61</v>
      </c>
      <c r="I182">
        <v>96.168705000000003</v>
      </c>
      <c r="J182">
        <v>0.132022</v>
      </c>
      <c r="K182">
        <v>-1.214253</v>
      </c>
      <c r="L182">
        <v>-7.9316750000000003</v>
      </c>
      <c r="M182">
        <v>-3.2638189999999998</v>
      </c>
      <c r="N182">
        <v>9452.4639999999999</v>
      </c>
      <c r="O182">
        <v>8997.3751209999991</v>
      </c>
      <c r="P182">
        <v>1974.905917</v>
      </c>
      <c r="Q182">
        <v>1820.6092799999999</v>
      </c>
      <c r="R182">
        <v>0.248027</v>
      </c>
      <c r="S182">
        <v>3.0676839999999999</v>
      </c>
      <c r="T182">
        <v>2.8884319999999999</v>
      </c>
      <c r="U182">
        <v>6.2058439999999999</v>
      </c>
      <c r="V182">
        <v>11.475918999999999</v>
      </c>
      <c r="W182">
        <v>3.65</v>
      </c>
      <c r="X182" s="6">
        <v>43901</v>
      </c>
      <c r="Y182">
        <v>1</v>
      </c>
      <c r="Z182" t="s">
        <v>16136</v>
      </c>
      <c r="AA182" t="s">
        <v>16107</v>
      </c>
      <c r="AB182">
        <v>-0.12842700000000001</v>
      </c>
      <c r="AC182">
        <v>-3.6915680000000002</v>
      </c>
      <c r="AD182">
        <v>-16.596204</v>
      </c>
      <c r="AE182">
        <v>-7.598617</v>
      </c>
      <c r="AF182">
        <v>0.110952</v>
      </c>
      <c r="AG182">
        <v>-1.214494</v>
      </c>
      <c r="AH182">
        <v>-8.3077229999999993</v>
      </c>
      <c r="AI182">
        <v>-3.130811</v>
      </c>
      <c r="AJ182">
        <v>100</v>
      </c>
      <c r="AK182" t="s">
        <v>15697</v>
      </c>
      <c r="AL182" t="s">
        <v>1452</v>
      </c>
      <c r="AM182">
        <v>0.24662600000000001</v>
      </c>
      <c r="AN182">
        <v>0.24224399999999999</v>
      </c>
      <c r="AO182">
        <v>2</v>
      </c>
      <c r="AP182">
        <v>71.177043999999995</v>
      </c>
      <c r="AQ182">
        <v>-4.4148E-2</v>
      </c>
      <c r="AR182">
        <v>-0.32815100000000003</v>
      </c>
      <c r="AS182">
        <v>-0.40216200000000002</v>
      </c>
      <c r="AT182">
        <v>1.711524</v>
      </c>
    </row>
    <row r="183" spans="1:46" x14ac:dyDescent="0.25">
      <c r="A183" t="s">
        <v>16138</v>
      </c>
      <c r="B183" t="s">
        <v>16139</v>
      </c>
      <c r="C183" t="s">
        <v>16140</v>
      </c>
      <c r="D183" t="s">
        <v>15636</v>
      </c>
      <c r="E183" s="6">
        <v>46134</v>
      </c>
      <c r="F183" t="s">
        <v>15651</v>
      </c>
      <c r="G183">
        <v>94.586500000000001</v>
      </c>
      <c r="H183">
        <v>4.7569860000000004</v>
      </c>
      <c r="I183">
        <v>101.260811</v>
      </c>
      <c r="J183">
        <v>1.7405E-2</v>
      </c>
      <c r="K183">
        <v>-1.827536</v>
      </c>
      <c r="L183">
        <v>-10.007434999999999</v>
      </c>
      <c r="M183">
        <v>-4.1270490000000004</v>
      </c>
      <c r="N183">
        <v>8563.4159999999993</v>
      </c>
      <c r="O183">
        <v>8507.1960010000003</v>
      </c>
      <c r="P183">
        <v>1867.312576</v>
      </c>
      <c r="Q183">
        <v>1721.422057</v>
      </c>
      <c r="R183">
        <v>0.234514</v>
      </c>
      <c r="S183">
        <v>3.5603699999999998</v>
      </c>
      <c r="T183">
        <v>3.345656</v>
      </c>
      <c r="U183">
        <v>6.4176869999999999</v>
      </c>
      <c r="V183">
        <v>15.391283</v>
      </c>
      <c r="W183">
        <v>4.8499999999999996</v>
      </c>
      <c r="X183" s="6">
        <v>43418</v>
      </c>
      <c r="Y183">
        <v>1</v>
      </c>
      <c r="Z183" t="s">
        <v>16139</v>
      </c>
      <c r="AA183" t="s">
        <v>16107</v>
      </c>
      <c r="AB183">
        <v>-0.24274499999999999</v>
      </c>
      <c r="AC183">
        <v>-4.2894709999999998</v>
      </c>
      <c r="AD183">
        <v>-18.476614999999999</v>
      </c>
      <c r="AE183">
        <v>-8.4231649999999991</v>
      </c>
      <c r="AF183">
        <v>-3.6410000000000001E-3</v>
      </c>
      <c r="AG183">
        <v>-1.8277760000000001</v>
      </c>
      <c r="AH183">
        <v>-10.375005</v>
      </c>
      <c r="AI183">
        <v>-3.995228</v>
      </c>
      <c r="AJ183">
        <v>100</v>
      </c>
      <c r="AK183" t="s">
        <v>15697</v>
      </c>
      <c r="AL183" t="s">
        <v>1452</v>
      </c>
      <c r="AM183">
        <v>0.23464699999999999</v>
      </c>
      <c r="AN183">
        <v>0.229046</v>
      </c>
      <c r="AO183">
        <v>2</v>
      </c>
      <c r="AP183">
        <v>71.177043999999995</v>
      </c>
      <c r="AQ183">
        <v>-4.4148E-2</v>
      </c>
      <c r="AR183">
        <v>-0.32815100000000003</v>
      </c>
      <c r="AS183">
        <v>-0.40216200000000002</v>
      </c>
      <c r="AT183">
        <v>1.711524</v>
      </c>
    </row>
    <row r="184" spans="1:46" x14ac:dyDescent="0.25">
      <c r="A184" t="s">
        <v>17204</v>
      </c>
      <c r="B184" t="s">
        <v>17205</v>
      </c>
      <c r="C184" t="s">
        <v>17206</v>
      </c>
      <c r="D184" t="s">
        <v>15636</v>
      </c>
      <c r="E184" s="6">
        <v>46197</v>
      </c>
      <c r="F184" t="s">
        <v>15651</v>
      </c>
      <c r="G184">
        <v>88.482500000000002</v>
      </c>
      <c r="H184">
        <v>2.6267119999999999</v>
      </c>
      <c r="I184">
        <v>88.806175999999994</v>
      </c>
      <c r="J184">
        <v>5.3705000000000003E-2</v>
      </c>
      <c r="K184">
        <v>-1.846579</v>
      </c>
      <c r="M184">
        <v>-4.475549</v>
      </c>
      <c r="N184">
        <v>8129.4</v>
      </c>
      <c r="O184">
        <v>7406.6323069999999</v>
      </c>
      <c r="P184">
        <v>1625.7410379999999</v>
      </c>
      <c r="Q184">
        <v>1498.7241650000001</v>
      </c>
      <c r="R184">
        <v>0.204176</v>
      </c>
      <c r="S184">
        <v>3.8606099999999999</v>
      </c>
      <c r="T184">
        <v>3.6261450000000002</v>
      </c>
      <c r="U184">
        <v>6.4659639999999996</v>
      </c>
      <c r="V184">
        <v>17.351611999999999</v>
      </c>
      <c r="W184">
        <v>3.25</v>
      </c>
      <c r="X184" s="6">
        <v>44151</v>
      </c>
      <c r="Y184">
        <v>1</v>
      </c>
      <c r="Z184" t="s">
        <v>17205</v>
      </c>
      <c r="AA184" t="s">
        <v>16107</v>
      </c>
      <c r="AB184">
        <v>-0.20654</v>
      </c>
      <c r="AC184">
        <v>-4.3080360000000004</v>
      </c>
      <c r="AE184">
        <v>-8.7560500000000001</v>
      </c>
      <c r="AF184">
        <v>3.2652E-2</v>
      </c>
      <c r="AG184">
        <v>-1.8468180000000001</v>
      </c>
      <c r="AI184">
        <v>-4.3442080000000001</v>
      </c>
      <c r="AJ184">
        <v>100</v>
      </c>
      <c r="AK184" t="s">
        <v>15697</v>
      </c>
      <c r="AL184" t="s">
        <v>1452</v>
      </c>
      <c r="AM184">
        <v>0.20433000000000001</v>
      </c>
      <c r="AN184">
        <v>0.19941500000000001</v>
      </c>
      <c r="AO184">
        <v>2</v>
      </c>
      <c r="AP184">
        <v>71.177043999999995</v>
      </c>
      <c r="AQ184">
        <v>-4.4148E-2</v>
      </c>
      <c r="AR184">
        <v>-0.32815100000000003</v>
      </c>
      <c r="AS184">
        <v>-0.40216200000000002</v>
      </c>
      <c r="AT184">
        <v>1.711524</v>
      </c>
    </row>
    <row r="185" spans="1:46" x14ac:dyDescent="0.25">
      <c r="A185" t="s">
        <v>16141</v>
      </c>
      <c r="B185" t="s">
        <v>16142</v>
      </c>
      <c r="C185" t="s">
        <v>16143</v>
      </c>
      <c r="D185" t="s">
        <v>15636</v>
      </c>
      <c r="E185" s="6">
        <v>46594</v>
      </c>
      <c r="F185" t="s">
        <v>15667</v>
      </c>
      <c r="G185">
        <v>96.662000000000006</v>
      </c>
      <c r="H185">
        <v>4.1791780000000003</v>
      </c>
      <c r="I185">
        <v>107.059095</v>
      </c>
      <c r="J185">
        <v>5.9922999999999997E-2</v>
      </c>
      <c r="K185">
        <v>-2.340929</v>
      </c>
      <c r="L185">
        <v>-13.099144000000001</v>
      </c>
      <c r="M185">
        <v>-5.8634589999999998</v>
      </c>
      <c r="N185">
        <v>8980.4959999999992</v>
      </c>
      <c r="O185">
        <v>9056.0379639999992</v>
      </c>
      <c r="P185">
        <v>1987.7822940000001</v>
      </c>
      <c r="Q185">
        <v>1832.479644</v>
      </c>
      <c r="R185">
        <v>0.249644</v>
      </c>
      <c r="S185">
        <v>4.498354</v>
      </c>
      <c r="T185">
        <v>4.2214679999999998</v>
      </c>
      <c r="U185">
        <v>6.5590140000000003</v>
      </c>
      <c r="V185">
        <v>23.833055999999999</v>
      </c>
      <c r="W185">
        <v>5.8</v>
      </c>
      <c r="X185" s="6">
        <v>40966</v>
      </c>
      <c r="Y185">
        <v>1</v>
      </c>
      <c r="Z185" t="s">
        <v>16142</v>
      </c>
      <c r="AA185" t="s">
        <v>16107</v>
      </c>
      <c r="AB185">
        <v>-0.20033799999999999</v>
      </c>
      <c r="AC185">
        <v>-4.7899890000000003</v>
      </c>
      <c r="AD185">
        <v>-21.277363000000001</v>
      </c>
      <c r="AE185">
        <v>-10.081766</v>
      </c>
      <c r="AF185">
        <v>3.8868E-2</v>
      </c>
      <c r="AG185">
        <v>-2.341167</v>
      </c>
      <c r="AH185">
        <v>-13.454086</v>
      </c>
      <c r="AI185">
        <v>-5.7340249999999999</v>
      </c>
      <c r="AJ185">
        <v>100</v>
      </c>
      <c r="AK185" t="s">
        <v>15697</v>
      </c>
      <c r="AL185" t="s">
        <v>1452</v>
      </c>
      <c r="AM185">
        <v>0.25109799999999999</v>
      </c>
      <c r="AN185">
        <v>0.24382300000000001</v>
      </c>
      <c r="AO185">
        <v>2</v>
      </c>
      <c r="AP185">
        <v>71.177043999999995</v>
      </c>
      <c r="AQ185">
        <v>-4.4148E-2</v>
      </c>
      <c r="AR185">
        <v>-0.32815100000000003</v>
      </c>
      <c r="AS185">
        <v>-0.40216200000000002</v>
      </c>
      <c r="AT185">
        <v>1.711524</v>
      </c>
    </row>
    <row r="186" spans="1:46" x14ac:dyDescent="0.25">
      <c r="A186" t="s">
        <v>21445</v>
      </c>
      <c r="B186" t="s">
        <v>21446</v>
      </c>
      <c r="C186" t="s">
        <v>21447</v>
      </c>
      <c r="D186" t="s">
        <v>15636</v>
      </c>
      <c r="E186" s="6">
        <v>46685</v>
      </c>
      <c r="F186" t="s">
        <v>15667</v>
      </c>
      <c r="G186">
        <v>81.448499999999996</v>
      </c>
      <c r="H186">
        <v>1.1780820000000001</v>
      </c>
      <c r="I186">
        <v>93.486346999999995</v>
      </c>
      <c r="J186">
        <v>0.11371199999999999</v>
      </c>
      <c r="K186">
        <v>-2.9660489999999999</v>
      </c>
      <c r="N186">
        <v>6360.5119999999997</v>
      </c>
      <c r="O186">
        <v>5255.4736750000002</v>
      </c>
      <c r="P186">
        <v>1153.5660029999999</v>
      </c>
      <c r="Q186">
        <v>1063.4395050000001</v>
      </c>
      <c r="R186">
        <v>0.144876</v>
      </c>
      <c r="S186">
        <v>5.1253989999999998</v>
      </c>
      <c r="T186">
        <v>4.8077909999999999</v>
      </c>
      <c r="U186">
        <v>6.6061120000000004</v>
      </c>
      <c r="V186">
        <v>28.814684</v>
      </c>
      <c r="W186">
        <v>2.5</v>
      </c>
      <c r="X186" s="6">
        <v>44235</v>
      </c>
      <c r="Y186">
        <v>1</v>
      </c>
      <c r="Z186" t="s">
        <v>21446</v>
      </c>
      <c r="AA186" t="s">
        <v>16107</v>
      </c>
      <c r="AB186">
        <v>-0.14668900000000001</v>
      </c>
      <c r="AC186">
        <v>-5.3994330000000001</v>
      </c>
      <c r="AF186">
        <v>9.2646000000000006E-2</v>
      </c>
      <c r="AG186">
        <v>-2.9662860000000002</v>
      </c>
      <c r="AJ186">
        <v>100</v>
      </c>
      <c r="AK186" t="s">
        <v>15697</v>
      </c>
      <c r="AL186" t="s">
        <v>1452</v>
      </c>
      <c r="AM186">
        <v>0.14665800000000001</v>
      </c>
      <c r="AN186">
        <v>0.14149700000000001</v>
      </c>
      <c r="AO186">
        <v>2</v>
      </c>
      <c r="AP186">
        <v>71.177043999999995</v>
      </c>
      <c r="AQ186">
        <v>-4.4148E-2</v>
      </c>
      <c r="AR186">
        <v>-0.32815100000000003</v>
      </c>
      <c r="AS186">
        <v>-0.40216200000000002</v>
      </c>
      <c r="AT186">
        <v>1.711524</v>
      </c>
    </row>
    <row r="187" spans="1:46" x14ac:dyDescent="0.25">
      <c r="A187" t="s">
        <v>16144</v>
      </c>
      <c r="B187" t="s">
        <v>16145</v>
      </c>
      <c r="C187" t="s">
        <v>16146</v>
      </c>
      <c r="D187" t="s">
        <v>15636</v>
      </c>
      <c r="E187" s="6">
        <v>46778</v>
      </c>
      <c r="F187" t="s">
        <v>15667</v>
      </c>
      <c r="G187">
        <v>88.463499999999996</v>
      </c>
      <c r="H187">
        <v>0.89821899999999999</v>
      </c>
      <c r="I187">
        <v>88.722691999999995</v>
      </c>
      <c r="J187">
        <v>6.6481999999999999E-2</v>
      </c>
      <c r="K187">
        <v>-2.6132740000000001</v>
      </c>
      <c r="L187">
        <v>-14.612959</v>
      </c>
      <c r="M187">
        <v>-6.8525910000000003</v>
      </c>
      <c r="N187">
        <v>9521.8240000000005</v>
      </c>
      <c r="O187">
        <v>8508.865624</v>
      </c>
      <c r="P187">
        <v>1867.6790550000001</v>
      </c>
      <c r="Q187">
        <v>1721.7599029999999</v>
      </c>
      <c r="R187">
        <v>0.23455999999999999</v>
      </c>
      <c r="S187">
        <v>5.1734900000000001</v>
      </c>
      <c r="T187">
        <v>4.8528200000000004</v>
      </c>
      <c r="U187">
        <v>6.607907</v>
      </c>
      <c r="V187">
        <v>29.792224000000001</v>
      </c>
      <c r="W187">
        <v>4.1500000000000004</v>
      </c>
      <c r="X187" s="6">
        <v>43880</v>
      </c>
      <c r="Y187">
        <v>1</v>
      </c>
      <c r="Z187" t="s">
        <v>16145</v>
      </c>
      <c r="AA187" t="s">
        <v>16107</v>
      </c>
      <c r="AB187">
        <v>-0.193796</v>
      </c>
      <c r="AC187">
        <v>-5.055504</v>
      </c>
      <c r="AD187">
        <v>-22.648713999999998</v>
      </c>
      <c r="AE187">
        <v>-11.026574</v>
      </c>
      <c r="AF187">
        <v>4.5426000000000001E-2</v>
      </c>
      <c r="AG187">
        <v>-2.6135120000000001</v>
      </c>
      <c r="AH187">
        <v>-14.961717999999999</v>
      </c>
      <c r="AI187">
        <v>-6.7245179999999998</v>
      </c>
      <c r="AJ187">
        <v>100</v>
      </c>
      <c r="AK187" t="s">
        <v>15697</v>
      </c>
      <c r="AL187" t="s">
        <v>1452</v>
      </c>
      <c r="AM187">
        <v>0.23658599999999999</v>
      </c>
      <c r="AN187">
        <v>0.22909099999999999</v>
      </c>
      <c r="AO187">
        <v>2</v>
      </c>
      <c r="AP187">
        <v>71.177043999999995</v>
      </c>
      <c r="AQ187">
        <v>-4.4148E-2</v>
      </c>
      <c r="AR187">
        <v>-0.32815100000000003</v>
      </c>
      <c r="AS187">
        <v>-0.40216200000000002</v>
      </c>
      <c r="AT187">
        <v>1.711524</v>
      </c>
    </row>
    <row r="188" spans="1:46" x14ac:dyDescent="0.25">
      <c r="A188" t="s">
        <v>16147</v>
      </c>
      <c r="B188" t="s">
        <v>16148</v>
      </c>
      <c r="C188" t="s">
        <v>16149</v>
      </c>
      <c r="D188" t="s">
        <v>15636</v>
      </c>
      <c r="E188" s="6">
        <v>47161</v>
      </c>
      <c r="F188" t="s">
        <v>15667</v>
      </c>
      <c r="G188">
        <v>91.251499999999993</v>
      </c>
      <c r="H188">
        <v>0.84931500000000004</v>
      </c>
      <c r="I188">
        <v>95.910911999999996</v>
      </c>
      <c r="J188">
        <v>0.127413</v>
      </c>
      <c r="K188">
        <v>-3.0840420000000002</v>
      </c>
      <c r="L188">
        <v>-16.158733999999999</v>
      </c>
      <c r="M188">
        <v>-7.7055410000000002</v>
      </c>
      <c r="N188">
        <v>9480.24</v>
      </c>
      <c r="O188">
        <v>8731.3783100000001</v>
      </c>
      <c r="P188">
        <v>1916.520147</v>
      </c>
      <c r="Q188">
        <v>1766.7851089999999</v>
      </c>
      <c r="R188">
        <v>0.24069399999999999</v>
      </c>
      <c r="S188">
        <v>5.8545369999999997</v>
      </c>
      <c r="T188">
        <v>5.490577</v>
      </c>
      <c r="U188">
        <v>6.6288179999999999</v>
      </c>
      <c r="V188">
        <v>38.293168999999999</v>
      </c>
      <c r="W188">
        <v>5</v>
      </c>
      <c r="X188" s="6">
        <v>43362</v>
      </c>
      <c r="Y188">
        <v>1</v>
      </c>
      <c r="Z188" t="s">
        <v>16148</v>
      </c>
      <c r="AA188" t="s">
        <v>16107</v>
      </c>
      <c r="AB188">
        <v>-0.133024</v>
      </c>
      <c r="AC188">
        <v>-5.5144659999999996</v>
      </c>
      <c r="AD188">
        <v>-24.049016000000002</v>
      </c>
      <c r="AE188">
        <v>-11.841303999999999</v>
      </c>
      <c r="AF188">
        <v>0.10634399999999999</v>
      </c>
      <c r="AG188">
        <v>-3.0842779999999999</v>
      </c>
      <c r="AH188">
        <v>-16.501180000000002</v>
      </c>
      <c r="AI188">
        <v>-7.5786410000000002</v>
      </c>
      <c r="AJ188">
        <v>100</v>
      </c>
      <c r="AK188" t="s">
        <v>15697</v>
      </c>
      <c r="AL188" t="s">
        <v>1452</v>
      </c>
      <c r="AM188">
        <v>0.243952</v>
      </c>
      <c r="AN188">
        <v>0.23508200000000001</v>
      </c>
      <c r="AO188">
        <v>2</v>
      </c>
      <c r="AP188">
        <v>71.177043999999995</v>
      </c>
      <c r="AQ188">
        <v>-4.4148E-2</v>
      </c>
      <c r="AR188">
        <v>-0.32815100000000003</v>
      </c>
      <c r="AS188">
        <v>-0.40216200000000002</v>
      </c>
      <c r="AT188">
        <v>1.711524</v>
      </c>
    </row>
    <row r="189" spans="1:46" x14ac:dyDescent="0.25">
      <c r="A189" t="s">
        <v>17818</v>
      </c>
      <c r="B189" t="s">
        <v>17819</v>
      </c>
      <c r="C189" t="s">
        <v>17820</v>
      </c>
      <c r="D189" t="s">
        <v>15636</v>
      </c>
      <c r="E189" s="6">
        <v>47780</v>
      </c>
      <c r="F189" t="s">
        <v>15680</v>
      </c>
      <c r="G189">
        <v>83.688000000000002</v>
      </c>
      <c r="H189">
        <v>1.9669859999999999</v>
      </c>
      <c r="I189">
        <v>82.325706999999994</v>
      </c>
      <c r="J189">
        <v>1.7947000000000001E-2</v>
      </c>
      <c r="K189">
        <v>-4.1305209999999999</v>
      </c>
      <c r="M189">
        <v>-8.8753770000000003</v>
      </c>
      <c r="N189">
        <v>8901.5040000000008</v>
      </c>
      <c r="O189">
        <v>7624.5820320000003</v>
      </c>
      <c r="P189">
        <v>1673.5805680000001</v>
      </c>
      <c r="Q189">
        <v>1542.8260600000001</v>
      </c>
      <c r="R189">
        <v>0.21018400000000001</v>
      </c>
      <c r="S189">
        <v>7.0666849999999997</v>
      </c>
      <c r="T189">
        <v>6.6217949999999997</v>
      </c>
      <c r="U189">
        <v>6.7185819999999996</v>
      </c>
      <c r="V189">
        <v>55.752648000000001</v>
      </c>
      <c r="W189">
        <v>4.1500000000000004</v>
      </c>
      <c r="X189" s="6">
        <v>44025</v>
      </c>
      <c r="Y189">
        <v>1</v>
      </c>
      <c r="Z189" t="s">
        <v>17819</v>
      </c>
      <c r="AA189" t="s">
        <v>16107</v>
      </c>
      <c r="AB189">
        <v>-0.242205</v>
      </c>
      <c r="AC189">
        <v>-6.5347020000000002</v>
      </c>
      <c r="AE189">
        <v>-12.958717999999999</v>
      </c>
      <c r="AF189">
        <v>-3.0990000000000002E-3</v>
      </c>
      <c r="AG189">
        <v>-4.1307549999999997</v>
      </c>
      <c r="AI189">
        <v>-8.7500850000000003</v>
      </c>
      <c r="AJ189">
        <v>100</v>
      </c>
      <c r="AK189" t="s">
        <v>15697</v>
      </c>
      <c r="AL189" t="s">
        <v>1452</v>
      </c>
      <c r="AM189">
        <v>0.21535399999999999</v>
      </c>
      <c r="AN189">
        <v>0.20528299999999999</v>
      </c>
      <c r="AO189">
        <v>2</v>
      </c>
      <c r="AP189">
        <v>71.177043999999995</v>
      </c>
      <c r="AQ189">
        <v>-4.4148E-2</v>
      </c>
      <c r="AR189">
        <v>-0.32815100000000003</v>
      </c>
      <c r="AS189">
        <v>-0.40216200000000002</v>
      </c>
      <c r="AT189">
        <v>1.711524</v>
      </c>
    </row>
    <row r="190" spans="1:46" x14ac:dyDescent="0.25">
      <c r="A190" t="s">
        <v>16150</v>
      </c>
      <c r="B190" t="s">
        <v>16151</v>
      </c>
      <c r="C190" t="s">
        <v>16152</v>
      </c>
      <c r="D190" t="s">
        <v>15636</v>
      </c>
      <c r="E190" s="6">
        <v>48115</v>
      </c>
      <c r="F190" t="s">
        <v>15680</v>
      </c>
      <c r="G190">
        <v>79.234999999999999</v>
      </c>
      <c r="H190">
        <v>2.0299999999999998</v>
      </c>
      <c r="I190">
        <v>90.935423999999998</v>
      </c>
      <c r="J190">
        <v>0.123206</v>
      </c>
      <c r="K190">
        <v>-4.179932</v>
      </c>
      <c r="L190">
        <v>-19.915828999999999</v>
      </c>
      <c r="M190">
        <v>-9.3444439999999993</v>
      </c>
      <c r="N190">
        <v>10082.64</v>
      </c>
      <c r="O190">
        <v>8193.6573960000005</v>
      </c>
      <c r="P190">
        <v>1798.491477</v>
      </c>
      <c r="Q190">
        <v>1657.977854</v>
      </c>
      <c r="R190">
        <v>0.22587099999999999</v>
      </c>
      <c r="S190">
        <v>7.7752749999999997</v>
      </c>
      <c r="T190">
        <v>7.2884409999999997</v>
      </c>
      <c r="U190">
        <v>6.6795309999999999</v>
      </c>
      <c r="V190">
        <v>67.232506999999998</v>
      </c>
      <c r="W190">
        <v>3.65</v>
      </c>
      <c r="X190" s="6">
        <v>42653</v>
      </c>
      <c r="Y190">
        <v>1</v>
      </c>
      <c r="Z190" t="s">
        <v>16151</v>
      </c>
      <c r="AA190" t="s">
        <v>16107</v>
      </c>
      <c r="AB190">
        <v>-0.13722000000000001</v>
      </c>
      <c r="AC190">
        <v>-6.5828740000000003</v>
      </c>
      <c r="AD190">
        <v>-27.452532000000001</v>
      </c>
      <c r="AE190">
        <v>-13.406767</v>
      </c>
      <c r="AF190">
        <v>0.10213800000000001</v>
      </c>
      <c r="AG190">
        <v>-4.1801649999999997</v>
      </c>
      <c r="AH190">
        <v>-20.242927999999999</v>
      </c>
      <c r="AI190">
        <v>-9.2197969999999998</v>
      </c>
      <c r="AJ190">
        <v>100</v>
      </c>
      <c r="AK190" t="s">
        <v>15697</v>
      </c>
      <c r="AL190" t="s">
        <v>1452</v>
      </c>
      <c r="AM190">
        <v>0.231547</v>
      </c>
      <c r="AN190">
        <v>0.22060399999999999</v>
      </c>
      <c r="AO190">
        <v>2</v>
      </c>
      <c r="AP190">
        <v>71.177043999999995</v>
      </c>
      <c r="AQ190">
        <v>-4.4148E-2</v>
      </c>
      <c r="AR190">
        <v>-0.32815100000000003</v>
      </c>
      <c r="AS190">
        <v>-0.40216200000000002</v>
      </c>
      <c r="AT190">
        <v>1.711524</v>
      </c>
    </row>
    <row r="191" spans="1:46" x14ac:dyDescent="0.25">
      <c r="A191" t="s">
        <v>17845</v>
      </c>
      <c r="B191" t="s">
        <v>17846</v>
      </c>
      <c r="C191" t="s">
        <v>17847</v>
      </c>
      <c r="D191" t="s">
        <v>15636</v>
      </c>
      <c r="E191" s="6">
        <v>49228</v>
      </c>
      <c r="F191" t="s">
        <v>15696</v>
      </c>
      <c r="G191">
        <v>83.069500000000005</v>
      </c>
      <c r="H191">
        <v>2.4205480000000001</v>
      </c>
      <c r="I191">
        <v>81.397650999999996</v>
      </c>
      <c r="J191">
        <v>1.8735000000000002E-2</v>
      </c>
      <c r="K191">
        <v>-5.2850970000000004</v>
      </c>
      <c r="M191">
        <v>-11.34328</v>
      </c>
      <c r="N191">
        <v>5621.2719999999999</v>
      </c>
      <c r="O191">
        <v>4805.6281280000003</v>
      </c>
      <c r="P191">
        <v>1054.8258020000001</v>
      </c>
      <c r="Q191">
        <v>972.41373699999997</v>
      </c>
      <c r="R191">
        <v>0.13247500000000001</v>
      </c>
      <c r="S191">
        <v>9.1348020000000005</v>
      </c>
      <c r="T191">
        <v>8.5532450000000004</v>
      </c>
      <c r="U191">
        <v>6.7992559999999997</v>
      </c>
      <c r="V191">
        <v>97.366967000000002</v>
      </c>
      <c r="W191">
        <v>4.75</v>
      </c>
      <c r="X191" s="6">
        <v>43749</v>
      </c>
      <c r="Y191">
        <v>1</v>
      </c>
      <c r="Z191" t="s">
        <v>17846</v>
      </c>
      <c r="AA191" t="s">
        <v>16107</v>
      </c>
      <c r="AB191">
        <v>-0.24141899999999999</v>
      </c>
      <c r="AC191">
        <v>-7.6603240000000001</v>
      </c>
      <c r="AE191">
        <v>-15.316032999999999</v>
      </c>
      <c r="AF191">
        <v>-2.3110000000000001E-3</v>
      </c>
      <c r="AG191">
        <v>-5.2853279999999998</v>
      </c>
      <c r="AI191">
        <v>-11.221380999999999</v>
      </c>
      <c r="AJ191">
        <v>100</v>
      </c>
      <c r="AK191" t="s">
        <v>15697</v>
      </c>
      <c r="AL191" t="s">
        <v>1452</v>
      </c>
      <c r="AM191">
        <v>0.13738800000000001</v>
      </c>
      <c r="AN191">
        <v>0.129386</v>
      </c>
      <c r="AO191">
        <v>2</v>
      </c>
      <c r="AP191">
        <v>71.177043999999995</v>
      </c>
      <c r="AQ191">
        <v>-4.4148E-2</v>
      </c>
      <c r="AR191">
        <v>-0.32815100000000003</v>
      </c>
      <c r="AS191">
        <v>-0.40216200000000002</v>
      </c>
      <c r="AT191">
        <v>1.711524</v>
      </c>
    </row>
    <row r="192" spans="1:46" x14ac:dyDescent="0.25">
      <c r="A192" t="s">
        <v>17207</v>
      </c>
      <c r="B192" t="s">
        <v>17208</v>
      </c>
      <c r="C192" t="s">
        <v>17209</v>
      </c>
      <c r="D192" t="s">
        <v>15636</v>
      </c>
      <c r="E192" s="6">
        <v>46033</v>
      </c>
      <c r="F192" t="s">
        <v>15651</v>
      </c>
      <c r="G192">
        <v>98.974999999999994</v>
      </c>
      <c r="H192">
        <v>1.175</v>
      </c>
      <c r="I192">
        <v>112.993835</v>
      </c>
      <c r="J192">
        <v>6.8944000000000005E-2</v>
      </c>
      <c r="K192">
        <v>-2.4457E-2</v>
      </c>
      <c r="L192">
        <v>-5.6495839999999999</v>
      </c>
      <c r="M192">
        <v>-3.4919479999999998</v>
      </c>
      <c r="N192">
        <v>60000</v>
      </c>
      <c r="O192">
        <v>60090</v>
      </c>
      <c r="P192">
        <v>553.49329899999998</v>
      </c>
      <c r="Q192">
        <v>510.24964199999999</v>
      </c>
      <c r="R192">
        <v>6.7734000000000003E-2</v>
      </c>
      <c r="S192">
        <v>3.4889640000000002</v>
      </c>
      <c r="T192">
        <v>3.3291819999999999</v>
      </c>
      <c r="U192">
        <v>4.7994120000000002</v>
      </c>
      <c r="V192">
        <v>14.745913</v>
      </c>
      <c r="W192">
        <v>4.5</v>
      </c>
      <c r="X192" s="6">
        <v>43476</v>
      </c>
      <c r="Y192">
        <v>1</v>
      </c>
      <c r="Z192" t="s">
        <v>17208</v>
      </c>
      <c r="AA192" t="s">
        <v>17210</v>
      </c>
      <c r="AB192">
        <v>-0.19375200000000001</v>
      </c>
      <c r="AC192">
        <v>-2.556883</v>
      </c>
      <c r="AD192">
        <v>-14.314197</v>
      </c>
      <c r="AE192">
        <v>-8.0922260000000001</v>
      </c>
      <c r="AF192">
        <v>4.5469999999999997E-2</v>
      </c>
      <c r="AG192">
        <v>-5.0625000000000003E-2</v>
      </c>
      <c r="AH192">
        <v>-5.7989350000000002</v>
      </c>
      <c r="AI192">
        <v>-3.6482869999999998</v>
      </c>
      <c r="AJ192">
        <v>100</v>
      </c>
      <c r="AK192" t="s">
        <v>15697</v>
      </c>
      <c r="AL192" t="s">
        <v>1569</v>
      </c>
      <c r="AM192">
        <v>6.8315000000000001E-2</v>
      </c>
      <c r="AN192">
        <v>6.7891999999999994E-2</v>
      </c>
      <c r="AO192">
        <v>4</v>
      </c>
      <c r="AP192">
        <v>38.266745999999998</v>
      </c>
      <c r="AQ192">
        <v>-3.4981999999999999E-2</v>
      </c>
      <c r="AR192">
        <v>1.7016389999999999</v>
      </c>
      <c r="AS192">
        <v>-6.9459000000000007E-2</v>
      </c>
      <c r="AT192">
        <v>-1.1305069999999999</v>
      </c>
    </row>
    <row r="193" spans="1:46" x14ac:dyDescent="0.25">
      <c r="A193" t="s">
        <v>17211</v>
      </c>
      <c r="B193" t="s">
        <v>17212</v>
      </c>
      <c r="C193" t="s">
        <v>17213</v>
      </c>
      <c r="D193" t="s">
        <v>15636</v>
      </c>
      <c r="E193" s="6">
        <v>46791</v>
      </c>
      <c r="F193" t="s">
        <v>15667</v>
      </c>
      <c r="G193">
        <v>103.542</v>
      </c>
      <c r="H193">
        <v>1.0934029999999999</v>
      </c>
      <c r="I193">
        <v>120.86169599999999</v>
      </c>
      <c r="J193">
        <v>1.3687E-2</v>
      </c>
      <c r="K193">
        <v>-0.81189800000000001</v>
      </c>
      <c r="L193">
        <v>-10.015238999999999</v>
      </c>
      <c r="M193">
        <v>-5.7088089999999996</v>
      </c>
      <c r="N193">
        <v>44622.576000000001</v>
      </c>
      <c r="O193">
        <v>46691.012127000002</v>
      </c>
      <c r="P193">
        <v>430.07426099999998</v>
      </c>
      <c r="Q193">
        <v>396.47316000000001</v>
      </c>
      <c r="R193">
        <v>5.2630000000000003E-2</v>
      </c>
      <c r="S193">
        <v>5.0594780000000004</v>
      </c>
      <c r="T193">
        <v>4.8116130000000004</v>
      </c>
      <c r="U193">
        <v>5.1513809999999998</v>
      </c>
      <c r="V193">
        <v>29.779692000000001</v>
      </c>
      <c r="W193">
        <v>5.875</v>
      </c>
      <c r="X193" s="6">
        <v>43139</v>
      </c>
      <c r="Y193">
        <v>1</v>
      </c>
      <c r="Z193" t="s">
        <v>17212</v>
      </c>
      <c r="AA193" t="s">
        <v>17210</v>
      </c>
      <c r="AB193">
        <v>-0.248865</v>
      </c>
      <c r="AC193">
        <v>-3.3243770000000001</v>
      </c>
      <c r="AD193">
        <v>-18.278934</v>
      </c>
      <c r="AE193">
        <v>-10.203415</v>
      </c>
      <c r="AF193">
        <v>-9.7739999999999997E-3</v>
      </c>
      <c r="AG193">
        <v>-0.83785900000000002</v>
      </c>
      <c r="AH193">
        <v>-10.157679999999999</v>
      </c>
      <c r="AI193">
        <v>-5.8615570000000004</v>
      </c>
      <c r="AJ193">
        <v>100</v>
      </c>
      <c r="AK193" t="s">
        <v>15697</v>
      </c>
      <c r="AL193" t="s">
        <v>1569</v>
      </c>
      <c r="AM193">
        <v>5.3504000000000003E-2</v>
      </c>
      <c r="AN193">
        <v>5.2753000000000001E-2</v>
      </c>
      <c r="AO193">
        <v>4</v>
      </c>
      <c r="AP193">
        <v>38.266745999999998</v>
      </c>
      <c r="AQ193">
        <v>-3.4981999999999999E-2</v>
      </c>
      <c r="AR193">
        <v>1.7016389999999999</v>
      </c>
      <c r="AS193">
        <v>-6.9459000000000007E-2</v>
      </c>
      <c r="AT193">
        <v>-1.1305069999999999</v>
      </c>
    </row>
    <row r="194" spans="1:46" x14ac:dyDescent="0.25">
      <c r="A194" t="s">
        <v>17214</v>
      </c>
      <c r="B194" t="s">
        <v>17215</v>
      </c>
      <c r="C194" t="s">
        <v>17216</v>
      </c>
      <c r="D194" t="s">
        <v>15636</v>
      </c>
      <c r="E194" s="6">
        <v>48446</v>
      </c>
      <c r="F194" t="s">
        <v>15696</v>
      </c>
      <c r="G194">
        <v>91.4375</v>
      </c>
      <c r="H194">
        <v>0.6875</v>
      </c>
      <c r="I194">
        <v>89.413291000000001</v>
      </c>
      <c r="J194">
        <v>1.357E-2</v>
      </c>
      <c r="K194">
        <v>3.3262070000000001</v>
      </c>
      <c r="L194">
        <v>-13.76257</v>
      </c>
      <c r="M194">
        <v>-10.157171</v>
      </c>
      <c r="N194">
        <v>58108.92</v>
      </c>
      <c r="O194">
        <v>53532.842550000001</v>
      </c>
      <c r="P194">
        <v>493.09485100000001</v>
      </c>
      <c r="Q194">
        <v>454.570041</v>
      </c>
      <c r="R194">
        <v>6.0342E-2</v>
      </c>
      <c r="S194">
        <v>8.2177170000000004</v>
      </c>
      <c r="T194">
        <v>7.9938900000000004</v>
      </c>
      <c r="U194">
        <v>5.5999730000000003</v>
      </c>
      <c r="V194">
        <v>77.890006999999997</v>
      </c>
      <c r="W194">
        <v>4.5</v>
      </c>
      <c r="X194" s="6">
        <v>43881</v>
      </c>
      <c r="Y194">
        <v>2</v>
      </c>
      <c r="Z194" t="s">
        <v>17215</v>
      </c>
      <c r="AA194" t="s">
        <v>17210</v>
      </c>
      <c r="AB194">
        <v>-0.24898100000000001</v>
      </c>
      <c r="AC194">
        <v>0.70890799999999998</v>
      </c>
      <c r="AD194">
        <v>-21.682130999999998</v>
      </c>
      <c r="AE194">
        <v>-14.439735000000001</v>
      </c>
      <c r="AF194">
        <v>-9.8910000000000005E-3</v>
      </c>
      <c r="AG194">
        <v>3.2991619999999999</v>
      </c>
      <c r="AH194">
        <v>-13.899079</v>
      </c>
      <c r="AI194">
        <v>-10.302712</v>
      </c>
      <c r="AJ194">
        <v>100</v>
      </c>
      <c r="AK194" t="s">
        <v>15697</v>
      </c>
      <c r="AL194" t="s">
        <v>1569</v>
      </c>
      <c r="AM194">
        <v>5.8887000000000002E-2</v>
      </c>
      <c r="AN194">
        <v>6.0483000000000002E-2</v>
      </c>
      <c r="AO194">
        <v>4</v>
      </c>
      <c r="AP194">
        <v>38.266745999999998</v>
      </c>
      <c r="AQ194">
        <v>-3.4981999999999999E-2</v>
      </c>
      <c r="AR194">
        <v>1.7016389999999999</v>
      </c>
      <c r="AS194">
        <v>-6.9459000000000007E-2</v>
      </c>
      <c r="AT194">
        <v>-1.1305069999999999</v>
      </c>
    </row>
    <row r="195" spans="1:46" x14ac:dyDescent="0.25">
      <c r="A195" t="s">
        <v>16155</v>
      </c>
      <c r="B195" t="s">
        <v>16156</v>
      </c>
      <c r="C195" t="s">
        <v>16157</v>
      </c>
      <c r="D195" t="s">
        <v>15636</v>
      </c>
      <c r="E195" s="6">
        <v>44944</v>
      </c>
      <c r="F195" t="s">
        <v>15637</v>
      </c>
      <c r="G195">
        <v>94.474999999999994</v>
      </c>
      <c r="H195">
        <v>2.8489010000000001</v>
      </c>
      <c r="I195">
        <v>164.62466699999999</v>
      </c>
      <c r="J195">
        <v>0.111625</v>
      </c>
      <c r="K195">
        <v>1.6563030000000001</v>
      </c>
      <c r="L195">
        <v>16.234511000000001</v>
      </c>
      <c r="M195">
        <v>6.7774539999999996</v>
      </c>
      <c r="N195">
        <v>8412.3358000000007</v>
      </c>
      <c r="O195">
        <v>8187.2133739999999</v>
      </c>
      <c r="P195">
        <v>561.09470399999998</v>
      </c>
      <c r="Q195">
        <v>517.25716</v>
      </c>
      <c r="R195">
        <v>6.5557000000000004E-2</v>
      </c>
      <c r="S195">
        <v>0.73563699999999999</v>
      </c>
      <c r="T195">
        <v>0.66788000000000003</v>
      </c>
      <c r="U195">
        <v>20.290313000000001</v>
      </c>
      <c r="V195">
        <v>0.76087899999999997</v>
      </c>
      <c r="W195">
        <v>12.2</v>
      </c>
      <c r="X195" s="6">
        <v>43124</v>
      </c>
      <c r="Y195">
        <v>2</v>
      </c>
      <c r="Z195" t="s">
        <v>16156</v>
      </c>
      <c r="AA195" t="s">
        <v>16154</v>
      </c>
      <c r="AB195">
        <v>0.14249899999999999</v>
      </c>
      <c r="AC195">
        <v>2.1875230000000001</v>
      </c>
      <c r="AD195">
        <v>-35.107742000000002</v>
      </c>
      <c r="AE195">
        <v>-2.82165</v>
      </c>
      <c r="AF195">
        <v>0.38252700000000001</v>
      </c>
      <c r="AG195">
        <v>4.8158070000000004</v>
      </c>
      <c r="AH195">
        <v>-28.658895999999999</v>
      </c>
      <c r="AI195">
        <v>1.8771329999999999</v>
      </c>
      <c r="AJ195">
        <v>100</v>
      </c>
      <c r="AK195" t="s">
        <v>15697</v>
      </c>
      <c r="AL195" t="s">
        <v>282</v>
      </c>
      <c r="AM195">
        <v>6.6037999999999999E-2</v>
      </c>
      <c r="AN195">
        <v>6.9795999999999997E-2</v>
      </c>
      <c r="AO195">
        <v>4</v>
      </c>
      <c r="AP195">
        <v>29.028262000000002</v>
      </c>
      <c r="AQ195">
        <v>1.5679999999999999E-2</v>
      </c>
      <c r="AR195">
        <v>0.67092200000000002</v>
      </c>
      <c r="AS195">
        <v>-7.4543999999999999E-2</v>
      </c>
      <c r="AT195">
        <v>-1.1289849999999999</v>
      </c>
    </row>
    <row r="196" spans="1:46" x14ac:dyDescent="0.25">
      <c r="A196" t="s">
        <v>16158</v>
      </c>
      <c r="B196" t="s">
        <v>16159</v>
      </c>
      <c r="C196" t="s">
        <v>16160</v>
      </c>
      <c r="D196" t="s">
        <v>15636</v>
      </c>
      <c r="E196" s="6">
        <v>44993</v>
      </c>
      <c r="F196" t="s">
        <v>15637</v>
      </c>
      <c r="G196">
        <v>89.35</v>
      </c>
      <c r="H196">
        <v>0.70219799999999999</v>
      </c>
      <c r="I196">
        <v>179.14243400000001</v>
      </c>
      <c r="J196">
        <v>0.30017500000000003</v>
      </c>
      <c r="K196">
        <v>1.7842279999999999</v>
      </c>
      <c r="L196">
        <v>16.160323000000002</v>
      </c>
      <c r="M196">
        <v>6.9463350000000004</v>
      </c>
      <c r="N196">
        <v>6794.1255600000004</v>
      </c>
      <c r="O196">
        <v>6118.2593880000004</v>
      </c>
      <c r="P196">
        <v>419.302977</v>
      </c>
      <c r="Q196">
        <v>386.54342200000002</v>
      </c>
      <c r="R196">
        <v>4.8989999999999999E-2</v>
      </c>
      <c r="S196">
        <v>0.88132100000000002</v>
      </c>
      <c r="T196">
        <v>0.798759</v>
      </c>
      <c r="U196">
        <v>20.672653</v>
      </c>
      <c r="V196">
        <v>1.0073220000000001</v>
      </c>
      <c r="W196">
        <v>7.1</v>
      </c>
      <c r="X196" s="6">
        <v>41353</v>
      </c>
      <c r="Y196">
        <v>2</v>
      </c>
      <c r="Z196" t="s">
        <v>16159</v>
      </c>
      <c r="AA196" t="s">
        <v>16154</v>
      </c>
      <c r="AB196">
        <v>0.33110800000000001</v>
      </c>
      <c r="AC196">
        <v>2.3161160000000001</v>
      </c>
      <c r="AD196">
        <v>-35.149160000000002</v>
      </c>
      <c r="AE196">
        <v>-2.667951</v>
      </c>
      <c r="AF196">
        <v>0.57158799999999998</v>
      </c>
      <c r="AG196">
        <v>4.9477089999999997</v>
      </c>
      <c r="AH196">
        <v>-28.704429999999999</v>
      </c>
      <c r="AI196">
        <v>2.0382630000000002</v>
      </c>
      <c r="AJ196">
        <v>100</v>
      </c>
      <c r="AK196" t="s">
        <v>15697</v>
      </c>
      <c r="AL196" t="s">
        <v>282</v>
      </c>
      <c r="AM196">
        <v>4.9287999999999998E-2</v>
      </c>
      <c r="AN196">
        <v>5.2158000000000003E-2</v>
      </c>
      <c r="AO196">
        <v>4</v>
      </c>
      <c r="AP196">
        <v>29.028262000000002</v>
      </c>
      <c r="AQ196">
        <v>1.5679999999999999E-2</v>
      </c>
      <c r="AR196">
        <v>0.67092200000000002</v>
      </c>
      <c r="AS196">
        <v>-7.4543999999999999E-2</v>
      </c>
      <c r="AT196">
        <v>-1.1289849999999999</v>
      </c>
    </row>
    <row r="197" spans="1:46" x14ac:dyDescent="0.25">
      <c r="A197" t="s">
        <v>16161</v>
      </c>
      <c r="B197" t="s">
        <v>16162</v>
      </c>
      <c r="C197" t="s">
        <v>16163</v>
      </c>
      <c r="D197" t="s">
        <v>15636</v>
      </c>
      <c r="E197" s="6">
        <v>45091</v>
      </c>
      <c r="F197" t="s">
        <v>15637</v>
      </c>
      <c r="G197">
        <v>94.85</v>
      </c>
      <c r="H197">
        <v>5.3406589999999996</v>
      </c>
      <c r="I197">
        <v>178.32360600000001</v>
      </c>
      <c r="J197">
        <v>0.49601299999999998</v>
      </c>
      <c r="K197">
        <v>2.6416520000000001</v>
      </c>
      <c r="L197">
        <v>15.562802</v>
      </c>
      <c r="M197">
        <v>7.2181620000000004</v>
      </c>
      <c r="N197">
        <v>9337.0006799999992</v>
      </c>
      <c r="O197">
        <v>9354.8025440000001</v>
      </c>
      <c r="P197">
        <v>641.11315100000002</v>
      </c>
      <c r="Q197">
        <v>591.02387699999997</v>
      </c>
      <c r="R197">
        <v>7.4906E-2</v>
      </c>
      <c r="S197">
        <v>1.0558069999999999</v>
      </c>
      <c r="T197">
        <v>0.95388700000000004</v>
      </c>
      <c r="U197">
        <v>21.369316999999999</v>
      </c>
      <c r="V197">
        <v>1.408887</v>
      </c>
      <c r="W197">
        <v>16.2</v>
      </c>
      <c r="X197" s="6">
        <v>43271</v>
      </c>
      <c r="Y197">
        <v>2</v>
      </c>
      <c r="Z197" t="s">
        <v>16162</v>
      </c>
      <c r="AA197" t="s">
        <v>16154</v>
      </c>
      <c r="AB197">
        <v>0.52700499999999995</v>
      </c>
      <c r="AC197">
        <v>3.1780210000000002</v>
      </c>
      <c r="AD197">
        <v>-35.482748999999998</v>
      </c>
      <c r="AE197">
        <v>-2.4205610000000002</v>
      </c>
      <c r="AF197">
        <v>0.76795500000000005</v>
      </c>
      <c r="AG197">
        <v>5.8317810000000003</v>
      </c>
      <c r="AH197">
        <v>-29.071169999999999</v>
      </c>
      <c r="AI197">
        <v>2.297615</v>
      </c>
      <c r="AJ197">
        <v>100</v>
      </c>
      <c r="AK197" t="s">
        <v>15697</v>
      </c>
      <c r="AL197" t="s">
        <v>282</v>
      </c>
      <c r="AM197">
        <v>7.4732000000000007E-2</v>
      </c>
      <c r="AN197">
        <v>7.9749E-2</v>
      </c>
      <c r="AO197">
        <v>4</v>
      </c>
      <c r="AP197">
        <v>29.028262000000002</v>
      </c>
      <c r="AQ197">
        <v>1.5679999999999999E-2</v>
      </c>
      <c r="AR197">
        <v>0.67092200000000002</v>
      </c>
      <c r="AS197">
        <v>-7.4543999999999999E-2</v>
      </c>
      <c r="AT197">
        <v>-1.1289849999999999</v>
      </c>
    </row>
    <row r="198" spans="1:46" x14ac:dyDescent="0.25">
      <c r="A198" t="s">
        <v>16164</v>
      </c>
      <c r="B198" t="s">
        <v>16165</v>
      </c>
      <c r="C198" t="s">
        <v>16166</v>
      </c>
      <c r="D198" t="s">
        <v>15636</v>
      </c>
      <c r="E198" s="6">
        <v>45371</v>
      </c>
      <c r="F198" t="s">
        <v>15637</v>
      </c>
      <c r="G198">
        <v>82</v>
      </c>
      <c r="H198">
        <v>0.62857099999999999</v>
      </c>
      <c r="I198">
        <v>178.22684799999999</v>
      </c>
      <c r="J198">
        <v>1.2605040000000001</v>
      </c>
      <c r="K198">
        <v>3.4381010000000001</v>
      </c>
      <c r="L198">
        <v>11.405894999999999</v>
      </c>
      <c r="M198">
        <v>8.1316159999999993</v>
      </c>
      <c r="N198">
        <v>3034.3953999999999</v>
      </c>
      <c r="O198">
        <v>2507.2775710000001</v>
      </c>
      <c r="P198">
        <v>171.831379</v>
      </c>
      <c r="Q198">
        <v>158.40643399999999</v>
      </c>
      <c r="R198">
        <v>2.0076E-2</v>
      </c>
      <c r="S198">
        <v>1.775881</v>
      </c>
      <c r="T198">
        <v>1.5971599999999999</v>
      </c>
      <c r="U198">
        <v>22.379906999999999</v>
      </c>
      <c r="V198">
        <v>3.405494</v>
      </c>
      <c r="W198">
        <v>10.4</v>
      </c>
      <c r="X198" s="6">
        <v>41731</v>
      </c>
      <c r="Y198">
        <v>2</v>
      </c>
      <c r="Z198" t="s">
        <v>16165</v>
      </c>
      <c r="AA198" t="s">
        <v>16154</v>
      </c>
      <c r="AB198">
        <v>1.291733</v>
      </c>
      <c r="AC198">
        <v>3.9786320000000002</v>
      </c>
      <c r="AD198">
        <v>-37.803497</v>
      </c>
      <c r="AE198">
        <v>-1.589224</v>
      </c>
      <c r="AF198">
        <v>1.5345150000000001</v>
      </c>
      <c r="AG198">
        <v>6.652984</v>
      </c>
      <c r="AH198">
        <v>-31.622548999999999</v>
      </c>
      <c r="AI198">
        <v>3.169149</v>
      </c>
      <c r="AJ198">
        <v>100</v>
      </c>
      <c r="AK198" t="s">
        <v>15697</v>
      </c>
      <c r="AL198" t="s">
        <v>282</v>
      </c>
      <c r="AM198">
        <v>1.9875E-2</v>
      </c>
      <c r="AN198">
        <v>2.1374000000000001E-2</v>
      </c>
      <c r="AO198">
        <v>4</v>
      </c>
      <c r="AP198">
        <v>29.028262000000002</v>
      </c>
      <c r="AQ198">
        <v>1.5679999999999999E-2</v>
      </c>
      <c r="AR198">
        <v>0.67092200000000002</v>
      </c>
      <c r="AS198">
        <v>-7.4543999999999999E-2</v>
      </c>
      <c r="AT198">
        <v>-1.1289849999999999</v>
      </c>
    </row>
    <row r="199" spans="1:46" x14ac:dyDescent="0.25">
      <c r="A199" t="s">
        <v>16167</v>
      </c>
      <c r="B199" t="s">
        <v>16168</v>
      </c>
      <c r="C199" t="s">
        <v>16169</v>
      </c>
      <c r="D199" t="s">
        <v>15636</v>
      </c>
      <c r="E199" s="6">
        <v>45497</v>
      </c>
      <c r="F199" t="s">
        <v>15637</v>
      </c>
      <c r="G199">
        <v>77.099999999999994</v>
      </c>
      <c r="H199">
        <v>1.928571</v>
      </c>
      <c r="I199">
        <v>159.98485099999999</v>
      </c>
      <c r="J199">
        <v>2.2310989999999999</v>
      </c>
      <c r="K199">
        <v>4.1121670000000003</v>
      </c>
      <c r="L199">
        <v>10.031631000000001</v>
      </c>
      <c r="M199">
        <v>8.0120559999999994</v>
      </c>
      <c r="N199">
        <v>7787.5178800000003</v>
      </c>
      <c r="O199">
        <v>6154.3641299999999</v>
      </c>
      <c r="P199">
        <v>421.77734500000003</v>
      </c>
      <c r="Q199">
        <v>388.82447100000002</v>
      </c>
      <c r="R199">
        <v>4.9279000000000003E-2</v>
      </c>
      <c r="S199">
        <v>2.0400849999999999</v>
      </c>
      <c r="T199">
        <v>1.834981</v>
      </c>
      <c r="U199">
        <v>22.354907000000001</v>
      </c>
      <c r="V199">
        <v>4.4523409999999997</v>
      </c>
      <c r="W199">
        <v>9</v>
      </c>
      <c r="X199" s="6">
        <v>41857</v>
      </c>
      <c r="Y199">
        <v>2</v>
      </c>
      <c r="Z199" t="s">
        <v>16168</v>
      </c>
      <c r="AA199" t="s">
        <v>16154</v>
      </c>
      <c r="AB199">
        <v>2.2626270000000002</v>
      </c>
      <c r="AC199">
        <v>4.6562200000000002</v>
      </c>
      <c r="AD199">
        <v>-38.570731000000002</v>
      </c>
      <c r="AE199">
        <v>-1.698037</v>
      </c>
      <c r="AF199">
        <v>2.5077370000000001</v>
      </c>
      <c r="AG199">
        <v>7.348001</v>
      </c>
      <c r="AH199">
        <v>-32.466030000000003</v>
      </c>
      <c r="AI199">
        <v>3.055075</v>
      </c>
      <c r="AJ199">
        <v>100</v>
      </c>
      <c r="AK199" t="s">
        <v>15697</v>
      </c>
      <c r="AL199" t="s">
        <v>282</v>
      </c>
      <c r="AM199">
        <v>4.8469999999999999E-2</v>
      </c>
      <c r="AN199">
        <v>5.2465999999999999E-2</v>
      </c>
      <c r="AO199">
        <v>4</v>
      </c>
      <c r="AP199">
        <v>29.028262000000002</v>
      </c>
      <c r="AQ199">
        <v>1.5679999999999999E-2</v>
      </c>
      <c r="AR199">
        <v>0.67092200000000002</v>
      </c>
      <c r="AS199">
        <v>-7.4543999999999999E-2</v>
      </c>
      <c r="AT199">
        <v>-1.1289849999999999</v>
      </c>
    </row>
    <row r="200" spans="1:46" x14ac:dyDescent="0.25">
      <c r="A200" t="s">
        <v>16170</v>
      </c>
      <c r="B200" t="s">
        <v>16171</v>
      </c>
      <c r="C200" t="s">
        <v>16172</v>
      </c>
      <c r="D200" t="s">
        <v>15636</v>
      </c>
      <c r="E200" s="6">
        <v>45728</v>
      </c>
      <c r="F200" t="s">
        <v>15637</v>
      </c>
      <c r="G200">
        <v>69.45</v>
      </c>
      <c r="H200">
        <v>0.63736300000000001</v>
      </c>
      <c r="I200">
        <v>149.83335299999999</v>
      </c>
      <c r="J200">
        <v>1.479725</v>
      </c>
      <c r="K200">
        <v>3.5238640000000001</v>
      </c>
      <c r="L200">
        <v>6.6576709999999997</v>
      </c>
      <c r="M200">
        <v>7.5674089999999996</v>
      </c>
      <c r="N200">
        <v>5906.32348</v>
      </c>
      <c r="O200">
        <v>4139.5863559999998</v>
      </c>
      <c r="P200">
        <v>283.69847900000002</v>
      </c>
      <c r="Q200">
        <v>261.53351400000003</v>
      </c>
      <c r="R200">
        <v>3.3147000000000003E-2</v>
      </c>
      <c r="S200">
        <v>2.5742340000000001</v>
      </c>
      <c r="T200">
        <v>2.3090799999999998</v>
      </c>
      <c r="U200">
        <v>22.966255</v>
      </c>
      <c r="V200">
        <v>6.8056460000000003</v>
      </c>
      <c r="W200">
        <v>8</v>
      </c>
      <c r="X200" s="6">
        <v>42088</v>
      </c>
      <c r="Y200">
        <v>2</v>
      </c>
      <c r="Z200" t="s">
        <v>16171</v>
      </c>
      <c r="AA200" t="s">
        <v>16154</v>
      </c>
      <c r="AB200">
        <v>1.5110220000000001</v>
      </c>
      <c r="AC200">
        <v>4.0648429999999998</v>
      </c>
      <c r="AD200">
        <v>-40.454371000000002</v>
      </c>
      <c r="AE200">
        <v>-2.1027100000000001</v>
      </c>
      <c r="AF200">
        <v>1.7543299999999999</v>
      </c>
      <c r="AG200">
        <v>6.7414129999999997</v>
      </c>
      <c r="AH200">
        <v>-34.536861000000002</v>
      </c>
      <c r="AI200">
        <v>2.6308340000000001</v>
      </c>
      <c r="AJ200">
        <v>100</v>
      </c>
      <c r="AK200" t="s">
        <v>15697</v>
      </c>
      <c r="AL200" t="s">
        <v>282</v>
      </c>
      <c r="AM200">
        <v>3.2787999999999998E-2</v>
      </c>
      <c r="AN200">
        <v>3.5290000000000002E-2</v>
      </c>
      <c r="AO200">
        <v>4</v>
      </c>
      <c r="AP200">
        <v>29.028262000000002</v>
      </c>
      <c r="AQ200">
        <v>1.5679999999999999E-2</v>
      </c>
      <c r="AR200">
        <v>0.67092200000000002</v>
      </c>
      <c r="AS200">
        <v>-7.4543999999999999E-2</v>
      </c>
      <c r="AT200">
        <v>-1.1289849999999999</v>
      </c>
    </row>
    <row r="201" spans="1:46" x14ac:dyDescent="0.25">
      <c r="A201" t="s">
        <v>16173</v>
      </c>
      <c r="B201" t="s">
        <v>16174</v>
      </c>
      <c r="C201" t="s">
        <v>16175</v>
      </c>
      <c r="D201" t="s">
        <v>15636</v>
      </c>
      <c r="E201" s="6">
        <v>45931</v>
      </c>
      <c r="F201" t="s">
        <v>15651</v>
      </c>
      <c r="G201">
        <v>75.95</v>
      </c>
      <c r="H201">
        <v>0.27692299999999997</v>
      </c>
      <c r="I201">
        <v>93.040209000000004</v>
      </c>
      <c r="J201">
        <v>1.646323</v>
      </c>
      <c r="K201">
        <v>3.708666</v>
      </c>
      <c r="L201">
        <v>4.7954049999999997</v>
      </c>
      <c r="M201">
        <v>7.998964</v>
      </c>
      <c r="N201">
        <v>16766.713919999998</v>
      </c>
      <c r="O201">
        <v>12780.750121999999</v>
      </c>
      <c r="P201">
        <v>875.90378799999996</v>
      </c>
      <c r="Q201">
        <v>807.47064999999998</v>
      </c>
      <c r="R201">
        <v>0.102338</v>
      </c>
      <c r="S201">
        <v>2.8114590000000002</v>
      </c>
      <c r="T201">
        <v>2.5205899999999999</v>
      </c>
      <c r="U201">
        <v>23.079440000000002</v>
      </c>
      <c r="V201">
        <v>8.3519509999999997</v>
      </c>
      <c r="W201">
        <v>12.6</v>
      </c>
      <c r="X201" s="6">
        <v>44111</v>
      </c>
      <c r="Y201">
        <v>2</v>
      </c>
      <c r="Z201" t="s">
        <v>16174</v>
      </c>
      <c r="AA201" t="s">
        <v>16154</v>
      </c>
      <c r="AB201">
        <v>1.67767</v>
      </c>
      <c r="AC201">
        <v>4.2506110000000001</v>
      </c>
      <c r="AD201">
        <v>-41.494050000000001</v>
      </c>
      <c r="AE201">
        <v>-1.709951</v>
      </c>
      <c r="AF201">
        <v>1.921378</v>
      </c>
      <c r="AG201">
        <v>6.9319579999999998</v>
      </c>
      <c r="AH201">
        <v>-35.679861000000002</v>
      </c>
      <c r="AI201">
        <v>3.0425849999999999</v>
      </c>
      <c r="AJ201">
        <v>100</v>
      </c>
      <c r="AK201" t="s">
        <v>15697</v>
      </c>
      <c r="AL201" t="s">
        <v>282</v>
      </c>
      <c r="AM201">
        <v>0.109746</v>
      </c>
      <c r="AN201">
        <v>0.108955</v>
      </c>
      <c r="AO201">
        <v>4</v>
      </c>
      <c r="AP201">
        <v>29.028262000000002</v>
      </c>
      <c r="AQ201">
        <v>1.5679999999999999E-2</v>
      </c>
      <c r="AR201">
        <v>0.67092200000000002</v>
      </c>
      <c r="AS201">
        <v>-7.4543999999999999E-2</v>
      </c>
      <c r="AT201">
        <v>-1.1289849999999999</v>
      </c>
    </row>
    <row r="202" spans="1:46" x14ac:dyDescent="0.25">
      <c r="A202" t="s">
        <v>16176</v>
      </c>
      <c r="B202" t="s">
        <v>16177</v>
      </c>
      <c r="C202" t="s">
        <v>16178</v>
      </c>
      <c r="D202" t="s">
        <v>15636</v>
      </c>
      <c r="E202" s="6">
        <v>46064</v>
      </c>
      <c r="F202" t="s">
        <v>15651</v>
      </c>
      <c r="G202">
        <v>69.099999999999994</v>
      </c>
      <c r="H202">
        <v>1.6598900000000001</v>
      </c>
      <c r="I202">
        <v>135.32499899999999</v>
      </c>
      <c r="J202">
        <v>2.0981239999999999</v>
      </c>
      <c r="K202">
        <v>3.8580960000000002</v>
      </c>
      <c r="L202">
        <v>2.8492259999999998</v>
      </c>
      <c r="M202">
        <v>7.4209540000000001</v>
      </c>
      <c r="N202">
        <v>9950.4093599999997</v>
      </c>
      <c r="O202">
        <v>7040.8987289999995</v>
      </c>
      <c r="P202">
        <v>482.534265</v>
      </c>
      <c r="Q202">
        <v>444.83453800000001</v>
      </c>
      <c r="R202">
        <v>5.6377999999999998E-2</v>
      </c>
      <c r="S202">
        <v>3.04155</v>
      </c>
      <c r="T202">
        <v>2.7252869999999998</v>
      </c>
      <c r="U202">
        <v>23.209568999999998</v>
      </c>
      <c r="V202">
        <v>9.8459830000000004</v>
      </c>
      <c r="W202">
        <v>10.6</v>
      </c>
      <c r="X202" s="6">
        <v>42424</v>
      </c>
      <c r="Y202">
        <v>2</v>
      </c>
      <c r="Z202" t="s">
        <v>16177</v>
      </c>
      <c r="AA202" t="s">
        <v>16154</v>
      </c>
      <c r="AB202">
        <v>2.1296110000000001</v>
      </c>
      <c r="AC202">
        <v>4.4008209999999996</v>
      </c>
      <c r="AD202">
        <v>-42.580576999999998</v>
      </c>
      <c r="AE202">
        <v>-2.2360000000000002</v>
      </c>
      <c r="AF202">
        <v>2.3744019999999999</v>
      </c>
      <c r="AG202">
        <v>7.0860320000000003</v>
      </c>
      <c r="AH202">
        <v>-36.874364999999997</v>
      </c>
      <c r="AI202">
        <v>2.491101</v>
      </c>
      <c r="AJ202">
        <v>100</v>
      </c>
      <c r="AK202" t="s">
        <v>15697</v>
      </c>
      <c r="AL202" t="s">
        <v>282</v>
      </c>
      <c r="AM202">
        <v>5.5587999999999999E-2</v>
      </c>
      <c r="AN202">
        <v>6.0023E-2</v>
      </c>
      <c r="AO202">
        <v>4</v>
      </c>
      <c r="AP202">
        <v>29.028262000000002</v>
      </c>
      <c r="AQ202">
        <v>1.5679999999999999E-2</v>
      </c>
      <c r="AR202">
        <v>0.67092200000000002</v>
      </c>
      <c r="AS202">
        <v>-7.4543999999999999E-2</v>
      </c>
      <c r="AT202">
        <v>-1.1289849999999999</v>
      </c>
    </row>
    <row r="203" spans="1:46" x14ac:dyDescent="0.25">
      <c r="A203" t="s">
        <v>16179</v>
      </c>
      <c r="B203" t="s">
        <v>16180</v>
      </c>
      <c r="C203" t="s">
        <v>16181</v>
      </c>
      <c r="D203" t="s">
        <v>15636</v>
      </c>
      <c r="E203" s="6">
        <v>46442</v>
      </c>
      <c r="F203" t="s">
        <v>15651</v>
      </c>
      <c r="G203">
        <v>65.849999999999994</v>
      </c>
      <c r="H203">
        <v>1.2994509999999999</v>
      </c>
      <c r="I203">
        <v>120.148039</v>
      </c>
      <c r="J203">
        <v>2.254054</v>
      </c>
      <c r="K203">
        <v>6.6175800000000002</v>
      </c>
      <c r="L203">
        <v>1.364687</v>
      </c>
      <c r="M203">
        <v>9.9614480000000007</v>
      </c>
      <c r="N203">
        <v>6443.3646399999998</v>
      </c>
      <c r="O203">
        <v>4326.6839529999997</v>
      </c>
      <c r="P203">
        <v>296.520848</v>
      </c>
      <c r="Q203">
        <v>273.35408899999999</v>
      </c>
      <c r="R203">
        <v>3.4645000000000002E-2</v>
      </c>
      <c r="S203">
        <v>3.5678160000000001</v>
      </c>
      <c r="T203">
        <v>3.1992289999999999</v>
      </c>
      <c r="U203">
        <v>23.042268</v>
      </c>
      <c r="V203">
        <v>13.897508999999999</v>
      </c>
      <c r="W203">
        <v>11</v>
      </c>
      <c r="X203" s="6">
        <v>42802</v>
      </c>
      <c r="Y203">
        <v>2</v>
      </c>
      <c r="Z203" t="s">
        <v>16180</v>
      </c>
      <c r="AA203" t="s">
        <v>16154</v>
      </c>
      <c r="AB203">
        <v>2.2855889999999999</v>
      </c>
      <c r="AC203">
        <v>7.1747249999999996</v>
      </c>
      <c r="AD203">
        <v>-43.409376000000002</v>
      </c>
      <c r="AE203">
        <v>7.6108999999999996E-2</v>
      </c>
      <c r="AF203">
        <v>2.5307539999999999</v>
      </c>
      <c r="AG203">
        <v>9.9312819999999995</v>
      </c>
      <c r="AH203">
        <v>-37.785527999999999</v>
      </c>
      <c r="AI203">
        <v>4.9150039999999997</v>
      </c>
      <c r="AJ203">
        <v>100</v>
      </c>
      <c r="AK203" t="s">
        <v>15697</v>
      </c>
      <c r="AL203" t="s">
        <v>282</v>
      </c>
      <c r="AM203">
        <v>3.3274999999999999E-2</v>
      </c>
      <c r="AN203">
        <v>3.6885000000000001E-2</v>
      </c>
      <c r="AO203">
        <v>4</v>
      </c>
      <c r="AP203">
        <v>29.028262000000002</v>
      </c>
      <c r="AQ203">
        <v>1.5679999999999999E-2</v>
      </c>
      <c r="AR203">
        <v>0.67092200000000002</v>
      </c>
      <c r="AS203">
        <v>-7.4543999999999999E-2</v>
      </c>
      <c r="AT203">
        <v>-1.1289849999999999</v>
      </c>
    </row>
    <row r="204" spans="1:46" x14ac:dyDescent="0.25">
      <c r="A204" t="s">
        <v>16182</v>
      </c>
      <c r="B204" t="s">
        <v>16183</v>
      </c>
      <c r="C204" t="s">
        <v>16184</v>
      </c>
      <c r="D204" t="s">
        <v>15636</v>
      </c>
      <c r="E204" s="6">
        <v>46610</v>
      </c>
      <c r="F204" t="s">
        <v>15667</v>
      </c>
      <c r="G204">
        <v>62.3</v>
      </c>
      <c r="H204">
        <v>1.644231</v>
      </c>
      <c r="I204">
        <v>119.855992</v>
      </c>
      <c r="J204">
        <v>1.6352850000000001</v>
      </c>
      <c r="K204">
        <v>5.441573</v>
      </c>
      <c r="L204">
        <v>-1.2687649999999999</v>
      </c>
      <c r="M204">
        <v>8.7915589999999995</v>
      </c>
      <c r="N204">
        <v>7515.6832000000004</v>
      </c>
      <c r="O204">
        <v>4805.8458090000004</v>
      </c>
      <c r="P204">
        <v>329.35927099999998</v>
      </c>
      <c r="Q204">
        <v>303.626892</v>
      </c>
      <c r="R204">
        <v>3.8481000000000001E-2</v>
      </c>
      <c r="S204">
        <v>3.7720549999999999</v>
      </c>
      <c r="T204">
        <v>3.3800949999999998</v>
      </c>
      <c r="U204">
        <v>23.192246000000001</v>
      </c>
      <c r="V204">
        <v>15.766708</v>
      </c>
      <c r="W204">
        <v>10.5</v>
      </c>
      <c r="X204" s="6">
        <v>42970</v>
      </c>
      <c r="Y204">
        <v>2</v>
      </c>
      <c r="Z204" t="s">
        <v>16183</v>
      </c>
      <c r="AA204" t="s">
        <v>16154</v>
      </c>
      <c r="AB204">
        <v>1.6666300000000001</v>
      </c>
      <c r="AC204">
        <v>5.9925730000000001</v>
      </c>
      <c r="AD204">
        <v>-44.879598999999999</v>
      </c>
      <c r="AE204">
        <v>-0.98860899999999996</v>
      </c>
      <c r="AF204">
        <v>1.9103110000000001</v>
      </c>
      <c r="AG204">
        <v>8.7187249999999992</v>
      </c>
      <c r="AH204">
        <v>-39.401859000000002</v>
      </c>
      <c r="AI204">
        <v>3.7988050000000002</v>
      </c>
      <c r="AJ204">
        <v>100</v>
      </c>
      <c r="AK204" t="s">
        <v>15697</v>
      </c>
      <c r="AL204" t="s">
        <v>282</v>
      </c>
      <c r="AM204">
        <v>3.7372000000000002E-2</v>
      </c>
      <c r="AN204">
        <v>4.0969999999999999E-2</v>
      </c>
      <c r="AO204">
        <v>4</v>
      </c>
      <c r="AP204">
        <v>29.028262000000002</v>
      </c>
      <c r="AQ204">
        <v>1.5679999999999999E-2</v>
      </c>
      <c r="AR204">
        <v>0.67092200000000002</v>
      </c>
      <c r="AS204">
        <v>-7.4543999999999999E-2</v>
      </c>
      <c r="AT204">
        <v>-1.1289849999999999</v>
      </c>
    </row>
    <row r="205" spans="1:46" x14ac:dyDescent="0.25">
      <c r="A205" t="s">
        <v>16185</v>
      </c>
      <c r="B205" t="s">
        <v>16186</v>
      </c>
      <c r="C205" t="s">
        <v>16187</v>
      </c>
      <c r="D205" t="s">
        <v>15636</v>
      </c>
      <c r="E205" s="6">
        <v>46820</v>
      </c>
      <c r="F205" t="s">
        <v>15667</v>
      </c>
      <c r="G205">
        <v>67.599999999999994</v>
      </c>
      <c r="H205">
        <v>0.98791200000000001</v>
      </c>
      <c r="I205">
        <v>150.330073</v>
      </c>
      <c r="J205">
        <v>1.3057840000000001</v>
      </c>
      <c r="K205">
        <v>6.0582250000000002</v>
      </c>
      <c r="L205">
        <v>0.89868000000000003</v>
      </c>
      <c r="M205">
        <v>11.344951</v>
      </c>
      <c r="N205">
        <v>4234.8919999999998</v>
      </c>
      <c r="O205">
        <v>2904.624002</v>
      </c>
      <c r="P205">
        <v>199.06274199999999</v>
      </c>
      <c r="Q205">
        <v>183.51024899999999</v>
      </c>
      <c r="R205">
        <v>2.3258000000000001E-2</v>
      </c>
      <c r="S205">
        <v>3.9236420000000001</v>
      </c>
      <c r="T205">
        <v>3.524721</v>
      </c>
      <c r="U205">
        <v>22.635629999999999</v>
      </c>
      <c r="V205">
        <v>17.551266999999999</v>
      </c>
      <c r="W205">
        <v>12.4</v>
      </c>
      <c r="X205" s="6">
        <v>43180</v>
      </c>
      <c r="Y205">
        <v>2</v>
      </c>
      <c r="Z205" t="s">
        <v>16186</v>
      </c>
      <c r="AA205" t="s">
        <v>16154</v>
      </c>
      <c r="AB205">
        <v>1.337026</v>
      </c>
      <c r="AC205">
        <v>6.6124470000000004</v>
      </c>
      <c r="AD205">
        <v>-43.669542999999997</v>
      </c>
      <c r="AE205">
        <v>1.335237</v>
      </c>
      <c r="AF205">
        <v>1.5799179999999999</v>
      </c>
      <c r="AG205">
        <v>9.3545420000000004</v>
      </c>
      <c r="AH205">
        <v>-38.071548999999997</v>
      </c>
      <c r="AI205">
        <v>6.2350139999999996</v>
      </c>
      <c r="AJ205">
        <v>100</v>
      </c>
      <c r="AK205" t="s">
        <v>15697</v>
      </c>
      <c r="AL205" t="s">
        <v>282</v>
      </c>
      <c r="AM205">
        <v>2.2456E-2</v>
      </c>
      <c r="AN205">
        <v>2.4761999999999999E-2</v>
      </c>
      <c r="AO205">
        <v>4</v>
      </c>
      <c r="AP205">
        <v>29.028262000000002</v>
      </c>
      <c r="AQ205">
        <v>1.5679999999999999E-2</v>
      </c>
      <c r="AR205">
        <v>0.67092200000000002</v>
      </c>
      <c r="AS205">
        <v>-7.4543999999999999E-2</v>
      </c>
      <c r="AT205">
        <v>-1.1289849999999999</v>
      </c>
    </row>
    <row r="206" spans="1:46" x14ac:dyDescent="0.25">
      <c r="A206" t="s">
        <v>16188</v>
      </c>
      <c r="B206" t="s">
        <v>16189</v>
      </c>
      <c r="C206" t="s">
        <v>16190</v>
      </c>
      <c r="D206" t="s">
        <v>15636</v>
      </c>
      <c r="E206" s="6">
        <v>47800</v>
      </c>
      <c r="F206" t="s">
        <v>15680</v>
      </c>
      <c r="G206">
        <v>59.25</v>
      </c>
      <c r="H206">
        <v>4.5321429999999996</v>
      </c>
      <c r="I206">
        <v>77.644623999999993</v>
      </c>
      <c r="J206">
        <v>1.7259059999999999</v>
      </c>
      <c r="K206">
        <v>6.0132969999999997</v>
      </c>
      <c r="L206">
        <v>-3.9264290000000002</v>
      </c>
      <c r="M206">
        <v>7.7661119999999997</v>
      </c>
      <c r="N206">
        <v>14796.04284</v>
      </c>
      <c r="O206">
        <v>9437.2331809999996</v>
      </c>
      <c r="P206">
        <v>646.76237400000002</v>
      </c>
      <c r="Q206">
        <v>596.23173499999996</v>
      </c>
      <c r="R206">
        <v>7.5565999999999994E-2</v>
      </c>
      <c r="S206">
        <v>4.3721540000000001</v>
      </c>
      <c r="T206">
        <v>3.9264519999999998</v>
      </c>
      <c r="U206">
        <v>22.702528000000001</v>
      </c>
      <c r="V206">
        <v>25.342548000000001</v>
      </c>
      <c r="W206">
        <v>11.7</v>
      </c>
      <c r="X206" s="6">
        <v>44160</v>
      </c>
      <c r="Y206">
        <v>2</v>
      </c>
      <c r="Z206" t="s">
        <v>16189</v>
      </c>
      <c r="AA206" t="s">
        <v>16154</v>
      </c>
      <c r="AB206">
        <v>1.7572779999999999</v>
      </c>
      <c r="AC206">
        <v>6.567285</v>
      </c>
      <c r="AD206">
        <v>-46.363340000000001</v>
      </c>
      <c r="AE206">
        <v>-1.9218710000000001</v>
      </c>
      <c r="AF206">
        <v>2.0011760000000001</v>
      </c>
      <c r="AG206">
        <v>9.3082180000000001</v>
      </c>
      <c r="AH206">
        <v>-41.033050000000003</v>
      </c>
      <c r="AI206">
        <v>2.8204180000000001</v>
      </c>
      <c r="AJ206">
        <v>100</v>
      </c>
      <c r="AK206" t="s">
        <v>15697</v>
      </c>
      <c r="AL206" t="s">
        <v>282</v>
      </c>
      <c r="AM206">
        <v>7.2992000000000001E-2</v>
      </c>
      <c r="AN206">
        <v>8.0451999999999996E-2</v>
      </c>
      <c r="AO206">
        <v>4</v>
      </c>
      <c r="AP206">
        <v>29.028262000000002</v>
      </c>
      <c r="AQ206">
        <v>1.5679999999999999E-2</v>
      </c>
      <c r="AR206">
        <v>0.67092200000000002</v>
      </c>
      <c r="AS206">
        <v>-7.4543999999999999E-2</v>
      </c>
      <c r="AT206">
        <v>-1.1289849999999999</v>
      </c>
    </row>
    <row r="207" spans="1:46" x14ac:dyDescent="0.25">
      <c r="A207" t="s">
        <v>16191</v>
      </c>
      <c r="B207" t="s">
        <v>16192</v>
      </c>
      <c r="C207" t="s">
        <v>16193</v>
      </c>
      <c r="D207" t="s">
        <v>15636</v>
      </c>
      <c r="E207" s="6">
        <v>44927</v>
      </c>
      <c r="F207" t="s">
        <v>15637</v>
      </c>
      <c r="G207">
        <v>98.010883000000007</v>
      </c>
      <c r="H207">
        <v>2.7947000000000002</v>
      </c>
      <c r="I207">
        <v>273.15094699999997</v>
      </c>
      <c r="J207">
        <v>6.1165999999999998E-2</v>
      </c>
      <c r="K207">
        <v>0.21818499999999999</v>
      </c>
      <c r="L207">
        <v>2.961992</v>
      </c>
      <c r="M207">
        <v>2.4303810000000001</v>
      </c>
      <c r="N207">
        <v>49242.358323</v>
      </c>
      <c r="O207">
        <v>49639.046477999997</v>
      </c>
      <c r="P207">
        <v>10583.003011999999</v>
      </c>
      <c r="Q207">
        <v>9756.1677920000002</v>
      </c>
      <c r="R207">
        <v>1.265469</v>
      </c>
      <c r="S207">
        <v>0.68295899999999998</v>
      </c>
      <c r="T207">
        <v>0.64069100000000001</v>
      </c>
      <c r="U207">
        <v>13.194604999999999</v>
      </c>
      <c r="V207">
        <v>0.90567799999999998</v>
      </c>
      <c r="W207">
        <v>10</v>
      </c>
      <c r="X207" s="6">
        <v>40977</v>
      </c>
      <c r="Y207">
        <v>2</v>
      </c>
      <c r="Z207" t="s">
        <v>16192</v>
      </c>
      <c r="AA207" t="s">
        <v>11810</v>
      </c>
      <c r="AB207">
        <v>-0.63642200000000004</v>
      </c>
      <c r="AC207">
        <v>1.5322210000000001</v>
      </c>
      <c r="AD207">
        <v>25.578530000000001</v>
      </c>
      <c r="AE207">
        <v>21.638057</v>
      </c>
      <c r="AF207">
        <v>-0.39826099999999998</v>
      </c>
      <c r="AG207">
        <v>4.1436510000000002</v>
      </c>
      <c r="AH207">
        <v>38.058239999999998</v>
      </c>
      <c r="AI207">
        <v>27.519518999999999</v>
      </c>
      <c r="AJ207">
        <v>100</v>
      </c>
      <c r="AK207" t="s">
        <v>15697</v>
      </c>
      <c r="AL207" t="s">
        <v>289</v>
      </c>
      <c r="AM207">
        <v>1.2536080000000001</v>
      </c>
      <c r="AN207">
        <v>1.2981199999999999</v>
      </c>
      <c r="AO207">
        <v>3</v>
      </c>
      <c r="AP207">
        <v>49.638582999999997</v>
      </c>
      <c r="AQ207">
        <v>-2.12E-4</v>
      </c>
      <c r="AR207">
        <v>0.22215099999999999</v>
      </c>
      <c r="AS207">
        <v>0.106333</v>
      </c>
      <c r="AT207">
        <v>5.0597599999999998</v>
      </c>
    </row>
    <row r="208" spans="1:46" x14ac:dyDescent="0.25">
      <c r="A208" t="s">
        <v>16194</v>
      </c>
      <c r="B208" t="s">
        <v>16195</v>
      </c>
      <c r="C208" t="s">
        <v>16196</v>
      </c>
      <c r="D208" t="s">
        <v>15636</v>
      </c>
      <c r="E208" s="6">
        <v>45108</v>
      </c>
      <c r="F208" t="s">
        <v>15637</v>
      </c>
      <c r="G208">
        <v>86.149096</v>
      </c>
      <c r="H208">
        <v>0</v>
      </c>
      <c r="I208">
        <v>120.753758</v>
      </c>
      <c r="J208">
        <v>5.4406000000000003E-2</v>
      </c>
      <c r="K208">
        <v>-7.0054000000000005E-2</v>
      </c>
      <c r="L208">
        <v>1.289847</v>
      </c>
      <c r="M208">
        <v>1.463689</v>
      </c>
      <c r="N208">
        <v>78747.049046999993</v>
      </c>
      <c r="O208">
        <v>67839.871274000005</v>
      </c>
      <c r="P208">
        <v>14463.40357</v>
      </c>
      <c r="Q208">
        <v>13333.398082</v>
      </c>
      <c r="R208">
        <v>1.7294700000000001</v>
      </c>
      <c r="S208">
        <v>1.2063489999999999</v>
      </c>
      <c r="T208">
        <v>1.131899</v>
      </c>
      <c r="U208">
        <v>13.154998000000001</v>
      </c>
      <c r="V208">
        <v>2.078738</v>
      </c>
      <c r="W208">
        <v>0</v>
      </c>
      <c r="X208" s="6">
        <v>43560</v>
      </c>
      <c r="Y208">
        <v>2</v>
      </c>
      <c r="Z208" t="s">
        <v>16195</v>
      </c>
      <c r="AA208" t="s">
        <v>11810</v>
      </c>
      <c r="AB208">
        <v>-0.64313399999999998</v>
      </c>
      <c r="AC208">
        <v>1.240202</v>
      </c>
      <c r="AD208">
        <v>23.539083000000002</v>
      </c>
      <c r="AE208">
        <v>20.490092000000001</v>
      </c>
      <c r="AF208">
        <v>-0.40498899999999999</v>
      </c>
      <c r="AG208">
        <v>3.8441209999999999</v>
      </c>
      <c r="AH208">
        <v>35.816118000000003</v>
      </c>
      <c r="AI208">
        <v>26.316047000000001</v>
      </c>
      <c r="AJ208">
        <v>100</v>
      </c>
      <c r="AK208" t="s">
        <v>15697</v>
      </c>
      <c r="AL208" t="s">
        <v>289</v>
      </c>
      <c r="AM208">
        <v>1.718202</v>
      </c>
      <c r="AN208">
        <v>1.7740929999999999</v>
      </c>
      <c r="AO208">
        <v>3</v>
      </c>
      <c r="AP208">
        <v>49.638582999999997</v>
      </c>
      <c r="AQ208">
        <v>-2.12E-4</v>
      </c>
      <c r="AR208">
        <v>0.22215099999999999</v>
      </c>
      <c r="AS208">
        <v>0.106333</v>
      </c>
      <c r="AT208">
        <v>5.0597599999999998</v>
      </c>
    </row>
    <row r="209" spans="1:46" x14ac:dyDescent="0.25">
      <c r="A209" t="s">
        <v>16197</v>
      </c>
      <c r="B209" t="s">
        <v>16198</v>
      </c>
      <c r="C209" t="s">
        <v>16199</v>
      </c>
      <c r="D209" t="s">
        <v>15636</v>
      </c>
      <c r="E209" s="6">
        <v>45292</v>
      </c>
      <c r="F209" t="s">
        <v>15637</v>
      </c>
      <c r="G209">
        <v>81.430323999999999</v>
      </c>
      <c r="H209">
        <v>0</v>
      </c>
      <c r="I209">
        <v>102.070305</v>
      </c>
      <c r="J209">
        <v>1.0071E-2</v>
      </c>
      <c r="K209">
        <v>-0.540825</v>
      </c>
      <c r="L209">
        <v>0.53800499999999996</v>
      </c>
      <c r="M209">
        <v>0.394264</v>
      </c>
      <c r="N209">
        <v>111539.90504699999</v>
      </c>
      <c r="O209">
        <v>90827.306068999998</v>
      </c>
      <c r="P209">
        <v>19364.305359000002</v>
      </c>
      <c r="Q209">
        <v>17851.399270000002</v>
      </c>
      <c r="R209">
        <v>2.3154979999999998</v>
      </c>
      <c r="S209">
        <v>1.6944440000000001</v>
      </c>
      <c r="T209">
        <v>1.5918589999999999</v>
      </c>
      <c r="U209">
        <v>12.888782000000001</v>
      </c>
      <c r="V209">
        <v>3.582573</v>
      </c>
      <c r="W209">
        <v>0</v>
      </c>
      <c r="X209" s="6">
        <v>43833</v>
      </c>
      <c r="Y209">
        <v>2</v>
      </c>
      <c r="Z209" t="s">
        <v>16198</v>
      </c>
      <c r="AA209" t="s">
        <v>11810</v>
      </c>
      <c r="AB209">
        <v>-0.68715999999999999</v>
      </c>
      <c r="AC209">
        <v>0.76325799999999999</v>
      </c>
      <c r="AD209">
        <v>22.622091999999999</v>
      </c>
      <c r="AE209">
        <v>19.220127999999999</v>
      </c>
      <c r="AF209">
        <v>-0.44912099999999999</v>
      </c>
      <c r="AG209">
        <v>3.354911</v>
      </c>
      <c r="AH209">
        <v>34.807997999999998</v>
      </c>
      <c r="AI209">
        <v>24.984677999999999</v>
      </c>
      <c r="AJ209">
        <v>100</v>
      </c>
      <c r="AK209" t="s">
        <v>15697</v>
      </c>
      <c r="AL209" t="s">
        <v>289</v>
      </c>
      <c r="AM209">
        <v>2.3113009999999998</v>
      </c>
      <c r="AN209">
        <v>2.3752420000000001</v>
      </c>
      <c r="AO209">
        <v>3</v>
      </c>
      <c r="AP209">
        <v>49.638582999999997</v>
      </c>
      <c r="AQ209">
        <v>-2.12E-4</v>
      </c>
      <c r="AR209">
        <v>0.22215099999999999</v>
      </c>
      <c r="AS209">
        <v>0.106333</v>
      </c>
      <c r="AT209">
        <v>5.0597599999999998</v>
      </c>
    </row>
    <row r="210" spans="1:46" x14ac:dyDescent="0.25">
      <c r="A210" t="s">
        <v>16200</v>
      </c>
      <c r="B210" t="s">
        <v>16201</v>
      </c>
      <c r="C210" t="s">
        <v>16202</v>
      </c>
      <c r="D210" t="s">
        <v>15636</v>
      </c>
      <c r="E210" s="6">
        <v>45474</v>
      </c>
      <c r="F210" t="s">
        <v>15637</v>
      </c>
      <c r="G210">
        <v>77.208292</v>
      </c>
      <c r="H210">
        <v>0</v>
      </c>
      <c r="I210">
        <v>97.396863999999994</v>
      </c>
      <c r="J210">
        <v>-3.1393999999999998E-2</v>
      </c>
      <c r="K210">
        <v>-0.96619699999999997</v>
      </c>
      <c r="L210">
        <v>5.1370000000000001E-3</v>
      </c>
      <c r="M210">
        <v>-0.18440500000000001</v>
      </c>
      <c r="N210">
        <v>37161.78183</v>
      </c>
      <c r="O210">
        <v>28691.977213999999</v>
      </c>
      <c r="P210">
        <v>6117.1054409999997</v>
      </c>
      <c r="Q210">
        <v>5639.1845499999999</v>
      </c>
      <c r="R210">
        <v>0.731456</v>
      </c>
      <c r="S210">
        <v>2.1865079999999999</v>
      </c>
      <c r="T210">
        <v>2.0573269999999999</v>
      </c>
      <c r="U210">
        <v>12.558144</v>
      </c>
      <c r="V210">
        <v>5.4993610000000004</v>
      </c>
      <c r="W210">
        <v>0</v>
      </c>
      <c r="X210" s="6">
        <v>44204</v>
      </c>
      <c r="Y210">
        <v>2</v>
      </c>
      <c r="Z210" t="s">
        <v>16201</v>
      </c>
      <c r="AA210" t="s">
        <v>11810</v>
      </c>
      <c r="AB210">
        <v>-0.72833599999999998</v>
      </c>
      <c r="AC210">
        <v>0.33230999999999999</v>
      </c>
      <c r="AD210">
        <v>21.972175</v>
      </c>
      <c r="AE210">
        <v>18.532948000000001</v>
      </c>
      <c r="AF210">
        <v>-0.49039500000000003</v>
      </c>
      <c r="AG210">
        <v>2.9128780000000001</v>
      </c>
      <c r="AH210">
        <v>34.093494</v>
      </c>
      <c r="AI210">
        <v>24.264271000000001</v>
      </c>
      <c r="AJ210">
        <v>100</v>
      </c>
      <c r="AK210" t="s">
        <v>15697</v>
      </c>
      <c r="AL210" t="s">
        <v>289</v>
      </c>
      <c r="AM210">
        <v>0.733267</v>
      </c>
      <c r="AN210">
        <v>0.75032900000000002</v>
      </c>
      <c r="AO210">
        <v>3</v>
      </c>
      <c r="AP210">
        <v>49.638582999999997</v>
      </c>
      <c r="AQ210">
        <v>-2.12E-4</v>
      </c>
      <c r="AR210">
        <v>0.22215099999999999</v>
      </c>
      <c r="AS210">
        <v>0.106333</v>
      </c>
      <c r="AT210">
        <v>5.0597599999999998</v>
      </c>
    </row>
    <row r="211" spans="1:46" x14ac:dyDescent="0.25">
      <c r="A211" t="s">
        <v>16203</v>
      </c>
      <c r="B211" t="s">
        <v>16204</v>
      </c>
      <c r="C211" t="s">
        <v>16205</v>
      </c>
      <c r="D211" t="s">
        <v>15636</v>
      </c>
      <c r="E211" s="6">
        <v>45658</v>
      </c>
      <c r="F211" t="s">
        <v>15637</v>
      </c>
      <c r="G211">
        <v>95.205338999999995</v>
      </c>
      <c r="H211">
        <v>2.7947000000000002</v>
      </c>
      <c r="I211">
        <v>260.565834</v>
      </c>
      <c r="J211">
        <v>6.7002000000000006E-2</v>
      </c>
      <c r="K211">
        <v>-1.0669090000000001</v>
      </c>
      <c r="L211">
        <v>0.32330999999999999</v>
      </c>
      <c r="M211">
        <v>-0.41200700000000001</v>
      </c>
      <c r="N211">
        <v>41672.440767</v>
      </c>
      <c r="O211">
        <v>40839.008485999999</v>
      </c>
      <c r="P211">
        <v>8706.8423039999998</v>
      </c>
      <c r="Q211">
        <v>8026.5888949999999</v>
      </c>
      <c r="R211">
        <v>1.041126</v>
      </c>
      <c r="S211">
        <v>2.3484250000000002</v>
      </c>
      <c r="T211">
        <v>2.2118820000000001</v>
      </c>
      <c r="U211">
        <v>12.346341000000001</v>
      </c>
      <c r="V211">
        <v>6.6326790000000004</v>
      </c>
      <c r="W211">
        <v>10</v>
      </c>
      <c r="X211" s="6">
        <v>41649</v>
      </c>
      <c r="Y211">
        <v>2</v>
      </c>
      <c r="Z211" t="s">
        <v>16204</v>
      </c>
      <c r="AA211" t="s">
        <v>11810</v>
      </c>
      <c r="AB211">
        <v>-0.63062600000000002</v>
      </c>
      <c r="AC211">
        <v>0.23027700000000001</v>
      </c>
      <c r="AD211">
        <v>22.360237000000001</v>
      </c>
      <c r="AE211">
        <v>18.262664999999998</v>
      </c>
      <c r="AF211">
        <v>-0.39245099999999999</v>
      </c>
      <c r="AG211">
        <v>2.8082210000000001</v>
      </c>
      <c r="AH211">
        <v>34.520121000000003</v>
      </c>
      <c r="AI211">
        <v>23.980920000000001</v>
      </c>
      <c r="AJ211">
        <v>100</v>
      </c>
      <c r="AK211" t="s">
        <v>15697</v>
      </c>
      <c r="AL211" t="s">
        <v>289</v>
      </c>
      <c r="AM211">
        <v>1.0447649999999999</v>
      </c>
      <c r="AN211">
        <v>1.0679890000000001</v>
      </c>
      <c r="AO211">
        <v>3</v>
      </c>
      <c r="AP211">
        <v>49.638582999999997</v>
      </c>
      <c r="AQ211">
        <v>-2.12E-4</v>
      </c>
      <c r="AR211">
        <v>0.22215099999999999</v>
      </c>
      <c r="AS211">
        <v>0.106333</v>
      </c>
      <c r="AT211">
        <v>5.0597599999999998</v>
      </c>
    </row>
    <row r="212" spans="1:46" x14ac:dyDescent="0.25">
      <c r="A212" t="s">
        <v>21651</v>
      </c>
      <c r="B212" t="s">
        <v>21652</v>
      </c>
      <c r="C212" t="s">
        <v>21653</v>
      </c>
      <c r="D212" t="s">
        <v>15636</v>
      </c>
      <c r="E212" s="6">
        <v>45839</v>
      </c>
      <c r="F212" t="s">
        <v>15651</v>
      </c>
      <c r="G212">
        <v>69.458168000000001</v>
      </c>
      <c r="H212">
        <v>0</v>
      </c>
      <c r="I212">
        <v>99.593890000000002</v>
      </c>
      <c r="J212">
        <v>-1.1802999999999999E-2</v>
      </c>
      <c r="K212">
        <v>-1.288969</v>
      </c>
      <c r="N212">
        <v>12280.422521</v>
      </c>
      <c r="O212">
        <v>8529.7565670000004</v>
      </c>
      <c r="P212">
        <v>1818.5369350000001</v>
      </c>
      <c r="Q212">
        <v>1676.4571880000001</v>
      </c>
      <c r="R212">
        <v>0.21745300000000001</v>
      </c>
      <c r="S212">
        <v>3.1706349999999999</v>
      </c>
      <c r="T212">
        <v>2.988613</v>
      </c>
      <c r="U212">
        <v>12.181063</v>
      </c>
      <c r="V212">
        <v>10.50774</v>
      </c>
      <c r="W212">
        <v>0</v>
      </c>
      <c r="X212" s="6">
        <v>44568</v>
      </c>
      <c r="Y212">
        <v>2</v>
      </c>
      <c r="Z212" t="s">
        <v>21652</v>
      </c>
      <c r="AA212" t="s">
        <v>11810</v>
      </c>
      <c r="AB212">
        <v>-0.70888200000000001</v>
      </c>
      <c r="AC212">
        <v>5.3049999999999998E-3</v>
      </c>
      <c r="AF212">
        <v>-0.47089399999999998</v>
      </c>
      <c r="AG212">
        <v>2.5774629999999998</v>
      </c>
      <c r="AJ212">
        <v>100</v>
      </c>
      <c r="AK212" t="s">
        <v>15697</v>
      </c>
      <c r="AL212" t="s">
        <v>289</v>
      </c>
      <c r="AM212">
        <v>0.21870400000000001</v>
      </c>
      <c r="AN212">
        <v>0.22306300000000001</v>
      </c>
      <c r="AO212">
        <v>3</v>
      </c>
      <c r="AP212">
        <v>49.638582999999997</v>
      </c>
      <c r="AQ212">
        <v>-2.12E-4</v>
      </c>
      <c r="AR212">
        <v>0.22215099999999999</v>
      </c>
      <c r="AS212">
        <v>0.106333</v>
      </c>
      <c r="AT212">
        <v>5.0597599999999998</v>
      </c>
    </row>
    <row r="213" spans="1:46" x14ac:dyDescent="0.25">
      <c r="A213" t="s">
        <v>16206</v>
      </c>
      <c r="B213" t="s">
        <v>16207</v>
      </c>
      <c r="C213" t="s">
        <v>16208</v>
      </c>
      <c r="D213" t="s">
        <v>15636</v>
      </c>
      <c r="E213" s="6">
        <v>46388</v>
      </c>
      <c r="F213" t="s">
        <v>15651</v>
      </c>
      <c r="G213">
        <v>93.311912000000007</v>
      </c>
      <c r="H213">
        <v>2.7947000000000002</v>
      </c>
      <c r="I213">
        <v>228.04147800000001</v>
      </c>
      <c r="J213">
        <v>0.111863</v>
      </c>
      <c r="K213">
        <v>-1.5962149999999999</v>
      </c>
      <c r="L213">
        <v>-0.83788899999999999</v>
      </c>
      <c r="M213">
        <v>-1.4657910000000001</v>
      </c>
      <c r="N213">
        <v>43802.963948999997</v>
      </c>
      <c r="O213">
        <v>42097.544684</v>
      </c>
      <c r="P213">
        <v>8975.1611649999995</v>
      </c>
      <c r="Q213">
        <v>8273.9443780000001</v>
      </c>
      <c r="R213">
        <v>1.07321</v>
      </c>
      <c r="S213">
        <v>3.6963210000000002</v>
      </c>
      <c r="T213">
        <v>3.4848300000000001</v>
      </c>
      <c r="U213">
        <v>12.137826</v>
      </c>
      <c r="V213">
        <v>15.543094</v>
      </c>
      <c r="W213">
        <v>10</v>
      </c>
      <c r="X213" s="6">
        <v>42384</v>
      </c>
      <c r="Y213">
        <v>2</v>
      </c>
      <c r="Z213" t="s">
        <v>16207</v>
      </c>
      <c r="AA213" t="s">
        <v>11810</v>
      </c>
      <c r="AB213">
        <v>-0.58607799999999999</v>
      </c>
      <c r="AC213">
        <v>-0.30597000000000002</v>
      </c>
      <c r="AD213">
        <v>20.94397</v>
      </c>
      <c r="AE213">
        <v>17.011277</v>
      </c>
      <c r="AF213">
        <v>-0.34779599999999999</v>
      </c>
      <c r="AG213">
        <v>2.2581820000000001</v>
      </c>
      <c r="AH213">
        <v>32.963107999999998</v>
      </c>
      <c r="AI213">
        <v>22.669024</v>
      </c>
      <c r="AJ213">
        <v>100</v>
      </c>
      <c r="AK213" t="s">
        <v>15697</v>
      </c>
      <c r="AL213" t="s">
        <v>289</v>
      </c>
      <c r="AM213">
        <v>1.082754</v>
      </c>
      <c r="AN213">
        <v>1.1009009999999999</v>
      </c>
      <c r="AO213">
        <v>3</v>
      </c>
      <c r="AP213">
        <v>49.638582999999997</v>
      </c>
      <c r="AQ213">
        <v>-2.12E-4</v>
      </c>
      <c r="AR213">
        <v>0.22215099999999999</v>
      </c>
      <c r="AS213">
        <v>0.106333</v>
      </c>
      <c r="AT213">
        <v>5.0597599999999998</v>
      </c>
    </row>
    <row r="214" spans="1:46" x14ac:dyDescent="0.25">
      <c r="A214" t="s">
        <v>16209</v>
      </c>
      <c r="B214" t="s">
        <v>16210</v>
      </c>
      <c r="C214" t="s">
        <v>16211</v>
      </c>
      <c r="D214" t="s">
        <v>15636</v>
      </c>
      <c r="E214" s="6">
        <v>47119</v>
      </c>
      <c r="F214" t="s">
        <v>15667</v>
      </c>
      <c r="G214">
        <v>91.430695999999998</v>
      </c>
      <c r="H214">
        <v>2.7947000000000002</v>
      </c>
      <c r="I214">
        <v>131.98368300000001</v>
      </c>
      <c r="J214">
        <v>-8.4545999999999996E-2</v>
      </c>
      <c r="K214">
        <v>-1.8059210000000001</v>
      </c>
      <c r="L214">
        <v>-1.9519679999999999</v>
      </c>
      <c r="M214">
        <v>-2.4055209999999998</v>
      </c>
      <c r="N214">
        <v>27809.199066000001</v>
      </c>
      <c r="O214">
        <v>26203.328132999999</v>
      </c>
      <c r="P214">
        <v>5586.5275469999997</v>
      </c>
      <c r="Q214">
        <v>5150.0599650000004</v>
      </c>
      <c r="R214">
        <v>0.66801200000000005</v>
      </c>
      <c r="S214">
        <v>4.7763450000000001</v>
      </c>
      <c r="T214">
        <v>4.5026549999999999</v>
      </c>
      <c r="U214">
        <v>12.156806</v>
      </c>
      <c r="V214">
        <v>26.081537999999998</v>
      </c>
      <c r="W214">
        <v>10</v>
      </c>
      <c r="X214" s="6">
        <v>43104</v>
      </c>
      <c r="Y214">
        <v>2</v>
      </c>
      <c r="Z214" t="s">
        <v>16210</v>
      </c>
      <c r="AA214" t="s">
        <v>11810</v>
      </c>
      <c r="AB214">
        <v>-0.78111799999999998</v>
      </c>
      <c r="AC214">
        <v>-0.51842500000000002</v>
      </c>
      <c r="AD214">
        <v>19.585173000000001</v>
      </c>
      <c r="AE214">
        <v>15.895329</v>
      </c>
      <c r="AF214">
        <v>-0.54330400000000001</v>
      </c>
      <c r="AG214">
        <v>2.0402619999999998</v>
      </c>
      <c r="AH214">
        <v>31.469277000000002</v>
      </c>
      <c r="AI214">
        <v>21.499117999999999</v>
      </c>
      <c r="AJ214">
        <v>100</v>
      </c>
      <c r="AK214" t="s">
        <v>15697</v>
      </c>
      <c r="AL214" t="s">
        <v>289</v>
      </c>
      <c r="AM214">
        <v>0.67539199999999999</v>
      </c>
      <c r="AN214">
        <v>0.68524799999999997</v>
      </c>
      <c r="AO214">
        <v>3</v>
      </c>
      <c r="AP214">
        <v>49.638582999999997</v>
      </c>
      <c r="AQ214">
        <v>-2.12E-4</v>
      </c>
      <c r="AR214">
        <v>0.22215099999999999</v>
      </c>
      <c r="AS214">
        <v>0.106333</v>
      </c>
      <c r="AT214">
        <v>5.0597599999999998</v>
      </c>
    </row>
    <row r="215" spans="1:46" x14ac:dyDescent="0.25">
      <c r="A215" t="s">
        <v>16212</v>
      </c>
      <c r="B215" t="s">
        <v>11866</v>
      </c>
      <c r="C215" t="s">
        <v>16213</v>
      </c>
      <c r="D215" t="s">
        <v>15636</v>
      </c>
      <c r="E215" s="6">
        <v>47849</v>
      </c>
      <c r="F215" t="s">
        <v>15680</v>
      </c>
      <c r="G215">
        <v>89.667135999999999</v>
      </c>
      <c r="H215">
        <v>2.7947000000000002</v>
      </c>
      <c r="I215">
        <v>87.592737</v>
      </c>
      <c r="J215">
        <v>-5.6723999999999997E-2</v>
      </c>
      <c r="K215">
        <v>-1.9186289999999999</v>
      </c>
      <c r="L215">
        <v>-3.1422560000000002</v>
      </c>
      <c r="M215">
        <v>-3.39717</v>
      </c>
      <c r="N215">
        <v>15539.906368</v>
      </c>
      <c r="O215">
        <v>14368.482690000001</v>
      </c>
      <c r="P215">
        <v>3063.3484400000002</v>
      </c>
      <c r="Q215">
        <v>2824.013312</v>
      </c>
      <c r="R215">
        <v>0.36630200000000002</v>
      </c>
      <c r="S215">
        <v>5.6334249999999999</v>
      </c>
      <c r="T215">
        <v>5.3089459999999997</v>
      </c>
      <c r="U215">
        <v>12.223877</v>
      </c>
      <c r="V215">
        <v>37.181986000000002</v>
      </c>
      <c r="W215">
        <v>10</v>
      </c>
      <c r="X215" s="6">
        <v>43840</v>
      </c>
      <c r="Y215">
        <v>2</v>
      </c>
      <c r="Z215" t="s">
        <v>11866</v>
      </c>
      <c r="AA215" t="s">
        <v>11810</v>
      </c>
      <c r="AB215">
        <v>-0.75348999999999999</v>
      </c>
      <c r="AC215">
        <v>-0.63261100000000003</v>
      </c>
      <c r="AD215">
        <v>18.133427999999999</v>
      </c>
      <c r="AE215">
        <v>14.717727999999999</v>
      </c>
      <c r="AF215">
        <v>-0.51560899999999998</v>
      </c>
      <c r="AG215">
        <v>1.9231389999999999</v>
      </c>
      <c r="AH215">
        <v>29.873260999999999</v>
      </c>
      <c r="AI215">
        <v>20.264576999999999</v>
      </c>
      <c r="AJ215">
        <v>100</v>
      </c>
      <c r="AK215" t="s">
        <v>15697</v>
      </c>
      <c r="AL215" t="s">
        <v>289</v>
      </c>
      <c r="AM215">
        <v>0.37077399999999999</v>
      </c>
      <c r="AN215">
        <v>0.375753</v>
      </c>
      <c r="AO215">
        <v>3</v>
      </c>
      <c r="AP215">
        <v>49.638582999999997</v>
      </c>
      <c r="AQ215">
        <v>-2.12E-4</v>
      </c>
      <c r="AR215">
        <v>0.22215099999999999</v>
      </c>
      <c r="AS215">
        <v>0.106333</v>
      </c>
      <c r="AT215">
        <v>5.0597599999999998</v>
      </c>
    </row>
    <row r="216" spans="1:46" x14ac:dyDescent="0.25">
      <c r="A216" t="s">
        <v>16214</v>
      </c>
      <c r="B216" t="s">
        <v>16215</v>
      </c>
      <c r="C216" t="s">
        <v>16216</v>
      </c>
      <c r="D216" t="s">
        <v>15636</v>
      </c>
      <c r="E216" s="6">
        <v>45296</v>
      </c>
      <c r="F216" t="s">
        <v>15637</v>
      </c>
      <c r="G216">
        <v>94.954970000000003</v>
      </c>
      <c r="H216">
        <v>2.4319440000000001</v>
      </c>
      <c r="I216">
        <v>216.00927300000001</v>
      </c>
      <c r="J216">
        <v>0.146481</v>
      </c>
      <c r="K216">
        <v>-0.30092799999999997</v>
      </c>
      <c r="L216">
        <v>-1.379046</v>
      </c>
      <c r="M216">
        <v>1.1707430000000001</v>
      </c>
      <c r="N216">
        <v>1250.7649180000001</v>
      </c>
      <c r="O216">
        <v>1218.081361</v>
      </c>
      <c r="P216">
        <v>259.69392299999998</v>
      </c>
      <c r="Q216">
        <v>239.40440000000001</v>
      </c>
      <c r="R216">
        <v>3.1053000000000001E-2</v>
      </c>
      <c r="S216">
        <v>1.590829</v>
      </c>
      <c r="T216">
        <v>1.502073</v>
      </c>
      <c r="U216">
        <v>11.817847</v>
      </c>
      <c r="V216">
        <v>3.0815779999999999</v>
      </c>
      <c r="W216">
        <v>8.5</v>
      </c>
      <c r="X216" s="6">
        <v>41026</v>
      </c>
      <c r="Y216">
        <v>2</v>
      </c>
      <c r="Z216" t="s">
        <v>16215</v>
      </c>
      <c r="AA216" t="s">
        <v>16217</v>
      </c>
      <c r="AB216">
        <v>-0.55170200000000003</v>
      </c>
      <c r="AC216">
        <v>1.0063009999999999</v>
      </c>
      <c r="AD216">
        <v>20.283943000000001</v>
      </c>
      <c r="AE216">
        <v>20.142212000000001</v>
      </c>
      <c r="AF216">
        <v>-0.31333699999999998</v>
      </c>
      <c r="AG216">
        <v>3.6042040000000002</v>
      </c>
      <c r="AH216">
        <v>32.237488999999997</v>
      </c>
      <c r="AI216">
        <v>25.951346999999998</v>
      </c>
      <c r="AJ216">
        <v>100</v>
      </c>
      <c r="AK216" t="s">
        <v>15697</v>
      </c>
      <c r="AL216" t="s">
        <v>289</v>
      </c>
      <c r="AM216">
        <v>3.0922000000000002E-2</v>
      </c>
      <c r="AN216">
        <v>3.1854E-2</v>
      </c>
      <c r="AO216">
        <v>3</v>
      </c>
      <c r="AP216">
        <v>49.638582999999997</v>
      </c>
      <c r="AQ216">
        <v>-2.12E-4</v>
      </c>
      <c r="AR216">
        <v>0.22215099999999999</v>
      </c>
      <c r="AS216">
        <v>0.106333</v>
      </c>
      <c r="AT216">
        <v>5.0597599999999998</v>
      </c>
    </row>
    <row r="217" spans="1:46" x14ac:dyDescent="0.25">
      <c r="A217" t="s">
        <v>16218</v>
      </c>
      <c r="B217" t="s">
        <v>16219</v>
      </c>
      <c r="C217" t="s">
        <v>16220</v>
      </c>
      <c r="D217" t="s">
        <v>15636</v>
      </c>
      <c r="E217" s="6">
        <v>46762</v>
      </c>
      <c r="F217" t="s">
        <v>15667</v>
      </c>
      <c r="G217">
        <v>95.086250000000007</v>
      </c>
      <c r="H217">
        <v>2.7902779999999998</v>
      </c>
      <c r="I217">
        <v>420.25572299999999</v>
      </c>
      <c r="J217">
        <v>0.18610399999999999</v>
      </c>
      <c r="K217">
        <v>0.64288699999999999</v>
      </c>
      <c r="L217">
        <v>-3.3202229999999999</v>
      </c>
      <c r="M217">
        <v>-0.87988100000000002</v>
      </c>
      <c r="N217">
        <v>1891.944737</v>
      </c>
      <c r="O217">
        <v>1851.769816</v>
      </c>
      <c r="P217">
        <v>394.79576900000001</v>
      </c>
      <c r="Q217">
        <v>363.95092799999998</v>
      </c>
      <c r="R217">
        <v>4.7208E-2</v>
      </c>
      <c r="S217">
        <v>4.3127959999999996</v>
      </c>
      <c r="T217">
        <v>4.0795649999999997</v>
      </c>
      <c r="U217">
        <v>11.434134999999999</v>
      </c>
      <c r="V217">
        <v>21.876985000000001</v>
      </c>
      <c r="W217">
        <v>10.25</v>
      </c>
      <c r="X217" s="6">
        <v>39127</v>
      </c>
      <c r="Y217">
        <v>2</v>
      </c>
      <c r="Z217" t="s">
        <v>16219</v>
      </c>
      <c r="AA217" t="s">
        <v>16217</v>
      </c>
      <c r="AB217">
        <v>-0.512355</v>
      </c>
      <c r="AC217">
        <v>1.962491</v>
      </c>
      <c r="AD217">
        <v>17.916369</v>
      </c>
      <c r="AE217">
        <v>17.707056999999999</v>
      </c>
      <c r="AF217">
        <v>-0.27389599999999997</v>
      </c>
      <c r="AG217">
        <v>4.5849880000000001</v>
      </c>
      <c r="AH217">
        <v>29.634630999999999</v>
      </c>
      <c r="AI217">
        <v>23.398447000000001</v>
      </c>
      <c r="AJ217">
        <v>100</v>
      </c>
      <c r="AK217" t="s">
        <v>15697</v>
      </c>
      <c r="AL217" t="s">
        <v>289</v>
      </c>
      <c r="AM217">
        <v>4.6567999999999998E-2</v>
      </c>
      <c r="AN217">
        <v>4.8425999999999997E-2</v>
      </c>
      <c r="AO217">
        <v>3</v>
      </c>
      <c r="AP217">
        <v>49.638582999999997</v>
      </c>
      <c r="AQ217">
        <v>-2.12E-4</v>
      </c>
      <c r="AR217">
        <v>0.22215099999999999</v>
      </c>
      <c r="AS217">
        <v>0.106333</v>
      </c>
      <c r="AT217">
        <v>5.0597599999999998</v>
      </c>
    </row>
    <row r="218" spans="1:46" x14ac:dyDescent="0.25">
      <c r="A218" t="s">
        <v>16221</v>
      </c>
      <c r="B218" t="s">
        <v>16222</v>
      </c>
      <c r="C218" t="s">
        <v>16223</v>
      </c>
      <c r="D218" t="s">
        <v>15636</v>
      </c>
      <c r="E218" s="6">
        <v>44986</v>
      </c>
      <c r="F218" t="s">
        <v>15637</v>
      </c>
      <c r="G218">
        <v>97.494759999999999</v>
      </c>
      <c r="H218">
        <v>0.48219200000000001</v>
      </c>
      <c r="I218">
        <v>110.321369</v>
      </c>
      <c r="J218">
        <v>1.8793000000000001E-2</v>
      </c>
      <c r="K218">
        <v>7.5120999999999993E-2</v>
      </c>
      <c r="L218">
        <v>-4.4092260000000003</v>
      </c>
      <c r="M218">
        <v>0.476601</v>
      </c>
      <c r="N218">
        <v>1472116</v>
      </c>
      <c r="O218">
        <v>1442334.3834780001</v>
      </c>
      <c r="P218">
        <v>1797.6374189999999</v>
      </c>
      <c r="Q218">
        <v>1657.190523</v>
      </c>
      <c r="R218">
        <v>0.224327</v>
      </c>
      <c r="S218">
        <v>0.87312900000000004</v>
      </c>
      <c r="T218">
        <v>0.843692</v>
      </c>
      <c r="U218">
        <v>6.9782260000000003</v>
      </c>
      <c r="V218">
        <v>1.1241730000000001</v>
      </c>
      <c r="W218">
        <v>4</v>
      </c>
      <c r="X218" s="6">
        <v>43284</v>
      </c>
      <c r="Y218">
        <v>2</v>
      </c>
      <c r="Z218" t="s">
        <v>16222</v>
      </c>
      <c r="AA218" t="s">
        <v>16224</v>
      </c>
      <c r="AB218">
        <v>0.69817499999999999</v>
      </c>
      <c r="AC218">
        <v>-1.8488009999999999</v>
      </c>
      <c r="AD218">
        <v>-15.732149</v>
      </c>
      <c r="AE218">
        <v>6.6941660000000001</v>
      </c>
      <c r="AF218">
        <v>0.93953500000000001</v>
      </c>
      <c r="AG218">
        <v>0.67566800000000005</v>
      </c>
      <c r="AH218">
        <v>-7.3578010000000003</v>
      </c>
      <c r="AI218">
        <v>11.853059</v>
      </c>
      <c r="AJ218">
        <v>100</v>
      </c>
      <c r="AK218" t="s">
        <v>15697</v>
      </c>
      <c r="AL218" t="s">
        <v>322</v>
      </c>
      <c r="AM218">
        <v>0.220274</v>
      </c>
      <c r="AN218">
        <v>0.2205</v>
      </c>
      <c r="AO218">
        <v>2</v>
      </c>
      <c r="AP218">
        <v>73.811840000000004</v>
      </c>
      <c r="AQ218">
        <v>1.1943E-2</v>
      </c>
      <c r="AR218">
        <v>0.40517900000000001</v>
      </c>
      <c r="AS218">
        <v>0.15618299999999999</v>
      </c>
      <c r="AT218">
        <v>-0.39150099999999999</v>
      </c>
    </row>
    <row r="219" spans="1:46" x14ac:dyDescent="0.25">
      <c r="A219" t="s">
        <v>16225</v>
      </c>
      <c r="B219" t="s">
        <v>16226</v>
      </c>
      <c r="C219" t="s">
        <v>16227</v>
      </c>
      <c r="D219" t="s">
        <v>15636</v>
      </c>
      <c r="E219" s="6">
        <v>45717</v>
      </c>
      <c r="F219" t="s">
        <v>15637</v>
      </c>
      <c r="G219">
        <v>89.056849999999997</v>
      </c>
      <c r="H219">
        <v>0.30137000000000003</v>
      </c>
      <c r="I219">
        <v>88.359774999999999</v>
      </c>
      <c r="J219">
        <v>1.8142999999999999E-2</v>
      </c>
      <c r="K219">
        <v>0.23625499999999999</v>
      </c>
      <c r="L219">
        <v>-11.79297</v>
      </c>
      <c r="M219">
        <v>-1.8408709999999999</v>
      </c>
      <c r="N219">
        <v>4465408</v>
      </c>
      <c r="O219">
        <v>3990209.0984209999</v>
      </c>
      <c r="P219">
        <v>4973.1527370000003</v>
      </c>
      <c r="Q219">
        <v>4584.6072709999999</v>
      </c>
      <c r="R219">
        <v>0.62059900000000001</v>
      </c>
      <c r="S219">
        <v>2.7851499999999998</v>
      </c>
      <c r="T219">
        <v>2.6943959999999998</v>
      </c>
      <c r="U219">
        <v>6.7365149999999998</v>
      </c>
      <c r="V219">
        <v>8.7249870000000005</v>
      </c>
      <c r="W219">
        <v>2.5</v>
      </c>
      <c r="X219" s="6">
        <v>43930</v>
      </c>
      <c r="Y219">
        <v>2</v>
      </c>
      <c r="Z219" t="s">
        <v>16226</v>
      </c>
      <c r="AA219" t="s">
        <v>16224</v>
      </c>
      <c r="AB219">
        <v>0.69752099999999995</v>
      </c>
      <c r="AC219">
        <v>-1.6907639999999999</v>
      </c>
      <c r="AD219">
        <v>-22.241273</v>
      </c>
      <c r="AE219">
        <v>4.2332869999999998</v>
      </c>
      <c r="AF219">
        <v>0.93887900000000002</v>
      </c>
      <c r="AG219">
        <v>0.83777000000000001</v>
      </c>
      <c r="AH219">
        <v>-14.513787000000001</v>
      </c>
      <c r="AI219">
        <v>9.2731910000000006</v>
      </c>
      <c r="AJ219">
        <v>100</v>
      </c>
      <c r="AK219" t="s">
        <v>15697</v>
      </c>
      <c r="AL219" t="s">
        <v>322</v>
      </c>
      <c r="AM219">
        <v>0.60840700000000003</v>
      </c>
      <c r="AN219">
        <v>0.61001099999999997</v>
      </c>
      <c r="AO219">
        <v>2</v>
      </c>
      <c r="AP219">
        <v>73.811840000000004</v>
      </c>
      <c r="AQ219">
        <v>1.1943E-2</v>
      </c>
      <c r="AR219">
        <v>0.40517900000000001</v>
      </c>
      <c r="AS219">
        <v>0.15618299999999999</v>
      </c>
      <c r="AT219">
        <v>-0.39150099999999999</v>
      </c>
    </row>
    <row r="220" spans="1:46" x14ac:dyDescent="0.25">
      <c r="A220" t="s">
        <v>16228</v>
      </c>
      <c r="B220" t="s">
        <v>16229</v>
      </c>
      <c r="C220" t="s">
        <v>16230</v>
      </c>
      <c r="D220" t="s">
        <v>15636</v>
      </c>
      <c r="E220" s="6">
        <v>46082</v>
      </c>
      <c r="F220" t="s">
        <v>15651</v>
      </c>
      <c r="G220">
        <v>92.450235000000006</v>
      </c>
      <c r="H220">
        <v>0.542466</v>
      </c>
      <c r="I220">
        <v>110.802492</v>
      </c>
      <c r="J220">
        <v>0.15207999999999999</v>
      </c>
      <c r="K220">
        <v>-0.67496800000000001</v>
      </c>
      <c r="L220">
        <v>-12.621921</v>
      </c>
      <c r="M220">
        <v>-2.6904759999999999</v>
      </c>
      <c r="N220">
        <v>2903520</v>
      </c>
      <c r="O220">
        <v>2700061.6649159999</v>
      </c>
      <c r="P220">
        <v>3365.1918300000002</v>
      </c>
      <c r="Q220">
        <v>3102.2741000000001</v>
      </c>
      <c r="R220">
        <v>0.41994199999999998</v>
      </c>
      <c r="S220">
        <v>3.5734819999999998</v>
      </c>
      <c r="T220">
        <v>3.4570400000000001</v>
      </c>
      <c r="U220">
        <v>6.736523</v>
      </c>
      <c r="V220">
        <v>14.272843999999999</v>
      </c>
      <c r="W220">
        <v>4.5</v>
      </c>
      <c r="X220" s="6">
        <v>42064</v>
      </c>
      <c r="Y220">
        <v>2</v>
      </c>
      <c r="Z220" t="s">
        <v>16229</v>
      </c>
      <c r="AA220" t="s">
        <v>16224</v>
      </c>
      <c r="AB220">
        <v>0.832368</v>
      </c>
      <c r="AC220">
        <v>-2.5844689999999999</v>
      </c>
      <c r="AD220">
        <v>-22.972034000000001</v>
      </c>
      <c r="AE220">
        <v>3.3311069999999998</v>
      </c>
      <c r="AF220">
        <v>1.0740499999999999</v>
      </c>
      <c r="AG220">
        <v>-7.8921000000000005E-2</v>
      </c>
      <c r="AH220">
        <v>-15.317169</v>
      </c>
      <c r="AI220">
        <v>8.3273890000000002</v>
      </c>
      <c r="AJ220">
        <v>100</v>
      </c>
      <c r="AK220" t="s">
        <v>15697</v>
      </c>
      <c r="AL220" t="s">
        <v>322</v>
      </c>
      <c r="AM220">
        <v>0.41546899999999998</v>
      </c>
      <c r="AN220">
        <v>0.41277700000000001</v>
      </c>
      <c r="AO220">
        <v>2</v>
      </c>
      <c r="AP220">
        <v>73.811840000000004</v>
      </c>
      <c r="AQ220">
        <v>1.1943E-2</v>
      </c>
      <c r="AR220">
        <v>0.40517900000000001</v>
      </c>
      <c r="AS220">
        <v>0.15618299999999999</v>
      </c>
      <c r="AT220">
        <v>-0.39150099999999999</v>
      </c>
    </row>
    <row r="221" spans="1:46" x14ac:dyDescent="0.25">
      <c r="A221" t="s">
        <v>17821</v>
      </c>
      <c r="B221" t="s">
        <v>16846</v>
      </c>
      <c r="C221" t="s">
        <v>17822</v>
      </c>
      <c r="D221" t="s">
        <v>15636</v>
      </c>
      <c r="E221" s="6">
        <v>47027</v>
      </c>
      <c r="F221" t="s">
        <v>15667</v>
      </c>
      <c r="G221">
        <v>92.900549999999996</v>
      </c>
      <c r="H221">
        <v>0.17808199999999999</v>
      </c>
      <c r="I221">
        <v>93.557833000000002</v>
      </c>
      <c r="J221">
        <v>0.645625</v>
      </c>
      <c r="K221">
        <v>-0.61737900000000001</v>
      </c>
      <c r="M221">
        <v>-2.5644879999999999</v>
      </c>
      <c r="N221">
        <v>1200000</v>
      </c>
      <c r="O221">
        <v>1116943.5863010001</v>
      </c>
      <c r="P221">
        <v>1392.090218</v>
      </c>
      <c r="Q221">
        <v>1283.3281569999999</v>
      </c>
      <c r="R221">
        <v>0.17371900000000001</v>
      </c>
      <c r="S221">
        <v>5.5572520000000001</v>
      </c>
      <c r="T221">
        <v>5.3863349999999999</v>
      </c>
      <c r="U221">
        <v>6.346317</v>
      </c>
      <c r="V221">
        <v>34.508038999999997</v>
      </c>
      <c r="W221">
        <v>5</v>
      </c>
      <c r="X221" s="6">
        <v>44379</v>
      </c>
      <c r="Y221">
        <v>2</v>
      </c>
      <c r="Z221" t="s">
        <v>16846</v>
      </c>
      <c r="AA221" t="s">
        <v>16224</v>
      </c>
      <c r="AB221">
        <v>1.3292649999999999</v>
      </c>
      <c r="AC221">
        <v>-2.5279880000000001</v>
      </c>
      <c r="AE221">
        <v>3.464893</v>
      </c>
      <c r="AF221">
        <v>1.5721369999999999</v>
      </c>
      <c r="AG221">
        <v>-2.0986999999999999E-2</v>
      </c>
      <c r="AI221">
        <v>8.4676430000000007</v>
      </c>
      <c r="AJ221">
        <v>100</v>
      </c>
      <c r="AK221" t="s">
        <v>15697</v>
      </c>
      <c r="AL221" t="s">
        <v>322</v>
      </c>
      <c r="AM221">
        <v>0.17176900000000001</v>
      </c>
      <c r="AN221">
        <v>0.17075499999999999</v>
      </c>
      <c r="AO221">
        <v>2</v>
      </c>
      <c r="AP221">
        <v>73.811840000000004</v>
      </c>
      <c r="AQ221">
        <v>1.1943E-2</v>
      </c>
      <c r="AR221">
        <v>0.40517900000000001</v>
      </c>
      <c r="AS221">
        <v>0.15618299999999999</v>
      </c>
      <c r="AT221">
        <v>-0.39150099999999999</v>
      </c>
    </row>
    <row r="222" spans="1:46" x14ac:dyDescent="0.25">
      <c r="A222" t="s">
        <v>16231</v>
      </c>
      <c r="B222" t="s">
        <v>16232</v>
      </c>
      <c r="C222" t="s">
        <v>16233</v>
      </c>
      <c r="D222" t="s">
        <v>15636</v>
      </c>
      <c r="E222" s="6">
        <v>47027</v>
      </c>
      <c r="F222" t="s">
        <v>15667</v>
      </c>
      <c r="G222">
        <v>78.240660000000005</v>
      </c>
      <c r="H222">
        <v>8.1918000000000005E-2</v>
      </c>
      <c r="I222">
        <v>81.612703999999994</v>
      </c>
      <c r="J222">
        <v>1.7444999999999999E-2</v>
      </c>
      <c r="K222">
        <v>-0.95447300000000002</v>
      </c>
      <c r="L222">
        <v>-15.438661</v>
      </c>
      <c r="M222">
        <v>-4.4450289999999999</v>
      </c>
      <c r="N222">
        <v>832000</v>
      </c>
      <c r="O222">
        <v>651643.84736400004</v>
      </c>
      <c r="P222">
        <v>812.16906300000005</v>
      </c>
      <c r="Q222">
        <v>748.71542999999997</v>
      </c>
      <c r="R222">
        <v>0.10135</v>
      </c>
      <c r="S222">
        <v>5.9707660000000002</v>
      </c>
      <c r="T222">
        <v>5.783792</v>
      </c>
      <c r="U222">
        <v>6.4654369999999997</v>
      </c>
      <c r="V222">
        <v>38.015109000000002</v>
      </c>
      <c r="W222">
        <v>2.2999999999999998</v>
      </c>
      <c r="X222" s="6">
        <v>44158</v>
      </c>
      <c r="Y222">
        <v>2</v>
      </c>
      <c r="Z222" t="s">
        <v>16232</v>
      </c>
      <c r="AA222" t="s">
        <v>16224</v>
      </c>
      <c r="AB222">
        <v>0.69681899999999997</v>
      </c>
      <c r="AC222">
        <v>-2.8586010000000002</v>
      </c>
      <c r="AD222">
        <v>-25.455124000000001</v>
      </c>
      <c r="AE222">
        <v>1.4679819999999999</v>
      </c>
      <c r="AF222">
        <v>0.93817499999999998</v>
      </c>
      <c r="AG222">
        <v>-0.36010399999999998</v>
      </c>
      <c r="AH222">
        <v>-18.047022999999999</v>
      </c>
      <c r="AI222">
        <v>6.3741770000000004</v>
      </c>
      <c r="AJ222">
        <v>100</v>
      </c>
      <c r="AK222" t="s">
        <v>15697</v>
      </c>
      <c r="AL222" t="s">
        <v>322</v>
      </c>
      <c r="AM222">
        <v>0.100554</v>
      </c>
      <c r="AN222">
        <v>9.9621000000000001E-2</v>
      </c>
      <c r="AO222">
        <v>2</v>
      </c>
      <c r="AP222">
        <v>73.811840000000004</v>
      </c>
      <c r="AQ222">
        <v>1.1943E-2</v>
      </c>
      <c r="AR222">
        <v>0.40517900000000001</v>
      </c>
      <c r="AS222">
        <v>0.15618299999999999</v>
      </c>
      <c r="AT222">
        <v>-0.39150099999999999</v>
      </c>
    </row>
    <row r="223" spans="1:46" x14ac:dyDescent="0.25">
      <c r="A223" t="s">
        <v>16234</v>
      </c>
      <c r="B223" t="s">
        <v>16235</v>
      </c>
      <c r="C223" t="s">
        <v>16236</v>
      </c>
      <c r="D223" t="s">
        <v>15636</v>
      </c>
      <c r="E223" s="6">
        <v>47727</v>
      </c>
      <c r="F223" t="s">
        <v>15680</v>
      </c>
      <c r="G223">
        <v>89.183535000000006</v>
      </c>
      <c r="H223">
        <v>0.56657500000000005</v>
      </c>
      <c r="I223">
        <v>104.288921</v>
      </c>
      <c r="J223">
        <v>0.79644999999999999</v>
      </c>
      <c r="K223">
        <v>-1.5896490000000001</v>
      </c>
      <c r="L223">
        <v>-14.106075000000001</v>
      </c>
      <c r="M223">
        <v>-3.7927569999999999</v>
      </c>
      <c r="N223">
        <v>3096624</v>
      </c>
      <c r="O223">
        <v>2779223.4568909998</v>
      </c>
      <c r="P223">
        <v>3463.854249</v>
      </c>
      <c r="Q223">
        <v>3193.2281619999999</v>
      </c>
      <c r="R223">
        <v>0.43225400000000003</v>
      </c>
      <c r="S223">
        <v>6.8890950000000002</v>
      </c>
      <c r="T223">
        <v>6.6761840000000001</v>
      </c>
      <c r="U223">
        <v>6.3782300000000003</v>
      </c>
      <c r="V223">
        <v>53.740594000000002</v>
      </c>
      <c r="W223">
        <v>4.7</v>
      </c>
      <c r="X223" s="6">
        <v>43284</v>
      </c>
      <c r="Y223">
        <v>2</v>
      </c>
      <c r="Z223" t="s">
        <v>16235</v>
      </c>
      <c r="AA223" t="s">
        <v>16224</v>
      </c>
      <c r="AB223">
        <v>1.481115</v>
      </c>
      <c r="AC223">
        <v>-3.4815659999999999</v>
      </c>
      <c r="AD223">
        <v>-24.280386</v>
      </c>
      <c r="AE223">
        <v>2.1606169999999998</v>
      </c>
      <c r="AF223">
        <v>1.724351</v>
      </c>
      <c r="AG223">
        <v>-0.99909099999999995</v>
      </c>
      <c r="AH223">
        <v>-16.755541999999998</v>
      </c>
      <c r="AI223">
        <v>7.1003030000000003</v>
      </c>
      <c r="AJ223">
        <v>100</v>
      </c>
      <c r="AK223" t="s">
        <v>15697</v>
      </c>
      <c r="AL223" t="s">
        <v>322</v>
      </c>
      <c r="AM223">
        <v>0.43162499999999998</v>
      </c>
      <c r="AN223">
        <v>0.42487900000000001</v>
      </c>
      <c r="AO223">
        <v>2</v>
      </c>
      <c r="AP223">
        <v>73.811840000000004</v>
      </c>
      <c r="AQ223">
        <v>1.1943E-2</v>
      </c>
      <c r="AR223">
        <v>0.40517900000000001</v>
      </c>
      <c r="AS223">
        <v>0.15618299999999999</v>
      </c>
      <c r="AT223">
        <v>-0.39150099999999999</v>
      </c>
    </row>
    <row r="224" spans="1:46" x14ac:dyDescent="0.25">
      <c r="A224" t="s">
        <v>16237</v>
      </c>
      <c r="B224" t="s">
        <v>16238</v>
      </c>
      <c r="C224" t="s">
        <v>16239</v>
      </c>
      <c r="D224" t="s">
        <v>15636</v>
      </c>
      <c r="E224" s="6">
        <v>49369</v>
      </c>
      <c r="F224" t="s">
        <v>15696</v>
      </c>
      <c r="G224">
        <v>87.043914999999998</v>
      </c>
      <c r="H224">
        <v>0.60274000000000005</v>
      </c>
      <c r="I224">
        <v>101.271164</v>
      </c>
      <c r="J224">
        <v>0.28019899999999998</v>
      </c>
      <c r="K224">
        <v>-3.678906</v>
      </c>
      <c r="L224">
        <v>-17.399066999999999</v>
      </c>
      <c r="M224">
        <v>-4.9131590000000003</v>
      </c>
      <c r="N224">
        <v>3296160</v>
      </c>
      <c r="O224">
        <v>2888973.9744170001</v>
      </c>
      <c r="P224">
        <v>3600.640586</v>
      </c>
      <c r="Q224">
        <v>3319.3275739999999</v>
      </c>
      <c r="R224">
        <v>0.44932299999999997</v>
      </c>
      <c r="S224">
        <v>9.3209649999999993</v>
      </c>
      <c r="T224">
        <v>9.0278109999999998</v>
      </c>
      <c r="U224">
        <v>6.4944610000000003</v>
      </c>
      <c r="V224">
        <v>104.175935</v>
      </c>
      <c r="W224">
        <v>5</v>
      </c>
      <c r="X224" s="6">
        <v>42064</v>
      </c>
      <c r="Y224">
        <v>2</v>
      </c>
      <c r="Z224" t="s">
        <v>16238</v>
      </c>
      <c r="AA224" t="s">
        <v>16224</v>
      </c>
      <c r="AB224">
        <v>0.96135700000000002</v>
      </c>
      <c r="AC224">
        <v>-5.5306579999999999</v>
      </c>
      <c r="AD224">
        <v>-27.183316999999999</v>
      </c>
      <c r="AE224">
        <v>0.97088399999999997</v>
      </c>
      <c r="AF224">
        <v>1.2033480000000001</v>
      </c>
      <c r="AG224">
        <v>-3.100886</v>
      </c>
      <c r="AH224">
        <v>-19.946960000000001</v>
      </c>
      <c r="AI224">
        <v>5.8530439999999997</v>
      </c>
      <c r="AJ224">
        <v>100</v>
      </c>
      <c r="AK224" t="s">
        <v>15697</v>
      </c>
      <c r="AL224" t="s">
        <v>322</v>
      </c>
      <c r="AM224">
        <v>0.458401</v>
      </c>
      <c r="AN224">
        <v>0.441658</v>
      </c>
      <c r="AO224">
        <v>2</v>
      </c>
      <c r="AP224">
        <v>73.811840000000004</v>
      </c>
      <c r="AQ224">
        <v>1.1943E-2</v>
      </c>
      <c r="AR224">
        <v>0.40517900000000001</v>
      </c>
      <c r="AS224">
        <v>0.15618299999999999</v>
      </c>
      <c r="AT224">
        <v>-0.39150099999999999</v>
      </c>
    </row>
    <row r="225" spans="1:46" x14ac:dyDescent="0.25">
      <c r="A225" t="s">
        <v>16240</v>
      </c>
      <c r="B225" t="s">
        <v>16241</v>
      </c>
      <c r="C225" t="s">
        <v>16242</v>
      </c>
      <c r="D225" t="s">
        <v>15636</v>
      </c>
      <c r="E225" s="6">
        <v>52232</v>
      </c>
      <c r="F225" t="s">
        <v>15696</v>
      </c>
      <c r="G225">
        <v>94.151844999999994</v>
      </c>
      <c r="H225">
        <v>1.6931510000000001</v>
      </c>
      <c r="I225">
        <v>103.499459</v>
      </c>
      <c r="J225">
        <v>0.345725</v>
      </c>
      <c r="K225">
        <v>-5.4003160000000001</v>
      </c>
      <c r="L225">
        <v>-17.579332999999998</v>
      </c>
      <c r="M225">
        <v>-6.2348020000000002</v>
      </c>
      <c r="N225">
        <v>2598056</v>
      </c>
      <c r="O225">
        <v>2490106.6610920001</v>
      </c>
      <c r="P225">
        <v>3103.5167459999998</v>
      </c>
      <c r="Q225">
        <v>2861.0433240000002</v>
      </c>
      <c r="R225">
        <v>0.38728699999999999</v>
      </c>
      <c r="S225">
        <v>11.650076</v>
      </c>
      <c r="T225">
        <v>11.282613</v>
      </c>
      <c r="U225">
        <v>6.5137960000000001</v>
      </c>
      <c r="V225">
        <v>185.009333</v>
      </c>
      <c r="W225">
        <v>6</v>
      </c>
      <c r="X225" s="6">
        <v>41275</v>
      </c>
      <c r="Y225">
        <v>2</v>
      </c>
      <c r="Z225" t="s">
        <v>16241</v>
      </c>
      <c r="AA225" t="s">
        <v>16224</v>
      </c>
      <c r="AB225">
        <v>1.027328</v>
      </c>
      <c r="AC225">
        <v>-7.2189740000000002</v>
      </c>
      <c r="AD225">
        <v>-27.342229</v>
      </c>
      <c r="AE225">
        <v>-0.43254399999999998</v>
      </c>
      <c r="AF225">
        <v>1.269477</v>
      </c>
      <c r="AG225">
        <v>-4.8326269999999996</v>
      </c>
      <c r="AH225">
        <v>-20.121665</v>
      </c>
      <c r="AI225">
        <v>4.3817570000000003</v>
      </c>
      <c r="AJ225">
        <v>100</v>
      </c>
      <c r="AK225" t="s">
        <v>15697</v>
      </c>
      <c r="AL225" t="s">
        <v>322</v>
      </c>
      <c r="AM225">
        <v>0.40230199999999999</v>
      </c>
      <c r="AN225">
        <v>0.38068000000000002</v>
      </c>
      <c r="AO225">
        <v>2</v>
      </c>
      <c r="AP225">
        <v>73.811840000000004</v>
      </c>
      <c r="AQ225">
        <v>1.1943E-2</v>
      </c>
      <c r="AR225">
        <v>0.40517900000000001</v>
      </c>
      <c r="AS225">
        <v>0.15618299999999999</v>
      </c>
      <c r="AT225">
        <v>-0.39150099999999999</v>
      </c>
    </row>
    <row r="226" spans="1:46" x14ac:dyDescent="0.25">
      <c r="A226" t="s">
        <v>16243</v>
      </c>
      <c r="B226" t="s">
        <v>16244</v>
      </c>
      <c r="C226" t="s">
        <v>16245</v>
      </c>
      <c r="D226" t="s">
        <v>15636</v>
      </c>
      <c r="E226" s="6">
        <v>45497</v>
      </c>
      <c r="F226" t="s">
        <v>15637</v>
      </c>
      <c r="G226">
        <v>102.747</v>
      </c>
      <c r="H226">
        <v>7.2054790000000004</v>
      </c>
      <c r="I226">
        <v>287.826596</v>
      </c>
      <c r="J226">
        <v>-0.14812</v>
      </c>
      <c r="K226">
        <v>0.46546100000000001</v>
      </c>
      <c r="L226">
        <v>-4.2987989999999998</v>
      </c>
      <c r="M226">
        <v>-1.4541219999999999</v>
      </c>
      <c r="N226">
        <v>9825421.5999999996</v>
      </c>
      <c r="O226">
        <v>10803294.665818</v>
      </c>
      <c r="P226">
        <v>2882.4120210000001</v>
      </c>
      <c r="Q226">
        <v>2657.2132019999999</v>
      </c>
      <c r="R226">
        <v>0.34359800000000001</v>
      </c>
      <c r="S226">
        <v>2.0200879999999999</v>
      </c>
      <c r="T226">
        <v>1.8606229999999999</v>
      </c>
      <c r="U226">
        <v>8.5704999999999991</v>
      </c>
      <c r="V226">
        <v>5.4888589999999997</v>
      </c>
      <c r="W226">
        <v>10</v>
      </c>
      <c r="X226" s="6">
        <v>39891</v>
      </c>
      <c r="Y226">
        <v>1</v>
      </c>
      <c r="Z226" t="s">
        <v>16246</v>
      </c>
      <c r="AA226" t="s">
        <v>11813</v>
      </c>
      <c r="AB226">
        <v>-0.44117400000000001</v>
      </c>
      <c r="AC226">
        <v>0.61824900000000005</v>
      </c>
      <c r="AD226">
        <v>-6.337809</v>
      </c>
      <c r="AE226">
        <v>7.0120570000000004</v>
      </c>
      <c r="AF226">
        <v>-0.202545</v>
      </c>
      <c r="AG226">
        <v>3.206172</v>
      </c>
      <c r="AH226">
        <v>2.9701279999999999</v>
      </c>
      <c r="AI226">
        <v>12.186321</v>
      </c>
      <c r="AJ226">
        <v>100</v>
      </c>
      <c r="AK226" t="s">
        <v>15697</v>
      </c>
      <c r="AL226" t="s">
        <v>422</v>
      </c>
      <c r="AM226">
        <v>0.34453699999999998</v>
      </c>
      <c r="AN226">
        <v>0.35355900000000001</v>
      </c>
      <c r="AO226">
        <v>4</v>
      </c>
      <c r="AP226">
        <v>38.537018000000003</v>
      </c>
      <c r="AQ226">
        <v>3.4896000000000003E-2</v>
      </c>
      <c r="AR226">
        <v>0.36208400000000002</v>
      </c>
      <c r="AS226">
        <v>0.25658199999999998</v>
      </c>
      <c r="AT226">
        <v>-3.7116999999999997E-2</v>
      </c>
    </row>
    <row r="227" spans="1:46" x14ac:dyDescent="0.25">
      <c r="A227" t="s">
        <v>16247</v>
      </c>
      <c r="B227" t="s">
        <v>16248</v>
      </c>
      <c r="C227" t="s">
        <v>16249</v>
      </c>
      <c r="D227" t="s">
        <v>15636</v>
      </c>
      <c r="E227" s="6">
        <v>45987</v>
      </c>
      <c r="F227" t="s">
        <v>15651</v>
      </c>
      <c r="G227">
        <v>91.491</v>
      </c>
      <c r="H227">
        <v>2.3630140000000002</v>
      </c>
      <c r="I227">
        <v>116.01058399999999</v>
      </c>
      <c r="J227">
        <v>-0.29016799999999998</v>
      </c>
      <c r="K227">
        <v>0.39563100000000001</v>
      </c>
      <c r="L227">
        <v>-6.8610680000000004</v>
      </c>
      <c r="M227">
        <v>-3.1068769999999999</v>
      </c>
      <c r="N227">
        <v>7981132.7999999998</v>
      </c>
      <c r="O227">
        <v>7490613.4714179998</v>
      </c>
      <c r="P227">
        <v>1998.56016</v>
      </c>
      <c r="Q227">
        <v>1842.41545</v>
      </c>
      <c r="R227">
        <v>0.23823800000000001</v>
      </c>
      <c r="S227">
        <v>3.2644199999999999</v>
      </c>
      <c r="T227">
        <v>2.9925980000000001</v>
      </c>
      <c r="U227">
        <v>9.0831370000000007</v>
      </c>
      <c r="V227">
        <v>12.305357000000001</v>
      </c>
      <c r="W227">
        <v>6.25</v>
      </c>
      <c r="X227" s="6">
        <v>43065</v>
      </c>
      <c r="Y227">
        <v>1</v>
      </c>
      <c r="Z227" t="s">
        <v>16248</v>
      </c>
      <c r="AA227" t="s">
        <v>11813</v>
      </c>
      <c r="AB227">
        <v>-0.58280600000000005</v>
      </c>
      <c r="AC227">
        <v>0.54831399999999997</v>
      </c>
      <c r="AD227">
        <v>-8.8454859999999993</v>
      </c>
      <c r="AE227">
        <v>5.2173119999999997</v>
      </c>
      <c r="AF227">
        <v>-0.34451599999999999</v>
      </c>
      <c r="AG227">
        <v>3.1344379999999998</v>
      </c>
      <c r="AH227">
        <v>0.21324299999999999</v>
      </c>
      <c r="AI227">
        <v>10.304795</v>
      </c>
      <c r="AJ227">
        <v>100</v>
      </c>
      <c r="AK227" t="s">
        <v>15697</v>
      </c>
      <c r="AL227" t="s">
        <v>422</v>
      </c>
      <c r="AM227">
        <v>0.23905599999999999</v>
      </c>
      <c r="AN227">
        <v>0.245145</v>
      </c>
      <c r="AO227">
        <v>4</v>
      </c>
      <c r="AP227">
        <v>38.537018000000003</v>
      </c>
      <c r="AQ227">
        <v>3.4896000000000003E-2</v>
      </c>
      <c r="AR227">
        <v>0.36208400000000002</v>
      </c>
      <c r="AS227">
        <v>0.25658199999999998</v>
      </c>
      <c r="AT227">
        <v>-3.7116999999999997E-2</v>
      </c>
    </row>
    <row r="228" spans="1:46" x14ac:dyDescent="0.25">
      <c r="A228" t="s">
        <v>16250</v>
      </c>
      <c r="B228" t="s">
        <v>16251</v>
      </c>
      <c r="C228" t="s">
        <v>16252</v>
      </c>
      <c r="D228" t="s">
        <v>15636</v>
      </c>
      <c r="E228" s="6">
        <v>46260</v>
      </c>
      <c r="F228" t="s">
        <v>15651</v>
      </c>
      <c r="G228">
        <v>94.123000000000005</v>
      </c>
      <c r="H228">
        <v>4.7260270000000002</v>
      </c>
      <c r="I228">
        <v>148.79950299999999</v>
      </c>
      <c r="J228">
        <v>-0.35930699999999999</v>
      </c>
      <c r="K228">
        <v>0.61978</v>
      </c>
      <c r="L228">
        <v>-7.371505</v>
      </c>
      <c r="M228">
        <v>-2.995552</v>
      </c>
      <c r="N228">
        <v>11511597.6</v>
      </c>
      <c r="O228">
        <v>11379102.265486</v>
      </c>
      <c r="P228">
        <v>3036.042445</v>
      </c>
      <c r="Q228">
        <v>2798.8406960000002</v>
      </c>
      <c r="R228">
        <v>0.36191099999999998</v>
      </c>
      <c r="S228">
        <v>3.6951890000000001</v>
      </c>
      <c r="T228">
        <v>3.3849870000000002</v>
      </c>
      <c r="U228">
        <v>9.1640370000000004</v>
      </c>
      <c r="V228">
        <v>15.922302</v>
      </c>
      <c r="W228">
        <v>7.5</v>
      </c>
      <c r="X228" s="6">
        <v>40806</v>
      </c>
      <c r="Y228">
        <v>1</v>
      </c>
      <c r="Z228" t="s">
        <v>16253</v>
      </c>
      <c r="AA228" t="s">
        <v>11813</v>
      </c>
      <c r="AB228">
        <v>-0.65174200000000004</v>
      </c>
      <c r="AC228">
        <v>0.77280400000000005</v>
      </c>
      <c r="AD228">
        <v>-9.3450480000000002</v>
      </c>
      <c r="AE228">
        <v>5.3382009999999998</v>
      </c>
      <c r="AF228">
        <v>-0.41361700000000001</v>
      </c>
      <c r="AG228">
        <v>3.3647019999999999</v>
      </c>
      <c r="AH228">
        <v>-0.33596399999999998</v>
      </c>
      <c r="AI228">
        <v>10.43153</v>
      </c>
      <c r="AJ228">
        <v>100</v>
      </c>
      <c r="AK228" t="s">
        <v>15697</v>
      </c>
      <c r="AL228" t="s">
        <v>422</v>
      </c>
      <c r="AM228">
        <v>0.362344</v>
      </c>
      <c r="AN228">
        <v>0.37240400000000001</v>
      </c>
      <c r="AO228">
        <v>4</v>
      </c>
      <c r="AP228">
        <v>38.537018000000003</v>
      </c>
      <c r="AQ228">
        <v>3.4896000000000003E-2</v>
      </c>
      <c r="AR228">
        <v>0.36208400000000002</v>
      </c>
      <c r="AS228">
        <v>0.25658199999999998</v>
      </c>
      <c r="AT228">
        <v>-3.7116999999999997E-2</v>
      </c>
    </row>
    <row r="229" spans="1:46" x14ac:dyDescent="0.25">
      <c r="A229" t="s">
        <v>16254</v>
      </c>
      <c r="B229" t="s">
        <v>16255</v>
      </c>
      <c r="C229" t="s">
        <v>16256</v>
      </c>
      <c r="D229" t="s">
        <v>15636</v>
      </c>
      <c r="E229" s="6">
        <v>46694</v>
      </c>
      <c r="F229" t="s">
        <v>15667</v>
      </c>
      <c r="G229">
        <v>85.237499999999997</v>
      </c>
      <c r="H229">
        <v>2.5363009999999999</v>
      </c>
      <c r="I229">
        <v>101.039862</v>
      </c>
      <c r="J229">
        <v>-0.59794499999999995</v>
      </c>
      <c r="K229">
        <v>0.68659899999999996</v>
      </c>
      <c r="L229">
        <v>-7.8363740000000002</v>
      </c>
      <c r="M229">
        <v>-3.866628</v>
      </c>
      <c r="N229">
        <v>8052081.5999999996</v>
      </c>
      <c r="O229">
        <v>7067618.1097229999</v>
      </c>
      <c r="P229">
        <v>1885.701356</v>
      </c>
      <c r="Q229">
        <v>1738.374147</v>
      </c>
      <c r="R229">
        <v>0.22478500000000001</v>
      </c>
      <c r="S229">
        <v>4.7236700000000003</v>
      </c>
      <c r="T229">
        <v>4.3239089999999996</v>
      </c>
      <c r="U229">
        <v>9.2453570000000003</v>
      </c>
      <c r="V229">
        <v>24.726042</v>
      </c>
      <c r="W229">
        <v>5.75</v>
      </c>
      <c r="X229" s="6">
        <v>43845</v>
      </c>
      <c r="Y229">
        <v>1</v>
      </c>
      <c r="Z229" t="s">
        <v>16255</v>
      </c>
      <c r="AA229" t="s">
        <v>11813</v>
      </c>
      <c r="AB229">
        <v>-0.88968000000000003</v>
      </c>
      <c r="AC229">
        <v>0.83972400000000003</v>
      </c>
      <c r="AD229">
        <v>-9.8000120000000006</v>
      </c>
      <c r="AE229">
        <v>4.3922889999999999</v>
      </c>
      <c r="AF229">
        <v>-0.65212599999999998</v>
      </c>
      <c r="AG229">
        <v>3.4333429999999998</v>
      </c>
      <c r="AH229">
        <v>-0.83614200000000005</v>
      </c>
      <c r="AI229">
        <v>9.4398820000000008</v>
      </c>
      <c r="AJ229">
        <v>100</v>
      </c>
      <c r="AK229" t="s">
        <v>15697</v>
      </c>
      <c r="AL229" t="s">
        <v>422</v>
      </c>
      <c r="AM229">
        <v>0.22490399999999999</v>
      </c>
      <c r="AN229">
        <v>0.23130200000000001</v>
      </c>
      <c r="AO229">
        <v>4</v>
      </c>
      <c r="AP229">
        <v>38.537018000000003</v>
      </c>
      <c r="AQ229">
        <v>3.4896000000000003E-2</v>
      </c>
      <c r="AR229">
        <v>0.36208400000000002</v>
      </c>
      <c r="AS229">
        <v>0.25658199999999998</v>
      </c>
      <c r="AT229">
        <v>-3.7116999999999997E-2</v>
      </c>
    </row>
    <row r="230" spans="1:46" x14ac:dyDescent="0.25">
      <c r="A230" t="s">
        <v>16257</v>
      </c>
      <c r="B230" t="s">
        <v>16258</v>
      </c>
      <c r="C230" t="s">
        <v>16259</v>
      </c>
      <c r="D230" t="s">
        <v>15636</v>
      </c>
      <c r="E230" s="6">
        <v>46871</v>
      </c>
      <c r="F230" t="s">
        <v>15667</v>
      </c>
      <c r="G230">
        <v>85.12</v>
      </c>
      <c r="H230">
        <v>5.753425</v>
      </c>
      <c r="I230">
        <v>150.015728</v>
      </c>
      <c r="J230">
        <v>-0.46666400000000002</v>
      </c>
      <c r="K230">
        <v>0.64647299999999996</v>
      </c>
      <c r="L230">
        <v>-8.052054</v>
      </c>
      <c r="M230">
        <v>-3.7868270000000002</v>
      </c>
      <c r="N230">
        <v>12472390</v>
      </c>
      <c r="O230">
        <v>11334087.929644</v>
      </c>
      <c r="P230">
        <v>3024.0322329999999</v>
      </c>
      <c r="Q230">
        <v>2787.7688250000001</v>
      </c>
      <c r="R230">
        <v>0.36048000000000002</v>
      </c>
      <c r="S230">
        <v>4.8423160000000003</v>
      </c>
      <c r="T230">
        <v>4.429424</v>
      </c>
      <c r="U230">
        <v>9.3215679999999992</v>
      </c>
      <c r="V230">
        <v>27.003337999999999</v>
      </c>
      <c r="W230">
        <v>6</v>
      </c>
      <c r="X230" s="6">
        <v>41027</v>
      </c>
      <c r="Y230">
        <v>1</v>
      </c>
      <c r="Z230" t="s">
        <v>16258</v>
      </c>
      <c r="AA230" t="s">
        <v>11813</v>
      </c>
      <c r="AB230">
        <v>-0.75878400000000001</v>
      </c>
      <c r="AC230">
        <v>0.79953700000000005</v>
      </c>
      <c r="AD230">
        <v>-10.011096999999999</v>
      </c>
      <c r="AE230">
        <v>4.4789469999999998</v>
      </c>
      <c r="AF230">
        <v>-0.52091600000000005</v>
      </c>
      <c r="AG230">
        <v>3.3921220000000001</v>
      </c>
      <c r="AH230">
        <v>-1.068203</v>
      </c>
      <c r="AI230">
        <v>9.5307289999999991</v>
      </c>
      <c r="AJ230">
        <v>100</v>
      </c>
      <c r="AK230" t="s">
        <v>15697</v>
      </c>
      <c r="AL230" t="s">
        <v>422</v>
      </c>
      <c r="AM230">
        <v>0.360815</v>
      </c>
      <c r="AN230">
        <v>0.37092999999999998</v>
      </c>
      <c r="AO230">
        <v>4</v>
      </c>
      <c r="AP230">
        <v>38.537018000000003</v>
      </c>
      <c r="AQ230">
        <v>3.4896000000000003E-2</v>
      </c>
      <c r="AR230">
        <v>0.36208400000000002</v>
      </c>
      <c r="AS230">
        <v>0.25658199999999998</v>
      </c>
      <c r="AT230">
        <v>-3.7116999999999997E-2</v>
      </c>
    </row>
    <row r="231" spans="1:46" x14ac:dyDescent="0.25">
      <c r="A231" t="s">
        <v>16260</v>
      </c>
      <c r="B231" t="s">
        <v>11870</v>
      </c>
      <c r="C231" t="s">
        <v>16261</v>
      </c>
      <c r="D231" t="s">
        <v>15636</v>
      </c>
      <c r="E231" s="6">
        <v>47744</v>
      </c>
      <c r="F231" t="s">
        <v>15680</v>
      </c>
      <c r="G231">
        <v>90.3245</v>
      </c>
      <c r="H231">
        <v>4.3952049999999998</v>
      </c>
      <c r="I231">
        <v>145.768372</v>
      </c>
      <c r="J231">
        <v>-0.42498999999999998</v>
      </c>
      <c r="K231">
        <v>0.97330700000000003</v>
      </c>
      <c r="L231">
        <v>-8.7707700000000006</v>
      </c>
      <c r="M231">
        <v>-5.0126549999999996</v>
      </c>
      <c r="N231">
        <v>8814850.8000000007</v>
      </c>
      <c r="O231">
        <v>8349400.716213</v>
      </c>
      <c r="P231">
        <v>2227.6919899999998</v>
      </c>
      <c r="Q231">
        <v>2053.6455310000001</v>
      </c>
      <c r="R231">
        <v>0.26555200000000001</v>
      </c>
      <c r="S231">
        <v>6.1056400000000002</v>
      </c>
      <c r="T231">
        <v>5.5787990000000001</v>
      </c>
      <c r="U231">
        <v>9.4436269999999993</v>
      </c>
      <c r="V231">
        <v>43.346753</v>
      </c>
      <c r="W231">
        <v>7.75</v>
      </c>
      <c r="X231" s="6">
        <v>42018</v>
      </c>
      <c r="Y231">
        <v>1</v>
      </c>
      <c r="Z231" t="s">
        <v>11870</v>
      </c>
      <c r="AA231" t="s">
        <v>11813</v>
      </c>
      <c r="AB231">
        <v>-0.71723199999999998</v>
      </c>
      <c r="AC231">
        <v>1.1268689999999999</v>
      </c>
      <c r="AD231">
        <v>-10.714499999999999</v>
      </c>
      <c r="AE231">
        <v>3.1478069999999998</v>
      </c>
      <c r="AF231">
        <v>-0.47926400000000002</v>
      </c>
      <c r="AG231">
        <v>3.7278730000000002</v>
      </c>
      <c r="AH231">
        <v>-1.8415090000000001</v>
      </c>
      <c r="AI231">
        <v>8.1352259999999994</v>
      </c>
      <c r="AJ231">
        <v>100</v>
      </c>
      <c r="AK231" t="s">
        <v>15697</v>
      </c>
      <c r="AL231" t="s">
        <v>422</v>
      </c>
      <c r="AM231">
        <v>0.26493899999999998</v>
      </c>
      <c r="AN231">
        <v>0.27325100000000002</v>
      </c>
      <c r="AO231">
        <v>4</v>
      </c>
      <c r="AP231">
        <v>38.537018000000003</v>
      </c>
      <c r="AQ231">
        <v>3.4896000000000003E-2</v>
      </c>
      <c r="AR231">
        <v>0.36208400000000002</v>
      </c>
      <c r="AS231">
        <v>0.25658199999999998</v>
      </c>
      <c r="AT231">
        <v>-3.7116999999999997E-2</v>
      </c>
    </row>
    <row r="232" spans="1:46" x14ac:dyDescent="0.25">
      <c r="A232" t="s">
        <v>17848</v>
      </c>
      <c r="B232" t="s">
        <v>17849</v>
      </c>
      <c r="C232" t="s">
        <v>17850</v>
      </c>
      <c r="D232" t="s">
        <v>15636</v>
      </c>
      <c r="E232" s="6">
        <v>47933</v>
      </c>
      <c r="F232" t="s">
        <v>15680</v>
      </c>
      <c r="G232">
        <v>85.1905</v>
      </c>
      <c r="H232">
        <v>0.34520499999999998</v>
      </c>
      <c r="I232">
        <v>91.833371999999997</v>
      </c>
      <c r="J232">
        <v>-0.48320800000000003</v>
      </c>
      <c r="K232">
        <v>1.1483110000000001</v>
      </c>
      <c r="M232">
        <v>-5.0227170000000001</v>
      </c>
      <c r="N232">
        <v>6426632.4000000004</v>
      </c>
      <c r="O232">
        <v>5497065.3619109998</v>
      </c>
      <c r="P232">
        <v>1466.664362</v>
      </c>
      <c r="Q232">
        <v>1352.0759270000001</v>
      </c>
      <c r="R232">
        <v>0.17483399999999999</v>
      </c>
      <c r="S232">
        <v>6.7348129999999999</v>
      </c>
      <c r="T232">
        <v>6.1492149999999999</v>
      </c>
      <c r="U232">
        <v>9.5231390000000005</v>
      </c>
      <c r="V232">
        <v>50.408223</v>
      </c>
      <c r="W232">
        <v>7</v>
      </c>
      <c r="X232" s="6">
        <v>44370</v>
      </c>
      <c r="Y232">
        <v>1</v>
      </c>
      <c r="Z232" t="s">
        <v>17849</v>
      </c>
      <c r="AA232" t="s">
        <v>11813</v>
      </c>
      <c r="AB232">
        <v>-0.77527900000000005</v>
      </c>
      <c r="AC232">
        <v>1.302138</v>
      </c>
      <c r="AE232">
        <v>3.1368800000000001</v>
      </c>
      <c r="AF232">
        <v>-0.53745100000000001</v>
      </c>
      <c r="AG232">
        <v>3.907651</v>
      </c>
      <c r="AI232">
        <v>8.1237709999999996</v>
      </c>
      <c r="AJ232">
        <v>100</v>
      </c>
      <c r="AK232" t="s">
        <v>15697</v>
      </c>
      <c r="AL232" t="s">
        <v>422</v>
      </c>
      <c r="AM232">
        <v>0.174128</v>
      </c>
      <c r="AN232">
        <v>0.17990200000000001</v>
      </c>
      <c r="AO232">
        <v>4</v>
      </c>
      <c r="AP232">
        <v>38.537018000000003</v>
      </c>
      <c r="AQ232">
        <v>3.4896000000000003E-2</v>
      </c>
      <c r="AR232">
        <v>0.36208400000000002</v>
      </c>
      <c r="AS232">
        <v>0.25658199999999998</v>
      </c>
      <c r="AT232">
        <v>-3.7116999999999997E-2</v>
      </c>
    </row>
    <row r="233" spans="1:46" x14ac:dyDescent="0.25">
      <c r="A233" t="s">
        <v>16262</v>
      </c>
      <c r="B233" t="s">
        <v>16263</v>
      </c>
      <c r="C233" t="s">
        <v>16264</v>
      </c>
      <c r="D233" t="s">
        <v>15636</v>
      </c>
      <c r="E233" s="6">
        <v>48395</v>
      </c>
      <c r="F233" t="s">
        <v>15696</v>
      </c>
      <c r="G233">
        <v>83.705500000000001</v>
      </c>
      <c r="H233">
        <v>5.5041099999999998</v>
      </c>
      <c r="I233">
        <v>118.332322</v>
      </c>
      <c r="J233">
        <v>-0.55078199999999999</v>
      </c>
      <c r="K233">
        <v>1.4050419999999999</v>
      </c>
      <c r="L233">
        <v>-9.5073480000000004</v>
      </c>
      <c r="M233">
        <v>-5.8569050000000002</v>
      </c>
      <c r="N233">
        <v>11181399.199999999</v>
      </c>
      <c r="O233">
        <v>9974882.5729120001</v>
      </c>
      <c r="P233">
        <v>2661.3845430000001</v>
      </c>
      <c r="Q233">
        <v>2453.454291</v>
      </c>
      <c r="R233">
        <v>0.31724999999999998</v>
      </c>
      <c r="S233">
        <v>6.921964</v>
      </c>
      <c r="T233">
        <v>6.318403</v>
      </c>
      <c r="U233">
        <v>9.5524170000000002</v>
      </c>
      <c r="V233">
        <v>57.248046000000002</v>
      </c>
      <c r="W233">
        <v>7</v>
      </c>
      <c r="X233" s="6">
        <v>42746</v>
      </c>
      <c r="Y233">
        <v>1</v>
      </c>
      <c r="Z233" t="s">
        <v>16263</v>
      </c>
      <c r="AA233" t="s">
        <v>11813</v>
      </c>
      <c r="AB233">
        <v>-0.84265500000000004</v>
      </c>
      <c r="AC233">
        <v>1.5592600000000001</v>
      </c>
      <c r="AD233">
        <v>-11.435384000000001</v>
      </c>
      <c r="AE233">
        <v>2.231026</v>
      </c>
      <c r="AF233">
        <v>-0.60498799999999997</v>
      </c>
      <c r="AG233">
        <v>4.1713849999999999</v>
      </c>
      <c r="AH233">
        <v>-2.6340330000000001</v>
      </c>
      <c r="AI233">
        <v>7.1741159999999997</v>
      </c>
      <c r="AJ233">
        <v>100</v>
      </c>
      <c r="AK233" t="s">
        <v>15697</v>
      </c>
      <c r="AL233" t="s">
        <v>422</v>
      </c>
      <c r="AM233">
        <v>0.31517000000000001</v>
      </c>
      <c r="AN233">
        <v>0.32644800000000002</v>
      </c>
      <c r="AO233">
        <v>4</v>
      </c>
      <c r="AP233">
        <v>38.537018000000003</v>
      </c>
      <c r="AQ233">
        <v>3.4896000000000003E-2</v>
      </c>
      <c r="AR233">
        <v>0.36208400000000002</v>
      </c>
      <c r="AS233">
        <v>0.25658199999999998</v>
      </c>
      <c r="AT233">
        <v>-3.7116999999999997E-2</v>
      </c>
    </row>
    <row r="234" spans="1:46" x14ac:dyDescent="0.25">
      <c r="A234" t="s">
        <v>16265</v>
      </c>
      <c r="B234" t="s">
        <v>16266</v>
      </c>
      <c r="C234" t="s">
        <v>16267</v>
      </c>
      <c r="D234" t="s">
        <v>15636</v>
      </c>
      <c r="E234" s="6">
        <v>49235</v>
      </c>
      <c r="F234" t="s">
        <v>15696</v>
      </c>
      <c r="G234">
        <v>82.525000000000006</v>
      </c>
      <c r="H234">
        <v>3.5157530000000001</v>
      </c>
      <c r="I234">
        <v>93.611075999999997</v>
      </c>
      <c r="J234">
        <v>-0.49024299999999998</v>
      </c>
      <c r="K234">
        <v>0.73403700000000005</v>
      </c>
      <c r="L234">
        <v>-11.060119</v>
      </c>
      <c r="M234">
        <v>-7.6196450000000002</v>
      </c>
      <c r="N234">
        <v>11002110</v>
      </c>
      <c r="O234">
        <v>9466298.3366100006</v>
      </c>
      <c r="P234">
        <v>2525.6898900000001</v>
      </c>
      <c r="Q234">
        <v>2328.3612720000001</v>
      </c>
      <c r="R234">
        <v>0.30107499999999998</v>
      </c>
      <c r="S234">
        <v>7.9014259999999998</v>
      </c>
      <c r="T234">
        <v>7.2025410000000001</v>
      </c>
      <c r="U234">
        <v>9.7033129999999996</v>
      </c>
      <c r="V234">
        <v>75.469228999999999</v>
      </c>
      <c r="W234">
        <v>7.25</v>
      </c>
      <c r="X234" s="6">
        <v>43391</v>
      </c>
      <c r="Y234">
        <v>1</v>
      </c>
      <c r="Z234" t="s">
        <v>16266</v>
      </c>
      <c r="AA234" t="s">
        <v>11813</v>
      </c>
      <c r="AB234">
        <v>-0.78229400000000004</v>
      </c>
      <c r="AC234">
        <v>0.887235</v>
      </c>
      <c r="AD234">
        <v>-12.955071999999999</v>
      </c>
      <c r="AE234">
        <v>0.31684800000000002</v>
      </c>
      <c r="AF234">
        <v>-0.54448200000000002</v>
      </c>
      <c r="AG234">
        <v>3.4820760000000002</v>
      </c>
      <c r="AH234">
        <v>-4.3047440000000003</v>
      </c>
      <c r="AI234">
        <v>5.1673830000000001</v>
      </c>
      <c r="AJ234">
        <v>100</v>
      </c>
      <c r="AK234" t="s">
        <v>15697</v>
      </c>
      <c r="AL234" t="s">
        <v>422</v>
      </c>
      <c r="AM234">
        <v>0.301093</v>
      </c>
      <c r="AN234">
        <v>0.309803</v>
      </c>
      <c r="AO234">
        <v>4</v>
      </c>
      <c r="AP234">
        <v>38.537018000000003</v>
      </c>
      <c r="AQ234">
        <v>3.4896000000000003E-2</v>
      </c>
      <c r="AR234">
        <v>0.36208400000000002</v>
      </c>
      <c r="AS234">
        <v>0.25658199999999998</v>
      </c>
      <c r="AT234">
        <v>-3.7116999999999997E-2</v>
      </c>
    </row>
    <row r="235" spans="1:46" x14ac:dyDescent="0.25">
      <c r="A235" t="s">
        <v>17217</v>
      </c>
      <c r="B235" t="s">
        <v>17218</v>
      </c>
      <c r="C235" t="s">
        <v>17219</v>
      </c>
      <c r="D235" t="s">
        <v>15636</v>
      </c>
      <c r="E235" s="6">
        <v>49865</v>
      </c>
      <c r="F235" t="s">
        <v>15696</v>
      </c>
      <c r="G235">
        <v>73.290999999999997</v>
      </c>
      <c r="H235">
        <v>4.7602739999999999</v>
      </c>
      <c r="I235">
        <v>88.871454</v>
      </c>
      <c r="J235">
        <v>-0.83929699999999996</v>
      </c>
      <c r="K235">
        <v>0.459949</v>
      </c>
      <c r="M235">
        <v>-8.5562939999999994</v>
      </c>
      <c r="N235">
        <v>4820406.8</v>
      </c>
      <c r="O235">
        <v>3762388.9180620001</v>
      </c>
      <c r="P235">
        <v>1003.837753</v>
      </c>
      <c r="Q235">
        <v>925.40931399999999</v>
      </c>
      <c r="R235">
        <v>0.119662</v>
      </c>
      <c r="S235">
        <v>8.4973539999999996</v>
      </c>
      <c r="T235">
        <v>7.7395500000000004</v>
      </c>
      <c r="U235">
        <v>9.7913130000000006</v>
      </c>
      <c r="V235">
        <v>90.257041000000001</v>
      </c>
      <c r="W235">
        <v>6.25</v>
      </c>
      <c r="X235" s="6">
        <v>44209</v>
      </c>
      <c r="Y235">
        <v>1</v>
      </c>
      <c r="Z235" t="s">
        <v>17218</v>
      </c>
      <c r="AA235" t="s">
        <v>11813</v>
      </c>
      <c r="AB235">
        <v>-1.130323</v>
      </c>
      <c r="AC235">
        <v>0.61273</v>
      </c>
      <c r="AE235">
        <v>-0.70027099999999998</v>
      </c>
      <c r="AF235">
        <v>-0.89334599999999997</v>
      </c>
      <c r="AG235">
        <v>3.2005110000000001</v>
      </c>
      <c r="AI235">
        <v>4.1010850000000003</v>
      </c>
      <c r="AJ235">
        <v>100</v>
      </c>
      <c r="AK235" t="s">
        <v>15697</v>
      </c>
      <c r="AL235" t="s">
        <v>422</v>
      </c>
      <c r="AM235">
        <v>0.11999600000000001</v>
      </c>
      <c r="AN235">
        <v>0.12313200000000001</v>
      </c>
      <c r="AO235">
        <v>4</v>
      </c>
      <c r="AP235">
        <v>38.537018000000003</v>
      </c>
      <c r="AQ235">
        <v>3.4896000000000003E-2</v>
      </c>
      <c r="AR235">
        <v>0.36208400000000002</v>
      </c>
      <c r="AS235">
        <v>0.25658199999999998</v>
      </c>
      <c r="AT235">
        <v>-3.7116999999999997E-2</v>
      </c>
    </row>
    <row r="236" spans="1:46" x14ac:dyDescent="0.25">
      <c r="A236" t="s">
        <v>16268</v>
      </c>
      <c r="B236" t="s">
        <v>16269</v>
      </c>
      <c r="C236" t="s">
        <v>16270</v>
      </c>
      <c r="D236" t="s">
        <v>15636</v>
      </c>
      <c r="E236" s="6">
        <v>55087</v>
      </c>
      <c r="F236" t="s">
        <v>15696</v>
      </c>
      <c r="G236">
        <v>74.372</v>
      </c>
      <c r="H236">
        <v>3.356849</v>
      </c>
      <c r="I236">
        <v>81.258187000000007</v>
      </c>
      <c r="J236">
        <v>-0.179004</v>
      </c>
      <c r="K236">
        <v>0.45098199999999999</v>
      </c>
      <c r="L236">
        <v>-13.105326</v>
      </c>
      <c r="M236">
        <v>-11.081765000000001</v>
      </c>
      <c r="N236">
        <v>6484470</v>
      </c>
      <c r="O236">
        <v>5040303.9151809998</v>
      </c>
      <c r="P236">
        <v>1344.796476</v>
      </c>
      <c r="Q236">
        <v>1239.7294079999999</v>
      </c>
      <c r="R236">
        <v>0.160306</v>
      </c>
      <c r="S236">
        <v>10.305768</v>
      </c>
      <c r="T236">
        <v>9.3711929999999999</v>
      </c>
      <c r="U236">
        <v>9.972842</v>
      </c>
      <c r="V236">
        <v>159.554248</v>
      </c>
      <c r="W236">
        <v>7.25</v>
      </c>
      <c r="X236" s="6">
        <v>43764</v>
      </c>
      <c r="Y236">
        <v>1</v>
      </c>
      <c r="Z236" t="s">
        <v>16269</v>
      </c>
      <c r="AA236" t="s">
        <v>11813</v>
      </c>
      <c r="AB236">
        <v>-0.471968</v>
      </c>
      <c r="AC236">
        <v>0.60374899999999998</v>
      </c>
      <c r="AD236">
        <v>-14.956704</v>
      </c>
      <c r="AE236">
        <v>-3.442707</v>
      </c>
      <c r="AF236">
        <v>-0.23341200000000001</v>
      </c>
      <c r="AG236">
        <v>3.1912980000000002</v>
      </c>
      <c r="AH236">
        <v>-6.5052940000000001</v>
      </c>
      <c r="AI236">
        <v>1.226046</v>
      </c>
      <c r="AJ236">
        <v>100</v>
      </c>
      <c r="AK236" t="s">
        <v>15697</v>
      </c>
      <c r="AL236" t="s">
        <v>422</v>
      </c>
      <c r="AM236">
        <v>0.16076799999999999</v>
      </c>
      <c r="AN236">
        <v>0.16495399999999999</v>
      </c>
      <c r="AO236">
        <v>4</v>
      </c>
      <c r="AP236">
        <v>38.537018000000003</v>
      </c>
      <c r="AQ236">
        <v>3.4896000000000003E-2</v>
      </c>
      <c r="AR236">
        <v>0.36208400000000002</v>
      </c>
      <c r="AS236">
        <v>0.25658199999999998</v>
      </c>
      <c r="AT236">
        <v>-3.7116999999999997E-2</v>
      </c>
    </row>
    <row r="237" spans="1:46" x14ac:dyDescent="0.25">
      <c r="A237" t="s">
        <v>16271</v>
      </c>
      <c r="B237" t="s">
        <v>16272</v>
      </c>
      <c r="C237" t="s">
        <v>16273</v>
      </c>
      <c r="D237" t="s">
        <v>15636</v>
      </c>
      <c r="E237" s="6">
        <v>45006</v>
      </c>
      <c r="F237" t="s">
        <v>15637</v>
      </c>
      <c r="G237">
        <v>96.660139999999998</v>
      </c>
      <c r="H237">
        <v>0.33561600000000003</v>
      </c>
      <c r="I237">
        <v>152.31748899999999</v>
      </c>
      <c r="J237">
        <v>0.182645</v>
      </c>
      <c r="K237">
        <v>0.55293899999999996</v>
      </c>
      <c r="L237">
        <v>-0.65562200000000004</v>
      </c>
      <c r="M237">
        <v>-0.37904599999999999</v>
      </c>
      <c r="N237">
        <v>400000</v>
      </c>
      <c r="O237">
        <v>387983.02575299999</v>
      </c>
      <c r="P237">
        <v>103.517211</v>
      </c>
      <c r="Q237">
        <v>95.429556000000005</v>
      </c>
      <c r="R237">
        <v>1.234E-2</v>
      </c>
      <c r="S237">
        <v>0.92270200000000002</v>
      </c>
      <c r="T237">
        <v>0.85226000000000002</v>
      </c>
      <c r="U237">
        <v>8.2653599999999994</v>
      </c>
      <c r="V237">
        <v>1.5135050000000001</v>
      </c>
      <c r="W237">
        <v>4.375</v>
      </c>
      <c r="X237" s="6">
        <v>41173</v>
      </c>
      <c r="Y237">
        <v>1</v>
      </c>
      <c r="Z237" t="s">
        <v>16272</v>
      </c>
      <c r="AA237" t="s">
        <v>16274</v>
      </c>
      <c r="AB237">
        <v>-0.11138000000000001</v>
      </c>
      <c r="AC237">
        <v>0.70586099999999996</v>
      </c>
      <c r="AD237">
        <v>-2.7722540000000002</v>
      </c>
      <c r="AE237">
        <v>8.1794930000000008</v>
      </c>
      <c r="AF237">
        <v>0.12803899999999999</v>
      </c>
      <c r="AG237">
        <v>3.2960370000000001</v>
      </c>
      <c r="AH237">
        <v>6.8900199999999998</v>
      </c>
      <c r="AI237">
        <v>13.410204999999999</v>
      </c>
      <c r="AJ237">
        <v>100</v>
      </c>
      <c r="AK237" t="s">
        <v>15697</v>
      </c>
      <c r="AL237" t="s">
        <v>422</v>
      </c>
      <c r="AM237">
        <v>1.2363000000000001E-2</v>
      </c>
      <c r="AN237">
        <v>1.2697999999999999E-2</v>
      </c>
      <c r="AO237">
        <v>4</v>
      </c>
      <c r="AP237">
        <v>38.537018000000003</v>
      </c>
      <c r="AQ237">
        <v>3.4896000000000003E-2</v>
      </c>
      <c r="AR237">
        <v>0.36208400000000002</v>
      </c>
      <c r="AS237">
        <v>0.25658199999999998</v>
      </c>
      <c r="AT237">
        <v>-3.7116999999999997E-2</v>
      </c>
    </row>
    <row r="238" spans="1:46" x14ac:dyDescent="0.25">
      <c r="A238" t="s">
        <v>16275</v>
      </c>
      <c r="B238" t="s">
        <v>16276</v>
      </c>
      <c r="C238" t="s">
        <v>16277</v>
      </c>
      <c r="D238" t="s">
        <v>15636</v>
      </c>
      <c r="E238" s="6">
        <v>46566</v>
      </c>
      <c r="F238" t="s">
        <v>15667</v>
      </c>
      <c r="G238">
        <v>103.54621</v>
      </c>
      <c r="H238">
        <v>7.9339729999999999</v>
      </c>
      <c r="I238">
        <v>316.18007899999998</v>
      </c>
      <c r="J238">
        <v>-8.5901000000000005E-2</v>
      </c>
      <c r="K238">
        <v>1.042727</v>
      </c>
      <c r="L238">
        <v>-6.477411</v>
      </c>
      <c r="M238">
        <v>-3.741873</v>
      </c>
      <c r="N238">
        <v>769806</v>
      </c>
      <c r="O238">
        <v>858181.13448699994</v>
      </c>
      <c r="P238">
        <v>228.97011499999999</v>
      </c>
      <c r="Q238">
        <v>211.08099999999999</v>
      </c>
      <c r="R238">
        <v>2.7293999999999999E-2</v>
      </c>
      <c r="S238">
        <v>4.0261950000000004</v>
      </c>
      <c r="T238">
        <v>3.6956259999999999</v>
      </c>
      <c r="U238">
        <v>8.944858</v>
      </c>
      <c r="V238">
        <v>19.634567000000001</v>
      </c>
      <c r="W238">
        <v>9.85</v>
      </c>
      <c r="X238" s="6">
        <v>39261</v>
      </c>
      <c r="Y238">
        <v>1</v>
      </c>
      <c r="Z238" t="s">
        <v>16276</v>
      </c>
      <c r="AA238" t="s">
        <v>16274</v>
      </c>
      <c r="AB238">
        <v>-0.37913799999999998</v>
      </c>
      <c r="AC238">
        <v>1.196394</v>
      </c>
      <c r="AD238">
        <v>-8.4700039999999994</v>
      </c>
      <c r="AE238">
        <v>4.5277630000000002</v>
      </c>
      <c r="AF238">
        <v>-0.14036000000000001</v>
      </c>
      <c r="AG238">
        <v>3.7991869999999999</v>
      </c>
      <c r="AH238">
        <v>0.62604000000000004</v>
      </c>
      <c r="AI238">
        <v>9.5819050000000008</v>
      </c>
      <c r="AJ238">
        <v>100</v>
      </c>
      <c r="AK238" t="s">
        <v>15697</v>
      </c>
      <c r="AL238" t="s">
        <v>422</v>
      </c>
      <c r="AM238">
        <v>2.7213000000000001E-2</v>
      </c>
      <c r="AN238">
        <v>2.8086E-2</v>
      </c>
      <c r="AO238">
        <v>4</v>
      </c>
      <c r="AP238">
        <v>38.537018000000003</v>
      </c>
      <c r="AQ238">
        <v>3.4896000000000003E-2</v>
      </c>
      <c r="AR238">
        <v>0.36208400000000002</v>
      </c>
      <c r="AS238">
        <v>0.25658199999999998</v>
      </c>
      <c r="AT238">
        <v>-3.7116999999999997E-2</v>
      </c>
    </row>
    <row r="239" spans="1:46" x14ac:dyDescent="0.25">
      <c r="A239" t="s">
        <v>16278</v>
      </c>
      <c r="B239" t="s">
        <v>16279</v>
      </c>
      <c r="C239" t="s">
        <v>16280</v>
      </c>
      <c r="D239" t="s">
        <v>15636</v>
      </c>
      <c r="E239" s="6">
        <v>44972</v>
      </c>
      <c r="F239" t="s">
        <v>15637</v>
      </c>
      <c r="G239">
        <v>101.1305</v>
      </c>
      <c r="H239">
        <v>1.5575000000000001</v>
      </c>
      <c r="I239">
        <v>142.09783200000001</v>
      </c>
      <c r="J239">
        <v>-2.9801000000000001E-2</v>
      </c>
      <c r="K239">
        <v>-0.45864100000000002</v>
      </c>
      <c r="L239">
        <v>6.4134099999999998</v>
      </c>
      <c r="M239">
        <v>0.252494</v>
      </c>
      <c r="N239">
        <v>24000</v>
      </c>
      <c r="O239">
        <v>24645.119999999999</v>
      </c>
      <c r="P239">
        <v>448.25609300000002</v>
      </c>
      <c r="Q239">
        <v>413.23447199999998</v>
      </c>
      <c r="R239">
        <v>5.3809000000000003E-2</v>
      </c>
      <c r="S239">
        <v>0.80440500000000004</v>
      </c>
      <c r="T239">
        <v>0.775447</v>
      </c>
      <c r="U239">
        <v>7.4687840000000003</v>
      </c>
      <c r="V239">
        <v>0.98467499999999997</v>
      </c>
      <c r="W239">
        <v>8.9</v>
      </c>
      <c r="X239" s="6">
        <v>43146</v>
      </c>
      <c r="Y239">
        <v>2</v>
      </c>
      <c r="Z239" t="s">
        <v>16279</v>
      </c>
      <c r="AA239" t="s">
        <v>16281</v>
      </c>
      <c r="AB239">
        <v>-1.1618E-2</v>
      </c>
      <c r="AC239">
        <v>-0.422431</v>
      </c>
      <c r="AD239">
        <v>10.206975999999999</v>
      </c>
      <c r="AE239">
        <v>4.4099269999999997</v>
      </c>
      <c r="AF239">
        <v>0.22804099999999999</v>
      </c>
      <c r="AG239">
        <v>2.1387260000000001</v>
      </c>
      <c r="AH239">
        <v>21.159096000000002</v>
      </c>
      <c r="AI239">
        <v>9.4583720000000007</v>
      </c>
      <c r="AJ239">
        <v>100</v>
      </c>
      <c r="AK239" t="s">
        <v>15697</v>
      </c>
      <c r="AL239" t="s">
        <v>294</v>
      </c>
      <c r="AM239">
        <v>5.4140000000000001E-2</v>
      </c>
      <c r="AN239">
        <v>5.4982999999999997E-2</v>
      </c>
      <c r="AO239">
        <v>3</v>
      </c>
      <c r="AP239">
        <v>52.315171999999997</v>
      </c>
      <c r="AQ239">
        <v>9.3973000000000001E-2</v>
      </c>
      <c r="AR239">
        <v>3.8965719999999999</v>
      </c>
      <c r="AS239">
        <v>1.3151250000000001</v>
      </c>
      <c r="AT239">
        <v>18.757694999999998</v>
      </c>
    </row>
    <row r="240" spans="1:46" x14ac:dyDescent="0.25">
      <c r="A240" t="s">
        <v>16282</v>
      </c>
      <c r="B240" t="s">
        <v>16283</v>
      </c>
      <c r="C240" t="s">
        <v>16284</v>
      </c>
      <c r="D240" t="s">
        <v>15636</v>
      </c>
      <c r="E240" s="6">
        <v>46178</v>
      </c>
      <c r="F240" t="s">
        <v>15651</v>
      </c>
      <c r="G240">
        <v>102.265625</v>
      </c>
      <c r="H240">
        <v>3.6020829999999999</v>
      </c>
      <c r="I240">
        <v>129.49759</v>
      </c>
      <c r="J240">
        <v>0.102434</v>
      </c>
      <c r="K240">
        <v>0.50831199999999999</v>
      </c>
      <c r="L240">
        <v>2.6518280000000001</v>
      </c>
      <c r="M240">
        <v>-4.222817</v>
      </c>
      <c r="N240">
        <v>40813.800000000003</v>
      </c>
      <c r="O240">
        <v>43208.634744000003</v>
      </c>
      <c r="P240">
        <v>785.89732200000003</v>
      </c>
      <c r="Q240">
        <v>724.496263</v>
      </c>
      <c r="R240">
        <v>9.4339000000000006E-2</v>
      </c>
      <c r="S240">
        <v>3.3894389999999999</v>
      </c>
      <c r="T240">
        <v>3.2423120000000001</v>
      </c>
      <c r="U240">
        <v>9.0754789999999996</v>
      </c>
      <c r="V240">
        <v>13.540974</v>
      </c>
      <c r="W240">
        <v>9.75</v>
      </c>
      <c r="X240" s="6">
        <v>43621</v>
      </c>
      <c r="Y240">
        <v>2</v>
      </c>
      <c r="Z240" t="s">
        <v>16283</v>
      </c>
      <c r="AA240" t="s">
        <v>16281</v>
      </c>
      <c r="AB240">
        <v>0.120641</v>
      </c>
      <c r="AC240">
        <v>0.54487399999999997</v>
      </c>
      <c r="AD240">
        <v>6.3112969999999997</v>
      </c>
      <c r="AE240">
        <v>-0.250973</v>
      </c>
      <c r="AF240">
        <v>0.36061700000000002</v>
      </c>
      <c r="AG240">
        <v>3.1309089999999999</v>
      </c>
      <c r="AH240">
        <v>16.876273000000001</v>
      </c>
      <c r="AI240">
        <v>4.5721069999999999</v>
      </c>
      <c r="AJ240">
        <v>100</v>
      </c>
      <c r="AK240" t="s">
        <v>15697</v>
      </c>
      <c r="AL240" t="s">
        <v>294</v>
      </c>
      <c r="AM240">
        <v>9.4007999999999994E-2</v>
      </c>
      <c r="AN240">
        <v>9.6398999999999999E-2</v>
      </c>
      <c r="AO240">
        <v>3</v>
      </c>
      <c r="AP240">
        <v>52.315171999999997</v>
      </c>
      <c r="AQ240">
        <v>9.3973000000000001E-2</v>
      </c>
      <c r="AR240">
        <v>3.8965719999999999</v>
      </c>
      <c r="AS240">
        <v>1.3151250000000001</v>
      </c>
      <c r="AT240">
        <v>18.757694999999998</v>
      </c>
    </row>
    <row r="241" spans="1:46" x14ac:dyDescent="0.25">
      <c r="A241" t="s">
        <v>16285</v>
      </c>
      <c r="B241" t="s">
        <v>16286</v>
      </c>
      <c r="C241" t="s">
        <v>16287</v>
      </c>
      <c r="D241" t="s">
        <v>15636</v>
      </c>
      <c r="E241" s="6">
        <v>44994</v>
      </c>
      <c r="F241" t="s">
        <v>15637</v>
      </c>
      <c r="G241">
        <v>98.5625</v>
      </c>
      <c r="H241">
        <v>0.75</v>
      </c>
      <c r="I241">
        <v>115.184622</v>
      </c>
      <c r="J241">
        <v>1.8883E-2</v>
      </c>
      <c r="K241">
        <v>0.15758</v>
      </c>
      <c r="L241">
        <v>1.930315</v>
      </c>
      <c r="M241">
        <v>0.34434199999999998</v>
      </c>
      <c r="N241">
        <v>66187.889706999995</v>
      </c>
      <c r="O241">
        <v>65732.847964999994</v>
      </c>
      <c r="P241">
        <v>3317.5369609999998</v>
      </c>
      <c r="Q241">
        <v>3058.342439</v>
      </c>
      <c r="R241">
        <v>0.40456799999999998</v>
      </c>
      <c r="S241">
        <v>0.87268599999999996</v>
      </c>
      <c r="T241">
        <v>0.83750999999999998</v>
      </c>
      <c r="U241">
        <v>8.3999699999999997</v>
      </c>
      <c r="V241">
        <v>1.110339</v>
      </c>
      <c r="W241">
        <v>6.75</v>
      </c>
      <c r="X241" s="6">
        <v>43742</v>
      </c>
      <c r="Y241">
        <v>2</v>
      </c>
      <c r="Z241" t="s">
        <v>16286</v>
      </c>
      <c r="AA241" t="s">
        <v>11821</v>
      </c>
      <c r="AB241">
        <v>0.16905999999999999</v>
      </c>
      <c r="AC241">
        <v>0.80587699999999995</v>
      </c>
      <c r="AD241">
        <v>3.3643230000000002</v>
      </c>
      <c r="AE241">
        <v>3.6425179999999999</v>
      </c>
      <c r="AF241">
        <v>0.40915200000000002</v>
      </c>
      <c r="AG241">
        <v>3.3986260000000001</v>
      </c>
      <c r="AH241">
        <v>13.636435000000001</v>
      </c>
      <c r="AI241">
        <v>8.6538579999999996</v>
      </c>
      <c r="AJ241">
        <v>100</v>
      </c>
      <c r="AK241" t="s">
        <v>15697</v>
      </c>
      <c r="AL241" t="s">
        <v>447</v>
      </c>
      <c r="AM241">
        <v>0.39581</v>
      </c>
      <c r="AN241">
        <v>0.40693200000000002</v>
      </c>
      <c r="AO241">
        <v>3</v>
      </c>
      <c r="AP241">
        <v>56.013401000000002</v>
      </c>
      <c r="AQ241">
        <v>-2.4135E-2</v>
      </c>
      <c r="AR241">
        <v>-5.917E-2</v>
      </c>
      <c r="AS241">
        <v>-0.21678600000000001</v>
      </c>
      <c r="AT241">
        <v>5.6608879999999999</v>
      </c>
    </row>
    <row r="242" spans="1:46" x14ac:dyDescent="0.25">
      <c r="A242" t="s">
        <v>16288</v>
      </c>
      <c r="B242" t="s">
        <v>16289</v>
      </c>
      <c r="C242" t="s">
        <v>16290</v>
      </c>
      <c r="D242" t="s">
        <v>15636</v>
      </c>
      <c r="E242" s="6">
        <v>45267</v>
      </c>
      <c r="F242" t="s">
        <v>15637</v>
      </c>
      <c r="G242">
        <v>99.21875</v>
      </c>
      <c r="H242">
        <v>2.911111</v>
      </c>
      <c r="I242">
        <v>197.93801999999999</v>
      </c>
      <c r="J242">
        <v>0.11368300000000001</v>
      </c>
      <c r="K242">
        <v>2.0403000000000001E-2</v>
      </c>
      <c r="L242">
        <v>0.12764400000000001</v>
      </c>
      <c r="M242">
        <v>0.11232</v>
      </c>
      <c r="N242">
        <v>119908.256634</v>
      </c>
      <c r="O242">
        <v>122462.13596100001</v>
      </c>
      <c r="P242">
        <v>6180.6642339999999</v>
      </c>
      <c r="Q242">
        <v>5697.7775840000004</v>
      </c>
      <c r="R242">
        <v>0.75372099999999997</v>
      </c>
      <c r="S242">
        <v>1.5264260000000001</v>
      </c>
      <c r="T242">
        <v>1.4642090000000001</v>
      </c>
      <c r="U242">
        <v>8.4983509999999995</v>
      </c>
      <c r="V242">
        <v>2.9571770000000002</v>
      </c>
      <c r="W242">
        <v>8</v>
      </c>
      <c r="X242" s="6">
        <v>37924</v>
      </c>
      <c r="Y242">
        <v>2</v>
      </c>
      <c r="Z242" t="s">
        <v>16289</v>
      </c>
      <c r="AA242" t="s">
        <v>11821</v>
      </c>
      <c r="AB242">
        <v>0.26400200000000001</v>
      </c>
      <c r="AC242">
        <v>0.66781299999999999</v>
      </c>
      <c r="AD242">
        <v>1.5362910000000001</v>
      </c>
      <c r="AE242">
        <v>3.4028700000000001</v>
      </c>
      <c r="AF242">
        <v>0.50432100000000002</v>
      </c>
      <c r="AG242">
        <v>3.2570100000000002</v>
      </c>
      <c r="AH242">
        <v>11.626738</v>
      </c>
      <c r="AI242">
        <v>8.4026219999999991</v>
      </c>
      <c r="AJ242">
        <v>100</v>
      </c>
      <c r="AK242" t="s">
        <v>15697</v>
      </c>
      <c r="AL242" t="s">
        <v>447</v>
      </c>
      <c r="AM242">
        <v>0.73841599999999996</v>
      </c>
      <c r="AN242">
        <v>0.75812599999999997</v>
      </c>
      <c r="AO242">
        <v>3</v>
      </c>
      <c r="AP242">
        <v>56.013401000000002</v>
      </c>
      <c r="AQ242">
        <v>-2.4135E-2</v>
      </c>
      <c r="AR242">
        <v>-5.917E-2</v>
      </c>
      <c r="AS242">
        <v>-0.21678600000000001</v>
      </c>
      <c r="AT242">
        <v>5.6608879999999999</v>
      </c>
    </row>
    <row r="243" spans="1:46" x14ac:dyDescent="0.25">
      <c r="A243" t="s">
        <v>16291</v>
      </c>
      <c r="B243" t="s">
        <v>16292</v>
      </c>
      <c r="C243" t="s">
        <v>16293</v>
      </c>
      <c r="D243" t="s">
        <v>15636</v>
      </c>
      <c r="E243" s="6">
        <v>45540</v>
      </c>
      <c r="F243" t="s">
        <v>15637</v>
      </c>
      <c r="G243">
        <v>98.4375</v>
      </c>
      <c r="H243">
        <v>0.88888900000000004</v>
      </c>
      <c r="I243">
        <v>122.63852300000001</v>
      </c>
      <c r="J243">
        <v>0.116895</v>
      </c>
      <c r="K243">
        <v>-0.41774</v>
      </c>
      <c r="L243">
        <v>-1.3279460000000001</v>
      </c>
      <c r="M243">
        <v>-1.020872</v>
      </c>
      <c r="N243">
        <v>157671.06624499999</v>
      </c>
      <c r="O243">
        <v>156608.97642399999</v>
      </c>
      <c r="P243">
        <v>7904.0553369999998</v>
      </c>
      <c r="Q243">
        <v>7286.5225499999997</v>
      </c>
      <c r="R243">
        <v>0.96388600000000002</v>
      </c>
      <c r="S243">
        <v>2.202553</v>
      </c>
      <c r="T243">
        <v>2.1105290000000001</v>
      </c>
      <c r="U243">
        <v>8.7205259999999996</v>
      </c>
      <c r="V243">
        <v>5.6932720000000003</v>
      </c>
      <c r="W243">
        <v>8</v>
      </c>
      <c r="X243" s="6">
        <v>43539</v>
      </c>
      <c r="Y243">
        <v>2</v>
      </c>
      <c r="Z243" t="s">
        <v>16292</v>
      </c>
      <c r="AA243" t="s">
        <v>11821</v>
      </c>
      <c r="AB243">
        <v>0.26721899999999998</v>
      </c>
      <c r="AC243">
        <v>0.22683400000000001</v>
      </c>
      <c r="AD243">
        <v>6.0222999999999999E-2</v>
      </c>
      <c r="AE243">
        <v>2.2324320000000002</v>
      </c>
      <c r="AF243">
        <v>0.50754600000000005</v>
      </c>
      <c r="AG243">
        <v>2.8046890000000002</v>
      </c>
      <c r="AH243">
        <v>10.003981</v>
      </c>
      <c r="AI243">
        <v>7.1755899999999997</v>
      </c>
      <c r="AJ243">
        <v>100</v>
      </c>
      <c r="AK243" t="s">
        <v>15697</v>
      </c>
      <c r="AL243" t="s">
        <v>447</v>
      </c>
      <c r="AM243">
        <v>0.94846799999999998</v>
      </c>
      <c r="AN243">
        <v>0.96951799999999999</v>
      </c>
      <c r="AO243">
        <v>3</v>
      </c>
      <c r="AP243">
        <v>56.013401000000002</v>
      </c>
      <c r="AQ243">
        <v>-2.4135E-2</v>
      </c>
      <c r="AR243">
        <v>-5.917E-2</v>
      </c>
      <c r="AS243">
        <v>-0.21678600000000001</v>
      </c>
      <c r="AT243">
        <v>5.6608879999999999</v>
      </c>
    </row>
    <row r="244" spans="1:46" x14ac:dyDescent="0.25">
      <c r="A244" t="s">
        <v>16294</v>
      </c>
      <c r="B244" t="s">
        <v>16295</v>
      </c>
      <c r="C244" t="s">
        <v>16296</v>
      </c>
      <c r="D244" t="s">
        <v>15636</v>
      </c>
      <c r="E244" s="6">
        <v>45631</v>
      </c>
      <c r="F244" t="s">
        <v>15637</v>
      </c>
      <c r="G244">
        <v>102.90625</v>
      </c>
      <c r="H244">
        <v>3.6388889999999998</v>
      </c>
      <c r="I244">
        <v>430.93772200000001</v>
      </c>
      <c r="J244">
        <v>0.114192</v>
      </c>
      <c r="K244">
        <v>-0.48646</v>
      </c>
      <c r="L244">
        <v>-1.6879789999999999</v>
      </c>
      <c r="M244">
        <v>-1.2645599999999999</v>
      </c>
      <c r="N244">
        <v>125481.729412</v>
      </c>
      <c r="O244">
        <v>133694.68288199999</v>
      </c>
      <c r="P244">
        <v>6747.5708979999999</v>
      </c>
      <c r="Q244">
        <v>6220.3926229999997</v>
      </c>
      <c r="R244">
        <v>0.82285399999999997</v>
      </c>
      <c r="S244">
        <v>2.3087650000000002</v>
      </c>
      <c r="T244">
        <v>2.211967</v>
      </c>
      <c r="U244">
        <v>8.7521769999999997</v>
      </c>
      <c r="V244">
        <v>6.4200400000000002</v>
      </c>
      <c r="W244">
        <v>10</v>
      </c>
      <c r="X244" s="6">
        <v>38372</v>
      </c>
      <c r="Y244">
        <v>2</v>
      </c>
      <c r="Z244" t="s">
        <v>16295</v>
      </c>
      <c r="AA244" t="s">
        <v>11821</v>
      </c>
      <c r="AB244">
        <v>0.26451200000000002</v>
      </c>
      <c r="AC244">
        <v>0.157669</v>
      </c>
      <c r="AD244">
        <v>-0.30487500000000001</v>
      </c>
      <c r="AE244">
        <v>1.980734</v>
      </c>
      <c r="AF244">
        <v>0.50483299999999998</v>
      </c>
      <c r="AG244">
        <v>2.7337449999999999</v>
      </c>
      <c r="AH244">
        <v>9.6026009999999999</v>
      </c>
      <c r="AI244">
        <v>6.9117230000000003</v>
      </c>
      <c r="AJ244">
        <v>100</v>
      </c>
      <c r="AK244" t="s">
        <v>15697</v>
      </c>
      <c r="AL244" t="s">
        <v>447</v>
      </c>
      <c r="AM244">
        <v>0.81025199999999997</v>
      </c>
      <c r="AN244">
        <v>0.82766300000000004</v>
      </c>
      <c r="AO244">
        <v>3</v>
      </c>
      <c r="AP244">
        <v>56.013401000000002</v>
      </c>
      <c r="AQ244">
        <v>-2.4135E-2</v>
      </c>
      <c r="AR244">
        <v>-5.917E-2</v>
      </c>
      <c r="AS244">
        <v>-0.21678600000000001</v>
      </c>
      <c r="AT244">
        <v>5.6608879999999999</v>
      </c>
    </row>
    <row r="245" spans="1:46" x14ac:dyDescent="0.25">
      <c r="A245" t="s">
        <v>21448</v>
      </c>
      <c r="B245" t="s">
        <v>21449</v>
      </c>
      <c r="C245" t="s">
        <v>21450</v>
      </c>
      <c r="D245" t="s">
        <v>15636</v>
      </c>
      <c r="E245" s="6">
        <v>45722</v>
      </c>
      <c r="F245" t="s">
        <v>15637</v>
      </c>
      <c r="G245">
        <v>90.375</v>
      </c>
      <c r="H245">
        <v>0.55555600000000005</v>
      </c>
      <c r="I245">
        <v>98.393405999999999</v>
      </c>
      <c r="J245">
        <v>-8.7748999999999994E-2</v>
      </c>
      <c r="K245">
        <v>-0.79551499999999997</v>
      </c>
      <c r="N245">
        <v>21809.087231000001</v>
      </c>
      <c r="O245">
        <v>19831.124179999999</v>
      </c>
      <c r="P245">
        <v>1000.876875</v>
      </c>
      <c r="Q245">
        <v>922.67976499999997</v>
      </c>
      <c r="R245">
        <v>0.122055</v>
      </c>
      <c r="S245">
        <v>2.704707</v>
      </c>
      <c r="T245">
        <v>2.5909070000000001</v>
      </c>
      <c r="U245">
        <v>8.7845089999999999</v>
      </c>
      <c r="V245">
        <v>8.2336379999999991</v>
      </c>
      <c r="W245">
        <v>5</v>
      </c>
      <c r="X245" s="6">
        <v>44519</v>
      </c>
      <c r="Y245">
        <v>2</v>
      </c>
      <c r="Z245" t="s">
        <v>21449</v>
      </c>
      <c r="AA245" t="s">
        <v>11821</v>
      </c>
      <c r="AB245">
        <v>6.2267000000000003E-2</v>
      </c>
      <c r="AC245">
        <v>-0.15338599999999999</v>
      </c>
      <c r="AF245">
        <v>0.30210300000000001</v>
      </c>
      <c r="AG245">
        <v>2.4146899999999998</v>
      </c>
      <c r="AJ245">
        <v>100</v>
      </c>
      <c r="AK245" t="s">
        <v>15697</v>
      </c>
      <c r="AL245" t="s">
        <v>447</v>
      </c>
      <c r="AM245">
        <v>0.12056</v>
      </c>
      <c r="AN245">
        <v>0.122768</v>
      </c>
      <c r="AO245">
        <v>3</v>
      </c>
      <c r="AP245">
        <v>56.013401000000002</v>
      </c>
      <c r="AQ245">
        <v>-2.4135E-2</v>
      </c>
      <c r="AR245">
        <v>-5.917E-2</v>
      </c>
      <c r="AS245">
        <v>-0.21678600000000001</v>
      </c>
      <c r="AT245">
        <v>5.6608879999999999</v>
      </c>
    </row>
    <row r="246" spans="1:46" x14ac:dyDescent="0.25">
      <c r="A246" t="s">
        <v>16297</v>
      </c>
      <c r="B246" t="s">
        <v>16298</v>
      </c>
      <c r="C246" t="s">
        <v>16299</v>
      </c>
      <c r="D246" t="s">
        <v>15636</v>
      </c>
      <c r="E246" s="6">
        <v>46086</v>
      </c>
      <c r="F246" t="s">
        <v>15651</v>
      </c>
      <c r="G246">
        <v>90.15625</v>
      </c>
      <c r="H246">
        <v>0.63888900000000004</v>
      </c>
      <c r="I246">
        <v>137.48175699999999</v>
      </c>
      <c r="J246">
        <v>1.7595E-2</v>
      </c>
      <c r="K246">
        <v>-0.96576300000000004</v>
      </c>
      <c r="L246">
        <v>-4.108422</v>
      </c>
      <c r="M246">
        <v>-2.6449400000000001</v>
      </c>
      <c r="N246">
        <v>208810.181396</v>
      </c>
      <c r="O246">
        <v>189589.494213</v>
      </c>
      <c r="P246">
        <v>9568.5821319999995</v>
      </c>
      <c r="Q246">
        <v>8821.0021959999995</v>
      </c>
      <c r="R246">
        <v>1.1668719999999999</v>
      </c>
      <c r="S246">
        <v>3.4995050000000001</v>
      </c>
      <c r="T246">
        <v>3.3528389999999999</v>
      </c>
      <c r="U246">
        <v>8.7487259999999996</v>
      </c>
      <c r="V246">
        <v>13.61778</v>
      </c>
      <c r="W246">
        <v>5.75</v>
      </c>
      <c r="X246" s="6">
        <v>42293</v>
      </c>
      <c r="Y246">
        <v>2</v>
      </c>
      <c r="Z246" t="s">
        <v>16298</v>
      </c>
      <c r="AA246" t="s">
        <v>11821</v>
      </c>
      <c r="AB246">
        <v>0.167769</v>
      </c>
      <c r="AC246">
        <v>-0.32473600000000002</v>
      </c>
      <c r="AD246">
        <v>-2.7593700000000001</v>
      </c>
      <c r="AE246">
        <v>0.55498400000000003</v>
      </c>
      <c r="AF246">
        <v>0.407858</v>
      </c>
      <c r="AG246">
        <v>2.2389329999999998</v>
      </c>
      <c r="AH246">
        <v>6.9041839999999999</v>
      </c>
      <c r="AI246">
        <v>5.4170340000000001</v>
      </c>
      <c r="AJ246">
        <v>100</v>
      </c>
      <c r="AK246" t="s">
        <v>15697</v>
      </c>
      <c r="AL246" t="s">
        <v>447</v>
      </c>
      <c r="AM246">
        <v>1.1545609999999999</v>
      </c>
      <c r="AN246">
        <v>1.1736899999999999</v>
      </c>
      <c r="AO246">
        <v>3</v>
      </c>
      <c r="AP246">
        <v>56.013401000000002</v>
      </c>
      <c r="AQ246">
        <v>-2.4135E-2</v>
      </c>
      <c r="AR246">
        <v>-5.917E-2</v>
      </c>
      <c r="AS246">
        <v>-0.21678600000000001</v>
      </c>
      <c r="AT246">
        <v>5.6608879999999999</v>
      </c>
    </row>
    <row r="247" spans="1:46" x14ac:dyDescent="0.25">
      <c r="A247" t="s">
        <v>18735</v>
      </c>
      <c r="B247" t="s">
        <v>18736</v>
      </c>
      <c r="C247" t="s">
        <v>18737</v>
      </c>
      <c r="D247" t="s">
        <v>15636</v>
      </c>
      <c r="E247" s="6">
        <v>46450</v>
      </c>
      <c r="F247" t="s">
        <v>15651</v>
      </c>
      <c r="G247">
        <v>86.96875</v>
      </c>
      <c r="H247">
        <v>0.61111099999999996</v>
      </c>
      <c r="I247">
        <v>97.771456000000001</v>
      </c>
      <c r="J247">
        <v>-0.12512599999999999</v>
      </c>
      <c r="K247">
        <v>-1.430302</v>
      </c>
      <c r="M247">
        <v>-3.495142</v>
      </c>
      <c r="N247">
        <v>35488.595437000004</v>
      </c>
      <c r="O247">
        <v>31080.862593999998</v>
      </c>
      <c r="P247">
        <v>1568.651194</v>
      </c>
      <c r="Q247">
        <v>1446.0946710000001</v>
      </c>
      <c r="R247">
        <v>0.19129399999999999</v>
      </c>
      <c r="S247">
        <v>4.2852670000000002</v>
      </c>
      <c r="T247">
        <v>4.1047380000000002</v>
      </c>
      <c r="U247">
        <v>8.7961270000000003</v>
      </c>
      <c r="V247">
        <v>20.278267</v>
      </c>
      <c r="W247">
        <v>5.5</v>
      </c>
      <c r="X247" s="6">
        <v>44461</v>
      </c>
      <c r="Y247">
        <v>2</v>
      </c>
      <c r="Z247" t="s">
        <v>18736</v>
      </c>
      <c r="AA247" t="s">
        <v>11821</v>
      </c>
      <c r="AB247">
        <v>2.4834999999999999E-2</v>
      </c>
      <c r="AC247">
        <v>-0.79228200000000004</v>
      </c>
      <c r="AE247">
        <v>-0.32316299999999998</v>
      </c>
      <c r="AF247">
        <v>0.26458100000000001</v>
      </c>
      <c r="AG247">
        <v>1.759361</v>
      </c>
      <c r="AI247">
        <v>4.4964259999999996</v>
      </c>
      <c r="AJ247">
        <v>100</v>
      </c>
      <c r="AK247" t="s">
        <v>15697</v>
      </c>
      <c r="AL247" t="s">
        <v>447</v>
      </c>
      <c r="AM247">
        <v>0.190168</v>
      </c>
      <c r="AN247">
        <v>0.192412</v>
      </c>
      <c r="AO247">
        <v>3</v>
      </c>
      <c r="AP247">
        <v>56.013401000000002</v>
      </c>
      <c r="AQ247">
        <v>-2.4135E-2</v>
      </c>
      <c r="AR247">
        <v>-5.917E-2</v>
      </c>
      <c r="AS247">
        <v>-0.21678600000000001</v>
      </c>
      <c r="AT247">
        <v>5.6608879999999999</v>
      </c>
    </row>
    <row r="248" spans="1:46" x14ac:dyDescent="0.25">
      <c r="A248" t="s">
        <v>16300</v>
      </c>
      <c r="B248" t="s">
        <v>16301</v>
      </c>
      <c r="C248" t="s">
        <v>16302</v>
      </c>
      <c r="D248" t="s">
        <v>15636</v>
      </c>
      <c r="E248" s="6">
        <v>46541</v>
      </c>
      <c r="F248" t="s">
        <v>15667</v>
      </c>
      <c r="G248">
        <v>94.65625</v>
      </c>
      <c r="H248">
        <v>2.7291669999999999</v>
      </c>
      <c r="I248">
        <v>301.32762500000001</v>
      </c>
      <c r="J248">
        <v>-0.106849</v>
      </c>
      <c r="K248">
        <v>-1.4234500000000001</v>
      </c>
      <c r="L248">
        <v>-5.0932149999999998</v>
      </c>
      <c r="M248">
        <v>-3.5887389999999999</v>
      </c>
      <c r="N248">
        <v>157684.36716299999</v>
      </c>
      <c r="O248">
        <v>153561.57798</v>
      </c>
      <c r="P248">
        <v>7750.2531310000004</v>
      </c>
      <c r="Q248">
        <v>7144.7366959999999</v>
      </c>
      <c r="R248">
        <v>0.94513000000000003</v>
      </c>
      <c r="S248">
        <v>4.2168780000000003</v>
      </c>
      <c r="T248">
        <v>4.0392380000000001</v>
      </c>
      <c r="U248">
        <v>8.7957280000000004</v>
      </c>
      <c r="V248">
        <v>20.535385000000002</v>
      </c>
      <c r="W248">
        <v>7.5</v>
      </c>
      <c r="X248" s="6">
        <v>39100</v>
      </c>
      <c r="Y248">
        <v>2</v>
      </c>
      <c r="Z248" t="s">
        <v>16301</v>
      </c>
      <c r="AA248" t="s">
        <v>11821</v>
      </c>
      <c r="AB248">
        <v>4.3138999999999997E-2</v>
      </c>
      <c r="AC248">
        <v>-0.78538600000000003</v>
      </c>
      <c r="AD248">
        <v>-3.7580179999999999</v>
      </c>
      <c r="AE248">
        <v>-0.41983700000000002</v>
      </c>
      <c r="AF248">
        <v>0.28292899999999999</v>
      </c>
      <c r="AG248">
        <v>1.766435</v>
      </c>
      <c r="AH248">
        <v>5.8062930000000001</v>
      </c>
      <c r="AI248">
        <v>4.395079</v>
      </c>
      <c r="AJ248">
        <v>100</v>
      </c>
      <c r="AK248" t="s">
        <v>15697</v>
      </c>
      <c r="AL248" t="s">
        <v>447</v>
      </c>
      <c r="AM248">
        <v>0.93950100000000003</v>
      </c>
      <c r="AN248">
        <v>0.95065299999999997</v>
      </c>
      <c r="AO248">
        <v>3</v>
      </c>
      <c r="AP248">
        <v>56.013401000000002</v>
      </c>
      <c r="AQ248">
        <v>-2.4135E-2</v>
      </c>
      <c r="AR248">
        <v>-5.917E-2</v>
      </c>
      <c r="AS248">
        <v>-0.21678600000000001</v>
      </c>
      <c r="AT248">
        <v>5.6608879999999999</v>
      </c>
    </row>
    <row r="249" spans="1:46" x14ac:dyDescent="0.25">
      <c r="A249" t="s">
        <v>16303</v>
      </c>
      <c r="B249" t="s">
        <v>16304</v>
      </c>
      <c r="C249" t="s">
        <v>16305</v>
      </c>
      <c r="D249" t="s">
        <v>15636</v>
      </c>
      <c r="E249" s="6">
        <v>47269</v>
      </c>
      <c r="F249" t="s">
        <v>15680</v>
      </c>
      <c r="G249">
        <v>98.1875</v>
      </c>
      <c r="H249">
        <v>3.0930559999999998</v>
      </c>
      <c r="I249">
        <v>205.98908599999999</v>
      </c>
      <c r="J249">
        <v>-3.8381999999999999E-2</v>
      </c>
      <c r="K249">
        <v>-2.4285160000000001</v>
      </c>
      <c r="L249">
        <v>-6.022672</v>
      </c>
      <c r="M249">
        <v>-5.0303120000000003</v>
      </c>
      <c r="N249">
        <v>142374.47714999999</v>
      </c>
      <c r="O249">
        <v>144197.66142700001</v>
      </c>
      <c r="P249">
        <v>7277.6562450000001</v>
      </c>
      <c r="Q249">
        <v>6709.0631439999997</v>
      </c>
      <c r="R249">
        <v>0.88749699999999998</v>
      </c>
      <c r="S249">
        <v>5.3152189999999999</v>
      </c>
      <c r="T249">
        <v>5.0902159999999999</v>
      </c>
      <c r="U249">
        <v>8.8406059999999993</v>
      </c>
      <c r="V249">
        <v>33.783639000000001</v>
      </c>
      <c r="W249">
        <v>8.5</v>
      </c>
      <c r="X249" s="6">
        <v>39828</v>
      </c>
      <c r="Y249">
        <v>2</v>
      </c>
      <c r="Z249" t="s">
        <v>16304</v>
      </c>
      <c r="AA249" t="s">
        <v>11821</v>
      </c>
      <c r="AB249">
        <v>0.111708</v>
      </c>
      <c r="AC249">
        <v>-1.7969569999999999</v>
      </c>
      <c r="AD249">
        <v>-4.7005509999999999</v>
      </c>
      <c r="AE249">
        <v>-1.908792</v>
      </c>
      <c r="AF249">
        <v>0.35166199999999997</v>
      </c>
      <c r="AG249">
        <v>0.72884599999999999</v>
      </c>
      <c r="AH249">
        <v>4.7700930000000001</v>
      </c>
      <c r="AI249">
        <v>2.8341289999999999</v>
      </c>
      <c r="AJ249">
        <v>100</v>
      </c>
      <c r="AK249" t="s">
        <v>15697</v>
      </c>
      <c r="AL249" t="s">
        <v>447</v>
      </c>
      <c r="AM249">
        <v>0.89129899999999995</v>
      </c>
      <c r="AN249">
        <v>0.892683</v>
      </c>
      <c r="AO249">
        <v>3</v>
      </c>
      <c r="AP249">
        <v>56.013401000000002</v>
      </c>
      <c r="AQ249">
        <v>-2.4135E-2</v>
      </c>
      <c r="AR249">
        <v>-5.917E-2</v>
      </c>
      <c r="AS249">
        <v>-0.21678600000000001</v>
      </c>
      <c r="AT249">
        <v>5.6608879999999999</v>
      </c>
    </row>
    <row r="250" spans="1:46" x14ac:dyDescent="0.25">
      <c r="A250" t="s">
        <v>16306</v>
      </c>
      <c r="B250" t="s">
        <v>11901</v>
      </c>
      <c r="C250" t="s">
        <v>16307</v>
      </c>
      <c r="D250" t="s">
        <v>15636</v>
      </c>
      <c r="E250" s="6">
        <v>47997</v>
      </c>
      <c r="F250" t="s">
        <v>15680</v>
      </c>
      <c r="G250">
        <v>93.25</v>
      </c>
      <c r="H250">
        <v>2.8201390000000002</v>
      </c>
      <c r="I250">
        <v>195.92307400000001</v>
      </c>
      <c r="J250">
        <v>-4.2630000000000001E-2</v>
      </c>
      <c r="K250">
        <v>-3.2011810000000001</v>
      </c>
      <c r="L250">
        <v>-6.618182</v>
      </c>
      <c r="M250">
        <v>-5.6665140000000003</v>
      </c>
      <c r="N250">
        <v>158984.26485899999</v>
      </c>
      <c r="O250">
        <v>152736.40406100001</v>
      </c>
      <c r="P250">
        <v>7708.6066019999998</v>
      </c>
      <c r="Q250">
        <v>7106.3439520000002</v>
      </c>
      <c r="R250">
        <v>0.94005099999999997</v>
      </c>
      <c r="S250">
        <v>6.4293880000000003</v>
      </c>
      <c r="T250">
        <v>6.1575449999999998</v>
      </c>
      <c r="U250">
        <v>8.8295689999999993</v>
      </c>
      <c r="V250">
        <v>50.406820000000003</v>
      </c>
      <c r="W250">
        <v>7.75</v>
      </c>
      <c r="X250" s="6">
        <v>40795</v>
      </c>
      <c r="Y250">
        <v>2</v>
      </c>
      <c r="Z250" t="s">
        <v>11901</v>
      </c>
      <c r="AA250" t="s">
        <v>11821</v>
      </c>
      <c r="AB250">
        <v>0.10745399999999999</v>
      </c>
      <c r="AC250">
        <v>-2.574624</v>
      </c>
      <c r="AD250">
        <v>-5.3044390000000003</v>
      </c>
      <c r="AE250">
        <v>-2.565906</v>
      </c>
      <c r="AF250">
        <v>0.34739799999999998</v>
      </c>
      <c r="AG250">
        <v>-6.8822999999999995E-2</v>
      </c>
      <c r="AH250">
        <v>4.1061920000000001</v>
      </c>
      <c r="AI250">
        <v>2.1452429999999998</v>
      </c>
      <c r="AJ250">
        <v>100</v>
      </c>
      <c r="AK250" t="s">
        <v>15697</v>
      </c>
      <c r="AL250" t="s">
        <v>447</v>
      </c>
      <c r="AM250">
        <v>0.95161300000000004</v>
      </c>
      <c r="AN250">
        <v>0.94554400000000005</v>
      </c>
      <c r="AO250">
        <v>3</v>
      </c>
      <c r="AP250">
        <v>56.013401000000002</v>
      </c>
      <c r="AQ250">
        <v>-2.4135E-2</v>
      </c>
      <c r="AR250">
        <v>-5.917E-2</v>
      </c>
      <c r="AS250">
        <v>-0.21678600000000001</v>
      </c>
      <c r="AT250">
        <v>5.6608879999999999</v>
      </c>
    </row>
    <row r="251" spans="1:46" x14ac:dyDescent="0.25">
      <c r="A251" t="s">
        <v>16308</v>
      </c>
      <c r="B251" t="s">
        <v>16309</v>
      </c>
      <c r="C251" t="s">
        <v>16310</v>
      </c>
      <c r="D251" t="s">
        <v>15636</v>
      </c>
      <c r="E251" s="6">
        <v>49271</v>
      </c>
      <c r="F251" t="s">
        <v>15696</v>
      </c>
      <c r="G251">
        <v>91.65625</v>
      </c>
      <c r="H251">
        <v>2.8201390000000002</v>
      </c>
      <c r="I251">
        <v>145.21103600000001</v>
      </c>
      <c r="J251">
        <v>-0.109402</v>
      </c>
      <c r="K251">
        <v>-4.082179</v>
      </c>
      <c r="L251">
        <v>-7.0649559999999996</v>
      </c>
      <c r="M251">
        <v>-6.6586160000000003</v>
      </c>
      <c r="N251">
        <v>41322.843867000003</v>
      </c>
      <c r="O251">
        <v>39040.330671999996</v>
      </c>
      <c r="P251">
        <v>1970.3655630000001</v>
      </c>
      <c r="Q251">
        <v>1816.4236579999999</v>
      </c>
      <c r="R251">
        <v>0.240283</v>
      </c>
      <c r="S251">
        <v>7.8350790000000003</v>
      </c>
      <c r="T251">
        <v>7.5030659999999996</v>
      </c>
      <c r="U251">
        <v>8.8500700000000005</v>
      </c>
      <c r="V251">
        <v>79.322025999999994</v>
      </c>
      <c r="W251">
        <v>7.75</v>
      </c>
      <c r="X251" s="6">
        <v>41740</v>
      </c>
      <c r="Y251">
        <v>2</v>
      </c>
      <c r="Z251" t="s">
        <v>16309</v>
      </c>
      <c r="AA251" t="s">
        <v>11821</v>
      </c>
      <c r="AB251">
        <v>4.0582E-2</v>
      </c>
      <c r="AC251">
        <v>-3.461325</v>
      </c>
      <c r="AD251">
        <v>-5.757498</v>
      </c>
      <c r="AE251">
        <v>-3.5906169999999999</v>
      </c>
      <c r="AF251">
        <v>0.280366</v>
      </c>
      <c r="AG251">
        <v>-0.978329</v>
      </c>
      <c r="AH251">
        <v>3.6081080000000001</v>
      </c>
      <c r="AI251">
        <v>1.0709850000000001</v>
      </c>
      <c r="AJ251">
        <v>100</v>
      </c>
      <c r="AK251" t="s">
        <v>15697</v>
      </c>
      <c r="AL251" t="s">
        <v>447</v>
      </c>
      <c r="AM251">
        <v>0.245472</v>
      </c>
      <c r="AN251">
        <v>0.24168700000000001</v>
      </c>
      <c r="AO251">
        <v>3</v>
      </c>
      <c r="AP251">
        <v>56.013401000000002</v>
      </c>
      <c r="AQ251">
        <v>-2.4135E-2</v>
      </c>
      <c r="AR251">
        <v>-5.917E-2</v>
      </c>
      <c r="AS251">
        <v>-0.21678600000000001</v>
      </c>
      <c r="AT251">
        <v>5.6608879999999999</v>
      </c>
    </row>
    <row r="252" spans="1:46" x14ac:dyDescent="0.25">
      <c r="A252" t="s">
        <v>16311</v>
      </c>
      <c r="B252" t="s">
        <v>16312</v>
      </c>
      <c r="C252" t="s">
        <v>16313</v>
      </c>
      <c r="D252" t="s">
        <v>15636</v>
      </c>
      <c r="E252" s="6">
        <v>49999</v>
      </c>
      <c r="F252" t="s">
        <v>15696</v>
      </c>
      <c r="G252">
        <v>109.53125</v>
      </c>
      <c r="H252">
        <v>3.6388889999999998</v>
      </c>
      <c r="I252">
        <v>303.64531099999999</v>
      </c>
      <c r="J252">
        <v>-3.068E-3</v>
      </c>
      <c r="K252">
        <v>-4.0196709999999998</v>
      </c>
      <c r="L252">
        <v>-5.708062</v>
      </c>
      <c r="M252">
        <v>-6.546049</v>
      </c>
      <c r="N252">
        <v>34580.492286000001</v>
      </c>
      <c r="O252">
        <v>39134.791147999997</v>
      </c>
      <c r="P252">
        <v>1975.132983</v>
      </c>
      <c r="Q252">
        <v>1820.818606</v>
      </c>
      <c r="R252">
        <v>0.24086399999999999</v>
      </c>
      <c r="S252">
        <v>8.0106579999999994</v>
      </c>
      <c r="T252">
        <v>7.6718919999999997</v>
      </c>
      <c r="U252">
        <v>8.8313559999999995</v>
      </c>
      <c r="V252">
        <v>87.811350000000004</v>
      </c>
      <c r="W252">
        <v>10</v>
      </c>
      <c r="X252" s="6">
        <v>39016</v>
      </c>
      <c r="Y252">
        <v>2</v>
      </c>
      <c r="Z252" t="s">
        <v>16312</v>
      </c>
      <c r="AA252" t="s">
        <v>11821</v>
      </c>
      <c r="AB252">
        <v>0.14707600000000001</v>
      </c>
      <c r="AC252">
        <v>-3.398412</v>
      </c>
      <c r="AD252">
        <v>-4.3815140000000001</v>
      </c>
      <c r="AE252">
        <v>-3.4743490000000001</v>
      </c>
      <c r="AF252">
        <v>0.38711499999999999</v>
      </c>
      <c r="AG252">
        <v>-0.91379900000000003</v>
      </c>
      <c r="AH252">
        <v>5.1208340000000003</v>
      </c>
      <c r="AI252">
        <v>1.192874</v>
      </c>
      <c r="AJ252">
        <v>100</v>
      </c>
      <c r="AK252" t="s">
        <v>15697</v>
      </c>
      <c r="AL252" t="s">
        <v>447</v>
      </c>
      <c r="AM252">
        <v>0.24590600000000001</v>
      </c>
      <c r="AN252">
        <v>0.24227099999999999</v>
      </c>
      <c r="AO252">
        <v>3</v>
      </c>
      <c r="AP252">
        <v>56.013401000000002</v>
      </c>
      <c r="AQ252">
        <v>-2.4135E-2</v>
      </c>
      <c r="AR252">
        <v>-5.917E-2</v>
      </c>
      <c r="AS252">
        <v>-0.21678600000000001</v>
      </c>
      <c r="AT252">
        <v>5.6608879999999999</v>
      </c>
    </row>
    <row r="253" spans="1:46" x14ac:dyDescent="0.25">
      <c r="A253" t="s">
        <v>16314</v>
      </c>
      <c r="B253" t="s">
        <v>16315</v>
      </c>
      <c r="C253" t="s">
        <v>16316</v>
      </c>
      <c r="D253" t="s">
        <v>15636</v>
      </c>
      <c r="E253" s="6">
        <v>50727</v>
      </c>
      <c r="F253" t="s">
        <v>15696</v>
      </c>
      <c r="G253">
        <v>97.125</v>
      </c>
      <c r="H253">
        <v>3.0930559999999998</v>
      </c>
      <c r="I253">
        <v>197.83600899999999</v>
      </c>
      <c r="J253">
        <v>2.3564999999999999E-2</v>
      </c>
      <c r="K253">
        <v>-4.2019599999999997</v>
      </c>
      <c r="L253">
        <v>-4.6081099999999999</v>
      </c>
      <c r="M253">
        <v>-5.6672589999999996</v>
      </c>
      <c r="N253">
        <v>114436.67665199999</v>
      </c>
      <c r="O253">
        <v>114686.212183</v>
      </c>
      <c r="P253">
        <v>5788.2133459999995</v>
      </c>
      <c r="Q253">
        <v>5335.988335</v>
      </c>
      <c r="R253">
        <v>0.70586199999999999</v>
      </c>
      <c r="S253">
        <v>8.8119980000000009</v>
      </c>
      <c r="T253">
        <v>8.4394469999999995</v>
      </c>
      <c r="U253">
        <v>8.8288100000000007</v>
      </c>
      <c r="V253">
        <v>107.890367</v>
      </c>
      <c r="W253">
        <v>8.5</v>
      </c>
      <c r="X253" s="6">
        <v>39842</v>
      </c>
      <c r="Y253">
        <v>2</v>
      </c>
      <c r="Z253" t="s">
        <v>16315</v>
      </c>
      <c r="AA253" t="s">
        <v>11821</v>
      </c>
      <c r="AB253">
        <v>0.17374899999999999</v>
      </c>
      <c r="AC253">
        <v>-3.58188</v>
      </c>
      <c r="AD253">
        <v>-3.2660879999999999</v>
      </c>
      <c r="AE253">
        <v>-2.566675</v>
      </c>
      <c r="AF253">
        <v>0.413852</v>
      </c>
      <c r="AG253">
        <v>-1.1019859999999999</v>
      </c>
      <c r="AH253">
        <v>6.3471089999999997</v>
      </c>
      <c r="AI253">
        <v>2.1444359999999998</v>
      </c>
      <c r="AJ253">
        <v>100</v>
      </c>
      <c r="AK253" t="s">
        <v>15697</v>
      </c>
      <c r="AL253" t="s">
        <v>447</v>
      </c>
      <c r="AM253">
        <v>0.72200900000000001</v>
      </c>
      <c r="AN253">
        <v>0.70998700000000003</v>
      </c>
      <c r="AO253">
        <v>3</v>
      </c>
      <c r="AP253">
        <v>56.013401000000002</v>
      </c>
      <c r="AQ253">
        <v>-2.4135E-2</v>
      </c>
      <c r="AR253">
        <v>-5.917E-2</v>
      </c>
      <c r="AS253">
        <v>-0.21678600000000001</v>
      </c>
      <c r="AT253">
        <v>5.6608879999999999</v>
      </c>
    </row>
    <row r="254" spans="1:46" x14ac:dyDescent="0.25">
      <c r="A254" t="s">
        <v>16317</v>
      </c>
      <c r="B254" t="s">
        <v>16318</v>
      </c>
      <c r="C254" t="s">
        <v>16319</v>
      </c>
      <c r="D254" t="s">
        <v>15636</v>
      </c>
      <c r="E254" s="6">
        <v>52183</v>
      </c>
      <c r="F254" t="s">
        <v>15696</v>
      </c>
      <c r="G254">
        <v>89.25</v>
      </c>
      <c r="H254">
        <v>2.8201390000000002</v>
      </c>
      <c r="I254">
        <v>155.78505699999999</v>
      </c>
      <c r="J254">
        <v>-7.8381000000000006E-2</v>
      </c>
      <c r="K254">
        <v>-4.246683</v>
      </c>
      <c r="L254">
        <v>-4.7181569999999997</v>
      </c>
      <c r="M254">
        <v>-6.1380100000000004</v>
      </c>
      <c r="N254">
        <v>104239.63019700001</v>
      </c>
      <c r="O254">
        <v>95973.5723</v>
      </c>
      <c r="P254">
        <v>4843.786376</v>
      </c>
      <c r="Q254">
        <v>4465.3481220000003</v>
      </c>
      <c r="R254">
        <v>0.59069099999999997</v>
      </c>
      <c r="S254">
        <v>9.7572189999999992</v>
      </c>
      <c r="T254">
        <v>9.3420020000000008</v>
      </c>
      <c r="U254">
        <v>8.8892509999999998</v>
      </c>
      <c r="V254">
        <v>139.174238</v>
      </c>
      <c r="W254">
        <v>7.75</v>
      </c>
      <c r="X254" s="6">
        <v>41019</v>
      </c>
      <c r="Y254">
        <v>2</v>
      </c>
      <c r="Z254" t="s">
        <v>16318</v>
      </c>
      <c r="AA254" t="s">
        <v>11821</v>
      </c>
      <c r="AB254">
        <v>7.1649000000000004E-2</v>
      </c>
      <c r="AC254">
        <v>-3.6268929999999999</v>
      </c>
      <c r="AD254">
        <v>-3.3776830000000002</v>
      </c>
      <c r="AE254">
        <v>-3.0528979999999999</v>
      </c>
      <c r="AF254">
        <v>0.31150800000000001</v>
      </c>
      <c r="AG254">
        <v>-1.1481570000000001</v>
      </c>
      <c r="AH254">
        <v>6.224424</v>
      </c>
      <c r="AI254">
        <v>1.634703</v>
      </c>
      <c r="AJ254">
        <v>100</v>
      </c>
      <c r="AK254" t="s">
        <v>15697</v>
      </c>
      <c r="AL254" t="s">
        <v>447</v>
      </c>
      <c r="AM254">
        <v>0.60448599999999997</v>
      </c>
      <c r="AN254">
        <v>0.59414299999999998</v>
      </c>
      <c r="AO254">
        <v>3</v>
      </c>
      <c r="AP254">
        <v>56.013401000000002</v>
      </c>
      <c r="AQ254">
        <v>-2.4135E-2</v>
      </c>
      <c r="AR254">
        <v>-5.917E-2</v>
      </c>
      <c r="AS254">
        <v>-0.21678600000000001</v>
      </c>
      <c r="AT254">
        <v>5.6608879999999999</v>
      </c>
    </row>
    <row r="255" spans="1:46" x14ac:dyDescent="0.25">
      <c r="A255" t="s">
        <v>16320</v>
      </c>
      <c r="B255" t="s">
        <v>16321</v>
      </c>
      <c r="C255" t="s">
        <v>16322</v>
      </c>
      <c r="D255" t="s">
        <v>15636</v>
      </c>
      <c r="E255" s="6">
        <v>54003</v>
      </c>
      <c r="F255" t="s">
        <v>15696</v>
      </c>
      <c r="G255">
        <v>91</v>
      </c>
      <c r="H255">
        <v>2.911111</v>
      </c>
      <c r="I255">
        <v>128.54448500000001</v>
      </c>
      <c r="J255">
        <v>-7.6106999999999994E-2</v>
      </c>
      <c r="K255">
        <v>-4.5221229999999997</v>
      </c>
      <c r="L255">
        <v>-4.57653</v>
      </c>
      <c r="M255">
        <v>-5.9563129999999997</v>
      </c>
      <c r="N255">
        <v>112517.169792</v>
      </c>
      <c r="O255">
        <v>105666.124343</v>
      </c>
      <c r="P255">
        <v>5332.9694959999997</v>
      </c>
      <c r="Q255">
        <v>4916.3120490000001</v>
      </c>
      <c r="R255">
        <v>0.65034599999999998</v>
      </c>
      <c r="S255">
        <v>10.340192</v>
      </c>
      <c r="T255">
        <v>9.9000369999999993</v>
      </c>
      <c r="U255">
        <v>8.8919899999999998</v>
      </c>
      <c r="V255">
        <v>166.49997500000001</v>
      </c>
      <c r="W255">
        <v>8</v>
      </c>
      <c r="X255" s="6">
        <v>42804</v>
      </c>
      <c r="Y255">
        <v>2</v>
      </c>
      <c r="Z255" t="s">
        <v>16321</v>
      </c>
      <c r="AA255" t="s">
        <v>11821</v>
      </c>
      <c r="AB255">
        <v>7.3927000000000007E-2</v>
      </c>
      <c r="AC255">
        <v>-3.9041160000000001</v>
      </c>
      <c r="AD255">
        <v>-3.2340629999999999</v>
      </c>
      <c r="AE255">
        <v>-2.8652299999999999</v>
      </c>
      <c r="AF255">
        <v>0.31379000000000001</v>
      </c>
      <c r="AG255">
        <v>-1.43251</v>
      </c>
      <c r="AH255">
        <v>6.3823160000000003</v>
      </c>
      <c r="AI255">
        <v>1.831445</v>
      </c>
      <c r="AJ255">
        <v>100</v>
      </c>
      <c r="AK255" t="s">
        <v>15697</v>
      </c>
      <c r="AL255" t="s">
        <v>447</v>
      </c>
      <c r="AM255">
        <v>0.66745399999999999</v>
      </c>
      <c r="AN255">
        <v>0.65414700000000003</v>
      </c>
      <c r="AO255">
        <v>3</v>
      </c>
      <c r="AP255">
        <v>56.013401000000002</v>
      </c>
      <c r="AQ255">
        <v>-2.4135E-2</v>
      </c>
      <c r="AR255">
        <v>-5.917E-2</v>
      </c>
      <c r="AS255">
        <v>-0.21678600000000001</v>
      </c>
      <c r="AT255">
        <v>5.6608879999999999</v>
      </c>
    </row>
    <row r="256" spans="1:46" x14ac:dyDescent="0.25">
      <c r="A256" t="s">
        <v>16323</v>
      </c>
      <c r="B256" t="s">
        <v>16324</v>
      </c>
      <c r="C256" t="s">
        <v>16325</v>
      </c>
      <c r="D256" t="s">
        <v>15636</v>
      </c>
      <c r="E256" s="6">
        <v>45516</v>
      </c>
      <c r="F256" t="s">
        <v>15637</v>
      </c>
      <c r="G256">
        <v>99.673649999999995</v>
      </c>
      <c r="H256">
        <v>1.0449999999999999</v>
      </c>
      <c r="I256">
        <v>146.33647400000001</v>
      </c>
      <c r="J256">
        <v>0.120464</v>
      </c>
      <c r="K256">
        <v>-1.2063440000000001</v>
      </c>
      <c r="L256">
        <v>-7.413843</v>
      </c>
      <c r="M256">
        <v>-2.2503039999999999</v>
      </c>
      <c r="N256">
        <v>4044.0654</v>
      </c>
      <c r="O256">
        <v>4073.128076</v>
      </c>
      <c r="P256">
        <v>1089.071678</v>
      </c>
      <c r="Q256">
        <v>1003.984031</v>
      </c>
      <c r="R256">
        <v>0.13736699999999999</v>
      </c>
      <c r="S256">
        <v>2.1804450000000002</v>
      </c>
      <c r="T256">
        <v>2.1185830000000001</v>
      </c>
      <c r="U256">
        <v>5.8399340000000004</v>
      </c>
      <c r="V256">
        <v>5.6922329999999999</v>
      </c>
      <c r="W256">
        <v>5.7</v>
      </c>
      <c r="X256" s="6">
        <v>41950</v>
      </c>
      <c r="Y256">
        <v>2</v>
      </c>
      <c r="Z256" t="s">
        <v>16324</v>
      </c>
      <c r="AA256" t="s">
        <v>16326</v>
      </c>
      <c r="AB256">
        <v>-0.54477500000000001</v>
      </c>
      <c r="AC256">
        <v>-1.86673</v>
      </c>
      <c r="AD256">
        <v>-10.301589999999999</v>
      </c>
      <c r="AE256">
        <v>4.303369</v>
      </c>
      <c r="AF256">
        <v>-0.306394</v>
      </c>
      <c r="AG256">
        <v>0.65727899999999995</v>
      </c>
      <c r="AH256">
        <v>-1.3875649999999999</v>
      </c>
      <c r="AI256">
        <v>9.3466609999999992</v>
      </c>
      <c r="AJ256">
        <v>100</v>
      </c>
      <c r="AK256" t="s">
        <v>15697</v>
      </c>
      <c r="AL256" t="s">
        <v>639</v>
      </c>
      <c r="AM256">
        <v>0.13347400000000001</v>
      </c>
      <c r="AN256">
        <v>0.13358600000000001</v>
      </c>
      <c r="AO256">
        <v>3</v>
      </c>
      <c r="AP256">
        <v>49.975859999999997</v>
      </c>
      <c r="AQ256">
        <v>2.6800000000000001E-2</v>
      </c>
      <c r="AR256">
        <v>-0.10137</v>
      </c>
      <c r="AS256">
        <v>0.169846</v>
      </c>
      <c r="AT256">
        <v>0.78661199999999998</v>
      </c>
    </row>
    <row r="257" spans="1:46" x14ac:dyDescent="0.25">
      <c r="A257" t="s">
        <v>16327</v>
      </c>
      <c r="B257" t="s">
        <v>16328</v>
      </c>
      <c r="C257" t="s">
        <v>16329</v>
      </c>
      <c r="D257" t="s">
        <v>15636</v>
      </c>
      <c r="E257" s="6">
        <v>46246</v>
      </c>
      <c r="F257" t="s">
        <v>15651</v>
      </c>
      <c r="G257">
        <v>106.33735</v>
      </c>
      <c r="H257">
        <v>1.503333</v>
      </c>
      <c r="I257">
        <v>276.75663200000002</v>
      </c>
      <c r="J257">
        <v>0.123183</v>
      </c>
      <c r="K257">
        <v>-1.366161</v>
      </c>
      <c r="L257">
        <v>-12.70637</v>
      </c>
      <c r="M257">
        <v>-4.9764210000000002</v>
      </c>
      <c r="N257">
        <v>7510.1994000000004</v>
      </c>
      <c r="O257">
        <v>8099.0503529999996</v>
      </c>
      <c r="P257">
        <v>2165.5214850000002</v>
      </c>
      <c r="Q257">
        <v>1996.3323210000001</v>
      </c>
      <c r="R257">
        <v>0.27314300000000002</v>
      </c>
      <c r="S257">
        <v>3.6914600000000002</v>
      </c>
      <c r="T257">
        <v>3.5754410000000001</v>
      </c>
      <c r="U257">
        <v>6.4897919999999996</v>
      </c>
      <c r="V257">
        <v>15.84286</v>
      </c>
      <c r="W257">
        <v>8.1999999999999993</v>
      </c>
      <c r="X257" s="6">
        <v>38840</v>
      </c>
      <c r="Y257">
        <v>2</v>
      </c>
      <c r="Z257" t="s">
        <v>16328</v>
      </c>
      <c r="AA257" t="s">
        <v>16326</v>
      </c>
      <c r="AB257">
        <v>-0.54207399999999994</v>
      </c>
      <c r="AC257">
        <v>-2.0254780000000001</v>
      </c>
      <c r="AD257">
        <v>-15.429043999999999</v>
      </c>
      <c r="AE257">
        <v>1.3944780000000001</v>
      </c>
      <c r="AF257">
        <v>-0.30368699999999998</v>
      </c>
      <c r="AG257">
        <v>0.494448</v>
      </c>
      <c r="AH257">
        <v>-7.0245740000000003</v>
      </c>
      <c r="AI257">
        <v>6.2971199999999996</v>
      </c>
      <c r="AJ257">
        <v>100</v>
      </c>
      <c r="AK257" t="s">
        <v>15697</v>
      </c>
      <c r="AL257" t="s">
        <v>639</v>
      </c>
      <c r="AM257">
        <v>0.26583099999999998</v>
      </c>
      <c r="AN257">
        <v>0.265625</v>
      </c>
      <c r="AO257">
        <v>3</v>
      </c>
      <c r="AP257">
        <v>49.975859999999997</v>
      </c>
      <c r="AQ257">
        <v>2.6800000000000001E-2</v>
      </c>
      <c r="AR257">
        <v>-0.10137</v>
      </c>
      <c r="AS257">
        <v>0.169846</v>
      </c>
      <c r="AT257">
        <v>0.78661199999999998</v>
      </c>
    </row>
    <row r="258" spans="1:46" x14ac:dyDescent="0.25">
      <c r="A258" t="s">
        <v>16330</v>
      </c>
      <c r="B258" t="s">
        <v>16331</v>
      </c>
      <c r="C258" t="s">
        <v>16332</v>
      </c>
      <c r="D258" t="s">
        <v>15636</v>
      </c>
      <c r="E258" s="6">
        <v>46977</v>
      </c>
      <c r="F258" t="s">
        <v>15667</v>
      </c>
      <c r="G258">
        <v>96.779849999999996</v>
      </c>
      <c r="H258">
        <v>1.164167</v>
      </c>
      <c r="I258">
        <v>127.373644</v>
      </c>
      <c r="J258">
        <v>-0.21609600000000001</v>
      </c>
      <c r="K258">
        <v>-2.8081830000000001</v>
      </c>
      <c r="L258">
        <v>-11.858957999999999</v>
      </c>
      <c r="M258">
        <v>-6.5101180000000003</v>
      </c>
      <c r="N258">
        <v>9435.7224000000006</v>
      </c>
      <c r="O258">
        <v>9241.72552</v>
      </c>
      <c r="P258">
        <v>2471.0496039999998</v>
      </c>
      <c r="Q258">
        <v>2277.9899559999999</v>
      </c>
      <c r="R258">
        <v>0.31168000000000001</v>
      </c>
      <c r="S258">
        <v>5.220885</v>
      </c>
      <c r="T258">
        <v>5.0447790000000001</v>
      </c>
      <c r="U258">
        <v>6.9817090000000004</v>
      </c>
      <c r="V258">
        <v>31.166623000000001</v>
      </c>
      <c r="W258">
        <v>6.35</v>
      </c>
      <c r="X258" s="6">
        <v>42650</v>
      </c>
      <c r="Y258">
        <v>2</v>
      </c>
      <c r="Z258" t="s">
        <v>16331</v>
      </c>
      <c r="AA258" t="s">
        <v>16326</v>
      </c>
      <c r="AB258">
        <v>-0.87909800000000005</v>
      </c>
      <c r="AC258">
        <v>-3.4578609999999999</v>
      </c>
      <c r="AD258">
        <v>-14.608063</v>
      </c>
      <c r="AE258">
        <v>-0.24204600000000001</v>
      </c>
      <c r="AF258">
        <v>-0.64151899999999995</v>
      </c>
      <c r="AG258">
        <v>-0.974777</v>
      </c>
      <c r="AH258">
        <v>-6.1220059999999998</v>
      </c>
      <c r="AI258">
        <v>4.5814659999999998</v>
      </c>
      <c r="AJ258">
        <v>100</v>
      </c>
      <c r="AK258" t="s">
        <v>15697</v>
      </c>
      <c r="AL258" t="s">
        <v>639</v>
      </c>
      <c r="AM258">
        <v>0.30783700000000003</v>
      </c>
      <c r="AN258">
        <v>0.30310100000000001</v>
      </c>
      <c r="AO258">
        <v>3</v>
      </c>
      <c r="AP258">
        <v>49.975859999999997</v>
      </c>
      <c r="AQ258">
        <v>2.6800000000000001E-2</v>
      </c>
      <c r="AR258">
        <v>-0.10137</v>
      </c>
      <c r="AS258">
        <v>0.169846</v>
      </c>
      <c r="AT258">
        <v>0.78661199999999998</v>
      </c>
    </row>
    <row r="259" spans="1:46" x14ac:dyDescent="0.25">
      <c r="A259" t="s">
        <v>16333</v>
      </c>
      <c r="B259" t="s">
        <v>16334</v>
      </c>
      <c r="C259" t="s">
        <v>16335</v>
      </c>
      <c r="D259" t="s">
        <v>15636</v>
      </c>
      <c r="E259" s="6">
        <v>47161</v>
      </c>
      <c r="F259" t="s">
        <v>15667</v>
      </c>
      <c r="G259">
        <v>93.840249999999997</v>
      </c>
      <c r="H259">
        <v>1.089</v>
      </c>
      <c r="I259">
        <v>109.967111</v>
      </c>
      <c r="J259">
        <v>-0.232684</v>
      </c>
      <c r="K259">
        <v>-3.0215960000000002</v>
      </c>
      <c r="L259">
        <v>-12.232726</v>
      </c>
      <c r="M259">
        <v>-6.9305209999999997</v>
      </c>
      <c r="N259">
        <v>10112.256600000001</v>
      </c>
      <c r="O259">
        <v>9599.4893479999992</v>
      </c>
      <c r="P259">
        <v>2566.7083819999998</v>
      </c>
      <c r="Q259">
        <v>2366.1750470000002</v>
      </c>
      <c r="R259">
        <v>0.323745</v>
      </c>
      <c r="S259">
        <v>5.5990460000000004</v>
      </c>
      <c r="T259">
        <v>5.4074270000000002</v>
      </c>
      <c r="U259">
        <v>7.0872520000000003</v>
      </c>
      <c r="V259">
        <v>35.760837000000002</v>
      </c>
      <c r="W259">
        <v>5.94</v>
      </c>
      <c r="X259" s="6">
        <v>43440</v>
      </c>
      <c r="Y259">
        <v>2</v>
      </c>
      <c r="Z259" t="s">
        <v>16334</v>
      </c>
      <c r="AA259" t="s">
        <v>16326</v>
      </c>
      <c r="AB259">
        <v>-0.89557600000000004</v>
      </c>
      <c r="AC259">
        <v>-3.669848</v>
      </c>
      <c r="AD259">
        <v>-14.970173000000001</v>
      </c>
      <c r="AE259">
        <v>-0.690635</v>
      </c>
      <c r="AF259">
        <v>-0.65803599999999995</v>
      </c>
      <c r="AG259">
        <v>-1.1922159999999999</v>
      </c>
      <c r="AH259">
        <v>-6.5201010000000004</v>
      </c>
      <c r="AI259">
        <v>4.111186</v>
      </c>
      <c r="AJ259">
        <v>100</v>
      </c>
      <c r="AK259" t="s">
        <v>15697</v>
      </c>
      <c r="AL259" t="s">
        <v>639</v>
      </c>
      <c r="AM259">
        <v>0.32045800000000002</v>
      </c>
      <c r="AN259">
        <v>0.31483499999999998</v>
      </c>
      <c r="AO259">
        <v>3</v>
      </c>
      <c r="AP259">
        <v>49.975859999999997</v>
      </c>
      <c r="AQ259">
        <v>2.6800000000000001E-2</v>
      </c>
      <c r="AR259">
        <v>-0.10137</v>
      </c>
      <c r="AS259">
        <v>0.169846</v>
      </c>
      <c r="AT259">
        <v>0.78661199999999998</v>
      </c>
    </row>
    <row r="260" spans="1:46" x14ac:dyDescent="0.25">
      <c r="A260" t="s">
        <v>16336</v>
      </c>
      <c r="B260" t="s">
        <v>16337</v>
      </c>
      <c r="C260" t="s">
        <v>16338</v>
      </c>
      <c r="D260" t="s">
        <v>15636</v>
      </c>
      <c r="E260" s="6">
        <v>48072</v>
      </c>
      <c r="F260" t="s">
        <v>15680</v>
      </c>
      <c r="G260">
        <v>97.843350000000001</v>
      </c>
      <c r="H260">
        <v>1.274167</v>
      </c>
      <c r="I260">
        <v>208.747984</v>
      </c>
      <c r="J260">
        <v>-0.43609999999999999</v>
      </c>
      <c r="K260">
        <v>-4.3657069999999996</v>
      </c>
      <c r="L260">
        <v>-10.683377999999999</v>
      </c>
      <c r="M260">
        <v>-7.2906469999999999</v>
      </c>
      <c r="N260">
        <v>9114.3305999999993</v>
      </c>
      <c r="O260">
        <v>9033.8981519999998</v>
      </c>
      <c r="P260">
        <v>2415.4807890000002</v>
      </c>
      <c r="Q260">
        <v>2226.7626540000001</v>
      </c>
      <c r="R260">
        <v>0.30467100000000003</v>
      </c>
      <c r="S260">
        <v>6.8957379999999997</v>
      </c>
      <c r="T260">
        <v>6.6539580000000003</v>
      </c>
      <c r="U260">
        <v>7.2672569999999999</v>
      </c>
      <c r="V260">
        <v>56.642392999999998</v>
      </c>
      <c r="W260">
        <v>6.95</v>
      </c>
      <c r="X260" s="6">
        <v>39562</v>
      </c>
      <c r="Y260">
        <v>2</v>
      </c>
      <c r="Z260" t="s">
        <v>16337</v>
      </c>
      <c r="AA260" t="s">
        <v>16326</v>
      </c>
      <c r="AB260">
        <v>-1.0976410000000001</v>
      </c>
      <c r="AC260">
        <v>-5.0049739999999998</v>
      </c>
      <c r="AD260">
        <v>-13.469149</v>
      </c>
      <c r="AE260">
        <v>-1.0749059999999999</v>
      </c>
      <c r="AF260">
        <v>-0.86058500000000004</v>
      </c>
      <c r="AG260">
        <v>-2.5616819999999998</v>
      </c>
      <c r="AH260">
        <v>-4.8699089999999998</v>
      </c>
      <c r="AI260">
        <v>3.7083349999999999</v>
      </c>
      <c r="AJ260">
        <v>100</v>
      </c>
      <c r="AK260" t="s">
        <v>15697</v>
      </c>
      <c r="AL260" t="s">
        <v>639</v>
      </c>
      <c r="AM260">
        <v>0.30581599999999998</v>
      </c>
      <c r="AN260">
        <v>0.29628500000000002</v>
      </c>
      <c r="AO260">
        <v>3</v>
      </c>
      <c r="AP260">
        <v>49.975859999999997</v>
      </c>
      <c r="AQ260">
        <v>2.6800000000000001E-2</v>
      </c>
      <c r="AR260">
        <v>-0.10137</v>
      </c>
      <c r="AS260">
        <v>0.169846</v>
      </c>
      <c r="AT260">
        <v>0.78661199999999998</v>
      </c>
    </row>
    <row r="261" spans="1:46" x14ac:dyDescent="0.25">
      <c r="A261" t="s">
        <v>16339</v>
      </c>
      <c r="B261" t="s">
        <v>16340</v>
      </c>
      <c r="C261" t="s">
        <v>16341</v>
      </c>
      <c r="D261" t="s">
        <v>15636</v>
      </c>
      <c r="E261" s="6">
        <v>48438</v>
      </c>
      <c r="F261" t="s">
        <v>15696</v>
      </c>
      <c r="G261">
        <v>91.330849999999998</v>
      </c>
      <c r="H261">
        <v>1.1274999999999999</v>
      </c>
      <c r="I261">
        <v>116.014353</v>
      </c>
      <c r="J261">
        <v>-0.39044800000000002</v>
      </c>
      <c r="K261">
        <v>-5.1638710000000003</v>
      </c>
      <c r="L261">
        <v>-11.151842</v>
      </c>
      <c r="M261">
        <v>-7.6918670000000002</v>
      </c>
      <c r="N261">
        <v>9433.3241999999991</v>
      </c>
      <c r="O261">
        <v>8721.8959049999994</v>
      </c>
      <c r="P261">
        <v>2332.0577290000001</v>
      </c>
      <c r="Q261">
        <v>2149.857321</v>
      </c>
      <c r="R261">
        <v>0.29414800000000002</v>
      </c>
      <c r="S261">
        <v>7.563847</v>
      </c>
      <c r="T261">
        <v>7.295439</v>
      </c>
      <c r="U261">
        <v>7.3582520000000002</v>
      </c>
      <c r="V261">
        <v>68.194562000000005</v>
      </c>
      <c r="W261">
        <v>6.15</v>
      </c>
      <c r="X261" s="6">
        <v>42937</v>
      </c>
      <c r="Y261">
        <v>2</v>
      </c>
      <c r="Z261" t="s">
        <v>16340</v>
      </c>
      <c r="AA261" t="s">
        <v>16326</v>
      </c>
      <c r="AB261">
        <v>-1.052292</v>
      </c>
      <c r="AC261">
        <v>-5.797803</v>
      </c>
      <c r="AD261">
        <v>-13.923002</v>
      </c>
      <c r="AE261">
        <v>-1.503026</v>
      </c>
      <c r="AF261">
        <v>-0.81512799999999996</v>
      </c>
      <c r="AG261">
        <v>-3.3749020000000001</v>
      </c>
      <c r="AH261">
        <v>-5.3688640000000003</v>
      </c>
      <c r="AI261">
        <v>3.2595149999999999</v>
      </c>
      <c r="AJ261">
        <v>100</v>
      </c>
      <c r="AK261" t="s">
        <v>15697</v>
      </c>
      <c r="AL261" t="s">
        <v>639</v>
      </c>
      <c r="AM261">
        <v>0.29773899999999998</v>
      </c>
      <c r="AN261">
        <v>0.28605199999999997</v>
      </c>
      <c r="AO261">
        <v>3</v>
      </c>
      <c r="AP261">
        <v>49.975859999999997</v>
      </c>
      <c r="AQ261">
        <v>2.6800000000000001E-2</v>
      </c>
      <c r="AR261">
        <v>-0.10137</v>
      </c>
      <c r="AS261">
        <v>0.169846</v>
      </c>
      <c r="AT261">
        <v>0.78661199999999998</v>
      </c>
    </row>
    <row r="262" spans="1:46" x14ac:dyDescent="0.25">
      <c r="A262" t="s">
        <v>16342</v>
      </c>
      <c r="B262" t="s">
        <v>16343</v>
      </c>
      <c r="C262" t="s">
        <v>16344</v>
      </c>
      <c r="D262" t="s">
        <v>15636</v>
      </c>
      <c r="E262" s="6">
        <v>49168</v>
      </c>
      <c r="F262" t="s">
        <v>15696</v>
      </c>
      <c r="G262">
        <v>82.837100000000007</v>
      </c>
      <c r="H262">
        <v>0.99</v>
      </c>
      <c r="I262">
        <v>89.690382999999997</v>
      </c>
      <c r="J262">
        <v>-0.53171000000000002</v>
      </c>
      <c r="K262">
        <v>-5.4034089999999999</v>
      </c>
      <c r="L262">
        <v>-11.321730000000001</v>
      </c>
      <c r="M262">
        <v>-7.8249240000000002</v>
      </c>
      <c r="N262">
        <v>7013.4</v>
      </c>
      <c r="O262">
        <v>5879.1298310000002</v>
      </c>
      <c r="P262">
        <v>1571.959848</v>
      </c>
      <c r="Q262">
        <v>1449.144824</v>
      </c>
      <c r="R262">
        <v>0.19827500000000001</v>
      </c>
      <c r="S262">
        <v>8.6912090000000006</v>
      </c>
      <c r="T262">
        <v>8.374625</v>
      </c>
      <c r="U262">
        <v>7.5605739999999999</v>
      </c>
      <c r="V262">
        <v>91.373909999999995</v>
      </c>
      <c r="W262">
        <v>5.4</v>
      </c>
      <c r="X262" s="6">
        <v>43636</v>
      </c>
      <c r="Y262">
        <v>2</v>
      </c>
      <c r="Z262" t="s">
        <v>16343</v>
      </c>
      <c r="AA262" t="s">
        <v>16326</v>
      </c>
      <c r="AB262">
        <v>-1.1926159999999999</v>
      </c>
      <c r="AC262">
        <v>-6.0357390000000004</v>
      </c>
      <c r="AD262">
        <v>-14.087591</v>
      </c>
      <c r="AE262">
        <v>-1.6450039999999999</v>
      </c>
      <c r="AF262">
        <v>-0.95578799999999997</v>
      </c>
      <c r="AG262">
        <v>-3.6189589999999998</v>
      </c>
      <c r="AH262">
        <v>-5.5498099999999999</v>
      </c>
      <c r="AI262">
        <v>3.1106720000000001</v>
      </c>
      <c r="AJ262">
        <v>100</v>
      </c>
      <c r="AK262" t="s">
        <v>15697</v>
      </c>
      <c r="AL262" t="s">
        <v>639</v>
      </c>
      <c r="AM262">
        <v>0.20120299999999999</v>
      </c>
      <c r="AN262">
        <v>0.19281799999999999</v>
      </c>
      <c r="AO262">
        <v>3</v>
      </c>
      <c r="AP262">
        <v>49.975859999999997</v>
      </c>
      <c r="AQ262">
        <v>2.6800000000000001E-2</v>
      </c>
      <c r="AR262">
        <v>-0.10137</v>
      </c>
      <c r="AS262">
        <v>0.169846</v>
      </c>
      <c r="AT262">
        <v>0.78661199999999998</v>
      </c>
    </row>
    <row r="263" spans="1:46" x14ac:dyDescent="0.25">
      <c r="A263" t="s">
        <v>16345</v>
      </c>
      <c r="B263" t="s">
        <v>16346</v>
      </c>
      <c r="C263" t="s">
        <v>16347</v>
      </c>
      <c r="D263" t="s">
        <v>15636</v>
      </c>
      <c r="E263" s="6">
        <v>50264</v>
      </c>
      <c r="F263" t="s">
        <v>15696</v>
      </c>
      <c r="G263">
        <v>92.632549999999995</v>
      </c>
      <c r="H263">
        <v>1.2649999999999999</v>
      </c>
      <c r="I263">
        <v>237.02629099999999</v>
      </c>
      <c r="J263">
        <v>-0.94310499999999997</v>
      </c>
      <c r="K263">
        <v>-6.1159220000000003</v>
      </c>
      <c r="L263">
        <v>-10.075894</v>
      </c>
      <c r="M263">
        <v>-7.4477580000000003</v>
      </c>
      <c r="N263">
        <v>9032.0310000000009</v>
      </c>
      <c r="O263">
        <v>8480.8558240000002</v>
      </c>
      <c r="P263">
        <v>2267.6085090000001</v>
      </c>
      <c r="Q263">
        <v>2090.4434289999999</v>
      </c>
      <c r="R263">
        <v>0.28601900000000002</v>
      </c>
      <c r="S263">
        <v>9.3319530000000004</v>
      </c>
      <c r="T263">
        <v>8.9849409999999992</v>
      </c>
      <c r="U263">
        <v>7.7243079999999997</v>
      </c>
      <c r="V263">
        <v>113.206091</v>
      </c>
      <c r="W263">
        <v>6.9</v>
      </c>
      <c r="X263" s="6">
        <v>39289</v>
      </c>
      <c r="Y263">
        <v>2</v>
      </c>
      <c r="Z263" t="s">
        <v>16346</v>
      </c>
      <c r="AA263" t="s">
        <v>16326</v>
      </c>
      <c r="AB263">
        <v>-1.6012770000000001</v>
      </c>
      <c r="AC263">
        <v>-6.7434900000000004</v>
      </c>
      <c r="AD263">
        <v>-12.880613</v>
      </c>
      <c r="AE263">
        <v>-1.242551</v>
      </c>
      <c r="AF263">
        <v>-1.3654280000000001</v>
      </c>
      <c r="AG263">
        <v>-4.344913</v>
      </c>
      <c r="AH263">
        <v>-4.2228849999999998</v>
      </c>
      <c r="AI263">
        <v>3.5325839999999999</v>
      </c>
      <c r="AJ263">
        <v>100</v>
      </c>
      <c r="AK263" t="s">
        <v>15697</v>
      </c>
      <c r="AL263" t="s">
        <v>639</v>
      </c>
      <c r="AM263">
        <v>0.29244599999999998</v>
      </c>
      <c r="AN263">
        <v>0.27814699999999998</v>
      </c>
      <c r="AO263">
        <v>3</v>
      </c>
      <c r="AP263">
        <v>49.975859999999997</v>
      </c>
      <c r="AQ263">
        <v>2.6800000000000001E-2</v>
      </c>
      <c r="AR263">
        <v>-0.10137</v>
      </c>
      <c r="AS263">
        <v>0.169846</v>
      </c>
      <c r="AT263">
        <v>0.78661199999999998</v>
      </c>
    </row>
    <row r="264" spans="1:46" x14ac:dyDescent="0.25">
      <c r="A264" t="s">
        <v>16348</v>
      </c>
      <c r="B264" t="s">
        <v>16349</v>
      </c>
      <c r="C264" t="s">
        <v>16350</v>
      </c>
      <c r="D264" t="s">
        <v>15636</v>
      </c>
      <c r="E264" s="6">
        <v>51360</v>
      </c>
      <c r="F264" t="s">
        <v>15696</v>
      </c>
      <c r="G264">
        <v>76.738249999999994</v>
      </c>
      <c r="H264">
        <v>0.98083299999999995</v>
      </c>
      <c r="I264">
        <v>84.345112999999998</v>
      </c>
      <c r="J264">
        <v>-0.93986999999999998</v>
      </c>
      <c r="K264">
        <v>-6.9382619999999999</v>
      </c>
      <c r="L264">
        <v>-11.543706999999999</v>
      </c>
      <c r="M264">
        <v>-8.651275</v>
      </c>
      <c r="N264">
        <v>5139.6000000000004</v>
      </c>
      <c r="O264">
        <v>3994.4500069999999</v>
      </c>
      <c r="P264">
        <v>1068.0347609999999</v>
      </c>
      <c r="Q264">
        <v>984.59069899999997</v>
      </c>
      <c r="R264">
        <v>0.134714</v>
      </c>
      <c r="S264">
        <v>10.77228</v>
      </c>
      <c r="T264">
        <v>10.370742999999999</v>
      </c>
      <c r="U264">
        <v>7.7436579999999999</v>
      </c>
      <c r="V264">
        <v>153.66398000000001</v>
      </c>
      <c r="W264">
        <v>5.35</v>
      </c>
      <c r="X264" s="6">
        <v>43802</v>
      </c>
      <c r="Y264">
        <v>2</v>
      </c>
      <c r="Z264" t="s">
        <v>16349</v>
      </c>
      <c r="AA264" t="s">
        <v>16326</v>
      </c>
      <c r="AB264">
        <v>-1.5980639999999999</v>
      </c>
      <c r="AC264">
        <v>-7.560333</v>
      </c>
      <c r="AD264">
        <v>-14.302645</v>
      </c>
      <c r="AE264">
        <v>-2.5267580000000001</v>
      </c>
      <c r="AF264">
        <v>-1.3622069999999999</v>
      </c>
      <c r="AG264">
        <v>-5.1827649999999998</v>
      </c>
      <c r="AH264">
        <v>-5.7862359999999997</v>
      </c>
      <c r="AI264">
        <v>2.186283</v>
      </c>
      <c r="AJ264">
        <v>100</v>
      </c>
      <c r="AK264" t="s">
        <v>15697</v>
      </c>
      <c r="AL264" t="s">
        <v>639</v>
      </c>
      <c r="AM264">
        <v>0.138958</v>
      </c>
      <c r="AN264">
        <v>0.13100600000000001</v>
      </c>
      <c r="AO264">
        <v>3</v>
      </c>
      <c r="AP264">
        <v>49.975859999999997</v>
      </c>
      <c r="AQ264">
        <v>2.6800000000000001E-2</v>
      </c>
      <c r="AR264">
        <v>-0.10137</v>
      </c>
      <c r="AS264">
        <v>0.169846</v>
      </c>
      <c r="AT264">
        <v>0.78661199999999998</v>
      </c>
    </row>
    <row r="265" spans="1:46" x14ac:dyDescent="0.25">
      <c r="A265" t="s">
        <v>16352</v>
      </c>
      <c r="B265" t="s">
        <v>16353</v>
      </c>
      <c r="C265" t="s">
        <v>16354</v>
      </c>
      <c r="D265" t="s">
        <v>15636</v>
      </c>
      <c r="E265" s="6">
        <v>46827</v>
      </c>
      <c r="F265" t="s">
        <v>15667</v>
      </c>
      <c r="G265">
        <v>96.603674999999996</v>
      </c>
      <c r="H265">
        <v>0.77916700000000005</v>
      </c>
      <c r="I265">
        <v>139.72057699999999</v>
      </c>
      <c r="J265">
        <v>0.10058</v>
      </c>
      <c r="K265">
        <v>-1.4107270000000001</v>
      </c>
      <c r="L265">
        <v>0.45188200000000001</v>
      </c>
      <c r="M265">
        <v>-0.71965199999999996</v>
      </c>
      <c r="N265">
        <v>25282.400000000001</v>
      </c>
      <c r="O265">
        <v>24620.719561999998</v>
      </c>
      <c r="P265">
        <v>595.32889799999998</v>
      </c>
      <c r="Q265">
        <v>548.81668400000001</v>
      </c>
      <c r="R265">
        <v>7.3607000000000006E-2</v>
      </c>
      <c r="S265">
        <v>4.709257</v>
      </c>
      <c r="T265">
        <v>4.5011200000000002</v>
      </c>
      <c r="U265">
        <v>9.2482290000000003</v>
      </c>
      <c r="V265">
        <v>25.471181000000001</v>
      </c>
      <c r="W265">
        <v>8.5</v>
      </c>
      <c r="X265" s="6">
        <v>42993</v>
      </c>
      <c r="Y265">
        <v>2</v>
      </c>
      <c r="Z265" t="s">
        <v>16353</v>
      </c>
      <c r="AA265" t="s">
        <v>16351</v>
      </c>
      <c r="AB265">
        <v>0.51205400000000001</v>
      </c>
      <c r="AC265">
        <v>-2.1413890000000002</v>
      </c>
      <c r="AD265">
        <v>7.5164140000000002</v>
      </c>
      <c r="AE265">
        <v>7.3067489999999999</v>
      </c>
      <c r="AF265">
        <v>0.75296700000000005</v>
      </c>
      <c r="AG265">
        <v>0.37555500000000003</v>
      </c>
      <c r="AH265">
        <v>18.201152</v>
      </c>
      <c r="AI265">
        <v>12.495262</v>
      </c>
      <c r="AJ265">
        <v>100</v>
      </c>
      <c r="AK265" t="s">
        <v>15697</v>
      </c>
      <c r="AL265" t="s">
        <v>1370</v>
      </c>
      <c r="AM265">
        <v>7.3166999999999996E-2</v>
      </c>
      <c r="AN265">
        <v>7.3024000000000006E-2</v>
      </c>
      <c r="AO265">
        <v>2</v>
      </c>
      <c r="AP265">
        <v>77.026540999999995</v>
      </c>
      <c r="AQ265">
        <v>-2.3354E-2</v>
      </c>
      <c r="AR265">
        <v>-1.087078</v>
      </c>
      <c r="AS265">
        <v>-0.394478</v>
      </c>
      <c r="AT265">
        <v>-1.997444</v>
      </c>
    </row>
    <row r="266" spans="1:46" x14ac:dyDescent="0.25">
      <c r="A266" t="s">
        <v>16655</v>
      </c>
      <c r="B266" t="s">
        <v>16656</v>
      </c>
      <c r="C266" t="s">
        <v>16657</v>
      </c>
      <c r="D266" t="s">
        <v>15636</v>
      </c>
      <c r="E266" s="6">
        <v>47989</v>
      </c>
      <c r="F266" t="s">
        <v>15680</v>
      </c>
      <c r="G266">
        <v>93.5124</v>
      </c>
      <c r="H266">
        <v>3.3687499999999999</v>
      </c>
      <c r="I266">
        <v>100.853951</v>
      </c>
      <c r="J266">
        <v>9.2313000000000006E-2</v>
      </c>
      <c r="K266">
        <v>-2.360948</v>
      </c>
      <c r="M266">
        <v>-0.65170099999999997</v>
      </c>
      <c r="N266">
        <v>41065.689599999998</v>
      </c>
      <c r="O266">
        <v>39784.912340000003</v>
      </c>
      <c r="P266">
        <v>961.99901699999998</v>
      </c>
      <c r="Q266">
        <v>886.83937900000001</v>
      </c>
      <c r="R266">
        <v>0.11894200000000001</v>
      </c>
      <c r="S266">
        <v>6.2524649999999999</v>
      </c>
      <c r="T266">
        <v>5.9742240000000004</v>
      </c>
      <c r="U266">
        <v>9.3146869999999993</v>
      </c>
      <c r="V266">
        <v>48.207104000000001</v>
      </c>
      <c r="W266">
        <v>8.25</v>
      </c>
      <c r="X266" s="6">
        <v>44337</v>
      </c>
      <c r="Y266">
        <v>2</v>
      </c>
      <c r="Z266" t="s">
        <v>16656</v>
      </c>
      <c r="AA266" t="s">
        <v>16351</v>
      </c>
      <c r="AB266">
        <v>0.50375300000000001</v>
      </c>
      <c r="AC266">
        <v>-3.084568</v>
      </c>
      <c r="AE266">
        <v>7.3801940000000004</v>
      </c>
      <c r="AF266">
        <v>0.74464699999999995</v>
      </c>
      <c r="AG266">
        <v>-0.59188200000000002</v>
      </c>
      <c r="AI266">
        <v>12.572258</v>
      </c>
      <c r="AJ266">
        <v>100</v>
      </c>
      <c r="AK266" t="s">
        <v>15697</v>
      </c>
      <c r="AL266" t="s">
        <v>1370</v>
      </c>
      <c r="AM266">
        <v>0.119382</v>
      </c>
      <c r="AN266">
        <v>0.11799999999999999</v>
      </c>
      <c r="AO266">
        <v>2</v>
      </c>
      <c r="AP266">
        <v>77.026540999999995</v>
      </c>
      <c r="AQ266">
        <v>-2.3354E-2</v>
      </c>
      <c r="AR266">
        <v>-1.087078</v>
      </c>
      <c r="AS266">
        <v>-0.394478</v>
      </c>
      <c r="AT266">
        <v>-1.997444</v>
      </c>
    </row>
    <row r="267" spans="1:46" x14ac:dyDescent="0.25">
      <c r="A267" t="s">
        <v>21451</v>
      </c>
      <c r="B267" t="s">
        <v>21452</v>
      </c>
      <c r="C267" t="s">
        <v>21453</v>
      </c>
      <c r="D267" t="s">
        <v>15636</v>
      </c>
      <c r="E267" s="6">
        <v>45545</v>
      </c>
      <c r="F267" t="s">
        <v>15637</v>
      </c>
      <c r="G267">
        <v>100.06503499999999</v>
      </c>
      <c r="H267">
        <v>1.3648100000000001</v>
      </c>
      <c r="I267">
        <v>139.593222</v>
      </c>
      <c r="J267">
        <v>3.7532000000000003E-2</v>
      </c>
      <c r="K267">
        <v>0.88804000000000005</v>
      </c>
      <c r="L267">
        <v>14.497382</v>
      </c>
      <c r="M267">
        <v>3.6930369999999999</v>
      </c>
      <c r="N267">
        <v>8085.3407999999999</v>
      </c>
      <c r="O267">
        <v>8200.9486240000006</v>
      </c>
      <c r="P267">
        <v>445.46163100000001</v>
      </c>
      <c r="Q267">
        <v>410.65833700000002</v>
      </c>
      <c r="R267">
        <v>5.4833E-2</v>
      </c>
      <c r="S267">
        <v>2.0941589999999999</v>
      </c>
      <c r="T267">
        <v>1.9544319999999999</v>
      </c>
      <c r="U267">
        <v>14.298401999999999</v>
      </c>
      <c r="V267">
        <v>5.0660449999999999</v>
      </c>
      <c r="W267">
        <v>14.35</v>
      </c>
      <c r="X267" s="6">
        <v>43718</v>
      </c>
      <c r="Y267">
        <v>2</v>
      </c>
      <c r="Z267" t="s">
        <v>21452</v>
      </c>
      <c r="AA267" t="s">
        <v>11830</v>
      </c>
      <c r="AB267">
        <v>0.52658000000000005</v>
      </c>
      <c r="AC267">
        <v>0.17563100000000001</v>
      </c>
      <c r="AD267">
        <v>-2.4191250000000002</v>
      </c>
      <c r="AE267">
        <v>-11.514524</v>
      </c>
      <c r="AF267">
        <v>0.76752900000000002</v>
      </c>
      <c r="AG267">
        <v>2.75217</v>
      </c>
      <c r="AH267">
        <v>7.2782419999999997</v>
      </c>
      <c r="AI267">
        <v>-7.2360610000000003</v>
      </c>
      <c r="AJ267">
        <v>100</v>
      </c>
      <c r="AK267" t="s">
        <v>15697</v>
      </c>
      <c r="AL267" t="s">
        <v>342</v>
      </c>
      <c r="AM267">
        <v>5.3482000000000002E-2</v>
      </c>
      <c r="AN267">
        <v>5.5719999999999999E-2</v>
      </c>
      <c r="AO267">
        <v>4</v>
      </c>
      <c r="AP267">
        <v>33.351824000000001</v>
      </c>
      <c r="AQ267">
        <v>-1.3329000000000001E-2</v>
      </c>
      <c r="AR267">
        <v>-1.3200639999999999</v>
      </c>
      <c r="AS267">
        <v>-0.37335699999999999</v>
      </c>
      <c r="AT267">
        <v>3.2235140000000002</v>
      </c>
    </row>
    <row r="268" spans="1:46" x14ac:dyDescent="0.25">
      <c r="A268" t="s">
        <v>21454</v>
      </c>
      <c r="B268" t="s">
        <v>21455</v>
      </c>
      <c r="C268" t="s">
        <v>21456</v>
      </c>
      <c r="D268" t="s">
        <v>15636</v>
      </c>
      <c r="E268" s="6">
        <v>45549</v>
      </c>
      <c r="F268" t="s">
        <v>15637</v>
      </c>
      <c r="G268">
        <v>100.605555</v>
      </c>
      <c r="H268">
        <v>8.4399230000000003</v>
      </c>
      <c r="I268">
        <v>107.165671</v>
      </c>
      <c r="J268">
        <v>0.39749200000000001</v>
      </c>
      <c r="K268">
        <v>1.20848</v>
      </c>
      <c r="M268">
        <v>4.5685820000000001</v>
      </c>
      <c r="N268">
        <v>15191.436</v>
      </c>
      <c r="O268">
        <v>16565.574045000001</v>
      </c>
      <c r="P268">
        <v>899.81390799999997</v>
      </c>
      <c r="Q268">
        <v>829.51270599999998</v>
      </c>
      <c r="R268">
        <v>0.11076</v>
      </c>
      <c r="S268">
        <v>2.0562710000000002</v>
      </c>
      <c r="T268">
        <v>1.8021990000000001</v>
      </c>
      <c r="U268">
        <v>14.097905000000001</v>
      </c>
      <c r="V268">
        <v>5.1986090000000003</v>
      </c>
      <c r="W268">
        <v>14.531000000000001</v>
      </c>
      <c r="X268" s="6">
        <v>44453</v>
      </c>
      <c r="Y268">
        <v>1</v>
      </c>
      <c r="Z268" t="s">
        <v>21455</v>
      </c>
      <c r="AA268" t="s">
        <v>11830</v>
      </c>
      <c r="AB268">
        <v>0.88829999999999998</v>
      </c>
      <c r="AC268">
        <v>0.49380800000000002</v>
      </c>
      <c r="AE268">
        <v>-10.767386</v>
      </c>
      <c r="AF268">
        <v>1.1301159999999999</v>
      </c>
      <c r="AG268">
        <v>3.0785300000000002</v>
      </c>
      <c r="AI268">
        <v>-6.4527970000000003</v>
      </c>
      <c r="AJ268">
        <v>100</v>
      </c>
      <c r="AK268" t="s">
        <v>15697</v>
      </c>
      <c r="AL268" t="s">
        <v>342</v>
      </c>
      <c r="AM268">
        <v>0.10768900000000001</v>
      </c>
      <c r="AN268">
        <v>0.112552</v>
      </c>
      <c r="AO268">
        <v>4</v>
      </c>
      <c r="AP268">
        <v>33.351824000000001</v>
      </c>
      <c r="AQ268">
        <v>-1.3329000000000001E-2</v>
      </c>
      <c r="AR268">
        <v>-1.3200639999999999</v>
      </c>
      <c r="AS268">
        <v>-0.37335699999999999</v>
      </c>
      <c r="AT268">
        <v>3.2235140000000002</v>
      </c>
    </row>
    <row r="269" spans="1:46" x14ac:dyDescent="0.25">
      <c r="A269" t="s">
        <v>21457</v>
      </c>
      <c r="B269" t="s">
        <v>21458</v>
      </c>
      <c r="C269" t="s">
        <v>21459</v>
      </c>
      <c r="D269" t="s">
        <v>15636</v>
      </c>
      <c r="E269" s="6">
        <v>45671</v>
      </c>
      <c r="F269" t="s">
        <v>15637</v>
      </c>
      <c r="G269">
        <v>97.820670000000007</v>
      </c>
      <c r="H269">
        <v>3.3653040000000001</v>
      </c>
      <c r="I269">
        <v>127.92546400000001</v>
      </c>
      <c r="J269">
        <v>3.8663999999999997E-2</v>
      </c>
      <c r="K269">
        <v>0.50511799999999996</v>
      </c>
      <c r="L269">
        <v>13.936928999999999</v>
      </c>
      <c r="M269">
        <v>3.2121469999999999</v>
      </c>
      <c r="N269">
        <v>6667.4895999999999</v>
      </c>
      <c r="O269">
        <v>6746.564284</v>
      </c>
      <c r="P269">
        <v>366.46193799999998</v>
      </c>
      <c r="Q269">
        <v>337.83078</v>
      </c>
      <c r="R269">
        <v>4.5109000000000003E-2</v>
      </c>
      <c r="S269">
        <v>2.3070949999999999</v>
      </c>
      <c r="T269">
        <v>2.1511689999999999</v>
      </c>
      <c r="U269">
        <v>14.49691</v>
      </c>
      <c r="V269">
        <v>6.1847909999999997</v>
      </c>
      <c r="W269">
        <v>13.536</v>
      </c>
      <c r="X269" s="6">
        <v>43844</v>
      </c>
      <c r="Y269">
        <v>2</v>
      </c>
      <c r="Z269" t="s">
        <v>21458</v>
      </c>
      <c r="AA269" t="s">
        <v>11830</v>
      </c>
      <c r="AB269">
        <v>0.52771800000000002</v>
      </c>
      <c r="AC269">
        <v>-0.20458699999999999</v>
      </c>
      <c r="AD269">
        <v>-2.8967719999999999</v>
      </c>
      <c r="AE269">
        <v>-11.924887</v>
      </c>
      <c r="AF269">
        <v>0.76866900000000005</v>
      </c>
      <c r="AG269">
        <v>2.3621720000000002</v>
      </c>
      <c r="AH269">
        <v>6.7531270000000001</v>
      </c>
      <c r="AI269">
        <v>-7.6662650000000001</v>
      </c>
      <c r="AJ269">
        <v>100</v>
      </c>
      <c r="AK269" t="s">
        <v>15697</v>
      </c>
      <c r="AL269" t="s">
        <v>342</v>
      </c>
      <c r="AM269">
        <v>4.4165000000000003E-2</v>
      </c>
      <c r="AN269">
        <v>4.5837999999999997E-2</v>
      </c>
      <c r="AO269">
        <v>4</v>
      </c>
      <c r="AP269">
        <v>33.351824000000001</v>
      </c>
      <c r="AQ269">
        <v>-1.3329000000000001E-2</v>
      </c>
      <c r="AR269">
        <v>-1.3200639999999999</v>
      </c>
      <c r="AS269">
        <v>-0.37335699999999999</v>
      </c>
      <c r="AT269">
        <v>3.2235140000000002</v>
      </c>
    </row>
    <row r="270" spans="1:46" x14ac:dyDescent="0.25">
      <c r="A270" t="s">
        <v>21460</v>
      </c>
      <c r="B270" t="s">
        <v>21461</v>
      </c>
      <c r="C270" t="s">
        <v>21462</v>
      </c>
      <c r="D270" t="s">
        <v>15636</v>
      </c>
      <c r="E270" s="6">
        <v>45950</v>
      </c>
      <c r="F270" t="s">
        <v>15651</v>
      </c>
      <c r="G270">
        <v>99.648134999999996</v>
      </c>
      <c r="H270">
        <v>6.947648</v>
      </c>
      <c r="I270">
        <v>120.117926</v>
      </c>
      <c r="J270">
        <v>3.8455000000000003E-2</v>
      </c>
      <c r="K270">
        <v>0.50236499999999995</v>
      </c>
      <c r="L270">
        <v>14.660919</v>
      </c>
      <c r="M270">
        <v>3.8238219999999998</v>
      </c>
      <c r="N270">
        <v>20993.687999999998</v>
      </c>
      <c r="O270">
        <v>22378.386178000001</v>
      </c>
      <c r="P270">
        <v>1215.556012</v>
      </c>
      <c r="Q270">
        <v>1120.586321</v>
      </c>
      <c r="R270">
        <v>0.14962600000000001</v>
      </c>
      <c r="S270">
        <v>2.692142</v>
      </c>
      <c r="T270">
        <v>2.510195</v>
      </c>
      <c r="U270">
        <v>14.496651999999999</v>
      </c>
      <c r="V270">
        <v>8.7446409999999997</v>
      </c>
      <c r="W270">
        <v>14.369</v>
      </c>
      <c r="X270" s="6">
        <v>44124</v>
      </c>
      <c r="Y270">
        <v>2</v>
      </c>
      <c r="Z270" t="s">
        <v>21461</v>
      </c>
      <c r="AA270" t="s">
        <v>11830</v>
      </c>
      <c r="AB270">
        <v>0.52750699999999995</v>
      </c>
      <c r="AC270">
        <v>-0.20732</v>
      </c>
      <c r="AD270">
        <v>-2.2797489999999998</v>
      </c>
      <c r="AE270">
        <v>-11.40292</v>
      </c>
      <c r="AF270">
        <v>0.76845799999999997</v>
      </c>
      <c r="AG270">
        <v>2.359369</v>
      </c>
      <c r="AH270">
        <v>7.4314679999999997</v>
      </c>
      <c r="AI270">
        <v>-7.1190610000000003</v>
      </c>
      <c r="AJ270">
        <v>100</v>
      </c>
      <c r="AK270" t="s">
        <v>15697</v>
      </c>
      <c r="AL270" t="s">
        <v>342</v>
      </c>
      <c r="AM270">
        <v>0.14649799999999999</v>
      </c>
      <c r="AN270">
        <v>0.15204599999999999</v>
      </c>
      <c r="AO270">
        <v>4</v>
      </c>
      <c r="AP270">
        <v>33.351824000000001</v>
      </c>
      <c r="AQ270">
        <v>-1.3329000000000001E-2</v>
      </c>
      <c r="AR270">
        <v>-1.3200639999999999</v>
      </c>
      <c r="AS270">
        <v>-0.37335699999999999</v>
      </c>
      <c r="AT270">
        <v>3.2235140000000002</v>
      </c>
    </row>
    <row r="271" spans="1:46" x14ac:dyDescent="0.25">
      <c r="A271" t="s">
        <v>21463</v>
      </c>
      <c r="B271" t="s">
        <v>21464</v>
      </c>
      <c r="C271" t="s">
        <v>21465</v>
      </c>
      <c r="D271" t="s">
        <v>15636</v>
      </c>
      <c r="E271" s="6">
        <v>46034</v>
      </c>
      <c r="F271" t="s">
        <v>15651</v>
      </c>
      <c r="G271">
        <v>98.012600000000006</v>
      </c>
      <c r="H271">
        <v>3.5732599999999999</v>
      </c>
      <c r="I271">
        <v>116.71790900000001</v>
      </c>
      <c r="J271">
        <v>3.9307000000000002E-2</v>
      </c>
      <c r="K271">
        <v>-0.17957200000000001</v>
      </c>
      <c r="L271">
        <v>13.833078</v>
      </c>
      <c r="M271">
        <v>3.2482289999999998</v>
      </c>
      <c r="N271">
        <v>21440.66</v>
      </c>
      <c r="O271">
        <v>21780.678779999998</v>
      </c>
      <c r="P271">
        <v>1183.089559</v>
      </c>
      <c r="Q271">
        <v>1090.6564269999999</v>
      </c>
      <c r="R271">
        <v>0.14562900000000001</v>
      </c>
      <c r="S271">
        <v>2.9271319999999998</v>
      </c>
      <c r="T271">
        <v>2.7261250000000001</v>
      </c>
      <c r="U271">
        <v>14.746684999999999</v>
      </c>
      <c r="V271">
        <v>9.9651069999999997</v>
      </c>
      <c r="W271">
        <v>14.06</v>
      </c>
      <c r="X271" s="6">
        <v>44208</v>
      </c>
      <c r="Y271">
        <v>2</v>
      </c>
      <c r="Z271" t="s">
        <v>21464</v>
      </c>
      <c r="AA271" t="s">
        <v>11830</v>
      </c>
      <c r="AB271">
        <v>0.52836399999999994</v>
      </c>
      <c r="AC271">
        <v>-0.88444199999999995</v>
      </c>
      <c r="AD271">
        <v>-2.9852799999999999</v>
      </c>
      <c r="AE271">
        <v>-11.894097</v>
      </c>
      <c r="AF271">
        <v>0.76931700000000003</v>
      </c>
      <c r="AG271">
        <v>1.6648309999999999</v>
      </c>
      <c r="AH271">
        <v>6.6558229999999998</v>
      </c>
      <c r="AI271">
        <v>-7.6339860000000002</v>
      </c>
      <c r="AJ271">
        <v>100</v>
      </c>
      <c r="AK271" t="s">
        <v>15697</v>
      </c>
      <c r="AL271" t="s">
        <v>342</v>
      </c>
      <c r="AM271">
        <v>0.14355999999999999</v>
      </c>
      <c r="AN271">
        <v>0.14798500000000001</v>
      </c>
      <c r="AO271">
        <v>4</v>
      </c>
      <c r="AP271">
        <v>33.351824000000001</v>
      </c>
      <c r="AQ271">
        <v>-1.3329000000000001E-2</v>
      </c>
      <c r="AR271">
        <v>-1.3200639999999999</v>
      </c>
      <c r="AS271">
        <v>-0.37335699999999999</v>
      </c>
      <c r="AT271">
        <v>3.2235140000000002</v>
      </c>
    </row>
    <row r="272" spans="1:46" x14ac:dyDescent="0.25">
      <c r="A272" t="s">
        <v>21466</v>
      </c>
      <c r="B272" t="s">
        <v>21467</v>
      </c>
      <c r="C272" t="s">
        <v>21468</v>
      </c>
      <c r="D272" t="s">
        <v>15636</v>
      </c>
      <c r="E272" s="6">
        <v>46118</v>
      </c>
      <c r="F272" t="s">
        <v>15651</v>
      </c>
      <c r="G272">
        <v>99.215765000000005</v>
      </c>
      <c r="H272">
        <v>0.31656800000000002</v>
      </c>
      <c r="I272">
        <v>112.14812999999999</v>
      </c>
      <c r="J272">
        <v>3.8878000000000003E-2</v>
      </c>
      <c r="K272">
        <v>-0.23352400000000001</v>
      </c>
      <c r="M272">
        <v>3.1826050000000001</v>
      </c>
      <c r="N272">
        <v>19872.164000000001</v>
      </c>
      <c r="O272">
        <v>19779.228508</v>
      </c>
      <c r="P272">
        <v>1074.374172</v>
      </c>
      <c r="Q272">
        <v>990.43482100000006</v>
      </c>
      <c r="R272">
        <v>0.132247</v>
      </c>
      <c r="S272">
        <v>3.1471399999999998</v>
      </c>
      <c r="T272">
        <v>2.9310179999999999</v>
      </c>
      <c r="U272">
        <v>14.747237999999999</v>
      </c>
      <c r="V272">
        <v>11.234302</v>
      </c>
      <c r="W272">
        <v>14.483000000000001</v>
      </c>
      <c r="X272" s="6">
        <v>44292</v>
      </c>
      <c r="Y272">
        <v>2</v>
      </c>
      <c r="Z272" t="s">
        <v>21467</v>
      </c>
      <c r="AA272" t="s">
        <v>11830</v>
      </c>
      <c r="AB272">
        <v>0.52793299999999999</v>
      </c>
      <c r="AC272">
        <v>-0.93801199999999996</v>
      </c>
      <c r="AE272">
        <v>-11.950096</v>
      </c>
      <c r="AF272">
        <v>0.76888500000000004</v>
      </c>
      <c r="AG272">
        <v>1.609883</v>
      </c>
      <c r="AI272">
        <v>-7.6926940000000004</v>
      </c>
      <c r="AJ272">
        <v>100</v>
      </c>
      <c r="AK272" t="s">
        <v>15697</v>
      </c>
      <c r="AL272" t="s">
        <v>342</v>
      </c>
      <c r="AM272">
        <v>0.13988800000000001</v>
      </c>
      <c r="AN272">
        <v>0.13438700000000001</v>
      </c>
      <c r="AO272">
        <v>4</v>
      </c>
      <c r="AP272">
        <v>33.351824000000001</v>
      </c>
      <c r="AQ272">
        <v>-1.3329000000000001E-2</v>
      </c>
      <c r="AR272">
        <v>-1.3200639999999999</v>
      </c>
      <c r="AS272">
        <v>-0.37335699999999999</v>
      </c>
      <c r="AT272">
        <v>3.2235140000000002</v>
      </c>
    </row>
    <row r="273" spans="1:46" x14ac:dyDescent="0.25">
      <c r="A273" t="s">
        <v>21469</v>
      </c>
      <c r="B273" t="s">
        <v>21470</v>
      </c>
      <c r="C273" t="s">
        <v>21471</v>
      </c>
      <c r="D273" t="s">
        <v>15636</v>
      </c>
      <c r="E273" s="6">
        <v>46209</v>
      </c>
      <c r="F273" t="s">
        <v>15651</v>
      </c>
      <c r="G273">
        <v>99.372119999999995</v>
      </c>
      <c r="H273">
        <v>3.9424700000000001</v>
      </c>
      <c r="I273">
        <v>110.150257</v>
      </c>
      <c r="J273">
        <v>3.9307000000000002E-2</v>
      </c>
      <c r="K273">
        <v>-0.238091</v>
      </c>
      <c r="M273">
        <v>3.386625</v>
      </c>
      <c r="N273">
        <v>6726.9279999999999</v>
      </c>
      <c r="O273">
        <v>6949.8980570000003</v>
      </c>
      <c r="P273">
        <v>377.50668400000001</v>
      </c>
      <c r="Q273">
        <v>348.01261499999998</v>
      </c>
      <c r="R273">
        <v>4.6468000000000002E-2</v>
      </c>
      <c r="S273">
        <v>3.1780879999999998</v>
      </c>
      <c r="T273">
        <v>2.959848</v>
      </c>
      <c r="U273">
        <v>14.746667</v>
      </c>
      <c r="V273">
        <v>11.881838</v>
      </c>
      <c r="W273">
        <v>14.563000000000001</v>
      </c>
      <c r="X273" s="6">
        <v>44383</v>
      </c>
      <c r="Y273">
        <v>2</v>
      </c>
      <c r="Z273" t="s">
        <v>21470</v>
      </c>
      <c r="AA273" t="s">
        <v>11830</v>
      </c>
      <c r="AB273">
        <v>0.52836399999999994</v>
      </c>
      <c r="AC273">
        <v>-0.94254700000000002</v>
      </c>
      <c r="AE273">
        <v>-11.775997</v>
      </c>
      <c r="AF273">
        <v>0.76931700000000003</v>
      </c>
      <c r="AG273">
        <v>1.6052310000000001</v>
      </c>
      <c r="AI273">
        <v>-7.5101769999999997</v>
      </c>
      <c r="AJ273">
        <v>100</v>
      </c>
      <c r="AK273" t="s">
        <v>15697</v>
      </c>
      <c r="AL273" t="s">
        <v>342</v>
      </c>
      <c r="AM273">
        <v>4.5835000000000001E-2</v>
      </c>
      <c r="AN273">
        <v>4.7219999999999998E-2</v>
      </c>
      <c r="AO273">
        <v>4</v>
      </c>
      <c r="AP273">
        <v>33.351824000000001</v>
      </c>
      <c r="AQ273">
        <v>-1.3329000000000001E-2</v>
      </c>
      <c r="AR273">
        <v>-1.3200639999999999</v>
      </c>
      <c r="AS273">
        <v>-0.37335699999999999</v>
      </c>
      <c r="AT273">
        <v>3.2235140000000002</v>
      </c>
    </row>
    <row r="274" spans="1:46" x14ac:dyDescent="0.25">
      <c r="A274" t="s">
        <v>21472</v>
      </c>
      <c r="B274" t="s">
        <v>21473</v>
      </c>
      <c r="C274" t="s">
        <v>21474</v>
      </c>
      <c r="D274" t="s">
        <v>15636</v>
      </c>
      <c r="E274" s="6">
        <v>46673</v>
      </c>
      <c r="F274" t="s">
        <v>15667</v>
      </c>
      <c r="G274">
        <v>99.299324999999996</v>
      </c>
      <c r="H274">
        <v>3.977E-2</v>
      </c>
      <c r="I274">
        <v>114.787307</v>
      </c>
      <c r="J274">
        <v>3.8871999999999997E-2</v>
      </c>
      <c r="K274">
        <v>-0.35713099999999998</v>
      </c>
      <c r="L274">
        <v>14.473459999999999</v>
      </c>
      <c r="M274">
        <v>3.2232810000000001</v>
      </c>
      <c r="N274">
        <v>12595.7384</v>
      </c>
      <c r="O274">
        <v>12512.492597</v>
      </c>
      <c r="P274">
        <v>679.65739299999996</v>
      </c>
      <c r="Q274">
        <v>626.55671099999995</v>
      </c>
      <c r="R274">
        <v>8.3660999999999999E-2</v>
      </c>
      <c r="S274">
        <v>3.9588719999999999</v>
      </c>
      <c r="T274">
        <v>3.6870210000000001</v>
      </c>
      <c r="U274">
        <v>14.746369</v>
      </c>
      <c r="V274">
        <v>18.200291</v>
      </c>
      <c r="W274">
        <v>14.555999999999999</v>
      </c>
      <c r="X274" s="6">
        <v>44117</v>
      </c>
      <c r="Y274">
        <v>2</v>
      </c>
      <c r="Z274" t="s">
        <v>21473</v>
      </c>
      <c r="AA274" t="s">
        <v>11830</v>
      </c>
      <c r="AB274">
        <v>0.52792700000000004</v>
      </c>
      <c r="AC274">
        <v>-1.0607470000000001</v>
      </c>
      <c r="AD274">
        <v>-2.4395120000000001</v>
      </c>
      <c r="AE274">
        <v>-11.915386</v>
      </c>
      <c r="AF274">
        <v>0.76887899999999998</v>
      </c>
      <c r="AG274">
        <v>1.483992</v>
      </c>
      <c r="AH274">
        <v>7.2558290000000003</v>
      </c>
      <c r="AI274">
        <v>-7.6563049999999997</v>
      </c>
      <c r="AJ274">
        <v>100</v>
      </c>
      <c r="AK274" t="s">
        <v>15697</v>
      </c>
      <c r="AL274" t="s">
        <v>342</v>
      </c>
      <c r="AM274">
        <v>8.8674000000000003E-2</v>
      </c>
      <c r="AN274">
        <v>8.5014000000000006E-2</v>
      </c>
      <c r="AO274">
        <v>4</v>
      </c>
      <c r="AP274">
        <v>33.351824000000001</v>
      </c>
      <c r="AQ274">
        <v>-1.3329000000000001E-2</v>
      </c>
      <c r="AR274">
        <v>-1.3200639999999999</v>
      </c>
      <c r="AS274">
        <v>-0.37335699999999999</v>
      </c>
      <c r="AT274">
        <v>3.2235140000000002</v>
      </c>
    </row>
    <row r="275" spans="1:46" x14ac:dyDescent="0.25">
      <c r="A275" t="s">
        <v>21475</v>
      </c>
      <c r="B275" t="s">
        <v>21476</v>
      </c>
      <c r="C275" t="s">
        <v>21477</v>
      </c>
      <c r="D275" t="s">
        <v>15636</v>
      </c>
      <c r="E275" s="6">
        <v>46757</v>
      </c>
      <c r="F275" t="s">
        <v>15667</v>
      </c>
      <c r="G275">
        <v>98.221575000000001</v>
      </c>
      <c r="H275">
        <v>3.9085860000000001</v>
      </c>
      <c r="I275">
        <v>117.928602</v>
      </c>
      <c r="J275">
        <v>3.9303999999999999E-2</v>
      </c>
      <c r="K275">
        <v>-0.41222799999999998</v>
      </c>
      <c r="L275">
        <v>14.967115</v>
      </c>
      <c r="M275">
        <v>3.8059150000000002</v>
      </c>
      <c r="N275">
        <v>11888.9836</v>
      </c>
      <c r="O275">
        <v>12142.238049</v>
      </c>
      <c r="P275">
        <v>659.545793</v>
      </c>
      <c r="Q275">
        <v>608.01640299999997</v>
      </c>
      <c r="R275">
        <v>8.1184999999999993E-2</v>
      </c>
      <c r="S275">
        <v>3.9306049999999999</v>
      </c>
      <c r="T275">
        <v>3.6607059999999998</v>
      </c>
      <c r="U275">
        <v>14.745749</v>
      </c>
      <c r="V275">
        <v>18.653061999999998</v>
      </c>
      <c r="W275">
        <v>14.292</v>
      </c>
      <c r="X275" s="6">
        <v>44201</v>
      </c>
      <c r="Y275">
        <v>2</v>
      </c>
      <c r="Z275" t="s">
        <v>21476</v>
      </c>
      <c r="AA275" t="s">
        <v>11830</v>
      </c>
      <c r="AB275">
        <v>0.52836099999999997</v>
      </c>
      <c r="AC275">
        <v>-1.1154550000000001</v>
      </c>
      <c r="AD275">
        <v>-2.0187919999999999</v>
      </c>
      <c r="AE275">
        <v>-11.418201</v>
      </c>
      <c r="AF275">
        <v>0.76931400000000005</v>
      </c>
      <c r="AG275">
        <v>1.4278770000000001</v>
      </c>
      <c r="AH275">
        <v>7.7183580000000003</v>
      </c>
      <c r="AI275">
        <v>-7.1350800000000003</v>
      </c>
      <c r="AJ275">
        <v>100</v>
      </c>
      <c r="AK275" t="s">
        <v>15697</v>
      </c>
      <c r="AL275" t="s">
        <v>342</v>
      </c>
      <c r="AM275">
        <v>8.0217999999999998E-2</v>
      </c>
      <c r="AN275">
        <v>8.2498000000000002E-2</v>
      </c>
      <c r="AO275">
        <v>4</v>
      </c>
      <c r="AP275">
        <v>33.351824000000001</v>
      </c>
      <c r="AQ275">
        <v>-1.3329000000000001E-2</v>
      </c>
      <c r="AR275">
        <v>-1.3200639999999999</v>
      </c>
      <c r="AS275">
        <v>-0.37335699999999999</v>
      </c>
      <c r="AT275">
        <v>3.2235140000000002</v>
      </c>
    </row>
    <row r="276" spans="1:46" x14ac:dyDescent="0.25">
      <c r="A276" t="s">
        <v>21478</v>
      </c>
      <c r="B276" t="s">
        <v>21479</v>
      </c>
      <c r="C276" t="s">
        <v>21480</v>
      </c>
      <c r="D276" t="s">
        <v>15636</v>
      </c>
      <c r="E276" s="6">
        <v>47245</v>
      </c>
      <c r="F276" t="s">
        <v>15680</v>
      </c>
      <c r="G276">
        <v>105.56879000000001</v>
      </c>
      <c r="H276">
        <v>7.0270720000000004</v>
      </c>
      <c r="I276">
        <v>157.406386</v>
      </c>
      <c r="J276">
        <v>3.9434999999999998E-2</v>
      </c>
      <c r="K276">
        <v>1.3373299999999999</v>
      </c>
      <c r="L276">
        <v>15.326727999999999</v>
      </c>
      <c r="M276">
        <v>4.6598670000000002</v>
      </c>
      <c r="N276">
        <v>6783.4264000000003</v>
      </c>
      <c r="O276">
        <v>7637.8574159999998</v>
      </c>
      <c r="P276">
        <v>414.875471</v>
      </c>
      <c r="Q276">
        <v>382.46183100000002</v>
      </c>
      <c r="R276">
        <v>5.1068000000000002E-2</v>
      </c>
      <c r="S276">
        <v>4.2556450000000003</v>
      </c>
      <c r="T276">
        <v>3.9625119999999998</v>
      </c>
      <c r="U276">
        <v>14.795294</v>
      </c>
      <c r="V276">
        <v>23.406236</v>
      </c>
      <c r="W276">
        <v>16.100000000000001</v>
      </c>
      <c r="X276" s="6">
        <v>43592</v>
      </c>
      <c r="Y276">
        <v>2</v>
      </c>
      <c r="Z276" t="s">
        <v>21479</v>
      </c>
      <c r="AA276" t="s">
        <v>11830</v>
      </c>
      <c r="AB276">
        <v>0.52849299999999999</v>
      </c>
      <c r="AC276">
        <v>0.621749</v>
      </c>
      <c r="AD276">
        <v>-1.71231</v>
      </c>
      <c r="AE276">
        <v>-10.689489</v>
      </c>
      <c r="AF276">
        <v>0.76944599999999996</v>
      </c>
      <c r="AG276">
        <v>3.2097609999999999</v>
      </c>
      <c r="AH276">
        <v>8.0552980000000005</v>
      </c>
      <c r="AI276">
        <v>-6.3711330000000004</v>
      </c>
      <c r="AJ276">
        <v>100</v>
      </c>
      <c r="AK276" t="s">
        <v>15697</v>
      </c>
      <c r="AL276" t="s">
        <v>342</v>
      </c>
      <c r="AM276">
        <v>4.9589000000000001E-2</v>
      </c>
      <c r="AN276">
        <v>5.1894000000000003E-2</v>
      </c>
      <c r="AO276">
        <v>4</v>
      </c>
      <c r="AP276">
        <v>33.351824000000001</v>
      </c>
      <c r="AQ276">
        <v>-1.3329000000000001E-2</v>
      </c>
      <c r="AR276">
        <v>-1.3200639999999999</v>
      </c>
      <c r="AS276">
        <v>-0.37335699999999999</v>
      </c>
      <c r="AT276">
        <v>3.2235140000000002</v>
      </c>
    </row>
    <row r="277" spans="1:46" x14ac:dyDescent="0.25">
      <c r="A277" t="s">
        <v>21481</v>
      </c>
      <c r="B277" t="s">
        <v>21482</v>
      </c>
      <c r="C277" t="s">
        <v>21483</v>
      </c>
      <c r="D277" t="s">
        <v>15636</v>
      </c>
      <c r="E277" s="6">
        <v>47371</v>
      </c>
      <c r="F277" t="s">
        <v>15680</v>
      </c>
      <c r="G277">
        <v>98.218504999999993</v>
      </c>
      <c r="H277">
        <v>1.3695649999999999</v>
      </c>
      <c r="I277">
        <v>136.86946399999999</v>
      </c>
      <c r="J277">
        <v>3.8795000000000003E-2</v>
      </c>
      <c r="K277">
        <v>1.392998</v>
      </c>
      <c r="L277">
        <v>15.394228</v>
      </c>
      <c r="M277">
        <v>3.6677740000000001</v>
      </c>
      <c r="N277">
        <v>6432.384</v>
      </c>
      <c r="O277">
        <v>6405.887095</v>
      </c>
      <c r="P277">
        <v>347.956931</v>
      </c>
      <c r="Q277">
        <v>320.77154200000001</v>
      </c>
      <c r="R277">
        <v>4.2831000000000001E-2</v>
      </c>
      <c r="S277">
        <v>4.7016640000000001</v>
      </c>
      <c r="T277">
        <v>4.3778119999999996</v>
      </c>
      <c r="U277">
        <v>14.795166999999999</v>
      </c>
      <c r="V277">
        <v>27.096549</v>
      </c>
      <c r="W277">
        <v>14.4</v>
      </c>
      <c r="X277" s="6">
        <v>43718</v>
      </c>
      <c r="Y277">
        <v>2</v>
      </c>
      <c r="Z277" t="s">
        <v>21482</v>
      </c>
      <c r="AA277" t="s">
        <v>11830</v>
      </c>
      <c r="AB277">
        <v>0.52785000000000004</v>
      </c>
      <c r="AC277">
        <v>0.67702300000000004</v>
      </c>
      <c r="AD277">
        <v>-1.6547829999999999</v>
      </c>
      <c r="AE277">
        <v>-11.536082</v>
      </c>
      <c r="AF277">
        <v>0.76880099999999996</v>
      </c>
      <c r="AG277">
        <v>3.2664580000000001</v>
      </c>
      <c r="AH277">
        <v>8.1185419999999997</v>
      </c>
      <c r="AI277">
        <v>-7.258661</v>
      </c>
      <c r="AJ277">
        <v>100</v>
      </c>
      <c r="AK277" t="s">
        <v>15697</v>
      </c>
      <c r="AL277" t="s">
        <v>342</v>
      </c>
      <c r="AM277">
        <v>4.1567E-2</v>
      </c>
      <c r="AN277">
        <v>4.3524E-2</v>
      </c>
      <c r="AO277">
        <v>4</v>
      </c>
      <c r="AP277">
        <v>33.351824000000001</v>
      </c>
      <c r="AQ277">
        <v>-1.3329000000000001E-2</v>
      </c>
      <c r="AR277">
        <v>-1.3200639999999999</v>
      </c>
      <c r="AS277">
        <v>-0.37335699999999999</v>
      </c>
      <c r="AT277">
        <v>3.2235140000000002</v>
      </c>
    </row>
    <row r="278" spans="1:46" x14ac:dyDescent="0.25">
      <c r="A278" t="s">
        <v>21484</v>
      </c>
      <c r="B278" t="s">
        <v>21485</v>
      </c>
      <c r="C278" t="s">
        <v>21486</v>
      </c>
      <c r="D278" t="s">
        <v>15636</v>
      </c>
      <c r="E278" s="6">
        <v>47762</v>
      </c>
      <c r="F278" t="s">
        <v>15680</v>
      </c>
      <c r="G278">
        <v>99.369889999999998</v>
      </c>
      <c r="H278">
        <v>0.320525</v>
      </c>
      <c r="I278">
        <v>116.280756</v>
      </c>
      <c r="J278">
        <v>3.9001000000000001E-2</v>
      </c>
      <c r="K278">
        <v>1.405813</v>
      </c>
      <c r="L278">
        <v>15.361178000000001</v>
      </c>
      <c r="M278">
        <v>4.5404850000000003</v>
      </c>
      <c r="N278">
        <v>8051.6067999999996</v>
      </c>
      <c r="O278">
        <v>8026.6801999999998</v>
      </c>
      <c r="P278">
        <v>435.99566499999997</v>
      </c>
      <c r="Q278">
        <v>401.93193400000001</v>
      </c>
      <c r="R278">
        <v>5.3668E-2</v>
      </c>
      <c r="S278">
        <v>5.0887700000000002</v>
      </c>
      <c r="T278">
        <v>4.7382619999999998</v>
      </c>
      <c r="U278">
        <v>14.794801</v>
      </c>
      <c r="V278">
        <v>32.301749999999998</v>
      </c>
      <c r="W278">
        <v>14.664</v>
      </c>
      <c r="X278" s="6">
        <v>44110</v>
      </c>
      <c r="Y278">
        <v>2</v>
      </c>
      <c r="Z278" t="s">
        <v>21485</v>
      </c>
      <c r="AA278" t="s">
        <v>11830</v>
      </c>
      <c r="AB278">
        <v>0.528057</v>
      </c>
      <c r="AC278">
        <v>0.68974800000000003</v>
      </c>
      <c r="AD278">
        <v>-1.6829499999999999</v>
      </c>
      <c r="AE278">
        <v>-10.791361999999999</v>
      </c>
      <c r="AF278">
        <v>0.76900900000000005</v>
      </c>
      <c r="AG278">
        <v>3.279509</v>
      </c>
      <c r="AH278">
        <v>8.0875760000000003</v>
      </c>
      <c r="AI278">
        <v>-6.477932</v>
      </c>
      <c r="AJ278">
        <v>100</v>
      </c>
      <c r="AK278" t="s">
        <v>15697</v>
      </c>
      <c r="AL278" t="s">
        <v>342</v>
      </c>
      <c r="AM278">
        <v>5.5919999999999997E-2</v>
      </c>
      <c r="AN278">
        <v>5.4536000000000001E-2</v>
      </c>
      <c r="AO278">
        <v>4</v>
      </c>
      <c r="AP278">
        <v>33.351824000000001</v>
      </c>
      <c r="AQ278">
        <v>-1.3329000000000001E-2</v>
      </c>
      <c r="AR278">
        <v>-1.3200639999999999</v>
      </c>
      <c r="AS278">
        <v>-0.37335699999999999</v>
      </c>
      <c r="AT278">
        <v>3.2235140000000002</v>
      </c>
    </row>
    <row r="279" spans="1:46" x14ac:dyDescent="0.25">
      <c r="A279" t="s">
        <v>16355</v>
      </c>
      <c r="B279" t="s">
        <v>16356</v>
      </c>
      <c r="C279" t="s">
        <v>16357</v>
      </c>
      <c r="D279" t="s">
        <v>15636</v>
      </c>
      <c r="E279" s="6">
        <v>44985</v>
      </c>
      <c r="F279" t="s">
        <v>15637</v>
      </c>
      <c r="G279">
        <v>101.848685</v>
      </c>
      <c r="H279">
        <v>1.0828770000000001</v>
      </c>
      <c r="I279">
        <v>192.610039</v>
      </c>
      <c r="J279">
        <v>-5.8310000000000002E-3</v>
      </c>
      <c r="K279">
        <v>0.16106799999999999</v>
      </c>
      <c r="L279">
        <v>4.909726</v>
      </c>
      <c r="M279">
        <v>1.131367</v>
      </c>
      <c r="N279">
        <v>35832.023692000002</v>
      </c>
      <c r="O279">
        <v>36882.461579000003</v>
      </c>
      <c r="P279">
        <v>2534.006292</v>
      </c>
      <c r="Q279">
        <v>2336.0279249999999</v>
      </c>
      <c r="R279">
        <v>0.30430800000000002</v>
      </c>
      <c r="S279">
        <v>0.84550599999999998</v>
      </c>
      <c r="T279">
        <v>0.82284999999999997</v>
      </c>
      <c r="U279">
        <v>5.5065289999999996</v>
      </c>
      <c r="V279">
        <v>1.0860369999999999</v>
      </c>
      <c r="W279">
        <v>7.75</v>
      </c>
      <c r="X279" s="6">
        <v>41082</v>
      </c>
      <c r="Y279">
        <v>2</v>
      </c>
      <c r="Z279" t="s">
        <v>16356</v>
      </c>
      <c r="AA279" t="s">
        <v>11824</v>
      </c>
      <c r="AB279">
        <v>-0.47815000000000002</v>
      </c>
      <c r="AC279">
        <v>0.55675699999999995</v>
      </c>
      <c r="AD279">
        <v>4.9998240000000003</v>
      </c>
      <c r="AE279">
        <v>10.893618999999999</v>
      </c>
      <c r="AF279">
        <v>-0.23960899999999999</v>
      </c>
      <c r="AG279">
        <v>3.1430989999999999</v>
      </c>
      <c r="AH279">
        <v>15.434469</v>
      </c>
      <c r="AI279">
        <v>16.255564</v>
      </c>
      <c r="AJ279">
        <v>100</v>
      </c>
      <c r="AK279" t="s">
        <v>15697</v>
      </c>
      <c r="AL279" t="s">
        <v>380</v>
      </c>
      <c r="AM279">
        <v>0.30307699999999999</v>
      </c>
      <c r="AN279">
        <v>0.31082300000000002</v>
      </c>
      <c r="AO279">
        <v>3</v>
      </c>
      <c r="AP279">
        <v>49.982111000000003</v>
      </c>
      <c r="AQ279">
        <v>-1.7839000000000001E-2</v>
      </c>
      <c r="AR279">
        <v>0.74136899999999994</v>
      </c>
      <c r="AS279">
        <v>0.16179099999999999</v>
      </c>
      <c r="AT279">
        <v>0.35962899999999998</v>
      </c>
    </row>
    <row r="280" spans="1:46" x14ac:dyDescent="0.25">
      <c r="A280" t="s">
        <v>16358</v>
      </c>
      <c r="B280" t="s">
        <v>16359</v>
      </c>
      <c r="C280" t="s">
        <v>16360</v>
      </c>
      <c r="D280" t="s">
        <v>15636</v>
      </c>
      <c r="E280" s="6">
        <v>46377</v>
      </c>
      <c r="F280" t="s">
        <v>15651</v>
      </c>
      <c r="G280">
        <v>109.22726</v>
      </c>
      <c r="H280">
        <v>3.4520550000000001</v>
      </c>
      <c r="I280">
        <v>928.74360100000001</v>
      </c>
      <c r="J280">
        <v>-3.2127999999999997E-2</v>
      </c>
      <c r="K280">
        <v>0.45469799999999999</v>
      </c>
      <c r="L280">
        <v>5.2522880000000001</v>
      </c>
      <c r="M280">
        <v>1.3267089999999999</v>
      </c>
      <c r="N280">
        <v>184604.66917499999</v>
      </c>
      <c r="O280">
        <v>208011.27630500001</v>
      </c>
      <c r="P280">
        <v>14291.396516999999</v>
      </c>
      <c r="Q280">
        <v>13174.8297</v>
      </c>
      <c r="R280">
        <v>1.7162520000000001</v>
      </c>
      <c r="S280">
        <v>3.7370459999999999</v>
      </c>
      <c r="T280">
        <v>3.5919780000000001</v>
      </c>
      <c r="U280">
        <v>8.0773030000000006</v>
      </c>
      <c r="V280">
        <v>16.632854999999999</v>
      </c>
      <c r="W280">
        <v>10.5</v>
      </c>
      <c r="X280" s="6">
        <v>35937</v>
      </c>
      <c r="Y280">
        <v>2</v>
      </c>
      <c r="Z280" t="s">
        <v>16361</v>
      </c>
      <c r="AA280" t="s">
        <v>11824</v>
      </c>
      <c r="AB280">
        <v>-0.50432200000000005</v>
      </c>
      <c r="AC280">
        <v>0.85154799999999997</v>
      </c>
      <c r="AD280">
        <v>5.3426799999999997</v>
      </c>
      <c r="AE280">
        <v>11.107817000000001</v>
      </c>
      <c r="AF280">
        <v>-0.26584400000000002</v>
      </c>
      <c r="AG280">
        <v>3.445471</v>
      </c>
      <c r="AH280">
        <v>15.811396999999999</v>
      </c>
      <c r="AI280">
        <v>16.480118999999998</v>
      </c>
      <c r="AJ280">
        <v>100</v>
      </c>
      <c r="AK280" t="s">
        <v>15697</v>
      </c>
      <c r="AL280" t="s">
        <v>380</v>
      </c>
      <c r="AM280">
        <v>1.7043109999999999</v>
      </c>
      <c r="AN280">
        <v>1.7529950000000001</v>
      </c>
      <c r="AO280">
        <v>3</v>
      </c>
      <c r="AP280">
        <v>49.982111000000003</v>
      </c>
      <c r="AQ280">
        <v>-1.7839000000000001E-2</v>
      </c>
      <c r="AR280">
        <v>0.74136899999999994</v>
      </c>
      <c r="AS280">
        <v>0.16179099999999999</v>
      </c>
      <c r="AT280">
        <v>0.35962899999999998</v>
      </c>
    </row>
    <row r="281" spans="1:46" x14ac:dyDescent="0.25">
      <c r="A281" t="s">
        <v>16362</v>
      </c>
      <c r="B281" t="s">
        <v>11908</v>
      </c>
      <c r="C281" t="s">
        <v>16363</v>
      </c>
      <c r="D281" t="s">
        <v>15636</v>
      </c>
      <c r="E281" s="6">
        <v>47514</v>
      </c>
      <c r="F281" t="s">
        <v>15680</v>
      </c>
      <c r="G281">
        <v>90.851410000000001</v>
      </c>
      <c r="H281">
        <v>1.7315069999999999</v>
      </c>
      <c r="I281">
        <v>180.321392</v>
      </c>
      <c r="J281">
        <v>-0.30153799999999997</v>
      </c>
      <c r="K281">
        <v>-0.26822400000000002</v>
      </c>
      <c r="L281">
        <v>7.3327179999999998</v>
      </c>
      <c r="M281">
        <v>0.63031700000000002</v>
      </c>
      <c r="N281">
        <v>158853.38358299999</v>
      </c>
      <c r="O281">
        <v>147071.096035</v>
      </c>
      <c r="P281">
        <v>10104.50677</v>
      </c>
      <c r="Q281">
        <v>9315.0557910000007</v>
      </c>
      <c r="R281">
        <v>1.213449</v>
      </c>
      <c r="S281">
        <v>5.7313739999999997</v>
      </c>
      <c r="T281">
        <v>5.4664970000000004</v>
      </c>
      <c r="U281">
        <v>9.6909109999999998</v>
      </c>
      <c r="V281">
        <v>38.840513000000001</v>
      </c>
      <c r="W281">
        <v>8</v>
      </c>
      <c r="X281" s="6">
        <v>41551</v>
      </c>
      <c r="Y281">
        <v>2</v>
      </c>
      <c r="Z281" t="s">
        <v>11908</v>
      </c>
      <c r="AA281" t="s">
        <v>11824</v>
      </c>
      <c r="AB281">
        <v>-0.77246000000000004</v>
      </c>
      <c r="AC281">
        <v>0.12576899999999999</v>
      </c>
      <c r="AD281">
        <v>7.4248969999999996</v>
      </c>
      <c r="AE281">
        <v>10.344201999999999</v>
      </c>
      <c r="AF281">
        <v>-0.53462500000000002</v>
      </c>
      <c r="AG281">
        <v>2.701025</v>
      </c>
      <c r="AH281">
        <v>18.100539999999999</v>
      </c>
      <c r="AI281">
        <v>15.679582</v>
      </c>
      <c r="AJ281">
        <v>100</v>
      </c>
      <c r="AK281" t="s">
        <v>15697</v>
      </c>
      <c r="AL281" t="s">
        <v>380</v>
      </c>
      <c r="AM281">
        <v>1.213741</v>
      </c>
      <c r="AN281">
        <v>1.2394270000000001</v>
      </c>
      <c r="AO281">
        <v>3</v>
      </c>
      <c r="AP281">
        <v>49.982111000000003</v>
      </c>
      <c r="AQ281">
        <v>-1.7839000000000001E-2</v>
      </c>
      <c r="AR281">
        <v>0.74136899999999994</v>
      </c>
      <c r="AS281">
        <v>0.16179099999999999</v>
      </c>
      <c r="AT281">
        <v>0.35962899999999998</v>
      </c>
    </row>
    <row r="282" spans="1:46" x14ac:dyDescent="0.25">
      <c r="A282" t="s">
        <v>16364</v>
      </c>
      <c r="B282" t="s">
        <v>16365</v>
      </c>
      <c r="C282" t="s">
        <v>16366</v>
      </c>
      <c r="D282" t="s">
        <v>15636</v>
      </c>
      <c r="E282" s="6">
        <v>47907</v>
      </c>
      <c r="F282" t="s">
        <v>15680</v>
      </c>
      <c r="G282">
        <v>82.918260000000004</v>
      </c>
      <c r="H282">
        <v>0.97808200000000001</v>
      </c>
      <c r="I282">
        <v>264.33996300000001</v>
      </c>
      <c r="J282">
        <v>-0.34132099999999999</v>
      </c>
      <c r="K282">
        <v>-0.31444899999999998</v>
      </c>
      <c r="L282">
        <v>8.9300429999999995</v>
      </c>
      <c r="M282">
        <v>0.702874</v>
      </c>
      <c r="N282">
        <v>71702.332995999997</v>
      </c>
      <c r="O282">
        <v>60155.63465</v>
      </c>
      <c r="P282">
        <v>4132.9876089999998</v>
      </c>
      <c r="Q282">
        <v>3810.0830689999998</v>
      </c>
      <c r="R282">
        <v>0.49632999999999999</v>
      </c>
      <c r="S282">
        <v>6.4409609999999997</v>
      </c>
      <c r="T282">
        <v>6.1362120000000004</v>
      </c>
      <c r="U282">
        <v>9.9328240000000001</v>
      </c>
      <c r="V282">
        <v>48.918588999999997</v>
      </c>
      <c r="W282">
        <v>7</v>
      </c>
      <c r="X282" s="6">
        <v>40326</v>
      </c>
      <c r="Y282">
        <v>2</v>
      </c>
      <c r="Z282" t="s">
        <v>16365</v>
      </c>
      <c r="AA282" t="s">
        <v>11824</v>
      </c>
      <c r="AB282">
        <v>-0.81205499999999997</v>
      </c>
      <c r="AC282">
        <v>7.9362000000000002E-2</v>
      </c>
      <c r="AD282">
        <v>9.0235939999999992</v>
      </c>
      <c r="AE282">
        <v>10.423762</v>
      </c>
      <c r="AF282">
        <v>-0.57431500000000002</v>
      </c>
      <c r="AG282">
        <v>2.6534239999999998</v>
      </c>
      <c r="AH282">
        <v>19.858111999999998</v>
      </c>
      <c r="AI282">
        <v>15.762988999999999</v>
      </c>
      <c r="AJ282">
        <v>100</v>
      </c>
      <c r="AK282" t="s">
        <v>15697</v>
      </c>
      <c r="AL282" t="s">
        <v>380</v>
      </c>
      <c r="AM282">
        <v>0.49668000000000001</v>
      </c>
      <c r="AN282">
        <v>0.50695599999999996</v>
      </c>
      <c r="AO282">
        <v>3</v>
      </c>
      <c r="AP282">
        <v>49.982111000000003</v>
      </c>
      <c r="AQ282">
        <v>-1.7839000000000001E-2</v>
      </c>
      <c r="AR282">
        <v>0.74136899999999994</v>
      </c>
      <c r="AS282">
        <v>0.16179099999999999</v>
      </c>
      <c r="AT282">
        <v>0.35962899999999998</v>
      </c>
    </row>
    <row r="283" spans="1:46" x14ac:dyDescent="0.25">
      <c r="A283" t="s">
        <v>16367</v>
      </c>
      <c r="B283" t="s">
        <v>16368</v>
      </c>
      <c r="C283" t="s">
        <v>16369</v>
      </c>
      <c r="D283" t="s">
        <v>15636</v>
      </c>
      <c r="E283" s="6">
        <v>48304</v>
      </c>
      <c r="F283" t="s">
        <v>15680</v>
      </c>
      <c r="G283">
        <v>88.689795000000004</v>
      </c>
      <c r="H283">
        <v>0.45205499999999998</v>
      </c>
      <c r="I283">
        <v>170.24598800000001</v>
      </c>
      <c r="J283">
        <v>-0.32563700000000001</v>
      </c>
      <c r="K283">
        <v>-0.37162499999999998</v>
      </c>
      <c r="L283">
        <v>10.712579</v>
      </c>
      <c r="M283">
        <v>1.0077659999999999</v>
      </c>
      <c r="N283">
        <v>120635.25233</v>
      </c>
      <c r="O283">
        <v>107536.495431</v>
      </c>
      <c r="P283">
        <v>7388.2854989999996</v>
      </c>
      <c r="Q283">
        <v>6811.0490879999998</v>
      </c>
      <c r="R283">
        <v>0.88725799999999999</v>
      </c>
      <c r="S283">
        <v>6.7408590000000004</v>
      </c>
      <c r="T283">
        <v>6.4178660000000001</v>
      </c>
      <c r="U283">
        <v>10.065436999999999</v>
      </c>
      <c r="V283">
        <v>55.199320999999998</v>
      </c>
      <c r="W283">
        <v>8.25</v>
      </c>
      <c r="X283" s="6">
        <v>41474</v>
      </c>
      <c r="Y283">
        <v>2</v>
      </c>
      <c r="Z283" t="s">
        <v>16368</v>
      </c>
      <c r="AA283" t="s">
        <v>11824</v>
      </c>
      <c r="AB283">
        <v>-0.79644499999999996</v>
      </c>
      <c r="AC283">
        <v>2.196E-2</v>
      </c>
      <c r="AD283">
        <v>10.80766</v>
      </c>
      <c r="AE283">
        <v>10.758087</v>
      </c>
      <c r="AF283">
        <v>-0.55866800000000005</v>
      </c>
      <c r="AG283">
        <v>2.5945459999999998</v>
      </c>
      <c r="AH283">
        <v>21.819474</v>
      </c>
      <c r="AI283">
        <v>16.113479000000002</v>
      </c>
      <c r="AJ283">
        <v>100</v>
      </c>
      <c r="AK283" t="s">
        <v>15697</v>
      </c>
      <c r="AL283" t="s">
        <v>380</v>
      </c>
      <c r="AM283">
        <v>0.88839299999999999</v>
      </c>
      <c r="AN283">
        <v>0.90625299999999998</v>
      </c>
      <c r="AO283">
        <v>3</v>
      </c>
      <c r="AP283">
        <v>49.982111000000003</v>
      </c>
      <c r="AQ283">
        <v>-1.7839000000000001E-2</v>
      </c>
      <c r="AR283">
        <v>0.74136899999999994</v>
      </c>
      <c r="AS283">
        <v>0.16179099999999999</v>
      </c>
      <c r="AT283">
        <v>0.35962899999999998</v>
      </c>
    </row>
    <row r="284" spans="1:46" x14ac:dyDescent="0.25">
      <c r="A284" t="s">
        <v>16370</v>
      </c>
      <c r="B284" t="s">
        <v>16371</v>
      </c>
      <c r="C284" t="s">
        <v>16372</v>
      </c>
      <c r="D284" t="s">
        <v>15636</v>
      </c>
      <c r="E284" s="6">
        <v>49368</v>
      </c>
      <c r="F284" t="s">
        <v>15696</v>
      </c>
      <c r="G284">
        <v>89.122969999999995</v>
      </c>
      <c r="H284">
        <v>1.2400679999999999</v>
      </c>
      <c r="I284">
        <v>169.66060200000001</v>
      </c>
      <c r="J284">
        <v>-0.29351500000000003</v>
      </c>
      <c r="K284">
        <v>-0.55515300000000001</v>
      </c>
      <c r="L284">
        <v>12.889182</v>
      </c>
      <c r="M284">
        <v>1.9166669999999999</v>
      </c>
      <c r="N284">
        <v>107106.80549499999</v>
      </c>
      <c r="O284">
        <v>96784.963879000003</v>
      </c>
      <c r="P284">
        <v>6649.6024649999999</v>
      </c>
      <c r="Q284">
        <v>6130.0783270000002</v>
      </c>
      <c r="R284">
        <v>0.79854999999999998</v>
      </c>
      <c r="S284">
        <v>7.5169420000000002</v>
      </c>
      <c r="T284">
        <v>7.1448179999999999</v>
      </c>
      <c r="U284">
        <v>10.41661</v>
      </c>
      <c r="V284">
        <v>73.666352000000003</v>
      </c>
      <c r="W284">
        <v>8.875</v>
      </c>
      <c r="X284" s="6">
        <v>42202</v>
      </c>
      <c r="Y284">
        <v>2</v>
      </c>
      <c r="Z284" t="s">
        <v>16371</v>
      </c>
      <c r="AA284" t="s">
        <v>11824</v>
      </c>
      <c r="AB284">
        <v>-0.76447500000000002</v>
      </c>
      <c r="AC284">
        <v>-0.16229299999999999</v>
      </c>
      <c r="AD284">
        <v>12.986132</v>
      </c>
      <c r="AE284">
        <v>11.754723</v>
      </c>
      <c r="AF284">
        <v>-0.52662100000000001</v>
      </c>
      <c r="AG284">
        <v>2.405554</v>
      </c>
      <c r="AH284">
        <v>24.214438000000001</v>
      </c>
      <c r="AI284">
        <v>17.158304999999999</v>
      </c>
      <c r="AJ284">
        <v>100</v>
      </c>
      <c r="AK284" t="s">
        <v>15697</v>
      </c>
      <c r="AL284" t="s">
        <v>380</v>
      </c>
      <c r="AM284">
        <v>0.80104699999999995</v>
      </c>
      <c r="AN284">
        <v>0.81564599999999998</v>
      </c>
      <c r="AO284">
        <v>3</v>
      </c>
      <c r="AP284">
        <v>49.982111000000003</v>
      </c>
      <c r="AQ284">
        <v>-1.7839000000000001E-2</v>
      </c>
      <c r="AR284">
        <v>0.74136899999999994</v>
      </c>
      <c r="AS284">
        <v>0.16179099999999999</v>
      </c>
      <c r="AT284">
        <v>0.35962899999999998</v>
      </c>
    </row>
    <row r="285" spans="1:46" x14ac:dyDescent="0.25">
      <c r="A285" t="s">
        <v>16373</v>
      </c>
      <c r="B285" t="s">
        <v>16374</v>
      </c>
      <c r="C285" t="s">
        <v>16375</v>
      </c>
      <c r="D285" t="s">
        <v>15636</v>
      </c>
      <c r="E285" s="6">
        <v>49765</v>
      </c>
      <c r="F285" t="s">
        <v>15696</v>
      </c>
      <c r="G285">
        <v>69.820549999999997</v>
      </c>
      <c r="H285">
        <v>0.34246599999999999</v>
      </c>
      <c r="I285">
        <v>348.06136400000003</v>
      </c>
      <c r="J285">
        <v>-0.33537600000000001</v>
      </c>
      <c r="K285">
        <v>-0.59884700000000002</v>
      </c>
      <c r="L285">
        <v>12.907590000000001</v>
      </c>
      <c r="M285">
        <v>1.8081309999999999</v>
      </c>
      <c r="N285">
        <v>50983.531877000001</v>
      </c>
      <c r="O285">
        <v>35771.583503000002</v>
      </c>
      <c r="P285">
        <v>2457.6835110000002</v>
      </c>
      <c r="Q285">
        <v>2265.6681359999998</v>
      </c>
      <c r="R285">
        <v>0.29514299999999999</v>
      </c>
      <c r="S285">
        <v>8.5004240000000006</v>
      </c>
      <c r="T285">
        <v>8.0808060000000008</v>
      </c>
      <c r="U285">
        <v>10.385533000000001</v>
      </c>
      <c r="V285">
        <v>92.115285999999998</v>
      </c>
      <c r="W285">
        <v>6.25</v>
      </c>
      <c r="X285" s="6">
        <v>38919</v>
      </c>
      <c r="Y285">
        <v>2</v>
      </c>
      <c r="Z285" t="s">
        <v>16376</v>
      </c>
      <c r="AA285" t="s">
        <v>11824</v>
      </c>
      <c r="AB285">
        <v>-0.80613800000000002</v>
      </c>
      <c r="AC285">
        <v>-0.20616000000000001</v>
      </c>
      <c r="AD285">
        <v>13.004555999999999</v>
      </c>
      <c r="AE285">
        <v>11.635711000000001</v>
      </c>
      <c r="AF285">
        <v>-0.568384</v>
      </c>
      <c r="AG285">
        <v>2.3605589999999999</v>
      </c>
      <c r="AH285">
        <v>24.234693</v>
      </c>
      <c r="AI285">
        <v>17.033538</v>
      </c>
      <c r="AJ285">
        <v>100</v>
      </c>
      <c r="AK285" t="s">
        <v>15697</v>
      </c>
      <c r="AL285" t="s">
        <v>380</v>
      </c>
      <c r="AM285">
        <v>0.29619600000000001</v>
      </c>
      <c r="AN285">
        <v>0.30146200000000001</v>
      </c>
      <c r="AO285">
        <v>3</v>
      </c>
      <c r="AP285">
        <v>49.982111000000003</v>
      </c>
      <c r="AQ285">
        <v>-1.7839000000000001E-2</v>
      </c>
      <c r="AR285">
        <v>0.74136899999999994</v>
      </c>
      <c r="AS285">
        <v>0.16179099999999999</v>
      </c>
      <c r="AT285">
        <v>0.35962899999999998</v>
      </c>
    </row>
    <row r="286" spans="1:46" x14ac:dyDescent="0.25">
      <c r="A286" t="s">
        <v>16377</v>
      </c>
      <c r="B286" t="s">
        <v>16378</v>
      </c>
      <c r="C286" t="s">
        <v>16379</v>
      </c>
      <c r="D286" t="s">
        <v>15636</v>
      </c>
      <c r="E286" s="6">
        <v>50071</v>
      </c>
      <c r="F286" t="s">
        <v>15696</v>
      </c>
      <c r="G286">
        <v>84.676964999999996</v>
      </c>
      <c r="H286">
        <v>1.839726</v>
      </c>
      <c r="I286">
        <v>164.79937200000001</v>
      </c>
      <c r="J286">
        <v>-0.31219000000000002</v>
      </c>
      <c r="K286">
        <v>-0.48739700000000002</v>
      </c>
      <c r="L286">
        <v>13.727372000000001</v>
      </c>
      <c r="M286">
        <v>2.4485760000000001</v>
      </c>
      <c r="N286">
        <v>116174.18023899999</v>
      </c>
      <c r="O286">
        <v>100510.05657099999</v>
      </c>
      <c r="P286">
        <v>6905.5346319999999</v>
      </c>
      <c r="Q286">
        <v>6366.0148719999997</v>
      </c>
      <c r="R286">
        <v>0.82928500000000005</v>
      </c>
      <c r="S286">
        <v>7.9806619999999997</v>
      </c>
      <c r="T286">
        <v>7.5804499999999999</v>
      </c>
      <c r="U286">
        <v>10.559051999999999</v>
      </c>
      <c r="V286">
        <v>86.397255000000001</v>
      </c>
      <c r="W286">
        <v>8.5</v>
      </c>
      <c r="X286" s="6">
        <v>41474</v>
      </c>
      <c r="Y286">
        <v>2</v>
      </c>
      <c r="Z286" t="s">
        <v>16378</v>
      </c>
      <c r="AA286" t="s">
        <v>11824</v>
      </c>
      <c r="AB286">
        <v>-0.78306200000000004</v>
      </c>
      <c r="AC286">
        <v>-9.4269000000000006E-2</v>
      </c>
      <c r="AD286">
        <v>13.825042</v>
      </c>
      <c r="AE286">
        <v>12.337979000000001</v>
      </c>
      <c r="AF286">
        <v>-0.54525199999999996</v>
      </c>
      <c r="AG286">
        <v>2.4753280000000002</v>
      </c>
      <c r="AH286">
        <v>25.136717000000001</v>
      </c>
      <c r="AI286">
        <v>17.769762</v>
      </c>
      <c r="AJ286">
        <v>100</v>
      </c>
      <c r="AK286" t="s">
        <v>15697</v>
      </c>
      <c r="AL286" t="s">
        <v>380</v>
      </c>
      <c r="AM286">
        <v>0.83131100000000002</v>
      </c>
      <c r="AN286">
        <v>0.84703899999999999</v>
      </c>
      <c r="AO286">
        <v>3</v>
      </c>
      <c r="AP286">
        <v>49.982111000000003</v>
      </c>
      <c r="AQ286">
        <v>-1.7839000000000001E-2</v>
      </c>
      <c r="AR286">
        <v>0.74136899999999994</v>
      </c>
      <c r="AS286">
        <v>0.16179099999999999</v>
      </c>
      <c r="AT286">
        <v>0.35962899999999998</v>
      </c>
    </row>
    <row r="287" spans="1:46" x14ac:dyDescent="0.25">
      <c r="A287" t="s">
        <v>16380</v>
      </c>
      <c r="B287" t="s">
        <v>16381</v>
      </c>
      <c r="C287" t="s">
        <v>16382</v>
      </c>
      <c r="D287" t="s">
        <v>15636</v>
      </c>
      <c r="E287" s="6">
        <v>51166</v>
      </c>
      <c r="F287" t="s">
        <v>15696</v>
      </c>
      <c r="G287">
        <v>86.624229999999997</v>
      </c>
      <c r="H287">
        <v>1.947945</v>
      </c>
      <c r="I287">
        <v>156.92146</v>
      </c>
      <c r="J287">
        <v>-0.36948300000000001</v>
      </c>
      <c r="K287">
        <v>-0.57039200000000001</v>
      </c>
      <c r="L287">
        <v>13.769743</v>
      </c>
      <c r="M287">
        <v>2.3923890000000001</v>
      </c>
      <c r="N287">
        <v>82134.483823000002</v>
      </c>
      <c r="O287">
        <v>72748.298916</v>
      </c>
      <c r="P287">
        <v>4998.1655039999996</v>
      </c>
      <c r="Q287">
        <v>4607.6658260000004</v>
      </c>
      <c r="R287">
        <v>0.60022900000000001</v>
      </c>
      <c r="S287">
        <v>8.4008599999999998</v>
      </c>
      <c r="T287">
        <v>7.974729</v>
      </c>
      <c r="U287">
        <v>10.687049</v>
      </c>
      <c r="V287">
        <v>101.373559</v>
      </c>
      <c r="W287">
        <v>9</v>
      </c>
      <c r="X287" s="6">
        <v>42258</v>
      </c>
      <c r="Y287">
        <v>2</v>
      </c>
      <c r="Z287" t="s">
        <v>16381</v>
      </c>
      <c r="AA287" t="s">
        <v>11824</v>
      </c>
      <c r="AB287">
        <v>-0.84008400000000005</v>
      </c>
      <c r="AC287">
        <v>-0.177592</v>
      </c>
      <c r="AD287">
        <v>13.86745</v>
      </c>
      <c r="AE287">
        <v>12.276367</v>
      </c>
      <c r="AF287">
        <v>-0.60241100000000003</v>
      </c>
      <c r="AG287">
        <v>2.3898609999999998</v>
      </c>
      <c r="AH287">
        <v>25.183339</v>
      </c>
      <c r="AI287">
        <v>17.705172000000001</v>
      </c>
      <c r="AJ287">
        <v>100</v>
      </c>
      <c r="AK287" t="s">
        <v>15697</v>
      </c>
      <c r="AL287" t="s">
        <v>380</v>
      </c>
      <c r="AM287">
        <v>0.60219800000000001</v>
      </c>
      <c r="AN287">
        <v>0.61307900000000004</v>
      </c>
      <c r="AO287">
        <v>3</v>
      </c>
      <c r="AP287">
        <v>49.982111000000003</v>
      </c>
      <c r="AQ287">
        <v>-1.7839000000000001E-2</v>
      </c>
      <c r="AR287">
        <v>0.74136899999999994</v>
      </c>
      <c r="AS287">
        <v>0.16179099999999999</v>
      </c>
      <c r="AT287">
        <v>0.35962899999999998</v>
      </c>
    </row>
    <row r="288" spans="1:46" x14ac:dyDescent="0.25">
      <c r="A288" t="s">
        <v>16383</v>
      </c>
      <c r="B288" t="s">
        <v>16384</v>
      </c>
      <c r="C288" t="s">
        <v>16385</v>
      </c>
      <c r="D288" t="s">
        <v>15636</v>
      </c>
      <c r="E288" s="6">
        <v>51560</v>
      </c>
      <c r="F288" t="s">
        <v>15696</v>
      </c>
      <c r="G288">
        <v>66.307249999999996</v>
      </c>
      <c r="H288">
        <v>0.908219</v>
      </c>
      <c r="I288">
        <v>247.491208</v>
      </c>
      <c r="J288">
        <v>-0.40895799999999999</v>
      </c>
      <c r="K288">
        <v>-0.76302099999999995</v>
      </c>
      <c r="L288">
        <v>13.314721</v>
      </c>
      <c r="M288">
        <v>2.3137279999999998</v>
      </c>
      <c r="N288">
        <v>45662.961069999998</v>
      </c>
      <c r="O288">
        <v>30692.573523999999</v>
      </c>
      <c r="P288">
        <v>2108.730575</v>
      </c>
      <c r="Q288">
        <v>1943.9784050000001</v>
      </c>
      <c r="R288">
        <v>0.25323699999999999</v>
      </c>
      <c r="S288">
        <v>9.2270090000000007</v>
      </c>
      <c r="T288">
        <v>8.7594429999999992</v>
      </c>
      <c r="U288">
        <v>10.675692</v>
      </c>
      <c r="V288">
        <v>120.822016</v>
      </c>
      <c r="W288">
        <v>6.5</v>
      </c>
      <c r="X288" s="6">
        <v>40333</v>
      </c>
      <c r="Y288">
        <v>2</v>
      </c>
      <c r="Z288" t="s">
        <v>16384</v>
      </c>
      <c r="AA288" t="s">
        <v>11824</v>
      </c>
      <c r="AB288">
        <v>-0.87937299999999996</v>
      </c>
      <c r="AC288">
        <v>-0.37098199999999998</v>
      </c>
      <c r="AD288">
        <v>13.412037</v>
      </c>
      <c r="AE288">
        <v>12.190113</v>
      </c>
      <c r="AF288">
        <v>-0.64179399999999998</v>
      </c>
      <c r="AG288">
        <v>2.191497</v>
      </c>
      <c r="AH288">
        <v>24.682669000000001</v>
      </c>
      <c r="AI288">
        <v>17.614747000000001</v>
      </c>
      <c r="AJ288">
        <v>100</v>
      </c>
      <c r="AK288" t="s">
        <v>15697</v>
      </c>
      <c r="AL288" t="s">
        <v>380</v>
      </c>
      <c r="AM288">
        <v>0.25456099999999998</v>
      </c>
      <c r="AN288">
        <v>0.25865899999999997</v>
      </c>
      <c r="AO288">
        <v>3</v>
      </c>
      <c r="AP288">
        <v>49.982111000000003</v>
      </c>
      <c r="AQ288">
        <v>-1.7839000000000001E-2</v>
      </c>
      <c r="AR288">
        <v>0.74136899999999994</v>
      </c>
      <c r="AS288">
        <v>0.16179099999999999</v>
      </c>
      <c r="AT288">
        <v>0.35962899999999998</v>
      </c>
    </row>
    <row r="289" spans="1:46" x14ac:dyDescent="0.25">
      <c r="A289" t="s">
        <v>16386</v>
      </c>
      <c r="B289" t="s">
        <v>16387</v>
      </c>
      <c r="C289" t="s">
        <v>16388</v>
      </c>
      <c r="D289" t="s">
        <v>15636</v>
      </c>
      <c r="E289" s="6">
        <v>52627</v>
      </c>
      <c r="F289" t="s">
        <v>15696</v>
      </c>
      <c r="G289">
        <v>83.572990000000004</v>
      </c>
      <c r="H289">
        <v>1.8938360000000001</v>
      </c>
      <c r="I289">
        <v>174.70376400000001</v>
      </c>
      <c r="J289">
        <v>-0.14053199999999999</v>
      </c>
      <c r="K289">
        <v>-0.377112</v>
      </c>
      <c r="L289">
        <v>14.347656000000001</v>
      </c>
      <c r="M289">
        <v>2.4147159999999999</v>
      </c>
      <c r="N289">
        <v>99025.727190000005</v>
      </c>
      <c r="O289">
        <v>84634.145573000002</v>
      </c>
      <c r="P289">
        <v>5814.7815579999997</v>
      </c>
      <c r="Q289">
        <v>5360.4808089999997</v>
      </c>
      <c r="R289">
        <v>0.69829600000000003</v>
      </c>
      <c r="S289">
        <v>8.9277250000000006</v>
      </c>
      <c r="T289">
        <v>8.4742630000000005</v>
      </c>
      <c r="U289">
        <v>10.702116</v>
      </c>
      <c r="V289">
        <v>121.274018</v>
      </c>
      <c r="W289">
        <v>8.75</v>
      </c>
      <c r="X289" s="6">
        <v>41838</v>
      </c>
      <c r="Y289">
        <v>2</v>
      </c>
      <c r="Z289" t="s">
        <v>16387</v>
      </c>
      <c r="AA289" t="s">
        <v>11824</v>
      </c>
      <c r="AB289">
        <v>-0.61221499999999995</v>
      </c>
      <c r="AC289">
        <v>1.6451E-2</v>
      </c>
      <c r="AD289">
        <v>14.445859</v>
      </c>
      <c r="AE289">
        <v>12.300850000000001</v>
      </c>
      <c r="AF289">
        <v>-0.37399500000000002</v>
      </c>
      <c r="AG289">
        <v>2.5888949999999999</v>
      </c>
      <c r="AH289">
        <v>25.819230000000001</v>
      </c>
      <c r="AI289">
        <v>17.730837999999999</v>
      </c>
      <c r="AJ289">
        <v>100</v>
      </c>
      <c r="AK289" t="s">
        <v>15697</v>
      </c>
      <c r="AL289" t="s">
        <v>380</v>
      </c>
      <c r="AM289">
        <v>0.69922799999999996</v>
      </c>
      <c r="AN289">
        <v>0.71324600000000005</v>
      </c>
      <c r="AO289">
        <v>3</v>
      </c>
      <c r="AP289">
        <v>49.982111000000003</v>
      </c>
      <c r="AQ289">
        <v>-1.7839000000000001E-2</v>
      </c>
      <c r="AR289">
        <v>0.74136899999999994</v>
      </c>
      <c r="AS289">
        <v>0.16179099999999999</v>
      </c>
      <c r="AT289">
        <v>0.35962899999999998</v>
      </c>
    </row>
    <row r="290" spans="1:46" x14ac:dyDescent="0.25">
      <c r="A290" t="s">
        <v>16389</v>
      </c>
      <c r="B290" t="s">
        <v>16390</v>
      </c>
      <c r="C290" t="s">
        <v>16391</v>
      </c>
      <c r="D290" t="s">
        <v>15636</v>
      </c>
      <c r="E290" s="6">
        <v>54116</v>
      </c>
      <c r="F290" t="s">
        <v>15696</v>
      </c>
      <c r="G290">
        <v>83.346080000000001</v>
      </c>
      <c r="H290">
        <v>1.2226030000000001</v>
      </c>
      <c r="I290">
        <v>190.510177</v>
      </c>
      <c r="J290">
        <v>-0.23752799999999999</v>
      </c>
      <c r="K290">
        <v>-0.37921300000000002</v>
      </c>
      <c r="L290">
        <v>14.083159999999999</v>
      </c>
      <c r="M290">
        <v>2.664704</v>
      </c>
      <c r="N290">
        <v>168598.01195399999</v>
      </c>
      <c r="O290">
        <v>142581.11783500001</v>
      </c>
      <c r="P290">
        <v>9796.0232109999997</v>
      </c>
      <c r="Q290">
        <v>9030.6736209999999</v>
      </c>
      <c r="R290">
        <v>1.1764030000000001</v>
      </c>
      <c r="S290">
        <v>9.053528</v>
      </c>
      <c r="T290">
        <v>8.5877130000000008</v>
      </c>
      <c r="U290">
        <v>10.848395999999999</v>
      </c>
      <c r="V290">
        <v>132.59732399999999</v>
      </c>
      <c r="W290">
        <v>8.75</v>
      </c>
      <c r="X290" s="6">
        <v>41089</v>
      </c>
      <c r="Y290">
        <v>2</v>
      </c>
      <c r="Z290" t="s">
        <v>16390</v>
      </c>
      <c r="AA290" t="s">
        <v>11824</v>
      </c>
      <c r="AB290">
        <v>-0.70875200000000005</v>
      </c>
      <c r="AC290">
        <v>1.4342000000000001E-2</v>
      </c>
      <c r="AD290">
        <v>14.181136</v>
      </c>
      <c r="AE290">
        <v>12.57497</v>
      </c>
      <c r="AF290">
        <v>-0.47076400000000002</v>
      </c>
      <c r="AG290">
        <v>2.5867330000000002</v>
      </c>
      <c r="AH290">
        <v>25.528199000000001</v>
      </c>
      <c r="AI290">
        <v>18.018211999999998</v>
      </c>
      <c r="AJ290">
        <v>100</v>
      </c>
      <c r="AK290" t="s">
        <v>15697</v>
      </c>
      <c r="AL290" t="s">
        <v>380</v>
      </c>
      <c r="AM290">
        <v>1.177997</v>
      </c>
      <c r="AN290">
        <v>1.201589</v>
      </c>
      <c r="AO290">
        <v>3</v>
      </c>
      <c r="AP290">
        <v>49.982111000000003</v>
      </c>
      <c r="AQ290">
        <v>-1.7839000000000001E-2</v>
      </c>
      <c r="AR290">
        <v>0.74136899999999994</v>
      </c>
      <c r="AS290">
        <v>0.16179099999999999</v>
      </c>
      <c r="AT290">
        <v>0.35962899999999998</v>
      </c>
    </row>
    <row r="291" spans="1:46" x14ac:dyDescent="0.25">
      <c r="E291" s="6"/>
      <c r="X291" s="6"/>
    </row>
    <row r="292" spans="1:46" x14ac:dyDescent="0.25">
      <c r="E292" s="6"/>
      <c r="X292" s="6"/>
    </row>
    <row r="293" spans="1:46" x14ac:dyDescent="0.25">
      <c r="E293" s="6"/>
      <c r="X293" s="6"/>
    </row>
    <row r="294" spans="1:46" x14ac:dyDescent="0.25">
      <c r="A294" t="s">
        <v>16392</v>
      </c>
      <c r="E294" s="6"/>
      <c r="X294" s="6"/>
    </row>
    <row r="295" spans="1:46" x14ac:dyDescent="0.25">
      <c r="A295" t="s">
        <v>16393</v>
      </c>
      <c r="E295" s="6"/>
      <c r="X295" s="6"/>
    </row>
  </sheetData>
  <autoFilter ref="A2:AT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V1623"/>
  <sheetViews>
    <sheetView workbookViewId="0"/>
  </sheetViews>
  <sheetFormatPr defaultRowHeight="15" outlineLevelCol="1" x14ac:dyDescent="0.25"/>
  <cols>
    <col min="5" max="22" width="0" hidden="1" customWidth="1" outlineLevel="1"/>
    <col min="23" max="23" width="9.140625" collapsed="1"/>
  </cols>
  <sheetData>
    <row r="1" spans="1:48" x14ac:dyDescent="0.25">
      <c r="A1" t="s">
        <v>11940</v>
      </c>
      <c r="B1" t="s">
        <v>11941</v>
      </c>
      <c r="C1" t="s">
        <v>11942</v>
      </c>
      <c r="D1" t="s">
        <v>13174</v>
      </c>
      <c r="E1" t="s">
        <v>11944</v>
      </c>
      <c r="F1" t="s">
        <v>11945</v>
      </c>
      <c r="G1" t="s">
        <v>11946</v>
      </c>
      <c r="H1" t="s">
        <v>11947</v>
      </c>
      <c r="I1" t="s">
        <v>11948</v>
      </c>
      <c r="J1" t="s">
        <v>11949</v>
      </c>
      <c r="K1" t="s">
        <v>11950</v>
      </c>
      <c r="L1" t="s">
        <v>11951</v>
      </c>
      <c r="M1" t="s">
        <v>11952</v>
      </c>
      <c r="N1" t="s">
        <v>11953</v>
      </c>
      <c r="O1" t="s">
        <v>11954</v>
      </c>
      <c r="P1" t="s">
        <v>11955</v>
      </c>
      <c r="Q1" t="s">
        <v>11956</v>
      </c>
      <c r="R1" t="s">
        <v>11957</v>
      </c>
      <c r="S1" t="s">
        <v>11958</v>
      </c>
      <c r="T1" t="s">
        <v>11959</v>
      </c>
      <c r="U1" t="s">
        <v>11960</v>
      </c>
      <c r="V1" t="s">
        <v>11961</v>
      </c>
      <c r="W1" t="s">
        <v>11962</v>
      </c>
      <c r="X1" t="s">
        <v>3851</v>
      </c>
      <c r="Y1" t="s">
        <v>3852</v>
      </c>
      <c r="Z1" t="s">
        <v>11963</v>
      </c>
      <c r="AA1" t="s">
        <v>11964</v>
      </c>
      <c r="AB1" t="s">
        <v>11965</v>
      </c>
      <c r="AC1" t="s">
        <v>11966</v>
      </c>
      <c r="AD1" t="s">
        <v>11967</v>
      </c>
      <c r="AE1" t="s">
        <v>11968</v>
      </c>
      <c r="AF1" t="s">
        <v>11969</v>
      </c>
      <c r="AG1" t="s">
        <v>133</v>
      </c>
      <c r="AH1" t="s">
        <v>11970</v>
      </c>
      <c r="AI1" t="s">
        <v>11971</v>
      </c>
      <c r="AJ1" t="s">
        <v>11972</v>
      </c>
      <c r="AK1" t="s">
        <v>3847</v>
      </c>
      <c r="AL1" t="s">
        <v>11973</v>
      </c>
      <c r="AM1" t="s">
        <v>11974</v>
      </c>
      <c r="AN1" t="s">
        <v>11975</v>
      </c>
      <c r="AO1" t="s">
        <v>11976</v>
      </c>
      <c r="AP1" t="s">
        <v>11977</v>
      </c>
      <c r="AQ1" t="s">
        <v>11978</v>
      </c>
      <c r="AR1" t="s">
        <v>11979</v>
      </c>
      <c r="AS1" t="s">
        <v>11980</v>
      </c>
      <c r="AT1" t="s">
        <v>11981</v>
      </c>
      <c r="AU1" t="s">
        <v>11982</v>
      </c>
      <c r="AV1" t="s">
        <v>11983</v>
      </c>
    </row>
    <row r="2" spans="1:48" x14ac:dyDescent="0.25">
      <c r="A2" t="s">
        <v>13175</v>
      </c>
      <c r="B2" s="6">
        <v>44664</v>
      </c>
      <c r="C2" t="s">
        <v>13175</v>
      </c>
      <c r="E2">
        <v>283819966204.29999</v>
      </c>
      <c r="F2">
        <v>269881834220</v>
      </c>
      <c r="G2">
        <v>100</v>
      </c>
      <c r="H2">
        <v>8.2039179999999998</v>
      </c>
      <c r="I2">
        <v>4.6608299999999998</v>
      </c>
      <c r="J2">
        <v>5.9068041732315404</v>
      </c>
      <c r="K2">
        <v>5.9068040000000002</v>
      </c>
      <c r="L2">
        <v>320.88171732315402</v>
      </c>
      <c r="M2">
        <v>320</v>
      </c>
      <c r="N2">
        <v>5.469563</v>
      </c>
      <c r="O2">
        <v>5.9699999999995798E-2</v>
      </c>
      <c r="P2">
        <v>-0.84291721973442901</v>
      </c>
      <c r="Q2">
        <v>-7.9214373602547496</v>
      </c>
      <c r="R2">
        <v>93.944621999999995</v>
      </c>
      <c r="S2">
        <v>94.906108000000003</v>
      </c>
      <c r="T2">
        <v>93.602636000000004</v>
      </c>
      <c r="U2">
        <v>94.560623000000007</v>
      </c>
      <c r="W2" t="s">
        <v>13175</v>
      </c>
      <c r="AC2">
        <v>94.742941999999999</v>
      </c>
      <c r="AD2">
        <v>1.13994</v>
      </c>
      <c r="AH2">
        <v>6.6932429999999998</v>
      </c>
      <c r="AI2">
        <v>4.5778733451534297</v>
      </c>
      <c r="AJ2">
        <v>42.966281000000002</v>
      </c>
      <c r="AK2">
        <v>5.7049910187290802</v>
      </c>
      <c r="AL2">
        <v>303</v>
      </c>
      <c r="AM2">
        <v>304</v>
      </c>
      <c r="AN2">
        <v>4.6013060000000001</v>
      </c>
      <c r="AP2">
        <v>0.99635970958601605</v>
      </c>
      <c r="AQ2">
        <v>0</v>
      </c>
      <c r="AR2">
        <v>54.8230129877564</v>
      </c>
      <c r="AS2">
        <v>1.22571484450872E-2</v>
      </c>
      <c r="AT2">
        <v>0.53432203673165102</v>
      </c>
      <c r="AU2">
        <v>8.0293981211994395E-2</v>
      </c>
      <c r="AV2">
        <v>1.00557579538641</v>
      </c>
    </row>
    <row r="3" spans="1:48" x14ac:dyDescent="0.25">
      <c r="A3" t="s">
        <v>13176</v>
      </c>
      <c r="B3" s="6">
        <v>44664</v>
      </c>
      <c r="C3" t="s">
        <v>13177</v>
      </c>
      <c r="D3" t="s">
        <v>212</v>
      </c>
      <c r="E3">
        <v>195006213</v>
      </c>
      <c r="F3">
        <v>198199439.69999999</v>
      </c>
      <c r="G3">
        <v>7.3439340706546105E-2</v>
      </c>
      <c r="H3">
        <v>0.88333300000000003</v>
      </c>
      <c r="I3">
        <v>0.86560499999999996</v>
      </c>
      <c r="J3">
        <v>2.6631459999999998</v>
      </c>
      <c r="K3">
        <v>2.6631459999999998</v>
      </c>
      <c r="L3">
        <v>111.56129999999899</v>
      </c>
      <c r="M3">
        <v>106</v>
      </c>
      <c r="N3">
        <v>0.86094099999999996</v>
      </c>
      <c r="O3">
        <v>7.9999999999991106E-2</v>
      </c>
      <c r="P3">
        <v>-0.13510223325325901</v>
      </c>
      <c r="Q3">
        <v>-0.623853748940428</v>
      </c>
      <c r="R3">
        <v>101.1125</v>
      </c>
      <c r="S3">
        <v>101.59050000000001</v>
      </c>
      <c r="T3">
        <v>101.1125</v>
      </c>
      <c r="U3">
        <v>101.59050000000001</v>
      </c>
      <c r="V3" t="s">
        <v>11987</v>
      </c>
      <c r="W3" t="s">
        <v>3904</v>
      </c>
      <c r="X3" t="s">
        <v>11988</v>
      </c>
      <c r="Y3" t="s">
        <v>11989</v>
      </c>
      <c r="Z3" t="s">
        <v>12267</v>
      </c>
      <c r="AA3" t="s">
        <v>11839</v>
      </c>
      <c r="AB3" t="s">
        <v>11990</v>
      </c>
      <c r="AC3">
        <v>101.6375</v>
      </c>
      <c r="AD3">
        <v>0.52500000000000002</v>
      </c>
      <c r="AE3" s="6">
        <v>41339</v>
      </c>
      <c r="AF3" s="6">
        <v>44991</v>
      </c>
      <c r="AG3" t="s">
        <v>211</v>
      </c>
      <c r="AH3">
        <v>0.88333300000000003</v>
      </c>
      <c r="AI3">
        <v>0.86560530246234901</v>
      </c>
      <c r="AJ3">
        <v>1.553256</v>
      </c>
      <c r="AK3">
        <v>2.6631456206063899</v>
      </c>
      <c r="AL3">
        <v>106</v>
      </c>
      <c r="AM3">
        <v>68</v>
      </c>
      <c r="AN3">
        <v>4.5</v>
      </c>
      <c r="AO3" t="s">
        <v>11991</v>
      </c>
      <c r="AP3">
        <v>1</v>
      </c>
      <c r="AQ3">
        <v>3</v>
      </c>
      <c r="AR3">
        <v>42.776155842821098</v>
      </c>
      <c r="AS3">
        <v>9.9026871381532502E-2</v>
      </c>
      <c r="AT3">
        <v>1.7599810756152501</v>
      </c>
      <c r="AU3">
        <v>0.74539264821121498</v>
      </c>
      <c r="AV3">
        <v>3.4872115297737998</v>
      </c>
    </row>
    <row r="4" spans="1:48" x14ac:dyDescent="0.25">
      <c r="A4" t="s">
        <v>13178</v>
      </c>
      <c r="B4" s="6">
        <v>44664</v>
      </c>
      <c r="C4" t="s">
        <v>13179</v>
      </c>
      <c r="D4" t="s">
        <v>212</v>
      </c>
      <c r="E4">
        <v>195006213</v>
      </c>
      <c r="F4">
        <v>197465457.80000001</v>
      </c>
      <c r="G4">
        <v>7.3167376520008695E-2</v>
      </c>
      <c r="H4">
        <v>0.94722200000000001</v>
      </c>
      <c r="I4">
        <v>0.93032300000000001</v>
      </c>
      <c r="J4">
        <v>2.3241640000000001</v>
      </c>
      <c r="K4">
        <v>2.3241640000000001</v>
      </c>
      <c r="L4">
        <v>71.120800000000003</v>
      </c>
      <c r="M4">
        <v>68</v>
      </c>
      <c r="N4">
        <v>0.92670600000000003</v>
      </c>
      <c r="O4">
        <v>4.3900000000007801E-2</v>
      </c>
      <c r="P4">
        <v>3.01821463145612E-2</v>
      </c>
      <c r="Q4">
        <v>-0.95815814084536599</v>
      </c>
      <c r="R4">
        <v>101.05</v>
      </c>
      <c r="S4">
        <v>101.56</v>
      </c>
      <c r="T4">
        <v>101.05</v>
      </c>
      <c r="U4">
        <v>101.56</v>
      </c>
      <c r="V4" t="s">
        <v>11987</v>
      </c>
      <c r="W4" t="s">
        <v>3902</v>
      </c>
      <c r="X4" t="s">
        <v>11988</v>
      </c>
      <c r="Y4" t="s">
        <v>11989</v>
      </c>
      <c r="Z4" t="s">
        <v>11829</v>
      </c>
      <c r="AA4" t="s">
        <v>11839</v>
      </c>
      <c r="AB4" t="s">
        <v>11990</v>
      </c>
      <c r="AC4">
        <v>101.261111</v>
      </c>
      <c r="AD4">
        <v>0.21111099999999999</v>
      </c>
      <c r="AE4" s="6">
        <v>43188</v>
      </c>
      <c r="AF4" s="6">
        <v>45014</v>
      </c>
      <c r="AG4" t="s">
        <v>211</v>
      </c>
      <c r="AH4">
        <v>0.94722200000000001</v>
      </c>
      <c r="AI4">
        <v>0.93032290217785296</v>
      </c>
      <c r="AJ4">
        <v>1.7648090000000001</v>
      </c>
      <c r="AK4">
        <v>2.3241644652245799</v>
      </c>
      <c r="AL4">
        <v>68</v>
      </c>
      <c r="AM4">
        <v>29</v>
      </c>
      <c r="AN4">
        <v>4</v>
      </c>
      <c r="AO4" t="s">
        <v>11991</v>
      </c>
      <c r="AP4">
        <v>1</v>
      </c>
      <c r="AQ4">
        <v>3</v>
      </c>
      <c r="AR4">
        <v>42.776155842821098</v>
      </c>
      <c r="AS4">
        <v>9.9026871381532502E-2</v>
      </c>
      <c r="AT4">
        <v>1.7599810756152501</v>
      </c>
      <c r="AU4">
        <v>0.74539264821121498</v>
      </c>
      <c r="AV4">
        <v>3.4872115297737998</v>
      </c>
    </row>
    <row r="5" spans="1:48" x14ac:dyDescent="0.25">
      <c r="A5" t="s">
        <v>13180</v>
      </c>
      <c r="B5" s="6">
        <v>44664</v>
      </c>
      <c r="C5" t="s">
        <v>13181</v>
      </c>
      <c r="D5" t="s">
        <v>212</v>
      </c>
      <c r="E5">
        <v>173338856</v>
      </c>
      <c r="F5">
        <v>177178192.09999999</v>
      </c>
      <c r="G5">
        <v>6.5650284528666197E-2</v>
      </c>
      <c r="H5">
        <v>1.4194439999999999</v>
      </c>
      <c r="I5">
        <v>1.3758330000000001</v>
      </c>
      <c r="J5">
        <v>2.6635960000000001</v>
      </c>
      <c r="K5">
        <v>2.6635960000000001</v>
      </c>
      <c r="L5">
        <v>71.305199999999999</v>
      </c>
      <c r="M5">
        <v>65</v>
      </c>
      <c r="N5">
        <v>1.3696349999999999</v>
      </c>
      <c r="O5">
        <v>0.20080000000000001</v>
      </c>
      <c r="P5">
        <v>0.19741418837535499</v>
      </c>
      <c r="Q5">
        <v>-2.04121584188653</v>
      </c>
      <c r="R5">
        <v>101.8625</v>
      </c>
      <c r="S5">
        <v>102.3665</v>
      </c>
      <c r="T5">
        <v>101.8625</v>
      </c>
      <c r="U5">
        <v>102.3665</v>
      </c>
      <c r="V5" t="s">
        <v>11987</v>
      </c>
      <c r="W5" t="s">
        <v>10295</v>
      </c>
      <c r="X5" t="s">
        <v>11988</v>
      </c>
      <c r="Y5" t="s">
        <v>11989</v>
      </c>
      <c r="Z5" t="s">
        <v>11839</v>
      </c>
      <c r="AA5" t="s">
        <v>350</v>
      </c>
      <c r="AB5" t="s">
        <v>11990</v>
      </c>
      <c r="AC5">
        <v>102.21493100000001</v>
      </c>
      <c r="AD5">
        <v>0.35243099999999999</v>
      </c>
      <c r="AE5" s="6">
        <v>43362</v>
      </c>
      <c r="AF5" s="6">
        <v>45188</v>
      </c>
      <c r="AG5" t="s">
        <v>453</v>
      </c>
      <c r="AH5">
        <v>1.4194439999999999</v>
      </c>
      <c r="AI5">
        <v>1.3758329741090101</v>
      </c>
      <c r="AJ5">
        <v>3.0328550000000001</v>
      </c>
      <c r="AK5">
        <v>2.6635956885370402</v>
      </c>
      <c r="AL5">
        <v>65</v>
      </c>
      <c r="AM5">
        <v>29</v>
      </c>
      <c r="AN5">
        <v>4.375</v>
      </c>
      <c r="AO5" t="s">
        <v>11991</v>
      </c>
      <c r="AP5">
        <v>1</v>
      </c>
      <c r="AQ5">
        <v>2</v>
      </c>
      <c r="AR5">
        <v>65.076581423584798</v>
      </c>
      <c r="AS5">
        <v>4.9904079167617903E-2</v>
      </c>
      <c r="AT5">
        <v>1.0257582872457001</v>
      </c>
      <c r="AU5">
        <v>0.41748405896400698</v>
      </c>
      <c r="AV5">
        <v>1.73343005731323</v>
      </c>
    </row>
    <row r="6" spans="1:48" x14ac:dyDescent="0.25">
      <c r="A6" t="s">
        <v>13182</v>
      </c>
      <c r="B6" s="6">
        <v>44664</v>
      </c>
      <c r="C6" t="s">
        <v>13183</v>
      </c>
      <c r="D6" t="s">
        <v>360</v>
      </c>
      <c r="E6">
        <v>216673570</v>
      </c>
      <c r="F6">
        <v>224570116.90000001</v>
      </c>
      <c r="G6">
        <v>8.3210534555066801E-2</v>
      </c>
      <c r="H6">
        <v>3.447222</v>
      </c>
      <c r="I6">
        <v>3.1799460000000002</v>
      </c>
      <c r="J6">
        <v>3.477417</v>
      </c>
      <c r="K6">
        <v>3.477417</v>
      </c>
      <c r="L6">
        <v>89.363399999999999</v>
      </c>
      <c r="M6">
        <v>89</v>
      </c>
      <c r="N6">
        <v>3.162032</v>
      </c>
      <c r="O6">
        <v>8.10999999999895E-2</v>
      </c>
      <c r="P6">
        <v>-0.21328282179788799</v>
      </c>
      <c r="Q6">
        <v>-3.99910338882616</v>
      </c>
      <c r="R6">
        <v>103.39375</v>
      </c>
      <c r="S6">
        <v>104.09875</v>
      </c>
      <c r="T6">
        <v>103.39375</v>
      </c>
      <c r="U6">
        <v>104.09875</v>
      </c>
      <c r="V6" t="s">
        <v>11987</v>
      </c>
      <c r="W6" t="s">
        <v>4206</v>
      </c>
      <c r="X6" t="s">
        <v>11988</v>
      </c>
      <c r="Y6" t="s">
        <v>11989</v>
      </c>
      <c r="Z6" t="s">
        <v>11839</v>
      </c>
      <c r="AA6" t="s">
        <v>343</v>
      </c>
      <c r="AB6" t="s">
        <v>11990</v>
      </c>
      <c r="AC6">
        <v>103.64444399999999</v>
      </c>
      <c r="AD6">
        <v>0.25069399999999997</v>
      </c>
      <c r="AE6" s="6">
        <v>43374</v>
      </c>
      <c r="AF6" s="6">
        <v>45929</v>
      </c>
      <c r="AG6" t="s">
        <v>443</v>
      </c>
      <c r="AH6">
        <v>3.447222</v>
      </c>
      <c r="AI6">
        <v>3.1799461854173598</v>
      </c>
      <c r="AJ6">
        <v>12.183977000000001</v>
      </c>
      <c r="AK6">
        <v>3.4774172968131198</v>
      </c>
      <c r="AL6">
        <v>89</v>
      </c>
      <c r="AM6">
        <v>77</v>
      </c>
      <c r="AN6">
        <v>4.75</v>
      </c>
      <c r="AO6" t="s">
        <v>11991</v>
      </c>
      <c r="AP6">
        <v>1</v>
      </c>
      <c r="AQ6">
        <v>1</v>
      </c>
      <c r="AR6">
        <v>83.742794235324894</v>
      </c>
      <c r="AS6">
        <v>2.0012560675993898E-2</v>
      </c>
      <c r="AT6">
        <v>2.37978860886659</v>
      </c>
      <c r="AU6">
        <v>0.83527874909019295</v>
      </c>
      <c r="AV6">
        <v>14.0165910419933</v>
      </c>
    </row>
    <row r="7" spans="1:48" x14ac:dyDescent="0.25">
      <c r="A7" t="s">
        <v>17343</v>
      </c>
      <c r="B7" s="6">
        <v>44664</v>
      </c>
      <c r="C7" t="s">
        <v>17344</v>
      </c>
      <c r="D7" t="s">
        <v>254</v>
      </c>
      <c r="E7">
        <v>346677712</v>
      </c>
      <c r="F7">
        <v>315216709.60000002</v>
      </c>
      <c r="G7">
        <v>0.11679804628090899</v>
      </c>
      <c r="H7">
        <v>9.0500000000000007</v>
      </c>
      <c r="I7">
        <v>7.8752469999999999</v>
      </c>
      <c r="J7">
        <v>3.7419180000000001</v>
      </c>
      <c r="K7">
        <v>3.7419180000000001</v>
      </c>
      <c r="L7">
        <v>104.6751</v>
      </c>
      <c r="M7">
        <v>105</v>
      </c>
      <c r="N7">
        <v>7.8476650000000001</v>
      </c>
      <c r="O7">
        <v>-0.32579999999999798</v>
      </c>
      <c r="P7">
        <v>-2.7828932804375701</v>
      </c>
      <c r="Q7">
        <v>-8.9865160194100699</v>
      </c>
      <c r="R7">
        <v>89.8</v>
      </c>
      <c r="S7">
        <v>90.539000000000001</v>
      </c>
      <c r="T7">
        <v>89.8</v>
      </c>
      <c r="U7">
        <v>90.539000000000001</v>
      </c>
      <c r="V7" t="s">
        <v>11987</v>
      </c>
      <c r="W7" t="s">
        <v>16935</v>
      </c>
      <c r="X7" t="s">
        <v>11988</v>
      </c>
      <c r="Y7" t="s">
        <v>11989</v>
      </c>
      <c r="Z7" t="s">
        <v>12266</v>
      </c>
      <c r="AA7" t="s">
        <v>11839</v>
      </c>
      <c r="AB7" t="s">
        <v>11990</v>
      </c>
      <c r="AC7">
        <v>90.924999999999997</v>
      </c>
      <c r="AD7">
        <v>1.125</v>
      </c>
      <c r="AE7" s="6">
        <v>44322</v>
      </c>
      <c r="AF7" s="6">
        <v>47974</v>
      </c>
      <c r="AG7" t="s">
        <v>16859</v>
      </c>
      <c r="AH7">
        <v>9.0500000000000007</v>
      </c>
      <c r="AI7">
        <v>7.87524697630516</v>
      </c>
      <c r="AJ7">
        <v>71.304411000000002</v>
      </c>
      <c r="AK7">
        <v>3.7419177819127301</v>
      </c>
      <c r="AL7">
        <v>105</v>
      </c>
      <c r="AM7">
        <v>101</v>
      </c>
      <c r="AN7">
        <v>2.5</v>
      </c>
      <c r="AO7" t="s">
        <v>11991</v>
      </c>
      <c r="AP7">
        <v>1</v>
      </c>
      <c r="AQ7">
        <v>2</v>
      </c>
      <c r="AR7">
        <v>66.032201144064899</v>
      </c>
      <c r="AS7">
        <v>-5.4946125334467397E-2</v>
      </c>
      <c r="AT7">
        <v>-1.3074180615778399</v>
      </c>
      <c r="AU7">
        <v>-0.54451974868686603</v>
      </c>
      <c r="AV7">
        <v>0.86154788243121005</v>
      </c>
    </row>
    <row r="8" spans="1:48" x14ac:dyDescent="0.25">
      <c r="A8" t="s">
        <v>13184</v>
      </c>
      <c r="B8" s="6">
        <v>44664</v>
      </c>
      <c r="C8" t="s">
        <v>13185</v>
      </c>
      <c r="D8" t="s">
        <v>212</v>
      </c>
      <c r="E8">
        <v>195006213</v>
      </c>
      <c r="F8">
        <v>202034562.59999999</v>
      </c>
      <c r="G8">
        <v>7.4860378491510504E-2</v>
      </c>
      <c r="H8">
        <v>27.7</v>
      </c>
      <c r="I8">
        <v>1.1156459999999999</v>
      </c>
      <c r="J8">
        <v>6.8509840000000004</v>
      </c>
      <c r="K8">
        <v>6.8509840000000004</v>
      </c>
      <c r="L8">
        <v>401.22739999999999</v>
      </c>
      <c r="M8">
        <v>401</v>
      </c>
      <c r="N8">
        <v>12.022871</v>
      </c>
      <c r="O8">
        <v>0.258099999999994</v>
      </c>
      <c r="P8">
        <v>0.45044091926764701</v>
      </c>
      <c r="Q8">
        <v>-0.42863221163513798</v>
      </c>
      <c r="R8">
        <v>103.05</v>
      </c>
      <c r="S8">
        <v>103.94799999999999</v>
      </c>
      <c r="T8">
        <v>103.05</v>
      </c>
      <c r="U8">
        <v>103.94799999999999</v>
      </c>
      <c r="V8" t="s">
        <v>11987</v>
      </c>
      <c r="W8" t="s">
        <v>10266</v>
      </c>
      <c r="X8" t="s">
        <v>11988</v>
      </c>
      <c r="Y8" t="s">
        <v>11989</v>
      </c>
      <c r="Z8" t="s">
        <v>11839</v>
      </c>
      <c r="AA8" t="s">
        <v>248</v>
      </c>
      <c r="AB8" t="s">
        <v>11815</v>
      </c>
      <c r="AC8">
        <v>103.604167</v>
      </c>
      <c r="AD8">
        <v>0.55416699999999997</v>
      </c>
      <c r="AE8" s="6">
        <v>43363</v>
      </c>
      <c r="AF8" s="6">
        <v>54788</v>
      </c>
      <c r="AG8" t="s">
        <v>247</v>
      </c>
      <c r="AH8">
        <v>1.4222220000000001</v>
      </c>
      <c r="AI8">
        <v>0.89730772656592095</v>
      </c>
      <c r="AJ8">
        <v>1.803269</v>
      </c>
      <c r="AK8">
        <v>4.2420390492657001</v>
      </c>
      <c r="AL8">
        <v>223</v>
      </c>
      <c r="AM8">
        <v>188</v>
      </c>
      <c r="AN8">
        <v>7.125</v>
      </c>
      <c r="AO8" t="s">
        <v>11991</v>
      </c>
      <c r="AP8">
        <v>1</v>
      </c>
      <c r="AQ8">
        <v>3</v>
      </c>
      <c r="AR8">
        <v>46.466814050573497</v>
      </c>
      <c r="AS8">
        <v>2.4165747199091901E-2</v>
      </c>
      <c r="AT8">
        <v>2.4568558679621701</v>
      </c>
      <c r="AU8">
        <v>0.87265742779797495</v>
      </c>
      <c r="AV8">
        <v>7.1926141777278199</v>
      </c>
    </row>
    <row r="9" spans="1:48" x14ac:dyDescent="0.25">
      <c r="A9" t="s">
        <v>13186</v>
      </c>
      <c r="B9" s="6">
        <v>44664</v>
      </c>
      <c r="C9" t="s">
        <v>13187</v>
      </c>
      <c r="D9" t="s">
        <v>360</v>
      </c>
      <c r="E9">
        <v>216673570</v>
      </c>
      <c r="F9">
        <v>220480403.30000001</v>
      </c>
      <c r="G9">
        <v>8.1695162597717197E-2</v>
      </c>
      <c r="H9">
        <v>7.5111109999999996</v>
      </c>
      <c r="I9">
        <v>6.3752639999999996</v>
      </c>
      <c r="J9">
        <v>3.7694480000000001</v>
      </c>
      <c r="K9">
        <v>3.7694480000000001</v>
      </c>
      <c r="L9">
        <v>106.9152</v>
      </c>
      <c r="M9">
        <v>107</v>
      </c>
      <c r="N9">
        <v>6.3458240000000004</v>
      </c>
      <c r="O9">
        <v>0.69820000000000404</v>
      </c>
      <c r="P9">
        <v>-0.34210085963113301</v>
      </c>
      <c r="Q9">
        <v>-5.87320902268356</v>
      </c>
      <c r="R9">
        <v>99.862499999999997</v>
      </c>
      <c r="S9">
        <v>100.6845</v>
      </c>
      <c r="T9">
        <v>99.862499999999997</v>
      </c>
      <c r="U9">
        <v>100.6845</v>
      </c>
      <c r="V9" t="s">
        <v>11987</v>
      </c>
      <c r="W9" t="s">
        <v>4208</v>
      </c>
      <c r="X9" t="s">
        <v>11988</v>
      </c>
      <c r="Y9" t="s">
        <v>11989</v>
      </c>
      <c r="Z9" t="s">
        <v>11839</v>
      </c>
      <c r="AA9" t="s">
        <v>343</v>
      </c>
      <c r="AB9" t="s">
        <v>11990</v>
      </c>
      <c r="AC9">
        <v>101.756944</v>
      </c>
      <c r="AD9">
        <v>1.894444</v>
      </c>
      <c r="AE9" s="6">
        <v>43760</v>
      </c>
      <c r="AF9" s="6">
        <v>47413</v>
      </c>
      <c r="AG9" t="s">
        <v>443</v>
      </c>
      <c r="AH9">
        <v>7.5111109999999996</v>
      </c>
      <c r="AI9">
        <v>6.3752635600690599</v>
      </c>
      <c r="AJ9">
        <v>48.078190999999997</v>
      </c>
      <c r="AK9">
        <v>3.7694482239832898</v>
      </c>
      <c r="AL9">
        <v>107</v>
      </c>
      <c r="AM9">
        <v>105</v>
      </c>
      <c r="AN9">
        <v>3.875</v>
      </c>
      <c r="AO9" t="s">
        <v>11991</v>
      </c>
      <c r="AP9">
        <v>1</v>
      </c>
      <c r="AQ9">
        <v>1</v>
      </c>
      <c r="AR9">
        <v>83.742794235324894</v>
      </c>
      <c r="AS9">
        <v>2.0012560675993898E-2</v>
      </c>
      <c r="AT9">
        <v>2.37978860886659</v>
      </c>
      <c r="AU9">
        <v>0.83527874909019295</v>
      </c>
      <c r="AV9">
        <v>14.0165910419933</v>
      </c>
    </row>
    <row r="10" spans="1:48" x14ac:dyDescent="0.25">
      <c r="A10" t="s">
        <v>13188</v>
      </c>
      <c r="B10" s="6">
        <v>44664</v>
      </c>
      <c r="C10" t="s">
        <v>13189</v>
      </c>
      <c r="D10" t="s">
        <v>360</v>
      </c>
      <c r="E10">
        <v>60291067.600000001</v>
      </c>
      <c r="F10">
        <v>61395147.799999997</v>
      </c>
      <c r="G10">
        <v>2.2748899700076E-2</v>
      </c>
      <c r="H10">
        <v>1</v>
      </c>
      <c r="I10">
        <v>0.97111599999999998</v>
      </c>
      <c r="J10">
        <v>3.8193809999999999</v>
      </c>
      <c r="K10">
        <v>3.8193809999999999</v>
      </c>
      <c r="L10">
        <v>215.2381</v>
      </c>
      <c r="M10">
        <v>214</v>
      </c>
      <c r="N10">
        <v>0.96569899999999997</v>
      </c>
      <c r="O10">
        <v>0.39849999999998997</v>
      </c>
      <c r="P10">
        <v>0.56323398172024497</v>
      </c>
      <c r="Q10">
        <v>2.21293822998609</v>
      </c>
      <c r="R10">
        <v>101.83125</v>
      </c>
      <c r="S10">
        <v>102.72725</v>
      </c>
      <c r="T10">
        <v>101.83125</v>
      </c>
      <c r="U10">
        <v>102.72725</v>
      </c>
      <c r="V10" t="s">
        <v>11987</v>
      </c>
      <c r="W10" t="s">
        <v>5816</v>
      </c>
      <c r="X10" t="s">
        <v>11988</v>
      </c>
      <c r="Y10" t="s">
        <v>11989</v>
      </c>
      <c r="Z10" t="s">
        <v>11844</v>
      </c>
      <c r="AA10" t="s">
        <v>11839</v>
      </c>
      <c r="AB10" t="s">
        <v>11815</v>
      </c>
      <c r="AC10">
        <v>101.83125</v>
      </c>
      <c r="AD10">
        <v>0</v>
      </c>
      <c r="AE10" s="6">
        <v>43208</v>
      </c>
      <c r="AF10" s="6">
        <v>45034</v>
      </c>
      <c r="AG10" t="s">
        <v>1224</v>
      </c>
      <c r="AH10">
        <v>1</v>
      </c>
      <c r="AI10">
        <v>0.97111564215447999</v>
      </c>
      <c r="AJ10">
        <v>1.9057230000000001</v>
      </c>
      <c r="AK10">
        <v>3.8193806561994501</v>
      </c>
      <c r="AL10">
        <v>214</v>
      </c>
      <c r="AM10">
        <v>174</v>
      </c>
      <c r="AN10">
        <v>6.625</v>
      </c>
      <c r="AO10" t="s">
        <v>11991</v>
      </c>
      <c r="AP10">
        <v>1</v>
      </c>
      <c r="AQ10">
        <v>4</v>
      </c>
      <c r="AR10">
        <v>42.634661088645103</v>
      </c>
      <c r="AS10">
        <v>1.9547812920514201E-2</v>
      </c>
      <c r="AT10">
        <v>2.4152553145556701</v>
      </c>
      <c r="AU10">
        <v>0.83109601929061905</v>
      </c>
      <c r="AV10">
        <v>7.6830151351469498</v>
      </c>
    </row>
    <row r="11" spans="1:48" x14ac:dyDescent="0.25">
      <c r="A11" t="s">
        <v>13190</v>
      </c>
      <c r="B11" s="6">
        <v>44664</v>
      </c>
      <c r="C11" t="s">
        <v>13191</v>
      </c>
      <c r="D11" t="s">
        <v>212</v>
      </c>
      <c r="E11">
        <v>156004970.40000001</v>
      </c>
      <c r="F11">
        <v>156115473.40000001</v>
      </c>
      <c r="G11">
        <v>5.7845862005459603E-2</v>
      </c>
      <c r="H11">
        <v>2.4166669999999999</v>
      </c>
      <c r="I11">
        <v>2.2899050000000001</v>
      </c>
      <c r="J11">
        <v>3.7836919999999998</v>
      </c>
      <c r="K11">
        <v>3.7836919999999998</v>
      </c>
      <c r="L11">
        <v>134.819199999999</v>
      </c>
      <c r="M11">
        <v>132</v>
      </c>
      <c r="N11">
        <v>2.2771599999999999</v>
      </c>
      <c r="O11">
        <v>-0.1116</v>
      </c>
      <c r="P11">
        <v>-0.156589522327932</v>
      </c>
      <c r="Q11">
        <v>-1.59940302031083</v>
      </c>
      <c r="R11">
        <v>99.737499999999997</v>
      </c>
      <c r="S11">
        <v>100.49250000000001</v>
      </c>
      <c r="T11">
        <v>99.737499999999997</v>
      </c>
      <c r="U11">
        <v>100.49250000000001</v>
      </c>
      <c r="V11" t="s">
        <v>11987</v>
      </c>
      <c r="W11" t="s">
        <v>10418</v>
      </c>
      <c r="X11" t="s">
        <v>11988</v>
      </c>
      <c r="Y11" t="s">
        <v>11989</v>
      </c>
      <c r="Z11" t="s">
        <v>11839</v>
      </c>
      <c r="AA11" t="s">
        <v>11839</v>
      </c>
      <c r="AB11" t="s">
        <v>11990</v>
      </c>
      <c r="AC11">
        <v>100.07083299999999</v>
      </c>
      <c r="AD11">
        <v>0.33333299999999999</v>
      </c>
      <c r="AE11" s="6">
        <v>43726</v>
      </c>
      <c r="AF11" s="6">
        <v>45553</v>
      </c>
      <c r="AG11" t="s">
        <v>1958</v>
      </c>
      <c r="AH11">
        <v>2.4166669999999999</v>
      </c>
      <c r="AI11">
        <v>2.2899047267624399</v>
      </c>
      <c r="AJ11">
        <v>6.4282769999999996</v>
      </c>
      <c r="AK11">
        <v>3.7836923157840601</v>
      </c>
      <c r="AL11">
        <v>132</v>
      </c>
      <c r="AM11">
        <v>112</v>
      </c>
      <c r="AN11">
        <v>4</v>
      </c>
      <c r="AO11" t="s">
        <v>11991</v>
      </c>
      <c r="AP11">
        <v>1</v>
      </c>
      <c r="AQ11">
        <v>3</v>
      </c>
      <c r="AR11">
        <v>44.736328138694397</v>
      </c>
      <c r="AS11">
        <v>1.8497297417589199E-2</v>
      </c>
      <c r="AT11">
        <v>0.10722574592826099</v>
      </c>
      <c r="AU11">
        <v>7.6775487134724998E-2</v>
      </c>
      <c r="AV11">
        <v>0.19003652091369999</v>
      </c>
    </row>
    <row r="12" spans="1:48" x14ac:dyDescent="0.25">
      <c r="A12" t="s">
        <v>13192</v>
      </c>
      <c r="B12" s="6">
        <v>44664</v>
      </c>
      <c r="C12" t="s">
        <v>13193</v>
      </c>
      <c r="D12" t="s">
        <v>212</v>
      </c>
      <c r="E12">
        <v>156004970.40000001</v>
      </c>
      <c r="F12">
        <v>161192135.69999999</v>
      </c>
      <c r="G12">
        <v>5.9726930540431503E-2</v>
      </c>
      <c r="H12">
        <v>27.7</v>
      </c>
      <c r="I12">
        <v>4.7504619999999997</v>
      </c>
      <c r="J12">
        <v>7.2664099999999996</v>
      </c>
      <c r="K12">
        <v>7.2664099999999996</v>
      </c>
      <c r="L12">
        <v>442.77</v>
      </c>
      <c r="M12">
        <v>442</v>
      </c>
      <c r="N12">
        <v>12.016346</v>
      </c>
      <c r="O12">
        <v>6.45999999999924E-2</v>
      </c>
      <c r="P12">
        <v>0.71480738835394397</v>
      </c>
      <c r="Q12">
        <v>-2.6937934160571402</v>
      </c>
      <c r="R12">
        <v>100.375</v>
      </c>
      <c r="S12">
        <v>101.375</v>
      </c>
      <c r="T12">
        <v>100.375</v>
      </c>
      <c r="U12">
        <v>101.375</v>
      </c>
      <c r="V12" t="s">
        <v>11987</v>
      </c>
      <c r="W12" t="s">
        <v>10457</v>
      </c>
      <c r="X12" t="s">
        <v>11988</v>
      </c>
      <c r="Y12" t="s">
        <v>11989</v>
      </c>
      <c r="Z12" t="s">
        <v>11839</v>
      </c>
      <c r="AA12" t="s">
        <v>11839</v>
      </c>
      <c r="AB12" t="s">
        <v>12045</v>
      </c>
      <c r="AC12">
        <v>103.325</v>
      </c>
      <c r="AD12">
        <v>2.95</v>
      </c>
      <c r="AE12" s="6">
        <v>44125</v>
      </c>
      <c r="AF12" s="6">
        <v>54788</v>
      </c>
      <c r="AG12" t="s">
        <v>2055</v>
      </c>
      <c r="AH12">
        <v>4.0083330000000004</v>
      </c>
      <c r="AI12">
        <v>3.44117800421086</v>
      </c>
      <c r="AJ12">
        <v>14.776953000000001</v>
      </c>
      <c r="AK12">
        <v>5.6119736245368896</v>
      </c>
      <c r="AL12">
        <v>300</v>
      </c>
      <c r="AM12">
        <v>291</v>
      </c>
      <c r="AN12">
        <v>6</v>
      </c>
      <c r="AO12" t="s">
        <v>11991</v>
      </c>
      <c r="AP12">
        <v>1</v>
      </c>
      <c r="AQ12">
        <v>3</v>
      </c>
      <c r="AR12">
        <v>43.603038461546397</v>
      </c>
      <c r="AS12">
        <v>1.9044442907016901E-2</v>
      </c>
      <c r="AT12">
        <v>0.121058417363215</v>
      </c>
      <c r="AU12">
        <v>8.1699796539460495E-2</v>
      </c>
      <c r="AV12">
        <v>0.23852821895826501</v>
      </c>
    </row>
    <row r="13" spans="1:48" x14ac:dyDescent="0.25">
      <c r="A13" t="s">
        <v>17864</v>
      </c>
      <c r="B13" s="6">
        <v>44664</v>
      </c>
      <c r="C13" t="s">
        <v>17865</v>
      </c>
      <c r="D13" t="s">
        <v>212</v>
      </c>
      <c r="E13">
        <v>260008284</v>
      </c>
      <c r="F13">
        <v>245074014</v>
      </c>
      <c r="G13">
        <v>9.08078954979228E-2</v>
      </c>
      <c r="H13">
        <v>4.177778</v>
      </c>
      <c r="I13">
        <v>3.950847</v>
      </c>
      <c r="J13">
        <v>3.4481570000000001</v>
      </c>
      <c r="K13">
        <v>3.4481570000000001</v>
      </c>
      <c r="L13">
        <v>83.369</v>
      </c>
      <c r="M13">
        <v>82</v>
      </c>
      <c r="N13">
        <v>3.9314200000000001</v>
      </c>
      <c r="O13">
        <v>2.31000000000092E-2</v>
      </c>
      <c r="P13">
        <v>-0.31602662502950801</v>
      </c>
      <c r="Q13">
        <v>-5.42130466070497</v>
      </c>
      <c r="R13">
        <v>93.625</v>
      </c>
      <c r="S13">
        <v>94.25</v>
      </c>
      <c r="T13">
        <v>93.625</v>
      </c>
      <c r="U13">
        <v>94.25</v>
      </c>
      <c r="V13" t="s">
        <v>11987</v>
      </c>
      <c r="W13" t="s">
        <v>16971</v>
      </c>
      <c r="X13" t="s">
        <v>11988</v>
      </c>
      <c r="Y13" t="s">
        <v>11989</v>
      </c>
      <c r="Z13" t="s">
        <v>11839</v>
      </c>
      <c r="AA13" t="s">
        <v>11839</v>
      </c>
      <c r="AB13" t="s">
        <v>11990</v>
      </c>
      <c r="AC13">
        <v>94.256232999999995</v>
      </c>
      <c r="AD13">
        <v>0.63123300000000004</v>
      </c>
      <c r="AE13" s="6">
        <v>44369</v>
      </c>
      <c r="AF13" s="6">
        <v>46195</v>
      </c>
      <c r="AG13" t="s">
        <v>1259</v>
      </c>
      <c r="AH13">
        <v>4.177778</v>
      </c>
      <c r="AI13">
        <v>3.9508465415787</v>
      </c>
      <c r="AJ13">
        <v>18.080621000000001</v>
      </c>
      <c r="AK13">
        <v>3.4481566941945299</v>
      </c>
      <c r="AL13">
        <v>82</v>
      </c>
      <c r="AM13">
        <v>74</v>
      </c>
      <c r="AN13">
        <v>1.9590000000000001</v>
      </c>
      <c r="AO13" t="s">
        <v>11991</v>
      </c>
      <c r="AP13">
        <v>1</v>
      </c>
      <c r="AQ13">
        <v>3</v>
      </c>
      <c r="AR13">
        <v>41.2770439338315</v>
      </c>
      <c r="AS13">
        <v>2.0316115296303301E-2</v>
      </c>
      <c r="AT13">
        <v>0.15387146743292099</v>
      </c>
      <c r="AU13">
        <v>9.3144848042989198E-2</v>
      </c>
      <c r="AV13">
        <v>0.353520522060215</v>
      </c>
    </row>
    <row r="14" spans="1:48" x14ac:dyDescent="0.25">
      <c r="A14" t="s">
        <v>22525</v>
      </c>
      <c r="B14" s="6">
        <v>44664</v>
      </c>
      <c r="C14" t="s">
        <v>22526</v>
      </c>
      <c r="D14" t="s">
        <v>212</v>
      </c>
      <c r="E14">
        <v>195006213</v>
      </c>
      <c r="F14">
        <v>188384777</v>
      </c>
      <c r="G14">
        <v>6.9802688862728196E-2</v>
      </c>
      <c r="H14">
        <v>4.8277780000000003</v>
      </c>
      <c r="I14">
        <v>4.4757749999999996</v>
      </c>
      <c r="J14">
        <v>3.3899870000000001</v>
      </c>
      <c r="K14">
        <v>3.3899870000000001</v>
      </c>
      <c r="L14">
        <v>74.821999999999903</v>
      </c>
      <c r="M14">
        <v>74</v>
      </c>
      <c r="N14">
        <v>4.4513780000000001</v>
      </c>
      <c r="O14">
        <v>3.1500000000006502E-2</v>
      </c>
      <c r="P14">
        <v>-0.66165218820701799</v>
      </c>
      <c r="Q14">
        <v>-2.6442369999999999</v>
      </c>
      <c r="R14">
        <v>96.125</v>
      </c>
      <c r="S14">
        <v>97.125</v>
      </c>
      <c r="T14">
        <v>96.125</v>
      </c>
      <c r="U14">
        <v>97.125</v>
      </c>
      <c r="V14" t="s">
        <v>11987</v>
      </c>
      <c r="W14" t="s">
        <v>22209</v>
      </c>
      <c r="X14" t="s">
        <v>11988</v>
      </c>
      <c r="Y14" t="s">
        <v>11989</v>
      </c>
      <c r="Z14" t="s">
        <v>11839</v>
      </c>
      <c r="AA14" t="s">
        <v>389</v>
      </c>
      <c r="AB14" t="s">
        <v>11990</v>
      </c>
      <c r="AC14">
        <v>96.604500000000002</v>
      </c>
      <c r="AD14">
        <v>0.47949999999999998</v>
      </c>
      <c r="AE14" s="6">
        <v>44607</v>
      </c>
      <c r="AF14" s="6">
        <v>46434</v>
      </c>
      <c r="AG14" t="s">
        <v>1259</v>
      </c>
      <c r="AH14">
        <v>4.8277780000000003</v>
      </c>
      <c r="AI14">
        <v>4.4757754651782999</v>
      </c>
      <c r="AJ14">
        <v>23.106273999999999</v>
      </c>
      <c r="AK14">
        <v>3.3899867969171198</v>
      </c>
      <c r="AL14">
        <v>74</v>
      </c>
      <c r="AM14">
        <v>68</v>
      </c>
      <c r="AN14">
        <v>2.74</v>
      </c>
      <c r="AO14" t="s">
        <v>11991</v>
      </c>
      <c r="AP14">
        <v>1</v>
      </c>
      <c r="AQ14">
        <v>3</v>
      </c>
      <c r="AR14">
        <v>41.2770439338315</v>
      </c>
      <c r="AS14">
        <v>2.0316115296303301E-2</v>
      </c>
      <c r="AT14">
        <v>0.15387146743292099</v>
      </c>
      <c r="AU14">
        <v>9.3144848042989198E-2</v>
      </c>
      <c r="AV14">
        <v>0.15387146743292099</v>
      </c>
    </row>
    <row r="15" spans="1:48" x14ac:dyDescent="0.25">
      <c r="A15" t="s">
        <v>13194</v>
      </c>
      <c r="B15" s="6">
        <v>44664</v>
      </c>
      <c r="C15" t="s">
        <v>13195</v>
      </c>
      <c r="D15" t="s">
        <v>212</v>
      </c>
      <c r="E15">
        <v>195006213</v>
      </c>
      <c r="F15">
        <v>192764183.69999999</v>
      </c>
      <c r="G15">
        <v>7.1425401500221905E-2</v>
      </c>
      <c r="H15">
        <v>2.838889</v>
      </c>
      <c r="I15">
        <v>2.7031849999999999</v>
      </c>
      <c r="J15">
        <v>3.3678520000000001</v>
      </c>
      <c r="K15">
        <v>3.3678520000000001</v>
      </c>
      <c r="L15">
        <v>83.861900000000006</v>
      </c>
      <c r="M15">
        <v>82</v>
      </c>
      <c r="N15">
        <v>2.685311</v>
      </c>
      <c r="O15">
        <v>3.3199999999999799E-2</v>
      </c>
      <c r="P15">
        <v>-0.26261513143314102</v>
      </c>
      <c r="Q15">
        <v>-3.7261235068509801</v>
      </c>
      <c r="R15">
        <v>98.375</v>
      </c>
      <c r="S15">
        <v>98.875</v>
      </c>
      <c r="T15">
        <v>98.375</v>
      </c>
      <c r="U15">
        <v>98.875</v>
      </c>
      <c r="V15" t="s">
        <v>11987</v>
      </c>
      <c r="W15" t="s">
        <v>5848</v>
      </c>
      <c r="X15" t="s">
        <v>11988</v>
      </c>
      <c r="Y15" t="s">
        <v>11989</v>
      </c>
      <c r="Z15" t="s">
        <v>11839</v>
      </c>
      <c r="AA15" t="s">
        <v>389</v>
      </c>
      <c r="AB15" t="s">
        <v>11990</v>
      </c>
      <c r="AC15">
        <v>98.850278000000003</v>
      </c>
      <c r="AD15">
        <v>0.47527799999999998</v>
      </c>
      <c r="AE15" s="6">
        <v>43789</v>
      </c>
      <c r="AF15" s="6">
        <v>45708</v>
      </c>
      <c r="AG15" t="s">
        <v>1259</v>
      </c>
      <c r="AH15">
        <v>2.838889</v>
      </c>
      <c r="AI15">
        <v>2.7031847179964399</v>
      </c>
      <c r="AJ15">
        <v>8.7999089999999995</v>
      </c>
      <c r="AK15">
        <v>3.3678521445131699</v>
      </c>
      <c r="AL15">
        <v>82</v>
      </c>
      <c r="AM15">
        <v>67</v>
      </c>
      <c r="AN15">
        <v>2.95</v>
      </c>
      <c r="AO15" t="s">
        <v>11991</v>
      </c>
      <c r="AP15">
        <v>1</v>
      </c>
      <c r="AQ15">
        <v>3</v>
      </c>
      <c r="AR15">
        <v>41.2770439338315</v>
      </c>
      <c r="AS15">
        <v>2.0316115296303301E-2</v>
      </c>
      <c r="AT15">
        <v>0.15387146743292099</v>
      </c>
      <c r="AU15">
        <v>9.3144848042989198E-2</v>
      </c>
      <c r="AV15">
        <v>0.353520522060215</v>
      </c>
    </row>
    <row r="16" spans="1:48" x14ac:dyDescent="0.25">
      <c r="A16" t="s">
        <v>13196</v>
      </c>
      <c r="B16" s="6">
        <v>44664</v>
      </c>
      <c r="C16" t="s">
        <v>13197</v>
      </c>
      <c r="D16" t="s">
        <v>212</v>
      </c>
      <c r="E16">
        <v>338010769.19999999</v>
      </c>
      <c r="F16">
        <v>332531239.39999998</v>
      </c>
      <c r="G16">
        <v>0.123213642889461</v>
      </c>
      <c r="H16">
        <v>3.7444440000000001</v>
      </c>
      <c r="I16">
        <v>3.5032380000000001</v>
      </c>
      <c r="J16">
        <v>3.4875820000000002</v>
      </c>
      <c r="K16">
        <v>3.4875820000000002</v>
      </c>
      <c r="L16">
        <v>89.131500000000003</v>
      </c>
      <c r="M16">
        <v>87</v>
      </c>
      <c r="N16">
        <v>3.4823840000000001</v>
      </c>
      <c r="O16">
        <v>3.32999999999916E-2</v>
      </c>
      <c r="P16">
        <v>-0.51601021269884695</v>
      </c>
      <c r="Q16">
        <v>-4.4643214562165596</v>
      </c>
      <c r="R16">
        <v>97.625</v>
      </c>
      <c r="S16">
        <v>98.125</v>
      </c>
      <c r="T16">
        <v>97.625</v>
      </c>
      <c r="U16">
        <v>98.125</v>
      </c>
      <c r="V16" t="s">
        <v>11987</v>
      </c>
      <c r="W16" t="s">
        <v>5850</v>
      </c>
      <c r="X16" t="s">
        <v>11988</v>
      </c>
      <c r="Y16" t="s">
        <v>11989</v>
      </c>
      <c r="Z16" t="s">
        <v>11839</v>
      </c>
      <c r="AA16" t="s">
        <v>389</v>
      </c>
      <c r="AB16" t="s">
        <v>11990</v>
      </c>
      <c r="AC16">
        <v>98.378889000000001</v>
      </c>
      <c r="AD16">
        <v>0.75388900000000003</v>
      </c>
      <c r="AE16" s="6">
        <v>43998</v>
      </c>
      <c r="AF16" s="6">
        <v>46038</v>
      </c>
      <c r="AG16" t="s">
        <v>1259</v>
      </c>
      <c r="AH16">
        <v>3.7444440000000001</v>
      </c>
      <c r="AI16">
        <v>3.5032378576564001</v>
      </c>
      <c r="AJ16">
        <v>14.52779</v>
      </c>
      <c r="AK16">
        <v>3.4875815679167199</v>
      </c>
      <c r="AL16">
        <v>87</v>
      </c>
      <c r="AM16">
        <v>78</v>
      </c>
      <c r="AN16">
        <v>2.95</v>
      </c>
      <c r="AO16" t="s">
        <v>11991</v>
      </c>
      <c r="AP16">
        <v>1</v>
      </c>
      <c r="AQ16">
        <v>3</v>
      </c>
      <c r="AR16">
        <v>41.2770439338315</v>
      </c>
      <c r="AS16">
        <v>2.0316115296303301E-2</v>
      </c>
      <c r="AT16">
        <v>0.15387146743292099</v>
      </c>
      <c r="AU16">
        <v>9.3144848042989198E-2</v>
      </c>
      <c r="AV16">
        <v>0.353520522060215</v>
      </c>
    </row>
    <row r="17" spans="1:48" x14ac:dyDescent="0.25">
      <c r="A17" t="s">
        <v>13198</v>
      </c>
      <c r="B17" s="6">
        <v>44664</v>
      </c>
      <c r="C17" t="s">
        <v>13199</v>
      </c>
      <c r="D17" t="s">
        <v>212</v>
      </c>
      <c r="E17">
        <v>260008284</v>
      </c>
      <c r="F17">
        <v>264168416.5</v>
      </c>
      <c r="G17">
        <v>9.7882992868906199E-2</v>
      </c>
      <c r="H17">
        <v>0.8</v>
      </c>
      <c r="I17">
        <v>0.79512300000000002</v>
      </c>
      <c r="J17">
        <v>1.88262</v>
      </c>
      <c r="K17">
        <v>1.88262</v>
      </c>
      <c r="L17">
        <v>42.042000000000002</v>
      </c>
      <c r="M17">
        <v>32</v>
      </c>
      <c r="N17">
        <v>0.78377799999999997</v>
      </c>
      <c r="O17">
        <v>3.9699999999998001E-2</v>
      </c>
      <c r="P17">
        <v>0.13894472701558799</v>
      </c>
      <c r="Q17">
        <v>-0.53042427857653496</v>
      </c>
      <c r="R17">
        <v>100.875</v>
      </c>
      <c r="S17">
        <v>101.375</v>
      </c>
      <c r="T17">
        <v>100.875</v>
      </c>
      <c r="U17">
        <v>101.375</v>
      </c>
      <c r="V17" t="s">
        <v>11987</v>
      </c>
      <c r="W17" t="s">
        <v>5844</v>
      </c>
      <c r="X17" t="s">
        <v>11988</v>
      </c>
      <c r="Y17" t="s">
        <v>11989</v>
      </c>
      <c r="Z17" t="s">
        <v>11839</v>
      </c>
      <c r="AA17" t="s">
        <v>389</v>
      </c>
      <c r="AB17" t="s">
        <v>11990</v>
      </c>
      <c r="AC17">
        <v>101.6</v>
      </c>
      <c r="AD17">
        <v>0.72499999999999998</v>
      </c>
      <c r="AE17" s="6">
        <v>43137</v>
      </c>
      <c r="AF17" s="6">
        <v>44963</v>
      </c>
      <c r="AG17" t="s">
        <v>1259</v>
      </c>
      <c r="AH17">
        <v>0.8</v>
      </c>
      <c r="AI17">
        <v>0.79512252233449199</v>
      </c>
      <c r="AJ17">
        <v>1.3301000000000001</v>
      </c>
      <c r="AK17">
        <v>1.88262028926877</v>
      </c>
      <c r="AL17">
        <v>32</v>
      </c>
      <c r="AM17">
        <v>-3</v>
      </c>
      <c r="AN17">
        <v>3.625</v>
      </c>
      <c r="AO17" t="s">
        <v>11991</v>
      </c>
      <c r="AP17">
        <v>1</v>
      </c>
      <c r="AQ17">
        <v>3</v>
      </c>
      <c r="AR17">
        <v>41.2770439338315</v>
      </c>
      <c r="AS17">
        <v>2.0316115296303301E-2</v>
      </c>
      <c r="AT17">
        <v>0.15387146743292099</v>
      </c>
      <c r="AU17">
        <v>9.3144848042989198E-2</v>
      </c>
      <c r="AV17">
        <v>0.353520522060215</v>
      </c>
    </row>
    <row r="18" spans="1:48" x14ac:dyDescent="0.25">
      <c r="A18" t="s">
        <v>13200</v>
      </c>
      <c r="B18" s="6">
        <v>44664</v>
      </c>
      <c r="C18" t="s">
        <v>13201</v>
      </c>
      <c r="D18" t="s">
        <v>212</v>
      </c>
      <c r="E18">
        <v>260008284</v>
      </c>
      <c r="F18">
        <v>264660445.80000001</v>
      </c>
      <c r="G18">
        <v>9.80653057236162E-2</v>
      </c>
      <c r="H18">
        <v>27.7</v>
      </c>
      <c r="I18">
        <v>4.6300470000000002</v>
      </c>
      <c r="J18">
        <v>5.9654920000000002</v>
      </c>
      <c r="K18">
        <v>5.9654920000000002</v>
      </c>
      <c r="L18">
        <v>312.6782</v>
      </c>
      <c r="M18">
        <v>311</v>
      </c>
      <c r="N18">
        <v>13.754799</v>
      </c>
      <c r="O18">
        <v>5.04999999999977E-2</v>
      </c>
      <c r="P18">
        <v>0.54809560444961603</v>
      </c>
      <c r="Q18">
        <v>-0.37450398645108002</v>
      </c>
      <c r="R18">
        <v>99.875</v>
      </c>
      <c r="S18">
        <v>100.875</v>
      </c>
      <c r="T18">
        <v>99.875</v>
      </c>
      <c r="U18">
        <v>100.875</v>
      </c>
      <c r="V18" t="s">
        <v>11987</v>
      </c>
      <c r="W18" t="s">
        <v>5852</v>
      </c>
      <c r="X18" t="s">
        <v>11988</v>
      </c>
      <c r="Y18" t="s">
        <v>11989</v>
      </c>
      <c r="Z18" t="s">
        <v>11839</v>
      </c>
      <c r="AA18" t="s">
        <v>11839</v>
      </c>
      <c r="AB18" t="s">
        <v>12045</v>
      </c>
      <c r="AC18">
        <v>101.789236</v>
      </c>
      <c r="AD18">
        <v>1.914236</v>
      </c>
      <c r="AE18" s="6">
        <v>44154</v>
      </c>
      <c r="AF18" s="6">
        <v>54788</v>
      </c>
      <c r="AG18" t="s">
        <v>1259</v>
      </c>
      <c r="AH18">
        <v>4.0861109999999998</v>
      </c>
      <c r="AI18">
        <v>3.63775462878136</v>
      </c>
      <c r="AJ18">
        <v>15.927595</v>
      </c>
      <c r="AK18">
        <v>4.3877876429080596</v>
      </c>
      <c r="AL18">
        <v>177</v>
      </c>
      <c r="AM18">
        <v>168</v>
      </c>
      <c r="AN18">
        <v>4.625</v>
      </c>
      <c r="AO18" t="s">
        <v>11991</v>
      </c>
      <c r="AP18">
        <v>1</v>
      </c>
      <c r="AQ18">
        <v>3</v>
      </c>
      <c r="AR18">
        <v>41.2770439338315</v>
      </c>
      <c r="AS18">
        <v>2.0316115296303301E-2</v>
      </c>
      <c r="AT18">
        <v>0.15387146743292099</v>
      </c>
      <c r="AU18">
        <v>9.3144848042989198E-2</v>
      </c>
      <c r="AV18">
        <v>0.353520522060215</v>
      </c>
    </row>
    <row r="19" spans="1:48" x14ac:dyDescent="0.25">
      <c r="A19" t="s">
        <v>13202</v>
      </c>
      <c r="B19" s="6">
        <v>44664</v>
      </c>
      <c r="C19" t="s">
        <v>13203</v>
      </c>
      <c r="D19" t="s">
        <v>212</v>
      </c>
      <c r="E19">
        <v>195006213</v>
      </c>
      <c r="F19">
        <v>204986740.19999999</v>
      </c>
      <c r="G19">
        <v>7.5954256342332299E-2</v>
      </c>
      <c r="H19">
        <v>27.7</v>
      </c>
      <c r="I19">
        <v>2.856665</v>
      </c>
      <c r="J19">
        <v>5.894126</v>
      </c>
      <c r="K19">
        <v>5.894126</v>
      </c>
      <c r="L19">
        <v>305.54160000000002</v>
      </c>
      <c r="M19">
        <v>305</v>
      </c>
      <c r="N19">
        <v>13.161975999999999</v>
      </c>
      <c r="O19">
        <v>6.6100000000002199E-2</v>
      </c>
      <c r="P19">
        <v>0.591441317793028</v>
      </c>
      <c r="Q19">
        <v>-4.23489534500332E-2</v>
      </c>
      <c r="R19">
        <v>103.625</v>
      </c>
      <c r="S19">
        <v>104.625</v>
      </c>
      <c r="T19">
        <v>103.625</v>
      </c>
      <c r="U19">
        <v>104.625</v>
      </c>
      <c r="V19" t="s">
        <v>11987</v>
      </c>
      <c r="W19" t="s">
        <v>5851</v>
      </c>
      <c r="X19" t="s">
        <v>11988</v>
      </c>
      <c r="Y19" t="s">
        <v>11989</v>
      </c>
      <c r="Z19" t="s">
        <v>11839</v>
      </c>
      <c r="AA19" t="s">
        <v>283</v>
      </c>
      <c r="AB19" t="s">
        <v>11815</v>
      </c>
      <c r="AC19">
        <v>105.118056</v>
      </c>
      <c r="AD19">
        <v>1.4930559999999999</v>
      </c>
      <c r="AE19" s="6">
        <v>43487</v>
      </c>
      <c r="AF19" s="6">
        <v>54788</v>
      </c>
      <c r="AG19" t="s">
        <v>1259</v>
      </c>
      <c r="AH19">
        <v>2.7611110000000001</v>
      </c>
      <c r="AI19">
        <v>2.5072771544105601</v>
      </c>
      <c r="AJ19">
        <v>7.7684139999999999</v>
      </c>
      <c r="AK19">
        <v>4.4481121182576198</v>
      </c>
      <c r="AL19">
        <v>193</v>
      </c>
      <c r="AM19">
        <v>177</v>
      </c>
      <c r="AN19">
        <v>6.25</v>
      </c>
      <c r="AO19" t="s">
        <v>11991</v>
      </c>
      <c r="AP19">
        <v>1</v>
      </c>
      <c r="AQ19">
        <v>3</v>
      </c>
      <c r="AR19">
        <v>41.2770439338315</v>
      </c>
      <c r="AS19">
        <v>2.0316115296303301E-2</v>
      </c>
      <c r="AT19">
        <v>0.15387146743292099</v>
      </c>
      <c r="AU19">
        <v>9.3144848042989198E-2</v>
      </c>
      <c r="AV19">
        <v>0.353520522060215</v>
      </c>
    </row>
    <row r="20" spans="1:48" x14ac:dyDescent="0.25">
      <c r="A20" t="s">
        <v>13204</v>
      </c>
      <c r="B20" s="6">
        <v>44664</v>
      </c>
      <c r="C20" t="s">
        <v>13205</v>
      </c>
      <c r="D20" t="s">
        <v>212</v>
      </c>
      <c r="E20">
        <v>130004142</v>
      </c>
      <c r="F20">
        <v>123343867.3</v>
      </c>
      <c r="G20">
        <v>4.5702915743351898E-2</v>
      </c>
      <c r="H20">
        <v>3.4305560000000002</v>
      </c>
      <c r="I20">
        <v>3.301072</v>
      </c>
      <c r="J20">
        <v>3.1432989999999998</v>
      </c>
      <c r="K20">
        <v>3.1432989999999998</v>
      </c>
      <c r="L20">
        <v>56.021599999999999</v>
      </c>
      <c r="M20">
        <v>54</v>
      </c>
      <c r="N20">
        <v>3.2821370000000001</v>
      </c>
      <c r="O20">
        <v>2.1399999999993601E-2</v>
      </c>
      <c r="P20">
        <v>-0.13572653918361099</v>
      </c>
      <c r="Q20">
        <v>-4.5638830023753796</v>
      </c>
      <c r="R20">
        <v>94.75</v>
      </c>
      <c r="S20">
        <v>95.75</v>
      </c>
      <c r="T20">
        <v>94.75</v>
      </c>
      <c r="U20">
        <v>95.75</v>
      </c>
      <c r="V20" t="s">
        <v>11987</v>
      </c>
      <c r="W20" t="s">
        <v>6080</v>
      </c>
      <c r="X20" t="s">
        <v>11988</v>
      </c>
      <c r="Y20" t="s">
        <v>11989</v>
      </c>
      <c r="Z20" t="s">
        <v>11839</v>
      </c>
      <c r="AA20" t="s">
        <v>11839</v>
      </c>
      <c r="AB20" t="s">
        <v>11990</v>
      </c>
      <c r="AC20">
        <v>94.876874999999998</v>
      </c>
      <c r="AD20">
        <v>0.12687499999999999</v>
      </c>
      <c r="AE20" s="6">
        <v>44097</v>
      </c>
      <c r="AF20" s="6">
        <v>45923</v>
      </c>
      <c r="AG20" t="s">
        <v>464</v>
      </c>
      <c r="AH20">
        <v>3.4305560000000002</v>
      </c>
      <c r="AI20">
        <v>3.3010715748683701</v>
      </c>
      <c r="AJ20">
        <v>12.783469999999999</v>
      </c>
      <c r="AK20">
        <v>3.1432990086778299</v>
      </c>
      <c r="AL20">
        <v>54</v>
      </c>
      <c r="AM20">
        <v>43</v>
      </c>
      <c r="AN20">
        <v>1.827</v>
      </c>
      <c r="AO20" t="s">
        <v>11991</v>
      </c>
      <c r="AP20">
        <v>1</v>
      </c>
      <c r="AQ20">
        <v>3</v>
      </c>
      <c r="AR20">
        <v>51.303205338380202</v>
      </c>
      <c r="AS20">
        <v>1.6067797005639699E-2</v>
      </c>
      <c r="AT20">
        <v>4.8158743199209597E-2</v>
      </c>
      <c r="AU20">
        <v>5.4909983426995199E-2</v>
      </c>
      <c r="AV20">
        <v>1.3306969717866599</v>
      </c>
    </row>
    <row r="21" spans="1:48" x14ac:dyDescent="0.25">
      <c r="A21" t="s">
        <v>20534</v>
      </c>
      <c r="B21" s="6">
        <v>44664</v>
      </c>
      <c r="C21" t="s">
        <v>20535</v>
      </c>
      <c r="D21" t="s">
        <v>212</v>
      </c>
      <c r="E21">
        <v>130004142</v>
      </c>
      <c r="F21">
        <v>123451976.09999999</v>
      </c>
      <c r="G21">
        <v>4.5742973587451198E-2</v>
      </c>
      <c r="H21">
        <v>4.5388890000000002</v>
      </c>
      <c r="I21">
        <v>4.261012</v>
      </c>
      <c r="J21">
        <v>3.1537269999999999</v>
      </c>
      <c r="K21">
        <v>3.1537269999999999</v>
      </c>
      <c r="L21">
        <v>52.409399999999899</v>
      </c>
      <c r="M21">
        <v>51</v>
      </c>
      <c r="N21">
        <v>4.2381219999999997</v>
      </c>
      <c r="O21">
        <v>2.4399999999990998E-2</v>
      </c>
      <c r="P21">
        <v>-4.6348713863553201E-2</v>
      </c>
      <c r="Q21">
        <v>-5.4675526565261698</v>
      </c>
      <c r="R21">
        <v>94</v>
      </c>
      <c r="S21">
        <v>95.5</v>
      </c>
      <c r="T21">
        <v>94</v>
      </c>
      <c r="U21">
        <v>95.5</v>
      </c>
      <c r="V21" t="s">
        <v>11987</v>
      </c>
      <c r="W21" t="s">
        <v>20536</v>
      </c>
      <c r="X21" t="s">
        <v>11988</v>
      </c>
      <c r="Y21" t="s">
        <v>11989</v>
      </c>
      <c r="Z21" t="s">
        <v>11839</v>
      </c>
      <c r="AA21" t="s">
        <v>11839</v>
      </c>
      <c r="AB21" t="s">
        <v>11990</v>
      </c>
      <c r="AC21">
        <v>94.960032999999996</v>
      </c>
      <c r="AD21">
        <v>0.96003300000000003</v>
      </c>
      <c r="AE21" s="6">
        <v>44502</v>
      </c>
      <c r="AF21" s="6">
        <v>46328</v>
      </c>
      <c r="AG21" t="s">
        <v>464</v>
      </c>
      <c r="AH21">
        <v>4.5388890000000002</v>
      </c>
      <c r="AI21">
        <v>4.2610116684514701</v>
      </c>
      <c r="AJ21">
        <v>20.972812999999999</v>
      </c>
      <c r="AK21">
        <v>3.1537269861433899</v>
      </c>
      <c r="AL21">
        <v>51</v>
      </c>
      <c r="AM21">
        <v>44</v>
      </c>
      <c r="AN21">
        <v>2.0819999999999999</v>
      </c>
      <c r="AO21" t="s">
        <v>11991</v>
      </c>
      <c r="AP21">
        <v>1</v>
      </c>
      <c r="AQ21">
        <v>3</v>
      </c>
      <c r="AR21">
        <v>51.303205338380202</v>
      </c>
      <c r="AS21">
        <v>1.6067797005639699E-2</v>
      </c>
      <c r="AT21">
        <v>4.8158743199209597E-2</v>
      </c>
      <c r="AU21">
        <v>5.4909983426995199E-2</v>
      </c>
      <c r="AV21">
        <v>1.3306969717866599</v>
      </c>
    </row>
    <row r="22" spans="1:48" x14ac:dyDescent="0.25">
      <c r="A22" t="s">
        <v>13206</v>
      </c>
      <c r="B22" s="6">
        <v>44664</v>
      </c>
      <c r="C22" t="s">
        <v>13207</v>
      </c>
      <c r="D22" t="s">
        <v>360</v>
      </c>
      <c r="E22">
        <v>130004142</v>
      </c>
      <c r="F22">
        <v>133200726.7</v>
      </c>
      <c r="G22">
        <v>4.9355202853816199E-2</v>
      </c>
      <c r="H22">
        <v>2.1666669999999999</v>
      </c>
      <c r="I22">
        <v>2.0290370000000002</v>
      </c>
      <c r="J22">
        <v>3.8035709999999998</v>
      </c>
      <c r="K22">
        <v>3.8035709999999998</v>
      </c>
      <c r="L22">
        <v>142.3571</v>
      </c>
      <c r="M22">
        <v>141</v>
      </c>
      <c r="N22">
        <v>2.0198</v>
      </c>
      <c r="O22">
        <v>0.27600000000000902</v>
      </c>
      <c r="P22">
        <v>0.247039034564555</v>
      </c>
      <c r="Q22">
        <v>-3.0575223591385501</v>
      </c>
      <c r="R22">
        <v>100.9375</v>
      </c>
      <c r="S22">
        <v>101.5625</v>
      </c>
      <c r="T22">
        <v>100.9375</v>
      </c>
      <c r="U22">
        <v>101.5625</v>
      </c>
      <c r="V22" t="s">
        <v>11987</v>
      </c>
      <c r="W22" t="s">
        <v>6109</v>
      </c>
      <c r="X22" t="s">
        <v>11988</v>
      </c>
      <c r="Y22" t="s">
        <v>11989</v>
      </c>
      <c r="Z22" t="s">
        <v>11847</v>
      </c>
      <c r="AA22" t="s">
        <v>374</v>
      </c>
      <c r="AB22" t="s">
        <v>753</v>
      </c>
      <c r="AC22">
        <v>102.458833</v>
      </c>
      <c r="AD22">
        <v>1.521333</v>
      </c>
      <c r="AE22" s="6">
        <v>41808</v>
      </c>
      <c r="AF22" s="6">
        <v>45461</v>
      </c>
      <c r="AG22" t="s">
        <v>487</v>
      </c>
      <c r="AH22">
        <v>2.1666669999999999</v>
      </c>
      <c r="AI22">
        <v>2.0290372071915099</v>
      </c>
      <c r="AJ22">
        <v>5.2246199999999998</v>
      </c>
      <c r="AK22">
        <v>3.8035705566317</v>
      </c>
      <c r="AL22">
        <v>141</v>
      </c>
      <c r="AM22">
        <v>118</v>
      </c>
      <c r="AN22">
        <v>4.5640000000000001</v>
      </c>
      <c r="AO22" t="s">
        <v>11991</v>
      </c>
      <c r="AP22">
        <v>1</v>
      </c>
      <c r="AQ22">
        <v>4</v>
      </c>
      <c r="AR22">
        <v>39.282409959906502</v>
      </c>
      <c r="AS22">
        <v>2.1609209476871099E-2</v>
      </c>
      <c r="AT22">
        <v>2.4089286330581801</v>
      </c>
      <c r="AU22">
        <v>0.84964858829800904</v>
      </c>
      <c r="AV22">
        <v>6.8873450601018096</v>
      </c>
    </row>
    <row r="23" spans="1:48" x14ac:dyDescent="0.25">
      <c r="A23" t="s">
        <v>13208</v>
      </c>
      <c r="B23" s="6">
        <v>44664</v>
      </c>
      <c r="C23" t="s">
        <v>13209</v>
      </c>
      <c r="D23" t="s">
        <v>212</v>
      </c>
      <c r="E23">
        <v>195006213</v>
      </c>
      <c r="F23">
        <v>181711176.90000001</v>
      </c>
      <c r="G23">
        <v>6.732990289561E-2</v>
      </c>
      <c r="H23">
        <v>3.7361110000000002</v>
      </c>
      <c r="I23">
        <v>3.5767359999999999</v>
      </c>
      <c r="J23">
        <v>3.5464389999999999</v>
      </c>
      <c r="K23">
        <v>3.5464389999999999</v>
      </c>
      <c r="L23">
        <v>95.0521999999999</v>
      </c>
      <c r="M23">
        <v>93</v>
      </c>
      <c r="N23">
        <v>3.5552760000000001</v>
      </c>
      <c r="O23">
        <v>1.9499999999994501E-2</v>
      </c>
      <c r="P23">
        <v>-0.86314333116281805</v>
      </c>
      <c r="Q23">
        <v>-6.3969328617882502</v>
      </c>
      <c r="R23">
        <v>92.75</v>
      </c>
      <c r="S23">
        <v>93.375</v>
      </c>
      <c r="T23">
        <v>92.75</v>
      </c>
      <c r="U23">
        <v>93.375</v>
      </c>
      <c r="V23" t="s">
        <v>11987</v>
      </c>
      <c r="W23" t="s">
        <v>5945</v>
      </c>
      <c r="X23" t="s">
        <v>11988</v>
      </c>
      <c r="Y23" t="s">
        <v>11989</v>
      </c>
      <c r="Z23" t="s">
        <v>11839</v>
      </c>
      <c r="AA23" t="s">
        <v>389</v>
      </c>
      <c r="AB23" t="s">
        <v>11990</v>
      </c>
      <c r="AC23">
        <v>93.182249999999996</v>
      </c>
      <c r="AD23">
        <v>0.43225000000000002</v>
      </c>
      <c r="AE23" s="6">
        <v>44209</v>
      </c>
      <c r="AF23" s="6">
        <v>46035</v>
      </c>
      <c r="AG23" t="s">
        <v>1304</v>
      </c>
      <c r="AH23">
        <v>3.7361110000000002</v>
      </c>
      <c r="AI23">
        <v>3.5767359209535998</v>
      </c>
      <c r="AJ23">
        <v>14.901457000000001</v>
      </c>
      <c r="AK23">
        <v>3.5464394090259801</v>
      </c>
      <c r="AL23">
        <v>93</v>
      </c>
      <c r="AM23">
        <v>83</v>
      </c>
      <c r="AN23">
        <v>1.6379999999999999</v>
      </c>
      <c r="AO23" t="s">
        <v>11991</v>
      </c>
      <c r="AP23">
        <v>1</v>
      </c>
      <c r="AQ23">
        <v>3</v>
      </c>
      <c r="AR23">
        <v>49.988013854475597</v>
      </c>
      <c r="AS23">
        <v>6.0298075648411498E-2</v>
      </c>
      <c r="AT23">
        <v>3.60505076664115</v>
      </c>
      <c r="AU23">
        <v>1.2968608888758499</v>
      </c>
      <c r="AV23">
        <v>12.0489288898394</v>
      </c>
    </row>
    <row r="24" spans="1:48" x14ac:dyDescent="0.25">
      <c r="A24" t="s">
        <v>13210</v>
      </c>
      <c r="B24" s="6">
        <v>44664</v>
      </c>
      <c r="C24" t="s">
        <v>13211</v>
      </c>
      <c r="D24" t="s">
        <v>212</v>
      </c>
      <c r="E24">
        <v>130004142</v>
      </c>
      <c r="F24">
        <v>126835291</v>
      </c>
      <c r="G24">
        <v>4.6996601829589799E-2</v>
      </c>
      <c r="H24">
        <v>2.8333330000000001</v>
      </c>
      <c r="I24">
        <v>2.7065290000000002</v>
      </c>
      <c r="J24">
        <v>3.512016</v>
      </c>
      <c r="K24">
        <v>3.512016</v>
      </c>
      <c r="L24">
        <v>98.401600000000002</v>
      </c>
      <c r="M24">
        <v>96</v>
      </c>
      <c r="N24">
        <v>2.6885539999999999</v>
      </c>
      <c r="O24">
        <v>2.9900000000004898E-2</v>
      </c>
      <c r="P24">
        <v>-0.51791041604744004</v>
      </c>
      <c r="Q24">
        <v>-5.0476896462463197</v>
      </c>
      <c r="R24">
        <v>97.125</v>
      </c>
      <c r="S24">
        <v>97.625</v>
      </c>
      <c r="T24">
        <v>97.125</v>
      </c>
      <c r="U24">
        <v>97.625</v>
      </c>
      <c r="V24" t="s">
        <v>11987</v>
      </c>
      <c r="W24" t="s">
        <v>5943</v>
      </c>
      <c r="X24" t="s">
        <v>11988</v>
      </c>
      <c r="Y24" t="s">
        <v>11989</v>
      </c>
      <c r="Z24" t="s">
        <v>11839</v>
      </c>
      <c r="AA24" t="s">
        <v>389</v>
      </c>
      <c r="AB24" t="s">
        <v>11990</v>
      </c>
      <c r="AC24">
        <v>97.5625</v>
      </c>
      <c r="AD24">
        <v>0.4375</v>
      </c>
      <c r="AE24" s="6">
        <v>43879</v>
      </c>
      <c r="AF24" s="6">
        <v>45706</v>
      </c>
      <c r="AG24" t="s">
        <v>1304</v>
      </c>
      <c r="AH24">
        <v>2.8333330000000001</v>
      </c>
      <c r="AI24">
        <v>2.7065286955152401</v>
      </c>
      <c r="AJ24">
        <v>8.7984989999999996</v>
      </c>
      <c r="AK24">
        <v>3.5120162031639701</v>
      </c>
      <c r="AL24">
        <v>96</v>
      </c>
      <c r="AM24">
        <v>81</v>
      </c>
      <c r="AN24">
        <v>2.625</v>
      </c>
      <c r="AO24" t="s">
        <v>11991</v>
      </c>
      <c r="AP24">
        <v>1</v>
      </c>
      <c r="AQ24">
        <v>3</v>
      </c>
      <c r="AR24">
        <v>49.988013854475597</v>
      </c>
      <c r="AS24">
        <v>6.0298075648411498E-2</v>
      </c>
      <c r="AT24">
        <v>3.60505076664115</v>
      </c>
      <c r="AU24">
        <v>1.2968608888758499</v>
      </c>
      <c r="AV24">
        <v>12.0489288898394</v>
      </c>
    </row>
    <row r="25" spans="1:48" x14ac:dyDescent="0.25">
      <c r="A25" t="s">
        <v>13212</v>
      </c>
      <c r="B25" s="6">
        <v>44664</v>
      </c>
      <c r="C25" t="s">
        <v>13213</v>
      </c>
      <c r="D25" t="s">
        <v>212</v>
      </c>
      <c r="E25">
        <v>195006213</v>
      </c>
      <c r="F25">
        <v>198631433.09999999</v>
      </c>
      <c r="G25">
        <v>7.3599408302345307E-2</v>
      </c>
      <c r="H25">
        <v>0.57222200000000001</v>
      </c>
      <c r="I25">
        <v>0.56883600000000001</v>
      </c>
      <c r="J25">
        <v>1.814678</v>
      </c>
      <c r="K25">
        <v>1.814678</v>
      </c>
      <c r="L25">
        <v>58.572200000000002</v>
      </c>
      <c r="M25">
        <v>51</v>
      </c>
      <c r="N25">
        <v>0.55920599999999998</v>
      </c>
      <c r="O25">
        <v>3.5500000000010502E-2</v>
      </c>
      <c r="P25">
        <v>-9.0593541622008195E-2</v>
      </c>
      <c r="Q25">
        <v>-0.42632929638348699</v>
      </c>
      <c r="R25">
        <v>100.46875</v>
      </c>
      <c r="S25">
        <v>100.8125</v>
      </c>
      <c r="T25">
        <v>100.46875</v>
      </c>
      <c r="U25">
        <v>100.8125</v>
      </c>
      <c r="V25" t="s">
        <v>11987</v>
      </c>
      <c r="W25" t="s">
        <v>5941</v>
      </c>
      <c r="X25" t="s">
        <v>11988</v>
      </c>
      <c r="Y25" t="s">
        <v>11989</v>
      </c>
      <c r="Z25" t="s">
        <v>11839</v>
      </c>
      <c r="AA25" t="s">
        <v>389</v>
      </c>
      <c r="AB25" t="s">
        <v>11990</v>
      </c>
      <c r="AC25">
        <v>101.859028</v>
      </c>
      <c r="AD25">
        <v>1.3902779999999999</v>
      </c>
      <c r="AE25" s="6">
        <v>43053</v>
      </c>
      <c r="AF25" s="6">
        <v>44879</v>
      </c>
      <c r="AG25" t="s">
        <v>1304</v>
      </c>
      <c r="AH25">
        <v>0.57222200000000001</v>
      </c>
      <c r="AI25">
        <v>0.56883576073075803</v>
      </c>
      <c r="AJ25">
        <v>0.68541700000000005</v>
      </c>
      <c r="AK25">
        <v>1.8146782007636599</v>
      </c>
      <c r="AL25">
        <v>51</v>
      </c>
      <c r="AM25">
        <v>21</v>
      </c>
      <c r="AN25">
        <v>3.25</v>
      </c>
      <c r="AO25" t="s">
        <v>11991</v>
      </c>
      <c r="AP25">
        <v>1</v>
      </c>
      <c r="AQ25">
        <v>3</v>
      </c>
      <c r="AR25">
        <v>49.988013854475597</v>
      </c>
      <c r="AS25">
        <v>6.0298075648411498E-2</v>
      </c>
      <c r="AT25">
        <v>3.60505076664115</v>
      </c>
      <c r="AU25">
        <v>1.2968608888758499</v>
      </c>
      <c r="AV25">
        <v>12.0489288898394</v>
      </c>
    </row>
    <row r="26" spans="1:48" x14ac:dyDescent="0.25">
      <c r="A26" t="s">
        <v>17749</v>
      </c>
      <c r="B26" s="6">
        <v>44664</v>
      </c>
      <c r="C26" t="s">
        <v>17750</v>
      </c>
      <c r="D26" t="s">
        <v>212</v>
      </c>
      <c r="E26">
        <v>195006213</v>
      </c>
      <c r="F26">
        <v>189476973.69999999</v>
      </c>
      <c r="G26">
        <v>7.0207383254669603E-2</v>
      </c>
      <c r="H26">
        <v>27.7</v>
      </c>
      <c r="I26">
        <v>4.733168</v>
      </c>
      <c r="J26">
        <v>5.4858380000000002</v>
      </c>
      <c r="K26">
        <v>5.4858380000000002</v>
      </c>
      <c r="L26">
        <v>264.71280000000002</v>
      </c>
      <c r="M26">
        <v>263</v>
      </c>
      <c r="N26">
        <v>14.538316999999999</v>
      </c>
      <c r="O26">
        <v>-0.20829999999999399</v>
      </c>
      <c r="P26">
        <v>0.17039044852298299</v>
      </c>
      <c r="Q26">
        <v>-4.1821907703841399</v>
      </c>
      <c r="R26">
        <v>95.5</v>
      </c>
      <c r="S26">
        <v>96.5</v>
      </c>
      <c r="T26">
        <v>95.5</v>
      </c>
      <c r="U26">
        <v>96.5</v>
      </c>
      <c r="V26" t="s">
        <v>11987</v>
      </c>
      <c r="W26" t="s">
        <v>17620</v>
      </c>
      <c r="X26" t="s">
        <v>11988</v>
      </c>
      <c r="Y26" t="s">
        <v>11989</v>
      </c>
      <c r="Z26" t="s">
        <v>11839</v>
      </c>
      <c r="AA26" t="s">
        <v>11839</v>
      </c>
      <c r="AB26" t="s">
        <v>12045</v>
      </c>
      <c r="AC26">
        <v>97.164582999999993</v>
      </c>
      <c r="AD26">
        <v>1.6645829999999999</v>
      </c>
      <c r="AE26" s="6">
        <v>44343</v>
      </c>
      <c r="AF26" s="6">
        <v>54788</v>
      </c>
      <c r="AG26" t="s">
        <v>1304</v>
      </c>
      <c r="AH26">
        <v>5.108333</v>
      </c>
      <c r="AI26">
        <v>4.4609347483556503</v>
      </c>
      <c r="AJ26">
        <v>23.808253000000001</v>
      </c>
      <c r="AK26">
        <v>5.0345648914262302</v>
      </c>
      <c r="AL26">
        <v>239</v>
      </c>
      <c r="AM26">
        <v>233</v>
      </c>
      <c r="AN26">
        <v>4.25</v>
      </c>
      <c r="AO26" t="s">
        <v>11991</v>
      </c>
      <c r="AP26">
        <v>1</v>
      </c>
      <c r="AQ26">
        <v>3</v>
      </c>
      <c r="AR26">
        <v>49.988013854475597</v>
      </c>
      <c r="AS26">
        <v>6.0298075648411498E-2</v>
      </c>
      <c r="AT26">
        <v>3.60505076664115</v>
      </c>
      <c r="AU26">
        <v>1.2968608888758499</v>
      </c>
      <c r="AV26">
        <v>12.0489288898394</v>
      </c>
    </row>
    <row r="27" spans="1:48" x14ac:dyDescent="0.25">
      <c r="A27" t="s">
        <v>13214</v>
      </c>
      <c r="B27" s="6">
        <v>44664</v>
      </c>
      <c r="C27" t="s">
        <v>13215</v>
      </c>
      <c r="D27" t="s">
        <v>212</v>
      </c>
      <c r="E27">
        <v>260008284</v>
      </c>
      <c r="F27">
        <v>264822048.80000001</v>
      </c>
      <c r="G27">
        <v>9.8125184873771504E-2</v>
      </c>
      <c r="H27">
        <v>27.7</v>
      </c>
      <c r="I27">
        <v>2.8527689999999999</v>
      </c>
      <c r="J27">
        <v>6.0436180000000004</v>
      </c>
      <c r="K27">
        <v>6.0436180000000004</v>
      </c>
      <c r="L27">
        <v>320.49079999999998</v>
      </c>
      <c r="M27">
        <v>320</v>
      </c>
      <c r="N27">
        <v>13.187662</v>
      </c>
      <c r="O27">
        <v>6.6900000000002999E-2</v>
      </c>
      <c r="P27">
        <v>0.60569590362349301</v>
      </c>
      <c r="Q27">
        <v>-1.33114544798806</v>
      </c>
      <c r="R27">
        <v>101.375</v>
      </c>
      <c r="S27">
        <v>102.125</v>
      </c>
      <c r="T27">
        <v>101.375</v>
      </c>
      <c r="U27">
        <v>102.125</v>
      </c>
      <c r="V27" t="s">
        <v>11987</v>
      </c>
      <c r="W27" t="s">
        <v>5948</v>
      </c>
      <c r="X27" t="s">
        <v>11988</v>
      </c>
      <c r="Y27" t="s">
        <v>11989</v>
      </c>
      <c r="Z27" t="s">
        <v>11839</v>
      </c>
      <c r="AA27" t="s">
        <v>248</v>
      </c>
      <c r="AB27" t="s">
        <v>11815</v>
      </c>
      <c r="AC27">
        <v>101.851389</v>
      </c>
      <c r="AD27">
        <v>0.47638900000000001</v>
      </c>
      <c r="AE27" s="6">
        <v>43544</v>
      </c>
      <c r="AF27" s="6">
        <v>54788</v>
      </c>
      <c r="AG27" t="s">
        <v>1304</v>
      </c>
      <c r="AH27">
        <v>2.9222220000000001</v>
      </c>
      <c r="AI27">
        <v>2.6507858264803899</v>
      </c>
      <c r="AJ27">
        <v>8.6865590000000008</v>
      </c>
      <c r="AK27">
        <v>5.3281367696651403</v>
      </c>
      <c r="AL27">
        <v>279</v>
      </c>
      <c r="AM27">
        <v>264</v>
      </c>
      <c r="AN27">
        <v>6.125</v>
      </c>
      <c r="AO27" t="s">
        <v>11991</v>
      </c>
      <c r="AP27">
        <v>1</v>
      </c>
      <c r="AQ27">
        <v>3</v>
      </c>
      <c r="AR27">
        <v>49.988013854475597</v>
      </c>
      <c r="AS27">
        <v>6.0298075648411498E-2</v>
      </c>
      <c r="AT27">
        <v>3.60505076664115</v>
      </c>
      <c r="AU27">
        <v>1.2968608888758499</v>
      </c>
      <c r="AV27">
        <v>12.0489288898394</v>
      </c>
    </row>
    <row r="28" spans="1:48" x14ac:dyDescent="0.25">
      <c r="A28" t="s">
        <v>13216</v>
      </c>
      <c r="B28" s="6">
        <v>44664</v>
      </c>
      <c r="C28" t="s">
        <v>13217</v>
      </c>
      <c r="D28" t="s">
        <v>212</v>
      </c>
      <c r="E28">
        <v>195006213</v>
      </c>
      <c r="F28">
        <v>202044718.5</v>
      </c>
      <c r="G28">
        <v>7.4864141591610395E-2</v>
      </c>
      <c r="H28">
        <v>27.7</v>
      </c>
      <c r="I28">
        <v>4.2459410000000002</v>
      </c>
      <c r="J28">
        <v>7.3788970000000003</v>
      </c>
      <c r="K28">
        <v>7.3788970000000003</v>
      </c>
      <c r="L28">
        <v>454.01870000000002</v>
      </c>
      <c r="M28">
        <v>454</v>
      </c>
      <c r="N28">
        <v>11.939754000000001</v>
      </c>
      <c r="O28">
        <v>-5.49000000000021E-2</v>
      </c>
      <c r="P28">
        <v>0.44297971007987103</v>
      </c>
      <c r="Q28">
        <v>-3.12909349043563</v>
      </c>
      <c r="R28">
        <v>101.925</v>
      </c>
      <c r="S28">
        <v>102.572</v>
      </c>
      <c r="T28">
        <v>101.925</v>
      </c>
      <c r="U28">
        <v>102.572</v>
      </c>
      <c r="V28" t="s">
        <v>11987</v>
      </c>
      <c r="W28" t="s">
        <v>5949</v>
      </c>
      <c r="X28" t="s">
        <v>11988</v>
      </c>
      <c r="Y28" t="s">
        <v>11989</v>
      </c>
      <c r="Z28" t="s">
        <v>11839</v>
      </c>
      <c r="AA28" t="s">
        <v>11839</v>
      </c>
      <c r="AB28" t="s">
        <v>12045</v>
      </c>
      <c r="AC28">
        <v>103.609375</v>
      </c>
      <c r="AD28">
        <v>1.684375</v>
      </c>
      <c r="AE28" s="6">
        <v>44021</v>
      </c>
      <c r="AF28" s="6">
        <v>54788</v>
      </c>
      <c r="AG28" t="s">
        <v>1304</v>
      </c>
      <c r="AH28">
        <v>3.9750000000000001</v>
      </c>
      <c r="AI28">
        <v>3.4587079210960998</v>
      </c>
      <c r="AJ28">
        <v>14.812379999999999</v>
      </c>
      <c r="AK28">
        <v>5.3968913141718202</v>
      </c>
      <c r="AL28">
        <v>279</v>
      </c>
      <c r="AM28">
        <v>270</v>
      </c>
      <c r="AN28">
        <v>6.125</v>
      </c>
      <c r="AO28" t="s">
        <v>11991</v>
      </c>
      <c r="AP28">
        <v>1</v>
      </c>
      <c r="AQ28">
        <v>3</v>
      </c>
      <c r="AR28">
        <v>49.988013854475597</v>
      </c>
      <c r="AS28">
        <v>6.0298075648411498E-2</v>
      </c>
      <c r="AT28">
        <v>3.60505076664115</v>
      </c>
      <c r="AU28">
        <v>1.2968608888758499</v>
      </c>
      <c r="AV28">
        <v>12.0489288898394</v>
      </c>
    </row>
    <row r="29" spans="1:48" x14ac:dyDescent="0.25">
      <c r="A29" t="s">
        <v>13218</v>
      </c>
      <c r="B29" s="6">
        <v>44664</v>
      </c>
      <c r="C29" t="s">
        <v>13219</v>
      </c>
      <c r="D29" t="s">
        <v>212</v>
      </c>
      <c r="E29">
        <v>78002485.200000003</v>
      </c>
      <c r="F29">
        <v>79225117.200000003</v>
      </c>
      <c r="G29">
        <v>2.9355483462856699E-2</v>
      </c>
      <c r="H29">
        <v>3.3611110000000002</v>
      </c>
      <c r="I29">
        <v>0.15073300000000001</v>
      </c>
      <c r="J29">
        <v>3.6806030000000001</v>
      </c>
      <c r="K29">
        <v>3.6806030000000001</v>
      </c>
      <c r="L29">
        <v>110.0436</v>
      </c>
      <c r="M29">
        <v>109</v>
      </c>
      <c r="N29">
        <v>3.087415</v>
      </c>
      <c r="O29">
        <v>2.4000000000001701E-2</v>
      </c>
      <c r="P29">
        <v>8.4213154270540394E-2</v>
      </c>
      <c r="Q29">
        <v>0.45582415130624998</v>
      </c>
      <c r="R29">
        <v>101.25</v>
      </c>
      <c r="S29">
        <v>102.375</v>
      </c>
      <c r="T29">
        <v>101.25</v>
      </c>
      <c r="U29">
        <v>102.375</v>
      </c>
      <c r="V29" t="s">
        <v>11987</v>
      </c>
      <c r="W29" t="s">
        <v>13220</v>
      </c>
      <c r="X29" t="s">
        <v>11988</v>
      </c>
      <c r="Y29" t="s">
        <v>11989</v>
      </c>
      <c r="Z29" t="s">
        <v>11839</v>
      </c>
      <c r="AA29" t="s">
        <v>389</v>
      </c>
      <c r="AB29" t="s">
        <v>11990</v>
      </c>
      <c r="AC29">
        <v>101.567427</v>
      </c>
      <c r="AD29">
        <v>0.31742700000000001</v>
      </c>
      <c r="AE29" s="6">
        <v>44071</v>
      </c>
      <c r="AF29" s="6">
        <v>45897</v>
      </c>
      <c r="AG29" t="s">
        <v>1304</v>
      </c>
      <c r="AH29">
        <v>3.3611110000000002</v>
      </c>
      <c r="AI29">
        <v>0.15073325778382601</v>
      </c>
      <c r="AJ29">
        <v>0.14871400000000001</v>
      </c>
      <c r="AK29">
        <v>3.6806029121136801</v>
      </c>
      <c r="AL29">
        <v>109</v>
      </c>
      <c r="AM29">
        <v>98</v>
      </c>
      <c r="AN29">
        <v>2.1975699999999998</v>
      </c>
      <c r="AO29" t="s">
        <v>12197</v>
      </c>
      <c r="AP29">
        <v>1</v>
      </c>
      <c r="AQ29">
        <v>3</v>
      </c>
      <c r="AR29">
        <v>49.988013854475597</v>
      </c>
      <c r="AS29">
        <v>6.0298075648411498E-2</v>
      </c>
      <c r="AT29">
        <v>3.60505076664115</v>
      </c>
      <c r="AU29">
        <v>1.2968608888758499</v>
      </c>
      <c r="AV29">
        <v>12.0489288898394</v>
      </c>
    </row>
    <row r="30" spans="1:48" x14ac:dyDescent="0.25">
      <c r="A30" t="s">
        <v>13221</v>
      </c>
      <c r="B30" s="6">
        <v>44664</v>
      </c>
      <c r="C30" t="s">
        <v>13222</v>
      </c>
      <c r="D30" t="s">
        <v>360</v>
      </c>
      <c r="E30">
        <v>69335542.400000006</v>
      </c>
      <c r="F30">
        <v>54991752.100000001</v>
      </c>
      <c r="G30">
        <v>2.0376233259619701E-2</v>
      </c>
      <c r="H30">
        <v>0.65</v>
      </c>
      <c r="I30">
        <v>0.53571500000000005</v>
      </c>
      <c r="J30">
        <v>40.358756999999997</v>
      </c>
      <c r="K30">
        <v>40.358756999999997</v>
      </c>
      <c r="L30">
        <v>3905.0156999999999</v>
      </c>
      <c r="M30">
        <v>3895</v>
      </c>
      <c r="N30">
        <v>0.52871999999999997</v>
      </c>
      <c r="O30">
        <v>7.17999999999996E-2</v>
      </c>
      <c r="P30">
        <v>0.29154054329929502</v>
      </c>
      <c r="Q30">
        <v>3.7179047021356801</v>
      </c>
      <c r="R30">
        <v>77.518749999999997</v>
      </c>
      <c r="S30">
        <v>81.393749999999997</v>
      </c>
      <c r="T30">
        <v>77.518749999999997</v>
      </c>
      <c r="U30">
        <v>81.393749999999997</v>
      </c>
      <c r="V30" t="s">
        <v>11987</v>
      </c>
      <c r="W30" t="s">
        <v>11444</v>
      </c>
      <c r="X30" t="s">
        <v>11988</v>
      </c>
      <c r="Y30" t="s">
        <v>11989</v>
      </c>
      <c r="Z30" t="s">
        <v>11839</v>
      </c>
      <c r="AA30" t="s">
        <v>11839</v>
      </c>
      <c r="AB30" t="s">
        <v>12045</v>
      </c>
      <c r="AC30">
        <v>79.3125</v>
      </c>
      <c r="AD30">
        <v>1.79375</v>
      </c>
      <c r="AE30" s="6">
        <v>43081</v>
      </c>
      <c r="AF30" s="6">
        <v>44907</v>
      </c>
      <c r="AG30" t="s">
        <v>3226</v>
      </c>
      <c r="AH30">
        <v>0.65</v>
      </c>
      <c r="AI30">
        <v>0.53571532611594996</v>
      </c>
      <c r="AJ30">
        <v>0.63862300000000005</v>
      </c>
      <c r="AK30">
        <v>40.3587565341535</v>
      </c>
      <c r="AL30">
        <v>3895</v>
      </c>
      <c r="AM30">
        <v>3865</v>
      </c>
      <c r="AN30">
        <v>5.125</v>
      </c>
      <c r="AO30" t="s">
        <v>11991</v>
      </c>
      <c r="AP30">
        <v>1</v>
      </c>
      <c r="AQ30">
        <v>4</v>
      </c>
      <c r="AR30">
        <v>39.274432568348999</v>
      </c>
      <c r="AS30">
        <v>2.1614872202469802E-2</v>
      </c>
      <c r="AT30">
        <v>2.4090819519398301</v>
      </c>
      <c r="AU30">
        <v>0.84969955282854603</v>
      </c>
      <c r="AV30">
        <v>7.2944944589421699</v>
      </c>
    </row>
    <row r="31" spans="1:48" x14ac:dyDescent="0.25">
      <c r="A31" t="s">
        <v>13223</v>
      </c>
      <c r="B31" s="6">
        <v>44664</v>
      </c>
      <c r="C31" t="s">
        <v>13224</v>
      </c>
      <c r="D31" t="s">
        <v>237</v>
      </c>
      <c r="E31">
        <v>104003313.59999999</v>
      </c>
      <c r="F31">
        <v>104473206.8</v>
      </c>
      <c r="G31">
        <v>3.8710722088058001E-2</v>
      </c>
      <c r="H31">
        <v>10.437961</v>
      </c>
      <c r="I31">
        <v>8.2182040000000001</v>
      </c>
      <c r="J31">
        <v>4.1501289999999997</v>
      </c>
      <c r="K31">
        <v>4.1501289999999997</v>
      </c>
      <c r="L31">
        <v>144.573499999999</v>
      </c>
      <c r="M31">
        <v>144</v>
      </c>
      <c r="N31">
        <v>8.1885600000000007</v>
      </c>
      <c r="O31">
        <v>0.48710000000000597</v>
      </c>
      <c r="P31">
        <v>-1.33404681140798</v>
      </c>
      <c r="Q31">
        <v>-12.0893253956569</v>
      </c>
      <c r="R31">
        <v>99.5</v>
      </c>
      <c r="S31">
        <v>102.5</v>
      </c>
      <c r="T31">
        <v>99.5</v>
      </c>
      <c r="U31">
        <v>102.5</v>
      </c>
      <c r="V31" t="s">
        <v>11987</v>
      </c>
      <c r="W31" t="s">
        <v>6181</v>
      </c>
      <c r="X31" t="s">
        <v>11988</v>
      </c>
      <c r="Y31" t="s">
        <v>11989</v>
      </c>
      <c r="Z31" t="s">
        <v>12267</v>
      </c>
      <c r="AA31" t="s">
        <v>358</v>
      </c>
      <c r="AB31" t="s">
        <v>11990</v>
      </c>
      <c r="AC31">
        <v>100.451806</v>
      </c>
      <c r="AD31">
        <v>0.95180600000000004</v>
      </c>
      <c r="AE31" s="6">
        <v>43076</v>
      </c>
      <c r="AF31" s="6">
        <v>49522</v>
      </c>
      <c r="AG31" t="s">
        <v>537</v>
      </c>
      <c r="AH31">
        <v>10.437961</v>
      </c>
      <c r="AI31">
        <v>8.2182043208077999</v>
      </c>
      <c r="AJ31">
        <v>83.526867999999993</v>
      </c>
      <c r="AK31">
        <v>4.1501288562503902</v>
      </c>
      <c r="AL31">
        <v>144</v>
      </c>
      <c r="AM31">
        <v>141</v>
      </c>
      <c r="AN31">
        <v>4.45</v>
      </c>
      <c r="AO31" t="s">
        <v>11991</v>
      </c>
      <c r="AP31">
        <v>1</v>
      </c>
      <c r="AQ31">
        <v>3</v>
      </c>
      <c r="AR31">
        <v>50.812609316000099</v>
      </c>
      <c r="AS31">
        <v>1.62102206091745E-2</v>
      </c>
      <c r="AT31">
        <v>5.1488775002439903E-2</v>
      </c>
      <c r="AU31">
        <v>5.6191795858850903E-2</v>
      </c>
      <c r="AV31">
        <v>-5.30102193246762E-3</v>
      </c>
    </row>
    <row r="32" spans="1:48" x14ac:dyDescent="0.25">
      <c r="A32" t="s">
        <v>18558</v>
      </c>
      <c r="B32" s="6">
        <v>44664</v>
      </c>
      <c r="C32" t="s">
        <v>18559</v>
      </c>
      <c r="D32" t="s">
        <v>373</v>
      </c>
      <c r="E32">
        <v>86669428</v>
      </c>
      <c r="F32">
        <v>88563516.400000006</v>
      </c>
      <c r="G32">
        <v>3.2815664184767702E-2</v>
      </c>
      <c r="H32">
        <v>2.1666669999999999</v>
      </c>
      <c r="I32">
        <v>2.0649289999999998</v>
      </c>
      <c r="J32">
        <v>2.6462490000000001</v>
      </c>
      <c r="K32">
        <v>2.6462490000000001</v>
      </c>
      <c r="L32">
        <v>26.6249</v>
      </c>
      <c r="M32">
        <v>25</v>
      </c>
      <c r="N32">
        <v>2.055558</v>
      </c>
      <c r="O32">
        <v>0.25280000000000802</v>
      </c>
      <c r="P32">
        <v>-0.38519799929380699</v>
      </c>
      <c r="Q32">
        <v>-3.3587059207197001</v>
      </c>
      <c r="R32">
        <v>101.01875</v>
      </c>
      <c r="S32">
        <v>101.78375</v>
      </c>
      <c r="T32">
        <v>101.01875</v>
      </c>
      <c r="U32">
        <v>101.78375</v>
      </c>
      <c r="V32" t="s">
        <v>11987</v>
      </c>
      <c r="W32" t="s">
        <v>6198</v>
      </c>
      <c r="X32" t="s">
        <v>11988</v>
      </c>
      <c r="Y32" t="s">
        <v>11989</v>
      </c>
      <c r="Z32" t="s">
        <v>12612</v>
      </c>
      <c r="AA32" t="s">
        <v>1038</v>
      </c>
      <c r="AB32" t="s">
        <v>11990</v>
      </c>
      <c r="AC32">
        <v>102.185417</v>
      </c>
      <c r="AD32">
        <v>1.1666669999999999</v>
      </c>
      <c r="AE32" s="6">
        <v>41808</v>
      </c>
      <c r="AF32" s="6">
        <v>45461</v>
      </c>
      <c r="AG32" t="s">
        <v>1339</v>
      </c>
      <c r="AH32">
        <v>2.1666669999999999</v>
      </c>
      <c r="AI32">
        <v>2.0649286862031899</v>
      </c>
      <c r="AJ32">
        <v>5.3591170000000004</v>
      </c>
      <c r="AK32">
        <v>2.6462485486494902</v>
      </c>
      <c r="AL32">
        <v>25</v>
      </c>
      <c r="AM32">
        <v>2</v>
      </c>
      <c r="AN32">
        <v>3.5</v>
      </c>
      <c r="AO32" t="s">
        <v>11991</v>
      </c>
      <c r="AP32">
        <v>1</v>
      </c>
      <c r="AQ32">
        <v>4</v>
      </c>
      <c r="AR32">
        <v>31.429657016047301</v>
      </c>
      <c r="AS32">
        <v>0.24934404471028701</v>
      </c>
      <c r="AT32">
        <v>5.0833335849979102</v>
      </c>
      <c r="AU32">
        <v>2.0761123892418598</v>
      </c>
      <c r="AV32">
        <v>8.2614835287515707</v>
      </c>
    </row>
    <row r="33" spans="1:48" x14ac:dyDescent="0.25">
      <c r="A33" t="s">
        <v>13225</v>
      </c>
      <c r="B33" s="6">
        <v>44664</v>
      </c>
      <c r="C33" t="s">
        <v>13226</v>
      </c>
      <c r="D33" t="s">
        <v>212</v>
      </c>
      <c r="E33">
        <v>156004970.40000001</v>
      </c>
      <c r="F33">
        <v>155873848.19999999</v>
      </c>
      <c r="G33">
        <v>5.7756332015787303E-2</v>
      </c>
      <c r="H33">
        <v>2.2833329999999998</v>
      </c>
      <c r="I33">
        <v>2.1512609999999999</v>
      </c>
      <c r="J33">
        <v>4.1975899999999999</v>
      </c>
      <c r="K33">
        <v>4.1975899999999999</v>
      </c>
      <c r="L33">
        <v>179.16900000000001</v>
      </c>
      <c r="M33">
        <v>177</v>
      </c>
      <c r="N33">
        <v>2.142782</v>
      </c>
      <c r="O33">
        <v>0.232000000000009</v>
      </c>
      <c r="P33">
        <v>-0.80964381930267404</v>
      </c>
      <c r="Q33">
        <v>-1.97472164661466</v>
      </c>
      <c r="R33">
        <v>99.0625</v>
      </c>
      <c r="S33">
        <v>99.4375</v>
      </c>
      <c r="T33">
        <v>99.0625</v>
      </c>
      <c r="U33">
        <v>99.4375</v>
      </c>
      <c r="V33" t="s">
        <v>11987</v>
      </c>
      <c r="W33" t="s">
        <v>10806</v>
      </c>
      <c r="X33" t="s">
        <v>11988</v>
      </c>
      <c r="Y33" t="s">
        <v>11989</v>
      </c>
      <c r="Z33" t="s">
        <v>11839</v>
      </c>
      <c r="AA33" t="s">
        <v>256</v>
      </c>
      <c r="AB33" t="s">
        <v>11990</v>
      </c>
      <c r="AC33">
        <v>99.915949999999995</v>
      </c>
      <c r="AD33">
        <v>0.85345000000000004</v>
      </c>
      <c r="AE33" s="6">
        <v>43676</v>
      </c>
      <c r="AF33" s="6">
        <v>45503</v>
      </c>
      <c r="AG33" t="s">
        <v>540</v>
      </c>
      <c r="AH33">
        <v>2.2833329999999998</v>
      </c>
      <c r="AI33">
        <v>2.1512611614561599</v>
      </c>
      <c r="AJ33">
        <v>5.744364</v>
      </c>
      <c r="AK33">
        <v>4.1975902766216704</v>
      </c>
      <c r="AL33">
        <v>177</v>
      </c>
      <c r="AM33">
        <v>155</v>
      </c>
      <c r="AN33">
        <v>3.9390000000000001</v>
      </c>
      <c r="AO33" t="s">
        <v>11991</v>
      </c>
      <c r="AP33">
        <v>1</v>
      </c>
      <c r="AQ33">
        <v>3</v>
      </c>
      <c r="AR33">
        <v>46.547308541010104</v>
      </c>
      <c r="AS33">
        <v>1.34465077989816E-2</v>
      </c>
      <c r="AT33">
        <v>0.19388469303841299</v>
      </c>
      <c r="AU33">
        <v>8.9365916646563903E-2</v>
      </c>
      <c r="AV33">
        <v>0.62057661597789604</v>
      </c>
    </row>
    <row r="34" spans="1:48" x14ac:dyDescent="0.25">
      <c r="A34" t="s">
        <v>13227</v>
      </c>
      <c r="B34" s="6">
        <v>44664</v>
      </c>
      <c r="C34" t="s">
        <v>13228</v>
      </c>
      <c r="D34" t="s">
        <v>212</v>
      </c>
      <c r="E34">
        <v>173338856</v>
      </c>
      <c r="F34">
        <v>170919335</v>
      </c>
      <c r="G34">
        <v>6.3331174378644495E-2</v>
      </c>
      <c r="H34">
        <v>2.7583329999999999</v>
      </c>
      <c r="I34">
        <v>2.6420400000000002</v>
      </c>
      <c r="J34">
        <v>3.022421</v>
      </c>
      <c r="K34">
        <v>3.022421</v>
      </c>
      <c r="L34">
        <v>51.107099999999903</v>
      </c>
      <c r="M34">
        <v>48</v>
      </c>
      <c r="N34">
        <v>2.6261899999999998</v>
      </c>
      <c r="O34">
        <v>2.81999999999893E-2</v>
      </c>
      <c r="P34">
        <v>-0.28091902532317797</v>
      </c>
      <c r="Q34">
        <v>-4.1925811046069796</v>
      </c>
      <c r="R34">
        <v>98</v>
      </c>
      <c r="S34">
        <v>98.625</v>
      </c>
      <c r="T34">
        <v>98</v>
      </c>
      <c r="U34">
        <v>98.625</v>
      </c>
      <c r="V34" t="s">
        <v>11987</v>
      </c>
      <c r="W34" t="s">
        <v>6245</v>
      </c>
      <c r="X34" t="s">
        <v>11988</v>
      </c>
      <c r="Y34" t="s">
        <v>11989</v>
      </c>
      <c r="Z34" t="s">
        <v>11839</v>
      </c>
      <c r="AA34" t="s">
        <v>1038</v>
      </c>
      <c r="AB34" t="s">
        <v>11990</v>
      </c>
      <c r="AC34">
        <v>98.604167000000004</v>
      </c>
      <c r="AD34">
        <v>0.60416700000000001</v>
      </c>
      <c r="AE34" s="6">
        <v>43851</v>
      </c>
      <c r="AF34" s="6">
        <v>45678</v>
      </c>
      <c r="AG34" t="s">
        <v>1386</v>
      </c>
      <c r="AH34">
        <v>2.7583329999999999</v>
      </c>
      <c r="AI34">
        <v>2.6420401232158901</v>
      </c>
      <c r="AJ34">
        <v>8.4000880000000002</v>
      </c>
      <c r="AK34">
        <v>3.0224214139576802</v>
      </c>
      <c r="AL34">
        <v>48</v>
      </c>
      <c r="AM34">
        <v>33</v>
      </c>
      <c r="AN34">
        <v>2.5</v>
      </c>
      <c r="AO34" t="s">
        <v>11991</v>
      </c>
      <c r="AP34">
        <v>1</v>
      </c>
      <c r="AQ34">
        <v>2</v>
      </c>
      <c r="AR34">
        <v>65.7784554539666</v>
      </c>
      <c r="AS34">
        <v>-0.224723669043768</v>
      </c>
      <c r="AT34">
        <v>-2.0227697652782601</v>
      </c>
      <c r="AU34">
        <v>-1.34247575541907</v>
      </c>
      <c r="AV34">
        <v>5.3576081496786303</v>
      </c>
    </row>
    <row r="35" spans="1:48" x14ac:dyDescent="0.25">
      <c r="A35" t="s">
        <v>13229</v>
      </c>
      <c r="B35" s="6">
        <v>44664</v>
      </c>
      <c r="C35" t="s">
        <v>13230</v>
      </c>
      <c r="D35" t="s">
        <v>212</v>
      </c>
      <c r="E35">
        <v>225340512.80000001</v>
      </c>
      <c r="F35">
        <v>228428773</v>
      </c>
      <c r="G35">
        <v>8.4640292163597197E-2</v>
      </c>
      <c r="H35">
        <v>0.88055600000000001</v>
      </c>
      <c r="I35">
        <v>0.86853800000000003</v>
      </c>
      <c r="J35">
        <v>1.8264339999999999</v>
      </c>
      <c r="K35">
        <v>1.8264339999999999</v>
      </c>
      <c r="L35">
        <v>28.174499999999899</v>
      </c>
      <c r="M35">
        <v>22</v>
      </c>
      <c r="N35">
        <v>0.86382499999999995</v>
      </c>
      <c r="O35">
        <v>-2.1899999999996901E-2</v>
      </c>
      <c r="P35">
        <v>3.9941580867708298E-2</v>
      </c>
      <c r="Q35">
        <v>-1.2946589779573101</v>
      </c>
      <c r="R35">
        <v>100.9375</v>
      </c>
      <c r="S35">
        <v>101.5625</v>
      </c>
      <c r="T35">
        <v>100.9375</v>
      </c>
      <c r="U35">
        <v>101.5625</v>
      </c>
      <c r="V35" t="s">
        <v>11987</v>
      </c>
      <c r="W35" t="s">
        <v>6241</v>
      </c>
      <c r="X35" t="s">
        <v>11988</v>
      </c>
      <c r="Y35" t="s">
        <v>11989</v>
      </c>
      <c r="Z35" t="s">
        <v>11839</v>
      </c>
      <c r="AA35" t="s">
        <v>1038</v>
      </c>
      <c r="AB35" t="s">
        <v>11990</v>
      </c>
      <c r="AC35">
        <v>101.370486</v>
      </c>
      <c r="AD35">
        <v>0.43298599999999998</v>
      </c>
      <c r="AE35" s="6">
        <v>43164</v>
      </c>
      <c r="AF35" s="6">
        <v>44990</v>
      </c>
      <c r="AG35" t="s">
        <v>1386</v>
      </c>
      <c r="AH35">
        <v>0.88055600000000001</v>
      </c>
      <c r="AI35">
        <v>0.86853783526987904</v>
      </c>
      <c r="AJ35">
        <v>1.5611980000000001</v>
      </c>
      <c r="AK35">
        <v>1.8264337386435201</v>
      </c>
      <c r="AL35">
        <v>22</v>
      </c>
      <c r="AM35">
        <v>-15</v>
      </c>
      <c r="AN35">
        <v>3.625</v>
      </c>
      <c r="AO35" t="s">
        <v>11991</v>
      </c>
      <c r="AP35">
        <v>1</v>
      </c>
      <c r="AQ35">
        <v>2</v>
      </c>
      <c r="AR35">
        <v>65.7784554539666</v>
      </c>
      <c r="AS35">
        <v>-0.224723669043768</v>
      </c>
      <c r="AT35">
        <v>-2.0227697652782601</v>
      </c>
      <c r="AU35">
        <v>-1.34247575541907</v>
      </c>
      <c r="AV35">
        <v>5.3576081496786303</v>
      </c>
    </row>
    <row r="36" spans="1:48" x14ac:dyDescent="0.25">
      <c r="A36" t="s">
        <v>13231</v>
      </c>
      <c r="B36" s="6">
        <v>44664</v>
      </c>
      <c r="C36" t="s">
        <v>13232</v>
      </c>
      <c r="D36" t="s">
        <v>212</v>
      </c>
      <c r="E36">
        <v>424680197.60000002</v>
      </c>
      <c r="F36">
        <v>433282918.89999998</v>
      </c>
      <c r="G36">
        <v>0.16054541801017599</v>
      </c>
      <c r="H36">
        <v>1.7611110000000001</v>
      </c>
      <c r="I36">
        <v>1.6884710000000001</v>
      </c>
      <c r="J36">
        <v>2.8616139999999999</v>
      </c>
      <c r="K36">
        <v>2.8616139999999999</v>
      </c>
      <c r="L36">
        <v>68.010299999999901</v>
      </c>
      <c r="M36">
        <v>64</v>
      </c>
      <c r="N36">
        <v>1.6811400000000001</v>
      </c>
      <c r="O36">
        <v>4.2199999999992202E-2</v>
      </c>
      <c r="P36">
        <v>6.8099999999999996E-4</v>
      </c>
      <c r="Q36">
        <v>-3.07140149774908</v>
      </c>
      <c r="R36">
        <v>101.1</v>
      </c>
      <c r="S36">
        <v>101.72499999999999</v>
      </c>
      <c r="T36">
        <v>101.1</v>
      </c>
      <c r="U36">
        <v>101.72499999999999</v>
      </c>
      <c r="V36" t="s">
        <v>11987</v>
      </c>
      <c r="W36" t="s">
        <v>6243</v>
      </c>
      <c r="X36" t="s">
        <v>11988</v>
      </c>
      <c r="Y36" t="s">
        <v>11989</v>
      </c>
      <c r="Z36" t="s">
        <v>11839</v>
      </c>
      <c r="AA36" t="s">
        <v>1038</v>
      </c>
      <c r="AB36" t="s">
        <v>11990</v>
      </c>
      <c r="AC36">
        <v>102.025694</v>
      </c>
      <c r="AD36">
        <v>0.92569400000000002</v>
      </c>
      <c r="AE36" s="6">
        <v>43487</v>
      </c>
      <c r="AF36" s="6">
        <v>45313</v>
      </c>
      <c r="AG36" t="s">
        <v>1386</v>
      </c>
      <c r="AH36">
        <v>1.7611110000000001</v>
      </c>
      <c r="AI36">
        <v>1.6884707337201199</v>
      </c>
      <c r="AJ36">
        <v>3.9323199999999998</v>
      </c>
      <c r="AK36">
        <v>2.8616136562474099</v>
      </c>
      <c r="AL36">
        <v>64</v>
      </c>
      <c r="AM36">
        <v>33</v>
      </c>
      <c r="AN36">
        <v>3.875</v>
      </c>
      <c r="AO36" t="s">
        <v>11991</v>
      </c>
      <c r="AP36">
        <v>1</v>
      </c>
      <c r="AQ36">
        <v>2</v>
      </c>
      <c r="AR36">
        <v>65.7784554539666</v>
      </c>
      <c r="AS36">
        <v>-0.224723669043768</v>
      </c>
      <c r="AT36">
        <v>-2.0227697652782601</v>
      </c>
      <c r="AU36">
        <v>-1.34247575541907</v>
      </c>
      <c r="AV36">
        <v>5.3576081496786303</v>
      </c>
    </row>
    <row r="37" spans="1:48" x14ac:dyDescent="0.25">
      <c r="A37" t="s">
        <v>13233</v>
      </c>
      <c r="B37" s="6">
        <v>44664</v>
      </c>
      <c r="C37" t="s">
        <v>13234</v>
      </c>
      <c r="D37" t="s">
        <v>212</v>
      </c>
      <c r="E37">
        <v>312009940.80000001</v>
      </c>
      <c r="F37">
        <v>311549417.19999999</v>
      </c>
      <c r="G37">
        <v>0.11543919513810399</v>
      </c>
      <c r="H37">
        <v>2.2222219999999999</v>
      </c>
      <c r="I37">
        <v>0.22956199999999999</v>
      </c>
      <c r="J37">
        <v>3.183087</v>
      </c>
      <c r="K37">
        <v>3.183087</v>
      </c>
      <c r="L37">
        <v>79.075400000000002</v>
      </c>
      <c r="M37">
        <v>77</v>
      </c>
      <c r="N37">
        <v>2.1196380000000001</v>
      </c>
      <c r="O37">
        <v>2.10000000000043E-2</v>
      </c>
      <c r="P37">
        <v>6.5072352339656803E-2</v>
      </c>
      <c r="Q37">
        <v>-0.19613693725911699</v>
      </c>
      <c r="R37">
        <v>99.8</v>
      </c>
      <c r="S37">
        <v>100.8</v>
      </c>
      <c r="T37">
        <v>99.8</v>
      </c>
      <c r="U37">
        <v>100.8</v>
      </c>
      <c r="V37" t="s">
        <v>11987</v>
      </c>
      <c r="W37" t="s">
        <v>13235</v>
      </c>
      <c r="X37" t="s">
        <v>11988</v>
      </c>
      <c r="Y37" t="s">
        <v>11989</v>
      </c>
      <c r="Z37" t="s">
        <v>12612</v>
      </c>
      <c r="AA37" t="s">
        <v>1038</v>
      </c>
      <c r="AB37" t="s">
        <v>11990</v>
      </c>
      <c r="AC37">
        <v>99.852401</v>
      </c>
      <c r="AD37">
        <v>5.2401000000000003E-2</v>
      </c>
      <c r="AE37" s="6">
        <v>43654</v>
      </c>
      <c r="AF37" s="6">
        <v>45481</v>
      </c>
      <c r="AG37" t="s">
        <v>1386</v>
      </c>
      <c r="AH37">
        <v>2.2222219999999999</v>
      </c>
      <c r="AI37">
        <v>0.229562246391982</v>
      </c>
      <c r="AJ37">
        <v>6.1381999999999999E-2</v>
      </c>
      <c r="AK37">
        <v>3.1830874659561998</v>
      </c>
      <c r="AL37">
        <v>77</v>
      </c>
      <c r="AM37">
        <v>54</v>
      </c>
      <c r="AN37">
        <v>1.8864300000000001</v>
      </c>
      <c r="AO37" t="s">
        <v>12197</v>
      </c>
      <c r="AP37">
        <v>1</v>
      </c>
      <c r="AQ37">
        <v>2</v>
      </c>
      <c r="AR37">
        <v>65.7784554539666</v>
      </c>
      <c r="AS37">
        <v>-0.224723669043768</v>
      </c>
      <c r="AT37">
        <v>-2.0227697652782601</v>
      </c>
      <c r="AU37">
        <v>-1.34247575541907</v>
      </c>
      <c r="AV37">
        <v>5.3576081496786303</v>
      </c>
    </row>
    <row r="38" spans="1:48" x14ac:dyDescent="0.25">
      <c r="A38" t="s">
        <v>13236</v>
      </c>
      <c r="B38" s="6">
        <v>44664</v>
      </c>
      <c r="C38" t="s">
        <v>13237</v>
      </c>
      <c r="D38" t="s">
        <v>212</v>
      </c>
      <c r="E38">
        <v>228807290.40000001</v>
      </c>
      <c r="F38">
        <v>213633770.19999999</v>
      </c>
      <c r="G38">
        <v>7.9158262286655304E-2</v>
      </c>
      <c r="H38">
        <v>3.7388889999999999</v>
      </c>
      <c r="I38">
        <v>3.6031689999999998</v>
      </c>
      <c r="J38">
        <v>3.1233740000000001</v>
      </c>
      <c r="K38">
        <v>3.1233740000000001</v>
      </c>
      <c r="L38">
        <v>52.734099999999998</v>
      </c>
      <c r="M38">
        <v>50</v>
      </c>
      <c r="N38">
        <v>3.5815860000000002</v>
      </c>
      <c r="O38">
        <v>1.67999999999945E-2</v>
      </c>
      <c r="P38">
        <v>-0.87073133079772402</v>
      </c>
      <c r="Q38">
        <v>-5.85461546434823</v>
      </c>
      <c r="R38">
        <v>93</v>
      </c>
      <c r="S38">
        <v>94</v>
      </c>
      <c r="T38">
        <v>93</v>
      </c>
      <c r="U38">
        <v>94</v>
      </c>
      <c r="V38" t="s">
        <v>11987</v>
      </c>
      <c r="W38" t="s">
        <v>6247</v>
      </c>
      <c r="X38" t="s">
        <v>11988</v>
      </c>
      <c r="Y38" t="s">
        <v>11989</v>
      </c>
      <c r="Z38" t="s">
        <v>11839</v>
      </c>
      <c r="AA38" t="s">
        <v>1038</v>
      </c>
      <c r="AB38" t="s">
        <v>11990</v>
      </c>
      <c r="AC38">
        <v>93.368427999999994</v>
      </c>
      <c r="AD38">
        <v>0.36842799999999998</v>
      </c>
      <c r="AE38" s="6">
        <v>44210</v>
      </c>
      <c r="AF38" s="6">
        <v>46036</v>
      </c>
      <c r="AG38" t="s">
        <v>1386</v>
      </c>
      <c r="AH38">
        <v>3.7388889999999999</v>
      </c>
      <c r="AI38">
        <v>3.6031692981735199</v>
      </c>
      <c r="AJ38">
        <v>15.072502999999999</v>
      </c>
      <c r="AK38">
        <v>3.1233741736169698</v>
      </c>
      <c r="AL38">
        <v>50</v>
      </c>
      <c r="AM38">
        <v>41</v>
      </c>
      <c r="AN38">
        <v>1.411</v>
      </c>
      <c r="AO38" t="s">
        <v>11991</v>
      </c>
      <c r="AP38">
        <v>1</v>
      </c>
      <c r="AQ38">
        <v>2</v>
      </c>
      <c r="AR38">
        <v>65.7784554539666</v>
      </c>
      <c r="AS38">
        <v>-0.224723669043768</v>
      </c>
      <c r="AT38">
        <v>-2.0227697652782601</v>
      </c>
      <c r="AU38">
        <v>-1.34247575541907</v>
      </c>
      <c r="AV38">
        <v>5.3576081496786303</v>
      </c>
    </row>
    <row r="39" spans="1:48" x14ac:dyDescent="0.25">
      <c r="A39" t="s">
        <v>13238</v>
      </c>
      <c r="B39" s="6">
        <v>44664</v>
      </c>
      <c r="C39" t="s">
        <v>13239</v>
      </c>
      <c r="D39" t="s">
        <v>280</v>
      </c>
      <c r="E39">
        <v>234007455.59999999</v>
      </c>
      <c r="F39">
        <v>236822857.80000001</v>
      </c>
      <c r="G39">
        <v>8.7750573685210803E-2</v>
      </c>
      <c r="H39">
        <v>4.2833329999999998</v>
      </c>
      <c r="I39">
        <v>3.6176460000000001</v>
      </c>
      <c r="J39">
        <v>6.8534420000000003</v>
      </c>
      <c r="K39">
        <v>6.8534420000000003</v>
      </c>
      <c r="L39">
        <v>423.45420000000001</v>
      </c>
      <c r="M39">
        <v>424</v>
      </c>
      <c r="N39">
        <v>3.598503</v>
      </c>
      <c r="O39">
        <v>-4.5300000000003601E-2</v>
      </c>
      <c r="P39">
        <v>0.18148291191100099</v>
      </c>
      <c r="Q39">
        <v>-0.69005305656188998</v>
      </c>
      <c r="R39">
        <v>99.956249999999997</v>
      </c>
      <c r="S39">
        <v>100.98325</v>
      </c>
      <c r="T39">
        <v>99.956249999999997</v>
      </c>
      <c r="U39">
        <v>100.98325</v>
      </c>
      <c r="V39" t="s">
        <v>11987</v>
      </c>
      <c r="W39" t="s">
        <v>6448</v>
      </c>
      <c r="X39" t="s">
        <v>11988</v>
      </c>
      <c r="Y39" t="s">
        <v>11989</v>
      </c>
      <c r="Z39" t="s">
        <v>11877</v>
      </c>
      <c r="AA39" t="s">
        <v>367</v>
      </c>
      <c r="AB39" t="s">
        <v>11815</v>
      </c>
      <c r="AC39">
        <v>101.203125</v>
      </c>
      <c r="AD39">
        <v>1.246875</v>
      </c>
      <c r="AE39" s="6">
        <v>43685</v>
      </c>
      <c r="AF39" s="6">
        <v>46234</v>
      </c>
      <c r="AG39" t="s">
        <v>1833</v>
      </c>
      <c r="AH39">
        <v>2.2833329999999998</v>
      </c>
      <c r="AI39">
        <v>2.0652742683598602</v>
      </c>
      <c r="AJ39">
        <v>5.6002219999999996</v>
      </c>
      <c r="AK39">
        <v>6.6492612711837804</v>
      </c>
      <c r="AL39">
        <v>423</v>
      </c>
      <c r="AM39">
        <v>401</v>
      </c>
      <c r="AN39">
        <v>7.125</v>
      </c>
      <c r="AO39" t="s">
        <v>11991</v>
      </c>
      <c r="AP39">
        <v>1</v>
      </c>
      <c r="AQ39">
        <v>3</v>
      </c>
      <c r="AR39">
        <v>46.5815060021893</v>
      </c>
      <c r="AS39">
        <v>1.7693851699256399E-2</v>
      </c>
      <c r="AT39">
        <v>-7.7748281933892799E-2</v>
      </c>
      <c r="AU39">
        <v>6.9544475669680098E-2</v>
      </c>
      <c r="AV39">
        <v>-4.3124653082429898</v>
      </c>
    </row>
    <row r="40" spans="1:48" x14ac:dyDescent="0.25">
      <c r="A40" t="s">
        <v>13240</v>
      </c>
      <c r="B40" s="6">
        <v>44664</v>
      </c>
      <c r="C40" t="s">
        <v>13241</v>
      </c>
      <c r="D40" t="s">
        <v>237</v>
      </c>
      <c r="E40">
        <v>255125726.90000001</v>
      </c>
      <c r="F40">
        <v>243916138.90000001</v>
      </c>
      <c r="G40">
        <v>9.0378865091391702E-2</v>
      </c>
      <c r="H40">
        <v>2.9301140000000001</v>
      </c>
      <c r="I40">
        <v>2.77244</v>
      </c>
      <c r="J40">
        <v>3.1871710000000002</v>
      </c>
      <c r="K40">
        <v>3.1871710000000002</v>
      </c>
      <c r="L40">
        <v>63.768599999999999</v>
      </c>
      <c r="M40">
        <v>67</v>
      </c>
      <c r="N40">
        <v>2.75813</v>
      </c>
      <c r="O40">
        <v>0.249799999999988</v>
      </c>
      <c r="P40">
        <v>-0.30053152965934199</v>
      </c>
      <c r="Q40">
        <v>-3.6795127034672102</v>
      </c>
      <c r="R40">
        <v>95.518749999999997</v>
      </c>
      <c r="S40">
        <v>96.060749999999999</v>
      </c>
      <c r="T40">
        <v>85.204594999999998</v>
      </c>
      <c r="U40">
        <v>85.688068999999999</v>
      </c>
      <c r="V40" t="s">
        <v>11987</v>
      </c>
      <c r="W40" t="s">
        <v>3907</v>
      </c>
      <c r="X40" t="s">
        <v>11988</v>
      </c>
      <c r="Y40" t="s">
        <v>11989</v>
      </c>
      <c r="Z40" t="s">
        <v>11839</v>
      </c>
      <c r="AA40" t="s">
        <v>232</v>
      </c>
      <c r="AB40" t="s">
        <v>11990</v>
      </c>
      <c r="AC40">
        <v>85.282646</v>
      </c>
      <c r="AD40">
        <v>8.7499999999999994E-2</v>
      </c>
      <c r="AE40" s="6">
        <v>44140</v>
      </c>
      <c r="AF40" s="6">
        <v>46660</v>
      </c>
      <c r="AG40" t="s">
        <v>229</v>
      </c>
      <c r="AH40">
        <v>2.9301140000000001</v>
      </c>
      <c r="AI40">
        <v>2.7724403399528601</v>
      </c>
      <c r="AJ40">
        <v>11.544491000000001</v>
      </c>
      <c r="AK40">
        <v>3.1871706070088499</v>
      </c>
      <c r="AL40">
        <v>67</v>
      </c>
      <c r="AM40">
        <v>54</v>
      </c>
      <c r="AN40">
        <v>1.75</v>
      </c>
      <c r="AO40" t="s">
        <v>11991</v>
      </c>
      <c r="AP40">
        <v>0.89201957499999995</v>
      </c>
      <c r="AQ40">
        <v>3</v>
      </c>
      <c r="AR40">
        <v>50.2239032672815</v>
      </c>
      <c r="AS40">
        <v>6.7473845445533698E-3</v>
      </c>
      <c r="AT40">
        <v>-0.21302604376926099</v>
      </c>
      <c r="AU40">
        <v>6.1494313285208997E-2</v>
      </c>
      <c r="AV40">
        <v>-1.5895398560567999</v>
      </c>
    </row>
    <row r="41" spans="1:48" x14ac:dyDescent="0.25">
      <c r="A41" t="s">
        <v>13242</v>
      </c>
      <c r="B41" s="6">
        <v>44664</v>
      </c>
      <c r="C41" t="s">
        <v>13243</v>
      </c>
      <c r="D41" t="s">
        <v>237</v>
      </c>
      <c r="E41">
        <v>403012840.19999999</v>
      </c>
      <c r="F41">
        <v>354374228</v>
      </c>
      <c r="G41">
        <v>0.13130718081585799</v>
      </c>
      <c r="H41">
        <v>10.035876999999999</v>
      </c>
      <c r="I41">
        <v>8.5078309999999995</v>
      </c>
      <c r="J41">
        <v>4.0392049999999999</v>
      </c>
      <c r="K41">
        <v>4.0392049999999999</v>
      </c>
      <c r="L41">
        <v>134.619</v>
      </c>
      <c r="M41">
        <v>132</v>
      </c>
      <c r="N41">
        <v>8.4784819999999996</v>
      </c>
      <c r="O41">
        <v>0.354300000000007</v>
      </c>
      <c r="P41">
        <v>-1.90806093303397</v>
      </c>
      <c r="Q41">
        <v>-9.1940091290382107</v>
      </c>
      <c r="R41">
        <v>87.8</v>
      </c>
      <c r="S41">
        <v>88.537000000000006</v>
      </c>
      <c r="T41">
        <v>87.8</v>
      </c>
      <c r="U41">
        <v>88.537000000000006</v>
      </c>
      <c r="V41" t="s">
        <v>11987</v>
      </c>
      <c r="W41" t="s">
        <v>3914</v>
      </c>
      <c r="X41" t="s">
        <v>11988</v>
      </c>
      <c r="Y41" t="s">
        <v>11989</v>
      </c>
      <c r="Z41" t="s">
        <v>11839</v>
      </c>
      <c r="AA41" t="s">
        <v>232</v>
      </c>
      <c r="AB41" t="s">
        <v>11990</v>
      </c>
      <c r="AC41">
        <v>87.931250000000006</v>
      </c>
      <c r="AD41">
        <v>0.13125000000000001</v>
      </c>
      <c r="AE41" s="6">
        <v>44140</v>
      </c>
      <c r="AF41" s="6">
        <v>49765</v>
      </c>
      <c r="AG41" t="s">
        <v>229</v>
      </c>
      <c r="AH41">
        <v>10.035876999999999</v>
      </c>
      <c r="AI41">
        <v>8.5078307533345399</v>
      </c>
      <c r="AJ41">
        <v>87.164332000000002</v>
      </c>
      <c r="AK41">
        <v>4.0392051304636398</v>
      </c>
      <c r="AL41">
        <v>132</v>
      </c>
      <c r="AM41">
        <v>130</v>
      </c>
      <c r="AN41">
        <v>2.625</v>
      </c>
      <c r="AO41" t="s">
        <v>11991</v>
      </c>
      <c r="AP41">
        <v>1</v>
      </c>
      <c r="AQ41">
        <v>3</v>
      </c>
      <c r="AR41">
        <v>50.2239032672815</v>
      </c>
      <c r="AS41">
        <v>6.7473845445533698E-3</v>
      </c>
      <c r="AT41">
        <v>-0.21302604376926099</v>
      </c>
      <c r="AU41">
        <v>6.1494313285208997E-2</v>
      </c>
      <c r="AV41">
        <v>-1.5895398560567999</v>
      </c>
    </row>
    <row r="42" spans="1:48" x14ac:dyDescent="0.25">
      <c r="A42" t="s">
        <v>13244</v>
      </c>
      <c r="B42" s="6">
        <v>44664</v>
      </c>
      <c r="C42" t="s">
        <v>13245</v>
      </c>
      <c r="D42" t="s">
        <v>237</v>
      </c>
      <c r="E42">
        <v>437223430.19999999</v>
      </c>
      <c r="F42">
        <v>395066346.10000002</v>
      </c>
      <c r="G42">
        <v>0.14638493445192199</v>
      </c>
      <c r="H42">
        <v>6.4228300000000003</v>
      </c>
      <c r="I42">
        <v>5.623386</v>
      </c>
      <c r="J42">
        <v>3.7554210000000001</v>
      </c>
      <c r="K42">
        <v>3.7554210000000001</v>
      </c>
      <c r="L42">
        <v>106.8716</v>
      </c>
      <c r="M42">
        <v>109</v>
      </c>
      <c r="N42">
        <v>5.6017549999999998</v>
      </c>
      <c r="O42">
        <v>-0.11170000000000301</v>
      </c>
      <c r="P42">
        <v>-1.6768413286060799</v>
      </c>
      <c r="Q42">
        <v>-6.8887117050534501</v>
      </c>
      <c r="R42">
        <v>90.25</v>
      </c>
      <c r="S42">
        <v>91.25</v>
      </c>
      <c r="T42">
        <v>86.721225000000004</v>
      </c>
      <c r="U42">
        <v>87.682124999999999</v>
      </c>
      <c r="V42" t="s">
        <v>11987</v>
      </c>
      <c r="W42" t="s">
        <v>3911</v>
      </c>
      <c r="X42" t="s">
        <v>11988</v>
      </c>
      <c r="Y42" t="s">
        <v>11989</v>
      </c>
      <c r="Z42" t="s">
        <v>11839</v>
      </c>
      <c r="AA42" t="s">
        <v>232</v>
      </c>
      <c r="AB42" t="s">
        <v>11990</v>
      </c>
      <c r="AC42">
        <v>86.825001999999998</v>
      </c>
      <c r="AD42">
        <v>0.108</v>
      </c>
      <c r="AE42" s="6">
        <v>44245</v>
      </c>
      <c r="AF42" s="6">
        <v>49034</v>
      </c>
      <c r="AG42" t="s">
        <v>229</v>
      </c>
      <c r="AH42">
        <v>6.4228300000000003</v>
      </c>
      <c r="AI42">
        <v>5.62338579861024</v>
      </c>
      <c r="AJ42">
        <v>45.938842999999999</v>
      </c>
      <c r="AK42">
        <v>3.7554206886883099</v>
      </c>
      <c r="AL42">
        <v>109</v>
      </c>
      <c r="AM42">
        <v>103</v>
      </c>
      <c r="AN42">
        <v>2.16</v>
      </c>
      <c r="AO42" t="s">
        <v>11991</v>
      </c>
      <c r="AP42">
        <v>0.96089999999999998</v>
      </c>
      <c r="AQ42">
        <v>3</v>
      </c>
      <c r="AR42">
        <v>50.2239032672815</v>
      </c>
      <c r="AS42">
        <v>6.7473845445533698E-3</v>
      </c>
      <c r="AT42">
        <v>-0.21302604376926099</v>
      </c>
      <c r="AU42">
        <v>6.1494313285208997E-2</v>
      </c>
      <c r="AV42">
        <v>-1.5895398560567999</v>
      </c>
    </row>
    <row r="43" spans="1:48" x14ac:dyDescent="0.25">
      <c r="A43" t="s">
        <v>13246</v>
      </c>
      <c r="B43" s="6">
        <v>44664</v>
      </c>
      <c r="C43" t="s">
        <v>13247</v>
      </c>
      <c r="D43" t="s">
        <v>237</v>
      </c>
      <c r="E43">
        <v>554406225.79999995</v>
      </c>
      <c r="F43">
        <v>483148395.5</v>
      </c>
      <c r="G43">
        <v>0.179022199418468</v>
      </c>
      <c r="H43">
        <v>11.490693</v>
      </c>
      <c r="I43">
        <v>8.9373810000000002</v>
      </c>
      <c r="J43">
        <v>4.3339410000000003</v>
      </c>
      <c r="K43">
        <v>4.3339410000000003</v>
      </c>
      <c r="L43">
        <v>159.97540000000001</v>
      </c>
      <c r="M43">
        <v>153</v>
      </c>
      <c r="N43">
        <v>8.8688710000000004</v>
      </c>
      <c r="O43">
        <v>-0.10580000000000001</v>
      </c>
      <c r="P43">
        <v>-3.4731671784238398</v>
      </c>
      <c r="Q43">
        <v>-11.4676790993376</v>
      </c>
      <c r="R43">
        <v>87</v>
      </c>
      <c r="S43">
        <v>88</v>
      </c>
      <c r="T43">
        <v>85.487070000000003</v>
      </c>
      <c r="U43">
        <v>86.469679999999997</v>
      </c>
      <c r="V43" t="s">
        <v>11987</v>
      </c>
      <c r="W43" t="s">
        <v>3919</v>
      </c>
      <c r="X43" t="s">
        <v>11988</v>
      </c>
      <c r="Y43" t="s">
        <v>11989</v>
      </c>
      <c r="Z43" t="s">
        <v>11839</v>
      </c>
      <c r="AA43" t="s">
        <v>232</v>
      </c>
      <c r="AB43" t="s">
        <v>11990</v>
      </c>
      <c r="AC43">
        <v>85.631513999999996</v>
      </c>
      <c r="AD43">
        <v>0.14699999999999999</v>
      </c>
      <c r="AE43" s="6">
        <v>44245</v>
      </c>
      <c r="AF43" s="6">
        <v>51409</v>
      </c>
      <c r="AG43" t="s">
        <v>229</v>
      </c>
      <c r="AH43">
        <v>11.490693</v>
      </c>
      <c r="AI43">
        <v>8.9373810130344893</v>
      </c>
      <c r="AJ43">
        <v>112.858305</v>
      </c>
      <c r="AK43">
        <v>4.3339413637442998</v>
      </c>
      <c r="AL43">
        <v>153</v>
      </c>
      <c r="AM43">
        <v>167</v>
      </c>
      <c r="AN43">
        <v>2.94</v>
      </c>
      <c r="AO43" t="s">
        <v>11991</v>
      </c>
      <c r="AP43">
        <v>0.98260999999999998</v>
      </c>
      <c r="AQ43">
        <v>3</v>
      </c>
      <c r="AR43">
        <v>50.2239032672815</v>
      </c>
      <c r="AS43">
        <v>6.7473845445533698E-3</v>
      </c>
      <c r="AT43">
        <v>-0.21302604376926099</v>
      </c>
      <c r="AU43">
        <v>6.1494313285208997E-2</v>
      </c>
      <c r="AV43">
        <v>-1.5895398560567999</v>
      </c>
    </row>
    <row r="44" spans="1:48" x14ac:dyDescent="0.25">
      <c r="A44" t="s">
        <v>13248</v>
      </c>
      <c r="B44" s="6">
        <v>44664</v>
      </c>
      <c r="C44" t="s">
        <v>13249</v>
      </c>
      <c r="D44" t="s">
        <v>237</v>
      </c>
      <c r="E44">
        <v>351011183.39999998</v>
      </c>
      <c r="F44">
        <v>307441920.30000001</v>
      </c>
      <c r="G44">
        <v>0.113917233869804</v>
      </c>
      <c r="H44">
        <v>16.530463000000001</v>
      </c>
      <c r="I44">
        <v>12.421711</v>
      </c>
      <c r="J44">
        <v>4.2450749999999999</v>
      </c>
      <c r="K44">
        <v>4.2450749999999999</v>
      </c>
      <c r="L44">
        <v>136.82629999999901</v>
      </c>
      <c r="M44">
        <v>136</v>
      </c>
      <c r="N44">
        <v>12.279032000000001</v>
      </c>
      <c r="O44">
        <v>5.6000000000055996E-3</v>
      </c>
      <c r="P44">
        <v>-2.78545063633914</v>
      </c>
      <c r="Q44">
        <v>-12.4342915276806</v>
      </c>
      <c r="R44">
        <v>87.424999999999997</v>
      </c>
      <c r="S44">
        <v>88.281000000000006</v>
      </c>
      <c r="T44">
        <v>87.424999999999997</v>
      </c>
      <c r="U44">
        <v>88.281000000000006</v>
      </c>
      <c r="V44" t="s">
        <v>11987</v>
      </c>
      <c r="W44" t="s">
        <v>3922</v>
      </c>
      <c r="X44" t="s">
        <v>11988</v>
      </c>
      <c r="Y44" t="s">
        <v>11989</v>
      </c>
      <c r="Z44" t="s">
        <v>11839</v>
      </c>
      <c r="AA44" t="s">
        <v>232</v>
      </c>
      <c r="AB44" t="s">
        <v>11990</v>
      </c>
      <c r="AC44">
        <v>87.587500000000006</v>
      </c>
      <c r="AD44">
        <v>0.16250000000000001</v>
      </c>
      <c r="AE44" s="6">
        <v>44140</v>
      </c>
      <c r="AF44" s="6">
        <v>51409</v>
      </c>
      <c r="AG44" t="s">
        <v>229</v>
      </c>
      <c r="AH44">
        <v>16.530463000000001</v>
      </c>
      <c r="AI44">
        <v>12.4217109818526</v>
      </c>
      <c r="AJ44">
        <v>189.18466900000001</v>
      </c>
      <c r="AK44">
        <v>4.24507527005035</v>
      </c>
      <c r="AL44">
        <v>136</v>
      </c>
      <c r="AM44">
        <v>163</v>
      </c>
      <c r="AN44">
        <v>3.25</v>
      </c>
      <c r="AO44" t="s">
        <v>11991</v>
      </c>
      <c r="AP44">
        <v>1</v>
      </c>
      <c r="AQ44">
        <v>3</v>
      </c>
      <c r="AR44">
        <v>50.2239032672815</v>
      </c>
      <c r="AS44">
        <v>6.7473845445533698E-3</v>
      </c>
      <c r="AT44">
        <v>-0.21302604376926099</v>
      </c>
      <c r="AU44">
        <v>6.1494313285208997E-2</v>
      </c>
      <c r="AV44">
        <v>-1.5895398560567999</v>
      </c>
    </row>
    <row r="45" spans="1:48" x14ac:dyDescent="0.25">
      <c r="A45" t="s">
        <v>13250</v>
      </c>
      <c r="B45" s="6">
        <v>44664</v>
      </c>
      <c r="C45" t="s">
        <v>13251</v>
      </c>
      <c r="D45" t="s">
        <v>360</v>
      </c>
      <c r="E45">
        <v>346677712</v>
      </c>
      <c r="F45">
        <v>359632385.5</v>
      </c>
      <c r="G45">
        <v>0.13325549923807201</v>
      </c>
      <c r="H45">
        <v>2.052778</v>
      </c>
      <c r="I45">
        <v>1.9133629999999999</v>
      </c>
      <c r="J45">
        <v>3.657098</v>
      </c>
      <c r="K45">
        <v>3.657098</v>
      </c>
      <c r="L45">
        <v>130.2381</v>
      </c>
      <c r="M45">
        <v>131</v>
      </c>
      <c r="N45">
        <v>1.9058630000000001</v>
      </c>
      <c r="O45">
        <v>2.07999999999985E-2</v>
      </c>
      <c r="P45">
        <v>-0.314974644623911</v>
      </c>
      <c r="Q45">
        <v>-3.3676817027881998</v>
      </c>
      <c r="R45">
        <v>101.6125</v>
      </c>
      <c r="S45">
        <v>102.1405</v>
      </c>
      <c r="T45">
        <v>101.6125</v>
      </c>
      <c r="U45">
        <v>102.1405</v>
      </c>
      <c r="V45" t="s">
        <v>11987</v>
      </c>
      <c r="W45" t="s">
        <v>7519</v>
      </c>
      <c r="X45" t="s">
        <v>11988</v>
      </c>
      <c r="Y45" t="s">
        <v>11989</v>
      </c>
      <c r="Z45" t="s">
        <v>11819</v>
      </c>
      <c r="AA45" t="s">
        <v>11839</v>
      </c>
      <c r="AB45" t="s">
        <v>11990</v>
      </c>
      <c r="AC45">
        <v>103.736806</v>
      </c>
      <c r="AD45">
        <v>2.1243059999999998</v>
      </c>
      <c r="AE45" s="6">
        <v>41766</v>
      </c>
      <c r="AF45" s="6">
        <v>45419</v>
      </c>
      <c r="AG45" t="s">
        <v>2689</v>
      </c>
      <c r="AH45">
        <v>2.052778</v>
      </c>
      <c r="AI45">
        <v>1.91336267553377</v>
      </c>
      <c r="AJ45">
        <v>4.7569590000000002</v>
      </c>
      <c r="AK45">
        <v>3.6570978100107001</v>
      </c>
      <c r="AL45">
        <v>131</v>
      </c>
      <c r="AM45">
        <v>105</v>
      </c>
      <c r="AN45">
        <v>4.75</v>
      </c>
      <c r="AO45" t="s">
        <v>11991</v>
      </c>
      <c r="AP45">
        <v>1</v>
      </c>
      <c r="AQ45">
        <v>1</v>
      </c>
      <c r="AR45">
        <v>88.894514070032002</v>
      </c>
      <c r="AS45">
        <v>1.2538411557969101E-2</v>
      </c>
      <c r="AT45">
        <v>0.18621340181985599</v>
      </c>
      <c r="AU45">
        <v>8.1193050477565906E-2</v>
      </c>
      <c r="AV45">
        <v>0.59635432186313098</v>
      </c>
    </row>
    <row r="46" spans="1:48" x14ac:dyDescent="0.25">
      <c r="A46" t="s">
        <v>13252</v>
      </c>
      <c r="B46" s="6">
        <v>44664</v>
      </c>
      <c r="C46" t="s">
        <v>13253</v>
      </c>
      <c r="D46" t="s">
        <v>360</v>
      </c>
      <c r="E46">
        <v>216673570</v>
      </c>
      <c r="F46">
        <v>216040101</v>
      </c>
      <c r="G46">
        <v>8.0049886131992001E-2</v>
      </c>
      <c r="H46">
        <v>27.697222</v>
      </c>
      <c r="I46">
        <v>0.60569899999999999</v>
      </c>
      <c r="J46">
        <v>6.3248319999999998</v>
      </c>
      <c r="K46">
        <v>6.3248319999999998</v>
      </c>
      <c r="L46">
        <v>348.60729999999899</v>
      </c>
      <c r="M46">
        <v>348</v>
      </c>
      <c r="N46">
        <v>13.044427000000001</v>
      </c>
      <c r="O46">
        <v>0.124100000000004</v>
      </c>
      <c r="P46">
        <v>0.30949653504384</v>
      </c>
      <c r="Q46">
        <v>-0.57243068394194896</v>
      </c>
      <c r="R46">
        <v>99.081249999999997</v>
      </c>
      <c r="S46">
        <v>100.05025000000001</v>
      </c>
      <c r="T46">
        <v>99.081249999999997</v>
      </c>
      <c r="U46">
        <v>100.05025000000001</v>
      </c>
      <c r="V46" t="s">
        <v>11987</v>
      </c>
      <c r="W46" t="s">
        <v>7525</v>
      </c>
      <c r="X46" t="s">
        <v>11988</v>
      </c>
      <c r="Y46" t="s">
        <v>11989</v>
      </c>
      <c r="Z46" t="s">
        <v>11847</v>
      </c>
      <c r="AA46" t="s">
        <v>11839</v>
      </c>
      <c r="AB46" t="s">
        <v>753</v>
      </c>
      <c r="AC46">
        <v>99.707639</v>
      </c>
      <c r="AD46">
        <v>0.62638899999999997</v>
      </c>
      <c r="AE46" s="6">
        <v>42801</v>
      </c>
      <c r="AF46" s="6">
        <v>54786</v>
      </c>
      <c r="AG46" t="s">
        <v>2689</v>
      </c>
      <c r="AH46">
        <v>0.38611099999999998</v>
      </c>
      <c r="AI46">
        <v>0.38438646421104999</v>
      </c>
      <c r="AJ46">
        <v>0.31006600000000001</v>
      </c>
      <c r="AK46">
        <v>5.33376578158743</v>
      </c>
      <c r="AL46">
        <v>429</v>
      </c>
      <c r="AM46">
        <v>402</v>
      </c>
      <c r="AN46">
        <v>5.5</v>
      </c>
      <c r="AO46" t="s">
        <v>11991</v>
      </c>
      <c r="AP46">
        <v>1</v>
      </c>
      <c r="AQ46">
        <v>1</v>
      </c>
      <c r="AR46">
        <v>88.894514070032002</v>
      </c>
      <c r="AS46">
        <v>1.2538411557969101E-2</v>
      </c>
      <c r="AT46">
        <v>0.18621340181985599</v>
      </c>
      <c r="AU46">
        <v>8.1193050477565906E-2</v>
      </c>
      <c r="AV46">
        <v>0.59635432186313098</v>
      </c>
    </row>
    <row r="47" spans="1:48" x14ac:dyDescent="0.25">
      <c r="A47" t="s">
        <v>13254</v>
      </c>
      <c r="B47" s="6">
        <v>44664</v>
      </c>
      <c r="C47" t="s">
        <v>13255</v>
      </c>
      <c r="D47" t="s">
        <v>360</v>
      </c>
      <c r="E47">
        <v>173338856</v>
      </c>
      <c r="F47">
        <v>175801711.69999999</v>
      </c>
      <c r="G47">
        <v>6.5140253761794803E-2</v>
      </c>
      <c r="H47">
        <v>27.7</v>
      </c>
      <c r="I47">
        <v>3.6389010000000002</v>
      </c>
      <c r="J47">
        <v>6.4456660000000001</v>
      </c>
      <c r="K47">
        <v>6.4456660000000001</v>
      </c>
      <c r="L47">
        <v>360.69560000000001</v>
      </c>
      <c r="M47">
        <v>360</v>
      </c>
      <c r="N47">
        <v>12.739413000000001</v>
      </c>
      <c r="O47">
        <v>-5.3400000000003403E-2</v>
      </c>
      <c r="P47">
        <v>0.64918937393902898</v>
      </c>
      <c r="Q47">
        <v>-5.3740136654197403</v>
      </c>
      <c r="R47">
        <v>100.925</v>
      </c>
      <c r="S47">
        <v>101.93899999999999</v>
      </c>
      <c r="T47">
        <v>100.925</v>
      </c>
      <c r="U47">
        <v>101.93899999999999</v>
      </c>
      <c r="V47" t="s">
        <v>11987</v>
      </c>
      <c r="W47" t="s">
        <v>7526</v>
      </c>
      <c r="X47" t="s">
        <v>11988</v>
      </c>
      <c r="Y47" t="s">
        <v>11989</v>
      </c>
      <c r="Z47" t="s">
        <v>11847</v>
      </c>
      <c r="AA47" t="s">
        <v>11839</v>
      </c>
      <c r="AB47" t="s">
        <v>753</v>
      </c>
      <c r="AC47">
        <v>101.420833</v>
      </c>
      <c r="AD47">
        <v>0.49583300000000002</v>
      </c>
      <c r="AE47" s="6">
        <v>43179</v>
      </c>
      <c r="AF47" s="6">
        <v>54788</v>
      </c>
      <c r="AG47" t="s">
        <v>2689</v>
      </c>
      <c r="AH47">
        <v>3.9222220000000001</v>
      </c>
      <c r="AI47">
        <v>3.4342457114766098</v>
      </c>
      <c r="AJ47">
        <v>14.490402</v>
      </c>
      <c r="AK47">
        <v>5.8132910981214998</v>
      </c>
      <c r="AL47">
        <v>321</v>
      </c>
      <c r="AM47">
        <v>311</v>
      </c>
      <c r="AN47">
        <v>6.375</v>
      </c>
      <c r="AO47" t="s">
        <v>11991</v>
      </c>
      <c r="AP47">
        <v>1</v>
      </c>
      <c r="AQ47">
        <v>1</v>
      </c>
      <c r="AR47">
        <v>88.894514070032002</v>
      </c>
      <c r="AS47">
        <v>1.2538411557969101E-2</v>
      </c>
      <c r="AT47">
        <v>0.18621340181985599</v>
      </c>
      <c r="AU47">
        <v>8.1193050477565906E-2</v>
      </c>
      <c r="AV47">
        <v>0.59635432186313098</v>
      </c>
    </row>
    <row r="48" spans="1:48" x14ac:dyDescent="0.25">
      <c r="A48" t="s">
        <v>13256</v>
      </c>
      <c r="B48" s="6">
        <v>44664</v>
      </c>
      <c r="C48" t="s">
        <v>13257</v>
      </c>
      <c r="D48" t="s">
        <v>360</v>
      </c>
      <c r="E48">
        <v>260008284</v>
      </c>
      <c r="F48">
        <v>258714563.40000001</v>
      </c>
      <c r="G48">
        <v>9.5862162834762094E-2</v>
      </c>
      <c r="H48">
        <v>7.8611110000000002</v>
      </c>
      <c r="I48">
        <v>6.6969000000000003</v>
      </c>
      <c r="J48">
        <v>3.954685</v>
      </c>
      <c r="K48">
        <v>3.954685</v>
      </c>
      <c r="L48">
        <v>125.55549999999999</v>
      </c>
      <c r="M48">
        <v>126</v>
      </c>
      <c r="N48">
        <v>6.6637040000000001</v>
      </c>
      <c r="O48">
        <v>0.106800000000006</v>
      </c>
      <c r="P48">
        <v>-0.40993010711912697</v>
      </c>
      <c r="Q48">
        <v>-6.4788738509614996</v>
      </c>
      <c r="R48">
        <v>98.956249999999997</v>
      </c>
      <c r="S48">
        <v>99.847499999999997</v>
      </c>
      <c r="T48">
        <v>98.956249999999997</v>
      </c>
      <c r="U48">
        <v>99.847499999999997</v>
      </c>
      <c r="V48" t="s">
        <v>11987</v>
      </c>
      <c r="W48" t="s">
        <v>7524</v>
      </c>
      <c r="X48" t="s">
        <v>11988</v>
      </c>
      <c r="Y48" t="s">
        <v>11989</v>
      </c>
      <c r="Z48" t="s">
        <v>11819</v>
      </c>
      <c r="AA48" t="s">
        <v>11839</v>
      </c>
      <c r="AB48" t="s">
        <v>11990</v>
      </c>
      <c r="AC48">
        <v>99.502431000000001</v>
      </c>
      <c r="AD48">
        <v>0.54618100000000003</v>
      </c>
      <c r="AE48" s="6">
        <v>43768</v>
      </c>
      <c r="AF48" s="6">
        <v>47542</v>
      </c>
      <c r="AG48" t="s">
        <v>2689</v>
      </c>
      <c r="AH48">
        <v>7.8611110000000002</v>
      </c>
      <c r="AI48">
        <v>6.6969002717860997</v>
      </c>
      <c r="AJ48">
        <v>52.506973000000002</v>
      </c>
      <c r="AK48">
        <v>3.9546848400816699</v>
      </c>
      <c r="AL48">
        <v>126</v>
      </c>
      <c r="AM48">
        <v>123</v>
      </c>
      <c r="AN48">
        <v>3.9325000000000001</v>
      </c>
      <c r="AO48" t="s">
        <v>11991</v>
      </c>
      <c r="AP48">
        <v>1</v>
      </c>
      <c r="AQ48">
        <v>1</v>
      </c>
      <c r="AR48">
        <v>88.894514070032002</v>
      </c>
      <c r="AS48">
        <v>1.2538411557969101E-2</v>
      </c>
      <c r="AT48">
        <v>0.18621340181985599</v>
      </c>
      <c r="AU48">
        <v>8.1193050477565906E-2</v>
      </c>
      <c r="AV48">
        <v>0.59635432186313098</v>
      </c>
    </row>
    <row r="49" spans="1:48" x14ac:dyDescent="0.25">
      <c r="A49" t="s">
        <v>13258</v>
      </c>
      <c r="B49" s="6">
        <v>44664</v>
      </c>
      <c r="C49" t="s">
        <v>13259</v>
      </c>
      <c r="D49" t="s">
        <v>360</v>
      </c>
      <c r="E49">
        <v>260008284</v>
      </c>
      <c r="F49">
        <v>272609671.30000001</v>
      </c>
      <c r="G49">
        <v>0.10101075238158</v>
      </c>
      <c r="H49">
        <v>7.072222</v>
      </c>
      <c r="I49">
        <v>5.9162999999999997</v>
      </c>
      <c r="J49">
        <v>4.0601750000000001</v>
      </c>
      <c r="K49">
        <v>4.0601750000000001</v>
      </c>
      <c r="L49">
        <v>135.8416</v>
      </c>
      <c r="M49">
        <v>137</v>
      </c>
      <c r="N49">
        <v>5.8902450000000002</v>
      </c>
      <c r="O49">
        <v>-7.0000000000003296E-2</v>
      </c>
      <c r="P49">
        <v>-0.65816305634037697</v>
      </c>
      <c r="Q49">
        <v>-6.02553043581569</v>
      </c>
      <c r="R49">
        <v>102.8625</v>
      </c>
      <c r="S49">
        <v>103.5185</v>
      </c>
      <c r="T49">
        <v>102.8625</v>
      </c>
      <c r="U49">
        <v>103.5185</v>
      </c>
      <c r="V49" t="s">
        <v>11987</v>
      </c>
      <c r="W49" t="s">
        <v>7522</v>
      </c>
      <c r="X49" t="s">
        <v>11988</v>
      </c>
      <c r="Y49" t="s">
        <v>11989</v>
      </c>
      <c r="Z49" t="s">
        <v>11819</v>
      </c>
      <c r="AA49" t="s">
        <v>11839</v>
      </c>
      <c r="AB49" t="s">
        <v>11990</v>
      </c>
      <c r="AC49">
        <v>104.84653299999999</v>
      </c>
      <c r="AD49">
        <v>1.9840329999999999</v>
      </c>
      <c r="AE49" s="6">
        <v>43599</v>
      </c>
      <c r="AF49" s="6">
        <v>47252</v>
      </c>
      <c r="AG49" t="s">
        <v>2689</v>
      </c>
      <c r="AH49">
        <v>7.072222</v>
      </c>
      <c r="AI49">
        <v>5.9162998880985898</v>
      </c>
      <c r="AJ49">
        <v>41.888379</v>
      </c>
      <c r="AK49">
        <v>4.0601752421276904</v>
      </c>
      <c r="AL49">
        <v>137</v>
      </c>
      <c r="AM49">
        <v>135</v>
      </c>
      <c r="AN49">
        <v>4.6379999999999999</v>
      </c>
      <c r="AO49" t="s">
        <v>11991</v>
      </c>
      <c r="AP49">
        <v>1</v>
      </c>
      <c r="AQ49">
        <v>1</v>
      </c>
      <c r="AR49">
        <v>88.894514070032002</v>
      </c>
      <c r="AS49">
        <v>1.2538411557969101E-2</v>
      </c>
      <c r="AT49">
        <v>0.18621340181985599</v>
      </c>
      <c r="AU49">
        <v>8.1193050477565906E-2</v>
      </c>
      <c r="AV49">
        <v>0.59635432186313098</v>
      </c>
    </row>
    <row r="50" spans="1:48" x14ac:dyDescent="0.25">
      <c r="A50" t="s">
        <v>13260</v>
      </c>
      <c r="B50" s="6">
        <v>44664</v>
      </c>
      <c r="C50" t="s">
        <v>13261</v>
      </c>
      <c r="D50" t="s">
        <v>212</v>
      </c>
      <c r="E50">
        <v>117003728</v>
      </c>
      <c r="F50">
        <v>119498995.09999999</v>
      </c>
      <c r="G50">
        <v>4.4278265515783399E-2</v>
      </c>
      <c r="H50">
        <v>1.855556</v>
      </c>
      <c r="I50">
        <v>1.77711</v>
      </c>
      <c r="J50">
        <v>3.014176</v>
      </c>
      <c r="K50">
        <v>3.014176</v>
      </c>
      <c r="L50">
        <v>76.881999999999906</v>
      </c>
      <c r="M50">
        <v>74</v>
      </c>
      <c r="N50">
        <v>1.7678849999999999</v>
      </c>
      <c r="O50">
        <v>-7.6100000000001097E-2</v>
      </c>
      <c r="P50">
        <v>0.13140109922715701</v>
      </c>
      <c r="Q50">
        <v>-2.1673517689879902</v>
      </c>
      <c r="R50">
        <v>101.51875</v>
      </c>
      <c r="S50">
        <v>102.21075</v>
      </c>
      <c r="T50">
        <v>101.51875</v>
      </c>
      <c r="U50">
        <v>102.21075</v>
      </c>
      <c r="V50" t="s">
        <v>11987</v>
      </c>
      <c r="W50" t="s">
        <v>11244</v>
      </c>
      <c r="X50" t="s">
        <v>11988</v>
      </c>
      <c r="Y50" t="s">
        <v>11989</v>
      </c>
      <c r="Z50" t="s">
        <v>12267</v>
      </c>
      <c r="AA50" t="s">
        <v>343</v>
      </c>
      <c r="AB50" t="s">
        <v>11990</v>
      </c>
      <c r="AC50">
        <v>102.132639</v>
      </c>
      <c r="AD50">
        <v>0.61388900000000002</v>
      </c>
      <c r="AE50" s="6">
        <v>43522</v>
      </c>
      <c r="AF50" s="6">
        <v>45348</v>
      </c>
      <c r="AG50" t="s">
        <v>2700</v>
      </c>
      <c r="AH50">
        <v>1.855556</v>
      </c>
      <c r="AI50">
        <v>1.77710998046929</v>
      </c>
      <c r="AJ50">
        <v>4.2207780000000001</v>
      </c>
      <c r="AK50">
        <v>3.01417560507775</v>
      </c>
      <c r="AL50">
        <v>74</v>
      </c>
      <c r="AM50">
        <v>45</v>
      </c>
      <c r="AN50">
        <v>4.25</v>
      </c>
      <c r="AO50" t="s">
        <v>11991</v>
      </c>
      <c r="AP50">
        <v>1</v>
      </c>
      <c r="AQ50">
        <v>4</v>
      </c>
      <c r="AR50">
        <v>21.711283657900498</v>
      </c>
      <c r="AS50">
        <v>-4.0409751133154197E-2</v>
      </c>
      <c r="AT50">
        <v>-1.47286246160231</v>
      </c>
      <c r="AU50">
        <v>-0.51497109926886897</v>
      </c>
      <c r="AV50">
        <v>-3.3142765659384898</v>
      </c>
    </row>
    <row r="51" spans="1:48" x14ac:dyDescent="0.25">
      <c r="A51" t="s">
        <v>13262</v>
      </c>
      <c r="B51" s="6">
        <v>44664</v>
      </c>
      <c r="C51" t="s">
        <v>13263</v>
      </c>
      <c r="D51" t="s">
        <v>212</v>
      </c>
      <c r="E51">
        <v>260008284</v>
      </c>
      <c r="F51">
        <v>259780776.80000001</v>
      </c>
      <c r="G51">
        <v>9.6257229576915196E-2</v>
      </c>
      <c r="H51">
        <v>27.7</v>
      </c>
      <c r="I51">
        <v>4.5707820000000003</v>
      </c>
      <c r="J51">
        <v>6.2921040000000001</v>
      </c>
      <c r="K51">
        <v>6.2921040000000001</v>
      </c>
      <c r="L51">
        <v>345.33940000000001</v>
      </c>
      <c r="M51">
        <v>344</v>
      </c>
      <c r="N51">
        <v>13.575964000000001</v>
      </c>
      <c r="O51">
        <v>-0.199800000000005</v>
      </c>
      <c r="P51">
        <v>0.67990461185765105</v>
      </c>
      <c r="Q51">
        <v>-3.1090853569338801</v>
      </c>
      <c r="R51">
        <v>99.75</v>
      </c>
      <c r="S51">
        <v>100.75</v>
      </c>
      <c r="T51">
        <v>99.75</v>
      </c>
      <c r="U51">
        <v>100.75</v>
      </c>
      <c r="V51" t="s">
        <v>11987</v>
      </c>
      <c r="W51" t="s">
        <v>6248</v>
      </c>
      <c r="X51" t="s">
        <v>11988</v>
      </c>
      <c r="Y51" t="s">
        <v>11989</v>
      </c>
      <c r="Z51" t="s">
        <v>11839</v>
      </c>
      <c r="AA51" t="s">
        <v>256</v>
      </c>
      <c r="AB51" t="s">
        <v>11990</v>
      </c>
      <c r="AC51">
        <v>99.912499999999994</v>
      </c>
      <c r="AD51">
        <v>0.16250000000000001</v>
      </c>
      <c r="AE51" s="6">
        <v>44109</v>
      </c>
      <c r="AF51" s="6">
        <v>54788</v>
      </c>
      <c r="AG51" t="s">
        <v>1386</v>
      </c>
      <c r="AH51">
        <v>3.963889</v>
      </c>
      <c r="AI51">
        <v>3.6099054233266901</v>
      </c>
      <c r="AJ51">
        <v>15.318668000000001</v>
      </c>
      <c r="AK51">
        <v>4.2917814162244996</v>
      </c>
      <c r="AL51">
        <v>168</v>
      </c>
      <c r="AM51">
        <v>159</v>
      </c>
      <c r="AN51">
        <v>4.5</v>
      </c>
      <c r="AO51" t="s">
        <v>11991</v>
      </c>
      <c r="AP51">
        <v>1</v>
      </c>
      <c r="AQ51">
        <v>2</v>
      </c>
      <c r="AR51">
        <v>65.7784554539666</v>
      </c>
      <c r="AS51">
        <v>-0.224723669043768</v>
      </c>
      <c r="AT51">
        <v>-2.0227697652782601</v>
      </c>
      <c r="AU51">
        <v>-1.34247575541907</v>
      </c>
      <c r="AV51">
        <v>5.3576081496786303</v>
      </c>
    </row>
    <row r="52" spans="1:48" x14ac:dyDescent="0.25">
      <c r="A52" t="s">
        <v>13264</v>
      </c>
      <c r="B52" s="6">
        <v>44664</v>
      </c>
      <c r="C52" t="s">
        <v>13265</v>
      </c>
      <c r="D52" t="s">
        <v>212</v>
      </c>
      <c r="E52">
        <v>91002899.400000006</v>
      </c>
      <c r="F52">
        <v>92495284.200000003</v>
      </c>
      <c r="G52">
        <v>3.4272512051616001E-2</v>
      </c>
      <c r="H52">
        <v>27.7</v>
      </c>
      <c r="I52">
        <v>2.6071879999999998</v>
      </c>
      <c r="J52">
        <v>6.521566</v>
      </c>
      <c r="K52">
        <v>6.521566</v>
      </c>
      <c r="L52">
        <v>368.28559999999999</v>
      </c>
      <c r="M52">
        <v>368</v>
      </c>
      <c r="N52">
        <v>12.733525</v>
      </c>
      <c r="O52">
        <v>0.156700000000009</v>
      </c>
      <c r="P52">
        <v>0.472980170903047</v>
      </c>
      <c r="Q52">
        <v>0.56667794358968804</v>
      </c>
      <c r="R52">
        <v>101.3625</v>
      </c>
      <c r="S52">
        <v>102.31950000000001</v>
      </c>
      <c r="T52">
        <v>101.3625</v>
      </c>
      <c r="U52">
        <v>102.31950000000001</v>
      </c>
      <c r="V52" t="s">
        <v>11987</v>
      </c>
      <c r="W52" t="s">
        <v>10846</v>
      </c>
      <c r="X52" t="s">
        <v>11988</v>
      </c>
      <c r="Y52" t="s">
        <v>11989</v>
      </c>
      <c r="Z52" t="s">
        <v>11839</v>
      </c>
      <c r="AA52" t="s">
        <v>11839</v>
      </c>
      <c r="AB52" t="s">
        <v>12045</v>
      </c>
      <c r="AC52">
        <v>101.639931</v>
      </c>
      <c r="AD52">
        <v>0.27743099999999998</v>
      </c>
      <c r="AE52" s="6">
        <v>43739</v>
      </c>
      <c r="AF52" s="6">
        <v>54788</v>
      </c>
      <c r="AG52" t="s">
        <v>1710</v>
      </c>
      <c r="AH52">
        <v>2.4527779999999999</v>
      </c>
      <c r="AI52">
        <v>2.2725663454422</v>
      </c>
      <c r="AJ52">
        <v>6.4526159999999999</v>
      </c>
      <c r="AK52">
        <v>4.8591215930723397</v>
      </c>
      <c r="AL52">
        <v>239</v>
      </c>
      <c r="AM52">
        <v>220</v>
      </c>
      <c r="AN52">
        <v>5.875</v>
      </c>
      <c r="AO52" t="s">
        <v>11991</v>
      </c>
      <c r="AP52">
        <v>1</v>
      </c>
      <c r="AQ52">
        <v>3</v>
      </c>
      <c r="AR52">
        <v>49.1441866164636</v>
      </c>
      <c r="AS52">
        <v>1.6739316630619699E-2</v>
      </c>
      <c r="AT52">
        <v>6.4034334478542093E-2</v>
      </c>
      <c r="AU52">
        <v>6.0953660051900699E-2</v>
      </c>
      <c r="AV52">
        <v>3.8643099250975803E-2</v>
      </c>
    </row>
    <row r="53" spans="1:48" x14ac:dyDescent="0.25">
      <c r="A53" t="s">
        <v>13266</v>
      </c>
      <c r="B53" s="6">
        <v>44664</v>
      </c>
      <c r="C53" t="s">
        <v>13267</v>
      </c>
      <c r="D53" t="s">
        <v>237</v>
      </c>
      <c r="E53">
        <v>130004142</v>
      </c>
      <c r="F53">
        <v>120129244.5</v>
      </c>
      <c r="G53">
        <v>4.4511793403140799E-2</v>
      </c>
      <c r="H53">
        <v>5.5083330000000004</v>
      </c>
      <c r="I53">
        <v>5.0095660000000004</v>
      </c>
      <c r="J53">
        <v>4.1674530000000001</v>
      </c>
      <c r="K53">
        <v>4.1674530000000001</v>
      </c>
      <c r="L53">
        <v>150.4982</v>
      </c>
      <c r="M53">
        <v>150</v>
      </c>
      <c r="N53">
        <v>4.9882090000000003</v>
      </c>
      <c r="O53">
        <v>9.7799999999992296E-2</v>
      </c>
      <c r="P53">
        <v>-0.245895304826937</v>
      </c>
      <c r="Q53">
        <v>-6.4031258530797102</v>
      </c>
      <c r="R53">
        <v>91.174999999999997</v>
      </c>
      <c r="S53">
        <v>91.867999999999995</v>
      </c>
      <c r="T53">
        <v>91.174999999999997</v>
      </c>
      <c r="U53">
        <v>91.867999999999995</v>
      </c>
      <c r="V53" t="s">
        <v>11987</v>
      </c>
      <c r="W53" t="s">
        <v>11610</v>
      </c>
      <c r="X53" t="s">
        <v>11988</v>
      </c>
      <c r="Y53" t="s">
        <v>11989</v>
      </c>
      <c r="Z53" t="s">
        <v>11839</v>
      </c>
      <c r="AA53" t="s">
        <v>256</v>
      </c>
      <c r="AB53" t="s">
        <v>11990</v>
      </c>
      <c r="AC53">
        <v>92.404167000000001</v>
      </c>
      <c r="AD53">
        <v>1.2291669999999999</v>
      </c>
      <c r="AE53" s="6">
        <v>44125</v>
      </c>
      <c r="AF53" s="6">
        <v>46681</v>
      </c>
      <c r="AG53" t="s">
        <v>2342</v>
      </c>
      <c r="AH53">
        <v>5.5083330000000004</v>
      </c>
      <c r="AI53">
        <v>5.0095661343184101</v>
      </c>
      <c r="AJ53">
        <v>28.936761000000001</v>
      </c>
      <c r="AK53">
        <v>4.1674529408914998</v>
      </c>
      <c r="AL53">
        <v>150</v>
      </c>
      <c r="AM53">
        <v>146</v>
      </c>
      <c r="AN53">
        <v>2.5</v>
      </c>
      <c r="AO53" t="s">
        <v>11991</v>
      </c>
      <c r="AP53">
        <v>1</v>
      </c>
      <c r="AQ53">
        <v>3</v>
      </c>
      <c r="AR53">
        <v>49.914334894263298</v>
      </c>
      <c r="AS53">
        <v>1.64863790631244E-2</v>
      </c>
      <c r="AT53">
        <v>5.8004753054035497E-2</v>
      </c>
      <c r="AU53">
        <v>5.8677221944456903E-2</v>
      </c>
      <c r="AV53">
        <v>1.54200515729856</v>
      </c>
    </row>
    <row r="54" spans="1:48" x14ac:dyDescent="0.25">
      <c r="A54" t="s">
        <v>13268</v>
      </c>
      <c r="B54" s="6">
        <v>44664</v>
      </c>
      <c r="C54" t="s">
        <v>13269</v>
      </c>
      <c r="D54" t="s">
        <v>212</v>
      </c>
      <c r="E54">
        <v>130004142</v>
      </c>
      <c r="F54">
        <v>134601066.40000001</v>
      </c>
      <c r="G54">
        <v>4.9874074240473298E-2</v>
      </c>
      <c r="H54">
        <v>1.016667</v>
      </c>
      <c r="I54">
        <v>0.97947300000000004</v>
      </c>
      <c r="J54">
        <v>2.097337</v>
      </c>
      <c r="K54">
        <v>2.097337</v>
      </c>
      <c r="L54">
        <v>41.906999999999996</v>
      </c>
      <c r="M54">
        <v>40</v>
      </c>
      <c r="N54">
        <v>0.97446299999999997</v>
      </c>
      <c r="O54">
        <v>4.8000000000003498E-2</v>
      </c>
      <c r="P54">
        <v>-7.3474219918390204E-2</v>
      </c>
      <c r="Q54">
        <v>-1.25969510833231</v>
      </c>
      <c r="R54">
        <v>101.375</v>
      </c>
      <c r="S54">
        <v>102.375</v>
      </c>
      <c r="T54">
        <v>101.375</v>
      </c>
      <c r="U54">
        <v>102.375</v>
      </c>
      <c r="V54" t="s">
        <v>11987</v>
      </c>
      <c r="W54" t="s">
        <v>5846</v>
      </c>
      <c r="X54" t="s">
        <v>11988</v>
      </c>
      <c r="Y54" t="s">
        <v>11989</v>
      </c>
      <c r="Z54" t="s">
        <v>11839</v>
      </c>
      <c r="AA54" t="s">
        <v>11839</v>
      </c>
      <c r="AB54" t="s">
        <v>11990</v>
      </c>
      <c r="AC54">
        <v>103.535983</v>
      </c>
      <c r="AD54">
        <v>2.1609829999999999</v>
      </c>
      <c r="AE54" s="6">
        <v>43214</v>
      </c>
      <c r="AF54" s="6">
        <v>45040</v>
      </c>
      <c r="AG54" t="s">
        <v>1259</v>
      </c>
      <c r="AH54">
        <v>1.016667</v>
      </c>
      <c r="AI54">
        <v>0.97947332906512197</v>
      </c>
      <c r="AJ54">
        <v>1.9496180000000001</v>
      </c>
      <c r="AK54">
        <v>2.0973369416376801</v>
      </c>
      <c r="AL54">
        <v>40</v>
      </c>
      <c r="AM54">
        <v>0</v>
      </c>
      <c r="AN54">
        <v>4.4710000000000001</v>
      </c>
      <c r="AO54" t="s">
        <v>11991</v>
      </c>
      <c r="AP54">
        <v>1</v>
      </c>
      <c r="AQ54">
        <v>3</v>
      </c>
      <c r="AR54">
        <v>41.2770439338315</v>
      </c>
      <c r="AS54">
        <v>2.0316115296303301E-2</v>
      </c>
      <c r="AT54">
        <v>0.15387146743292099</v>
      </c>
      <c r="AU54">
        <v>9.3144848042989198E-2</v>
      </c>
      <c r="AV54">
        <v>0.353520522060215</v>
      </c>
    </row>
    <row r="55" spans="1:48" x14ac:dyDescent="0.25">
      <c r="A55" t="s">
        <v>20430</v>
      </c>
      <c r="B55" s="6">
        <v>44664</v>
      </c>
      <c r="C55" t="s">
        <v>20431</v>
      </c>
      <c r="D55" t="s">
        <v>223</v>
      </c>
      <c r="E55">
        <v>208006627.19999999</v>
      </c>
      <c r="F55">
        <v>200323382.40000001</v>
      </c>
      <c r="G55">
        <v>7.4226330566780296E-2</v>
      </c>
      <c r="H55">
        <v>4.5750000000000002</v>
      </c>
      <c r="I55">
        <v>3.4140860000000002</v>
      </c>
      <c r="J55">
        <v>11.766641</v>
      </c>
      <c r="K55">
        <v>11.766641</v>
      </c>
      <c r="L55">
        <v>913.54909999999995</v>
      </c>
      <c r="M55">
        <v>916</v>
      </c>
      <c r="N55">
        <v>3.3961999999999999</v>
      </c>
      <c r="O55">
        <v>-0.146900000000005</v>
      </c>
      <c r="P55">
        <v>1.1863839972132599</v>
      </c>
      <c r="Q55">
        <v>-6.9608948119599203</v>
      </c>
      <c r="R55">
        <v>92</v>
      </c>
      <c r="S55">
        <v>93</v>
      </c>
      <c r="T55">
        <v>92</v>
      </c>
      <c r="U55">
        <v>93</v>
      </c>
      <c r="V55" t="s">
        <v>11987</v>
      </c>
      <c r="W55" t="s">
        <v>20432</v>
      </c>
      <c r="X55" t="s">
        <v>11988</v>
      </c>
      <c r="Y55" t="s">
        <v>11989</v>
      </c>
      <c r="Z55" t="s">
        <v>11859</v>
      </c>
      <c r="AA55" t="s">
        <v>11839</v>
      </c>
      <c r="AB55" t="s">
        <v>753</v>
      </c>
      <c r="AC55">
        <v>96.306250000000006</v>
      </c>
      <c r="AD55">
        <v>4.3062500000000004</v>
      </c>
      <c r="AE55" s="6">
        <v>44509</v>
      </c>
      <c r="AF55" s="6">
        <v>46341</v>
      </c>
      <c r="AG55" t="s">
        <v>20433</v>
      </c>
      <c r="AH55">
        <v>4.5750000000000002</v>
      </c>
      <c r="AI55">
        <v>3.4140857310628601</v>
      </c>
      <c r="AJ55">
        <v>15.377167999999999</v>
      </c>
      <c r="AK55">
        <v>11.766640939256</v>
      </c>
      <c r="AL55">
        <v>916</v>
      </c>
      <c r="AM55">
        <v>907</v>
      </c>
      <c r="AN55">
        <v>9.75</v>
      </c>
      <c r="AO55" t="s">
        <v>11991</v>
      </c>
      <c r="AP55">
        <v>1</v>
      </c>
      <c r="AQ55">
        <v>2</v>
      </c>
      <c r="AR55">
        <v>79.074426547236897</v>
      </c>
      <c r="AS55">
        <v>1.7371195799100202E-2</v>
      </c>
      <c r="AT55">
        <v>-0.210403602484106</v>
      </c>
      <c r="AU55">
        <v>6.6640572568061801E-2</v>
      </c>
      <c r="AV55">
        <v>8.5906201780345199</v>
      </c>
    </row>
    <row r="56" spans="1:48" x14ac:dyDescent="0.25">
      <c r="A56" t="s">
        <v>13270</v>
      </c>
      <c r="B56" s="6">
        <v>44664</v>
      </c>
      <c r="C56" t="s">
        <v>13271</v>
      </c>
      <c r="D56" t="s">
        <v>212</v>
      </c>
      <c r="E56">
        <v>130004142</v>
      </c>
      <c r="F56">
        <v>129546419.5</v>
      </c>
      <c r="G56">
        <v>4.8001163135395403E-2</v>
      </c>
      <c r="H56">
        <v>3.1805560000000002</v>
      </c>
      <c r="I56">
        <v>3.0045449999999998</v>
      </c>
      <c r="J56">
        <v>3.0667209999999998</v>
      </c>
      <c r="K56">
        <v>3.0667209999999998</v>
      </c>
      <c r="L56">
        <v>49.413799999999902</v>
      </c>
      <c r="M56">
        <v>49</v>
      </c>
      <c r="N56">
        <v>2.9891510000000001</v>
      </c>
      <c r="O56">
        <v>0.34659999999999602</v>
      </c>
      <c r="P56">
        <v>-4.5556464814078199E-2</v>
      </c>
      <c r="Q56">
        <v>-3.2657969054724401</v>
      </c>
      <c r="R56">
        <v>98.737499999999997</v>
      </c>
      <c r="S56">
        <v>99.345500000000001</v>
      </c>
      <c r="T56">
        <v>98.737499999999997</v>
      </c>
      <c r="U56">
        <v>99.345500000000001</v>
      </c>
      <c r="V56" t="s">
        <v>11987</v>
      </c>
      <c r="W56" t="s">
        <v>11554</v>
      </c>
      <c r="X56" t="s">
        <v>11988</v>
      </c>
      <c r="Y56" t="s">
        <v>11989</v>
      </c>
      <c r="Z56" t="s">
        <v>12267</v>
      </c>
      <c r="AA56" t="s">
        <v>11839</v>
      </c>
      <c r="AB56" t="s">
        <v>11990</v>
      </c>
      <c r="AC56">
        <v>99.647917000000007</v>
      </c>
      <c r="AD56">
        <v>0.91041700000000003</v>
      </c>
      <c r="AE56" s="6">
        <v>44005</v>
      </c>
      <c r="AF56" s="6">
        <v>45831</v>
      </c>
      <c r="AG56" t="s">
        <v>1640</v>
      </c>
      <c r="AH56">
        <v>3.1805560000000002</v>
      </c>
      <c r="AI56">
        <v>3.0045453998302398</v>
      </c>
      <c r="AJ56">
        <v>10.836072</v>
      </c>
      <c r="AK56">
        <v>3.0667210285747202</v>
      </c>
      <c r="AL56">
        <v>49</v>
      </c>
      <c r="AM56">
        <v>36</v>
      </c>
      <c r="AN56">
        <v>2.85</v>
      </c>
      <c r="AO56" t="s">
        <v>11991</v>
      </c>
      <c r="AP56">
        <v>1</v>
      </c>
      <c r="AQ56">
        <v>3</v>
      </c>
      <c r="AR56">
        <v>41.2770439338315</v>
      </c>
      <c r="AS56">
        <v>2.0316115296303301E-2</v>
      </c>
      <c r="AT56">
        <v>0.15387146743292099</v>
      </c>
      <c r="AU56">
        <v>9.3144848042989198E-2</v>
      </c>
      <c r="AV56">
        <v>0.353520522060215</v>
      </c>
    </row>
    <row r="57" spans="1:48" x14ac:dyDescent="0.25">
      <c r="A57" t="s">
        <v>13272</v>
      </c>
      <c r="B57" s="6">
        <v>44664</v>
      </c>
      <c r="C57" t="s">
        <v>13273</v>
      </c>
      <c r="D57" t="s">
        <v>212</v>
      </c>
      <c r="E57">
        <v>130004142</v>
      </c>
      <c r="F57">
        <v>132059832.5</v>
      </c>
      <c r="G57">
        <v>4.8932464416164202E-2</v>
      </c>
      <c r="H57">
        <v>1</v>
      </c>
      <c r="I57">
        <v>0.98484099999999997</v>
      </c>
      <c r="J57">
        <v>2.1056509999999999</v>
      </c>
      <c r="K57">
        <v>2.1056509999999999</v>
      </c>
      <c r="L57">
        <v>43.865099999999899</v>
      </c>
      <c r="M57">
        <v>43</v>
      </c>
      <c r="N57">
        <v>0.97941</v>
      </c>
      <c r="O57">
        <v>0.25690000000000401</v>
      </c>
      <c r="P57">
        <v>0.18916575626846099</v>
      </c>
      <c r="Q57">
        <v>-1.1288648946500801</v>
      </c>
      <c r="R57">
        <v>101.58125</v>
      </c>
      <c r="S57">
        <v>102.09225000000001</v>
      </c>
      <c r="T57">
        <v>101.58125</v>
      </c>
      <c r="U57">
        <v>102.09225000000001</v>
      </c>
      <c r="V57" t="s">
        <v>11987</v>
      </c>
      <c r="W57" t="s">
        <v>11552</v>
      </c>
      <c r="X57" t="s">
        <v>11988</v>
      </c>
      <c r="Y57" t="s">
        <v>11989</v>
      </c>
      <c r="Z57" t="s">
        <v>12267</v>
      </c>
      <c r="AA57" t="s">
        <v>343</v>
      </c>
      <c r="AB57" t="s">
        <v>11990</v>
      </c>
      <c r="AC57">
        <v>101.58125</v>
      </c>
      <c r="AD57">
        <v>0</v>
      </c>
      <c r="AE57" s="6">
        <v>43208</v>
      </c>
      <c r="AF57" s="6">
        <v>45034</v>
      </c>
      <c r="AG57" t="s">
        <v>1640</v>
      </c>
      <c r="AH57">
        <v>1</v>
      </c>
      <c r="AI57">
        <v>0.98484090098676502</v>
      </c>
      <c r="AJ57">
        <v>1.9505539999999999</v>
      </c>
      <c r="AK57">
        <v>2.1056507173526402</v>
      </c>
      <c r="AL57">
        <v>43</v>
      </c>
      <c r="AM57">
        <v>2</v>
      </c>
      <c r="AN57">
        <v>4.2309999999999999</v>
      </c>
      <c r="AO57" t="s">
        <v>11991</v>
      </c>
      <c r="AP57">
        <v>1</v>
      </c>
      <c r="AQ57">
        <v>3</v>
      </c>
      <c r="AR57">
        <v>41.2770439338315</v>
      </c>
      <c r="AS57">
        <v>2.0316115296303301E-2</v>
      </c>
      <c r="AT57">
        <v>0.15387146743292099</v>
      </c>
      <c r="AU57">
        <v>9.3144848042989198E-2</v>
      </c>
      <c r="AV57">
        <v>0.353520522060215</v>
      </c>
    </row>
    <row r="58" spans="1:48" x14ac:dyDescent="0.25">
      <c r="A58" t="s">
        <v>13274</v>
      </c>
      <c r="B58" s="6">
        <v>44664</v>
      </c>
      <c r="C58" t="s">
        <v>13275</v>
      </c>
      <c r="D58" t="s">
        <v>223</v>
      </c>
      <c r="E58">
        <v>234007455.59999999</v>
      </c>
      <c r="F58">
        <v>195264596.19999999</v>
      </c>
      <c r="G58">
        <v>7.2351885704570004E-2</v>
      </c>
      <c r="H58">
        <v>2.8250000000000002</v>
      </c>
      <c r="I58">
        <v>2.3415889999999999</v>
      </c>
      <c r="J58">
        <v>15.686849</v>
      </c>
      <c r="K58">
        <v>15.686849</v>
      </c>
      <c r="L58">
        <v>1316.0699</v>
      </c>
      <c r="M58">
        <v>1317</v>
      </c>
      <c r="N58">
        <v>2.3259099999999999</v>
      </c>
      <c r="O58">
        <v>1.0188999999999999</v>
      </c>
      <c r="P58">
        <v>-0.49685683789588703</v>
      </c>
      <c r="Q58">
        <v>16.521396910661899</v>
      </c>
      <c r="R58">
        <v>82</v>
      </c>
      <c r="S58">
        <v>83.5</v>
      </c>
      <c r="T58">
        <v>82</v>
      </c>
      <c r="U58">
        <v>83.5</v>
      </c>
      <c r="V58" t="s">
        <v>11987</v>
      </c>
      <c r="W58" t="s">
        <v>9011</v>
      </c>
      <c r="X58" t="s">
        <v>11988</v>
      </c>
      <c r="Y58" t="s">
        <v>11989</v>
      </c>
      <c r="Z58" t="s">
        <v>11854</v>
      </c>
      <c r="AA58" t="s">
        <v>301</v>
      </c>
      <c r="AB58" t="s">
        <v>12045</v>
      </c>
      <c r="AC58">
        <v>83.443749999999994</v>
      </c>
      <c r="AD58">
        <v>1.4437500000000001</v>
      </c>
      <c r="AE58" s="6">
        <v>43138</v>
      </c>
      <c r="AF58" s="6">
        <v>45703</v>
      </c>
      <c r="AG58" t="s">
        <v>1616</v>
      </c>
      <c r="AH58">
        <v>2.8250000000000002</v>
      </c>
      <c r="AI58">
        <v>2.3415887366513899</v>
      </c>
      <c r="AJ58">
        <v>7.0031879999999997</v>
      </c>
      <c r="AK58">
        <v>15.6868492313006</v>
      </c>
      <c r="AL58">
        <v>1317</v>
      </c>
      <c r="AM58">
        <v>1301</v>
      </c>
      <c r="AN58">
        <v>8.25</v>
      </c>
      <c r="AO58" t="s">
        <v>11991</v>
      </c>
      <c r="AP58">
        <v>1</v>
      </c>
      <c r="AQ58">
        <v>3</v>
      </c>
      <c r="AR58">
        <v>53.868107537849902</v>
      </c>
      <c r="AS58">
        <v>4.7869204902042297E-3</v>
      </c>
      <c r="AT58">
        <v>9.8442583760494501E-2</v>
      </c>
      <c r="AU58">
        <v>4.3850136796159199E-2</v>
      </c>
      <c r="AV58">
        <v>0.36550949199386101</v>
      </c>
    </row>
    <row r="59" spans="1:48" x14ac:dyDescent="0.25">
      <c r="A59" t="s">
        <v>13276</v>
      </c>
      <c r="B59" s="6">
        <v>44664</v>
      </c>
      <c r="C59" t="s">
        <v>13277</v>
      </c>
      <c r="D59" t="s">
        <v>223</v>
      </c>
      <c r="E59">
        <v>80602567.799999997</v>
      </c>
      <c r="F59">
        <v>84952587.599999994</v>
      </c>
      <c r="G59">
        <v>3.1477697591797402E-2</v>
      </c>
      <c r="H59">
        <v>2.5750000000000002</v>
      </c>
      <c r="I59">
        <v>2.2058040000000001</v>
      </c>
      <c r="J59">
        <v>7.7266139999999996</v>
      </c>
      <c r="K59">
        <v>7.7266139999999996</v>
      </c>
      <c r="L59">
        <v>525.59640000000002</v>
      </c>
      <c r="M59">
        <v>525</v>
      </c>
      <c r="N59">
        <v>2.1929439999999998</v>
      </c>
      <c r="O59">
        <v>0.33190000000000702</v>
      </c>
      <c r="P59">
        <v>0.32854200715397502</v>
      </c>
      <c r="Q59">
        <v>2.1208540413572199</v>
      </c>
      <c r="R59">
        <v>101.625</v>
      </c>
      <c r="S59">
        <v>102.625</v>
      </c>
      <c r="T59">
        <v>101.625</v>
      </c>
      <c r="U59">
        <v>102.625</v>
      </c>
      <c r="V59" t="s">
        <v>11987</v>
      </c>
      <c r="W59" t="s">
        <v>11538</v>
      </c>
      <c r="X59" t="s">
        <v>11988</v>
      </c>
      <c r="Y59" t="s">
        <v>11989</v>
      </c>
      <c r="Z59" t="s">
        <v>11854</v>
      </c>
      <c r="AA59" t="s">
        <v>283</v>
      </c>
      <c r="AB59" t="s">
        <v>12045</v>
      </c>
      <c r="AC59">
        <v>105.39687499999999</v>
      </c>
      <c r="AD59">
        <v>3.7718750000000001</v>
      </c>
      <c r="AE59" s="6">
        <v>44281</v>
      </c>
      <c r="AF59" s="6">
        <v>45611</v>
      </c>
      <c r="AG59" t="s">
        <v>1616</v>
      </c>
      <c r="AH59">
        <v>1.4083330000000001</v>
      </c>
      <c r="AI59">
        <v>1.2689493055010299</v>
      </c>
      <c r="AJ59">
        <v>2.770187</v>
      </c>
      <c r="AK59">
        <v>6.8915068956709797</v>
      </c>
      <c r="AL59">
        <v>490</v>
      </c>
      <c r="AM59">
        <v>454</v>
      </c>
      <c r="AN59">
        <v>8.875</v>
      </c>
      <c r="AO59" t="s">
        <v>11991</v>
      </c>
      <c r="AP59">
        <v>1</v>
      </c>
      <c r="AQ59">
        <v>3</v>
      </c>
      <c r="AR59">
        <v>53.868107537849902</v>
      </c>
      <c r="AS59">
        <v>4.7869204902042297E-3</v>
      </c>
      <c r="AT59">
        <v>9.8442583760494501E-2</v>
      </c>
      <c r="AU59">
        <v>4.3850136796159199E-2</v>
      </c>
      <c r="AV59">
        <v>0.36550949199386101</v>
      </c>
    </row>
    <row r="60" spans="1:48" x14ac:dyDescent="0.25">
      <c r="A60" t="s">
        <v>21487</v>
      </c>
      <c r="B60" s="6">
        <v>44664</v>
      </c>
      <c r="C60" t="s">
        <v>21488</v>
      </c>
      <c r="D60" t="s">
        <v>237</v>
      </c>
      <c r="E60">
        <v>242951740.80000001</v>
      </c>
      <c r="F60">
        <v>218325039.59999999</v>
      </c>
      <c r="G60">
        <v>8.0896530240563105E-2</v>
      </c>
      <c r="H60">
        <v>15.129533</v>
      </c>
      <c r="I60">
        <v>10.364148999999999</v>
      </c>
      <c r="J60">
        <v>4.4913369999999997</v>
      </c>
      <c r="K60">
        <v>4.4913369999999997</v>
      </c>
      <c r="L60">
        <v>165.41709999999901</v>
      </c>
      <c r="M60">
        <v>164</v>
      </c>
      <c r="N60">
        <v>10.251583</v>
      </c>
      <c r="O60">
        <v>-0.23279999999999901</v>
      </c>
      <c r="P60">
        <v>-3.6161560019608001</v>
      </c>
      <c r="Q60">
        <v>-8.57331299999999</v>
      </c>
      <c r="R60">
        <v>88.987499999999997</v>
      </c>
      <c r="S60">
        <v>91.145499999999998</v>
      </c>
      <c r="T60">
        <v>88.987499999999997</v>
      </c>
      <c r="U60">
        <v>91.145499999999998</v>
      </c>
      <c r="V60" t="s">
        <v>11987</v>
      </c>
      <c r="W60" t="s">
        <v>21411</v>
      </c>
      <c r="X60" t="s">
        <v>11988</v>
      </c>
      <c r="Y60" t="s">
        <v>11989</v>
      </c>
      <c r="Z60" t="s">
        <v>11894</v>
      </c>
      <c r="AA60" t="s">
        <v>343</v>
      </c>
      <c r="AB60" t="s">
        <v>11990</v>
      </c>
      <c r="AC60">
        <v>89.863541999999995</v>
      </c>
      <c r="AD60">
        <v>0.87604199999999999</v>
      </c>
      <c r="AE60" s="6">
        <v>44582</v>
      </c>
      <c r="AF60" s="6">
        <v>54454</v>
      </c>
      <c r="AG60" t="s">
        <v>21090</v>
      </c>
      <c r="AH60">
        <v>15.129533</v>
      </c>
      <c r="AI60">
        <v>10.3641485633794</v>
      </c>
      <c r="AJ60">
        <v>164.84735499999999</v>
      </c>
      <c r="AK60">
        <v>4.4913370030570396</v>
      </c>
      <c r="AL60">
        <v>164</v>
      </c>
      <c r="AM60">
        <v>188</v>
      </c>
      <c r="AN60">
        <v>3.625</v>
      </c>
      <c r="AO60" t="s">
        <v>11991</v>
      </c>
      <c r="AP60">
        <v>1</v>
      </c>
      <c r="AQ60">
        <v>2</v>
      </c>
      <c r="AR60">
        <v>58.014763075543399</v>
      </c>
      <c r="AS60">
        <v>0.14711203795330599</v>
      </c>
      <c r="AT60">
        <v>2.8228267323253999</v>
      </c>
      <c r="AU60">
        <v>1.18965059764843</v>
      </c>
      <c r="AV60">
        <v>4.64120329754937</v>
      </c>
    </row>
    <row r="61" spans="1:48" x14ac:dyDescent="0.25">
      <c r="A61" t="s">
        <v>13278</v>
      </c>
      <c r="B61" s="6">
        <v>44664</v>
      </c>
      <c r="C61" t="s">
        <v>13279</v>
      </c>
      <c r="D61" t="s">
        <v>237</v>
      </c>
      <c r="E61">
        <v>130004142</v>
      </c>
      <c r="F61">
        <v>140678024.19999999</v>
      </c>
      <c r="G61">
        <v>5.2125784820631703E-2</v>
      </c>
      <c r="H61">
        <v>3.5333329999999998</v>
      </c>
      <c r="I61">
        <v>3.1531709999999999</v>
      </c>
      <c r="J61">
        <v>3.6032310000000001</v>
      </c>
      <c r="K61">
        <v>3.6032310000000001</v>
      </c>
      <c r="L61">
        <v>101.58309999999901</v>
      </c>
      <c r="M61">
        <v>101</v>
      </c>
      <c r="N61">
        <v>3.1339899999999998</v>
      </c>
      <c r="O61">
        <v>0.23029999999999401</v>
      </c>
      <c r="P61">
        <v>-0.13138709658817499</v>
      </c>
      <c r="Q61">
        <v>-4.9297489833928498</v>
      </c>
      <c r="R61">
        <v>105.64375</v>
      </c>
      <c r="S61">
        <v>106.23875</v>
      </c>
      <c r="T61">
        <v>105.64375</v>
      </c>
      <c r="U61">
        <v>106.23875</v>
      </c>
      <c r="V61" t="s">
        <v>11987</v>
      </c>
      <c r="W61" t="s">
        <v>11609</v>
      </c>
      <c r="X61" t="s">
        <v>11988</v>
      </c>
      <c r="Y61" t="s">
        <v>11989</v>
      </c>
      <c r="Z61" t="s">
        <v>11839</v>
      </c>
      <c r="AA61" t="s">
        <v>256</v>
      </c>
      <c r="AB61" t="s">
        <v>11990</v>
      </c>
      <c r="AC61">
        <v>108.21041700000001</v>
      </c>
      <c r="AD61">
        <v>2.5666669999999998</v>
      </c>
      <c r="AE61" s="6">
        <v>43404</v>
      </c>
      <c r="AF61" s="6">
        <v>45961</v>
      </c>
      <c r="AG61" t="s">
        <v>2342</v>
      </c>
      <c r="AH61">
        <v>3.5333329999999998</v>
      </c>
      <c r="AI61">
        <v>3.15317104689231</v>
      </c>
      <c r="AJ61">
        <v>12.295688999999999</v>
      </c>
      <c r="AK61">
        <v>3.60323100229057</v>
      </c>
      <c r="AL61">
        <v>101</v>
      </c>
      <c r="AM61">
        <v>90</v>
      </c>
      <c r="AN61">
        <v>5.5</v>
      </c>
      <c r="AO61" t="s">
        <v>11991</v>
      </c>
      <c r="AP61">
        <v>1</v>
      </c>
      <c r="AQ61">
        <v>3</v>
      </c>
      <c r="AR61">
        <v>49.914334894263298</v>
      </c>
      <c r="AS61">
        <v>1.64863790631244E-2</v>
      </c>
      <c r="AT61">
        <v>5.8004753054035497E-2</v>
      </c>
      <c r="AU61">
        <v>5.8677221944456903E-2</v>
      </c>
      <c r="AV61">
        <v>1.54200515729856</v>
      </c>
    </row>
    <row r="62" spans="1:48" x14ac:dyDescent="0.25">
      <c r="A62" t="s">
        <v>13280</v>
      </c>
      <c r="B62" s="6">
        <v>44664</v>
      </c>
      <c r="C62" t="s">
        <v>13281</v>
      </c>
      <c r="D62" t="s">
        <v>212</v>
      </c>
      <c r="E62">
        <v>130004142</v>
      </c>
      <c r="F62">
        <v>131752878.40000001</v>
      </c>
      <c r="G62">
        <v>4.8818727943087101E-2</v>
      </c>
      <c r="H62">
        <v>0.90277799999999997</v>
      </c>
      <c r="I62">
        <v>0.88651899999999995</v>
      </c>
      <c r="J62">
        <v>2.4594390000000002</v>
      </c>
      <c r="K62">
        <v>2.4594390000000002</v>
      </c>
      <c r="L62">
        <v>89.1995</v>
      </c>
      <c r="M62">
        <v>84</v>
      </c>
      <c r="N62">
        <v>0.88217699999999999</v>
      </c>
      <c r="O62">
        <v>7.4700000000005304E-2</v>
      </c>
      <c r="P62">
        <v>-0.14601238641164199</v>
      </c>
      <c r="Q62">
        <v>-0.99489309372127099</v>
      </c>
      <c r="R62">
        <v>100.95625</v>
      </c>
      <c r="S62">
        <v>101.36525</v>
      </c>
      <c r="T62">
        <v>100.95625</v>
      </c>
      <c r="U62">
        <v>101.36525</v>
      </c>
      <c r="V62" t="s">
        <v>11987</v>
      </c>
      <c r="W62" t="s">
        <v>3896</v>
      </c>
      <c r="X62" t="s">
        <v>11988</v>
      </c>
      <c r="Y62" t="s">
        <v>11989</v>
      </c>
      <c r="Z62" t="s">
        <v>11829</v>
      </c>
      <c r="AA62" t="s">
        <v>350</v>
      </c>
      <c r="AB62" t="s">
        <v>11990</v>
      </c>
      <c r="AC62">
        <v>101.345139</v>
      </c>
      <c r="AD62">
        <v>0.38888899999999998</v>
      </c>
      <c r="AE62" s="6">
        <v>43172</v>
      </c>
      <c r="AF62" s="6">
        <v>44998</v>
      </c>
      <c r="AG62" t="s">
        <v>211</v>
      </c>
      <c r="AH62">
        <v>0.90277799999999997</v>
      </c>
      <c r="AI62">
        <v>0.88651919924896905</v>
      </c>
      <c r="AJ62">
        <v>1.6201840000000001</v>
      </c>
      <c r="AK62">
        <v>2.45943859201076</v>
      </c>
      <c r="AL62">
        <v>84</v>
      </c>
      <c r="AM62">
        <v>46</v>
      </c>
      <c r="AN62">
        <v>4</v>
      </c>
      <c r="AO62" t="s">
        <v>11991</v>
      </c>
      <c r="AP62">
        <v>1</v>
      </c>
      <c r="AQ62">
        <v>3</v>
      </c>
      <c r="AR62">
        <v>42.776155842821098</v>
      </c>
      <c r="AS62">
        <v>9.9026871381532502E-2</v>
      </c>
      <c r="AT62">
        <v>1.7599810756152501</v>
      </c>
      <c r="AU62">
        <v>0.74539264821121498</v>
      </c>
      <c r="AV62">
        <v>3.4872115297737998</v>
      </c>
    </row>
    <row r="63" spans="1:48" x14ac:dyDescent="0.25">
      <c r="A63" t="s">
        <v>13282</v>
      </c>
      <c r="B63" s="6">
        <v>44664</v>
      </c>
      <c r="C63" t="s">
        <v>13283</v>
      </c>
      <c r="D63" t="s">
        <v>212</v>
      </c>
      <c r="E63">
        <v>180000000</v>
      </c>
      <c r="F63">
        <v>177199999.19999999</v>
      </c>
      <c r="G63">
        <v>6.5658364784780404E-2</v>
      </c>
      <c r="H63">
        <v>2.7777780000000001</v>
      </c>
      <c r="I63">
        <v>2.4782329999999999</v>
      </c>
      <c r="J63">
        <v>6.896274</v>
      </c>
      <c r="K63">
        <v>6.896274</v>
      </c>
      <c r="L63">
        <v>438.06069999999897</v>
      </c>
      <c r="M63">
        <v>438</v>
      </c>
      <c r="N63">
        <v>2.4636999999999998</v>
      </c>
      <c r="O63">
        <v>7.34000000000012E-2</v>
      </c>
      <c r="P63">
        <v>0.25743246586054003</v>
      </c>
      <c r="Q63">
        <v>1.9610448400306999</v>
      </c>
      <c r="R63">
        <v>97</v>
      </c>
      <c r="S63">
        <v>99</v>
      </c>
      <c r="T63">
        <v>97</v>
      </c>
      <c r="U63">
        <v>99</v>
      </c>
      <c r="V63" t="s">
        <v>11987</v>
      </c>
      <c r="W63" t="s">
        <v>10306</v>
      </c>
      <c r="X63" t="s">
        <v>619</v>
      </c>
      <c r="Y63" t="s">
        <v>12097</v>
      </c>
      <c r="Z63" t="s">
        <v>11839</v>
      </c>
      <c r="AA63" t="s">
        <v>396</v>
      </c>
      <c r="AB63" t="s">
        <v>11815</v>
      </c>
      <c r="AC63">
        <v>98.444444000000004</v>
      </c>
      <c r="AD63">
        <v>1.4444440000000001</v>
      </c>
      <c r="AE63" s="6">
        <v>43858</v>
      </c>
      <c r="AF63" s="6">
        <v>45685</v>
      </c>
      <c r="AG63" t="s">
        <v>602</v>
      </c>
      <c r="AH63">
        <v>2.7777780000000001</v>
      </c>
      <c r="AI63">
        <v>2.4782326815309901</v>
      </c>
      <c r="AJ63">
        <v>7.6741149999999996</v>
      </c>
      <c r="AK63">
        <v>6.8962738385130802</v>
      </c>
      <c r="AL63">
        <v>438</v>
      </c>
      <c r="AM63">
        <v>421</v>
      </c>
      <c r="AN63">
        <v>6.5</v>
      </c>
      <c r="AO63" t="s">
        <v>11991</v>
      </c>
      <c r="AP63">
        <v>1</v>
      </c>
      <c r="AQ63">
        <v>3</v>
      </c>
      <c r="AR63">
        <v>40.068345458213997</v>
      </c>
      <c r="AS63">
        <v>2.2365850101678499E-2</v>
      </c>
      <c r="AT63">
        <v>-4.7778183425236799E-2</v>
      </c>
      <c r="AU63">
        <v>4.0821222929380903E-2</v>
      </c>
      <c r="AV63">
        <v>-0.48881124106934198</v>
      </c>
    </row>
    <row r="64" spans="1:48" x14ac:dyDescent="0.25">
      <c r="A64" t="s">
        <v>13284</v>
      </c>
      <c r="B64" s="6">
        <v>44664</v>
      </c>
      <c r="C64" t="s">
        <v>13285</v>
      </c>
      <c r="D64" t="s">
        <v>237</v>
      </c>
      <c r="E64">
        <v>200000000</v>
      </c>
      <c r="F64">
        <v>106874028</v>
      </c>
      <c r="G64">
        <v>3.96003044476472E-2</v>
      </c>
      <c r="H64">
        <v>0.786111</v>
      </c>
      <c r="I64">
        <v>0.51154200000000005</v>
      </c>
      <c r="J64">
        <v>102.789624</v>
      </c>
      <c r="K64">
        <v>102.789624</v>
      </c>
      <c r="L64">
        <v>10134.1646</v>
      </c>
      <c r="M64">
        <v>10124</v>
      </c>
      <c r="N64">
        <v>0.50393699999999997</v>
      </c>
      <c r="O64">
        <v>-1.21339999999999</v>
      </c>
      <c r="P64">
        <v>0.52227768522885498</v>
      </c>
      <c r="Q64">
        <v>3.7812505667384499</v>
      </c>
      <c r="R64">
        <v>52.02</v>
      </c>
      <c r="S64">
        <v>55.02</v>
      </c>
      <c r="T64">
        <v>52.02</v>
      </c>
      <c r="U64">
        <v>55.02</v>
      </c>
      <c r="V64" t="s">
        <v>11987</v>
      </c>
      <c r="W64" t="s">
        <v>10287</v>
      </c>
      <c r="X64" t="s">
        <v>616</v>
      </c>
      <c r="Y64" t="s">
        <v>12104</v>
      </c>
      <c r="Z64" t="s">
        <v>11839</v>
      </c>
      <c r="AA64" t="s">
        <v>406</v>
      </c>
      <c r="AB64" t="s">
        <v>12045</v>
      </c>
      <c r="AC64">
        <v>53.437013999999998</v>
      </c>
      <c r="AD64">
        <v>1.417014</v>
      </c>
      <c r="AE64" s="6">
        <v>43132</v>
      </c>
      <c r="AF64" s="6">
        <v>44958</v>
      </c>
      <c r="AG64" t="s">
        <v>405</v>
      </c>
      <c r="AH64">
        <v>0.786111</v>
      </c>
      <c r="AI64">
        <v>0.51154218565339704</v>
      </c>
      <c r="AJ64">
        <v>0.61886600000000003</v>
      </c>
      <c r="AK64">
        <v>102.789624037083</v>
      </c>
      <c r="AL64">
        <v>10124</v>
      </c>
      <c r="AM64">
        <v>10090</v>
      </c>
      <c r="AN64">
        <v>6.625</v>
      </c>
      <c r="AO64" t="s">
        <v>11991</v>
      </c>
      <c r="AP64">
        <v>1</v>
      </c>
      <c r="AQ64">
        <v>4</v>
      </c>
      <c r="AR64">
        <v>34.086044600553798</v>
      </c>
      <c r="AS64">
        <v>-1.46437311711764E-2</v>
      </c>
      <c r="AT64">
        <v>0.76508507240740098</v>
      </c>
      <c r="AU64">
        <v>0.16900763208258901</v>
      </c>
      <c r="AV64">
        <v>2.1259028273890799</v>
      </c>
    </row>
    <row r="65" spans="1:48" x14ac:dyDescent="0.25">
      <c r="A65" t="s">
        <v>13286</v>
      </c>
      <c r="B65" s="6">
        <v>44664</v>
      </c>
      <c r="C65" t="s">
        <v>13287</v>
      </c>
      <c r="D65" t="s">
        <v>280</v>
      </c>
      <c r="E65">
        <v>300000000</v>
      </c>
      <c r="F65">
        <v>302437500</v>
      </c>
      <c r="G65">
        <v>0.11206293334789701</v>
      </c>
      <c r="H65">
        <v>1.2166669999999999</v>
      </c>
      <c r="I65">
        <v>1.144107</v>
      </c>
      <c r="J65">
        <v>5.8427600000000002</v>
      </c>
      <c r="K65">
        <v>5.8427600000000002</v>
      </c>
      <c r="L65">
        <v>402.92930000000001</v>
      </c>
      <c r="M65">
        <v>399</v>
      </c>
      <c r="N65">
        <v>1.140045</v>
      </c>
      <c r="O65">
        <v>0.177999999999989</v>
      </c>
      <c r="P65">
        <v>0.45046081801596299</v>
      </c>
      <c r="Q65">
        <v>2.65597305447913</v>
      </c>
      <c r="R65">
        <v>99.112499999999997</v>
      </c>
      <c r="S65">
        <v>100.17149999999999</v>
      </c>
      <c r="T65">
        <v>99.112499999999997</v>
      </c>
      <c r="U65">
        <v>100.17149999999999</v>
      </c>
      <c r="V65" t="s">
        <v>11987</v>
      </c>
      <c r="W65" t="s">
        <v>4341</v>
      </c>
      <c r="X65" t="s">
        <v>616</v>
      </c>
      <c r="Y65" t="s">
        <v>12104</v>
      </c>
      <c r="Z65" t="s">
        <v>11839</v>
      </c>
      <c r="AA65" t="s">
        <v>434</v>
      </c>
      <c r="AB65" t="s">
        <v>12045</v>
      </c>
      <c r="AC65">
        <v>100.8125</v>
      </c>
      <c r="AD65">
        <v>1.7</v>
      </c>
      <c r="AE65" s="6">
        <v>42557</v>
      </c>
      <c r="AF65" s="6">
        <v>45113</v>
      </c>
      <c r="AG65" t="s">
        <v>609</v>
      </c>
      <c r="AH65">
        <v>0.216667</v>
      </c>
      <c r="AI65">
        <v>0.214338377242276</v>
      </c>
      <c r="AJ65">
        <v>9.7697000000000006E-2</v>
      </c>
      <c r="AK65">
        <v>5.1127759368042804</v>
      </c>
      <c r="AL65">
        <v>440</v>
      </c>
      <c r="AM65">
        <v>416</v>
      </c>
      <c r="AN65">
        <v>6</v>
      </c>
      <c r="AO65" t="s">
        <v>11991</v>
      </c>
      <c r="AP65">
        <v>1</v>
      </c>
      <c r="AQ65">
        <v>3</v>
      </c>
      <c r="AR65">
        <v>42.563874009989</v>
      </c>
      <c r="AS65">
        <v>-0.10813128793422</v>
      </c>
      <c r="AT65">
        <v>-3.1651060986949702</v>
      </c>
      <c r="AU65">
        <v>-1.1388183795120801</v>
      </c>
      <c r="AV65">
        <v>-6.3301289039499196</v>
      </c>
    </row>
    <row r="66" spans="1:48" x14ac:dyDescent="0.25">
      <c r="A66" t="s">
        <v>13288</v>
      </c>
      <c r="B66" s="6">
        <v>44664</v>
      </c>
      <c r="C66" t="s">
        <v>13289</v>
      </c>
      <c r="D66" t="s">
        <v>280</v>
      </c>
      <c r="E66">
        <v>215652000</v>
      </c>
      <c r="F66">
        <v>219285136.69999999</v>
      </c>
      <c r="G66">
        <v>8.1252277435136494E-2</v>
      </c>
      <c r="H66">
        <v>4.9611109999999998</v>
      </c>
      <c r="I66">
        <v>4.27834</v>
      </c>
      <c r="J66">
        <v>5.2709630000000001</v>
      </c>
      <c r="K66">
        <v>5.2709630000000001</v>
      </c>
      <c r="L66">
        <v>262.3596</v>
      </c>
      <c r="M66">
        <v>264</v>
      </c>
      <c r="N66">
        <v>4.259099</v>
      </c>
      <c r="O66">
        <v>0.125799999999998</v>
      </c>
      <c r="P66">
        <v>-1.50215545555165E-2</v>
      </c>
      <c r="Q66">
        <v>3.8755534178491702E-2</v>
      </c>
      <c r="R66">
        <v>101.45625</v>
      </c>
      <c r="S66">
        <v>102.60424999999999</v>
      </c>
      <c r="T66">
        <v>101.45625</v>
      </c>
      <c r="U66">
        <v>102.60424999999999</v>
      </c>
      <c r="V66" t="s">
        <v>11987</v>
      </c>
      <c r="W66" t="s">
        <v>4345</v>
      </c>
      <c r="X66" t="s">
        <v>616</v>
      </c>
      <c r="Y66" t="s">
        <v>12104</v>
      </c>
      <c r="Z66" t="s">
        <v>11839</v>
      </c>
      <c r="AA66" t="s">
        <v>290</v>
      </c>
      <c r="AB66" t="s">
        <v>753</v>
      </c>
      <c r="AC66">
        <v>101.68472199999999</v>
      </c>
      <c r="AD66">
        <v>0.22847200000000001</v>
      </c>
      <c r="AE66" s="6">
        <v>42829</v>
      </c>
      <c r="AF66" s="6">
        <v>46481</v>
      </c>
      <c r="AG66" t="s">
        <v>606</v>
      </c>
      <c r="AH66">
        <v>2.9611109999999998</v>
      </c>
      <c r="AI66">
        <v>2.70470724573349</v>
      </c>
      <c r="AJ66">
        <v>8.7939419999999995</v>
      </c>
      <c r="AK66">
        <v>4.9182331367286301</v>
      </c>
      <c r="AL66">
        <v>237</v>
      </c>
      <c r="AM66">
        <v>223</v>
      </c>
      <c r="AN66">
        <v>5.875</v>
      </c>
      <c r="AO66" t="s">
        <v>11991</v>
      </c>
      <c r="AP66">
        <v>1</v>
      </c>
      <c r="AQ66">
        <v>4</v>
      </c>
      <c r="AR66">
        <v>33.341693338137098</v>
      </c>
      <c r="AS66">
        <v>3.6268104082218103E-2</v>
      </c>
      <c r="AT66">
        <v>2.6844171320306902</v>
      </c>
      <c r="AU66">
        <v>0.72333218636559504</v>
      </c>
      <c r="AV66">
        <v>4.0324419655414703</v>
      </c>
    </row>
    <row r="67" spans="1:48" x14ac:dyDescent="0.25">
      <c r="A67" t="s">
        <v>13290</v>
      </c>
      <c r="B67" s="6">
        <v>44664</v>
      </c>
      <c r="C67" t="s">
        <v>13291</v>
      </c>
      <c r="D67" t="s">
        <v>212</v>
      </c>
      <c r="E67">
        <v>240000000</v>
      </c>
      <c r="F67">
        <v>206925000</v>
      </c>
      <c r="G67">
        <v>7.6672444663818506E-2</v>
      </c>
      <c r="H67">
        <v>4.5444440000000004</v>
      </c>
      <c r="I67">
        <v>-0.33319100000000001</v>
      </c>
      <c r="J67">
        <v>12.776593999999999</v>
      </c>
      <c r="K67">
        <v>12.776593999999999</v>
      </c>
      <c r="L67">
        <v>1014.67269999999</v>
      </c>
      <c r="M67">
        <v>1017</v>
      </c>
      <c r="N67">
        <v>3.4575399999999998</v>
      </c>
      <c r="O67">
        <v>0.23249999999999099</v>
      </c>
      <c r="P67">
        <v>1.2254178799402999</v>
      </c>
      <c r="Q67">
        <v>2.2609374217774598</v>
      </c>
      <c r="R67">
        <v>83.143749999999997</v>
      </c>
      <c r="S67">
        <v>84.644750000000002</v>
      </c>
      <c r="T67">
        <v>83.143749999999997</v>
      </c>
      <c r="U67">
        <v>84.644750000000002</v>
      </c>
      <c r="V67" t="s">
        <v>11987</v>
      </c>
      <c r="W67" t="s">
        <v>10393</v>
      </c>
      <c r="X67" t="s">
        <v>616</v>
      </c>
      <c r="Y67" t="s">
        <v>12104</v>
      </c>
      <c r="Z67" t="s">
        <v>11839</v>
      </c>
      <c r="AA67" t="s">
        <v>406</v>
      </c>
      <c r="AB67" t="s">
        <v>12045</v>
      </c>
      <c r="AC67">
        <v>86.21875</v>
      </c>
      <c r="AD67">
        <v>3.0750000000000002</v>
      </c>
      <c r="AE67" s="6">
        <v>42678</v>
      </c>
      <c r="AF67" s="6">
        <v>46330</v>
      </c>
      <c r="AG67" t="s">
        <v>900</v>
      </c>
      <c r="AH67">
        <v>4.5444440000000004</v>
      </c>
      <c r="AI67">
        <v>-0.33319141752057502</v>
      </c>
      <c r="AJ67">
        <v>-1.123216</v>
      </c>
      <c r="AK67">
        <v>12.7765936590585</v>
      </c>
      <c r="AL67">
        <v>1017</v>
      </c>
      <c r="AM67">
        <v>1008</v>
      </c>
      <c r="AN67">
        <v>6.75</v>
      </c>
      <c r="AO67" t="s">
        <v>11991</v>
      </c>
      <c r="AP67">
        <v>1</v>
      </c>
      <c r="AQ67">
        <v>3</v>
      </c>
      <c r="AR67">
        <v>61.793525741399598</v>
      </c>
      <c r="AS67">
        <v>0.18108690636875399</v>
      </c>
      <c r="AT67">
        <v>2.4898413548443101</v>
      </c>
      <c r="AU67">
        <v>1.47857049960943</v>
      </c>
      <c r="AV67">
        <v>4.1866007750588903</v>
      </c>
    </row>
    <row r="68" spans="1:48" x14ac:dyDescent="0.25">
      <c r="A68" t="s">
        <v>13292</v>
      </c>
      <c r="B68" s="6">
        <v>44664</v>
      </c>
      <c r="C68" t="s">
        <v>13293</v>
      </c>
      <c r="D68" t="s">
        <v>223</v>
      </c>
      <c r="E68">
        <v>180000000</v>
      </c>
      <c r="F68">
        <v>174886875</v>
      </c>
      <c r="G68">
        <v>6.4801277012761394E-2</v>
      </c>
      <c r="H68">
        <v>2.0750000000000002</v>
      </c>
      <c r="I68">
        <v>1.8321810000000001</v>
      </c>
      <c r="J68">
        <v>9.1649580000000004</v>
      </c>
      <c r="K68">
        <v>9.1649580000000004</v>
      </c>
      <c r="L68">
        <v>680.5308</v>
      </c>
      <c r="M68">
        <v>682</v>
      </c>
      <c r="N68">
        <v>1.825151</v>
      </c>
      <c r="O68">
        <v>-8.2099999999995996E-2</v>
      </c>
      <c r="P68">
        <v>0.146736770306921</v>
      </c>
      <c r="Q68">
        <v>1.4539020257283899</v>
      </c>
      <c r="R68">
        <v>94.237499999999997</v>
      </c>
      <c r="S68">
        <v>95.750500000000002</v>
      </c>
      <c r="T68">
        <v>94.237499999999997</v>
      </c>
      <c r="U68">
        <v>95.750500000000002</v>
      </c>
      <c r="V68" t="s">
        <v>11987</v>
      </c>
      <c r="W68" t="s">
        <v>10452</v>
      </c>
      <c r="X68" t="s">
        <v>616</v>
      </c>
      <c r="Y68" t="s">
        <v>12104</v>
      </c>
      <c r="Z68" t="s">
        <v>11854</v>
      </c>
      <c r="AA68" t="s">
        <v>11839</v>
      </c>
      <c r="AB68" t="s">
        <v>12045</v>
      </c>
      <c r="AC68">
        <v>97.159374999999997</v>
      </c>
      <c r="AD68">
        <v>2.921875</v>
      </c>
      <c r="AE68" s="6">
        <v>42870</v>
      </c>
      <c r="AF68" s="6">
        <v>45427</v>
      </c>
      <c r="AG68" t="s">
        <v>2039</v>
      </c>
      <c r="AH68">
        <v>2.0750000000000002</v>
      </c>
      <c r="AI68">
        <v>1.8321807601982001</v>
      </c>
      <c r="AJ68">
        <v>4.4461130000000004</v>
      </c>
      <c r="AK68">
        <v>9.1649577099280002</v>
      </c>
      <c r="AL68">
        <v>682</v>
      </c>
      <c r="AM68">
        <v>656</v>
      </c>
      <c r="AN68">
        <v>6.875</v>
      </c>
      <c r="AO68" t="s">
        <v>11991</v>
      </c>
      <c r="AP68">
        <v>1</v>
      </c>
      <c r="AQ68">
        <v>3</v>
      </c>
      <c r="AR68">
        <v>39.610482605581502</v>
      </c>
      <c r="AS68">
        <v>-0.32418954491621499</v>
      </c>
      <c r="AT68">
        <v>-5.6845830841624698</v>
      </c>
      <c r="AU68">
        <v>-3.0873222383453198</v>
      </c>
      <c r="AV68">
        <v>-3.5526665322191402</v>
      </c>
    </row>
    <row r="69" spans="1:48" x14ac:dyDescent="0.25">
      <c r="A69" t="s">
        <v>20537</v>
      </c>
      <c r="B69" s="6">
        <v>44664</v>
      </c>
      <c r="C69" t="s">
        <v>20538</v>
      </c>
      <c r="D69" t="s">
        <v>237</v>
      </c>
      <c r="E69">
        <v>255109879.90000001</v>
      </c>
      <c r="F69">
        <v>208064252.19999999</v>
      </c>
      <c r="G69">
        <v>7.7094574659165194E-2</v>
      </c>
      <c r="H69">
        <v>3.5658729999999998</v>
      </c>
      <c r="I69">
        <v>2.5832639999999998</v>
      </c>
      <c r="J69">
        <v>17.026796999999998</v>
      </c>
      <c r="K69">
        <v>17.026796999999998</v>
      </c>
      <c r="L69">
        <v>1443.8029999999901</v>
      </c>
      <c r="M69">
        <v>1450</v>
      </c>
      <c r="N69">
        <v>2.5698240000000001</v>
      </c>
      <c r="O69">
        <v>0.13129999999998901</v>
      </c>
      <c r="P69">
        <v>-0.15387962309262301</v>
      </c>
      <c r="Q69">
        <v>2.3572071789066098</v>
      </c>
      <c r="R69">
        <v>79.5</v>
      </c>
      <c r="S69">
        <v>81.5</v>
      </c>
      <c r="T69">
        <v>77.91</v>
      </c>
      <c r="U69">
        <v>79.87</v>
      </c>
      <c r="V69" t="s">
        <v>11987</v>
      </c>
      <c r="W69" t="s">
        <v>20539</v>
      </c>
      <c r="X69" t="s">
        <v>616</v>
      </c>
      <c r="Y69" t="s">
        <v>12104</v>
      </c>
      <c r="Z69" t="s">
        <v>11839</v>
      </c>
      <c r="AA69" t="s">
        <v>11839</v>
      </c>
      <c r="AB69" t="s">
        <v>12045</v>
      </c>
      <c r="AC69">
        <v>79.927507000000006</v>
      </c>
      <c r="AD69">
        <v>2.058681</v>
      </c>
      <c r="AE69" s="6">
        <v>44531</v>
      </c>
      <c r="AF69" s="6">
        <v>46722</v>
      </c>
      <c r="AG69" t="s">
        <v>442</v>
      </c>
      <c r="AH69">
        <v>3.5658729999999998</v>
      </c>
      <c r="AI69">
        <v>2.5832640065180001</v>
      </c>
      <c r="AJ69">
        <v>10.027172</v>
      </c>
      <c r="AK69">
        <v>17.026796899008001</v>
      </c>
      <c r="AL69">
        <v>1450</v>
      </c>
      <c r="AM69">
        <v>1438</v>
      </c>
      <c r="AN69">
        <v>9.625</v>
      </c>
      <c r="AO69" t="s">
        <v>11991</v>
      </c>
      <c r="AP69">
        <v>0.98</v>
      </c>
      <c r="AQ69">
        <v>2</v>
      </c>
      <c r="AR69">
        <v>67.242889956061305</v>
      </c>
      <c r="AS69">
        <v>-1.13880487531616E-2</v>
      </c>
      <c r="AT69">
        <v>-0.27957754299308102</v>
      </c>
      <c r="AU69">
        <v>-0.19219262840218199</v>
      </c>
      <c r="AV69">
        <v>0.71804217782199897</v>
      </c>
    </row>
    <row r="70" spans="1:48" x14ac:dyDescent="0.25">
      <c r="A70" t="s">
        <v>18560</v>
      </c>
      <c r="B70" s="6">
        <v>44664</v>
      </c>
      <c r="C70" t="s">
        <v>18561</v>
      </c>
      <c r="D70" t="s">
        <v>237</v>
      </c>
      <c r="E70">
        <v>292894910.39999998</v>
      </c>
      <c r="F70">
        <v>281524894</v>
      </c>
      <c r="G70">
        <v>0.104314132447302</v>
      </c>
      <c r="H70">
        <v>3.1233330000000001</v>
      </c>
      <c r="I70">
        <v>2.55674</v>
      </c>
      <c r="J70">
        <v>9.915044</v>
      </c>
      <c r="K70">
        <v>9.915044</v>
      </c>
      <c r="L70">
        <v>734.48639999999898</v>
      </c>
      <c r="M70">
        <v>742</v>
      </c>
      <c r="N70">
        <v>2.5439129999999999</v>
      </c>
      <c r="O70">
        <v>-1.1850999999999901</v>
      </c>
      <c r="P70">
        <v>1.02772261380297</v>
      </c>
      <c r="Q70">
        <v>4.4668653914198702</v>
      </c>
      <c r="R70">
        <v>95</v>
      </c>
      <c r="S70">
        <v>97</v>
      </c>
      <c r="T70">
        <v>95</v>
      </c>
      <c r="U70">
        <v>97</v>
      </c>
      <c r="V70" t="s">
        <v>11987</v>
      </c>
      <c r="W70" t="s">
        <v>18333</v>
      </c>
      <c r="X70" t="s">
        <v>616</v>
      </c>
      <c r="Y70" t="s">
        <v>12104</v>
      </c>
      <c r="Z70" t="s">
        <v>11839</v>
      </c>
      <c r="AA70" t="s">
        <v>301</v>
      </c>
      <c r="AB70" t="s">
        <v>12045</v>
      </c>
      <c r="AC70">
        <v>96.118055999999996</v>
      </c>
      <c r="AD70">
        <v>1.1180559999999999</v>
      </c>
      <c r="AE70" s="6">
        <v>44441</v>
      </c>
      <c r="AF70" s="6">
        <v>46632</v>
      </c>
      <c r="AG70" t="s">
        <v>18546</v>
      </c>
      <c r="AH70">
        <v>3.1233330000000001</v>
      </c>
      <c r="AI70">
        <v>2.5567401671640999</v>
      </c>
      <c r="AJ70">
        <v>9.8180630000000004</v>
      </c>
      <c r="AK70">
        <v>9.9150436938585997</v>
      </c>
      <c r="AL70">
        <v>742</v>
      </c>
      <c r="AM70">
        <v>728</v>
      </c>
      <c r="AN70">
        <v>8.75</v>
      </c>
      <c r="AO70" t="s">
        <v>11991</v>
      </c>
      <c r="AP70">
        <v>1</v>
      </c>
      <c r="AQ70">
        <v>2</v>
      </c>
      <c r="AR70">
        <v>52.499020133462203</v>
      </c>
      <c r="AS70">
        <v>-6.9033438885291704E-2</v>
      </c>
      <c r="AT70">
        <v>-1.9621010849660701</v>
      </c>
      <c r="AU70">
        <v>-0.74194548400708904</v>
      </c>
      <c r="AV70">
        <v>-0.979889156641782</v>
      </c>
    </row>
    <row r="71" spans="1:48" x14ac:dyDescent="0.25">
      <c r="A71" t="s">
        <v>13294</v>
      </c>
      <c r="B71" s="6">
        <v>44664</v>
      </c>
      <c r="C71" t="s">
        <v>13295</v>
      </c>
      <c r="D71" t="s">
        <v>360</v>
      </c>
      <c r="E71">
        <v>144000000</v>
      </c>
      <c r="F71">
        <v>139997000.19999999</v>
      </c>
      <c r="G71">
        <v>5.1873443266247099E-2</v>
      </c>
      <c r="H71">
        <v>0.93055600000000005</v>
      </c>
      <c r="I71">
        <v>0.86494899999999997</v>
      </c>
      <c r="J71">
        <v>11.193865000000001</v>
      </c>
      <c r="K71">
        <v>11.193865000000001</v>
      </c>
      <c r="L71">
        <v>959.79759999999999</v>
      </c>
      <c r="M71">
        <v>956</v>
      </c>
      <c r="N71">
        <v>0.86112100000000003</v>
      </c>
      <c r="O71">
        <v>-0.50179999999999603</v>
      </c>
      <c r="P71">
        <v>0.22192404911911501</v>
      </c>
      <c r="Q71">
        <v>4.04069146441734</v>
      </c>
      <c r="R71">
        <v>96.612499999999997</v>
      </c>
      <c r="S71">
        <v>97.881500000000003</v>
      </c>
      <c r="T71">
        <v>96.612499999999997</v>
      </c>
      <c r="U71">
        <v>97.881500000000003</v>
      </c>
      <c r="V71" t="s">
        <v>11987</v>
      </c>
      <c r="W71" t="s">
        <v>11118</v>
      </c>
      <c r="X71" t="s">
        <v>616</v>
      </c>
      <c r="Y71" t="s">
        <v>12104</v>
      </c>
      <c r="Z71" t="s">
        <v>11854</v>
      </c>
      <c r="AA71" t="s">
        <v>11839</v>
      </c>
      <c r="AB71" t="s">
        <v>12045</v>
      </c>
      <c r="AC71">
        <v>97.220139000000003</v>
      </c>
      <c r="AD71">
        <v>0.60763900000000004</v>
      </c>
      <c r="AE71" s="6">
        <v>42452</v>
      </c>
      <c r="AF71" s="6">
        <v>45008</v>
      </c>
      <c r="AG71" t="s">
        <v>2180</v>
      </c>
      <c r="AH71">
        <v>0.93055600000000005</v>
      </c>
      <c r="AI71">
        <v>0.86494889867028701</v>
      </c>
      <c r="AJ71">
        <v>1.558063</v>
      </c>
      <c r="AK71">
        <v>11.1938646691626</v>
      </c>
      <c r="AL71">
        <v>956</v>
      </c>
      <c r="AM71">
        <v>918</v>
      </c>
      <c r="AN71">
        <v>8.75</v>
      </c>
      <c r="AO71" t="s">
        <v>11991</v>
      </c>
      <c r="AP71">
        <v>1</v>
      </c>
      <c r="AQ71">
        <v>4</v>
      </c>
      <c r="AR71">
        <v>39.6552992362898</v>
      </c>
      <c r="AS71">
        <v>7.0247942223844007E-2</v>
      </c>
      <c r="AT71">
        <v>3.5618953429123699</v>
      </c>
      <c r="AU71">
        <v>1.3185833114502501</v>
      </c>
      <c r="AV71">
        <v>10.630191306331</v>
      </c>
    </row>
    <row r="72" spans="1:48" x14ac:dyDescent="0.25">
      <c r="A72" t="s">
        <v>13296</v>
      </c>
      <c r="B72" s="6">
        <v>44664</v>
      </c>
      <c r="C72" t="s">
        <v>13297</v>
      </c>
      <c r="D72" t="s">
        <v>237</v>
      </c>
      <c r="E72">
        <v>240000000</v>
      </c>
      <c r="F72">
        <v>192499166.40000001</v>
      </c>
      <c r="G72">
        <v>7.1327203980356094E-2</v>
      </c>
      <c r="H72">
        <v>2.786111</v>
      </c>
      <c r="I72">
        <v>2.3398020000000002</v>
      </c>
      <c r="J72">
        <v>16.054451</v>
      </c>
      <c r="K72">
        <v>16.054451</v>
      </c>
      <c r="L72">
        <v>1353.6934000000001</v>
      </c>
      <c r="M72">
        <v>1354</v>
      </c>
      <c r="N72">
        <v>2.3236189999999999</v>
      </c>
      <c r="O72">
        <v>-0.177199999999999</v>
      </c>
      <c r="P72">
        <v>0.68869681394698701</v>
      </c>
      <c r="Q72">
        <v>1.98663980289959</v>
      </c>
      <c r="R72">
        <v>78.737499999999997</v>
      </c>
      <c r="S72">
        <v>79.975499999999997</v>
      </c>
      <c r="T72">
        <v>78.737499999999997</v>
      </c>
      <c r="U72">
        <v>79.975499999999997</v>
      </c>
      <c r="V72" t="s">
        <v>11987</v>
      </c>
      <c r="W72" t="s">
        <v>7758</v>
      </c>
      <c r="X72" t="s">
        <v>616</v>
      </c>
      <c r="Y72" t="s">
        <v>12104</v>
      </c>
      <c r="Z72" t="s">
        <v>11839</v>
      </c>
      <c r="AA72" t="s">
        <v>301</v>
      </c>
      <c r="AB72" t="s">
        <v>12045</v>
      </c>
      <c r="AC72">
        <v>80.207986000000005</v>
      </c>
      <c r="AD72">
        <v>1.470486</v>
      </c>
      <c r="AE72" s="6">
        <v>43132</v>
      </c>
      <c r="AF72" s="6">
        <v>45689</v>
      </c>
      <c r="AG72" t="s">
        <v>2810</v>
      </c>
      <c r="AH72">
        <v>2.786111</v>
      </c>
      <c r="AI72">
        <v>2.3398021029225098</v>
      </c>
      <c r="AJ72">
        <v>6.9333239999999998</v>
      </c>
      <c r="AK72">
        <v>16.054450955930399</v>
      </c>
      <c r="AL72">
        <v>1354</v>
      </c>
      <c r="AM72">
        <v>1337</v>
      </c>
      <c r="AN72">
        <v>6.875</v>
      </c>
      <c r="AO72" t="s">
        <v>11991</v>
      </c>
      <c r="AP72">
        <v>1</v>
      </c>
      <c r="AQ72">
        <v>4</v>
      </c>
      <c r="AR72">
        <v>29.438328935343101</v>
      </c>
      <c r="AS72">
        <v>2.41595426253127E-2</v>
      </c>
      <c r="AT72">
        <v>-0.199272539230442</v>
      </c>
      <c r="AU72">
        <v>5.0500000000000002E-4</v>
      </c>
      <c r="AV72">
        <v>-1.10945599127239</v>
      </c>
    </row>
    <row r="73" spans="1:48" x14ac:dyDescent="0.25">
      <c r="A73" t="s">
        <v>13298</v>
      </c>
      <c r="B73" s="6">
        <v>44664</v>
      </c>
      <c r="C73" t="s">
        <v>13299</v>
      </c>
      <c r="D73" t="s">
        <v>223</v>
      </c>
      <c r="E73">
        <v>381594000</v>
      </c>
      <c r="F73">
        <v>347799081.39999998</v>
      </c>
      <c r="G73">
        <v>0.12887087505546199</v>
      </c>
      <c r="H73">
        <v>4.766667</v>
      </c>
      <c r="I73">
        <v>3.8062109999999998</v>
      </c>
      <c r="J73">
        <v>10.025634999999999</v>
      </c>
      <c r="K73">
        <v>10.025634999999999</v>
      </c>
      <c r="L73">
        <v>738.64349999999899</v>
      </c>
      <c r="M73">
        <v>741</v>
      </c>
      <c r="N73">
        <v>3.7867999999999999</v>
      </c>
      <c r="O73">
        <v>0.18089999999999401</v>
      </c>
      <c r="P73">
        <v>3.6730732156735599</v>
      </c>
      <c r="Q73">
        <v>6.0723155267673397</v>
      </c>
      <c r="R73">
        <v>89.393749999999997</v>
      </c>
      <c r="S73">
        <v>90.588750000000005</v>
      </c>
      <c r="T73">
        <v>89.393749999999997</v>
      </c>
      <c r="U73">
        <v>90.588750000000005</v>
      </c>
      <c r="V73" t="s">
        <v>11987</v>
      </c>
      <c r="W73" t="s">
        <v>8035</v>
      </c>
      <c r="X73" t="s">
        <v>616</v>
      </c>
      <c r="Y73" t="s">
        <v>12104</v>
      </c>
      <c r="Z73" t="s">
        <v>11854</v>
      </c>
      <c r="AA73" t="s">
        <v>301</v>
      </c>
      <c r="AB73" t="s">
        <v>12045</v>
      </c>
      <c r="AC73">
        <v>91.143749999999997</v>
      </c>
      <c r="AD73">
        <v>1.75</v>
      </c>
      <c r="AE73" s="6">
        <v>42759</v>
      </c>
      <c r="AF73" s="6">
        <v>46411</v>
      </c>
      <c r="AG73" t="s">
        <v>2958</v>
      </c>
      <c r="AH73">
        <v>4.766667</v>
      </c>
      <c r="AI73">
        <v>3.8062106316726201</v>
      </c>
      <c r="AJ73">
        <v>18.140781</v>
      </c>
      <c r="AK73">
        <v>10.025634743225901</v>
      </c>
      <c r="AL73">
        <v>741</v>
      </c>
      <c r="AM73">
        <v>733</v>
      </c>
      <c r="AN73">
        <v>7.5</v>
      </c>
      <c r="AO73" t="s">
        <v>11991</v>
      </c>
      <c r="AP73">
        <v>1</v>
      </c>
      <c r="AQ73">
        <v>3</v>
      </c>
      <c r="AR73">
        <v>59.386299126845003</v>
      </c>
      <c r="AS73">
        <v>7.11746360101983E-2</v>
      </c>
      <c r="AT73">
        <v>1.4698751695691901</v>
      </c>
      <c r="AU73">
        <v>0.59887230355537402</v>
      </c>
      <c r="AV73">
        <v>7.3964744775484501</v>
      </c>
    </row>
    <row r="74" spans="1:48" x14ac:dyDescent="0.25">
      <c r="A74" t="s">
        <v>13300</v>
      </c>
      <c r="B74" s="6">
        <v>44664</v>
      </c>
      <c r="C74" t="s">
        <v>13301</v>
      </c>
      <c r="D74" t="s">
        <v>223</v>
      </c>
      <c r="E74">
        <v>233772000</v>
      </c>
      <c r="F74">
        <v>238493708.19999999</v>
      </c>
      <c r="G74">
        <v>8.8369678101364493E-2</v>
      </c>
      <c r="H74">
        <v>1.2583329999999999</v>
      </c>
      <c r="I74">
        <v>1.1719930000000001</v>
      </c>
      <c r="J74">
        <v>6.3750869999999997</v>
      </c>
      <c r="K74">
        <v>6.3750869999999997</v>
      </c>
      <c r="L74">
        <v>453.34539999999998</v>
      </c>
      <c r="M74">
        <v>450</v>
      </c>
      <c r="N74">
        <v>1.1686270000000001</v>
      </c>
      <c r="O74">
        <v>0.20329999999999501</v>
      </c>
      <c r="P74">
        <v>1.7192263237396199</v>
      </c>
      <c r="Q74">
        <v>5.6112042669314901</v>
      </c>
      <c r="R74">
        <v>100.2375</v>
      </c>
      <c r="S74">
        <v>101.1765</v>
      </c>
      <c r="T74">
        <v>100.2375</v>
      </c>
      <c r="U74">
        <v>101.1765</v>
      </c>
      <c r="V74" t="s">
        <v>11987</v>
      </c>
      <c r="W74" t="s">
        <v>8034</v>
      </c>
      <c r="X74" t="s">
        <v>616</v>
      </c>
      <c r="Y74" t="s">
        <v>12104</v>
      </c>
      <c r="Z74" t="s">
        <v>11854</v>
      </c>
      <c r="AA74" t="s">
        <v>301</v>
      </c>
      <c r="AB74" t="s">
        <v>12045</v>
      </c>
      <c r="AC74">
        <v>102.019792</v>
      </c>
      <c r="AD74">
        <v>1.782292</v>
      </c>
      <c r="AE74" s="6">
        <v>42572</v>
      </c>
      <c r="AF74" s="6">
        <v>45128</v>
      </c>
      <c r="AG74" t="s">
        <v>2958</v>
      </c>
      <c r="AH74">
        <v>0.25833299999999998</v>
      </c>
      <c r="AI74">
        <v>0.25802268972928999</v>
      </c>
      <c r="AJ74">
        <v>0.13453999999999999</v>
      </c>
      <c r="AK74">
        <v>2.7397431593266899</v>
      </c>
      <c r="AL74">
        <v>197</v>
      </c>
      <c r="AM74">
        <v>168</v>
      </c>
      <c r="AN74">
        <v>7.375</v>
      </c>
      <c r="AO74" t="s">
        <v>11991</v>
      </c>
      <c r="AP74">
        <v>1</v>
      </c>
      <c r="AQ74">
        <v>3</v>
      </c>
      <c r="AR74">
        <v>59.386299126845003</v>
      </c>
      <c r="AS74">
        <v>7.11746360101983E-2</v>
      </c>
      <c r="AT74">
        <v>1.4698751695691901</v>
      </c>
      <c r="AU74">
        <v>0.59887230355537402</v>
      </c>
      <c r="AV74">
        <v>7.3964744775484501</v>
      </c>
    </row>
    <row r="75" spans="1:48" x14ac:dyDescent="0.25">
      <c r="A75" t="s">
        <v>13302</v>
      </c>
      <c r="B75" s="6">
        <v>44664</v>
      </c>
      <c r="C75" t="s">
        <v>13303</v>
      </c>
      <c r="D75" t="s">
        <v>223</v>
      </c>
      <c r="E75">
        <v>200000000</v>
      </c>
      <c r="F75">
        <v>202162500</v>
      </c>
      <c r="G75">
        <v>7.4907783469127506E-2</v>
      </c>
      <c r="H75">
        <v>0.65</v>
      </c>
      <c r="I75">
        <v>0.63241099999999995</v>
      </c>
      <c r="J75">
        <v>4.4715410000000002</v>
      </c>
      <c r="K75">
        <v>4.4715410000000002</v>
      </c>
      <c r="L75">
        <v>316.29410000000001</v>
      </c>
      <c r="M75">
        <v>306</v>
      </c>
      <c r="N75">
        <v>0.62415900000000002</v>
      </c>
      <c r="O75">
        <v>-0.426899999999996</v>
      </c>
      <c r="P75">
        <v>-0.58070847910218704</v>
      </c>
      <c r="Q75">
        <v>1.3621075148498401</v>
      </c>
      <c r="R75">
        <v>99.375</v>
      </c>
      <c r="S75">
        <v>100.25</v>
      </c>
      <c r="T75">
        <v>99.375</v>
      </c>
      <c r="U75">
        <v>100.25</v>
      </c>
      <c r="V75" t="s">
        <v>11987</v>
      </c>
      <c r="W75" t="s">
        <v>11612</v>
      </c>
      <c r="X75" t="s">
        <v>616</v>
      </c>
      <c r="Y75" t="s">
        <v>12104</v>
      </c>
      <c r="Z75" t="s">
        <v>11839</v>
      </c>
      <c r="AA75" t="s">
        <v>575</v>
      </c>
      <c r="AB75" t="s">
        <v>12045</v>
      </c>
      <c r="AC75">
        <v>101.08125</v>
      </c>
      <c r="AD75">
        <v>1.70625</v>
      </c>
      <c r="AE75" s="6">
        <v>43081</v>
      </c>
      <c r="AF75" s="6">
        <v>44907</v>
      </c>
      <c r="AG75" t="s">
        <v>2378</v>
      </c>
      <c r="AH75">
        <v>1.9443999999999999E-2</v>
      </c>
      <c r="AI75">
        <v>2.0258386064714699E-2</v>
      </c>
      <c r="AJ75">
        <v>5.9649999999999998E-3</v>
      </c>
      <c r="AK75">
        <v>-7.82898827403233</v>
      </c>
      <c r="AL75">
        <v>-843</v>
      </c>
      <c r="AM75">
        <v>-806</v>
      </c>
      <c r="AN75">
        <v>4.875</v>
      </c>
      <c r="AO75" t="s">
        <v>11991</v>
      </c>
      <c r="AP75">
        <v>1</v>
      </c>
      <c r="AQ75">
        <v>4</v>
      </c>
      <c r="AR75">
        <v>36.950232308373103</v>
      </c>
      <c r="AS75">
        <v>4.5867584651531901E-2</v>
      </c>
      <c r="AT75">
        <v>0.44725445500988997</v>
      </c>
      <c r="AU75">
        <v>0.24576165375929501</v>
      </c>
      <c r="AV75">
        <v>0.36372969001162397</v>
      </c>
    </row>
    <row r="76" spans="1:48" x14ac:dyDescent="0.25">
      <c r="A76" t="s">
        <v>13304</v>
      </c>
      <c r="B76" s="6">
        <v>44664</v>
      </c>
      <c r="C76" t="s">
        <v>13305</v>
      </c>
      <c r="D76" t="s">
        <v>373</v>
      </c>
      <c r="E76">
        <v>233322600</v>
      </c>
      <c r="F76">
        <v>227431204.30000001</v>
      </c>
      <c r="G76">
        <v>8.4270660530873398E-2</v>
      </c>
      <c r="H76">
        <v>2.2949999999999999</v>
      </c>
      <c r="I76">
        <v>1.971897</v>
      </c>
      <c r="J76">
        <v>9.9902280000000001</v>
      </c>
      <c r="K76">
        <v>9.9902280000000001</v>
      </c>
      <c r="L76">
        <v>758.17379999999901</v>
      </c>
      <c r="M76">
        <v>761</v>
      </c>
      <c r="N76">
        <v>1.9612339999999999</v>
      </c>
      <c r="O76">
        <v>-0.59839999999999804</v>
      </c>
      <c r="P76">
        <v>-0.612480969538442</v>
      </c>
      <c r="Q76">
        <v>1.20118192261475</v>
      </c>
      <c r="R76">
        <v>95.775000000000006</v>
      </c>
      <c r="S76">
        <v>97.025000000000006</v>
      </c>
      <c r="T76">
        <v>95.775000000000006</v>
      </c>
      <c r="U76">
        <v>97.025000000000006</v>
      </c>
      <c r="V76" t="s">
        <v>11987</v>
      </c>
      <c r="W76" t="s">
        <v>9475</v>
      </c>
      <c r="X76" t="s">
        <v>616</v>
      </c>
      <c r="Y76" t="s">
        <v>12104</v>
      </c>
      <c r="Z76" t="s">
        <v>11854</v>
      </c>
      <c r="AA76" t="s">
        <v>11839</v>
      </c>
      <c r="AB76" t="s">
        <v>12045</v>
      </c>
      <c r="AC76">
        <v>97.474999999999994</v>
      </c>
      <c r="AD76">
        <v>1.7</v>
      </c>
      <c r="AE76" s="6">
        <v>44049</v>
      </c>
      <c r="AF76" s="6">
        <v>45875</v>
      </c>
      <c r="AG76" t="s">
        <v>2376</v>
      </c>
      <c r="AH76">
        <v>2.2949999999999999</v>
      </c>
      <c r="AI76">
        <v>1.9718969314374299</v>
      </c>
      <c r="AJ76">
        <v>5.7481809999999998</v>
      </c>
      <c r="AK76">
        <v>9.9902277230876209</v>
      </c>
      <c r="AL76">
        <v>761</v>
      </c>
      <c r="AM76">
        <v>740</v>
      </c>
      <c r="AN76">
        <v>8.5</v>
      </c>
      <c r="AO76" t="s">
        <v>11991</v>
      </c>
      <c r="AP76">
        <v>1</v>
      </c>
      <c r="AQ76">
        <v>3</v>
      </c>
      <c r="AR76">
        <v>52.699241813835499</v>
      </c>
      <c r="AS76">
        <v>1.9485652246643701E-2</v>
      </c>
      <c r="AT76">
        <v>-0.11281683186295</v>
      </c>
      <c r="AU76">
        <v>1.4899442234145899E-2</v>
      </c>
      <c r="AV76">
        <v>-0.40034966432305902</v>
      </c>
    </row>
    <row r="77" spans="1:48" x14ac:dyDescent="0.25">
      <c r="A77" t="s">
        <v>13306</v>
      </c>
      <c r="B77" s="6">
        <v>44664</v>
      </c>
      <c r="C77" t="s">
        <v>13307</v>
      </c>
      <c r="D77" t="s">
        <v>373</v>
      </c>
      <c r="E77">
        <v>240000000</v>
      </c>
      <c r="F77">
        <v>231876000</v>
      </c>
      <c r="G77">
        <v>8.5917601927594997E-2</v>
      </c>
      <c r="H77">
        <v>4.25</v>
      </c>
      <c r="I77">
        <v>3.4546239999999999</v>
      </c>
      <c r="J77">
        <v>9.1907080000000008</v>
      </c>
      <c r="K77">
        <v>9.1907080000000008</v>
      </c>
      <c r="L77">
        <v>657.32079999999996</v>
      </c>
      <c r="M77">
        <v>659</v>
      </c>
      <c r="N77">
        <v>3.438205</v>
      </c>
      <c r="O77">
        <v>0.28950000000000897</v>
      </c>
      <c r="P77">
        <v>-0.20543405815964799</v>
      </c>
      <c r="Q77">
        <v>2.03000252780329</v>
      </c>
      <c r="R77">
        <v>94.614999999999995</v>
      </c>
      <c r="S77">
        <v>95.864999999999995</v>
      </c>
      <c r="T77">
        <v>94.614999999999995</v>
      </c>
      <c r="U77">
        <v>95.864999999999995</v>
      </c>
      <c r="V77" t="s">
        <v>11987</v>
      </c>
      <c r="W77" t="s">
        <v>9477</v>
      </c>
      <c r="X77" t="s">
        <v>616</v>
      </c>
      <c r="Y77" t="s">
        <v>12104</v>
      </c>
      <c r="Z77" t="s">
        <v>11854</v>
      </c>
      <c r="AA77" t="s">
        <v>11839</v>
      </c>
      <c r="AB77" t="s">
        <v>12045</v>
      </c>
      <c r="AC77">
        <v>96.614999999999995</v>
      </c>
      <c r="AD77">
        <v>2</v>
      </c>
      <c r="AE77" s="6">
        <v>43664</v>
      </c>
      <c r="AF77" s="6">
        <v>46221</v>
      </c>
      <c r="AG77" t="s">
        <v>2376</v>
      </c>
      <c r="AH77">
        <v>4.25</v>
      </c>
      <c r="AI77">
        <v>3.4546238984672502</v>
      </c>
      <c r="AJ77">
        <v>15.017421000000001</v>
      </c>
      <c r="AK77">
        <v>9.1907080403911596</v>
      </c>
      <c r="AL77">
        <v>659</v>
      </c>
      <c r="AM77">
        <v>650</v>
      </c>
      <c r="AN77">
        <v>8</v>
      </c>
      <c r="AO77" t="s">
        <v>11991</v>
      </c>
      <c r="AP77">
        <v>1</v>
      </c>
      <c r="AQ77">
        <v>3</v>
      </c>
      <c r="AR77">
        <v>52.699241813835499</v>
      </c>
      <c r="AS77">
        <v>1.9485652246643701E-2</v>
      </c>
      <c r="AT77">
        <v>-0.11281683186295</v>
      </c>
      <c r="AU77">
        <v>1.4899442234145899E-2</v>
      </c>
      <c r="AV77">
        <v>-0.40034966432305902</v>
      </c>
    </row>
    <row r="78" spans="1:48" x14ac:dyDescent="0.25">
      <c r="A78" t="s">
        <v>13308</v>
      </c>
      <c r="B78" s="6">
        <v>44664</v>
      </c>
      <c r="C78" t="s">
        <v>13309</v>
      </c>
      <c r="D78" t="s">
        <v>223</v>
      </c>
      <c r="E78">
        <v>400000000</v>
      </c>
      <c r="F78">
        <v>376950000</v>
      </c>
      <c r="G78">
        <v>0.13967223881129101</v>
      </c>
      <c r="H78">
        <v>3.0388890000000002</v>
      </c>
      <c r="I78">
        <v>2.5818310000000002</v>
      </c>
      <c r="J78">
        <v>9.7559869999999993</v>
      </c>
      <c r="K78">
        <v>9.7559869999999993</v>
      </c>
      <c r="L78">
        <v>718.93539999999996</v>
      </c>
      <c r="M78">
        <v>721</v>
      </c>
      <c r="N78">
        <v>2.569169</v>
      </c>
      <c r="O78">
        <v>0.99810000000000099</v>
      </c>
      <c r="P78">
        <v>1.0183583815066299</v>
      </c>
      <c r="Q78">
        <v>1.5763933784531601</v>
      </c>
      <c r="R78">
        <v>91.125</v>
      </c>
      <c r="S78">
        <v>92.25</v>
      </c>
      <c r="T78">
        <v>91.125</v>
      </c>
      <c r="U78">
        <v>92.25</v>
      </c>
      <c r="V78" t="s">
        <v>11987</v>
      </c>
      <c r="W78" t="s">
        <v>9731</v>
      </c>
      <c r="X78" t="s">
        <v>616</v>
      </c>
      <c r="Y78" t="s">
        <v>12104</v>
      </c>
      <c r="Z78" t="s">
        <v>11854</v>
      </c>
      <c r="AA78" t="s">
        <v>301</v>
      </c>
      <c r="AB78" t="s">
        <v>12045</v>
      </c>
      <c r="AC78">
        <v>94.237499999999997</v>
      </c>
      <c r="AD78">
        <v>3.1124999999999998</v>
      </c>
      <c r="AE78" s="6">
        <v>43222</v>
      </c>
      <c r="AF78" s="6">
        <v>45779</v>
      </c>
      <c r="AG78" t="s">
        <v>2459</v>
      </c>
      <c r="AH78">
        <v>3.0388890000000002</v>
      </c>
      <c r="AI78">
        <v>2.5818311698011098</v>
      </c>
      <c r="AJ78">
        <v>8.5170700000000004</v>
      </c>
      <c r="AK78">
        <v>9.7559867078081695</v>
      </c>
      <c r="AL78">
        <v>721</v>
      </c>
      <c r="AM78">
        <v>707</v>
      </c>
      <c r="AN78">
        <v>6.75</v>
      </c>
      <c r="AO78" t="s">
        <v>11991</v>
      </c>
      <c r="AP78">
        <v>1</v>
      </c>
      <c r="AQ78">
        <v>2</v>
      </c>
      <c r="AR78">
        <v>63.374274338964803</v>
      </c>
      <c r="AS78">
        <v>5.75507992802997E-2</v>
      </c>
      <c r="AT78">
        <v>1.0953669452818799</v>
      </c>
      <c r="AU78">
        <v>0.42083015958526399</v>
      </c>
      <c r="AV78">
        <v>6.8738377163858599</v>
      </c>
    </row>
    <row r="79" spans="1:48" x14ac:dyDescent="0.25">
      <c r="A79" t="s">
        <v>13310</v>
      </c>
      <c r="B79" s="6">
        <v>44664</v>
      </c>
      <c r="C79" t="s">
        <v>13311</v>
      </c>
      <c r="D79" t="s">
        <v>223</v>
      </c>
      <c r="E79">
        <v>485581800</v>
      </c>
      <c r="F79">
        <v>369246515.39999998</v>
      </c>
      <c r="G79">
        <v>0.13681784713525499</v>
      </c>
      <c r="H79">
        <v>5.2583330000000004</v>
      </c>
      <c r="I79">
        <v>4.0041029999999997</v>
      </c>
      <c r="J79">
        <v>13.610295000000001</v>
      </c>
      <c r="K79">
        <v>13.610295000000001</v>
      </c>
      <c r="L79">
        <v>1095.4449</v>
      </c>
      <c r="M79">
        <v>1098</v>
      </c>
      <c r="N79">
        <v>3.987412</v>
      </c>
      <c r="O79">
        <v>0.41560000000000402</v>
      </c>
      <c r="P79">
        <v>0.83912294881440797</v>
      </c>
      <c r="Q79">
        <v>18.612838603771198</v>
      </c>
      <c r="R79">
        <v>74.362499999999997</v>
      </c>
      <c r="S79">
        <v>75.522499999999994</v>
      </c>
      <c r="T79">
        <v>74.362499999999997</v>
      </c>
      <c r="U79">
        <v>75.522499999999994</v>
      </c>
      <c r="V79" t="s">
        <v>11987</v>
      </c>
      <c r="W79" t="s">
        <v>10204</v>
      </c>
      <c r="X79" t="s">
        <v>616</v>
      </c>
      <c r="Y79" t="s">
        <v>12104</v>
      </c>
      <c r="Z79" t="s">
        <v>11854</v>
      </c>
      <c r="AA79" t="s">
        <v>11839</v>
      </c>
      <c r="AB79" t="s">
        <v>12045</v>
      </c>
      <c r="AC79">
        <v>76.042083000000005</v>
      </c>
      <c r="AD79">
        <v>1.679583</v>
      </c>
      <c r="AE79" s="6">
        <v>42937</v>
      </c>
      <c r="AF79" s="6">
        <v>46589</v>
      </c>
      <c r="AG79" t="s">
        <v>3363</v>
      </c>
      <c r="AH79">
        <v>5.2583330000000004</v>
      </c>
      <c r="AI79">
        <v>4.0041027481666003</v>
      </c>
      <c r="AJ79">
        <v>20.296239</v>
      </c>
      <c r="AK79">
        <v>13.6102953416534</v>
      </c>
      <c r="AL79">
        <v>1098</v>
      </c>
      <c r="AM79">
        <v>1092</v>
      </c>
      <c r="AN79">
        <v>6.95</v>
      </c>
      <c r="AO79" t="s">
        <v>11991</v>
      </c>
      <c r="AP79">
        <v>1</v>
      </c>
      <c r="AQ79">
        <v>3</v>
      </c>
      <c r="AR79">
        <v>46.393460105534999</v>
      </c>
      <c r="AS79">
        <v>2.3088827003391502E-2</v>
      </c>
      <c r="AT79">
        <v>1.14270294902086</v>
      </c>
      <c r="AU79">
        <v>0.41932404747048202</v>
      </c>
      <c r="AV79">
        <v>2.85074842804107</v>
      </c>
    </row>
    <row r="80" spans="1:48" x14ac:dyDescent="0.25">
      <c r="A80" t="s">
        <v>13312</v>
      </c>
      <c r="B80" s="6">
        <v>44664</v>
      </c>
      <c r="C80" t="s">
        <v>13313</v>
      </c>
      <c r="D80" t="s">
        <v>223</v>
      </c>
      <c r="E80">
        <v>321967500</v>
      </c>
      <c r="F80">
        <v>213216270.30000001</v>
      </c>
      <c r="G80">
        <v>7.9003564989185607E-2</v>
      </c>
      <c r="H80">
        <v>25.658332999999999</v>
      </c>
      <c r="I80">
        <v>8.751315</v>
      </c>
      <c r="J80">
        <v>10.970345999999999</v>
      </c>
      <c r="K80">
        <v>10.970345999999999</v>
      </c>
      <c r="L80">
        <v>809.54979999999898</v>
      </c>
      <c r="M80">
        <v>814</v>
      </c>
      <c r="N80">
        <v>8.6765249999999998</v>
      </c>
      <c r="O80">
        <v>0.402199999999997</v>
      </c>
      <c r="P80">
        <v>-0.107894177158462</v>
      </c>
      <c r="Q80">
        <v>9.4355003036431899</v>
      </c>
      <c r="R80">
        <v>63.831249999999997</v>
      </c>
      <c r="S80">
        <v>66.124250000000004</v>
      </c>
      <c r="T80">
        <v>63.831249999999997</v>
      </c>
      <c r="U80">
        <v>66.124250000000004</v>
      </c>
      <c r="V80" t="s">
        <v>11987</v>
      </c>
      <c r="W80" t="s">
        <v>10212</v>
      </c>
      <c r="X80" t="s">
        <v>616</v>
      </c>
      <c r="Y80" t="s">
        <v>12104</v>
      </c>
      <c r="Z80" t="s">
        <v>11854</v>
      </c>
      <c r="AA80" t="s">
        <v>11839</v>
      </c>
      <c r="AB80" t="s">
        <v>12045</v>
      </c>
      <c r="AC80">
        <v>66.222916999999995</v>
      </c>
      <c r="AD80">
        <v>2.391667</v>
      </c>
      <c r="AE80" s="6">
        <v>43084</v>
      </c>
      <c r="AF80" s="6">
        <v>54041</v>
      </c>
      <c r="AG80" t="s">
        <v>3363</v>
      </c>
      <c r="AH80">
        <v>25.658332999999999</v>
      </c>
      <c r="AI80">
        <v>8.7513147951197308</v>
      </c>
      <c r="AJ80">
        <v>138.26265699999999</v>
      </c>
      <c r="AK80">
        <v>10.9703456733337</v>
      </c>
      <c r="AL80">
        <v>814</v>
      </c>
      <c r="AM80">
        <v>836</v>
      </c>
      <c r="AN80">
        <v>7</v>
      </c>
      <c r="AO80" t="s">
        <v>11991</v>
      </c>
      <c r="AP80">
        <v>1</v>
      </c>
      <c r="AQ80">
        <v>3</v>
      </c>
      <c r="AR80">
        <v>46.393460105534999</v>
      </c>
      <c r="AS80">
        <v>2.3088827003391502E-2</v>
      </c>
      <c r="AT80">
        <v>1.14270294902086</v>
      </c>
      <c r="AU80">
        <v>0.41932404747048202</v>
      </c>
      <c r="AV80">
        <v>2.85074842804107</v>
      </c>
    </row>
    <row r="81" spans="1:48" x14ac:dyDescent="0.25">
      <c r="A81" t="s">
        <v>13314</v>
      </c>
      <c r="B81" s="6">
        <v>44664</v>
      </c>
      <c r="C81" t="s">
        <v>13315</v>
      </c>
      <c r="D81" t="s">
        <v>223</v>
      </c>
      <c r="E81">
        <v>679062601.20000005</v>
      </c>
      <c r="F81">
        <v>588035203.39999998</v>
      </c>
      <c r="G81">
        <v>0.21788617418647199</v>
      </c>
      <c r="H81">
        <v>3.2777780000000001</v>
      </c>
      <c r="I81">
        <v>2.6635749999999998</v>
      </c>
      <c r="J81">
        <v>13.971927000000001</v>
      </c>
      <c r="K81">
        <v>13.971927000000001</v>
      </c>
      <c r="L81">
        <v>1139.5260000000001</v>
      </c>
      <c r="M81">
        <v>1142</v>
      </c>
      <c r="N81">
        <v>2.650782</v>
      </c>
      <c r="O81">
        <v>-0.21809999999999799</v>
      </c>
      <c r="P81">
        <v>0.623770323574102</v>
      </c>
      <c r="Q81">
        <v>16.647637164094501</v>
      </c>
      <c r="R81">
        <v>84.706249999999997</v>
      </c>
      <c r="S81">
        <v>85.956249999999997</v>
      </c>
      <c r="T81">
        <v>84.706249999999997</v>
      </c>
      <c r="U81">
        <v>85.956249999999997</v>
      </c>
      <c r="V81" t="s">
        <v>11987</v>
      </c>
      <c r="W81" t="s">
        <v>10199</v>
      </c>
      <c r="X81" t="s">
        <v>616</v>
      </c>
      <c r="Y81" t="s">
        <v>12104</v>
      </c>
      <c r="Z81" t="s">
        <v>11839</v>
      </c>
      <c r="AA81" t="s">
        <v>301</v>
      </c>
      <c r="AB81" t="s">
        <v>12045</v>
      </c>
      <c r="AC81">
        <v>86.595139000000003</v>
      </c>
      <c r="AD81">
        <v>1.888889</v>
      </c>
      <c r="AE81" s="6">
        <v>42122</v>
      </c>
      <c r="AF81" s="6">
        <v>45866</v>
      </c>
      <c r="AG81" t="s">
        <v>3363</v>
      </c>
      <c r="AH81">
        <v>3.2777780000000001</v>
      </c>
      <c r="AI81">
        <v>2.6635751935011198</v>
      </c>
      <c r="AJ81">
        <v>9.1002720000000004</v>
      </c>
      <c r="AK81">
        <v>13.971927098797</v>
      </c>
      <c r="AL81">
        <v>1142</v>
      </c>
      <c r="AM81">
        <v>1129</v>
      </c>
      <c r="AN81">
        <v>8.5</v>
      </c>
      <c r="AO81" t="s">
        <v>11991</v>
      </c>
      <c r="AP81">
        <v>1</v>
      </c>
      <c r="AQ81">
        <v>3</v>
      </c>
      <c r="AR81">
        <v>46.393460105534999</v>
      </c>
      <c r="AS81">
        <v>2.3088827003391502E-2</v>
      </c>
      <c r="AT81">
        <v>1.14270294902086</v>
      </c>
      <c r="AU81">
        <v>0.41932404747048202</v>
      </c>
      <c r="AV81">
        <v>2.85074842804107</v>
      </c>
    </row>
    <row r="82" spans="1:48" x14ac:dyDescent="0.25">
      <c r="A82" t="s">
        <v>13316</v>
      </c>
      <c r="B82" s="6">
        <v>44664</v>
      </c>
      <c r="C82" t="s">
        <v>13317</v>
      </c>
      <c r="D82" t="s">
        <v>223</v>
      </c>
      <c r="E82">
        <v>239383200</v>
      </c>
      <c r="F82">
        <v>192095042.90000001</v>
      </c>
      <c r="G82">
        <v>7.1177463076485398E-2</v>
      </c>
      <c r="H82">
        <v>7.1916669999999998</v>
      </c>
      <c r="I82">
        <v>4.814692</v>
      </c>
      <c r="J82">
        <v>13.119702</v>
      </c>
      <c r="K82">
        <v>13.119702</v>
      </c>
      <c r="L82">
        <v>1041.8341</v>
      </c>
      <c r="M82">
        <v>1045</v>
      </c>
      <c r="N82">
        <v>4.7926399999999996</v>
      </c>
      <c r="O82">
        <v>0.11779999999999</v>
      </c>
      <c r="P82">
        <v>0.350843484799368</v>
      </c>
      <c r="Q82">
        <v>14.8476831808713</v>
      </c>
      <c r="R82">
        <v>77.625</v>
      </c>
      <c r="S82">
        <v>78.875</v>
      </c>
      <c r="T82">
        <v>77.625</v>
      </c>
      <c r="U82">
        <v>78.875</v>
      </c>
      <c r="V82" t="s">
        <v>11987</v>
      </c>
      <c r="W82" t="s">
        <v>10207</v>
      </c>
      <c r="X82" t="s">
        <v>616</v>
      </c>
      <c r="Y82" t="s">
        <v>12104</v>
      </c>
      <c r="Z82" t="s">
        <v>11854</v>
      </c>
      <c r="AA82" t="s">
        <v>301</v>
      </c>
      <c r="AB82" t="s">
        <v>12045</v>
      </c>
      <c r="AC82">
        <v>80.245833000000005</v>
      </c>
      <c r="AD82">
        <v>2.6208330000000002</v>
      </c>
      <c r="AE82" s="6">
        <v>43643</v>
      </c>
      <c r="AF82" s="6">
        <v>47296</v>
      </c>
      <c r="AG82" t="s">
        <v>3363</v>
      </c>
      <c r="AH82">
        <v>7.1916669999999998</v>
      </c>
      <c r="AI82">
        <v>4.8146915256244798</v>
      </c>
      <c r="AJ82">
        <v>31.182711999999999</v>
      </c>
      <c r="AK82">
        <v>13.1197022006422</v>
      </c>
      <c r="AL82">
        <v>1045</v>
      </c>
      <c r="AM82">
        <v>1042</v>
      </c>
      <c r="AN82">
        <v>8.5</v>
      </c>
      <c r="AO82" t="s">
        <v>11991</v>
      </c>
      <c r="AP82">
        <v>1</v>
      </c>
      <c r="AQ82">
        <v>3</v>
      </c>
      <c r="AR82">
        <v>46.393460105534999</v>
      </c>
      <c r="AS82">
        <v>2.3088827003391502E-2</v>
      </c>
      <c r="AT82">
        <v>1.14270294902086</v>
      </c>
      <c r="AU82">
        <v>0.41932404747048202</v>
      </c>
      <c r="AV82">
        <v>2.85074842804107</v>
      </c>
    </row>
    <row r="83" spans="1:48" x14ac:dyDescent="0.25">
      <c r="A83" t="s">
        <v>13318</v>
      </c>
      <c r="B83" s="6">
        <v>44664</v>
      </c>
      <c r="C83" t="s">
        <v>13319</v>
      </c>
      <c r="D83" t="s">
        <v>223</v>
      </c>
      <c r="E83">
        <v>363628699.60000002</v>
      </c>
      <c r="F83">
        <v>344593744.89999998</v>
      </c>
      <c r="G83">
        <v>0.12768319361137301</v>
      </c>
      <c r="H83">
        <v>1.53254</v>
      </c>
      <c r="I83">
        <v>1.369051</v>
      </c>
      <c r="J83">
        <v>11.923692000000001</v>
      </c>
      <c r="K83">
        <v>11.923692000000001</v>
      </c>
      <c r="L83">
        <v>989.66949999999997</v>
      </c>
      <c r="M83">
        <v>981</v>
      </c>
      <c r="N83">
        <v>1.362055</v>
      </c>
      <c r="O83">
        <v>-0.161</v>
      </c>
      <c r="P83">
        <v>-0.233950091191437</v>
      </c>
      <c r="Q83">
        <v>13.8029646984482</v>
      </c>
      <c r="R83">
        <v>94.424999999999997</v>
      </c>
      <c r="S83">
        <v>95.698999999999998</v>
      </c>
      <c r="T83">
        <v>66.097499999999997</v>
      </c>
      <c r="U83">
        <v>66.9893</v>
      </c>
      <c r="V83" t="s">
        <v>11987</v>
      </c>
      <c r="W83" t="s">
        <v>10196</v>
      </c>
      <c r="X83" t="s">
        <v>616</v>
      </c>
      <c r="Y83" t="s">
        <v>12104</v>
      </c>
      <c r="Z83" t="s">
        <v>11839</v>
      </c>
      <c r="AA83" t="s">
        <v>301</v>
      </c>
      <c r="AB83" t="s">
        <v>12045</v>
      </c>
      <c r="AC83">
        <v>66.335694000000004</v>
      </c>
      <c r="AD83">
        <v>0.34027800000000002</v>
      </c>
      <c r="AE83" s="6">
        <v>41733</v>
      </c>
      <c r="AF83" s="6">
        <v>45386</v>
      </c>
      <c r="AG83" t="s">
        <v>3363</v>
      </c>
      <c r="AH83">
        <v>1.53254</v>
      </c>
      <c r="AI83">
        <v>1.36905053467301</v>
      </c>
      <c r="AJ83">
        <v>2.9842590000000002</v>
      </c>
      <c r="AK83">
        <v>11.923692083358899</v>
      </c>
      <c r="AL83">
        <v>981</v>
      </c>
      <c r="AM83">
        <v>950</v>
      </c>
      <c r="AN83">
        <v>8.75</v>
      </c>
      <c r="AO83" t="s">
        <v>11991</v>
      </c>
      <c r="AP83">
        <v>0.7</v>
      </c>
      <c r="AQ83">
        <v>3</v>
      </c>
      <c r="AR83">
        <v>46.393460105534999</v>
      </c>
      <c r="AS83">
        <v>2.3088827003391502E-2</v>
      </c>
      <c r="AT83">
        <v>1.14270294902086</v>
      </c>
      <c r="AU83">
        <v>0.41932404747048202</v>
      </c>
      <c r="AV83">
        <v>2.85074842804107</v>
      </c>
    </row>
    <row r="84" spans="1:48" x14ac:dyDescent="0.25">
      <c r="A84" t="s">
        <v>13320</v>
      </c>
      <c r="B84" s="6">
        <v>44664</v>
      </c>
      <c r="C84" t="s">
        <v>13321</v>
      </c>
      <c r="D84" t="s">
        <v>237</v>
      </c>
      <c r="E84">
        <v>320000000</v>
      </c>
      <c r="F84">
        <v>295377779.19999999</v>
      </c>
      <c r="G84">
        <v>0.109447077108293</v>
      </c>
      <c r="H84">
        <v>4.269444</v>
      </c>
      <c r="I84">
        <v>3.2699370000000001</v>
      </c>
      <c r="J84">
        <v>12.4611</v>
      </c>
      <c r="K84">
        <v>12.4611</v>
      </c>
      <c r="L84">
        <v>984.27829999999994</v>
      </c>
      <c r="M84">
        <v>987</v>
      </c>
      <c r="N84">
        <v>3.2545730000000002</v>
      </c>
      <c r="O84">
        <v>0.12049999999999</v>
      </c>
      <c r="P84">
        <v>0.97234975148618996</v>
      </c>
      <c r="Q84">
        <v>4.6069765601307298</v>
      </c>
      <c r="R84">
        <v>90</v>
      </c>
      <c r="S84">
        <v>92</v>
      </c>
      <c r="T84">
        <v>90</v>
      </c>
      <c r="U84">
        <v>92</v>
      </c>
      <c r="V84" t="s">
        <v>11987</v>
      </c>
      <c r="W84" t="s">
        <v>11724</v>
      </c>
      <c r="X84" t="s">
        <v>616</v>
      </c>
      <c r="Y84" t="s">
        <v>12104</v>
      </c>
      <c r="Z84" t="s">
        <v>11854</v>
      </c>
      <c r="AA84" t="s">
        <v>301</v>
      </c>
      <c r="AB84" t="s">
        <v>12045</v>
      </c>
      <c r="AC84">
        <v>92.305555999999996</v>
      </c>
      <c r="AD84">
        <v>2.3055560000000002</v>
      </c>
      <c r="AE84" s="6">
        <v>43671</v>
      </c>
      <c r="AF84" s="6">
        <v>46228</v>
      </c>
      <c r="AG84" t="s">
        <v>3366</v>
      </c>
      <c r="AH84">
        <v>4.269444</v>
      </c>
      <c r="AI84">
        <v>3.2699370632042002</v>
      </c>
      <c r="AJ84">
        <v>13.849636</v>
      </c>
      <c r="AK84">
        <v>12.4610996863975</v>
      </c>
      <c r="AL84">
        <v>987</v>
      </c>
      <c r="AM84">
        <v>977</v>
      </c>
      <c r="AN84">
        <v>10</v>
      </c>
      <c r="AO84" t="s">
        <v>11991</v>
      </c>
      <c r="AP84">
        <v>1</v>
      </c>
      <c r="AQ84">
        <v>2</v>
      </c>
      <c r="AR84">
        <v>66.946079453686593</v>
      </c>
      <c r="AS84">
        <v>1.4427898214051899E-2</v>
      </c>
      <c r="AT84">
        <v>1.7653062938492701E-2</v>
      </c>
      <c r="AU84">
        <v>4.0150894302797703E-2</v>
      </c>
      <c r="AV84">
        <v>-0.122439181860983</v>
      </c>
    </row>
    <row r="85" spans="1:48" x14ac:dyDescent="0.25">
      <c r="A85" t="s">
        <v>13322</v>
      </c>
      <c r="B85" s="6">
        <v>44664</v>
      </c>
      <c r="C85" t="s">
        <v>13323</v>
      </c>
      <c r="D85" t="s">
        <v>223</v>
      </c>
      <c r="E85">
        <v>465187559.39999998</v>
      </c>
      <c r="F85">
        <v>416265332.89999998</v>
      </c>
      <c r="G85">
        <v>0.154239848730686</v>
      </c>
      <c r="H85">
        <v>2.3175210000000002</v>
      </c>
      <c r="I85">
        <v>1.95919</v>
      </c>
      <c r="J85">
        <v>13.114535999999999</v>
      </c>
      <c r="K85">
        <v>13.114535999999999</v>
      </c>
      <c r="L85">
        <v>1070.1045999999999</v>
      </c>
      <c r="M85">
        <v>1073</v>
      </c>
      <c r="N85">
        <v>1.9481390000000001</v>
      </c>
      <c r="O85">
        <v>4.9699999999996899E-2</v>
      </c>
      <c r="P85">
        <v>0.421461578881765</v>
      </c>
      <c r="Q85">
        <v>13.7705448137104</v>
      </c>
      <c r="R85">
        <v>88.75</v>
      </c>
      <c r="S85">
        <v>89.75</v>
      </c>
      <c r="T85">
        <v>88.75</v>
      </c>
      <c r="U85">
        <v>89.75</v>
      </c>
      <c r="V85" t="s">
        <v>11987</v>
      </c>
      <c r="W85" t="s">
        <v>11722</v>
      </c>
      <c r="X85" t="s">
        <v>616</v>
      </c>
      <c r="Y85" t="s">
        <v>12104</v>
      </c>
      <c r="Z85" t="s">
        <v>11839</v>
      </c>
      <c r="AA85" t="s">
        <v>301</v>
      </c>
      <c r="AB85" t="s">
        <v>12045</v>
      </c>
      <c r="AC85">
        <v>89.483333000000002</v>
      </c>
      <c r="AD85">
        <v>0.73333300000000001</v>
      </c>
      <c r="AE85" s="6">
        <v>44239</v>
      </c>
      <c r="AF85" s="6">
        <v>46065</v>
      </c>
      <c r="AG85" t="s">
        <v>3363</v>
      </c>
      <c r="AH85">
        <v>2.3175210000000002</v>
      </c>
      <c r="AI85">
        <v>1.95919044853001</v>
      </c>
      <c r="AJ85">
        <v>5.734534</v>
      </c>
      <c r="AK85">
        <v>13.1145363582039</v>
      </c>
      <c r="AL85">
        <v>1073</v>
      </c>
      <c r="AM85">
        <v>1053</v>
      </c>
      <c r="AN85">
        <v>4</v>
      </c>
      <c r="AO85" t="s">
        <v>12197</v>
      </c>
      <c r="AP85">
        <v>1</v>
      </c>
      <c r="AQ85">
        <v>3</v>
      </c>
      <c r="AR85">
        <v>46.393460105534999</v>
      </c>
      <c r="AS85">
        <v>2.3088827003391502E-2</v>
      </c>
      <c r="AT85">
        <v>1.14270294902086</v>
      </c>
      <c r="AU85">
        <v>0.41932404747048202</v>
      </c>
      <c r="AV85">
        <v>2.85074842804107</v>
      </c>
    </row>
    <row r="86" spans="1:48" x14ac:dyDescent="0.25">
      <c r="A86" t="s">
        <v>13324</v>
      </c>
      <c r="B86" s="6">
        <v>44664</v>
      </c>
      <c r="C86" t="s">
        <v>13325</v>
      </c>
      <c r="D86" t="s">
        <v>223</v>
      </c>
      <c r="E86">
        <v>448699954.19999999</v>
      </c>
      <c r="F86">
        <v>337422365.60000002</v>
      </c>
      <c r="G86">
        <v>0.12502596424603599</v>
      </c>
      <c r="H86">
        <v>5.701587</v>
      </c>
      <c r="I86">
        <v>4.2436559999999997</v>
      </c>
      <c r="J86">
        <v>14.397691</v>
      </c>
      <c r="K86">
        <v>14.397691</v>
      </c>
      <c r="L86">
        <v>1173.0099</v>
      </c>
      <c r="M86">
        <v>1175</v>
      </c>
      <c r="N86">
        <v>4.2244549999999998</v>
      </c>
      <c r="O86">
        <v>0.136899999999995</v>
      </c>
      <c r="P86">
        <v>1.4122505694063401</v>
      </c>
      <c r="Q86">
        <v>29.1064113731966</v>
      </c>
      <c r="R86">
        <v>74.45</v>
      </c>
      <c r="S86">
        <v>75.45</v>
      </c>
      <c r="T86">
        <v>74.45</v>
      </c>
      <c r="U86">
        <v>75.45</v>
      </c>
      <c r="V86" t="s">
        <v>11987</v>
      </c>
      <c r="W86" t="s">
        <v>10205</v>
      </c>
      <c r="X86" t="s">
        <v>616</v>
      </c>
      <c r="Y86" t="s">
        <v>12104</v>
      </c>
      <c r="Z86" t="s">
        <v>11839</v>
      </c>
      <c r="AA86" t="s">
        <v>301</v>
      </c>
      <c r="AB86" t="s">
        <v>12045</v>
      </c>
      <c r="AC86">
        <v>75.2</v>
      </c>
      <c r="AD86">
        <v>0.75</v>
      </c>
      <c r="AE86" s="6">
        <v>44239</v>
      </c>
      <c r="AF86" s="6">
        <v>47299</v>
      </c>
      <c r="AG86" t="s">
        <v>3363</v>
      </c>
      <c r="AH86">
        <v>5.701587</v>
      </c>
      <c r="AI86">
        <v>4.2436557873535596</v>
      </c>
      <c r="AJ86">
        <v>22.877738000000001</v>
      </c>
      <c r="AK86">
        <v>14.397690764171999</v>
      </c>
      <c r="AL86">
        <v>1175</v>
      </c>
      <c r="AM86">
        <v>1170</v>
      </c>
      <c r="AN86">
        <v>2.5</v>
      </c>
      <c r="AO86" t="s">
        <v>11991</v>
      </c>
      <c r="AP86">
        <v>1</v>
      </c>
      <c r="AQ86">
        <v>3</v>
      </c>
      <c r="AR86">
        <v>46.393460105534999</v>
      </c>
      <c r="AS86">
        <v>2.3088827003391502E-2</v>
      </c>
      <c r="AT86">
        <v>1.14270294902086</v>
      </c>
      <c r="AU86">
        <v>0.41932404747048202</v>
      </c>
      <c r="AV86">
        <v>2.85074842804107</v>
      </c>
    </row>
    <row r="87" spans="1:48" x14ac:dyDescent="0.25">
      <c r="A87" t="s">
        <v>13326</v>
      </c>
      <c r="B87" s="6">
        <v>44664</v>
      </c>
      <c r="C87" t="s">
        <v>13327</v>
      </c>
      <c r="D87" t="s">
        <v>223</v>
      </c>
      <c r="E87">
        <v>345389412.60000002</v>
      </c>
      <c r="F87">
        <v>211032931.09999999</v>
      </c>
      <c r="G87">
        <v>7.8194566784587805E-2</v>
      </c>
      <c r="H87">
        <v>9.8249999999999993</v>
      </c>
      <c r="I87">
        <v>6.2827349999999997</v>
      </c>
      <c r="J87">
        <v>13.68671</v>
      </c>
      <c r="K87">
        <v>13.68671</v>
      </c>
      <c r="L87">
        <v>1099.4126999999901</v>
      </c>
      <c r="M87">
        <v>1101</v>
      </c>
      <c r="N87">
        <v>6.2608540000000001</v>
      </c>
      <c r="O87">
        <v>-0.31949999999999401</v>
      </c>
      <c r="P87">
        <v>1.8050549749929401</v>
      </c>
      <c r="Q87">
        <v>27.528033348625701</v>
      </c>
      <c r="R87">
        <v>61.024999999999999</v>
      </c>
      <c r="S87">
        <v>62.274999999999999</v>
      </c>
      <c r="T87">
        <v>61.024999999999999</v>
      </c>
      <c r="U87">
        <v>62.274999999999999</v>
      </c>
      <c r="V87" t="s">
        <v>11987</v>
      </c>
      <c r="W87" t="s">
        <v>10208</v>
      </c>
      <c r="X87" t="s">
        <v>616</v>
      </c>
      <c r="Y87" t="s">
        <v>12104</v>
      </c>
      <c r="Z87" t="s">
        <v>11839</v>
      </c>
      <c r="AA87" t="s">
        <v>301</v>
      </c>
      <c r="AB87" t="s">
        <v>12045</v>
      </c>
      <c r="AC87">
        <v>61.1</v>
      </c>
      <c r="AD87">
        <v>7.4999999999999997E-2</v>
      </c>
      <c r="AE87" s="6">
        <v>44239</v>
      </c>
      <c r="AF87" s="6">
        <v>48852</v>
      </c>
      <c r="AG87" t="s">
        <v>3363</v>
      </c>
      <c r="AH87">
        <v>9.8249999999999993</v>
      </c>
      <c r="AI87">
        <v>6.2827354352417002</v>
      </c>
      <c r="AJ87">
        <v>52.567320000000002</v>
      </c>
      <c r="AK87">
        <v>13.686709683500901</v>
      </c>
      <c r="AL87">
        <v>1101</v>
      </c>
      <c r="AM87">
        <v>1095</v>
      </c>
      <c r="AN87">
        <v>1.5</v>
      </c>
      <c r="AO87" t="s">
        <v>11991</v>
      </c>
      <c r="AP87">
        <v>1</v>
      </c>
      <c r="AQ87">
        <v>3</v>
      </c>
      <c r="AR87">
        <v>46.393460105534999</v>
      </c>
      <c r="AS87">
        <v>2.3088827003391502E-2</v>
      </c>
      <c r="AT87">
        <v>1.14270294902086</v>
      </c>
      <c r="AU87">
        <v>0.41932404747048202</v>
      </c>
      <c r="AV87">
        <v>2.85074842804107</v>
      </c>
    </row>
    <row r="88" spans="1:48" x14ac:dyDescent="0.25">
      <c r="A88" t="s">
        <v>13328</v>
      </c>
      <c r="B88" s="6">
        <v>44664</v>
      </c>
      <c r="C88" t="s">
        <v>13329</v>
      </c>
      <c r="D88" t="s">
        <v>212</v>
      </c>
      <c r="E88">
        <v>400000000</v>
      </c>
      <c r="F88">
        <v>377827776</v>
      </c>
      <c r="G88">
        <v>0.139997483377134</v>
      </c>
      <c r="H88">
        <v>2.3694440000000001</v>
      </c>
      <c r="I88">
        <v>2.2417899999999999</v>
      </c>
      <c r="J88">
        <v>4.8537809999999997</v>
      </c>
      <c r="K88">
        <v>4.8537809999999997</v>
      </c>
      <c r="L88">
        <v>242.87639999999899</v>
      </c>
      <c r="M88">
        <v>240</v>
      </c>
      <c r="N88">
        <v>2.2287159999999999</v>
      </c>
      <c r="O88">
        <v>4.1200000000007897E-2</v>
      </c>
      <c r="P88">
        <v>-0.77617870206109196</v>
      </c>
      <c r="Q88">
        <v>-5.2137120848365104</v>
      </c>
      <c r="R88">
        <v>94</v>
      </c>
      <c r="S88">
        <v>97</v>
      </c>
      <c r="T88">
        <v>94</v>
      </c>
      <c r="U88">
        <v>97</v>
      </c>
      <c r="V88" t="s">
        <v>11987</v>
      </c>
      <c r="W88" t="s">
        <v>11075</v>
      </c>
      <c r="X88" t="s">
        <v>675</v>
      </c>
      <c r="Y88" t="s">
        <v>12097</v>
      </c>
      <c r="Z88" t="s">
        <v>11839</v>
      </c>
      <c r="AA88" t="s">
        <v>11839</v>
      </c>
      <c r="AB88" t="s">
        <v>11815</v>
      </c>
      <c r="AC88">
        <v>94.456943999999993</v>
      </c>
      <c r="AD88">
        <v>0.45694400000000002</v>
      </c>
      <c r="AE88" s="6">
        <v>42979</v>
      </c>
      <c r="AF88" s="6">
        <v>45536</v>
      </c>
      <c r="AG88" t="s">
        <v>3578</v>
      </c>
      <c r="AH88">
        <v>2.3694440000000001</v>
      </c>
      <c r="AI88">
        <v>2.2417900186308599</v>
      </c>
      <c r="AJ88">
        <v>6.1662730000000003</v>
      </c>
      <c r="AK88">
        <v>4.8537814854748298</v>
      </c>
      <c r="AL88">
        <v>240</v>
      </c>
      <c r="AM88">
        <v>219</v>
      </c>
      <c r="AN88">
        <v>3.5</v>
      </c>
      <c r="AO88" t="s">
        <v>11991</v>
      </c>
      <c r="AP88">
        <v>1</v>
      </c>
      <c r="AQ88">
        <v>4</v>
      </c>
      <c r="AR88">
        <v>25.348598001126799</v>
      </c>
      <c r="AS88">
        <v>-0.37332913168634002</v>
      </c>
      <c r="AT88">
        <v>-6.9878847068883401</v>
      </c>
      <c r="AU88">
        <v>-2.7930360015710902</v>
      </c>
      <c r="AV88">
        <v>-17.197929442410398</v>
      </c>
    </row>
    <row r="89" spans="1:48" x14ac:dyDescent="0.25">
      <c r="A89" t="s">
        <v>16605</v>
      </c>
      <c r="B89" s="6">
        <v>44664</v>
      </c>
      <c r="C89" t="s">
        <v>20540</v>
      </c>
      <c r="D89" t="s">
        <v>212</v>
      </c>
      <c r="E89">
        <v>330000000</v>
      </c>
      <c r="F89">
        <v>335144515.19999999</v>
      </c>
      <c r="G89">
        <v>0.124181946579941</v>
      </c>
      <c r="H89">
        <v>6.0694439999999998</v>
      </c>
      <c r="I89">
        <v>5.0393800000000004</v>
      </c>
      <c r="J89">
        <v>5.2453209999999997</v>
      </c>
      <c r="K89">
        <v>5.2453209999999997</v>
      </c>
      <c r="L89">
        <v>256.79809999999998</v>
      </c>
      <c r="M89">
        <v>257</v>
      </c>
      <c r="N89">
        <v>5.0175580000000002</v>
      </c>
      <c r="O89">
        <v>0.33179999999999299</v>
      </c>
      <c r="P89">
        <v>0.47796850918504402</v>
      </c>
      <c r="Q89">
        <v>-1.63861938390097</v>
      </c>
      <c r="R89">
        <v>99.277000000000001</v>
      </c>
      <c r="S89">
        <v>100.277</v>
      </c>
      <c r="T89">
        <v>99.277000000000001</v>
      </c>
      <c r="U89">
        <v>100.277</v>
      </c>
      <c r="V89" t="s">
        <v>11987</v>
      </c>
      <c r="W89" t="s">
        <v>16606</v>
      </c>
      <c r="X89" t="s">
        <v>751</v>
      </c>
      <c r="Y89" t="s">
        <v>12104</v>
      </c>
      <c r="Z89" t="s">
        <v>11847</v>
      </c>
      <c r="AA89" t="s">
        <v>11839</v>
      </c>
      <c r="AB89" t="s">
        <v>753</v>
      </c>
      <c r="AC89">
        <v>101.558944</v>
      </c>
      <c r="AD89">
        <v>2.2819440000000002</v>
      </c>
      <c r="AE89" s="6">
        <v>44329</v>
      </c>
      <c r="AF89" s="6">
        <v>46886</v>
      </c>
      <c r="AG89" t="s">
        <v>16607</v>
      </c>
      <c r="AH89">
        <v>4.0694439999999998</v>
      </c>
      <c r="AI89">
        <v>3.5547531192616502</v>
      </c>
      <c r="AJ89">
        <v>15.469735999999999</v>
      </c>
      <c r="AK89">
        <v>5.2224303263264904</v>
      </c>
      <c r="AL89">
        <v>261</v>
      </c>
      <c r="AM89">
        <v>252</v>
      </c>
      <c r="AN89">
        <v>5.3</v>
      </c>
      <c r="AO89" t="s">
        <v>11991</v>
      </c>
      <c r="AP89">
        <v>1</v>
      </c>
      <c r="AQ89">
        <v>3</v>
      </c>
      <c r="AR89">
        <v>56.587427337895299</v>
      </c>
      <c r="AS89">
        <v>2.6644910754569599E-3</v>
      </c>
      <c r="AT89">
        <v>5.50831909089382E-2</v>
      </c>
      <c r="AU89">
        <v>2.4748272063483501E-2</v>
      </c>
      <c r="AV89">
        <v>-1.9324015015217599</v>
      </c>
    </row>
    <row r="90" spans="1:48" x14ac:dyDescent="0.25">
      <c r="A90" t="s">
        <v>18770</v>
      </c>
      <c r="B90" s="6">
        <v>44664</v>
      </c>
      <c r="C90" t="s">
        <v>18771</v>
      </c>
      <c r="D90" t="s">
        <v>266</v>
      </c>
      <c r="E90">
        <v>400000000</v>
      </c>
      <c r="F90">
        <v>368297224</v>
      </c>
      <c r="G90">
        <v>0.13646610379112201</v>
      </c>
      <c r="H90">
        <v>4.4888890000000004</v>
      </c>
      <c r="I90">
        <v>3.9424199999999998</v>
      </c>
      <c r="J90">
        <v>6.6982840000000001</v>
      </c>
      <c r="K90">
        <v>6.6982840000000001</v>
      </c>
      <c r="L90">
        <v>407.075099999999</v>
      </c>
      <c r="M90">
        <v>407</v>
      </c>
      <c r="N90">
        <v>3.9227560000000001</v>
      </c>
      <c r="O90">
        <v>2.6400000000004101E-2</v>
      </c>
      <c r="P90">
        <v>0.47286237466355102</v>
      </c>
      <c r="Q90">
        <v>-5.5300014486825297</v>
      </c>
      <c r="R90">
        <v>92.018749999999997</v>
      </c>
      <c r="S90">
        <v>93.507750000000001</v>
      </c>
      <c r="T90">
        <v>92.018749999999997</v>
      </c>
      <c r="U90">
        <v>93.507750000000001</v>
      </c>
      <c r="V90" t="s">
        <v>11987</v>
      </c>
      <c r="W90" t="s">
        <v>18772</v>
      </c>
      <c r="X90" t="s">
        <v>18773</v>
      </c>
      <c r="Y90" t="s">
        <v>12201</v>
      </c>
      <c r="Z90" t="s">
        <v>11859</v>
      </c>
      <c r="AA90" t="s">
        <v>11839</v>
      </c>
      <c r="AB90" t="s">
        <v>753</v>
      </c>
      <c r="AC90">
        <v>92.074306000000007</v>
      </c>
      <c r="AD90">
        <v>5.5556000000000001E-2</v>
      </c>
      <c r="AE90" s="6">
        <v>44483</v>
      </c>
      <c r="AF90" s="6">
        <v>46309</v>
      </c>
      <c r="AG90" t="s">
        <v>18774</v>
      </c>
      <c r="AH90">
        <v>4.4888890000000004</v>
      </c>
      <c r="AI90">
        <v>3.9424204664482501</v>
      </c>
      <c r="AJ90">
        <v>18.511026000000001</v>
      </c>
      <c r="AK90">
        <v>6.6982835890706296</v>
      </c>
      <c r="AL90">
        <v>407</v>
      </c>
      <c r="AM90">
        <v>399</v>
      </c>
      <c r="AN90">
        <v>5</v>
      </c>
      <c r="AO90" t="s">
        <v>11991</v>
      </c>
      <c r="AP90">
        <v>1</v>
      </c>
      <c r="AQ90">
        <v>2</v>
      </c>
      <c r="AR90">
        <v>75.737043039782506</v>
      </c>
      <c r="AS90">
        <v>0.44089551297386698</v>
      </c>
      <c r="AT90">
        <v>10.3259687363413</v>
      </c>
      <c r="AU90">
        <v>3.94280088985581</v>
      </c>
      <c r="AV90">
        <v>15.5458977390249</v>
      </c>
    </row>
    <row r="91" spans="1:48" x14ac:dyDescent="0.25">
      <c r="A91" t="s">
        <v>20434</v>
      </c>
      <c r="B91" s="6">
        <v>44664</v>
      </c>
      <c r="C91" t="s">
        <v>20435</v>
      </c>
      <c r="D91" t="s">
        <v>266</v>
      </c>
      <c r="E91">
        <v>360000000</v>
      </c>
      <c r="F91">
        <v>328515001.19999999</v>
      </c>
      <c r="G91">
        <v>0.12172549595622199</v>
      </c>
      <c r="H91">
        <v>6.4916669999999996</v>
      </c>
      <c r="I91">
        <v>5.2875779999999999</v>
      </c>
      <c r="J91">
        <v>7.2200420000000003</v>
      </c>
      <c r="K91">
        <v>7.2200420000000003</v>
      </c>
      <c r="L91">
        <v>453.15129999999999</v>
      </c>
      <c r="M91">
        <v>454</v>
      </c>
      <c r="N91">
        <v>5.2628700000000004</v>
      </c>
      <c r="O91">
        <v>-0.42670000000000202</v>
      </c>
      <c r="P91">
        <v>0.33983522898977098</v>
      </c>
      <c r="Q91">
        <v>-5.5144124070634399</v>
      </c>
      <c r="R91">
        <v>91.206249999999997</v>
      </c>
      <c r="S91">
        <v>92.486249999999998</v>
      </c>
      <c r="T91">
        <v>91.206249999999997</v>
      </c>
      <c r="U91">
        <v>92.486249999999998</v>
      </c>
      <c r="V91" t="s">
        <v>11987</v>
      </c>
      <c r="W91" t="s">
        <v>19774</v>
      </c>
      <c r="X91" t="s">
        <v>18773</v>
      </c>
      <c r="Y91" t="s">
        <v>12201</v>
      </c>
      <c r="Z91" t="s">
        <v>11815</v>
      </c>
      <c r="AA91" t="s">
        <v>367</v>
      </c>
      <c r="AB91" t="s">
        <v>11815</v>
      </c>
      <c r="AC91">
        <v>91.254166999999995</v>
      </c>
      <c r="AD91">
        <v>4.7917000000000001E-2</v>
      </c>
      <c r="AE91" s="6">
        <v>44097</v>
      </c>
      <c r="AF91" s="6">
        <v>47041</v>
      </c>
      <c r="AG91" t="s">
        <v>19137</v>
      </c>
      <c r="AH91">
        <v>6.4916669999999996</v>
      </c>
      <c r="AI91">
        <v>5.2875784980905802</v>
      </c>
      <c r="AJ91">
        <v>33.700138000000003</v>
      </c>
      <c r="AK91">
        <v>7.22004171786421</v>
      </c>
      <c r="AL91">
        <v>454</v>
      </c>
      <c r="AM91">
        <v>451</v>
      </c>
      <c r="AN91">
        <v>5.75</v>
      </c>
      <c r="AO91" t="s">
        <v>11991</v>
      </c>
      <c r="AP91">
        <v>1</v>
      </c>
      <c r="AQ91">
        <v>2</v>
      </c>
      <c r="AR91">
        <v>74.665933796567998</v>
      </c>
      <c r="AS91">
        <v>0.138694241587032</v>
      </c>
      <c r="AT91">
        <v>2.39471474311358</v>
      </c>
      <c r="AU91">
        <v>1.2890192075431901</v>
      </c>
      <c r="AV91">
        <v>3.8489776399870799</v>
      </c>
    </row>
    <row r="92" spans="1:48" x14ac:dyDescent="0.25">
      <c r="A92" t="s">
        <v>13330</v>
      </c>
      <c r="B92" s="6">
        <v>44664</v>
      </c>
      <c r="C92" t="s">
        <v>13331</v>
      </c>
      <c r="D92" t="s">
        <v>212</v>
      </c>
      <c r="E92">
        <v>400000000</v>
      </c>
      <c r="F92">
        <v>403491668</v>
      </c>
      <c r="G92">
        <v>0.14950679032036601</v>
      </c>
      <c r="H92">
        <v>2.7777780000000001</v>
      </c>
      <c r="I92">
        <v>2.448312</v>
      </c>
      <c r="J92">
        <v>7.0480869999999998</v>
      </c>
      <c r="K92">
        <v>7.0480869999999998</v>
      </c>
      <c r="L92">
        <v>453.24200000000002</v>
      </c>
      <c r="M92">
        <v>453</v>
      </c>
      <c r="N92">
        <v>2.4339770000000001</v>
      </c>
      <c r="O92">
        <v>-7.22E-2</v>
      </c>
      <c r="P92">
        <v>1.0750672871689499</v>
      </c>
      <c r="Q92">
        <v>-1.14796432447833</v>
      </c>
      <c r="R92">
        <v>99.206249999999997</v>
      </c>
      <c r="S92">
        <v>101.10625</v>
      </c>
      <c r="T92">
        <v>99.206249999999997</v>
      </c>
      <c r="U92">
        <v>101.10625</v>
      </c>
      <c r="V92" t="s">
        <v>11987</v>
      </c>
      <c r="W92" t="s">
        <v>10885</v>
      </c>
      <c r="X92" t="s">
        <v>696</v>
      </c>
      <c r="Y92" t="s">
        <v>11989</v>
      </c>
      <c r="Z92" t="s">
        <v>11877</v>
      </c>
      <c r="AA92" t="s">
        <v>11839</v>
      </c>
      <c r="AB92" t="s">
        <v>11815</v>
      </c>
      <c r="AC92">
        <v>100.872917</v>
      </c>
      <c r="AD92">
        <v>1.6666669999999999</v>
      </c>
      <c r="AE92" s="6">
        <v>43858</v>
      </c>
      <c r="AF92" s="6">
        <v>45685</v>
      </c>
      <c r="AG92" t="s">
        <v>1788</v>
      </c>
      <c r="AH92">
        <v>2.7777780000000001</v>
      </c>
      <c r="AI92">
        <v>2.4483119200377699</v>
      </c>
      <c r="AJ92">
        <v>7.5522919999999996</v>
      </c>
      <c r="AK92">
        <v>7.0480868578129803</v>
      </c>
      <c r="AL92">
        <v>453</v>
      </c>
      <c r="AM92">
        <v>437</v>
      </c>
      <c r="AN92">
        <v>7.5</v>
      </c>
      <c r="AO92" t="s">
        <v>11991</v>
      </c>
      <c r="AP92">
        <v>1</v>
      </c>
      <c r="AQ92">
        <v>2</v>
      </c>
      <c r="AR92">
        <v>77.2513537725753</v>
      </c>
      <c r="AS92">
        <v>2.57236355581653E-2</v>
      </c>
      <c r="AT92">
        <v>4.9448527016664898E-2</v>
      </c>
      <c r="AU92">
        <v>7.1041292037719403E-2</v>
      </c>
      <c r="AV92">
        <v>-0.154930881381005</v>
      </c>
    </row>
    <row r="93" spans="1:48" x14ac:dyDescent="0.25">
      <c r="A93" t="s">
        <v>21489</v>
      </c>
      <c r="B93" s="6">
        <v>44664</v>
      </c>
      <c r="C93" t="s">
        <v>21490</v>
      </c>
      <c r="D93" t="s">
        <v>643</v>
      </c>
      <c r="E93">
        <v>83365746</v>
      </c>
      <c r="F93">
        <v>77773294.200000003</v>
      </c>
      <c r="G93">
        <v>2.88175357838267E-2</v>
      </c>
      <c r="H93">
        <v>6.7085549999999996</v>
      </c>
      <c r="I93">
        <v>4.838425</v>
      </c>
      <c r="J93">
        <v>9.1217210000000009</v>
      </c>
      <c r="K93">
        <v>9.1217210000000009</v>
      </c>
      <c r="L93">
        <v>642.74440000000004</v>
      </c>
      <c r="M93">
        <v>647</v>
      </c>
      <c r="N93">
        <v>4.8170120000000001</v>
      </c>
      <c r="O93">
        <v>0.49369999999999598</v>
      </c>
      <c r="P93">
        <v>0.24625083416753801</v>
      </c>
      <c r="Q93">
        <v>-5.1472169999999897</v>
      </c>
      <c r="R93">
        <v>91.3125</v>
      </c>
      <c r="S93">
        <v>92.1875</v>
      </c>
      <c r="T93">
        <v>91.3125</v>
      </c>
      <c r="U93">
        <v>92.1875</v>
      </c>
      <c r="V93" t="s">
        <v>11987</v>
      </c>
      <c r="W93" t="s">
        <v>21107</v>
      </c>
      <c r="X93" t="s">
        <v>1976</v>
      </c>
      <c r="Y93" t="s">
        <v>12104</v>
      </c>
      <c r="Z93" t="s">
        <v>753</v>
      </c>
      <c r="AA93" t="s">
        <v>290</v>
      </c>
      <c r="AB93" t="s">
        <v>753</v>
      </c>
      <c r="AC93">
        <v>93.291667000000004</v>
      </c>
      <c r="AD93">
        <v>1.9791669999999999</v>
      </c>
      <c r="AE93" s="6">
        <v>44574</v>
      </c>
      <c r="AF93" s="6">
        <v>48226</v>
      </c>
      <c r="AG93" t="s">
        <v>21049</v>
      </c>
      <c r="AH93">
        <v>6.7085549999999996</v>
      </c>
      <c r="AI93">
        <v>4.8384250047314596</v>
      </c>
      <c r="AJ93">
        <v>32.868271999999997</v>
      </c>
      <c r="AK93">
        <v>9.1217210932877499</v>
      </c>
      <c r="AL93">
        <v>647</v>
      </c>
      <c r="AM93">
        <v>641</v>
      </c>
      <c r="AN93">
        <v>7.5</v>
      </c>
      <c r="AO93" t="s">
        <v>11991</v>
      </c>
      <c r="AP93">
        <v>1</v>
      </c>
      <c r="AQ93">
        <v>3</v>
      </c>
      <c r="AR93">
        <v>41.218647858261697</v>
      </c>
      <c r="AS93">
        <v>3.0594233189795199E-2</v>
      </c>
      <c r="AT93">
        <v>0.79706592875124405</v>
      </c>
      <c r="AU93">
        <v>0.336043592021532</v>
      </c>
      <c r="AV93">
        <v>1.37050937925256</v>
      </c>
    </row>
    <row r="94" spans="1:48" x14ac:dyDescent="0.25">
      <c r="A94" t="s">
        <v>13332</v>
      </c>
      <c r="B94" s="6">
        <v>44664</v>
      </c>
      <c r="C94" t="s">
        <v>13333</v>
      </c>
      <c r="D94" t="s">
        <v>280</v>
      </c>
      <c r="E94">
        <v>69471455.400000006</v>
      </c>
      <c r="F94">
        <v>69599282.900000006</v>
      </c>
      <c r="G94">
        <v>2.5788798671499299E-2</v>
      </c>
      <c r="H94">
        <v>5.4249999999999998</v>
      </c>
      <c r="I94">
        <v>4.576962</v>
      </c>
      <c r="J94">
        <v>5.8389980000000001</v>
      </c>
      <c r="K94">
        <v>5.8389980000000001</v>
      </c>
      <c r="L94">
        <v>317.87360000000001</v>
      </c>
      <c r="M94">
        <v>319</v>
      </c>
      <c r="N94">
        <v>4.5562379999999996</v>
      </c>
      <c r="O94">
        <v>-0.34749999999999998</v>
      </c>
      <c r="P94">
        <v>-0.14469044074021301</v>
      </c>
      <c r="Q94">
        <v>-1.45867894058221</v>
      </c>
      <c r="R94">
        <v>99.733999999999995</v>
      </c>
      <c r="S94">
        <v>100.73399999999999</v>
      </c>
      <c r="T94">
        <v>99.733999999999995</v>
      </c>
      <c r="U94">
        <v>100.73399999999999</v>
      </c>
      <c r="V94" t="s">
        <v>11987</v>
      </c>
      <c r="W94" t="s">
        <v>10286</v>
      </c>
      <c r="X94" t="s">
        <v>1976</v>
      </c>
      <c r="Y94" t="s">
        <v>12104</v>
      </c>
      <c r="Z94" t="s">
        <v>753</v>
      </c>
      <c r="AA94" t="s">
        <v>290</v>
      </c>
      <c r="AB94" t="s">
        <v>753</v>
      </c>
      <c r="AC94">
        <v>100.184</v>
      </c>
      <c r="AD94">
        <v>0.45</v>
      </c>
      <c r="AE94" s="6">
        <v>42999</v>
      </c>
      <c r="AF94" s="6">
        <v>46651</v>
      </c>
      <c r="AG94" t="s">
        <v>403</v>
      </c>
      <c r="AH94">
        <v>3.4249999999999998</v>
      </c>
      <c r="AI94">
        <v>3.0629074633423099</v>
      </c>
      <c r="AJ94">
        <v>11.294810999999999</v>
      </c>
      <c r="AK94">
        <v>5.7590388303042603</v>
      </c>
      <c r="AL94">
        <v>318</v>
      </c>
      <c r="AM94">
        <v>306</v>
      </c>
      <c r="AN94">
        <v>6</v>
      </c>
      <c r="AO94" t="s">
        <v>11991</v>
      </c>
      <c r="AP94">
        <v>1</v>
      </c>
      <c r="AQ94">
        <v>3</v>
      </c>
      <c r="AR94">
        <v>54.3578291821755</v>
      </c>
      <c r="AS94">
        <v>0.133223110746271</v>
      </c>
      <c r="AT94">
        <v>2.51371869450643</v>
      </c>
      <c r="AU94">
        <v>1.1065815042807099</v>
      </c>
      <c r="AV94">
        <v>2.11730475528055</v>
      </c>
    </row>
    <row r="95" spans="1:48" x14ac:dyDescent="0.25">
      <c r="A95" t="s">
        <v>13334</v>
      </c>
      <c r="B95" s="6">
        <v>44664</v>
      </c>
      <c r="C95" t="s">
        <v>13335</v>
      </c>
      <c r="D95" t="s">
        <v>237</v>
      </c>
      <c r="E95">
        <v>37051442.799999997</v>
      </c>
      <c r="F95">
        <v>37267833.600000001</v>
      </c>
      <c r="G95">
        <v>1.38089448324933E-2</v>
      </c>
      <c r="H95">
        <v>2.4777779999999998</v>
      </c>
      <c r="I95">
        <v>2.2948409999999999</v>
      </c>
      <c r="J95">
        <v>5.2002179999999996</v>
      </c>
      <c r="K95">
        <v>5.2002179999999996</v>
      </c>
      <c r="L95">
        <v>275.11509999999998</v>
      </c>
      <c r="M95">
        <v>273</v>
      </c>
      <c r="N95">
        <v>2.2827060000000001</v>
      </c>
      <c r="O95">
        <v>0.219299999999988</v>
      </c>
      <c r="P95">
        <v>7.6956064792410503E-3</v>
      </c>
      <c r="Q95">
        <v>-0.53312486787500102</v>
      </c>
      <c r="R95">
        <v>100.45625</v>
      </c>
      <c r="S95">
        <v>101.26125</v>
      </c>
      <c r="T95">
        <v>100.45625</v>
      </c>
      <c r="U95">
        <v>101.26125</v>
      </c>
      <c r="V95" t="s">
        <v>11987</v>
      </c>
      <c r="W95" t="s">
        <v>10267</v>
      </c>
      <c r="X95" t="s">
        <v>1976</v>
      </c>
      <c r="Y95" t="s">
        <v>12104</v>
      </c>
      <c r="Z95" t="s">
        <v>11839</v>
      </c>
      <c r="AA95" t="s">
        <v>290</v>
      </c>
      <c r="AB95" t="s">
        <v>753</v>
      </c>
      <c r="AC95">
        <v>100.584028</v>
      </c>
      <c r="AD95">
        <v>0.127778</v>
      </c>
      <c r="AE95" s="6">
        <v>43018</v>
      </c>
      <c r="AF95" s="6">
        <v>45575</v>
      </c>
      <c r="AG95" t="s">
        <v>288</v>
      </c>
      <c r="AH95">
        <v>1.477778</v>
      </c>
      <c r="AI95">
        <v>1.4076753508174</v>
      </c>
      <c r="AJ95">
        <v>3.144012</v>
      </c>
      <c r="AK95">
        <v>4.8541983528943096</v>
      </c>
      <c r="AL95">
        <v>281</v>
      </c>
      <c r="AM95">
        <v>246</v>
      </c>
      <c r="AN95">
        <v>5.75</v>
      </c>
      <c r="AO95" t="s">
        <v>11991</v>
      </c>
      <c r="AP95">
        <v>1</v>
      </c>
      <c r="AQ95">
        <v>4</v>
      </c>
      <c r="AR95">
        <v>33.705057246935702</v>
      </c>
      <c r="AS95">
        <v>4.1977284940358503E-2</v>
      </c>
      <c r="AT95">
        <v>1.8191123065397801</v>
      </c>
      <c r="AU95">
        <v>0.712845623607265</v>
      </c>
      <c r="AV95">
        <v>2.2834387110122201</v>
      </c>
    </row>
    <row r="96" spans="1:48" x14ac:dyDescent="0.25">
      <c r="A96" t="s">
        <v>13336</v>
      </c>
      <c r="B96" s="6">
        <v>44664</v>
      </c>
      <c r="C96" t="s">
        <v>13337</v>
      </c>
      <c r="D96" t="s">
        <v>280</v>
      </c>
      <c r="E96">
        <v>138942910.40000001</v>
      </c>
      <c r="F96">
        <v>136048266.90000001</v>
      </c>
      <c r="G96">
        <v>5.04103091227667E-2</v>
      </c>
      <c r="H96">
        <v>5.7777779999999996</v>
      </c>
      <c r="I96">
        <v>4.8699389999999996</v>
      </c>
      <c r="J96">
        <v>5.7108059999999998</v>
      </c>
      <c r="K96">
        <v>5.7108059999999998</v>
      </c>
      <c r="L96">
        <v>304.11949999999899</v>
      </c>
      <c r="M96">
        <v>305</v>
      </c>
      <c r="N96">
        <v>4.8479070000000002</v>
      </c>
      <c r="O96">
        <v>0.78050000000000597</v>
      </c>
      <c r="P96">
        <v>0.12569040217949001</v>
      </c>
      <c r="Q96">
        <v>-2.2112197861360001</v>
      </c>
      <c r="R96">
        <v>96.75</v>
      </c>
      <c r="S96">
        <v>97.75</v>
      </c>
      <c r="T96">
        <v>96.75</v>
      </c>
      <c r="U96">
        <v>97.75</v>
      </c>
      <c r="V96" t="s">
        <v>11987</v>
      </c>
      <c r="W96" t="s">
        <v>4240</v>
      </c>
      <c r="X96" t="s">
        <v>1976</v>
      </c>
      <c r="Y96" t="s">
        <v>12104</v>
      </c>
      <c r="Z96" t="s">
        <v>11839</v>
      </c>
      <c r="AA96" t="s">
        <v>396</v>
      </c>
      <c r="AB96" t="s">
        <v>753</v>
      </c>
      <c r="AC96">
        <v>97.916667000000004</v>
      </c>
      <c r="AD96">
        <v>1.1666669999999999</v>
      </c>
      <c r="AE96" s="6">
        <v>44224</v>
      </c>
      <c r="AF96" s="6">
        <v>46780</v>
      </c>
      <c r="AG96" t="s">
        <v>565</v>
      </c>
      <c r="AH96">
        <v>5.7777779999999996</v>
      </c>
      <c r="AI96">
        <v>4.8699391105312202</v>
      </c>
      <c r="AJ96">
        <v>28.444330999999998</v>
      </c>
      <c r="AK96">
        <v>5.7108056196393502</v>
      </c>
      <c r="AL96">
        <v>305</v>
      </c>
      <c r="AM96">
        <v>301</v>
      </c>
      <c r="AN96">
        <v>5.25</v>
      </c>
      <c r="AO96" t="s">
        <v>11991</v>
      </c>
      <c r="AP96">
        <v>1</v>
      </c>
      <c r="AQ96">
        <v>2</v>
      </c>
      <c r="AR96">
        <v>68.078479853065602</v>
      </c>
      <c r="AS96">
        <v>-3.7476118251049601E-3</v>
      </c>
      <c r="AT96">
        <v>-0.451795786943336</v>
      </c>
      <c r="AU96">
        <v>-2.2750951858156999E-2</v>
      </c>
      <c r="AV96">
        <v>-3.3956116650817401</v>
      </c>
    </row>
    <row r="97" spans="1:48" x14ac:dyDescent="0.25">
      <c r="A97" t="s">
        <v>13338</v>
      </c>
      <c r="B97" s="6">
        <v>44664</v>
      </c>
      <c r="C97" t="s">
        <v>13339</v>
      </c>
      <c r="D97" t="s">
        <v>373</v>
      </c>
      <c r="E97">
        <v>69471455.400000006</v>
      </c>
      <c r="F97">
        <v>70469142.599999994</v>
      </c>
      <c r="G97">
        <v>2.6111110003581999E-2</v>
      </c>
      <c r="H97">
        <v>3.8111109999999999</v>
      </c>
      <c r="I97">
        <v>3.2098610000000001</v>
      </c>
      <c r="J97">
        <v>7.7088890000000001</v>
      </c>
      <c r="K97">
        <v>7.7088890000000001</v>
      </c>
      <c r="L97">
        <v>510.98219999999998</v>
      </c>
      <c r="M97">
        <v>511</v>
      </c>
      <c r="N97">
        <v>3.1892420000000001</v>
      </c>
      <c r="O97">
        <v>-8.4799999999995906E-2</v>
      </c>
      <c r="P97">
        <v>-0.85657981842683895</v>
      </c>
      <c r="Q97">
        <v>-3.8686113155182</v>
      </c>
      <c r="R97">
        <v>99.924999999999997</v>
      </c>
      <c r="S97">
        <v>100.928</v>
      </c>
      <c r="T97">
        <v>99.924999999999997</v>
      </c>
      <c r="U97">
        <v>100.928</v>
      </c>
      <c r="V97" t="s">
        <v>11987</v>
      </c>
      <c r="W97" t="s">
        <v>4445</v>
      </c>
      <c r="X97" t="s">
        <v>1976</v>
      </c>
      <c r="Y97" t="s">
        <v>12104</v>
      </c>
      <c r="Z97" t="s">
        <v>11839</v>
      </c>
      <c r="AA97" t="s">
        <v>396</v>
      </c>
      <c r="AB97" t="s">
        <v>11815</v>
      </c>
      <c r="AC97">
        <v>101.436111</v>
      </c>
      <c r="AD97">
        <v>1.5111110000000001</v>
      </c>
      <c r="AE97" s="6">
        <v>44237</v>
      </c>
      <c r="AF97" s="6">
        <v>46063</v>
      </c>
      <c r="AG97" t="s">
        <v>631</v>
      </c>
      <c r="AH97">
        <v>3.8111109999999999</v>
      </c>
      <c r="AI97">
        <v>3.20986145166522</v>
      </c>
      <c r="AJ97">
        <v>12.891382</v>
      </c>
      <c r="AK97">
        <v>7.7088885463121999</v>
      </c>
      <c r="AL97">
        <v>511</v>
      </c>
      <c r="AM97">
        <v>501</v>
      </c>
      <c r="AN97">
        <v>8</v>
      </c>
      <c r="AO97" t="s">
        <v>11991</v>
      </c>
      <c r="AP97">
        <v>1</v>
      </c>
      <c r="AQ97">
        <v>3</v>
      </c>
      <c r="AR97">
        <v>53.785353425197201</v>
      </c>
      <c r="AS97">
        <v>6.3386658643679497E-2</v>
      </c>
      <c r="AT97">
        <v>0.98767250326251599</v>
      </c>
      <c r="AU97">
        <v>0.431870286682837</v>
      </c>
      <c r="AV97">
        <v>-1.63740305963859</v>
      </c>
    </row>
    <row r="98" spans="1:48" x14ac:dyDescent="0.25">
      <c r="A98" t="s">
        <v>13340</v>
      </c>
      <c r="B98" s="6">
        <v>44664</v>
      </c>
      <c r="C98" t="s">
        <v>13341</v>
      </c>
      <c r="D98" t="s">
        <v>643</v>
      </c>
      <c r="E98">
        <v>37051442.799999997</v>
      </c>
      <c r="F98">
        <v>34370101.799999997</v>
      </c>
      <c r="G98">
        <v>1.2735240911528001E-2</v>
      </c>
      <c r="H98">
        <v>2.5222220000000002</v>
      </c>
      <c r="I98">
        <v>2.2056079999999998</v>
      </c>
      <c r="J98">
        <v>9.8012770000000007</v>
      </c>
      <c r="K98">
        <v>9.8012770000000007</v>
      </c>
      <c r="L98">
        <v>734.23440000000005</v>
      </c>
      <c r="M98">
        <v>732</v>
      </c>
      <c r="N98">
        <v>2.1944659999999998</v>
      </c>
      <c r="O98">
        <v>-0.51320000000000199</v>
      </c>
      <c r="P98">
        <v>2.8876213688726602</v>
      </c>
      <c r="Q98">
        <v>-1.35218749143679</v>
      </c>
      <c r="R98">
        <v>89.956249999999997</v>
      </c>
      <c r="S98">
        <v>91.407250000000005</v>
      </c>
      <c r="T98">
        <v>89.956249999999997</v>
      </c>
      <c r="U98">
        <v>91.407250000000005</v>
      </c>
      <c r="V98" t="s">
        <v>11987</v>
      </c>
      <c r="W98" t="s">
        <v>10325</v>
      </c>
      <c r="X98" t="s">
        <v>1976</v>
      </c>
      <c r="Y98" t="s">
        <v>12104</v>
      </c>
      <c r="Z98" t="s">
        <v>11854</v>
      </c>
      <c r="AA98" t="s">
        <v>575</v>
      </c>
      <c r="AB98" t="s">
        <v>12045</v>
      </c>
      <c r="AC98">
        <v>92.763193999999999</v>
      </c>
      <c r="AD98">
        <v>2.8069440000000001</v>
      </c>
      <c r="AE98" s="6">
        <v>43034</v>
      </c>
      <c r="AF98" s="6">
        <v>45591</v>
      </c>
      <c r="AG98" t="s">
        <v>679</v>
      </c>
      <c r="AH98">
        <v>2.5222220000000002</v>
      </c>
      <c r="AI98">
        <v>2.2056083114976799</v>
      </c>
      <c r="AJ98">
        <v>6.1933759999999998</v>
      </c>
      <c r="AK98">
        <v>9.8012769288866295</v>
      </c>
      <c r="AL98">
        <v>732</v>
      </c>
      <c r="AM98">
        <v>714</v>
      </c>
      <c r="AN98">
        <v>5.875</v>
      </c>
      <c r="AO98" t="s">
        <v>11991</v>
      </c>
      <c r="AP98">
        <v>1</v>
      </c>
      <c r="AQ98">
        <v>4</v>
      </c>
      <c r="AR98">
        <v>37.546652702269498</v>
      </c>
      <c r="AS98">
        <v>2.1376893959285301E-2</v>
      </c>
      <c r="AT98">
        <v>-0.26621132637772799</v>
      </c>
      <c r="AU98">
        <v>-2.4538794069407201E-2</v>
      </c>
      <c r="AV98">
        <v>-1.3439774568754701</v>
      </c>
    </row>
    <row r="99" spans="1:48" x14ac:dyDescent="0.25">
      <c r="A99" t="s">
        <v>17220</v>
      </c>
      <c r="B99" s="6">
        <v>44664</v>
      </c>
      <c r="C99" t="s">
        <v>17221</v>
      </c>
      <c r="D99" t="s">
        <v>643</v>
      </c>
      <c r="E99">
        <v>55577164</v>
      </c>
      <c r="F99">
        <v>49565567.200000003</v>
      </c>
      <c r="G99">
        <v>1.8365655245131601E-2</v>
      </c>
      <c r="H99">
        <v>4.1583329999999998</v>
      </c>
      <c r="I99">
        <v>3.3587159999999998</v>
      </c>
      <c r="J99">
        <v>10.950290000000001</v>
      </c>
      <c r="K99">
        <v>10.950290000000001</v>
      </c>
      <c r="L99">
        <v>833.66399999999999</v>
      </c>
      <c r="M99">
        <v>835</v>
      </c>
      <c r="N99">
        <v>3.3417400000000002</v>
      </c>
      <c r="O99">
        <v>-0.23849999999999699</v>
      </c>
      <c r="P99">
        <v>3.9188863907657798</v>
      </c>
      <c r="Q99">
        <v>-3.0235294484417499</v>
      </c>
      <c r="R99">
        <v>86.706249999999997</v>
      </c>
      <c r="S99">
        <v>87.878249999999994</v>
      </c>
      <c r="T99">
        <v>86.706249999999997</v>
      </c>
      <c r="U99">
        <v>87.878249999999994</v>
      </c>
      <c r="V99" t="s">
        <v>11987</v>
      </c>
      <c r="W99" t="s">
        <v>17048</v>
      </c>
      <c r="X99" t="s">
        <v>1976</v>
      </c>
      <c r="Y99" t="s">
        <v>12104</v>
      </c>
      <c r="Z99" t="s">
        <v>11854</v>
      </c>
      <c r="AA99" t="s">
        <v>575</v>
      </c>
      <c r="AB99" t="s">
        <v>12045</v>
      </c>
      <c r="AC99">
        <v>89.183333000000005</v>
      </c>
      <c r="AD99">
        <v>2.4770829999999999</v>
      </c>
      <c r="AE99" s="6">
        <v>44362</v>
      </c>
      <c r="AF99" s="6">
        <v>46188</v>
      </c>
      <c r="AG99" t="s">
        <v>679</v>
      </c>
      <c r="AH99">
        <v>4.1583329999999998</v>
      </c>
      <c r="AI99">
        <v>3.3587157954995099</v>
      </c>
      <c r="AJ99">
        <v>14.264186</v>
      </c>
      <c r="AK99">
        <v>10.9502902878356</v>
      </c>
      <c r="AL99">
        <v>835</v>
      </c>
      <c r="AM99">
        <v>825</v>
      </c>
      <c r="AN99">
        <v>7.25</v>
      </c>
      <c r="AO99" t="s">
        <v>11991</v>
      </c>
      <c r="AP99">
        <v>1</v>
      </c>
      <c r="AQ99">
        <v>4</v>
      </c>
      <c r="AR99">
        <v>37.546652702269498</v>
      </c>
      <c r="AS99">
        <v>2.1376893959285301E-2</v>
      </c>
      <c r="AT99">
        <v>-0.26621132637772799</v>
      </c>
      <c r="AU99">
        <v>-2.4538794069407201E-2</v>
      </c>
      <c r="AV99">
        <v>-1.3439774568754701</v>
      </c>
    </row>
    <row r="100" spans="1:48" x14ac:dyDescent="0.25">
      <c r="A100" t="s">
        <v>13342</v>
      </c>
      <c r="B100" s="6">
        <v>44664</v>
      </c>
      <c r="C100" t="s">
        <v>13343</v>
      </c>
      <c r="D100" t="s">
        <v>373</v>
      </c>
      <c r="E100">
        <v>69471455.400000006</v>
      </c>
      <c r="F100">
        <v>59525941.299999997</v>
      </c>
      <c r="G100">
        <v>2.205629788644E-2</v>
      </c>
      <c r="H100">
        <v>8.6722219999999997</v>
      </c>
      <c r="I100">
        <v>6.8467359999999999</v>
      </c>
      <c r="J100">
        <v>6.6593349999999996</v>
      </c>
      <c r="K100">
        <v>6.6593349999999996</v>
      </c>
      <c r="L100">
        <v>396.290899999999</v>
      </c>
      <c r="M100">
        <v>397</v>
      </c>
      <c r="N100">
        <v>6.8184709999999997</v>
      </c>
      <c r="O100">
        <v>-0.76169999999999805</v>
      </c>
      <c r="P100">
        <v>-1.7611866662842799</v>
      </c>
      <c r="Q100">
        <v>-4.8630624180979698</v>
      </c>
      <c r="R100">
        <v>84.25</v>
      </c>
      <c r="S100">
        <v>85.125</v>
      </c>
      <c r="T100">
        <v>84.25</v>
      </c>
      <c r="U100">
        <v>85.125</v>
      </c>
      <c r="V100" t="s">
        <v>11987</v>
      </c>
      <c r="W100" t="s">
        <v>5119</v>
      </c>
      <c r="X100" t="s">
        <v>1976</v>
      </c>
      <c r="Y100" t="s">
        <v>12104</v>
      </c>
      <c r="Z100" t="s">
        <v>753</v>
      </c>
      <c r="AA100" t="s">
        <v>268</v>
      </c>
      <c r="AB100" t="s">
        <v>753</v>
      </c>
      <c r="AC100">
        <v>85.684027999999998</v>
      </c>
      <c r="AD100">
        <v>1.4340280000000001</v>
      </c>
      <c r="AE100" s="6">
        <v>44159</v>
      </c>
      <c r="AF100" s="6">
        <v>47837</v>
      </c>
      <c r="AG100" t="s">
        <v>1999</v>
      </c>
      <c r="AH100">
        <v>8.6722219999999997</v>
      </c>
      <c r="AI100">
        <v>6.8467363823830798</v>
      </c>
      <c r="AJ100">
        <v>57.074897999999997</v>
      </c>
      <c r="AK100">
        <v>6.6593354781276899</v>
      </c>
      <c r="AL100">
        <v>397</v>
      </c>
      <c r="AM100">
        <v>393</v>
      </c>
      <c r="AN100">
        <v>4.375</v>
      </c>
      <c r="AO100" t="s">
        <v>11991</v>
      </c>
      <c r="AP100">
        <v>1</v>
      </c>
      <c r="AQ100">
        <v>3</v>
      </c>
      <c r="AR100">
        <v>44.434513130783699</v>
      </c>
      <c r="AS100">
        <v>2.19586667049682E-2</v>
      </c>
      <c r="AT100">
        <v>0.78072490053192201</v>
      </c>
      <c r="AU100">
        <v>0.315412069194827</v>
      </c>
      <c r="AV100">
        <v>-1.44070290884459</v>
      </c>
    </row>
    <row r="101" spans="1:48" x14ac:dyDescent="0.25">
      <c r="A101" t="s">
        <v>13344</v>
      </c>
      <c r="B101" s="6">
        <v>44664</v>
      </c>
      <c r="C101" t="s">
        <v>13345</v>
      </c>
      <c r="D101" t="s">
        <v>280</v>
      </c>
      <c r="E101">
        <v>95953696.200000003</v>
      </c>
      <c r="F101">
        <v>90884942.200000003</v>
      </c>
      <c r="G101">
        <v>3.3675827964086101E-2</v>
      </c>
      <c r="H101">
        <v>7.766667</v>
      </c>
      <c r="I101">
        <v>6.2829969999999999</v>
      </c>
      <c r="J101">
        <v>5.7695030000000003</v>
      </c>
      <c r="K101">
        <v>5.7695030000000003</v>
      </c>
      <c r="L101">
        <v>307.0059</v>
      </c>
      <c r="M101">
        <v>308</v>
      </c>
      <c r="N101">
        <v>6.2529170000000001</v>
      </c>
      <c r="O101">
        <v>0.34080000000000699</v>
      </c>
      <c r="P101">
        <v>-1.29523787843617</v>
      </c>
      <c r="Q101">
        <v>-5.9357151175718696</v>
      </c>
      <c r="R101">
        <v>93.58</v>
      </c>
      <c r="S101">
        <v>94.454999999999998</v>
      </c>
      <c r="T101">
        <v>93.58</v>
      </c>
      <c r="U101">
        <v>94.454999999999998</v>
      </c>
      <c r="V101" t="s">
        <v>11987</v>
      </c>
      <c r="W101" t="s">
        <v>5070</v>
      </c>
      <c r="X101" t="s">
        <v>1976</v>
      </c>
      <c r="Y101" t="s">
        <v>12104</v>
      </c>
      <c r="Z101" t="s">
        <v>11839</v>
      </c>
      <c r="AA101" t="s">
        <v>290</v>
      </c>
      <c r="AB101" t="s">
        <v>753</v>
      </c>
      <c r="AC101">
        <v>94.717500000000001</v>
      </c>
      <c r="AD101">
        <v>1.1375</v>
      </c>
      <c r="AE101" s="6">
        <v>43732</v>
      </c>
      <c r="AF101" s="6">
        <v>47507</v>
      </c>
      <c r="AG101" t="s">
        <v>1979</v>
      </c>
      <c r="AH101">
        <v>7.766667</v>
      </c>
      <c r="AI101">
        <v>6.2829973289764904</v>
      </c>
      <c r="AJ101">
        <v>47.640248</v>
      </c>
      <c r="AK101">
        <v>5.7695027130716801</v>
      </c>
      <c r="AL101">
        <v>308</v>
      </c>
      <c r="AM101">
        <v>305</v>
      </c>
      <c r="AN101">
        <v>4.875</v>
      </c>
      <c r="AO101" t="s">
        <v>11991</v>
      </c>
      <c r="AP101">
        <v>1</v>
      </c>
      <c r="AQ101">
        <v>3</v>
      </c>
      <c r="AR101">
        <v>46.569527366465003</v>
      </c>
      <c r="AS101">
        <v>1.7283112196409399E-2</v>
      </c>
      <c r="AT101">
        <v>0.75714650638130998</v>
      </c>
      <c r="AU101">
        <v>0.301258787033575</v>
      </c>
      <c r="AV101">
        <v>1.74861984966534</v>
      </c>
    </row>
    <row r="102" spans="1:48" x14ac:dyDescent="0.25">
      <c r="A102" t="s">
        <v>13346</v>
      </c>
      <c r="B102" s="6">
        <v>44664</v>
      </c>
      <c r="C102" t="s">
        <v>13347</v>
      </c>
      <c r="D102" t="s">
        <v>280</v>
      </c>
      <c r="E102">
        <v>69371694</v>
      </c>
      <c r="F102">
        <v>67102950.299999997</v>
      </c>
      <c r="G102">
        <v>2.48638262446166E-2</v>
      </c>
      <c r="H102">
        <v>4.447222</v>
      </c>
      <c r="I102">
        <v>3.994046</v>
      </c>
      <c r="J102">
        <v>5.0474509999999997</v>
      </c>
      <c r="K102">
        <v>5.0474509999999997</v>
      </c>
      <c r="L102">
        <v>242.166799999999</v>
      </c>
      <c r="M102">
        <v>242</v>
      </c>
      <c r="N102">
        <v>3.9736760000000002</v>
      </c>
      <c r="O102">
        <v>4.9999999999994403E-2</v>
      </c>
      <c r="P102">
        <v>-0.71167442115257495</v>
      </c>
      <c r="Q102">
        <v>-3.1317555716851402</v>
      </c>
      <c r="R102">
        <v>96.5</v>
      </c>
      <c r="S102">
        <v>97.25</v>
      </c>
      <c r="T102">
        <v>96.5</v>
      </c>
      <c r="U102">
        <v>97.25</v>
      </c>
      <c r="V102" t="s">
        <v>11987</v>
      </c>
      <c r="W102" t="s">
        <v>5064</v>
      </c>
      <c r="X102" t="s">
        <v>1976</v>
      </c>
      <c r="Y102" t="s">
        <v>12104</v>
      </c>
      <c r="Z102" t="s">
        <v>753</v>
      </c>
      <c r="AA102" t="s">
        <v>11839</v>
      </c>
      <c r="AB102" t="s">
        <v>753</v>
      </c>
      <c r="AC102">
        <v>96.729583000000005</v>
      </c>
      <c r="AD102">
        <v>0.22958300000000001</v>
      </c>
      <c r="AE102" s="6">
        <v>42642</v>
      </c>
      <c r="AF102" s="6">
        <v>46294</v>
      </c>
      <c r="AG102" t="s">
        <v>1979</v>
      </c>
      <c r="AH102">
        <v>4.447222</v>
      </c>
      <c r="AI102">
        <v>3.9940456616216902</v>
      </c>
      <c r="AJ102">
        <v>18.850124999999998</v>
      </c>
      <c r="AK102">
        <v>5.0474511195994101</v>
      </c>
      <c r="AL102">
        <v>242</v>
      </c>
      <c r="AM102">
        <v>234</v>
      </c>
      <c r="AN102">
        <v>4.3499999999999996</v>
      </c>
      <c r="AO102" t="s">
        <v>11991</v>
      </c>
      <c r="AP102">
        <v>1</v>
      </c>
      <c r="AQ102">
        <v>3</v>
      </c>
      <c r="AR102">
        <v>46.569527366465003</v>
      </c>
      <c r="AS102">
        <v>1.7283112196409399E-2</v>
      </c>
      <c r="AT102">
        <v>0.75714650638130998</v>
      </c>
      <c r="AU102">
        <v>0.301258787033575</v>
      </c>
      <c r="AV102">
        <v>1.74861984966534</v>
      </c>
    </row>
    <row r="103" spans="1:48" x14ac:dyDescent="0.25">
      <c r="A103" t="s">
        <v>13348</v>
      </c>
      <c r="B103" s="6">
        <v>44664</v>
      </c>
      <c r="C103" t="s">
        <v>13349</v>
      </c>
      <c r="D103" t="s">
        <v>280</v>
      </c>
      <c r="E103">
        <v>111154328.40000001</v>
      </c>
      <c r="F103">
        <v>95676088.200000003</v>
      </c>
      <c r="G103">
        <v>3.5451103423404302E-2</v>
      </c>
      <c r="H103">
        <v>28.425000000000001</v>
      </c>
      <c r="I103">
        <v>12.786746000000001</v>
      </c>
      <c r="J103">
        <v>6.8162339999999997</v>
      </c>
      <c r="K103">
        <v>6.8162339999999997</v>
      </c>
      <c r="L103">
        <v>399.035699999999</v>
      </c>
      <c r="M103">
        <v>399</v>
      </c>
      <c r="N103">
        <v>12.759702000000001</v>
      </c>
      <c r="O103">
        <v>-0.10719999999999601</v>
      </c>
      <c r="P103">
        <v>-2.1181353593707599</v>
      </c>
      <c r="Q103">
        <v>-11.755409039447001</v>
      </c>
      <c r="R103">
        <v>85.643749999999997</v>
      </c>
      <c r="S103">
        <v>86.678749999999994</v>
      </c>
      <c r="T103">
        <v>85.643749999999997</v>
      </c>
      <c r="U103">
        <v>86.678749999999994</v>
      </c>
      <c r="V103" t="s">
        <v>11987</v>
      </c>
      <c r="W103" t="s">
        <v>5073</v>
      </c>
      <c r="X103" t="s">
        <v>1976</v>
      </c>
      <c r="Y103" t="s">
        <v>12104</v>
      </c>
      <c r="Z103" t="s">
        <v>11839</v>
      </c>
      <c r="AA103" t="s">
        <v>290</v>
      </c>
      <c r="AB103" t="s">
        <v>753</v>
      </c>
      <c r="AC103">
        <v>86.075000000000003</v>
      </c>
      <c r="AD103">
        <v>0.43125000000000002</v>
      </c>
      <c r="AE103" s="6">
        <v>44095</v>
      </c>
      <c r="AF103" s="6">
        <v>55052</v>
      </c>
      <c r="AG103" t="s">
        <v>1979</v>
      </c>
      <c r="AH103">
        <v>28.425000000000001</v>
      </c>
      <c r="AI103">
        <v>12.7867463447036</v>
      </c>
      <c r="AJ103">
        <v>258.32416799999999</v>
      </c>
      <c r="AK103">
        <v>6.8162338230462796</v>
      </c>
      <c r="AL103">
        <v>399</v>
      </c>
      <c r="AM103">
        <v>421</v>
      </c>
      <c r="AN103">
        <v>5.75</v>
      </c>
      <c r="AO103" t="s">
        <v>11991</v>
      </c>
      <c r="AP103">
        <v>1</v>
      </c>
      <c r="AQ103">
        <v>3</v>
      </c>
      <c r="AR103">
        <v>46.569527366465003</v>
      </c>
      <c r="AS103">
        <v>1.7283112196409399E-2</v>
      </c>
      <c r="AT103">
        <v>0.75714650638130998</v>
      </c>
      <c r="AU103">
        <v>0.301258787033575</v>
      </c>
      <c r="AV103">
        <v>1.74861984966534</v>
      </c>
    </row>
    <row r="104" spans="1:48" x14ac:dyDescent="0.25">
      <c r="A104" t="s">
        <v>13350</v>
      </c>
      <c r="B104" s="6">
        <v>44664</v>
      </c>
      <c r="C104" t="s">
        <v>13351</v>
      </c>
      <c r="D104" t="s">
        <v>212</v>
      </c>
      <c r="E104">
        <v>92628607.200000003</v>
      </c>
      <c r="F104">
        <v>86182556.5</v>
      </c>
      <c r="G104">
        <v>3.1933441069879498E-2</v>
      </c>
      <c r="H104">
        <v>3.730556</v>
      </c>
      <c r="I104">
        <v>3.474402</v>
      </c>
      <c r="J104">
        <v>4.767468</v>
      </c>
      <c r="K104">
        <v>4.767468</v>
      </c>
      <c r="L104">
        <v>217.17849999999899</v>
      </c>
      <c r="M104">
        <v>215</v>
      </c>
      <c r="N104">
        <v>3.4535049999999998</v>
      </c>
      <c r="O104">
        <v>0.234899999999993</v>
      </c>
      <c r="P104">
        <v>0.16788860902441299</v>
      </c>
      <c r="Q104">
        <v>-1.7309751614144</v>
      </c>
      <c r="R104">
        <v>92.3</v>
      </c>
      <c r="S104">
        <v>93.174999999999997</v>
      </c>
      <c r="T104">
        <v>92.3</v>
      </c>
      <c r="U104">
        <v>93.174999999999997</v>
      </c>
      <c r="V104" t="s">
        <v>11987</v>
      </c>
      <c r="W104" t="s">
        <v>5115</v>
      </c>
      <c r="X104" t="s">
        <v>1976</v>
      </c>
      <c r="Y104" t="s">
        <v>12104</v>
      </c>
      <c r="Z104" t="s">
        <v>11839</v>
      </c>
      <c r="AA104" t="s">
        <v>290</v>
      </c>
      <c r="AB104" t="s">
        <v>753</v>
      </c>
      <c r="AC104">
        <v>93.040971999999996</v>
      </c>
      <c r="AD104">
        <v>0.74097199999999996</v>
      </c>
      <c r="AE104" s="6">
        <v>44207</v>
      </c>
      <c r="AF104" s="6">
        <v>46033</v>
      </c>
      <c r="AG104" t="s">
        <v>1992</v>
      </c>
      <c r="AH104">
        <v>3.730556</v>
      </c>
      <c r="AI104">
        <v>3.4744023726659998</v>
      </c>
      <c r="AJ104">
        <v>14.282971</v>
      </c>
      <c r="AK104">
        <v>4.7674682732456599</v>
      </c>
      <c r="AL104">
        <v>215</v>
      </c>
      <c r="AM104">
        <v>206</v>
      </c>
      <c r="AN104">
        <v>2.75</v>
      </c>
      <c r="AO104" t="s">
        <v>11991</v>
      </c>
      <c r="AP104">
        <v>1</v>
      </c>
      <c r="AQ104">
        <v>2</v>
      </c>
      <c r="AR104">
        <v>40.928760648625698</v>
      </c>
      <c r="AS104">
        <v>-3.8238731007510199E-2</v>
      </c>
      <c r="AT104">
        <v>-1.6801542248477199</v>
      </c>
      <c r="AU104">
        <v>-0.52747688985959895</v>
      </c>
      <c r="AV104">
        <v>1.39287699424517</v>
      </c>
    </row>
    <row r="105" spans="1:48" x14ac:dyDescent="0.25">
      <c r="A105" t="s">
        <v>13352</v>
      </c>
      <c r="B105" s="6">
        <v>44664</v>
      </c>
      <c r="C105" t="s">
        <v>13353</v>
      </c>
      <c r="D105" t="s">
        <v>212</v>
      </c>
      <c r="E105">
        <v>138942910.19999999</v>
      </c>
      <c r="F105">
        <v>138984593.09999999</v>
      </c>
      <c r="G105">
        <v>5.1498313502561399E-2</v>
      </c>
      <c r="H105">
        <v>2.7277779999999998</v>
      </c>
      <c r="I105">
        <v>2.5230410000000001</v>
      </c>
      <c r="J105">
        <v>4.6731059999999998</v>
      </c>
      <c r="K105">
        <v>4.6731059999999998</v>
      </c>
      <c r="L105">
        <v>216.85389999999899</v>
      </c>
      <c r="M105">
        <v>215</v>
      </c>
      <c r="N105">
        <v>2.507549</v>
      </c>
      <c r="O105">
        <v>8.6300000000005803E-2</v>
      </c>
      <c r="P105">
        <v>-0.34991496127156901</v>
      </c>
      <c r="Q105">
        <v>-0.66213275170784403</v>
      </c>
      <c r="R105">
        <v>98.805000000000007</v>
      </c>
      <c r="S105">
        <v>99.555000000000007</v>
      </c>
      <c r="T105">
        <v>98.805000000000007</v>
      </c>
      <c r="U105">
        <v>99.555000000000007</v>
      </c>
      <c r="V105" t="s">
        <v>11987</v>
      </c>
      <c r="W105" t="s">
        <v>5110</v>
      </c>
      <c r="X105" t="s">
        <v>1976</v>
      </c>
      <c r="Y105" t="s">
        <v>12104</v>
      </c>
      <c r="Z105" t="s">
        <v>11859</v>
      </c>
      <c r="AA105" t="s">
        <v>290</v>
      </c>
      <c r="AB105" t="s">
        <v>753</v>
      </c>
      <c r="AC105">
        <v>100.03</v>
      </c>
      <c r="AD105">
        <v>1.2250000000000001</v>
      </c>
      <c r="AE105" s="6">
        <v>43809</v>
      </c>
      <c r="AF105" s="6">
        <v>45667</v>
      </c>
      <c r="AG105" t="s">
        <v>1992</v>
      </c>
      <c r="AH105">
        <v>2.7277779999999998</v>
      </c>
      <c r="AI105">
        <v>2.5230413807784</v>
      </c>
      <c r="AJ105">
        <v>7.8263119999999997</v>
      </c>
      <c r="AK105">
        <v>4.6731062934984404</v>
      </c>
      <c r="AL105">
        <v>215</v>
      </c>
      <c r="AM105">
        <v>199</v>
      </c>
      <c r="AN105">
        <v>4.5</v>
      </c>
      <c r="AO105" t="s">
        <v>11991</v>
      </c>
      <c r="AP105">
        <v>1</v>
      </c>
      <c r="AQ105">
        <v>3</v>
      </c>
      <c r="AR105">
        <v>40.928760648625698</v>
      </c>
      <c r="AS105">
        <v>-3.8238731007510199E-2</v>
      </c>
      <c r="AT105">
        <v>-1.6801542248477199</v>
      </c>
      <c r="AU105">
        <v>-0.52747688985959895</v>
      </c>
      <c r="AV105">
        <v>1.39287699424517</v>
      </c>
    </row>
    <row r="106" spans="1:48" x14ac:dyDescent="0.25">
      <c r="A106" t="s">
        <v>13354</v>
      </c>
      <c r="B106" s="6">
        <v>44664</v>
      </c>
      <c r="C106" t="s">
        <v>13355</v>
      </c>
      <c r="D106" t="s">
        <v>212</v>
      </c>
      <c r="E106">
        <v>83365746</v>
      </c>
      <c r="F106">
        <v>86335650.700000003</v>
      </c>
      <c r="G106">
        <v>3.1990167456355398E-2</v>
      </c>
      <c r="H106">
        <v>6.8250000000000002</v>
      </c>
      <c r="I106">
        <v>1.7257290000000001</v>
      </c>
      <c r="J106">
        <v>7.322635</v>
      </c>
      <c r="K106">
        <v>7.322635</v>
      </c>
      <c r="L106">
        <v>462.52719999999999</v>
      </c>
      <c r="M106">
        <v>464</v>
      </c>
      <c r="N106">
        <v>5.1679310000000003</v>
      </c>
      <c r="O106">
        <v>2.2799999999989402E-2</v>
      </c>
      <c r="P106">
        <v>-0.10115196261720701</v>
      </c>
      <c r="Q106">
        <v>-0.26681606371819999</v>
      </c>
      <c r="R106">
        <v>102.20625</v>
      </c>
      <c r="S106">
        <v>103.28425</v>
      </c>
      <c r="T106">
        <v>102.20625</v>
      </c>
      <c r="U106">
        <v>103.28425</v>
      </c>
      <c r="V106" t="s">
        <v>11987</v>
      </c>
      <c r="W106" t="s">
        <v>10430</v>
      </c>
      <c r="X106" t="s">
        <v>1976</v>
      </c>
      <c r="Y106" t="s">
        <v>12104</v>
      </c>
      <c r="Z106" t="s">
        <v>11839</v>
      </c>
      <c r="AA106" t="s">
        <v>248</v>
      </c>
      <c r="AB106" t="s">
        <v>11815</v>
      </c>
      <c r="AC106">
        <v>103.5625</v>
      </c>
      <c r="AD106">
        <v>1.35625</v>
      </c>
      <c r="AE106" s="6">
        <v>43511</v>
      </c>
      <c r="AF106" s="6">
        <v>47164</v>
      </c>
      <c r="AG106" t="s">
        <v>1992</v>
      </c>
      <c r="AH106">
        <v>1.825</v>
      </c>
      <c r="AI106">
        <v>1.67821588782586</v>
      </c>
      <c r="AJ106">
        <v>3.8938030000000001</v>
      </c>
      <c r="AK106">
        <v>5.8197272869584404</v>
      </c>
      <c r="AL106">
        <v>357</v>
      </c>
      <c r="AM106">
        <v>327</v>
      </c>
      <c r="AN106">
        <v>7.75</v>
      </c>
      <c r="AO106" t="s">
        <v>11991</v>
      </c>
      <c r="AP106">
        <v>1</v>
      </c>
      <c r="AQ106">
        <v>3</v>
      </c>
      <c r="AR106">
        <v>40.928760648625698</v>
      </c>
      <c r="AS106">
        <v>-3.8238731007510199E-2</v>
      </c>
      <c r="AT106">
        <v>-1.6801542248477199</v>
      </c>
      <c r="AU106">
        <v>-0.52747688985959895</v>
      </c>
      <c r="AV106">
        <v>1.39287699424517</v>
      </c>
    </row>
    <row r="107" spans="1:48" x14ac:dyDescent="0.25">
      <c r="A107" t="s">
        <v>13356</v>
      </c>
      <c r="B107" s="6">
        <v>44664</v>
      </c>
      <c r="C107" t="s">
        <v>13357</v>
      </c>
      <c r="D107" t="s">
        <v>212</v>
      </c>
      <c r="E107">
        <v>111154328.40000001</v>
      </c>
      <c r="F107">
        <v>110009438.8</v>
      </c>
      <c r="G107">
        <v>4.0762076163977097E-2</v>
      </c>
      <c r="H107">
        <v>2.7749999999999999</v>
      </c>
      <c r="I107">
        <v>2.6252439999999999</v>
      </c>
      <c r="J107">
        <v>3.6765650000000001</v>
      </c>
      <c r="K107">
        <v>3.6765650000000001</v>
      </c>
      <c r="L107">
        <v>116.1515</v>
      </c>
      <c r="M107">
        <v>114</v>
      </c>
      <c r="N107">
        <v>2.6097299999999999</v>
      </c>
      <c r="O107">
        <v>0.16249999999999801</v>
      </c>
      <c r="P107">
        <v>-0.126702390640687</v>
      </c>
      <c r="Q107">
        <v>-2.0159589154933801</v>
      </c>
      <c r="R107">
        <v>98.25</v>
      </c>
      <c r="S107">
        <v>98.75</v>
      </c>
      <c r="T107">
        <v>98.25</v>
      </c>
      <c r="U107">
        <v>98.75</v>
      </c>
      <c r="V107" t="s">
        <v>11987</v>
      </c>
      <c r="W107" t="s">
        <v>4999</v>
      </c>
      <c r="X107" t="s">
        <v>1976</v>
      </c>
      <c r="Y107" t="s">
        <v>12104</v>
      </c>
      <c r="Z107" t="s">
        <v>11859</v>
      </c>
      <c r="AA107" t="s">
        <v>290</v>
      </c>
      <c r="AB107" t="s">
        <v>753</v>
      </c>
      <c r="AC107">
        <v>98.97</v>
      </c>
      <c r="AD107">
        <v>0.72</v>
      </c>
      <c r="AE107" s="6">
        <v>43857</v>
      </c>
      <c r="AF107" s="6">
        <v>45684</v>
      </c>
      <c r="AG107" t="s">
        <v>1967</v>
      </c>
      <c r="AH107">
        <v>2.7749999999999999</v>
      </c>
      <c r="AI107">
        <v>2.6252437039869698</v>
      </c>
      <c r="AJ107">
        <v>8.3448030000000006</v>
      </c>
      <c r="AK107">
        <v>3.67656517214234</v>
      </c>
      <c r="AL107">
        <v>114</v>
      </c>
      <c r="AM107">
        <v>98</v>
      </c>
      <c r="AN107">
        <v>3.2</v>
      </c>
      <c r="AO107" t="s">
        <v>11991</v>
      </c>
      <c r="AP107">
        <v>1</v>
      </c>
      <c r="AQ107">
        <v>3</v>
      </c>
      <c r="AR107">
        <v>52.878630877994198</v>
      </c>
      <c r="AS107">
        <v>4.7654530933321802E-2</v>
      </c>
      <c r="AT107">
        <v>0.83239956916423097</v>
      </c>
      <c r="AU107">
        <v>0.351239037436684</v>
      </c>
      <c r="AV107">
        <v>2.10983397647753</v>
      </c>
    </row>
    <row r="108" spans="1:48" x14ac:dyDescent="0.25">
      <c r="A108" t="s">
        <v>21491</v>
      </c>
      <c r="B108" s="6">
        <v>44664</v>
      </c>
      <c r="C108" t="s">
        <v>21492</v>
      </c>
      <c r="D108" t="s">
        <v>212</v>
      </c>
      <c r="E108">
        <v>69471455.400000006</v>
      </c>
      <c r="F108">
        <v>69085020.400000006</v>
      </c>
      <c r="G108">
        <v>2.55982477031154E-2</v>
      </c>
      <c r="H108">
        <v>4.9166670000000003</v>
      </c>
      <c r="I108">
        <v>4.3440339999999997</v>
      </c>
      <c r="J108">
        <v>4.6352849999999997</v>
      </c>
      <c r="K108">
        <v>4.6352849999999997</v>
      </c>
      <c r="L108">
        <v>198.978499999999</v>
      </c>
      <c r="M108">
        <v>200</v>
      </c>
      <c r="N108">
        <v>4.3262710000000002</v>
      </c>
      <c r="O108">
        <v>-2.1499999999996501E-2</v>
      </c>
      <c r="P108">
        <v>-1.5930760871664</v>
      </c>
      <c r="Q108">
        <v>-1.58888099999999</v>
      </c>
      <c r="R108">
        <v>98.35</v>
      </c>
      <c r="S108">
        <v>98.85</v>
      </c>
      <c r="T108">
        <v>98.35</v>
      </c>
      <c r="U108">
        <v>98.85</v>
      </c>
      <c r="V108" t="s">
        <v>11987</v>
      </c>
      <c r="W108" t="s">
        <v>20746</v>
      </c>
      <c r="X108" t="s">
        <v>1976</v>
      </c>
      <c r="Y108" t="s">
        <v>12104</v>
      </c>
      <c r="Z108" t="s">
        <v>11839</v>
      </c>
      <c r="AA108" t="s">
        <v>290</v>
      </c>
      <c r="AB108" t="s">
        <v>753</v>
      </c>
      <c r="AC108">
        <v>99.443749999999994</v>
      </c>
      <c r="AD108">
        <v>1.09375</v>
      </c>
      <c r="AE108" s="6">
        <v>44579</v>
      </c>
      <c r="AF108" s="6">
        <v>46464</v>
      </c>
      <c r="AG108" t="s">
        <v>1967</v>
      </c>
      <c r="AH108">
        <v>4.9166670000000003</v>
      </c>
      <c r="AI108">
        <v>4.3440339592071897</v>
      </c>
      <c r="AJ108">
        <v>22.339376000000001</v>
      </c>
      <c r="AK108">
        <v>4.63528480391368</v>
      </c>
      <c r="AL108">
        <v>200</v>
      </c>
      <c r="AM108">
        <v>193</v>
      </c>
      <c r="AN108">
        <v>4.375</v>
      </c>
      <c r="AO108" t="s">
        <v>11991</v>
      </c>
      <c r="AP108">
        <v>1</v>
      </c>
      <c r="AQ108">
        <v>3</v>
      </c>
      <c r="AR108">
        <v>52.878630877994198</v>
      </c>
      <c r="AS108">
        <v>4.7654530933321802E-2</v>
      </c>
      <c r="AT108">
        <v>0.83239956916423097</v>
      </c>
      <c r="AU108">
        <v>0.351239037436684</v>
      </c>
      <c r="AV108">
        <v>1.83087844380261</v>
      </c>
    </row>
    <row r="109" spans="1:48" x14ac:dyDescent="0.25">
      <c r="A109" t="s">
        <v>18562</v>
      </c>
      <c r="B109" s="6">
        <v>44664</v>
      </c>
      <c r="C109" t="s">
        <v>18563</v>
      </c>
      <c r="D109" t="s">
        <v>212</v>
      </c>
      <c r="E109">
        <v>104207182.8</v>
      </c>
      <c r="F109">
        <v>99035901.400000006</v>
      </c>
      <c r="G109">
        <v>3.6696023517030101E-2</v>
      </c>
      <c r="H109">
        <v>4.45</v>
      </c>
      <c r="I109">
        <v>4.093782</v>
      </c>
      <c r="J109">
        <v>4.4055020000000003</v>
      </c>
      <c r="K109">
        <v>4.4055020000000003</v>
      </c>
      <c r="L109">
        <v>177.96019999999999</v>
      </c>
      <c r="M109">
        <v>177</v>
      </c>
      <c r="N109">
        <v>4.0729369999999996</v>
      </c>
      <c r="O109">
        <v>-0.244200000000005</v>
      </c>
      <c r="P109">
        <v>-1.0269472874699801</v>
      </c>
      <c r="Q109">
        <v>-1.4277903153086999</v>
      </c>
      <c r="R109">
        <v>94.875</v>
      </c>
      <c r="S109">
        <v>95.375</v>
      </c>
      <c r="T109">
        <v>94.875</v>
      </c>
      <c r="U109">
        <v>95.375</v>
      </c>
      <c r="V109" t="s">
        <v>11987</v>
      </c>
      <c r="W109" t="s">
        <v>18020</v>
      </c>
      <c r="X109" t="s">
        <v>1976</v>
      </c>
      <c r="Y109" t="s">
        <v>12104</v>
      </c>
      <c r="Z109" t="s">
        <v>11839</v>
      </c>
      <c r="AA109" t="s">
        <v>290</v>
      </c>
      <c r="AB109" t="s">
        <v>753</v>
      </c>
      <c r="AC109">
        <v>95.037499999999994</v>
      </c>
      <c r="AD109">
        <v>0.16250000000000001</v>
      </c>
      <c r="AE109" s="6">
        <v>44469</v>
      </c>
      <c r="AF109" s="6">
        <v>46295</v>
      </c>
      <c r="AG109" t="s">
        <v>716</v>
      </c>
      <c r="AH109">
        <v>4.45</v>
      </c>
      <c r="AI109">
        <v>4.0937816182706097</v>
      </c>
      <c r="AJ109">
        <v>19.528476999999999</v>
      </c>
      <c r="AK109">
        <v>4.4055019027489903</v>
      </c>
      <c r="AL109">
        <v>177</v>
      </c>
      <c r="AM109">
        <v>170</v>
      </c>
      <c r="AN109">
        <v>3.25</v>
      </c>
      <c r="AO109" t="s">
        <v>11991</v>
      </c>
      <c r="AP109">
        <v>1</v>
      </c>
      <c r="AQ109">
        <v>3</v>
      </c>
      <c r="AR109">
        <v>52.008185991126098</v>
      </c>
      <c r="AS109">
        <v>-1.40127153420195E-2</v>
      </c>
      <c r="AT109">
        <v>-0.18625819837541199</v>
      </c>
      <c r="AU109">
        <v>-0.14682719935848301</v>
      </c>
      <c r="AV109">
        <v>1.5454832368943101</v>
      </c>
    </row>
    <row r="110" spans="1:48" x14ac:dyDescent="0.25">
      <c r="A110" t="s">
        <v>13358</v>
      </c>
      <c r="B110" s="6">
        <v>44664</v>
      </c>
      <c r="C110" t="s">
        <v>13359</v>
      </c>
      <c r="D110" t="s">
        <v>212</v>
      </c>
      <c r="E110">
        <v>104207182.8</v>
      </c>
      <c r="F110">
        <v>106540844.3</v>
      </c>
      <c r="G110">
        <v>3.9476849047923999E-2</v>
      </c>
      <c r="H110">
        <v>1.9222220000000001</v>
      </c>
      <c r="I110">
        <v>1.828781</v>
      </c>
      <c r="J110">
        <v>3.4634640000000001</v>
      </c>
      <c r="K110">
        <v>3.4634640000000001</v>
      </c>
      <c r="L110">
        <v>117.30419999999999</v>
      </c>
      <c r="M110">
        <v>117</v>
      </c>
      <c r="N110">
        <v>1.822732</v>
      </c>
      <c r="O110">
        <v>0.12019999999999199</v>
      </c>
      <c r="P110">
        <v>-0.72367939444470897</v>
      </c>
      <c r="Q110">
        <v>-1.33747171466207</v>
      </c>
      <c r="R110">
        <v>101.87</v>
      </c>
      <c r="S110">
        <v>102.37</v>
      </c>
      <c r="T110">
        <v>101.87</v>
      </c>
      <c r="U110">
        <v>102.37</v>
      </c>
      <c r="V110" t="s">
        <v>11987</v>
      </c>
      <c r="W110" t="s">
        <v>4580</v>
      </c>
      <c r="X110" t="s">
        <v>1976</v>
      </c>
      <c r="Y110" t="s">
        <v>12104</v>
      </c>
      <c r="Z110" t="s">
        <v>11859</v>
      </c>
      <c r="AA110" t="s">
        <v>290</v>
      </c>
      <c r="AB110" t="s">
        <v>753</v>
      </c>
      <c r="AC110">
        <v>102.23944400000001</v>
      </c>
      <c r="AD110">
        <v>0.36944399999999999</v>
      </c>
      <c r="AE110" s="6">
        <v>43544</v>
      </c>
      <c r="AF110" s="6">
        <v>45371</v>
      </c>
      <c r="AG110" t="s">
        <v>716</v>
      </c>
      <c r="AH110">
        <v>1.9222220000000001</v>
      </c>
      <c r="AI110">
        <v>1.8287814468899599</v>
      </c>
      <c r="AJ110">
        <v>4.3938139999999999</v>
      </c>
      <c r="AK110">
        <v>3.4634640609110501</v>
      </c>
      <c r="AL110">
        <v>117</v>
      </c>
      <c r="AM110">
        <v>89</v>
      </c>
      <c r="AN110">
        <v>4.75</v>
      </c>
      <c r="AO110" t="s">
        <v>11991</v>
      </c>
      <c r="AP110">
        <v>1</v>
      </c>
      <c r="AQ110">
        <v>3</v>
      </c>
      <c r="AR110">
        <v>52.008185991126098</v>
      </c>
      <c r="AS110">
        <v>-1.40127153420195E-2</v>
      </c>
      <c r="AT110">
        <v>-0.18625819837541199</v>
      </c>
      <c r="AU110">
        <v>-0.14682719935848301</v>
      </c>
      <c r="AV110">
        <v>1.5454832368943101</v>
      </c>
    </row>
    <row r="111" spans="1:48" x14ac:dyDescent="0.25">
      <c r="A111" t="s">
        <v>13360</v>
      </c>
      <c r="B111" s="6">
        <v>44664</v>
      </c>
      <c r="C111" t="s">
        <v>13361</v>
      </c>
      <c r="D111" t="s">
        <v>212</v>
      </c>
      <c r="E111">
        <v>138942910.19999999</v>
      </c>
      <c r="F111">
        <v>142200832.40000001</v>
      </c>
      <c r="G111">
        <v>5.2690034827256198E-2</v>
      </c>
      <c r="H111">
        <v>2.7416670000000001</v>
      </c>
      <c r="I111">
        <v>2.5430830000000002</v>
      </c>
      <c r="J111">
        <v>3.981554</v>
      </c>
      <c r="K111">
        <v>3.981554</v>
      </c>
      <c r="L111">
        <v>147.3904</v>
      </c>
      <c r="M111">
        <v>146</v>
      </c>
      <c r="N111">
        <v>2.5276550000000002</v>
      </c>
      <c r="O111">
        <v>0.22660000000000999</v>
      </c>
      <c r="P111">
        <v>-0.39671950270568901</v>
      </c>
      <c r="Q111">
        <v>-1.8185081029265899</v>
      </c>
      <c r="R111">
        <v>101.15</v>
      </c>
      <c r="S111">
        <v>101.65</v>
      </c>
      <c r="T111">
        <v>101.15</v>
      </c>
      <c r="U111">
        <v>101.65</v>
      </c>
      <c r="V111" t="s">
        <v>11987</v>
      </c>
      <c r="W111" t="s">
        <v>4585</v>
      </c>
      <c r="X111" t="s">
        <v>1976</v>
      </c>
      <c r="Y111" t="s">
        <v>12104</v>
      </c>
      <c r="Z111" t="s">
        <v>11859</v>
      </c>
      <c r="AA111" t="s">
        <v>290</v>
      </c>
      <c r="AB111" t="s">
        <v>753</v>
      </c>
      <c r="AC111">
        <v>102.344792</v>
      </c>
      <c r="AD111">
        <v>1.1947920000000001</v>
      </c>
      <c r="AE111" s="6">
        <v>43031</v>
      </c>
      <c r="AF111" s="6">
        <v>45672</v>
      </c>
      <c r="AG111" t="s">
        <v>716</v>
      </c>
      <c r="AH111">
        <v>2.7416670000000001</v>
      </c>
      <c r="AI111">
        <v>2.5430834929880302</v>
      </c>
      <c r="AJ111">
        <v>7.948556</v>
      </c>
      <c r="AK111">
        <v>3.9815538549042002</v>
      </c>
      <c r="AL111">
        <v>146</v>
      </c>
      <c r="AM111">
        <v>129</v>
      </c>
      <c r="AN111">
        <v>4.625</v>
      </c>
      <c r="AO111" t="s">
        <v>11991</v>
      </c>
      <c r="AP111">
        <v>1</v>
      </c>
      <c r="AQ111">
        <v>3</v>
      </c>
      <c r="AR111">
        <v>52.008185991126098</v>
      </c>
      <c r="AS111">
        <v>-1.40127153420195E-2</v>
      </c>
      <c r="AT111">
        <v>-0.18625819837541199</v>
      </c>
      <c r="AU111">
        <v>-0.14682719935848301</v>
      </c>
      <c r="AV111">
        <v>1.5454832368943101</v>
      </c>
    </row>
    <row r="112" spans="1:48" x14ac:dyDescent="0.25">
      <c r="A112" t="s">
        <v>13362</v>
      </c>
      <c r="B112" s="6">
        <v>44664</v>
      </c>
      <c r="C112" t="s">
        <v>13363</v>
      </c>
      <c r="D112" t="s">
        <v>212</v>
      </c>
      <c r="E112">
        <v>104207182.8</v>
      </c>
      <c r="F112">
        <v>108380897.2</v>
      </c>
      <c r="G112">
        <v>4.0158648519390799E-2</v>
      </c>
      <c r="H112">
        <v>1.0027779999999999</v>
      </c>
      <c r="I112">
        <v>0.95967400000000003</v>
      </c>
      <c r="J112">
        <v>2.823518</v>
      </c>
      <c r="K112">
        <v>2.823518</v>
      </c>
      <c r="L112">
        <v>115.463999999999</v>
      </c>
      <c r="M112">
        <v>114</v>
      </c>
      <c r="N112">
        <v>0.95443100000000003</v>
      </c>
      <c r="O112">
        <v>-0.12799999999999401</v>
      </c>
      <c r="P112">
        <v>-0.68435239977756501</v>
      </c>
      <c r="Q112">
        <v>-0.35727283023430001</v>
      </c>
      <c r="R112">
        <v>101.58125</v>
      </c>
      <c r="S112">
        <v>102.01425</v>
      </c>
      <c r="T112">
        <v>101.58125</v>
      </c>
      <c r="U112">
        <v>102.01425</v>
      </c>
      <c r="V112" t="s">
        <v>11987</v>
      </c>
      <c r="W112" t="s">
        <v>4576</v>
      </c>
      <c r="X112" t="s">
        <v>1976</v>
      </c>
      <c r="Y112" t="s">
        <v>12104</v>
      </c>
      <c r="Z112" t="s">
        <v>11859</v>
      </c>
      <c r="AA112" t="s">
        <v>290</v>
      </c>
      <c r="AB112" t="s">
        <v>753</v>
      </c>
      <c r="AC112">
        <v>104.005208</v>
      </c>
      <c r="AD112">
        <v>2.4239579999999998</v>
      </c>
      <c r="AE112" s="6">
        <v>43209</v>
      </c>
      <c r="AF112" s="6">
        <v>45035</v>
      </c>
      <c r="AG112" t="s">
        <v>716</v>
      </c>
      <c r="AH112">
        <v>1.0027779999999999</v>
      </c>
      <c r="AI112">
        <v>0.959673722359768</v>
      </c>
      <c r="AJ112">
        <v>1.895823</v>
      </c>
      <c r="AK112">
        <v>2.8235180164090501</v>
      </c>
      <c r="AL112">
        <v>114</v>
      </c>
      <c r="AM112">
        <v>74</v>
      </c>
      <c r="AN112">
        <v>4.875</v>
      </c>
      <c r="AO112" t="s">
        <v>11991</v>
      </c>
      <c r="AP112">
        <v>1</v>
      </c>
      <c r="AQ112">
        <v>3</v>
      </c>
      <c r="AR112">
        <v>52.008185991126098</v>
      </c>
      <c r="AS112">
        <v>-1.40127153420195E-2</v>
      </c>
      <c r="AT112">
        <v>-0.18625819837541199</v>
      </c>
      <c r="AU112">
        <v>-0.14682719935848301</v>
      </c>
      <c r="AV112">
        <v>1.5454832368943101</v>
      </c>
    </row>
    <row r="113" spans="1:48" x14ac:dyDescent="0.25">
      <c r="A113" t="s">
        <v>21493</v>
      </c>
      <c r="B113" s="6">
        <v>44664</v>
      </c>
      <c r="C113" t="s">
        <v>21494</v>
      </c>
      <c r="D113" t="s">
        <v>212</v>
      </c>
      <c r="E113">
        <v>69471455.400000006</v>
      </c>
      <c r="F113">
        <v>69689277.599999994</v>
      </c>
      <c r="G113">
        <v>2.5822144640491401E-2</v>
      </c>
      <c r="H113">
        <v>6.730556</v>
      </c>
      <c r="I113">
        <v>5.6307419999999997</v>
      </c>
      <c r="J113">
        <v>4.8737159999999999</v>
      </c>
      <c r="K113">
        <v>4.8737159999999999</v>
      </c>
      <c r="L113">
        <v>217.88560000000001</v>
      </c>
      <c r="M113">
        <v>218</v>
      </c>
      <c r="N113">
        <v>5.6026530000000001</v>
      </c>
      <c r="O113">
        <v>-0.24450000000000299</v>
      </c>
      <c r="P113">
        <v>-0.30849052963124401</v>
      </c>
      <c r="Q113">
        <v>-0.104101999999994</v>
      </c>
      <c r="R113">
        <v>99</v>
      </c>
      <c r="S113">
        <v>100</v>
      </c>
      <c r="T113">
        <v>99</v>
      </c>
      <c r="U113">
        <v>100</v>
      </c>
      <c r="V113" t="s">
        <v>11987</v>
      </c>
      <c r="W113" t="s">
        <v>21140</v>
      </c>
      <c r="X113" t="s">
        <v>1976</v>
      </c>
      <c r="Y113" t="s">
        <v>12104</v>
      </c>
      <c r="Z113" t="s">
        <v>11839</v>
      </c>
      <c r="AA113" t="s">
        <v>290</v>
      </c>
      <c r="AB113" t="s">
        <v>753</v>
      </c>
      <c r="AC113">
        <v>100.313542</v>
      </c>
      <c r="AD113">
        <v>1.313542</v>
      </c>
      <c r="AE113" s="6">
        <v>44572</v>
      </c>
      <c r="AF113" s="6">
        <v>47129</v>
      </c>
      <c r="AG113" t="s">
        <v>716</v>
      </c>
      <c r="AH113">
        <v>6.730556</v>
      </c>
      <c r="AI113">
        <v>5.6307417631537096</v>
      </c>
      <c r="AJ113">
        <v>37.900298999999997</v>
      </c>
      <c r="AK113">
        <v>4.87371587778944</v>
      </c>
      <c r="AL113">
        <v>218</v>
      </c>
      <c r="AM113">
        <v>216</v>
      </c>
      <c r="AN113">
        <v>4.875</v>
      </c>
      <c r="AO113" t="s">
        <v>11991</v>
      </c>
      <c r="AP113">
        <v>1</v>
      </c>
      <c r="AQ113">
        <v>3</v>
      </c>
      <c r="AR113">
        <v>52.008185991126098</v>
      </c>
      <c r="AS113">
        <v>-1.40127153420195E-2</v>
      </c>
      <c r="AT113">
        <v>-0.18625819837541199</v>
      </c>
      <c r="AU113">
        <v>-0.14682719935848301</v>
      </c>
      <c r="AV113">
        <v>0.86998862831774204</v>
      </c>
    </row>
    <row r="114" spans="1:48" x14ac:dyDescent="0.25">
      <c r="A114" t="s">
        <v>13364</v>
      </c>
      <c r="B114" s="6">
        <v>44664</v>
      </c>
      <c r="C114" t="s">
        <v>13365</v>
      </c>
      <c r="D114" t="s">
        <v>212</v>
      </c>
      <c r="E114">
        <v>104207182.8</v>
      </c>
      <c r="F114">
        <v>108215179.7</v>
      </c>
      <c r="G114">
        <v>4.0097244773166001E-2</v>
      </c>
      <c r="H114">
        <v>0.75277799999999995</v>
      </c>
      <c r="I114">
        <v>0.74029699999999998</v>
      </c>
      <c r="J114">
        <v>2.121289</v>
      </c>
      <c r="K114">
        <v>2.121289</v>
      </c>
      <c r="L114">
        <v>70.744499999999903</v>
      </c>
      <c r="M114">
        <v>60</v>
      </c>
      <c r="N114">
        <v>0.73098300000000005</v>
      </c>
      <c r="O114">
        <v>0.25010000000000798</v>
      </c>
      <c r="P114">
        <v>-0.14210194152542899</v>
      </c>
      <c r="Q114">
        <v>0.34135039461078398</v>
      </c>
      <c r="R114">
        <v>102.39375</v>
      </c>
      <c r="S114">
        <v>102.78475</v>
      </c>
      <c r="T114">
        <v>102.39375</v>
      </c>
      <c r="U114">
        <v>102.78475</v>
      </c>
      <c r="V114" t="s">
        <v>11987</v>
      </c>
      <c r="W114" t="s">
        <v>4590</v>
      </c>
      <c r="X114" t="s">
        <v>1976</v>
      </c>
      <c r="Y114" t="s">
        <v>12104</v>
      </c>
      <c r="Z114" t="s">
        <v>11877</v>
      </c>
      <c r="AA114" t="s">
        <v>396</v>
      </c>
      <c r="AB114" t="s">
        <v>11815</v>
      </c>
      <c r="AC114">
        <v>103.846181</v>
      </c>
      <c r="AD114">
        <v>1.452431</v>
      </c>
      <c r="AE114" s="6">
        <v>41079</v>
      </c>
      <c r="AF114" s="6">
        <v>44945</v>
      </c>
      <c r="AG114" t="s">
        <v>716</v>
      </c>
      <c r="AH114">
        <v>0.75277799999999995</v>
      </c>
      <c r="AI114">
        <v>0.74029707976136805</v>
      </c>
      <c r="AJ114">
        <v>1.168852</v>
      </c>
      <c r="AK114">
        <v>2.1212888914458001</v>
      </c>
      <c r="AL114">
        <v>60</v>
      </c>
      <c r="AM114">
        <v>28</v>
      </c>
      <c r="AN114">
        <v>5.875</v>
      </c>
      <c r="AO114" t="s">
        <v>11991</v>
      </c>
      <c r="AP114">
        <v>1</v>
      </c>
      <c r="AQ114">
        <v>3</v>
      </c>
      <c r="AR114">
        <v>52.008185991126098</v>
      </c>
      <c r="AS114">
        <v>-1.40127153420195E-2</v>
      </c>
      <c r="AT114">
        <v>-0.18625819837541199</v>
      </c>
      <c r="AU114">
        <v>-0.14682719935848301</v>
      </c>
      <c r="AV114">
        <v>1.5454832368943101</v>
      </c>
    </row>
    <row r="115" spans="1:48" x14ac:dyDescent="0.25">
      <c r="A115" t="s">
        <v>13366</v>
      </c>
      <c r="B115" s="6">
        <v>44664</v>
      </c>
      <c r="C115" t="s">
        <v>13367</v>
      </c>
      <c r="D115" t="s">
        <v>212</v>
      </c>
      <c r="E115">
        <v>270938674.80000001</v>
      </c>
      <c r="F115">
        <v>256516834</v>
      </c>
      <c r="G115">
        <v>9.5047832604556001E-2</v>
      </c>
      <c r="H115">
        <v>27.7</v>
      </c>
      <c r="I115">
        <v>1.5014940000000001</v>
      </c>
      <c r="J115">
        <v>7.5411419999999998</v>
      </c>
      <c r="K115">
        <v>7.5411419999999998</v>
      </c>
      <c r="L115">
        <v>470.2432</v>
      </c>
      <c r="M115">
        <v>471</v>
      </c>
      <c r="N115">
        <v>11.60196</v>
      </c>
      <c r="O115">
        <v>-5.5099999999996797E-2</v>
      </c>
      <c r="P115">
        <v>-1.24230282824744</v>
      </c>
      <c r="Q115">
        <v>-2.8185041398603001</v>
      </c>
      <c r="R115">
        <v>94.625</v>
      </c>
      <c r="S115">
        <v>95.625</v>
      </c>
      <c r="T115">
        <v>94.625</v>
      </c>
      <c r="U115">
        <v>95.625</v>
      </c>
      <c r="V115" t="s">
        <v>11987</v>
      </c>
      <c r="W115" t="s">
        <v>4563</v>
      </c>
      <c r="X115" t="s">
        <v>1976</v>
      </c>
      <c r="Y115" t="s">
        <v>12104</v>
      </c>
      <c r="Z115" t="s">
        <v>11854</v>
      </c>
      <c r="AA115" t="s">
        <v>11839</v>
      </c>
      <c r="AB115" t="s">
        <v>12045</v>
      </c>
      <c r="AC115">
        <v>94.677082999999996</v>
      </c>
      <c r="AD115">
        <v>5.2082999999999997E-2</v>
      </c>
      <c r="AE115" s="6">
        <v>41305</v>
      </c>
      <c r="AF115" s="6">
        <v>54788</v>
      </c>
      <c r="AG115" t="s">
        <v>716</v>
      </c>
      <c r="AH115">
        <v>27.7</v>
      </c>
      <c r="AI115">
        <v>1.50149430564569</v>
      </c>
      <c r="AJ115">
        <v>-1.0042530000000001</v>
      </c>
      <c r="AK115">
        <v>7.5411423101844797</v>
      </c>
      <c r="AL115">
        <v>471</v>
      </c>
      <c r="AM115">
        <v>493</v>
      </c>
      <c r="AN115">
        <v>6.25</v>
      </c>
      <c r="AO115" t="s">
        <v>11991</v>
      </c>
      <c r="AP115">
        <v>1</v>
      </c>
      <c r="AQ115">
        <v>3</v>
      </c>
      <c r="AR115">
        <v>52.008185991126098</v>
      </c>
      <c r="AS115">
        <v>-1.40127153420195E-2</v>
      </c>
      <c r="AT115">
        <v>-0.18625819837541199</v>
      </c>
      <c r="AU115">
        <v>-0.14682719935848301</v>
      </c>
      <c r="AV115">
        <v>1.5454832368943101</v>
      </c>
    </row>
    <row r="116" spans="1:48" x14ac:dyDescent="0.25">
      <c r="A116" t="s">
        <v>13368</v>
      </c>
      <c r="B116" s="6">
        <v>44664</v>
      </c>
      <c r="C116" t="s">
        <v>13369</v>
      </c>
      <c r="D116" t="s">
        <v>212</v>
      </c>
      <c r="E116">
        <v>180448909.19999999</v>
      </c>
      <c r="F116">
        <v>186655599.19999999</v>
      </c>
      <c r="G116">
        <v>6.9161972217958695E-2</v>
      </c>
      <c r="H116">
        <v>27.7</v>
      </c>
      <c r="I116">
        <v>1.1635580000000001</v>
      </c>
      <c r="J116">
        <v>9.742953</v>
      </c>
      <c r="K116">
        <v>9.742953</v>
      </c>
      <c r="L116">
        <v>690.42430000000002</v>
      </c>
      <c r="M116">
        <v>693</v>
      </c>
      <c r="N116">
        <v>9.3878529999999998</v>
      </c>
      <c r="O116">
        <v>0.42050000000000098</v>
      </c>
      <c r="P116">
        <v>-1.3432866533946699E-2</v>
      </c>
      <c r="Q116">
        <v>0.98159855032593502</v>
      </c>
      <c r="R116">
        <v>103.3625</v>
      </c>
      <c r="S116">
        <v>104.1095</v>
      </c>
      <c r="T116">
        <v>103.3625</v>
      </c>
      <c r="U116">
        <v>104.1095</v>
      </c>
      <c r="V116" t="s">
        <v>11987</v>
      </c>
      <c r="W116" t="s">
        <v>4562</v>
      </c>
      <c r="X116" t="s">
        <v>1976</v>
      </c>
      <c r="Y116" t="s">
        <v>12104</v>
      </c>
      <c r="Z116" t="s">
        <v>11854</v>
      </c>
      <c r="AA116" t="s">
        <v>11839</v>
      </c>
      <c r="AB116" t="s">
        <v>12045</v>
      </c>
      <c r="AC116">
        <v>103.439583</v>
      </c>
      <c r="AD116">
        <v>7.7082999999999999E-2</v>
      </c>
      <c r="AE116" s="6">
        <v>40928</v>
      </c>
      <c r="AF116" s="6">
        <v>54788</v>
      </c>
      <c r="AG116" t="s">
        <v>716</v>
      </c>
      <c r="AH116">
        <v>0.99166699999999997</v>
      </c>
      <c r="AI116">
        <v>0.95206602608867996</v>
      </c>
      <c r="AJ116">
        <v>1.805949</v>
      </c>
      <c r="AK116">
        <v>4.9513532043606796</v>
      </c>
      <c r="AL116">
        <v>328</v>
      </c>
      <c r="AM116">
        <v>288</v>
      </c>
      <c r="AN116">
        <v>9.25</v>
      </c>
      <c r="AO116" t="s">
        <v>11991</v>
      </c>
      <c r="AP116">
        <v>1</v>
      </c>
      <c r="AQ116">
        <v>3</v>
      </c>
      <c r="AR116">
        <v>52.008185991126098</v>
      </c>
      <c r="AS116">
        <v>-1.40127153420195E-2</v>
      </c>
      <c r="AT116">
        <v>-0.18625819837541199</v>
      </c>
      <c r="AU116">
        <v>-0.14682719935848301</v>
      </c>
      <c r="AV116">
        <v>1.5454832368943101</v>
      </c>
    </row>
    <row r="117" spans="1:48" x14ac:dyDescent="0.25">
      <c r="A117" t="s">
        <v>13370</v>
      </c>
      <c r="B117" s="6">
        <v>44664</v>
      </c>
      <c r="C117" t="s">
        <v>13371</v>
      </c>
      <c r="D117" t="s">
        <v>212</v>
      </c>
      <c r="E117">
        <v>298727257.19999999</v>
      </c>
      <c r="F117">
        <v>317360369.89999998</v>
      </c>
      <c r="G117">
        <v>0.11759234213933401</v>
      </c>
      <c r="H117">
        <v>27.7</v>
      </c>
      <c r="I117">
        <v>2.0484040000000001</v>
      </c>
      <c r="J117">
        <v>8.876474</v>
      </c>
      <c r="K117">
        <v>8.876474</v>
      </c>
      <c r="L117">
        <v>603.77639999999997</v>
      </c>
      <c r="M117">
        <v>606</v>
      </c>
      <c r="N117">
        <v>9.7766350000000006</v>
      </c>
      <c r="O117">
        <v>0.200399999999989</v>
      </c>
      <c r="P117">
        <v>-0.72421417817389799</v>
      </c>
      <c r="Q117">
        <v>-0.46260991741020602</v>
      </c>
      <c r="R117">
        <v>103.2375</v>
      </c>
      <c r="S117">
        <v>103.8625</v>
      </c>
      <c r="T117">
        <v>103.2375</v>
      </c>
      <c r="U117">
        <v>103.8625</v>
      </c>
      <c r="V117" t="s">
        <v>11987</v>
      </c>
      <c r="W117" t="s">
        <v>4568</v>
      </c>
      <c r="X117" t="s">
        <v>1976</v>
      </c>
      <c r="Y117" t="s">
        <v>12104</v>
      </c>
      <c r="Z117" t="s">
        <v>11854</v>
      </c>
      <c r="AA117" t="s">
        <v>283</v>
      </c>
      <c r="AB117" t="s">
        <v>12045</v>
      </c>
      <c r="AC117">
        <v>106.2375</v>
      </c>
      <c r="AD117">
        <v>3</v>
      </c>
      <c r="AE117" s="6">
        <v>41808</v>
      </c>
      <c r="AF117" s="6">
        <v>54788</v>
      </c>
      <c r="AG117" t="s">
        <v>716</v>
      </c>
      <c r="AH117">
        <v>2.1666669999999999</v>
      </c>
      <c r="AI117">
        <v>1.90661510492135</v>
      </c>
      <c r="AJ117">
        <v>4.738289</v>
      </c>
      <c r="AK117">
        <v>7.0380446555318299</v>
      </c>
      <c r="AL117">
        <v>466</v>
      </c>
      <c r="AM117">
        <v>443</v>
      </c>
      <c r="AN117">
        <v>9</v>
      </c>
      <c r="AO117" t="s">
        <v>11991</v>
      </c>
      <c r="AP117">
        <v>1</v>
      </c>
      <c r="AQ117">
        <v>3</v>
      </c>
      <c r="AR117">
        <v>52.008185991126098</v>
      </c>
      <c r="AS117">
        <v>-1.40127153420195E-2</v>
      </c>
      <c r="AT117">
        <v>-0.18625819837541199</v>
      </c>
      <c r="AU117">
        <v>-0.14682719935848301</v>
      </c>
      <c r="AV117">
        <v>1.5454832368943101</v>
      </c>
    </row>
    <row r="118" spans="1:48" x14ac:dyDescent="0.25">
      <c r="A118" t="s">
        <v>13372</v>
      </c>
      <c r="B118" s="6">
        <v>44664</v>
      </c>
      <c r="C118" t="s">
        <v>13373</v>
      </c>
      <c r="D118" t="s">
        <v>212</v>
      </c>
      <c r="E118">
        <v>41682873.200000003</v>
      </c>
      <c r="F118">
        <v>41941075.299999997</v>
      </c>
      <c r="G118">
        <v>1.5540532907035699E-2</v>
      </c>
      <c r="H118">
        <v>2.6527780000000001</v>
      </c>
      <c r="I118">
        <v>2.4614150000000001</v>
      </c>
      <c r="J118">
        <v>4.2717390000000002</v>
      </c>
      <c r="K118">
        <v>4.2717390000000002</v>
      </c>
      <c r="L118">
        <v>178.38220000000001</v>
      </c>
      <c r="M118">
        <v>176</v>
      </c>
      <c r="N118">
        <v>2.4478599999999999</v>
      </c>
      <c r="O118">
        <v>-1.5200000000004E-2</v>
      </c>
      <c r="P118">
        <v>8.3580673196448296E-2</v>
      </c>
      <c r="Q118">
        <v>-1.33937846849312</v>
      </c>
      <c r="R118">
        <v>99.143749999999997</v>
      </c>
      <c r="S118">
        <v>99.941249999999997</v>
      </c>
      <c r="T118">
        <v>99.143749999999997</v>
      </c>
      <c r="U118">
        <v>99.941249999999997</v>
      </c>
      <c r="V118" t="s">
        <v>11987</v>
      </c>
      <c r="W118" t="s">
        <v>5823</v>
      </c>
      <c r="X118" t="s">
        <v>1976</v>
      </c>
      <c r="Y118" t="s">
        <v>12104</v>
      </c>
      <c r="Z118" t="s">
        <v>11839</v>
      </c>
      <c r="AA118" t="s">
        <v>290</v>
      </c>
      <c r="AB118" t="s">
        <v>753</v>
      </c>
      <c r="AC118">
        <v>100.619444</v>
      </c>
      <c r="AD118">
        <v>1.4756940000000001</v>
      </c>
      <c r="AE118" s="6">
        <v>43812</v>
      </c>
      <c r="AF118" s="6">
        <v>45639</v>
      </c>
      <c r="AG118" t="s">
        <v>1234</v>
      </c>
      <c r="AH118">
        <v>2.6527780000000001</v>
      </c>
      <c r="AI118">
        <v>2.461415305984</v>
      </c>
      <c r="AJ118">
        <v>7.465948</v>
      </c>
      <c r="AK118">
        <v>4.2717390360837904</v>
      </c>
      <c r="AL118">
        <v>176</v>
      </c>
      <c r="AM118">
        <v>159</v>
      </c>
      <c r="AN118">
        <v>4.25</v>
      </c>
      <c r="AO118" t="s">
        <v>11991</v>
      </c>
      <c r="AP118">
        <v>1</v>
      </c>
      <c r="AQ118">
        <v>4</v>
      </c>
      <c r="AR118">
        <v>41.297124515478302</v>
      </c>
      <c r="AS118">
        <v>0.145689647782177</v>
      </c>
      <c r="AT118">
        <v>2.6117710035844501</v>
      </c>
      <c r="AU118">
        <v>1.09734229169271</v>
      </c>
      <c r="AV118">
        <v>2.1638070522835502</v>
      </c>
    </row>
    <row r="119" spans="1:48" x14ac:dyDescent="0.25">
      <c r="A119" t="s">
        <v>13374</v>
      </c>
      <c r="B119" s="6">
        <v>44664</v>
      </c>
      <c r="C119" t="s">
        <v>13375</v>
      </c>
      <c r="D119" t="s">
        <v>212</v>
      </c>
      <c r="E119">
        <v>27788582</v>
      </c>
      <c r="F119">
        <v>26510500.100000001</v>
      </c>
      <c r="G119">
        <v>9.8230027809697099E-3</v>
      </c>
      <c r="H119">
        <v>8.7777779999999996</v>
      </c>
      <c r="I119">
        <v>3.362314</v>
      </c>
      <c r="J119">
        <v>7.2440920000000002</v>
      </c>
      <c r="K119">
        <v>7.2440920000000002</v>
      </c>
      <c r="L119">
        <v>454.80180000000001</v>
      </c>
      <c r="M119">
        <v>456</v>
      </c>
      <c r="N119">
        <v>6.6054360000000001</v>
      </c>
      <c r="O119">
        <v>-0.26429999999999498</v>
      </c>
      <c r="P119">
        <v>0.17354609161548401</v>
      </c>
      <c r="Q119">
        <v>-0.79134160691674005</v>
      </c>
      <c r="R119">
        <v>94.206249999999997</v>
      </c>
      <c r="S119">
        <v>95.386250000000004</v>
      </c>
      <c r="T119">
        <v>94.206249999999997</v>
      </c>
      <c r="U119">
        <v>95.386250000000004</v>
      </c>
      <c r="V119" t="s">
        <v>11987</v>
      </c>
      <c r="W119" t="s">
        <v>5074</v>
      </c>
      <c r="X119" t="s">
        <v>1976</v>
      </c>
      <c r="Y119" t="s">
        <v>12104</v>
      </c>
      <c r="Z119" t="s">
        <v>11839</v>
      </c>
      <c r="AA119" t="s">
        <v>283</v>
      </c>
      <c r="AB119" t="s">
        <v>11815</v>
      </c>
      <c r="AC119">
        <v>95.400694000000001</v>
      </c>
      <c r="AD119">
        <v>1.1944440000000001</v>
      </c>
      <c r="AE119" s="6">
        <v>44224</v>
      </c>
      <c r="AF119" s="6">
        <v>47876</v>
      </c>
      <c r="AG119" t="s">
        <v>1983</v>
      </c>
      <c r="AH119">
        <v>3.7777780000000001</v>
      </c>
      <c r="AI119">
        <v>3.32453804596719</v>
      </c>
      <c r="AJ119">
        <v>13.433603</v>
      </c>
      <c r="AK119">
        <v>6.7763724398168703</v>
      </c>
      <c r="AL119">
        <v>417</v>
      </c>
      <c r="AM119">
        <v>407</v>
      </c>
      <c r="AN119">
        <v>5.375</v>
      </c>
      <c r="AO119" t="s">
        <v>11991</v>
      </c>
      <c r="AP119">
        <v>1</v>
      </c>
      <c r="AQ119">
        <v>4</v>
      </c>
      <c r="AR119">
        <v>41.376846858448801</v>
      </c>
      <c r="AS119">
        <v>0.14567092313614399</v>
      </c>
      <c r="AT119">
        <v>2.6113486144162001</v>
      </c>
      <c r="AU119">
        <v>1.0971737698783399</v>
      </c>
      <c r="AV119">
        <v>2.1623302195098599</v>
      </c>
    </row>
    <row r="120" spans="1:48" x14ac:dyDescent="0.25">
      <c r="A120" t="s">
        <v>13376</v>
      </c>
      <c r="B120" s="6">
        <v>44664</v>
      </c>
      <c r="C120" t="s">
        <v>13377</v>
      </c>
      <c r="D120" t="s">
        <v>212</v>
      </c>
      <c r="E120">
        <v>41682873.200000003</v>
      </c>
      <c r="F120">
        <v>42130964.100000001</v>
      </c>
      <c r="G120">
        <v>1.56108928963932E-2</v>
      </c>
      <c r="H120">
        <v>2.4333330000000002</v>
      </c>
      <c r="I120">
        <v>2.2948089999999999</v>
      </c>
      <c r="J120">
        <v>3.8365209999999998</v>
      </c>
      <c r="K120">
        <v>3.8365209999999998</v>
      </c>
      <c r="L120">
        <v>139.73209999999901</v>
      </c>
      <c r="M120">
        <v>137</v>
      </c>
      <c r="N120">
        <v>2.282251</v>
      </c>
      <c r="O120">
        <v>8.6600000000003299E-2</v>
      </c>
      <c r="P120">
        <v>-0.83394625172773496</v>
      </c>
      <c r="Q120">
        <v>-2.04459240658317</v>
      </c>
      <c r="R120">
        <v>100.77500000000001</v>
      </c>
      <c r="S120">
        <v>101.52500000000001</v>
      </c>
      <c r="T120">
        <v>100.77500000000001</v>
      </c>
      <c r="U120">
        <v>101.52500000000001</v>
      </c>
      <c r="V120" t="s">
        <v>11987</v>
      </c>
      <c r="W120" t="s">
        <v>3859</v>
      </c>
      <c r="X120" t="s">
        <v>1976</v>
      </c>
      <c r="Y120" t="s">
        <v>12104</v>
      </c>
      <c r="Z120" t="s">
        <v>11859</v>
      </c>
      <c r="AA120" t="s">
        <v>290</v>
      </c>
      <c r="AB120" t="s">
        <v>753</v>
      </c>
      <c r="AC120">
        <v>101.075</v>
      </c>
      <c r="AD120">
        <v>0.3</v>
      </c>
      <c r="AE120" s="6">
        <v>43732</v>
      </c>
      <c r="AF120" s="6">
        <v>45559</v>
      </c>
      <c r="AG120" t="s">
        <v>745</v>
      </c>
      <c r="AH120">
        <v>2.4333330000000002</v>
      </c>
      <c r="AI120">
        <v>2.2948094625655502</v>
      </c>
      <c r="AJ120">
        <v>6.4687859999999997</v>
      </c>
      <c r="AK120">
        <v>3.83652101671596</v>
      </c>
      <c r="AL120">
        <v>137</v>
      </c>
      <c r="AM120">
        <v>117</v>
      </c>
      <c r="AN120">
        <v>4.5</v>
      </c>
      <c r="AO120" t="s">
        <v>11991</v>
      </c>
      <c r="AP120">
        <v>1</v>
      </c>
      <c r="AQ120">
        <v>4</v>
      </c>
      <c r="AR120">
        <v>20.005232393329798</v>
      </c>
      <c r="AS120">
        <v>-0.26847688179725798</v>
      </c>
      <c r="AT120">
        <v>-7.0221693896297603</v>
      </c>
      <c r="AU120">
        <v>-2.66948407121536</v>
      </c>
      <c r="AV120">
        <v>-12.551812044732999</v>
      </c>
    </row>
    <row r="121" spans="1:48" x14ac:dyDescent="0.25">
      <c r="A121" t="s">
        <v>13378</v>
      </c>
      <c r="B121" s="6">
        <v>44664</v>
      </c>
      <c r="C121" t="s">
        <v>13379</v>
      </c>
      <c r="D121" t="s">
        <v>212</v>
      </c>
      <c r="E121">
        <v>55577164</v>
      </c>
      <c r="F121">
        <v>56110743.100000001</v>
      </c>
      <c r="G121">
        <v>2.0790855851717201E-2</v>
      </c>
      <c r="H121">
        <v>3.2805559999999998</v>
      </c>
      <c r="I121">
        <v>3.0157750000000001</v>
      </c>
      <c r="J121">
        <v>4.1264010000000004</v>
      </c>
      <c r="K121">
        <v>4.1264010000000004</v>
      </c>
      <c r="L121">
        <v>154.96180000000001</v>
      </c>
      <c r="M121">
        <v>155</v>
      </c>
      <c r="N121">
        <v>3.001449</v>
      </c>
      <c r="O121">
        <v>4.8200000000009298E-2</v>
      </c>
      <c r="P121">
        <v>0.19862897776581301</v>
      </c>
      <c r="Q121">
        <v>-1.0918661007005801</v>
      </c>
      <c r="R121">
        <v>100</v>
      </c>
      <c r="S121">
        <v>100.75</v>
      </c>
      <c r="T121">
        <v>100</v>
      </c>
      <c r="U121">
        <v>100.75</v>
      </c>
      <c r="V121" t="s">
        <v>11987</v>
      </c>
      <c r="W121" t="s">
        <v>4626</v>
      </c>
      <c r="X121" t="s">
        <v>1976</v>
      </c>
      <c r="Y121" t="s">
        <v>12104</v>
      </c>
      <c r="Z121" t="s">
        <v>11859</v>
      </c>
      <c r="AA121" t="s">
        <v>290</v>
      </c>
      <c r="AB121" t="s">
        <v>753</v>
      </c>
      <c r="AC121">
        <v>100.960069</v>
      </c>
      <c r="AD121">
        <v>0.96006899999999995</v>
      </c>
      <c r="AE121" s="6">
        <v>44041</v>
      </c>
      <c r="AF121" s="6">
        <v>45867</v>
      </c>
      <c r="AG121" t="s">
        <v>745</v>
      </c>
      <c r="AH121">
        <v>3.2805559999999998</v>
      </c>
      <c r="AI121">
        <v>3.0157752624423102</v>
      </c>
      <c r="AJ121">
        <v>11.040964000000001</v>
      </c>
      <c r="AK121">
        <v>4.1264010418506301</v>
      </c>
      <c r="AL121">
        <v>155</v>
      </c>
      <c r="AM121">
        <v>142</v>
      </c>
      <c r="AN121">
        <v>4.375</v>
      </c>
      <c r="AO121" t="s">
        <v>11991</v>
      </c>
      <c r="AP121">
        <v>1</v>
      </c>
      <c r="AQ121">
        <v>4</v>
      </c>
      <c r="AR121">
        <v>20.005232393329798</v>
      </c>
      <c r="AS121">
        <v>-0.26847688179725798</v>
      </c>
      <c r="AT121">
        <v>-7.0221693896297603</v>
      </c>
      <c r="AU121">
        <v>-2.66948407121536</v>
      </c>
      <c r="AV121">
        <v>-12.551812044732999</v>
      </c>
    </row>
    <row r="122" spans="1:48" x14ac:dyDescent="0.25">
      <c r="A122" t="s">
        <v>13380</v>
      </c>
      <c r="B122" s="6">
        <v>44664</v>
      </c>
      <c r="C122" t="s">
        <v>13381</v>
      </c>
      <c r="D122" t="s">
        <v>212</v>
      </c>
      <c r="E122">
        <v>27788582</v>
      </c>
      <c r="F122">
        <v>29053541.300000001</v>
      </c>
      <c r="G122">
        <v>1.07652822951704E-2</v>
      </c>
      <c r="H122">
        <v>27.7</v>
      </c>
      <c r="I122">
        <v>0.75038300000000002</v>
      </c>
      <c r="J122">
        <v>8.7135409999999993</v>
      </c>
      <c r="K122">
        <v>8.7135409999999993</v>
      </c>
      <c r="L122">
        <v>587.48309999999901</v>
      </c>
      <c r="M122">
        <v>589</v>
      </c>
      <c r="N122">
        <v>9.9814629999999998</v>
      </c>
      <c r="O122">
        <v>2.7899999999991799E-2</v>
      </c>
      <c r="P122">
        <v>-8.1631701946427396E-2</v>
      </c>
      <c r="Q122">
        <v>1.21821039986387</v>
      </c>
      <c r="R122">
        <v>101.55</v>
      </c>
      <c r="S122">
        <v>102.697</v>
      </c>
      <c r="T122">
        <v>101.55</v>
      </c>
      <c r="U122">
        <v>102.697</v>
      </c>
      <c r="V122" t="s">
        <v>11987</v>
      </c>
      <c r="W122" t="s">
        <v>10351</v>
      </c>
      <c r="X122" t="s">
        <v>1976</v>
      </c>
      <c r="Y122" t="s">
        <v>12104</v>
      </c>
      <c r="Z122" t="s">
        <v>11853</v>
      </c>
      <c r="AA122" t="s">
        <v>283</v>
      </c>
      <c r="AB122" t="s">
        <v>12045</v>
      </c>
      <c r="AC122">
        <v>104.552083</v>
      </c>
      <c r="AD122">
        <v>3.0020829999999998</v>
      </c>
      <c r="AE122" s="6">
        <v>43076</v>
      </c>
      <c r="AF122" s="6">
        <v>54788</v>
      </c>
      <c r="AG122" t="s">
        <v>745</v>
      </c>
      <c r="AH122">
        <v>0.63611099999999998</v>
      </c>
      <c r="AI122">
        <v>0.61329150345280103</v>
      </c>
      <c r="AJ122">
        <v>0.69442700000000002</v>
      </c>
      <c r="AK122">
        <v>3.9033710437775002</v>
      </c>
      <c r="AL122">
        <v>251</v>
      </c>
      <c r="AM122">
        <v>222</v>
      </c>
      <c r="AN122">
        <v>8.25</v>
      </c>
      <c r="AO122" t="s">
        <v>11991</v>
      </c>
      <c r="AP122">
        <v>1</v>
      </c>
      <c r="AQ122">
        <v>4</v>
      </c>
      <c r="AR122">
        <v>20.005232393329798</v>
      </c>
      <c r="AS122">
        <v>-0.26847688179725798</v>
      </c>
      <c r="AT122">
        <v>-7.0221693896297603</v>
      </c>
      <c r="AU122">
        <v>-2.66948407121536</v>
      </c>
      <c r="AV122">
        <v>-12.551812044732999</v>
      </c>
    </row>
    <row r="123" spans="1:48" x14ac:dyDescent="0.25">
      <c r="A123" t="s">
        <v>13382</v>
      </c>
      <c r="B123" s="6">
        <v>44664</v>
      </c>
      <c r="C123" t="s">
        <v>13383</v>
      </c>
      <c r="D123" t="s">
        <v>446</v>
      </c>
      <c r="E123">
        <v>125974905.59999999</v>
      </c>
      <c r="F123">
        <v>134869259.30000001</v>
      </c>
      <c r="G123">
        <v>4.9973448431802597E-2</v>
      </c>
      <c r="H123">
        <v>3.6583329999999998</v>
      </c>
      <c r="I123">
        <v>2.95722</v>
      </c>
      <c r="J123">
        <v>8.4872929999999993</v>
      </c>
      <c r="K123">
        <v>8.4872929999999993</v>
      </c>
      <c r="L123">
        <v>589.46429999999998</v>
      </c>
      <c r="M123">
        <v>591</v>
      </c>
      <c r="N123">
        <v>2.9407220000000001</v>
      </c>
      <c r="O123">
        <v>-0.1004</v>
      </c>
      <c r="P123">
        <v>-0.272336818236462</v>
      </c>
      <c r="Q123">
        <v>-2.7411189298240002</v>
      </c>
      <c r="R123">
        <v>103.64375</v>
      </c>
      <c r="S123">
        <v>104.65075</v>
      </c>
      <c r="T123">
        <v>103.64375</v>
      </c>
      <c r="U123">
        <v>104.65075</v>
      </c>
      <c r="V123" t="s">
        <v>11987</v>
      </c>
      <c r="W123" t="s">
        <v>10844</v>
      </c>
      <c r="X123" t="s">
        <v>1976</v>
      </c>
      <c r="Y123" t="s">
        <v>12104</v>
      </c>
      <c r="Z123" t="s">
        <v>11839</v>
      </c>
      <c r="AA123" t="s">
        <v>248</v>
      </c>
      <c r="AB123" t="s">
        <v>11815</v>
      </c>
      <c r="AC123">
        <v>107.060417</v>
      </c>
      <c r="AD123">
        <v>3.4166669999999999</v>
      </c>
      <c r="AE123" s="6">
        <v>44180</v>
      </c>
      <c r="AF123" s="6">
        <v>46006</v>
      </c>
      <c r="AG123" t="s">
        <v>1699</v>
      </c>
      <c r="AH123">
        <v>3.6583329999999998</v>
      </c>
      <c r="AI123">
        <v>2.9572195566836998</v>
      </c>
      <c r="AJ123">
        <v>11.328382</v>
      </c>
      <c r="AK123">
        <v>8.4872926280981709</v>
      </c>
      <c r="AL123">
        <v>591</v>
      </c>
      <c r="AM123">
        <v>580</v>
      </c>
      <c r="AN123">
        <v>10</v>
      </c>
      <c r="AO123" t="s">
        <v>11991</v>
      </c>
      <c r="AP123">
        <v>1</v>
      </c>
      <c r="AQ123">
        <v>2</v>
      </c>
      <c r="AR123">
        <v>52.279236784712701</v>
      </c>
      <c r="AS123">
        <v>2.9885130407834E-3</v>
      </c>
      <c r="AT123">
        <v>9.5683444355778094E-2</v>
      </c>
      <c r="AU123">
        <v>3.7874171934717503E-2</v>
      </c>
      <c r="AV123">
        <v>0.33842457034157197</v>
      </c>
    </row>
    <row r="124" spans="1:48" x14ac:dyDescent="0.25">
      <c r="A124" t="s">
        <v>18564</v>
      </c>
      <c r="B124" s="6">
        <v>44664</v>
      </c>
      <c r="C124" t="s">
        <v>18565</v>
      </c>
      <c r="D124" t="s">
        <v>212</v>
      </c>
      <c r="E124">
        <v>97260037.200000003</v>
      </c>
      <c r="F124">
        <v>86709349.099999994</v>
      </c>
      <c r="G124">
        <v>3.2128634867548599E-2</v>
      </c>
      <c r="H124">
        <v>9.4222219999999997</v>
      </c>
      <c r="I124">
        <v>7.5825820000000004</v>
      </c>
      <c r="J124">
        <v>5.5312289999999997</v>
      </c>
      <c r="K124">
        <v>5.5312289999999997</v>
      </c>
      <c r="L124">
        <v>283.7303</v>
      </c>
      <c r="M124">
        <v>285</v>
      </c>
      <c r="N124">
        <v>7.5560159999999996</v>
      </c>
      <c r="O124">
        <v>-0.27730000000000199</v>
      </c>
      <c r="P124">
        <v>-0.309836763946158</v>
      </c>
      <c r="Q124">
        <v>-6.3391016450331401</v>
      </c>
      <c r="R124">
        <v>88.831249999999997</v>
      </c>
      <c r="S124">
        <v>89.777249999999995</v>
      </c>
      <c r="T124">
        <v>88.831249999999997</v>
      </c>
      <c r="U124">
        <v>89.777249999999995</v>
      </c>
      <c r="V124" t="s">
        <v>11987</v>
      </c>
      <c r="W124" t="s">
        <v>18228</v>
      </c>
      <c r="X124" t="s">
        <v>1976</v>
      </c>
      <c r="Y124" t="s">
        <v>12104</v>
      </c>
      <c r="Z124" t="s">
        <v>11839</v>
      </c>
      <c r="AA124" t="s">
        <v>268</v>
      </c>
      <c r="AB124" t="s">
        <v>753</v>
      </c>
      <c r="AC124">
        <v>89.152083000000005</v>
      </c>
      <c r="AD124">
        <v>0.32083299999999998</v>
      </c>
      <c r="AE124" s="6">
        <v>44459</v>
      </c>
      <c r="AF124" s="6">
        <v>48111</v>
      </c>
      <c r="AG124" t="s">
        <v>18523</v>
      </c>
      <c r="AH124">
        <v>9.4222219999999997</v>
      </c>
      <c r="AI124">
        <v>7.5825822530822498</v>
      </c>
      <c r="AJ124">
        <v>68.720449000000002</v>
      </c>
      <c r="AK124">
        <v>5.5312292852853799</v>
      </c>
      <c r="AL124">
        <v>285</v>
      </c>
      <c r="AM124">
        <v>280</v>
      </c>
      <c r="AN124">
        <v>4.125</v>
      </c>
      <c r="AO124" t="s">
        <v>11991</v>
      </c>
      <c r="AP124">
        <v>1</v>
      </c>
      <c r="AQ124">
        <v>3</v>
      </c>
      <c r="AR124">
        <v>59.390655216575801</v>
      </c>
      <c r="AS124">
        <v>0.14548978347737301</v>
      </c>
      <c r="AT124">
        <v>1.7413440399465301</v>
      </c>
      <c r="AU124">
        <v>1.09554351294966</v>
      </c>
      <c r="AV124">
        <v>1.8290221753884299</v>
      </c>
    </row>
    <row r="125" spans="1:48" x14ac:dyDescent="0.25">
      <c r="A125" t="s">
        <v>13384</v>
      </c>
      <c r="B125" s="6">
        <v>44664</v>
      </c>
      <c r="C125" t="s">
        <v>13385</v>
      </c>
      <c r="D125" t="s">
        <v>373</v>
      </c>
      <c r="E125">
        <v>153355921.59999999</v>
      </c>
      <c r="F125">
        <v>122056404.3</v>
      </c>
      <c r="G125">
        <v>4.52258688265108E-2</v>
      </c>
      <c r="H125">
        <v>3.2749999999999999</v>
      </c>
      <c r="I125">
        <v>2.5209990000000002</v>
      </c>
      <c r="J125">
        <v>18.894639999999999</v>
      </c>
      <c r="K125">
        <v>18.894639999999999</v>
      </c>
      <c r="L125">
        <v>1631.80899999999</v>
      </c>
      <c r="M125">
        <v>1635</v>
      </c>
      <c r="N125">
        <v>2.5081669999999998</v>
      </c>
      <c r="O125">
        <v>2.6418999999999899</v>
      </c>
      <c r="P125">
        <v>3.34535854593158</v>
      </c>
      <c r="Q125">
        <v>-8.4811060088107304</v>
      </c>
      <c r="R125">
        <v>77.5625</v>
      </c>
      <c r="S125">
        <v>78.9375</v>
      </c>
      <c r="T125">
        <v>77.5625</v>
      </c>
      <c r="U125">
        <v>78.9375</v>
      </c>
      <c r="V125" t="s">
        <v>11987</v>
      </c>
      <c r="W125" t="s">
        <v>11338</v>
      </c>
      <c r="X125" t="s">
        <v>1976</v>
      </c>
      <c r="Y125" t="s">
        <v>12104</v>
      </c>
      <c r="Z125" t="s">
        <v>11854</v>
      </c>
      <c r="AA125" t="s">
        <v>11839</v>
      </c>
      <c r="AB125" t="s">
        <v>12045</v>
      </c>
      <c r="AC125">
        <v>79.590277999999998</v>
      </c>
      <c r="AD125">
        <v>2.0277780000000001</v>
      </c>
      <c r="AE125" s="6">
        <v>43136</v>
      </c>
      <c r="AF125" s="6">
        <v>45865</v>
      </c>
      <c r="AG125" t="s">
        <v>2925</v>
      </c>
      <c r="AH125">
        <v>3.2749999999999999</v>
      </c>
      <c r="AI125">
        <v>2.52099877277392</v>
      </c>
      <c r="AJ125">
        <v>8.3357220000000005</v>
      </c>
      <c r="AK125">
        <v>18.8946403993919</v>
      </c>
      <c r="AL125">
        <v>1635</v>
      </c>
      <c r="AM125">
        <v>1622</v>
      </c>
      <c r="AN125">
        <v>10</v>
      </c>
      <c r="AO125" t="s">
        <v>11991</v>
      </c>
      <c r="AP125">
        <v>1</v>
      </c>
      <c r="AQ125">
        <v>4</v>
      </c>
      <c r="AR125">
        <v>34.370448567240601</v>
      </c>
      <c r="AS125">
        <v>0.123110347885855</v>
      </c>
      <c r="AT125">
        <v>2.9587668653797099</v>
      </c>
      <c r="AU125">
        <v>1.22345264302315</v>
      </c>
      <c r="AV125">
        <v>3.5704627201441999</v>
      </c>
    </row>
    <row r="126" spans="1:48" x14ac:dyDescent="0.25">
      <c r="A126" t="s">
        <v>13386</v>
      </c>
      <c r="B126" s="6">
        <v>44664</v>
      </c>
      <c r="C126" t="s">
        <v>13387</v>
      </c>
      <c r="D126" t="s">
        <v>446</v>
      </c>
      <c r="E126">
        <v>173678637.59999999</v>
      </c>
      <c r="F126">
        <v>169666661.09999999</v>
      </c>
      <c r="G126">
        <v>6.2867017916128198E-2</v>
      </c>
      <c r="H126">
        <v>5.7277779999999998</v>
      </c>
      <c r="I126">
        <v>4.9350649999999998</v>
      </c>
      <c r="J126">
        <v>5.0648289999999996</v>
      </c>
      <c r="K126">
        <v>5.0648289999999996</v>
      </c>
      <c r="L126">
        <v>239.65429999999901</v>
      </c>
      <c r="M126">
        <v>240</v>
      </c>
      <c r="N126">
        <v>4.912045</v>
      </c>
      <c r="O126">
        <v>1.5399999999998699E-2</v>
      </c>
      <c r="P126">
        <v>-1.89550829336953</v>
      </c>
      <c r="Q126">
        <v>-7.7225259571719196</v>
      </c>
      <c r="R126">
        <v>96.465000000000003</v>
      </c>
      <c r="S126">
        <v>97.215000000000003</v>
      </c>
      <c r="T126">
        <v>96.465000000000003</v>
      </c>
      <c r="U126">
        <v>97.215000000000003</v>
      </c>
      <c r="V126" t="s">
        <v>11987</v>
      </c>
      <c r="W126" t="s">
        <v>5007</v>
      </c>
      <c r="X126" t="s">
        <v>1976</v>
      </c>
      <c r="Y126" t="s">
        <v>12104</v>
      </c>
      <c r="Z126" t="s">
        <v>11838</v>
      </c>
      <c r="AA126" t="s">
        <v>11839</v>
      </c>
      <c r="AB126" t="s">
        <v>11990</v>
      </c>
      <c r="AC126">
        <v>97.69</v>
      </c>
      <c r="AD126">
        <v>1.2250000000000001</v>
      </c>
      <c r="AE126" s="6">
        <v>43018</v>
      </c>
      <c r="AF126" s="6">
        <v>46762</v>
      </c>
      <c r="AG126" t="s">
        <v>1971</v>
      </c>
      <c r="AH126">
        <v>5.7277779999999998</v>
      </c>
      <c r="AI126">
        <v>4.9350653799941897</v>
      </c>
      <c r="AJ126">
        <v>28.891344</v>
      </c>
      <c r="AK126">
        <v>5.0648293629972896</v>
      </c>
      <c r="AL126">
        <v>240</v>
      </c>
      <c r="AM126">
        <v>236</v>
      </c>
      <c r="AN126">
        <v>4.5</v>
      </c>
      <c r="AO126" t="s">
        <v>11991</v>
      </c>
      <c r="AP126">
        <v>1</v>
      </c>
      <c r="AQ126">
        <v>3</v>
      </c>
      <c r="AR126">
        <v>44.4431853829471</v>
      </c>
      <c r="AS126">
        <v>-1.00958886099959E-2</v>
      </c>
      <c r="AT126">
        <v>-0.170248002914036</v>
      </c>
      <c r="AU126">
        <v>-0.143786658878504</v>
      </c>
      <c r="AV126">
        <v>0.409350077072964</v>
      </c>
    </row>
    <row r="127" spans="1:48" x14ac:dyDescent="0.25">
      <c r="A127" t="s">
        <v>13388</v>
      </c>
      <c r="B127" s="6">
        <v>44664</v>
      </c>
      <c r="C127" t="s">
        <v>13389</v>
      </c>
      <c r="D127" t="s">
        <v>446</v>
      </c>
      <c r="E127">
        <v>208414365.59999999</v>
      </c>
      <c r="F127">
        <v>198827304.80000001</v>
      </c>
      <c r="G127">
        <v>7.3671985132703899E-2</v>
      </c>
      <c r="H127">
        <v>7.7833329999999998</v>
      </c>
      <c r="I127">
        <v>6.4114409999999999</v>
      </c>
      <c r="J127">
        <v>5.2605940000000002</v>
      </c>
      <c r="K127">
        <v>5.2605940000000002</v>
      </c>
      <c r="L127">
        <v>256.12049999999999</v>
      </c>
      <c r="M127">
        <v>257</v>
      </c>
      <c r="N127">
        <v>6.3783260000000004</v>
      </c>
      <c r="O127">
        <v>3.9300000000008703E-2</v>
      </c>
      <c r="P127">
        <v>-2.2916394006103902</v>
      </c>
      <c r="Q127">
        <v>-9.9500528443116796</v>
      </c>
      <c r="R127">
        <v>94.424999999999997</v>
      </c>
      <c r="S127">
        <v>95.186000000000007</v>
      </c>
      <c r="T127">
        <v>94.424999999999997</v>
      </c>
      <c r="U127">
        <v>95.186000000000007</v>
      </c>
      <c r="V127" t="s">
        <v>11987</v>
      </c>
      <c r="W127" t="s">
        <v>5012</v>
      </c>
      <c r="X127" t="s">
        <v>1976</v>
      </c>
      <c r="Y127" t="s">
        <v>12104</v>
      </c>
      <c r="Z127" t="s">
        <v>11838</v>
      </c>
      <c r="AA127" t="s">
        <v>11839</v>
      </c>
      <c r="AB127" t="s">
        <v>11990</v>
      </c>
      <c r="AC127">
        <v>95.4</v>
      </c>
      <c r="AD127">
        <v>0.97499999999999998</v>
      </c>
      <c r="AE127" s="6">
        <v>43770</v>
      </c>
      <c r="AF127" s="6">
        <v>47514</v>
      </c>
      <c r="AG127" t="s">
        <v>1971</v>
      </c>
      <c r="AH127">
        <v>7.7833329999999998</v>
      </c>
      <c r="AI127">
        <v>6.4114410562694797</v>
      </c>
      <c r="AJ127">
        <v>49.091099</v>
      </c>
      <c r="AK127">
        <v>5.2605944832470097</v>
      </c>
      <c r="AL127">
        <v>257</v>
      </c>
      <c r="AM127">
        <v>254</v>
      </c>
      <c r="AN127">
        <v>4.5</v>
      </c>
      <c r="AO127" t="s">
        <v>11991</v>
      </c>
      <c r="AP127">
        <v>1</v>
      </c>
      <c r="AQ127">
        <v>3</v>
      </c>
      <c r="AR127">
        <v>44.4431853829471</v>
      </c>
      <c r="AS127">
        <v>-1.00958886099959E-2</v>
      </c>
      <c r="AT127">
        <v>-0.170248002914036</v>
      </c>
      <c r="AU127">
        <v>-0.143786658878504</v>
      </c>
      <c r="AV127">
        <v>0.409350077072964</v>
      </c>
    </row>
    <row r="128" spans="1:48" x14ac:dyDescent="0.25">
      <c r="A128" t="s">
        <v>13390</v>
      </c>
      <c r="B128" s="6">
        <v>44664</v>
      </c>
      <c r="C128" t="s">
        <v>13391</v>
      </c>
      <c r="D128" t="s">
        <v>446</v>
      </c>
      <c r="E128">
        <v>104207182.8</v>
      </c>
      <c r="F128">
        <v>100573391.8</v>
      </c>
      <c r="G128">
        <v>3.7265713764873601E-2</v>
      </c>
      <c r="H128">
        <v>27.783332999999999</v>
      </c>
      <c r="I128">
        <v>13.153022999999999</v>
      </c>
      <c r="J128">
        <v>6.1584349999999999</v>
      </c>
      <c r="K128">
        <v>6.1584349999999999</v>
      </c>
      <c r="L128">
        <v>332.11999999999898</v>
      </c>
      <c r="M128">
        <v>331</v>
      </c>
      <c r="N128">
        <v>13.103215000000001</v>
      </c>
      <c r="O128">
        <v>-0.201399999999996</v>
      </c>
      <c r="P128">
        <v>-3.2398075126908701</v>
      </c>
      <c r="Q128">
        <v>-15.5259809126681</v>
      </c>
      <c r="R128">
        <v>95.24</v>
      </c>
      <c r="S128">
        <v>96.24</v>
      </c>
      <c r="T128">
        <v>95.24</v>
      </c>
      <c r="U128">
        <v>96.24</v>
      </c>
      <c r="V128" t="s">
        <v>11987</v>
      </c>
      <c r="W128" t="s">
        <v>5022</v>
      </c>
      <c r="X128" t="s">
        <v>1976</v>
      </c>
      <c r="Y128" t="s">
        <v>12104</v>
      </c>
      <c r="Z128" t="s">
        <v>11838</v>
      </c>
      <c r="AA128" t="s">
        <v>11839</v>
      </c>
      <c r="AB128" t="s">
        <v>11990</v>
      </c>
      <c r="AC128">
        <v>96.512917000000002</v>
      </c>
      <c r="AD128">
        <v>1.2729170000000001</v>
      </c>
      <c r="AE128" s="6">
        <v>43770</v>
      </c>
      <c r="AF128" s="6">
        <v>54819</v>
      </c>
      <c r="AG128" t="s">
        <v>1971</v>
      </c>
      <c r="AH128">
        <v>27.783332999999999</v>
      </c>
      <c r="AI128">
        <v>13.1530233988845</v>
      </c>
      <c r="AJ128">
        <v>267.751037</v>
      </c>
      <c r="AK128">
        <v>6.15843466035113</v>
      </c>
      <c r="AL128">
        <v>331</v>
      </c>
      <c r="AM128">
        <v>356</v>
      </c>
      <c r="AN128">
        <v>5.875</v>
      </c>
      <c r="AO128" t="s">
        <v>11991</v>
      </c>
      <c r="AP128">
        <v>1</v>
      </c>
      <c r="AQ128">
        <v>3</v>
      </c>
      <c r="AR128">
        <v>44.4431853829471</v>
      </c>
      <c r="AS128">
        <v>-1.00958886099959E-2</v>
      </c>
      <c r="AT128">
        <v>-0.170248002914036</v>
      </c>
      <c r="AU128">
        <v>-0.143786658878504</v>
      </c>
      <c r="AV128">
        <v>0.409350077072964</v>
      </c>
    </row>
    <row r="129" spans="1:48" x14ac:dyDescent="0.25">
      <c r="A129" t="s">
        <v>13392</v>
      </c>
      <c r="B129" s="6">
        <v>44664</v>
      </c>
      <c r="C129" t="s">
        <v>13393</v>
      </c>
      <c r="D129" t="s">
        <v>446</v>
      </c>
      <c r="E129">
        <v>104207182.8</v>
      </c>
      <c r="F129">
        <v>110316328.90000001</v>
      </c>
      <c r="G129">
        <v>4.0875788920916402E-2</v>
      </c>
      <c r="H129">
        <v>1.7916669999999999</v>
      </c>
      <c r="I129">
        <v>1.683872</v>
      </c>
      <c r="J129">
        <v>3.3758520000000001</v>
      </c>
      <c r="K129">
        <v>3.3758520000000001</v>
      </c>
      <c r="L129">
        <v>117.368499999999</v>
      </c>
      <c r="M129">
        <v>114</v>
      </c>
      <c r="N129">
        <v>1.674166</v>
      </c>
      <c r="O129">
        <v>0.186099999999989</v>
      </c>
      <c r="P129">
        <v>-0.205426045429146</v>
      </c>
      <c r="Q129">
        <v>-2.6630151686988501</v>
      </c>
      <c r="R129">
        <v>104.51875</v>
      </c>
      <c r="S129">
        <v>105.29474999999999</v>
      </c>
      <c r="T129">
        <v>104.51875</v>
      </c>
      <c r="U129">
        <v>105.29474999999999</v>
      </c>
      <c r="V129" t="s">
        <v>11987</v>
      </c>
      <c r="W129" t="s">
        <v>5002</v>
      </c>
      <c r="X129" t="s">
        <v>1976</v>
      </c>
      <c r="Y129" t="s">
        <v>12104</v>
      </c>
      <c r="Z129" t="s">
        <v>11838</v>
      </c>
      <c r="AA129" t="s">
        <v>268</v>
      </c>
      <c r="AB129" t="s">
        <v>11990</v>
      </c>
      <c r="AC129">
        <v>105.8625</v>
      </c>
      <c r="AD129">
        <v>1.34375</v>
      </c>
      <c r="AE129" s="6">
        <v>41673</v>
      </c>
      <c r="AF129" s="6">
        <v>45325</v>
      </c>
      <c r="AG129" t="s">
        <v>1971</v>
      </c>
      <c r="AH129">
        <v>1.7916669999999999</v>
      </c>
      <c r="AI129">
        <v>1.6838719027868501</v>
      </c>
      <c r="AJ129">
        <v>3.9248069999999999</v>
      </c>
      <c r="AK129">
        <v>3.3758521956958401</v>
      </c>
      <c r="AL129">
        <v>114</v>
      </c>
      <c r="AM129">
        <v>84</v>
      </c>
      <c r="AN129">
        <v>6.45</v>
      </c>
      <c r="AO129" t="s">
        <v>11991</v>
      </c>
      <c r="AP129">
        <v>1</v>
      </c>
      <c r="AQ129">
        <v>3</v>
      </c>
      <c r="AR129">
        <v>44.4431853829471</v>
      </c>
      <c r="AS129">
        <v>-1.00958886099959E-2</v>
      </c>
      <c r="AT129">
        <v>-0.170248002914036</v>
      </c>
      <c r="AU129">
        <v>-0.143786658878504</v>
      </c>
      <c r="AV129">
        <v>0.409350077072964</v>
      </c>
    </row>
    <row r="130" spans="1:48" x14ac:dyDescent="0.25">
      <c r="A130" t="s">
        <v>13394</v>
      </c>
      <c r="B130" s="6">
        <v>44664</v>
      </c>
      <c r="C130" t="s">
        <v>13395</v>
      </c>
      <c r="D130" t="s">
        <v>446</v>
      </c>
      <c r="E130">
        <v>81529615.799999997</v>
      </c>
      <c r="F130">
        <v>87773425.299999997</v>
      </c>
      <c r="G130">
        <v>3.2522909711680002E-2</v>
      </c>
      <c r="H130">
        <v>19.261111</v>
      </c>
      <c r="I130">
        <v>10.602228999999999</v>
      </c>
      <c r="J130">
        <v>6.4784309999999996</v>
      </c>
      <c r="K130">
        <v>6.4784309999999996</v>
      </c>
      <c r="L130">
        <v>352.43419999999901</v>
      </c>
      <c r="M130">
        <v>358</v>
      </c>
      <c r="N130">
        <v>10.449121999999999</v>
      </c>
      <c r="O130">
        <v>-1.3499999999999601E-2</v>
      </c>
      <c r="P130">
        <v>-3.50493960860556</v>
      </c>
      <c r="Q130">
        <v>-15.9482135890735</v>
      </c>
      <c r="R130">
        <v>105.95625</v>
      </c>
      <c r="S130">
        <v>107.04325</v>
      </c>
      <c r="T130">
        <v>105.95625</v>
      </c>
      <c r="U130">
        <v>107.04325</v>
      </c>
      <c r="V130" t="s">
        <v>11987</v>
      </c>
      <c r="W130" t="s">
        <v>5017</v>
      </c>
      <c r="X130" t="s">
        <v>1976</v>
      </c>
      <c r="Y130" t="s">
        <v>12104</v>
      </c>
      <c r="Z130" t="s">
        <v>11838</v>
      </c>
      <c r="AA130" t="s">
        <v>268</v>
      </c>
      <c r="AB130" t="s">
        <v>11990</v>
      </c>
      <c r="AC130">
        <v>107.658333</v>
      </c>
      <c r="AD130">
        <v>1.702083</v>
      </c>
      <c r="AE130" s="6">
        <v>40746</v>
      </c>
      <c r="AF130" s="6">
        <v>51704</v>
      </c>
      <c r="AG130" t="s">
        <v>1971</v>
      </c>
      <c r="AH130">
        <v>18.761111</v>
      </c>
      <c r="AI130">
        <v>10.461704318331799</v>
      </c>
      <c r="AJ130">
        <v>156.90578400000001</v>
      </c>
      <c r="AK130">
        <v>6.4700556152438402</v>
      </c>
      <c r="AL130">
        <v>358</v>
      </c>
      <c r="AM130">
        <v>388</v>
      </c>
      <c r="AN130">
        <v>7.125</v>
      </c>
      <c r="AO130" t="s">
        <v>11991</v>
      </c>
      <c r="AP130">
        <v>1</v>
      </c>
      <c r="AQ130">
        <v>3</v>
      </c>
      <c r="AR130">
        <v>44.4431853829471</v>
      </c>
      <c r="AS130">
        <v>-1.00958886099959E-2</v>
      </c>
      <c r="AT130">
        <v>-0.170248002914036</v>
      </c>
      <c r="AU130">
        <v>-0.143786658878504</v>
      </c>
      <c r="AV130">
        <v>0.409350077072964</v>
      </c>
    </row>
    <row r="131" spans="1:48" x14ac:dyDescent="0.25">
      <c r="A131" t="s">
        <v>13396</v>
      </c>
      <c r="B131" s="6">
        <v>44664</v>
      </c>
      <c r="C131" t="s">
        <v>13397</v>
      </c>
      <c r="D131" t="s">
        <v>446</v>
      </c>
      <c r="E131">
        <v>83365746</v>
      </c>
      <c r="F131">
        <v>90874452.099999994</v>
      </c>
      <c r="G131">
        <v>3.3671941025617998E-2</v>
      </c>
      <c r="H131">
        <v>58.763888999999999</v>
      </c>
      <c r="I131">
        <v>4.1051710000000003</v>
      </c>
      <c r="J131">
        <v>9.5777140000000003</v>
      </c>
      <c r="K131">
        <v>9.5777140000000003</v>
      </c>
      <c r="L131">
        <v>677.97140000000002</v>
      </c>
      <c r="M131">
        <v>678</v>
      </c>
      <c r="N131">
        <v>10.702209999999999</v>
      </c>
      <c r="O131">
        <v>-0.233899999999998</v>
      </c>
      <c r="P131">
        <v>-1.84099009258331</v>
      </c>
      <c r="Q131">
        <v>-5.6101674248866997</v>
      </c>
      <c r="R131">
        <v>107</v>
      </c>
      <c r="S131">
        <v>108</v>
      </c>
      <c r="T131">
        <v>107</v>
      </c>
      <c r="U131">
        <v>108</v>
      </c>
      <c r="V131" t="s">
        <v>11987</v>
      </c>
      <c r="W131" t="s">
        <v>10424</v>
      </c>
      <c r="X131" t="s">
        <v>1976</v>
      </c>
      <c r="Y131" t="s">
        <v>12104</v>
      </c>
      <c r="Z131" t="s">
        <v>753</v>
      </c>
      <c r="AA131" t="s">
        <v>11839</v>
      </c>
      <c r="AB131" t="s">
        <v>753</v>
      </c>
      <c r="AC131">
        <v>109.006944</v>
      </c>
      <c r="AD131">
        <v>2.0069439999999998</v>
      </c>
      <c r="AE131" s="6">
        <v>44035</v>
      </c>
      <c r="AF131" s="6">
        <v>66134</v>
      </c>
      <c r="AG131" t="s">
        <v>1971</v>
      </c>
      <c r="AH131">
        <v>3.516667</v>
      </c>
      <c r="AI131">
        <v>2.9991191995136499</v>
      </c>
      <c r="AJ131">
        <v>11.205446999999999</v>
      </c>
      <c r="AK131">
        <v>5.9446233071038304</v>
      </c>
      <c r="AL131">
        <v>337</v>
      </c>
      <c r="AM131">
        <v>325</v>
      </c>
      <c r="AN131">
        <v>8.5</v>
      </c>
      <c r="AO131" t="s">
        <v>11991</v>
      </c>
      <c r="AP131">
        <v>1</v>
      </c>
      <c r="AQ131">
        <v>3</v>
      </c>
      <c r="AR131">
        <v>44.4431853829471</v>
      </c>
      <c r="AS131">
        <v>-1.00958886099959E-2</v>
      </c>
      <c r="AT131">
        <v>-0.170248002914036</v>
      </c>
      <c r="AU131">
        <v>-0.143786658878504</v>
      </c>
      <c r="AV131">
        <v>0.409350077072964</v>
      </c>
    </row>
    <row r="132" spans="1:48" x14ac:dyDescent="0.25">
      <c r="A132" t="s">
        <v>17222</v>
      </c>
      <c r="B132" s="6">
        <v>44664</v>
      </c>
      <c r="C132" t="s">
        <v>17223</v>
      </c>
      <c r="D132" t="s">
        <v>266</v>
      </c>
      <c r="E132">
        <v>157468632</v>
      </c>
      <c r="F132">
        <v>142077166.09999999</v>
      </c>
      <c r="G132">
        <v>5.2644212406866897E-2</v>
      </c>
      <c r="H132">
        <v>9.144444</v>
      </c>
      <c r="I132">
        <v>7.1148020000000001</v>
      </c>
      <c r="J132">
        <v>6.1711210000000003</v>
      </c>
      <c r="K132">
        <v>6.1711210000000003</v>
      </c>
      <c r="L132">
        <v>347.62689999999998</v>
      </c>
      <c r="M132">
        <v>349</v>
      </c>
      <c r="N132">
        <v>7.0886500000000003</v>
      </c>
      <c r="O132">
        <v>8.4999999999890701E-3</v>
      </c>
      <c r="P132">
        <v>-2.4411300853174298</v>
      </c>
      <c r="Q132">
        <v>-5.5063391349152297</v>
      </c>
      <c r="R132">
        <v>88.581249999999997</v>
      </c>
      <c r="S132">
        <v>89.310249999999996</v>
      </c>
      <c r="T132">
        <v>88.581249999999997</v>
      </c>
      <c r="U132">
        <v>89.310249999999996</v>
      </c>
      <c r="V132" t="s">
        <v>11987</v>
      </c>
      <c r="W132" t="s">
        <v>16968</v>
      </c>
      <c r="X132" t="s">
        <v>1976</v>
      </c>
      <c r="Y132" t="s">
        <v>12104</v>
      </c>
      <c r="Z132" t="s">
        <v>11839</v>
      </c>
      <c r="AA132" t="s">
        <v>290</v>
      </c>
      <c r="AB132" t="s">
        <v>753</v>
      </c>
      <c r="AC132">
        <v>90.225694000000004</v>
      </c>
      <c r="AD132">
        <v>1.644444</v>
      </c>
      <c r="AE132" s="6">
        <v>44357</v>
      </c>
      <c r="AF132" s="6">
        <v>48009</v>
      </c>
      <c r="AG132" t="s">
        <v>1181</v>
      </c>
      <c r="AH132">
        <v>9.144444</v>
      </c>
      <c r="AI132">
        <v>7.1148024447768199</v>
      </c>
      <c r="AJ132">
        <v>62.105443000000001</v>
      </c>
      <c r="AK132">
        <v>6.1711207793813498</v>
      </c>
      <c r="AL132">
        <v>349</v>
      </c>
      <c r="AM132">
        <v>344</v>
      </c>
      <c r="AN132">
        <v>4.625</v>
      </c>
      <c r="AO132" t="s">
        <v>11991</v>
      </c>
      <c r="AP132">
        <v>1</v>
      </c>
      <c r="AQ132">
        <v>2</v>
      </c>
      <c r="AR132">
        <v>79.950194943576903</v>
      </c>
      <c r="AS132">
        <v>5.3063869007957003E-2</v>
      </c>
      <c r="AT132">
        <v>3.3507505992487601</v>
      </c>
      <c r="AU132">
        <v>0.47834267345596898</v>
      </c>
      <c r="AV132">
        <v>23.0929963056237</v>
      </c>
    </row>
    <row r="133" spans="1:48" x14ac:dyDescent="0.25">
      <c r="A133" t="s">
        <v>21654</v>
      </c>
      <c r="B133" s="6">
        <v>44664</v>
      </c>
      <c r="C133" t="s">
        <v>21655</v>
      </c>
      <c r="D133" t="s">
        <v>266</v>
      </c>
      <c r="E133">
        <v>92628607.200000003</v>
      </c>
      <c r="F133">
        <v>88351352.5</v>
      </c>
      <c r="G133">
        <v>3.2737050555528099E-2</v>
      </c>
      <c r="H133">
        <v>9.9722220000000004</v>
      </c>
      <c r="I133">
        <v>7.308039</v>
      </c>
      <c r="J133">
        <v>6.5631180000000002</v>
      </c>
      <c r="K133">
        <v>6.5631180000000002</v>
      </c>
      <c r="L133">
        <v>387.10250000000002</v>
      </c>
      <c r="M133">
        <v>388</v>
      </c>
      <c r="N133">
        <v>7.284446</v>
      </c>
      <c r="O133">
        <v>5.8000000000002397E-2</v>
      </c>
      <c r="P133">
        <v>-2.45395938900475</v>
      </c>
      <c r="Q133">
        <v>-3.6859354841135099</v>
      </c>
      <c r="R133">
        <v>94.24</v>
      </c>
      <c r="S133">
        <v>94.99</v>
      </c>
      <c r="T133">
        <v>94.24</v>
      </c>
      <c r="U133">
        <v>94.99</v>
      </c>
      <c r="V133" t="s">
        <v>11987</v>
      </c>
      <c r="W133" t="s">
        <v>21656</v>
      </c>
      <c r="X133" t="s">
        <v>1976</v>
      </c>
      <c r="Y133" t="s">
        <v>12104</v>
      </c>
      <c r="Z133" t="s">
        <v>11839</v>
      </c>
      <c r="AA133" t="s">
        <v>290</v>
      </c>
      <c r="AB133" t="s">
        <v>753</v>
      </c>
      <c r="AC133">
        <v>95.382361000000003</v>
      </c>
      <c r="AD133">
        <v>1.142361</v>
      </c>
      <c r="AE133" s="6">
        <v>44600</v>
      </c>
      <c r="AF133" s="6">
        <v>48312</v>
      </c>
      <c r="AG133" t="s">
        <v>1181</v>
      </c>
      <c r="AH133">
        <v>9.9722220000000004</v>
      </c>
      <c r="AI133">
        <v>7.3080393653595603</v>
      </c>
      <c r="AJ133">
        <v>67.300507999999994</v>
      </c>
      <c r="AK133">
        <v>6.5631179565761197</v>
      </c>
      <c r="AL133">
        <v>388</v>
      </c>
      <c r="AM133">
        <v>383</v>
      </c>
      <c r="AN133">
        <v>5.875</v>
      </c>
      <c r="AO133" t="s">
        <v>11991</v>
      </c>
      <c r="AP133">
        <v>1</v>
      </c>
      <c r="AQ133">
        <v>2</v>
      </c>
      <c r="AR133">
        <v>79.950194943576903</v>
      </c>
      <c r="AS133">
        <v>5.3063869007957003E-2</v>
      </c>
      <c r="AT133">
        <v>3.3507505992487601</v>
      </c>
      <c r="AU133">
        <v>0.47834267345596898</v>
      </c>
      <c r="AV133">
        <v>13.1943928808073</v>
      </c>
    </row>
    <row r="134" spans="1:48" x14ac:dyDescent="0.25">
      <c r="A134" t="s">
        <v>13398</v>
      </c>
      <c r="B134" s="6">
        <v>44664</v>
      </c>
      <c r="C134" t="s">
        <v>13399</v>
      </c>
      <c r="D134" t="s">
        <v>266</v>
      </c>
      <c r="E134">
        <v>240834377.59999999</v>
      </c>
      <c r="F134">
        <v>249191330.5</v>
      </c>
      <c r="G134">
        <v>9.2333495221327194E-2</v>
      </c>
      <c r="H134">
        <v>5.7777779999999996</v>
      </c>
      <c r="I134">
        <v>4.6970010000000002</v>
      </c>
      <c r="J134">
        <v>6.1803819999999998</v>
      </c>
      <c r="K134">
        <v>6.1803819999999998</v>
      </c>
      <c r="L134">
        <v>351.07709999999997</v>
      </c>
      <c r="M134">
        <v>352</v>
      </c>
      <c r="N134">
        <v>4.6756779999999996</v>
      </c>
      <c r="O134">
        <v>1.9300000000010899E-2</v>
      </c>
      <c r="P134">
        <v>-1.1688845334501401</v>
      </c>
      <c r="Q134">
        <v>-0.99508182487577601</v>
      </c>
      <c r="R134">
        <v>101.97</v>
      </c>
      <c r="S134">
        <v>102.72</v>
      </c>
      <c r="T134">
        <v>101.97</v>
      </c>
      <c r="U134">
        <v>102.72</v>
      </c>
      <c r="V134" t="s">
        <v>11987</v>
      </c>
      <c r="W134" t="s">
        <v>5784</v>
      </c>
      <c r="X134" t="s">
        <v>1976</v>
      </c>
      <c r="Y134" t="s">
        <v>12104</v>
      </c>
      <c r="Z134" t="s">
        <v>11839</v>
      </c>
      <c r="AA134" t="s">
        <v>290</v>
      </c>
      <c r="AB134" t="s">
        <v>753</v>
      </c>
      <c r="AC134">
        <v>103.47</v>
      </c>
      <c r="AD134">
        <v>1.5</v>
      </c>
      <c r="AE134" s="6">
        <v>43858</v>
      </c>
      <c r="AF134" s="6">
        <v>46780</v>
      </c>
      <c r="AG134" t="s">
        <v>1181</v>
      </c>
      <c r="AH134">
        <v>3.7777780000000001</v>
      </c>
      <c r="AI134">
        <v>3.2763321524274902</v>
      </c>
      <c r="AJ134">
        <v>13.451606</v>
      </c>
      <c r="AK134">
        <v>5.9320869881716503</v>
      </c>
      <c r="AL134">
        <v>333</v>
      </c>
      <c r="AM134">
        <v>323</v>
      </c>
      <c r="AN134">
        <v>6.75</v>
      </c>
      <c r="AO134" t="s">
        <v>11991</v>
      </c>
      <c r="AP134">
        <v>1</v>
      </c>
      <c r="AQ134">
        <v>2</v>
      </c>
      <c r="AR134">
        <v>79.950194943576903</v>
      </c>
      <c r="AS134">
        <v>5.3063869007957003E-2</v>
      </c>
      <c r="AT134">
        <v>3.3507505992487601</v>
      </c>
      <c r="AU134">
        <v>0.47834267345596898</v>
      </c>
      <c r="AV134">
        <v>23.0929963056237</v>
      </c>
    </row>
    <row r="135" spans="1:48" x14ac:dyDescent="0.25">
      <c r="A135" t="s">
        <v>13400</v>
      </c>
      <c r="B135" s="6">
        <v>44664</v>
      </c>
      <c r="C135" t="s">
        <v>13401</v>
      </c>
      <c r="D135" t="s">
        <v>237</v>
      </c>
      <c r="E135">
        <v>92628606.799999997</v>
      </c>
      <c r="F135">
        <v>103105931.3</v>
      </c>
      <c r="G135">
        <v>3.8204102040030698E-2</v>
      </c>
      <c r="H135">
        <v>2.6305559999999999</v>
      </c>
      <c r="I135">
        <v>2.2804169999999999</v>
      </c>
      <c r="J135">
        <v>5.7347409999999996</v>
      </c>
      <c r="K135">
        <v>5.7347409999999996</v>
      </c>
      <c r="L135">
        <v>325.17579999999998</v>
      </c>
      <c r="M135">
        <v>325</v>
      </c>
      <c r="N135">
        <v>2.267544</v>
      </c>
      <c r="O135">
        <v>-3.6800000000003497E-2</v>
      </c>
      <c r="P135">
        <v>-0.26568710493863801</v>
      </c>
      <c r="Q135">
        <v>-0.986500718478589</v>
      </c>
      <c r="R135">
        <v>107.89375</v>
      </c>
      <c r="S135">
        <v>108.45874999999999</v>
      </c>
      <c r="T135">
        <v>107.89375</v>
      </c>
      <c r="U135">
        <v>108.45874999999999</v>
      </c>
      <c r="V135" t="s">
        <v>11987</v>
      </c>
      <c r="W135" t="s">
        <v>10647</v>
      </c>
      <c r="X135" t="s">
        <v>1976</v>
      </c>
      <c r="Y135" t="s">
        <v>12104</v>
      </c>
      <c r="Z135" t="s">
        <v>11859</v>
      </c>
      <c r="AA135" t="s">
        <v>11839</v>
      </c>
      <c r="AB135" t="s">
        <v>753</v>
      </c>
      <c r="AC135">
        <v>111.311111</v>
      </c>
      <c r="AD135">
        <v>3.4173610000000001</v>
      </c>
      <c r="AE135" s="6">
        <v>43074</v>
      </c>
      <c r="AF135" s="6">
        <v>45631</v>
      </c>
      <c r="AG135" t="s">
        <v>1058</v>
      </c>
      <c r="AH135">
        <v>1.6305559999999999</v>
      </c>
      <c r="AI135">
        <v>1.4859987682297799</v>
      </c>
      <c r="AJ135">
        <v>3.2535810000000001</v>
      </c>
      <c r="AK135">
        <v>3.84302071258977</v>
      </c>
      <c r="AL135">
        <v>171</v>
      </c>
      <c r="AM135">
        <v>138</v>
      </c>
      <c r="AN135">
        <v>9.25</v>
      </c>
      <c r="AO135" t="s">
        <v>11991</v>
      </c>
      <c r="AP135">
        <v>1</v>
      </c>
      <c r="AQ135">
        <v>4</v>
      </c>
      <c r="AR135">
        <v>33.268872043292198</v>
      </c>
      <c r="AS135">
        <v>2.26300870982356E-2</v>
      </c>
      <c r="AT135">
        <v>-0.23684885502261399</v>
      </c>
      <c r="AU135">
        <v>-1.32600558190318E-2</v>
      </c>
      <c r="AV135">
        <v>9.0151764223946797E-3</v>
      </c>
    </row>
    <row r="136" spans="1:48" x14ac:dyDescent="0.25">
      <c r="A136" t="s">
        <v>13402</v>
      </c>
      <c r="B136" s="6">
        <v>44664</v>
      </c>
      <c r="C136" t="s">
        <v>13403</v>
      </c>
      <c r="D136" t="s">
        <v>280</v>
      </c>
      <c r="E136">
        <v>90312891.599999994</v>
      </c>
      <c r="F136">
        <v>94358783.599999994</v>
      </c>
      <c r="G136">
        <v>3.4962999225748102E-2</v>
      </c>
      <c r="H136">
        <v>4.7555560000000003</v>
      </c>
      <c r="I136">
        <v>3.9685540000000001</v>
      </c>
      <c r="J136">
        <v>6.167141</v>
      </c>
      <c r="K136">
        <v>6.167141</v>
      </c>
      <c r="L136">
        <v>352.8408</v>
      </c>
      <c r="M136">
        <v>354</v>
      </c>
      <c r="N136">
        <v>3.9481519999999999</v>
      </c>
      <c r="O136">
        <v>-1.52999999999958E-2</v>
      </c>
      <c r="P136">
        <v>-3.2557427802570801E-2</v>
      </c>
      <c r="Q136">
        <v>1.3982814099146399</v>
      </c>
      <c r="R136">
        <v>102.76875</v>
      </c>
      <c r="S136">
        <v>103.37475000000001</v>
      </c>
      <c r="T136">
        <v>102.76875</v>
      </c>
      <c r="U136">
        <v>103.37475000000001</v>
      </c>
      <c r="V136" t="s">
        <v>11987</v>
      </c>
      <c r="W136" t="s">
        <v>5777</v>
      </c>
      <c r="X136" t="s">
        <v>1976</v>
      </c>
      <c r="Y136" t="s">
        <v>12104</v>
      </c>
      <c r="Z136" t="s">
        <v>11859</v>
      </c>
      <c r="AA136" t="s">
        <v>290</v>
      </c>
      <c r="AB136" t="s">
        <v>753</v>
      </c>
      <c r="AC136">
        <v>104.479861</v>
      </c>
      <c r="AD136">
        <v>1.711111</v>
      </c>
      <c r="AE136" s="6">
        <v>42541</v>
      </c>
      <c r="AF136" s="6">
        <v>46407</v>
      </c>
      <c r="AG136" t="s">
        <v>1172</v>
      </c>
      <c r="AH136">
        <v>0.75555600000000001</v>
      </c>
      <c r="AI136">
        <v>0.72864795953834405</v>
      </c>
      <c r="AJ136">
        <v>0.97150199999999998</v>
      </c>
      <c r="AK136">
        <v>5.4313448517388299</v>
      </c>
      <c r="AL136">
        <v>391</v>
      </c>
      <c r="AM136">
        <v>358</v>
      </c>
      <c r="AN136">
        <v>7</v>
      </c>
      <c r="AO136" t="s">
        <v>11991</v>
      </c>
      <c r="AP136">
        <v>1</v>
      </c>
      <c r="AQ136">
        <v>3</v>
      </c>
      <c r="AR136">
        <v>53.580399692059302</v>
      </c>
      <c r="AS136">
        <v>0.31173934886975702</v>
      </c>
      <c r="AT136">
        <v>6.4013577630565299</v>
      </c>
      <c r="AU136">
        <v>2.5887987191857</v>
      </c>
      <c r="AV136">
        <v>13.9025443232364</v>
      </c>
    </row>
    <row r="137" spans="1:48" x14ac:dyDescent="0.25">
      <c r="A137" t="s">
        <v>13404</v>
      </c>
      <c r="B137" s="6">
        <v>44664</v>
      </c>
      <c r="C137" t="s">
        <v>13405</v>
      </c>
      <c r="D137" t="s">
        <v>280</v>
      </c>
      <c r="E137">
        <v>69471455.400000006</v>
      </c>
      <c r="F137">
        <v>70776940.099999994</v>
      </c>
      <c r="G137">
        <v>2.62251589733196E-2</v>
      </c>
      <c r="H137">
        <v>27.613889</v>
      </c>
      <c r="I137">
        <v>10.511015</v>
      </c>
      <c r="J137">
        <v>8.2317140000000002</v>
      </c>
      <c r="K137">
        <v>8.2317140000000002</v>
      </c>
      <c r="L137">
        <v>539.147999999999</v>
      </c>
      <c r="M137">
        <v>540</v>
      </c>
      <c r="N137">
        <v>10.450782</v>
      </c>
      <c r="O137">
        <v>0.27479999999999699</v>
      </c>
      <c r="P137">
        <v>0.47048680065517801</v>
      </c>
      <c r="Q137">
        <v>0.77908538630408997</v>
      </c>
      <c r="R137">
        <v>100.20625</v>
      </c>
      <c r="S137">
        <v>101.10625</v>
      </c>
      <c r="T137">
        <v>100.20625</v>
      </c>
      <c r="U137">
        <v>101.10625</v>
      </c>
      <c r="V137" t="s">
        <v>11987</v>
      </c>
      <c r="W137" t="s">
        <v>13406</v>
      </c>
      <c r="X137" t="s">
        <v>1976</v>
      </c>
      <c r="Y137" t="s">
        <v>12104</v>
      </c>
      <c r="Z137" t="s">
        <v>11859</v>
      </c>
      <c r="AA137" t="s">
        <v>290</v>
      </c>
      <c r="AB137" t="s">
        <v>753</v>
      </c>
      <c r="AC137">
        <v>101.879167</v>
      </c>
      <c r="AD137">
        <v>1.672917</v>
      </c>
      <c r="AE137" s="6">
        <v>40487</v>
      </c>
      <c r="AF137" s="6">
        <v>54756</v>
      </c>
      <c r="AG137" t="s">
        <v>1172</v>
      </c>
      <c r="AH137">
        <v>0.29722199999999999</v>
      </c>
      <c r="AI137">
        <v>0.29148195197175503</v>
      </c>
      <c r="AJ137">
        <v>5.3602999999999998E-2</v>
      </c>
      <c r="AK137">
        <v>4.5014873739432097</v>
      </c>
      <c r="AL137">
        <v>361</v>
      </c>
      <c r="AM137">
        <v>334</v>
      </c>
      <c r="AN137">
        <v>8.25</v>
      </c>
      <c r="AO137" t="s">
        <v>12197</v>
      </c>
      <c r="AP137">
        <v>1</v>
      </c>
      <c r="AQ137">
        <v>3</v>
      </c>
      <c r="AR137">
        <v>53.580399692059302</v>
      </c>
      <c r="AS137">
        <v>0.31173934886975702</v>
      </c>
      <c r="AT137">
        <v>6.4013577630565299</v>
      </c>
      <c r="AU137">
        <v>2.5887987191857</v>
      </c>
      <c r="AV137">
        <v>13.9025443232364</v>
      </c>
    </row>
    <row r="138" spans="1:48" x14ac:dyDescent="0.25">
      <c r="A138" t="s">
        <v>13407</v>
      </c>
      <c r="B138" s="6">
        <v>44664</v>
      </c>
      <c r="C138" t="s">
        <v>13408</v>
      </c>
      <c r="D138" t="s">
        <v>280</v>
      </c>
      <c r="E138">
        <v>104207182.8</v>
      </c>
      <c r="F138">
        <v>102412503.8</v>
      </c>
      <c r="G138">
        <v>3.7947164568612003E-2</v>
      </c>
      <c r="H138">
        <v>7.4222219999999997</v>
      </c>
      <c r="I138">
        <v>6.0074740000000002</v>
      </c>
      <c r="J138">
        <v>5.7333939999999997</v>
      </c>
      <c r="K138">
        <v>5.7333939999999997</v>
      </c>
      <c r="L138">
        <v>303.28009999999898</v>
      </c>
      <c r="M138">
        <v>304</v>
      </c>
      <c r="N138">
        <v>5.9788240000000004</v>
      </c>
      <c r="O138">
        <v>0.145100000000009</v>
      </c>
      <c r="P138">
        <v>0.20533819988763899</v>
      </c>
      <c r="Q138">
        <v>-4.3544045979692596</v>
      </c>
      <c r="R138">
        <v>97.85</v>
      </c>
      <c r="S138">
        <v>98.6</v>
      </c>
      <c r="T138">
        <v>97.85</v>
      </c>
      <c r="U138">
        <v>98.6</v>
      </c>
      <c r="V138" t="s">
        <v>11987</v>
      </c>
      <c r="W138" t="s">
        <v>5781</v>
      </c>
      <c r="X138" t="s">
        <v>1976</v>
      </c>
      <c r="Y138" t="s">
        <v>12104</v>
      </c>
      <c r="Z138" t="s">
        <v>11859</v>
      </c>
      <c r="AA138" t="s">
        <v>11839</v>
      </c>
      <c r="AB138" t="s">
        <v>753</v>
      </c>
      <c r="AC138">
        <v>98.277777999999998</v>
      </c>
      <c r="AD138">
        <v>0.42777799999999999</v>
      </c>
      <c r="AE138" s="6">
        <v>43677</v>
      </c>
      <c r="AF138" s="6">
        <v>47381</v>
      </c>
      <c r="AG138" t="s">
        <v>1172</v>
      </c>
      <c r="AH138">
        <v>7.4222219999999997</v>
      </c>
      <c r="AI138">
        <v>6.0074742065636197</v>
      </c>
      <c r="AJ138">
        <v>43.526634999999999</v>
      </c>
      <c r="AK138">
        <v>5.7333942519540102</v>
      </c>
      <c r="AL138">
        <v>304</v>
      </c>
      <c r="AM138">
        <v>302</v>
      </c>
      <c r="AN138">
        <v>5.5</v>
      </c>
      <c r="AO138" t="s">
        <v>11991</v>
      </c>
      <c r="AP138">
        <v>1</v>
      </c>
      <c r="AQ138">
        <v>3</v>
      </c>
      <c r="AR138">
        <v>53.580399692059302</v>
      </c>
      <c r="AS138">
        <v>0.31173934886975702</v>
      </c>
      <c r="AT138">
        <v>6.4013577630565299</v>
      </c>
      <c r="AU138">
        <v>2.5887987191857</v>
      </c>
      <c r="AV138">
        <v>13.9025443232364</v>
      </c>
    </row>
    <row r="139" spans="1:48" x14ac:dyDescent="0.25">
      <c r="A139" t="s">
        <v>21657</v>
      </c>
      <c r="B139" s="6">
        <v>44664</v>
      </c>
      <c r="C139" t="s">
        <v>21658</v>
      </c>
      <c r="D139" t="s">
        <v>266</v>
      </c>
      <c r="E139">
        <v>55577164.200000003</v>
      </c>
      <c r="F139">
        <v>54648176.299999997</v>
      </c>
      <c r="G139">
        <v>2.02489272746867E-2</v>
      </c>
      <c r="H139">
        <v>7.8250000000000002</v>
      </c>
      <c r="I139">
        <v>5.98088</v>
      </c>
      <c r="J139">
        <v>6.7446020000000004</v>
      </c>
      <c r="K139">
        <v>6.7446020000000004</v>
      </c>
      <c r="L139">
        <v>404.53519999999997</v>
      </c>
      <c r="M139">
        <v>406</v>
      </c>
      <c r="N139">
        <v>5.9504890000000001</v>
      </c>
      <c r="O139">
        <v>9.9000000000071201E-3</v>
      </c>
      <c r="P139">
        <v>-0.21916160543511401</v>
      </c>
      <c r="Q139">
        <v>0.29822099999998702</v>
      </c>
      <c r="R139">
        <v>96.956249999999997</v>
      </c>
      <c r="S139">
        <v>98.514250000000004</v>
      </c>
      <c r="T139">
        <v>96.956249999999997</v>
      </c>
      <c r="U139">
        <v>98.514250000000004</v>
      </c>
      <c r="V139" t="s">
        <v>11987</v>
      </c>
      <c r="W139" t="s">
        <v>21659</v>
      </c>
      <c r="X139" t="s">
        <v>1976</v>
      </c>
      <c r="Y139" t="s">
        <v>12104</v>
      </c>
      <c r="Z139" t="s">
        <v>11815</v>
      </c>
      <c r="AA139" t="s">
        <v>248</v>
      </c>
      <c r="AB139" t="s">
        <v>11815</v>
      </c>
      <c r="AC139">
        <v>98.328472000000005</v>
      </c>
      <c r="AD139">
        <v>1.3722220000000001</v>
      </c>
      <c r="AE139" s="6">
        <v>44594</v>
      </c>
      <c r="AF139" s="6">
        <v>47529</v>
      </c>
      <c r="AG139" t="s">
        <v>21660</v>
      </c>
      <c r="AH139">
        <v>7.8250000000000002</v>
      </c>
      <c r="AI139">
        <v>5.9808799289375996</v>
      </c>
      <c r="AJ139">
        <v>44.567777</v>
      </c>
      <c r="AK139">
        <v>6.7446024290677498</v>
      </c>
      <c r="AL139">
        <v>406</v>
      </c>
      <c r="AM139">
        <v>403</v>
      </c>
      <c r="AN139">
        <v>6.5</v>
      </c>
      <c r="AO139" t="s">
        <v>11991</v>
      </c>
      <c r="AP139">
        <v>1</v>
      </c>
      <c r="AQ139">
        <v>3</v>
      </c>
      <c r="AR139">
        <v>66.495763202392496</v>
      </c>
      <c r="AS139">
        <v>0.24248237820913199</v>
      </c>
      <c r="AT139">
        <v>5.4847264265558904</v>
      </c>
      <c r="AU139">
        <v>2.2014239554617601</v>
      </c>
      <c r="AV139">
        <v>6.7007997807825799</v>
      </c>
    </row>
    <row r="140" spans="1:48" x14ac:dyDescent="0.25">
      <c r="A140" t="s">
        <v>13409</v>
      </c>
      <c r="B140" s="6">
        <v>44664</v>
      </c>
      <c r="C140" t="s">
        <v>13410</v>
      </c>
      <c r="D140" t="s">
        <v>1064</v>
      </c>
      <c r="E140">
        <v>47196961.200000003</v>
      </c>
      <c r="F140">
        <v>48111729.899999999</v>
      </c>
      <c r="G140">
        <v>1.7826961199229101E-2</v>
      </c>
      <c r="H140">
        <v>2.7388889999999999</v>
      </c>
      <c r="I140">
        <v>2.5687120000000001</v>
      </c>
      <c r="J140">
        <v>3.3834369999999998</v>
      </c>
      <c r="K140">
        <v>3.3834369999999998</v>
      </c>
      <c r="L140">
        <v>87.6404</v>
      </c>
      <c r="M140">
        <v>86</v>
      </c>
      <c r="N140">
        <v>2.55308</v>
      </c>
      <c r="O140">
        <v>6.2000000000006397E-2</v>
      </c>
      <c r="P140">
        <v>-7.9097351399315396E-2</v>
      </c>
      <c r="Q140">
        <v>-2.6522691553031899</v>
      </c>
      <c r="R140">
        <v>100.89375</v>
      </c>
      <c r="S140">
        <v>101.59575</v>
      </c>
      <c r="T140">
        <v>100.89375</v>
      </c>
      <c r="U140">
        <v>101.59575</v>
      </c>
      <c r="V140" t="s">
        <v>11987</v>
      </c>
      <c r="W140" t="s">
        <v>6266</v>
      </c>
      <c r="X140" t="s">
        <v>1976</v>
      </c>
      <c r="Y140" t="s">
        <v>12104</v>
      </c>
      <c r="Z140" t="s">
        <v>11838</v>
      </c>
      <c r="AA140" t="s">
        <v>11839</v>
      </c>
      <c r="AB140" t="s">
        <v>11990</v>
      </c>
      <c r="AC140">
        <v>101.938194</v>
      </c>
      <c r="AD140">
        <v>1.0444439999999999</v>
      </c>
      <c r="AE140" s="6">
        <v>43053</v>
      </c>
      <c r="AF140" s="6">
        <v>45671</v>
      </c>
      <c r="AG140" t="s">
        <v>2323</v>
      </c>
      <c r="AH140">
        <v>2.572222</v>
      </c>
      <c r="AI140">
        <v>2.4192037663916999</v>
      </c>
      <c r="AJ140">
        <v>7.0828800000000003</v>
      </c>
      <c r="AK140">
        <v>3.34705241645546</v>
      </c>
      <c r="AL140">
        <v>85</v>
      </c>
      <c r="AM140">
        <v>67</v>
      </c>
      <c r="AN140">
        <v>4</v>
      </c>
      <c r="AO140" t="s">
        <v>11991</v>
      </c>
      <c r="AP140">
        <v>1</v>
      </c>
      <c r="AQ140">
        <v>3</v>
      </c>
      <c r="AR140">
        <v>56.279844364708701</v>
      </c>
      <c r="AS140">
        <v>1.6142421506117399E-2</v>
      </c>
      <c r="AT140">
        <v>0.94408408209008599</v>
      </c>
      <c r="AU140">
        <v>0.436381506022542</v>
      </c>
      <c r="AV140">
        <v>1.15454249467417</v>
      </c>
    </row>
    <row r="141" spans="1:48" x14ac:dyDescent="0.25">
      <c r="A141" t="s">
        <v>13411</v>
      </c>
      <c r="B141" s="6">
        <v>44664</v>
      </c>
      <c r="C141" t="s">
        <v>13412</v>
      </c>
      <c r="D141" t="s">
        <v>1064</v>
      </c>
      <c r="E141">
        <v>129680049.59999999</v>
      </c>
      <c r="F141">
        <v>137156465</v>
      </c>
      <c r="G141">
        <v>5.0820932563467897E-2</v>
      </c>
      <c r="H141">
        <v>4.7472219999999998</v>
      </c>
      <c r="I141">
        <v>4.1335309999999996</v>
      </c>
      <c r="J141">
        <v>4.2934429999999999</v>
      </c>
      <c r="K141">
        <v>4.2934429999999999</v>
      </c>
      <c r="L141">
        <v>165.50599999999901</v>
      </c>
      <c r="M141">
        <v>166</v>
      </c>
      <c r="N141">
        <v>4.1121660000000002</v>
      </c>
      <c r="O141">
        <v>-0.16650000000000201</v>
      </c>
      <c r="P141">
        <v>-0.73777753223920295</v>
      </c>
      <c r="Q141">
        <v>-5.2804662502650999</v>
      </c>
      <c r="R141">
        <v>104.375</v>
      </c>
      <c r="S141">
        <v>105.125</v>
      </c>
      <c r="T141">
        <v>104.375</v>
      </c>
      <c r="U141">
        <v>105.125</v>
      </c>
      <c r="V141" t="s">
        <v>11987</v>
      </c>
      <c r="W141" t="s">
        <v>6268</v>
      </c>
      <c r="X141" t="s">
        <v>1976</v>
      </c>
      <c r="Y141" t="s">
        <v>12104</v>
      </c>
      <c r="Z141" t="s">
        <v>11838</v>
      </c>
      <c r="AA141" t="s">
        <v>11839</v>
      </c>
      <c r="AB141" t="s">
        <v>11990</v>
      </c>
      <c r="AC141">
        <v>105.765278</v>
      </c>
      <c r="AD141">
        <v>1.3902779999999999</v>
      </c>
      <c r="AE141" s="6">
        <v>42752</v>
      </c>
      <c r="AF141" s="6">
        <v>46404</v>
      </c>
      <c r="AG141" t="s">
        <v>2323</v>
      </c>
      <c r="AH141">
        <v>4.7472219999999998</v>
      </c>
      <c r="AI141">
        <v>4.1335313905042801</v>
      </c>
      <c r="AJ141">
        <v>20.555112999999999</v>
      </c>
      <c r="AK141">
        <v>4.2934434610216003</v>
      </c>
      <c r="AL141">
        <v>166</v>
      </c>
      <c r="AM141">
        <v>159</v>
      </c>
      <c r="AN141">
        <v>5.5</v>
      </c>
      <c r="AO141" t="s">
        <v>11991</v>
      </c>
      <c r="AP141">
        <v>1</v>
      </c>
      <c r="AQ141">
        <v>2</v>
      </c>
      <c r="AR141">
        <v>56.279844364708701</v>
      </c>
      <c r="AS141">
        <v>1.6142421506117399E-2</v>
      </c>
      <c r="AT141">
        <v>0.94408408209008599</v>
      </c>
      <c r="AU141">
        <v>0.436381506022542</v>
      </c>
      <c r="AV141">
        <v>1.15454249467417</v>
      </c>
    </row>
    <row r="142" spans="1:48" x14ac:dyDescent="0.25">
      <c r="A142" t="s">
        <v>13413</v>
      </c>
      <c r="B142" s="6">
        <v>44664</v>
      </c>
      <c r="C142" t="s">
        <v>13414</v>
      </c>
      <c r="D142" t="s">
        <v>266</v>
      </c>
      <c r="E142">
        <v>46314303.600000001</v>
      </c>
      <c r="F142">
        <v>46419475.5</v>
      </c>
      <c r="G142">
        <v>1.7199925902463799E-2</v>
      </c>
      <c r="H142">
        <v>7.7583330000000004</v>
      </c>
      <c r="I142">
        <v>6.5119490000000004</v>
      </c>
      <c r="J142">
        <v>4.2377070000000003</v>
      </c>
      <c r="K142">
        <v>4.2377070000000003</v>
      </c>
      <c r="L142">
        <v>153.8235</v>
      </c>
      <c r="M142">
        <v>154</v>
      </c>
      <c r="N142">
        <v>6.480645</v>
      </c>
      <c r="O142">
        <v>-2.8000000000027998E-3</v>
      </c>
      <c r="P142">
        <v>-0.92398735170160495</v>
      </c>
      <c r="Q142">
        <v>-5.1791627896921097</v>
      </c>
      <c r="R142">
        <v>99.2</v>
      </c>
      <c r="S142">
        <v>100.075</v>
      </c>
      <c r="T142">
        <v>99.2</v>
      </c>
      <c r="U142">
        <v>100.075</v>
      </c>
      <c r="V142" t="s">
        <v>11987</v>
      </c>
      <c r="W142" t="s">
        <v>6377</v>
      </c>
      <c r="X142" t="s">
        <v>1976</v>
      </c>
      <c r="Y142" t="s">
        <v>12104</v>
      </c>
      <c r="Z142" t="s">
        <v>11838</v>
      </c>
      <c r="AA142" t="s">
        <v>11839</v>
      </c>
      <c r="AB142" t="s">
        <v>11990</v>
      </c>
      <c r="AC142">
        <v>100.22708299999999</v>
      </c>
      <c r="AD142">
        <v>1.027083</v>
      </c>
      <c r="AE142" s="6">
        <v>43790</v>
      </c>
      <c r="AF142" s="6">
        <v>47504</v>
      </c>
      <c r="AG142" t="s">
        <v>1796</v>
      </c>
      <c r="AH142">
        <v>7.2583330000000004</v>
      </c>
      <c r="AI142">
        <v>6.1511555748991897</v>
      </c>
      <c r="AJ142">
        <v>44.864429000000001</v>
      </c>
      <c r="AK142">
        <v>4.2369905356068998</v>
      </c>
      <c r="AL142">
        <v>154</v>
      </c>
      <c r="AM142">
        <v>152</v>
      </c>
      <c r="AN142">
        <v>4.25</v>
      </c>
      <c r="AO142" t="s">
        <v>11991</v>
      </c>
      <c r="AP142">
        <v>1</v>
      </c>
      <c r="AQ142">
        <v>4</v>
      </c>
      <c r="AR142">
        <v>30.787906191888499</v>
      </c>
      <c r="AS142">
        <v>-2.49725971475349E-2</v>
      </c>
      <c r="AT142">
        <v>-0.98690230967283199</v>
      </c>
      <c r="AU142">
        <v>-0.31472099307662299</v>
      </c>
      <c r="AV142">
        <v>-1.0899956940862201</v>
      </c>
    </row>
    <row r="143" spans="1:48" x14ac:dyDescent="0.25">
      <c r="A143" t="s">
        <v>13415</v>
      </c>
      <c r="B143" s="6">
        <v>44664</v>
      </c>
      <c r="C143" t="s">
        <v>13416</v>
      </c>
      <c r="D143" t="s">
        <v>266</v>
      </c>
      <c r="E143">
        <v>46221119.200000003</v>
      </c>
      <c r="F143">
        <v>49263046.600000001</v>
      </c>
      <c r="G143">
        <v>1.8253561507662899E-2</v>
      </c>
      <c r="H143">
        <v>5.516667</v>
      </c>
      <c r="I143">
        <v>4.7387589999999999</v>
      </c>
      <c r="J143">
        <v>3.86483</v>
      </c>
      <c r="K143">
        <v>3.86483</v>
      </c>
      <c r="L143">
        <v>120.21380000000001</v>
      </c>
      <c r="M143">
        <v>121</v>
      </c>
      <c r="N143">
        <v>4.7185030000000001</v>
      </c>
      <c r="O143">
        <v>-1.9499999999994501E-2</v>
      </c>
      <c r="P143">
        <v>3.7153910894915897E-2</v>
      </c>
      <c r="Q143">
        <v>-3.10611916845868</v>
      </c>
      <c r="R143">
        <v>104.22499999999999</v>
      </c>
      <c r="S143">
        <v>104.97499999999999</v>
      </c>
      <c r="T143">
        <v>104.22499999999999</v>
      </c>
      <c r="U143">
        <v>104.97499999999999</v>
      </c>
      <c r="V143" t="s">
        <v>11987</v>
      </c>
      <c r="W143" t="s">
        <v>6375</v>
      </c>
      <c r="X143" t="s">
        <v>1976</v>
      </c>
      <c r="Y143" t="s">
        <v>12104</v>
      </c>
      <c r="Z143" t="s">
        <v>11838</v>
      </c>
      <c r="AA143" t="s">
        <v>11839</v>
      </c>
      <c r="AB143" t="s">
        <v>11990</v>
      </c>
      <c r="AC143">
        <v>106.58125</v>
      </c>
      <c r="AD143">
        <v>2.3562500000000002</v>
      </c>
      <c r="AE143" s="6">
        <v>43032</v>
      </c>
      <c r="AF143" s="6">
        <v>46684</v>
      </c>
      <c r="AG143" t="s">
        <v>1796</v>
      </c>
      <c r="AH143">
        <v>5.516667</v>
      </c>
      <c r="AI143">
        <v>4.73875863121319</v>
      </c>
      <c r="AJ143">
        <v>26.963885999999999</v>
      </c>
      <c r="AK143">
        <v>3.8648298846706899</v>
      </c>
      <c r="AL143">
        <v>121</v>
      </c>
      <c r="AM143">
        <v>116</v>
      </c>
      <c r="AN143">
        <v>4.875</v>
      </c>
      <c r="AO143" t="s">
        <v>11991</v>
      </c>
      <c r="AP143">
        <v>1</v>
      </c>
      <c r="AQ143">
        <v>4</v>
      </c>
      <c r="AR143">
        <v>30.787906191888499</v>
      </c>
      <c r="AS143">
        <v>-2.49725971475349E-2</v>
      </c>
      <c r="AT143">
        <v>-0.98690230967283199</v>
      </c>
      <c r="AU143">
        <v>-0.31472099307662299</v>
      </c>
      <c r="AV143">
        <v>-1.0899956940862201</v>
      </c>
    </row>
    <row r="144" spans="1:48" x14ac:dyDescent="0.25">
      <c r="A144" t="s">
        <v>13417</v>
      </c>
      <c r="B144" s="6">
        <v>44664</v>
      </c>
      <c r="C144" t="s">
        <v>13418</v>
      </c>
      <c r="D144" t="s">
        <v>266</v>
      </c>
      <c r="E144">
        <v>46314303.600000001</v>
      </c>
      <c r="F144">
        <v>55126886.5</v>
      </c>
      <c r="G144">
        <v>2.0426304953272099E-2</v>
      </c>
      <c r="H144">
        <v>21.994444000000001</v>
      </c>
      <c r="I144">
        <v>11.965894</v>
      </c>
      <c r="J144">
        <v>5.6357530000000002</v>
      </c>
      <c r="K144">
        <v>5.6357530000000002</v>
      </c>
      <c r="L144">
        <v>269.60550000000001</v>
      </c>
      <c r="M144">
        <v>272</v>
      </c>
      <c r="N144">
        <v>11.779584</v>
      </c>
      <c r="O144">
        <v>5.4999999999916201E-3</v>
      </c>
      <c r="P144">
        <v>-2.11827860147856</v>
      </c>
      <c r="Q144">
        <v>-9.07927351266515</v>
      </c>
      <c r="R144">
        <v>118.9875</v>
      </c>
      <c r="S144">
        <v>120.20650000000001</v>
      </c>
      <c r="T144">
        <v>118.9875</v>
      </c>
      <c r="U144">
        <v>120.20650000000001</v>
      </c>
      <c r="V144" t="s">
        <v>11987</v>
      </c>
      <c r="W144" t="s">
        <v>3865</v>
      </c>
      <c r="X144" t="s">
        <v>1976</v>
      </c>
      <c r="Y144" t="s">
        <v>12104</v>
      </c>
      <c r="Z144" t="s">
        <v>11838</v>
      </c>
      <c r="AA144" t="s">
        <v>256</v>
      </c>
      <c r="AB144" t="s">
        <v>11990</v>
      </c>
      <c r="AC144">
        <v>119.027778</v>
      </c>
      <c r="AD144">
        <v>4.0278000000000001E-2</v>
      </c>
      <c r="AE144" s="6">
        <v>41745</v>
      </c>
      <c r="AF144" s="6">
        <v>52703</v>
      </c>
      <c r="AG144" t="s">
        <v>1796</v>
      </c>
      <c r="AH144">
        <v>21.494444000000001</v>
      </c>
      <c r="AI144">
        <v>11.8374850135295</v>
      </c>
      <c r="AJ144">
        <v>200.05774199999999</v>
      </c>
      <c r="AK144">
        <v>5.6189186728935097</v>
      </c>
      <c r="AL144">
        <v>271</v>
      </c>
      <c r="AM144">
        <v>305</v>
      </c>
      <c r="AN144">
        <v>7.25</v>
      </c>
      <c r="AO144" t="s">
        <v>11991</v>
      </c>
      <c r="AP144">
        <v>1</v>
      </c>
      <c r="AQ144">
        <v>4</v>
      </c>
      <c r="AR144">
        <v>30.787906191888499</v>
      </c>
      <c r="AS144">
        <v>-2.49725971475349E-2</v>
      </c>
      <c r="AT144">
        <v>-0.98690230967283199</v>
      </c>
      <c r="AU144">
        <v>-0.31472099307662299</v>
      </c>
      <c r="AV144">
        <v>-1.0899956940862201</v>
      </c>
    </row>
    <row r="145" spans="1:48" x14ac:dyDescent="0.25">
      <c r="A145" t="s">
        <v>17866</v>
      </c>
      <c r="B145" s="6">
        <v>44664</v>
      </c>
      <c r="C145" t="s">
        <v>17867</v>
      </c>
      <c r="D145" t="s">
        <v>643</v>
      </c>
      <c r="E145">
        <v>60208594.399999999</v>
      </c>
      <c r="F145">
        <v>55418248.100000001</v>
      </c>
      <c r="G145">
        <v>2.0534263918957199E-2</v>
      </c>
      <c r="H145">
        <v>4.2</v>
      </c>
      <c r="I145">
        <v>3.3619849999999998</v>
      </c>
      <c r="J145">
        <v>10.703476</v>
      </c>
      <c r="K145">
        <v>10.703476</v>
      </c>
      <c r="L145">
        <v>808.80759999999998</v>
      </c>
      <c r="M145">
        <v>810</v>
      </c>
      <c r="N145">
        <v>3.3456070000000002</v>
      </c>
      <c r="O145">
        <v>0.55460000000000498</v>
      </c>
      <c r="P145">
        <v>0.573500422879202</v>
      </c>
      <c r="Q145">
        <v>-2.2580302479833598</v>
      </c>
      <c r="R145">
        <v>89.643749999999997</v>
      </c>
      <c r="S145">
        <v>91.017750000000007</v>
      </c>
      <c r="T145">
        <v>89.643749999999997</v>
      </c>
      <c r="U145">
        <v>91.017750000000007</v>
      </c>
      <c r="V145" t="s">
        <v>11987</v>
      </c>
      <c r="W145" t="s">
        <v>17868</v>
      </c>
      <c r="X145" t="s">
        <v>1976</v>
      </c>
      <c r="Y145" t="s">
        <v>12104</v>
      </c>
      <c r="Z145" t="s">
        <v>11839</v>
      </c>
      <c r="AA145" t="s">
        <v>283</v>
      </c>
      <c r="AB145" t="s">
        <v>11815</v>
      </c>
      <c r="AC145">
        <v>92.043750000000003</v>
      </c>
      <c r="AD145">
        <v>2.4</v>
      </c>
      <c r="AE145" s="6">
        <v>44188</v>
      </c>
      <c r="AF145" s="6">
        <v>46203</v>
      </c>
      <c r="AG145" t="s">
        <v>1846</v>
      </c>
      <c r="AH145">
        <v>4.2</v>
      </c>
      <c r="AI145">
        <v>3.3619845530058998</v>
      </c>
      <c r="AJ145">
        <v>14.352506999999999</v>
      </c>
      <c r="AK145">
        <v>10.703475768499599</v>
      </c>
      <c r="AL145">
        <v>810</v>
      </c>
      <c r="AM145">
        <v>801</v>
      </c>
      <c r="AN145">
        <v>8</v>
      </c>
      <c r="AO145" t="s">
        <v>11991</v>
      </c>
      <c r="AP145">
        <v>1</v>
      </c>
      <c r="AQ145">
        <v>4</v>
      </c>
      <c r="AR145">
        <v>29.5252444227533</v>
      </c>
      <c r="AS145">
        <v>1.8841501697153199E-3</v>
      </c>
      <c r="AT145">
        <v>0.86411504073879497</v>
      </c>
      <c r="AU145">
        <v>0.33681672619275099</v>
      </c>
      <c r="AV145">
        <v>2.5270183588456399</v>
      </c>
    </row>
    <row r="146" spans="1:48" x14ac:dyDescent="0.25">
      <c r="A146" t="s">
        <v>13419</v>
      </c>
      <c r="B146" s="6">
        <v>44664</v>
      </c>
      <c r="C146" t="s">
        <v>13420</v>
      </c>
      <c r="D146" t="s">
        <v>223</v>
      </c>
      <c r="E146">
        <v>113323088.40000001</v>
      </c>
      <c r="F146">
        <v>105315093.90000001</v>
      </c>
      <c r="G146">
        <v>3.9022668648756302E-2</v>
      </c>
      <c r="H146">
        <v>7.031326</v>
      </c>
      <c r="I146">
        <v>5.2961029999999996</v>
      </c>
      <c r="J146">
        <v>6.6574720000000003</v>
      </c>
      <c r="K146">
        <v>6.6574720000000003</v>
      </c>
      <c r="L146">
        <v>395.55759999999998</v>
      </c>
      <c r="M146">
        <v>400</v>
      </c>
      <c r="N146">
        <v>5.2758659999999997</v>
      </c>
      <c r="O146">
        <v>0.1444</v>
      </c>
      <c r="P146">
        <v>0.36030748089255199</v>
      </c>
      <c r="Q146">
        <v>-5.9014234209263696</v>
      </c>
      <c r="R146">
        <v>91.157499999999999</v>
      </c>
      <c r="S146">
        <v>92.282499999999999</v>
      </c>
      <c r="T146">
        <v>87.469268</v>
      </c>
      <c r="U146">
        <v>88.548749999999998</v>
      </c>
      <c r="V146" t="s">
        <v>11987</v>
      </c>
      <c r="W146" t="s">
        <v>10901</v>
      </c>
      <c r="X146" t="s">
        <v>1976</v>
      </c>
      <c r="Y146" t="s">
        <v>12104</v>
      </c>
      <c r="Z146" t="s">
        <v>11839</v>
      </c>
      <c r="AA146" t="s">
        <v>256</v>
      </c>
      <c r="AB146" t="s">
        <v>753</v>
      </c>
      <c r="AC146">
        <v>89.173394999999999</v>
      </c>
      <c r="AD146">
        <v>1.7759830000000001</v>
      </c>
      <c r="AE146" s="6">
        <v>44238</v>
      </c>
      <c r="AF146" s="6">
        <v>49110</v>
      </c>
      <c r="AG146" t="s">
        <v>1840</v>
      </c>
      <c r="AH146">
        <v>7.031326</v>
      </c>
      <c r="AI146">
        <v>5.2961034500678803</v>
      </c>
      <c r="AJ146">
        <v>42.545468999999997</v>
      </c>
      <c r="AK146">
        <v>6.6574724425238001</v>
      </c>
      <c r="AL146">
        <v>400</v>
      </c>
      <c r="AM146">
        <v>394</v>
      </c>
      <c r="AN146">
        <v>5.1980000000000004</v>
      </c>
      <c r="AO146" t="s">
        <v>11991</v>
      </c>
      <c r="AP146">
        <v>0.95953999999999995</v>
      </c>
      <c r="AQ146">
        <v>3</v>
      </c>
      <c r="AR146">
        <v>55.337095578594798</v>
      </c>
      <c r="AS146">
        <v>2.4000000000000001E-4</v>
      </c>
      <c r="AT146">
        <v>2.7760132837364799E-2</v>
      </c>
      <c r="AU146">
        <v>1.31409706674432E-2</v>
      </c>
      <c r="AV146">
        <v>0.145085672684032</v>
      </c>
    </row>
    <row r="147" spans="1:48" x14ac:dyDescent="0.25">
      <c r="A147" t="s">
        <v>16576</v>
      </c>
      <c r="B147" s="6">
        <v>44664</v>
      </c>
      <c r="C147" t="s">
        <v>16577</v>
      </c>
      <c r="D147" t="s">
        <v>446</v>
      </c>
      <c r="E147">
        <v>55577164.200000003</v>
      </c>
      <c r="F147">
        <v>51064221.200000003</v>
      </c>
      <c r="G147">
        <v>1.8920955299674799E-2</v>
      </c>
      <c r="H147">
        <v>6.052778</v>
      </c>
      <c r="I147">
        <v>4.9693370000000003</v>
      </c>
      <c r="J147">
        <v>6.9472880000000004</v>
      </c>
      <c r="K147">
        <v>6.9472880000000004</v>
      </c>
      <c r="L147">
        <v>427.03889999999899</v>
      </c>
      <c r="M147">
        <v>428</v>
      </c>
      <c r="N147">
        <v>4.9475920000000002</v>
      </c>
      <c r="O147">
        <v>0.42279999999998902</v>
      </c>
      <c r="P147">
        <v>-0.84907100670117397</v>
      </c>
      <c r="Q147">
        <v>-6.8962119678375897</v>
      </c>
      <c r="R147">
        <v>89.643749999999997</v>
      </c>
      <c r="S147">
        <v>90.505750000000006</v>
      </c>
      <c r="T147">
        <v>89.643749999999997</v>
      </c>
      <c r="U147">
        <v>90.505750000000006</v>
      </c>
      <c r="V147" t="s">
        <v>11987</v>
      </c>
      <c r="W147" t="s">
        <v>16505</v>
      </c>
      <c r="X147" t="s">
        <v>1976</v>
      </c>
      <c r="Y147" t="s">
        <v>12104</v>
      </c>
      <c r="Z147" t="s">
        <v>11859</v>
      </c>
      <c r="AA147" t="s">
        <v>396</v>
      </c>
      <c r="AB147" t="s">
        <v>753</v>
      </c>
      <c r="AC147">
        <v>91.879861000000005</v>
      </c>
      <c r="AD147">
        <v>2.2361110000000002</v>
      </c>
      <c r="AE147" s="6">
        <v>44323</v>
      </c>
      <c r="AF147" s="6">
        <v>46880</v>
      </c>
      <c r="AG147" t="s">
        <v>16568</v>
      </c>
      <c r="AH147">
        <v>6.052778</v>
      </c>
      <c r="AI147">
        <v>4.96933745284948</v>
      </c>
      <c r="AJ147">
        <v>30.048297000000002</v>
      </c>
      <c r="AK147">
        <v>6.9472881674240403</v>
      </c>
      <c r="AL147">
        <v>428</v>
      </c>
      <c r="AM147">
        <v>424</v>
      </c>
      <c r="AN147">
        <v>5</v>
      </c>
      <c r="AO147" t="s">
        <v>11991</v>
      </c>
      <c r="AP147">
        <v>1</v>
      </c>
      <c r="AQ147">
        <v>3</v>
      </c>
      <c r="AR147">
        <v>42.7303386247088</v>
      </c>
      <c r="AS147">
        <v>0.14509502236736399</v>
      </c>
      <c r="AT147">
        <v>1.72022253735159</v>
      </c>
      <c r="AU147">
        <v>1.09199066295953</v>
      </c>
      <c r="AV147">
        <v>0.60675596808460597</v>
      </c>
    </row>
    <row r="148" spans="1:48" x14ac:dyDescent="0.25">
      <c r="A148" t="s">
        <v>13421</v>
      </c>
      <c r="B148" s="6">
        <v>44664</v>
      </c>
      <c r="C148" t="s">
        <v>13422</v>
      </c>
      <c r="D148" t="s">
        <v>212</v>
      </c>
      <c r="E148">
        <v>69471455.400000006</v>
      </c>
      <c r="F148">
        <v>68795555.799999997</v>
      </c>
      <c r="G148">
        <v>2.549099164051E-2</v>
      </c>
      <c r="H148">
        <v>2.766667</v>
      </c>
      <c r="I148">
        <v>2.6157439999999998</v>
      </c>
      <c r="J148">
        <v>3.6588669999999999</v>
      </c>
      <c r="K148">
        <v>3.6588669999999999</v>
      </c>
      <c r="L148">
        <v>114.5667</v>
      </c>
      <c r="M148">
        <v>112</v>
      </c>
      <c r="N148">
        <v>2.6001789999999998</v>
      </c>
      <c r="O148">
        <v>0.25800000000000201</v>
      </c>
      <c r="P148">
        <v>-0.55219581143793794</v>
      </c>
      <c r="Q148">
        <v>-2.02868633771444</v>
      </c>
      <c r="R148">
        <v>98.268749999999997</v>
      </c>
      <c r="S148">
        <v>98.929749999999999</v>
      </c>
      <c r="T148">
        <v>98.268749999999997</v>
      </c>
      <c r="U148">
        <v>98.929749999999999</v>
      </c>
      <c r="V148" t="s">
        <v>11987</v>
      </c>
      <c r="W148" t="s">
        <v>7042</v>
      </c>
      <c r="X148" t="s">
        <v>1976</v>
      </c>
      <c r="Y148" t="s">
        <v>12104</v>
      </c>
      <c r="Z148" t="s">
        <v>11859</v>
      </c>
      <c r="AA148" t="s">
        <v>396</v>
      </c>
      <c r="AB148" t="s">
        <v>753</v>
      </c>
      <c r="AC148">
        <v>99.027083000000005</v>
      </c>
      <c r="AD148">
        <v>0.75833300000000003</v>
      </c>
      <c r="AE148" s="6">
        <v>43854</v>
      </c>
      <c r="AF148" s="6">
        <v>45681</v>
      </c>
      <c r="AG148" t="s">
        <v>2199</v>
      </c>
      <c r="AH148">
        <v>2.766667</v>
      </c>
      <c r="AI148">
        <v>2.6157441879691499</v>
      </c>
      <c r="AJ148">
        <v>8.2915799999999997</v>
      </c>
      <c r="AK148">
        <v>3.65886685424028</v>
      </c>
      <c r="AL148">
        <v>112</v>
      </c>
      <c r="AM148">
        <v>97</v>
      </c>
      <c r="AN148">
        <v>3.25</v>
      </c>
      <c r="AO148" t="s">
        <v>11991</v>
      </c>
      <c r="AP148">
        <v>1</v>
      </c>
      <c r="AQ148">
        <v>3</v>
      </c>
      <c r="AR148">
        <v>50.314002118606297</v>
      </c>
      <c r="AS148">
        <v>4.2481078446407097E-2</v>
      </c>
      <c r="AT148">
        <v>0.38555358787753802</v>
      </c>
      <c r="AU148">
        <v>0.240280426303563</v>
      </c>
      <c r="AV148">
        <v>1.2587804959225</v>
      </c>
    </row>
    <row r="149" spans="1:48" x14ac:dyDescent="0.25">
      <c r="A149" t="s">
        <v>13423</v>
      </c>
      <c r="B149" s="6">
        <v>44664</v>
      </c>
      <c r="C149" t="s">
        <v>13424</v>
      </c>
      <c r="D149" t="s">
        <v>212</v>
      </c>
      <c r="E149">
        <v>69471455.400000006</v>
      </c>
      <c r="F149">
        <v>64284224.700000003</v>
      </c>
      <c r="G149">
        <v>2.3819396688084499E-2</v>
      </c>
      <c r="H149">
        <v>8.9916669999999996</v>
      </c>
      <c r="I149">
        <v>3.660393</v>
      </c>
      <c r="J149">
        <v>6.0170880000000002</v>
      </c>
      <c r="K149">
        <v>6.0170880000000002</v>
      </c>
      <c r="L149">
        <v>332.17270000000002</v>
      </c>
      <c r="M149">
        <v>333</v>
      </c>
      <c r="N149">
        <v>7.2413829999999999</v>
      </c>
      <c r="O149">
        <v>4.7299999999994499E-2</v>
      </c>
      <c r="P149">
        <v>-1.6502256140431899</v>
      </c>
      <c r="Q149">
        <v>-2.3806705759961102</v>
      </c>
      <c r="R149">
        <v>92.501000000000005</v>
      </c>
      <c r="S149">
        <v>93.251000000000005</v>
      </c>
      <c r="T149">
        <v>92.501000000000005</v>
      </c>
      <c r="U149">
        <v>93.251000000000005</v>
      </c>
      <c r="V149" t="s">
        <v>11987</v>
      </c>
      <c r="W149" t="s">
        <v>7050</v>
      </c>
      <c r="X149" t="s">
        <v>1976</v>
      </c>
      <c r="Y149" t="s">
        <v>12104</v>
      </c>
      <c r="Z149" t="s">
        <v>11839</v>
      </c>
      <c r="AA149" t="s">
        <v>248</v>
      </c>
      <c r="AB149" t="s">
        <v>11815</v>
      </c>
      <c r="AC149">
        <v>92.533292000000003</v>
      </c>
      <c r="AD149">
        <v>3.2292000000000001E-2</v>
      </c>
      <c r="AE149" s="6">
        <v>44211</v>
      </c>
      <c r="AF149" s="6">
        <v>47953</v>
      </c>
      <c r="AG149" t="s">
        <v>2199</v>
      </c>
      <c r="AH149">
        <v>3.9916670000000001</v>
      </c>
      <c r="AI149">
        <v>3.6359875098686798</v>
      </c>
      <c r="AJ149">
        <v>15.830156000000001</v>
      </c>
      <c r="AK149">
        <v>5.7929160675780702</v>
      </c>
      <c r="AL149">
        <v>318</v>
      </c>
      <c r="AM149">
        <v>309</v>
      </c>
      <c r="AN149">
        <v>3.875</v>
      </c>
      <c r="AO149" t="s">
        <v>11991</v>
      </c>
      <c r="AP149">
        <v>1</v>
      </c>
      <c r="AQ149">
        <v>3</v>
      </c>
      <c r="AR149">
        <v>50.314002118606297</v>
      </c>
      <c r="AS149">
        <v>4.2481078446407097E-2</v>
      </c>
      <c r="AT149">
        <v>0.38555358787753802</v>
      </c>
      <c r="AU149">
        <v>0.240280426303563</v>
      </c>
      <c r="AV149">
        <v>1.2587804959225</v>
      </c>
    </row>
    <row r="150" spans="1:48" x14ac:dyDescent="0.25">
      <c r="A150" t="s">
        <v>13425</v>
      </c>
      <c r="B150" s="6">
        <v>44664</v>
      </c>
      <c r="C150" t="s">
        <v>13426</v>
      </c>
      <c r="D150" t="s">
        <v>212</v>
      </c>
      <c r="E150">
        <v>104207182.8</v>
      </c>
      <c r="F150">
        <v>103527230.90000001</v>
      </c>
      <c r="G150">
        <v>3.8360207248277198E-2</v>
      </c>
      <c r="H150">
        <v>7.5916670000000002</v>
      </c>
      <c r="I150">
        <v>2.3905500000000002</v>
      </c>
      <c r="J150">
        <v>5.4678550000000001</v>
      </c>
      <c r="K150">
        <v>5.4678550000000001</v>
      </c>
      <c r="L150">
        <v>276.78269999999998</v>
      </c>
      <c r="M150">
        <v>277</v>
      </c>
      <c r="N150">
        <v>6.1306700000000003</v>
      </c>
      <c r="O150">
        <v>-2.7699999999997098E-2</v>
      </c>
      <c r="P150">
        <v>-0.99900273057331701</v>
      </c>
      <c r="Q150">
        <v>-0.490797951742594</v>
      </c>
      <c r="R150">
        <v>97.51</v>
      </c>
      <c r="S150">
        <v>98.135000000000005</v>
      </c>
      <c r="T150">
        <v>97.51</v>
      </c>
      <c r="U150">
        <v>98.135000000000005</v>
      </c>
      <c r="V150" t="s">
        <v>11987</v>
      </c>
      <c r="W150" t="s">
        <v>7044</v>
      </c>
      <c r="X150" t="s">
        <v>1976</v>
      </c>
      <c r="Y150" t="s">
        <v>12104</v>
      </c>
      <c r="Z150" t="s">
        <v>11839</v>
      </c>
      <c r="AA150" t="s">
        <v>248</v>
      </c>
      <c r="AB150" t="s">
        <v>11815</v>
      </c>
      <c r="AC150">
        <v>99.347499999999997</v>
      </c>
      <c r="AD150">
        <v>1.8374999999999999</v>
      </c>
      <c r="AE150" s="6">
        <v>43790</v>
      </c>
      <c r="AF150" s="6">
        <v>47443</v>
      </c>
      <c r="AG150" t="s">
        <v>2199</v>
      </c>
      <c r="AH150">
        <v>2.5916670000000002</v>
      </c>
      <c r="AI150">
        <v>2.3798200359530099</v>
      </c>
      <c r="AJ150">
        <v>7.0072179999999999</v>
      </c>
      <c r="AK150">
        <v>5.2775491750534398</v>
      </c>
      <c r="AL150">
        <v>278</v>
      </c>
      <c r="AM150">
        <v>260</v>
      </c>
      <c r="AN150">
        <v>4.5</v>
      </c>
      <c r="AO150" t="s">
        <v>11991</v>
      </c>
      <c r="AP150">
        <v>1</v>
      </c>
      <c r="AQ150">
        <v>3</v>
      </c>
      <c r="AR150">
        <v>50.314002118606297</v>
      </c>
      <c r="AS150">
        <v>4.2481078446407097E-2</v>
      </c>
      <c r="AT150">
        <v>0.38555358787753802</v>
      </c>
      <c r="AU150">
        <v>0.240280426303563</v>
      </c>
      <c r="AV150">
        <v>1.2587804959225</v>
      </c>
    </row>
    <row r="151" spans="1:48" x14ac:dyDescent="0.25">
      <c r="A151" t="s">
        <v>13427</v>
      </c>
      <c r="B151" s="6">
        <v>44664</v>
      </c>
      <c r="C151" t="s">
        <v>13428</v>
      </c>
      <c r="D151" t="s">
        <v>212</v>
      </c>
      <c r="E151">
        <v>97260037.200000003</v>
      </c>
      <c r="F151">
        <v>87684988.799999997</v>
      </c>
      <c r="G151">
        <v>3.2490141136016899E-2</v>
      </c>
      <c r="H151">
        <v>27.7</v>
      </c>
      <c r="I151">
        <v>14.721042000000001</v>
      </c>
      <c r="J151">
        <v>5.3000040000000004</v>
      </c>
      <c r="K151">
        <v>5.3000040000000004</v>
      </c>
      <c r="L151">
        <v>246.1294</v>
      </c>
      <c r="M151">
        <v>245</v>
      </c>
      <c r="N151">
        <v>14.680792</v>
      </c>
      <c r="O151">
        <v>-0.91069999999999696</v>
      </c>
      <c r="P151">
        <v>-1.1730706052462001</v>
      </c>
      <c r="Q151">
        <v>-2.98058641417725</v>
      </c>
      <c r="R151">
        <v>89.5</v>
      </c>
      <c r="S151">
        <v>90.25</v>
      </c>
      <c r="T151">
        <v>89.5</v>
      </c>
      <c r="U151">
        <v>90.25</v>
      </c>
      <c r="V151" t="s">
        <v>11987</v>
      </c>
      <c r="W151" t="s">
        <v>7066</v>
      </c>
      <c r="X151" t="s">
        <v>1976</v>
      </c>
      <c r="Y151" t="s">
        <v>12104</v>
      </c>
      <c r="Z151" t="s">
        <v>11859</v>
      </c>
      <c r="AA151" t="s">
        <v>283</v>
      </c>
      <c r="AB151" t="s">
        <v>11815</v>
      </c>
      <c r="AC151">
        <v>90.155208000000002</v>
      </c>
      <c r="AD151">
        <v>0.65520800000000001</v>
      </c>
      <c r="AE151" s="6">
        <v>43888</v>
      </c>
      <c r="AF151" s="6">
        <v>54788</v>
      </c>
      <c r="AG151" t="s">
        <v>2199</v>
      </c>
      <c r="AH151">
        <v>27.7</v>
      </c>
      <c r="AI151">
        <v>14.7210423453418</v>
      </c>
      <c r="AJ151">
        <v>317.80698000000001</v>
      </c>
      <c r="AK151">
        <v>5.3000035458210801</v>
      </c>
      <c r="AL151">
        <v>245</v>
      </c>
      <c r="AM151">
        <v>270</v>
      </c>
      <c r="AN151">
        <v>4.625</v>
      </c>
      <c r="AO151" t="s">
        <v>11991</v>
      </c>
      <c r="AP151">
        <v>1</v>
      </c>
      <c r="AQ151">
        <v>3</v>
      </c>
      <c r="AR151">
        <v>50.314002118606297</v>
      </c>
      <c r="AS151">
        <v>4.2481078446407097E-2</v>
      </c>
      <c r="AT151">
        <v>0.38555358787753802</v>
      </c>
      <c r="AU151">
        <v>0.240280426303563</v>
      </c>
      <c r="AV151">
        <v>1.2587804959225</v>
      </c>
    </row>
    <row r="152" spans="1:48" x14ac:dyDescent="0.25">
      <c r="A152" t="s">
        <v>13429</v>
      </c>
      <c r="B152" s="6">
        <v>44664</v>
      </c>
      <c r="C152" t="s">
        <v>13430</v>
      </c>
      <c r="D152" t="s">
        <v>212</v>
      </c>
      <c r="E152">
        <v>259823242.19999999</v>
      </c>
      <c r="F152">
        <v>271012782.19999999</v>
      </c>
      <c r="G152">
        <v>0.100419053004139</v>
      </c>
      <c r="H152">
        <v>1.0694440000000001</v>
      </c>
      <c r="I152">
        <v>1.023574</v>
      </c>
      <c r="J152">
        <v>2.641391</v>
      </c>
      <c r="K152">
        <v>2.641391</v>
      </c>
      <c r="L152">
        <v>92.744699999999995</v>
      </c>
      <c r="M152">
        <v>90</v>
      </c>
      <c r="N152">
        <v>1.019485</v>
      </c>
      <c r="O152">
        <v>6.7000000000039198E-3</v>
      </c>
      <c r="P152">
        <v>-0.31127587317816202</v>
      </c>
      <c r="Q152">
        <v>-0.77359019428608899</v>
      </c>
      <c r="R152">
        <v>102.1</v>
      </c>
      <c r="S152">
        <v>102.6</v>
      </c>
      <c r="T152">
        <v>102.1</v>
      </c>
      <c r="U152">
        <v>102.6</v>
      </c>
      <c r="V152" t="s">
        <v>11987</v>
      </c>
      <c r="W152" t="s">
        <v>7061</v>
      </c>
      <c r="X152" t="s">
        <v>1976</v>
      </c>
      <c r="Y152" t="s">
        <v>12104</v>
      </c>
      <c r="Z152" t="s">
        <v>11839</v>
      </c>
      <c r="AA152" t="s">
        <v>396</v>
      </c>
      <c r="AB152" t="s">
        <v>11815</v>
      </c>
      <c r="AC152">
        <v>104.306597</v>
      </c>
      <c r="AD152">
        <v>2.2065969999999999</v>
      </c>
      <c r="AE152" s="6">
        <v>41226</v>
      </c>
      <c r="AF152" s="6">
        <v>45059</v>
      </c>
      <c r="AG152" t="s">
        <v>2199</v>
      </c>
      <c r="AH152">
        <v>1.0694440000000001</v>
      </c>
      <c r="AI152">
        <v>1.0235740505314599</v>
      </c>
      <c r="AJ152">
        <v>2.0663109999999998</v>
      </c>
      <c r="AK152">
        <v>2.6413913418888</v>
      </c>
      <c r="AL152">
        <v>90</v>
      </c>
      <c r="AM152">
        <v>51</v>
      </c>
      <c r="AN152">
        <v>5.125</v>
      </c>
      <c r="AO152" t="s">
        <v>11991</v>
      </c>
      <c r="AP152">
        <v>1</v>
      </c>
      <c r="AQ152">
        <v>3</v>
      </c>
      <c r="AR152">
        <v>50.314002118606297</v>
      </c>
      <c r="AS152">
        <v>4.2481078446407097E-2</v>
      </c>
      <c r="AT152">
        <v>0.38555358787753802</v>
      </c>
      <c r="AU152">
        <v>0.240280426303563</v>
      </c>
      <c r="AV152">
        <v>1.2587804959225</v>
      </c>
    </row>
    <row r="153" spans="1:48" x14ac:dyDescent="0.25">
      <c r="A153" t="s">
        <v>13431</v>
      </c>
      <c r="B153" s="6">
        <v>44664</v>
      </c>
      <c r="C153" t="s">
        <v>13432</v>
      </c>
      <c r="D153" t="s">
        <v>212</v>
      </c>
      <c r="E153">
        <v>104207182.8</v>
      </c>
      <c r="F153">
        <v>103254844.8</v>
      </c>
      <c r="G153">
        <v>3.8259279331495998E-2</v>
      </c>
      <c r="H153">
        <v>27.7</v>
      </c>
      <c r="I153">
        <v>0.74349600000000005</v>
      </c>
      <c r="J153">
        <v>6.7935970000000001</v>
      </c>
      <c r="K153">
        <v>6.7935970000000001</v>
      </c>
      <c r="L153">
        <v>395.48869999999999</v>
      </c>
      <c r="M153">
        <v>396</v>
      </c>
      <c r="N153">
        <v>12.220649</v>
      </c>
      <c r="O153">
        <v>-0.492400000000003</v>
      </c>
      <c r="P153">
        <v>-1.4272888855311501</v>
      </c>
      <c r="Q153">
        <v>7.2467322947411497E-2</v>
      </c>
      <c r="R153">
        <v>98.5625</v>
      </c>
      <c r="S153">
        <v>99.4375</v>
      </c>
      <c r="T153">
        <v>98.5625</v>
      </c>
      <c r="U153">
        <v>99.4375</v>
      </c>
      <c r="V153" t="s">
        <v>11987</v>
      </c>
      <c r="W153" t="s">
        <v>7065</v>
      </c>
      <c r="X153" t="s">
        <v>1976</v>
      </c>
      <c r="Y153" t="s">
        <v>12104</v>
      </c>
      <c r="Z153" t="s">
        <v>11839</v>
      </c>
      <c r="AA153" t="s">
        <v>283</v>
      </c>
      <c r="AB153" t="s">
        <v>11815</v>
      </c>
      <c r="AC153">
        <v>99.086111000000002</v>
      </c>
      <c r="AD153">
        <v>0.52361100000000005</v>
      </c>
      <c r="AE153" s="6">
        <v>43178</v>
      </c>
      <c r="AF153" s="6">
        <v>54788</v>
      </c>
      <c r="AG153" t="s">
        <v>2199</v>
      </c>
      <c r="AH153">
        <v>7.9194440000000004</v>
      </c>
      <c r="AI153">
        <v>0.85331020741197305</v>
      </c>
      <c r="AJ153">
        <v>1.4194</v>
      </c>
      <c r="AK153">
        <v>6.73140021277539</v>
      </c>
      <c r="AL153">
        <v>405</v>
      </c>
      <c r="AM153">
        <v>402</v>
      </c>
      <c r="AN153">
        <v>6.5</v>
      </c>
      <c r="AO153" t="s">
        <v>11991</v>
      </c>
      <c r="AP153">
        <v>1</v>
      </c>
      <c r="AQ153">
        <v>3</v>
      </c>
      <c r="AR153">
        <v>50.314002118606297</v>
      </c>
      <c r="AS153">
        <v>4.2481078446407097E-2</v>
      </c>
      <c r="AT153">
        <v>0.38555358787753802</v>
      </c>
      <c r="AU153">
        <v>0.240280426303563</v>
      </c>
      <c r="AV153">
        <v>1.2587804959225</v>
      </c>
    </row>
    <row r="154" spans="1:48" x14ac:dyDescent="0.25">
      <c r="A154" t="s">
        <v>13433</v>
      </c>
      <c r="B154" s="6">
        <v>44664</v>
      </c>
      <c r="C154" t="s">
        <v>13434</v>
      </c>
      <c r="D154" t="s">
        <v>212</v>
      </c>
      <c r="E154">
        <v>173678637.59999999</v>
      </c>
      <c r="F154">
        <v>173146746.80000001</v>
      </c>
      <c r="G154">
        <v>6.4156502890531403E-2</v>
      </c>
      <c r="H154">
        <v>27.7</v>
      </c>
      <c r="I154">
        <v>0.403611</v>
      </c>
      <c r="J154">
        <v>6.9849490000000003</v>
      </c>
      <c r="K154">
        <v>6.9849490000000003</v>
      </c>
      <c r="L154">
        <v>414.62389999999999</v>
      </c>
      <c r="M154">
        <v>415</v>
      </c>
      <c r="N154">
        <v>11.856966999999999</v>
      </c>
      <c r="O154">
        <v>-1.2999999999996299E-2</v>
      </c>
      <c r="P154">
        <v>-1.5667417445649401</v>
      </c>
      <c r="Q154">
        <v>-1.18869134876516</v>
      </c>
      <c r="R154">
        <v>97.55</v>
      </c>
      <c r="S154">
        <v>98.3</v>
      </c>
      <c r="T154">
        <v>97.55</v>
      </c>
      <c r="U154">
        <v>98.3</v>
      </c>
      <c r="V154" t="s">
        <v>11987</v>
      </c>
      <c r="W154" t="s">
        <v>7062</v>
      </c>
      <c r="X154" t="s">
        <v>1976</v>
      </c>
      <c r="Y154" t="s">
        <v>12104</v>
      </c>
      <c r="Z154" t="s">
        <v>11839</v>
      </c>
      <c r="AA154" t="s">
        <v>283</v>
      </c>
      <c r="AB154" t="s">
        <v>11815</v>
      </c>
      <c r="AC154">
        <v>99.693749999999994</v>
      </c>
      <c r="AD154">
        <v>2.1437499999999998</v>
      </c>
      <c r="AE154" s="6">
        <v>43081</v>
      </c>
      <c r="AF154" s="6">
        <v>54788</v>
      </c>
      <c r="AG154" t="s">
        <v>2199</v>
      </c>
      <c r="AH154">
        <v>27.7</v>
      </c>
      <c r="AI154">
        <v>0.403611260852697</v>
      </c>
      <c r="AJ154">
        <v>-2.5312420000000002</v>
      </c>
      <c r="AK154">
        <v>6.9849486947153503</v>
      </c>
      <c r="AL154">
        <v>415</v>
      </c>
      <c r="AM154">
        <v>438</v>
      </c>
      <c r="AN154">
        <v>6.125</v>
      </c>
      <c r="AO154" t="s">
        <v>11991</v>
      </c>
      <c r="AP154">
        <v>1</v>
      </c>
      <c r="AQ154">
        <v>3</v>
      </c>
      <c r="AR154">
        <v>50.314002118606297</v>
      </c>
      <c r="AS154">
        <v>4.2481078446407097E-2</v>
      </c>
      <c r="AT154">
        <v>0.38555358787753802</v>
      </c>
      <c r="AU154">
        <v>0.240280426303563</v>
      </c>
      <c r="AV154">
        <v>1.2587804959225</v>
      </c>
    </row>
    <row r="155" spans="1:48" x14ac:dyDescent="0.25">
      <c r="A155" t="s">
        <v>13435</v>
      </c>
      <c r="B155" s="6">
        <v>44664</v>
      </c>
      <c r="C155" t="s">
        <v>13436</v>
      </c>
      <c r="D155" t="s">
        <v>643</v>
      </c>
      <c r="E155">
        <v>86839318.799999997</v>
      </c>
      <c r="F155">
        <v>77029249.400000006</v>
      </c>
      <c r="G155">
        <v>2.85418430055062E-2</v>
      </c>
      <c r="H155">
        <v>8.7722219999999993</v>
      </c>
      <c r="I155">
        <v>6.7264939999999998</v>
      </c>
      <c r="J155">
        <v>6.9850329999999996</v>
      </c>
      <c r="K155">
        <v>6.9850329999999996</v>
      </c>
      <c r="L155">
        <v>428.89400000000001</v>
      </c>
      <c r="M155">
        <v>430</v>
      </c>
      <c r="N155">
        <v>6.6982939999999997</v>
      </c>
      <c r="O155">
        <v>-5.2999999999969703E-3</v>
      </c>
      <c r="P155">
        <v>-1.6945469633944299</v>
      </c>
      <c r="Q155">
        <v>-4.3748343378136303</v>
      </c>
      <c r="R155">
        <v>87.518749999999997</v>
      </c>
      <c r="S155">
        <v>88.426749999999998</v>
      </c>
      <c r="T155">
        <v>87.518749999999997</v>
      </c>
      <c r="U155">
        <v>88.426749999999998</v>
      </c>
      <c r="V155" t="s">
        <v>11987</v>
      </c>
      <c r="W155" t="s">
        <v>11556</v>
      </c>
      <c r="X155" t="s">
        <v>1976</v>
      </c>
      <c r="Y155" t="s">
        <v>12104</v>
      </c>
      <c r="Z155" t="s">
        <v>11859</v>
      </c>
      <c r="AA155" t="s">
        <v>11839</v>
      </c>
      <c r="AB155" t="s">
        <v>753</v>
      </c>
      <c r="AC155">
        <v>88.703193999999996</v>
      </c>
      <c r="AD155">
        <v>1.1844440000000001</v>
      </c>
      <c r="AE155" s="6">
        <v>44216</v>
      </c>
      <c r="AF155" s="6">
        <v>47874</v>
      </c>
      <c r="AG155" t="s">
        <v>1654</v>
      </c>
      <c r="AH155">
        <v>8.7722219999999993</v>
      </c>
      <c r="AI155">
        <v>6.7264942247519697</v>
      </c>
      <c r="AJ155">
        <v>55.913612000000001</v>
      </c>
      <c r="AK155">
        <v>6.9850334760894102</v>
      </c>
      <c r="AL155">
        <v>430</v>
      </c>
      <c r="AM155">
        <v>426</v>
      </c>
      <c r="AN155">
        <v>5.2</v>
      </c>
      <c r="AO155" t="s">
        <v>11991</v>
      </c>
      <c r="AP155">
        <v>1</v>
      </c>
      <c r="AQ155">
        <v>3</v>
      </c>
      <c r="AR155">
        <v>53.283125565502303</v>
      </c>
      <c r="AS155">
        <v>2.03973017361107E-2</v>
      </c>
      <c r="AT155">
        <v>-0.27988117406476198</v>
      </c>
      <c r="AU155">
        <v>-3.3355124078269599E-2</v>
      </c>
      <c r="AV155">
        <v>-1.3902325995601299</v>
      </c>
    </row>
    <row r="156" spans="1:48" x14ac:dyDescent="0.25">
      <c r="A156" t="s">
        <v>13437</v>
      </c>
      <c r="B156" s="6">
        <v>44664</v>
      </c>
      <c r="C156" t="s">
        <v>13438</v>
      </c>
      <c r="D156" t="s">
        <v>1064</v>
      </c>
      <c r="E156">
        <v>69471455.400000006</v>
      </c>
      <c r="F156">
        <v>59990917.200000003</v>
      </c>
      <c r="G156">
        <v>2.22285865941661E-2</v>
      </c>
      <c r="H156">
        <v>8.733333</v>
      </c>
      <c r="I156">
        <v>7.351191</v>
      </c>
      <c r="J156">
        <v>5.1762319999999997</v>
      </c>
      <c r="K156">
        <v>5.1762319999999997</v>
      </c>
      <c r="L156">
        <v>248.00099999999901</v>
      </c>
      <c r="M156">
        <v>248</v>
      </c>
      <c r="N156">
        <v>7.3199680000000003</v>
      </c>
      <c r="O156">
        <v>0.186299999999994</v>
      </c>
      <c r="P156">
        <v>-1.14540622834518</v>
      </c>
      <c r="Q156">
        <v>-6.5211980160664398</v>
      </c>
      <c r="R156">
        <v>85.5</v>
      </c>
      <c r="S156">
        <v>86.25</v>
      </c>
      <c r="T156">
        <v>85.5</v>
      </c>
      <c r="U156">
        <v>86.25</v>
      </c>
      <c r="V156" t="s">
        <v>11987</v>
      </c>
      <c r="W156" t="s">
        <v>7272</v>
      </c>
      <c r="X156" t="s">
        <v>1976</v>
      </c>
      <c r="Y156" t="s">
        <v>12104</v>
      </c>
      <c r="Z156" t="s">
        <v>11847</v>
      </c>
      <c r="AA156" t="s">
        <v>11839</v>
      </c>
      <c r="AB156" t="s">
        <v>753</v>
      </c>
      <c r="AC156">
        <v>86.353333000000006</v>
      </c>
      <c r="AD156">
        <v>0.85333300000000001</v>
      </c>
      <c r="AE156" s="6">
        <v>44208</v>
      </c>
      <c r="AF156" s="6">
        <v>47860</v>
      </c>
      <c r="AG156" t="s">
        <v>3717</v>
      </c>
      <c r="AH156">
        <v>8.733333</v>
      </c>
      <c r="AI156">
        <v>7.3511908992280102</v>
      </c>
      <c r="AJ156">
        <v>63.287914000000001</v>
      </c>
      <c r="AK156">
        <v>5.1762324383181202</v>
      </c>
      <c r="AL156">
        <v>248</v>
      </c>
      <c r="AM156">
        <v>245</v>
      </c>
      <c r="AN156">
        <v>3.2</v>
      </c>
      <c r="AO156" t="s">
        <v>11991</v>
      </c>
      <c r="AP156">
        <v>1</v>
      </c>
      <c r="AQ156">
        <v>3</v>
      </c>
      <c r="AR156">
        <v>57.413066876014902</v>
      </c>
      <c r="AS156">
        <v>-3.2054267315466199E-2</v>
      </c>
      <c r="AT156">
        <v>-1.6212598124132001</v>
      </c>
      <c r="AU156">
        <v>-0.57998524647829397</v>
      </c>
      <c r="AV156">
        <v>-2.4449904923062902</v>
      </c>
    </row>
    <row r="157" spans="1:48" x14ac:dyDescent="0.25">
      <c r="A157" t="s">
        <v>13439</v>
      </c>
      <c r="B157" s="6">
        <v>44664</v>
      </c>
      <c r="C157" t="s">
        <v>13440</v>
      </c>
      <c r="D157" t="s">
        <v>1064</v>
      </c>
      <c r="E157">
        <v>104207182.8</v>
      </c>
      <c r="F157">
        <v>108018126</v>
      </c>
      <c r="G157">
        <v>4.0024229966852398E-2</v>
      </c>
      <c r="H157">
        <v>6.9583329999999997</v>
      </c>
      <c r="I157">
        <v>5.7244130000000002</v>
      </c>
      <c r="J157">
        <v>5.0112360000000002</v>
      </c>
      <c r="K157">
        <v>5.0112360000000002</v>
      </c>
      <c r="L157">
        <v>231.03399999999999</v>
      </c>
      <c r="M157">
        <v>232</v>
      </c>
      <c r="N157">
        <v>5.697978</v>
      </c>
      <c r="O157">
        <v>0.17529999999998899</v>
      </c>
      <c r="P157">
        <v>-0.86920077722469902</v>
      </c>
      <c r="Q157">
        <v>-3.5069850692834099</v>
      </c>
      <c r="R157">
        <v>103.4175</v>
      </c>
      <c r="S157">
        <v>104.2925</v>
      </c>
      <c r="T157">
        <v>103.4175</v>
      </c>
      <c r="U157">
        <v>104.2925</v>
      </c>
      <c r="V157" t="s">
        <v>11987</v>
      </c>
      <c r="W157" t="s">
        <v>7269</v>
      </c>
      <c r="X157" t="s">
        <v>1976</v>
      </c>
      <c r="Y157" t="s">
        <v>12104</v>
      </c>
      <c r="Z157" t="s">
        <v>11847</v>
      </c>
      <c r="AA157" t="s">
        <v>11839</v>
      </c>
      <c r="AB157" t="s">
        <v>753</v>
      </c>
      <c r="AC157">
        <v>103.657083</v>
      </c>
      <c r="AD157">
        <v>0.23958299999999999</v>
      </c>
      <c r="AE157" s="6">
        <v>43558</v>
      </c>
      <c r="AF157" s="6">
        <v>47211</v>
      </c>
      <c r="AG157" t="s">
        <v>3717</v>
      </c>
      <c r="AH157">
        <v>6.7083329999999997</v>
      </c>
      <c r="AI157">
        <v>5.5562318849735801</v>
      </c>
      <c r="AJ157">
        <v>37.073661999999999</v>
      </c>
      <c r="AK157">
        <v>4.9898394743281802</v>
      </c>
      <c r="AL157">
        <v>230</v>
      </c>
      <c r="AM157">
        <v>228</v>
      </c>
      <c r="AN157">
        <v>5.75</v>
      </c>
      <c r="AO157" t="s">
        <v>11991</v>
      </c>
      <c r="AP157">
        <v>1</v>
      </c>
      <c r="AQ157">
        <v>3</v>
      </c>
      <c r="AR157">
        <v>57.413066876014902</v>
      </c>
      <c r="AS157">
        <v>-3.2054267315466199E-2</v>
      </c>
      <c r="AT157">
        <v>-1.6212598124132001</v>
      </c>
      <c r="AU157">
        <v>-0.57998524647829397</v>
      </c>
      <c r="AV157">
        <v>-2.4449904923062902</v>
      </c>
    </row>
    <row r="158" spans="1:48" x14ac:dyDescent="0.25">
      <c r="A158" t="s">
        <v>13441</v>
      </c>
      <c r="B158" s="6">
        <v>44664</v>
      </c>
      <c r="C158" t="s">
        <v>13442</v>
      </c>
      <c r="D158" t="s">
        <v>1064</v>
      </c>
      <c r="E158">
        <v>129680049.59999999</v>
      </c>
      <c r="F158">
        <v>134580875.19999999</v>
      </c>
      <c r="G158">
        <v>4.9866592773479698E-2</v>
      </c>
      <c r="H158">
        <v>26.958333</v>
      </c>
      <c r="I158">
        <v>12.305739000000001</v>
      </c>
      <c r="J158">
        <v>6.6388350000000003</v>
      </c>
      <c r="K158">
        <v>6.6388350000000003</v>
      </c>
      <c r="L158">
        <v>378.69970000000001</v>
      </c>
      <c r="M158">
        <v>379</v>
      </c>
      <c r="N158">
        <v>12.228085999999999</v>
      </c>
      <c r="O158">
        <v>0.19579999999999001</v>
      </c>
      <c r="P158">
        <v>-1.31724961037281</v>
      </c>
      <c r="Q158">
        <v>-8.2056282824428006</v>
      </c>
      <c r="R158">
        <v>103.4875</v>
      </c>
      <c r="S158">
        <v>104.5005</v>
      </c>
      <c r="T158">
        <v>103.4875</v>
      </c>
      <c r="U158">
        <v>104.5005</v>
      </c>
      <c r="V158" t="s">
        <v>11987</v>
      </c>
      <c r="W158" t="s">
        <v>7277</v>
      </c>
      <c r="X158" t="s">
        <v>1976</v>
      </c>
      <c r="Y158" t="s">
        <v>12104</v>
      </c>
      <c r="Z158" t="s">
        <v>11847</v>
      </c>
      <c r="AA158" t="s">
        <v>11839</v>
      </c>
      <c r="AB158" t="s">
        <v>753</v>
      </c>
      <c r="AC158">
        <v>103.779167</v>
      </c>
      <c r="AD158">
        <v>0.29166700000000001</v>
      </c>
      <c r="AE158" s="6">
        <v>43558</v>
      </c>
      <c r="AF158" s="6">
        <v>54516</v>
      </c>
      <c r="AG158" t="s">
        <v>3717</v>
      </c>
      <c r="AH158">
        <v>26.458333</v>
      </c>
      <c r="AI158">
        <v>12.230265401229</v>
      </c>
      <c r="AJ158">
        <v>231.80039300000001</v>
      </c>
      <c r="AK158">
        <v>6.6364125518497401</v>
      </c>
      <c r="AL158">
        <v>378</v>
      </c>
      <c r="AM158">
        <v>404</v>
      </c>
      <c r="AN158">
        <v>7</v>
      </c>
      <c r="AO158" t="s">
        <v>11991</v>
      </c>
      <c r="AP158">
        <v>1</v>
      </c>
      <c r="AQ158">
        <v>2</v>
      </c>
      <c r="AR158">
        <v>57.413066876014902</v>
      </c>
      <c r="AS158">
        <v>-3.2054267315466199E-2</v>
      </c>
      <c r="AT158">
        <v>-1.6212598124132001</v>
      </c>
      <c r="AU158">
        <v>-0.57998524647829397</v>
      </c>
      <c r="AV158">
        <v>-2.4449904923062902</v>
      </c>
    </row>
    <row r="159" spans="1:48" x14ac:dyDescent="0.25">
      <c r="A159" t="s">
        <v>17224</v>
      </c>
      <c r="B159" s="6">
        <v>44664</v>
      </c>
      <c r="C159" t="s">
        <v>17225</v>
      </c>
      <c r="D159" t="s">
        <v>237</v>
      </c>
      <c r="E159">
        <v>111154328</v>
      </c>
      <c r="F159">
        <v>104925053.8</v>
      </c>
      <c r="G159">
        <v>3.8878146109543099E-2</v>
      </c>
      <c r="H159">
        <v>4.1666670000000003</v>
      </c>
      <c r="I159">
        <v>3.6911459999999998</v>
      </c>
      <c r="J159">
        <v>6.0048950000000003</v>
      </c>
      <c r="K159">
        <v>6.0048950000000003</v>
      </c>
      <c r="L159">
        <v>339.08949999999999</v>
      </c>
      <c r="M159">
        <v>339</v>
      </c>
      <c r="N159">
        <v>3.6727460000000001</v>
      </c>
      <c r="O159">
        <v>0.18430000000000299</v>
      </c>
      <c r="P159">
        <v>-0.41393457658510602</v>
      </c>
      <c r="Q159">
        <v>-5.6578862705793798</v>
      </c>
      <c r="R159">
        <v>92.9375</v>
      </c>
      <c r="S159">
        <v>94.0625</v>
      </c>
      <c r="T159">
        <v>92.9375</v>
      </c>
      <c r="U159">
        <v>94.0625</v>
      </c>
      <c r="V159" t="s">
        <v>11987</v>
      </c>
      <c r="W159" t="s">
        <v>17149</v>
      </c>
      <c r="X159" t="s">
        <v>1976</v>
      </c>
      <c r="Y159" t="s">
        <v>12104</v>
      </c>
      <c r="Z159" t="s">
        <v>11839</v>
      </c>
      <c r="AA159" t="s">
        <v>396</v>
      </c>
      <c r="AB159" t="s">
        <v>753</v>
      </c>
      <c r="AC159">
        <v>94.395832999999996</v>
      </c>
      <c r="AD159">
        <v>1.4583330000000001</v>
      </c>
      <c r="AE159" s="6">
        <v>44365</v>
      </c>
      <c r="AF159" s="6">
        <v>46191</v>
      </c>
      <c r="AG159" t="s">
        <v>2629</v>
      </c>
      <c r="AH159">
        <v>4.1666670000000003</v>
      </c>
      <c r="AI159">
        <v>3.6911458485297999</v>
      </c>
      <c r="AJ159">
        <v>16.396084999999999</v>
      </c>
      <c r="AK159">
        <v>6.0048950677861903</v>
      </c>
      <c r="AL159">
        <v>339</v>
      </c>
      <c r="AM159">
        <v>330</v>
      </c>
      <c r="AN159">
        <v>4.375</v>
      </c>
      <c r="AO159" t="s">
        <v>11991</v>
      </c>
      <c r="AP159">
        <v>1</v>
      </c>
      <c r="AQ159">
        <v>2</v>
      </c>
      <c r="AR159">
        <v>67.120742509872699</v>
      </c>
      <c r="AS159">
        <v>2.5078912123163301E-2</v>
      </c>
      <c r="AT159">
        <v>-9.8461731167020602E-2</v>
      </c>
      <c r="AU159">
        <v>8.7793694051327906E-3</v>
      </c>
      <c r="AV159">
        <v>-0.40975910279202299</v>
      </c>
    </row>
    <row r="160" spans="1:48" x14ac:dyDescent="0.25">
      <c r="A160" t="s">
        <v>13443</v>
      </c>
      <c r="B160" s="6">
        <v>44664</v>
      </c>
      <c r="C160" t="s">
        <v>13444</v>
      </c>
      <c r="D160" t="s">
        <v>280</v>
      </c>
      <c r="E160">
        <v>69471455.400000006</v>
      </c>
      <c r="F160">
        <v>61976257.200000003</v>
      </c>
      <c r="G160">
        <v>2.2964219644252298E-2</v>
      </c>
      <c r="H160">
        <v>8.5055560000000003</v>
      </c>
      <c r="I160">
        <v>6.6031709999999997</v>
      </c>
      <c r="J160">
        <v>6.6236360000000003</v>
      </c>
      <c r="K160">
        <v>6.6236360000000003</v>
      </c>
      <c r="L160">
        <v>392.66550000000001</v>
      </c>
      <c r="M160">
        <v>394</v>
      </c>
      <c r="N160">
        <v>6.5754270000000004</v>
      </c>
      <c r="O160">
        <v>5.9199999999992502E-2</v>
      </c>
      <c r="P160">
        <v>-0.49109944009807499</v>
      </c>
      <c r="Q160">
        <v>-3.8752473960520701</v>
      </c>
      <c r="R160">
        <v>86.862499999999997</v>
      </c>
      <c r="S160">
        <v>87.963499999999996</v>
      </c>
      <c r="T160">
        <v>86.862499999999997</v>
      </c>
      <c r="U160">
        <v>87.963499999999996</v>
      </c>
      <c r="V160" t="s">
        <v>11987</v>
      </c>
      <c r="W160" t="s">
        <v>7432</v>
      </c>
      <c r="X160" t="s">
        <v>1976</v>
      </c>
      <c r="Y160" t="s">
        <v>12104</v>
      </c>
      <c r="Z160" t="s">
        <v>753</v>
      </c>
      <c r="AA160" t="s">
        <v>268</v>
      </c>
      <c r="AB160" t="s">
        <v>753</v>
      </c>
      <c r="AC160">
        <v>89.211111000000002</v>
      </c>
      <c r="AD160">
        <v>2.348611</v>
      </c>
      <c r="AE160" s="6">
        <v>44110</v>
      </c>
      <c r="AF160" s="6">
        <v>47776</v>
      </c>
      <c r="AG160" t="s">
        <v>1999</v>
      </c>
      <c r="AH160">
        <v>8.5055560000000003</v>
      </c>
      <c r="AI160">
        <v>6.6031708878805802</v>
      </c>
      <c r="AJ160">
        <v>53.905062000000001</v>
      </c>
      <c r="AK160">
        <v>6.62363639636727</v>
      </c>
      <c r="AL160">
        <v>394</v>
      </c>
      <c r="AM160">
        <v>390</v>
      </c>
      <c r="AN160">
        <v>4.75</v>
      </c>
      <c r="AO160" t="s">
        <v>11991</v>
      </c>
      <c r="AP160">
        <v>1</v>
      </c>
      <c r="AQ160">
        <v>3</v>
      </c>
      <c r="AR160">
        <v>44.434513130783699</v>
      </c>
      <c r="AS160">
        <v>2.19586667049682E-2</v>
      </c>
      <c r="AT160">
        <v>0.78072490053192201</v>
      </c>
      <c r="AU160">
        <v>0.315412069194827</v>
      </c>
      <c r="AV160">
        <v>-1.44070290884459</v>
      </c>
    </row>
    <row r="161" spans="1:48" x14ac:dyDescent="0.25">
      <c r="A161" t="s">
        <v>17751</v>
      </c>
      <c r="B161" s="6">
        <v>44664</v>
      </c>
      <c r="C161" t="s">
        <v>17752</v>
      </c>
      <c r="D161" t="s">
        <v>223</v>
      </c>
      <c r="E161">
        <v>250097238.59999999</v>
      </c>
      <c r="F161">
        <v>229164099.69999999</v>
      </c>
      <c r="G161">
        <v>8.4912754647429506E-2</v>
      </c>
      <c r="H161">
        <v>6.4916499999999999</v>
      </c>
      <c r="I161">
        <v>4.6566989999999997</v>
      </c>
      <c r="J161">
        <v>9.3116009999999996</v>
      </c>
      <c r="K161">
        <v>9.3116009999999996</v>
      </c>
      <c r="L161">
        <v>662.30719999999997</v>
      </c>
      <c r="M161">
        <v>667</v>
      </c>
      <c r="N161">
        <v>4.6372359999999997</v>
      </c>
      <c r="O161">
        <v>-0.13669999999999999</v>
      </c>
      <c r="P161">
        <v>-1.3596875193659199</v>
      </c>
      <c r="Q161">
        <v>-7.9551604845194896</v>
      </c>
      <c r="R161">
        <v>89.454999999999998</v>
      </c>
      <c r="S161">
        <v>90.454999999999998</v>
      </c>
      <c r="T161">
        <v>89.454999999999998</v>
      </c>
      <c r="U161">
        <v>90.454999999999998</v>
      </c>
      <c r="V161" t="s">
        <v>11987</v>
      </c>
      <c r="W161" t="s">
        <v>17655</v>
      </c>
      <c r="X161" t="s">
        <v>1976</v>
      </c>
      <c r="Y161" t="s">
        <v>12104</v>
      </c>
      <c r="Z161" t="s">
        <v>11839</v>
      </c>
      <c r="AA161" t="s">
        <v>396</v>
      </c>
      <c r="AB161" t="s">
        <v>753</v>
      </c>
      <c r="AC161">
        <v>91.63</v>
      </c>
      <c r="AD161">
        <v>2.1749999999999998</v>
      </c>
      <c r="AE161" s="6">
        <v>44398</v>
      </c>
      <c r="AF161" s="6">
        <v>48029</v>
      </c>
      <c r="AG161" t="s">
        <v>17515</v>
      </c>
      <c r="AH161">
        <v>6.4916499999999999</v>
      </c>
      <c r="AI161">
        <v>4.6566991371890296</v>
      </c>
      <c r="AJ161">
        <v>31.452688999999999</v>
      </c>
      <c r="AK161">
        <v>9.3116013514831799</v>
      </c>
      <c r="AL161">
        <v>667</v>
      </c>
      <c r="AM161">
        <v>661</v>
      </c>
      <c r="AN161">
        <v>7.25</v>
      </c>
      <c r="AO161" t="s">
        <v>11991</v>
      </c>
      <c r="AP161">
        <v>1</v>
      </c>
      <c r="AQ161">
        <v>3</v>
      </c>
      <c r="AR161">
        <v>53.970627980794902</v>
      </c>
      <c r="AS161">
        <v>-0.14203410389323701</v>
      </c>
      <c r="AT161">
        <v>-2.26599584552282</v>
      </c>
      <c r="AU161">
        <v>-1.2941121821717301</v>
      </c>
      <c r="AV161">
        <v>-1.44398857852241</v>
      </c>
    </row>
    <row r="162" spans="1:48" x14ac:dyDescent="0.25">
      <c r="A162" t="s">
        <v>13445</v>
      </c>
      <c r="B162" s="6">
        <v>44664</v>
      </c>
      <c r="C162" t="s">
        <v>13446</v>
      </c>
      <c r="D162" t="s">
        <v>373</v>
      </c>
      <c r="E162">
        <v>55577164.200000003</v>
      </c>
      <c r="F162">
        <v>52587190</v>
      </c>
      <c r="G162">
        <v>1.94852647901591E-2</v>
      </c>
      <c r="H162">
        <v>3.7388889999999999</v>
      </c>
      <c r="I162">
        <v>3.5260189999999998</v>
      </c>
      <c r="J162">
        <v>3.822025</v>
      </c>
      <c r="K162">
        <v>3.822025</v>
      </c>
      <c r="L162">
        <v>122.5992</v>
      </c>
      <c r="M162">
        <v>120</v>
      </c>
      <c r="N162">
        <v>3.5049269999999999</v>
      </c>
      <c r="O162">
        <v>2.1576</v>
      </c>
      <c r="P162">
        <v>2.2613332198902598</v>
      </c>
      <c r="Q162">
        <v>-2.1191980649714899</v>
      </c>
      <c r="R162">
        <v>94</v>
      </c>
      <c r="S162">
        <v>95</v>
      </c>
      <c r="T162">
        <v>94</v>
      </c>
      <c r="U162">
        <v>95</v>
      </c>
      <c r="V162" t="s">
        <v>11987</v>
      </c>
      <c r="W162" t="s">
        <v>7556</v>
      </c>
      <c r="X162" t="s">
        <v>1976</v>
      </c>
      <c r="Y162" t="s">
        <v>12104</v>
      </c>
      <c r="Z162" t="s">
        <v>11847</v>
      </c>
      <c r="AA162" t="s">
        <v>268</v>
      </c>
      <c r="AB162" t="s">
        <v>753</v>
      </c>
      <c r="AC162">
        <v>94.620138999999995</v>
      </c>
      <c r="AD162">
        <v>0.620139</v>
      </c>
      <c r="AE162" s="6">
        <v>44210</v>
      </c>
      <c r="AF162" s="6">
        <v>46036</v>
      </c>
      <c r="AG162" t="s">
        <v>2716</v>
      </c>
      <c r="AH162">
        <v>3.7388889999999999</v>
      </c>
      <c r="AI162">
        <v>3.5260187807999901</v>
      </c>
      <c r="AJ162">
        <v>14.622798</v>
      </c>
      <c r="AK162">
        <v>3.82202529337899</v>
      </c>
      <c r="AL162">
        <v>120</v>
      </c>
      <c r="AM162">
        <v>111</v>
      </c>
      <c r="AN162">
        <v>2.375</v>
      </c>
      <c r="AO162" t="s">
        <v>11991</v>
      </c>
      <c r="AP162">
        <v>1</v>
      </c>
      <c r="AQ162">
        <v>3</v>
      </c>
      <c r="AR162">
        <v>58.741862252395102</v>
      </c>
      <c r="AS162">
        <v>4.4371530303578703E-2</v>
      </c>
      <c r="AT162">
        <v>0.74762625062572796</v>
      </c>
      <c r="AU162">
        <v>0.30787010550870503</v>
      </c>
      <c r="AV162">
        <v>2.7722124405064998</v>
      </c>
    </row>
    <row r="163" spans="1:48" x14ac:dyDescent="0.25">
      <c r="A163" t="s">
        <v>13447</v>
      </c>
      <c r="B163" s="6">
        <v>44664</v>
      </c>
      <c r="C163" t="s">
        <v>13448</v>
      </c>
      <c r="D163" t="s">
        <v>373</v>
      </c>
      <c r="E163">
        <v>97260037.200000003</v>
      </c>
      <c r="F163">
        <v>82686566</v>
      </c>
      <c r="G163">
        <v>3.0638062851517801E-2</v>
      </c>
      <c r="H163">
        <v>8.7388890000000004</v>
      </c>
      <c r="I163">
        <v>7.3679040000000002</v>
      </c>
      <c r="J163">
        <v>5.2782650000000002</v>
      </c>
      <c r="K163">
        <v>5.2782650000000002</v>
      </c>
      <c r="L163">
        <v>258.20609999999999</v>
      </c>
      <c r="M163">
        <v>259</v>
      </c>
      <c r="N163">
        <v>7.3367290000000001</v>
      </c>
      <c r="O163">
        <v>0.41899999999999099</v>
      </c>
      <c r="P163">
        <v>-2.7727123033512102</v>
      </c>
      <c r="Q163">
        <v>-10.0521714120156</v>
      </c>
      <c r="R163">
        <v>84.2</v>
      </c>
      <c r="S163">
        <v>85.075000000000003</v>
      </c>
      <c r="T163">
        <v>84.2</v>
      </c>
      <c r="U163">
        <v>85.075000000000003</v>
      </c>
      <c r="V163" t="s">
        <v>11987</v>
      </c>
      <c r="W163" t="s">
        <v>7559</v>
      </c>
      <c r="X163" t="s">
        <v>1976</v>
      </c>
      <c r="Y163" t="s">
        <v>12104</v>
      </c>
      <c r="Z163" t="s">
        <v>11847</v>
      </c>
      <c r="AA163" t="s">
        <v>268</v>
      </c>
      <c r="AB163" t="s">
        <v>753</v>
      </c>
      <c r="AC163">
        <v>85.015972000000005</v>
      </c>
      <c r="AD163">
        <v>0.81597200000000003</v>
      </c>
      <c r="AE163" s="6">
        <v>44210</v>
      </c>
      <c r="AF163" s="6">
        <v>47862</v>
      </c>
      <c r="AG163" t="s">
        <v>2716</v>
      </c>
      <c r="AH163">
        <v>8.7388890000000004</v>
      </c>
      <c r="AI163">
        <v>7.3679043327538603</v>
      </c>
      <c r="AJ163">
        <v>63.484121000000002</v>
      </c>
      <c r="AK163">
        <v>5.2782650893285803</v>
      </c>
      <c r="AL163">
        <v>259</v>
      </c>
      <c r="AM163">
        <v>255</v>
      </c>
      <c r="AN163">
        <v>3.125</v>
      </c>
      <c r="AO163" t="s">
        <v>11991</v>
      </c>
      <c r="AP163">
        <v>1</v>
      </c>
      <c r="AQ163">
        <v>3</v>
      </c>
      <c r="AR163">
        <v>58.741862252395102</v>
      </c>
      <c r="AS163">
        <v>4.4371530303578703E-2</v>
      </c>
      <c r="AT163">
        <v>0.74762625062572796</v>
      </c>
      <c r="AU163">
        <v>0.30787010550870503</v>
      </c>
      <c r="AV163">
        <v>2.7722124405064998</v>
      </c>
    </row>
    <row r="164" spans="1:48" x14ac:dyDescent="0.25">
      <c r="A164" t="s">
        <v>13449</v>
      </c>
      <c r="B164" s="6">
        <v>44664</v>
      </c>
      <c r="C164" t="s">
        <v>13450</v>
      </c>
      <c r="D164" t="s">
        <v>643</v>
      </c>
      <c r="E164">
        <v>111154328.40000001</v>
      </c>
      <c r="F164">
        <v>98700411.799999997</v>
      </c>
      <c r="G164">
        <v>3.6571713729309799E-2</v>
      </c>
      <c r="H164">
        <v>8.8055559999999993</v>
      </c>
      <c r="I164">
        <v>6.7448249999999996</v>
      </c>
      <c r="J164">
        <v>7.0381309999999999</v>
      </c>
      <c r="K164">
        <v>7.0381309999999999</v>
      </c>
      <c r="L164">
        <v>434.21499999999997</v>
      </c>
      <c r="M164">
        <v>435</v>
      </c>
      <c r="N164">
        <v>6.7145169999999998</v>
      </c>
      <c r="O164">
        <v>-0.1031</v>
      </c>
      <c r="P164">
        <v>-1.35622975054899</v>
      </c>
      <c r="Q164">
        <v>-3.1408604005998302</v>
      </c>
      <c r="R164">
        <v>87.775000000000006</v>
      </c>
      <c r="S164">
        <v>88.4</v>
      </c>
      <c r="T164">
        <v>87.775000000000006</v>
      </c>
      <c r="U164">
        <v>88.4</v>
      </c>
      <c r="V164" t="s">
        <v>11987</v>
      </c>
      <c r="W164" t="s">
        <v>11260</v>
      </c>
      <c r="X164" t="s">
        <v>1976</v>
      </c>
      <c r="Y164" t="s">
        <v>12104</v>
      </c>
      <c r="Z164" t="s">
        <v>11859</v>
      </c>
      <c r="AA164" t="s">
        <v>11839</v>
      </c>
      <c r="AB164" t="s">
        <v>753</v>
      </c>
      <c r="AC164">
        <v>88.795833000000002</v>
      </c>
      <c r="AD164">
        <v>1.0208330000000001</v>
      </c>
      <c r="AE164" s="6">
        <v>44235</v>
      </c>
      <c r="AF164" s="6">
        <v>47887</v>
      </c>
      <c r="AG164" t="s">
        <v>2791</v>
      </c>
      <c r="AH164">
        <v>8.8055559999999993</v>
      </c>
      <c r="AI164">
        <v>6.7448252870279797</v>
      </c>
      <c r="AJ164">
        <v>56.202049000000002</v>
      </c>
      <c r="AK164">
        <v>7.0381306889625002</v>
      </c>
      <c r="AL164">
        <v>435</v>
      </c>
      <c r="AM164">
        <v>431</v>
      </c>
      <c r="AN164">
        <v>5.25</v>
      </c>
      <c r="AO164" t="s">
        <v>11991</v>
      </c>
      <c r="AP164">
        <v>1</v>
      </c>
      <c r="AQ164">
        <v>3</v>
      </c>
      <c r="AR164">
        <v>44.994902591552602</v>
      </c>
      <c r="AS164">
        <v>2.0210956296366999E-2</v>
      </c>
      <c r="AT164">
        <v>-0.29041669774016998</v>
      </c>
      <c r="AU164">
        <v>-3.5032233035870698E-2</v>
      </c>
      <c r="AV164">
        <v>-1.11507780051243</v>
      </c>
    </row>
    <row r="165" spans="1:48" x14ac:dyDescent="0.25">
      <c r="A165" t="s">
        <v>16578</v>
      </c>
      <c r="B165" s="6">
        <v>44664</v>
      </c>
      <c r="C165" t="s">
        <v>16579</v>
      </c>
      <c r="D165" t="s">
        <v>280</v>
      </c>
      <c r="E165">
        <v>185257213.59999999</v>
      </c>
      <c r="F165">
        <v>175560156.30000001</v>
      </c>
      <c r="G165">
        <v>6.5050749648654399E-2</v>
      </c>
      <c r="H165">
        <v>6.0416670000000003</v>
      </c>
      <c r="I165">
        <v>5.1578010000000001</v>
      </c>
      <c r="J165">
        <v>5.3743150000000002</v>
      </c>
      <c r="K165">
        <v>5.3743150000000002</v>
      </c>
      <c r="L165">
        <v>269.77109999999999</v>
      </c>
      <c r="M165">
        <v>270</v>
      </c>
      <c r="N165">
        <v>5.1351940000000003</v>
      </c>
      <c r="O165">
        <v>0.23359999999998901</v>
      </c>
      <c r="P165">
        <v>-2.8046937284838598</v>
      </c>
      <c r="Q165">
        <v>-3.6067327961496898</v>
      </c>
      <c r="R165">
        <v>92.875</v>
      </c>
      <c r="S165">
        <v>93.625</v>
      </c>
      <c r="T165">
        <v>92.875</v>
      </c>
      <c r="U165">
        <v>93.625</v>
      </c>
      <c r="V165" t="s">
        <v>11987</v>
      </c>
      <c r="W165" t="s">
        <v>7819</v>
      </c>
      <c r="X165" t="s">
        <v>1976</v>
      </c>
      <c r="Y165" t="s">
        <v>12104</v>
      </c>
      <c r="Z165" t="s">
        <v>753</v>
      </c>
      <c r="AA165" t="s">
        <v>290</v>
      </c>
      <c r="AB165" t="s">
        <v>753</v>
      </c>
      <c r="AC165">
        <v>94.765625</v>
      </c>
      <c r="AD165">
        <v>1.890625</v>
      </c>
      <c r="AE165" s="6">
        <v>44319</v>
      </c>
      <c r="AF165" s="6">
        <v>46876</v>
      </c>
      <c r="AG165" t="s">
        <v>2854</v>
      </c>
      <c r="AH165">
        <v>6.0416670000000003</v>
      </c>
      <c r="AI165">
        <v>5.1578006388703601</v>
      </c>
      <c r="AJ165">
        <v>31.673677000000001</v>
      </c>
      <c r="AK165">
        <v>5.3743145936710697</v>
      </c>
      <c r="AL165">
        <v>270</v>
      </c>
      <c r="AM165">
        <v>267</v>
      </c>
      <c r="AN165">
        <v>4.125</v>
      </c>
      <c r="AO165" t="s">
        <v>11991</v>
      </c>
      <c r="AP165">
        <v>1</v>
      </c>
      <c r="AQ165">
        <v>2</v>
      </c>
      <c r="AR165">
        <v>66.444720187601106</v>
      </c>
      <c r="AS165">
        <v>0.148887190896445</v>
      </c>
      <c r="AT165">
        <v>0.93506339346600897</v>
      </c>
      <c r="AU165">
        <v>0.25276749218306799</v>
      </c>
      <c r="AV165">
        <v>7.1802407039903002</v>
      </c>
    </row>
    <row r="166" spans="1:48" x14ac:dyDescent="0.25">
      <c r="A166" t="s">
        <v>13451</v>
      </c>
      <c r="B166" s="6">
        <v>44664</v>
      </c>
      <c r="C166" t="s">
        <v>13452</v>
      </c>
      <c r="D166" t="s">
        <v>446</v>
      </c>
      <c r="E166">
        <v>82667844</v>
      </c>
      <c r="F166">
        <v>3634259.4648183598</v>
      </c>
      <c r="G166">
        <v>1.34661136986949E-3</v>
      </c>
      <c r="H166">
        <v>27.7</v>
      </c>
      <c r="I166">
        <v>3.3850470000000001</v>
      </c>
      <c r="J166">
        <v>57.668711000000002</v>
      </c>
      <c r="K166">
        <v>57.668711000000002</v>
      </c>
      <c r="L166">
        <v>5483.0001000000002</v>
      </c>
      <c r="M166">
        <v>5503</v>
      </c>
      <c r="N166">
        <v>3.3693629999999999</v>
      </c>
      <c r="O166">
        <v>6.2289999999999903</v>
      </c>
      <c r="P166">
        <v>5.9130789597165299</v>
      </c>
      <c r="Q166">
        <v>29.446402998675602</v>
      </c>
      <c r="R166">
        <v>4.3499999999999996</v>
      </c>
      <c r="S166">
        <v>5.35</v>
      </c>
      <c r="T166">
        <v>4.3499999999999996</v>
      </c>
      <c r="U166">
        <v>5.35</v>
      </c>
      <c r="V166" t="s">
        <v>11987</v>
      </c>
      <c r="W166" t="s">
        <v>11335</v>
      </c>
      <c r="X166" t="s">
        <v>1976</v>
      </c>
      <c r="Y166" t="s">
        <v>12104</v>
      </c>
      <c r="Z166" t="s">
        <v>11839</v>
      </c>
      <c r="AA166" t="s">
        <v>11839</v>
      </c>
      <c r="AB166" t="s">
        <v>12045</v>
      </c>
      <c r="AC166">
        <v>4.3962190000000003</v>
      </c>
      <c r="AD166">
        <v>0</v>
      </c>
      <c r="AE166" s="6">
        <v>44216</v>
      </c>
      <c r="AF166" s="6">
        <v>54788</v>
      </c>
      <c r="AG166" t="s">
        <v>2920</v>
      </c>
      <c r="AH166">
        <v>27.7</v>
      </c>
      <c r="AI166">
        <v>3.3850474718371899</v>
      </c>
      <c r="AJ166">
        <v>15.670525</v>
      </c>
      <c r="AK166">
        <v>57.6687105710526</v>
      </c>
      <c r="AL166">
        <v>5503</v>
      </c>
      <c r="AM166">
        <v>5496</v>
      </c>
      <c r="AN166">
        <v>0</v>
      </c>
      <c r="AO166" t="s">
        <v>12197</v>
      </c>
      <c r="AP166">
        <v>1</v>
      </c>
      <c r="AQ166">
        <v>2</v>
      </c>
      <c r="AR166">
        <v>61.914661035565899</v>
      </c>
      <c r="AS166">
        <v>3.7981159827012299E-2</v>
      </c>
      <c r="AT166">
        <v>0.74812494525182405</v>
      </c>
      <c r="AU166">
        <v>0.310177784898861</v>
      </c>
      <c r="AV166">
        <v>1.0985471596016501</v>
      </c>
    </row>
    <row r="167" spans="1:48" x14ac:dyDescent="0.25">
      <c r="A167" t="s">
        <v>13453</v>
      </c>
      <c r="B167" s="6">
        <v>44664</v>
      </c>
      <c r="C167" t="s">
        <v>13454</v>
      </c>
      <c r="D167" t="s">
        <v>446</v>
      </c>
      <c r="E167">
        <v>92848519.200000003</v>
      </c>
      <c r="F167">
        <v>3645563.40452035</v>
      </c>
      <c r="G167">
        <v>1.3507998472950501E-3</v>
      </c>
      <c r="H167">
        <v>24.688889</v>
      </c>
      <c r="I167">
        <v>3.5191690000000002</v>
      </c>
      <c r="J167">
        <v>56.931150000000002</v>
      </c>
      <c r="K167">
        <v>56.931150000000002</v>
      </c>
      <c r="L167">
        <v>5403.9143000000004</v>
      </c>
      <c r="M167">
        <v>5429</v>
      </c>
      <c r="N167">
        <v>3.5030420000000002</v>
      </c>
      <c r="O167">
        <v>0.11509999999999</v>
      </c>
      <c r="P167">
        <v>9.0099485392941503</v>
      </c>
      <c r="Q167">
        <v>27.1770530171346</v>
      </c>
      <c r="R167">
        <v>3.8</v>
      </c>
      <c r="S167">
        <v>4.8</v>
      </c>
      <c r="T167">
        <v>3.8</v>
      </c>
      <c r="U167">
        <v>4.8</v>
      </c>
      <c r="V167" t="s">
        <v>11987</v>
      </c>
      <c r="W167" t="s">
        <v>11333</v>
      </c>
      <c r="X167" t="s">
        <v>1976</v>
      </c>
      <c r="Y167" t="s">
        <v>12104</v>
      </c>
      <c r="Z167" t="s">
        <v>11839</v>
      </c>
      <c r="AA167" t="s">
        <v>11839</v>
      </c>
      <c r="AB167" t="s">
        <v>12045</v>
      </c>
      <c r="AC167">
        <v>3.9263560000000002</v>
      </c>
      <c r="AD167">
        <v>0</v>
      </c>
      <c r="AE167" s="6">
        <v>44216</v>
      </c>
      <c r="AF167" s="6">
        <v>53687</v>
      </c>
      <c r="AG167" t="s">
        <v>2920</v>
      </c>
      <c r="AH167">
        <v>24.688889</v>
      </c>
      <c r="AI167">
        <v>3.51916944711629</v>
      </c>
      <c r="AJ167">
        <v>16.737117000000001</v>
      </c>
      <c r="AK167">
        <v>56.931149996604603</v>
      </c>
      <c r="AL167">
        <v>5429</v>
      </c>
      <c r="AM167">
        <v>5422</v>
      </c>
      <c r="AN167">
        <v>0</v>
      </c>
      <c r="AO167" t="s">
        <v>11991</v>
      </c>
      <c r="AP167">
        <v>1</v>
      </c>
      <c r="AQ167">
        <v>2</v>
      </c>
      <c r="AR167">
        <v>61.914661035565899</v>
      </c>
      <c r="AS167">
        <v>3.7981159827012299E-2</v>
      </c>
      <c r="AT167">
        <v>0.74812494525182405</v>
      </c>
      <c r="AU167">
        <v>0.310177784898861</v>
      </c>
      <c r="AV167">
        <v>1.0985471596016501</v>
      </c>
    </row>
    <row r="168" spans="1:48" x14ac:dyDescent="0.25">
      <c r="A168" t="s">
        <v>13455</v>
      </c>
      <c r="B168" s="6">
        <v>44664</v>
      </c>
      <c r="C168" t="s">
        <v>13456</v>
      </c>
      <c r="D168" t="s">
        <v>223</v>
      </c>
      <c r="E168">
        <v>174874397</v>
      </c>
      <c r="F168">
        <v>100254026.40000001</v>
      </c>
      <c r="G168">
        <v>3.7147378460064301E-2</v>
      </c>
      <c r="H168">
        <v>4.6194439999999997</v>
      </c>
      <c r="I168">
        <v>4.0105880000000003</v>
      </c>
      <c r="J168">
        <v>20.353680000000001</v>
      </c>
      <c r="K168">
        <v>20.353680000000001</v>
      </c>
      <c r="L168">
        <v>1772.0663</v>
      </c>
      <c r="M168">
        <v>1771</v>
      </c>
      <c r="N168">
        <v>3.9902449999999998</v>
      </c>
      <c r="O168">
        <v>5.3137999999999899</v>
      </c>
      <c r="P168">
        <v>1.9953841284049401</v>
      </c>
      <c r="Q168">
        <v>6.6218763266615301</v>
      </c>
      <c r="R168">
        <v>56.7</v>
      </c>
      <c r="S168">
        <v>58.4</v>
      </c>
      <c r="T168">
        <v>56.7</v>
      </c>
      <c r="U168">
        <v>58.4</v>
      </c>
      <c r="V168" t="s">
        <v>11987</v>
      </c>
      <c r="W168" t="s">
        <v>11329</v>
      </c>
      <c r="X168" t="s">
        <v>1976</v>
      </c>
      <c r="Y168" t="s">
        <v>12104</v>
      </c>
      <c r="Z168" t="s">
        <v>11839</v>
      </c>
      <c r="AA168" t="s">
        <v>11839</v>
      </c>
      <c r="AB168" t="s">
        <v>12045</v>
      </c>
      <c r="AC168">
        <v>57.329161999999997</v>
      </c>
      <c r="AD168">
        <v>0.19648599999999999</v>
      </c>
      <c r="AE168" s="6">
        <v>42832</v>
      </c>
      <c r="AF168" s="6">
        <v>46357</v>
      </c>
      <c r="AG168" t="s">
        <v>2917</v>
      </c>
      <c r="AH168">
        <v>4.6194439999999997</v>
      </c>
      <c r="AI168">
        <v>4.0105880963379503</v>
      </c>
      <c r="AJ168">
        <v>18.492552</v>
      </c>
      <c r="AK168">
        <v>20.353680032499899</v>
      </c>
      <c r="AL168">
        <v>1771</v>
      </c>
      <c r="AM168">
        <v>1764</v>
      </c>
      <c r="AN168">
        <v>1.5049999999999999</v>
      </c>
      <c r="AO168" t="s">
        <v>12197</v>
      </c>
      <c r="AP168">
        <v>1</v>
      </c>
      <c r="AQ168">
        <v>1</v>
      </c>
      <c r="AR168">
        <v>86.547016251296</v>
      </c>
      <c r="AS168">
        <v>5.6722925859176598E-2</v>
      </c>
      <c r="AT168">
        <v>1.20029876965895</v>
      </c>
      <c r="AU168">
        <v>0.47885367918814797</v>
      </c>
      <c r="AV168">
        <v>2.17084860170629</v>
      </c>
    </row>
    <row r="169" spans="1:48" x14ac:dyDescent="0.25">
      <c r="A169" t="s">
        <v>13457</v>
      </c>
      <c r="B169" s="6">
        <v>44664</v>
      </c>
      <c r="C169" t="s">
        <v>13458</v>
      </c>
      <c r="D169" t="s">
        <v>446</v>
      </c>
      <c r="E169">
        <v>175469550.80000001</v>
      </c>
      <c r="F169">
        <v>965084.28409550805</v>
      </c>
      <c r="G169">
        <v>3.5799999999999997E-4</v>
      </c>
      <c r="H169">
        <v>36.394444</v>
      </c>
      <c r="I169">
        <v>33.554721000000001</v>
      </c>
      <c r="J169">
        <v>12.919798</v>
      </c>
      <c r="K169">
        <v>12.919798</v>
      </c>
      <c r="L169">
        <v>1012.1798</v>
      </c>
      <c r="M169">
        <v>1016</v>
      </c>
      <c r="N169">
        <v>34.184066999999999</v>
      </c>
      <c r="O169">
        <v>37.499899999999997</v>
      </c>
      <c r="P169">
        <v>-8.3335555471484497</v>
      </c>
      <c r="Q169">
        <v>3.7740972609985701</v>
      </c>
      <c r="R169">
        <v>0.55000000000000004</v>
      </c>
      <c r="S169">
        <v>1.05</v>
      </c>
      <c r="T169">
        <v>0.55000000000000004</v>
      </c>
      <c r="U169">
        <v>1.05</v>
      </c>
      <c r="V169" t="s">
        <v>11987</v>
      </c>
      <c r="W169" t="s">
        <v>13459</v>
      </c>
      <c r="X169" t="s">
        <v>1976</v>
      </c>
      <c r="Y169" t="s">
        <v>12104</v>
      </c>
      <c r="Z169" t="s">
        <v>11839</v>
      </c>
      <c r="AA169" t="s">
        <v>11839</v>
      </c>
      <c r="AB169" t="s">
        <v>12045</v>
      </c>
      <c r="AC169">
        <v>0.55000099999999996</v>
      </c>
      <c r="AD169">
        <v>9.9999999999999995E-7</v>
      </c>
      <c r="AE169" s="6">
        <v>44216</v>
      </c>
      <c r="AF169" s="6">
        <v>57963</v>
      </c>
      <c r="AG169" t="s">
        <v>13460</v>
      </c>
      <c r="AH169">
        <v>36.394444</v>
      </c>
      <c r="AI169">
        <v>33.554721120290601</v>
      </c>
      <c r="AJ169">
        <v>1156.400392</v>
      </c>
      <c r="AK169">
        <v>12.9197980662316</v>
      </c>
      <c r="AL169">
        <v>1016</v>
      </c>
      <c r="AM169">
        <v>1029</v>
      </c>
      <c r="AN169">
        <v>1.0000000000000001E-5</v>
      </c>
      <c r="AO169" t="s">
        <v>11991</v>
      </c>
      <c r="AP169">
        <v>1</v>
      </c>
      <c r="AQ169">
        <v>4</v>
      </c>
      <c r="AR169">
        <v>40.844832343588301</v>
      </c>
      <c r="AS169">
        <v>2.05779608447684E-2</v>
      </c>
      <c r="AT169">
        <v>2.3814050245199598</v>
      </c>
      <c r="AU169">
        <v>0.84036735060911305</v>
      </c>
      <c r="AV169">
        <v>7.1976170640599699</v>
      </c>
    </row>
    <row r="170" spans="1:48" x14ac:dyDescent="0.25">
      <c r="A170" t="s">
        <v>13461</v>
      </c>
      <c r="B170" s="6">
        <v>44664</v>
      </c>
      <c r="C170" t="s">
        <v>13462</v>
      </c>
      <c r="D170" t="s">
        <v>223</v>
      </c>
      <c r="E170">
        <v>439977404</v>
      </c>
      <c r="F170">
        <v>104241268.09999999</v>
      </c>
      <c r="G170">
        <v>3.8624781235617398E-2</v>
      </c>
      <c r="H170">
        <v>4.6194439999999997</v>
      </c>
      <c r="I170">
        <v>3.5868359999999999</v>
      </c>
      <c r="J170">
        <v>43.401564</v>
      </c>
      <c r="K170">
        <v>43.401564</v>
      </c>
      <c r="L170">
        <v>4076.8546999999999</v>
      </c>
      <c r="M170">
        <v>4076</v>
      </c>
      <c r="N170">
        <v>3.5686119999999999</v>
      </c>
      <c r="O170">
        <v>0.55490000000000195</v>
      </c>
      <c r="P170">
        <v>12.4949121962912</v>
      </c>
      <c r="Q170">
        <v>27.025308543028601</v>
      </c>
      <c r="R170">
        <v>23.356940000000002</v>
      </c>
      <c r="S170">
        <v>24.41394</v>
      </c>
      <c r="T170">
        <v>23.356940000000002</v>
      </c>
      <c r="U170">
        <v>24.41394</v>
      </c>
      <c r="V170" t="s">
        <v>11987</v>
      </c>
      <c r="W170" t="s">
        <v>11331</v>
      </c>
      <c r="X170" t="s">
        <v>1976</v>
      </c>
      <c r="Y170" t="s">
        <v>12104</v>
      </c>
      <c r="Z170" t="s">
        <v>11839</v>
      </c>
      <c r="AA170" t="s">
        <v>11839</v>
      </c>
      <c r="AB170" t="s">
        <v>12045</v>
      </c>
      <c r="AC170">
        <v>23.692413999999999</v>
      </c>
      <c r="AD170">
        <v>0.13055600000000001</v>
      </c>
      <c r="AE170" s="6">
        <v>42832</v>
      </c>
      <c r="AF170" s="6">
        <v>46357</v>
      </c>
      <c r="AG170" t="s">
        <v>2917</v>
      </c>
      <c r="AH170">
        <v>4.6194439999999997</v>
      </c>
      <c r="AI170">
        <v>3.5868355262762801</v>
      </c>
      <c r="AJ170">
        <v>14.958981</v>
      </c>
      <c r="AK170">
        <v>43.401564360112502</v>
      </c>
      <c r="AL170">
        <v>4076</v>
      </c>
      <c r="AM170">
        <v>4069</v>
      </c>
      <c r="AN170">
        <v>1</v>
      </c>
      <c r="AO170" t="s">
        <v>12197</v>
      </c>
      <c r="AP170">
        <v>1</v>
      </c>
      <c r="AQ170">
        <v>1</v>
      </c>
      <c r="AR170">
        <v>86.547016251296</v>
      </c>
      <c r="AS170">
        <v>5.6722925859176598E-2</v>
      </c>
      <c r="AT170">
        <v>1.20029876965895</v>
      </c>
      <c r="AU170">
        <v>0.47885367918814797</v>
      </c>
      <c r="AV170">
        <v>2.17084860170629</v>
      </c>
    </row>
    <row r="171" spans="1:48" x14ac:dyDescent="0.25">
      <c r="A171" t="s">
        <v>18566</v>
      </c>
      <c r="B171" s="6">
        <v>44664</v>
      </c>
      <c r="C171" t="s">
        <v>18567</v>
      </c>
      <c r="D171" t="s">
        <v>373</v>
      </c>
      <c r="E171">
        <v>81513174</v>
      </c>
      <c r="F171">
        <v>85137113.599999994</v>
      </c>
      <c r="G171">
        <v>3.1546070462693497E-2</v>
      </c>
      <c r="H171">
        <v>4.2833329999999998</v>
      </c>
      <c r="I171">
        <v>3.4879519999999999</v>
      </c>
      <c r="J171">
        <v>7.83284</v>
      </c>
      <c r="K171">
        <v>7.83284</v>
      </c>
      <c r="L171">
        <v>521.39400000000001</v>
      </c>
      <c r="M171">
        <v>523</v>
      </c>
      <c r="N171">
        <v>3.4718719999999998</v>
      </c>
      <c r="O171">
        <v>0.54479999999998896</v>
      </c>
      <c r="P171">
        <v>0.84145044917760503</v>
      </c>
      <c r="Q171">
        <v>2.2342963686722199</v>
      </c>
      <c r="R171">
        <v>102.55</v>
      </c>
      <c r="S171">
        <v>103.26300000000001</v>
      </c>
      <c r="T171">
        <v>102.55</v>
      </c>
      <c r="U171">
        <v>103.26300000000001</v>
      </c>
      <c r="V171" t="s">
        <v>11987</v>
      </c>
      <c r="W171" t="s">
        <v>18418</v>
      </c>
      <c r="X171" t="s">
        <v>1976</v>
      </c>
      <c r="Y171" t="s">
        <v>12104</v>
      </c>
      <c r="Z171" t="s">
        <v>11877</v>
      </c>
      <c r="AA171" t="s">
        <v>11839</v>
      </c>
      <c r="AB171" t="s">
        <v>12045</v>
      </c>
      <c r="AC171">
        <v>104.44583299999999</v>
      </c>
      <c r="AD171">
        <v>1.8958330000000001</v>
      </c>
      <c r="AE171" s="6">
        <v>44407</v>
      </c>
      <c r="AF171" s="6">
        <v>46233</v>
      </c>
      <c r="AG171" t="s">
        <v>2925</v>
      </c>
      <c r="AH171">
        <v>4.2833329999999998</v>
      </c>
      <c r="AI171">
        <v>3.4879518760083599</v>
      </c>
      <c r="AJ171">
        <v>15.318133</v>
      </c>
      <c r="AK171">
        <v>7.8328397813892696</v>
      </c>
      <c r="AL171">
        <v>523</v>
      </c>
      <c r="AM171">
        <v>514</v>
      </c>
      <c r="AN171">
        <v>8.75</v>
      </c>
      <c r="AO171" t="s">
        <v>11991</v>
      </c>
      <c r="AP171">
        <v>1</v>
      </c>
      <c r="AQ171">
        <v>4</v>
      </c>
      <c r="AR171">
        <v>34.370448567240601</v>
      </c>
      <c r="AS171">
        <v>0.123110347885855</v>
      </c>
      <c r="AT171">
        <v>2.9587668653797099</v>
      </c>
      <c r="AU171">
        <v>1.22345264302315</v>
      </c>
      <c r="AV171">
        <v>3.5704627201441999</v>
      </c>
    </row>
    <row r="172" spans="1:48" x14ac:dyDescent="0.25">
      <c r="A172" t="s">
        <v>17226</v>
      </c>
      <c r="B172" s="6">
        <v>44664</v>
      </c>
      <c r="C172" t="s">
        <v>17227</v>
      </c>
      <c r="D172" t="s">
        <v>223</v>
      </c>
      <c r="E172">
        <v>171541695.59999999</v>
      </c>
      <c r="F172">
        <v>149911241.59999999</v>
      </c>
      <c r="G172">
        <v>5.5546992256798003E-2</v>
      </c>
      <c r="H172">
        <v>29.144444</v>
      </c>
      <c r="I172">
        <v>13.01243</v>
      </c>
      <c r="J172">
        <v>6.5587010000000001</v>
      </c>
      <c r="K172">
        <v>6.5587010000000001</v>
      </c>
      <c r="L172">
        <v>374.55579999999998</v>
      </c>
      <c r="M172">
        <v>374</v>
      </c>
      <c r="N172">
        <v>13.010799</v>
      </c>
      <c r="O172">
        <v>0.2278</v>
      </c>
      <c r="P172">
        <v>0.317272974096316</v>
      </c>
      <c r="Q172">
        <v>-5.9157371447076601</v>
      </c>
      <c r="R172">
        <v>85.435000000000002</v>
      </c>
      <c r="S172">
        <v>86.31</v>
      </c>
      <c r="T172">
        <v>85.435000000000002</v>
      </c>
      <c r="U172">
        <v>86.31</v>
      </c>
      <c r="V172" t="s">
        <v>11987</v>
      </c>
      <c r="W172" t="s">
        <v>16682</v>
      </c>
      <c r="X172" t="s">
        <v>1976</v>
      </c>
      <c r="Y172" t="s">
        <v>12104</v>
      </c>
      <c r="Z172" t="s">
        <v>11859</v>
      </c>
      <c r="AA172" t="s">
        <v>268</v>
      </c>
      <c r="AB172" t="s">
        <v>753</v>
      </c>
      <c r="AC172">
        <v>87.390556000000004</v>
      </c>
      <c r="AD172">
        <v>1.9555560000000001</v>
      </c>
      <c r="AE172" s="6">
        <v>44357</v>
      </c>
      <c r="AF172" s="6">
        <v>55314</v>
      </c>
      <c r="AG172" t="s">
        <v>3053</v>
      </c>
      <c r="AH172">
        <v>29.144444</v>
      </c>
      <c r="AI172">
        <v>13.012429709918701</v>
      </c>
      <c r="AJ172">
        <v>270.99852700000002</v>
      </c>
      <c r="AK172">
        <v>6.5587014722296004</v>
      </c>
      <c r="AL172">
        <v>374</v>
      </c>
      <c r="AM172">
        <v>395</v>
      </c>
      <c r="AN172">
        <v>5.5</v>
      </c>
      <c r="AO172" t="s">
        <v>11991</v>
      </c>
      <c r="AP172">
        <v>1</v>
      </c>
      <c r="AQ172">
        <v>3</v>
      </c>
      <c r="AR172">
        <v>42.651750359679198</v>
      </c>
      <c r="AS172">
        <v>-7.0197286287339003E-3</v>
      </c>
      <c r="AT172">
        <v>-0.14743480594318401</v>
      </c>
      <c r="AU172">
        <v>-5.7550546722730099E-2</v>
      </c>
      <c r="AV172">
        <v>-0.49393566591994897</v>
      </c>
    </row>
    <row r="173" spans="1:48" x14ac:dyDescent="0.25">
      <c r="A173" t="s">
        <v>13463</v>
      </c>
      <c r="B173" s="6">
        <v>44664</v>
      </c>
      <c r="C173" t="s">
        <v>13464</v>
      </c>
      <c r="D173" t="s">
        <v>223</v>
      </c>
      <c r="E173">
        <v>96517943.400000006</v>
      </c>
      <c r="F173">
        <v>100437644.2</v>
      </c>
      <c r="G173">
        <v>3.7215414852461201E-2</v>
      </c>
      <c r="H173">
        <v>6.786111</v>
      </c>
      <c r="I173">
        <v>5.5522749999999998</v>
      </c>
      <c r="J173">
        <v>5.127999</v>
      </c>
      <c r="K173">
        <v>5.127999</v>
      </c>
      <c r="L173">
        <v>243.16669999999999</v>
      </c>
      <c r="M173">
        <v>244</v>
      </c>
      <c r="N173">
        <v>5.5226319999999998</v>
      </c>
      <c r="O173">
        <v>6.1399999999989199E-2</v>
      </c>
      <c r="P173">
        <v>-0.39973625043984101</v>
      </c>
      <c r="Q173">
        <v>-2.7292076108384999</v>
      </c>
      <c r="R173">
        <v>102.83125</v>
      </c>
      <c r="S173">
        <v>103.51824999999999</v>
      </c>
      <c r="T173">
        <v>102.83125</v>
      </c>
      <c r="U173">
        <v>103.51824999999999</v>
      </c>
      <c r="V173" t="s">
        <v>11987</v>
      </c>
      <c r="W173" t="s">
        <v>8267</v>
      </c>
      <c r="X173" t="s">
        <v>1976</v>
      </c>
      <c r="Y173" t="s">
        <v>12104</v>
      </c>
      <c r="Z173" t="s">
        <v>11859</v>
      </c>
      <c r="AA173" t="s">
        <v>268</v>
      </c>
      <c r="AB173" t="s">
        <v>753</v>
      </c>
      <c r="AC173">
        <v>104.061111</v>
      </c>
      <c r="AD173">
        <v>1.2298610000000001</v>
      </c>
      <c r="AE173" s="6">
        <v>43132</v>
      </c>
      <c r="AF173" s="6">
        <v>47150</v>
      </c>
      <c r="AG173" t="s">
        <v>3053</v>
      </c>
      <c r="AH173">
        <v>6.786111</v>
      </c>
      <c r="AI173">
        <v>5.5522750602621898</v>
      </c>
      <c r="AJ173">
        <v>37.297468000000002</v>
      </c>
      <c r="AK173">
        <v>5.1279991544960497</v>
      </c>
      <c r="AL173">
        <v>244</v>
      </c>
      <c r="AM173">
        <v>242</v>
      </c>
      <c r="AN173">
        <v>5.75</v>
      </c>
      <c r="AO173" t="s">
        <v>11991</v>
      </c>
      <c r="AP173">
        <v>1</v>
      </c>
      <c r="AQ173">
        <v>3</v>
      </c>
      <c r="AR173">
        <v>42.651750359679198</v>
      </c>
      <c r="AS173">
        <v>-7.0197286287339003E-3</v>
      </c>
      <c r="AT173">
        <v>-0.14743480594318401</v>
      </c>
      <c r="AU173">
        <v>-5.7550546722730099E-2</v>
      </c>
      <c r="AV173">
        <v>-0.49393566591994897</v>
      </c>
    </row>
    <row r="174" spans="1:48" x14ac:dyDescent="0.25">
      <c r="A174" t="s">
        <v>13465</v>
      </c>
      <c r="B174" s="6">
        <v>44664</v>
      </c>
      <c r="C174" t="s">
        <v>13466</v>
      </c>
      <c r="D174" t="s">
        <v>223</v>
      </c>
      <c r="E174">
        <v>56850853.799999997</v>
      </c>
      <c r="F174">
        <v>53628121</v>
      </c>
      <c r="G174">
        <v>1.98709635942016E-2</v>
      </c>
      <c r="H174">
        <v>21.088889000000002</v>
      </c>
      <c r="I174">
        <v>11.702735000000001</v>
      </c>
      <c r="J174">
        <v>6.2294499999999999</v>
      </c>
      <c r="K174">
        <v>6.2294499999999999</v>
      </c>
      <c r="L174">
        <v>327.3723</v>
      </c>
      <c r="M174">
        <v>331</v>
      </c>
      <c r="N174">
        <v>11.509835000000001</v>
      </c>
      <c r="O174">
        <v>0.59990000000000798</v>
      </c>
      <c r="P174">
        <v>3.3139156139672103E-2</v>
      </c>
      <c r="Q174">
        <v>-4.2504592386821596</v>
      </c>
      <c r="R174">
        <v>92.018749999999997</v>
      </c>
      <c r="S174">
        <v>92.951750000000004</v>
      </c>
      <c r="T174">
        <v>92.018749999999997</v>
      </c>
      <c r="U174">
        <v>92.951750000000004</v>
      </c>
      <c r="V174" t="s">
        <v>11987</v>
      </c>
      <c r="W174" t="s">
        <v>8280</v>
      </c>
      <c r="X174" t="s">
        <v>1976</v>
      </c>
      <c r="Y174" t="s">
        <v>12104</v>
      </c>
      <c r="Z174" t="s">
        <v>11859</v>
      </c>
      <c r="AA174" t="s">
        <v>268</v>
      </c>
      <c r="AB174" t="s">
        <v>753</v>
      </c>
      <c r="AC174">
        <v>94.331249999999997</v>
      </c>
      <c r="AD174">
        <v>2.3125</v>
      </c>
      <c r="AE174" s="6">
        <v>41414</v>
      </c>
      <c r="AF174" s="6">
        <v>52371</v>
      </c>
      <c r="AG174" t="s">
        <v>3053</v>
      </c>
      <c r="AH174">
        <v>21.088889000000002</v>
      </c>
      <c r="AI174">
        <v>11.7027350935613</v>
      </c>
      <c r="AJ174">
        <v>198.33802900000001</v>
      </c>
      <c r="AK174">
        <v>6.2294497378468296</v>
      </c>
      <c r="AL174">
        <v>331</v>
      </c>
      <c r="AM174">
        <v>366</v>
      </c>
      <c r="AN174">
        <v>5.625</v>
      </c>
      <c r="AO174" t="s">
        <v>11991</v>
      </c>
      <c r="AP174">
        <v>1</v>
      </c>
      <c r="AQ174">
        <v>3</v>
      </c>
      <c r="AR174">
        <v>42.651750359679198</v>
      </c>
      <c r="AS174">
        <v>-7.0197286287339003E-3</v>
      </c>
      <c r="AT174">
        <v>-0.14743480594318401</v>
      </c>
      <c r="AU174">
        <v>-5.7550546722730099E-2</v>
      </c>
      <c r="AV174">
        <v>-0.49393566591994897</v>
      </c>
    </row>
    <row r="175" spans="1:48" x14ac:dyDescent="0.25">
      <c r="A175" t="s">
        <v>13467</v>
      </c>
      <c r="B175" s="6">
        <v>44664</v>
      </c>
      <c r="C175" t="s">
        <v>13468</v>
      </c>
      <c r="D175" t="s">
        <v>223</v>
      </c>
      <c r="E175">
        <v>215174215.80000001</v>
      </c>
      <c r="F175">
        <v>215719019.69999999</v>
      </c>
      <c r="G175">
        <v>7.9930915070278302E-2</v>
      </c>
      <c r="H175">
        <v>7.7416669999999996</v>
      </c>
      <c r="I175">
        <v>6.2719069999999997</v>
      </c>
      <c r="J175">
        <v>5.1411639999999998</v>
      </c>
      <c r="K175">
        <v>5.1411639999999998</v>
      </c>
      <c r="L175">
        <v>244.1636</v>
      </c>
      <c r="M175">
        <v>245</v>
      </c>
      <c r="N175">
        <v>6.2414839999999998</v>
      </c>
      <c r="O175">
        <v>5.6499999999992598E-2</v>
      </c>
      <c r="P175">
        <v>-0.60915319181905603</v>
      </c>
      <c r="Q175">
        <v>-3.4409281652123198</v>
      </c>
      <c r="R175">
        <v>98.9375</v>
      </c>
      <c r="S175">
        <v>99.6875</v>
      </c>
      <c r="T175">
        <v>98.9375</v>
      </c>
      <c r="U175">
        <v>99.6875</v>
      </c>
      <c r="V175" t="s">
        <v>11987</v>
      </c>
      <c r="W175" t="s">
        <v>8271</v>
      </c>
      <c r="X175" t="s">
        <v>1976</v>
      </c>
      <c r="Y175" t="s">
        <v>12104</v>
      </c>
      <c r="Z175" t="s">
        <v>11859</v>
      </c>
      <c r="AA175" t="s">
        <v>268</v>
      </c>
      <c r="AB175" t="s">
        <v>753</v>
      </c>
      <c r="AC175">
        <v>100.253192</v>
      </c>
      <c r="AD175">
        <v>1.3156920000000001</v>
      </c>
      <c r="AE175" s="6">
        <v>44027</v>
      </c>
      <c r="AF175" s="6">
        <v>47498</v>
      </c>
      <c r="AG175" t="s">
        <v>3053</v>
      </c>
      <c r="AH175">
        <v>7.7416669999999996</v>
      </c>
      <c r="AI175">
        <v>6.2719070061955398</v>
      </c>
      <c r="AJ175">
        <v>47.528016999999998</v>
      </c>
      <c r="AK175">
        <v>5.14116354098676</v>
      </c>
      <c r="AL175">
        <v>245</v>
      </c>
      <c r="AM175">
        <v>242</v>
      </c>
      <c r="AN175">
        <v>5.093</v>
      </c>
      <c r="AO175" t="s">
        <v>11991</v>
      </c>
      <c r="AP175">
        <v>1</v>
      </c>
      <c r="AQ175">
        <v>3</v>
      </c>
      <c r="AR175">
        <v>42.651750359679198</v>
      </c>
      <c r="AS175">
        <v>-7.0197286287339003E-3</v>
      </c>
      <c r="AT175">
        <v>-0.14743480594318401</v>
      </c>
      <c r="AU175">
        <v>-5.7550546722730099E-2</v>
      </c>
      <c r="AV175">
        <v>-0.49393566591994897</v>
      </c>
    </row>
    <row r="176" spans="1:48" x14ac:dyDescent="0.25">
      <c r="A176" t="s">
        <v>13469</v>
      </c>
      <c r="B176" s="6">
        <v>44664</v>
      </c>
      <c r="C176" t="s">
        <v>13470</v>
      </c>
      <c r="D176" t="s">
        <v>223</v>
      </c>
      <c r="E176">
        <v>111115980</v>
      </c>
      <c r="F176">
        <v>117114604</v>
      </c>
      <c r="G176">
        <v>4.3394771010723997E-2</v>
      </c>
      <c r="H176">
        <v>2.7749999999999999</v>
      </c>
      <c r="I176">
        <v>2.5638589999999999</v>
      </c>
      <c r="J176">
        <v>3.431654</v>
      </c>
      <c r="K176">
        <v>3.431654</v>
      </c>
      <c r="L176">
        <v>91.660399999999996</v>
      </c>
      <c r="M176">
        <v>91</v>
      </c>
      <c r="N176">
        <v>2.5487609999999998</v>
      </c>
      <c r="O176">
        <v>-9.2300000000000701E-2</v>
      </c>
      <c r="P176">
        <v>0.32107237070364503</v>
      </c>
      <c r="Q176">
        <v>-1.4527064388597699</v>
      </c>
      <c r="R176">
        <v>104.20625</v>
      </c>
      <c r="S176">
        <v>104.89725</v>
      </c>
      <c r="T176">
        <v>104.20625</v>
      </c>
      <c r="U176">
        <v>104.89725</v>
      </c>
      <c r="V176" t="s">
        <v>11987</v>
      </c>
      <c r="W176" t="s">
        <v>8256</v>
      </c>
      <c r="X176" t="s">
        <v>1976</v>
      </c>
      <c r="Y176" t="s">
        <v>12104</v>
      </c>
      <c r="Z176" t="s">
        <v>11859</v>
      </c>
      <c r="AA176" t="s">
        <v>268</v>
      </c>
      <c r="AB176" t="s">
        <v>753</v>
      </c>
      <c r="AC176">
        <v>105.39852500000001</v>
      </c>
      <c r="AD176">
        <v>1.192275</v>
      </c>
      <c r="AE176" s="6">
        <v>43308</v>
      </c>
      <c r="AF176" s="6">
        <v>45684</v>
      </c>
      <c r="AG176" t="s">
        <v>3053</v>
      </c>
      <c r="AH176">
        <v>2.7749999999999999</v>
      </c>
      <c r="AI176">
        <v>2.5638593878736402</v>
      </c>
      <c r="AJ176">
        <v>8.1059699999999992</v>
      </c>
      <c r="AK176">
        <v>3.4316535417210199</v>
      </c>
      <c r="AL176">
        <v>91</v>
      </c>
      <c r="AM176">
        <v>75</v>
      </c>
      <c r="AN176">
        <v>5.2990000000000004</v>
      </c>
      <c r="AO176" t="s">
        <v>11991</v>
      </c>
      <c r="AP176">
        <v>1</v>
      </c>
      <c r="AQ176">
        <v>3</v>
      </c>
      <c r="AR176">
        <v>42.651750359679198</v>
      </c>
      <c r="AS176">
        <v>-7.0197286287339003E-3</v>
      </c>
      <c r="AT176">
        <v>-0.14743480594318401</v>
      </c>
      <c r="AU176">
        <v>-5.7550546722730099E-2</v>
      </c>
      <c r="AV176">
        <v>-0.49393566591994897</v>
      </c>
    </row>
    <row r="177" spans="1:48" x14ac:dyDescent="0.25">
      <c r="A177" t="s">
        <v>13471</v>
      </c>
      <c r="B177" s="6">
        <v>44664</v>
      </c>
      <c r="C177" t="s">
        <v>13472</v>
      </c>
      <c r="D177" t="s">
        <v>223</v>
      </c>
      <c r="E177">
        <v>245606047.80000001</v>
      </c>
      <c r="F177">
        <v>249249203.40000001</v>
      </c>
      <c r="G177">
        <v>9.2354938996696598E-2</v>
      </c>
      <c r="H177">
        <v>8.7083329999999997</v>
      </c>
      <c r="I177">
        <v>6.7398699999999998</v>
      </c>
      <c r="J177">
        <v>5.5291790000000001</v>
      </c>
      <c r="K177">
        <v>5.5291790000000001</v>
      </c>
      <c r="L177">
        <v>283.28730000000002</v>
      </c>
      <c r="M177">
        <v>284</v>
      </c>
      <c r="N177">
        <v>6.7104150000000002</v>
      </c>
      <c r="O177">
        <v>-0.35619999999999502</v>
      </c>
      <c r="P177">
        <v>-1.00689368289185</v>
      </c>
      <c r="Q177">
        <v>-4.7243983760734896</v>
      </c>
      <c r="R177">
        <v>99.85</v>
      </c>
      <c r="S177">
        <v>100.47499999999999</v>
      </c>
      <c r="T177">
        <v>99.85</v>
      </c>
      <c r="U177">
        <v>100.47499999999999</v>
      </c>
      <c r="V177" t="s">
        <v>11987</v>
      </c>
      <c r="W177" t="s">
        <v>8273</v>
      </c>
      <c r="X177" t="s">
        <v>1976</v>
      </c>
      <c r="Y177" t="s">
        <v>12104</v>
      </c>
      <c r="Z177" t="s">
        <v>11859</v>
      </c>
      <c r="AA177" t="s">
        <v>268</v>
      </c>
      <c r="AB177" t="s">
        <v>753</v>
      </c>
      <c r="AC177">
        <v>101.483333</v>
      </c>
      <c r="AD177">
        <v>1.6333329999999999</v>
      </c>
      <c r="AE177" s="6">
        <v>43985</v>
      </c>
      <c r="AF177" s="6">
        <v>47851</v>
      </c>
      <c r="AG177" t="s">
        <v>3053</v>
      </c>
      <c r="AH177">
        <v>8.4583329999999997</v>
      </c>
      <c r="AI177">
        <v>6.5870177143919202</v>
      </c>
      <c r="AJ177">
        <v>53.289572</v>
      </c>
      <c r="AK177">
        <v>5.5284448315510897</v>
      </c>
      <c r="AL177">
        <v>284</v>
      </c>
      <c r="AM177">
        <v>281</v>
      </c>
      <c r="AN177">
        <v>5.6</v>
      </c>
      <c r="AO177" t="s">
        <v>11991</v>
      </c>
      <c r="AP177">
        <v>1</v>
      </c>
      <c r="AQ177">
        <v>3</v>
      </c>
      <c r="AR177">
        <v>42.651750359679198</v>
      </c>
      <c r="AS177">
        <v>-7.0197286287339003E-3</v>
      </c>
      <c r="AT177">
        <v>-0.14743480594318401</v>
      </c>
      <c r="AU177">
        <v>-5.7550546722730099E-2</v>
      </c>
      <c r="AV177">
        <v>-0.49393566591994897</v>
      </c>
    </row>
    <row r="178" spans="1:48" x14ac:dyDescent="0.25">
      <c r="A178" t="s">
        <v>13473</v>
      </c>
      <c r="B178" s="6">
        <v>44664</v>
      </c>
      <c r="C178" t="s">
        <v>13474</v>
      </c>
      <c r="D178" t="s">
        <v>223</v>
      </c>
      <c r="E178">
        <v>208287649.19999999</v>
      </c>
      <c r="F178">
        <v>218909850.69999999</v>
      </c>
      <c r="G178">
        <v>8.1113221753032094E-2</v>
      </c>
      <c r="H178">
        <v>5.7750000000000004</v>
      </c>
      <c r="I178">
        <v>4.8224559999999999</v>
      </c>
      <c r="J178">
        <v>5.0389099999999996</v>
      </c>
      <c r="K178">
        <v>5.0389099999999996</v>
      </c>
      <c r="L178">
        <v>236.937199999999</v>
      </c>
      <c r="M178">
        <v>238</v>
      </c>
      <c r="N178">
        <v>4.8005699999999996</v>
      </c>
      <c r="O178">
        <v>6.3499999999994103E-2</v>
      </c>
      <c r="P178">
        <v>-0.45152744863069499</v>
      </c>
      <c r="Q178">
        <v>-2.5438112715797101</v>
      </c>
      <c r="R178">
        <v>103.75</v>
      </c>
      <c r="S178">
        <v>104.75</v>
      </c>
      <c r="T178">
        <v>103.75</v>
      </c>
      <c r="U178">
        <v>104.75</v>
      </c>
      <c r="V178" t="s">
        <v>11987</v>
      </c>
      <c r="W178" t="s">
        <v>8264</v>
      </c>
      <c r="X178" t="s">
        <v>1976</v>
      </c>
      <c r="Y178" t="s">
        <v>12104</v>
      </c>
      <c r="Z178" t="s">
        <v>11859</v>
      </c>
      <c r="AA178" t="s">
        <v>268</v>
      </c>
      <c r="AB178" t="s">
        <v>753</v>
      </c>
      <c r="AC178">
        <v>105.09977499999999</v>
      </c>
      <c r="AD178">
        <v>1.3497749999999999</v>
      </c>
      <c r="AE178" s="6">
        <v>43308</v>
      </c>
      <c r="AF178" s="6">
        <v>46779</v>
      </c>
      <c r="AG178" t="s">
        <v>3053</v>
      </c>
      <c r="AH178">
        <v>5.7750000000000004</v>
      </c>
      <c r="AI178">
        <v>4.8224558949908403</v>
      </c>
      <c r="AJ178">
        <v>28.113591</v>
      </c>
      <c r="AK178">
        <v>5.0389098804633097</v>
      </c>
      <c r="AL178">
        <v>238</v>
      </c>
      <c r="AM178">
        <v>234</v>
      </c>
      <c r="AN178">
        <v>5.9989999999999997</v>
      </c>
      <c r="AO178" t="s">
        <v>11991</v>
      </c>
      <c r="AP178">
        <v>1</v>
      </c>
      <c r="AQ178">
        <v>3</v>
      </c>
      <c r="AR178">
        <v>42.651750359679198</v>
      </c>
      <c r="AS178">
        <v>-7.0197286287339003E-3</v>
      </c>
      <c r="AT178">
        <v>-0.14743480594318401</v>
      </c>
      <c r="AU178">
        <v>-5.7550546722730099E-2</v>
      </c>
      <c r="AV178">
        <v>-0.49393566591994897</v>
      </c>
    </row>
    <row r="179" spans="1:48" x14ac:dyDescent="0.25">
      <c r="A179" t="s">
        <v>13475</v>
      </c>
      <c r="B179" s="6">
        <v>44664</v>
      </c>
      <c r="C179" t="s">
        <v>13476</v>
      </c>
      <c r="D179" t="s">
        <v>223</v>
      </c>
      <c r="E179">
        <v>118077436.8</v>
      </c>
      <c r="F179">
        <v>120585106.40000001</v>
      </c>
      <c r="G179">
        <v>4.4680705062111997E-2</v>
      </c>
      <c r="H179">
        <v>18.774999999999999</v>
      </c>
      <c r="I179">
        <v>10.546015000000001</v>
      </c>
      <c r="J179">
        <v>6.5752819999999996</v>
      </c>
      <c r="K179">
        <v>6.5752819999999996</v>
      </c>
      <c r="L179">
        <v>363.49489999999997</v>
      </c>
      <c r="M179">
        <v>368</v>
      </c>
      <c r="N179">
        <v>10.398303</v>
      </c>
      <c r="O179">
        <v>-4.8899999999996099E-2</v>
      </c>
      <c r="P179">
        <v>-0.45811657672772899</v>
      </c>
      <c r="Q179">
        <v>-5.1236964634966</v>
      </c>
      <c r="R179">
        <v>100.605</v>
      </c>
      <c r="S179">
        <v>101.855</v>
      </c>
      <c r="T179">
        <v>100.605</v>
      </c>
      <c r="U179">
        <v>101.855</v>
      </c>
      <c r="V179" t="s">
        <v>11987</v>
      </c>
      <c r="W179" t="s">
        <v>8278</v>
      </c>
      <c r="X179" t="s">
        <v>1976</v>
      </c>
      <c r="Y179" t="s">
        <v>12104</v>
      </c>
      <c r="Z179" t="s">
        <v>11859</v>
      </c>
      <c r="AA179" t="s">
        <v>268</v>
      </c>
      <c r="AB179" t="s">
        <v>753</v>
      </c>
      <c r="AC179">
        <v>102.12375</v>
      </c>
      <c r="AD179">
        <v>1.51875</v>
      </c>
      <c r="AE179" s="6">
        <v>40570</v>
      </c>
      <c r="AF179" s="6">
        <v>51528</v>
      </c>
      <c r="AG179" t="s">
        <v>3053</v>
      </c>
      <c r="AH179">
        <v>18.774999999999999</v>
      </c>
      <c r="AI179">
        <v>10.5460145927716</v>
      </c>
      <c r="AJ179">
        <v>159.02236400000001</v>
      </c>
      <c r="AK179">
        <v>6.5752819544261696</v>
      </c>
      <c r="AL179">
        <v>368</v>
      </c>
      <c r="AM179">
        <v>399</v>
      </c>
      <c r="AN179">
        <v>6.75</v>
      </c>
      <c r="AO179" t="s">
        <v>11991</v>
      </c>
      <c r="AP179">
        <v>1</v>
      </c>
      <c r="AQ179">
        <v>3</v>
      </c>
      <c r="AR179">
        <v>42.651750359679198</v>
      </c>
      <c r="AS179">
        <v>-7.0197286287339003E-3</v>
      </c>
      <c r="AT179">
        <v>-0.14743480594318401</v>
      </c>
      <c r="AU179">
        <v>-5.7550546722730099E-2</v>
      </c>
      <c r="AV179">
        <v>-0.49393566591994897</v>
      </c>
    </row>
    <row r="180" spans="1:48" x14ac:dyDescent="0.25">
      <c r="A180" t="s">
        <v>13477</v>
      </c>
      <c r="B180" s="6">
        <v>44664</v>
      </c>
      <c r="C180" t="s">
        <v>13478</v>
      </c>
      <c r="D180" t="s">
        <v>223</v>
      </c>
      <c r="E180">
        <v>96203793</v>
      </c>
      <c r="F180">
        <v>94538264.799999997</v>
      </c>
      <c r="G180">
        <v>3.5029502858882802E-2</v>
      </c>
      <c r="H180">
        <v>28.125</v>
      </c>
      <c r="I180">
        <v>11.945095</v>
      </c>
      <c r="J180">
        <v>7.0170399999999997</v>
      </c>
      <c r="K180">
        <v>7.0170399999999997</v>
      </c>
      <c r="L180">
        <v>418.58529999999899</v>
      </c>
      <c r="M180">
        <v>418</v>
      </c>
      <c r="N180">
        <v>11.901835</v>
      </c>
      <c r="O180">
        <v>-5.08999999999981E-2</v>
      </c>
      <c r="P180">
        <v>-1.2560438693457401</v>
      </c>
      <c r="Q180">
        <v>-6.1649560960082299</v>
      </c>
      <c r="R180">
        <v>95.737499999999997</v>
      </c>
      <c r="S180">
        <v>96.730500000000006</v>
      </c>
      <c r="T180">
        <v>95.737499999999997</v>
      </c>
      <c r="U180">
        <v>96.730500000000006</v>
      </c>
      <c r="V180" t="s">
        <v>11987</v>
      </c>
      <c r="W180" t="s">
        <v>8288</v>
      </c>
      <c r="X180" t="s">
        <v>1976</v>
      </c>
      <c r="Y180" t="s">
        <v>12104</v>
      </c>
      <c r="Z180" t="s">
        <v>11859</v>
      </c>
      <c r="AA180" t="s">
        <v>268</v>
      </c>
      <c r="AB180" t="s">
        <v>753</v>
      </c>
      <c r="AC180">
        <v>98.268749999999997</v>
      </c>
      <c r="AD180">
        <v>2.53125</v>
      </c>
      <c r="AE180" s="6">
        <v>43985</v>
      </c>
      <c r="AF180" s="6">
        <v>54942</v>
      </c>
      <c r="AG180" t="s">
        <v>3053</v>
      </c>
      <c r="AH180">
        <v>28.125</v>
      </c>
      <c r="AI180">
        <v>11.945095458872199</v>
      </c>
      <c r="AJ180">
        <v>232.73565600000001</v>
      </c>
      <c r="AK180">
        <v>7.0170401562167202</v>
      </c>
      <c r="AL180">
        <v>418</v>
      </c>
      <c r="AM180">
        <v>441</v>
      </c>
      <c r="AN180">
        <v>6.75</v>
      </c>
      <c r="AO180" t="s">
        <v>11991</v>
      </c>
      <c r="AP180">
        <v>1</v>
      </c>
      <c r="AQ180">
        <v>3</v>
      </c>
      <c r="AR180">
        <v>42.651750359679198</v>
      </c>
      <c r="AS180">
        <v>-7.0197286287339003E-3</v>
      </c>
      <c r="AT180">
        <v>-0.14743480594318401</v>
      </c>
      <c r="AU180">
        <v>-5.7550546722730099E-2</v>
      </c>
      <c r="AV180">
        <v>-0.49393566591994897</v>
      </c>
    </row>
    <row r="181" spans="1:48" x14ac:dyDescent="0.25">
      <c r="A181" t="s">
        <v>13479</v>
      </c>
      <c r="B181" s="6">
        <v>44664</v>
      </c>
      <c r="C181" t="s">
        <v>13480</v>
      </c>
      <c r="D181" t="s">
        <v>223</v>
      </c>
      <c r="E181">
        <v>113302941.59999999</v>
      </c>
      <c r="F181">
        <v>117954657.3</v>
      </c>
      <c r="G181">
        <v>4.3706038110330102E-2</v>
      </c>
      <c r="H181">
        <v>17.755555999999999</v>
      </c>
      <c r="I181">
        <v>10.194972999999999</v>
      </c>
      <c r="J181">
        <v>6.5416499999999997</v>
      </c>
      <c r="K181">
        <v>6.5416499999999997</v>
      </c>
      <c r="L181">
        <v>363.01679999999999</v>
      </c>
      <c r="M181">
        <v>367</v>
      </c>
      <c r="N181">
        <v>10.071571</v>
      </c>
      <c r="O181">
        <v>0.40519999999999401</v>
      </c>
      <c r="P181">
        <v>-0.282697304514134</v>
      </c>
      <c r="Q181">
        <v>-4.44189405828054</v>
      </c>
      <c r="R181">
        <v>102.425</v>
      </c>
      <c r="S181">
        <v>103.45699999999999</v>
      </c>
      <c r="T181">
        <v>102.425</v>
      </c>
      <c r="U181">
        <v>103.45699999999999</v>
      </c>
      <c r="V181" t="s">
        <v>11987</v>
      </c>
      <c r="W181" t="s">
        <v>8276</v>
      </c>
      <c r="X181" t="s">
        <v>1976</v>
      </c>
      <c r="Y181" t="s">
        <v>12104</v>
      </c>
      <c r="Z181" t="s">
        <v>11859</v>
      </c>
      <c r="AA181" t="s">
        <v>268</v>
      </c>
      <c r="AB181" t="s">
        <v>753</v>
      </c>
      <c r="AC181">
        <v>104.10555600000001</v>
      </c>
      <c r="AD181">
        <v>1.6805559999999999</v>
      </c>
      <c r="AE181" s="6">
        <v>40116</v>
      </c>
      <c r="AF181" s="6">
        <v>51155</v>
      </c>
      <c r="AG181" t="s">
        <v>3053</v>
      </c>
      <c r="AH181">
        <v>17.755555999999999</v>
      </c>
      <c r="AI181">
        <v>10.1949726458668</v>
      </c>
      <c r="AJ181">
        <v>147.091072</v>
      </c>
      <c r="AK181">
        <v>6.54164961717861</v>
      </c>
      <c r="AL181">
        <v>367</v>
      </c>
      <c r="AM181">
        <v>393</v>
      </c>
      <c r="AN181">
        <v>6.875</v>
      </c>
      <c r="AO181" t="s">
        <v>11991</v>
      </c>
      <c r="AP181">
        <v>1</v>
      </c>
      <c r="AQ181">
        <v>3</v>
      </c>
      <c r="AR181">
        <v>42.651750359679198</v>
      </c>
      <c r="AS181">
        <v>-7.0197286287339003E-3</v>
      </c>
      <c r="AT181">
        <v>-0.14743480594318401</v>
      </c>
      <c r="AU181">
        <v>-5.7550546722730099E-2</v>
      </c>
      <c r="AV181">
        <v>-0.49393566591994897</v>
      </c>
    </row>
    <row r="182" spans="1:48" x14ac:dyDescent="0.25">
      <c r="A182" t="s">
        <v>13481</v>
      </c>
      <c r="B182" s="6">
        <v>44664</v>
      </c>
      <c r="C182" t="s">
        <v>13482</v>
      </c>
      <c r="D182" t="s">
        <v>223</v>
      </c>
      <c r="E182">
        <v>303943868.39999998</v>
      </c>
      <c r="F182">
        <v>285838521.80000001</v>
      </c>
      <c r="G182">
        <v>0.105912471892253</v>
      </c>
      <c r="H182">
        <v>93.130555999999999</v>
      </c>
      <c r="I182">
        <v>13.092765999999999</v>
      </c>
      <c r="J182">
        <v>7.4141490000000001</v>
      </c>
      <c r="K182">
        <v>7.4141490000000001</v>
      </c>
      <c r="L182">
        <v>461.61489999999998</v>
      </c>
      <c r="M182">
        <v>461</v>
      </c>
      <c r="N182">
        <v>13.112109999999999</v>
      </c>
      <c r="O182">
        <v>0.56259999999999</v>
      </c>
      <c r="P182">
        <v>-1.5659646081355101</v>
      </c>
      <c r="Q182">
        <v>-5.8172324323365103</v>
      </c>
      <c r="R182">
        <v>91.512500000000003</v>
      </c>
      <c r="S182">
        <v>92.387500000000003</v>
      </c>
      <c r="T182">
        <v>91.512500000000003</v>
      </c>
      <c r="U182">
        <v>92.387500000000003</v>
      </c>
      <c r="V182" t="s">
        <v>11987</v>
      </c>
      <c r="W182" t="s">
        <v>8290</v>
      </c>
      <c r="X182" t="s">
        <v>1976</v>
      </c>
      <c r="Y182" t="s">
        <v>12104</v>
      </c>
      <c r="Z182" t="s">
        <v>11859</v>
      </c>
      <c r="AA182" t="s">
        <v>268</v>
      </c>
      <c r="AB182" t="s">
        <v>753</v>
      </c>
      <c r="AC182">
        <v>94.043194</v>
      </c>
      <c r="AD182">
        <v>2.530694</v>
      </c>
      <c r="AE182" s="6">
        <v>42160</v>
      </c>
      <c r="AF182" s="6">
        <v>78684</v>
      </c>
      <c r="AG182" t="s">
        <v>3053</v>
      </c>
      <c r="AH182">
        <v>93.130555999999999</v>
      </c>
      <c r="AI182">
        <v>13.0927657998221</v>
      </c>
      <c r="AJ182">
        <v>350.02789899999999</v>
      </c>
      <c r="AK182">
        <v>7.4141489335895798</v>
      </c>
      <c r="AL182">
        <v>461</v>
      </c>
      <c r="AM182">
        <v>479</v>
      </c>
      <c r="AN182">
        <v>6.85</v>
      </c>
      <c r="AO182" t="s">
        <v>11991</v>
      </c>
      <c r="AP182">
        <v>1</v>
      </c>
      <c r="AQ182">
        <v>3</v>
      </c>
      <c r="AR182">
        <v>42.651750359679198</v>
      </c>
      <c r="AS182">
        <v>-7.0197286287339003E-3</v>
      </c>
      <c r="AT182">
        <v>-0.14743480594318401</v>
      </c>
      <c r="AU182">
        <v>-5.7550546722730099E-2</v>
      </c>
      <c r="AV182">
        <v>-0.49393566591994897</v>
      </c>
    </row>
    <row r="183" spans="1:48" x14ac:dyDescent="0.25">
      <c r="A183" t="s">
        <v>13483</v>
      </c>
      <c r="B183" s="6">
        <v>44664</v>
      </c>
      <c r="C183" t="s">
        <v>13484</v>
      </c>
      <c r="D183" t="s">
        <v>223</v>
      </c>
      <c r="E183">
        <v>148673499</v>
      </c>
      <c r="F183">
        <v>146355430.90000001</v>
      </c>
      <c r="G183">
        <v>5.4229448709971997E-2</v>
      </c>
      <c r="H183">
        <v>26.919443999999999</v>
      </c>
      <c r="I183">
        <v>11.993283999999999</v>
      </c>
      <c r="J183">
        <v>7.0023119999999999</v>
      </c>
      <c r="K183">
        <v>7.0023119999999999</v>
      </c>
      <c r="L183">
        <v>414.97859999999997</v>
      </c>
      <c r="M183">
        <v>415</v>
      </c>
      <c r="N183">
        <v>11.917476000000001</v>
      </c>
      <c r="O183">
        <v>-0.165599999999999</v>
      </c>
      <c r="P183">
        <v>-1.1824269815909001</v>
      </c>
      <c r="Q183">
        <v>-5.7741442704252703</v>
      </c>
      <c r="R183">
        <v>97.885000000000005</v>
      </c>
      <c r="S183">
        <v>98.76</v>
      </c>
      <c r="T183">
        <v>97.885000000000005</v>
      </c>
      <c r="U183">
        <v>98.76</v>
      </c>
      <c r="V183" t="s">
        <v>11987</v>
      </c>
      <c r="W183" t="s">
        <v>8285</v>
      </c>
      <c r="X183" t="s">
        <v>1976</v>
      </c>
      <c r="Y183" t="s">
        <v>12104</v>
      </c>
      <c r="Z183" t="s">
        <v>11859</v>
      </c>
      <c r="AA183" t="s">
        <v>268</v>
      </c>
      <c r="AB183" t="s">
        <v>753</v>
      </c>
      <c r="AC183">
        <v>98.440832999999998</v>
      </c>
      <c r="AD183">
        <v>0.55583300000000002</v>
      </c>
      <c r="AE183" s="6">
        <v>43543</v>
      </c>
      <c r="AF183" s="6">
        <v>54501</v>
      </c>
      <c r="AG183" t="s">
        <v>3053</v>
      </c>
      <c r="AH183">
        <v>26.919443999999999</v>
      </c>
      <c r="AI183">
        <v>11.993284407958701</v>
      </c>
      <c r="AJ183">
        <v>227.25544099999999</v>
      </c>
      <c r="AK183">
        <v>7.0023124316230296</v>
      </c>
      <c r="AL183">
        <v>415</v>
      </c>
      <c r="AM183">
        <v>440</v>
      </c>
      <c r="AN183">
        <v>6.9</v>
      </c>
      <c r="AO183" t="s">
        <v>11991</v>
      </c>
      <c r="AP183">
        <v>1</v>
      </c>
      <c r="AQ183">
        <v>3</v>
      </c>
      <c r="AR183">
        <v>42.651750359679198</v>
      </c>
      <c r="AS183">
        <v>-7.0197286287339003E-3</v>
      </c>
      <c r="AT183">
        <v>-0.14743480594318401</v>
      </c>
      <c r="AU183">
        <v>-5.7550546722730099E-2</v>
      </c>
      <c r="AV183">
        <v>-0.49393566591994897</v>
      </c>
    </row>
    <row r="184" spans="1:48" x14ac:dyDescent="0.25">
      <c r="A184" t="s">
        <v>13485</v>
      </c>
      <c r="B184" s="6">
        <v>44664</v>
      </c>
      <c r="C184" t="s">
        <v>13486</v>
      </c>
      <c r="D184" t="s">
        <v>223</v>
      </c>
      <c r="E184">
        <v>146590189.19999999</v>
      </c>
      <c r="F184">
        <v>151838933</v>
      </c>
      <c r="G184">
        <v>5.6261264658167998E-2</v>
      </c>
      <c r="H184">
        <v>21.913889000000001</v>
      </c>
      <c r="I184">
        <v>11.096321</v>
      </c>
      <c r="J184">
        <v>6.8993370000000001</v>
      </c>
      <c r="K184">
        <v>6.8993370000000001</v>
      </c>
      <c r="L184">
        <v>395.82130000000001</v>
      </c>
      <c r="M184">
        <v>400</v>
      </c>
      <c r="N184">
        <v>10.930175999999999</v>
      </c>
      <c r="O184">
        <v>0.16860000000000699</v>
      </c>
      <c r="P184">
        <v>-0.89631533192318003</v>
      </c>
      <c r="Q184">
        <v>-4.6859584493436399</v>
      </c>
      <c r="R184">
        <v>102.95625</v>
      </c>
      <c r="S184">
        <v>103.92425</v>
      </c>
      <c r="T184">
        <v>102.95625</v>
      </c>
      <c r="U184">
        <v>103.92425</v>
      </c>
      <c r="V184" t="s">
        <v>11987</v>
      </c>
      <c r="W184" t="s">
        <v>8283</v>
      </c>
      <c r="X184" t="s">
        <v>1976</v>
      </c>
      <c r="Y184" t="s">
        <v>12104</v>
      </c>
      <c r="Z184" t="s">
        <v>11859</v>
      </c>
      <c r="AA184" t="s">
        <v>268</v>
      </c>
      <c r="AB184" t="s">
        <v>753</v>
      </c>
      <c r="AC184">
        <v>103.580556</v>
      </c>
      <c r="AD184">
        <v>0.62430600000000003</v>
      </c>
      <c r="AE184" s="6">
        <v>41715</v>
      </c>
      <c r="AF184" s="6">
        <v>52673</v>
      </c>
      <c r="AG184" t="s">
        <v>3053</v>
      </c>
      <c r="AH184">
        <v>21.913889000000001</v>
      </c>
      <c r="AI184">
        <v>11.0963211021791</v>
      </c>
      <c r="AJ184">
        <v>183.815799</v>
      </c>
      <c r="AK184">
        <v>6.8993371118888698</v>
      </c>
      <c r="AL184">
        <v>400</v>
      </c>
      <c r="AM184">
        <v>432</v>
      </c>
      <c r="AN184">
        <v>7.25</v>
      </c>
      <c r="AO184" t="s">
        <v>11991</v>
      </c>
      <c r="AP184">
        <v>1</v>
      </c>
      <c r="AQ184">
        <v>3</v>
      </c>
      <c r="AR184">
        <v>42.651750359679198</v>
      </c>
      <c r="AS184">
        <v>-7.0197286287339003E-3</v>
      </c>
      <c r="AT184">
        <v>-0.14743480594318401</v>
      </c>
      <c r="AU184">
        <v>-5.7550546722730099E-2</v>
      </c>
      <c r="AV184">
        <v>-0.49393566591994897</v>
      </c>
    </row>
    <row r="185" spans="1:48" x14ac:dyDescent="0.25">
      <c r="A185" t="s">
        <v>13487</v>
      </c>
      <c r="B185" s="6">
        <v>44664</v>
      </c>
      <c r="C185" t="s">
        <v>13488</v>
      </c>
      <c r="D185" t="s">
        <v>223</v>
      </c>
      <c r="E185">
        <v>170177971.19999999</v>
      </c>
      <c r="F185">
        <v>190793732.30000001</v>
      </c>
      <c r="G185">
        <v>7.0695285143080905E-2</v>
      </c>
      <c r="H185">
        <v>4.7472219999999998</v>
      </c>
      <c r="I185">
        <v>3.9864419999999998</v>
      </c>
      <c r="J185">
        <v>4.7565039999999996</v>
      </c>
      <c r="K185">
        <v>4.7565039999999996</v>
      </c>
      <c r="L185">
        <v>211.81209999999899</v>
      </c>
      <c r="M185">
        <v>213</v>
      </c>
      <c r="N185">
        <v>3.9658099999999998</v>
      </c>
      <c r="O185">
        <v>7.3100000000003704E-2</v>
      </c>
      <c r="P185">
        <v>-0.41144664001353498</v>
      </c>
      <c r="Q185">
        <v>-3.0932048559874099</v>
      </c>
      <c r="R185">
        <v>110.25</v>
      </c>
      <c r="S185">
        <v>111</v>
      </c>
      <c r="T185">
        <v>110.25</v>
      </c>
      <c r="U185">
        <v>111</v>
      </c>
      <c r="V185" t="s">
        <v>11987</v>
      </c>
      <c r="W185" t="s">
        <v>8261</v>
      </c>
      <c r="X185" t="s">
        <v>1976</v>
      </c>
      <c r="Y185" t="s">
        <v>12104</v>
      </c>
      <c r="Z185" t="s">
        <v>11859</v>
      </c>
      <c r="AA185" t="s">
        <v>268</v>
      </c>
      <c r="AB185" t="s">
        <v>753</v>
      </c>
      <c r="AC185">
        <v>112.11423600000001</v>
      </c>
      <c r="AD185">
        <v>1.864236</v>
      </c>
      <c r="AE185" s="6">
        <v>42752</v>
      </c>
      <c r="AF185" s="6">
        <v>46404</v>
      </c>
      <c r="AG185" t="s">
        <v>3053</v>
      </c>
      <c r="AH185">
        <v>4.7472219999999998</v>
      </c>
      <c r="AI185">
        <v>3.9864421816314</v>
      </c>
      <c r="AJ185">
        <v>19.554364</v>
      </c>
      <c r="AK185">
        <v>4.7565038064703504</v>
      </c>
      <c r="AL185">
        <v>213</v>
      </c>
      <c r="AM185">
        <v>206</v>
      </c>
      <c r="AN185">
        <v>7.375</v>
      </c>
      <c r="AO185" t="s">
        <v>11991</v>
      </c>
      <c r="AP185">
        <v>1</v>
      </c>
      <c r="AQ185">
        <v>3</v>
      </c>
      <c r="AR185">
        <v>42.651750359679198</v>
      </c>
      <c r="AS185">
        <v>-7.0197286287339003E-3</v>
      </c>
      <c r="AT185">
        <v>-0.14743480594318401</v>
      </c>
      <c r="AU185">
        <v>-5.7550546722730099E-2</v>
      </c>
      <c r="AV185">
        <v>-0.49393566591994897</v>
      </c>
    </row>
    <row r="186" spans="1:48" x14ac:dyDescent="0.25">
      <c r="A186" t="s">
        <v>13489</v>
      </c>
      <c r="B186" s="6">
        <v>44664</v>
      </c>
      <c r="C186" t="s">
        <v>13490</v>
      </c>
      <c r="D186" t="s">
        <v>223</v>
      </c>
      <c r="E186">
        <v>76141965.599999994</v>
      </c>
      <c r="F186">
        <v>91474525.5</v>
      </c>
      <c r="G186">
        <v>3.3894287758139199E-2</v>
      </c>
      <c r="H186">
        <v>4.0972220000000004</v>
      </c>
      <c r="I186">
        <v>3.4206829999999999</v>
      </c>
      <c r="J186">
        <v>4.1068790000000002</v>
      </c>
      <c r="K186">
        <v>4.1068790000000002</v>
      </c>
      <c r="L186">
        <v>149.5796</v>
      </c>
      <c r="M186">
        <v>151</v>
      </c>
      <c r="N186">
        <v>3.4047890000000001</v>
      </c>
      <c r="O186">
        <v>0.28989999999999799</v>
      </c>
      <c r="P186">
        <v>0.23175362087313101</v>
      </c>
      <c r="Q186">
        <v>-1.8161480668372401</v>
      </c>
      <c r="R186">
        <v>116.6125</v>
      </c>
      <c r="S186">
        <v>117.3395</v>
      </c>
      <c r="T186">
        <v>116.6125</v>
      </c>
      <c r="U186">
        <v>117.3395</v>
      </c>
      <c r="V186" t="s">
        <v>11987</v>
      </c>
      <c r="W186" t="s">
        <v>8259</v>
      </c>
      <c r="X186" t="s">
        <v>1976</v>
      </c>
      <c r="Y186" t="s">
        <v>12104</v>
      </c>
      <c r="Z186" t="s">
        <v>11859</v>
      </c>
      <c r="AA186" t="s">
        <v>268</v>
      </c>
      <c r="AB186" t="s">
        <v>753</v>
      </c>
      <c r="AC186">
        <v>120.13680600000001</v>
      </c>
      <c r="AD186">
        <v>3.5243060000000002</v>
      </c>
      <c r="AE186" s="6">
        <v>42513</v>
      </c>
      <c r="AF186" s="6">
        <v>46165</v>
      </c>
      <c r="AG186" t="s">
        <v>3053</v>
      </c>
      <c r="AH186">
        <v>4.0972220000000004</v>
      </c>
      <c r="AI186">
        <v>3.4206830363964502</v>
      </c>
      <c r="AJ186">
        <v>14.8064</v>
      </c>
      <c r="AK186">
        <v>4.1068787629189201</v>
      </c>
      <c r="AL186">
        <v>151</v>
      </c>
      <c r="AM186">
        <v>141</v>
      </c>
      <c r="AN186">
        <v>8.75</v>
      </c>
      <c r="AO186" t="s">
        <v>11991</v>
      </c>
      <c r="AP186">
        <v>1</v>
      </c>
      <c r="AQ186">
        <v>3</v>
      </c>
      <c r="AR186">
        <v>42.651750359679198</v>
      </c>
      <c r="AS186">
        <v>-7.0197286287339003E-3</v>
      </c>
      <c r="AT186">
        <v>-0.14743480594318401</v>
      </c>
      <c r="AU186">
        <v>-5.7550546722730099E-2</v>
      </c>
      <c r="AV186">
        <v>-0.49393566591994897</v>
      </c>
    </row>
    <row r="187" spans="1:48" x14ac:dyDescent="0.25">
      <c r="A187" t="s">
        <v>17228</v>
      </c>
      <c r="B187" s="6">
        <v>44664</v>
      </c>
      <c r="C187" t="s">
        <v>17229</v>
      </c>
      <c r="D187" t="s">
        <v>223</v>
      </c>
      <c r="E187">
        <v>111154328</v>
      </c>
      <c r="F187">
        <v>111079067.59999999</v>
      </c>
      <c r="G187">
        <v>4.1158408437769897E-2</v>
      </c>
      <c r="H187">
        <v>4.141667</v>
      </c>
      <c r="I187">
        <v>3.5394260000000002</v>
      </c>
      <c r="J187">
        <v>6.4833489999999996</v>
      </c>
      <c r="K187">
        <v>6.4833489999999996</v>
      </c>
      <c r="L187">
        <v>387.03989999999902</v>
      </c>
      <c r="M187">
        <v>387</v>
      </c>
      <c r="N187">
        <v>3.5213399999999999</v>
      </c>
      <c r="O187">
        <v>0.413799999999997</v>
      </c>
      <c r="P187">
        <v>-1.94939475672653</v>
      </c>
      <c r="Q187">
        <v>0.144746040005405</v>
      </c>
      <c r="R187">
        <v>97.737499999999997</v>
      </c>
      <c r="S187">
        <v>98.706500000000005</v>
      </c>
      <c r="T187">
        <v>97.737499999999997</v>
      </c>
      <c r="U187">
        <v>98.706500000000005</v>
      </c>
      <c r="V187" t="s">
        <v>11987</v>
      </c>
      <c r="W187" t="s">
        <v>17166</v>
      </c>
      <c r="X187" t="s">
        <v>1976</v>
      </c>
      <c r="Y187" t="s">
        <v>12104</v>
      </c>
      <c r="Z187" t="s">
        <v>11859</v>
      </c>
      <c r="AA187" t="s">
        <v>248</v>
      </c>
      <c r="AB187" t="s">
        <v>11815</v>
      </c>
      <c r="AC187">
        <v>99.932292000000004</v>
      </c>
      <c r="AD187">
        <v>2.1947920000000001</v>
      </c>
      <c r="AE187" s="6">
        <v>44356</v>
      </c>
      <c r="AF187" s="6">
        <v>46182</v>
      </c>
      <c r="AG187" t="s">
        <v>16889</v>
      </c>
      <c r="AH187">
        <v>4.141667</v>
      </c>
      <c r="AI187">
        <v>3.5394263711430201</v>
      </c>
      <c r="AJ187">
        <v>15.454625</v>
      </c>
      <c r="AK187">
        <v>6.4833490873823498</v>
      </c>
      <c r="AL187">
        <v>387</v>
      </c>
      <c r="AM187">
        <v>378</v>
      </c>
      <c r="AN187">
        <v>6.125</v>
      </c>
      <c r="AO187" t="s">
        <v>11991</v>
      </c>
      <c r="AP187">
        <v>1</v>
      </c>
      <c r="AQ187">
        <v>2</v>
      </c>
      <c r="AR187">
        <v>60.980967059363998</v>
      </c>
      <c r="AS187">
        <v>-2.03832246133828E-3</v>
      </c>
      <c r="AT187">
        <v>-2.83564832022591E-2</v>
      </c>
      <c r="AU187">
        <v>-7.36734758405788E-3</v>
      </c>
      <c r="AV187">
        <v>-5.1610760381592499E-2</v>
      </c>
    </row>
    <row r="188" spans="1:48" x14ac:dyDescent="0.25">
      <c r="A188" t="s">
        <v>13491</v>
      </c>
      <c r="B188" s="6">
        <v>44664</v>
      </c>
      <c r="C188" t="s">
        <v>13492</v>
      </c>
      <c r="D188" t="s">
        <v>280</v>
      </c>
      <c r="E188">
        <v>67155740</v>
      </c>
      <c r="F188">
        <v>69352106.099999994</v>
      </c>
      <c r="G188">
        <v>2.56972116275858E-2</v>
      </c>
      <c r="H188">
        <v>4.7555560000000003</v>
      </c>
      <c r="I188">
        <v>4.1454529999999998</v>
      </c>
      <c r="J188">
        <v>4.6237360000000001</v>
      </c>
      <c r="K188">
        <v>4.6237360000000001</v>
      </c>
      <c r="L188">
        <v>198.50029999999899</v>
      </c>
      <c r="M188">
        <v>199</v>
      </c>
      <c r="N188">
        <v>4.1241700000000003</v>
      </c>
      <c r="O188">
        <v>-0.31719999999999499</v>
      </c>
      <c r="P188">
        <v>-1.01257555654621</v>
      </c>
      <c r="Q188">
        <v>-4.8192044310650699</v>
      </c>
      <c r="R188">
        <v>101.97499999999999</v>
      </c>
      <c r="S188">
        <v>102.85</v>
      </c>
      <c r="T188">
        <v>101.97499999999999</v>
      </c>
      <c r="U188">
        <v>102.85</v>
      </c>
      <c r="V188" t="s">
        <v>11987</v>
      </c>
      <c r="W188" t="s">
        <v>8697</v>
      </c>
      <c r="X188" t="s">
        <v>1976</v>
      </c>
      <c r="Y188" t="s">
        <v>12104</v>
      </c>
      <c r="Z188" t="s">
        <v>11838</v>
      </c>
      <c r="AA188" t="s">
        <v>11839</v>
      </c>
      <c r="AB188" t="s">
        <v>11990</v>
      </c>
      <c r="AC188">
        <v>103.270556</v>
      </c>
      <c r="AD188">
        <v>1.2955559999999999</v>
      </c>
      <c r="AE188" s="6">
        <v>42755</v>
      </c>
      <c r="AF188" s="6">
        <v>46407</v>
      </c>
      <c r="AG188" t="s">
        <v>3200</v>
      </c>
      <c r="AH188">
        <v>4.7555560000000003</v>
      </c>
      <c r="AI188">
        <v>4.1454533619531198</v>
      </c>
      <c r="AJ188">
        <v>20.630742000000001</v>
      </c>
      <c r="AK188">
        <v>4.62373567402304</v>
      </c>
      <c r="AL188">
        <v>199</v>
      </c>
      <c r="AM188">
        <v>192</v>
      </c>
      <c r="AN188">
        <v>5.3</v>
      </c>
      <c r="AO188" t="s">
        <v>11991</v>
      </c>
      <c r="AP188">
        <v>1</v>
      </c>
      <c r="AQ188">
        <v>4</v>
      </c>
      <c r="AR188">
        <v>39.839301747245003</v>
      </c>
      <c r="AS188">
        <v>0.164480332844476</v>
      </c>
      <c r="AT188">
        <v>3.5235060883586802</v>
      </c>
      <c r="AU188">
        <v>1.96501020963081</v>
      </c>
      <c r="AV188">
        <v>6.1428449099618003</v>
      </c>
    </row>
    <row r="189" spans="1:48" x14ac:dyDescent="0.25">
      <c r="A189" t="s">
        <v>13493</v>
      </c>
      <c r="B189" s="6">
        <v>44664</v>
      </c>
      <c r="C189" t="s">
        <v>13494</v>
      </c>
      <c r="D189" t="s">
        <v>280</v>
      </c>
      <c r="E189">
        <v>104207182.8</v>
      </c>
      <c r="F189">
        <v>95974815.400000006</v>
      </c>
      <c r="G189">
        <v>3.5561791565628997E-2</v>
      </c>
      <c r="H189">
        <v>7.7611109999999996</v>
      </c>
      <c r="I189">
        <v>6.3400850000000002</v>
      </c>
      <c r="J189">
        <v>5.8527560000000003</v>
      </c>
      <c r="K189">
        <v>5.8527560000000003</v>
      </c>
      <c r="L189">
        <v>315.32929999999999</v>
      </c>
      <c r="M189">
        <v>316</v>
      </c>
      <c r="N189">
        <v>6.3096399999999999</v>
      </c>
      <c r="O189">
        <v>0.65679999999998995</v>
      </c>
      <c r="P189">
        <v>-0.59363307261613896</v>
      </c>
      <c r="Q189">
        <v>-5.1373830571721104</v>
      </c>
      <c r="R189">
        <v>91.025000000000006</v>
      </c>
      <c r="S189">
        <v>91.65</v>
      </c>
      <c r="T189">
        <v>91.025000000000006</v>
      </c>
      <c r="U189">
        <v>91.65</v>
      </c>
      <c r="V189" t="s">
        <v>11987</v>
      </c>
      <c r="W189" t="s">
        <v>8713</v>
      </c>
      <c r="X189" t="s">
        <v>1976</v>
      </c>
      <c r="Y189" t="s">
        <v>12104</v>
      </c>
      <c r="Z189" t="s">
        <v>753</v>
      </c>
      <c r="AA189" t="s">
        <v>11839</v>
      </c>
      <c r="AB189" t="s">
        <v>753</v>
      </c>
      <c r="AC189">
        <v>92.1</v>
      </c>
      <c r="AD189">
        <v>1.075</v>
      </c>
      <c r="AE189" s="6">
        <v>43852</v>
      </c>
      <c r="AF189" s="6">
        <v>47505</v>
      </c>
      <c r="AG189" t="s">
        <v>3215</v>
      </c>
      <c r="AH189">
        <v>7.7611109999999996</v>
      </c>
      <c r="AI189">
        <v>6.3400852271171404</v>
      </c>
      <c r="AJ189">
        <v>48.210636000000001</v>
      </c>
      <c r="AK189">
        <v>5.8527562034030396</v>
      </c>
      <c r="AL189">
        <v>316</v>
      </c>
      <c r="AM189">
        <v>313</v>
      </c>
      <c r="AN189">
        <v>4.5</v>
      </c>
      <c r="AO189" t="s">
        <v>11991</v>
      </c>
      <c r="AP189">
        <v>1</v>
      </c>
      <c r="AQ189">
        <v>3</v>
      </c>
      <c r="AR189">
        <v>53.166182436155196</v>
      </c>
      <c r="AS189">
        <v>2.0383230864567201E-2</v>
      </c>
      <c r="AT189">
        <v>-0.28030910148828497</v>
      </c>
      <c r="AU189">
        <v>-3.3481761921848298E-2</v>
      </c>
      <c r="AV189">
        <v>4.8079589549225101</v>
      </c>
    </row>
    <row r="190" spans="1:48" x14ac:dyDescent="0.25">
      <c r="A190" t="s">
        <v>13495</v>
      </c>
      <c r="B190" s="6">
        <v>44664</v>
      </c>
      <c r="C190" t="s">
        <v>13496</v>
      </c>
      <c r="D190" t="s">
        <v>280</v>
      </c>
      <c r="E190">
        <v>69471455.400000006</v>
      </c>
      <c r="F190">
        <v>67561858.799999997</v>
      </c>
      <c r="G190">
        <v>2.5033866753190599E-2</v>
      </c>
      <c r="H190">
        <v>5.7472219999999998</v>
      </c>
      <c r="I190">
        <v>4.8764130000000003</v>
      </c>
      <c r="J190">
        <v>5.6440250000000001</v>
      </c>
      <c r="K190">
        <v>5.6440250000000001</v>
      </c>
      <c r="L190">
        <v>297.5224</v>
      </c>
      <c r="M190">
        <v>298</v>
      </c>
      <c r="N190">
        <v>4.8539250000000003</v>
      </c>
      <c r="O190">
        <v>-0.200100000000003</v>
      </c>
      <c r="P190">
        <v>-1.57627753186687</v>
      </c>
      <c r="Q190">
        <v>-4.0470363061242898</v>
      </c>
      <c r="R190">
        <v>96</v>
      </c>
      <c r="S190">
        <v>96.625</v>
      </c>
      <c r="T190">
        <v>96</v>
      </c>
      <c r="U190">
        <v>96.625</v>
      </c>
      <c r="V190" t="s">
        <v>11987</v>
      </c>
      <c r="W190" t="s">
        <v>8710</v>
      </c>
      <c r="X190" t="s">
        <v>1976</v>
      </c>
      <c r="Y190" t="s">
        <v>12104</v>
      </c>
      <c r="Z190" t="s">
        <v>753</v>
      </c>
      <c r="AA190" t="s">
        <v>11839</v>
      </c>
      <c r="AB190" t="s">
        <v>753</v>
      </c>
      <c r="AC190">
        <v>97.251249999999999</v>
      </c>
      <c r="AD190">
        <v>1.25125</v>
      </c>
      <c r="AE190" s="6">
        <v>43117</v>
      </c>
      <c r="AF190" s="6">
        <v>46769</v>
      </c>
      <c r="AG190" t="s">
        <v>3215</v>
      </c>
      <c r="AH190">
        <v>5.7472219999999998</v>
      </c>
      <c r="AI190">
        <v>4.8764129264716596</v>
      </c>
      <c r="AJ190">
        <v>28.431063000000002</v>
      </c>
      <c r="AK190">
        <v>5.6440249690587603</v>
      </c>
      <c r="AL190">
        <v>298</v>
      </c>
      <c r="AM190">
        <v>294</v>
      </c>
      <c r="AN190">
        <v>4.95</v>
      </c>
      <c r="AO190" t="s">
        <v>11991</v>
      </c>
      <c r="AP190">
        <v>1</v>
      </c>
      <c r="AQ190">
        <v>3</v>
      </c>
      <c r="AR190">
        <v>53.166182436155196</v>
      </c>
      <c r="AS190">
        <v>2.0383230864567201E-2</v>
      </c>
      <c r="AT190">
        <v>-0.28030910148828497</v>
      </c>
      <c r="AU190">
        <v>-3.3481761921848298E-2</v>
      </c>
      <c r="AV190">
        <v>4.8079589549225101</v>
      </c>
    </row>
    <row r="191" spans="1:48" x14ac:dyDescent="0.25">
      <c r="A191" t="s">
        <v>18568</v>
      </c>
      <c r="B191" s="6">
        <v>44664</v>
      </c>
      <c r="C191" t="s">
        <v>18569</v>
      </c>
      <c r="D191" t="s">
        <v>643</v>
      </c>
      <c r="E191">
        <v>46314303.600000001</v>
      </c>
      <c r="F191">
        <v>40565540.700000003</v>
      </c>
      <c r="G191">
        <v>1.5030852588836199E-2</v>
      </c>
      <c r="H191">
        <v>9.75</v>
      </c>
      <c r="I191">
        <v>7.6595930000000001</v>
      </c>
      <c r="J191">
        <v>5.9164430000000001</v>
      </c>
      <c r="K191">
        <v>5.9164430000000001</v>
      </c>
      <c r="L191">
        <v>322.36099999999999</v>
      </c>
      <c r="M191">
        <v>323</v>
      </c>
      <c r="N191">
        <v>7.634125</v>
      </c>
      <c r="O191">
        <v>3.2999999999949702E-3</v>
      </c>
      <c r="P191">
        <v>0.61842713597850496</v>
      </c>
      <c r="Q191">
        <v>-6.6261789245501097</v>
      </c>
      <c r="R191">
        <v>86.537499999999994</v>
      </c>
      <c r="S191">
        <v>87.412499999999994</v>
      </c>
      <c r="T191">
        <v>86.537499999999994</v>
      </c>
      <c r="U191">
        <v>87.412499999999994</v>
      </c>
      <c r="V191" t="s">
        <v>11987</v>
      </c>
      <c r="W191" t="s">
        <v>18428</v>
      </c>
      <c r="X191" t="s">
        <v>1976</v>
      </c>
      <c r="Y191" t="s">
        <v>12104</v>
      </c>
      <c r="Z191" t="s">
        <v>11839</v>
      </c>
      <c r="AA191" t="s">
        <v>290</v>
      </c>
      <c r="AB191" t="s">
        <v>753</v>
      </c>
      <c r="AC191">
        <v>87.587500000000006</v>
      </c>
      <c r="AD191">
        <v>1.05</v>
      </c>
      <c r="AE191" s="6">
        <v>44461</v>
      </c>
      <c r="AF191" s="6">
        <v>48231</v>
      </c>
      <c r="AG191" t="s">
        <v>3194</v>
      </c>
      <c r="AH191">
        <v>9.75</v>
      </c>
      <c r="AI191">
        <v>7.6595933381300298</v>
      </c>
      <c r="AJ191">
        <v>71.201988</v>
      </c>
      <c r="AK191">
        <v>5.9164427354731997</v>
      </c>
      <c r="AL191">
        <v>323</v>
      </c>
      <c r="AM191">
        <v>318</v>
      </c>
      <c r="AN191">
        <v>4.2</v>
      </c>
      <c r="AO191" t="s">
        <v>11991</v>
      </c>
      <c r="AP191">
        <v>1</v>
      </c>
      <c r="AQ191">
        <v>4</v>
      </c>
      <c r="AR191">
        <v>35.387360428461797</v>
      </c>
      <c r="AS191">
        <v>6.5420339145752807E-2</v>
      </c>
      <c r="AT191">
        <v>2.1005332593976802</v>
      </c>
      <c r="AU191">
        <v>0.73786360307367005</v>
      </c>
      <c r="AV191">
        <v>3.6535462018746401</v>
      </c>
    </row>
    <row r="192" spans="1:48" x14ac:dyDescent="0.25">
      <c r="A192" t="s">
        <v>13497</v>
      </c>
      <c r="B192" s="6">
        <v>44664</v>
      </c>
      <c r="C192" t="s">
        <v>13498</v>
      </c>
      <c r="D192" t="s">
        <v>643</v>
      </c>
      <c r="E192">
        <v>69471455.400000006</v>
      </c>
      <c r="F192">
        <v>69847759.299999997</v>
      </c>
      <c r="G192">
        <v>2.58808672877897E-2</v>
      </c>
      <c r="H192">
        <v>5.7277779999999998</v>
      </c>
      <c r="I192">
        <v>4.8430540000000004</v>
      </c>
      <c r="J192">
        <v>5.2616649999999998</v>
      </c>
      <c r="K192">
        <v>5.2616649999999998</v>
      </c>
      <c r="L192">
        <v>259.33789999999999</v>
      </c>
      <c r="M192">
        <v>260</v>
      </c>
      <c r="N192">
        <v>4.8204120000000001</v>
      </c>
      <c r="O192">
        <v>8.0499999999994395E-2</v>
      </c>
      <c r="P192">
        <v>7.8802886605133696E-2</v>
      </c>
      <c r="Q192">
        <v>-2.40141161296195</v>
      </c>
      <c r="R192">
        <v>99.112499999999997</v>
      </c>
      <c r="S192">
        <v>99.9345</v>
      </c>
      <c r="T192">
        <v>99.112499999999997</v>
      </c>
      <c r="U192">
        <v>99.9345</v>
      </c>
      <c r="V192" t="s">
        <v>11987</v>
      </c>
      <c r="W192" t="s">
        <v>8691</v>
      </c>
      <c r="X192" t="s">
        <v>1976</v>
      </c>
      <c r="Y192" t="s">
        <v>12104</v>
      </c>
      <c r="Z192" t="s">
        <v>11859</v>
      </c>
      <c r="AA192" t="s">
        <v>11839</v>
      </c>
      <c r="AB192" t="s">
        <v>753</v>
      </c>
      <c r="AC192">
        <v>100.541667</v>
      </c>
      <c r="AD192">
        <v>1.4291670000000001</v>
      </c>
      <c r="AE192" s="6">
        <v>44022</v>
      </c>
      <c r="AF192" s="6">
        <v>46762</v>
      </c>
      <c r="AG192" t="s">
        <v>3194</v>
      </c>
      <c r="AH192">
        <v>5.7277779999999998</v>
      </c>
      <c r="AI192">
        <v>4.8430538556451701</v>
      </c>
      <c r="AJ192">
        <v>28.155629000000001</v>
      </c>
      <c r="AK192">
        <v>5.2616645224674903</v>
      </c>
      <c r="AL192">
        <v>260</v>
      </c>
      <c r="AM192">
        <v>256</v>
      </c>
      <c r="AN192">
        <v>5.25</v>
      </c>
      <c r="AO192" t="s">
        <v>11991</v>
      </c>
      <c r="AP192">
        <v>1</v>
      </c>
      <c r="AQ192">
        <v>3</v>
      </c>
      <c r="AR192">
        <v>35.387360428461797</v>
      </c>
      <c r="AS192">
        <v>6.5420339145752807E-2</v>
      </c>
      <c r="AT192">
        <v>2.1005332593976802</v>
      </c>
      <c r="AU192">
        <v>0.73786360307367005</v>
      </c>
      <c r="AV192">
        <v>3.6535462018746401</v>
      </c>
    </row>
    <row r="193" spans="1:48" x14ac:dyDescent="0.25">
      <c r="A193" t="s">
        <v>17230</v>
      </c>
      <c r="B193" s="6">
        <v>44664</v>
      </c>
      <c r="C193" t="s">
        <v>17231</v>
      </c>
      <c r="D193" t="s">
        <v>373</v>
      </c>
      <c r="E193">
        <v>46314303.600000001</v>
      </c>
      <c r="F193">
        <v>38823479.5</v>
      </c>
      <c r="G193">
        <v>1.4385362266720899E-2</v>
      </c>
      <c r="H193">
        <v>6.161111</v>
      </c>
      <c r="I193">
        <v>5.1968009999999998</v>
      </c>
      <c r="J193">
        <v>7.3881240000000004</v>
      </c>
      <c r="K193">
        <v>7.3881240000000004</v>
      </c>
      <c r="L193">
        <v>470.83550000000002</v>
      </c>
      <c r="M193">
        <v>471</v>
      </c>
      <c r="N193">
        <v>5.17326</v>
      </c>
      <c r="O193">
        <v>-0.24530000000000299</v>
      </c>
      <c r="P193">
        <v>-0.78869683710869298</v>
      </c>
      <c r="Q193">
        <v>-4.6726451442947896</v>
      </c>
      <c r="R193">
        <v>82.487499999999997</v>
      </c>
      <c r="S193">
        <v>83.218500000000006</v>
      </c>
      <c r="T193">
        <v>82.487499999999997</v>
      </c>
      <c r="U193">
        <v>83.218500000000006</v>
      </c>
      <c r="V193" t="s">
        <v>11987</v>
      </c>
      <c r="W193" t="s">
        <v>17177</v>
      </c>
      <c r="X193" t="s">
        <v>1976</v>
      </c>
      <c r="Y193" t="s">
        <v>12104</v>
      </c>
      <c r="Z193" t="s">
        <v>11859</v>
      </c>
      <c r="AA193" t="s">
        <v>290</v>
      </c>
      <c r="AB193" t="s">
        <v>753</v>
      </c>
      <c r="AC193">
        <v>83.826110999999997</v>
      </c>
      <c r="AD193">
        <v>1.338611</v>
      </c>
      <c r="AE193" s="6">
        <v>44363</v>
      </c>
      <c r="AF193" s="6">
        <v>46920</v>
      </c>
      <c r="AG193" t="s">
        <v>16924</v>
      </c>
      <c r="AH193">
        <v>6.161111</v>
      </c>
      <c r="AI193">
        <v>5.1968007683842901</v>
      </c>
      <c r="AJ193">
        <v>32.125458000000002</v>
      </c>
      <c r="AK193">
        <v>7.3881244911992496</v>
      </c>
      <c r="AL193">
        <v>471</v>
      </c>
      <c r="AM193">
        <v>468</v>
      </c>
      <c r="AN193">
        <v>3.95</v>
      </c>
      <c r="AO193" t="s">
        <v>11991</v>
      </c>
      <c r="AP193">
        <v>1</v>
      </c>
      <c r="AQ193">
        <v>4</v>
      </c>
      <c r="AR193">
        <v>30.577695172725999</v>
      </c>
      <c r="AS193">
        <v>0.14970500428986999</v>
      </c>
      <c r="AT193">
        <v>2.7098529210209201</v>
      </c>
      <c r="AU193">
        <v>1.1334805002621899</v>
      </c>
      <c r="AV193">
        <v>2.5074865782740199</v>
      </c>
    </row>
    <row r="194" spans="1:48" x14ac:dyDescent="0.25">
      <c r="A194" t="s">
        <v>18570</v>
      </c>
      <c r="B194" s="6">
        <v>44664</v>
      </c>
      <c r="C194" t="s">
        <v>18571</v>
      </c>
      <c r="D194" t="s">
        <v>1064</v>
      </c>
      <c r="E194">
        <v>69471455.400000006</v>
      </c>
      <c r="F194">
        <v>61294086.399999999</v>
      </c>
      <c r="G194">
        <v>2.2711453173332001E-2</v>
      </c>
      <c r="H194">
        <v>6.4083329999999998</v>
      </c>
      <c r="I194">
        <v>5.8056229999999998</v>
      </c>
      <c r="J194">
        <v>4.542783</v>
      </c>
      <c r="K194">
        <v>4.542783</v>
      </c>
      <c r="L194">
        <v>185.64619999999999</v>
      </c>
      <c r="M194">
        <v>185</v>
      </c>
      <c r="N194">
        <v>5.7777099999999999</v>
      </c>
      <c r="O194">
        <v>-0.20050000000000301</v>
      </c>
      <c r="P194">
        <v>-1.9806007994125101</v>
      </c>
      <c r="Q194">
        <v>-7.9850336153947499</v>
      </c>
      <c r="R194">
        <v>88</v>
      </c>
      <c r="S194">
        <v>88.75</v>
      </c>
      <c r="T194">
        <v>88</v>
      </c>
      <c r="U194">
        <v>88.75</v>
      </c>
      <c r="V194" t="s">
        <v>11987</v>
      </c>
      <c r="W194" t="s">
        <v>18113</v>
      </c>
      <c r="X194" t="s">
        <v>1976</v>
      </c>
      <c r="Y194" t="s">
        <v>12104</v>
      </c>
      <c r="Z194" t="s">
        <v>11838</v>
      </c>
      <c r="AA194" t="s">
        <v>11839</v>
      </c>
      <c r="AB194" t="s">
        <v>11990</v>
      </c>
      <c r="AC194">
        <v>88.229167000000004</v>
      </c>
      <c r="AD194">
        <v>0.22916700000000001</v>
      </c>
      <c r="AE194" s="6">
        <v>44452</v>
      </c>
      <c r="AF194" s="6">
        <v>47011</v>
      </c>
      <c r="AG194" t="s">
        <v>2323</v>
      </c>
      <c r="AH194">
        <v>6.4083329999999998</v>
      </c>
      <c r="AI194">
        <v>5.8056226144010203</v>
      </c>
      <c r="AJ194">
        <v>38.329515000000001</v>
      </c>
      <c r="AK194">
        <v>4.5427828493954996</v>
      </c>
      <c r="AL194">
        <v>185</v>
      </c>
      <c r="AM194">
        <v>183</v>
      </c>
      <c r="AN194">
        <v>2.5</v>
      </c>
      <c r="AO194" t="s">
        <v>11991</v>
      </c>
      <c r="AP194">
        <v>1</v>
      </c>
      <c r="AQ194">
        <v>3</v>
      </c>
      <c r="AR194">
        <v>56.279844364708701</v>
      </c>
      <c r="AS194">
        <v>1.6142421506117399E-2</v>
      </c>
      <c r="AT194">
        <v>0.94408408209008599</v>
      </c>
      <c r="AU194">
        <v>0.436381506022542</v>
      </c>
      <c r="AV194">
        <v>1.15454249467417</v>
      </c>
    </row>
    <row r="195" spans="1:48" x14ac:dyDescent="0.25">
      <c r="A195" t="s">
        <v>17753</v>
      </c>
      <c r="B195" s="6">
        <v>44664</v>
      </c>
      <c r="C195" t="s">
        <v>17754</v>
      </c>
      <c r="D195" t="s">
        <v>1064</v>
      </c>
      <c r="E195">
        <v>138942910.19999999</v>
      </c>
      <c r="F195">
        <v>120140171.90000001</v>
      </c>
      <c r="G195">
        <v>4.45158423586276E-2</v>
      </c>
      <c r="H195">
        <v>9.7416669999999996</v>
      </c>
      <c r="I195">
        <v>8.1006450000000001</v>
      </c>
      <c r="J195">
        <v>4.8950680000000002</v>
      </c>
      <c r="K195">
        <v>4.8950680000000002</v>
      </c>
      <c r="L195">
        <v>220.22069999999999</v>
      </c>
      <c r="M195">
        <v>221</v>
      </c>
      <c r="N195">
        <v>8.0741200000000006</v>
      </c>
      <c r="O195">
        <v>-0.27139999999999898</v>
      </c>
      <c r="P195">
        <v>-3.1621103895126699</v>
      </c>
      <c r="Q195">
        <v>-10.4796463070646</v>
      </c>
      <c r="R195">
        <v>85.66</v>
      </c>
      <c r="S195">
        <v>86.41</v>
      </c>
      <c r="T195">
        <v>85.66</v>
      </c>
      <c r="U195">
        <v>86.41</v>
      </c>
      <c r="V195" t="s">
        <v>11987</v>
      </c>
      <c r="W195" t="s">
        <v>16787</v>
      </c>
      <c r="X195" t="s">
        <v>1976</v>
      </c>
      <c r="Y195" t="s">
        <v>12104</v>
      </c>
      <c r="Z195" t="s">
        <v>11838</v>
      </c>
      <c r="AA195" t="s">
        <v>11839</v>
      </c>
      <c r="AB195" t="s">
        <v>11990</v>
      </c>
      <c r="AC195">
        <v>86.467292</v>
      </c>
      <c r="AD195">
        <v>0.80729200000000001</v>
      </c>
      <c r="AE195" s="6">
        <v>44378</v>
      </c>
      <c r="AF195" s="6">
        <v>48228</v>
      </c>
      <c r="AG195" t="s">
        <v>2323</v>
      </c>
      <c r="AH195">
        <v>9.7416669999999996</v>
      </c>
      <c r="AI195">
        <v>8.1006445496218404</v>
      </c>
      <c r="AJ195">
        <v>77.022171999999998</v>
      </c>
      <c r="AK195">
        <v>4.8950680015300101</v>
      </c>
      <c r="AL195">
        <v>221</v>
      </c>
      <c r="AM195">
        <v>216</v>
      </c>
      <c r="AN195">
        <v>3.125</v>
      </c>
      <c r="AO195" t="s">
        <v>11991</v>
      </c>
      <c r="AP195">
        <v>1</v>
      </c>
      <c r="AQ195">
        <v>3</v>
      </c>
      <c r="AR195">
        <v>56.279844364708701</v>
      </c>
      <c r="AS195">
        <v>1.6142421506117399E-2</v>
      </c>
      <c r="AT195">
        <v>0.94408408209008599</v>
      </c>
      <c r="AU195">
        <v>0.436381506022542</v>
      </c>
      <c r="AV195">
        <v>1.15454249467417</v>
      </c>
    </row>
    <row r="196" spans="1:48" x14ac:dyDescent="0.25">
      <c r="A196" t="s">
        <v>13499</v>
      </c>
      <c r="B196" s="6">
        <v>44664</v>
      </c>
      <c r="C196" t="s">
        <v>13500</v>
      </c>
      <c r="D196" t="s">
        <v>1064</v>
      </c>
      <c r="E196">
        <v>173678637.59999999</v>
      </c>
      <c r="F196">
        <v>159473896</v>
      </c>
      <c r="G196">
        <v>5.9090266852608098E-2</v>
      </c>
      <c r="H196">
        <v>8.7416669999999996</v>
      </c>
      <c r="I196">
        <v>7.2387639999999998</v>
      </c>
      <c r="J196">
        <v>4.9252440000000002</v>
      </c>
      <c r="K196">
        <v>4.9252440000000002</v>
      </c>
      <c r="L196">
        <v>222.905</v>
      </c>
      <c r="M196">
        <v>224</v>
      </c>
      <c r="N196">
        <v>7.2080950000000001</v>
      </c>
      <c r="O196">
        <v>-0.31839999999999602</v>
      </c>
      <c r="P196">
        <v>-2.8068012012507002</v>
      </c>
      <c r="Q196">
        <v>-9.3665809251954801</v>
      </c>
      <c r="R196">
        <v>90.852500000000006</v>
      </c>
      <c r="S196">
        <v>91.727500000000006</v>
      </c>
      <c r="T196">
        <v>90.852500000000006</v>
      </c>
      <c r="U196">
        <v>91.727500000000006</v>
      </c>
      <c r="V196" t="s">
        <v>11987</v>
      </c>
      <c r="W196" t="s">
        <v>9374</v>
      </c>
      <c r="X196" t="s">
        <v>1976</v>
      </c>
      <c r="Y196" t="s">
        <v>12104</v>
      </c>
      <c r="Z196" t="s">
        <v>11838</v>
      </c>
      <c r="AA196" t="s">
        <v>11839</v>
      </c>
      <c r="AB196" t="s">
        <v>11990</v>
      </c>
      <c r="AC196">
        <v>91.821250000000006</v>
      </c>
      <c r="AD196">
        <v>0.96875</v>
      </c>
      <c r="AE196" s="6">
        <v>44088</v>
      </c>
      <c r="AF196" s="6">
        <v>47863</v>
      </c>
      <c r="AG196" t="s">
        <v>2323</v>
      </c>
      <c r="AH196">
        <v>8.7416669999999996</v>
      </c>
      <c r="AI196">
        <v>7.2387643560713997</v>
      </c>
      <c r="AJ196">
        <v>62.037851000000003</v>
      </c>
      <c r="AK196">
        <v>4.9252435703447004</v>
      </c>
      <c r="AL196">
        <v>224</v>
      </c>
      <c r="AM196">
        <v>220</v>
      </c>
      <c r="AN196">
        <v>3.75</v>
      </c>
      <c r="AO196" t="s">
        <v>11991</v>
      </c>
      <c r="AP196">
        <v>1</v>
      </c>
      <c r="AQ196">
        <v>3</v>
      </c>
      <c r="AR196">
        <v>56.279844364708701</v>
      </c>
      <c r="AS196">
        <v>1.6142421506117399E-2</v>
      </c>
      <c r="AT196">
        <v>0.94408408209008599</v>
      </c>
      <c r="AU196">
        <v>0.436381506022542</v>
      </c>
      <c r="AV196">
        <v>1.15454249467417</v>
      </c>
    </row>
    <row r="197" spans="1:48" x14ac:dyDescent="0.25">
      <c r="A197" t="s">
        <v>13501</v>
      </c>
      <c r="B197" s="6">
        <v>44664</v>
      </c>
      <c r="C197" t="s">
        <v>13502</v>
      </c>
      <c r="D197" t="s">
        <v>1064</v>
      </c>
      <c r="E197">
        <v>95700356.799999997</v>
      </c>
      <c r="F197">
        <v>103238089.2</v>
      </c>
      <c r="G197">
        <v>3.8253070820547699E-2</v>
      </c>
      <c r="H197">
        <v>4.2388890000000004</v>
      </c>
      <c r="I197">
        <v>3.730054</v>
      </c>
      <c r="J197">
        <v>3.9079480000000002</v>
      </c>
      <c r="K197">
        <v>3.9079480000000002</v>
      </c>
      <c r="L197">
        <v>129.0915</v>
      </c>
      <c r="M197">
        <v>129</v>
      </c>
      <c r="N197">
        <v>3.712307</v>
      </c>
      <c r="O197">
        <v>9.9899999999997199E-2</v>
      </c>
      <c r="P197">
        <v>-0.60020541569715202</v>
      </c>
      <c r="Q197">
        <v>-5.1048485176722602</v>
      </c>
      <c r="R197">
        <v>106.375</v>
      </c>
      <c r="S197">
        <v>107.125</v>
      </c>
      <c r="T197">
        <v>106.375</v>
      </c>
      <c r="U197">
        <v>107.125</v>
      </c>
      <c r="V197" t="s">
        <v>11987</v>
      </c>
      <c r="W197" t="s">
        <v>9364</v>
      </c>
      <c r="X197" t="s">
        <v>1976</v>
      </c>
      <c r="Y197" t="s">
        <v>12104</v>
      </c>
      <c r="Z197" t="s">
        <v>11838</v>
      </c>
      <c r="AA197" t="s">
        <v>11839</v>
      </c>
      <c r="AB197" t="s">
        <v>11990</v>
      </c>
      <c r="AC197">
        <v>107.876389</v>
      </c>
      <c r="AD197">
        <v>1.5013890000000001</v>
      </c>
      <c r="AE197" s="6">
        <v>42565</v>
      </c>
      <c r="AF197" s="6">
        <v>46217</v>
      </c>
      <c r="AG197" t="s">
        <v>2323</v>
      </c>
      <c r="AH197">
        <v>4.2388890000000004</v>
      </c>
      <c r="AI197">
        <v>3.7300536812097298</v>
      </c>
      <c r="AJ197">
        <v>16.871248999999999</v>
      </c>
      <c r="AK197">
        <v>3.90794765204256</v>
      </c>
      <c r="AL197">
        <v>129</v>
      </c>
      <c r="AM197">
        <v>121</v>
      </c>
      <c r="AN197">
        <v>5.75</v>
      </c>
      <c r="AO197" t="s">
        <v>11991</v>
      </c>
      <c r="AP197">
        <v>1</v>
      </c>
      <c r="AQ197">
        <v>2</v>
      </c>
      <c r="AR197">
        <v>56.279844364708701</v>
      </c>
      <c r="AS197">
        <v>1.6142421506117399E-2</v>
      </c>
      <c r="AT197">
        <v>0.94408408209008599</v>
      </c>
      <c r="AU197">
        <v>0.436381506022542</v>
      </c>
      <c r="AV197">
        <v>1.15454249467417</v>
      </c>
    </row>
    <row r="198" spans="1:48" x14ac:dyDescent="0.25">
      <c r="A198" t="s">
        <v>13503</v>
      </c>
      <c r="B198" s="6">
        <v>44664</v>
      </c>
      <c r="C198" t="s">
        <v>13504</v>
      </c>
      <c r="D198" t="s">
        <v>1064</v>
      </c>
      <c r="E198">
        <v>138929571.59999999</v>
      </c>
      <c r="F198">
        <v>139768938.19999999</v>
      </c>
      <c r="G198">
        <v>5.1788938899433999E-2</v>
      </c>
      <c r="H198">
        <v>7.7416669999999996</v>
      </c>
      <c r="I198">
        <v>6.3019829999999999</v>
      </c>
      <c r="J198">
        <v>4.9693230000000002</v>
      </c>
      <c r="K198">
        <v>4.9693230000000002</v>
      </c>
      <c r="L198">
        <v>226.9795</v>
      </c>
      <c r="M198">
        <v>228</v>
      </c>
      <c r="N198">
        <v>6.2714169999999996</v>
      </c>
      <c r="O198">
        <v>-0.55060000000000098</v>
      </c>
      <c r="P198">
        <v>-2.16906695932758</v>
      </c>
      <c r="Q198">
        <v>-7.9364735118534897</v>
      </c>
      <c r="R198">
        <v>99.3125</v>
      </c>
      <c r="S198">
        <v>100.1875</v>
      </c>
      <c r="T198">
        <v>99.3125</v>
      </c>
      <c r="U198">
        <v>100.1875</v>
      </c>
      <c r="V198" t="s">
        <v>11987</v>
      </c>
      <c r="W198" t="s">
        <v>9372</v>
      </c>
      <c r="X198" t="s">
        <v>1976</v>
      </c>
      <c r="Y198" t="s">
        <v>12104</v>
      </c>
      <c r="Z198" t="s">
        <v>11838</v>
      </c>
      <c r="AA198" t="s">
        <v>11839</v>
      </c>
      <c r="AB198" t="s">
        <v>11990</v>
      </c>
      <c r="AC198">
        <v>100.604167</v>
      </c>
      <c r="AD198">
        <v>1.2916669999999999</v>
      </c>
      <c r="AE198" s="6">
        <v>43614</v>
      </c>
      <c r="AF198" s="6">
        <v>47498</v>
      </c>
      <c r="AG198" t="s">
        <v>2323</v>
      </c>
      <c r="AH198">
        <v>7.7416669999999996</v>
      </c>
      <c r="AI198">
        <v>6.3019829890056496</v>
      </c>
      <c r="AJ198">
        <v>47.859724</v>
      </c>
      <c r="AK198">
        <v>4.9693232870167803</v>
      </c>
      <c r="AL198">
        <v>228</v>
      </c>
      <c r="AM198">
        <v>225</v>
      </c>
      <c r="AN198">
        <v>5</v>
      </c>
      <c r="AO198" t="s">
        <v>11991</v>
      </c>
      <c r="AP198">
        <v>1</v>
      </c>
      <c r="AQ198">
        <v>3</v>
      </c>
      <c r="AR198">
        <v>56.279844364708701</v>
      </c>
      <c r="AS198">
        <v>1.6142421506117399E-2</v>
      </c>
      <c r="AT198">
        <v>0.94408408209008599</v>
      </c>
      <c r="AU198">
        <v>0.436381506022542</v>
      </c>
      <c r="AV198">
        <v>1.15454249467417</v>
      </c>
    </row>
    <row r="199" spans="1:48" x14ac:dyDescent="0.25">
      <c r="A199" t="s">
        <v>13505</v>
      </c>
      <c r="B199" s="6">
        <v>44664</v>
      </c>
      <c r="C199" t="s">
        <v>13506</v>
      </c>
      <c r="D199" t="s">
        <v>1064</v>
      </c>
      <c r="E199">
        <v>242894437.80000001</v>
      </c>
      <c r="F199">
        <v>259411259.59999999</v>
      </c>
      <c r="G199">
        <v>9.6120311439328102E-2</v>
      </c>
      <c r="H199">
        <v>6.7416669999999996</v>
      </c>
      <c r="I199">
        <v>5.4896469999999997</v>
      </c>
      <c r="J199">
        <v>4.8986349999999996</v>
      </c>
      <c r="K199">
        <v>4.8986349999999996</v>
      </c>
      <c r="L199">
        <v>220.34809999999899</v>
      </c>
      <c r="M199">
        <v>221</v>
      </c>
      <c r="N199">
        <v>5.4624139999999999</v>
      </c>
      <c r="O199">
        <v>-0.25990000000000102</v>
      </c>
      <c r="P199">
        <v>-1.91816571278091</v>
      </c>
      <c r="Q199">
        <v>-7.4200713300555696</v>
      </c>
      <c r="R199">
        <v>105.25</v>
      </c>
      <c r="S199">
        <v>106.25</v>
      </c>
      <c r="T199">
        <v>105.25</v>
      </c>
      <c r="U199">
        <v>106.25</v>
      </c>
      <c r="V199" t="s">
        <v>11987</v>
      </c>
      <c r="W199" t="s">
        <v>9369</v>
      </c>
      <c r="X199" t="s">
        <v>1976</v>
      </c>
      <c r="Y199" t="s">
        <v>12104</v>
      </c>
      <c r="Z199" t="s">
        <v>11838</v>
      </c>
      <c r="AA199" t="s">
        <v>11839</v>
      </c>
      <c r="AB199" t="s">
        <v>11990</v>
      </c>
      <c r="AC199">
        <v>106.8</v>
      </c>
      <c r="AD199">
        <v>1.55</v>
      </c>
      <c r="AE199" s="6">
        <v>43661</v>
      </c>
      <c r="AF199" s="6">
        <v>47133</v>
      </c>
      <c r="AG199" t="s">
        <v>2323</v>
      </c>
      <c r="AH199">
        <v>6.4916669999999996</v>
      </c>
      <c r="AI199">
        <v>5.3196724875655299</v>
      </c>
      <c r="AJ199">
        <v>34.281047000000001</v>
      </c>
      <c r="AK199">
        <v>4.8651952249197201</v>
      </c>
      <c r="AL199">
        <v>219</v>
      </c>
      <c r="AM199">
        <v>216</v>
      </c>
      <c r="AN199">
        <v>6</v>
      </c>
      <c r="AO199" t="s">
        <v>11991</v>
      </c>
      <c r="AP199">
        <v>1</v>
      </c>
      <c r="AQ199">
        <v>3</v>
      </c>
      <c r="AR199">
        <v>56.279844364708701</v>
      </c>
      <c r="AS199">
        <v>1.6142421506117399E-2</v>
      </c>
      <c r="AT199">
        <v>0.94408408209008599</v>
      </c>
      <c r="AU199">
        <v>0.436381506022542</v>
      </c>
      <c r="AV199">
        <v>1.15454249467417</v>
      </c>
    </row>
    <row r="200" spans="1:48" x14ac:dyDescent="0.25">
      <c r="A200" t="s">
        <v>13507</v>
      </c>
      <c r="B200" s="6">
        <v>44664</v>
      </c>
      <c r="C200" t="s">
        <v>13508</v>
      </c>
      <c r="D200" t="s">
        <v>1064</v>
      </c>
      <c r="E200">
        <v>173678637.59999999</v>
      </c>
      <c r="F200">
        <v>189717377</v>
      </c>
      <c r="G200">
        <v>7.0296460487637297E-2</v>
      </c>
      <c r="H200">
        <v>24.911110999999998</v>
      </c>
      <c r="I200">
        <v>12.246957999999999</v>
      </c>
      <c r="J200">
        <v>6.2284670000000002</v>
      </c>
      <c r="K200">
        <v>6.2284670000000002</v>
      </c>
      <c r="L200">
        <v>334.0394</v>
      </c>
      <c r="M200">
        <v>335</v>
      </c>
      <c r="N200">
        <v>12.11303</v>
      </c>
      <c r="O200">
        <v>-8.8900000000002796E-2</v>
      </c>
      <c r="P200">
        <v>-2.8970735520811801</v>
      </c>
      <c r="Q200">
        <v>-12.2665558897626</v>
      </c>
      <c r="R200">
        <v>108.6125</v>
      </c>
      <c r="S200">
        <v>109.6915</v>
      </c>
      <c r="T200">
        <v>108.6125</v>
      </c>
      <c r="U200">
        <v>109.6915</v>
      </c>
      <c r="V200" t="s">
        <v>11987</v>
      </c>
      <c r="W200" t="s">
        <v>9377</v>
      </c>
      <c r="X200" t="s">
        <v>1976</v>
      </c>
      <c r="Y200" t="s">
        <v>12104</v>
      </c>
      <c r="Z200" t="s">
        <v>11838</v>
      </c>
      <c r="AA200" t="s">
        <v>11839</v>
      </c>
      <c r="AB200" t="s">
        <v>11990</v>
      </c>
      <c r="AC200">
        <v>109.234722</v>
      </c>
      <c r="AD200">
        <v>0.62222200000000005</v>
      </c>
      <c r="AE200" s="6">
        <v>42810</v>
      </c>
      <c r="AF200" s="6">
        <v>53767</v>
      </c>
      <c r="AG200" t="s">
        <v>2323</v>
      </c>
      <c r="AH200">
        <v>24.411110999999998</v>
      </c>
      <c r="AI200">
        <v>12.153406075686</v>
      </c>
      <c r="AJ200">
        <v>221.79923400000001</v>
      </c>
      <c r="AK200">
        <v>6.2222016245821896</v>
      </c>
      <c r="AL200">
        <v>333</v>
      </c>
      <c r="AM200">
        <v>364</v>
      </c>
      <c r="AN200">
        <v>7</v>
      </c>
      <c r="AO200" t="s">
        <v>11991</v>
      </c>
      <c r="AP200">
        <v>1</v>
      </c>
      <c r="AQ200">
        <v>3</v>
      </c>
      <c r="AR200">
        <v>56.279844364708701</v>
      </c>
      <c r="AS200">
        <v>1.6142421506117399E-2</v>
      </c>
      <c r="AT200">
        <v>0.94408408209008599</v>
      </c>
      <c r="AU200">
        <v>0.436381506022542</v>
      </c>
      <c r="AV200">
        <v>1.15454249467417</v>
      </c>
    </row>
    <row r="201" spans="1:48" x14ac:dyDescent="0.25">
      <c r="A201" t="s">
        <v>13509</v>
      </c>
      <c r="B201" s="6">
        <v>44664</v>
      </c>
      <c r="C201" t="s">
        <v>13510</v>
      </c>
      <c r="D201" t="s">
        <v>237</v>
      </c>
      <c r="E201">
        <v>55577164.200000003</v>
      </c>
      <c r="F201">
        <v>55260181.5</v>
      </c>
      <c r="G201">
        <v>2.0475695102272401E-2</v>
      </c>
      <c r="H201">
        <v>3.8694440000000001</v>
      </c>
      <c r="I201">
        <v>3.3854649999999999</v>
      </c>
      <c r="J201">
        <v>6.2314210000000001</v>
      </c>
      <c r="K201">
        <v>6.2314210000000001</v>
      </c>
      <c r="L201">
        <v>362.99040000000002</v>
      </c>
      <c r="M201">
        <v>363</v>
      </c>
      <c r="N201">
        <v>3.3690829999999998</v>
      </c>
      <c r="O201">
        <v>-0.242699999999995</v>
      </c>
      <c r="P201">
        <v>-0.13238530154112599</v>
      </c>
      <c r="Q201">
        <v>-1.6809915628173799</v>
      </c>
      <c r="R201">
        <v>98.63</v>
      </c>
      <c r="S201">
        <v>99.63</v>
      </c>
      <c r="T201">
        <v>98.63</v>
      </c>
      <c r="U201">
        <v>99.63</v>
      </c>
      <c r="V201" t="s">
        <v>11987</v>
      </c>
      <c r="W201" t="s">
        <v>10891</v>
      </c>
      <c r="X201" t="s">
        <v>1976</v>
      </c>
      <c r="Y201" t="s">
        <v>12104</v>
      </c>
      <c r="Z201" t="s">
        <v>11859</v>
      </c>
      <c r="AA201" t="s">
        <v>396</v>
      </c>
      <c r="AB201" t="s">
        <v>753</v>
      </c>
      <c r="AC201">
        <v>99.429653000000002</v>
      </c>
      <c r="AD201">
        <v>0.79965299999999995</v>
      </c>
      <c r="AE201" s="6">
        <v>43153</v>
      </c>
      <c r="AF201" s="6">
        <v>46082</v>
      </c>
      <c r="AG201" t="s">
        <v>1805</v>
      </c>
      <c r="AH201">
        <v>3.8694440000000001</v>
      </c>
      <c r="AI201">
        <v>3.38546489487184</v>
      </c>
      <c r="AJ201">
        <v>13.986611999999999</v>
      </c>
      <c r="AK201">
        <v>6.2314210746769998</v>
      </c>
      <c r="AL201">
        <v>363</v>
      </c>
      <c r="AM201">
        <v>353</v>
      </c>
      <c r="AN201">
        <v>6.125</v>
      </c>
      <c r="AO201" t="s">
        <v>11991</v>
      </c>
      <c r="AP201">
        <v>1</v>
      </c>
      <c r="AQ201">
        <v>3</v>
      </c>
      <c r="AR201">
        <v>58.6580894309173</v>
      </c>
      <c r="AS201">
        <v>2.8720804194577402E-3</v>
      </c>
      <c r="AT201">
        <v>5.1374257676698599E-2</v>
      </c>
      <c r="AU201">
        <v>2.6616576159227599E-2</v>
      </c>
      <c r="AV201">
        <v>0.20052753065402801</v>
      </c>
    </row>
    <row r="202" spans="1:48" x14ac:dyDescent="0.25">
      <c r="A202" t="s">
        <v>13511</v>
      </c>
      <c r="B202" s="6">
        <v>44664</v>
      </c>
      <c r="C202" t="s">
        <v>13512</v>
      </c>
      <c r="D202" t="s">
        <v>446</v>
      </c>
      <c r="E202">
        <v>52103591.399999999</v>
      </c>
      <c r="F202">
        <v>45613437.799999997</v>
      </c>
      <c r="G202">
        <v>1.69012627056109E-2</v>
      </c>
      <c r="H202">
        <v>8.8333329999999997</v>
      </c>
      <c r="I202">
        <v>7.0041479999999998</v>
      </c>
      <c r="J202">
        <v>6.3315279999999996</v>
      </c>
      <c r="K202">
        <v>6.3315279999999996</v>
      </c>
      <c r="L202">
        <v>363.56389999999902</v>
      </c>
      <c r="M202">
        <v>365</v>
      </c>
      <c r="N202">
        <v>6.9733229999999997</v>
      </c>
      <c r="O202">
        <v>5.71000000000099E-2</v>
      </c>
      <c r="P202">
        <v>-1.1433416145422299</v>
      </c>
      <c r="Q202">
        <v>-8.2209442606090697</v>
      </c>
      <c r="R202">
        <v>86.768749999999997</v>
      </c>
      <c r="S202">
        <v>87.75</v>
      </c>
      <c r="T202">
        <v>86.768749999999997</v>
      </c>
      <c r="U202">
        <v>87.75</v>
      </c>
      <c r="V202" t="s">
        <v>11987</v>
      </c>
      <c r="W202" t="s">
        <v>9787</v>
      </c>
      <c r="X202" t="s">
        <v>1976</v>
      </c>
      <c r="Y202" t="s">
        <v>12104</v>
      </c>
      <c r="Z202" t="s">
        <v>753</v>
      </c>
      <c r="AA202" t="s">
        <v>11839</v>
      </c>
      <c r="AB202" t="s">
        <v>753</v>
      </c>
      <c r="AC202">
        <v>87.543750000000003</v>
      </c>
      <c r="AD202">
        <v>0.77500000000000002</v>
      </c>
      <c r="AE202" s="6">
        <v>44243</v>
      </c>
      <c r="AF202" s="6">
        <v>47895</v>
      </c>
      <c r="AG202" t="s">
        <v>3001</v>
      </c>
      <c r="AH202">
        <v>8.8333329999999997</v>
      </c>
      <c r="AI202">
        <v>7.0041476672737097</v>
      </c>
      <c r="AJ202">
        <v>59.362085999999998</v>
      </c>
      <c r="AK202">
        <v>6.3315277537360704</v>
      </c>
      <c r="AL202">
        <v>365</v>
      </c>
      <c r="AM202">
        <v>360</v>
      </c>
      <c r="AN202">
        <v>4.5</v>
      </c>
      <c r="AO202" t="s">
        <v>11991</v>
      </c>
      <c r="AP202">
        <v>1</v>
      </c>
      <c r="AQ202">
        <v>3</v>
      </c>
      <c r="AR202">
        <v>56.210194751704599</v>
      </c>
      <c r="AS202">
        <v>0.144890671402649</v>
      </c>
      <c r="AT202">
        <v>1.7245621453826401</v>
      </c>
      <c r="AU202">
        <v>1.0901515042769301</v>
      </c>
      <c r="AV202">
        <v>0.62357911846847702</v>
      </c>
    </row>
    <row r="203" spans="1:48" x14ac:dyDescent="0.25">
      <c r="A203" t="s">
        <v>13513</v>
      </c>
      <c r="B203" s="6">
        <v>44664</v>
      </c>
      <c r="C203" t="s">
        <v>13514</v>
      </c>
      <c r="D203" t="s">
        <v>326</v>
      </c>
      <c r="E203">
        <v>76419017.400000006</v>
      </c>
      <c r="F203">
        <v>77952173.900000006</v>
      </c>
      <c r="G203">
        <v>2.8883816564346299E-2</v>
      </c>
      <c r="H203">
        <v>4.4666670000000002</v>
      </c>
      <c r="I203">
        <v>3.9668030000000001</v>
      </c>
      <c r="J203">
        <v>4.58019</v>
      </c>
      <c r="K203">
        <v>4.58019</v>
      </c>
      <c r="L203">
        <v>195.35900000000001</v>
      </c>
      <c r="M203">
        <v>196</v>
      </c>
      <c r="N203">
        <v>3.9466549999999998</v>
      </c>
      <c r="O203">
        <v>8.7900000000007403E-2</v>
      </c>
      <c r="P203">
        <v>0.482101171539772</v>
      </c>
      <c r="Q203">
        <v>-2.0742714264134299</v>
      </c>
      <c r="R203">
        <v>101.83125</v>
      </c>
      <c r="S203">
        <v>102.67625</v>
      </c>
      <c r="T203">
        <v>101.83125</v>
      </c>
      <c r="U203">
        <v>102.67625</v>
      </c>
      <c r="V203" t="s">
        <v>11987</v>
      </c>
      <c r="W203" t="s">
        <v>9862</v>
      </c>
      <c r="X203" t="s">
        <v>1976</v>
      </c>
      <c r="Y203" t="s">
        <v>12104</v>
      </c>
      <c r="Z203" t="s">
        <v>11847</v>
      </c>
      <c r="AA203" t="s">
        <v>268</v>
      </c>
      <c r="AB203" t="s">
        <v>753</v>
      </c>
      <c r="AC203">
        <v>102.00624999999999</v>
      </c>
      <c r="AD203">
        <v>0.17499999999999999</v>
      </c>
      <c r="AE203" s="6">
        <v>42649</v>
      </c>
      <c r="AF203" s="6">
        <v>46301</v>
      </c>
      <c r="AG203" t="s">
        <v>3026</v>
      </c>
      <c r="AH203">
        <v>4.4666670000000002</v>
      </c>
      <c r="AI203">
        <v>3.9668028784320102</v>
      </c>
      <c r="AJ203">
        <v>18.73987</v>
      </c>
      <c r="AK203">
        <v>4.5801903457495996</v>
      </c>
      <c r="AL203">
        <v>196</v>
      </c>
      <c r="AM203">
        <v>188</v>
      </c>
      <c r="AN203">
        <v>5.25</v>
      </c>
      <c r="AO203" t="s">
        <v>11991</v>
      </c>
      <c r="AP203">
        <v>1</v>
      </c>
      <c r="AQ203">
        <v>3</v>
      </c>
      <c r="AR203">
        <v>46.214921774508198</v>
      </c>
      <c r="AS203">
        <v>3.1151505719797901E-2</v>
      </c>
      <c r="AT203">
        <v>0.97130022813887895</v>
      </c>
      <c r="AU203">
        <v>0.140338918099743</v>
      </c>
      <c r="AV203">
        <v>7.4468531728236798</v>
      </c>
    </row>
    <row r="204" spans="1:48" x14ac:dyDescent="0.25">
      <c r="A204" t="s">
        <v>13515</v>
      </c>
      <c r="B204" s="6">
        <v>44664</v>
      </c>
      <c r="C204" t="s">
        <v>13516</v>
      </c>
      <c r="D204" t="s">
        <v>326</v>
      </c>
      <c r="E204">
        <v>118101474</v>
      </c>
      <c r="F204">
        <v>118256482.2</v>
      </c>
      <c r="G204">
        <v>4.3817874043438398E-2</v>
      </c>
      <c r="H204">
        <v>7.1333330000000004</v>
      </c>
      <c r="I204">
        <v>5.7897619999999996</v>
      </c>
      <c r="J204">
        <v>5.364268</v>
      </c>
      <c r="K204">
        <v>5.364268</v>
      </c>
      <c r="L204">
        <v>266.27120000000002</v>
      </c>
      <c r="M204">
        <v>267</v>
      </c>
      <c r="N204">
        <v>5.7627259999999998</v>
      </c>
      <c r="O204">
        <v>-0.19109999999999899</v>
      </c>
      <c r="P204">
        <v>0.15545353270121001</v>
      </c>
      <c r="Q204">
        <v>-3.47825915899225</v>
      </c>
      <c r="R204">
        <v>98.206249999999997</v>
      </c>
      <c r="S204">
        <v>99.323250000000002</v>
      </c>
      <c r="T204">
        <v>98.206249999999997</v>
      </c>
      <c r="U204">
        <v>99.323250000000002</v>
      </c>
      <c r="V204" t="s">
        <v>11987</v>
      </c>
      <c r="W204" t="s">
        <v>9867</v>
      </c>
      <c r="X204" t="s">
        <v>1976</v>
      </c>
      <c r="Y204" t="s">
        <v>12104</v>
      </c>
      <c r="Z204" t="s">
        <v>11847</v>
      </c>
      <c r="AA204" t="s">
        <v>268</v>
      </c>
      <c r="AB204" t="s">
        <v>753</v>
      </c>
      <c r="AC204">
        <v>100.13124999999999</v>
      </c>
      <c r="AD204">
        <v>1.925</v>
      </c>
      <c r="AE204" s="6">
        <v>43622</v>
      </c>
      <c r="AF204" s="6">
        <v>47275</v>
      </c>
      <c r="AG204" t="s">
        <v>3026</v>
      </c>
      <c r="AH204">
        <v>7.1333330000000004</v>
      </c>
      <c r="AI204">
        <v>5.7897624570867103</v>
      </c>
      <c r="AJ204">
        <v>40.716498000000001</v>
      </c>
      <c r="AK204">
        <v>5.3642680744710702</v>
      </c>
      <c r="AL204">
        <v>267</v>
      </c>
      <c r="AM204">
        <v>265</v>
      </c>
      <c r="AN204">
        <v>5.25</v>
      </c>
      <c r="AO204" t="s">
        <v>11991</v>
      </c>
      <c r="AP204">
        <v>1</v>
      </c>
      <c r="AQ204">
        <v>3</v>
      </c>
      <c r="AR204">
        <v>46.214921774508198</v>
      </c>
      <c r="AS204">
        <v>3.1151505719797901E-2</v>
      </c>
      <c r="AT204">
        <v>0.97130022813887895</v>
      </c>
      <c r="AU204">
        <v>0.140338918099743</v>
      </c>
      <c r="AV204">
        <v>7.4468531728236798</v>
      </c>
    </row>
    <row r="205" spans="1:48" x14ac:dyDescent="0.25">
      <c r="A205" t="s">
        <v>13517</v>
      </c>
      <c r="B205" s="6">
        <v>44664</v>
      </c>
      <c r="C205" t="s">
        <v>13518</v>
      </c>
      <c r="D205" t="s">
        <v>446</v>
      </c>
      <c r="E205">
        <v>73639742.400000006</v>
      </c>
      <c r="F205">
        <v>77547762.299999997</v>
      </c>
      <c r="G205">
        <v>2.8733968892366402E-2</v>
      </c>
      <c r="H205">
        <v>4.4527780000000003</v>
      </c>
      <c r="I205">
        <v>3.6722809999999999</v>
      </c>
      <c r="J205">
        <v>7.2443429999999998</v>
      </c>
      <c r="K205">
        <v>7.2443429999999998</v>
      </c>
      <c r="L205">
        <v>461.83259999999899</v>
      </c>
      <c r="M205">
        <v>463</v>
      </c>
      <c r="N205">
        <v>3.653305</v>
      </c>
      <c r="O205">
        <v>9.2399999999992405E-2</v>
      </c>
      <c r="P205">
        <v>-1.5640529285909598E-2</v>
      </c>
      <c r="Q205">
        <v>1.73380537928713</v>
      </c>
      <c r="R205">
        <v>104.89375</v>
      </c>
      <c r="S205">
        <v>105.63775</v>
      </c>
      <c r="T205">
        <v>104.89375</v>
      </c>
      <c r="U205">
        <v>105.63775</v>
      </c>
      <c r="V205" t="s">
        <v>11987</v>
      </c>
      <c r="W205" t="s">
        <v>11656</v>
      </c>
      <c r="X205" t="s">
        <v>1976</v>
      </c>
      <c r="Y205" t="s">
        <v>12104</v>
      </c>
      <c r="Z205" t="s">
        <v>11859</v>
      </c>
      <c r="AA205" t="s">
        <v>11839</v>
      </c>
      <c r="AB205" t="s">
        <v>753</v>
      </c>
      <c r="AC205">
        <v>105.306944</v>
      </c>
      <c r="AD205">
        <v>0.41319400000000001</v>
      </c>
      <c r="AE205" s="6">
        <v>43739</v>
      </c>
      <c r="AF205" s="6">
        <v>46296</v>
      </c>
      <c r="AG205" t="s">
        <v>3260</v>
      </c>
      <c r="AH205">
        <v>0.45277800000000001</v>
      </c>
      <c r="AI205">
        <v>0.44858047081688901</v>
      </c>
      <c r="AJ205">
        <v>0.411416</v>
      </c>
      <c r="AK205">
        <v>5.6209818080415701</v>
      </c>
      <c r="AL205">
        <v>449</v>
      </c>
      <c r="AM205">
        <v>419</v>
      </c>
      <c r="AN205">
        <v>8.75</v>
      </c>
      <c r="AO205" t="s">
        <v>11991</v>
      </c>
      <c r="AP205">
        <v>1</v>
      </c>
      <c r="AQ205">
        <v>3</v>
      </c>
      <c r="AR205">
        <v>50.2239032672815</v>
      </c>
      <c r="AS205">
        <v>6.7473845445533698E-3</v>
      </c>
      <c r="AT205">
        <v>0.148917693521184</v>
      </c>
      <c r="AU205">
        <v>6.1494313285208997E-2</v>
      </c>
      <c r="AV205">
        <v>0.54239980623731998</v>
      </c>
    </row>
    <row r="206" spans="1:48" x14ac:dyDescent="0.25">
      <c r="A206" t="s">
        <v>21661</v>
      </c>
      <c r="B206" s="6">
        <v>44664</v>
      </c>
      <c r="C206" t="s">
        <v>21662</v>
      </c>
      <c r="D206" t="s">
        <v>280</v>
      </c>
      <c r="E206">
        <v>41682873</v>
      </c>
      <c r="F206">
        <v>37246831.200000003</v>
      </c>
      <c r="G206">
        <v>1.38011627525144E-2</v>
      </c>
      <c r="H206">
        <v>4.8111110000000004</v>
      </c>
      <c r="I206">
        <v>3.56501</v>
      </c>
      <c r="J206">
        <v>13.50642</v>
      </c>
      <c r="K206">
        <v>13.50642</v>
      </c>
      <c r="L206">
        <v>1086.5353</v>
      </c>
      <c r="M206">
        <v>1090</v>
      </c>
      <c r="N206">
        <v>3.5448979999999999</v>
      </c>
      <c r="O206">
        <v>0.753000000000003</v>
      </c>
      <c r="P206">
        <v>8.5560374379256496E-2</v>
      </c>
      <c r="Q206">
        <v>-5.2864399999999998</v>
      </c>
      <c r="R206">
        <v>87.46875</v>
      </c>
      <c r="S206">
        <v>87.84375</v>
      </c>
      <c r="T206">
        <v>87.46875</v>
      </c>
      <c r="U206">
        <v>87.84375</v>
      </c>
      <c r="V206" t="s">
        <v>11987</v>
      </c>
      <c r="W206" t="s">
        <v>21663</v>
      </c>
      <c r="X206" t="s">
        <v>1976</v>
      </c>
      <c r="Y206" t="s">
        <v>12104</v>
      </c>
      <c r="Z206" t="s">
        <v>11815</v>
      </c>
      <c r="AA206" t="s">
        <v>248</v>
      </c>
      <c r="AB206" t="s">
        <v>11815</v>
      </c>
      <c r="AC206">
        <v>89.357639000000006</v>
      </c>
      <c r="AD206">
        <v>1.888889</v>
      </c>
      <c r="AE206" s="6">
        <v>44602</v>
      </c>
      <c r="AF206" s="6">
        <v>46428</v>
      </c>
      <c r="AG206" t="s">
        <v>21664</v>
      </c>
      <c r="AH206">
        <v>4.8111110000000004</v>
      </c>
      <c r="AI206">
        <v>3.5650101958324698</v>
      </c>
      <c r="AJ206">
        <v>16.509319999999999</v>
      </c>
      <c r="AK206">
        <v>13.506419847675801</v>
      </c>
      <c r="AL206">
        <v>1090</v>
      </c>
      <c r="AM206">
        <v>1082</v>
      </c>
      <c r="AN206">
        <v>10</v>
      </c>
      <c r="AO206" t="s">
        <v>11991</v>
      </c>
      <c r="AP206">
        <v>1</v>
      </c>
      <c r="AQ206">
        <v>3</v>
      </c>
      <c r="AR206">
        <v>46.431625438442502</v>
      </c>
      <c r="AS206">
        <v>4.0399063150537901E-2</v>
      </c>
      <c r="AT206">
        <v>0.75927324043589495</v>
      </c>
      <c r="AU206">
        <v>0.298073300777076</v>
      </c>
      <c r="AV206">
        <v>1.4098153514363601</v>
      </c>
    </row>
    <row r="207" spans="1:48" x14ac:dyDescent="0.25">
      <c r="A207" t="s">
        <v>13519</v>
      </c>
      <c r="B207" s="6">
        <v>44664</v>
      </c>
      <c r="C207" t="s">
        <v>13520</v>
      </c>
      <c r="D207" t="s">
        <v>326</v>
      </c>
      <c r="E207">
        <v>69471455.400000006</v>
      </c>
      <c r="F207">
        <v>73818824.900000006</v>
      </c>
      <c r="G207">
        <v>2.7352276252923299E-2</v>
      </c>
      <c r="H207">
        <v>4.7777779999999996</v>
      </c>
      <c r="I207">
        <v>4.1406070000000001</v>
      </c>
      <c r="J207">
        <v>4.4051429999999998</v>
      </c>
      <c r="K207">
        <v>4.4051429999999998</v>
      </c>
      <c r="L207">
        <v>176.54759999999899</v>
      </c>
      <c r="M207">
        <v>177</v>
      </c>
      <c r="N207">
        <v>4.1197229999999996</v>
      </c>
      <c r="O207">
        <v>8.2500000000007498E-2</v>
      </c>
      <c r="P207">
        <v>-0.81918759791900198</v>
      </c>
      <c r="Q207">
        <v>-4.9152129548210697</v>
      </c>
      <c r="R207">
        <v>104.98</v>
      </c>
      <c r="S207">
        <v>105.73</v>
      </c>
      <c r="T207">
        <v>104.98</v>
      </c>
      <c r="U207">
        <v>105.73</v>
      </c>
      <c r="V207" t="s">
        <v>11987</v>
      </c>
      <c r="W207" t="s">
        <v>10083</v>
      </c>
      <c r="X207" t="s">
        <v>1976</v>
      </c>
      <c r="Y207" t="s">
        <v>12104</v>
      </c>
      <c r="Z207" t="s">
        <v>11838</v>
      </c>
      <c r="AA207" t="s">
        <v>256</v>
      </c>
      <c r="AB207" t="s">
        <v>11990</v>
      </c>
      <c r="AC207">
        <v>106.257778</v>
      </c>
      <c r="AD207">
        <v>1.2777780000000001</v>
      </c>
      <c r="AE207" s="6">
        <v>42646</v>
      </c>
      <c r="AF207" s="6">
        <v>46415</v>
      </c>
      <c r="AG207" t="s">
        <v>3767</v>
      </c>
      <c r="AH207">
        <v>4.5277779999999996</v>
      </c>
      <c r="AI207">
        <v>3.9489044473558401</v>
      </c>
      <c r="AJ207">
        <v>18.733644999999999</v>
      </c>
      <c r="AK207">
        <v>4.3420496186707496</v>
      </c>
      <c r="AL207">
        <v>172</v>
      </c>
      <c r="AM207">
        <v>164</v>
      </c>
      <c r="AN207">
        <v>5.75</v>
      </c>
      <c r="AO207" t="s">
        <v>11991</v>
      </c>
      <c r="AP207">
        <v>1</v>
      </c>
      <c r="AQ207">
        <v>3</v>
      </c>
      <c r="AR207">
        <v>52.886732032867002</v>
      </c>
      <c r="AS207">
        <v>8.7859217352367097E-2</v>
      </c>
      <c r="AT207">
        <v>1.66080372812763</v>
      </c>
      <c r="AU207">
        <v>0.66410358888656096</v>
      </c>
      <c r="AV207">
        <v>2.7193800816797702</v>
      </c>
    </row>
    <row r="208" spans="1:48" x14ac:dyDescent="0.25">
      <c r="A208" t="s">
        <v>13521</v>
      </c>
      <c r="B208" s="6">
        <v>44664</v>
      </c>
      <c r="C208" t="s">
        <v>13522</v>
      </c>
      <c r="D208" t="s">
        <v>326</v>
      </c>
      <c r="E208">
        <v>84785604</v>
      </c>
      <c r="F208">
        <v>99304550.299999997</v>
      </c>
      <c r="G208">
        <v>3.6795566681961801E-2</v>
      </c>
      <c r="H208">
        <v>18.963889000000002</v>
      </c>
      <c r="I208">
        <v>10.998362</v>
      </c>
      <c r="J208">
        <v>5.694858</v>
      </c>
      <c r="K208">
        <v>5.694858</v>
      </c>
      <c r="L208">
        <v>274.91800000000001</v>
      </c>
      <c r="M208">
        <v>280</v>
      </c>
      <c r="N208">
        <v>10.841041000000001</v>
      </c>
      <c r="O208">
        <v>0.22940000000000099</v>
      </c>
      <c r="P208">
        <v>-1.06820414624001</v>
      </c>
      <c r="Q208">
        <v>-8.7593427615550397</v>
      </c>
      <c r="R208">
        <v>116.8625</v>
      </c>
      <c r="S208">
        <v>117.8895</v>
      </c>
      <c r="T208">
        <v>116.8625</v>
      </c>
      <c r="U208">
        <v>117.8895</v>
      </c>
      <c r="V208" t="s">
        <v>11987</v>
      </c>
      <c r="W208" t="s">
        <v>10091</v>
      </c>
      <c r="X208" t="s">
        <v>1976</v>
      </c>
      <c r="Y208" t="s">
        <v>12104</v>
      </c>
      <c r="Z208" t="s">
        <v>11838</v>
      </c>
      <c r="AA208" t="s">
        <v>256</v>
      </c>
      <c r="AB208" t="s">
        <v>11990</v>
      </c>
      <c r="AC208">
        <v>117.124306</v>
      </c>
      <c r="AD208">
        <v>0.26180599999999998</v>
      </c>
      <c r="AE208" s="6">
        <v>40638</v>
      </c>
      <c r="AF208" s="6">
        <v>51596</v>
      </c>
      <c r="AG208" t="s">
        <v>3767</v>
      </c>
      <c r="AH208">
        <v>18.963889000000002</v>
      </c>
      <c r="AI208">
        <v>10.9983620632996</v>
      </c>
      <c r="AJ208">
        <v>168.756248</v>
      </c>
      <c r="AK208">
        <v>5.6948581225376298</v>
      </c>
      <c r="AL208">
        <v>280</v>
      </c>
      <c r="AM208">
        <v>311</v>
      </c>
      <c r="AN208">
        <v>7.25</v>
      </c>
      <c r="AO208" t="s">
        <v>11991</v>
      </c>
      <c r="AP208">
        <v>1</v>
      </c>
      <c r="AQ208">
        <v>3</v>
      </c>
      <c r="AR208">
        <v>52.886732032867002</v>
      </c>
      <c r="AS208">
        <v>8.7859217352367097E-2</v>
      </c>
      <c r="AT208">
        <v>1.66080372812763</v>
      </c>
      <c r="AU208">
        <v>0.66410358888656096</v>
      </c>
      <c r="AV208">
        <v>2.7193800816797702</v>
      </c>
    </row>
    <row r="209" spans="1:48" x14ac:dyDescent="0.25">
      <c r="A209" t="s">
        <v>17755</v>
      </c>
      <c r="B209" s="6">
        <v>44664</v>
      </c>
      <c r="C209" t="s">
        <v>17756</v>
      </c>
      <c r="D209" t="s">
        <v>373</v>
      </c>
      <c r="E209">
        <v>69471455.200000003</v>
      </c>
      <c r="F209">
        <v>64706388.600000001</v>
      </c>
      <c r="G209">
        <v>2.3975822167818201E-2</v>
      </c>
      <c r="H209">
        <v>4.2027780000000003</v>
      </c>
      <c r="I209">
        <v>3.8303959999999999</v>
      </c>
      <c r="J209">
        <v>5.1584719999999997</v>
      </c>
      <c r="K209">
        <v>5.1584719999999997</v>
      </c>
      <c r="L209">
        <v>254.29549999999901</v>
      </c>
      <c r="M209">
        <v>253</v>
      </c>
      <c r="N209">
        <v>3.8117450000000002</v>
      </c>
      <c r="O209">
        <v>9.2500000000006397E-2</v>
      </c>
      <c r="P209">
        <v>-2.0492361968647401</v>
      </c>
      <c r="Q209">
        <v>-3.11901968126713</v>
      </c>
      <c r="R209">
        <v>92.174999999999997</v>
      </c>
      <c r="S209">
        <v>92.866</v>
      </c>
      <c r="T209">
        <v>92.174999999999997</v>
      </c>
      <c r="U209">
        <v>92.866</v>
      </c>
      <c r="V209" t="s">
        <v>11987</v>
      </c>
      <c r="W209" t="s">
        <v>17040</v>
      </c>
      <c r="X209" t="s">
        <v>1976</v>
      </c>
      <c r="Y209" t="s">
        <v>12104</v>
      </c>
      <c r="Z209" t="s">
        <v>11839</v>
      </c>
      <c r="AA209" t="s">
        <v>290</v>
      </c>
      <c r="AB209" t="s">
        <v>753</v>
      </c>
      <c r="AC209">
        <v>93.140972000000005</v>
      </c>
      <c r="AD209">
        <v>0.96597200000000005</v>
      </c>
      <c r="AE209" s="6">
        <v>44378</v>
      </c>
      <c r="AF209" s="6">
        <v>46204</v>
      </c>
      <c r="AG209" t="s">
        <v>16898</v>
      </c>
      <c r="AH209">
        <v>4.2027780000000003</v>
      </c>
      <c r="AI209">
        <v>3.83039577644176</v>
      </c>
      <c r="AJ209">
        <v>17.327328999999999</v>
      </c>
      <c r="AK209">
        <v>5.1584720840529901</v>
      </c>
      <c r="AL209">
        <v>253</v>
      </c>
      <c r="AM209">
        <v>245</v>
      </c>
      <c r="AN209">
        <v>3.25</v>
      </c>
      <c r="AO209" t="s">
        <v>11991</v>
      </c>
      <c r="AP209">
        <v>1</v>
      </c>
      <c r="AQ209">
        <v>4</v>
      </c>
      <c r="AR209">
        <v>30.619169561168999</v>
      </c>
      <c r="AS209">
        <v>6.72839991880778E-2</v>
      </c>
      <c r="AT209">
        <v>0.76434075815600899</v>
      </c>
      <c r="AU209">
        <v>0.402838762462504</v>
      </c>
      <c r="AV209">
        <v>1.86872995368351</v>
      </c>
    </row>
    <row r="210" spans="1:48" x14ac:dyDescent="0.25">
      <c r="A210" t="s">
        <v>13523</v>
      </c>
      <c r="B210" s="6">
        <v>44664</v>
      </c>
      <c r="C210" t="s">
        <v>13524</v>
      </c>
      <c r="D210" t="s">
        <v>373</v>
      </c>
      <c r="E210">
        <v>143361412.80000001</v>
      </c>
      <c r="F210">
        <v>137723725.19999999</v>
      </c>
      <c r="G210">
        <v>5.10311209495449E-2</v>
      </c>
      <c r="H210">
        <v>4.0250000000000004</v>
      </c>
      <c r="I210">
        <v>3.5925120000000001</v>
      </c>
      <c r="J210">
        <v>5.3574789999999997</v>
      </c>
      <c r="K210">
        <v>5.3574789999999997</v>
      </c>
      <c r="L210">
        <v>274.94289999999899</v>
      </c>
      <c r="M210">
        <v>274</v>
      </c>
      <c r="N210">
        <v>3.5750769999999998</v>
      </c>
      <c r="O210">
        <v>-8.3200000000005395E-2</v>
      </c>
      <c r="P210">
        <v>-0.58082970596360295</v>
      </c>
      <c r="Q210">
        <v>-4.0739905538777101</v>
      </c>
      <c r="R210">
        <v>94.143749999999997</v>
      </c>
      <c r="S210">
        <v>95.320750000000004</v>
      </c>
      <c r="T210">
        <v>94.143749999999997</v>
      </c>
      <c r="U210">
        <v>95.320750000000004</v>
      </c>
      <c r="V210" t="s">
        <v>11987</v>
      </c>
      <c r="W210" t="s">
        <v>4450</v>
      </c>
      <c r="X210" t="s">
        <v>924</v>
      </c>
      <c r="Y210" t="s">
        <v>12104</v>
      </c>
      <c r="Z210" t="s">
        <v>11859</v>
      </c>
      <c r="AA210" t="s">
        <v>396</v>
      </c>
      <c r="AB210" t="s">
        <v>753</v>
      </c>
      <c r="AC210">
        <v>96.067499999999995</v>
      </c>
      <c r="AD210">
        <v>1.9237500000000001</v>
      </c>
      <c r="AE210" s="6">
        <v>44313</v>
      </c>
      <c r="AF210" s="6">
        <v>46139</v>
      </c>
      <c r="AG210" t="s">
        <v>635</v>
      </c>
      <c r="AH210">
        <v>4.0250000000000004</v>
      </c>
      <c r="AI210">
        <v>3.5925121876608599</v>
      </c>
      <c r="AJ210">
        <v>15.584267000000001</v>
      </c>
      <c r="AK210">
        <v>5.3574791893843097</v>
      </c>
      <c r="AL210">
        <v>274</v>
      </c>
      <c r="AM210">
        <v>265</v>
      </c>
      <c r="AN210">
        <v>4.05</v>
      </c>
      <c r="AO210" t="s">
        <v>11991</v>
      </c>
      <c r="AP210">
        <v>1</v>
      </c>
      <c r="AQ210">
        <v>3</v>
      </c>
      <c r="AR210">
        <v>56.742976773758997</v>
      </c>
      <c r="AS210">
        <v>-6.8562115471713897E-2</v>
      </c>
      <c r="AT210">
        <v>0.93198338800583203</v>
      </c>
      <c r="AU210">
        <v>-0.70627605479167199</v>
      </c>
      <c r="AV210">
        <v>5.4473577852001398</v>
      </c>
    </row>
    <row r="211" spans="1:48" x14ac:dyDescent="0.25">
      <c r="A211" t="s">
        <v>13525</v>
      </c>
      <c r="B211" s="6">
        <v>44664</v>
      </c>
      <c r="C211" t="s">
        <v>13526</v>
      </c>
      <c r="D211" t="s">
        <v>237</v>
      </c>
      <c r="E211">
        <v>229378260</v>
      </c>
      <c r="F211">
        <v>225665837.09999999</v>
      </c>
      <c r="G211">
        <v>8.3616534525212602E-2</v>
      </c>
      <c r="H211">
        <v>57.469444000000003</v>
      </c>
      <c r="I211">
        <v>3.2581859999999998</v>
      </c>
      <c r="J211">
        <v>7.8257659999999998</v>
      </c>
      <c r="K211">
        <v>7.8257659999999998</v>
      </c>
      <c r="L211">
        <v>502.77659999999997</v>
      </c>
      <c r="M211">
        <v>502</v>
      </c>
      <c r="N211">
        <v>13.303319999999999</v>
      </c>
      <c r="O211">
        <v>0.76620000000000499</v>
      </c>
      <c r="P211">
        <v>-0.131666909783101</v>
      </c>
      <c r="Q211">
        <v>-2.4461624117502798</v>
      </c>
      <c r="R211">
        <v>98.1875</v>
      </c>
      <c r="S211">
        <v>99.1875</v>
      </c>
      <c r="T211">
        <v>98.1875</v>
      </c>
      <c r="U211">
        <v>99.1875</v>
      </c>
      <c r="V211" t="s">
        <v>11987</v>
      </c>
      <c r="W211" t="s">
        <v>10270</v>
      </c>
      <c r="X211" t="s">
        <v>924</v>
      </c>
      <c r="Y211" t="s">
        <v>12104</v>
      </c>
      <c r="Z211" t="s">
        <v>753</v>
      </c>
      <c r="AA211" t="s">
        <v>290</v>
      </c>
      <c r="AB211" t="s">
        <v>753</v>
      </c>
      <c r="AC211">
        <v>98.381528000000003</v>
      </c>
      <c r="AD211">
        <v>0.19402800000000001</v>
      </c>
      <c r="AE211" s="6">
        <v>43745</v>
      </c>
      <c r="AF211" s="6">
        <v>65660</v>
      </c>
      <c r="AG211" t="s">
        <v>17522</v>
      </c>
      <c r="AH211">
        <v>2.9694440000000002</v>
      </c>
      <c r="AI211">
        <v>2.67071434784966</v>
      </c>
      <c r="AJ211">
        <v>8.9606809999999992</v>
      </c>
      <c r="AK211">
        <v>6.6549410988310198</v>
      </c>
      <c r="AL211">
        <v>411</v>
      </c>
      <c r="AM211">
        <v>396</v>
      </c>
      <c r="AN211">
        <v>6.35</v>
      </c>
      <c r="AO211" t="s">
        <v>11991</v>
      </c>
      <c r="AP211">
        <v>1</v>
      </c>
      <c r="AQ211">
        <v>2</v>
      </c>
      <c r="AR211">
        <v>45.126743430824497</v>
      </c>
      <c r="AS211">
        <v>4.6697965446774903E-2</v>
      </c>
      <c r="AT211">
        <v>2.0389434081007898</v>
      </c>
      <c r="AU211">
        <v>0.66267636779037498</v>
      </c>
      <c r="AV211">
        <v>1.82782715254642</v>
      </c>
    </row>
    <row r="212" spans="1:48" x14ac:dyDescent="0.25">
      <c r="A212" t="s">
        <v>21495</v>
      </c>
      <c r="B212" s="6">
        <v>44664</v>
      </c>
      <c r="C212" t="s">
        <v>21496</v>
      </c>
      <c r="D212" t="s">
        <v>280</v>
      </c>
      <c r="E212">
        <v>191148550.19999999</v>
      </c>
      <c r="F212">
        <v>181351124.19999999</v>
      </c>
      <c r="G212">
        <v>6.7196491657346299E-2</v>
      </c>
      <c r="H212">
        <v>9.7555560000000003</v>
      </c>
      <c r="I212">
        <v>7.6354810000000004</v>
      </c>
      <c r="J212">
        <v>5.2950059999999999</v>
      </c>
      <c r="K212">
        <v>5.2950059999999999</v>
      </c>
      <c r="L212">
        <v>260.219099999999</v>
      </c>
      <c r="M212">
        <v>261</v>
      </c>
      <c r="N212">
        <v>7.6100950000000003</v>
      </c>
      <c r="O212">
        <v>-0.209199999999998</v>
      </c>
      <c r="P212">
        <v>-2.8876562090585498</v>
      </c>
      <c r="Q212">
        <v>-6.4364859999999897</v>
      </c>
      <c r="R212">
        <v>93.75</v>
      </c>
      <c r="S212">
        <v>94.75</v>
      </c>
      <c r="T212">
        <v>93.75</v>
      </c>
      <c r="U212">
        <v>94.75</v>
      </c>
      <c r="V212" t="s">
        <v>11987</v>
      </c>
      <c r="W212" t="s">
        <v>21116</v>
      </c>
      <c r="X212" t="s">
        <v>924</v>
      </c>
      <c r="Y212" t="s">
        <v>12104</v>
      </c>
      <c r="Z212" t="s">
        <v>11839</v>
      </c>
      <c r="AA212" t="s">
        <v>268</v>
      </c>
      <c r="AB212" t="s">
        <v>753</v>
      </c>
      <c r="AC212">
        <v>94.874443999999997</v>
      </c>
      <c r="AD212">
        <v>1.124444</v>
      </c>
      <c r="AE212" s="6">
        <v>44581</v>
      </c>
      <c r="AF212" s="6">
        <v>48233</v>
      </c>
      <c r="AG212" t="s">
        <v>20983</v>
      </c>
      <c r="AH212">
        <v>9.7555560000000003</v>
      </c>
      <c r="AI212">
        <v>7.6354814089220904</v>
      </c>
      <c r="AJ212">
        <v>70.984446000000005</v>
      </c>
      <c r="AK212">
        <v>5.2950061371033401</v>
      </c>
      <c r="AL212">
        <v>261</v>
      </c>
      <c r="AM212">
        <v>256</v>
      </c>
      <c r="AN212">
        <v>4.5999999999999996</v>
      </c>
      <c r="AO212" t="s">
        <v>11991</v>
      </c>
      <c r="AP212">
        <v>1</v>
      </c>
      <c r="AQ212">
        <v>3</v>
      </c>
      <c r="AR212">
        <v>46.419542557766597</v>
      </c>
      <c r="AS212">
        <v>5.2893658848866203E-2</v>
      </c>
      <c r="AT212">
        <v>0.83496303681488304</v>
      </c>
      <c r="AU212">
        <v>0.38579365251245401</v>
      </c>
      <c r="AV212">
        <v>2.0208051071162201</v>
      </c>
    </row>
    <row r="213" spans="1:48" x14ac:dyDescent="0.25">
      <c r="A213" t="s">
        <v>13527</v>
      </c>
      <c r="B213" s="6">
        <v>44664</v>
      </c>
      <c r="C213" t="s">
        <v>13528</v>
      </c>
      <c r="D213" t="s">
        <v>266</v>
      </c>
      <c r="E213">
        <v>254864733.59999999</v>
      </c>
      <c r="F213">
        <v>221369490.19999999</v>
      </c>
      <c r="G213">
        <v>8.2024598242568497E-2</v>
      </c>
      <c r="H213">
        <v>8.4888890000000004</v>
      </c>
      <c r="I213">
        <v>7.5446689999999998</v>
      </c>
      <c r="J213">
        <v>4.1026610000000003</v>
      </c>
      <c r="K213">
        <v>4.1026610000000003</v>
      </c>
      <c r="L213">
        <v>140.5624</v>
      </c>
      <c r="M213">
        <v>141</v>
      </c>
      <c r="N213">
        <v>7.5130619999999997</v>
      </c>
      <c r="O213">
        <v>-5.5999999999944896E-3</v>
      </c>
      <c r="P213">
        <v>-1.36694398032064</v>
      </c>
      <c r="Q213">
        <v>-7.8511024831203899</v>
      </c>
      <c r="R213">
        <v>86.831249999999997</v>
      </c>
      <c r="S213">
        <v>87.720249999999993</v>
      </c>
      <c r="T213">
        <v>86.831249999999997</v>
      </c>
      <c r="U213">
        <v>87.720249999999993</v>
      </c>
      <c r="V213" t="s">
        <v>11987</v>
      </c>
      <c r="W213" t="s">
        <v>4281</v>
      </c>
      <c r="X213" t="s">
        <v>924</v>
      </c>
      <c r="Y213" t="s">
        <v>12104</v>
      </c>
      <c r="Z213" t="s">
        <v>11819</v>
      </c>
      <c r="AA213" t="s">
        <v>11839</v>
      </c>
      <c r="AB213" t="s">
        <v>11990</v>
      </c>
      <c r="AC213">
        <v>86.857639000000006</v>
      </c>
      <c r="AD213">
        <v>2.6388999999999999E-2</v>
      </c>
      <c r="AE213" s="6">
        <v>44118</v>
      </c>
      <c r="AF213" s="6">
        <v>47770</v>
      </c>
      <c r="AG213" t="s">
        <v>584</v>
      </c>
      <c r="AH213">
        <v>8.4888890000000004</v>
      </c>
      <c r="AI213">
        <v>7.54466922746417</v>
      </c>
      <c r="AJ213">
        <v>64.465710999999999</v>
      </c>
      <c r="AK213">
        <v>4.1026605327525498</v>
      </c>
      <c r="AL213">
        <v>141</v>
      </c>
      <c r="AM213">
        <v>137</v>
      </c>
      <c r="AN213">
        <v>2.375</v>
      </c>
      <c r="AO213" t="s">
        <v>11991</v>
      </c>
      <c r="AP213">
        <v>1</v>
      </c>
      <c r="AQ213">
        <v>2</v>
      </c>
      <c r="AR213">
        <v>64.050117657012095</v>
      </c>
      <c r="AS213">
        <v>0.12457222421457401</v>
      </c>
      <c r="AT213">
        <v>1.9365387830548</v>
      </c>
      <c r="AU213">
        <v>1.10673888410006</v>
      </c>
      <c r="AV213">
        <v>4.1570512033629797E-2</v>
      </c>
    </row>
    <row r="214" spans="1:48" x14ac:dyDescent="0.25">
      <c r="A214" t="s">
        <v>13529</v>
      </c>
      <c r="B214" s="6">
        <v>44664</v>
      </c>
      <c r="C214" t="s">
        <v>13530</v>
      </c>
      <c r="D214" t="s">
        <v>266</v>
      </c>
      <c r="E214">
        <v>114689130</v>
      </c>
      <c r="F214">
        <v>103036714.40000001</v>
      </c>
      <c r="G214">
        <v>3.8178454911500702E-2</v>
      </c>
      <c r="H214">
        <v>9.0250000000000004</v>
      </c>
      <c r="I214">
        <v>7.2637390000000002</v>
      </c>
      <c r="J214">
        <v>5.4552589999999999</v>
      </c>
      <c r="K214">
        <v>5.4552589999999999</v>
      </c>
      <c r="L214">
        <v>276.00089999999898</v>
      </c>
      <c r="M214">
        <v>277</v>
      </c>
      <c r="N214">
        <v>7.2375949999999998</v>
      </c>
      <c r="O214">
        <v>0.22260000000000599</v>
      </c>
      <c r="P214">
        <v>-2.0292441738951101</v>
      </c>
      <c r="Q214">
        <v>-5.1265634737042003</v>
      </c>
      <c r="R214">
        <v>87.987499999999997</v>
      </c>
      <c r="S214">
        <v>89.029499999999999</v>
      </c>
      <c r="T214">
        <v>87.987499999999997</v>
      </c>
      <c r="U214">
        <v>89.029499999999999</v>
      </c>
      <c r="V214" t="s">
        <v>11987</v>
      </c>
      <c r="W214" t="s">
        <v>10360</v>
      </c>
      <c r="X214" t="s">
        <v>924</v>
      </c>
      <c r="Y214" t="s">
        <v>12104</v>
      </c>
      <c r="Z214" t="s">
        <v>11847</v>
      </c>
      <c r="AA214" t="s">
        <v>11839</v>
      </c>
      <c r="AB214" t="s">
        <v>753</v>
      </c>
      <c r="AC214">
        <v>89.84</v>
      </c>
      <c r="AD214">
        <v>1.8525</v>
      </c>
      <c r="AE214" s="6">
        <v>44313</v>
      </c>
      <c r="AF214" s="6">
        <v>47965</v>
      </c>
      <c r="AG214" t="s">
        <v>780</v>
      </c>
      <c r="AH214">
        <v>9.0250000000000004</v>
      </c>
      <c r="AI214">
        <v>7.2637390233445904</v>
      </c>
      <c r="AJ214">
        <v>63.628909999999998</v>
      </c>
      <c r="AK214">
        <v>5.4552592094200802</v>
      </c>
      <c r="AL214">
        <v>277</v>
      </c>
      <c r="AM214">
        <v>272</v>
      </c>
      <c r="AN214">
        <v>3.9</v>
      </c>
      <c r="AO214" t="s">
        <v>11991</v>
      </c>
      <c r="AP214">
        <v>1</v>
      </c>
      <c r="AQ214">
        <v>3</v>
      </c>
      <c r="AR214">
        <v>63.560615253928397</v>
      </c>
      <c r="AS214">
        <v>0.16208080754674301</v>
      </c>
      <c r="AT214">
        <v>3.5348900857419201</v>
      </c>
      <c r="AU214">
        <v>1.45124869214071</v>
      </c>
      <c r="AV214">
        <v>5.10631818155258</v>
      </c>
    </row>
    <row r="215" spans="1:48" x14ac:dyDescent="0.25">
      <c r="A215" t="s">
        <v>18775</v>
      </c>
      <c r="B215" s="6">
        <v>44664</v>
      </c>
      <c r="C215" t="s">
        <v>18776</v>
      </c>
      <c r="D215" t="s">
        <v>212</v>
      </c>
      <c r="E215">
        <v>254864733.59999999</v>
      </c>
      <c r="F215">
        <v>230941075.5</v>
      </c>
      <c r="G215">
        <v>8.5571181981194705E-2</v>
      </c>
      <c r="H215">
        <v>9.4888890000000004</v>
      </c>
      <c r="I215">
        <v>8.1612690000000008</v>
      </c>
      <c r="J215">
        <v>4.0106169999999999</v>
      </c>
      <c r="K215">
        <v>4.0106169999999999</v>
      </c>
      <c r="L215">
        <v>131.69130000000001</v>
      </c>
      <c r="M215">
        <v>132</v>
      </c>
      <c r="N215">
        <v>8.1343259999999997</v>
      </c>
      <c r="O215">
        <v>8.0000000000000004E-4</v>
      </c>
      <c r="P215">
        <v>-1.3470838453452401</v>
      </c>
      <c r="Q215">
        <v>-7.1204769762701803</v>
      </c>
      <c r="R215">
        <v>90.581249999999997</v>
      </c>
      <c r="S215">
        <v>91.110249999999994</v>
      </c>
      <c r="T215">
        <v>90.581249999999997</v>
      </c>
      <c r="U215">
        <v>91.110249999999994</v>
      </c>
      <c r="V215" t="s">
        <v>11987</v>
      </c>
      <c r="W215" t="s">
        <v>18777</v>
      </c>
      <c r="X215" t="s">
        <v>924</v>
      </c>
      <c r="Y215" t="s">
        <v>12104</v>
      </c>
      <c r="Z215" t="s">
        <v>12267</v>
      </c>
      <c r="AA215" t="s">
        <v>358</v>
      </c>
      <c r="AB215" t="s">
        <v>11990</v>
      </c>
      <c r="AC215">
        <v>90.613193999999993</v>
      </c>
      <c r="AD215">
        <v>3.1944E-2</v>
      </c>
      <c r="AE215" s="6">
        <v>44483</v>
      </c>
      <c r="AF215" s="6">
        <v>48135</v>
      </c>
      <c r="AG215" t="s">
        <v>790</v>
      </c>
      <c r="AH215">
        <v>9.4888890000000004</v>
      </c>
      <c r="AI215">
        <v>8.16126892545876</v>
      </c>
      <c r="AJ215">
        <v>76.564864</v>
      </c>
      <c r="AK215">
        <v>4.0106174049033196</v>
      </c>
      <c r="AL215">
        <v>132</v>
      </c>
      <c r="AM215">
        <v>127</v>
      </c>
      <c r="AN215">
        <v>2.875</v>
      </c>
      <c r="AO215" t="s">
        <v>11991</v>
      </c>
      <c r="AP215">
        <v>1</v>
      </c>
      <c r="AQ215">
        <v>2</v>
      </c>
      <c r="AR215">
        <v>63.036669341990503</v>
      </c>
      <c r="AS215">
        <v>4.8080118760672898E-2</v>
      </c>
      <c r="AT215">
        <v>0.92023184199388197</v>
      </c>
      <c r="AU215">
        <v>0.38793809751119501</v>
      </c>
      <c r="AV215">
        <v>2.8807589219976499</v>
      </c>
    </row>
    <row r="216" spans="1:48" x14ac:dyDescent="0.25">
      <c r="A216" t="s">
        <v>13531</v>
      </c>
      <c r="B216" s="6">
        <v>44664</v>
      </c>
      <c r="C216" t="s">
        <v>13532</v>
      </c>
      <c r="D216" t="s">
        <v>212</v>
      </c>
      <c r="E216">
        <v>254864733.59999999</v>
      </c>
      <c r="F216">
        <v>253229350.69999999</v>
      </c>
      <c r="G216">
        <v>9.3829713082303895E-2</v>
      </c>
      <c r="H216">
        <v>5.483333</v>
      </c>
      <c r="I216">
        <v>4.9672989999999997</v>
      </c>
      <c r="J216">
        <v>3.4764840000000001</v>
      </c>
      <c r="K216">
        <v>3.4764840000000001</v>
      </c>
      <c r="L216">
        <v>81.467599999999905</v>
      </c>
      <c r="M216">
        <v>82</v>
      </c>
      <c r="N216">
        <v>4.9456559999999996</v>
      </c>
      <c r="O216">
        <v>-0.16190000000000301</v>
      </c>
      <c r="P216">
        <v>-1.6119822598618601</v>
      </c>
      <c r="Q216">
        <v>-6.0411582749747801</v>
      </c>
      <c r="R216">
        <v>99.3</v>
      </c>
      <c r="S216">
        <v>100.116</v>
      </c>
      <c r="T216">
        <v>99.3</v>
      </c>
      <c r="U216">
        <v>100.116</v>
      </c>
      <c r="V216" t="s">
        <v>11987</v>
      </c>
      <c r="W216" t="s">
        <v>4722</v>
      </c>
      <c r="X216" t="s">
        <v>924</v>
      </c>
      <c r="Y216" t="s">
        <v>12104</v>
      </c>
      <c r="Z216" t="s">
        <v>12267</v>
      </c>
      <c r="AA216" t="s">
        <v>358</v>
      </c>
      <c r="AB216" t="s">
        <v>11990</v>
      </c>
      <c r="AC216">
        <v>99.358333000000002</v>
      </c>
      <c r="AD216">
        <v>5.8333000000000003E-2</v>
      </c>
      <c r="AE216" s="6">
        <v>43020</v>
      </c>
      <c r="AF216" s="6">
        <v>46672</v>
      </c>
      <c r="AG216" t="s">
        <v>790</v>
      </c>
      <c r="AH216">
        <v>5.483333</v>
      </c>
      <c r="AI216">
        <v>4.96729945674155</v>
      </c>
      <c r="AJ216">
        <v>28.468501</v>
      </c>
      <c r="AK216">
        <v>3.4764839892197199</v>
      </c>
      <c r="AL216">
        <v>82</v>
      </c>
      <c r="AM216">
        <v>77</v>
      </c>
      <c r="AN216">
        <v>3.5</v>
      </c>
      <c r="AO216" t="s">
        <v>11991</v>
      </c>
      <c r="AP216">
        <v>1</v>
      </c>
      <c r="AQ216">
        <v>2</v>
      </c>
      <c r="AR216">
        <v>63.036669341990503</v>
      </c>
      <c r="AS216">
        <v>4.8080118760672898E-2</v>
      </c>
      <c r="AT216">
        <v>0.92023184199388197</v>
      </c>
      <c r="AU216">
        <v>0.38793809751119501</v>
      </c>
      <c r="AV216">
        <v>2.8807589219976499</v>
      </c>
    </row>
    <row r="217" spans="1:48" x14ac:dyDescent="0.25">
      <c r="A217" t="s">
        <v>13533</v>
      </c>
      <c r="B217" s="6">
        <v>44664</v>
      </c>
      <c r="C217" t="s">
        <v>13534</v>
      </c>
      <c r="D217" t="s">
        <v>212</v>
      </c>
      <c r="E217">
        <v>254864733.59999999</v>
      </c>
      <c r="F217">
        <v>258565226.80000001</v>
      </c>
      <c r="G217">
        <v>9.5806828775619302E-2</v>
      </c>
      <c r="H217">
        <v>0.81388899999999997</v>
      </c>
      <c r="I217">
        <v>0.80594900000000003</v>
      </c>
      <c r="J217">
        <v>2.3342809999999998</v>
      </c>
      <c r="K217">
        <v>2.3342809999999998</v>
      </c>
      <c r="L217">
        <v>85.785899999999998</v>
      </c>
      <c r="M217">
        <v>76</v>
      </c>
      <c r="N217">
        <v>0.79486699999999999</v>
      </c>
      <c r="O217">
        <v>-1.65999999999999E-2</v>
      </c>
      <c r="P217">
        <v>-0.245270979256939</v>
      </c>
      <c r="Q217">
        <v>-1.11715857579169</v>
      </c>
      <c r="R217">
        <v>100.7075</v>
      </c>
      <c r="S217">
        <v>101.3325</v>
      </c>
      <c r="T217">
        <v>100.7075</v>
      </c>
      <c r="U217">
        <v>101.3325</v>
      </c>
      <c r="V217" t="s">
        <v>11987</v>
      </c>
      <c r="W217" t="s">
        <v>4716</v>
      </c>
      <c r="X217" t="s">
        <v>924</v>
      </c>
      <c r="Y217" t="s">
        <v>12104</v>
      </c>
      <c r="Z217" t="s">
        <v>12267</v>
      </c>
      <c r="AA217" t="s">
        <v>358</v>
      </c>
      <c r="AB217" t="s">
        <v>11990</v>
      </c>
      <c r="AC217">
        <v>101.451944</v>
      </c>
      <c r="AD217">
        <v>0.74444399999999999</v>
      </c>
      <c r="AE217" s="6">
        <v>41316</v>
      </c>
      <c r="AF217" s="6">
        <v>44968</v>
      </c>
      <c r="AG217" t="s">
        <v>790</v>
      </c>
      <c r="AH217">
        <v>0.81388899999999997</v>
      </c>
      <c r="AI217">
        <v>0.80594861271430196</v>
      </c>
      <c r="AJ217">
        <v>1.364414</v>
      </c>
      <c r="AK217">
        <v>2.33428078584955</v>
      </c>
      <c r="AL217">
        <v>76</v>
      </c>
      <c r="AM217">
        <v>41</v>
      </c>
      <c r="AN217">
        <v>4</v>
      </c>
      <c r="AO217" t="s">
        <v>11991</v>
      </c>
      <c r="AP217">
        <v>1</v>
      </c>
      <c r="AQ217">
        <v>2</v>
      </c>
      <c r="AR217">
        <v>63.036669341990503</v>
      </c>
      <c r="AS217">
        <v>4.8080118760672898E-2</v>
      </c>
      <c r="AT217">
        <v>0.92023184199388197</v>
      </c>
      <c r="AU217">
        <v>0.38793809751119501</v>
      </c>
      <c r="AV217">
        <v>2.8807589219976499</v>
      </c>
    </row>
    <row r="218" spans="1:48" x14ac:dyDescent="0.25">
      <c r="A218" t="s">
        <v>13535</v>
      </c>
      <c r="B218" s="6">
        <v>44664</v>
      </c>
      <c r="C218" t="s">
        <v>13536</v>
      </c>
      <c r="D218" t="s">
        <v>212</v>
      </c>
      <c r="E218">
        <v>477871375</v>
      </c>
      <c r="F218">
        <v>466390515.19999999</v>
      </c>
      <c r="G218">
        <v>0.172812859584873</v>
      </c>
      <c r="H218">
        <v>2.7277779999999998</v>
      </c>
      <c r="I218">
        <v>2.5969009999999999</v>
      </c>
      <c r="J218">
        <v>3.609842</v>
      </c>
      <c r="K218">
        <v>3.609842</v>
      </c>
      <c r="L218">
        <v>110.52749999999899</v>
      </c>
      <c r="M218">
        <v>108</v>
      </c>
      <c r="N218">
        <v>2.5809289999999998</v>
      </c>
      <c r="O218">
        <v>-0.237699999999996</v>
      </c>
      <c r="P218">
        <v>-0.92127379977003898</v>
      </c>
      <c r="Q218">
        <v>-4.37659988003207</v>
      </c>
      <c r="R218">
        <v>96.862499999999997</v>
      </c>
      <c r="S218">
        <v>97.653499999999994</v>
      </c>
      <c r="T218">
        <v>96.862499999999997</v>
      </c>
      <c r="U218">
        <v>97.653499999999994</v>
      </c>
      <c r="V218" t="s">
        <v>11987</v>
      </c>
      <c r="W218" t="s">
        <v>5086</v>
      </c>
      <c r="X218" t="s">
        <v>924</v>
      </c>
      <c r="Y218" t="s">
        <v>12104</v>
      </c>
      <c r="Z218" t="s">
        <v>12267</v>
      </c>
      <c r="AA218" t="s">
        <v>350</v>
      </c>
      <c r="AB218" t="s">
        <v>11990</v>
      </c>
      <c r="AC218">
        <v>97.597499999999997</v>
      </c>
      <c r="AD218">
        <v>0.73499999999999999</v>
      </c>
      <c r="AE218" s="6">
        <v>43840</v>
      </c>
      <c r="AF218" s="6">
        <v>45667</v>
      </c>
      <c r="AG218" t="s">
        <v>3032</v>
      </c>
      <c r="AH218">
        <v>2.7277779999999998</v>
      </c>
      <c r="AI218">
        <v>2.5969011322335001</v>
      </c>
      <c r="AJ218">
        <v>8.1458720000000007</v>
      </c>
      <c r="AK218">
        <v>3.6098423011520699</v>
      </c>
      <c r="AL218">
        <v>108</v>
      </c>
      <c r="AM218">
        <v>92</v>
      </c>
      <c r="AN218">
        <v>2.7</v>
      </c>
      <c r="AO218" t="s">
        <v>11991</v>
      </c>
      <c r="AP218">
        <v>1</v>
      </c>
      <c r="AQ218">
        <v>1</v>
      </c>
      <c r="AR218">
        <v>82.035213840217196</v>
      </c>
      <c r="AS218">
        <v>9.1983272126867598E-3</v>
      </c>
      <c r="AT218">
        <v>0.10341240340078101</v>
      </c>
      <c r="AU218">
        <v>5.1132291369953002E-2</v>
      </c>
      <c r="AV218">
        <v>-0.55731824729301105</v>
      </c>
    </row>
    <row r="219" spans="1:48" x14ac:dyDescent="0.25">
      <c r="A219" t="s">
        <v>18778</v>
      </c>
      <c r="B219" s="6">
        <v>44664</v>
      </c>
      <c r="C219" t="s">
        <v>18779</v>
      </c>
      <c r="D219" t="s">
        <v>212</v>
      </c>
      <c r="E219">
        <v>318580917</v>
      </c>
      <c r="F219">
        <v>302469961.39999998</v>
      </c>
      <c r="G219">
        <v>0.112074961369896</v>
      </c>
      <c r="H219">
        <v>9.5222219999999993</v>
      </c>
      <c r="I219">
        <v>7.9798600000000004</v>
      </c>
      <c r="J219">
        <v>3.9048970000000001</v>
      </c>
      <c r="K219">
        <v>3.9048970000000001</v>
      </c>
      <c r="L219">
        <v>121.13039999999999</v>
      </c>
      <c r="M219">
        <v>122</v>
      </c>
      <c r="N219">
        <v>7.9540980000000001</v>
      </c>
      <c r="O219">
        <v>-0.160099999999996</v>
      </c>
      <c r="P219">
        <v>-1.74781824235026</v>
      </c>
      <c r="Q219">
        <v>-6.7817283715030099</v>
      </c>
      <c r="R219">
        <v>93.424999999999997</v>
      </c>
      <c r="S219">
        <v>94.257000000000005</v>
      </c>
      <c r="T219">
        <v>93.424999999999997</v>
      </c>
      <c r="U219">
        <v>94.257000000000005</v>
      </c>
      <c r="V219" t="s">
        <v>11987</v>
      </c>
      <c r="W219" t="s">
        <v>18780</v>
      </c>
      <c r="X219" t="s">
        <v>924</v>
      </c>
      <c r="Y219" t="s">
        <v>12104</v>
      </c>
      <c r="Z219" t="s">
        <v>12267</v>
      </c>
      <c r="AA219" t="s">
        <v>350</v>
      </c>
      <c r="AB219" t="s">
        <v>11990</v>
      </c>
      <c r="AC219">
        <v>94.942899999999995</v>
      </c>
      <c r="AD219">
        <v>1.5179</v>
      </c>
      <c r="AE219" s="6">
        <v>44495</v>
      </c>
      <c r="AF219" s="6">
        <v>48147</v>
      </c>
      <c r="AG219" t="s">
        <v>3032</v>
      </c>
      <c r="AH219">
        <v>9.5222219999999993</v>
      </c>
      <c r="AI219">
        <v>7.9798599156206196</v>
      </c>
      <c r="AJ219">
        <v>74.833268000000004</v>
      </c>
      <c r="AK219">
        <v>3.9048969127708602</v>
      </c>
      <c r="AL219">
        <v>122</v>
      </c>
      <c r="AM219">
        <v>117</v>
      </c>
      <c r="AN219">
        <v>3.177</v>
      </c>
      <c r="AO219" t="s">
        <v>11991</v>
      </c>
      <c r="AP219">
        <v>1</v>
      </c>
      <c r="AQ219">
        <v>1</v>
      </c>
      <c r="AR219">
        <v>82.035213840217196</v>
      </c>
      <c r="AS219">
        <v>9.1983272126867598E-3</v>
      </c>
      <c r="AT219">
        <v>0.10341240340078101</v>
      </c>
      <c r="AU219">
        <v>5.1132291369953002E-2</v>
      </c>
      <c r="AV219">
        <v>-0.55731824729301105</v>
      </c>
    </row>
    <row r="220" spans="1:48" x14ac:dyDescent="0.25">
      <c r="A220" t="s">
        <v>20541</v>
      </c>
      <c r="B220" s="6">
        <v>44664</v>
      </c>
      <c r="C220" t="s">
        <v>20542</v>
      </c>
      <c r="D220" t="s">
        <v>212</v>
      </c>
      <c r="E220">
        <v>191148550.19999999</v>
      </c>
      <c r="F220">
        <v>175133010.30000001</v>
      </c>
      <c r="G220">
        <v>6.4892478137471302E-2</v>
      </c>
      <c r="H220">
        <v>9.641667</v>
      </c>
      <c r="I220">
        <v>8.1403099999999995</v>
      </c>
      <c r="J220">
        <v>4.0601310000000002</v>
      </c>
      <c r="K220">
        <v>4.0601310000000002</v>
      </c>
      <c r="L220">
        <v>136.69370000000001</v>
      </c>
      <c r="M220">
        <v>137</v>
      </c>
      <c r="N220">
        <v>8.113963</v>
      </c>
      <c r="O220">
        <v>-0.181699999999995</v>
      </c>
      <c r="P220">
        <v>-1.5618800205298999</v>
      </c>
      <c r="Q220">
        <v>-7.2968652527291402</v>
      </c>
      <c r="R220">
        <v>90.55</v>
      </c>
      <c r="S220">
        <v>91.528999999999996</v>
      </c>
      <c r="T220">
        <v>90.55</v>
      </c>
      <c r="U220">
        <v>91.528999999999996</v>
      </c>
      <c r="V220" t="s">
        <v>11987</v>
      </c>
      <c r="W220" t="s">
        <v>19348</v>
      </c>
      <c r="X220" t="s">
        <v>924</v>
      </c>
      <c r="Y220" t="s">
        <v>12104</v>
      </c>
      <c r="Z220" t="s">
        <v>11829</v>
      </c>
      <c r="AA220" t="s">
        <v>350</v>
      </c>
      <c r="AB220" t="s">
        <v>11990</v>
      </c>
      <c r="AC220">
        <v>91.621416999999994</v>
      </c>
      <c r="AD220">
        <v>1.0714170000000001</v>
      </c>
      <c r="AE220" s="6">
        <v>44539</v>
      </c>
      <c r="AF220" s="6">
        <v>48191</v>
      </c>
      <c r="AG220" t="s">
        <v>19129</v>
      </c>
      <c r="AH220">
        <v>9.641667</v>
      </c>
      <c r="AI220">
        <v>8.1403097461154097</v>
      </c>
      <c r="AJ220">
        <v>77.302401000000003</v>
      </c>
      <c r="AK220">
        <v>4.0601311107323204</v>
      </c>
      <c r="AL220">
        <v>137</v>
      </c>
      <c r="AM220">
        <v>132</v>
      </c>
      <c r="AN220">
        <v>2.99</v>
      </c>
      <c r="AO220" t="s">
        <v>11991</v>
      </c>
      <c r="AP220">
        <v>1</v>
      </c>
      <c r="AQ220">
        <v>3</v>
      </c>
      <c r="AR220">
        <v>41.500271042171399</v>
      </c>
      <c r="AS220">
        <v>6.7442932540870901E-2</v>
      </c>
      <c r="AT220">
        <v>-0.128469514490127</v>
      </c>
      <c r="AU220">
        <v>0.370179721511604</v>
      </c>
      <c r="AV220">
        <v>-3.4146960755346099</v>
      </c>
    </row>
    <row r="221" spans="1:48" x14ac:dyDescent="0.25">
      <c r="A221" t="s">
        <v>13537</v>
      </c>
      <c r="B221" s="6">
        <v>44664</v>
      </c>
      <c r="C221" t="s">
        <v>13538</v>
      </c>
      <c r="D221" t="s">
        <v>1064</v>
      </c>
      <c r="E221">
        <v>119758389.59999999</v>
      </c>
      <c r="F221">
        <v>121920694.40000001</v>
      </c>
      <c r="G221">
        <v>4.51755838777783E-2</v>
      </c>
      <c r="H221">
        <v>5.5388890000000002</v>
      </c>
      <c r="I221">
        <v>4.8832649999999997</v>
      </c>
      <c r="J221">
        <v>3.6982339999999998</v>
      </c>
      <c r="K221">
        <v>3.6982339999999998</v>
      </c>
      <c r="L221">
        <v>103.49529999999901</v>
      </c>
      <c r="M221">
        <v>104</v>
      </c>
      <c r="N221">
        <v>4.8603579999999997</v>
      </c>
      <c r="O221">
        <v>-1.91000000000052E-2</v>
      </c>
      <c r="P221">
        <v>-0.88768317911969097</v>
      </c>
      <c r="Q221">
        <v>-4.5746879887576499</v>
      </c>
      <c r="R221">
        <v>100.01875</v>
      </c>
      <c r="S221">
        <v>100.87675</v>
      </c>
      <c r="T221">
        <v>100.01875</v>
      </c>
      <c r="U221">
        <v>100.87675</v>
      </c>
      <c r="V221" t="s">
        <v>11987</v>
      </c>
      <c r="W221" t="s">
        <v>5264</v>
      </c>
      <c r="X221" t="s">
        <v>924</v>
      </c>
      <c r="Y221" t="s">
        <v>12104</v>
      </c>
      <c r="Z221" t="s">
        <v>11838</v>
      </c>
      <c r="AA221" t="s">
        <v>256</v>
      </c>
      <c r="AB221" t="s">
        <v>11990</v>
      </c>
      <c r="AC221">
        <v>101.805556</v>
      </c>
      <c r="AD221">
        <v>1.7868059999999999</v>
      </c>
      <c r="AE221" s="6">
        <v>43222</v>
      </c>
      <c r="AF221" s="6">
        <v>46693</v>
      </c>
      <c r="AG221" t="s">
        <v>2086</v>
      </c>
      <c r="AH221">
        <v>5.2888890000000002</v>
      </c>
      <c r="AI221">
        <v>4.6826056541456396</v>
      </c>
      <c r="AJ221">
        <v>25.932946999999999</v>
      </c>
      <c r="AK221">
        <v>3.6914973527914099</v>
      </c>
      <c r="AL221">
        <v>104</v>
      </c>
      <c r="AM221">
        <v>98</v>
      </c>
      <c r="AN221">
        <v>3.875</v>
      </c>
      <c r="AO221" t="s">
        <v>11991</v>
      </c>
      <c r="AP221">
        <v>1</v>
      </c>
      <c r="AQ221">
        <v>4</v>
      </c>
      <c r="AR221">
        <v>23.183715960368399</v>
      </c>
      <c r="AS221">
        <v>-5.9316233707935498E-2</v>
      </c>
      <c r="AT221">
        <v>-1.25799317048284</v>
      </c>
      <c r="AU221">
        <v>-0.53823944050558803</v>
      </c>
      <c r="AV221">
        <v>-3.1591011562322602</v>
      </c>
    </row>
    <row r="222" spans="1:48" x14ac:dyDescent="0.25">
      <c r="A222" t="s">
        <v>13539</v>
      </c>
      <c r="B222" s="6">
        <v>44664</v>
      </c>
      <c r="C222" t="s">
        <v>13540</v>
      </c>
      <c r="D222" t="s">
        <v>1064</v>
      </c>
      <c r="E222">
        <v>127432366.8</v>
      </c>
      <c r="F222">
        <v>131191621.59999999</v>
      </c>
      <c r="G222">
        <v>4.8610764040411099E-2</v>
      </c>
      <c r="H222">
        <v>2.286111</v>
      </c>
      <c r="I222">
        <v>2.156056</v>
      </c>
      <c r="J222">
        <v>3.2544019999999998</v>
      </c>
      <c r="K222">
        <v>3.2544019999999998</v>
      </c>
      <c r="L222">
        <v>84.7884999999999</v>
      </c>
      <c r="M222">
        <v>82</v>
      </c>
      <c r="N222">
        <v>2.1448399999999999</v>
      </c>
      <c r="O222">
        <v>0.13980000000000101</v>
      </c>
      <c r="P222">
        <v>-0.374984221966978</v>
      </c>
      <c r="Q222">
        <v>-2.5891792332095802</v>
      </c>
      <c r="R222">
        <v>101.9875</v>
      </c>
      <c r="S222">
        <v>102.71850000000001</v>
      </c>
      <c r="T222">
        <v>101.9875</v>
      </c>
      <c r="U222">
        <v>102.71850000000001</v>
      </c>
      <c r="V222" t="s">
        <v>11987</v>
      </c>
      <c r="W222" t="s">
        <v>5262</v>
      </c>
      <c r="X222" t="s">
        <v>924</v>
      </c>
      <c r="Y222" t="s">
        <v>12104</v>
      </c>
      <c r="Z222" t="s">
        <v>11838</v>
      </c>
      <c r="AA222" t="s">
        <v>256</v>
      </c>
      <c r="AB222" t="s">
        <v>11990</v>
      </c>
      <c r="AC222">
        <v>102.95</v>
      </c>
      <c r="AD222">
        <v>0.96250000000000002</v>
      </c>
      <c r="AE222" s="6">
        <v>41842</v>
      </c>
      <c r="AF222" s="6">
        <v>45505</v>
      </c>
      <c r="AG222" t="s">
        <v>2086</v>
      </c>
      <c r="AH222">
        <v>2.036111</v>
      </c>
      <c r="AI222">
        <v>1.9288049177773201</v>
      </c>
      <c r="AJ222">
        <v>4.7425379999999997</v>
      </c>
      <c r="AK222">
        <v>3.1116705742979098</v>
      </c>
      <c r="AL222">
        <v>77</v>
      </c>
      <c r="AM222">
        <v>51</v>
      </c>
      <c r="AN222">
        <v>4.5</v>
      </c>
      <c r="AO222" t="s">
        <v>11991</v>
      </c>
      <c r="AP222">
        <v>1</v>
      </c>
      <c r="AQ222">
        <v>4</v>
      </c>
      <c r="AR222">
        <v>23.183715960368399</v>
      </c>
      <c r="AS222">
        <v>-5.9316233707935498E-2</v>
      </c>
      <c r="AT222">
        <v>-1.25799317048284</v>
      </c>
      <c r="AU222">
        <v>-0.53823944050558803</v>
      </c>
      <c r="AV222">
        <v>-3.1591011562322602</v>
      </c>
    </row>
    <row r="223" spans="1:48" x14ac:dyDescent="0.25">
      <c r="A223" t="s">
        <v>13541</v>
      </c>
      <c r="B223" s="6">
        <v>44664</v>
      </c>
      <c r="C223" t="s">
        <v>13542</v>
      </c>
      <c r="D223" t="s">
        <v>1064</v>
      </c>
      <c r="E223">
        <v>127432366.8</v>
      </c>
      <c r="F223">
        <v>127012901.5</v>
      </c>
      <c r="G223">
        <v>4.7062412284353802E-2</v>
      </c>
      <c r="H223">
        <v>7.0333329999999998</v>
      </c>
      <c r="I223">
        <v>5.9132009999999999</v>
      </c>
      <c r="J223">
        <v>4.4903750000000002</v>
      </c>
      <c r="K223">
        <v>4.4903750000000002</v>
      </c>
      <c r="L223">
        <v>178.8486</v>
      </c>
      <c r="M223">
        <v>180</v>
      </c>
      <c r="N223">
        <v>5.8870040000000001</v>
      </c>
      <c r="O223">
        <v>0.33700000000000901</v>
      </c>
      <c r="P223">
        <v>-2.0174617192297002</v>
      </c>
      <c r="Q223">
        <v>-6.9794930251741398</v>
      </c>
      <c r="R223">
        <v>97.6875</v>
      </c>
      <c r="S223">
        <v>98.5625</v>
      </c>
      <c r="T223">
        <v>97.6875</v>
      </c>
      <c r="U223">
        <v>98.5625</v>
      </c>
      <c r="V223" t="s">
        <v>11987</v>
      </c>
      <c r="W223" t="s">
        <v>5266</v>
      </c>
      <c r="X223" t="s">
        <v>924</v>
      </c>
      <c r="Y223" t="s">
        <v>12104</v>
      </c>
      <c r="Z223" t="s">
        <v>11838</v>
      </c>
      <c r="AA223" t="s">
        <v>256</v>
      </c>
      <c r="AB223" t="s">
        <v>11990</v>
      </c>
      <c r="AC223">
        <v>99.670833000000002</v>
      </c>
      <c r="AD223">
        <v>1.983333</v>
      </c>
      <c r="AE223" s="6">
        <v>43585</v>
      </c>
      <c r="AF223" s="6">
        <v>47238</v>
      </c>
      <c r="AG223" t="s">
        <v>2086</v>
      </c>
      <c r="AH223">
        <v>7.0333329999999998</v>
      </c>
      <c r="AI223">
        <v>5.9132013713526801</v>
      </c>
      <c r="AJ223">
        <v>41.705036</v>
      </c>
      <c r="AK223">
        <v>4.4903751959848801</v>
      </c>
      <c r="AL223">
        <v>180</v>
      </c>
      <c r="AM223">
        <v>178</v>
      </c>
      <c r="AN223">
        <v>4.25</v>
      </c>
      <c r="AO223" t="s">
        <v>11991</v>
      </c>
      <c r="AP223">
        <v>1</v>
      </c>
      <c r="AQ223">
        <v>4</v>
      </c>
      <c r="AR223">
        <v>23.183715960368399</v>
      </c>
      <c r="AS223">
        <v>-5.9316233707935498E-2</v>
      </c>
      <c r="AT223">
        <v>-1.25799317048284</v>
      </c>
      <c r="AU223">
        <v>-0.53823944050558803</v>
      </c>
      <c r="AV223">
        <v>-3.1591011562322602</v>
      </c>
    </row>
    <row r="224" spans="1:48" x14ac:dyDescent="0.25">
      <c r="A224" t="s">
        <v>13543</v>
      </c>
      <c r="B224" s="6">
        <v>44664</v>
      </c>
      <c r="C224" t="s">
        <v>13544</v>
      </c>
      <c r="D224" t="s">
        <v>1064</v>
      </c>
      <c r="E224">
        <v>127432366.8</v>
      </c>
      <c r="F224">
        <v>125405130.7</v>
      </c>
      <c r="G224">
        <v>4.6466680878585798E-2</v>
      </c>
      <c r="H224">
        <v>7.7805559999999998</v>
      </c>
      <c r="I224">
        <v>6.5255609999999997</v>
      </c>
      <c r="J224">
        <v>4.4609740000000002</v>
      </c>
      <c r="K224">
        <v>4.4609740000000002</v>
      </c>
      <c r="L224">
        <v>176.1576</v>
      </c>
      <c r="M224">
        <v>176</v>
      </c>
      <c r="N224">
        <v>6.4945570000000004</v>
      </c>
      <c r="O224">
        <v>1.56999999999962E-2</v>
      </c>
      <c r="P224">
        <v>-2.44041356885459</v>
      </c>
      <c r="Q224">
        <v>-7.2013953558086001</v>
      </c>
      <c r="R224">
        <v>97.487499999999997</v>
      </c>
      <c r="S224">
        <v>98.294499999999999</v>
      </c>
      <c r="T224">
        <v>97.487499999999997</v>
      </c>
      <c r="U224">
        <v>98.294499999999999</v>
      </c>
      <c r="V224" t="s">
        <v>11987</v>
      </c>
      <c r="W224" t="s">
        <v>5271</v>
      </c>
      <c r="X224" t="s">
        <v>924</v>
      </c>
      <c r="Y224" t="s">
        <v>12104</v>
      </c>
      <c r="Z224" t="s">
        <v>11838</v>
      </c>
      <c r="AA224" t="s">
        <v>256</v>
      </c>
      <c r="AB224" t="s">
        <v>11990</v>
      </c>
      <c r="AC224">
        <v>98.409166999999997</v>
      </c>
      <c r="AD224">
        <v>0.92166700000000001</v>
      </c>
      <c r="AE224" s="6">
        <v>43767</v>
      </c>
      <c r="AF224" s="6">
        <v>47512</v>
      </c>
      <c r="AG224" t="s">
        <v>2086</v>
      </c>
      <c r="AH224">
        <v>7.7805559999999998</v>
      </c>
      <c r="AI224">
        <v>6.5255606830901201</v>
      </c>
      <c r="AJ224">
        <v>50.369928999999999</v>
      </c>
      <c r="AK224">
        <v>4.4609736453026896</v>
      </c>
      <c r="AL224">
        <v>176</v>
      </c>
      <c r="AM224">
        <v>174</v>
      </c>
      <c r="AN224">
        <v>4.2</v>
      </c>
      <c r="AO224" t="s">
        <v>11991</v>
      </c>
      <c r="AP224">
        <v>1</v>
      </c>
      <c r="AQ224">
        <v>4</v>
      </c>
      <c r="AR224">
        <v>23.183715960368399</v>
      </c>
      <c r="AS224">
        <v>-5.9316233707935498E-2</v>
      </c>
      <c r="AT224">
        <v>-1.25799317048284</v>
      </c>
      <c r="AU224">
        <v>-0.53823944050558803</v>
      </c>
      <c r="AV224">
        <v>-3.1591011562322602</v>
      </c>
    </row>
    <row r="225" spans="1:48" x14ac:dyDescent="0.25">
      <c r="A225" t="s">
        <v>13545</v>
      </c>
      <c r="B225" s="6">
        <v>44664</v>
      </c>
      <c r="C225" t="s">
        <v>13546</v>
      </c>
      <c r="D225" t="s">
        <v>1064</v>
      </c>
      <c r="E225">
        <v>96421700.400000006</v>
      </c>
      <c r="F225">
        <v>96655389</v>
      </c>
      <c r="G225">
        <v>3.5813966240695098E-2</v>
      </c>
      <c r="H225">
        <v>25.538889000000001</v>
      </c>
      <c r="I225">
        <v>13.241875</v>
      </c>
      <c r="J225">
        <v>5.5981329999999998</v>
      </c>
      <c r="K225">
        <v>5.5981329999999998</v>
      </c>
      <c r="L225">
        <v>272.11709999999999</v>
      </c>
      <c r="M225">
        <v>271</v>
      </c>
      <c r="N225">
        <v>13.115097</v>
      </c>
      <c r="O225">
        <v>2.97999999999909E-2</v>
      </c>
      <c r="P225">
        <v>-3.17411408510814</v>
      </c>
      <c r="Q225">
        <v>-14.114274143263</v>
      </c>
      <c r="R225">
        <v>97.706249999999997</v>
      </c>
      <c r="S225">
        <v>98.672250000000005</v>
      </c>
      <c r="T225">
        <v>97.706249999999997</v>
      </c>
      <c r="U225">
        <v>98.672250000000005</v>
      </c>
      <c r="V225" t="s">
        <v>11987</v>
      </c>
      <c r="W225" t="s">
        <v>5274</v>
      </c>
      <c r="X225" t="s">
        <v>924</v>
      </c>
      <c r="Y225" t="s">
        <v>12104</v>
      </c>
      <c r="Z225" t="s">
        <v>11838</v>
      </c>
      <c r="AA225" t="s">
        <v>256</v>
      </c>
      <c r="AB225" t="s">
        <v>11990</v>
      </c>
      <c r="AC225">
        <v>100.242361</v>
      </c>
      <c r="AD225">
        <v>2.536111</v>
      </c>
      <c r="AE225" s="6">
        <v>43222</v>
      </c>
      <c r="AF225" s="6">
        <v>53998</v>
      </c>
      <c r="AG225" t="s">
        <v>2086</v>
      </c>
      <c r="AH225">
        <v>25.538889000000001</v>
      </c>
      <c r="AI225">
        <v>13.2418745896387</v>
      </c>
      <c r="AJ225">
        <v>262.14493399999998</v>
      </c>
      <c r="AK225">
        <v>5.5981334458198102</v>
      </c>
      <c r="AL225">
        <v>271</v>
      </c>
      <c r="AM225">
        <v>302</v>
      </c>
      <c r="AN225">
        <v>5.5</v>
      </c>
      <c r="AO225" t="s">
        <v>11991</v>
      </c>
      <c r="AP225">
        <v>1</v>
      </c>
      <c r="AQ225">
        <v>4</v>
      </c>
      <c r="AR225">
        <v>23.183715960368399</v>
      </c>
      <c r="AS225">
        <v>-5.9316233707935498E-2</v>
      </c>
      <c r="AT225">
        <v>-1.25799317048284</v>
      </c>
      <c r="AU225">
        <v>-0.53823944050558803</v>
      </c>
      <c r="AV225">
        <v>-3.1591011562322602</v>
      </c>
    </row>
    <row r="226" spans="1:48" x14ac:dyDescent="0.25">
      <c r="A226" t="s">
        <v>13547</v>
      </c>
      <c r="B226" s="6">
        <v>44664</v>
      </c>
      <c r="C226" t="s">
        <v>13548</v>
      </c>
      <c r="D226" t="s">
        <v>1064</v>
      </c>
      <c r="E226">
        <v>127432366.8</v>
      </c>
      <c r="F226">
        <v>128138554.90000001</v>
      </c>
      <c r="G226">
        <v>4.7479503499923199E-2</v>
      </c>
      <c r="H226">
        <v>27.033332999999999</v>
      </c>
      <c r="I226">
        <v>13.56622</v>
      </c>
      <c r="J226">
        <v>5.5662310000000002</v>
      </c>
      <c r="K226">
        <v>5.5662310000000002</v>
      </c>
      <c r="L226">
        <v>271.57209999999998</v>
      </c>
      <c r="M226">
        <v>271</v>
      </c>
      <c r="N226">
        <v>13.495170999999999</v>
      </c>
      <c r="O226">
        <v>-3.2399999999998999E-2</v>
      </c>
      <c r="P226">
        <v>-3.0478735878326302</v>
      </c>
      <c r="Q226">
        <v>-13.938782692130401</v>
      </c>
      <c r="R226">
        <v>97.987499999999997</v>
      </c>
      <c r="S226">
        <v>99.077500000000001</v>
      </c>
      <c r="T226">
        <v>97.987499999999997</v>
      </c>
      <c r="U226">
        <v>99.077500000000001</v>
      </c>
      <c r="V226" t="s">
        <v>11987</v>
      </c>
      <c r="W226" t="s">
        <v>5275</v>
      </c>
      <c r="X226" t="s">
        <v>924</v>
      </c>
      <c r="Y226" t="s">
        <v>12104</v>
      </c>
      <c r="Z226" t="s">
        <v>11838</v>
      </c>
      <c r="AA226" t="s">
        <v>256</v>
      </c>
      <c r="AB226" t="s">
        <v>11990</v>
      </c>
      <c r="AC226">
        <v>100.55416700000001</v>
      </c>
      <c r="AD226">
        <v>2.5666669999999998</v>
      </c>
      <c r="AE226" s="6">
        <v>43585</v>
      </c>
      <c r="AF226" s="6">
        <v>54543</v>
      </c>
      <c r="AG226" t="s">
        <v>2086</v>
      </c>
      <c r="AH226">
        <v>27.033332999999999</v>
      </c>
      <c r="AI226">
        <v>13.566219876847599</v>
      </c>
      <c r="AJ226">
        <v>279.29852399999999</v>
      </c>
      <c r="AK226">
        <v>5.5662310426292603</v>
      </c>
      <c r="AL226">
        <v>271</v>
      </c>
      <c r="AM226">
        <v>297</v>
      </c>
      <c r="AN226">
        <v>5.5</v>
      </c>
      <c r="AO226" t="s">
        <v>11991</v>
      </c>
      <c r="AP226">
        <v>1</v>
      </c>
      <c r="AQ226">
        <v>4</v>
      </c>
      <c r="AR226">
        <v>23.183715960368399</v>
      </c>
      <c r="AS226">
        <v>-5.9316233707935498E-2</v>
      </c>
      <c r="AT226">
        <v>-1.25799317048284</v>
      </c>
      <c r="AU226">
        <v>-0.53823944050558803</v>
      </c>
      <c r="AV226">
        <v>-3.1591011562322602</v>
      </c>
    </row>
    <row r="227" spans="1:48" x14ac:dyDescent="0.25">
      <c r="A227" t="s">
        <v>13549</v>
      </c>
      <c r="B227" s="6">
        <v>44664</v>
      </c>
      <c r="C227" t="s">
        <v>13550</v>
      </c>
      <c r="D227" t="s">
        <v>1064</v>
      </c>
      <c r="E227">
        <v>127432366.8</v>
      </c>
      <c r="F227">
        <v>123647802.59999999</v>
      </c>
      <c r="G227">
        <v>4.5815533673990202E-2</v>
      </c>
      <c r="H227">
        <v>27.780556000000001</v>
      </c>
      <c r="I227">
        <v>14.275905</v>
      </c>
      <c r="J227">
        <v>5.374263</v>
      </c>
      <c r="K227">
        <v>5.374263</v>
      </c>
      <c r="L227">
        <v>253.6979</v>
      </c>
      <c r="M227">
        <v>253</v>
      </c>
      <c r="N227">
        <v>14.2354</v>
      </c>
      <c r="O227">
        <v>-0.19189999999999999</v>
      </c>
      <c r="P227">
        <v>-2.8896099253305199</v>
      </c>
      <c r="Q227">
        <v>-14.2884107332436</v>
      </c>
      <c r="R227">
        <v>95.9</v>
      </c>
      <c r="S227">
        <v>96.775000000000006</v>
      </c>
      <c r="T227">
        <v>95.9</v>
      </c>
      <c r="U227">
        <v>96.775000000000006</v>
      </c>
      <c r="V227" t="s">
        <v>11987</v>
      </c>
      <c r="W227" t="s">
        <v>5276</v>
      </c>
      <c r="X227" t="s">
        <v>924</v>
      </c>
      <c r="Y227" t="s">
        <v>12104</v>
      </c>
      <c r="Z227" t="s">
        <v>11838</v>
      </c>
      <c r="AA227" t="s">
        <v>256</v>
      </c>
      <c r="AB227" t="s">
        <v>11990</v>
      </c>
      <c r="AC227">
        <v>97.030139000000005</v>
      </c>
      <c r="AD227">
        <v>1.130139</v>
      </c>
      <c r="AE227" s="6">
        <v>43767</v>
      </c>
      <c r="AF227" s="6">
        <v>54817</v>
      </c>
      <c r="AG227" t="s">
        <v>2086</v>
      </c>
      <c r="AH227">
        <v>27.780556000000001</v>
      </c>
      <c r="AI227">
        <v>14.275904943242701</v>
      </c>
      <c r="AJ227">
        <v>303.73986000000002</v>
      </c>
      <c r="AK227">
        <v>5.37426253633231</v>
      </c>
      <c r="AL227">
        <v>253</v>
      </c>
      <c r="AM227">
        <v>278</v>
      </c>
      <c r="AN227">
        <v>5.15</v>
      </c>
      <c r="AO227" t="s">
        <v>11991</v>
      </c>
      <c r="AP227">
        <v>1</v>
      </c>
      <c r="AQ227">
        <v>4</v>
      </c>
      <c r="AR227">
        <v>23.183715960368399</v>
      </c>
      <c r="AS227">
        <v>-5.9316233707935498E-2</v>
      </c>
      <c r="AT227">
        <v>-1.25799317048284</v>
      </c>
      <c r="AU227">
        <v>-0.53823944050558803</v>
      </c>
      <c r="AV227">
        <v>-3.1591011562322602</v>
      </c>
    </row>
    <row r="228" spans="1:48" x14ac:dyDescent="0.25">
      <c r="A228" t="s">
        <v>13551</v>
      </c>
      <c r="B228" s="6">
        <v>44664</v>
      </c>
      <c r="C228" t="s">
        <v>13552</v>
      </c>
      <c r="D228" t="s">
        <v>237</v>
      </c>
      <c r="E228">
        <v>185916324.40000001</v>
      </c>
      <c r="F228">
        <v>210876624.40000001</v>
      </c>
      <c r="G228">
        <v>7.8136650072956296E-2</v>
      </c>
      <c r="H228">
        <v>16.702698999999999</v>
      </c>
      <c r="I228">
        <v>11.037333</v>
      </c>
      <c r="J228">
        <v>4.0728479999999996</v>
      </c>
      <c r="K228">
        <v>4.0728479999999996</v>
      </c>
      <c r="L228">
        <v>119.116199999999</v>
      </c>
      <c r="M228">
        <v>120</v>
      </c>
      <c r="N228">
        <v>10.901043</v>
      </c>
      <c r="O228">
        <v>5.1000000000001003E-2</v>
      </c>
      <c r="P228">
        <v>2.6723398056573</v>
      </c>
      <c r="Q228">
        <v>-0.68213299994861398</v>
      </c>
      <c r="R228">
        <v>111.75</v>
      </c>
      <c r="S228">
        <v>113</v>
      </c>
      <c r="T228">
        <v>107.54398</v>
      </c>
      <c r="U228">
        <v>108.746933</v>
      </c>
      <c r="V228" t="s">
        <v>11987</v>
      </c>
      <c r="W228" t="s">
        <v>10489</v>
      </c>
      <c r="X228" t="s">
        <v>924</v>
      </c>
      <c r="Y228" t="s">
        <v>12104</v>
      </c>
      <c r="Z228" t="s">
        <v>11819</v>
      </c>
      <c r="AA228" t="s">
        <v>374</v>
      </c>
      <c r="AB228" t="s">
        <v>11990</v>
      </c>
      <c r="AC228">
        <v>109.15647199999999</v>
      </c>
      <c r="AD228">
        <v>1.675556</v>
      </c>
      <c r="AE228" s="6">
        <v>42866</v>
      </c>
      <c r="AF228" s="6">
        <v>53865</v>
      </c>
      <c r="AG228" t="s">
        <v>2090</v>
      </c>
      <c r="AH228">
        <v>16.702698999999999</v>
      </c>
      <c r="AI228">
        <v>11.0373331164884</v>
      </c>
      <c r="AJ228">
        <v>179.35459900000001</v>
      </c>
      <c r="AK228">
        <v>4.0728476623002603</v>
      </c>
      <c r="AL228">
        <v>120</v>
      </c>
      <c r="AM228">
        <v>147</v>
      </c>
      <c r="AN228">
        <v>5.2</v>
      </c>
      <c r="AO228" t="s">
        <v>11991</v>
      </c>
      <c r="AP228">
        <v>0.96236224000000004</v>
      </c>
      <c r="AQ228">
        <v>2</v>
      </c>
      <c r="AR228">
        <v>69.507458974231099</v>
      </c>
      <c r="AS228">
        <v>1.47005659696333E-2</v>
      </c>
      <c r="AT228">
        <v>2.6169317468600101E-2</v>
      </c>
      <c r="AU228">
        <v>4.2604904102958502E-2</v>
      </c>
      <c r="AV228">
        <v>-4.3163905626107901</v>
      </c>
    </row>
    <row r="229" spans="1:48" x14ac:dyDescent="0.25">
      <c r="A229" t="s">
        <v>13553</v>
      </c>
      <c r="B229" s="6">
        <v>44664</v>
      </c>
      <c r="C229" t="s">
        <v>13554</v>
      </c>
      <c r="D229" t="s">
        <v>280</v>
      </c>
      <c r="E229">
        <v>496878677.60000002</v>
      </c>
      <c r="F229">
        <v>500448268.89999998</v>
      </c>
      <c r="G229">
        <v>0.18543236538045499</v>
      </c>
      <c r="H229">
        <v>5.2472219999999998</v>
      </c>
      <c r="I229">
        <v>4.6136929999999996</v>
      </c>
      <c r="J229">
        <v>4.2851369999999998</v>
      </c>
      <c r="K229">
        <v>4.2851369999999998</v>
      </c>
      <c r="L229">
        <v>162.95859999999999</v>
      </c>
      <c r="M229">
        <v>164</v>
      </c>
      <c r="N229">
        <v>4.5947699999999996</v>
      </c>
      <c r="O229">
        <v>-1.3799999999997099E-2</v>
      </c>
      <c r="P229">
        <v>-1.79635891565348</v>
      </c>
      <c r="Q229">
        <v>-5.0451104993442799</v>
      </c>
      <c r="R229">
        <v>99.612499999999997</v>
      </c>
      <c r="S229">
        <v>100.41249999999999</v>
      </c>
      <c r="T229">
        <v>99.612499999999997</v>
      </c>
      <c r="U229">
        <v>100.41249999999999</v>
      </c>
      <c r="V229" t="s">
        <v>11987</v>
      </c>
      <c r="W229" t="s">
        <v>5311</v>
      </c>
      <c r="X229" t="s">
        <v>924</v>
      </c>
      <c r="Y229" t="s">
        <v>12104</v>
      </c>
      <c r="Z229" t="s">
        <v>11839</v>
      </c>
      <c r="AA229" t="s">
        <v>256</v>
      </c>
      <c r="AB229" t="s">
        <v>11990</v>
      </c>
      <c r="AC229">
        <v>100.718403</v>
      </c>
      <c r="AD229">
        <v>1.1059030000000001</v>
      </c>
      <c r="AE229" s="6">
        <v>42933</v>
      </c>
      <c r="AF229" s="6">
        <v>46585</v>
      </c>
      <c r="AG229" t="s">
        <v>2100</v>
      </c>
      <c r="AH229">
        <v>4.9972219999999998</v>
      </c>
      <c r="AI229">
        <v>4.4170688794082498</v>
      </c>
      <c r="AJ229">
        <v>23.103755</v>
      </c>
      <c r="AK229">
        <v>4.2821821694689701</v>
      </c>
      <c r="AL229">
        <v>164</v>
      </c>
      <c r="AM229">
        <v>158</v>
      </c>
      <c r="AN229">
        <v>4.375</v>
      </c>
      <c r="AO229" t="s">
        <v>11991</v>
      </c>
      <c r="AP229">
        <v>1</v>
      </c>
      <c r="AQ229">
        <v>2</v>
      </c>
      <c r="AR229">
        <v>65.436656618959006</v>
      </c>
      <c r="AS229">
        <v>-2.0793175076661799E-2</v>
      </c>
      <c r="AT229">
        <v>-0.32885833363105998</v>
      </c>
      <c r="AU229">
        <v>-0.30508995635608399</v>
      </c>
      <c r="AV229">
        <v>3.2161433176971999</v>
      </c>
    </row>
    <row r="230" spans="1:48" x14ac:dyDescent="0.25">
      <c r="A230" t="s">
        <v>13555</v>
      </c>
      <c r="B230" s="6">
        <v>44664</v>
      </c>
      <c r="C230" t="s">
        <v>13556</v>
      </c>
      <c r="D230" t="s">
        <v>280</v>
      </c>
      <c r="E230">
        <v>267274607.19999999</v>
      </c>
      <c r="F230">
        <v>277365338.19999999</v>
      </c>
      <c r="G230">
        <v>0.102772881679338</v>
      </c>
      <c r="H230">
        <v>2.8166669999999998</v>
      </c>
      <c r="I230">
        <v>2.605769</v>
      </c>
      <c r="J230">
        <v>3.803744</v>
      </c>
      <c r="K230">
        <v>3.803744</v>
      </c>
      <c r="L230">
        <v>127.94439999999901</v>
      </c>
      <c r="M230">
        <v>127</v>
      </c>
      <c r="N230">
        <v>2.5882450000000001</v>
      </c>
      <c r="O230">
        <v>5.5200000000010699E-2</v>
      </c>
      <c r="P230">
        <v>-0.68757247845730995</v>
      </c>
      <c r="Q230">
        <v>-3.1967416848514301</v>
      </c>
      <c r="R230">
        <v>102.83125</v>
      </c>
      <c r="S230">
        <v>103.55825</v>
      </c>
      <c r="T230">
        <v>102.83125</v>
      </c>
      <c r="U230">
        <v>103.55825</v>
      </c>
      <c r="V230" t="s">
        <v>11987</v>
      </c>
      <c r="W230" t="s">
        <v>5307</v>
      </c>
      <c r="X230" t="s">
        <v>924</v>
      </c>
      <c r="Y230" t="s">
        <v>12104</v>
      </c>
      <c r="Z230" t="s">
        <v>11839</v>
      </c>
      <c r="AA230" t="s">
        <v>256</v>
      </c>
      <c r="AB230" t="s">
        <v>11990</v>
      </c>
      <c r="AC230">
        <v>103.775417</v>
      </c>
      <c r="AD230">
        <v>0.94416699999999998</v>
      </c>
      <c r="AE230" s="6">
        <v>42047</v>
      </c>
      <c r="AF230" s="6">
        <v>45700</v>
      </c>
      <c r="AG230" t="s">
        <v>2100</v>
      </c>
      <c r="AH230">
        <v>2.5666669999999998</v>
      </c>
      <c r="AI230">
        <v>2.3873589427933699</v>
      </c>
      <c r="AJ230">
        <v>6.936121</v>
      </c>
      <c r="AK230">
        <v>3.6843236416771799</v>
      </c>
      <c r="AL230">
        <v>119</v>
      </c>
      <c r="AM230">
        <v>101</v>
      </c>
      <c r="AN230">
        <v>5.15</v>
      </c>
      <c r="AO230" t="s">
        <v>11991</v>
      </c>
      <c r="AP230">
        <v>1</v>
      </c>
      <c r="AQ230">
        <v>2</v>
      </c>
      <c r="AR230">
        <v>65.436656618959006</v>
      </c>
      <c r="AS230">
        <v>-2.0793175076661799E-2</v>
      </c>
      <c r="AT230">
        <v>-0.32885833363105998</v>
      </c>
      <c r="AU230">
        <v>-0.30508995635608399</v>
      </c>
      <c r="AV230">
        <v>3.2161433176971999</v>
      </c>
    </row>
    <row r="231" spans="1:48" x14ac:dyDescent="0.25">
      <c r="A231" t="s">
        <v>13557</v>
      </c>
      <c r="B231" s="6">
        <v>44664</v>
      </c>
      <c r="C231" t="s">
        <v>13558</v>
      </c>
      <c r="D231" t="s">
        <v>280</v>
      </c>
      <c r="E231">
        <v>178405313.59999999</v>
      </c>
      <c r="F231">
        <v>208704482.09999999</v>
      </c>
      <c r="G231">
        <v>7.7331800675506199E-2</v>
      </c>
      <c r="H231">
        <v>22.816666999999999</v>
      </c>
      <c r="I231">
        <v>12.490337</v>
      </c>
      <c r="J231">
        <v>5.3372380000000001</v>
      </c>
      <c r="K231">
        <v>5.3372380000000001</v>
      </c>
      <c r="L231">
        <v>241.20930000000001</v>
      </c>
      <c r="M231">
        <v>242</v>
      </c>
      <c r="N231">
        <v>12.298835</v>
      </c>
      <c r="O231">
        <v>-0.25699999999999601</v>
      </c>
      <c r="P231">
        <v>-1.4519887386125101</v>
      </c>
      <c r="Q231">
        <v>-8.2501826050621201</v>
      </c>
      <c r="R231">
        <v>115.76875</v>
      </c>
      <c r="S231">
        <v>116.86375</v>
      </c>
      <c r="T231">
        <v>115.76875</v>
      </c>
      <c r="U231">
        <v>116.86375</v>
      </c>
      <c r="V231" t="s">
        <v>11987</v>
      </c>
      <c r="W231" t="s">
        <v>5315</v>
      </c>
      <c r="X231" t="s">
        <v>924</v>
      </c>
      <c r="Y231" t="s">
        <v>12104</v>
      </c>
      <c r="Z231" t="s">
        <v>11839</v>
      </c>
      <c r="AA231" t="s">
        <v>256</v>
      </c>
      <c r="AB231" t="s">
        <v>11990</v>
      </c>
      <c r="AC231">
        <v>116.983333</v>
      </c>
      <c r="AD231">
        <v>1.214583</v>
      </c>
      <c r="AE231" s="6">
        <v>42047</v>
      </c>
      <c r="AF231" s="6">
        <v>53005</v>
      </c>
      <c r="AG231" t="s">
        <v>2100</v>
      </c>
      <c r="AH231">
        <v>22.316666999999999</v>
      </c>
      <c r="AI231">
        <v>12.3605506235173</v>
      </c>
      <c r="AJ231">
        <v>218.672685</v>
      </c>
      <c r="AK231">
        <v>5.3238676308109598</v>
      </c>
      <c r="AL231">
        <v>241</v>
      </c>
      <c r="AM231">
        <v>276</v>
      </c>
      <c r="AN231">
        <v>6.625</v>
      </c>
      <c r="AO231" t="s">
        <v>11991</v>
      </c>
      <c r="AP231">
        <v>1</v>
      </c>
      <c r="AQ231">
        <v>2</v>
      </c>
      <c r="AR231">
        <v>65.436656618959006</v>
      </c>
      <c r="AS231">
        <v>-2.0793175076661799E-2</v>
      </c>
      <c r="AT231">
        <v>-0.32885833363105998</v>
      </c>
      <c r="AU231">
        <v>-0.30508995635608399</v>
      </c>
      <c r="AV231">
        <v>3.2161433176971999</v>
      </c>
    </row>
    <row r="232" spans="1:48" x14ac:dyDescent="0.25">
      <c r="A232" t="s">
        <v>13559</v>
      </c>
      <c r="B232" s="6">
        <v>44664</v>
      </c>
      <c r="C232" t="s">
        <v>13560</v>
      </c>
      <c r="D232" t="s">
        <v>237</v>
      </c>
      <c r="E232">
        <v>186907728.59999999</v>
      </c>
      <c r="F232">
        <v>140391071.40000001</v>
      </c>
      <c r="G232">
        <v>5.2019459475144102E-2</v>
      </c>
      <c r="H232">
        <v>3.4787599999999999</v>
      </c>
      <c r="I232">
        <v>3.2610610000000002</v>
      </c>
      <c r="J232">
        <v>7.9072880000000003</v>
      </c>
      <c r="K232">
        <v>7.9072880000000003</v>
      </c>
      <c r="L232">
        <v>532.21799999999996</v>
      </c>
      <c r="M232">
        <v>533</v>
      </c>
      <c r="N232">
        <v>3.2454010000000002</v>
      </c>
      <c r="O232">
        <v>0</v>
      </c>
      <c r="P232">
        <v>-0.37304101259747402</v>
      </c>
      <c r="Q232">
        <v>-7.3614381886241196</v>
      </c>
      <c r="R232">
        <v>75.112499999999997</v>
      </c>
      <c r="S232">
        <v>76.648499999999999</v>
      </c>
      <c r="T232">
        <v>75.112499999999997</v>
      </c>
      <c r="U232">
        <v>76.648499999999999</v>
      </c>
      <c r="V232" t="s">
        <v>11987</v>
      </c>
      <c r="W232" t="s">
        <v>10550</v>
      </c>
      <c r="X232" t="s">
        <v>924</v>
      </c>
      <c r="Y232" t="s">
        <v>12104</v>
      </c>
      <c r="Z232" t="s">
        <v>11839</v>
      </c>
      <c r="AA232" t="s">
        <v>256</v>
      </c>
      <c r="AB232" t="s">
        <v>11990</v>
      </c>
      <c r="AC232">
        <v>75.112502000000006</v>
      </c>
      <c r="AD232">
        <v>1.9999999999999999E-6</v>
      </c>
      <c r="AE232" s="6">
        <v>44235</v>
      </c>
      <c r="AF232" s="6">
        <v>46777</v>
      </c>
      <c r="AG232" t="s">
        <v>954</v>
      </c>
      <c r="AH232">
        <v>3.4787599999999999</v>
      </c>
      <c r="AI232">
        <v>3.2610613054702</v>
      </c>
      <c r="AJ232">
        <v>13.439648999999999</v>
      </c>
      <c r="AK232">
        <v>7.9072882872022099</v>
      </c>
      <c r="AL232">
        <v>533</v>
      </c>
      <c r="AM232">
        <v>521</v>
      </c>
      <c r="AN232">
        <v>1.0000000000000001E-5</v>
      </c>
      <c r="AO232" t="s">
        <v>11991</v>
      </c>
      <c r="AP232">
        <v>1</v>
      </c>
      <c r="AQ232">
        <v>3</v>
      </c>
      <c r="AR232">
        <v>48.567779494198099</v>
      </c>
      <c r="AS232">
        <v>1.2295994576859899E-2</v>
      </c>
      <c r="AT232">
        <v>0.49714135194255898</v>
      </c>
      <c r="AU232">
        <v>0.41215860192288201</v>
      </c>
      <c r="AV232">
        <v>0.51584320689152396</v>
      </c>
    </row>
    <row r="233" spans="1:48" x14ac:dyDescent="0.25">
      <c r="A233" t="s">
        <v>21497</v>
      </c>
      <c r="B233" s="6">
        <v>44664</v>
      </c>
      <c r="C233" t="s">
        <v>21498</v>
      </c>
      <c r="D233" t="s">
        <v>280</v>
      </c>
      <c r="E233">
        <v>305837680</v>
      </c>
      <c r="F233">
        <v>284285892</v>
      </c>
      <c r="G233">
        <v>0.10533717203944699</v>
      </c>
      <c r="H233">
        <v>9.7527779999999993</v>
      </c>
      <c r="I233">
        <v>8.1188929999999999</v>
      </c>
      <c r="J233">
        <v>4.2001090000000003</v>
      </c>
      <c r="K233">
        <v>4.2001090000000003</v>
      </c>
      <c r="L233">
        <v>150.7285</v>
      </c>
      <c r="M233">
        <v>151</v>
      </c>
      <c r="N233">
        <v>8.0924879999999995</v>
      </c>
      <c r="O233">
        <v>-0.51539999999999897</v>
      </c>
      <c r="P233">
        <v>-1.9614669065236201</v>
      </c>
      <c r="Q233">
        <v>-5.887918</v>
      </c>
      <c r="R233">
        <v>92.125</v>
      </c>
      <c r="S233">
        <v>93.25</v>
      </c>
      <c r="T233">
        <v>92.125</v>
      </c>
      <c r="U233">
        <v>93.25</v>
      </c>
      <c r="V233" t="s">
        <v>11987</v>
      </c>
      <c r="W233" t="s">
        <v>21170</v>
      </c>
      <c r="X233" t="s">
        <v>924</v>
      </c>
      <c r="Y233" t="s">
        <v>12104</v>
      </c>
      <c r="Z233" t="s">
        <v>11819</v>
      </c>
      <c r="AA233" t="s">
        <v>11839</v>
      </c>
      <c r="AB233" t="s">
        <v>11990</v>
      </c>
      <c r="AC233">
        <v>92.953193999999996</v>
      </c>
      <c r="AD233">
        <v>0.82819399999999999</v>
      </c>
      <c r="AE233" s="6">
        <v>44580</v>
      </c>
      <c r="AF233" s="6">
        <v>48232</v>
      </c>
      <c r="AG233" t="s">
        <v>21075</v>
      </c>
      <c r="AH233">
        <v>9.7527779999999993</v>
      </c>
      <c r="AI233">
        <v>8.1188933265001992</v>
      </c>
      <c r="AJ233">
        <v>77.415724999999995</v>
      </c>
      <c r="AK233">
        <v>4.2001094390394096</v>
      </c>
      <c r="AL233">
        <v>151</v>
      </c>
      <c r="AM233">
        <v>146</v>
      </c>
      <c r="AN233">
        <v>3.35</v>
      </c>
      <c r="AO233" t="s">
        <v>11991</v>
      </c>
      <c r="AP233">
        <v>1</v>
      </c>
      <c r="AQ233">
        <v>2</v>
      </c>
      <c r="AR233">
        <v>69.680137952554304</v>
      </c>
      <c r="AS233">
        <v>0.27451726212147698</v>
      </c>
      <c r="AT233">
        <v>6.6890017841768596</v>
      </c>
      <c r="AU233">
        <v>2.4101390865141901</v>
      </c>
      <c r="AV233">
        <v>9.2055171791415908</v>
      </c>
    </row>
    <row r="234" spans="1:48" x14ac:dyDescent="0.25">
      <c r="A234" t="s">
        <v>20436</v>
      </c>
      <c r="B234" s="6">
        <v>44664</v>
      </c>
      <c r="C234" t="s">
        <v>20437</v>
      </c>
      <c r="D234" t="s">
        <v>237</v>
      </c>
      <c r="E234">
        <v>382297100</v>
      </c>
      <c r="F234">
        <v>341931305</v>
      </c>
      <c r="G234">
        <v>0.12669667298728299</v>
      </c>
      <c r="H234">
        <v>9.7527779999999993</v>
      </c>
      <c r="I234">
        <v>8.0711689999999994</v>
      </c>
      <c r="J234">
        <v>4.5751229999999996</v>
      </c>
      <c r="K234">
        <v>4.5751229999999996</v>
      </c>
      <c r="L234">
        <v>188.22989999999999</v>
      </c>
      <c r="M234">
        <v>189</v>
      </c>
      <c r="N234">
        <v>8.0449660000000005</v>
      </c>
      <c r="O234">
        <v>-0.37869999999999798</v>
      </c>
      <c r="P234">
        <v>-3.0052885699171399</v>
      </c>
      <c r="Q234">
        <v>-10.0132061883766</v>
      </c>
      <c r="R234">
        <v>87.875</v>
      </c>
      <c r="S234">
        <v>88.875</v>
      </c>
      <c r="T234">
        <v>87.875</v>
      </c>
      <c r="U234">
        <v>88.875</v>
      </c>
      <c r="V234" t="s">
        <v>11987</v>
      </c>
      <c r="W234" t="s">
        <v>18917</v>
      </c>
      <c r="X234" t="s">
        <v>924</v>
      </c>
      <c r="Y234" t="s">
        <v>12104</v>
      </c>
      <c r="Z234" t="s">
        <v>11819</v>
      </c>
      <c r="AA234" t="s">
        <v>374</v>
      </c>
      <c r="AB234" t="s">
        <v>11990</v>
      </c>
      <c r="AC234">
        <v>89.441249999999997</v>
      </c>
      <c r="AD234">
        <v>1.5662499999999999</v>
      </c>
      <c r="AE234" s="6">
        <v>44488</v>
      </c>
      <c r="AF234" s="6">
        <v>48232</v>
      </c>
      <c r="AG234" t="s">
        <v>1090</v>
      </c>
      <c r="AH234">
        <v>9.7527779999999993</v>
      </c>
      <c r="AI234">
        <v>8.0711691881366292</v>
      </c>
      <c r="AJ234">
        <v>76.948294000000004</v>
      </c>
      <c r="AK234">
        <v>4.5751225194661798</v>
      </c>
      <c r="AL234">
        <v>189</v>
      </c>
      <c r="AM234">
        <v>184</v>
      </c>
      <c r="AN234">
        <v>3.15</v>
      </c>
      <c r="AO234" t="s">
        <v>11991</v>
      </c>
      <c r="AP234">
        <v>1</v>
      </c>
      <c r="AQ234">
        <v>1</v>
      </c>
      <c r="AR234">
        <v>64.795008839497598</v>
      </c>
      <c r="AS234">
        <v>8.7282032350813596E-2</v>
      </c>
      <c r="AT234">
        <v>1.6486154558822099</v>
      </c>
      <c r="AU234">
        <v>0.80030776718493202</v>
      </c>
      <c r="AV234">
        <v>1.07812437413026</v>
      </c>
    </row>
    <row r="235" spans="1:48" x14ac:dyDescent="0.25">
      <c r="A235" t="s">
        <v>13561</v>
      </c>
      <c r="B235" s="6">
        <v>44664</v>
      </c>
      <c r="C235" t="s">
        <v>13562</v>
      </c>
      <c r="D235" t="s">
        <v>280</v>
      </c>
      <c r="E235">
        <v>152918840</v>
      </c>
      <c r="F235">
        <v>137586177.09999999</v>
      </c>
      <c r="G235">
        <v>5.09801549002366E-2</v>
      </c>
      <c r="H235">
        <v>27.758333</v>
      </c>
      <c r="I235">
        <v>15.910515</v>
      </c>
      <c r="J235">
        <v>4.5907960000000001</v>
      </c>
      <c r="K235">
        <v>4.5907960000000001</v>
      </c>
      <c r="L235">
        <v>175.31190000000001</v>
      </c>
      <c r="M235">
        <v>174</v>
      </c>
      <c r="N235">
        <v>15.885164</v>
      </c>
      <c r="O235">
        <v>-0.47000000000000303</v>
      </c>
      <c r="P235">
        <v>-1.9908694700129099</v>
      </c>
      <c r="Q235">
        <v>-12.8490380660072</v>
      </c>
      <c r="R235">
        <v>89.018749999999997</v>
      </c>
      <c r="S235">
        <v>89.995750000000001</v>
      </c>
      <c r="T235">
        <v>89.018749999999997</v>
      </c>
      <c r="U235">
        <v>89.995750000000001</v>
      </c>
      <c r="V235" t="s">
        <v>11987</v>
      </c>
      <c r="W235" t="s">
        <v>4265</v>
      </c>
      <c r="X235" t="s">
        <v>924</v>
      </c>
      <c r="Y235" t="s">
        <v>12104</v>
      </c>
      <c r="Z235" t="s">
        <v>11819</v>
      </c>
      <c r="AA235" t="s">
        <v>11839</v>
      </c>
      <c r="AB235" t="s">
        <v>11990</v>
      </c>
      <c r="AC235">
        <v>89.973332999999997</v>
      </c>
      <c r="AD235">
        <v>0.95458299999999996</v>
      </c>
      <c r="AE235" s="6">
        <v>43851</v>
      </c>
      <c r="AF235" s="6">
        <v>54809</v>
      </c>
      <c r="AG235" t="s">
        <v>570</v>
      </c>
      <c r="AH235">
        <v>27.758333</v>
      </c>
      <c r="AI235">
        <v>15.9105145264993</v>
      </c>
      <c r="AJ235">
        <v>358.40814799999998</v>
      </c>
      <c r="AK235">
        <v>4.5907962677195604</v>
      </c>
      <c r="AL235">
        <v>174</v>
      </c>
      <c r="AM235">
        <v>200</v>
      </c>
      <c r="AN235">
        <v>3.95</v>
      </c>
      <c r="AO235" t="s">
        <v>11991</v>
      </c>
      <c r="AP235">
        <v>1</v>
      </c>
      <c r="AQ235">
        <v>2</v>
      </c>
      <c r="AR235">
        <v>68.518055870906906</v>
      </c>
      <c r="AS235">
        <v>2.11838393888257E-2</v>
      </c>
      <c r="AT235">
        <v>0.35209776410037802</v>
      </c>
      <c r="AU235">
        <v>0.12231475626781201</v>
      </c>
      <c r="AV235">
        <v>2.78637709777687</v>
      </c>
    </row>
    <row r="236" spans="1:48" x14ac:dyDescent="0.25">
      <c r="A236" t="s">
        <v>13563</v>
      </c>
      <c r="B236" s="6">
        <v>44664</v>
      </c>
      <c r="C236" t="s">
        <v>13564</v>
      </c>
      <c r="D236" t="s">
        <v>280</v>
      </c>
      <c r="E236">
        <v>186051255.19999999</v>
      </c>
      <c r="F236">
        <v>190827862.59999999</v>
      </c>
      <c r="G236">
        <v>7.0707931535133897E-2</v>
      </c>
      <c r="H236">
        <v>1.4527779999999999</v>
      </c>
      <c r="I236">
        <v>1.4028620000000001</v>
      </c>
      <c r="J236">
        <v>2.8422239999999999</v>
      </c>
      <c r="K236">
        <v>2.8422239999999999</v>
      </c>
      <c r="L236">
        <v>86.914599999999893</v>
      </c>
      <c r="M236">
        <v>81</v>
      </c>
      <c r="N236">
        <v>1.397106</v>
      </c>
      <c r="O236">
        <v>-3.7200000000003897E-2</v>
      </c>
      <c r="P236">
        <v>-0.35756144070122597</v>
      </c>
      <c r="Q236">
        <v>-2.0162627810891798</v>
      </c>
      <c r="R236">
        <v>102.33125</v>
      </c>
      <c r="S236">
        <v>103.04825</v>
      </c>
      <c r="T236">
        <v>102.33125</v>
      </c>
      <c r="U236">
        <v>103.04825</v>
      </c>
      <c r="V236" t="s">
        <v>11987</v>
      </c>
      <c r="W236" t="s">
        <v>4264</v>
      </c>
      <c r="X236" t="s">
        <v>924</v>
      </c>
      <c r="Y236" t="s">
        <v>12104</v>
      </c>
      <c r="Z236" t="s">
        <v>11819</v>
      </c>
      <c r="AA236" t="s">
        <v>11839</v>
      </c>
      <c r="AB236" t="s">
        <v>11990</v>
      </c>
      <c r="AC236">
        <v>102.56736100000001</v>
      </c>
      <c r="AD236">
        <v>0.23611099999999999</v>
      </c>
      <c r="AE236" s="6">
        <v>41548</v>
      </c>
      <c r="AF236" s="6">
        <v>45200</v>
      </c>
      <c r="AG236" t="s">
        <v>570</v>
      </c>
      <c r="AH236">
        <v>1.4527779999999999</v>
      </c>
      <c r="AI236">
        <v>1.4028622545339999</v>
      </c>
      <c r="AJ236">
        <v>3.1065390000000002</v>
      </c>
      <c r="AK236">
        <v>2.8422238686377299</v>
      </c>
      <c r="AL236">
        <v>81</v>
      </c>
      <c r="AM236">
        <v>46</v>
      </c>
      <c r="AN236">
        <v>5</v>
      </c>
      <c r="AO236" t="s">
        <v>11991</v>
      </c>
      <c r="AP236">
        <v>1</v>
      </c>
      <c r="AQ236">
        <v>2</v>
      </c>
      <c r="AR236">
        <v>68.518055870906906</v>
      </c>
      <c r="AS236">
        <v>2.11838393888257E-2</v>
      </c>
      <c r="AT236">
        <v>0.35209776410037802</v>
      </c>
      <c r="AU236">
        <v>0.12231475626781201</v>
      </c>
      <c r="AV236">
        <v>2.78637709777687</v>
      </c>
    </row>
    <row r="237" spans="1:48" x14ac:dyDescent="0.25">
      <c r="A237" t="s">
        <v>13565</v>
      </c>
      <c r="B237" s="6">
        <v>44664</v>
      </c>
      <c r="C237" t="s">
        <v>13566</v>
      </c>
      <c r="D237" t="s">
        <v>237</v>
      </c>
      <c r="E237">
        <v>180953960.80000001</v>
      </c>
      <c r="F237">
        <v>139368478.69999999</v>
      </c>
      <c r="G237">
        <v>5.1640555610741698E-2</v>
      </c>
      <c r="H237">
        <v>8.6999999999999993</v>
      </c>
      <c r="I237">
        <v>6.4260729999999997</v>
      </c>
      <c r="J237">
        <v>9.2084989999999998</v>
      </c>
      <c r="K237">
        <v>9.2084989999999998</v>
      </c>
      <c r="L237">
        <v>651.21659999999997</v>
      </c>
      <c r="M237">
        <v>653</v>
      </c>
      <c r="N237">
        <v>6.399858</v>
      </c>
      <c r="O237">
        <v>-0.56840000000000201</v>
      </c>
      <c r="P237">
        <v>10.920933621045901</v>
      </c>
      <c r="Q237">
        <v>-14.0603057285461</v>
      </c>
      <c r="R237">
        <v>76.75</v>
      </c>
      <c r="S237">
        <v>77.75</v>
      </c>
      <c r="T237">
        <v>76.75</v>
      </c>
      <c r="U237">
        <v>77.75</v>
      </c>
      <c r="V237" t="s">
        <v>11987</v>
      </c>
      <c r="W237" t="s">
        <v>13567</v>
      </c>
      <c r="X237" t="s">
        <v>924</v>
      </c>
      <c r="Y237" t="s">
        <v>12104</v>
      </c>
      <c r="Z237" t="s">
        <v>11838</v>
      </c>
      <c r="AA237" t="s">
        <v>396</v>
      </c>
      <c r="AB237" t="s">
        <v>753</v>
      </c>
      <c r="AC237">
        <v>77.018749999999997</v>
      </c>
      <c r="AD237">
        <v>0.26874999999999999</v>
      </c>
      <c r="AE237" s="6">
        <v>44182</v>
      </c>
      <c r="AF237" s="6">
        <v>47847</v>
      </c>
      <c r="AG237" t="s">
        <v>13568</v>
      </c>
      <c r="AH237">
        <v>8.6999999999999993</v>
      </c>
      <c r="AI237">
        <v>6.4260733976484001</v>
      </c>
      <c r="AJ237">
        <v>51.955081999999997</v>
      </c>
      <c r="AK237">
        <v>9.2084994172191994</v>
      </c>
      <c r="AL237">
        <v>653</v>
      </c>
      <c r="AM237">
        <v>649</v>
      </c>
      <c r="AN237">
        <v>5.375</v>
      </c>
      <c r="AO237" t="s">
        <v>12197</v>
      </c>
      <c r="AP237">
        <v>1</v>
      </c>
      <c r="AQ237">
        <v>4</v>
      </c>
      <c r="AR237">
        <v>31.994408949289301</v>
      </c>
      <c r="AS237">
        <v>7.5695142549847105E-2</v>
      </c>
      <c r="AT237">
        <v>-1.49841974978534</v>
      </c>
      <c r="AU237">
        <v>0.57860031917301302</v>
      </c>
      <c r="AV237">
        <v>-15.927160335336399</v>
      </c>
    </row>
    <row r="238" spans="1:48" x14ac:dyDescent="0.25">
      <c r="A238" t="s">
        <v>18572</v>
      </c>
      <c r="B238" s="6">
        <v>44664</v>
      </c>
      <c r="C238" t="s">
        <v>18573</v>
      </c>
      <c r="D238" t="s">
        <v>373</v>
      </c>
      <c r="E238">
        <v>305837680.19999999</v>
      </c>
      <c r="F238">
        <v>271700249.60000002</v>
      </c>
      <c r="G238">
        <v>0.100673782061126</v>
      </c>
      <c r="H238">
        <v>9.9055560000000007</v>
      </c>
      <c r="I238">
        <v>8.3358260000000008</v>
      </c>
      <c r="J238">
        <v>4.4006499999999997</v>
      </c>
      <c r="K238">
        <v>4.4006499999999997</v>
      </c>
      <c r="L238">
        <v>170.83349999999999</v>
      </c>
      <c r="M238">
        <v>171</v>
      </c>
      <c r="N238">
        <v>8.3094059999999992</v>
      </c>
      <c r="O238">
        <v>9.4499999999997294E-2</v>
      </c>
      <c r="P238">
        <v>-2.2892652014573902</v>
      </c>
      <c r="Q238">
        <v>-8.6934787550126806</v>
      </c>
      <c r="R238">
        <v>88.55</v>
      </c>
      <c r="S238">
        <v>89.251999999999995</v>
      </c>
      <c r="T238">
        <v>88.55</v>
      </c>
      <c r="U238">
        <v>89.251999999999995</v>
      </c>
      <c r="V238" t="s">
        <v>11987</v>
      </c>
      <c r="W238" t="s">
        <v>18047</v>
      </c>
      <c r="X238" t="s">
        <v>924</v>
      </c>
      <c r="Y238" t="s">
        <v>12104</v>
      </c>
      <c r="Z238" t="s">
        <v>11838</v>
      </c>
      <c r="AA238" t="s">
        <v>11839</v>
      </c>
      <c r="AB238" t="s">
        <v>11990</v>
      </c>
      <c r="AC238">
        <v>88.838055999999995</v>
      </c>
      <c r="AD238">
        <v>0.28805599999999998</v>
      </c>
      <c r="AE238" s="6">
        <v>44453</v>
      </c>
      <c r="AF238" s="6">
        <v>48471</v>
      </c>
      <c r="AG238" t="s">
        <v>526</v>
      </c>
      <c r="AH238">
        <v>9.9055560000000007</v>
      </c>
      <c r="AI238">
        <v>8.3358263418769702</v>
      </c>
      <c r="AJ238">
        <v>80.931937000000005</v>
      </c>
      <c r="AK238">
        <v>4.4006499992773298</v>
      </c>
      <c r="AL238">
        <v>171</v>
      </c>
      <c r="AM238">
        <v>166</v>
      </c>
      <c r="AN238">
        <v>3.05</v>
      </c>
      <c r="AO238" t="s">
        <v>11991</v>
      </c>
      <c r="AP238">
        <v>1</v>
      </c>
      <c r="AQ238">
        <v>3</v>
      </c>
      <c r="AR238">
        <v>54.617858380928503</v>
      </c>
      <c r="AS238">
        <v>4.94644189374824E-2</v>
      </c>
      <c r="AT238">
        <v>0.94934109015541401</v>
      </c>
      <c r="AU238">
        <v>0.40039679910260101</v>
      </c>
      <c r="AV238">
        <v>2.9074472658597501</v>
      </c>
    </row>
    <row r="239" spans="1:48" x14ac:dyDescent="0.25">
      <c r="A239" t="s">
        <v>13569</v>
      </c>
      <c r="B239" s="6">
        <v>44664</v>
      </c>
      <c r="C239" t="s">
        <v>13570</v>
      </c>
      <c r="D239" t="s">
        <v>373</v>
      </c>
      <c r="E239">
        <v>214780245.59999999</v>
      </c>
      <c r="F239">
        <v>220887461.69999999</v>
      </c>
      <c r="G239">
        <v>8.1845990999577997E-2</v>
      </c>
      <c r="H239">
        <v>3.786111</v>
      </c>
      <c r="I239">
        <v>3.424795</v>
      </c>
      <c r="J239">
        <v>4.0423549999999997</v>
      </c>
      <c r="K239">
        <v>4.0423549999999997</v>
      </c>
      <c r="L239">
        <v>144.433799999999</v>
      </c>
      <c r="M239">
        <v>144</v>
      </c>
      <c r="N239">
        <v>3.406234</v>
      </c>
      <c r="O239">
        <v>-0.43659999999999799</v>
      </c>
      <c r="P239">
        <v>-1.6616536640191799</v>
      </c>
      <c r="Q239">
        <v>-4.49647522310977</v>
      </c>
      <c r="R239">
        <v>101.8275</v>
      </c>
      <c r="S239">
        <v>102.4525</v>
      </c>
      <c r="T239">
        <v>101.8275</v>
      </c>
      <c r="U239">
        <v>102.4525</v>
      </c>
      <c r="V239" t="s">
        <v>11987</v>
      </c>
      <c r="W239" t="s">
        <v>6162</v>
      </c>
      <c r="X239" t="s">
        <v>924</v>
      </c>
      <c r="Y239" t="s">
        <v>12104</v>
      </c>
      <c r="Z239" t="s">
        <v>11838</v>
      </c>
      <c r="AA239" t="s">
        <v>256</v>
      </c>
      <c r="AB239" t="s">
        <v>11990</v>
      </c>
      <c r="AC239">
        <v>102.84347200000001</v>
      </c>
      <c r="AD239">
        <v>1.0159720000000001</v>
      </c>
      <c r="AE239" s="6">
        <v>41842</v>
      </c>
      <c r="AF239" s="6">
        <v>46235</v>
      </c>
      <c r="AG239" t="s">
        <v>526</v>
      </c>
      <c r="AH239">
        <v>3.6638890000000002</v>
      </c>
      <c r="AI239">
        <v>3.3241139708182899</v>
      </c>
      <c r="AJ239">
        <v>13.622431000000001</v>
      </c>
      <c r="AK239">
        <v>4.0219105527058598</v>
      </c>
      <c r="AL239">
        <v>142</v>
      </c>
      <c r="AM239">
        <v>132</v>
      </c>
      <c r="AN239">
        <v>4.75</v>
      </c>
      <c r="AO239" t="s">
        <v>11991</v>
      </c>
      <c r="AP239">
        <v>1</v>
      </c>
      <c r="AQ239">
        <v>3</v>
      </c>
      <c r="AR239">
        <v>54.617858380928503</v>
      </c>
      <c r="AS239">
        <v>4.94644189374824E-2</v>
      </c>
      <c r="AT239">
        <v>0.94934109015541401</v>
      </c>
      <c r="AU239">
        <v>0.40039679910260101</v>
      </c>
      <c r="AV239">
        <v>2.9074472658597501</v>
      </c>
    </row>
    <row r="240" spans="1:48" x14ac:dyDescent="0.25">
      <c r="A240" t="s">
        <v>13571</v>
      </c>
      <c r="B240" s="6">
        <v>44664</v>
      </c>
      <c r="C240" t="s">
        <v>13572</v>
      </c>
      <c r="D240" t="s">
        <v>373</v>
      </c>
      <c r="E240">
        <v>167516854.80000001</v>
      </c>
      <c r="F240">
        <v>173610280.40000001</v>
      </c>
      <c r="G240">
        <v>6.4328257177862294E-2</v>
      </c>
      <c r="H240">
        <v>1.533433</v>
      </c>
      <c r="I240">
        <v>1.437729</v>
      </c>
      <c r="J240">
        <v>3.4123030000000001</v>
      </c>
      <c r="K240">
        <v>3.4123030000000001</v>
      </c>
      <c r="L240">
        <v>138.47019999999901</v>
      </c>
      <c r="M240">
        <v>121</v>
      </c>
      <c r="N240">
        <v>1.429832</v>
      </c>
      <c r="O240">
        <v>-9.8399999999998405E-2</v>
      </c>
      <c r="P240">
        <v>-0.59746143565847498</v>
      </c>
      <c r="Q240">
        <v>-2.35351808776654</v>
      </c>
      <c r="R240">
        <v>101.3625</v>
      </c>
      <c r="S240">
        <v>102.15049999999999</v>
      </c>
      <c r="T240">
        <v>101.3625</v>
      </c>
      <c r="U240">
        <v>102.15049999999999</v>
      </c>
      <c r="V240" t="s">
        <v>11987</v>
      </c>
      <c r="W240" t="s">
        <v>6158</v>
      </c>
      <c r="X240" t="s">
        <v>924</v>
      </c>
      <c r="Y240" t="s">
        <v>12104</v>
      </c>
      <c r="Z240" t="s">
        <v>11838</v>
      </c>
      <c r="AA240" t="s">
        <v>256</v>
      </c>
      <c r="AB240" t="s">
        <v>11990</v>
      </c>
      <c r="AC240">
        <v>103.6375</v>
      </c>
      <c r="AD240">
        <v>2.2749999999999999</v>
      </c>
      <c r="AE240" s="6">
        <v>41577</v>
      </c>
      <c r="AF240" s="6">
        <v>45595</v>
      </c>
      <c r="AG240" t="s">
        <v>526</v>
      </c>
      <c r="AH240">
        <v>1.450083</v>
      </c>
      <c r="AI240">
        <v>1.3636976535291201</v>
      </c>
      <c r="AJ240">
        <v>3.211379</v>
      </c>
      <c r="AK240">
        <v>3.3348966143476102</v>
      </c>
      <c r="AL240">
        <v>118</v>
      </c>
      <c r="AM240">
        <v>91</v>
      </c>
      <c r="AN240">
        <v>4.875</v>
      </c>
      <c r="AO240" t="s">
        <v>11991</v>
      </c>
      <c r="AP240">
        <v>1</v>
      </c>
      <c r="AQ240">
        <v>3</v>
      </c>
      <c r="AR240">
        <v>54.617858380928503</v>
      </c>
      <c r="AS240">
        <v>4.94644189374824E-2</v>
      </c>
      <c r="AT240">
        <v>0.94934109015541401</v>
      </c>
      <c r="AU240">
        <v>0.40039679910260101</v>
      </c>
      <c r="AV240">
        <v>2.9074472658597501</v>
      </c>
    </row>
    <row r="241" spans="1:48" x14ac:dyDescent="0.25">
      <c r="A241" t="s">
        <v>13573</v>
      </c>
      <c r="B241" s="6">
        <v>44664</v>
      </c>
      <c r="C241" t="s">
        <v>13574</v>
      </c>
      <c r="D241" t="s">
        <v>237</v>
      </c>
      <c r="E241">
        <v>494763809.80000001</v>
      </c>
      <c r="F241">
        <v>498247111.80000001</v>
      </c>
      <c r="G241">
        <v>0.18461676506236199</v>
      </c>
      <c r="H241">
        <v>3.7849200000000001</v>
      </c>
      <c r="I241">
        <v>3.3342350000000001</v>
      </c>
      <c r="J241">
        <v>4.4240849999999998</v>
      </c>
      <c r="K241">
        <v>4.4240849999999998</v>
      </c>
      <c r="L241">
        <v>182.61179999999899</v>
      </c>
      <c r="M241">
        <v>184</v>
      </c>
      <c r="N241">
        <v>3.315744</v>
      </c>
      <c r="O241">
        <v>-0.24619999999999601</v>
      </c>
      <c r="P241">
        <v>-1.2996560409641</v>
      </c>
      <c r="Q241">
        <v>-4.7275745648957601</v>
      </c>
      <c r="R241">
        <v>99.7</v>
      </c>
      <c r="S241">
        <v>100.7</v>
      </c>
      <c r="T241">
        <v>87.975279999999998</v>
      </c>
      <c r="U241">
        <v>88.857680000000002</v>
      </c>
      <c r="V241" t="s">
        <v>11987</v>
      </c>
      <c r="W241" t="s">
        <v>6452</v>
      </c>
      <c r="X241" t="s">
        <v>924</v>
      </c>
      <c r="Y241" t="s">
        <v>12104</v>
      </c>
      <c r="Z241" t="s">
        <v>11819</v>
      </c>
      <c r="AA241" t="s">
        <v>374</v>
      </c>
      <c r="AB241" t="s">
        <v>11990</v>
      </c>
      <c r="AC241">
        <v>88.861238999999998</v>
      </c>
      <c r="AD241">
        <v>1.004033</v>
      </c>
      <c r="AE241" s="6">
        <v>41851</v>
      </c>
      <c r="AF241" s="6">
        <v>47330</v>
      </c>
      <c r="AG241" t="s">
        <v>1843</v>
      </c>
      <c r="AH241">
        <v>3.7849200000000001</v>
      </c>
      <c r="AI241">
        <v>3.3342353073471198</v>
      </c>
      <c r="AJ241">
        <v>17.207398000000001</v>
      </c>
      <c r="AK241">
        <v>4.4240852008016098</v>
      </c>
      <c r="AL241">
        <v>184</v>
      </c>
      <c r="AM241">
        <v>176</v>
      </c>
      <c r="AN241">
        <v>4.6340000000000003</v>
      </c>
      <c r="AO241" t="s">
        <v>11991</v>
      </c>
      <c r="AP241">
        <v>0.88239999999999996</v>
      </c>
      <c r="AQ241">
        <v>2</v>
      </c>
      <c r="AR241">
        <v>72.790295782246204</v>
      </c>
      <c r="AS241">
        <v>-1.35094332388518E-3</v>
      </c>
      <c r="AT241">
        <v>-0.206013398498086</v>
      </c>
      <c r="AU241">
        <v>-0.101858679538381</v>
      </c>
      <c r="AV241">
        <v>-3.7785655864849002</v>
      </c>
    </row>
    <row r="242" spans="1:48" x14ac:dyDescent="0.25">
      <c r="A242" t="s">
        <v>17757</v>
      </c>
      <c r="B242" s="6">
        <v>44664</v>
      </c>
      <c r="C242" t="s">
        <v>17758</v>
      </c>
      <c r="D242" t="s">
        <v>237</v>
      </c>
      <c r="E242">
        <v>611675360</v>
      </c>
      <c r="F242">
        <v>577115702.20000005</v>
      </c>
      <c r="G242">
        <v>0.21384014371624199</v>
      </c>
      <c r="H242">
        <v>24.624884999999999</v>
      </c>
      <c r="I242">
        <v>13.972149</v>
      </c>
      <c r="J242">
        <v>4.9587640000000004</v>
      </c>
      <c r="K242">
        <v>4.9587640000000004</v>
      </c>
      <c r="L242">
        <v>206.5624</v>
      </c>
      <c r="M242">
        <v>209</v>
      </c>
      <c r="N242">
        <v>13.890032</v>
      </c>
      <c r="O242">
        <v>-0.89289999999999603</v>
      </c>
      <c r="P242">
        <v>-2.0528936251845402</v>
      </c>
      <c r="Q242">
        <v>-11.335601969526399</v>
      </c>
      <c r="R242">
        <v>93</v>
      </c>
      <c r="S242">
        <v>93.625</v>
      </c>
      <c r="T242">
        <v>93</v>
      </c>
      <c r="U242">
        <v>93.625</v>
      </c>
      <c r="V242" t="s">
        <v>11987</v>
      </c>
      <c r="W242" t="s">
        <v>17644</v>
      </c>
      <c r="X242" t="s">
        <v>924</v>
      </c>
      <c r="Y242" t="s">
        <v>12104</v>
      </c>
      <c r="Z242" t="s">
        <v>11839</v>
      </c>
      <c r="AA242" t="s">
        <v>343</v>
      </c>
      <c r="AB242" t="s">
        <v>11990</v>
      </c>
      <c r="AC242">
        <v>94.35</v>
      </c>
      <c r="AD242">
        <v>1.35</v>
      </c>
      <c r="AE242" s="6">
        <v>44403</v>
      </c>
      <c r="AF242" s="6">
        <v>57161</v>
      </c>
      <c r="AG242" t="s">
        <v>17533</v>
      </c>
      <c r="AH242">
        <v>24.624884999999999</v>
      </c>
      <c r="AI242">
        <v>13.9721487448652</v>
      </c>
      <c r="AJ242">
        <v>284.09004900000002</v>
      </c>
      <c r="AK242">
        <v>4.9587642854142198</v>
      </c>
      <c r="AL242">
        <v>209</v>
      </c>
      <c r="AM242">
        <v>237</v>
      </c>
      <c r="AN242">
        <v>4.5</v>
      </c>
      <c r="AO242" t="s">
        <v>11991</v>
      </c>
      <c r="AP242">
        <v>1</v>
      </c>
      <c r="AQ242">
        <v>2</v>
      </c>
      <c r="AR242">
        <v>53.1089787684122</v>
      </c>
      <c r="AS242">
        <v>-1.6231185372831101E-2</v>
      </c>
      <c r="AT242">
        <v>0.14235404576817201</v>
      </c>
      <c r="AU242">
        <v>-0.19497143858913499</v>
      </c>
      <c r="AV242">
        <v>0.99206227031151395</v>
      </c>
    </row>
    <row r="243" spans="1:48" x14ac:dyDescent="0.25">
      <c r="A243" t="s">
        <v>13575</v>
      </c>
      <c r="B243" s="6">
        <v>44664</v>
      </c>
      <c r="C243" t="s">
        <v>13576</v>
      </c>
      <c r="D243" t="s">
        <v>1064</v>
      </c>
      <c r="E243">
        <v>254864733.59999999</v>
      </c>
      <c r="F243">
        <v>225848383.69999999</v>
      </c>
      <c r="G243">
        <v>8.3684173976513496E-2</v>
      </c>
      <c r="H243">
        <v>8.9666669999999993</v>
      </c>
      <c r="I243">
        <v>7.6961380000000004</v>
      </c>
      <c r="J243">
        <v>4.4658759999999997</v>
      </c>
      <c r="K243">
        <v>4.4658759999999997</v>
      </c>
      <c r="L243">
        <v>177.04319999999899</v>
      </c>
      <c r="M243">
        <v>178</v>
      </c>
      <c r="N243">
        <v>7.6675579999999997</v>
      </c>
      <c r="O243">
        <v>-0.212999999999996</v>
      </c>
      <c r="P243">
        <v>-1.9127533240179</v>
      </c>
      <c r="Q243">
        <v>-8.7725104262145592</v>
      </c>
      <c r="R243">
        <v>88.515000000000001</v>
      </c>
      <c r="S243">
        <v>89.265000000000001</v>
      </c>
      <c r="T243">
        <v>88.515000000000001</v>
      </c>
      <c r="U243">
        <v>89.265000000000001</v>
      </c>
      <c r="V243" t="s">
        <v>11987</v>
      </c>
      <c r="W243" t="s">
        <v>5581</v>
      </c>
      <c r="X243" t="s">
        <v>924</v>
      </c>
      <c r="Y243" t="s">
        <v>12104</v>
      </c>
      <c r="Z243" t="s">
        <v>11838</v>
      </c>
      <c r="AA243" t="s">
        <v>256</v>
      </c>
      <c r="AB243" t="s">
        <v>11990</v>
      </c>
      <c r="AC243">
        <v>88.614999999999995</v>
      </c>
      <c r="AD243">
        <v>0.1</v>
      </c>
      <c r="AE243" s="6">
        <v>44292</v>
      </c>
      <c r="AF243" s="6">
        <v>47944</v>
      </c>
      <c r="AG243" t="s">
        <v>1063</v>
      </c>
      <c r="AH243">
        <v>8.9666669999999993</v>
      </c>
      <c r="AI243">
        <v>7.6961375995405499</v>
      </c>
      <c r="AJ243">
        <v>68.320013000000003</v>
      </c>
      <c r="AK243">
        <v>4.4658755514004103</v>
      </c>
      <c r="AL243">
        <v>178</v>
      </c>
      <c r="AM243">
        <v>173</v>
      </c>
      <c r="AN243">
        <v>3</v>
      </c>
      <c r="AO243" t="s">
        <v>11991</v>
      </c>
      <c r="AP243">
        <v>1</v>
      </c>
      <c r="AQ243">
        <v>2</v>
      </c>
      <c r="AR243">
        <v>66.687857645446201</v>
      </c>
      <c r="AS243">
        <v>-9.97922834460922E-2</v>
      </c>
      <c r="AT243">
        <v>-1.5815680524075399</v>
      </c>
      <c r="AU243">
        <v>-0.73284869373233597</v>
      </c>
      <c r="AV243">
        <v>-0.24890551636427399</v>
      </c>
    </row>
    <row r="244" spans="1:48" x14ac:dyDescent="0.25">
      <c r="A244" t="s">
        <v>13577</v>
      </c>
      <c r="B244" s="6">
        <v>44664</v>
      </c>
      <c r="C244" t="s">
        <v>13578</v>
      </c>
      <c r="D244" t="s">
        <v>1064</v>
      </c>
      <c r="E244">
        <v>254864733.59999999</v>
      </c>
      <c r="F244">
        <v>246351543</v>
      </c>
      <c r="G244">
        <v>9.1281261551311096E-2</v>
      </c>
      <c r="H244">
        <v>7.7361110000000002</v>
      </c>
      <c r="I244">
        <v>6.5556239999999999</v>
      </c>
      <c r="J244">
        <v>4.4008770000000004</v>
      </c>
      <c r="K244">
        <v>4.4008770000000004</v>
      </c>
      <c r="L244">
        <v>170.13310000000001</v>
      </c>
      <c r="M244">
        <v>170</v>
      </c>
      <c r="N244">
        <v>6.5237550000000004</v>
      </c>
      <c r="O244">
        <v>-0.181699999999995</v>
      </c>
      <c r="P244">
        <v>-1.59731963947253</v>
      </c>
      <c r="Q244">
        <v>-7.0119909744425097</v>
      </c>
      <c r="R244">
        <v>95.643749999999997</v>
      </c>
      <c r="S244">
        <v>96.415750000000003</v>
      </c>
      <c r="T244">
        <v>95.643749999999997</v>
      </c>
      <c r="U244">
        <v>96.415750000000003</v>
      </c>
      <c r="V244" t="s">
        <v>11987</v>
      </c>
      <c r="W244" t="s">
        <v>5576</v>
      </c>
      <c r="X244" t="s">
        <v>924</v>
      </c>
      <c r="Y244" t="s">
        <v>12104</v>
      </c>
      <c r="Z244" t="s">
        <v>11838</v>
      </c>
      <c r="AA244" t="s">
        <v>256</v>
      </c>
      <c r="AB244" t="s">
        <v>11990</v>
      </c>
      <c r="AC244">
        <v>96.659722000000002</v>
      </c>
      <c r="AD244">
        <v>1.0159720000000001</v>
      </c>
      <c r="AE244" s="6">
        <v>43843</v>
      </c>
      <c r="AF244" s="6">
        <v>47496</v>
      </c>
      <c r="AG244" t="s">
        <v>1063</v>
      </c>
      <c r="AH244">
        <v>7.7361110000000002</v>
      </c>
      <c r="AI244">
        <v>6.5556244278467304</v>
      </c>
      <c r="AJ244">
        <v>50.560780000000001</v>
      </c>
      <c r="AK244">
        <v>4.4008769721254</v>
      </c>
      <c r="AL244">
        <v>170</v>
      </c>
      <c r="AM244">
        <v>168</v>
      </c>
      <c r="AN244">
        <v>3.85</v>
      </c>
      <c r="AO244" t="s">
        <v>11991</v>
      </c>
      <c r="AP244">
        <v>1</v>
      </c>
      <c r="AQ244">
        <v>2</v>
      </c>
      <c r="AR244">
        <v>66.687857645446201</v>
      </c>
      <c r="AS244">
        <v>-9.97922834460922E-2</v>
      </c>
      <c r="AT244">
        <v>-1.5815680524075399</v>
      </c>
      <c r="AU244">
        <v>-0.73284869373233597</v>
      </c>
      <c r="AV244">
        <v>-0.24890551636427399</v>
      </c>
    </row>
    <row r="245" spans="1:48" x14ac:dyDescent="0.25">
      <c r="A245" t="s">
        <v>13579</v>
      </c>
      <c r="B245" s="6">
        <v>44664</v>
      </c>
      <c r="C245" t="s">
        <v>13580</v>
      </c>
      <c r="D245" t="s">
        <v>1064</v>
      </c>
      <c r="E245">
        <v>254864733.59999999</v>
      </c>
      <c r="F245">
        <v>260960249.30000001</v>
      </c>
      <c r="G245">
        <v>9.6694262539900003E-2</v>
      </c>
      <c r="H245">
        <v>2.4083329999999998</v>
      </c>
      <c r="I245">
        <v>2.2687919999999999</v>
      </c>
      <c r="J245">
        <v>3.5556920000000001</v>
      </c>
      <c r="K245">
        <v>3.5556920000000001</v>
      </c>
      <c r="L245">
        <v>112.2042</v>
      </c>
      <c r="M245">
        <v>109</v>
      </c>
      <c r="N245">
        <v>2.256062</v>
      </c>
      <c r="O245">
        <v>0.173899999999993</v>
      </c>
      <c r="P245">
        <v>-0.47049668771022002</v>
      </c>
      <c r="Q245">
        <v>-3.2386297811480298</v>
      </c>
      <c r="R245">
        <v>101.95625</v>
      </c>
      <c r="S245">
        <v>102.73025</v>
      </c>
      <c r="T245">
        <v>101.95625</v>
      </c>
      <c r="U245">
        <v>102.73025</v>
      </c>
      <c r="V245" t="s">
        <v>11987</v>
      </c>
      <c r="W245" t="s">
        <v>5574</v>
      </c>
      <c r="X245" t="s">
        <v>924</v>
      </c>
      <c r="Y245" t="s">
        <v>12104</v>
      </c>
      <c r="Z245" t="s">
        <v>11838</v>
      </c>
      <c r="AA245" t="s">
        <v>256</v>
      </c>
      <c r="AB245" t="s">
        <v>11990</v>
      </c>
      <c r="AC245">
        <v>102.391667</v>
      </c>
      <c r="AD245">
        <v>0.435417</v>
      </c>
      <c r="AE245" s="6">
        <v>41897</v>
      </c>
      <c r="AF245" s="6">
        <v>45550</v>
      </c>
      <c r="AG245" t="s">
        <v>1063</v>
      </c>
      <c r="AH245">
        <v>2.1583329999999998</v>
      </c>
      <c r="AI245">
        <v>2.0428752200661799</v>
      </c>
      <c r="AJ245">
        <v>5.4151300000000004</v>
      </c>
      <c r="AK245">
        <v>3.4276567551341501</v>
      </c>
      <c r="AL245">
        <v>104</v>
      </c>
      <c r="AM245">
        <v>80</v>
      </c>
      <c r="AN245">
        <v>4.75</v>
      </c>
      <c r="AO245" t="s">
        <v>11991</v>
      </c>
      <c r="AP245">
        <v>1</v>
      </c>
      <c r="AQ245">
        <v>2</v>
      </c>
      <c r="AR245">
        <v>66.687857645446201</v>
      </c>
      <c r="AS245">
        <v>-9.97922834460922E-2</v>
      </c>
      <c r="AT245">
        <v>-1.5815680524075399</v>
      </c>
      <c r="AU245">
        <v>-0.73284869373233597</v>
      </c>
      <c r="AV245">
        <v>-0.24890551636427399</v>
      </c>
    </row>
    <row r="246" spans="1:48" x14ac:dyDescent="0.25">
      <c r="A246" t="s">
        <v>13581</v>
      </c>
      <c r="B246" s="6">
        <v>44664</v>
      </c>
      <c r="C246" t="s">
        <v>13582</v>
      </c>
      <c r="D246" t="s">
        <v>1064</v>
      </c>
      <c r="E246">
        <v>254864733.59999999</v>
      </c>
      <c r="F246">
        <v>261881478.30000001</v>
      </c>
      <c r="G246">
        <v>9.7035607844388E-2</v>
      </c>
      <c r="H246">
        <v>1.075</v>
      </c>
      <c r="I246">
        <v>1.0325569999999999</v>
      </c>
      <c r="J246">
        <v>2.8909419999999999</v>
      </c>
      <c r="K246">
        <v>2.8909419999999999</v>
      </c>
      <c r="L246">
        <v>117.324199999999</v>
      </c>
      <c r="M246">
        <v>114</v>
      </c>
      <c r="N246">
        <v>1.028581</v>
      </c>
      <c r="O246">
        <v>4.7299999999994499E-2</v>
      </c>
      <c r="P246">
        <v>-0.289767813983621</v>
      </c>
      <c r="Q246">
        <v>-0.77121815143151795</v>
      </c>
      <c r="R246">
        <v>100.89375</v>
      </c>
      <c r="S246">
        <v>101.55775</v>
      </c>
      <c r="T246">
        <v>100.89375</v>
      </c>
      <c r="U246">
        <v>101.55775</v>
      </c>
      <c r="V246" t="s">
        <v>11987</v>
      </c>
      <c r="W246" t="s">
        <v>5570</v>
      </c>
      <c r="X246" t="s">
        <v>924</v>
      </c>
      <c r="Y246" t="s">
        <v>12104</v>
      </c>
      <c r="Z246" t="s">
        <v>11838</v>
      </c>
      <c r="AA246" t="s">
        <v>11839</v>
      </c>
      <c r="AB246" t="s">
        <v>11990</v>
      </c>
      <c r="AC246">
        <v>102.753125</v>
      </c>
      <c r="AD246">
        <v>1.859375</v>
      </c>
      <c r="AE246" s="6">
        <v>41407</v>
      </c>
      <c r="AF246" s="6">
        <v>45061</v>
      </c>
      <c r="AG246" t="s">
        <v>1063</v>
      </c>
      <c r="AH246">
        <v>0.82499999999999996</v>
      </c>
      <c r="AI246">
        <v>0.80491062889575504</v>
      </c>
      <c r="AJ246">
        <v>1.3086629999999999</v>
      </c>
      <c r="AK246">
        <v>2.4579613696635798</v>
      </c>
      <c r="AL246">
        <v>88</v>
      </c>
      <c r="AM246">
        <v>52</v>
      </c>
      <c r="AN246">
        <v>4.375</v>
      </c>
      <c r="AO246" t="s">
        <v>11991</v>
      </c>
      <c r="AP246">
        <v>1</v>
      </c>
      <c r="AQ246">
        <v>2</v>
      </c>
      <c r="AR246">
        <v>66.687857645446201</v>
      </c>
      <c r="AS246">
        <v>-9.97922834460922E-2</v>
      </c>
      <c r="AT246">
        <v>-1.5815680524075399</v>
      </c>
      <c r="AU246">
        <v>-0.73284869373233597</v>
      </c>
      <c r="AV246">
        <v>-0.24890551636427399</v>
      </c>
    </row>
    <row r="247" spans="1:48" x14ac:dyDescent="0.25">
      <c r="A247" t="s">
        <v>13583</v>
      </c>
      <c r="B247" s="6">
        <v>44664</v>
      </c>
      <c r="C247" t="s">
        <v>13584</v>
      </c>
      <c r="D247" t="s">
        <v>1064</v>
      </c>
      <c r="E247">
        <v>318580917</v>
      </c>
      <c r="F247">
        <v>328043213.10000002</v>
      </c>
      <c r="G247">
        <v>0.121550683101926</v>
      </c>
      <c r="H247">
        <v>4.9611109999999998</v>
      </c>
      <c r="I247">
        <v>4.4535929999999997</v>
      </c>
      <c r="J247">
        <v>3.5791439999999999</v>
      </c>
      <c r="K247">
        <v>3.5791439999999999</v>
      </c>
      <c r="L247">
        <v>93.177699999999902</v>
      </c>
      <c r="M247">
        <v>94</v>
      </c>
      <c r="N247">
        <v>4.4337099999999996</v>
      </c>
      <c r="O247">
        <v>-0.165000000000004</v>
      </c>
      <c r="P247">
        <v>-1.2276846651120601</v>
      </c>
      <c r="Q247">
        <v>-5.0898542027217104</v>
      </c>
      <c r="R247">
        <v>102.8</v>
      </c>
      <c r="S247">
        <v>103.587</v>
      </c>
      <c r="T247">
        <v>102.8</v>
      </c>
      <c r="U247">
        <v>103.587</v>
      </c>
      <c r="V247" t="s">
        <v>11987</v>
      </c>
      <c r="W247" t="s">
        <v>5575</v>
      </c>
      <c r="X247" t="s">
        <v>924</v>
      </c>
      <c r="Y247" t="s">
        <v>12104</v>
      </c>
      <c r="Z247" t="s">
        <v>11838</v>
      </c>
      <c r="AA247" t="s">
        <v>256</v>
      </c>
      <c r="AB247" t="s">
        <v>11990</v>
      </c>
      <c r="AC247">
        <v>102.970139</v>
      </c>
      <c r="AD247">
        <v>0.17013900000000001</v>
      </c>
      <c r="AE247" s="6">
        <v>42829</v>
      </c>
      <c r="AF247" s="6">
        <v>46481</v>
      </c>
      <c r="AG247" t="s">
        <v>1063</v>
      </c>
      <c r="AH247">
        <v>4.9611109999999998</v>
      </c>
      <c r="AI247">
        <v>4.4535932588286498</v>
      </c>
      <c r="AJ247">
        <v>23.241413999999999</v>
      </c>
      <c r="AK247">
        <v>3.57914434277256</v>
      </c>
      <c r="AL247">
        <v>94</v>
      </c>
      <c r="AM247">
        <v>87</v>
      </c>
      <c r="AN247">
        <v>4.375</v>
      </c>
      <c r="AO247" t="s">
        <v>11991</v>
      </c>
      <c r="AP247">
        <v>1</v>
      </c>
      <c r="AQ247">
        <v>1</v>
      </c>
      <c r="AR247">
        <v>66.687857645446201</v>
      </c>
      <c r="AS247">
        <v>-9.97922834460922E-2</v>
      </c>
      <c r="AT247">
        <v>-1.5815680524075399</v>
      </c>
      <c r="AU247">
        <v>-0.73284869373233597</v>
      </c>
      <c r="AV247">
        <v>-0.24890551636427399</v>
      </c>
    </row>
    <row r="248" spans="1:48" x14ac:dyDescent="0.25">
      <c r="A248" t="s">
        <v>17232</v>
      </c>
      <c r="B248" s="6">
        <v>44664</v>
      </c>
      <c r="C248" t="s">
        <v>17233</v>
      </c>
      <c r="D248" t="s">
        <v>237</v>
      </c>
      <c r="E248">
        <v>204072231.30000001</v>
      </c>
      <c r="F248">
        <v>164267518.19999999</v>
      </c>
      <c r="G248">
        <v>6.0866459829533599E-2</v>
      </c>
      <c r="H248">
        <v>8.4616349999999994</v>
      </c>
      <c r="I248">
        <v>6.0060289999999998</v>
      </c>
      <c r="J248">
        <v>8.53003</v>
      </c>
      <c r="K248">
        <v>8.53003</v>
      </c>
      <c r="L248">
        <v>583.29020000000003</v>
      </c>
      <c r="M248">
        <v>586</v>
      </c>
      <c r="N248">
        <v>5.9848499999999998</v>
      </c>
      <c r="O248">
        <v>0.93350000000000899</v>
      </c>
      <c r="P248">
        <v>-1.89004344470925</v>
      </c>
      <c r="Q248">
        <v>-15.6033239993812</v>
      </c>
      <c r="R248">
        <v>79</v>
      </c>
      <c r="S248">
        <v>80.5</v>
      </c>
      <c r="T248">
        <v>78.306426999999999</v>
      </c>
      <c r="U248">
        <v>79.793257999999994</v>
      </c>
      <c r="V248" t="s">
        <v>11987</v>
      </c>
      <c r="W248" t="s">
        <v>16821</v>
      </c>
      <c r="X248" t="s">
        <v>924</v>
      </c>
      <c r="Y248" t="s">
        <v>12104</v>
      </c>
      <c r="Z248" t="s">
        <v>753</v>
      </c>
      <c r="AA248" t="s">
        <v>268</v>
      </c>
      <c r="AB248" t="s">
        <v>753</v>
      </c>
      <c r="AC248">
        <v>79.788095999999996</v>
      </c>
      <c r="AD248">
        <v>1.4947919999999999</v>
      </c>
      <c r="AE248" s="6">
        <v>44362</v>
      </c>
      <c r="AF248" s="6">
        <v>48745</v>
      </c>
      <c r="AG248" t="s">
        <v>16917</v>
      </c>
      <c r="AH248">
        <v>8.4616349999999994</v>
      </c>
      <c r="AI248">
        <v>6.00602941351202</v>
      </c>
      <c r="AJ248">
        <v>51.483440999999999</v>
      </c>
      <c r="AK248">
        <v>8.5300295873561396</v>
      </c>
      <c r="AL248">
        <v>586</v>
      </c>
      <c r="AM248">
        <v>580</v>
      </c>
      <c r="AN248">
        <v>5.125</v>
      </c>
      <c r="AO248" t="s">
        <v>11991</v>
      </c>
      <c r="AP248">
        <v>0.99122059900000004</v>
      </c>
      <c r="AQ248">
        <v>2</v>
      </c>
      <c r="AR248">
        <v>57.229459676506998</v>
      </c>
      <c r="AS248">
        <v>-7.8525565194439595E-2</v>
      </c>
      <c r="AT248">
        <v>0.37455666067627602</v>
      </c>
      <c r="AU248">
        <v>-0.76325266366948996</v>
      </c>
      <c r="AV248">
        <v>2.33537909841308</v>
      </c>
    </row>
    <row r="249" spans="1:48" x14ac:dyDescent="0.25">
      <c r="A249" t="s">
        <v>21665</v>
      </c>
      <c r="B249" s="6">
        <v>44664</v>
      </c>
      <c r="C249" t="s">
        <v>21666</v>
      </c>
      <c r="D249" t="s">
        <v>212</v>
      </c>
      <c r="E249">
        <v>114689130</v>
      </c>
      <c r="F249">
        <v>104294631.7</v>
      </c>
      <c r="G249">
        <v>3.8644554181510297E-2</v>
      </c>
      <c r="H249">
        <v>9.802778</v>
      </c>
      <c r="I249">
        <v>7.5671929999999996</v>
      </c>
      <c r="J249">
        <v>5.9033280000000001</v>
      </c>
      <c r="K249">
        <v>5.9033280000000001</v>
      </c>
      <c r="L249">
        <v>321.06709999999998</v>
      </c>
      <c r="M249">
        <v>322</v>
      </c>
      <c r="N249">
        <v>7.5401920000000002</v>
      </c>
      <c r="O249">
        <v>5.8099999999994198E-2</v>
      </c>
      <c r="P249">
        <v>-3.5174591782062601</v>
      </c>
      <c r="Q249">
        <v>-2.71682036621453</v>
      </c>
      <c r="R249">
        <v>90</v>
      </c>
      <c r="S249">
        <v>91.5</v>
      </c>
      <c r="T249">
        <v>90</v>
      </c>
      <c r="U249">
        <v>91.5</v>
      </c>
      <c r="V249" t="s">
        <v>11987</v>
      </c>
      <c r="W249" t="s">
        <v>21667</v>
      </c>
      <c r="X249" t="s">
        <v>924</v>
      </c>
      <c r="Y249" t="s">
        <v>12104</v>
      </c>
      <c r="Z249" t="s">
        <v>11894</v>
      </c>
      <c r="AA249" t="s">
        <v>11839</v>
      </c>
      <c r="AB249" t="s">
        <v>11990</v>
      </c>
      <c r="AC249">
        <v>90.936806000000004</v>
      </c>
      <c r="AD249">
        <v>0.93680600000000003</v>
      </c>
      <c r="AE249" s="6">
        <v>44599</v>
      </c>
      <c r="AF249" s="6">
        <v>48251</v>
      </c>
      <c r="AG249" t="s">
        <v>21668</v>
      </c>
      <c r="AH249">
        <v>9.802778</v>
      </c>
      <c r="AI249">
        <v>7.5671931670325296</v>
      </c>
      <c r="AJ249">
        <v>70.157753</v>
      </c>
      <c r="AK249">
        <v>5.9033275594226797</v>
      </c>
      <c r="AL249">
        <v>322</v>
      </c>
      <c r="AM249">
        <v>317</v>
      </c>
      <c r="AN249">
        <v>4.75</v>
      </c>
      <c r="AO249" t="s">
        <v>11991</v>
      </c>
      <c r="AP249">
        <v>1</v>
      </c>
      <c r="AQ249">
        <v>3</v>
      </c>
      <c r="AR249">
        <v>58.695805909795801</v>
      </c>
      <c r="AS249">
        <v>0.30568156355932502</v>
      </c>
      <c r="AT249">
        <v>6.9110254972855003</v>
      </c>
      <c r="AU249">
        <v>2.6989288043853001</v>
      </c>
      <c r="AV249">
        <v>11.913686564821001</v>
      </c>
    </row>
    <row r="250" spans="1:48" x14ac:dyDescent="0.25">
      <c r="A250" t="s">
        <v>13585</v>
      </c>
      <c r="B250" s="6">
        <v>44664</v>
      </c>
      <c r="C250" t="s">
        <v>13586</v>
      </c>
      <c r="D250" t="s">
        <v>373</v>
      </c>
      <c r="E250">
        <v>172033695</v>
      </c>
      <c r="F250">
        <v>152224493.30000001</v>
      </c>
      <c r="G250">
        <v>5.6404127278293803E-2</v>
      </c>
      <c r="H250">
        <v>5.7611109999999996</v>
      </c>
      <c r="I250">
        <v>4.8445859999999996</v>
      </c>
      <c r="J250">
        <v>7.2303050000000004</v>
      </c>
      <c r="K250">
        <v>7.2303050000000004</v>
      </c>
      <c r="L250">
        <v>456.11360000000002</v>
      </c>
      <c r="M250">
        <v>457</v>
      </c>
      <c r="N250">
        <v>4.8224429999999998</v>
      </c>
      <c r="O250">
        <v>0.14970000000000799</v>
      </c>
      <c r="P250">
        <v>5.1195197736819603E-2</v>
      </c>
      <c r="Q250">
        <v>-9.0451231035017408</v>
      </c>
      <c r="R250">
        <v>87.362499999999997</v>
      </c>
      <c r="S250">
        <v>88.237499999999997</v>
      </c>
      <c r="T250">
        <v>87.362499999999997</v>
      </c>
      <c r="U250">
        <v>88.237499999999997</v>
      </c>
      <c r="V250" t="s">
        <v>11987</v>
      </c>
      <c r="W250" t="s">
        <v>10111</v>
      </c>
      <c r="X250" t="s">
        <v>924</v>
      </c>
      <c r="Y250" t="s">
        <v>12104</v>
      </c>
      <c r="Z250" t="s">
        <v>11844</v>
      </c>
      <c r="AA250" t="s">
        <v>248</v>
      </c>
      <c r="AB250" t="s">
        <v>11815</v>
      </c>
      <c r="AC250">
        <v>88.485277999999994</v>
      </c>
      <c r="AD250">
        <v>1.1227780000000001</v>
      </c>
      <c r="AE250" s="6">
        <v>44218</v>
      </c>
      <c r="AF250" s="6">
        <v>46774</v>
      </c>
      <c r="AG250" t="s">
        <v>3794</v>
      </c>
      <c r="AH250">
        <v>5.7611109999999996</v>
      </c>
      <c r="AI250">
        <v>4.8445857258904104</v>
      </c>
      <c r="AJ250">
        <v>28.090309999999999</v>
      </c>
      <c r="AK250">
        <v>7.2303048690800198</v>
      </c>
      <c r="AL250">
        <v>457</v>
      </c>
      <c r="AM250">
        <v>453</v>
      </c>
      <c r="AN250">
        <v>4.7</v>
      </c>
      <c r="AO250" t="s">
        <v>11991</v>
      </c>
      <c r="AP250">
        <v>1</v>
      </c>
      <c r="AQ250">
        <v>3</v>
      </c>
      <c r="AR250">
        <v>50.442828621219498</v>
      </c>
      <c r="AS250">
        <v>3.1345242595151E-3</v>
      </c>
      <c r="AT250">
        <v>0.103588501103644</v>
      </c>
      <c r="AU250">
        <v>3.9188272903508903E-2</v>
      </c>
      <c r="AV250">
        <v>0.41067395823464597</v>
      </c>
    </row>
    <row r="251" spans="1:48" x14ac:dyDescent="0.25">
      <c r="A251" t="s">
        <v>13587</v>
      </c>
      <c r="B251" s="6">
        <v>44664</v>
      </c>
      <c r="C251" t="s">
        <v>13588</v>
      </c>
      <c r="D251" t="s">
        <v>373</v>
      </c>
      <c r="E251">
        <v>194971521</v>
      </c>
      <c r="F251">
        <v>194689896.30000001</v>
      </c>
      <c r="G251">
        <v>7.2138940695625903E-2</v>
      </c>
      <c r="H251">
        <v>2.605556</v>
      </c>
      <c r="I251">
        <v>2.2907999999999999</v>
      </c>
      <c r="J251">
        <v>7.5247039999999998</v>
      </c>
      <c r="K251">
        <v>7.5247039999999998</v>
      </c>
      <c r="L251">
        <v>504.72710000000001</v>
      </c>
      <c r="M251">
        <v>503</v>
      </c>
      <c r="N251">
        <v>2.2778200000000002</v>
      </c>
      <c r="O251">
        <v>-2.9900000000004898E-2</v>
      </c>
      <c r="P251">
        <v>-0.59865230387621204</v>
      </c>
      <c r="Q251">
        <v>-4.9792813816002797</v>
      </c>
      <c r="R251">
        <v>97.143749999999997</v>
      </c>
      <c r="S251">
        <v>98.47775</v>
      </c>
      <c r="T251">
        <v>97.143749999999997</v>
      </c>
      <c r="U251">
        <v>98.47775</v>
      </c>
      <c r="V251" t="s">
        <v>11987</v>
      </c>
      <c r="W251" t="s">
        <v>10107</v>
      </c>
      <c r="X251" t="s">
        <v>924</v>
      </c>
      <c r="Y251" t="s">
        <v>12104</v>
      </c>
      <c r="Z251" t="s">
        <v>11844</v>
      </c>
      <c r="AA251" t="s">
        <v>248</v>
      </c>
      <c r="AB251" t="s">
        <v>11815</v>
      </c>
      <c r="AC251">
        <v>99.855556000000007</v>
      </c>
      <c r="AD251">
        <v>2.7118060000000002</v>
      </c>
      <c r="AE251" s="6">
        <v>43795</v>
      </c>
      <c r="AF251" s="6">
        <v>45622</v>
      </c>
      <c r="AG251" t="s">
        <v>3794</v>
      </c>
      <c r="AH251">
        <v>2.605556</v>
      </c>
      <c r="AI251">
        <v>2.29080039886933</v>
      </c>
      <c r="AJ251">
        <v>6.6788730000000003</v>
      </c>
      <c r="AK251">
        <v>7.5247036991860901</v>
      </c>
      <c r="AL251">
        <v>503</v>
      </c>
      <c r="AM251">
        <v>486</v>
      </c>
      <c r="AN251">
        <v>6.875</v>
      </c>
      <c r="AO251" t="s">
        <v>11991</v>
      </c>
      <c r="AP251">
        <v>1</v>
      </c>
      <c r="AQ251">
        <v>3</v>
      </c>
      <c r="AR251">
        <v>50.442828621219498</v>
      </c>
      <c r="AS251">
        <v>3.1345242595151E-3</v>
      </c>
      <c r="AT251">
        <v>0.103588501103644</v>
      </c>
      <c r="AU251">
        <v>3.9188272903508903E-2</v>
      </c>
      <c r="AV251">
        <v>0.41067395823464597</v>
      </c>
    </row>
    <row r="252" spans="1:48" x14ac:dyDescent="0.25">
      <c r="A252" t="s">
        <v>13589</v>
      </c>
      <c r="B252" s="6">
        <v>44664</v>
      </c>
      <c r="C252" t="s">
        <v>13590</v>
      </c>
      <c r="D252" t="s">
        <v>280</v>
      </c>
      <c r="E252">
        <v>101945893.2</v>
      </c>
      <c r="F252">
        <v>102825176.5</v>
      </c>
      <c r="G252">
        <v>3.8100073250963498E-2</v>
      </c>
      <c r="H252">
        <v>5.5333329999999998</v>
      </c>
      <c r="I252">
        <v>4.8881959999999998</v>
      </c>
      <c r="J252">
        <v>3.7500830000000001</v>
      </c>
      <c r="K252">
        <v>3.7500830000000001</v>
      </c>
      <c r="L252">
        <v>108.69499999999999</v>
      </c>
      <c r="M252">
        <v>109</v>
      </c>
      <c r="N252">
        <v>4.8676329999999997</v>
      </c>
      <c r="O252">
        <v>0.65280000000000804</v>
      </c>
      <c r="P252">
        <v>-1.3489276427628001</v>
      </c>
      <c r="Q252">
        <v>-3.68056599190116</v>
      </c>
      <c r="R252">
        <v>99.112499999999997</v>
      </c>
      <c r="S252">
        <v>99.998500000000007</v>
      </c>
      <c r="T252">
        <v>99.112499999999997</v>
      </c>
      <c r="U252">
        <v>99.998500000000007</v>
      </c>
      <c r="V252" t="s">
        <v>11987</v>
      </c>
      <c r="W252" t="s">
        <v>4778</v>
      </c>
      <c r="X252" t="s">
        <v>924</v>
      </c>
      <c r="Y252" t="s">
        <v>12104</v>
      </c>
      <c r="Z252" t="s">
        <v>11819</v>
      </c>
      <c r="AA252" t="s">
        <v>11839</v>
      </c>
      <c r="AB252" t="s">
        <v>11990</v>
      </c>
      <c r="AC252">
        <v>100.8625</v>
      </c>
      <c r="AD252">
        <v>1.75</v>
      </c>
      <c r="AE252" s="6">
        <v>43038</v>
      </c>
      <c r="AF252" s="6">
        <v>46690</v>
      </c>
      <c r="AG252" t="s">
        <v>839</v>
      </c>
      <c r="AH252">
        <v>5.5333329999999998</v>
      </c>
      <c r="AI252">
        <v>4.8881956860622502</v>
      </c>
      <c r="AJ252">
        <v>28.135954000000002</v>
      </c>
      <c r="AK252">
        <v>3.7500834355700698</v>
      </c>
      <c r="AL252">
        <v>109</v>
      </c>
      <c r="AM252">
        <v>104</v>
      </c>
      <c r="AN252">
        <v>3.75</v>
      </c>
      <c r="AO252" t="s">
        <v>11991</v>
      </c>
      <c r="AP252">
        <v>1</v>
      </c>
      <c r="AQ252">
        <v>4</v>
      </c>
      <c r="AR252">
        <v>31.913155970039099</v>
      </c>
      <c r="AS252">
        <v>7.1369674804373007E-2</v>
      </c>
      <c r="AT252">
        <v>-7.0189724776550805E-2</v>
      </c>
      <c r="AU252">
        <v>0.40967075459331698</v>
      </c>
      <c r="AV252">
        <v>-2.5709203341390601</v>
      </c>
    </row>
    <row r="253" spans="1:48" x14ac:dyDescent="0.25">
      <c r="A253" t="s">
        <v>18781</v>
      </c>
      <c r="B253" s="6">
        <v>44664</v>
      </c>
      <c r="C253" t="s">
        <v>18782</v>
      </c>
      <c r="D253" t="s">
        <v>280</v>
      </c>
      <c r="E253">
        <v>165662076.80000001</v>
      </c>
      <c r="F253">
        <v>153594629.90000001</v>
      </c>
      <c r="G253">
        <v>5.6911807471974898E-2</v>
      </c>
      <c r="H253">
        <v>9.7416669999999996</v>
      </c>
      <c r="I253">
        <v>8.0042849999999994</v>
      </c>
      <c r="J253">
        <v>4.4249530000000004</v>
      </c>
      <c r="K253">
        <v>4.4249530000000004</v>
      </c>
      <c r="L253">
        <v>173.20920000000001</v>
      </c>
      <c r="M253">
        <v>174</v>
      </c>
      <c r="N253">
        <v>7.97797</v>
      </c>
      <c r="O253">
        <v>4.0499999999998801E-2</v>
      </c>
      <c r="P253">
        <v>-2.4912088726691102</v>
      </c>
      <c r="Q253">
        <v>-6.9032654008018302</v>
      </c>
      <c r="R253">
        <v>91</v>
      </c>
      <c r="S253">
        <v>91.75</v>
      </c>
      <c r="T253">
        <v>91</v>
      </c>
      <c r="U253">
        <v>91.75</v>
      </c>
      <c r="V253" t="s">
        <v>11987</v>
      </c>
      <c r="W253" t="s">
        <v>18783</v>
      </c>
      <c r="X253" t="s">
        <v>924</v>
      </c>
      <c r="Y253" t="s">
        <v>12104</v>
      </c>
      <c r="Z253" t="s">
        <v>11819</v>
      </c>
      <c r="AA253" t="s">
        <v>11839</v>
      </c>
      <c r="AB253" t="s">
        <v>11990</v>
      </c>
      <c r="AC253">
        <v>92.715625000000003</v>
      </c>
      <c r="AD253">
        <v>1.715625</v>
      </c>
      <c r="AE253" s="6">
        <v>44484</v>
      </c>
      <c r="AF253" s="6">
        <v>48228</v>
      </c>
      <c r="AG253" t="s">
        <v>839</v>
      </c>
      <c r="AH253">
        <v>9.7416669999999996</v>
      </c>
      <c r="AI253">
        <v>8.00428544108917</v>
      </c>
      <c r="AJ253">
        <v>76.074033</v>
      </c>
      <c r="AK253">
        <v>4.4249533744811398</v>
      </c>
      <c r="AL253">
        <v>174</v>
      </c>
      <c r="AM253">
        <v>169</v>
      </c>
      <c r="AN253">
        <v>3.375</v>
      </c>
      <c r="AO253" t="s">
        <v>11991</v>
      </c>
      <c r="AP253">
        <v>1</v>
      </c>
      <c r="AQ253">
        <v>4</v>
      </c>
      <c r="AR253">
        <v>31.913155970039099</v>
      </c>
      <c r="AS253">
        <v>7.1369674804373007E-2</v>
      </c>
      <c r="AT253">
        <v>-7.0189724776550805E-2</v>
      </c>
      <c r="AU253">
        <v>0.40967075459331698</v>
      </c>
      <c r="AV253">
        <v>-2.5709203341390601</v>
      </c>
    </row>
    <row r="254" spans="1:48" x14ac:dyDescent="0.25">
      <c r="A254" t="s">
        <v>18574</v>
      </c>
      <c r="B254" s="6">
        <v>44664</v>
      </c>
      <c r="C254" t="s">
        <v>18575</v>
      </c>
      <c r="D254" t="s">
        <v>446</v>
      </c>
      <c r="E254">
        <v>356810627.19999999</v>
      </c>
      <c r="F254">
        <v>294259740.39999998</v>
      </c>
      <c r="G254">
        <v>0.109032807352613</v>
      </c>
      <c r="H254">
        <v>29.394444</v>
      </c>
      <c r="I254">
        <v>16.883652999999999</v>
      </c>
      <c r="J254">
        <v>4.5478350000000001</v>
      </c>
      <c r="K254">
        <v>4.5478350000000001</v>
      </c>
      <c r="L254">
        <v>173.9117</v>
      </c>
      <c r="M254">
        <v>173</v>
      </c>
      <c r="N254">
        <v>16.960494000000001</v>
      </c>
      <c r="O254">
        <v>-0.436000000000003</v>
      </c>
      <c r="P254">
        <v>-4.0309003704440096</v>
      </c>
      <c r="Q254">
        <v>-13.6234553034783</v>
      </c>
      <c r="R254">
        <v>82.1</v>
      </c>
      <c r="S254">
        <v>83.1</v>
      </c>
      <c r="T254">
        <v>82.1</v>
      </c>
      <c r="U254">
        <v>83.1</v>
      </c>
      <c r="V254" t="s">
        <v>11987</v>
      </c>
      <c r="W254" t="s">
        <v>18104</v>
      </c>
      <c r="X254" t="s">
        <v>924</v>
      </c>
      <c r="Y254" t="s">
        <v>12104</v>
      </c>
      <c r="Z254" t="s">
        <v>11894</v>
      </c>
      <c r="AA254" t="s">
        <v>343</v>
      </c>
      <c r="AB254" t="s">
        <v>11990</v>
      </c>
      <c r="AC254">
        <v>82.469443999999996</v>
      </c>
      <c r="AD254">
        <v>0.36944399999999999</v>
      </c>
      <c r="AE254" s="6">
        <v>44459</v>
      </c>
      <c r="AF254" s="6">
        <v>55406</v>
      </c>
      <c r="AG254" t="s">
        <v>2269</v>
      </c>
      <c r="AH254">
        <v>29.394444</v>
      </c>
      <c r="AI254">
        <v>16.883652636577299</v>
      </c>
      <c r="AJ254">
        <v>402.19572599999998</v>
      </c>
      <c r="AK254">
        <v>4.5478350408920001</v>
      </c>
      <c r="AL254">
        <v>173</v>
      </c>
      <c r="AM254">
        <v>194</v>
      </c>
      <c r="AN254">
        <v>3.5</v>
      </c>
      <c r="AO254" t="s">
        <v>11991</v>
      </c>
      <c r="AP254">
        <v>1</v>
      </c>
      <c r="AQ254">
        <v>2</v>
      </c>
      <c r="AR254">
        <v>49.513357711546803</v>
      </c>
      <c r="AS254">
        <v>-7.0729027878613196E-2</v>
      </c>
      <c r="AT254">
        <v>-2.0691769275500098</v>
      </c>
      <c r="AU254">
        <v>-0.60941588348572395</v>
      </c>
      <c r="AV254">
        <v>-1.1210971661724101</v>
      </c>
    </row>
    <row r="255" spans="1:48" x14ac:dyDescent="0.25">
      <c r="A255" t="s">
        <v>13591</v>
      </c>
      <c r="B255" s="6">
        <v>44664</v>
      </c>
      <c r="C255" t="s">
        <v>13592</v>
      </c>
      <c r="D255" t="s">
        <v>446</v>
      </c>
      <c r="E255">
        <v>114689130</v>
      </c>
      <c r="F255">
        <v>115636510.40000001</v>
      </c>
      <c r="G255">
        <v>4.2847089252026703E-2</v>
      </c>
      <c r="H255">
        <v>0.95833299999999999</v>
      </c>
      <c r="I255">
        <v>0.94491800000000004</v>
      </c>
      <c r="J255">
        <v>2.2695609999999999</v>
      </c>
      <c r="K255">
        <v>2.2695609999999999</v>
      </c>
      <c r="L255">
        <v>64.522799999999904</v>
      </c>
      <c r="M255">
        <v>61</v>
      </c>
      <c r="N255">
        <v>0.93881599999999998</v>
      </c>
      <c r="O255">
        <v>0.16419999999999199</v>
      </c>
      <c r="P255">
        <v>-0.138935644413684</v>
      </c>
      <c r="Q255">
        <v>-0.74235557939981101</v>
      </c>
      <c r="R255">
        <v>100.675</v>
      </c>
      <c r="S255">
        <v>101.277</v>
      </c>
      <c r="T255">
        <v>100.675</v>
      </c>
      <c r="U255">
        <v>101.277</v>
      </c>
      <c r="V255" t="s">
        <v>11987</v>
      </c>
      <c r="W255" t="s">
        <v>9259</v>
      </c>
      <c r="X255" t="s">
        <v>924</v>
      </c>
      <c r="Y255" t="s">
        <v>12104</v>
      </c>
      <c r="Z255" t="s">
        <v>11894</v>
      </c>
      <c r="AA255" t="s">
        <v>343</v>
      </c>
      <c r="AB255" t="s">
        <v>11990</v>
      </c>
      <c r="AC255">
        <v>100.826042</v>
      </c>
      <c r="AD255">
        <v>0.15104200000000001</v>
      </c>
      <c r="AE255" s="6">
        <v>41367</v>
      </c>
      <c r="AF255" s="6">
        <v>45019</v>
      </c>
      <c r="AG255" t="s">
        <v>2269</v>
      </c>
      <c r="AH255">
        <v>0.95833299999999999</v>
      </c>
      <c r="AI255">
        <v>0.94491787077506395</v>
      </c>
      <c r="AJ255">
        <v>1.8135019999999999</v>
      </c>
      <c r="AK255">
        <v>2.26956116644382</v>
      </c>
      <c r="AL255">
        <v>61</v>
      </c>
      <c r="AM255">
        <v>22</v>
      </c>
      <c r="AN255">
        <v>3.625</v>
      </c>
      <c r="AO255" t="s">
        <v>11991</v>
      </c>
      <c r="AP255">
        <v>1</v>
      </c>
      <c r="AQ255">
        <v>3</v>
      </c>
      <c r="AR255">
        <v>49.513357711546803</v>
      </c>
      <c r="AS255">
        <v>-7.0729027878613196E-2</v>
      </c>
      <c r="AT255">
        <v>-2.0691769275500098</v>
      </c>
      <c r="AU255">
        <v>-0.60941588348572395</v>
      </c>
      <c r="AV255">
        <v>-1.1210971661724101</v>
      </c>
    </row>
    <row r="256" spans="1:48" x14ac:dyDescent="0.25">
      <c r="A256" t="s">
        <v>13593</v>
      </c>
      <c r="B256" s="6">
        <v>44664</v>
      </c>
      <c r="C256" t="s">
        <v>13594</v>
      </c>
      <c r="D256" t="s">
        <v>446</v>
      </c>
      <c r="E256">
        <v>172033695</v>
      </c>
      <c r="F256">
        <v>178185093.5</v>
      </c>
      <c r="G256">
        <v>6.6023374276041893E-2</v>
      </c>
      <c r="H256">
        <v>7.052778</v>
      </c>
      <c r="I256">
        <v>5.9767289999999997</v>
      </c>
      <c r="J256">
        <v>3.8312050000000002</v>
      </c>
      <c r="K256">
        <v>3.8312050000000002</v>
      </c>
      <c r="L256">
        <v>112.93810000000001</v>
      </c>
      <c r="M256">
        <v>114</v>
      </c>
      <c r="N256">
        <v>5.9501799999999996</v>
      </c>
      <c r="O256">
        <v>1.5399999999998699E-2</v>
      </c>
      <c r="P256">
        <v>-1.1839452139864799</v>
      </c>
      <c r="Q256">
        <v>-6.9278811340094499</v>
      </c>
      <c r="R256">
        <v>101.675</v>
      </c>
      <c r="S256">
        <v>102.565</v>
      </c>
      <c r="T256">
        <v>101.675</v>
      </c>
      <c r="U256">
        <v>102.565</v>
      </c>
      <c r="V256" t="s">
        <v>11987</v>
      </c>
      <c r="W256" t="s">
        <v>9267</v>
      </c>
      <c r="X256" t="s">
        <v>924</v>
      </c>
      <c r="Y256" t="s">
        <v>12104</v>
      </c>
      <c r="Z256" t="s">
        <v>11894</v>
      </c>
      <c r="AA256" t="s">
        <v>343</v>
      </c>
      <c r="AB256" t="s">
        <v>11990</v>
      </c>
      <c r="AC256">
        <v>103.575694</v>
      </c>
      <c r="AD256">
        <v>1.9006940000000001</v>
      </c>
      <c r="AE256" s="6">
        <v>43592</v>
      </c>
      <c r="AF256" s="6">
        <v>47245</v>
      </c>
      <c r="AG256" t="s">
        <v>2269</v>
      </c>
      <c r="AH256">
        <v>6.802778</v>
      </c>
      <c r="AI256">
        <v>5.7972689442837497</v>
      </c>
      <c r="AJ256">
        <v>39.916691999999998</v>
      </c>
      <c r="AK256">
        <v>3.8186216644525102</v>
      </c>
      <c r="AL256">
        <v>112</v>
      </c>
      <c r="AM256">
        <v>110</v>
      </c>
      <c r="AN256">
        <v>4.25</v>
      </c>
      <c r="AO256" t="s">
        <v>11991</v>
      </c>
      <c r="AP256">
        <v>1</v>
      </c>
      <c r="AQ256">
        <v>3</v>
      </c>
      <c r="AR256">
        <v>49.513357711546803</v>
      </c>
      <c r="AS256">
        <v>-7.0729027878613196E-2</v>
      </c>
      <c r="AT256">
        <v>-2.0691769275500098</v>
      </c>
      <c r="AU256">
        <v>-0.60941588348572395</v>
      </c>
      <c r="AV256">
        <v>-1.1210971661724101</v>
      </c>
    </row>
    <row r="257" spans="1:48" x14ac:dyDescent="0.25">
      <c r="A257" t="s">
        <v>13595</v>
      </c>
      <c r="B257" s="6">
        <v>44664</v>
      </c>
      <c r="C257" t="s">
        <v>13596</v>
      </c>
      <c r="D257" t="s">
        <v>446</v>
      </c>
      <c r="E257">
        <v>152918839.80000001</v>
      </c>
      <c r="F257">
        <v>144464764.59999999</v>
      </c>
      <c r="G257">
        <v>5.3528895331720602E-2</v>
      </c>
      <c r="H257">
        <v>27.761111</v>
      </c>
      <c r="I257">
        <v>15.656567000000001</v>
      </c>
      <c r="J257">
        <v>4.5977839999999999</v>
      </c>
      <c r="K257">
        <v>4.5977839999999999</v>
      </c>
      <c r="L257">
        <v>176.01559999999901</v>
      </c>
      <c r="M257">
        <v>175</v>
      </c>
      <c r="N257">
        <v>15.627145000000001</v>
      </c>
      <c r="O257">
        <v>-0.345799999999996</v>
      </c>
      <c r="P257">
        <v>-3.16199519636847</v>
      </c>
      <c r="Q257">
        <v>-12.054502670670299</v>
      </c>
      <c r="R257">
        <v>93.456249999999997</v>
      </c>
      <c r="S257">
        <v>94.571250000000006</v>
      </c>
      <c r="T257">
        <v>93.456249999999997</v>
      </c>
      <c r="U257">
        <v>94.571250000000006</v>
      </c>
      <c r="V257" t="s">
        <v>11987</v>
      </c>
      <c r="W257" t="s">
        <v>9271</v>
      </c>
      <c r="X257" t="s">
        <v>924</v>
      </c>
      <c r="Y257" t="s">
        <v>12104</v>
      </c>
      <c r="Z257" t="s">
        <v>11894</v>
      </c>
      <c r="AA257" t="s">
        <v>343</v>
      </c>
      <c r="AB257" t="s">
        <v>11990</v>
      </c>
      <c r="AC257">
        <v>94.471528000000006</v>
      </c>
      <c r="AD257">
        <v>1.0152779999999999</v>
      </c>
      <c r="AE257" s="6">
        <v>43852</v>
      </c>
      <c r="AF257" s="6">
        <v>54810</v>
      </c>
      <c r="AG257" t="s">
        <v>2269</v>
      </c>
      <c r="AH257">
        <v>27.761111</v>
      </c>
      <c r="AI257">
        <v>15.6565665714096</v>
      </c>
      <c r="AJ257">
        <v>349.49262199999998</v>
      </c>
      <c r="AK257">
        <v>4.5977837245525599</v>
      </c>
      <c r="AL257">
        <v>175</v>
      </c>
      <c r="AM257">
        <v>200</v>
      </c>
      <c r="AN257">
        <v>4.25</v>
      </c>
      <c r="AO257" t="s">
        <v>11991</v>
      </c>
      <c r="AP257">
        <v>1</v>
      </c>
      <c r="AQ257">
        <v>3</v>
      </c>
      <c r="AR257">
        <v>49.513357711546803</v>
      </c>
      <c r="AS257">
        <v>-7.0729027878613196E-2</v>
      </c>
      <c r="AT257">
        <v>-2.0691769275500098</v>
      </c>
      <c r="AU257">
        <v>-0.60941588348572395</v>
      </c>
      <c r="AV257">
        <v>-1.1210971661724101</v>
      </c>
    </row>
    <row r="258" spans="1:48" x14ac:dyDescent="0.25">
      <c r="A258" t="s">
        <v>21499</v>
      </c>
      <c r="B258" s="6">
        <v>44664</v>
      </c>
      <c r="C258" t="s">
        <v>21500</v>
      </c>
      <c r="D258" t="s">
        <v>237</v>
      </c>
      <c r="E258">
        <v>149095869</v>
      </c>
      <c r="F258">
        <v>142330643.90000001</v>
      </c>
      <c r="G258">
        <v>5.2738134211775201E-2</v>
      </c>
      <c r="H258">
        <v>9.7750000000000004</v>
      </c>
      <c r="I258">
        <v>7.8976620000000004</v>
      </c>
      <c r="J258">
        <v>4.6331020000000001</v>
      </c>
      <c r="K258">
        <v>4.6331020000000001</v>
      </c>
      <c r="L258">
        <v>194.03519999999901</v>
      </c>
      <c r="M258">
        <v>195</v>
      </c>
      <c r="N258">
        <v>7.8721170000000003</v>
      </c>
      <c r="O258">
        <v>0.24360000000001</v>
      </c>
      <c r="P258">
        <v>-2.1844957322781999</v>
      </c>
      <c r="Q258">
        <v>-3.3886310000000002</v>
      </c>
      <c r="R258">
        <v>94.5625</v>
      </c>
      <c r="S258">
        <v>95.0625</v>
      </c>
      <c r="T258">
        <v>94.5625</v>
      </c>
      <c r="U258">
        <v>95.0625</v>
      </c>
      <c r="V258" t="s">
        <v>11987</v>
      </c>
      <c r="W258" t="s">
        <v>21405</v>
      </c>
      <c r="X258" t="s">
        <v>924</v>
      </c>
      <c r="Y258" t="s">
        <v>12104</v>
      </c>
      <c r="Z258" t="s">
        <v>11839</v>
      </c>
      <c r="AA258" t="s">
        <v>374</v>
      </c>
      <c r="AB258" t="s">
        <v>11990</v>
      </c>
      <c r="AC258">
        <v>95.462500000000006</v>
      </c>
      <c r="AD258">
        <v>0.9</v>
      </c>
      <c r="AE258" s="6">
        <v>44588</v>
      </c>
      <c r="AF258" s="6">
        <v>48240</v>
      </c>
      <c r="AG258" t="s">
        <v>21083</v>
      </c>
      <c r="AH258">
        <v>9.7750000000000004</v>
      </c>
      <c r="AI258">
        <v>7.8976618496593796</v>
      </c>
      <c r="AJ258">
        <v>74.534604000000002</v>
      </c>
      <c r="AK258">
        <v>4.63310240210782</v>
      </c>
      <c r="AL258">
        <v>195</v>
      </c>
      <c r="AM258">
        <v>189</v>
      </c>
      <c r="AN258">
        <v>4</v>
      </c>
      <c r="AO258" t="s">
        <v>11991</v>
      </c>
      <c r="AP258">
        <v>1</v>
      </c>
      <c r="AQ258">
        <v>3</v>
      </c>
      <c r="AR258">
        <v>64.2457070786391</v>
      </c>
      <c r="AS258">
        <v>0.27360725703023497</v>
      </c>
      <c r="AT258">
        <v>6.3161199179529799</v>
      </c>
      <c r="AU258">
        <v>2.4060037497995901</v>
      </c>
      <c r="AV258">
        <v>9.4203625957716302</v>
      </c>
    </row>
    <row r="259" spans="1:48" x14ac:dyDescent="0.25">
      <c r="A259" t="s">
        <v>20452</v>
      </c>
      <c r="B259" s="6">
        <v>44664</v>
      </c>
      <c r="C259" t="s">
        <v>21669</v>
      </c>
      <c r="D259" t="s">
        <v>373</v>
      </c>
      <c r="E259">
        <v>191148550.19999999</v>
      </c>
      <c r="F259">
        <v>175603394.40000001</v>
      </c>
      <c r="G259">
        <v>6.5066770745252106E-2</v>
      </c>
      <c r="H259">
        <v>9.5833329999999997</v>
      </c>
      <c r="I259">
        <v>7.8387690000000001</v>
      </c>
      <c r="J259">
        <v>4.6985409999999996</v>
      </c>
      <c r="K259">
        <v>4.6985409999999996</v>
      </c>
      <c r="L259">
        <v>200.51519999999999</v>
      </c>
      <c r="M259">
        <v>201</v>
      </c>
      <c r="N259">
        <v>7.812284</v>
      </c>
      <c r="O259">
        <v>-0.39780000000000298</v>
      </c>
      <c r="P259">
        <v>-2.53943332340021</v>
      </c>
      <c r="Q259">
        <v>-7.7885036725572201</v>
      </c>
      <c r="R259">
        <v>90.393749999999997</v>
      </c>
      <c r="S259">
        <v>91.116749999999996</v>
      </c>
      <c r="T259">
        <v>90.393749999999997</v>
      </c>
      <c r="U259">
        <v>91.116749999999996</v>
      </c>
      <c r="V259" t="s">
        <v>11987</v>
      </c>
      <c r="W259" t="s">
        <v>20302</v>
      </c>
      <c r="X259" t="s">
        <v>924</v>
      </c>
      <c r="Y259" t="s">
        <v>12104</v>
      </c>
      <c r="Z259" t="s">
        <v>11838</v>
      </c>
      <c r="AA259" t="s">
        <v>11839</v>
      </c>
      <c r="AB259" t="s">
        <v>11990</v>
      </c>
      <c r="AC259">
        <v>91.867500000000007</v>
      </c>
      <c r="AD259">
        <v>1.4737499999999999</v>
      </c>
      <c r="AE259" s="6">
        <v>44518</v>
      </c>
      <c r="AF259" s="6">
        <v>48170</v>
      </c>
      <c r="AG259" t="s">
        <v>2381</v>
      </c>
      <c r="AH259">
        <v>9.5833329999999997</v>
      </c>
      <c r="AI259">
        <v>7.8387686406728099</v>
      </c>
      <c r="AJ259">
        <v>73.143614999999997</v>
      </c>
      <c r="AK259">
        <v>4.6985410372697904</v>
      </c>
      <c r="AL259">
        <v>201</v>
      </c>
      <c r="AM259">
        <v>196</v>
      </c>
      <c r="AN259">
        <v>3.5369999999999999</v>
      </c>
      <c r="AO259" t="s">
        <v>11991</v>
      </c>
      <c r="AP259">
        <v>1</v>
      </c>
      <c r="AQ259">
        <v>3</v>
      </c>
      <c r="AR259">
        <v>56.387209015927503</v>
      </c>
      <c r="AS259">
        <v>-6.0658527920352798E-2</v>
      </c>
      <c r="AT259">
        <v>-2.2815862930445099</v>
      </c>
      <c r="AU259">
        <v>-0.69142175584148902</v>
      </c>
      <c r="AV259">
        <v>-2.91626784662279</v>
      </c>
    </row>
    <row r="260" spans="1:48" x14ac:dyDescent="0.25">
      <c r="A260" t="s">
        <v>13597</v>
      </c>
      <c r="B260" s="6">
        <v>44664</v>
      </c>
      <c r="C260" t="s">
        <v>13598</v>
      </c>
      <c r="D260" t="s">
        <v>237</v>
      </c>
      <c r="E260">
        <v>133803985.2</v>
      </c>
      <c r="F260">
        <v>133288281.90000001</v>
      </c>
      <c r="G260">
        <v>4.9387644885252602E-2</v>
      </c>
      <c r="H260">
        <v>6.733333</v>
      </c>
      <c r="I260">
        <v>5.838813</v>
      </c>
      <c r="J260">
        <v>3.9464760000000001</v>
      </c>
      <c r="K260">
        <v>3.9464760000000001</v>
      </c>
      <c r="L260">
        <v>125.15430000000001</v>
      </c>
      <c r="M260">
        <v>125</v>
      </c>
      <c r="N260">
        <v>5.8097329999999996</v>
      </c>
      <c r="O260">
        <v>-8.2199999999998899E-2</v>
      </c>
      <c r="P260">
        <v>-2.7807908717904701</v>
      </c>
      <c r="Q260">
        <v>-6.4617696992707696</v>
      </c>
      <c r="R260">
        <v>98.581249999999997</v>
      </c>
      <c r="S260">
        <v>99.576250000000002</v>
      </c>
      <c r="T260">
        <v>98.581249999999997</v>
      </c>
      <c r="U260">
        <v>99.576250000000002</v>
      </c>
      <c r="V260" t="s">
        <v>11987</v>
      </c>
      <c r="W260" t="s">
        <v>9756</v>
      </c>
      <c r="X260" t="s">
        <v>924</v>
      </c>
      <c r="Y260" t="s">
        <v>12104</v>
      </c>
      <c r="Z260" t="s">
        <v>11819</v>
      </c>
      <c r="AA260" t="s">
        <v>343</v>
      </c>
      <c r="AB260" t="s">
        <v>11990</v>
      </c>
      <c r="AC260">
        <v>99.614582999999996</v>
      </c>
      <c r="AD260">
        <v>1.0333330000000001</v>
      </c>
      <c r="AE260" s="6">
        <v>42563</v>
      </c>
      <c r="AF260" s="6">
        <v>47130</v>
      </c>
      <c r="AG260" t="s">
        <v>2981</v>
      </c>
      <c r="AH260">
        <v>6.733333</v>
      </c>
      <c r="AI260">
        <v>5.8388130567262504</v>
      </c>
      <c r="AJ260">
        <v>39.911441000000003</v>
      </c>
      <c r="AK260">
        <v>3.9464761488627098</v>
      </c>
      <c r="AL260">
        <v>125</v>
      </c>
      <c r="AM260">
        <v>123</v>
      </c>
      <c r="AN260">
        <v>3.875</v>
      </c>
      <c r="AO260" t="s">
        <v>11991</v>
      </c>
      <c r="AP260">
        <v>1</v>
      </c>
      <c r="AQ260">
        <v>3</v>
      </c>
      <c r="AR260">
        <v>49.574364315546703</v>
      </c>
      <c r="AS260">
        <v>7.0105558451629593E-2</v>
      </c>
      <c r="AT260">
        <v>0.97385580236562597</v>
      </c>
      <c r="AU260">
        <v>0.46243701361161899</v>
      </c>
      <c r="AV260">
        <v>2.5764688038642301</v>
      </c>
    </row>
    <row r="261" spans="1:48" x14ac:dyDescent="0.25">
      <c r="A261" t="s">
        <v>13599</v>
      </c>
      <c r="B261" s="6">
        <v>44664</v>
      </c>
      <c r="C261" t="s">
        <v>13600</v>
      </c>
      <c r="D261" t="s">
        <v>237</v>
      </c>
      <c r="E261">
        <v>143361412.80000001</v>
      </c>
      <c r="F261">
        <v>145875215</v>
      </c>
      <c r="G261">
        <v>5.4051513120130498E-2</v>
      </c>
      <c r="H261">
        <v>2.7388889999999999</v>
      </c>
      <c r="I261">
        <v>2.5562960000000001</v>
      </c>
      <c r="J261">
        <v>3.6909909999999999</v>
      </c>
      <c r="K261">
        <v>3.6909909999999999</v>
      </c>
      <c r="L261">
        <v>118.39579999999999</v>
      </c>
      <c r="M261">
        <v>116</v>
      </c>
      <c r="N261">
        <v>2.5407440000000001</v>
      </c>
      <c r="O261">
        <v>-1.4999999999998299E-2</v>
      </c>
      <c r="P261">
        <v>-1.15690752701189</v>
      </c>
      <c r="Q261">
        <v>-3.1285659052931201</v>
      </c>
      <c r="R261">
        <v>100.64375</v>
      </c>
      <c r="S261">
        <v>101.43875</v>
      </c>
      <c r="T261">
        <v>100.64375</v>
      </c>
      <c r="U261">
        <v>101.43875</v>
      </c>
      <c r="V261" t="s">
        <v>11987</v>
      </c>
      <c r="W261" t="s">
        <v>9755</v>
      </c>
      <c r="X261" t="s">
        <v>924</v>
      </c>
      <c r="Y261" t="s">
        <v>12104</v>
      </c>
      <c r="Z261" t="s">
        <v>11819</v>
      </c>
      <c r="AA261" t="s">
        <v>343</v>
      </c>
      <c r="AB261" t="s">
        <v>11990</v>
      </c>
      <c r="AC261">
        <v>101.753472</v>
      </c>
      <c r="AD261">
        <v>1.1097220000000001</v>
      </c>
      <c r="AE261" s="6">
        <v>41834</v>
      </c>
      <c r="AF261" s="6">
        <v>45671</v>
      </c>
      <c r="AG261" t="s">
        <v>2981</v>
      </c>
      <c r="AH261">
        <v>2.4888889999999999</v>
      </c>
      <c r="AI261">
        <v>2.3324690335071399</v>
      </c>
      <c r="AJ261">
        <v>6.8171480000000004</v>
      </c>
      <c r="AK261">
        <v>3.63993909576054</v>
      </c>
      <c r="AL261">
        <v>116</v>
      </c>
      <c r="AM261">
        <v>97</v>
      </c>
      <c r="AN261">
        <v>4.25</v>
      </c>
      <c r="AO261" t="s">
        <v>11991</v>
      </c>
      <c r="AP261">
        <v>1</v>
      </c>
      <c r="AQ261">
        <v>3</v>
      </c>
      <c r="AR261">
        <v>49.574364315546703</v>
      </c>
      <c r="AS261">
        <v>7.0105558451629593E-2</v>
      </c>
      <c r="AT261">
        <v>0.97385580236562597</v>
      </c>
      <c r="AU261">
        <v>0.46243701361161899</v>
      </c>
      <c r="AV261">
        <v>2.5764688038642301</v>
      </c>
    </row>
    <row r="262" spans="1:48" x14ac:dyDescent="0.25">
      <c r="A262" t="s">
        <v>13601</v>
      </c>
      <c r="B262" s="6">
        <v>44664</v>
      </c>
      <c r="C262" t="s">
        <v>13602</v>
      </c>
      <c r="D262" t="s">
        <v>237</v>
      </c>
      <c r="E262">
        <v>114689130</v>
      </c>
      <c r="F262">
        <v>118033432.90000001</v>
      </c>
      <c r="G262">
        <v>4.3735227033340103E-2</v>
      </c>
      <c r="H262">
        <v>1.272222</v>
      </c>
      <c r="I262">
        <v>1.2271529999999999</v>
      </c>
      <c r="J262">
        <v>2.4579650000000002</v>
      </c>
      <c r="K262">
        <v>2.4579650000000002</v>
      </c>
      <c r="L262">
        <v>60.694299999999998</v>
      </c>
      <c r="M262">
        <v>56</v>
      </c>
      <c r="N262">
        <v>1.2240070000000001</v>
      </c>
      <c r="O262">
        <v>4.9999999999994403E-2</v>
      </c>
      <c r="P262">
        <v>-0.31010368844038799</v>
      </c>
      <c r="Q262">
        <v>-1.69449580583739</v>
      </c>
      <c r="R262">
        <v>101.8625</v>
      </c>
      <c r="S262">
        <v>102.69450000000001</v>
      </c>
      <c r="T262">
        <v>101.8625</v>
      </c>
      <c r="U262">
        <v>102.69450000000001</v>
      </c>
      <c r="V262" t="s">
        <v>11987</v>
      </c>
      <c r="W262" t="s">
        <v>9750</v>
      </c>
      <c r="X262" t="s">
        <v>924</v>
      </c>
      <c r="Y262" t="s">
        <v>12104</v>
      </c>
      <c r="Z262" t="s">
        <v>11839</v>
      </c>
      <c r="AA262" t="s">
        <v>343</v>
      </c>
      <c r="AB262" t="s">
        <v>11990</v>
      </c>
      <c r="AC262">
        <v>102.915972</v>
      </c>
      <c r="AD262">
        <v>1.053472</v>
      </c>
      <c r="AE262" s="6">
        <v>41481</v>
      </c>
      <c r="AF262" s="6">
        <v>45133</v>
      </c>
      <c r="AG262" t="s">
        <v>2981</v>
      </c>
      <c r="AH262">
        <v>1.272222</v>
      </c>
      <c r="AI262">
        <v>1.2271534430259501</v>
      </c>
      <c r="AJ262">
        <v>2.6458439999999999</v>
      </c>
      <c r="AK262">
        <v>2.4579647595398102</v>
      </c>
      <c r="AL262">
        <v>56</v>
      </c>
      <c r="AM262">
        <v>19</v>
      </c>
      <c r="AN262">
        <v>4.625</v>
      </c>
      <c r="AO262" t="s">
        <v>11991</v>
      </c>
      <c r="AP262">
        <v>1</v>
      </c>
      <c r="AQ262">
        <v>3</v>
      </c>
      <c r="AR262">
        <v>49.574364315546703</v>
      </c>
      <c r="AS262">
        <v>7.0105558451629593E-2</v>
      </c>
      <c r="AT262">
        <v>0.97385580236562597</v>
      </c>
      <c r="AU262">
        <v>0.46243701361161899</v>
      </c>
      <c r="AV262">
        <v>2.5764688038642301</v>
      </c>
    </row>
    <row r="263" spans="1:48" x14ac:dyDescent="0.25">
      <c r="A263" t="s">
        <v>13603</v>
      </c>
      <c r="B263" s="6">
        <v>44664</v>
      </c>
      <c r="C263" t="s">
        <v>13604</v>
      </c>
      <c r="D263" t="s">
        <v>373</v>
      </c>
      <c r="E263">
        <v>156741811.19999999</v>
      </c>
      <c r="F263">
        <v>139557356.90000001</v>
      </c>
      <c r="G263">
        <v>5.17105411340072E-2</v>
      </c>
      <c r="H263">
        <v>6.9916669999999996</v>
      </c>
      <c r="I263">
        <v>5.8779760000000003</v>
      </c>
      <c r="J263">
        <v>6.1565969999999997</v>
      </c>
      <c r="K263">
        <v>6.1565969999999997</v>
      </c>
      <c r="L263">
        <v>345.481799999999</v>
      </c>
      <c r="M263">
        <v>346</v>
      </c>
      <c r="N263">
        <v>5.8513450000000002</v>
      </c>
      <c r="O263">
        <v>5.4299999999995997E-2</v>
      </c>
      <c r="P263">
        <v>-1.96552791931716</v>
      </c>
      <c r="Q263">
        <v>-9.1929494526888806</v>
      </c>
      <c r="R263">
        <v>89</v>
      </c>
      <c r="S263">
        <v>90</v>
      </c>
      <c r="T263">
        <v>89</v>
      </c>
      <c r="U263">
        <v>90</v>
      </c>
      <c r="V263" t="s">
        <v>11987</v>
      </c>
      <c r="W263" t="s">
        <v>11686</v>
      </c>
      <c r="X263" t="s">
        <v>924</v>
      </c>
      <c r="Y263" t="s">
        <v>12104</v>
      </c>
      <c r="Z263" t="s">
        <v>11844</v>
      </c>
      <c r="AA263" t="s">
        <v>396</v>
      </c>
      <c r="AB263" t="s">
        <v>753</v>
      </c>
      <c r="AC263">
        <v>89.036457999999996</v>
      </c>
      <c r="AD263">
        <v>3.6457999999999997E-2</v>
      </c>
      <c r="AE263" s="6">
        <v>44273</v>
      </c>
      <c r="AF263" s="6">
        <v>47223</v>
      </c>
      <c r="AG263" t="s">
        <v>3771</v>
      </c>
      <c r="AH263">
        <v>6.9916669999999996</v>
      </c>
      <c r="AI263">
        <v>5.8779762425976099</v>
      </c>
      <c r="AJ263">
        <v>40.752929999999999</v>
      </c>
      <c r="AK263">
        <v>6.1565966121082703</v>
      </c>
      <c r="AL263">
        <v>346</v>
      </c>
      <c r="AM263">
        <v>344</v>
      </c>
      <c r="AN263">
        <v>4.375</v>
      </c>
      <c r="AO263" t="s">
        <v>11991</v>
      </c>
      <c r="AP263">
        <v>1</v>
      </c>
      <c r="AQ263">
        <v>3</v>
      </c>
      <c r="AR263">
        <v>53.151141930747698</v>
      </c>
      <c r="AS263">
        <v>1.02265406540453E-2</v>
      </c>
      <c r="AT263">
        <v>0.11217197947627899</v>
      </c>
      <c r="AU263">
        <v>6.0386212342145001E-2</v>
      </c>
      <c r="AV263">
        <v>0.29672041995332399</v>
      </c>
    </row>
    <row r="264" spans="1:48" x14ac:dyDescent="0.25">
      <c r="A264" t="s">
        <v>13605</v>
      </c>
      <c r="B264" s="6">
        <v>44664</v>
      </c>
      <c r="C264" t="s">
        <v>13606</v>
      </c>
      <c r="D264" t="s">
        <v>373</v>
      </c>
      <c r="E264">
        <v>183502608</v>
      </c>
      <c r="F264">
        <v>173086922.90000001</v>
      </c>
      <c r="G264">
        <v>6.4134336199061295E-2</v>
      </c>
      <c r="H264">
        <v>5.7416669999999996</v>
      </c>
      <c r="I264">
        <v>4.8182970000000003</v>
      </c>
      <c r="J264">
        <v>6.3603009999999998</v>
      </c>
      <c r="K264">
        <v>6.3603009999999998</v>
      </c>
      <c r="L264">
        <v>369.16469999999998</v>
      </c>
      <c r="M264">
        <v>370</v>
      </c>
      <c r="N264">
        <v>4.7959740000000002</v>
      </c>
      <c r="O264">
        <v>-0.124999999999997</v>
      </c>
      <c r="P264">
        <v>-1.6366558673152301</v>
      </c>
      <c r="Q264">
        <v>-7.1986947007377999</v>
      </c>
      <c r="R264">
        <v>93</v>
      </c>
      <c r="S264">
        <v>94.125</v>
      </c>
      <c r="T264">
        <v>93</v>
      </c>
      <c r="U264">
        <v>94.125</v>
      </c>
      <c r="V264" t="s">
        <v>11987</v>
      </c>
      <c r="W264" t="s">
        <v>11684</v>
      </c>
      <c r="X264" t="s">
        <v>924</v>
      </c>
      <c r="Y264" t="s">
        <v>12104</v>
      </c>
      <c r="Z264" t="s">
        <v>11844</v>
      </c>
      <c r="AA264" t="s">
        <v>396</v>
      </c>
      <c r="AB264" t="s">
        <v>753</v>
      </c>
      <c r="AC264">
        <v>94.323958000000005</v>
      </c>
      <c r="AD264">
        <v>1.323958</v>
      </c>
      <c r="AE264" s="6">
        <v>44013</v>
      </c>
      <c r="AF264" s="6">
        <v>46767</v>
      </c>
      <c r="AG264" t="s">
        <v>3771</v>
      </c>
      <c r="AH264">
        <v>5.7416669999999996</v>
      </c>
      <c r="AI264">
        <v>4.8182967173595097</v>
      </c>
      <c r="AJ264">
        <v>27.90963</v>
      </c>
      <c r="AK264">
        <v>6.36030140788524</v>
      </c>
      <c r="AL264">
        <v>370</v>
      </c>
      <c r="AM264">
        <v>366</v>
      </c>
      <c r="AN264">
        <v>5.125</v>
      </c>
      <c r="AO264" t="s">
        <v>11991</v>
      </c>
      <c r="AP264">
        <v>1</v>
      </c>
      <c r="AQ264">
        <v>3</v>
      </c>
      <c r="AR264">
        <v>53.151141930747698</v>
      </c>
      <c r="AS264">
        <v>1.02265406540453E-2</v>
      </c>
      <c r="AT264">
        <v>0.11217197947627899</v>
      </c>
      <c r="AU264">
        <v>6.0386212342145001E-2</v>
      </c>
      <c r="AV264">
        <v>0.29672041995332399</v>
      </c>
    </row>
    <row r="265" spans="1:48" x14ac:dyDescent="0.25">
      <c r="A265" t="s">
        <v>13607</v>
      </c>
      <c r="B265" s="6">
        <v>44664</v>
      </c>
      <c r="C265" t="s">
        <v>13608</v>
      </c>
      <c r="D265" t="s">
        <v>373</v>
      </c>
      <c r="E265">
        <v>210263405.40000001</v>
      </c>
      <c r="F265">
        <v>201110376.5</v>
      </c>
      <c r="G265">
        <v>7.4517937494736702E-2</v>
      </c>
      <c r="H265">
        <v>6.2416669999999996</v>
      </c>
      <c r="I265">
        <v>4.962599</v>
      </c>
      <c r="J265">
        <v>7.3863880000000002</v>
      </c>
      <c r="K265">
        <v>7.3863880000000002</v>
      </c>
      <c r="L265">
        <v>470.44839999999999</v>
      </c>
      <c r="M265">
        <v>472</v>
      </c>
      <c r="N265">
        <v>4.9406530000000002</v>
      </c>
      <c r="O265">
        <v>7.4100000000010199E-2</v>
      </c>
      <c r="P265">
        <v>-3.2882889233939099</v>
      </c>
      <c r="Q265">
        <v>-8.2395647600654396</v>
      </c>
      <c r="R265">
        <v>94</v>
      </c>
      <c r="S265">
        <v>95</v>
      </c>
      <c r="T265">
        <v>94</v>
      </c>
      <c r="U265">
        <v>95</v>
      </c>
      <c r="V265" t="s">
        <v>11987</v>
      </c>
      <c r="W265" t="s">
        <v>10092</v>
      </c>
      <c r="X265" t="s">
        <v>924</v>
      </c>
      <c r="Y265" t="s">
        <v>12104</v>
      </c>
      <c r="Z265" t="s">
        <v>11815</v>
      </c>
      <c r="AA265" t="s">
        <v>248</v>
      </c>
      <c r="AB265" t="s">
        <v>11815</v>
      </c>
      <c r="AC265">
        <v>95.646874999999994</v>
      </c>
      <c r="AD265">
        <v>1.6468750000000001</v>
      </c>
      <c r="AE265" s="6">
        <v>44013</v>
      </c>
      <c r="AF265" s="6">
        <v>46949</v>
      </c>
      <c r="AG265" t="s">
        <v>3774</v>
      </c>
      <c r="AH265">
        <v>6.2416669999999996</v>
      </c>
      <c r="AI265">
        <v>4.9625991020289</v>
      </c>
      <c r="AJ265">
        <v>30.367356000000001</v>
      </c>
      <c r="AK265">
        <v>7.3863882454484298</v>
      </c>
      <c r="AL265">
        <v>472</v>
      </c>
      <c r="AM265">
        <v>468</v>
      </c>
      <c r="AN265">
        <v>6.375</v>
      </c>
      <c r="AO265" t="s">
        <v>11991</v>
      </c>
      <c r="AP265">
        <v>1</v>
      </c>
      <c r="AQ265">
        <v>3</v>
      </c>
      <c r="AR265">
        <v>56.827736657019102</v>
      </c>
      <c r="AS265">
        <v>3.5274173996171498E-3</v>
      </c>
      <c r="AT265">
        <v>6.7204979959029701E-2</v>
      </c>
      <c r="AU265">
        <v>3.2514608980797201E-2</v>
      </c>
      <c r="AV265">
        <v>0.218543610212734</v>
      </c>
    </row>
    <row r="266" spans="1:48" x14ac:dyDescent="0.25">
      <c r="A266" t="s">
        <v>17759</v>
      </c>
      <c r="B266" s="6">
        <v>44664</v>
      </c>
      <c r="C266" t="s">
        <v>17760</v>
      </c>
      <c r="D266" t="s">
        <v>446</v>
      </c>
      <c r="E266">
        <v>29339020.800000001</v>
      </c>
      <c r="F266">
        <v>26547902.100000001</v>
      </c>
      <c r="G266">
        <v>9.8368614282942895E-3</v>
      </c>
      <c r="H266">
        <v>4.1222219999999998</v>
      </c>
      <c r="I266">
        <v>3.795299</v>
      </c>
      <c r="J266">
        <v>5.4055220000000004</v>
      </c>
      <c r="K266">
        <v>5.4055220000000004</v>
      </c>
      <c r="L266">
        <v>279.33890000000002</v>
      </c>
      <c r="M266">
        <v>278</v>
      </c>
      <c r="N266">
        <v>3.7757350000000001</v>
      </c>
      <c r="O266">
        <v>5.1000000000001003E-2</v>
      </c>
      <c r="P266">
        <v>-0.47834109893719601</v>
      </c>
      <c r="Q266">
        <v>-8.3765923193125804</v>
      </c>
      <c r="R266">
        <v>89.495000000000005</v>
      </c>
      <c r="S266">
        <v>89.843999999999994</v>
      </c>
      <c r="T266">
        <v>89.495000000000005</v>
      </c>
      <c r="U266">
        <v>89.843999999999994</v>
      </c>
      <c r="V266" t="s">
        <v>11987</v>
      </c>
      <c r="W266" t="s">
        <v>16405</v>
      </c>
      <c r="X266" t="s">
        <v>931</v>
      </c>
      <c r="Y266" t="s">
        <v>625</v>
      </c>
      <c r="Z266" t="s">
        <v>11839</v>
      </c>
      <c r="AA266" t="s">
        <v>374</v>
      </c>
      <c r="AB266" t="s">
        <v>11990</v>
      </c>
      <c r="AC266">
        <v>90.486666999999997</v>
      </c>
      <c r="AD266">
        <v>0.99166699999999997</v>
      </c>
      <c r="AE266" s="6">
        <v>44349</v>
      </c>
      <c r="AF266" s="6">
        <v>46175</v>
      </c>
      <c r="AG266" t="s">
        <v>372</v>
      </c>
      <c r="AH266">
        <v>4.1222219999999998</v>
      </c>
      <c r="AI266">
        <v>3.7952988349938601</v>
      </c>
      <c r="AJ266">
        <v>16.934096</v>
      </c>
      <c r="AK266">
        <v>5.4055217260891499</v>
      </c>
      <c r="AL266">
        <v>278</v>
      </c>
      <c r="AM266">
        <v>270</v>
      </c>
      <c r="AN266">
        <v>2.625</v>
      </c>
      <c r="AO266" t="s">
        <v>11991</v>
      </c>
      <c r="AP266">
        <v>1</v>
      </c>
      <c r="AQ266">
        <v>2</v>
      </c>
      <c r="AR266">
        <v>62.141716667752398</v>
      </c>
      <c r="AS266">
        <v>1.97272554983314E-2</v>
      </c>
      <c r="AT266">
        <v>-0.10012293794638</v>
      </c>
      <c r="AU266">
        <v>1.7073871499370299E-2</v>
      </c>
      <c r="AV266">
        <v>-3.6794567375303302</v>
      </c>
    </row>
    <row r="267" spans="1:48" x14ac:dyDescent="0.25">
      <c r="A267" t="s">
        <v>17761</v>
      </c>
      <c r="B267" s="6">
        <v>44664</v>
      </c>
      <c r="C267" t="s">
        <v>17762</v>
      </c>
      <c r="D267" t="s">
        <v>446</v>
      </c>
      <c r="E267">
        <v>34228857.600000001</v>
      </c>
      <c r="F267">
        <v>28519027.899999999</v>
      </c>
      <c r="G267">
        <v>1.0567227677281899E-2</v>
      </c>
      <c r="H267">
        <v>9.1222220000000007</v>
      </c>
      <c r="I267">
        <v>7.3198889999999999</v>
      </c>
      <c r="J267">
        <v>6.1970219999999996</v>
      </c>
      <c r="K267">
        <v>6.1970219999999996</v>
      </c>
      <c r="L267">
        <v>350.209599999999</v>
      </c>
      <c r="M267">
        <v>351</v>
      </c>
      <c r="N267">
        <v>7.2928360000000003</v>
      </c>
      <c r="O267">
        <v>0.187200000000009</v>
      </c>
      <c r="P267">
        <v>-2.47921994958585</v>
      </c>
      <c r="Q267">
        <v>-16.0790580704886</v>
      </c>
      <c r="R267">
        <v>81.902000000000001</v>
      </c>
      <c r="S267">
        <v>83.137</v>
      </c>
      <c r="T267">
        <v>81.902000000000001</v>
      </c>
      <c r="U267">
        <v>83.137</v>
      </c>
      <c r="V267" t="s">
        <v>11987</v>
      </c>
      <c r="W267" t="s">
        <v>16932</v>
      </c>
      <c r="X267" t="s">
        <v>931</v>
      </c>
      <c r="Y267" t="s">
        <v>625</v>
      </c>
      <c r="Z267" t="s">
        <v>11839</v>
      </c>
      <c r="AA267" t="s">
        <v>374</v>
      </c>
      <c r="AB267" t="s">
        <v>11990</v>
      </c>
      <c r="AC267">
        <v>83.318667000000005</v>
      </c>
      <c r="AD267">
        <v>1.4166669999999999</v>
      </c>
      <c r="AE267" s="6">
        <v>44349</v>
      </c>
      <c r="AF267" s="6">
        <v>48001</v>
      </c>
      <c r="AG267" t="s">
        <v>372</v>
      </c>
      <c r="AH267">
        <v>9.1222220000000007</v>
      </c>
      <c r="AI267">
        <v>7.3198889000228702</v>
      </c>
      <c r="AJ267">
        <v>64.498099999999994</v>
      </c>
      <c r="AK267">
        <v>6.1970220481538902</v>
      </c>
      <c r="AL267">
        <v>351</v>
      </c>
      <c r="AM267">
        <v>347</v>
      </c>
      <c r="AN267">
        <v>3.75</v>
      </c>
      <c r="AO267" t="s">
        <v>11991</v>
      </c>
      <c r="AP267">
        <v>1</v>
      </c>
      <c r="AQ267">
        <v>2</v>
      </c>
      <c r="AR267">
        <v>62.141716667752398</v>
      </c>
      <c r="AS267">
        <v>1.97272554983314E-2</v>
      </c>
      <c r="AT267">
        <v>-0.10012293794638</v>
      </c>
      <c r="AU267">
        <v>1.7073871499370299E-2</v>
      </c>
      <c r="AV267">
        <v>-3.6794567375303302</v>
      </c>
    </row>
    <row r="268" spans="1:48" x14ac:dyDescent="0.25">
      <c r="A268" t="s">
        <v>13609</v>
      </c>
      <c r="B268" s="6">
        <v>44664</v>
      </c>
      <c r="C268" t="s">
        <v>13610</v>
      </c>
      <c r="D268" t="s">
        <v>446</v>
      </c>
      <c r="E268">
        <v>37945134.399999999</v>
      </c>
      <c r="F268">
        <v>36524563.399999999</v>
      </c>
      <c r="G268">
        <v>1.35335390529216E-2</v>
      </c>
      <c r="H268">
        <v>2.608333</v>
      </c>
      <c r="I268">
        <v>2.4518559999999998</v>
      </c>
      <c r="J268">
        <v>4.7490649999999999</v>
      </c>
      <c r="K268">
        <v>4.7490649999999999</v>
      </c>
      <c r="L268">
        <v>227.10149999999999</v>
      </c>
      <c r="M268">
        <v>224</v>
      </c>
      <c r="N268">
        <v>2.437926</v>
      </c>
      <c r="O268">
        <v>0.39329999999999599</v>
      </c>
      <c r="P268">
        <v>0.97471505077557596</v>
      </c>
      <c r="Q268">
        <v>-4.7988900916582704</v>
      </c>
      <c r="R268">
        <v>95.081249999999997</v>
      </c>
      <c r="S268">
        <v>95.753249999999994</v>
      </c>
      <c r="T268">
        <v>95.081249999999997</v>
      </c>
      <c r="U268">
        <v>95.753249999999994</v>
      </c>
      <c r="V268" t="s">
        <v>11987</v>
      </c>
      <c r="W268" t="s">
        <v>10245</v>
      </c>
      <c r="X268" t="s">
        <v>931</v>
      </c>
      <c r="Y268" t="s">
        <v>625</v>
      </c>
      <c r="Z268" t="s">
        <v>11839</v>
      </c>
      <c r="AA268" t="s">
        <v>374</v>
      </c>
      <c r="AB268" t="s">
        <v>11990</v>
      </c>
      <c r="AC268">
        <v>96.256249999999994</v>
      </c>
      <c r="AD268">
        <v>1.175</v>
      </c>
      <c r="AE268" s="6">
        <v>43796</v>
      </c>
      <c r="AF268" s="6">
        <v>45623</v>
      </c>
      <c r="AG268" t="s">
        <v>372</v>
      </c>
      <c r="AH268">
        <v>2.608333</v>
      </c>
      <c r="AI268">
        <v>2.4518564474012599</v>
      </c>
      <c r="AJ268">
        <v>7.3364260000000003</v>
      </c>
      <c r="AK268">
        <v>4.7490653785563799</v>
      </c>
      <c r="AL268">
        <v>224</v>
      </c>
      <c r="AM268">
        <v>207</v>
      </c>
      <c r="AN268">
        <v>3</v>
      </c>
      <c r="AO268" t="s">
        <v>11991</v>
      </c>
      <c r="AP268">
        <v>1</v>
      </c>
      <c r="AQ268">
        <v>2</v>
      </c>
      <c r="AR268">
        <v>62.141716667752398</v>
      </c>
      <c r="AS268">
        <v>1.97272554983314E-2</v>
      </c>
      <c r="AT268">
        <v>-0.10012293794638</v>
      </c>
      <c r="AU268">
        <v>1.7073871499370299E-2</v>
      </c>
      <c r="AV268">
        <v>-3.6794567375303302</v>
      </c>
    </row>
    <row r="269" spans="1:48" x14ac:dyDescent="0.25">
      <c r="A269" t="s">
        <v>18576</v>
      </c>
      <c r="B269" s="6">
        <v>44664</v>
      </c>
      <c r="C269" t="s">
        <v>18577</v>
      </c>
      <c r="D269" t="s">
        <v>360</v>
      </c>
      <c r="E269">
        <v>15354087.6</v>
      </c>
      <c r="F269">
        <v>6787146.5240302896</v>
      </c>
      <c r="G269">
        <v>2.5148586023387202E-3</v>
      </c>
      <c r="H269">
        <v>3.0083329999999999</v>
      </c>
      <c r="I269">
        <v>2.1259549999999998</v>
      </c>
      <c r="J269">
        <v>39.007812000000001</v>
      </c>
      <c r="K269">
        <v>39.007812000000001</v>
      </c>
      <c r="L269">
        <v>3644.2462</v>
      </c>
      <c r="M269">
        <v>3648</v>
      </c>
      <c r="N269">
        <v>2.1153439999999999</v>
      </c>
      <c r="O269">
        <v>1.2856999999999801</v>
      </c>
      <c r="P269">
        <v>28.164132124024199</v>
      </c>
      <c r="Q269">
        <v>-26.7721963564227</v>
      </c>
      <c r="R269">
        <v>41.5</v>
      </c>
      <c r="S269">
        <v>43.5</v>
      </c>
      <c r="T269">
        <v>41.5</v>
      </c>
      <c r="U269">
        <v>43.5</v>
      </c>
      <c r="V269" t="s">
        <v>11987</v>
      </c>
      <c r="W269" t="s">
        <v>17569</v>
      </c>
      <c r="X269" t="s">
        <v>931</v>
      </c>
      <c r="Y269" t="s">
        <v>625</v>
      </c>
      <c r="Z269" t="s">
        <v>11839</v>
      </c>
      <c r="AA269" t="s">
        <v>367</v>
      </c>
      <c r="AB269" t="s">
        <v>11815</v>
      </c>
      <c r="AC269">
        <v>44.204166999999998</v>
      </c>
      <c r="AD269">
        <v>2.704167</v>
      </c>
      <c r="AE269" s="6">
        <v>44398</v>
      </c>
      <c r="AF269" s="6">
        <v>45768</v>
      </c>
      <c r="AG269" t="s">
        <v>395</v>
      </c>
      <c r="AH269">
        <v>3.0083329999999999</v>
      </c>
      <c r="AI269">
        <v>2.1259553503414601</v>
      </c>
      <c r="AJ269">
        <v>6.0698509999999999</v>
      </c>
      <c r="AK269">
        <v>39.0078115962543</v>
      </c>
      <c r="AL269">
        <v>3648</v>
      </c>
      <c r="AM269">
        <v>3633</v>
      </c>
      <c r="AN269">
        <v>5.5</v>
      </c>
      <c r="AO269" t="s">
        <v>11991</v>
      </c>
      <c r="AP269">
        <v>1</v>
      </c>
      <c r="AQ269">
        <v>4</v>
      </c>
      <c r="AR269">
        <v>42.559909803021696</v>
      </c>
      <c r="AS269">
        <v>0.21225855774076</v>
      </c>
      <c r="AT269">
        <v>3.53507007857616</v>
      </c>
      <c r="AU269">
        <v>1.8526672608025201</v>
      </c>
      <c r="AV269">
        <v>5.8131526818629098</v>
      </c>
    </row>
    <row r="270" spans="1:48" x14ac:dyDescent="0.25">
      <c r="A270" t="s">
        <v>18578</v>
      </c>
      <c r="B270" s="6">
        <v>44664</v>
      </c>
      <c r="C270" t="s">
        <v>18579</v>
      </c>
      <c r="D270" t="s">
        <v>360</v>
      </c>
      <c r="E270">
        <v>22004266</v>
      </c>
      <c r="F270">
        <v>9529375.1542310398</v>
      </c>
      <c r="G270">
        <v>3.53094352636726E-3</v>
      </c>
      <c r="H270">
        <v>4.0805559999999996</v>
      </c>
      <c r="I270">
        <v>2.8571589999999998</v>
      </c>
      <c r="J270">
        <v>31.071014000000002</v>
      </c>
      <c r="K270">
        <v>31.071014000000002</v>
      </c>
      <c r="L270">
        <v>2846.0630999999998</v>
      </c>
      <c r="M270">
        <v>2848</v>
      </c>
      <c r="N270">
        <v>2.8436210000000002</v>
      </c>
      <c r="O270">
        <v>-2.6718999999999999</v>
      </c>
      <c r="P270">
        <v>39.2817223554785</v>
      </c>
      <c r="Q270">
        <v>-26.2459466019389</v>
      </c>
      <c r="R270">
        <v>41</v>
      </c>
      <c r="S270">
        <v>43</v>
      </c>
      <c r="T270">
        <v>41</v>
      </c>
      <c r="U270">
        <v>43</v>
      </c>
      <c r="V270" t="s">
        <v>11987</v>
      </c>
      <c r="W270" t="s">
        <v>16472</v>
      </c>
      <c r="X270" t="s">
        <v>931</v>
      </c>
      <c r="Y270" t="s">
        <v>625</v>
      </c>
      <c r="Z270" t="s">
        <v>11815</v>
      </c>
      <c r="AA270" t="s">
        <v>11839</v>
      </c>
      <c r="AB270" t="s">
        <v>11815</v>
      </c>
      <c r="AC270">
        <v>43.306944000000001</v>
      </c>
      <c r="AD270">
        <v>2.3069440000000001</v>
      </c>
      <c r="AE270" s="6">
        <v>44333</v>
      </c>
      <c r="AF270" s="6">
        <v>46159</v>
      </c>
      <c r="AG270" t="s">
        <v>395</v>
      </c>
      <c r="AH270">
        <v>4.0805559999999996</v>
      </c>
      <c r="AI270">
        <v>2.8571588600845499</v>
      </c>
      <c r="AJ270">
        <v>10.84717</v>
      </c>
      <c r="AK270">
        <v>31.071013502500101</v>
      </c>
      <c r="AL270">
        <v>2848</v>
      </c>
      <c r="AM270">
        <v>2838</v>
      </c>
      <c r="AN270">
        <v>5.5</v>
      </c>
      <c r="AO270" t="s">
        <v>11991</v>
      </c>
      <c r="AP270">
        <v>1</v>
      </c>
      <c r="AQ270">
        <v>4</v>
      </c>
      <c r="AR270">
        <v>42.559909803021696</v>
      </c>
      <c r="AS270">
        <v>0.21225855774076</v>
      </c>
      <c r="AT270">
        <v>3.53507007857616</v>
      </c>
      <c r="AU270">
        <v>1.8526672608025201</v>
      </c>
      <c r="AV270">
        <v>5.8131526818629098</v>
      </c>
    </row>
    <row r="271" spans="1:48" x14ac:dyDescent="0.25">
      <c r="A271" t="s">
        <v>18580</v>
      </c>
      <c r="B271" s="6">
        <v>44664</v>
      </c>
      <c r="C271" t="s">
        <v>18581</v>
      </c>
      <c r="D271" t="s">
        <v>360</v>
      </c>
      <c r="E271">
        <v>24449184.399999999</v>
      </c>
      <c r="F271">
        <v>6425975.7129661804</v>
      </c>
      <c r="G271">
        <v>2.3810330663933399E-3</v>
      </c>
      <c r="H271">
        <v>27.7</v>
      </c>
      <c r="I271">
        <v>-3.8647520000000002</v>
      </c>
      <c r="J271">
        <v>37.507468000000003</v>
      </c>
      <c r="K271">
        <v>37.507468000000003</v>
      </c>
      <c r="L271">
        <v>3466.8757999999998</v>
      </c>
      <c r="M271">
        <v>3493</v>
      </c>
      <c r="N271">
        <v>2.8575970000000002</v>
      </c>
      <c r="O271">
        <v>-3.3947999999999898</v>
      </c>
      <c r="P271">
        <v>34.676627863322601</v>
      </c>
      <c r="Q271">
        <v>-39.087914396903898</v>
      </c>
      <c r="R271">
        <v>25.5</v>
      </c>
      <c r="S271">
        <v>28.5</v>
      </c>
      <c r="T271">
        <v>25.5</v>
      </c>
      <c r="U271">
        <v>28.5</v>
      </c>
      <c r="V271" t="s">
        <v>11987</v>
      </c>
      <c r="W271" t="s">
        <v>10281</v>
      </c>
      <c r="X271" t="s">
        <v>931</v>
      </c>
      <c r="Y271" t="s">
        <v>625</v>
      </c>
      <c r="Z271" t="s">
        <v>11839</v>
      </c>
      <c r="AA271" t="s">
        <v>367</v>
      </c>
      <c r="AB271" t="s">
        <v>11815</v>
      </c>
      <c r="AC271">
        <v>26.282986000000001</v>
      </c>
      <c r="AD271">
        <v>0.78298599999999996</v>
      </c>
      <c r="AE271" s="6">
        <v>43166</v>
      </c>
      <c r="AF271" s="6">
        <v>54788</v>
      </c>
      <c r="AG271" t="s">
        <v>395</v>
      </c>
      <c r="AH271">
        <v>27.7</v>
      </c>
      <c r="AI271">
        <v>-3.8647518401849199</v>
      </c>
      <c r="AJ271">
        <v>-29.873179</v>
      </c>
      <c r="AK271">
        <v>37.507468206137503</v>
      </c>
      <c r="AL271">
        <v>3493</v>
      </c>
      <c r="AM271">
        <v>3485</v>
      </c>
      <c r="AN271">
        <v>6.875</v>
      </c>
      <c r="AO271" t="s">
        <v>11991</v>
      </c>
      <c r="AP271">
        <v>1</v>
      </c>
      <c r="AQ271">
        <v>4</v>
      </c>
      <c r="AR271">
        <v>42.559909803021696</v>
      </c>
      <c r="AS271">
        <v>0.21225855774076</v>
      </c>
      <c r="AT271">
        <v>3.53507007857616</v>
      </c>
      <c r="AU271">
        <v>1.8526672608025201</v>
      </c>
      <c r="AV271">
        <v>5.8131526818629098</v>
      </c>
    </row>
    <row r="272" spans="1:48" x14ac:dyDescent="0.25">
      <c r="A272" t="s">
        <v>18582</v>
      </c>
      <c r="B272" s="6">
        <v>44664</v>
      </c>
      <c r="C272" t="s">
        <v>18583</v>
      </c>
      <c r="D272" t="s">
        <v>360</v>
      </c>
      <c r="E272">
        <v>23617912</v>
      </c>
      <c r="F272">
        <v>9821279.1390953604</v>
      </c>
      <c r="G272">
        <v>3.6391034496566599E-3</v>
      </c>
      <c r="H272">
        <v>3.4861110000000002</v>
      </c>
      <c r="I272">
        <v>2.5583089999999999</v>
      </c>
      <c r="J272">
        <v>35.579208999999999</v>
      </c>
      <c r="K272">
        <v>35.579208999999999</v>
      </c>
      <c r="L272">
        <v>3299.3791999999999</v>
      </c>
      <c r="M272">
        <v>3301</v>
      </c>
      <c r="N272">
        <v>2.5441129999999998</v>
      </c>
      <c r="O272">
        <v>1.3829</v>
      </c>
      <c r="P272">
        <v>28.039330307785001</v>
      </c>
      <c r="Q272">
        <v>-26.330312989272599</v>
      </c>
      <c r="R272">
        <v>41.5</v>
      </c>
      <c r="S272">
        <v>43.5</v>
      </c>
      <c r="T272">
        <v>41.5</v>
      </c>
      <c r="U272">
        <v>43.5</v>
      </c>
      <c r="V272" t="s">
        <v>11987</v>
      </c>
      <c r="W272" t="s">
        <v>4130</v>
      </c>
      <c r="X272" t="s">
        <v>931</v>
      </c>
      <c r="Y272" t="s">
        <v>625</v>
      </c>
      <c r="Z272" t="s">
        <v>11839</v>
      </c>
      <c r="AA272" t="s">
        <v>367</v>
      </c>
      <c r="AB272" t="s">
        <v>11815</v>
      </c>
      <c r="AC272">
        <v>41.584028000000004</v>
      </c>
      <c r="AD272">
        <v>8.4028000000000005E-2</v>
      </c>
      <c r="AE272" s="6">
        <v>44117</v>
      </c>
      <c r="AF272" s="6">
        <v>45943</v>
      </c>
      <c r="AG272" t="s">
        <v>395</v>
      </c>
      <c r="AH272">
        <v>3.4861110000000002</v>
      </c>
      <c r="AI272">
        <v>2.5583092764859998</v>
      </c>
      <c r="AJ272">
        <v>8.3624449999999992</v>
      </c>
      <c r="AK272">
        <v>35.5792094477478</v>
      </c>
      <c r="AL272">
        <v>3301</v>
      </c>
      <c r="AM272">
        <v>3289</v>
      </c>
      <c r="AN272">
        <v>6.05</v>
      </c>
      <c r="AO272" t="s">
        <v>11991</v>
      </c>
      <c r="AP272">
        <v>1</v>
      </c>
      <c r="AQ272">
        <v>4</v>
      </c>
      <c r="AR272">
        <v>42.559909803021696</v>
      </c>
      <c r="AS272">
        <v>0.21225855774076</v>
      </c>
      <c r="AT272">
        <v>3.53507007857616</v>
      </c>
      <c r="AU272">
        <v>1.8526672608025201</v>
      </c>
      <c r="AV272">
        <v>5.8131526818629098</v>
      </c>
    </row>
    <row r="273" spans="1:48" x14ac:dyDescent="0.25">
      <c r="A273" t="s">
        <v>18584</v>
      </c>
      <c r="B273" s="6">
        <v>44664</v>
      </c>
      <c r="C273" t="s">
        <v>18585</v>
      </c>
      <c r="D273" t="s">
        <v>360</v>
      </c>
      <c r="E273">
        <v>24449184.399999999</v>
      </c>
      <c r="F273">
        <v>6407214.3868249999</v>
      </c>
      <c r="G273">
        <v>2.3740813846710698E-3</v>
      </c>
      <c r="H273">
        <v>27.7</v>
      </c>
      <c r="I273">
        <v>-1.019136</v>
      </c>
      <c r="J273">
        <v>38.665937</v>
      </c>
      <c r="K273">
        <v>38.665937</v>
      </c>
      <c r="L273">
        <v>3582.7226999999998</v>
      </c>
      <c r="M273">
        <v>3607</v>
      </c>
      <c r="N273">
        <v>2.9172539999999998</v>
      </c>
      <c r="O273">
        <v>-1.5496999999999901</v>
      </c>
      <c r="P273">
        <v>25.3887548645585</v>
      </c>
      <c r="Q273">
        <v>-39.739294440381101</v>
      </c>
      <c r="R273">
        <v>24.5</v>
      </c>
      <c r="S273">
        <v>27.5</v>
      </c>
      <c r="T273">
        <v>24.5</v>
      </c>
      <c r="U273">
        <v>27.5</v>
      </c>
      <c r="V273" t="s">
        <v>11987</v>
      </c>
      <c r="W273" t="s">
        <v>10283</v>
      </c>
      <c r="X273" t="s">
        <v>931</v>
      </c>
      <c r="Y273" t="s">
        <v>625</v>
      </c>
      <c r="Z273" t="s">
        <v>11839</v>
      </c>
      <c r="AA273" t="s">
        <v>367</v>
      </c>
      <c r="AB273" t="s">
        <v>11815</v>
      </c>
      <c r="AC273">
        <v>26.206250000000001</v>
      </c>
      <c r="AD273">
        <v>1.70625</v>
      </c>
      <c r="AE273" s="6">
        <v>43769</v>
      </c>
      <c r="AF273" s="6">
        <v>54788</v>
      </c>
      <c r="AG273" t="s">
        <v>395</v>
      </c>
      <c r="AH273">
        <v>27.7</v>
      </c>
      <c r="AI273">
        <v>-1.01913551476735</v>
      </c>
      <c r="AJ273">
        <v>-19.154520000000002</v>
      </c>
      <c r="AK273">
        <v>38.665936822222797</v>
      </c>
      <c r="AL273">
        <v>3607</v>
      </c>
      <c r="AM273">
        <v>3600</v>
      </c>
      <c r="AN273">
        <v>7.875</v>
      </c>
      <c r="AO273" t="s">
        <v>11991</v>
      </c>
      <c r="AP273">
        <v>1</v>
      </c>
      <c r="AQ273">
        <v>4</v>
      </c>
      <c r="AR273">
        <v>42.559909803021696</v>
      </c>
      <c r="AS273">
        <v>0.21225855774076</v>
      </c>
      <c r="AT273">
        <v>3.53507007857616</v>
      </c>
      <c r="AU273">
        <v>1.8526672608025201</v>
      </c>
      <c r="AV273">
        <v>5.8131526818629098</v>
      </c>
    </row>
    <row r="274" spans="1:48" x14ac:dyDescent="0.25">
      <c r="A274" t="s">
        <v>18586</v>
      </c>
      <c r="B274" s="6">
        <v>44664</v>
      </c>
      <c r="C274" t="s">
        <v>18587</v>
      </c>
      <c r="D274" t="s">
        <v>360</v>
      </c>
      <c r="E274">
        <v>34228858</v>
      </c>
      <c r="F274">
        <v>9795395.8600373697</v>
      </c>
      <c r="G274">
        <v>3.6295128526708399E-3</v>
      </c>
      <c r="H274">
        <v>27.7</v>
      </c>
      <c r="I274">
        <v>-1.6871640000000001</v>
      </c>
      <c r="J274">
        <v>40.240806999999997</v>
      </c>
      <c r="K274">
        <v>40.240806999999997</v>
      </c>
      <c r="L274">
        <v>3740.2096999999999</v>
      </c>
      <c r="M274">
        <v>3767</v>
      </c>
      <c r="N274">
        <v>2.5594260000000002</v>
      </c>
      <c r="O274">
        <v>-3.0718999999999999</v>
      </c>
      <c r="P274">
        <v>31.3224942538919</v>
      </c>
      <c r="Q274">
        <v>-39.789907685068002</v>
      </c>
      <c r="R274">
        <v>25.5</v>
      </c>
      <c r="S274">
        <v>28.5</v>
      </c>
      <c r="T274">
        <v>25.5</v>
      </c>
      <c r="U274">
        <v>28.5</v>
      </c>
      <c r="V274" t="s">
        <v>11987</v>
      </c>
      <c r="W274" t="s">
        <v>10282</v>
      </c>
      <c r="X274" t="s">
        <v>931</v>
      </c>
      <c r="Y274" t="s">
        <v>625</v>
      </c>
      <c r="Z274" t="s">
        <v>11839</v>
      </c>
      <c r="AA274" t="s">
        <v>367</v>
      </c>
      <c r="AB274" t="s">
        <v>11815</v>
      </c>
      <c r="AC274">
        <v>28.617360999999999</v>
      </c>
      <c r="AD274">
        <v>3.1173609999999998</v>
      </c>
      <c r="AE274" s="6">
        <v>43620</v>
      </c>
      <c r="AF274" s="6">
        <v>54788</v>
      </c>
      <c r="AG274" t="s">
        <v>395</v>
      </c>
      <c r="AH274">
        <v>27.7</v>
      </c>
      <c r="AI274">
        <v>-1.68716388250469</v>
      </c>
      <c r="AJ274">
        <v>-18.992587</v>
      </c>
      <c r="AK274">
        <v>40.240806643342502</v>
      </c>
      <c r="AL274">
        <v>3767</v>
      </c>
      <c r="AM274">
        <v>3759</v>
      </c>
      <c r="AN274">
        <v>8.375</v>
      </c>
      <c r="AO274" t="s">
        <v>11991</v>
      </c>
      <c r="AP274">
        <v>1</v>
      </c>
      <c r="AQ274">
        <v>4</v>
      </c>
      <c r="AR274">
        <v>42.559909803021696</v>
      </c>
      <c r="AS274">
        <v>0.21225855774076</v>
      </c>
      <c r="AT274">
        <v>3.53507007857616</v>
      </c>
      <c r="AU274">
        <v>1.8526672608025201</v>
      </c>
      <c r="AV274">
        <v>5.8131526818629098</v>
      </c>
    </row>
    <row r="275" spans="1:48" x14ac:dyDescent="0.25">
      <c r="A275" t="s">
        <v>13611</v>
      </c>
      <c r="B275" s="6">
        <v>44664</v>
      </c>
      <c r="C275" t="s">
        <v>13612</v>
      </c>
      <c r="D275" t="s">
        <v>212</v>
      </c>
      <c r="E275">
        <v>14669510.4</v>
      </c>
      <c r="F275">
        <v>13680496.1</v>
      </c>
      <c r="G275">
        <v>5.0690688967027003E-3</v>
      </c>
      <c r="H275">
        <v>3.7555559999999999</v>
      </c>
      <c r="I275">
        <v>3.6268790000000002</v>
      </c>
      <c r="J275">
        <v>3.159246</v>
      </c>
      <c r="K275">
        <v>3.159246</v>
      </c>
      <c r="L275">
        <v>56.251300000000001</v>
      </c>
      <c r="M275">
        <v>54</v>
      </c>
      <c r="N275">
        <v>3.6053600000000001</v>
      </c>
      <c r="O275">
        <v>2.5600000000003301E-2</v>
      </c>
      <c r="P275">
        <v>-0.74331173542686502</v>
      </c>
      <c r="Q275">
        <v>-4.6050441304407697</v>
      </c>
      <c r="R275">
        <v>92.948999999999998</v>
      </c>
      <c r="S275">
        <v>93.292000000000002</v>
      </c>
      <c r="T275">
        <v>92.948999999999998</v>
      </c>
      <c r="U275">
        <v>93.292000000000002</v>
      </c>
      <c r="V275" t="s">
        <v>11987</v>
      </c>
      <c r="W275" t="s">
        <v>4140</v>
      </c>
      <c r="X275" t="s">
        <v>931</v>
      </c>
      <c r="Y275" t="s">
        <v>625</v>
      </c>
      <c r="Z275" t="s">
        <v>11839</v>
      </c>
      <c r="AA275" t="s">
        <v>350</v>
      </c>
      <c r="AB275" t="s">
        <v>11990</v>
      </c>
      <c r="AC275">
        <v>93.258027999999996</v>
      </c>
      <c r="AD275">
        <v>0.30902800000000002</v>
      </c>
      <c r="AE275" s="6">
        <v>44215</v>
      </c>
      <c r="AF275" s="6">
        <v>46041</v>
      </c>
      <c r="AG275" t="s">
        <v>401</v>
      </c>
      <c r="AH275">
        <v>3.7555559999999999</v>
      </c>
      <c r="AI275">
        <v>3.6268788893497601</v>
      </c>
      <c r="AJ275">
        <v>15.230413</v>
      </c>
      <c r="AK275">
        <v>3.1592463086326701</v>
      </c>
      <c r="AL275">
        <v>54</v>
      </c>
      <c r="AM275">
        <v>44</v>
      </c>
      <c r="AN275">
        <v>1.25</v>
      </c>
      <c r="AO275" t="s">
        <v>11991</v>
      </c>
      <c r="AP275">
        <v>1</v>
      </c>
      <c r="AQ275">
        <v>4</v>
      </c>
      <c r="AR275">
        <v>16.3464694323347</v>
      </c>
      <c r="AS275">
        <v>9.2373752333578807E-3</v>
      </c>
      <c r="AT275">
        <v>-0.15024572721905799</v>
      </c>
      <c r="AU275">
        <v>5.5731234278184098E-2</v>
      </c>
      <c r="AV275">
        <v>-2.0555339880792798</v>
      </c>
    </row>
    <row r="276" spans="1:48" x14ac:dyDescent="0.25">
      <c r="A276" t="s">
        <v>21670</v>
      </c>
      <c r="B276" s="6">
        <v>44664</v>
      </c>
      <c r="C276" t="s">
        <v>21671</v>
      </c>
      <c r="D276" t="s">
        <v>212</v>
      </c>
      <c r="E276">
        <v>14669510.4</v>
      </c>
      <c r="F276">
        <v>13842443.4</v>
      </c>
      <c r="G276">
        <v>5.1290756355116098E-3</v>
      </c>
      <c r="H276">
        <v>4.75</v>
      </c>
      <c r="I276">
        <v>4.4754630000000004</v>
      </c>
      <c r="J276">
        <v>3.2084540000000001</v>
      </c>
      <c r="K276">
        <v>3.2084540000000001</v>
      </c>
      <c r="L276">
        <v>56.995399999999997</v>
      </c>
      <c r="M276">
        <v>56</v>
      </c>
      <c r="N276">
        <v>4.452439</v>
      </c>
      <c r="O276">
        <v>3.3100000000008102E-2</v>
      </c>
      <c r="P276">
        <v>-0.908585283090102</v>
      </c>
      <c r="Q276">
        <v>-5.2020289999999898</v>
      </c>
      <c r="R276">
        <v>93.861999999999995</v>
      </c>
      <c r="S276">
        <v>94.712999999999994</v>
      </c>
      <c r="T276">
        <v>93.861999999999995</v>
      </c>
      <c r="U276">
        <v>94.712999999999994</v>
      </c>
      <c r="V276" t="s">
        <v>11987</v>
      </c>
      <c r="W276" t="s">
        <v>21112</v>
      </c>
      <c r="X276" t="s">
        <v>931</v>
      </c>
      <c r="Y276" t="s">
        <v>625</v>
      </c>
      <c r="Z276" t="s">
        <v>11839</v>
      </c>
      <c r="AA276" t="s">
        <v>350</v>
      </c>
      <c r="AB276" t="s">
        <v>11990</v>
      </c>
      <c r="AC276">
        <v>94.361999999999995</v>
      </c>
      <c r="AD276">
        <v>0.5</v>
      </c>
      <c r="AE276" s="6">
        <v>44579</v>
      </c>
      <c r="AF276" s="6">
        <v>46405</v>
      </c>
      <c r="AG276" t="s">
        <v>401</v>
      </c>
      <c r="AH276">
        <v>4.75</v>
      </c>
      <c r="AI276">
        <v>4.4754632376211401</v>
      </c>
      <c r="AJ276">
        <v>22.913418</v>
      </c>
      <c r="AK276">
        <v>3.2084539182621699</v>
      </c>
      <c r="AL276">
        <v>56</v>
      </c>
      <c r="AM276">
        <v>50</v>
      </c>
      <c r="AN276">
        <v>2</v>
      </c>
      <c r="AO276" t="s">
        <v>11991</v>
      </c>
      <c r="AP276">
        <v>1</v>
      </c>
      <c r="AQ276">
        <v>4</v>
      </c>
      <c r="AR276">
        <v>16.3464694323347</v>
      </c>
      <c r="AS276">
        <v>9.2373752333578807E-3</v>
      </c>
      <c r="AT276">
        <v>-0.15024572721905799</v>
      </c>
      <c r="AU276">
        <v>5.5731234278184098E-2</v>
      </c>
      <c r="AV276">
        <v>-1.61799856660478</v>
      </c>
    </row>
    <row r="277" spans="1:48" x14ac:dyDescent="0.25">
      <c r="A277" t="s">
        <v>17763</v>
      </c>
      <c r="B277" s="6">
        <v>44664</v>
      </c>
      <c r="C277" t="s">
        <v>17764</v>
      </c>
      <c r="D277" t="s">
        <v>212</v>
      </c>
      <c r="E277">
        <v>14669510.4</v>
      </c>
      <c r="F277">
        <v>13634240.199999999</v>
      </c>
      <c r="G277">
        <v>5.0519295807769102E-3</v>
      </c>
      <c r="H277">
        <v>3.8083330000000002</v>
      </c>
      <c r="I277">
        <v>3.5834030000000001</v>
      </c>
      <c r="J277">
        <v>4.4182920000000001</v>
      </c>
      <c r="K277">
        <v>4.4182920000000001</v>
      </c>
      <c r="L277">
        <v>181.9342</v>
      </c>
      <c r="M277">
        <v>180</v>
      </c>
      <c r="N277">
        <v>3.5603570000000002</v>
      </c>
      <c r="O277">
        <v>-3.8800000000005497E-2</v>
      </c>
      <c r="P277">
        <v>-0.96711354591529897</v>
      </c>
      <c r="Q277">
        <v>-4.6348925618670904</v>
      </c>
      <c r="R277">
        <v>92.487499999999997</v>
      </c>
      <c r="S277">
        <v>92.906499999999994</v>
      </c>
      <c r="T277">
        <v>92.487499999999997</v>
      </c>
      <c r="U277">
        <v>92.906499999999994</v>
      </c>
      <c r="V277" t="s">
        <v>11987</v>
      </c>
      <c r="W277" t="s">
        <v>10315</v>
      </c>
      <c r="X277" t="s">
        <v>931</v>
      </c>
      <c r="Y277" t="s">
        <v>625</v>
      </c>
      <c r="Z277" t="s">
        <v>11839</v>
      </c>
      <c r="AA277" t="s">
        <v>389</v>
      </c>
      <c r="AB277" t="s">
        <v>11990</v>
      </c>
      <c r="AC277">
        <v>92.942707999999996</v>
      </c>
      <c r="AD277">
        <v>0.455208</v>
      </c>
      <c r="AE277" s="6">
        <v>44236</v>
      </c>
      <c r="AF277" s="6">
        <v>46062</v>
      </c>
      <c r="AG277" t="s">
        <v>653</v>
      </c>
      <c r="AH277">
        <v>3.8083330000000002</v>
      </c>
      <c r="AI277">
        <v>3.5834026664012102</v>
      </c>
      <c r="AJ277">
        <v>15.055666</v>
      </c>
      <c r="AK277">
        <v>4.4182924905295797</v>
      </c>
      <c r="AL277">
        <v>180</v>
      </c>
      <c r="AM277">
        <v>170</v>
      </c>
      <c r="AN277">
        <v>2.375</v>
      </c>
      <c r="AO277" t="s">
        <v>11991</v>
      </c>
      <c r="AP277">
        <v>1</v>
      </c>
      <c r="AQ277">
        <v>4</v>
      </c>
      <c r="AR277">
        <v>35.1544787173667</v>
      </c>
      <c r="AS277">
        <v>7.6396341861673905E-2</v>
      </c>
      <c r="AT277">
        <v>1.1756000474013599</v>
      </c>
      <c r="AU277">
        <v>0.52709564876936799</v>
      </c>
      <c r="AV277">
        <v>1.6553462631284199</v>
      </c>
    </row>
    <row r="278" spans="1:48" x14ac:dyDescent="0.25">
      <c r="A278" t="s">
        <v>13613</v>
      </c>
      <c r="B278" s="6">
        <v>44664</v>
      </c>
      <c r="C278" t="s">
        <v>13614</v>
      </c>
      <c r="D278" t="s">
        <v>212</v>
      </c>
      <c r="E278">
        <v>19559347.600000001</v>
      </c>
      <c r="F278">
        <v>18730384.5</v>
      </c>
      <c r="G278">
        <v>6.9402168388672299E-3</v>
      </c>
      <c r="H278">
        <v>3.1277780000000002</v>
      </c>
      <c r="I278">
        <v>2.9505240000000001</v>
      </c>
      <c r="J278">
        <v>4.1577250000000001</v>
      </c>
      <c r="K278">
        <v>4.1577250000000001</v>
      </c>
      <c r="L278">
        <v>158.73580000000001</v>
      </c>
      <c r="M278">
        <v>158</v>
      </c>
      <c r="N278">
        <v>2.9347370000000002</v>
      </c>
      <c r="O278">
        <v>-3.6199999999997297E-2</v>
      </c>
      <c r="P278">
        <v>-0.256777932154239</v>
      </c>
      <c r="Q278">
        <v>-3.6742900569172501</v>
      </c>
      <c r="R278">
        <v>94.831249999999997</v>
      </c>
      <c r="S278">
        <v>95.182249999999996</v>
      </c>
      <c r="T278">
        <v>94.831249999999997</v>
      </c>
      <c r="U278">
        <v>95.182249999999996</v>
      </c>
      <c r="V278" t="s">
        <v>11987</v>
      </c>
      <c r="W278" t="s">
        <v>10312</v>
      </c>
      <c r="X278" t="s">
        <v>931</v>
      </c>
      <c r="Y278" t="s">
        <v>625</v>
      </c>
      <c r="Z278" t="s">
        <v>11839</v>
      </c>
      <c r="AA278" t="s">
        <v>389</v>
      </c>
      <c r="AB278" t="s">
        <v>11990</v>
      </c>
      <c r="AC278">
        <v>95.761806000000007</v>
      </c>
      <c r="AD278">
        <v>0.93055600000000005</v>
      </c>
      <c r="AE278" s="6">
        <v>43986</v>
      </c>
      <c r="AF278" s="6">
        <v>45812</v>
      </c>
      <c r="AG278" t="s">
        <v>653</v>
      </c>
      <c r="AH278">
        <v>3.1277780000000002</v>
      </c>
      <c r="AI278">
        <v>2.95052413362871</v>
      </c>
      <c r="AJ278">
        <v>10.443111999999999</v>
      </c>
      <c r="AK278">
        <v>4.1577250591454504</v>
      </c>
      <c r="AL278">
        <v>158</v>
      </c>
      <c r="AM278">
        <v>145</v>
      </c>
      <c r="AN278">
        <v>2.5</v>
      </c>
      <c r="AO278" t="s">
        <v>11991</v>
      </c>
      <c r="AP278">
        <v>1</v>
      </c>
      <c r="AQ278">
        <v>4</v>
      </c>
      <c r="AR278">
        <v>35.1544787173667</v>
      </c>
      <c r="AS278">
        <v>7.6396341861673905E-2</v>
      </c>
      <c r="AT278">
        <v>1.1756000474013599</v>
      </c>
      <c r="AU278">
        <v>0.52709564876936799</v>
      </c>
      <c r="AV278">
        <v>1.6553462631284199</v>
      </c>
    </row>
    <row r="279" spans="1:48" x14ac:dyDescent="0.25">
      <c r="A279" t="s">
        <v>17765</v>
      </c>
      <c r="B279" s="6">
        <v>44664</v>
      </c>
      <c r="C279" t="s">
        <v>17766</v>
      </c>
      <c r="D279" t="s">
        <v>212</v>
      </c>
      <c r="E279">
        <v>24449184.399999999</v>
      </c>
      <c r="F279">
        <v>23468649.899999999</v>
      </c>
      <c r="G279">
        <v>8.6958983095209805E-3</v>
      </c>
      <c r="H279">
        <v>1.95</v>
      </c>
      <c r="I279">
        <v>1.892835</v>
      </c>
      <c r="J279">
        <v>3.8496169999999998</v>
      </c>
      <c r="K279">
        <v>3.8496169999999998</v>
      </c>
      <c r="L279">
        <v>154.041699999999</v>
      </c>
      <c r="M279">
        <v>153</v>
      </c>
      <c r="N279">
        <v>1.887043</v>
      </c>
      <c r="O279">
        <v>6.4099999999989096E-2</v>
      </c>
      <c r="P279">
        <v>2.08986634908425E-2</v>
      </c>
      <c r="Q279">
        <v>-2.4365341296824701</v>
      </c>
      <c r="R279">
        <v>95.902000000000001</v>
      </c>
      <c r="S279">
        <v>96.090999999999994</v>
      </c>
      <c r="T279">
        <v>95.902000000000001</v>
      </c>
      <c r="U279">
        <v>96.090999999999994</v>
      </c>
      <c r="V279" t="s">
        <v>11987</v>
      </c>
      <c r="W279" t="s">
        <v>10317</v>
      </c>
      <c r="X279" t="s">
        <v>931</v>
      </c>
      <c r="Y279" t="s">
        <v>625</v>
      </c>
      <c r="Z279" t="s">
        <v>11839</v>
      </c>
      <c r="AA279" t="s">
        <v>11839</v>
      </c>
      <c r="AB279" t="s">
        <v>11990</v>
      </c>
      <c r="AC279">
        <v>95.989500000000007</v>
      </c>
      <c r="AD279">
        <v>8.7499999999999994E-2</v>
      </c>
      <c r="AE279" s="6">
        <v>44285</v>
      </c>
      <c r="AF279" s="6">
        <v>45381</v>
      </c>
      <c r="AG279" t="s">
        <v>656</v>
      </c>
      <c r="AH279">
        <v>1.95</v>
      </c>
      <c r="AI279">
        <v>1.89283532945859</v>
      </c>
      <c r="AJ279">
        <v>4.5898680000000001</v>
      </c>
      <c r="AK279">
        <v>3.8496174206545901</v>
      </c>
      <c r="AL279">
        <v>153</v>
      </c>
      <c r="AM279">
        <v>126</v>
      </c>
      <c r="AN279">
        <v>1.75</v>
      </c>
      <c r="AO279" t="s">
        <v>11991</v>
      </c>
      <c r="AP279">
        <v>1</v>
      </c>
      <c r="AQ279">
        <v>4</v>
      </c>
      <c r="AR279">
        <v>35.1544787173667</v>
      </c>
      <c r="AS279">
        <v>7.63963418616882E-2</v>
      </c>
      <c r="AT279">
        <v>1.1756000474013699</v>
      </c>
      <c r="AU279">
        <v>0.52709564876938197</v>
      </c>
      <c r="AV279">
        <v>1.6553462631284299</v>
      </c>
    </row>
    <row r="280" spans="1:48" x14ac:dyDescent="0.25">
      <c r="A280" t="s">
        <v>20438</v>
      </c>
      <c r="B280" s="6">
        <v>44664</v>
      </c>
      <c r="C280" t="s">
        <v>20439</v>
      </c>
      <c r="D280" t="s">
        <v>212</v>
      </c>
      <c r="E280">
        <v>14669510.4</v>
      </c>
      <c r="F280">
        <v>13931756.199999999</v>
      </c>
      <c r="G280">
        <v>5.1621689411473102E-3</v>
      </c>
      <c r="H280">
        <v>2.4722219999999999</v>
      </c>
      <c r="I280">
        <v>2.3986339999999999</v>
      </c>
      <c r="J280">
        <v>3.7069139999999998</v>
      </c>
      <c r="K280">
        <v>3.7069139999999998</v>
      </c>
      <c r="L280">
        <v>125.908099999999</v>
      </c>
      <c r="M280">
        <v>122</v>
      </c>
      <c r="N280">
        <v>2.385929</v>
      </c>
      <c r="O280">
        <v>0.217200000000006</v>
      </c>
      <c r="P280">
        <v>0.269257916956888</v>
      </c>
      <c r="Q280">
        <v>-2.9290496752909498</v>
      </c>
      <c r="R280">
        <v>94.924999999999997</v>
      </c>
      <c r="S280">
        <v>95.183000000000007</v>
      </c>
      <c r="T280">
        <v>94.924999999999997</v>
      </c>
      <c r="U280">
        <v>95.183000000000007</v>
      </c>
      <c r="V280" t="s">
        <v>11987</v>
      </c>
      <c r="W280" t="s">
        <v>18893</v>
      </c>
      <c r="X280" t="s">
        <v>931</v>
      </c>
      <c r="Y280" t="s">
        <v>625</v>
      </c>
      <c r="Z280" t="s">
        <v>11839</v>
      </c>
      <c r="AA280" t="s">
        <v>343</v>
      </c>
      <c r="AB280" t="s">
        <v>11990</v>
      </c>
      <c r="AC280">
        <v>94.970832999999999</v>
      </c>
      <c r="AD280">
        <v>4.5832999999999999E-2</v>
      </c>
      <c r="AE280" s="6">
        <v>44477</v>
      </c>
      <c r="AF280" s="6">
        <v>45573</v>
      </c>
      <c r="AG280" t="s">
        <v>656</v>
      </c>
      <c r="AH280">
        <v>2.4722219999999999</v>
      </c>
      <c r="AI280">
        <v>2.3986337415071399</v>
      </c>
      <c r="AJ280">
        <v>6.9039460000000004</v>
      </c>
      <c r="AK280">
        <v>3.7069137366763201</v>
      </c>
      <c r="AL280">
        <v>122</v>
      </c>
      <c r="AM280">
        <v>103</v>
      </c>
      <c r="AN280">
        <v>1.65</v>
      </c>
      <c r="AO280" t="s">
        <v>11991</v>
      </c>
      <c r="AP280">
        <v>1</v>
      </c>
      <c r="AQ280">
        <v>4</v>
      </c>
      <c r="AR280">
        <v>35.1544787173667</v>
      </c>
      <c r="AS280">
        <v>7.63963418616882E-2</v>
      </c>
      <c r="AT280">
        <v>1.1756000474013699</v>
      </c>
      <c r="AU280">
        <v>0.52709564876938197</v>
      </c>
      <c r="AV280">
        <v>1.6553462631284299</v>
      </c>
    </row>
    <row r="281" spans="1:48" x14ac:dyDescent="0.25">
      <c r="A281" t="s">
        <v>13615</v>
      </c>
      <c r="B281" s="6">
        <v>44664</v>
      </c>
      <c r="C281" t="s">
        <v>13616</v>
      </c>
      <c r="D281" t="s">
        <v>446</v>
      </c>
      <c r="E281">
        <v>17114428.800000001</v>
      </c>
      <c r="F281">
        <v>16581148</v>
      </c>
      <c r="G281">
        <v>6.1438547868760303E-3</v>
      </c>
      <c r="H281">
        <v>1.911111</v>
      </c>
      <c r="I281">
        <v>1.853232</v>
      </c>
      <c r="J281">
        <v>3.6595209999999998</v>
      </c>
      <c r="K281">
        <v>3.6595209999999998</v>
      </c>
      <c r="L281">
        <v>137.661</v>
      </c>
      <c r="M281">
        <v>136</v>
      </c>
      <c r="N281">
        <v>1.8470960000000001</v>
      </c>
      <c r="O281">
        <v>0.152200000000002</v>
      </c>
      <c r="P281">
        <v>-1.38829423997499</v>
      </c>
      <c r="Q281">
        <v>-2.1317838547727499</v>
      </c>
      <c r="R281">
        <v>96.706249999999997</v>
      </c>
      <c r="S281">
        <v>96.962249999999997</v>
      </c>
      <c r="T281">
        <v>96.706249999999997</v>
      </c>
      <c r="U281">
        <v>96.962249999999997</v>
      </c>
      <c r="V281" t="s">
        <v>11987</v>
      </c>
      <c r="W281" t="s">
        <v>10340</v>
      </c>
      <c r="X281" t="s">
        <v>931</v>
      </c>
      <c r="Y281" t="s">
        <v>625</v>
      </c>
      <c r="Z281" t="s">
        <v>11819</v>
      </c>
      <c r="AA281" t="s">
        <v>11839</v>
      </c>
      <c r="AB281" t="s">
        <v>11990</v>
      </c>
      <c r="AC281">
        <v>96.884028000000001</v>
      </c>
      <c r="AD281">
        <v>0.17777799999999999</v>
      </c>
      <c r="AE281" s="6">
        <v>44271</v>
      </c>
      <c r="AF281" s="6">
        <v>45367</v>
      </c>
      <c r="AG281" t="s">
        <v>702</v>
      </c>
      <c r="AH281">
        <v>1.911111</v>
      </c>
      <c r="AI281">
        <v>1.8532323679933</v>
      </c>
      <c r="AJ281">
        <v>4.4557979999999997</v>
      </c>
      <c r="AK281">
        <v>3.6595212846919898</v>
      </c>
      <c r="AL281">
        <v>136</v>
      </c>
      <c r="AM281">
        <v>108</v>
      </c>
      <c r="AN281">
        <v>2</v>
      </c>
      <c r="AO281" t="s">
        <v>11991</v>
      </c>
      <c r="AP281">
        <v>1</v>
      </c>
      <c r="AQ281">
        <v>4</v>
      </c>
      <c r="AR281">
        <v>27.305559464556701</v>
      </c>
      <c r="AS281">
        <v>8.9644812351949099E-2</v>
      </c>
      <c r="AT281">
        <v>1.27413944381802</v>
      </c>
      <c r="AU281">
        <v>0.62234833775480003</v>
      </c>
      <c r="AV281">
        <v>1.2959047091665601</v>
      </c>
    </row>
    <row r="282" spans="1:48" x14ac:dyDescent="0.25">
      <c r="A282" t="s">
        <v>17869</v>
      </c>
      <c r="B282" s="6">
        <v>44664</v>
      </c>
      <c r="C282" t="s">
        <v>17870</v>
      </c>
      <c r="D282" t="s">
        <v>373</v>
      </c>
      <c r="E282">
        <v>14669510.4</v>
      </c>
      <c r="F282">
        <v>13239711.9</v>
      </c>
      <c r="G282">
        <v>4.9057440220406298E-3</v>
      </c>
      <c r="H282">
        <v>4.8472220000000004</v>
      </c>
      <c r="I282">
        <v>4.5943800000000001</v>
      </c>
      <c r="J282">
        <v>3.8060299999999998</v>
      </c>
      <c r="K282">
        <v>3.8060299999999998</v>
      </c>
      <c r="L282">
        <v>116.34469999999899</v>
      </c>
      <c r="M282">
        <v>115</v>
      </c>
      <c r="N282">
        <v>4.5697450000000002</v>
      </c>
      <c r="O282">
        <v>0.72659999999999902</v>
      </c>
      <c r="P282">
        <v>0.24457352694124901</v>
      </c>
      <c r="Q282">
        <v>-6.87172684041251</v>
      </c>
      <c r="R282">
        <v>90.004999999999995</v>
      </c>
      <c r="S282">
        <v>90.427000000000007</v>
      </c>
      <c r="T282">
        <v>90.004999999999995</v>
      </c>
      <c r="U282">
        <v>90.427000000000007</v>
      </c>
      <c r="V282" t="s">
        <v>11987</v>
      </c>
      <c r="W282" t="s">
        <v>17871</v>
      </c>
      <c r="X282" t="s">
        <v>931</v>
      </c>
      <c r="Y282" t="s">
        <v>625</v>
      </c>
      <c r="Z282" t="s">
        <v>11839</v>
      </c>
      <c r="AA282" t="s">
        <v>389</v>
      </c>
      <c r="AB282" t="s">
        <v>11990</v>
      </c>
      <c r="AC282">
        <v>90.253264000000001</v>
      </c>
      <c r="AD282">
        <v>0.24826400000000001</v>
      </c>
      <c r="AE282" s="6">
        <v>44431</v>
      </c>
      <c r="AF282" s="6">
        <v>46441</v>
      </c>
      <c r="AG282" t="s">
        <v>856</v>
      </c>
      <c r="AH282">
        <v>4.8472220000000004</v>
      </c>
      <c r="AI282">
        <v>4.5943796582972301</v>
      </c>
      <c r="AJ282">
        <v>23.935618999999999</v>
      </c>
      <c r="AK282">
        <v>3.8060298256751302</v>
      </c>
      <c r="AL282">
        <v>115</v>
      </c>
      <c r="AM282">
        <v>109</v>
      </c>
      <c r="AN282">
        <v>1.625</v>
      </c>
      <c r="AO282" t="s">
        <v>11991</v>
      </c>
      <c r="AP282">
        <v>1</v>
      </c>
      <c r="AQ282">
        <v>4</v>
      </c>
      <c r="AR282">
        <v>27.305846936614699</v>
      </c>
      <c r="AS282">
        <v>7.3719611007518797E-3</v>
      </c>
      <c r="AT282">
        <v>0.45353478712779299</v>
      </c>
      <c r="AU282">
        <v>0.117931891152949</v>
      </c>
      <c r="AV282">
        <v>3.6118648589986799</v>
      </c>
    </row>
    <row r="283" spans="1:48" x14ac:dyDescent="0.25">
      <c r="A283" t="s">
        <v>13617</v>
      </c>
      <c r="B283" s="6">
        <v>44664</v>
      </c>
      <c r="C283" t="s">
        <v>13618</v>
      </c>
      <c r="D283" t="s">
        <v>373</v>
      </c>
      <c r="E283">
        <v>31783939.600000001</v>
      </c>
      <c r="F283">
        <v>29258387.800000001</v>
      </c>
      <c r="G283">
        <v>1.08411845665526E-2</v>
      </c>
      <c r="H283">
        <v>3.9750000000000001</v>
      </c>
      <c r="I283">
        <v>3.7980830000000001</v>
      </c>
      <c r="J283">
        <v>3.8093059999999999</v>
      </c>
      <c r="K283">
        <v>3.8093059999999999</v>
      </c>
      <c r="L283">
        <v>120.335599999999</v>
      </c>
      <c r="M283">
        <v>118</v>
      </c>
      <c r="N283">
        <v>3.7789169999999999</v>
      </c>
      <c r="O283">
        <v>0.410299999999996</v>
      </c>
      <c r="P283">
        <v>-3.03690009386237E-2</v>
      </c>
      <c r="Q283">
        <v>-6.0358386278407101</v>
      </c>
      <c r="R283">
        <v>92.010999999999996</v>
      </c>
      <c r="S283">
        <v>92.36</v>
      </c>
      <c r="T283">
        <v>92.010999999999996</v>
      </c>
      <c r="U283">
        <v>92.36</v>
      </c>
      <c r="V283" t="s">
        <v>11987</v>
      </c>
      <c r="W283" t="s">
        <v>4821</v>
      </c>
      <c r="X283" t="s">
        <v>931</v>
      </c>
      <c r="Y283" t="s">
        <v>625</v>
      </c>
      <c r="Z283" t="s">
        <v>11839</v>
      </c>
      <c r="AA283" t="s">
        <v>389</v>
      </c>
      <c r="AB283" t="s">
        <v>11990</v>
      </c>
      <c r="AC283">
        <v>92.054000000000002</v>
      </c>
      <c r="AD283">
        <v>4.2999999999999997E-2</v>
      </c>
      <c r="AE283" s="6">
        <v>44113</v>
      </c>
      <c r="AF283" s="6">
        <v>46121</v>
      </c>
      <c r="AG283" t="s">
        <v>856</v>
      </c>
      <c r="AH283">
        <v>3.9750000000000001</v>
      </c>
      <c r="AI283">
        <v>3.7980826525915301</v>
      </c>
      <c r="AJ283">
        <v>16.649839</v>
      </c>
      <c r="AK283">
        <v>3.8093056633096798</v>
      </c>
      <c r="AL283">
        <v>118</v>
      </c>
      <c r="AM283">
        <v>110</v>
      </c>
      <c r="AN283">
        <v>1.72</v>
      </c>
      <c r="AO283" t="s">
        <v>11991</v>
      </c>
      <c r="AP283">
        <v>1</v>
      </c>
      <c r="AQ283">
        <v>4</v>
      </c>
      <c r="AR283">
        <v>27.305846936614699</v>
      </c>
      <c r="AS283">
        <v>7.3719611007518797E-3</v>
      </c>
      <c r="AT283">
        <v>0.45353478712779299</v>
      </c>
      <c r="AU283">
        <v>0.117931891152949</v>
      </c>
      <c r="AV283">
        <v>3.6118648589986799</v>
      </c>
    </row>
    <row r="284" spans="1:48" x14ac:dyDescent="0.25">
      <c r="A284" t="s">
        <v>13619</v>
      </c>
      <c r="B284" s="6">
        <v>44664</v>
      </c>
      <c r="C284" t="s">
        <v>13620</v>
      </c>
      <c r="D284" t="s">
        <v>373</v>
      </c>
      <c r="E284">
        <v>14669510.4</v>
      </c>
      <c r="F284">
        <v>12592802.800000001</v>
      </c>
      <c r="G284">
        <v>4.6660431443015897E-3</v>
      </c>
      <c r="H284">
        <v>8.4749999999999996</v>
      </c>
      <c r="I284">
        <v>7.5163510000000002</v>
      </c>
      <c r="J284">
        <v>4.3008610000000003</v>
      </c>
      <c r="K284">
        <v>4.3008610000000003</v>
      </c>
      <c r="L284">
        <v>160.37780000000001</v>
      </c>
      <c r="M284">
        <v>160</v>
      </c>
      <c r="N284">
        <v>7.4845990000000002</v>
      </c>
      <c r="O284">
        <v>0.14279999999999801</v>
      </c>
      <c r="P284">
        <v>-2.8532176201349801</v>
      </c>
      <c r="Q284">
        <v>-11.0767715765615</v>
      </c>
      <c r="R284">
        <v>85.784000000000006</v>
      </c>
      <c r="S284">
        <v>86.441999999999993</v>
      </c>
      <c r="T284">
        <v>85.784000000000006</v>
      </c>
      <c r="U284">
        <v>86.441999999999993</v>
      </c>
      <c r="V284" t="s">
        <v>11987</v>
      </c>
      <c r="W284" t="s">
        <v>4832</v>
      </c>
      <c r="X284" t="s">
        <v>931</v>
      </c>
      <c r="Y284" t="s">
        <v>625</v>
      </c>
      <c r="Z284" t="s">
        <v>11839</v>
      </c>
      <c r="AA284" t="s">
        <v>389</v>
      </c>
      <c r="AB284" t="s">
        <v>11990</v>
      </c>
      <c r="AC284">
        <v>85.843374999999995</v>
      </c>
      <c r="AD284">
        <v>5.9374999999999997E-2</v>
      </c>
      <c r="AE284" s="6">
        <v>44113</v>
      </c>
      <c r="AF284" s="6">
        <v>47765</v>
      </c>
      <c r="AG284" t="s">
        <v>856</v>
      </c>
      <c r="AH284">
        <v>8.4749999999999996</v>
      </c>
      <c r="AI284">
        <v>7.5163507929821503</v>
      </c>
      <c r="AJ284">
        <v>64.049670000000006</v>
      </c>
      <c r="AK284">
        <v>4.3008605549768104</v>
      </c>
      <c r="AL284">
        <v>160</v>
      </c>
      <c r="AM284">
        <v>157</v>
      </c>
      <c r="AN284">
        <v>2.375</v>
      </c>
      <c r="AO284" t="s">
        <v>11991</v>
      </c>
      <c r="AP284">
        <v>1</v>
      </c>
      <c r="AQ284">
        <v>4</v>
      </c>
      <c r="AR284">
        <v>27.305846936614699</v>
      </c>
      <c r="AS284">
        <v>7.3719611007518797E-3</v>
      </c>
      <c r="AT284">
        <v>0.45353478712779299</v>
      </c>
      <c r="AU284">
        <v>0.117931891152949</v>
      </c>
      <c r="AV284">
        <v>3.6118648589986799</v>
      </c>
    </row>
    <row r="285" spans="1:48" x14ac:dyDescent="0.25">
      <c r="A285" t="s">
        <v>17872</v>
      </c>
      <c r="B285" s="6">
        <v>44664</v>
      </c>
      <c r="C285" t="s">
        <v>17873</v>
      </c>
      <c r="D285" t="s">
        <v>373</v>
      </c>
      <c r="E285">
        <v>34228858</v>
      </c>
      <c r="F285">
        <v>29080100.800000001</v>
      </c>
      <c r="G285">
        <v>1.07751234511715E-2</v>
      </c>
      <c r="H285">
        <v>9.3472220000000004</v>
      </c>
      <c r="I285">
        <v>8.1558469999999996</v>
      </c>
      <c r="J285">
        <v>4.3009149999999998</v>
      </c>
      <c r="K285">
        <v>4.3009149999999998</v>
      </c>
      <c r="L285">
        <v>160.67389999999901</v>
      </c>
      <c r="M285">
        <v>161</v>
      </c>
      <c r="N285">
        <v>8.1282800000000002</v>
      </c>
      <c r="O285">
        <v>0.152499999999999</v>
      </c>
      <c r="P285">
        <v>-2.4935461855246599</v>
      </c>
      <c r="Q285">
        <v>-11.6846167137133</v>
      </c>
      <c r="R285">
        <v>84.594999999999999</v>
      </c>
      <c r="S285">
        <v>85.302000000000007</v>
      </c>
      <c r="T285">
        <v>84.594999999999999</v>
      </c>
      <c r="U285">
        <v>85.302000000000007</v>
      </c>
      <c r="V285" t="s">
        <v>11987</v>
      </c>
      <c r="W285" t="s">
        <v>17874</v>
      </c>
      <c r="X285" t="s">
        <v>931</v>
      </c>
      <c r="Y285" t="s">
        <v>625</v>
      </c>
      <c r="Z285" t="s">
        <v>11839</v>
      </c>
      <c r="AA285" t="s">
        <v>389</v>
      </c>
      <c r="AB285" t="s">
        <v>11990</v>
      </c>
      <c r="AC285">
        <v>84.957847000000001</v>
      </c>
      <c r="AD285">
        <v>0.36284699999999998</v>
      </c>
      <c r="AE285" s="6">
        <v>44431</v>
      </c>
      <c r="AF285" s="6">
        <v>48083</v>
      </c>
      <c r="AG285" t="s">
        <v>856</v>
      </c>
      <c r="AH285">
        <v>9.3472220000000004</v>
      </c>
      <c r="AI285">
        <v>8.1558473680681995</v>
      </c>
      <c r="AJ285">
        <v>75.876868000000002</v>
      </c>
      <c r="AK285">
        <v>4.3009148910477197</v>
      </c>
      <c r="AL285">
        <v>161</v>
      </c>
      <c r="AM285">
        <v>156</v>
      </c>
      <c r="AN285">
        <v>2.375</v>
      </c>
      <c r="AO285" t="s">
        <v>11991</v>
      </c>
      <c r="AP285">
        <v>1</v>
      </c>
      <c r="AQ285">
        <v>4</v>
      </c>
      <c r="AR285">
        <v>27.305846936614699</v>
      </c>
      <c r="AS285">
        <v>7.3719611007518797E-3</v>
      </c>
      <c r="AT285">
        <v>0.45353478712779299</v>
      </c>
      <c r="AU285">
        <v>0.117931891152949</v>
      </c>
      <c r="AV285">
        <v>3.6118648589986799</v>
      </c>
    </row>
    <row r="286" spans="1:48" x14ac:dyDescent="0.25">
      <c r="A286" t="s">
        <v>13621</v>
      </c>
      <c r="B286" s="6">
        <v>44664</v>
      </c>
      <c r="C286" t="s">
        <v>13622</v>
      </c>
      <c r="D286" t="s">
        <v>373</v>
      </c>
      <c r="E286">
        <v>29339021.199999999</v>
      </c>
      <c r="F286">
        <v>29246921</v>
      </c>
      <c r="G286">
        <v>1.08369357683341E-2</v>
      </c>
      <c r="H286">
        <v>5.2166670000000002</v>
      </c>
      <c r="I286">
        <v>4.6779979999999997</v>
      </c>
      <c r="J286">
        <v>3.8106469999999999</v>
      </c>
      <c r="K286">
        <v>3.8106469999999999</v>
      </c>
      <c r="L286">
        <v>115.590499999999</v>
      </c>
      <c r="M286">
        <v>116</v>
      </c>
      <c r="N286">
        <v>4.6584250000000003</v>
      </c>
      <c r="O286">
        <v>0.74920000000000497</v>
      </c>
      <c r="P286">
        <v>5.0153311087308597E-2</v>
      </c>
      <c r="Q286">
        <v>-6.8290964637126299</v>
      </c>
      <c r="R286">
        <v>98.659000000000006</v>
      </c>
      <c r="S286">
        <v>99.125</v>
      </c>
      <c r="T286">
        <v>98.659000000000006</v>
      </c>
      <c r="U286">
        <v>99.125</v>
      </c>
      <c r="V286" t="s">
        <v>11987</v>
      </c>
      <c r="W286" t="s">
        <v>4823</v>
      </c>
      <c r="X286" t="s">
        <v>931</v>
      </c>
      <c r="Y286" t="s">
        <v>625</v>
      </c>
      <c r="Z286" t="s">
        <v>11839</v>
      </c>
      <c r="AA286" t="s">
        <v>389</v>
      </c>
      <c r="AB286" t="s">
        <v>11990</v>
      </c>
      <c r="AC286">
        <v>99.686082999999996</v>
      </c>
      <c r="AD286">
        <v>1.027083</v>
      </c>
      <c r="AE286" s="6">
        <v>42922</v>
      </c>
      <c r="AF286" s="6">
        <v>46574</v>
      </c>
      <c r="AG286" t="s">
        <v>856</v>
      </c>
      <c r="AH286">
        <v>5.2166670000000002</v>
      </c>
      <c r="AI286">
        <v>4.6779982563348304</v>
      </c>
      <c r="AJ286">
        <v>25.582844999999999</v>
      </c>
      <c r="AK286">
        <v>3.8106471030313198</v>
      </c>
      <c r="AL286">
        <v>116</v>
      </c>
      <c r="AM286">
        <v>110</v>
      </c>
      <c r="AN286">
        <v>3.625</v>
      </c>
      <c r="AO286" t="s">
        <v>11991</v>
      </c>
      <c r="AP286">
        <v>1</v>
      </c>
      <c r="AQ286">
        <v>4</v>
      </c>
      <c r="AR286">
        <v>27.305846936614699</v>
      </c>
      <c r="AS286">
        <v>7.3719611007518797E-3</v>
      </c>
      <c r="AT286">
        <v>0.45353478712779299</v>
      </c>
      <c r="AU286">
        <v>0.117931891152949</v>
      </c>
      <c r="AV286">
        <v>3.6118648589986799</v>
      </c>
    </row>
    <row r="287" spans="1:48" x14ac:dyDescent="0.25">
      <c r="A287" t="s">
        <v>13623</v>
      </c>
      <c r="B287" s="6">
        <v>44664</v>
      </c>
      <c r="C287" t="s">
        <v>13624</v>
      </c>
      <c r="D287" t="s">
        <v>373</v>
      </c>
      <c r="E287">
        <v>19559347.600000001</v>
      </c>
      <c r="F287">
        <v>18305330</v>
      </c>
      <c r="G287">
        <v>6.7827202995472098E-3</v>
      </c>
      <c r="H287">
        <v>7.9694440000000002</v>
      </c>
      <c r="I287">
        <v>6.8768320000000003</v>
      </c>
      <c r="J287">
        <v>4.3011650000000001</v>
      </c>
      <c r="K287">
        <v>4.3011650000000001</v>
      </c>
      <c r="L287">
        <v>160.2396</v>
      </c>
      <c r="M287">
        <v>160</v>
      </c>
      <c r="N287">
        <v>6.8465340000000001</v>
      </c>
      <c r="O287">
        <v>0.11449999999999499</v>
      </c>
      <c r="P287">
        <v>-2.3804583386850999</v>
      </c>
      <c r="Q287">
        <v>-9.9813834459943092</v>
      </c>
      <c r="R287">
        <v>93.483999999999995</v>
      </c>
      <c r="S287">
        <v>94.14</v>
      </c>
      <c r="T287">
        <v>93.483999999999995</v>
      </c>
      <c r="U287">
        <v>94.14</v>
      </c>
      <c r="V287" t="s">
        <v>11987</v>
      </c>
      <c r="W287" t="s">
        <v>4830</v>
      </c>
      <c r="X287" t="s">
        <v>931</v>
      </c>
      <c r="Y287" t="s">
        <v>625</v>
      </c>
      <c r="Z287" t="s">
        <v>11839</v>
      </c>
      <c r="AA287" t="s">
        <v>389</v>
      </c>
      <c r="AB287" t="s">
        <v>11990</v>
      </c>
      <c r="AC287">
        <v>93.588652999999994</v>
      </c>
      <c r="AD287">
        <v>0.104653</v>
      </c>
      <c r="AE287" s="6">
        <v>43928</v>
      </c>
      <c r="AF287" s="6">
        <v>47580</v>
      </c>
      <c r="AG287" t="s">
        <v>856</v>
      </c>
      <c r="AH287">
        <v>7.9694440000000002</v>
      </c>
      <c r="AI287">
        <v>6.8768322335524497</v>
      </c>
      <c r="AJ287">
        <v>54.73977</v>
      </c>
      <c r="AK287">
        <v>4.3011652356261596</v>
      </c>
      <c r="AL287">
        <v>160</v>
      </c>
      <c r="AM287">
        <v>158</v>
      </c>
      <c r="AN287">
        <v>3.4249999999999998</v>
      </c>
      <c r="AO287" t="s">
        <v>11991</v>
      </c>
      <c r="AP287">
        <v>1</v>
      </c>
      <c r="AQ287">
        <v>4</v>
      </c>
      <c r="AR287">
        <v>27.305846936614699</v>
      </c>
      <c r="AS287">
        <v>7.3719611007518797E-3</v>
      </c>
      <c r="AT287">
        <v>0.45353478712779299</v>
      </c>
      <c r="AU287">
        <v>0.117931891152949</v>
      </c>
      <c r="AV287">
        <v>3.6118648589986799</v>
      </c>
    </row>
    <row r="288" spans="1:48" x14ac:dyDescent="0.25">
      <c r="A288" t="s">
        <v>13625</v>
      </c>
      <c r="B288" s="6">
        <v>44664</v>
      </c>
      <c r="C288" t="s">
        <v>13626</v>
      </c>
      <c r="D288" t="s">
        <v>373</v>
      </c>
      <c r="E288">
        <v>24449184.399999999</v>
      </c>
      <c r="F288">
        <v>24725925.5</v>
      </c>
      <c r="G288">
        <v>9.1617598209839494E-3</v>
      </c>
      <c r="H288">
        <v>5.947222</v>
      </c>
      <c r="I288">
        <v>5.2056969999999998</v>
      </c>
      <c r="J288">
        <v>4.1066919999999998</v>
      </c>
      <c r="K288">
        <v>4.1066919999999998</v>
      </c>
      <c r="L288">
        <v>143.25909999999999</v>
      </c>
      <c r="M288">
        <v>144</v>
      </c>
      <c r="N288">
        <v>5.1842439999999996</v>
      </c>
      <c r="O288">
        <v>0.58389999999999198</v>
      </c>
      <c r="P288">
        <v>-0.133420013352747</v>
      </c>
      <c r="Q288">
        <v>-7.5228831647312298</v>
      </c>
      <c r="R288">
        <v>100.901</v>
      </c>
      <c r="S288">
        <v>101.401</v>
      </c>
      <c r="T288">
        <v>100.901</v>
      </c>
      <c r="U288">
        <v>101.401</v>
      </c>
      <c r="V288" t="s">
        <v>11987</v>
      </c>
      <c r="W288" t="s">
        <v>4826</v>
      </c>
      <c r="X288" t="s">
        <v>931</v>
      </c>
      <c r="Y288" t="s">
        <v>625</v>
      </c>
      <c r="Z288" t="s">
        <v>11839</v>
      </c>
      <c r="AA288" t="s">
        <v>389</v>
      </c>
      <c r="AB288" t="s">
        <v>11990</v>
      </c>
      <c r="AC288">
        <v>101.13190299999999</v>
      </c>
      <c r="AD288">
        <v>0.230903</v>
      </c>
      <c r="AE288" s="6">
        <v>43188</v>
      </c>
      <c r="AF288" s="6">
        <v>46841</v>
      </c>
      <c r="AG288" t="s">
        <v>856</v>
      </c>
      <c r="AH288">
        <v>5.697222</v>
      </c>
      <c r="AI288">
        <v>5.0125931210878099</v>
      </c>
      <c r="AJ288">
        <v>29.554473999999999</v>
      </c>
      <c r="AK288">
        <v>4.0972340864651402</v>
      </c>
      <c r="AL288">
        <v>143</v>
      </c>
      <c r="AM288">
        <v>139</v>
      </c>
      <c r="AN288">
        <v>4.375</v>
      </c>
      <c r="AO288" t="s">
        <v>11991</v>
      </c>
      <c r="AP288">
        <v>1</v>
      </c>
      <c r="AQ288">
        <v>4</v>
      </c>
      <c r="AR288">
        <v>27.305846936614699</v>
      </c>
      <c r="AS288">
        <v>7.3719611007518797E-3</v>
      </c>
      <c r="AT288">
        <v>0.45353478712779299</v>
      </c>
      <c r="AU288">
        <v>0.117931891152949</v>
      </c>
      <c r="AV288">
        <v>3.6118648589986799</v>
      </c>
    </row>
    <row r="289" spans="1:48" x14ac:dyDescent="0.25">
      <c r="A289" t="s">
        <v>13627</v>
      </c>
      <c r="B289" s="6">
        <v>44664</v>
      </c>
      <c r="C289" t="s">
        <v>13628</v>
      </c>
      <c r="D289" t="s">
        <v>373</v>
      </c>
      <c r="E289">
        <v>19559347.600000001</v>
      </c>
      <c r="F289">
        <v>20600475.399999999</v>
      </c>
      <c r="G289">
        <v>7.63314637238583E-3</v>
      </c>
      <c r="H289">
        <v>6.572222</v>
      </c>
      <c r="I289">
        <v>5.5160749999999998</v>
      </c>
      <c r="J289">
        <v>4.2044819999999996</v>
      </c>
      <c r="K289">
        <v>4.2044819999999996</v>
      </c>
      <c r="L289">
        <v>151.381799999999</v>
      </c>
      <c r="M289">
        <v>152</v>
      </c>
      <c r="N289">
        <v>5.4891069999999997</v>
      </c>
      <c r="O289">
        <v>5.1500000000004299E-2</v>
      </c>
      <c r="P289">
        <v>-0.73435655726049598</v>
      </c>
      <c r="Q289">
        <v>-8.1929877314997697</v>
      </c>
      <c r="R289">
        <v>103.2375</v>
      </c>
      <c r="S289">
        <v>103.8125</v>
      </c>
      <c r="T289">
        <v>103.2375</v>
      </c>
      <c r="U289">
        <v>103.8125</v>
      </c>
      <c r="V289" t="s">
        <v>11987</v>
      </c>
      <c r="W289" t="s">
        <v>4828</v>
      </c>
      <c r="X289" t="s">
        <v>931</v>
      </c>
      <c r="Y289" t="s">
        <v>625</v>
      </c>
      <c r="Z289" t="s">
        <v>11839</v>
      </c>
      <c r="AA289" t="s">
        <v>389</v>
      </c>
      <c r="AB289" t="s">
        <v>11990</v>
      </c>
      <c r="AC289">
        <v>105.322917</v>
      </c>
      <c r="AD289">
        <v>2.0854170000000001</v>
      </c>
      <c r="AE289" s="6">
        <v>43418</v>
      </c>
      <c r="AF289" s="6">
        <v>47071</v>
      </c>
      <c r="AG289" t="s">
        <v>856</v>
      </c>
      <c r="AH289">
        <v>6.322222</v>
      </c>
      <c r="AI289">
        <v>5.3340306622118696</v>
      </c>
      <c r="AJ289">
        <v>34.137341999999997</v>
      </c>
      <c r="AK289">
        <v>4.1827898886396397</v>
      </c>
      <c r="AL289">
        <v>150</v>
      </c>
      <c r="AM289">
        <v>147</v>
      </c>
      <c r="AN289">
        <v>4.875</v>
      </c>
      <c r="AO289" t="s">
        <v>11991</v>
      </c>
      <c r="AP289">
        <v>1</v>
      </c>
      <c r="AQ289">
        <v>4</v>
      </c>
      <c r="AR289">
        <v>27.305846936614699</v>
      </c>
      <c r="AS289">
        <v>7.3719611007518797E-3</v>
      </c>
      <c r="AT289">
        <v>0.45353478712779299</v>
      </c>
      <c r="AU289">
        <v>0.117931891152949</v>
      </c>
      <c r="AV289">
        <v>3.6118648589986799</v>
      </c>
    </row>
    <row r="290" spans="1:48" x14ac:dyDescent="0.25">
      <c r="A290" t="s">
        <v>17767</v>
      </c>
      <c r="B290" s="6">
        <v>44664</v>
      </c>
      <c r="C290" t="s">
        <v>17768</v>
      </c>
      <c r="D290" t="s">
        <v>212</v>
      </c>
      <c r="E290">
        <v>24449184.399999999</v>
      </c>
      <c r="F290">
        <v>23561380.199999999</v>
      </c>
      <c r="G290">
        <v>8.7302579313446003E-3</v>
      </c>
      <c r="H290">
        <v>2.0277780000000001</v>
      </c>
      <c r="I290">
        <v>1.987468</v>
      </c>
      <c r="J290">
        <v>2.7957390000000002</v>
      </c>
      <c r="K290">
        <v>2.7957390000000002</v>
      </c>
      <c r="L290">
        <v>44.657200000000003</v>
      </c>
      <c r="M290">
        <v>44</v>
      </c>
      <c r="N290">
        <v>1.9795990000000001</v>
      </c>
      <c r="O290">
        <v>4.5600000000001098E-2</v>
      </c>
      <c r="P290">
        <v>-2.4784541655009599E-2</v>
      </c>
      <c r="Q290">
        <v>-2.7390172326050899</v>
      </c>
      <c r="R290">
        <v>95.991</v>
      </c>
      <c r="S290">
        <v>96.091999999999999</v>
      </c>
      <c r="T290">
        <v>95.991</v>
      </c>
      <c r="U290">
        <v>96.091999999999999</v>
      </c>
      <c r="V290" t="s">
        <v>11987</v>
      </c>
      <c r="W290" t="s">
        <v>4690</v>
      </c>
      <c r="X290" t="s">
        <v>931</v>
      </c>
      <c r="Y290" t="s">
        <v>625</v>
      </c>
      <c r="Z290" t="s">
        <v>11829</v>
      </c>
      <c r="AA290" t="s">
        <v>350</v>
      </c>
      <c r="AB290" t="s">
        <v>11990</v>
      </c>
      <c r="AC290">
        <v>96.368778000000006</v>
      </c>
      <c r="AD290">
        <v>0.377778</v>
      </c>
      <c r="AE290" s="6">
        <v>44314</v>
      </c>
      <c r="AF290" s="6">
        <v>45410</v>
      </c>
      <c r="AG290" t="s">
        <v>784</v>
      </c>
      <c r="AH290">
        <v>2.0277780000000001</v>
      </c>
      <c r="AI290">
        <v>1.9874676864601299</v>
      </c>
      <c r="AJ290">
        <v>4.9567839999999999</v>
      </c>
      <c r="AK290">
        <v>2.7957385539976598</v>
      </c>
      <c r="AL290">
        <v>44</v>
      </c>
      <c r="AM290">
        <v>18</v>
      </c>
      <c r="AN290">
        <v>0.8</v>
      </c>
      <c r="AO290" t="s">
        <v>11991</v>
      </c>
      <c r="AP290">
        <v>1</v>
      </c>
      <c r="AQ290">
        <v>4</v>
      </c>
      <c r="AR290">
        <v>10.575284907418601</v>
      </c>
      <c r="AS290">
        <v>8.3617061298770692E-3</v>
      </c>
      <c r="AT290">
        <v>0.50208933578760295</v>
      </c>
      <c r="AU290">
        <v>0.176117759102425</v>
      </c>
      <c r="AV290">
        <v>1.6561861971041301</v>
      </c>
    </row>
    <row r="291" spans="1:48" x14ac:dyDescent="0.25">
      <c r="A291" t="s">
        <v>13629</v>
      </c>
      <c r="B291" s="6">
        <v>44664</v>
      </c>
      <c r="C291" t="s">
        <v>13630</v>
      </c>
      <c r="D291" t="s">
        <v>212</v>
      </c>
      <c r="E291">
        <v>24449184.399999999</v>
      </c>
      <c r="F291">
        <v>23865154.5</v>
      </c>
      <c r="G291">
        <v>8.8428161816159999E-3</v>
      </c>
      <c r="H291">
        <v>1.425</v>
      </c>
      <c r="I291">
        <v>1.4054709999999999</v>
      </c>
      <c r="J291">
        <v>2.6350760000000002</v>
      </c>
      <c r="K291">
        <v>2.6350760000000002</v>
      </c>
      <c r="L291">
        <v>68.077600000000004</v>
      </c>
      <c r="M291">
        <v>61</v>
      </c>
      <c r="N291">
        <v>1.399357</v>
      </c>
      <c r="O291">
        <v>6.6199999999994E-2</v>
      </c>
      <c r="P291">
        <v>9.9737567099244997E-3</v>
      </c>
      <c r="Q291">
        <v>-1.88623392816035</v>
      </c>
      <c r="R291">
        <v>97.54</v>
      </c>
      <c r="S291">
        <v>97.658000000000001</v>
      </c>
      <c r="T291">
        <v>97.54</v>
      </c>
      <c r="U291">
        <v>97.658000000000001</v>
      </c>
      <c r="V291" t="s">
        <v>11987</v>
      </c>
      <c r="W291" t="s">
        <v>4681</v>
      </c>
      <c r="X291" t="s">
        <v>931</v>
      </c>
      <c r="Y291" t="s">
        <v>625</v>
      </c>
      <c r="Z291" t="s">
        <v>11829</v>
      </c>
      <c r="AA291" t="s">
        <v>350</v>
      </c>
      <c r="AB291" t="s">
        <v>11990</v>
      </c>
      <c r="AC291">
        <v>97.611249999999998</v>
      </c>
      <c r="AD291">
        <v>7.1249999999999994E-2</v>
      </c>
      <c r="AE291" s="6">
        <v>44095</v>
      </c>
      <c r="AF291" s="6">
        <v>45190</v>
      </c>
      <c r="AG291" t="s">
        <v>784</v>
      </c>
      <c r="AH291">
        <v>1.425</v>
      </c>
      <c r="AI291">
        <v>1.40547110585555</v>
      </c>
      <c r="AJ291">
        <v>3.116549</v>
      </c>
      <c r="AK291">
        <v>2.6350758665420799</v>
      </c>
      <c r="AL291">
        <v>61</v>
      </c>
      <c r="AM291">
        <v>25</v>
      </c>
      <c r="AN291">
        <v>0.95</v>
      </c>
      <c r="AO291" t="s">
        <v>11991</v>
      </c>
      <c r="AP291">
        <v>1</v>
      </c>
      <c r="AQ291">
        <v>4</v>
      </c>
      <c r="AR291">
        <v>10.575284907418601</v>
      </c>
      <c r="AS291">
        <v>8.3617061298770692E-3</v>
      </c>
      <c r="AT291">
        <v>0.50208933578760295</v>
      </c>
      <c r="AU291">
        <v>0.176117759102425</v>
      </c>
      <c r="AV291">
        <v>1.6561861971041301</v>
      </c>
    </row>
    <row r="292" spans="1:48" x14ac:dyDescent="0.25">
      <c r="A292" t="s">
        <v>22527</v>
      </c>
      <c r="B292" s="6">
        <v>44664</v>
      </c>
      <c r="C292" t="s">
        <v>22528</v>
      </c>
      <c r="D292" t="s">
        <v>212</v>
      </c>
      <c r="E292">
        <v>14669510.4</v>
      </c>
      <c r="F292">
        <v>14274961.699999999</v>
      </c>
      <c r="G292">
        <v>5.2893377515967803E-3</v>
      </c>
      <c r="H292">
        <v>2.8277779999999999</v>
      </c>
      <c r="I292">
        <v>2.7362570000000002</v>
      </c>
      <c r="J292">
        <v>2.8918360000000001</v>
      </c>
      <c r="K292">
        <v>2.8918360000000001</v>
      </c>
      <c r="L292">
        <v>36.506900000000002</v>
      </c>
      <c r="M292">
        <v>34</v>
      </c>
      <c r="N292">
        <v>2.7180040000000001</v>
      </c>
      <c r="O292">
        <v>-4.2799999999998298E-2</v>
      </c>
      <c r="P292">
        <v>-0.20747240177149101</v>
      </c>
      <c r="Q292">
        <v>-1.8702445641722101</v>
      </c>
      <c r="R292">
        <v>96.987499999999997</v>
      </c>
      <c r="S292">
        <v>97.256500000000003</v>
      </c>
      <c r="T292">
        <v>96.987499999999997</v>
      </c>
      <c r="U292">
        <v>97.256500000000003</v>
      </c>
      <c r="V292" t="s">
        <v>11987</v>
      </c>
      <c r="W292" t="s">
        <v>21765</v>
      </c>
      <c r="X292" t="s">
        <v>931</v>
      </c>
      <c r="Y292" t="s">
        <v>625</v>
      </c>
      <c r="Z292" t="s">
        <v>11839</v>
      </c>
      <c r="AA292" t="s">
        <v>350</v>
      </c>
      <c r="AB292" t="s">
        <v>11990</v>
      </c>
      <c r="AC292">
        <v>97.310417000000001</v>
      </c>
      <c r="AD292">
        <v>0.32291700000000001</v>
      </c>
      <c r="AE292" s="6">
        <v>44608</v>
      </c>
      <c r="AF292" s="6">
        <v>45704</v>
      </c>
      <c r="AG292" t="s">
        <v>784</v>
      </c>
      <c r="AH292">
        <v>2.8277779999999999</v>
      </c>
      <c r="AI292">
        <v>2.7362569077005801</v>
      </c>
      <c r="AJ292">
        <v>8.9302349999999997</v>
      </c>
      <c r="AK292">
        <v>2.89183622861183</v>
      </c>
      <c r="AL292">
        <v>34</v>
      </c>
      <c r="AM292">
        <v>19</v>
      </c>
      <c r="AN292">
        <v>1.875</v>
      </c>
      <c r="AO292" t="s">
        <v>11991</v>
      </c>
      <c r="AP292">
        <v>1</v>
      </c>
      <c r="AQ292">
        <v>4</v>
      </c>
      <c r="AR292">
        <v>10.575284907418601</v>
      </c>
      <c r="AS292">
        <v>8.3617061298770692E-3</v>
      </c>
      <c r="AT292">
        <v>0.50208933578760295</v>
      </c>
      <c r="AU292">
        <v>0.176117759102425</v>
      </c>
      <c r="AV292">
        <v>1.2150591396553301</v>
      </c>
    </row>
    <row r="293" spans="1:48" x14ac:dyDescent="0.25">
      <c r="A293" t="s">
        <v>17234</v>
      </c>
      <c r="B293" s="6">
        <v>44664</v>
      </c>
      <c r="C293" t="s">
        <v>17235</v>
      </c>
      <c r="D293" t="s">
        <v>212</v>
      </c>
      <c r="E293">
        <v>24449184.399999999</v>
      </c>
      <c r="F293">
        <v>22872483.600000001</v>
      </c>
      <c r="G293">
        <v>8.4749993280380607E-3</v>
      </c>
      <c r="H293">
        <v>4.0277779999999996</v>
      </c>
      <c r="I293">
        <v>3.8538480000000002</v>
      </c>
      <c r="J293">
        <v>3.2561170000000002</v>
      </c>
      <c r="K293">
        <v>3.2561170000000002</v>
      </c>
      <c r="L293">
        <v>64.795000000000002</v>
      </c>
      <c r="M293">
        <v>63</v>
      </c>
      <c r="N293">
        <v>3.8352330000000001</v>
      </c>
      <c r="O293">
        <v>7.2300000000002904E-2</v>
      </c>
      <c r="P293">
        <v>-0.72537814003795698</v>
      </c>
      <c r="Q293">
        <v>-5.3831886995408604</v>
      </c>
      <c r="R293">
        <v>92.89</v>
      </c>
      <c r="S293">
        <v>93.046000000000006</v>
      </c>
      <c r="T293">
        <v>92.89</v>
      </c>
      <c r="U293">
        <v>93.046000000000006</v>
      </c>
      <c r="V293" t="s">
        <v>11987</v>
      </c>
      <c r="W293" t="s">
        <v>4701</v>
      </c>
      <c r="X293" t="s">
        <v>931</v>
      </c>
      <c r="Y293" t="s">
        <v>625</v>
      </c>
      <c r="Z293" t="s">
        <v>11829</v>
      </c>
      <c r="AA293" t="s">
        <v>350</v>
      </c>
      <c r="AB293" t="s">
        <v>11990</v>
      </c>
      <c r="AC293">
        <v>93.551111000000006</v>
      </c>
      <c r="AD293">
        <v>0.661111</v>
      </c>
      <c r="AE293" s="6">
        <v>44314</v>
      </c>
      <c r="AF293" s="6">
        <v>46140</v>
      </c>
      <c r="AG293" t="s">
        <v>784</v>
      </c>
      <c r="AH293">
        <v>4.0277779999999996</v>
      </c>
      <c r="AI293">
        <v>3.8538479377716799</v>
      </c>
      <c r="AJ293">
        <v>17.164528000000001</v>
      </c>
      <c r="AK293">
        <v>3.2561166986647101</v>
      </c>
      <c r="AL293">
        <v>63</v>
      </c>
      <c r="AM293">
        <v>54</v>
      </c>
      <c r="AN293">
        <v>1.4</v>
      </c>
      <c r="AO293" t="s">
        <v>11991</v>
      </c>
      <c r="AP293">
        <v>1</v>
      </c>
      <c r="AQ293">
        <v>4</v>
      </c>
      <c r="AR293">
        <v>10.575284907418601</v>
      </c>
      <c r="AS293">
        <v>8.3617061298770692E-3</v>
      </c>
      <c r="AT293">
        <v>0.50208933578760295</v>
      </c>
      <c r="AU293">
        <v>0.176117759102425</v>
      </c>
      <c r="AV293">
        <v>1.6561861971041301</v>
      </c>
    </row>
    <row r="294" spans="1:48" x14ac:dyDescent="0.25">
      <c r="A294" t="s">
        <v>20440</v>
      </c>
      <c r="B294" s="6">
        <v>44664</v>
      </c>
      <c r="C294" t="s">
        <v>20441</v>
      </c>
      <c r="D294" t="s">
        <v>212</v>
      </c>
      <c r="E294">
        <v>14669510.4</v>
      </c>
      <c r="F294">
        <v>13962525.5</v>
      </c>
      <c r="G294">
        <v>5.1735699671381597E-3</v>
      </c>
      <c r="H294">
        <v>2.447222</v>
      </c>
      <c r="I294">
        <v>2.408077</v>
      </c>
      <c r="J294">
        <v>2.7463030000000002</v>
      </c>
      <c r="K294">
        <v>2.7463030000000002</v>
      </c>
      <c r="L294">
        <v>30.401999999999902</v>
      </c>
      <c r="M294">
        <v>26</v>
      </c>
      <c r="N294">
        <v>2.3950469999999999</v>
      </c>
      <c r="O294">
        <v>6.2399999999995702E-2</v>
      </c>
      <c r="P294">
        <v>-6.7020803209416599E-2</v>
      </c>
      <c r="Q294">
        <v>-3.3700143679906902</v>
      </c>
      <c r="R294">
        <v>95.141000000000005</v>
      </c>
      <c r="S294">
        <v>95.305999999999997</v>
      </c>
      <c r="T294">
        <v>95.141000000000005</v>
      </c>
      <c r="U294">
        <v>95.305999999999997</v>
      </c>
      <c r="V294" t="s">
        <v>11987</v>
      </c>
      <c r="W294" t="s">
        <v>18221</v>
      </c>
      <c r="X294" t="s">
        <v>931</v>
      </c>
      <c r="Y294" t="s">
        <v>625</v>
      </c>
      <c r="Z294" t="s">
        <v>11829</v>
      </c>
      <c r="AA294" t="s">
        <v>350</v>
      </c>
      <c r="AB294" t="s">
        <v>11990</v>
      </c>
      <c r="AC294">
        <v>95.180582999999999</v>
      </c>
      <c r="AD294">
        <v>3.9583E-2</v>
      </c>
      <c r="AE294" s="6">
        <v>44468</v>
      </c>
      <c r="AF294" s="6">
        <v>45564</v>
      </c>
      <c r="AG294" t="s">
        <v>784</v>
      </c>
      <c r="AH294">
        <v>2.447222</v>
      </c>
      <c r="AI294">
        <v>2.4080768810674602</v>
      </c>
      <c r="AJ294">
        <v>6.9224389999999998</v>
      </c>
      <c r="AK294">
        <v>2.7463025511594901</v>
      </c>
      <c r="AL294">
        <v>26</v>
      </c>
      <c r="AM294">
        <v>7</v>
      </c>
      <c r="AN294">
        <v>0.75</v>
      </c>
      <c r="AO294" t="s">
        <v>11991</v>
      </c>
      <c r="AP294">
        <v>1</v>
      </c>
      <c r="AQ294">
        <v>4</v>
      </c>
      <c r="AR294">
        <v>10.575284907418601</v>
      </c>
      <c r="AS294">
        <v>8.3617061298770692E-3</v>
      </c>
      <c r="AT294">
        <v>0.50208933578760295</v>
      </c>
      <c r="AU294">
        <v>0.176117759102425</v>
      </c>
      <c r="AV294">
        <v>1.6561861971041301</v>
      </c>
    </row>
    <row r="295" spans="1:48" x14ac:dyDescent="0.25">
      <c r="A295" t="s">
        <v>13631</v>
      </c>
      <c r="B295" s="6">
        <v>44664</v>
      </c>
      <c r="C295" t="s">
        <v>13632</v>
      </c>
      <c r="D295" t="s">
        <v>360</v>
      </c>
      <c r="E295">
        <v>33006399</v>
      </c>
      <c r="F295">
        <v>29393940.399999999</v>
      </c>
      <c r="G295">
        <v>1.08914112252854E-2</v>
      </c>
      <c r="H295">
        <v>3.2388889999999999</v>
      </c>
      <c r="I295">
        <v>2.9332340000000001</v>
      </c>
      <c r="J295">
        <v>7.6697579999999999</v>
      </c>
      <c r="K295">
        <v>7.6697579999999999</v>
      </c>
      <c r="L295">
        <v>509.47250000000003</v>
      </c>
      <c r="M295">
        <v>509</v>
      </c>
      <c r="N295">
        <v>2.9187729999999998</v>
      </c>
      <c r="O295">
        <v>-9.2199999999997798E-2</v>
      </c>
      <c r="P295">
        <v>-4.2402862959567397E-2</v>
      </c>
      <c r="Q295">
        <v>-3.95654338074347</v>
      </c>
      <c r="R295">
        <v>88.05</v>
      </c>
      <c r="S295">
        <v>89.216999999999999</v>
      </c>
      <c r="T295">
        <v>88.05</v>
      </c>
      <c r="U295">
        <v>89.216999999999999</v>
      </c>
      <c r="V295" t="s">
        <v>11987</v>
      </c>
      <c r="W295" t="s">
        <v>10687</v>
      </c>
      <c r="X295" t="s">
        <v>931</v>
      </c>
      <c r="Y295" t="s">
        <v>625</v>
      </c>
      <c r="Z295" t="s">
        <v>11839</v>
      </c>
      <c r="AA295" t="s">
        <v>11839</v>
      </c>
      <c r="AB295" t="s">
        <v>11990</v>
      </c>
      <c r="AC295">
        <v>89.055278000000001</v>
      </c>
      <c r="AD295">
        <v>1.0052779999999999</v>
      </c>
      <c r="AE295" s="6">
        <v>43844</v>
      </c>
      <c r="AF295" s="6">
        <v>45852</v>
      </c>
      <c r="AG295" t="s">
        <v>1138</v>
      </c>
      <c r="AH295">
        <v>3.2388889999999999</v>
      </c>
      <c r="AI295">
        <v>2.9332336335826401</v>
      </c>
      <c r="AJ295">
        <v>10.454326</v>
      </c>
      <c r="AK295">
        <v>7.6697576653509598</v>
      </c>
      <c r="AL295">
        <v>509</v>
      </c>
      <c r="AM295">
        <v>497</v>
      </c>
      <c r="AN295">
        <v>3.85</v>
      </c>
      <c r="AO295" t="s">
        <v>11991</v>
      </c>
      <c r="AP295">
        <v>1</v>
      </c>
      <c r="AQ295">
        <v>3</v>
      </c>
      <c r="AR295">
        <v>40.138341729271801</v>
      </c>
      <c r="AS295">
        <v>-0.26230582303324401</v>
      </c>
      <c r="AT295">
        <v>-3.2025111408290901</v>
      </c>
      <c r="AU295">
        <v>-2.5279119736449398</v>
      </c>
      <c r="AV295">
        <v>-3.7089718082762602</v>
      </c>
    </row>
    <row r="296" spans="1:48" x14ac:dyDescent="0.25">
      <c r="A296" t="s">
        <v>13633</v>
      </c>
      <c r="B296" s="6">
        <v>44664</v>
      </c>
      <c r="C296" t="s">
        <v>13634</v>
      </c>
      <c r="D296" t="s">
        <v>360</v>
      </c>
      <c r="E296">
        <v>36673776.600000001</v>
      </c>
      <c r="F296">
        <v>32758698</v>
      </c>
      <c r="G296">
        <v>1.21381633976898E-2</v>
      </c>
      <c r="H296">
        <v>3.7527780000000002</v>
      </c>
      <c r="I296">
        <v>3.3117209999999999</v>
      </c>
      <c r="J296">
        <v>8.005172</v>
      </c>
      <c r="K296">
        <v>8.005172</v>
      </c>
      <c r="L296">
        <v>540.85550000000001</v>
      </c>
      <c r="M296">
        <v>540</v>
      </c>
      <c r="N296">
        <v>3.2921770000000001</v>
      </c>
      <c r="O296">
        <v>-4.7099999999999899E-2</v>
      </c>
      <c r="P296">
        <v>0.44934775531828502</v>
      </c>
      <c r="Q296">
        <v>-3.7371539649889298</v>
      </c>
      <c r="R296">
        <v>88.174999999999997</v>
      </c>
      <c r="S296">
        <v>89.295000000000002</v>
      </c>
      <c r="T296">
        <v>88.174999999999997</v>
      </c>
      <c r="U296">
        <v>89.295000000000002</v>
      </c>
      <c r="V296" t="s">
        <v>11987</v>
      </c>
      <c r="W296" t="s">
        <v>10689</v>
      </c>
      <c r="X296" t="s">
        <v>931</v>
      </c>
      <c r="Y296" t="s">
        <v>625</v>
      </c>
      <c r="Z296" t="s">
        <v>11839</v>
      </c>
      <c r="AA296" t="s">
        <v>11839</v>
      </c>
      <c r="AB296" t="s">
        <v>11990</v>
      </c>
      <c r="AC296">
        <v>89.324583000000004</v>
      </c>
      <c r="AD296">
        <v>1.149583</v>
      </c>
      <c r="AE296" s="6">
        <v>44215</v>
      </c>
      <c r="AF296" s="6">
        <v>46041</v>
      </c>
      <c r="AG296" t="s">
        <v>1138</v>
      </c>
      <c r="AH296">
        <v>3.7527780000000002</v>
      </c>
      <c r="AI296">
        <v>3.3117205626977801</v>
      </c>
      <c r="AJ296">
        <v>13.322361000000001</v>
      </c>
      <c r="AK296">
        <v>8.0051722627252602</v>
      </c>
      <c r="AL296">
        <v>540</v>
      </c>
      <c r="AM296">
        <v>530</v>
      </c>
      <c r="AN296">
        <v>4.6500000000000004</v>
      </c>
      <c r="AO296" t="s">
        <v>11991</v>
      </c>
      <c r="AP296">
        <v>1</v>
      </c>
      <c r="AQ296">
        <v>3</v>
      </c>
      <c r="AR296">
        <v>40.138341729271801</v>
      </c>
      <c r="AS296">
        <v>-0.26230582303324401</v>
      </c>
      <c r="AT296">
        <v>-3.2025111408290901</v>
      </c>
      <c r="AU296">
        <v>-2.5279119736449398</v>
      </c>
      <c r="AV296">
        <v>-3.7089718082762602</v>
      </c>
    </row>
    <row r="297" spans="1:48" x14ac:dyDescent="0.25">
      <c r="A297" t="s">
        <v>13635</v>
      </c>
      <c r="B297" s="6">
        <v>44664</v>
      </c>
      <c r="C297" t="s">
        <v>13636</v>
      </c>
      <c r="D297" t="s">
        <v>360</v>
      </c>
      <c r="E297">
        <v>36673776.600000001</v>
      </c>
      <c r="F297">
        <v>31891414.199999999</v>
      </c>
      <c r="G297">
        <v>1.18168065184663E-2</v>
      </c>
      <c r="H297">
        <v>27.7</v>
      </c>
      <c r="I297">
        <v>2.04054</v>
      </c>
      <c r="J297">
        <v>11.236083000000001</v>
      </c>
      <c r="K297">
        <v>11.236083000000001</v>
      </c>
      <c r="L297">
        <v>839.7373</v>
      </c>
      <c r="M297">
        <v>842</v>
      </c>
      <c r="N297">
        <v>9.0799719999999997</v>
      </c>
      <c r="O297">
        <v>7.3499999999993001E-2</v>
      </c>
      <c r="P297">
        <v>-0.31682851032616099</v>
      </c>
      <c r="Q297">
        <v>-5.7524548380205802</v>
      </c>
      <c r="R297">
        <v>84.5</v>
      </c>
      <c r="S297">
        <v>86.5</v>
      </c>
      <c r="T297">
        <v>84.5</v>
      </c>
      <c r="U297">
        <v>86.5</v>
      </c>
      <c r="V297" t="s">
        <v>11987</v>
      </c>
      <c r="W297" t="s">
        <v>10690</v>
      </c>
      <c r="X297" t="s">
        <v>931</v>
      </c>
      <c r="Y297" t="s">
        <v>625</v>
      </c>
      <c r="Z297" t="s">
        <v>11839</v>
      </c>
      <c r="AA297" t="s">
        <v>11839</v>
      </c>
      <c r="AB297" t="s">
        <v>753</v>
      </c>
      <c r="AC297">
        <v>86.959721999999999</v>
      </c>
      <c r="AD297">
        <v>2.4597220000000002</v>
      </c>
      <c r="AE297" s="6">
        <v>43783</v>
      </c>
      <c r="AF297" s="6">
        <v>54788</v>
      </c>
      <c r="AG297" t="s">
        <v>1138</v>
      </c>
      <c r="AH297">
        <v>27.7</v>
      </c>
      <c r="AI297">
        <v>2.0405402396691299</v>
      </c>
      <c r="AJ297">
        <v>3.1659630000000001</v>
      </c>
      <c r="AK297">
        <v>11.236082983563801</v>
      </c>
      <c r="AL297">
        <v>842</v>
      </c>
      <c r="AM297">
        <v>860</v>
      </c>
      <c r="AN297">
        <v>5.75</v>
      </c>
      <c r="AO297" t="s">
        <v>11991</v>
      </c>
      <c r="AP297">
        <v>1</v>
      </c>
      <c r="AQ297">
        <v>3</v>
      </c>
      <c r="AR297">
        <v>40.138341729271801</v>
      </c>
      <c r="AS297">
        <v>-0.26230582303324401</v>
      </c>
      <c r="AT297">
        <v>-3.2025111408290901</v>
      </c>
      <c r="AU297">
        <v>-2.5279119736449398</v>
      </c>
      <c r="AV297">
        <v>-3.7089718082762602</v>
      </c>
    </row>
    <row r="298" spans="1:48" x14ac:dyDescent="0.25">
      <c r="A298" t="s">
        <v>13637</v>
      </c>
      <c r="B298" s="6">
        <v>44664</v>
      </c>
      <c r="C298" t="s">
        <v>13638</v>
      </c>
      <c r="D298" t="s">
        <v>237</v>
      </c>
      <c r="E298">
        <v>48898368.799999997</v>
      </c>
      <c r="F298">
        <v>50191730.700000003</v>
      </c>
      <c r="G298">
        <v>1.8597669161330699E-2</v>
      </c>
      <c r="H298">
        <v>1.038889</v>
      </c>
      <c r="I298">
        <v>0.99366600000000005</v>
      </c>
      <c r="J298">
        <v>2.923581</v>
      </c>
      <c r="K298">
        <v>2.923581</v>
      </c>
      <c r="L298">
        <v>123.02919999999899</v>
      </c>
      <c r="M298">
        <v>121</v>
      </c>
      <c r="N298">
        <v>0.98902400000000001</v>
      </c>
      <c r="O298">
        <v>0.114600000000009</v>
      </c>
      <c r="P298">
        <v>-0.55224528197385103</v>
      </c>
      <c r="Q298">
        <v>-1.04836890519504</v>
      </c>
      <c r="R298">
        <v>100.3625</v>
      </c>
      <c r="S298">
        <v>102.0575</v>
      </c>
      <c r="T298">
        <v>100.3625</v>
      </c>
      <c r="U298">
        <v>102.0575</v>
      </c>
      <c r="V298" t="s">
        <v>11987</v>
      </c>
      <c r="W298" t="s">
        <v>10382</v>
      </c>
      <c r="X298" t="s">
        <v>931</v>
      </c>
      <c r="Y298" t="s">
        <v>625</v>
      </c>
      <c r="Z298" t="s">
        <v>11839</v>
      </c>
      <c r="AA298" t="s">
        <v>11839</v>
      </c>
      <c r="AB298" t="s">
        <v>12045</v>
      </c>
      <c r="AC298">
        <v>102.645</v>
      </c>
      <c r="AD298">
        <v>2.2825000000000002</v>
      </c>
      <c r="AE298" s="6">
        <v>43222</v>
      </c>
      <c r="AF298" s="6">
        <v>45048</v>
      </c>
      <c r="AG298" t="s">
        <v>879</v>
      </c>
      <c r="AH298">
        <v>1.038889</v>
      </c>
      <c r="AI298">
        <v>0.99366589631345004</v>
      </c>
      <c r="AJ298">
        <v>1.98458</v>
      </c>
      <c r="AK298">
        <v>2.9235805222758602</v>
      </c>
      <c r="AL298">
        <v>121</v>
      </c>
      <c r="AM298">
        <v>81</v>
      </c>
      <c r="AN298">
        <v>4.95</v>
      </c>
      <c r="AO298" t="s">
        <v>11991</v>
      </c>
      <c r="AP298">
        <v>1</v>
      </c>
      <c r="AQ298">
        <v>2</v>
      </c>
      <c r="AR298">
        <v>54.133628787099603</v>
      </c>
      <c r="AS298">
        <v>-0.34874882866614598</v>
      </c>
      <c r="AT298">
        <v>-7.45655127227006</v>
      </c>
      <c r="AU298">
        <v>-3.2001810932447299</v>
      </c>
      <c r="AV298">
        <v>-7.8868177043755496</v>
      </c>
    </row>
    <row r="299" spans="1:48" x14ac:dyDescent="0.25">
      <c r="A299" t="s">
        <v>17236</v>
      </c>
      <c r="B299" s="6">
        <v>44664</v>
      </c>
      <c r="C299" t="s">
        <v>17237</v>
      </c>
      <c r="D299" t="s">
        <v>237</v>
      </c>
      <c r="E299">
        <v>22004265.600000001</v>
      </c>
      <c r="F299">
        <v>20851792.199999999</v>
      </c>
      <c r="G299">
        <v>7.7262674049432397E-3</v>
      </c>
      <c r="H299">
        <v>4.05</v>
      </c>
      <c r="I299">
        <v>3.8187280000000001</v>
      </c>
      <c r="J299">
        <v>3.5346039999999999</v>
      </c>
      <c r="K299">
        <v>3.5346039999999999</v>
      </c>
      <c r="L299">
        <v>92.550399999999897</v>
      </c>
      <c r="M299">
        <v>91</v>
      </c>
      <c r="N299">
        <v>3.8005200000000001</v>
      </c>
      <c r="O299">
        <v>0.155599999999989</v>
      </c>
      <c r="P299">
        <v>-0.49010381375537099</v>
      </c>
      <c r="Q299">
        <v>-5.1029575386161001</v>
      </c>
      <c r="R299">
        <v>93.862499999999997</v>
      </c>
      <c r="S299">
        <v>94.255499999999998</v>
      </c>
      <c r="T299">
        <v>93.862499999999997</v>
      </c>
      <c r="U299">
        <v>94.255499999999998</v>
      </c>
      <c r="V299" t="s">
        <v>11987</v>
      </c>
      <c r="W299" t="s">
        <v>16478</v>
      </c>
      <c r="X299" t="s">
        <v>931</v>
      </c>
      <c r="Y299" t="s">
        <v>625</v>
      </c>
      <c r="Z299" t="s">
        <v>11894</v>
      </c>
      <c r="AA299" t="s">
        <v>343</v>
      </c>
      <c r="AB299" t="s">
        <v>11990</v>
      </c>
      <c r="AC299">
        <v>94.762500000000003</v>
      </c>
      <c r="AD299">
        <v>0.9</v>
      </c>
      <c r="AE299" s="6">
        <v>44322</v>
      </c>
      <c r="AF299" s="6">
        <v>46148</v>
      </c>
      <c r="AG299" t="s">
        <v>825</v>
      </c>
      <c r="AH299">
        <v>4.05</v>
      </c>
      <c r="AI299">
        <v>3.8187276710917599</v>
      </c>
      <c r="AJ299">
        <v>17.003397</v>
      </c>
      <c r="AK299">
        <v>3.5346038943566702</v>
      </c>
      <c r="AL299">
        <v>91</v>
      </c>
      <c r="AM299">
        <v>82</v>
      </c>
      <c r="AN299">
        <v>2</v>
      </c>
      <c r="AO299" t="s">
        <v>11991</v>
      </c>
      <c r="AP299">
        <v>1</v>
      </c>
      <c r="AQ299">
        <v>3</v>
      </c>
      <c r="AR299">
        <v>62.1370327593634</v>
      </c>
      <c r="AS299">
        <v>-2.88863766721121E-2</v>
      </c>
      <c r="AT299">
        <v>1.87617905104587</v>
      </c>
      <c r="AU299">
        <v>0.48632249189218102</v>
      </c>
      <c r="AV299">
        <v>13.0208802637208</v>
      </c>
    </row>
    <row r="300" spans="1:48" x14ac:dyDescent="0.25">
      <c r="A300" t="s">
        <v>17238</v>
      </c>
      <c r="B300" s="6">
        <v>44664</v>
      </c>
      <c r="C300" t="s">
        <v>17239</v>
      </c>
      <c r="D300" t="s">
        <v>237</v>
      </c>
      <c r="E300">
        <v>29339021.399999999</v>
      </c>
      <c r="F300">
        <v>27354970.100000001</v>
      </c>
      <c r="G300">
        <v>1.01359063891383E-2</v>
      </c>
      <c r="H300">
        <v>9.0500000000000007</v>
      </c>
      <c r="I300">
        <v>7.6481579999999996</v>
      </c>
      <c r="J300">
        <v>4.0957189999999999</v>
      </c>
      <c r="K300">
        <v>4.0957189999999999</v>
      </c>
      <c r="L300">
        <v>140.05519999999899</v>
      </c>
      <c r="M300">
        <v>141</v>
      </c>
      <c r="N300">
        <v>7.621105</v>
      </c>
      <c r="O300">
        <v>0.37380000000000102</v>
      </c>
      <c r="P300">
        <v>-2.61483927359992</v>
      </c>
      <c r="Q300">
        <v>-10.421531805586699</v>
      </c>
      <c r="R300">
        <v>91.831249999999997</v>
      </c>
      <c r="S300">
        <v>92.719250000000002</v>
      </c>
      <c r="T300">
        <v>91.831249999999997</v>
      </c>
      <c r="U300">
        <v>92.719250000000002</v>
      </c>
      <c r="V300" t="s">
        <v>11987</v>
      </c>
      <c r="W300" t="s">
        <v>16480</v>
      </c>
      <c r="X300" t="s">
        <v>931</v>
      </c>
      <c r="Y300" t="s">
        <v>625</v>
      </c>
      <c r="Z300" t="s">
        <v>11894</v>
      </c>
      <c r="AA300" t="s">
        <v>343</v>
      </c>
      <c r="AB300" t="s">
        <v>11990</v>
      </c>
      <c r="AC300">
        <v>93.237499999999997</v>
      </c>
      <c r="AD300">
        <v>1.40625</v>
      </c>
      <c r="AE300" s="6">
        <v>44322</v>
      </c>
      <c r="AF300" s="6">
        <v>47974</v>
      </c>
      <c r="AG300" t="s">
        <v>825</v>
      </c>
      <c r="AH300">
        <v>9.0500000000000007</v>
      </c>
      <c r="AI300">
        <v>7.6481582504079304</v>
      </c>
      <c r="AJ300">
        <v>68.505242999999993</v>
      </c>
      <c r="AK300">
        <v>4.09571890926299</v>
      </c>
      <c r="AL300">
        <v>141</v>
      </c>
      <c r="AM300">
        <v>136</v>
      </c>
      <c r="AN300">
        <v>3.125</v>
      </c>
      <c r="AO300" t="s">
        <v>11991</v>
      </c>
      <c r="AP300">
        <v>1</v>
      </c>
      <c r="AQ300">
        <v>3</v>
      </c>
      <c r="AR300">
        <v>62.1370327593634</v>
      </c>
      <c r="AS300">
        <v>-2.88863766721121E-2</v>
      </c>
      <c r="AT300">
        <v>1.87617905104587</v>
      </c>
      <c r="AU300">
        <v>0.48632249189218102</v>
      </c>
      <c r="AV300">
        <v>13.0208802637208</v>
      </c>
    </row>
    <row r="301" spans="1:48" x14ac:dyDescent="0.25">
      <c r="A301" t="s">
        <v>13639</v>
      </c>
      <c r="B301" s="6">
        <v>44664</v>
      </c>
      <c r="C301" t="s">
        <v>13640</v>
      </c>
      <c r="D301" t="s">
        <v>237</v>
      </c>
      <c r="E301">
        <v>29339021.399999999</v>
      </c>
      <c r="F301">
        <v>35842455.600000001</v>
      </c>
      <c r="G301">
        <v>1.32807959017419E-2</v>
      </c>
      <c r="H301">
        <v>19.066666999999999</v>
      </c>
      <c r="I301">
        <v>11.584379</v>
      </c>
      <c r="J301">
        <v>4.7051239999999996</v>
      </c>
      <c r="K301">
        <v>4.7051239999999996</v>
      </c>
      <c r="L301">
        <v>175.65369999999999</v>
      </c>
      <c r="M301">
        <v>179</v>
      </c>
      <c r="N301">
        <v>11.408205000000001</v>
      </c>
      <c r="O301">
        <v>0.27809999999999202</v>
      </c>
      <c r="P301">
        <v>-3.8116503034961502</v>
      </c>
      <c r="Q301">
        <v>-11.531780745850099</v>
      </c>
      <c r="R301">
        <v>119.404</v>
      </c>
      <c r="S301">
        <v>120.864</v>
      </c>
      <c r="T301">
        <v>119.404</v>
      </c>
      <c r="U301">
        <v>120.864</v>
      </c>
      <c r="V301" t="s">
        <v>11987</v>
      </c>
      <c r="W301" t="s">
        <v>10372</v>
      </c>
      <c r="X301" t="s">
        <v>931</v>
      </c>
      <c r="Y301" t="s">
        <v>625</v>
      </c>
      <c r="Z301" t="s">
        <v>11894</v>
      </c>
      <c r="AA301" t="s">
        <v>343</v>
      </c>
      <c r="AB301" t="s">
        <v>11990</v>
      </c>
      <c r="AC301">
        <v>122.1665</v>
      </c>
      <c r="AD301">
        <v>2.7625000000000002</v>
      </c>
      <c r="AE301" s="6">
        <v>40675</v>
      </c>
      <c r="AF301" s="6">
        <v>51633</v>
      </c>
      <c r="AG301" t="s">
        <v>825</v>
      </c>
      <c r="AH301">
        <v>19.066666999999999</v>
      </c>
      <c r="AI301">
        <v>11.5843785515496</v>
      </c>
      <c r="AJ301">
        <v>184.827957</v>
      </c>
      <c r="AK301">
        <v>4.705124035201</v>
      </c>
      <c r="AL301">
        <v>179</v>
      </c>
      <c r="AM301">
        <v>213</v>
      </c>
      <c r="AN301">
        <v>6.375</v>
      </c>
      <c r="AO301" t="s">
        <v>11991</v>
      </c>
      <c r="AP301">
        <v>1</v>
      </c>
      <c r="AQ301">
        <v>3</v>
      </c>
      <c r="AR301">
        <v>62.1370327593634</v>
      </c>
      <c r="AS301">
        <v>-2.88863766721121E-2</v>
      </c>
      <c r="AT301">
        <v>1.87617905104587</v>
      </c>
      <c r="AU301">
        <v>0.48632249189218102</v>
      </c>
      <c r="AV301">
        <v>13.0208802637208</v>
      </c>
    </row>
    <row r="302" spans="1:48" x14ac:dyDescent="0.25">
      <c r="A302" t="s">
        <v>21672</v>
      </c>
      <c r="B302" s="6">
        <v>44664</v>
      </c>
      <c r="C302" t="s">
        <v>21673</v>
      </c>
      <c r="D302" t="s">
        <v>237</v>
      </c>
      <c r="E302">
        <v>61122961</v>
      </c>
      <c r="F302">
        <v>58968835</v>
      </c>
      <c r="G302">
        <v>2.1849871895748101E-2</v>
      </c>
      <c r="H302">
        <v>2.75</v>
      </c>
      <c r="I302">
        <v>2.6507649999999998</v>
      </c>
      <c r="J302">
        <v>3.3573400000000002</v>
      </c>
      <c r="K302">
        <v>3.3573400000000002</v>
      </c>
      <c r="L302">
        <v>84.784000000000006</v>
      </c>
      <c r="M302">
        <v>82</v>
      </c>
      <c r="N302">
        <v>2.6347399999999999</v>
      </c>
      <c r="O302">
        <v>7.2399999999994594E-2</v>
      </c>
      <c r="P302">
        <v>-6.2239095172555901E-2</v>
      </c>
      <c r="Q302">
        <v>-2.9735390000000002</v>
      </c>
      <c r="R302">
        <v>96.007000000000005</v>
      </c>
      <c r="S302">
        <v>96.135000000000005</v>
      </c>
      <c r="T302">
        <v>96.007000000000005</v>
      </c>
      <c r="U302">
        <v>96.135000000000005</v>
      </c>
      <c r="V302" t="s">
        <v>11987</v>
      </c>
      <c r="W302" t="s">
        <v>20740</v>
      </c>
      <c r="X302" t="s">
        <v>931</v>
      </c>
      <c r="Y302" t="s">
        <v>625</v>
      </c>
      <c r="Z302" t="s">
        <v>11839</v>
      </c>
      <c r="AA302" t="s">
        <v>389</v>
      </c>
      <c r="AB302" t="s">
        <v>11990</v>
      </c>
      <c r="AC302">
        <v>96.475750000000005</v>
      </c>
      <c r="AD302">
        <v>0.46875</v>
      </c>
      <c r="AE302" s="6">
        <v>44579</v>
      </c>
      <c r="AF302" s="6">
        <v>45675</v>
      </c>
      <c r="AG302" t="s">
        <v>882</v>
      </c>
      <c r="AH302">
        <v>2.75</v>
      </c>
      <c r="AI302">
        <v>2.6507651734875299</v>
      </c>
      <c r="AJ302">
        <v>8.4085190000000001</v>
      </c>
      <c r="AK302">
        <v>3.3573402461840298</v>
      </c>
      <c r="AL302">
        <v>82</v>
      </c>
      <c r="AM302">
        <v>66</v>
      </c>
      <c r="AN302">
        <v>1.875</v>
      </c>
      <c r="AO302" t="s">
        <v>11991</v>
      </c>
      <c r="AP302">
        <v>1</v>
      </c>
      <c r="AQ302">
        <v>1</v>
      </c>
      <c r="AR302">
        <v>82.343992098826305</v>
      </c>
      <c r="AS302">
        <v>1.5360896424994001E-3</v>
      </c>
      <c r="AT302">
        <v>3.30098943208696E-2</v>
      </c>
      <c r="AU302">
        <v>1.4592659166837E-2</v>
      </c>
      <c r="AV302">
        <v>1.1458320040442</v>
      </c>
    </row>
    <row r="303" spans="1:48" x14ac:dyDescent="0.25">
      <c r="A303" t="s">
        <v>13641</v>
      </c>
      <c r="B303" s="6">
        <v>44664</v>
      </c>
      <c r="C303" t="s">
        <v>13642</v>
      </c>
      <c r="D303" t="s">
        <v>280</v>
      </c>
      <c r="E303">
        <v>22004265.600000001</v>
      </c>
      <c r="F303">
        <v>21114468.100000001</v>
      </c>
      <c r="G303">
        <v>7.8235973795075606E-3</v>
      </c>
      <c r="H303">
        <v>2.516667</v>
      </c>
      <c r="I303">
        <v>2.2330359999999998</v>
      </c>
      <c r="J303">
        <v>7.9821220000000004</v>
      </c>
      <c r="K303">
        <v>7.9821220000000004</v>
      </c>
      <c r="L303">
        <v>552.44219999999996</v>
      </c>
      <c r="M303">
        <v>550</v>
      </c>
      <c r="N303">
        <v>2.221692</v>
      </c>
      <c r="O303">
        <v>0.26120000000000498</v>
      </c>
      <c r="P303">
        <v>3.9964763715340399</v>
      </c>
      <c r="Q303">
        <v>-4.8937618991449101</v>
      </c>
      <c r="R303">
        <v>93.237499999999997</v>
      </c>
      <c r="S303">
        <v>94.718500000000006</v>
      </c>
      <c r="T303">
        <v>93.237499999999997</v>
      </c>
      <c r="U303">
        <v>94.718500000000006</v>
      </c>
      <c r="V303" t="s">
        <v>11987</v>
      </c>
      <c r="W303" t="s">
        <v>10433</v>
      </c>
      <c r="X303" t="s">
        <v>931</v>
      </c>
      <c r="Y303" t="s">
        <v>625</v>
      </c>
      <c r="Z303" t="s">
        <v>753</v>
      </c>
      <c r="AA303" t="s">
        <v>396</v>
      </c>
      <c r="AB303" t="s">
        <v>753</v>
      </c>
      <c r="AC303">
        <v>95.956249999999997</v>
      </c>
      <c r="AD303">
        <v>2.71875</v>
      </c>
      <c r="AE303" s="6">
        <v>43762</v>
      </c>
      <c r="AF303" s="6">
        <v>45589</v>
      </c>
      <c r="AG303" t="s">
        <v>2003</v>
      </c>
      <c r="AH303">
        <v>2.516667</v>
      </c>
      <c r="AI303">
        <v>2.2330360240808198</v>
      </c>
      <c r="AJ303">
        <v>6.3200620000000001</v>
      </c>
      <c r="AK303">
        <v>7.9821215217790398</v>
      </c>
      <c r="AL303">
        <v>550</v>
      </c>
      <c r="AM303">
        <v>532</v>
      </c>
      <c r="AN303">
        <v>5.625</v>
      </c>
      <c r="AO303" t="s">
        <v>11991</v>
      </c>
      <c r="AP303">
        <v>1</v>
      </c>
      <c r="AQ303">
        <v>3</v>
      </c>
      <c r="AR303">
        <v>62.414910542988302</v>
      </c>
      <c r="AS303">
        <v>0.107650036406852</v>
      </c>
      <c r="AT303">
        <v>1.9208403683069599</v>
      </c>
      <c r="AU303">
        <v>0.80837889967607801</v>
      </c>
      <c r="AV303">
        <v>1.14767914354173</v>
      </c>
    </row>
    <row r="304" spans="1:48" x14ac:dyDescent="0.25">
      <c r="A304" t="s">
        <v>18784</v>
      </c>
      <c r="B304" s="6">
        <v>44664</v>
      </c>
      <c r="C304" t="s">
        <v>18785</v>
      </c>
      <c r="D304" t="s">
        <v>212</v>
      </c>
      <c r="E304">
        <v>29339021.399999999</v>
      </c>
      <c r="F304">
        <v>26695477.899999999</v>
      </c>
      <c r="G304">
        <v>9.8915430710912397E-3</v>
      </c>
      <c r="H304">
        <v>4.4083329999999998</v>
      </c>
      <c r="I304">
        <v>4.2013910000000001</v>
      </c>
      <c r="J304">
        <v>3.7993049999999999</v>
      </c>
      <c r="K304">
        <v>3.7993049999999999</v>
      </c>
      <c r="L304">
        <v>117.51549999999899</v>
      </c>
      <c r="M304">
        <v>116</v>
      </c>
      <c r="N304">
        <v>4.1792699999999998</v>
      </c>
      <c r="O304">
        <v>3.0499999999999899E-2</v>
      </c>
      <c r="P304">
        <v>-0.86375714139499404</v>
      </c>
      <c r="Q304">
        <v>-6.1727232216443397</v>
      </c>
      <c r="R304">
        <v>90.843000000000004</v>
      </c>
      <c r="S304">
        <v>91.149000000000001</v>
      </c>
      <c r="T304">
        <v>90.843000000000004</v>
      </c>
      <c r="U304">
        <v>91.149000000000001</v>
      </c>
      <c r="V304" t="s">
        <v>11987</v>
      </c>
      <c r="W304" t="s">
        <v>18240</v>
      </c>
      <c r="X304" t="s">
        <v>931</v>
      </c>
      <c r="Y304" t="s">
        <v>625</v>
      </c>
      <c r="Z304" t="s">
        <v>11839</v>
      </c>
      <c r="AA304" t="s">
        <v>358</v>
      </c>
      <c r="AB304" t="s">
        <v>11990</v>
      </c>
      <c r="AC304">
        <v>90.989666999999997</v>
      </c>
      <c r="AD304">
        <v>0.14666699999999999</v>
      </c>
      <c r="AE304" s="6">
        <v>44454</v>
      </c>
      <c r="AF304" s="6">
        <v>46280</v>
      </c>
      <c r="AG304" t="s">
        <v>357</v>
      </c>
      <c r="AH304">
        <v>4.4083329999999998</v>
      </c>
      <c r="AI304">
        <v>4.2013909912220999</v>
      </c>
      <c r="AJ304">
        <v>20.155445</v>
      </c>
      <c r="AK304">
        <v>3.7993050051394799</v>
      </c>
      <c r="AL304">
        <v>116</v>
      </c>
      <c r="AM304">
        <v>109</v>
      </c>
      <c r="AN304">
        <v>1.6</v>
      </c>
      <c r="AO304" t="s">
        <v>11991</v>
      </c>
      <c r="AP304">
        <v>1</v>
      </c>
      <c r="AQ304">
        <v>3</v>
      </c>
      <c r="AR304">
        <v>55.113748943134901</v>
      </c>
      <c r="AS304">
        <v>2.58601474194648E-2</v>
      </c>
      <c r="AT304">
        <v>0.47103403244481901</v>
      </c>
      <c r="AU304">
        <v>0.20108867323073501</v>
      </c>
      <c r="AV304">
        <v>0.90487633742352303</v>
      </c>
    </row>
    <row r="305" spans="1:48" x14ac:dyDescent="0.25">
      <c r="A305" t="s">
        <v>17875</v>
      </c>
      <c r="B305" s="6">
        <v>44664</v>
      </c>
      <c r="C305" t="s">
        <v>17876</v>
      </c>
      <c r="D305" t="s">
        <v>212</v>
      </c>
      <c r="E305">
        <v>44008531.799999997</v>
      </c>
      <c r="F305">
        <v>40602821.5</v>
      </c>
      <c r="G305">
        <v>1.5044666367664701E-2</v>
      </c>
      <c r="H305">
        <v>4.2611109999999996</v>
      </c>
      <c r="I305">
        <v>4.036899</v>
      </c>
      <c r="J305">
        <v>3.7851370000000002</v>
      </c>
      <c r="K305">
        <v>3.7851370000000002</v>
      </c>
      <c r="L305">
        <v>116.717</v>
      </c>
      <c r="M305">
        <v>115</v>
      </c>
      <c r="N305">
        <v>4.0182919999999998</v>
      </c>
      <c r="O305">
        <v>0.19139999999999699</v>
      </c>
      <c r="P305">
        <v>-0.262153626101302</v>
      </c>
      <c r="Q305">
        <v>-6.1628300048145999</v>
      </c>
      <c r="R305">
        <v>91.831249999999997</v>
      </c>
      <c r="S305">
        <v>92.253249999999994</v>
      </c>
      <c r="T305">
        <v>91.831249999999997</v>
      </c>
      <c r="U305">
        <v>92.253249999999994</v>
      </c>
      <c r="V305" t="s">
        <v>11987</v>
      </c>
      <c r="W305" t="s">
        <v>17589</v>
      </c>
      <c r="X305" t="s">
        <v>931</v>
      </c>
      <c r="Y305" t="s">
        <v>625</v>
      </c>
      <c r="Z305" t="s">
        <v>11839</v>
      </c>
      <c r="AA305" t="s">
        <v>358</v>
      </c>
      <c r="AB305" t="s">
        <v>11990</v>
      </c>
      <c r="AC305">
        <v>92.261250000000004</v>
      </c>
      <c r="AD305">
        <v>0.43</v>
      </c>
      <c r="AE305" s="6">
        <v>44399</v>
      </c>
      <c r="AF305" s="6">
        <v>46225</v>
      </c>
      <c r="AG305" t="s">
        <v>357</v>
      </c>
      <c r="AH305">
        <v>4.2611109999999996</v>
      </c>
      <c r="AI305">
        <v>4.0368985383721103</v>
      </c>
      <c r="AJ305">
        <v>18.772120000000001</v>
      </c>
      <c r="AK305">
        <v>3.78513726704543</v>
      </c>
      <c r="AL305">
        <v>115</v>
      </c>
      <c r="AM305">
        <v>107</v>
      </c>
      <c r="AN305">
        <v>1.8</v>
      </c>
      <c r="AO305" t="s">
        <v>11991</v>
      </c>
      <c r="AP305">
        <v>1</v>
      </c>
      <c r="AQ305">
        <v>3</v>
      </c>
      <c r="AR305">
        <v>55.113748943134901</v>
      </c>
      <c r="AS305">
        <v>2.58601474194648E-2</v>
      </c>
      <c r="AT305">
        <v>0.47103403244481901</v>
      </c>
      <c r="AU305">
        <v>0.20108867323073501</v>
      </c>
      <c r="AV305">
        <v>0.90487633742352303</v>
      </c>
    </row>
    <row r="306" spans="1:48" x14ac:dyDescent="0.25">
      <c r="A306" t="s">
        <v>13643</v>
      </c>
      <c r="B306" s="6">
        <v>44664</v>
      </c>
      <c r="C306" t="s">
        <v>13644</v>
      </c>
      <c r="D306" t="s">
        <v>212</v>
      </c>
      <c r="E306">
        <v>36673776.600000001</v>
      </c>
      <c r="F306">
        <v>35038462.5</v>
      </c>
      <c r="G306">
        <v>1.2982890294725701E-2</v>
      </c>
      <c r="H306">
        <v>3.2583329999999999</v>
      </c>
      <c r="I306">
        <v>3.1134059999999999</v>
      </c>
      <c r="J306">
        <v>3.5073820000000002</v>
      </c>
      <c r="K306">
        <v>3.5073820000000002</v>
      </c>
      <c r="L306">
        <v>93.153199999999998</v>
      </c>
      <c r="M306">
        <v>92</v>
      </c>
      <c r="N306">
        <v>3.0983770000000002</v>
      </c>
      <c r="O306">
        <v>8.9199999999989205E-2</v>
      </c>
      <c r="P306">
        <v>0.27538921791523302</v>
      </c>
      <c r="Q306">
        <v>-4.02701660633549</v>
      </c>
      <c r="R306">
        <v>95.06</v>
      </c>
      <c r="S306">
        <v>95.364000000000004</v>
      </c>
      <c r="T306">
        <v>95.06</v>
      </c>
      <c r="U306">
        <v>95.364000000000004</v>
      </c>
      <c r="V306" t="s">
        <v>11987</v>
      </c>
      <c r="W306" t="s">
        <v>10466</v>
      </c>
      <c r="X306" t="s">
        <v>931</v>
      </c>
      <c r="Y306" t="s">
        <v>625</v>
      </c>
      <c r="Z306" t="s">
        <v>11829</v>
      </c>
      <c r="AA306" t="s">
        <v>358</v>
      </c>
      <c r="AB306" t="s">
        <v>11990</v>
      </c>
      <c r="AC306">
        <v>95.540916999999993</v>
      </c>
      <c r="AD306">
        <v>0.48091699999999998</v>
      </c>
      <c r="AE306" s="6">
        <v>44033</v>
      </c>
      <c r="AF306" s="6">
        <v>45859</v>
      </c>
      <c r="AG306" t="s">
        <v>357</v>
      </c>
      <c r="AH306">
        <v>3.2583329999999999</v>
      </c>
      <c r="AI306">
        <v>3.1134061544458902</v>
      </c>
      <c r="AJ306">
        <v>11.484634</v>
      </c>
      <c r="AK306">
        <v>3.5073817448177902</v>
      </c>
      <c r="AL306">
        <v>92</v>
      </c>
      <c r="AM306">
        <v>80</v>
      </c>
      <c r="AN306">
        <v>1.99</v>
      </c>
      <c r="AO306" t="s">
        <v>11991</v>
      </c>
      <c r="AP306">
        <v>1</v>
      </c>
      <c r="AQ306">
        <v>3</v>
      </c>
      <c r="AR306">
        <v>55.113748943134901</v>
      </c>
      <c r="AS306">
        <v>2.58601474194648E-2</v>
      </c>
      <c r="AT306">
        <v>0.47103403244481901</v>
      </c>
      <c r="AU306">
        <v>0.20108867323073501</v>
      </c>
      <c r="AV306">
        <v>0.90487633742352303</v>
      </c>
    </row>
    <row r="307" spans="1:48" x14ac:dyDescent="0.25">
      <c r="A307" t="s">
        <v>13645</v>
      </c>
      <c r="B307" s="6">
        <v>44664</v>
      </c>
      <c r="C307" t="s">
        <v>13646</v>
      </c>
      <c r="D307" t="s">
        <v>212</v>
      </c>
      <c r="E307">
        <v>58678042.200000003</v>
      </c>
      <c r="F307">
        <v>59764629.299999997</v>
      </c>
      <c r="G307">
        <v>2.2144739548338701E-2</v>
      </c>
      <c r="H307">
        <v>2.0777779999999999</v>
      </c>
      <c r="I307">
        <v>1.9689449999999999</v>
      </c>
      <c r="J307">
        <v>3.228777</v>
      </c>
      <c r="K307">
        <v>3.228777</v>
      </c>
      <c r="L307">
        <v>86.850999999999999</v>
      </c>
      <c r="M307">
        <v>86</v>
      </c>
      <c r="N307">
        <v>1.9615720000000001</v>
      </c>
      <c r="O307">
        <v>7.7499999999997002E-2</v>
      </c>
      <c r="P307">
        <v>6.2983843180930393E-2</v>
      </c>
      <c r="Q307">
        <v>-2.6289186318799</v>
      </c>
      <c r="R307">
        <v>100.374</v>
      </c>
      <c r="S307">
        <v>100.539</v>
      </c>
      <c r="T307">
        <v>100.374</v>
      </c>
      <c r="U307">
        <v>100.539</v>
      </c>
      <c r="V307" t="s">
        <v>11987</v>
      </c>
      <c r="W307" t="s">
        <v>10464</v>
      </c>
      <c r="X307" t="s">
        <v>931</v>
      </c>
      <c r="Y307" t="s">
        <v>625</v>
      </c>
      <c r="Z307" t="s">
        <v>11829</v>
      </c>
      <c r="AA307" t="s">
        <v>11839</v>
      </c>
      <c r="AB307" t="s">
        <v>11990</v>
      </c>
      <c r="AC307">
        <v>101.851778</v>
      </c>
      <c r="AD307">
        <v>1.477778</v>
      </c>
      <c r="AE307" s="6">
        <v>43601</v>
      </c>
      <c r="AF307" s="6">
        <v>45428</v>
      </c>
      <c r="AG307" t="s">
        <v>357</v>
      </c>
      <c r="AH307">
        <v>2.0777779999999999</v>
      </c>
      <c r="AI307">
        <v>1.96894527085989</v>
      </c>
      <c r="AJ307">
        <v>4.9538710000000004</v>
      </c>
      <c r="AK307">
        <v>3.22877701778377</v>
      </c>
      <c r="AL307">
        <v>86</v>
      </c>
      <c r="AM307">
        <v>61</v>
      </c>
      <c r="AN307">
        <v>3.5</v>
      </c>
      <c r="AO307" t="s">
        <v>11991</v>
      </c>
      <c r="AP307">
        <v>1</v>
      </c>
      <c r="AQ307">
        <v>3</v>
      </c>
      <c r="AR307">
        <v>55.113748943134901</v>
      </c>
      <c r="AS307">
        <v>2.58601474194648E-2</v>
      </c>
      <c r="AT307">
        <v>0.47103403244481901</v>
      </c>
      <c r="AU307">
        <v>0.20108867323073501</v>
      </c>
      <c r="AV307">
        <v>0.90487633742352303</v>
      </c>
    </row>
    <row r="308" spans="1:48" x14ac:dyDescent="0.25">
      <c r="A308" t="s">
        <v>13647</v>
      </c>
      <c r="B308" s="6">
        <v>44664</v>
      </c>
      <c r="C308" t="s">
        <v>13648</v>
      </c>
      <c r="D308" t="s">
        <v>212</v>
      </c>
      <c r="E308">
        <v>29339021.399999999</v>
      </c>
      <c r="F308">
        <v>29444254</v>
      </c>
      <c r="G308">
        <v>1.09100540613559E-2</v>
      </c>
      <c r="H308">
        <v>1.233333</v>
      </c>
      <c r="I308">
        <v>0.23597699999999999</v>
      </c>
      <c r="J308">
        <v>3.1529780000000001</v>
      </c>
      <c r="K308">
        <v>3.1529780000000001</v>
      </c>
      <c r="L308">
        <v>132.8245</v>
      </c>
      <c r="M308">
        <v>128</v>
      </c>
      <c r="N308">
        <v>1.1959040000000001</v>
      </c>
      <c r="O308">
        <v>2.8000000000005701E-2</v>
      </c>
      <c r="P308">
        <v>6.4455795622619896E-2</v>
      </c>
      <c r="Q308">
        <v>0.75974324449263797</v>
      </c>
      <c r="R308">
        <v>100.321</v>
      </c>
      <c r="S308">
        <v>100.446</v>
      </c>
      <c r="T308">
        <v>100.321</v>
      </c>
      <c r="U308">
        <v>100.446</v>
      </c>
      <c r="V308" t="s">
        <v>11987</v>
      </c>
      <c r="W308" t="s">
        <v>13649</v>
      </c>
      <c r="X308" t="s">
        <v>931</v>
      </c>
      <c r="Y308" t="s">
        <v>625</v>
      </c>
      <c r="Z308" t="s">
        <v>11829</v>
      </c>
      <c r="AA308" t="s">
        <v>11839</v>
      </c>
      <c r="AB308" t="s">
        <v>11990</v>
      </c>
      <c r="AC308">
        <v>100.358678</v>
      </c>
      <c r="AD308">
        <v>3.7678999999999997E-2</v>
      </c>
      <c r="AE308" s="6">
        <v>43293</v>
      </c>
      <c r="AF308" s="6">
        <v>45119</v>
      </c>
      <c r="AG308" t="s">
        <v>357</v>
      </c>
      <c r="AH308">
        <v>1.233333</v>
      </c>
      <c r="AI308">
        <v>0.235977033813383</v>
      </c>
      <c r="AJ308">
        <v>0.13867599999999999</v>
      </c>
      <c r="AK308">
        <v>3.15297806354139</v>
      </c>
      <c r="AL308">
        <v>128</v>
      </c>
      <c r="AM308">
        <v>90</v>
      </c>
      <c r="AN308">
        <v>2.26071</v>
      </c>
      <c r="AO308" t="s">
        <v>12197</v>
      </c>
      <c r="AP308">
        <v>1</v>
      </c>
      <c r="AQ308">
        <v>3</v>
      </c>
      <c r="AR308">
        <v>55.113748943134901</v>
      </c>
      <c r="AS308">
        <v>2.58601474194648E-2</v>
      </c>
      <c r="AT308">
        <v>0.47103403244481901</v>
      </c>
      <c r="AU308">
        <v>0.20108867323073501</v>
      </c>
      <c r="AV308">
        <v>0.90487633742352303</v>
      </c>
    </row>
    <row r="309" spans="1:48" x14ac:dyDescent="0.25">
      <c r="A309" t="s">
        <v>13650</v>
      </c>
      <c r="B309" s="6">
        <v>44664</v>
      </c>
      <c r="C309" t="s">
        <v>13651</v>
      </c>
      <c r="D309" t="s">
        <v>212</v>
      </c>
      <c r="E309">
        <v>36673776.600000001</v>
      </c>
      <c r="F309">
        <v>35401400.5</v>
      </c>
      <c r="G309">
        <v>1.3117370630186399E-2</v>
      </c>
      <c r="H309">
        <v>1.8777779999999999</v>
      </c>
      <c r="I309">
        <v>1.8334299999999999</v>
      </c>
      <c r="J309">
        <v>3.2672840000000001</v>
      </c>
      <c r="K309">
        <v>3.2672840000000001</v>
      </c>
      <c r="L309">
        <v>100.69059999999899</v>
      </c>
      <c r="M309">
        <v>98</v>
      </c>
      <c r="N309">
        <v>1.826994</v>
      </c>
      <c r="O309">
        <v>0.21050000000000199</v>
      </c>
      <c r="P309">
        <v>0.120286484390419</v>
      </c>
      <c r="Q309">
        <v>-2.4613129645629299</v>
      </c>
      <c r="R309">
        <v>96.362499999999997</v>
      </c>
      <c r="S309">
        <v>96.579499999999996</v>
      </c>
      <c r="T309">
        <v>96.362499999999997</v>
      </c>
      <c r="U309">
        <v>96.579499999999996</v>
      </c>
      <c r="V309" t="s">
        <v>11987</v>
      </c>
      <c r="W309" t="s">
        <v>10482</v>
      </c>
      <c r="X309" t="s">
        <v>931</v>
      </c>
      <c r="Y309" t="s">
        <v>625</v>
      </c>
      <c r="Z309" t="s">
        <v>11839</v>
      </c>
      <c r="AA309" t="s">
        <v>358</v>
      </c>
      <c r="AB309" t="s">
        <v>11990</v>
      </c>
      <c r="AC309">
        <v>96.530556000000004</v>
      </c>
      <c r="AD309">
        <v>0.16805600000000001</v>
      </c>
      <c r="AE309" s="6">
        <v>44259</v>
      </c>
      <c r="AF309" s="6">
        <v>45355</v>
      </c>
      <c r="AG309" t="s">
        <v>2073</v>
      </c>
      <c r="AH309">
        <v>1.8777779999999999</v>
      </c>
      <c r="AI309">
        <v>1.83343036159698</v>
      </c>
      <c r="AJ309">
        <v>4.3876220000000004</v>
      </c>
      <c r="AK309">
        <v>3.2672837392268699</v>
      </c>
      <c r="AL309">
        <v>98</v>
      </c>
      <c r="AM309">
        <v>69</v>
      </c>
      <c r="AN309">
        <v>1.375</v>
      </c>
      <c r="AO309" t="s">
        <v>11991</v>
      </c>
      <c r="AP309">
        <v>1</v>
      </c>
      <c r="AQ309">
        <v>3</v>
      </c>
      <c r="AR309">
        <v>54.447095585103298</v>
      </c>
      <c r="AS309">
        <v>9.7533903758630896E-3</v>
      </c>
      <c r="AT309">
        <v>0.100709131798829</v>
      </c>
      <c r="AU309">
        <v>5.6127859838440403E-2</v>
      </c>
      <c r="AV309">
        <v>0.29400853708637698</v>
      </c>
    </row>
    <row r="310" spans="1:48" x14ac:dyDescent="0.25">
      <c r="A310" t="s">
        <v>13652</v>
      </c>
      <c r="B310" s="6">
        <v>44664</v>
      </c>
      <c r="C310" t="s">
        <v>13653</v>
      </c>
      <c r="D310" t="s">
        <v>212</v>
      </c>
      <c r="E310">
        <v>36673776.600000001</v>
      </c>
      <c r="F310">
        <v>34204694.100000001</v>
      </c>
      <c r="G310">
        <v>1.26739519730742E-2</v>
      </c>
      <c r="H310">
        <v>3.8777780000000002</v>
      </c>
      <c r="I310">
        <v>3.6806719999999999</v>
      </c>
      <c r="J310">
        <v>3.9059919999999999</v>
      </c>
      <c r="K310">
        <v>3.9059919999999999</v>
      </c>
      <c r="L310">
        <v>130.41249999999999</v>
      </c>
      <c r="M310">
        <v>129</v>
      </c>
      <c r="N310">
        <v>3.6632229999999999</v>
      </c>
      <c r="O310">
        <v>3.99000000000038E-2</v>
      </c>
      <c r="P310">
        <v>-0.33257810419289302</v>
      </c>
      <c r="Q310">
        <v>-5.3019431300954496</v>
      </c>
      <c r="R310">
        <v>93.022999999999996</v>
      </c>
      <c r="S310">
        <v>93.200999999999993</v>
      </c>
      <c r="T310">
        <v>93.022999999999996</v>
      </c>
      <c r="U310">
        <v>93.200999999999993</v>
      </c>
      <c r="V310" t="s">
        <v>11987</v>
      </c>
      <c r="W310" t="s">
        <v>10484</v>
      </c>
      <c r="X310" t="s">
        <v>931</v>
      </c>
      <c r="Y310" t="s">
        <v>625</v>
      </c>
      <c r="Z310" t="s">
        <v>11839</v>
      </c>
      <c r="AA310" t="s">
        <v>358</v>
      </c>
      <c r="AB310" t="s">
        <v>11990</v>
      </c>
      <c r="AC310">
        <v>93.267443999999998</v>
      </c>
      <c r="AD310">
        <v>0.24444399999999999</v>
      </c>
      <c r="AE310" s="6">
        <v>44259</v>
      </c>
      <c r="AF310" s="6">
        <v>46085</v>
      </c>
      <c r="AG310" t="s">
        <v>2073</v>
      </c>
      <c r="AH310">
        <v>3.8777780000000002</v>
      </c>
      <c r="AI310">
        <v>3.6806718614899898</v>
      </c>
      <c r="AJ310">
        <v>15.75619</v>
      </c>
      <c r="AK310">
        <v>3.9059924483995898</v>
      </c>
      <c r="AL310">
        <v>129</v>
      </c>
      <c r="AM310">
        <v>120</v>
      </c>
      <c r="AN310">
        <v>2</v>
      </c>
      <c r="AO310" t="s">
        <v>11991</v>
      </c>
      <c r="AP310">
        <v>1</v>
      </c>
      <c r="AQ310">
        <v>3</v>
      </c>
      <c r="AR310">
        <v>54.447095585103298</v>
      </c>
      <c r="AS310">
        <v>9.7533903758630896E-3</v>
      </c>
      <c r="AT310">
        <v>0.100709131798829</v>
      </c>
      <c r="AU310">
        <v>5.6127859838440403E-2</v>
      </c>
      <c r="AV310">
        <v>0.29400853708637698</v>
      </c>
    </row>
    <row r="311" spans="1:48" x14ac:dyDescent="0.25">
      <c r="A311" t="s">
        <v>20543</v>
      </c>
      <c r="B311" s="6">
        <v>44664</v>
      </c>
      <c r="C311" t="s">
        <v>20544</v>
      </c>
      <c r="D311" t="s">
        <v>212</v>
      </c>
      <c r="E311">
        <v>19559347.600000001</v>
      </c>
      <c r="F311">
        <v>19259046.5</v>
      </c>
      <c r="G311">
        <v>7.1361033014232696E-3</v>
      </c>
      <c r="H311">
        <v>5.516667</v>
      </c>
      <c r="I311">
        <v>4.8896829999999998</v>
      </c>
      <c r="J311">
        <v>4.0604940000000003</v>
      </c>
      <c r="K311">
        <v>4.0604940000000003</v>
      </c>
      <c r="L311">
        <v>139.78020000000001</v>
      </c>
      <c r="M311">
        <v>140</v>
      </c>
      <c r="N311">
        <v>4.868881</v>
      </c>
      <c r="O311">
        <v>4.7599999999992003E-2</v>
      </c>
      <c r="P311">
        <v>-0.236972634653009</v>
      </c>
      <c r="Q311">
        <v>-5.9649084963319403</v>
      </c>
      <c r="R311">
        <v>96.772999999999996</v>
      </c>
      <c r="S311">
        <v>97.254000000000005</v>
      </c>
      <c r="T311">
        <v>96.772999999999996</v>
      </c>
      <c r="U311">
        <v>97.254000000000005</v>
      </c>
      <c r="V311" t="s">
        <v>11987</v>
      </c>
      <c r="W311" t="s">
        <v>10477</v>
      </c>
      <c r="X311" t="s">
        <v>931</v>
      </c>
      <c r="Y311" t="s">
        <v>625</v>
      </c>
      <c r="Z311" t="s">
        <v>11839</v>
      </c>
      <c r="AA311" t="s">
        <v>358</v>
      </c>
      <c r="AB311" t="s">
        <v>11990</v>
      </c>
      <c r="AC311">
        <v>98.464667000000006</v>
      </c>
      <c r="AD311">
        <v>1.691667</v>
      </c>
      <c r="AE311" s="6">
        <v>43032</v>
      </c>
      <c r="AF311" s="6">
        <v>46684</v>
      </c>
      <c r="AG311" t="s">
        <v>2066</v>
      </c>
      <c r="AH311">
        <v>5.516667</v>
      </c>
      <c r="AI311">
        <v>4.8896833016369596</v>
      </c>
      <c r="AJ311">
        <v>28.075721999999999</v>
      </c>
      <c r="AK311">
        <v>4.0604937298756703</v>
      </c>
      <c r="AL311">
        <v>140</v>
      </c>
      <c r="AM311">
        <v>135</v>
      </c>
      <c r="AN311">
        <v>3.5</v>
      </c>
      <c r="AO311" t="s">
        <v>11991</v>
      </c>
      <c r="AP311">
        <v>1</v>
      </c>
      <c r="AQ311">
        <v>4</v>
      </c>
      <c r="AR311">
        <v>30.818860449700001</v>
      </c>
      <c r="AS311">
        <v>0.104710122323758</v>
      </c>
      <c r="AT311">
        <v>2.1734779635940402</v>
      </c>
      <c r="AU311">
        <v>0.92243576392920401</v>
      </c>
      <c r="AV311">
        <v>4.8685552898917903</v>
      </c>
    </row>
    <row r="312" spans="1:48" x14ac:dyDescent="0.25">
      <c r="A312" t="s">
        <v>20545</v>
      </c>
      <c r="B312" s="6">
        <v>44664</v>
      </c>
      <c r="C312" t="s">
        <v>20546</v>
      </c>
      <c r="D312" t="s">
        <v>212</v>
      </c>
      <c r="E312">
        <v>19559347.600000001</v>
      </c>
      <c r="F312">
        <v>20133523.199999999</v>
      </c>
      <c r="G312">
        <v>7.4601253768058796E-3</v>
      </c>
      <c r="H312">
        <v>2.6222219999999998</v>
      </c>
      <c r="I312">
        <v>2.4413109999999998</v>
      </c>
      <c r="J312">
        <v>3.6092430000000002</v>
      </c>
      <c r="K312">
        <v>3.6092430000000002</v>
      </c>
      <c r="L312">
        <v>112.81100000000001</v>
      </c>
      <c r="M312">
        <v>110</v>
      </c>
      <c r="N312">
        <v>2.4274819999999999</v>
      </c>
      <c r="O312">
        <v>9.3600000000004693E-2</v>
      </c>
      <c r="P312">
        <v>0.226163723328309</v>
      </c>
      <c r="Q312">
        <v>-3.1684900657389199</v>
      </c>
      <c r="R312">
        <v>101.33</v>
      </c>
      <c r="S312">
        <v>101.586</v>
      </c>
      <c r="T312">
        <v>101.33</v>
      </c>
      <c r="U312">
        <v>101.586</v>
      </c>
      <c r="V312" t="s">
        <v>11987</v>
      </c>
      <c r="W312" t="s">
        <v>10476</v>
      </c>
      <c r="X312" t="s">
        <v>931</v>
      </c>
      <c r="Y312" t="s">
        <v>625</v>
      </c>
      <c r="Z312" t="s">
        <v>11839</v>
      </c>
      <c r="AA312" t="s">
        <v>11839</v>
      </c>
      <c r="AB312" t="s">
        <v>11990</v>
      </c>
      <c r="AC312">
        <v>102.93555600000001</v>
      </c>
      <c r="AD312">
        <v>1.605556</v>
      </c>
      <c r="AE312" s="6">
        <v>41975</v>
      </c>
      <c r="AF312" s="6">
        <v>45628</v>
      </c>
      <c r="AG312" t="s">
        <v>2066</v>
      </c>
      <c r="AH312">
        <v>2.6222219999999998</v>
      </c>
      <c r="AI312">
        <v>2.4413111864759101</v>
      </c>
      <c r="AJ312">
        <v>7.355397</v>
      </c>
      <c r="AK312">
        <v>3.6092426722473698</v>
      </c>
      <c r="AL312">
        <v>110</v>
      </c>
      <c r="AM312">
        <v>93</v>
      </c>
      <c r="AN312">
        <v>4.25</v>
      </c>
      <c r="AO312" t="s">
        <v>11991</v>
      </c>
      <c r="AP312">
        <v>1</v>
      </c>
      <c r="AQ312">
        <v>4</v>
      </c>
      <c r="AR312">
        <v>30.818860449700001</v>
      </c>
      <c r="AS312">
        <v>0.104710122323758</v>
      </c>
      <c r="AT312">
        <v>2.1734779635940402</v>
      </c>
      <c r="AU312">
        <v>0.92243576392920401</v>
      </c>
      <c r="AV312">
        <v>4.8685552898917903</v>
      </c>
    </row>
    <row r="313" spans="1:48" x14ac:dyDescent="0.25">
      <c r="A313" t="s">
        <v>21501</v>
      </c>
      <c r="B313" s="6">
        <v>44664</v>
      </c>
      <c r="C313" t="s">
        <v>21502</v>
      </c>
      <c r="D313" t="s">
        <v>212</v>
      </c>
      <c r="E313">
        <v>22004265.600000001</v>
      </c>
      <c r="F313">
        <v>21161685.5</v>
      </c>
      <c r="G313">
        <v>7.8410929673039392E-3</v>
      </c>
      <c r="H313">
        <v>2.6583329999999998</v>
      </c>
      <c r="I313">
        <v>2.5494189999999999</v>
      </c>
      <c r="J313">
        <v>3.7052879999999999</v>
      </c>
      <c r="K313">
        <v>3.7052879999999999</v>
      </c>
      <c r="L313">
        <v>121.6138</v>
      </c>
      <c r="M313">
        <v>118</v>
      </c>
      <c r="N313">
        <v>2.5354619999999999</v>
      </c>
      <c r="O313">
        <v>5.5599999999999997E-2</v>
      </c>
      <c r="P313">
        <v>-0.30810329647289397</v>
      </c>
      <c r="Q313">
        <v>-3.5572524441618798</v>
      </c>
      <c r="R313">
        <v>95.487499999999997</v>
      </c>
      <c r="S313">
        <v>95.718500000000006</v>
      </c>
      <c r="T313">
        <v>95.487499999999997</v>
      </c>
      <c r="U313">
        <v>95.718500000000006</v>
      </c>
      <c r="V313" t="s">
        <v>11987</v>
      </c>
      <c r="W313" t="s">
        <v>20762</v>
      </c>
      <c r="X313" t="s">
        <v>931</v>
      </c>
      <c r="Y313" t="s">
        <v>625</v>
      </c>
      <c r="Z313" t="s">
        <v>11839</v>
      </c>
      <c r="AA313" t="s">
        <v>11839</v>
      </c>
      <c r="AB313" t="s">
        <v>11990</v>
      </c>
      <c r="AC313">
        <v>96.170833000000002</v>
      </c>
      <c r="AD313">
        <v>0.68333299999999997</v>
      </c>
      <c r="AE313" s="6">
        <v>44545</v>
      </c>
      <c r="AF313" s="6">
        <v>45641</v>
      </c>
      <c r="AG313" t="s">
        <v>20689</v>
      </c>
      <c r="AH313">
        <v>2.6583329999999998</v>
      </c>
      <c r="AI313">
        <v>2.5494185568322201</v>
      </c>
      <c r="AJ313">
        <v>7.8223589999999996</v>
      </c>
      <c r="AK313">
        <v>3.70528796363139</v>
      </c>
      <c r="AL313">
        <v>118</v>
      </c>
      <c r="AM313">
        <v>102</v>
      </c>
      <c r="AN313">
        <v>2</v>
      </c>
      <c r="AO313" t="s">
        <v>11991</v>
      </c>
      <c r="AP313">
        <v>1</v>
      </c>
      <c r="AQ313">
        <v>3</v>
      </c>
      <c r="AR313">
        <v>51.428887100839503</v>
      </c>
      <c r="AS313">
        <v>0.17731264136908401</v>
      </c>
      <c r="AT313">
        <v>3.80073176128783</v>
      </c>
      <c r="AU313">
        <v>1.52555567222984</v>
      </c>
      <c r="AV313">
        <v>5.1083572883655401</v>
      </c>
    </row>
    <row r="314" spans="1:48" x14ac:dyDescent="0.25">
      <c r="A314" t="s">
        <v>13654</v>
      </c>
      <c r="B314" s="6">
        <v>44664</v>
      </c>
      <c r="C314" t="s">
        <v>13655</v>
      </c>
      <c r="D314" t="s">
        <v>360</v>
      </c>
      <c r="E314">
        <v>20488416.399999999</v>
      </c>
      <c r="F314">
        <v>15073925.6</v>
      </c>
      <c r="G314">
        <v>5.5853798519468296E-3</v>
      </c>
      <c r="H314">
        <v>4.983333</v>
      </c>
      <c r="I314">
        <v>4.2289899999999996</v>
      </c>
      <c r="J314">
        <v>10.871683000000001</v>
      </c>
      <c r="K314">
        <v>10.871683000000001</v>
      </c>
      <c r="L314">
        <v>822.3383</v>
      </c>
      <c r="M314">
        <v>823</v>
      </c>
      <c r="N314">
        <v>4.2103890000000002</v>
      </c>
      <c r="O314">
        <v>2.8641999999999999</v>
      </c>
      <c r="P314">
        <v>-4.9342994268813998</v>
      </c>
      <c r="Q314">
        <v>-18.611490007390199</v>
      </c>
      <c r="R314">
        <v>73.5</v>
      </c>
      <c r="S314">
        <v>75.5</v>
      </c>
      <c r="T314">
        <v>73.5</v>
      </c>
      <c r="U314">
        <v>75.5</v>
      </c>
      <c r="V314" t="s">
        <v>11987</v>
      </c>
      <c r="W314" t="s">
        <v>5444</v>
      </c>
      <c r="X314" t="s">
        <v>931</v>
      </c>
      <c r="Y314" t="s">
        <v>625</v>
      </c>
      <c r="Z314" t="s">
        <v>11859</v>
      </c>
      <c r="AA314" t="s">
        <v>396</v>
      </c>
      <c r="AB314" t="s">
        <v>753</v>
      </c>
      <c r="AC314">
        <v>73.572917000000004</v>
      </c>
      <c r="AD314">
        <v>7.2916999999999996E-2</v>
      </c>
      <c r="AE314" s="6">
        <v>44208</v>
      </c>
      <c r="AF314" s="6">
        <v>46489</v>
      </c>
      <c r="AG314" t="s">
        <v>1004</v>
      </c>
      <c r="AH314">
        <v>4.983333</v>
      </c>
      <c r="AI314">
        <v>4.2289899664185997</v>
      </c>
      <c r="AJ314">
        <v>21.262919</v>
      </c>
      <c r="AK314">
        <v>10.8716826609566</v>
      </c>
      <c r="AL314">
        <v>823</v>
      </c>
      <c r="AM314">
        <v>817</v>
      </c>
      <c r="AN314">
        <v>4.375</v>
      </c>
      <c r="AO314" t="s">
        <v>11991</v>
      </c>
      <c r="AP314">
        <v>1</v>
      </c>
      <c r="AQ314">
        <v>4</v>
      </c>
      <c r="AR314">
        <v>33.019273234394099</v>
      </c>
      <c r="AS314">
        <v>7.1925900469331297E-2</v>
      </c>
      <c r="AT314">
        <v>0.73033536512073705</v>
      </c>
      <c r="AU314">
        <v>0.387627797020975</v>
      </c>
      <c r="AV314">
        <v>-6.9974820966484597</v>
      </c>
    </row>
    <row r="315" spans="1:48" x14ac:dyDescent="0.25">
      <c r="A315" t="s">
        <v>17240</v>
      </c>
      <c r="B315" s="6">
        <v>44664</v>
      </c>
      <c r="C315" t="s">
        <v>17241</v>
      </c>
      <c r="D315" t="s">
        <v>360</v>
      </c>
      <c r="E315">
        <v>36673776.600000001</v>
      </c>
      <c r="F315">
        <v>27781863</v>
      </c>
      <c r="G315">
        <v>1.02940841033332E-2</v>
      </c>
      <c r="H315">
        <v>4.3305559999999996</v>
      </c>
      <c r="I315">
        <v>3.6993200000000002</v>
      </c>
      <c r="J315">
        <v>11.309243</v>
      </c>
      <c r="K315">
        <v>11.309243</v>
      </c>
      <c r="L315">
        <v>868.83599999999899</v>
      </c>
      <c r="M315">
        <v>869</v>
      </c>
      <c r="N315">
        <v>3.6805530000000002</v>
      </c>
      <c r="O315">
        <v>2.78059999999999</v>
      </c>
      <c r="P315">
        <v>-4.8088675807575303</v>
      </c>
      <c r="Q315">
        <v>-17.732974424550601</v>
      </c>
      <c r="R315">
        <v>75</v>
      </c>
      <c r="S315">
        <v>77</v>
      </c>
      <c r="T315">
        <v>75</v>
      </c>
      <c r="U315">
        <v>77</v>
      </c>
      <c r="V315" t="s">
        <v>11987</v>
      </c>
      <c r="W315" t="s">
        <v>16466</v>
      </c>
      <c r="X315" t="s">
        <v>931</v>
      </c>
      <c r="Y315" t="s">
        <v>625</v>
      </c>
      <c r="Z315" t="s">
        <v>11859</v>
      </c>
      <c r="AA315" t="s">
        <v>396</v>
      </c>
      <c r="AB315" t="s">
        <v>753</v>
      </c>
      <c r="AC315">
        <v>75.754028000000005</v>
      </c>
      <c r="AD315">
        <v>0.75402800000000003</v>
      </c>
      <c r="AE315" s="6">
        <v>44333</v>
      </c>
      <c r="AF315" s="6">
        <v>46251</v>
      </c>
      <c r="AG315" t="s">
        <v>1004</v>
      </c>
      <c r="AH315">
        <v>4.3305559999999996</v>
      </c>
      <c r="AI315">
        <v>3.69932049268726</v>
      </c>
      <c r="AJ315">
        <v>16.488654</v>
      </c>
      <c r="AK315">
        <v>11.3092434124927</v>
      </c>
      <c r="AL315">
        <v>869</v>
      </c>
      <c r="AM315">
        <v>861</v>
      </c>
      <c r="AN315">
        <v>4.45</v>
      </c>
      <c r="AO315" t="s">
        <v>11991</v>
      </c>
      <c r="AP315">
        <v>1</v>
      </c>
      <c r="AQ315">
        <v>3</v>
      </c>
      <c r="AR315">
        <v>33.019273234394099</v>
      </c>
      <c r="AS315">
        <v>7.1925900469331297E-2</v>
      </c>
      <c r="AT315">
        <v>0.73033536512073705</v>
      </c>
      <c r="AU315">
        <v>0.387627797020975</v>
      </c>
      <c r="AV315">
        <v>-6.9974820966484597</v>
      </c>
    </row>
    <row r="316" spans="1:48" x14ac:dyDescent="0.25">
      <c r="A316" t="s">
        <v>13656</v>
      </c>
      <c r="B316" s="6">
        <v>44664</v>
      </c>
      <c r="C316" t="s">
        <v>13657</v>
      </c>
      <c r="D316" t="s">
        <v>360</v>
      </c>
      <c r="E316">
        <v>14669510.4</v>
      </c>
      <c r="F316">
        <v>13565426</v>
      </c>
      <c r="G316">
        <v>5.0264316685517396E-3</v>
      </c>
      <c r="H316">
        <v>0.76388900000000004</v>
      </c>
      <c r="I316">
        <v>0.700353</v>
      </c>
      <c r="J316">
        <v>16.747762999999999</v>
      </c>
      <c r="K316">
        <v>16.747762999999999</v>
      </c>
      <c r="L316">
        <v>1532.2540999999901</v>
      </c>
      <c r="M316">
        <v>1522</v>
      </c>
      <c r="N316">
        <v>0.69183600000000001</v>
      </c>
      <c r="O316">
        <v>1.0571999999999999</v>
      </c>
      <c r="P316">
        <v>-1.5685516067341501</v>
      </c>
      <c r="Q316">
        <v>-6.1660246759059101</v>
      </c>
      <c r="R316">
        <v>91.174999999999997</v>
      </c>
      <c r="S316">
        <v>92.207999999999998</v>
      </c>
      <c r="T316">
        <v>91.174999999999997</v>
      </c>
      <c r="U316">
        <v>92.207999999999998</v>
      </c>
      <c r="V316" t="s">
        <v>11987</v>
      </c>
      <c r="W316" t="s">
        <v>5433</v>
      </c>
      <c r="X316" t="s">
        <v>931</v>
      </c>
      <c r="Y316" t="s">
        <v>625</v>
      </c>
      <c r="Z316" t="s">
        <v>11859</v>
      </c>
      <c r="AA316" t="s">
        <v>396</v>
      </c>
      <c r="AB316" t="s">
        <v>753</v>
      </c>
      <c r="AC316">
        <v>92.473611000000005</v>
      </c>
      <c r="AD316">
        <v>1.298611</v>
      </c>
      <c r="AE316" s="6">
        <v>43123</v>
      </c>
      <c r="AF316" s="6">
        <v>44949</v>
      </c>
      <c r="AG316" t="s">
        <v>1004</v>
      </c>
      <c r="AH316">
        <v>0.76388900000000004</v>
      </c>
      <c r="AI316">
        <v>0.70035327587690799</v>
      </c>
      <c r="AJ316">
        <v>1.060163</v>
      </c>
      <c r="AK316">
        <v>16.7477633459747</v>
      </c>
      <c r="AL316">
        <v>1522</v>
      </c>
      <c r="AM316">
        <v>1489</v>
      </c>
      <c r="AN316">
        <v>5.5</v>
      </c>
      <c r="AO316" t="s">
        <v>11991</v>
      </c>
      <c r="AP316">
        <v>1</v>
      </c>
      <c r="AQ316">
        <v>4</v>
      </c>
      <c r="AR316">
        <v>33.019273234394099</v>
      </c>
      <c r="AS316">
        <v>7.1925900469331297E-2</v>
      </c>
      <c r="AT316">
        <v>0.73033536512073705</v>
      </c>
      <c r="AU316">
        <v>0.387627797020975</v>
      </c>
      <c r="AV316">
        <v>-6.9974820966484597</v>
      </c>
    </row>
    <row r="317" spans="1:48" x14ac:dyDescent="0.25">
      <c r="A317" t="s">
        <v>13658</v>
      </c>
      <c r="B317" s="6">
        <v>44664</v>
      </c>
      <c r="C317" t="s">
        <v>13659</v>
      </c>
      <c r="D317" t="s">
        <v>360</v>
      </c>
      <c r="E317">
        <v>17114428.800000001</v>
      </c>
      <c r="F317">
        <v>13308251.199999999</v>
      </c>
      <c r="G317">
        <v>4.9311400452397196E-3</v>
      </c>
      <c r="H317">
        <v>4.0694439999999998</v>
      </c>
      <c r="I317">
        <v>3.3607689999999999</v>
      </c>
      <c r="J317">
        <v>12.463089999999999</v>
      </c>
      <c r="K317">
        <v>12.463089999999999</v>
      </c>
      <c r="L317">
        <v>985.31730000000005</v>
      </c>
      <c r="M317">
        <v>986</v>
      </c>
      <c r="N317">
        <v>3.3448220000000002</v>
      </c>
      <c r="O317">
        <v>2.0449999999999999</v>
      </c>
      <c r="P317">
        <v>-5.2352297764338198</v>
      </c>
      <c r="Q317">
        <v>-18.253412201466201</v>
      </c>
      <c r="R317">
        <v>75.5</v>
      </c>
      <c r="S317">
        <v>77.5</v>
      </c>
      <c r="T317">
        <v>75.5</v>
      </c>
      <c r="U317">
        <v>77.5</v>
      </c>
      <c r="V317" t="s">
        <v>11987</v>
      </c>
      <c r="W317" t="s">
        <v>5443</v>
      </c>
      <c r="X317" t="s">
        <v>931</v>
      </c>
      <c r="Y317" t="s">
        <v>625</v>
      </c>
      <c r="Z317" t="s">
        <v>11859</v>
      </c>
      <c r="AA317" t="s">
        <v>11839</v>
      </c>
      <c r="AB317" t="s">
        <v>753</v>
      </c>
      <c r="AC317">
        <v>77.760417000000004</v>
      </c>
      <c r="AD317">
        <v>2.2604169999999999</v>
      </c>
      <c r="AE317" s="6">
        <v>44148</v>
      </c>
      <c r="AF317" s="6">
        <v>46155</v>
      </c>
      <c r="AG317" t="s">
        <v>1004</v>
      </c>
      <c r="AH317">
        <v>4.0694439999999998</v>
      </c>
      <c r="AI317">
        <v>3.3607687766119501</v>
      </c>
      <c r="AJ317">
        <v>14.067384000000001</v>
      </c>
      <c r="AK317">
        <v>12.463089856766</v>
      </c>
      <c r="AL317">
        <v>986</v>
      </c>
      <c r="AM317">
        <v>976</v>
      </c>
      <c r="AN317">
        <v>5.25</v>
      </c>
      <c r="AO317" t="s">
        <v>11991</v>
      </c>
      <c r="AP317">
        <v>1</v>
      </c>
      <c r="AQ317">
        <v>4</v>
      </c>
      <c r="AR317">
        <v>33.019273234394099</v>
      </c>
      <c r="AS317">
        <v>7.1925900469331297E-2</v>
      </c>
      <c r="AT317">
        <v>0.73033536512073705</v>
      </c>
      <c r="AU317">
        <v>0.387627797020975</v>
      </c>
      <c r="AV317">
        <v>-6.9974820966484597</v>
      </c>
    </row>
    <row r="318" spans="1:48" x14ac:dyDescent="0.25">
      <c r="A318" t="s">
        <v>13660</v>
      </c>
      <c r="B318" s="6">
        <v>44664</v>
      </c>
      <c r="C318" t="s">
        <v>13661</v>
      </c>
      <c r="D318" t="s">
        <v>360</v>
      </c>
      <c r="E318">
        <v>14669510.4</v>
      </c>
      <c r="F318">
        <v>12672623.300000001</v>
      </c>
      <c r="G318">
        <v>4.6956192266246997E-3</v>
      </c>
      <c r="H318">
        <v>27.7</v>
      </c>
      <c r="I318">
        <v>-0.58877599999999997</v>
      </c>
      <c r="J318">
        <v>13.006550000000001</v>
      </c>
      <c r="K318">
        <v>13.006550000000001</v>
      </c>
      <c r="L318">
        <v>1016.784</v>
      </c>
      <c r="M318">
        <v>1022</v>
      </c>
      <c r="N318">
        <v>7.5624609999999999</v>
      </c>
      <c r="O318">
        <v>0.43269999999999698</v>
      </c>
      <c r="P318">
        <v>1.6431496765411699</v>
      </c>
      <c r="Q318">
        <v>-10.5959978848267</v>
      </c>
      <c r="R318">
        <v>85.581249999999997</v>
      </c>
      <c r="S318">
        <v>86.590249999999997</v>
      </c>
      <c r="T318">
        <v>85.581249999999997</v>
      </c>
      <c r="U318">
        <v>86.590249999999997</v>
      </c>
      <c r="V318" t="s">
        <v>11987</v>
      </c>
      <c r="W318" t="s">
        <v>13662</v>
      </c>
      <c r="X318" t="s">
        <v>931</v>
      </c>
      <c r="Y318" t="s">
        <v>625</v>
      </c>
      <c r="Z318" t="s">
        <v>11839</v>
      </c>
      <c r="AA318" t="s">
        <v>396</v>
      </c>
      <c r="AB318" t="s">
        <v>753</v>
      </c>
      <c r="AC318">
        <v>86.387500000000003</v>
      </c>
      <c r="AD318">
        <v>0.80625000000000002</v>
      </c>
      <c r="AE318" s="6">
        <v>42971</v>
      </c>
      <c r="AF318" s="6">
        <v>54788</v>
      </c>
      <c r="AG318" t="s">
        <v>1004</v>
      </c>
      <c r="AH318">
        <v>27.7</v>
      </c>
      <c r="AI318">
        <v>-0.58877621649555301</v>
      </c>
      <c r="AJ318">
        <v>-11.356909999999999</v>
      </c>
      <c r="AK318">
        <v>13.0065495253777</v>
      </c>
      <c r="AL318">
        <v>1022</v>
      </c>
      <c r="AM318">
        <v>1037</v>
      </c>
      <c r="AN318">
        <v>5.375</v>
      </c>
      <c r="AO318" t="s">
        <v>11991</v>
      </c>
      <c r="AP318">
        <v>1</v>
      </c>
      <c r="AQ318">
        <v>4</v>
      </c>
      <c r="AR318">
        <v>33.019273234394099</v>
      </c>
      <c r="AS318">
        <v>7.1925900469331297E-2</v>
      </c>
      <c r="AT318">
        <v>0.73033536512073705</v>
      </c>
      <c r="AU318">
        <v>0.387627797020975</v>
      </c>
      <c r="AV318">
        <v>-6.9974820966484597</v>
      </c>
    </row>
    <row r="319" spans="1:48" x14ac:dyDescent="0.25">
      <c r="A319" t="s">
        <v>13663</v>
      </c>
      <c r="B319" s="6">
        <v>44664</v>
      </c>
      <c r="C319" t="s">
        <v>13664</v>
      </c>
      <c r="D319" t="s">
        <v>360</v>
      </c>
      <c r="E319">
        <v>36673776.600000001</v>
      </c>
      <c r="F319">
        <v>29501098.800000001</v>
      </c>
      <c r="G319">
        <v>1.0931116916603E-2</v>
      </c>
      <c r="H319">
        <v>3.5055559999999999</v>
      </c>
      <c r="I319">
        <v>2.8802690000000002</v>
      </c>
      <c r="J319">
        <v>13.478894</v>
      </c>
      <c r="K319">
        <v>13.478894</v>
      </c>
      <c r="L319">
        <v>1089.2661000000001</v>
      </c>
      <c r="M319">
        <v>1090</v>
      </c>
      <c r="N319">
        <v>2.8646150000000001</v>
      </c>
      <c r="O319">
        <v>2.6361999999999899</v>
      </c>
      <c r="P319">
        <v>-4.4752239918815802</v>
      </c>
      <c r="Q319">
        <v>-18.102789620787501</v>
      </c>
      <c r="R319">
        <v>77.5</v>
      </c>
      <c r="S319">
        <v>79.5</v>
      </c>
      <c r="T319">
        <v>77.5</v>
      </c>
      <c r="U319">
        <v>79.5</v>
      </c>
      <c r="V319" t="s">
        <v>11987</v>
      </c>
      <c r="W319" t="s">
        <v>5441</v>
      </c>
      <c r="X319" t="s">
        <v>931</v>
      </c>
      <c r="Y319" t="s">
        <v>625</v>
      </c>
      <c r="Z319" t="s">
        <v>11859</v>
      </c>
      <c r="AA319" t="s">
        <v>11839</v>
      </c>
      <c r="AB319" t="s">
        <v>753</v>
      </c>
      <c r="AC319">
        <v>80.441944000000007</v>
      </c>
      <c r="AD319">
        <v>2.9419439999999999</v>
      </c>
      <c r="AE319" s="6">
        <v>44032</v>
      </c>
      <c r="AF319" s="6">
        <v>45950</v>
      </c>
      <c r="AG319" t="s">
        <v>1004</v>
      </c>
      <c r="AH319">
        <v>3.5055559999999999</v>
      </c>
      <c r="AI319">
        <v>2.88026933994206</v>
      </c>
      <c r="AJ319">
        <v>10.569124</v>
      </c>
      <c r="AK319">
        <v>13.4788940059459</v>
      </c>
      <c r="AL319">
        <v>1090</v>
      </c>
      <c r="AM319">
        <v>1078</v>
      </c>
      <c r="AN319">
        <v>5.95</v>
      </c>
      <c r="AO319" t="s">
        <v>11991</v>
      </c>
      <c r="AP319">
        <v>1</v>
      </c>
      <c r="AQ319">
        <v>3</v>
      </c>
      <c r="AR319">
        <v>33.019273234394099</v>
      </c>
      <c r="AS319">
        <v>7.1925900469331297E-2</v>
      </c>
      <c r="AT319">
        <v>0.73033536512073705</v>
      </c>
      <c r="AU319">
        <v>0.387627797020975</v>
      </c>
      <c r="AV319">
        <v>-6.9974820966484597</v>
      </c>
    </row>
    <row r="320" spans="1:48" x14ac:dyDescent="0.25">
      <c r="A320" t="s">
        <v>13665</v>
      </c>
      <c r="B320" s="6">
        <v>44664</v>
      </c>
      <c r="C320" t="s">
        <v>13666</v>
      </c>
      <c r="D320" t="s">
        <v>360</v>
      </c>
      <c r="E320">
        <v>27725374.800000001</v>
      </c>
      <c r="F320">
        <v>22050914.699999999</v>
      </c>
      <c r="G320">
        <v>8.1705812949269506E-3</v>
      </c>
      <c r="H320">
        <v>3.2444440000000001</v>
      </c>
      <c r="I320">
        <v>2.7317619999999998</v>
      </c>
      <c r="J320">
        <v>13.850638999999999</v>
      </c>
      <c r="K320">
        <v>13.850638999999999</v>
      </c>
      <c r="L320">
        <v>1127.5372</v>
      </c>
      <c r="M320">
        <v>1129</v>
      </c>
      <c r="N320">
        <v>2.7182759999999999</v>
      </c>
      <c r="O320">
        <v>2.66779999999999</v>
      </c>
      <c r="P320">
        <v>-5.0914877181017903</v>
      </c>
      <c r="Q320">
        <v>-18.028550843176401</v>
      </c>
      <c r="R320">
        <v>78</v>
      </c>
      <c r="S320">
        <v>80</v>
      </c>
      <c r="T320">
        <v>78</v>
      </c>
      <c r="U320">
        <v>80</v>
      </c>
      <c r="V320" t="s">
        <v>11987</v>
      </c>
      <c r="W320" t="s">
        <v>5439</v>
      </c>
      <c r="X320" t="s">
        <v>931</v>
      </c>
      <c r="Y320" t="s">
        <v>625</v>
      </c>
      <c r="Z320" t="s">
        <v>11859</v>
      </c>
      <c r="AA320" t="s">
        <v>11839</v>
      </c>
      <c r="AB320" t="s">
        <v>753</v>
      </c>
      <c r="AC320">
        <v>79.533332999999999</v>
      </c>
      <c r="AD320">
        <v>1.5333330000000001</v>
      </c>
      <c r="AE320" s="6">
        <v>43846</v>
      </c>
      <c r="AF320" s="6">
        <v>45854</v>
      </c>
      <c r="AG320" t="s">
        <v>1004</v>
      </c>
      <c r="AH320">
        <v>3.2444440000000001</v>
      </c>
      <c r="AI320">
        <v>2.7317616390366299</v>
      </c>
      <c r="AJ320">
        <v>9.3601779999999994</v>
      </c>
      <c r="AK320">
        <v>13.8506388103308</v>
      </c>
      <c r="AL320">
        <v>1129</v>
      </c>
      <c r="AM320">
        <v>1116</v>
      </c>
      <c r="AN320">
        <v>6</v>
      </c>
      <c r="AO320" t="s">
        <v>11991</v>
      </c>
      <c r="AP320">
        <v>1</v>
      </c>
      <c r="AQ320">
        <v>4</v>
      </c>
      <c r="AR320">
        <v>33.019273234394099</v>
      </c>
      <c r="AS320">
        <v>7.1925900469331297E-2</v>
      </c>
      <c r="AT320">
        <v>0.73033536512073705</v>
      </c>
      <c r="AU320">
        <v>0.387627797020975</v>
      </c>
      <c r="AV320">
        <v>-6.9974820966484597</v>
      </c>
    </row>
    <row r="321" spans="1:48" x14ac:dyDescent="0.25">
      <c r="A321" t="s">
        <v>13667</v>
      </c>
      <c r="B321" s="6">
        <v>44664</v>
      </c>
      <c r="C321" t="s">
        <v>13668</v>
      </c>
      <c r="D321" t="s">
        <v>360</v>
      </c>
      <c r="E321">
        <v>24449184.399999999</v>
      </c>
      <c r="F321">
        <v>20875834.100000001</v>
      </c>
      <c r="G321">
        <v>7.7351757324379596E-3</v>
      </c>
      <c r="H321">
        <v>2.552778</v>
      </c>
      <c r="I321">
        <v>2.1634030000000002</v>
      </c>
      <c r="J321">
        <v>13.860231000000001</v>
      </c>
      <c r="K321">
        <v>13.860231000000001</v>
      </c>
      <c r="L321">
        <v>1139.4513999999999</v>
      </c>
      <c r="M321">
        <v>1138</v>
      </c>
      <c r="N321">
        <v>2.1504799999999999</v>
      </c>
      <c r="O321">
        <v>3.1053999999999902</v>
      </c>
      <c r="P321">
        <v>-5.7916251406446504</v>
      </c>
      <c r="Q321">
        <v>-14.3928418258366</v>
      </c>
      <c r="R321">
        <v>82.5</v>
      </c>
      <c r="S321">
        <v>84.5</v>
      </c>
      <c r="T321">
        <v>82.5</v>
      </c>
      <c r="U321">
        <v>84.5</v>
      </c>
      <c r="V321" t="s">
        <v>11987</v>
      </c>
      <c r="W321" t="s">
        <v>5437</v>
      </c>
      <c r="X321" t="s">
        <v>931</v>
      </c>
      <c r="Y321" t="s">
        <v>625</v>
      </c>
      <c r="Z321" t="s">
        <v>11859</v>
      </c>
      <c r="AA321" t="s">
        <v>11839</v>
      </c>
      <c r="AB321" t="s">
        <v>753</v>
      </c>
      <c r="AC321">
        <v>85.384583000000006</v>
      </c>
      <c r="AD321">
        <v>2.8845830000000001</v>
      </c>
      <c r="AE321" s="6">
        <v>43776</v>
      </c>
      <c r="AF321" s="6">
        <v>45603</v>
      </c>
      <c r="AG321" t="s">
        <v>1004</v>
      </c>
      <c r="AH321">
        <v>2.552778</v>
      </c>
      <c r="AI321">
        <v>2.1634026855976698</v>
      </c>
      <c r="AJ321">
        <v>6.0111990000000004</v>
      </c>
      <c r="AK321">
        <v>13.860230945340501</v>
      </c>
      <c r="AL321">
        <v>1138</v>
      </c>
      <c r="AM321">
        <v>1120</v>
      </c>
      <c r="AN321">
        <v>6.45</v>
      </c>
      <c r="AO321" t="s">
        <v>11991</v>
      </c>
      <c r="AP321">
        <v>1</v>
      </c>
      <c r="AQ321">
        <v>4</v>
      </c>
      <c r="AR321">
        <v>33.019273234394099</v>
      </c>
      <c r="AS321">
        <v>7.1925900469331297E-2</v>
      </c>
      <c r="AT321">
        <v>0.73033536512073705</v>
      </c>
      <c r="AU321">
        <v>0.387627797020975</v>
      </c>
      <c r="AV321">
        <v>-6.9974820966484597</v>
      </c>
    </row>
    <row r="322" spans="1:48" x14ac:dyDescent="0.25">
      <c r="A322" t="s">
        <v>13669</v>
      </c>
      <c r="B322" s="6">
        <v>44664</v>
      </c>
      <c r="C322" t="s">
        <v>13670</v>
      </c>
      <c r="D322" t="s">
        <v>212</v>
      </c>
      <c r="E322">
        <v>24449184.399999999</v>
      </c>
      <c r="F322">
        <v>23531498</v>
      </c>
      <c r="G322">
        <v>8.71918557360561E-3</v>
      </c>
      <c r="H322">
        <v>1.7555559999999999</v>
      </c>
      <c r="I322">
        <v>1.7143969999999999</v>
      </c>
      <c r="J322">
        <v>3.4549029999999998</v>
      </c>
      <c r="K322">
        <v>3.4549029999999998</v>
      </c>
      <c r="L322">
        <v>127.714699999999</v>
      </c>
      <c r="M322">
        <v>122</v>
      </c>
      <c r="N322">
        <v>1.7069589999999999</v>
      </c>
      <c r="O322">
        <v>5.5000000000005003E-2</v>
      </c>
      <c r="P322">
        <v>0.373989520749273</v>
      </c>
      <c r="Q322">
        <v>-1.59033015300753</v>
      </c>
      <c r="R322">
        <v>95.941000000000003</v>
      </c>
      <c r="S322">
        <v>96.274000000000001</v>
      </c>
      <c r="T322">
        <v>95.941000000000003</v>
      </c>
      <c r="U322">
        <v>96.274000000000001</v>
      </c>
      <c r="V322" t="s">
        <v>11987</v>
      </c>
      <c r="W322" t="s">
        <v>5160</v>
      </c>
      <c r="X322" t="s">
        <v>931</v>
      </c>
      <c r="Y322" t="s">
        <v>625</v>
      </c>
      <c r="Z322" t="s">
        <v>12267</v>
      </c>
      <c r="AA322" t="s">
        <v>11839</v>
      </c>
      <c r="AB322" t="s">
        <v>11990</v>
      </c>
      <c r="AC322">
        <v>96.246555999999998</v>
      </c>
      <c r="AD322">
        <v>0.30555599999999999</v>
      </c>
      <c r="AE322" s="6">
        <v>44216</v>
      </c>
      <c r="AF322" s="6">
        <v>45311</v>
      </c>
      <c r="AG322" t="s">
        <v>2063</v>
      </c>
      <c r="AH322">
        <v>1.7555559999999999</v>
      </c>
      <c r="AI322">
        <v>1.7143972534474701</v>
      </c>
      <c r="AJ322">
        <v>3.9930050000000001</v>
      </c>
      <c r="AK322">
        <v>3.45490274433635</v>
      </c>
      <c r="AL322">
        <v>122</v>
      </c>
      <c r="AM322">
        <v>92</v>
      </c>
      <c r="AN322">
        <v>1.25</v>
      </c>
      <c r="AO322" t="s">
        <v>11991</v>
      </c>
      <c r="AP322">
        <v>1</v>
      </c>
      <c r="AQ322">
        <v>4</v>
      </c>
      <c r="AR322">
        <v>29.155707270722299</v>
      </c>
      <c r="AS322">
        <v>7.8602144541473906E-2</v>
      </c>
      <c r="AT322">
        <v>0.91998974143789802</v>
      </c>
      <c r="AU322">
        <v>0.45356390164786398</v>
      </c>
      <c r="AV322">
        <v>0.95598836982838598</v>
      </c>
    </row>
    <row r="323" spans="1:48" x14ac:dyDescent="0.25">
      <c r="A323" t="s">
        <v>13671</v>
      </c>
      <c r="B323" s="6">
        <v>44664</v>
      </c>
      <c r="C323" t="s">
        <v>13672</v>
      </c>
      <c r="D323" t="s">
        <v>212</v>
      </c>
      <c r="E323">
        <v>14669510.4</v>
      </c>
      <c r="F323">
        <v>13575103.800000001</v>
      </c>
      <c r="G323">
        <v>5.0300175969744702E-3</v>
      </c>
      <c r="H323">
        <v>3.7555559999999999</v>
      </c>
      <c r="I323">
        <v>3.5695790000000001</v>
      </c>
      <c r="J323">
        <v>4.0530559999999998</v>
      </c>
      <c r="K323">
        <v>4.0530559999999998</v>
      </c>
      <c r="L323">
        <v>145.63229999999999</v>
      </c>
      <c r="M323">
        <v>143</v>
      </c>
      <c r="N323">
        <v>3.5484640000000001</v>
      </c>
      <c r="O323">
        <v>-1.13000000000029E-2</v>
      </c>
      <c r="P323">
        <v>-0.72635499475100995</v>
      </c>
      <c r="Q323">
        <v>-4.3691843731528204</v>
      </c>
      <c r="R323">
        <v>92.081249999999997</v>
      </c>
      <c r="S323">
        <v>92.480249999999998</v>
      </c>
      <c r="T323">
        <v>92.081249999999997</v>
      </c>
      <c r="U323">
        <v>92.480249999999998</v>
      </c>
      <c r="V323" t="s">
        <v>11987</v>
      </c>
      <c r="W323" t="s">
        <v>5178</v>
      </c>
      <c r="X323" t="s">
        <v>931</v>
      </c>
      <c r="Y323" t="s">
        <v>625</v>
      </c>
      <c r="Z323" t="s">
        <v>12267</v>
      </c>
      <c r="AA323" t="s">
        <v>11839</v>
      </c>
      <c r="AB323" t="s">
        <v>11990</v>
      </c>
      <c r="AC323">
        <v>92.539582999999993</v>
      </c>
      <c r="AD323">
        <v>0.45833299999999999</v>
      </c>
      <c r="AE323" s="6">
        <v>44216</v>
      </c>
      <c r="AF323" s="6">
        <v>46042</v>
      </c>
      <c r="AG323" t="s">
        <v>2063</v>
      </c>
      <c r="AH323">
        <v>3.7555559999999999</v>
      </c>
      <c r="AI323">
        <v>3.5695785615168099</v>
      </c>
      <c r="AJ323">
        <v>14.880573999999999</v>
      </c>
      <c r="AK323">
        <v>4.0530559780538304</v>
      </c>
      <c r="AL323">
        <v>143</v>
      </c>
      <c r="AM323">
        <v>134</v>
      </c>
      <c r="AN323">
        <v>1.875</v>
      </c>
      <c r="AO323" t="s">
        <v>11991</v>
      </c>
      <c r="AP323">
        <v>1</v>
      </c>
      <c r="AQ323">
        <v>4</v>
      </c>
      <c r="AR323">
        <v>29.155707270722299</v>
      </c>
      <c r="AS323">
        <v>7.8602144541473906E-2</v>
      </c>
      <c r="AT323">
        <v>0.91998974143789802</v>
      </c>
      <c r="AU323">
        <v>0.45356390164786398</v>
      </c>
      <c r="AV323">
        <v>0.95598836982838598</v>
      </c>
    </row>
    <row r="324" spans="1:48" x14ac:dyDescent="0.25">
      <c r="A324" t="s">
        <v>13673</v>
      </c>
      <c r="B324" s="6">
        <v>44664</v>
      </c>
      <c r="C324" t="s">
        <v>13674</v>
      </c>
      <c r="D324" t="s">
        <v>212</v>
      </c>
      <c r="E324">
        <v>24449184.399999999</v>
      </c>
      <c r="F324">
        <v>23595500.300000001</v>
      </c>
      <c r="G324">
        <v>8.7429005233842002E-3</v>
      </c>
      <c r="H324">
        <v>2.9166669999999999</v>
      </c>
      <c r="I324">
        <v>2.7836210000000001</v>
      </c>
      <c r="J324">
        <v>3.7269480000000001</v>
      </c>
      <c r="K324">
        <v>3.7269480000000001</v>
      </c>
      <c r="L324">
        <v>118.0448</v>
      </c>
      <c r="M324">
        <v>117</v>
      </c>
      <c r="N324">
        <v>2.7713930000000002</v>
      </c>
      <c r="O324">
        <v>0.38650000000000001</v>
      </c>
      <c r="P324">
        <v>0.26333398694056098</v>
      </c>
      <c r="Q324">
        <v>-2.6674889840682598</v>
      </c>
      <c r="R324">
        <v>96.3</v>
      </c>
      <c r="S324">
        <v>96.637</v>
      </c>
      <c r="T324">
        <v>96.3</v>
      </c>
      <c r="U324">
        <v>96.637</v>
      </c>
      <c r="V324" t="s">
        <v>11987</v>
      </c>
      <c r="W324" t="s">
        <v>5172</v>
      </c>
      <c r="X324" t="s">
        <v>931</v>
      </c>
      <c r="Y324" t="s">
        <v>625</v>
      </c>
      <c r="Z324" t="s">
        <v>11839</v>
      </c>
      <c r="AA324" t="s">
        <v>389</v>
      </c>
      <c r="AB324" t="s">
        <v>11990</v>
      </c>
      <c r="AC324">
        <v>96.508332999999993</v>
      </c>
      <c r="AD324">
        <v>0.20833299999999999</v>
      </c>
      <c r="AE324" s="6">
        <v>43908</v>
      </c>
      <c r="AF324" s="6">
        <v>45734</v>
      </c>
      <c r="AG324" t="s">
        <v>2063</v>
      </c>
      <c r="AH324">
        <v>2.9166669999999999</v>
      </c>
      <c r="AI324">
        <v>2.7836212500905702</v>
      </c>
      <c r="AJ324">
        <v>9.2658190000000005</v>
      </c>
      <c r="AK324">
        <v>3.7269482447530402</v>
      </c>
      <c r="AL324">
        <v>117</v>
      </c>
      <c r="AM324">
        <v>103</v>
      </c>
      <c r="AN324">
        <v>2.5</v>
      </c>
      <c r="AO324" t="s">
        <v>11991</v>
      </c>
      <c r="AP324">
        <v>1</v>
      </c>
      <c r="AQ324">
        <v>4</v>
      </c>
      <c r="AR324">
        <v>29.155707270722299</v>
      </c>
      <c r="AS324">
        <v>7.8602144541473906E-2</v>
      </c>
      <c r="AT324">
        <v>0.91998974143789802</v>
      </c>
      <c r="AU324">
        <v>0.45356390164786398</v>
      </c>
      <c r="AV324">
        <v>0.95598836982838598</v>
      </c>
    </row>
    <row r="325" spans="1:48" x14ac:dyDescent="0.25">
      <c r="A325" t="s">
        <v>13675</v>
      </c>
      <c r="B325" s="6">
        <v>44664</v>
      </c>
      <c r="C325" t="s">
        <v>13676</v>
      </c>
      <c r="D325" t="s">
        <v>212</v>
      </c>
      <c r="E325">
        <v>19559347.600000001</v>
      </c>
      <c r="F325">
        <v>17916090.699999999</v>
      </c>
      <c r="G325">
        <v>6.6384945003966304E-3</v>
      </c>
      <c r="H325">
        <v>5.7555560000000003</v>
      </c>
      <c r="I325">
        <v>5.2540190000000004</v>
      </c>
      <c r="J325">
        <v>4.1674670000000003</v>
      </c>
      <c r="K325">
        <v>4.1674670000000003</v>
      </c>
      <c r="L325">
        <v>149.84450000000001</v>
      </c>
      <c r="M325">
        <v>149</v>
      </c>
      <c r="N325">
        <v>5.230092</v>
      </c>
      <c r="O325">
        <v>-3.7999999999982401E-3</v>
      </c>
      <c r="P325">
        <v>-0.40396582446858798</v>
      </c>
      <c r="Q325">
        <v>-5.6139695032900496</v>
      </c>
      <c r="R325">
        <v>90.987499999999997</v>
      </c>
      <c r="S325">
        <v>91.541499999999999</v>
      </c>
      <c r="T325">
        <v>90.987499999999997</v>
      </c>
      <c r="U325">
        <v>91.541499999999999</v>
      </c>
      <c r="V325" t="s">
        <v>11987</v>
      </c>
      <c r="W325" t="s">
        <v>5182</v>
      </c>
      <c r="X325" t="s">
        <v>931</v>
      </c>
      <c r="Y325" t="s">
        <v>625</v>
      </c>
      <c r="Z325" t="s">
        <v>12267</v>
      </c>
      <c r="AA325" t="s">
        <v>11839</v>
      </c>
      <c r="AB325" t="s">
        <v>11990</v>
      </c>
      <c r="AC325">
        <v>91.598611000000005</v>
      </c>
      <c r="AD325">
        <v>0.61111099999999996</v>
      </c>
      <c r="AE325" s="6">
        <v>44216</v>
      </c>
      <c r="AF325" s="6">
        <v>46772</v>
      </c>
      <c r="AG325" t="s">
        <v>2063</v>
      </c>
      <c r="AH325">
        <v>5.7555560000000003</v>
      </c>
      <c r="AI325">
        <v>5.2540186261330701</v>
      </c>
      <c r="AJ325">
        <v>31.560936000000002</v>
      </c>
      <c r="AK325">
        <v>4.1674669929172499</v>
      </c>
      <c r="AL325">
        <v>149</v>
      </c>
      <c r="AM325">
        <v>146</v>
      </c>
      <c r="AN325">
        <v>2.5</v>
      </c>
      <c r="AO325" t="s">
        <v>11991</v>
      </c>
      <c r="AP325">
        <v>1</v>
      </c>
      <c r="AQ325">
        <v>4</v>
      </c>
      <c r="AR325">
        <v>29.155707270722299</v>
      </c>
      <c r="AS325">
        <v>7.8602144541473906E-2</v>
      </c>
      <c r="AT325">
        <v>0.91998974143789802</v>
      </c>
      <c r="AU325">
        <v>0.45356390164786398</v>
      </c>
      <c r="AV325">
        <v>0.95598836982838598</v>
      </c>
    </row>
    <row r="326" spans="1:48" x14ac:dyDescent="0.25">
      <c r="A326" t="s">
        <v>22529</v>
      </c>
      <c r="B326" s="6">
        <v>44664</v>
      </c>
      <c r="C326" t="s">
        <v>22530</v>
      </c>
      <c r="D326" t="s">
        <v>212</v>
      </c>
      <c r="E326">
        <v>48898368.399999999</v>
      </c>
      <c r="F326">
        <v>47338619</v>
      </c>
      <c r="G326">
        <v>1.7540498470095301E-2</v>
      </c>
      <c r="H326">
        <v>4.7777779999999996</v>
      </c>
      <c r="I326">
        <v>4.3569079999999998</v>
      </c>
      <c r="J326">
        <v>4.0602689999999999</v>
      </c>
      <c r="K326">
        <v>4.0602689999999999</v>
      </c>
      <c r="L326">
        <v>142.06019999999901</v>
      </c>
      <c r="M326">
        <v>142</v>
      </c>
      <c r="N326">
        <v>4.3349539999999998</v>
      </c>
      <c r="O326">
        <v>4.5600000000001098E-2</v>
      </c>
      <c r="P326">
        <v>-0.636975158731933</v>
      </c>
      <c r="Q326">
        <v>-3.9086199999999902</v>
      </c>
      <c r="R326">
        <v>96.087999999999994</v>
      </c>
      <c r="S326">
        <v>96.509</v>
      </c>
      <c r="T326">
        <v>96.087999999999994</v>
      </c>
      <c r="U326">
        <v>96.509</v>
      </c>
      <c r="V326" t="s">
        <v>11987</v>
      </c>
      <c r="W326" t="s">
        <v>21162</v>
      </c>
      <c r="X326" t="s">
        <v>931</v>
      </c>
      <c r="Y326" t="s">
        <v>625</v>
      </c>
      <c r="Z326" t="s">
        <v>12267</v>
      </c>
      <c r="AA326" t="s">
        <v>11839</v>
      </c>
      <c r="AB326" t="s">
        <v>11990</v>
      </c>
      <c r="AC326">
        <v>96.810221999999996</v>
      </c>
      <c r="AD326">
        <v>0.72222200000000003</v>
      </c>
      <c r="AE326" s="6">
        <v>44589</v>
      </c>
      <c r="AF326" s="6">
        <v>46415</v>
      </c>
      <c r="AG326" t="s">
        <v>2063</v>
      </c>
      <c r="AH326">
        <v>4.7777779999999996</v>
      </c>
      <c r="AI326">
        <v>4.3569077154222802</v>
      </c>
      <c r="AJ326">
        <v>22.126066000000002</v>
      </c>
      <c r="AK326">
        <v>4.0602689160476402</v>
      </c>
      <c r="AL326">
        <v>142</v>
      </c>
      <c r="AM326">
        <v>135</v>
      </c>
      <c r="AN326">
        <v>3.25</v>
      </c>
      <c r="AO326" t="s">
        <v>11991</v>
      </c>
      <c r="AP326">
        <v>1</v>
      </c>
      <c r="AQ326">
        <v>4</v>
      </c>
      <c r="AR326">
        <v>29.155707270722299</v>
      </c>
      <c r="AS326">
        <v>7.8602144541473906E-2</v>
      </c>
      <c r="AT326">
        <v>0.91998974143789802</v>
      </c>
      <c r="AU326">
        <v>0.45356390164786398</v>
      </c>
      <c r="AV326">
        <v>1.6920165779791301</v>
      </c>
    </row>
    <row r="327" spans="1:48" x14ac:dyDescent="0.25">
      <c r="A327" t="s">
        <v>13677</v>
      </c>
      <c r="B327" s="6">
        <v>44664</v>
      </c>
      <c r="C327" t="s">
        <v>13678</v>
      </c>
      <c r="D327" t="s">
        <v>212</v>
      </c>
      <c r="E327">
        <v>24449184.399999999</v>
      </c>
      <c r="F327">
        <v>21896791.5</v>
      </c>
      <c r="G327">
        <v>8.1134736485792003E-3</v>
      </c>
      <c r="H327">
        <v>7.9166670000000003</v>
      </c>
      <c r="I327">
        <v>6.8623029999999998</v>
      </c>
      <c r="J327">
        <v>4.6599329999999997</v>
      </c>
      <c r="K327">
        <v>4.6599329999999997</v>
      </c>
      <c r="L327">
        <v>196.09889999999899</v>
      </c>
      <c r="M327">
        <v>196</v>
      </c>
      <c r="N327">
        <v>6.8336259999999998</v>
      </c>
      <c r="O327">
        <v>0.42439999999999101</v>
      </c>
      <c r="P327">
        <v>-2.2214306009864999</v>
      </c>
      <c r="Q327">
        <v>-9.8046006384227997</v>
      </c>
      <c r="R327">
        <v>89.3</v>
      </c>
      <c r="S327">
        <v>89.932000000000002</v>
      </c>
      <c r="T327">
        <v>89.3</v>
      </c>
      <c r="U327">
        <v>89.932000000000002</v>
      </c>
      <c r="V327" t="s">
        <v>11987</v>
      </c>
      <c r="W327" t="s">
        <v>5185</v>
      </c>
      <c r="X327" t="s">
        <v>931</v>
      </c>
      <c r="Y327" t="s">
        <v>625</v>
      </c>
      <c r="Z327" t="s">
        <v>11839</v>
      </c>
      <c r="AA327" t="s">
        <v>389</v>
      </c>
      <c r="AB327" t="s">
        <v>11990</v>
      </c>
      <c r="AC327">
        <v>89.560417000000001</v>
      </c>
      <c r="AD327">
        <v>0.26041700000000001</v>
      </c>
      <c r="AE327" s="6">
        <v>43908</v>
      </c>
      <c r="AF327" s="6">
        <v>47560</v>
      </c>
      <c r="AG327" t="s">
        <v>2063</v>
      </c>
      <c r="AH327">
        <v>7.9166670000000003</v>
      </c>
      <c r="AI327">
        <v>6.8623028980106797</v>
      </c>
      <c r="AJ327">
        <v>54.348663000000002</v>
      </c>
      <c r="AK327">
        <v>4.6599333572783097</v>
      </c>
      <c r="AL327">
        <v>196</v>
      </c>
      <c r="AM327">
        <v>194</v>
      </c>
      <c r="AN327">
        <v>3.125</v>
      </c>
      <c r="AO327" t="s">
        <v>11991</v>
      </c>
      <c r="AP327">
        <v>1</v>
      </c>
      <c r="AQ327">
        <v>4</v>
      </c>
      <c r="AR327">
        <v>29.155707270722299</v>
      </c>
      <c r="AS327">
        <v>7.8602144541473906E-2</v>
      </c>
      <c r="AT327">
        <v>0.91998974143789802</v>
      </c>
      <c r="AU327">
        <v>0.45356390164786398</v>
      </c>
      <c r="AV327">
        <v>0.95598836982838598</v>
      </c>
    </row>
    <row r="328" spans="1:48" x14ac:dyDescent="0.25">
      <c r="A328" t="s">
        <v>13679</v>
      </c>
      <c r="B328" s="6">
        <v>44664</v>
      </c>
      <c r="C328" t="s">
        <v>13680</v>
      </c>
      <c r="D328" t="s">
        <v>212</v>
      </c>
      <c r="E328">
        <v>39118694.799999997</v>
      </c>
      <c r="F328">
        <v>39550358.600000001</v>
      </c>
      <c r="G328">
        <v>1.46546946215166E-2</v>
      </c>
      <c r="H328">
        <v>0.80555600000000005</v>
      </c>
      <c r="I328">
        <v>0.79426699999999995</v>
      </c>
      <c r="J328">
        <v>3.309647</v>
      </c>
      <c r="K328">
        <v>3.309647</v>
      </c>
      <c r="L328">
        <v>184.17580000000001</v>
      </c>
      <c r="M328">
        <v>174</v>
      </c>
      <c r="N328">
        <v>0.78310000000000002</v>
      </c>
      <c r="O328">
        <v>9.0100000000003996E-2</v>
      </c>
      <c r="P328">
        <v>0.17110158603714701</v>
      </c>
      <c r="Q328">
        <v>-0.496359293017822</v>
      </c>
      <c r="R328">
        <v>100.35</v>
      </c>
      <c r="S328">
        <v>100.44199999999999</v>
      </c>
      <c r="T328">
        <v>100.35</v>
      </c>
      <c r="U328">
        <v>100.44199999999999</v>
      </c>
      <c r="V328" t="s">
        <v>11987</v>
      </c>
      <c r="W328" t="s">
        <v>5156</v>
      </c>
      <c r="X328" t="s">
        <v>931</v>
      </c>
      <c r="Y328" t="s">
        <v>625</v>
      </c>
      <c r="Z328" t="s">
        <v>12267</v>
      </c>
      <c r="AA328" t="s">
        <v>389</v>
      </c>
      <c r="AB328" t="s">
        <v>11990</v>
      </c>
      <c r="AC328">
        <v>101.103472</v>
      </c>
      <c r="AD328">
        <v>0.75347200000000003</v>
      </c>
      <c r="AE328" s="6">
        <v>43139</v>
      </c>
      <c r="AF328" s="6">
        <v>44965</v>
      </c>
      <c r="AG328" t="s">
        <v>2063</v>
      </c>
      <c r="AH328">
        <v>0.80555600000000005</v>
      </c>
      <c r="AI328">
        <v>0.79426729674778296</v>
      </c>
      <c r="AJ328">
        <v>1.3287040000000001</v>
      </c>
      <c r="AK328">
        <v>3.3096469366990799</v>
      </c>
      <c r="AL328">
        <v>174</v>
      </c>
      <c r="AM328">
        <v>139</v>
      </c>
      <c r="AN328">
        <v>3.875</v>
      </c>
      <c r="AO328" t="s">
        <v>11991</v>
      </c>
      <c r="AP328">
        <v>1</v>
      </c>
      <c r="AQ328">
        <v>4</v>
      </c>
      <c r="AR328">
        <v>29.155707270722299</v>
      </c>
      <c r="AS328">
        <v>7.8602144541473906E-2</v>
      </c>
      <c r="AT328">
        <v>0.91998974143789802</v>
      </c>
      <c r="AU328">
        <v>0.45356390164786398</v>
      </c>
      <c r="AV328">
        <v>0.95598836982838598</v>
      </c>
    </row>
    <row r="329" spans="1:48" x14ac:dyDescent="0.25">
      <c r="A329" t="s">
        <v>13681</v>
      </c>
      <c r="B329" s="6">
        <v>44664</v>
      </c>
      <c r="C329" t="s">
        <v>13682</v>
      </c>
      <c r="D329" t="s">
        <v>212</v>
      </c>
      <c r="E329">
        <v>14669510.4</v>
      </c>
      <c r="F329">
        <v>13938785.4</v>
      </c>
      <c r="G329">
        <v>5.1647734844722402E-3</v>
      </c>
      <c r="H329">
        <v>4.9166670000000003</v>
      </c>
      <c r="I329">
        <v>4.5116699999999996</v>
      </c>
      <c r="J329">
        <v>4.0787459999999998</v>
      </c>
      <c r="K329">
        <v>4.0787459999999998</v>
      </c>
      <c r="L329">
        <v>143.32459999999901</v>
      </c>
      <c r="M329">
        <v>143</v>
      </c>
      <c r="N329">
        <v>4.4934240000000001</v>
      </c>
      <c r="O329">
        <v>0.100999999999995</v>
      </c>
      <c r="P329">
        <v>-0.66212104001122096</v>
      </c>
      <c r="Q329">
        <v>-5.0143633459218604</v>
      </c>
      <c r="R329">
        <v>94.768749999999997</v>
      </c>
      <c r="S329">
        <v>95.235749999999996</v>
      </c>
      <c r="T329">
        <v>94.768749999999997</v>
      </c>
      <c r="U329">
        <v>95.235749999999996</v>
      </c>
      <c r="V329" t="s">
        <v>11987</v>
      </c>
      <c r="W329" t="s">
        <v>5179</v>
      </c>
      <c r="X329" t="s">
        <v>931</v>
      </c>
      <c r="Y329" t="s">
        <v>625</v>
      </c>
      <c r="Z329" t="s">
        <v>11839</v>
      </c>
      <c r="AA329" t="s">
        <v>389</v>
      </c>
      <c r="AB329" t="s">
        <v>11990</v>
      </c>
      <c r="AC329">
        <v>95.018749999999997</v>
      </c>
      <c r="AD329">
        <v>0.25</v>
      </c>
      <c r="AE329" s="6">
        <v>43908</v>
      </c>
      <c r="AF329" s="6">
        <v>46464</v>
      </c>
      <c r="AG329" t="s">
        <v>2063</v>
      </c>
      <c r="AH329">
        <v>4.9166670000000003</v>
      </c>
      <c r="AI329">
        <v>4.5116696359894197</v>
      </c>
      <c r="AJ329">
        <v>23.504666</v>
      </c>
      <c r="AK329">
        <v>4.07874566184059</v>
      </c>
      <c r="AL329">
        <v>143</v>
      </c>
      <c r="AM329">
        <v>137</v>
      </c>
      <c r="AN329">
        <v>3</v>
      </c>
      <c r="AO329" t="s">
        <v>11991</v>
      </c>
      <c r="AP329">
        <v>1</v>
      </c>
      <c r="AQ329">
        <v>4</v>
      </c>
      <c r="AR329">
        <v>29.155707270722299</v>
      </c>
      <c r="AS329">
        <v>7.8602144541473906E-2</v>
      </c>
      <c r="AT329">
        <v>0.91998974143789802</v>
      </c>
      <c r="AU329">
        <v>0.45356390164786398</v>
      </c>
      <c r="AV329">
        <v>0.95598836982838598</v>
      </c>
    </row>
    <row r="330" spans="1:48" x14ac:dyDescent="0.25">
      <c r="A330" t="s">
        <v>13683</v>
      </c>
      <c r="B330" s="6">
        <v>44664</v>
      </c>
      <c r="C330" t="s">
        <v>13684</v>
      </c>
      <c r="D330" t="s">
        <v>212</v>
      </c>
      <c r="E330">
        <v>39118694.799999997</v>
      </c>
      <c r="F330">
        <v>34266346.600000001</v>
      </c>
      <c r="G330">
        <v>1.2696796235962799E-2</v>
      </c>
      <c r="H330">
        <v>8.7555560000000003</v>
      </c>
      <c r="I330">
        <v>7.4675570000000002</v>
      </c>
      <c r="J330">
        <v>4.7421150000000001</v>
      </c>
      <c r="K330">
        <v>4.7421150000000001</v>
      </c>
      <c r="L330">
        <v>204.5967</v>
      </c>
      <c r="M330">
        <v>205</v>
      </c>
      <c r="N330">
        <v>7.4363239999999999</v>
      </c>
      <c r="O330">
        <v>0.14529999999999199</v>
      </c>
      <c r="P330">
        <v>-2.5810939222062701</v>
      </c>
      <c r="Q330">
        <v>-11.1293003971671</v>
      </c>
      <c r="R330">
        <v>86.862499999999997</v>
      </c>
      <c r="S330">
        <v>87.630499999999998</v>
      </c>
      <c r="T330">
        <v>86.862499999999997</v>
      </c>
      <c r="U330">
        <v>87.630499999999998</v>
      </c>
      <c r="V330" t="s">
        <v>11987</v>
      </c>
      <c r="W330" t="s">
        <v>5186</v>
      </c>
      <c r="X330" t="s">
        <v>931</v>
      </c>
      <c r="Y330" t="s">
        <v>625</v>
      </c>
      <c r="Z330" t="s">
        <v>12267</v>
      </c>
      <c r="AA330" t="s">
        <v>11839</v>
      </c>
      <c r="AB330" t="s">
        <v>11990</v>
      </c>
      <c r="AC330">
        <v>87.595832999999999</v>
      </c>
      <c r="AD330">
        <v>0.73333300000000001</v>
      </c>
      <c r="AE330" s="6">
        <v>44216</v>
      </c>
      <c r="AF330" s="6">
        <v>47868</v>
      </c>
      <c r="AG330" t="s">
        <v>2063</v>
      </c>
      <c r="AH330">
        <v>8.7555560000000003</v>
      </c>
      <c r="AI330">
        <v>7.4675570844101404</v>
      </c>
      <c r="AJ330">
        <v>64.793691999999993</v>
      </c>
      <c r="AK330">
        <v>4.7421152224949399</v>
      </c>
      <c r="AL330">
        <v>205</v>
      </c>
      <c r="AM330">
        <v>201</v>
      </c>
      <c r="AN330">
        <v>3</v>
      </c>
      <c r="AO330" t="s">
        <v>11991</v>
      </c>
      <c r="AP330">
        <v>1</v>
      </c>
      <c r="AQ330">
        <v>4</v>
      </c>
      <c r="AR330">
        <v>29.155707270722299</v>
      </c>
      <c r="AS330">
        <v>7.8602144541473906E-2</v>
      </c>
      <c r="AT330">
        <v>0.91998974143789802</v>
      </c>
      <c r="AU330">
        <v>0.45356390164786398</v>
      </c>
      <c r="AV330">
        <v>0.95598836982838598</v>
      </c>
    </row>
    <row r="331" spans="1:48" x14ac:dyDescent="0.25">
      <c r="A331" t="s">
        <v>13685</v>
      </c>
      <c r="B331" s="6">
        <v>44664</v>
      </c>
      <c r="C331" t="s">
        <v>13686</v>
      </c>
      <c r="D331" t="s">
        <v>212</v>
      </c>
      <c r="E331">
        <v>83127226.400000006</v>
      </c>
      <c r="F331">
        <v>85717447.5</v>
      </c>
      <c r="G331">
        <v>3.1761103057102301E-2</v>
      </c>
      <c r="H331">
        <v>3.0138889999999998</v>
      </c>
      <c r="I331">
        <v>2.7658109999999998</v>
      </c>
      <c r="J331">
        <v>3.7531249999999998</v>
      </c>
      <c r="K331">
        <v>3.7531249999999998</v>
      </c>
      <c r="L331">
        <v>118.754199999999</v>
      </c>
      <c r="M331">
        <v>120</v>
      </c>
      <c r="N331">
        <v>2.752211</v>
      </c>
      <c r="O331">
        <v>0.106500000000009</v>
      </c>
      <c r="P331">
        <v>0.34329212428127998</v>
      </c>
      <c r="Q331">
        <v>-2.7901972616538302</v>
      </c>
      <c r="R331">
        <v>101.05</v>
      </c>
      <c r="S331">
        <v>101.40300000000001</v>
      </c>
      <c r="T331">
        <v>101.05</v>
      </c>
      <c r="U331">
        <v>101.40300000000001</v>
      </c>
      <c r="V331" t="s">
        <v>11987</v>
      </c>
      <c r="W331" t="s">
        <v>5176</v>
      </c>
      <c r="X331" t="s">
        <v>931</v>
      </c>
      <c r="Y331" t="s">
        <v>625</v>
      </c>
      <c r="Z331" t="s">
        <v>12267</v>
      </c>
      <c r="AA331" t="s">
        <v>389</v>
      </c>
      <c r="AB331" t="s">
        <v>11990</v>
      </c>
      <c r="AC331">
        <v>103.115972</v>
      </c>
      <c r="AD331">
        <v>2.0659719999999999</v>
      </c>
      <c r="AE331" s="6">
        <v>42117</v>
      </c>
      <c r="AF331" s="6">
        <v>45770</v>
      </c>
      <c r="AG331" t="s">
        <v>2063</v>
      </c>
      <c r="AH331">
        <v>3.0138889999999998</v>
      </c>
      <c r="AI331">
        <v>2.7658107390251501</v>
      </c>
      <c r="AJ331">
        <v>9.4279869999999999</v>
      </c>
      <c r="AK331">
        <v>3.7531249744734398</v>
      </c>
      <c r="AL331">
        <v>120</v>
      </c>
      <c r="AM331">
        <v>105</v>
      </c>
      <c r="AN331">
        <v>4.25</v>
      </c>
      <c r="AO331" t="s">
        <v>11991</v>
      </c>
      <c r="AP331">
        <v>1</v>
      </c>
      <c r="AQ331">
        <v>4</v>
      </c>
      <c r="AR331">
        <v>29.155707270722299</v>
      </c>
      <c r="AS331">
        <v>7.8602144541473906E-2</v>
      </c>
      <c r="AT331">
        <v>0.91998974143789802</v>
      </c>
      <c r="AU331">
        <v>0.45356390164786398</v>
      </c>
      <c r="AV331">
        <v>0.95598836982838598</v>
      </c>
    </row>
    <row r="332" spans="1:48" x14ac:dyDescent="0.25">
      <c r="A332" t="s">
        <v>13687</v>
      </c>
      <c r="B332" s="6">
        <v>44664</v>
      </c>
      <c r="C332" t="s">
        <v>13688</v>
      </c>
      <c r="D332" t="s">
        <v>212</v>
      </c>
      <c r="E332">
        <v>58678042.399999999</v>
      </c>
      <c r="F332">
        <v>60679615.600000001</v>
      </c>
      <c r="G332">
        <v>2.2483771734497299E-2</v>
      </c>
      <c r="H332">
        <v>5.8055560000000002</v>
      </c>
      <c r="I332">
        <v>5.0266169999999999</v>
      </c>
      <c r="J332">
        <v>4.1544449999999999</v>
      </c>
      <c r="K332">
        <v>4.1544449999999999</v>
      </c>
      <c r="L332">
        <v>148.40979999999999</v>
      </c>
      <c r="M332">
        <v>149</v>
      </c>
      <c r="N332">
        <v>5.0016020000000001</v>
      </c>
      <c r="O332">
        <v>0.80150000000000998</v>
      </c>
      <c r="P332">
        <v>-0.72268576277459895</v>
      </c>
      <c r="Q332">
        <v>-5.2499456021304098</v>
      </c>
      <c r="R332">
        <v>102.4875</v>
      </c>
      <c r="S332">
        <v>103.0385</v>
      </c>
      <c r="T332">
        <v>102.4875</v>
      </c>
      <c r="U332">
        <v>103.0385</v>
      </c>
      <c r="V332" t="s">
        <v>11987</v>
      </c>
      <c r="W332" t="s">
        <v>5183</v>
      </c>
      <c r="X332" t="s">
        <v>931</v>
      </c>
      <c r="Y332" t="s">
        <v>625</v>
      </c>
      <c r="Z332" t="s">
        <v>12267</v>
      </c>
      <c r="AA332" t="s">
        <v>389</v>
      </c>
      <c r="AB332" t="s">
        <v>11990</v>
      </c>
      <c r="AC332">
        <v>103.41111100000001</v>
      </c>
      <c r="AD332">
        <v>0.92361099999999996</v>
      </c>
      <c r="AE332" s="6">
        <v>43139</v>
      </c>
      <c r="AF332" s="6">
        <v>46791</v>
      </c>
      <c r="AG332" t="s">
        <v>2063</v>
      </c>
      <c r="AH332">
        <v>5.8055560000000002</v>
      </c>
      <c r="AI332">
        <v>5.0266174649630102</v>
      </c>
      <c r="AJ332">
        <v>29.888235000000002</v>
      </c>
      <c r="AK332">
        <v>4.1544453729443802</v>
      </c>
      <c r="AL332">
        <v>149</v>
      </c>
      <c r="AM332">
        <v>145</v>
      </c>
      <c r="AN332">
        <v>4.75</v>
      </c>
      <c r="AO332" t="s">
        <v>11991</v>
      </c>
      <c r="AP332">
        <v>1</v>
      </c>
      <c r="AQ332">
        <v>4</v>
      </c>
      <c r="AR332">
        <v>29.155707270722299</v>
      </c>
      <c r="AS332">
        <v>7.8602144541473906E-2</v>
      </c>
      <c r="AT332">
        <v>0.91998974143789802</v>
      </c>
      <c r="AU332">
        <v>0.45356390164786398</v>
      </c>
      <c r="AV332">
        <v>0.95598836982838598</v>
      </c>
    </row>
    <row r="333" spans="1:48" x14ac:dyDescent="0.25">
      <c r="A333" t="s">
        <v>13689</v>
      </c>
      <c r="B333" s="6">
        <v>44664</v>
      </c>
      <c r="C333" t="s">
        <v>13690</v>
      </c>
      <c r="D333" t="s">
        <v>212</v>
      </c>
      <c r="E333">
        <v>29339021.199999999</v>
      </c>
      <c r="F333">
        <v>29647692.100000001</v>
      </c>
      <c r="G333">
        <v>1.09854344736102E-2</v>
      </c>
      <c r="H333">
        <v>6.8416670000000002</v>
      </c>
      <c r="I333">
        <v>5.7762710000000004</v>
      </c>
      <c r="J333">
        <v>4.5916370000000004</v>
      </c>
      <c r="K333">
        <v>4.5916370000000004</v>
      </c>
      <c r="L333">
        <v>189.38329999999999</v>
      </c>
      <c r="M333">
        <v>190</v>
      </c>
      <c r="N333">
        <v>5.74627</v>
      </c>
      <c r="O333">
        <v>0.26939999999999698</v>
      </c>
      <c r="P333">
        <v>-1.5253534242251301</v>
      </c>
      <c r="Q333">
        <v>-8.0588727317818503</v>
      </c>
      <c r="R333">
        <v>100.3</v>
      </c>
      <c r="S333">
        <v>100.91500000000001</v>
      </c>
      <c r="T333">
        <v>100.3</v>
      </c>
      <c r="U333">
        <v>100.91500000000001</v>
      </c>
      <c r="V333" t="s">
        <v>11987</v>
      </c>
      <c r="W333" t="s">
        <v>5184</v>
      </c>
      <c r="X333" t="s">
        <v>931</v>
      </c>
      <c r="Y333" t="s">
        <v>625</v>
      </c>
      <c r="Z333" t="s">
        <v>12267</v>
      </c>
      <c r="AA333" t="s">
        <v>389</v>
      </c>
      <c r="AB333" t="s">
        <v>11990</v>
      </c>
      <c r="AC333">
        <v>101.052083</v>
      </c>
      <c r="AD333">
        <v>0.75208299999999995</v>
      </c>
      <c r="AE333" s="6">
        <v>43517</v>
      </c>
      <c r="AF333" s="6">
        <v>47170</v>
      </c>
      <c r="AG333" t="s">
        <v>2063</v>
      </c>
      <c r="AH333">
        <v>6.8416670000000002</v>
      </c>
      <c r="AI333">
        <v>5.77627103321284</v>
      </c>
      <c r="AJ333">
        <v>39.568178000000003</v>
      </c>
      <c r="AK333">
        <v>4.5916371397026898</v>
      </c>
      <c r="AL333">
        <v>190</v>
      </c>
      <c r="AM333">
        <v>188</v>
      </c>
      <c r="AN333">
        <v>4.75</v>
      </c>
      <c r="AO333" t="s">
        <v>11991</v>
      </c>
      <c r="AP333">
        <v>1</v>
      </c>
      <c r="AQ333">
        <v>4</v>
      </c>
      <c r="AR333">
        <v>29.155707270722299</v>
      </c>
      <c r="AS333">
        <v>7.8602144541473906E-2</v>
      </c>
      <c r="AT333">
        <v>0.91998974143789802</v>
      </c>
      <c r="AU333">
        <v>0.45356390164786398</v>
      </c>
      <c r="AV333">
        <v>0.95598836982838598</v>
      </c>
    </row>
    <row r="334" spans="1:48" x14ac:dyDescent="0.25">
      <c r="A334" t="s">
        <v>13691</v>
      </c>
      <c r="B334" s="6">
        <v>44664</v>
      </c>
      <c r="C334" t="s">
        <v>13692</v>
      </c>
      <c r="D334" t="s">
        <v>212</v>
      </c>
      <c r="E334">
        <v>14669510.4</v>
      </c>
      <c r="F334">
        <v>14989590.9</v>
      </c>
      <c r="G334">
        <v>5.5541311053137104E-3</v>
      </c>
      <c r="H334">
        <v>2.8055560000000002</v>
      </c>
      <c r="I334">
        <v>2.6192150000000001</v>
      </c>
      <c r="J334">
        <v>3.748758</v>
      </c>
      <c r="K334">
        <v>3.748758</v>
      </c>
      <c r="L334">
        <v>122.6925</v>
      </c>
      <c r="M334">
        <v>121</v>
      </c>
      <c r="N334">
        <v>2.6014439999999999</v>
      </c>
      <c r="O334">
        <v>0.32389999999999902</v>
      </c>
      <c r="P334">
        <v>0.32044225924021602</v>
      </c>
      <c r="Q334">
        <v>-2.5047163534550001</v>
      </c>
      <c r="R334">
        <v>101.33125</v>
      </c>
      <c r="S334">
        <v>101.64825</v>
      </c>
      <c r="T334">
        <v>101.33125</v>
      </c>
      <c r="U334">
        <v>101.64825</v>
      </c>
      <c r="V334" t="s">
        <v>11987</v>
      </c>
      <c r="W334" t="s">
        <v>5170</v>
      </c>
      <c r="X334" t="s">
        <v>931</v>
      </c>
      <c r="Y334" t="s">
        <v>625</v>
      </c>
      <c r="Z334" t="s">
        <v>12267</v>
      </c>
      <c r="AA334" t="s">
        <v>389</v>
      </c>
      <c r="AB334" t="s">
        <v>11990</v>
      </c>
      <c r="AC334">
        <v>102.181944</v>
      </c>
      <c r="AD334">
        <v>0.85069399999999995</v>
      </c>
      <c r="AE334" s="6">
        <v>43139</v>
      </c>
      <c r="AF334" s="6">
        <v>45696</v>
      </c>
      <c r="AG334" t="s">
        <v>2063</v>
      </c>
      <c r="AH334">
        <v>2.8055560000000002</v>
      </c>
      <c r="AI334">
        <v>2.6192147994688799</v>
      </c>
      <c r="AJ334">
        <v>8.3801600000000001</v>
      </c>
      <c r="AK334">
        <v>3.74875777313629</v>
      </c>
      <c r="AL334">
        <v>121</v>
      </c>
      <c r="AM334">
        <v>105</v>
      </c>
      <c r="AN334">
        <v>4.375</v>
      </c>
      <c r="AO334" t="s">
        <v>11991</v>
      </c>
      <c r="AP334">
        <v>1</v>
      </c>
      <c r="AQ334">
        <v>4</v>
      </c>
      <c r="AR334">
        <v>29.155707270722299</v>
      </c>
      <c r="AS334">
        <v>7.8602144541473906E-2</v>
      </c>
      <c r="AT334">
        <v>0.91998974143789802</v>
      </c>
      <c r="AU334">
        <v>0.45356390164786398</v>
      </c>
      <c r="AV334">
        <v>0.95598836982838598</v>
      </c>
    </row>
    <row r="335" spans="1:48" x14ac:dyDescent="0.25">
      <c r="A335" t="s">
        <v>13693</v>
      </c>
      <c r="B335" s="6">
        <v>44664</v>
      </c>
      <c r="C335" t="s">
        <v>13694</v>
      </c>
      <c r="D335" t="s">
        <v>212</v>
      </c>
      <c r="E335">
        <v>34228858</v>
      </c>
      <c r="F335">
        <v>34641372.899999999</v>
      </c>
      <c r="G335">
        <v>1.28357556933079E-2</v>
      </c>
      <c r="H335">
        <v>1.891667</v>
      </c>
      <c r="I335">
        <v>1.806754</v>
      </c>
      <c r="J335">
        <v>3.5366759999999999</v>
      </c>
      <c r="K335">
        <v>3.5366759999999999</v>
      </c>
      <c r="L335">
        <v>126.6909</v>
      </c>
      <c r="M335">
        <v>125</v>
      </c>
      <c r="N335">
        <v>1.8004389999999999</v>
      </c>
      <c r="O335">
        <v>0.125200000000003</v>
      </c>
      <c r="P335">
        <v>0.15581251055059001</v>
      </c>
      <c r="Q335">
        <v>-1.9472034626372201</v>
      </c>
      <c r="R335">
        <v>100.761</v>
      </c>
      <c r="S335">
        <v>101.01900000000001</v>
      </c>
      <c r="T335">
        <v>100.761</v>
      </c>
      <c r="U335">
        <v>101.01900000000001</v>
      </c>
      <c r="V335" t="s">
        <v>11987</v>
      </c>
      <c r="W335" t="s">
        <v>5164</v>
      </c>
      <c r="X335" t="s">
        <v>931</v>
      </c>
      <c r="Y335" t="s">
        <v>625</v>
      </c>
      <c r="Z335" t="s">
        <v>12267</v>
      </c>
      <c r="AA335" t="s">
        <v>389</v>
      </c>
      <c r="AB335" t="s">
        <v>11990</v>
      </c>
      <c r="AC335">
        <v>101.205167</v>
      </c>
      <c r="AD335">
        <v>0.44416699999999998</v>
      </c>
      <c r="AE335" s="6">
        <v>42803</v>
      </c>
      <c r="AF335" s="6">
        <v>45360</v>
      </c>
      <c r="AG335" t="s">
        <v>2063</v>
      </c>
      <c r="AH335">
        <v>1.891667</v>
      </c>
      <c r="AI335">
        <v>1.8067541699137899</v>
      </c>
      <c r="AJ335">
        <v>4.3132339999999996</v>
      </c>
      <c r="AK335">
        <v>3.5366761903977002</v>
      </c>
      <c r="AL335">
        <v>125</v>
      </c>
      <c r="AM335">
        <v>97</v>
      </c>
      <c r="AN335">
        <v>4.0999999999999996</v>
      </c>
      <c r="AO335" t="s">
        <v>11991</v>
      </c>
      <c r="AP335">
        <v>1</v>
      </c>
      <c r="AQ335">
        <v>4</v>
      </c>
      <c r="AR335">
        <v>29.155707270722299</v>
      </c>
      <c r="AS335">
        <v>7.8602144541473906E-2</v>
      </c>
      <c r="AT335">
        <v>0.91998974143789802</v>
      </c>
      <c r="AU335">
        <v>0.45356390164786398</v>
      </c>
      <c r="AV335">
        <v>0.95598836982838598</v>
      </c>
    </row>
    <row r="336" spans="1:48" x14ac:dyDescent="0.25">
      <c r="A336" t="s">
        <v>13695</v>
      </c>
      <c r="B336" s="6">
        <v>44664</v>
      </c>
      <c r="C336" t="s">
        <v>13696</v>
      </c>
      <c r="D336" t="s">
        <v>212</v>
      </c>
      <c r="E336">
        <v>34228858</v>
      </c>
      <c r="F336">
        <v>34815597.799999997</v>
      </c>
      <c r="G336">
        <v>1.2900311682310799E-2</v>
      </c>
      <c r="H336">
        <v>4.891667</v>
      </c>
      <c r="I336">
        <v>4.3673489999999999</v>
      </c>
      <c r="J336">
        <v>4.009004</v>
      </c>
      <c r="K336">
        <v>4.009004</v>
      </c>
      <c r="L336">
        <v>136.4554</v>
      </c>
      <c r="M336">
        <v>137</v>
      </c>
      <c r="N336">
        <v>4.3491379999999999</v>
      </c>
      <c r="O336">
        <v>0.29470000000000302</v>
      </c>
      <c r="P336">
        <v>-0.44425735434887498</v>
      </c>
      <c r="Q336">
        <v>-4.6205913702148997</v>
      </c>
      <c r="R336">
        <v>101.2375</v>
      </c>
      <c r="S336">
        <v>101.7175</v>
      </c>
      <c r="T336">
        <v>101.2375</v>
      </c>
      <c r="U336">
        <v>101.7175</v>
      </c>
      <c r="V336" t="s">
        <v>11987</v>
      </c>
      <c r="W336" t="s">
        <v>5180</v>
      </c>
      <c r="X336" t="s">
        <v>931</v>
      </c>
      <c r="Y336" t="s">
        <v>625</v>
      </c>
      <c r="Z336" t="s">
        <v>12267</v>
      </c>
      <c r="AA336" t="s">
        <v>389</v>
      </c>
      <c r="AB336" t="s">
        <v>11990</v>
      </c>
      <c r="AC336">
        <v>101.714167</v>
      </c>
      <c r="AD336">
        <v>0.47666700000000001</v>
      </c>
      <c r="AE336" s="6">
        <v>42803</v>
      </c>
      <c r="AF336" s="6">
        <v>46455</v>
      </c>
      <c r="AG336" t="s">
        <v>2063</v>
      </c>
      <c r="AH336">
        <v>4.891667</v>
      </c>
      <c r="AI336">
        <v>4.3673489562552401</v>
      </c>
      <c r="AJ336">
        <v>22.450713</v>
      </c>
      <c r="AK336">
        <v>4.00900447284699</v>
      </c>
      <c r="AL336">
        <v>137</v>
      </c>
      <c r="AM336">
        <v>130</v>
      </c>
      <c r="AN336">
        <v>4.4000000000000004</v>
      </c>
      <c r="AO336" t="s">
        <v>11991</v>
      </c>
      <c r="AP336">
        <v>1</v>
      </c>
      <c r="AQ336">
        <v>4</v>
      </c>
      <c r="AR336">
        <v>29.155707270722299</v>
      </c>
      <c r="AS336">
        <v>7.8602144541473906E-2</v>
      </c>
      <c r="AT336">
        <v>0.91998974143789802</v>
      </c>
      <c r="AU336">
        <v>0.45356390164786398</v>
      </c>
      <c r="AV336">
        <v>0.95598836982838598</v>
      </c>
    </row>
    <row r="337" spans="1:48" x14ac:dyDescent="0.25">
      <c r="A337" t="s">
        <v>13697</v>
      </c>
      <c r="B337" s="6">
        <v>44664</v>
      </c>
      <c r="C337" t="s">
        <v>13698</v>
      </c>
      <c r="D337" t="s">
        <v>212</v>
      </c>
      <c r="E337">
        <v>24449184.399999999</v>
      </c>
      <c r="F337">
        <v>25943640.800000001</v>
      </c>
      <c r="G337">
        <v>9.6129629737527998E-3</v>
      </c>
      <c r="H337">
        <v>2.072222</v>
      </c>
      <c r="I337">
        <v>1.9148780000000001</v>
      </c>
      <c r="J337">
        <v>3.6288399999999998</v>
      </c>
      <c r="K337">
        <v>3.6288399999999998</v>
      </c>
      <c r="L337">
        <v>126.980699999999</v>
      </c>
      <c r="M337">
        <v>127</v>
      </c>
      <c r="N337">
        <v>1.907564</v>
      </c>
      <c r="O337">
        <v>0</v>
      </c>
      <c r="P337">
        <v>8.84275510532051E-2</v>
      </c>
      <c r="Q337">
        <v>-2.13280874906429</v>
      </c>
      <c r="R337">
        <v>103.70625</v>
      </c>
      <c r="S337">
        <v>103.94725</v>
      </c>
      <c r="T337">
        <v>103.70625</v>
      </c>
      <c r="U337">
        <v>103.94725</v>
      </c>
      <c r="V337" t="s">
        <v>11987</v>
      </c>
      <c r="W337" t="s">
        <v>5168</v>
      </c>
      <c r="X337" t="s">
        <v>931</v>
      </c>
      <c r="Y337" t="s">
        <v>625</v>
      </c>
      <c r="Z337" t="s">
        <v>12267</v>
      </c>
      <c r="AA337" t="s">
        <v>389</v>
      </c>
      <c r="AB337" t="s">
        <v>11990</v>
      </c>
      <c r="AC337">
        <v>106.1125</v>
      </c>
      <c r="AD337">
        <v>2.40625</v>
      </c>
      <c r="AE337" s="6">
        <v>41773</v>
      </c>
      <c r="AF337" s="6">
        <v>45426</v>
      </c>
      <c r="AG337" t="s">
        <v>2063</v>
      </c>
      <c r="AH337">
        <v>2.072222</v>
      </c>
      <c r="AI337">
        <v>1.9148783052421301</v>
      </c>
      <c r="AJ337">
        <v>4.782686</v>
      </c>
      <c r="AK337">
        <v>3.62884017374257</v>
      </c>
      <c r="AL337">
        <v>127</v>
      </c>
      <c r="AM337">
        <v>102</v>
      </c>
      <c r="AN337">
        <v>5.625</v>
      </c>
      <c r="AO337" t="s">
        <v>11991</v>
      </c>
      <c r="AP337">
        <v>1</v>
      </c>
      <c r="AQ337">
        <v>4</v>
      </c>
      <c r="AR337">
        <v>29.155707270722299</v>
      </c>
      <c r="AS337">
        <v>7.8602144541473906E-2</v>
      </c>
      <c r="AT337">
        <v>0.91998974143789802</v>
      </c>
      <c r="AU337">
        <v>0.45356390164786398</v>
      </c>
      <c r="AV337">
        <v>0.95598836982838598</v>
      </c>
    </row>
    <row r="338" spans="1:48" x14ac:dyDescent="0.25">
      <c r="A338" t="s">
        <v>13699</v>
      </c>
      <c r="B338" s="6">
        <v>44664</v>
      </c>
      <c r="C338" t="s">
        <v>13700</v>
      </c>
      <c r="D338" t="s">
        <v>212</v>
      </c>
      <c r="E338">
        <v>25671643.199999999</v>
      </c>
      <c r="F338">
        <v>23782695.199999999</v>
      </c>
      <c r="G338">
        <v>8.8122623245684203E-3</v>
      </c>
      <c r="H338">
        <v>3.7888890000000002</v>
      </c>
      <c r="I338">
        <v>3.6617700000000002</v>
      </c>
      <c r="J338">
        <v>3.3092950000000001</v>
      </c>
      <c r="K338">
        <v>3.3092950000000001</v>
      </c>
      <c r="L338">
        <v>71.116200000000006</v>
      </c>
      <c r="M338">
        <v>68</v>
      </c>
      <c r="N338">
        <v>3.6379000000000001</v>
      </c>
      <c r="O338">
        <v>1.9300000000010899E-2</v>
      </c>
      <c r="P338">
        <v>-0.72162853938124705</v>
      </c>
      <c r="Q338">
        <v>-4.3005946486640099</v>
      </c>
      <c r="R338">
        <v>92.378</v>
      </c>
      <c r="S338">
        <v>92.721999999999994</v>
      </c>
      <c r="T338">
        <v>92.378</v>
      </c>
      <c r="U338">
        <v>92.721999999999994</v>
      </c>
      <c r="V338" t="s">
        <v>11987</v>
      </c>
      <c r="W338" t="s">
        <v>10606</v>
      </c>
      <c r="X338" t="s">
        <v>931</v>
      </c>
      <c r="Y338" t="s">
        <v>625</v>
      </c>
      <c r="Z338" t="s">
        <v>11894</v>
      </c>
      <c r="AA338" t="s">
        <v>11839</v>
      </c>
      <c r="AB338" t="s">
        <v>11990</v>
      </c>
      <c r="AC338">
        <v>92.641889000000006</v>
      </c>
      <c r="AD338">
        <v>0.26388899999999998</v>
      </c>
      <c r="AE338" s="6">
        <v>44229</v>
      </c>
      <c r="AF338" s="6">
        <v>46055</v>
      </c>
      <c r="AG338" t="s">
        <v>1014</v>
      </c>
      <c r="AH338">
        <v>3.7888890000000002</v>
      </c>
      <c r="AI338">
        <v>3.66176981368096</v>
      </c>
      <c r="AJ338">
        <v>15.500393000000001</v>
      </c>
      <c r="AK338">
        <v>3.3092948916278999</v>
      </c>
      <c r="AL338">
        <v>68</v>
      </c>
      <c r="AM338">
        <v>59</v>
      </c>
      <c r="AN338">
        <v>1.25</v>
      </c>
      <c r="AO338" t="s">
        <v>11991</v>
      </c>
      <c r="AP338">
        <v>1</v>
      </c>
      <c r="AQ338">
        <v>3</v>
      </c>
      <c r="AR338">
        <v>46.7812849107926</v>
      </c>
      <c r="AS338">
        <v>9.9921523303194704E-3</v>
      </c>
      <c r="AT338">
        <v>-0.33337824713463898</v>
      </c>
      <c r="AU338">
        <v>-7.0542057012758605E-2</v>
      </c>
      <c r="AV338">
        <v>-9.2881959565595196E-2</v>
      </c>
    </row>
    <row r="339" spans="1:48" x14ac:dyDescent="0.25">
      <c r="A339" t="s">
        <v>13701</v>
      </c>
      <c r="B339" s="6">
        <v>44664</v>
      </c>
      <c r="C339" t="s">
        <v>13702</v>
      </c>
      <c r="D339" t="s">
        <v>212</v>
      </c>
      <c r="E339">
        <v>40341154.200000003</v>
      </c>
      <c r="F339">
        <v>40444136.299999997</v>
      </c>
      <c r="G339">
        <v>1.4985868318448999E-2</v>
      </c>
      <c r="H339">
        <v>0.65555600000000003</v>
      </c>
      <c r="I339">
        <v>0.156773</v>
      </c>
      <c r="J339">
        <v>2.5258259999999999</v>
      </c>
      <c r="K339">
        <v>2.5258259999999999</v>
      </c>
      <c r="L339">
        <v>121.15369999999901</v>
      </c>
      <c r="M339">
        <v>111</v>
      </c>
      <c r="N339">
        <v>0.64345699999999995</v>
      </c>
      <c r="O339">
        <v>2.4000000000001701E-2</v>
      </c>
      <c r="P339">
        <v>6.3989524925878102E-2</v>
      </c>
      <c r="Q339">
        <v>0.35482368286079402</v>
      </c>
      <c r="R339">
        <v>100.08</v>
      </c>
      <c r="S339">
        <v>100.139</v>
      </c>
      <c r="T339">
        <v>100.08</v>
      </c>
      <c r="U339">
        <v>100.139</v>
      </c>
      <c r="V339" t="s">
        <v>11987</v>
      </c>
      <c r="W339" t="s">
        <v>13703</v>
      </c>
      <c r="X339" t="s">
        <v>931</v>
      </c>
      <c r="Y339" t="s">
        <v>625</v>
      </c>
      <c r="Z339" t="s">
        <v>11894</v>
      </c>
      <c r="AA339" t="s">
        <v>374</v>
      </c>
      <c r="AB339" t="s">
        <v>11990</v>
      </c>
      <c r="AC339">
        <v>100.255278</v>
      </c>
      <c r="AD339">
        <v>0.17527799999999999</v>
      </c>
      <c r="AE339" s="6">
        <v>43083</v>
      </c>
      <c r="AF339" s="6">
        <v>44909</v>
      </c>
      <c r="AG339" t="s">
        <v>1014</v>
      </c>
      <c r="AH339">
        <v>0.65555600000000003</v>
      </c>
      <c r="AI339">
        <v>0.156772576394765</v>
      </c>
      <c r="AJ339">
        <v>6.5044000000000005E-2</v>
      </c>
      <c r="AK339">
        <v>2.5258261691202</v>
      </c>
      <c r="AL339">
        <v>111</v>
      </c>
      <c r="AM339">
        <v>81</v>
      </c>
      <c r="AN339">
        <v>1.8028599999999999</v>
      </c>
      <c r="AO339" t="s">
        <v>12197</v>
      </c>
      <c r="AP339">
        <v>1</v>
      </c>
      <c r="AQ339">
        <v>3</v>
      </c>
      <c r="AR339">
        <v>46.7812849107926</v>
      </c>
      <c r="AS339">
        <v>9.9921523303194704E-3</v>
      </c>
      <c r="AT339">
        <v>-0.33337824713463898</v>
      </c>
      <c r="AU339">
        <v>-7.0542057012758605E-2</v>
      </c>
      <c r="AV339">
        <v>-9.2881959565595196E-2</v>
      </c>
    </row>
    <row r="340" spans="1:48" x14ac:dyDescent="0.25">
      <c r="A340" t="s">
        <v>13704</v>
      </c>
      <c r="B340" s="6">
        <v>44664</v>
      </c>
      <c r="C340" t="s">
        <v>13705</v>
      </c>
      <c r="D340" t="s">
        <v>212</v>
      </c>
      <c r="E340">
        <v>36673776.600000001</v>
      </c>
      <c r="F340">
        <v>35429802.100000001</v>
      </c>
      <c r="G340">
        <v>1.31278943616677E-2</v>
      </c>
      <c r="H340">
        <v>3.125</v>
      </c>
      <c r="I340">
        <v>2.98543</v>
      </c>
      <c r="J340">
        <v>3.357478</v>
      </c>
      <c r="K340">
        <v>3.357478</v>
      </c>
      <c r="L340">
        <v>78.722799999999907</v>
      </c>
      <c r="M340">
        <v>78</v>
      </c>
      <c r="N340">
        <v>2.969433</v>
      </c>
      <c r="O340">
        <v>7.9999999999991106E-2</v>
      </c>
      <c r="P340">
        <v>0.78112270376498005</v>
      </c>
      <c r="Q340">
        <v>-2.9184559001144601</v>
      </c>
      <c r="R340">
        <v>95.858000000000004</v>
      </c>
      <c r="S340">
        <v>96.003</v>
      </c>
      <c r="T340">
        <v>95.858000000000004</v>
      </c>
      <c r="U340">
        <v>96.003</v>
      </c>
      <c r="V340" t="s">
        <v>11987</v>
      </c>
      <c r="W340" t="s">
        <v>10620</v>
      </c>
      <c r="X340" t="s">
        <v>931</v>
      </c>
      <c r="Y340" t="s">
        <v>625</v>
      </c>
      <c r="Z340" t="s">
        <v>11894</v>
      </c>
      <c r="AA340" t="s">
        <v>343</v>
      </c>
      <c r="AB340" t="s">
        <v>11990</v>
      </c>
      <c r="AC340">
        <v>96.608000000000004</v>
      </c>
      <c r="AD340">
        <v>0.75</v>
      </c>
      <c r="AE340" s="6">
        <v>43985</v>
      </c>
      <c r="AF340" s="6">
        <v>45811</v>
      </c>
      <c r="AG340" t="s">
        <v>1025</v>
      </c>
      <c r="AH340">
        <v>3.125</v>
      </c>
      <c r="AI340">
        <v>2.9854301679952</v>
      </c>
      <c r="AJ340">
        <v>10.623391</v>
      </c>
      <c r="AK340">
        <v>3.3574776648783402</v>
      </c>
      <c r="AL340">
        <v>78</v>
      </c>
      <c r="AM340">
        <v>65</v>
      </c>
      <c r="AN340">
        <v>2</v>
      </c>
      <c r="AO340" t="s">
        <v>11991</v>
      </c>
      <c r="AP340">
        <v>1</v>
      </c>
      <c r="AQ340">
        <v>3</v>
      </c>
      <c r="AR340">
        <v>46.848941237503396</v>
      </c>
      <c r="AS340">
        <v>2.0355808192604699E-2</v>
      </c>
      <c r="AT340">
        <v>0.24849312883580399</v>
      </c>
      <c r="AU340">
        <v>0.10330214814207</v>
      </c>
      <c r="AV340">
        <v>6.2149752160425704</v>
      </c>
    </row>
    <row r="341" spans="1:48" x14ac:dyDescent="0.25">
      <c r="A341" t="s">
        <v>18786</v>
      </c>
      <c r="B341" s="6">
        <v>44664</v>
      </c>
      <c r="C341" t="s">
        <v>18787</v>
      </c>
      <c r="D341" t="s">
        <v>212</v>
      </c>
      <c r="E341">
        <v>29339021.199999999</v>
      </c>
      <c r="F341">
        <v>27767655.800000001</v>
      </c>
      <c r="G341">
        <v>1.0288819872259301E-2</v>
      </c>
      <c r="H341">
        <v>2.411111</v>
      </c>
      <c r="I341">
        <v>2.350838</v>
      </c>
      <c r="J341">
        <v>3.5360279999999999</v>
      </c>
      <c r="K341">
        <v>3.5360279999999999</v>
      </c>
      <c r="L341">
        <v>110.176099999999</v>
      </c>
      <c r="M341">
        <v>106</v>
      </c>
      <c r="N341">
        <v>2.3376760000000001</v>
      </c>
      <c r="O341">
        <v>5.8000000000002397E-2</v>
      </c>
      <c r="P341">
        <v>0.37182845851855201</v>
      </c>
      <c r="Q341">
        <v>-3.4283771928433402</v>
      </c>
      <c r="R341">
        <v>94.533000000000001</v>
      </c>
      <c r="S341">
        <v>94.76</v>
      </c>
      <c r="T341">
        <v>94.533000000000001</v>
      </c>
      <c r="U341">
        <v>94.76</v>
      </c>
      <c r="V341" t="s">
        <v>11987</v>
      </c>
      <c r="W341" t="s">
        <v>18267</v>
      </c>
      <c r="X341" t="s">
        <v>931</v>
      </c>
      <c r="Y341" t="s">
        <v>625</v>
      </c>
      <c r="Z341" t="s">
        <v>11894</v>
      </c>
      <c r="AA341" t="s">
        <v>11839</v>
      </c>
      <c r="AB341" t="s">
        <v>11990</v>
      </c>
      <c r="AC341">
        <v>94.644110999999995</v>
      </c>
      <c r="AD341">
        <v>0.111111</v>
      </c>
      <c r="AE341" s="6">
        <v>44455</v>
      </c>
      <c r="AF341" s="6">
        <v>45551</v>
      </c>
      <c r="AG341" t="s">
        <v>1061</v>
      </c>
      <c r="AH341">
        <v>2.411111</v>
      </c>
      <c r="AI341">
        <v>2.35083824057793</v>
      </c>
      <c r="AJ341">
        <v>6.640307</v>
      </c>
      <c r="AK341">
        <v>3.5360276986705199</v>
      </c>
      <c r="AL341">
        <v>106</v>
      </c>
      <c r="AM341">
        <v>86</v>
      </c>
      <c r="AN341">
        <v>1.25</v>
      </c>
      <c r="AO341" t="s">
        <v>11991</v>
      </c>
      <c r="AP341">
        <v>1</v>
      </c>
      <c r="AQ341">
        <v>4</v>
      </c>
      <c r="AR341">
        <v>30.772427577665301</v>
      </c>
      <c r="AS341">
        <v>-3.3934053400752603E-2</v>
      </c>
      <c r="AT341">
        <v>-0.61465521729096295</v>
      </c>
      <c r="AU341">
        <v>-0.30820874563699902</v>
      </c>
      <c r="AV341">
        <v>-2.06115268588339</v>
      </c>
    </row>
    <row r="342" spans="1:48" x14ac:dyDescent="0.25">
      <c r="A342" t="s">
        <v>18788</v>
      </c>
      <c r="B342" s="6">
        <v>44664</v>
      </c>
      <c r="C342" t="s">
        <v>18789</v>
      </c>
      <c r="D342" t="s">
        <v>212</v>
      </c>
      <c r="E342">
        <v>14669510.4</v>
      </c>
      <c r="F342">
        <v>13281856.300000001</v>
      </c>
      <c r="G342">
        <v>4.9213598673753696E-3</v>
      </c>
      <c r="H342">
        <v>4.411111</v>
      </c>
      <c r="I342">
        <v>4.183719</v>
      </c>
      <c r="J342">
        <v>4.1059539999999997</v>
      </c>
      <c r="K342">
        <v>4.1059539999999997</v>
      </c>
      <c r="L342">
        <v>148.16869999999901</v>
      </c>
      <c r="M342">
        <v>147</v>
      </c>
      <c r="N342">
        <v>4.16174</v>
      </c>
      <c r="O342">
        <v>4.0299999999993098E-2</v>
      </c>
      <c r="P342">
        <v>-0.59172790749205595</v>
      </c>
      <c r="Q342">
        <v>-6.4313767628932004</v>
      </c>
      <c r="R342">
        <v>90.385000000000005</v>
      </c>
      <c r="S342">
        <v>90.581000000000003</v>
      </c>
      <c r="T342">
        <v>90.385000000000005</v>
      </c>
      <c r="U342">
        <v>90.581000000000003</v>
      </c>
      <c r="V342" t="s">
        <v>11987</v>
      </c>
      <c r="W342" t="s">
        <v>18264</v>
      </c>
      <c r="X342" t="s">
        <v>931</v>
      </c>
      <c r="Y342" t="s">
        <v>625</v>
      </c>
      <c r="Z342" t="s">
        <v>11894</v>
      </c>
      <c r="AA342" t="s">
        <v>11839</v>
      </c>
      <c r="AB342" t="s">
        <v>11990</v>
      </c>
      <c r="AC342">
        <v>90.540555999999995</v>
      </c>
      <c r="AD342">
        <v>0.155556</v>
      </c>
      <c r="AE342" s="6">
        <v>44455</v>
      </c>
      <c r="AF342" s="6">
        <v>46281</v>
      </c>
      <c r="AG342" t="s">
        <v>1061</v>
      </c>
      <c r="AH342">
        <v>4.411111</v>
      </c>
      <c r="AI342">
        <v>4.1837194778373101</v>
      </c>
      <c r="AJ342">
        <v>20.030283000000001</v>
      </c>
      <c r="AK342">
        <v>4.1059543968962799</v>
      </c>
      <c r="AL342">
        <v>147</v>
      </c>
      <c r="AM342">
        <v>139</v>
      </c>
      <c r="AN342">
        <v>1.75</v>
      </c>
      <c r="AO342" t="s">
        <v>11991</v>
      </c>
      <c r="AP342">
        <v>1</v>
      </c>
      <c r="AQ342">
        <v>4</v>
      </c>
      <c r="AR342">
        <v>30.772427577665301</v>
      </c>
      <c r="AS342">
        <v>-3.3934053400752603E-2</v>
      </c>
      <c r="AT342">
        <v>-0.61465521729096295</v>
      </c>
      <c r="AU342">
        <v>-0.30820874563699902</v>
      </c>
      <c r="AV342">
        <v>-2.06115268588339</v>
      </c>
    </row>
    <row r="343" spans="1:48" x14ac:dyDescent="0.25">
      <c r="A343" t="s">
        <v>13706</v>
      </c>
      <c r="B343" s="6">
        <v>44664</v>
      </c>
      <c r="C343" t="s">
        <v>13707</v>
      </c>
      <c r="D343" t="s">
        <v>212</v>
      </c>
      <c r="E343">
        <v>39118694.799999997</v>
      </c>
      <c r="F343">
        <v>36852255.399999999</v>
      </c>
      <c r="G343">
        <v>1.36549595961279E-2</v>
      </c>
      <c r="H343">
        <v>3.3166669999999998</v>
      </c>
      <c r="I343">
        <v>3.1744919999999999</v>
      </c>
      <c r="J343">
        <v>3.7408869999999999</v>
      </c>
      <c r="K343">
        <v>3.7408869999999999</v>
      </c>
      <c r="L343">
        <v>116.258699999999</v>
      </c>
      <c r="M343">
        <v>115</v>
      </c>
      <c r="N343">
        <v>3.1572110000000002</v>
      </c>
      <c r="O343">
        <v>0.121799999999994</v>
      </c>
      <c r="P343">
        <v>1.10584481501474E-2</v>
      </c>
      <c r="Q343">
        <v>-4.2849029770960003</v>
      </c>
      <c r="R343">
        <v>93.862499999999997</v>
      </c>
      <c r="S343">
        <v>94.228499999999997</v>
      </c>
      <c r="T343">
        <v>93.862499999999997</v>
      </c>
      <c r="U343">
        <v>94.228499999999997</v>
      </c>
      <c r="V343" t="s">
        <v>11987</v>
      </c>
      <c r="W343" t="s">
        <v>10651</v>
      </c>
      <c r="X343" t="s">
        <v>931</v>
      </c>
      <c r="Y343" t="s">
        <v>625</v>
      </c>
      <c r="Z343" t="s">
        <v>11839</v>
      </c>
      <c r="AA343" t="s">
        <v>343</v>
      </c>
      <c r="AB343" t="s">
        <v>11990</v>
      </c>
      <c r="AC343">
        <v>94.206249999999997</v>
      </c>
      <c r="AD343">
        <v>0.34375</v>
      </c>
      <c r="AE343" s="6">
        <v>44055</v>
      </c>
      <c r="AF343" s="6">
        <v>45881</v>
      </c>
      <c r="AG343" t="s">
        <v>1061</v>
      </c>
      <c r="AH343">
        <v>3.3166669999999998</v>
      </c>
      <c r="AI343">
        <v>3.17449175321401</v>
      </c>
      <c r="AJ343">
        <v>11.891503</v>
      </c>
      <c r="AK343">
        <v>3.74088669800717</v>
      </c>
      <c r="AL343">
        <v>115</v>
      </c>
      <c r="AM343">
        <v>103</v>
      </c>
      <c r="AN343">
        <v>1.875</v>
      </c>
      <c r="AO343" t="s">
        <v>11991</v>
      </c>
      <c r="AP343">
        <v>1</v>
      </c>
      <c r="AQ343">
        <v>4</v>
      </c>
      <c r="AR343">
        <v>30.772427577665301</v>
      </c>
      <c r="AS343">
        <v>-3.3934053400752603E-2</v>
      </c>
      <c r="AT343">
        <v>-0.61465521729096295</v>
      </c>
      <c r="AU343">
        <v>-0.30820874563699902</v>
      </c>
      <c r="AV343">
        <v>-2.06115268588339</v>
      </c>
    </row>
    <row r="344" spans="1:48" x14ac:dyDescent="0.25">
      <c r="A344" t="s">
        <v>13708</v>
      </c>
      <c r="B344" s="6">
        <v>44664</v>
      </c>
      <c r="C344" t="s">
        <v>13709</v>
      </c>
      <c r="D344" t="s">
        <v>212</v>
      </c>
      <c r="E344">
        <v>19559347.600000001</v>
      </c>
      <c r="F344">
        <v>16874419.699999999</v>
      </c>
      <c r="G344">
        <v>6.2525215042581296E-3</v>
      </c>
      <c r="H344">
        <v>8.3166670000000007</v>
      </c>
      <c r="I344">
        <v>7.2277060000000004</v>
      </c>
      <c r="J344">
        <v>4.7255380000000002</v>
      </c>
      <c r="K344">
        <v>4.7255380000000002</v>
      </c>
      <c r="L344">
        <v>202.7927</v>
      </c>
      <c r="M344">
        <v>203</v>
      </c>
      <c r="N344">
        <v>7.1963710000000001</v>
      </c>
      <c r="O344">
        <v>0.107999999999996</v>
      </c>
      <c r="P344">
        <v>-2.7674935369163198</v>
      </c>
      <c r="Q344">
        <v>-11.0765719139092</v>
      </c>
      <c r="R344">
        <v>85.768749999999997</v>
      </c>
      <c r="S344">
        <v>86.539749999999998</v>
      </c>
      <c r="T344">
        <v>85.768749999999997</v>
      </c>
      <c r="U344">
        <v>86.539749999999998</v>
      </c>
      <c r="V344" t="s">
        <v>11987</v>
      </c>
      <c r="W344" t="s">
        <v>10654</v>
      </c>
      <c r="X344" t="s">
        <v>931</v>
      </c>
      <c r="Y344" t="s">
        <v>625</v>
      </c>
      <c r="Z344" t="s">
        <v>11839</v>
      </c>
      <c r="AA344" t="s">
        <v>343</v>
      </c>
      <c r="AB344" t="s">
        <v>11990</v>
      </c>
      <c r="AC344">
        <v>86.272917000000007</v>
      </c>
      <c r="AD344">
        <v>0.50416700000000003</v>
      </c>
      <c r="AE344" s="6">
        <v>44055</v>
      </c>
      <c r="AF344" s="6">
        <v>47707</v>
      </c>
      <c r="AG344" t="s">
        <v>1061</v>
      </c>
      <c r="AH344">
        <v>8.3166670000000007</v>
      </c>
      <c r="AI344">
        <v>7.2277063169072298</v>
      </c>
      <c r="AJ344">
        <v>60.089497000000001</v>
      </c>
      <c r="AK344">
        <v>4.7255384707654802</v>
      </c>
      <c r="AL344">
        <v>203</v>
      </c>
      <c r="AM344">
        <v>200</v>
      </c>
      <c r="AN344">
        <v>2.75</v>
      </c>
      <c r="AO344" t="s">
        <v>11991</v>
      </c>
      <c r="AP344">
        <v>1</v>
      </c>
      <c r="AQ344">
        <v>4</v>
      </c>
      <c r="AR344">
        <v>30.772427577665301</v>
      </c>
      <c r="AS344">
        <v>-3.3934053400752603E-2</v>
      </c>
      <c r="AT344">
        <v>-0.61465521729096295</v>
      </c>
      <c r="AU344">
        <v>-0.30820874563699902</v>
      </c>
      <c r="AV344">
        <v>-2.06115268588339</v>
      </c>
    </row>
    <row r="345" spans="1:48" x14ac:dyDescent="0.25">
      <c r="A345" t="s">
        <v>13710</v>
      </c>
      <c r="B345" s="6">
        <v>44664</v>
      </c>
      <c r="C345" t="s">
        <v>13711</v>
      </c>
      <c r="D345" t="s">
        <v>212</v>
      </c>
      <c r="E345">
        <v>19559347.600000001</v>
      </c>
      <c r="F345">
        <v>16617225.1</v>
      </c>
      <c r="G345">
        <v>6.1572225138528704E-3</v>
      </c>
      <c r="H345">
        <v>8.7944440000000004</v>
      </c>
      <c r="I345">
        <v>7.520302</v>
      </c>
      <c r="J345">
        <v>4.9970829999999999</v>
      </c>
      <c r="K345">
        <v>4.9970829999999999</v>
      </c>
      <c r="L345">
        <v>230.10639999999901</v>
      </c>
      <c r="M345">
        <v>230</v>
      </c>
      <c r="N345">
        <v>7.486974</v>
      </c>
      <c r="O345">
        <v>0.12129999999999</v>
      </c>
      <c r="P345">
        <v>-2.2473460845112299</v>
      </c>
      <c r="Q345">
        <v>-13.588088883191899</v>
      </c>
      <c r="R345">
        <v>84.367000000000004</v>
      </c>
      <c r="S345">
        <v>85.042000000000002</v>
      </c>
      <c r="T345">
        <v>84.367000000000004</v>
      </c>
      <c r="U345">
        <v>85.042000000000002</v>
      </c>
      <c r="V345" t="s">
        <v>11987</v>
      </c>
      <c r="W345" t="s">
        <v>10655</v>
      </c>
      <c r="X345" t="s">
        <v>931</v>
      </c>
      <c r="Y345" t="s">
        <v>625</v>
      </c>
      <c r="Z345" t="s">
        <v>11839</v>
      </c>
      <c r="AA345" t="s">
        <v>343</v>
      </c>
      <c r="AB345" t="s">
        <v>11990</v>
      </c>
      <c r="AC345">
        <v>84.957971999999998</v>
      </c>
      <c r="AD345">
        <v>0.59097200000000005</v>
      </c>
      <c r="AE345" s="6">
        <v>44231</v>
      </c>
      <c r="AF345" s="6">
        <v>47883</v>
      </c>
      <c r="AG345" t="s">
        <v>1061</v>
      </c>
      <c r="AH345">
        <v>8.7944440000000004</v>
      </c>
      <c r="AI345">
        <v>7.5203019948260099</v>
      </c>
      <c r="AJ345">
        <v>65.522242000000006</v>
      </c>
      <c r="AK345">
        <v>4.99708298510975</v>
      </c>
      <c r="AL345">
        <v>230</v>
      </c>
      <c r="AM345">
        <v>226</v>
      </c>
      <c r="AN345">
        <v>2.875</v>
      </c>
      <c r="AO345" t="s">
        <v>11991</v>
      </c>
      <c r="AP345">
        <v>1</v>
      </c>
      <c r="AQ345">
        <v>4</v>
      </c>
      <c r="AR345">
        <v>30.772427577665301</v>
      </c>
      <c r="AS345">
        <v>-3.3934053400752603E-2</v>
      </c>
      <c r="AT345">
        <v>-0.61465521729096295</v>
      </c>
      <c r="AU345">
        <v>-0.30820874563699902</v>
      </c>
      <c r="AV345">
        <v>-2.06115268588339</v>
      </c>
    </row>
    <row r="346" spans="1:48" x14ac:dyDescent="0.25">
      <c r="A346" t="s">
        <v>13712</v>
      </c>
      <c r="B346" s="6">
        <v>44664</v>
      </c>
      <c r="C346" t="s">
        <v>13713</v>
      </c>
      <c r="D346" t="s">
        <v>212</v>
      </c>
      <c r="E346">
        <v>20537314.800000001</v>
      </c>
      <c r="F346">
        <v>19117387.699999999</v>
      </c>
      <c r="G346">
        <v>7.0836140959254302E-3</v>
      </c>
      <c r="H346">
        <v>3.7944439999999999</v>
      </c>
      <c r="I346">
        <v>3.6029460000000002</v>
      </c>
      <c r="J346">
        <v>3.999987</v>
      </c>
      <c r="K346">
        <v>3.999987</v>
      </c>
      <c r="L346">
        <v>140.16199999999901</v>
      </c>
      <c r="M346">
        <v>138</v>
      </c>
      <c r="N346">
        <v>3.5795469999999998</v>
      </c>
      <c r="O346">
        <v>9.1100000000010603E-2</v>
      </c>
      <c r="P346">
        <v>-0.51802545575984005</v>
      </c>
      <c r="Q346">
        <v>-5.4043370275549201</v>
      </c>
      <c r="R346">
        <v>92.674999999999997</v>
      </c>
      <c r="S346">
        <v>93.021000000000001</v>
      </c>
      <c r="T346">
        <v>92.674999999999997</v>
      </c>
      <c r="U346">
        <v>93.021000000000001</v>
      </c>
      <c r="V346" t="s">
        <v>11987</v>
      </c>
      <c r="W346" t="s">
        <v>10653</v>
      </c>
      <c r="X346" t="s">
        <v>931</v>
      </c>
      <c r="Y346" t="s">
        <v>625</v>
      </c>
      <c r="Z346" t="s">
        <v>11839</v>
      </c>
      <c r="AA346" t="s">
        <v>343</v>
      </c>
      <c r="AB346" t="s">
        <v>11990</v>
      </c>
      <c r="AC346">
        <v>93.086111000000002</v>
      </c>
      <c r="AD346">
        <v>0.411111</v>
      </c>
      <c r="AE346" s="6">
        <v>44231</v>
      </c>
      <c r="AF346" s="6">
        <v>46057</v>
      </c>
      <c r="AG346" t="s">
        <v>1061</v>
      </c>
      <c r="AH346">
        <v>3.7944439999999999</v>
      </c>
      <c r="AI346">
        <v>3.6029463204714198</v>
      </c>
      <c r="AJ346">
        <v>15.154147</v>
      </c>
      <c r="AK346">
        <v>3.9999873200068801</v>
      </c>
      <c r="AL346">
        <v>138</v>
      </c>
      <c r="AM346">
        <v>128</v>
      </c>
      <c r="AN346">
        <v>2</v>
      </c>
      <c r="AO346" t="s">
        <v>11991</v>
      </c>
      <c r="AP346">
        <v>1</v>
      </c>
      <c r="AQ346">
        <v>4</v>
      </c>
      <c r="AR346">
        <v>30.772427577665301</v>
      </c>
      <c r="AS346">
        <v>-3.3934053400752603E-2</v>
      </c>
      <c r="AT346">
        <v>-0.61465521729096295</v>
      </c>
      <c r="AU346">
        <v>-0.30820874563699902</v>
      </c>
      <c r="AV346">
        <v>-2.06115268588339</v>
      </c>
    </row>
    <row r="347" spans="1:48" x14ac:dyDescent="0.25">
      <c r="A347" t="s">
        <v>13714</v>
      </c>
      <c r="B347" s="6">
        <v>44664</v>
      </c>
      <c r="C347" t="s">
        <v>13715</v>
      </c>
      <c r="D347" t="s">
        <v>212</v>
      </c>
      <c r="E347">
        <v>44008531.600000001</v>
      </c>
      <c r="F347">
        <v>43796740.5</v>
      </c>
      <c r="G347">
        <v>1.6228117267788701E-2</v>
      </c>
      <c r="H347">
        <v>2.2083330000000001</v>
      </c>
      <c r="I347">
        <v>2.1066319999999998</v>
      </c>
      <c r="J347">
        <v>3.5374289999999999</v>
      </c>
      <c r="K347">
        <v>3.5374289999999999</v>
      </c>
      <c r="L347">
        <v>114.817899999999</v>
      </c>
      <c r="M347">
        <v>113</v>
      </c>
      <c r="N347">
        <v>2.0975090000000001</v>
      </c>
      <c r="O347">
        <v>-0.185999999999997</v>
      </c>
      <c r="P347">
        <v>-7.1125106973268695E-2</v>
      </c>
      <c r="Q347">
        <v>-2.9933163249827301</v>
      </c>
      <c r="R347">
        <v>98.643749999999997</v>
      </c>
      <c r="S347">
        <v>98.864750000000001</v>
      </c>
      <c r="T347">
        <v>98.643749999999997</v>
      </c>
      <c r="U347">
        <v>98.864750000000001</v>
      </c>
      <c r="V347" t="s">
        <v>11987</v>
      </c>
      <c r="W347" t="s">
        <v>10649</v>
      </c>
      <c r="X347" t="s">
        <v>931</v>
      </c>
      <c r="Y347" t="s">
        <v>625</v>
      </c>
      <c r="Z347" t="s">
        <v>11894</v>
      </c>
      <c r="AA347" t="s">
        <v>343</v>
      </c>
      <c r="AB347" t="s">
        <v>11990</v>
      </c>
      <c r="AC347">
        <v>99.518749999999997</v>
      </c>
      <c r="AD347">
        <v>0.875</v>
      </c>
      <c r="AE347" s="6">
        <v>43649</v>
      </c>
      <c r="AF347" s="6">
        <v>45476</v>
      </c>
      <c r="AG347" t="s">
        <v>1061</v>
      </c>
      <c r="AH347">
        <v>2.2083330000000001</v>
      </c>
      <c r="AI347">
        <v>2.1066316591413701</v>
      </c>
      <c r="AJ347">
        <v>5.5182859999999998</v>
      </c>
      <c r="AK347">
        <v>3.5374288856957699</v>
      </c>
      <c r="AL347">
        <v>113</v>
      </c>
      <c r="AM347">
        <v>90</v>
      </c>
      <c r="AN347">
        <v>3</v>
      </c>
      <c r="AO347" t="s">
        <v>11991</v>
      </c>
      <c r="AP347">
        <v>1</v>
      </c>
      <c r="AQ347">
        <v>4</v>
      </c>
      <c r="AR347">
        <v>30.772427577665301</v>
      </c>
      <c r="AS347">
        <v>-3.3934053400752603E-2</v>
      </c>
      <c r="AT347">
        <v>-0.61465521729096295</v>
      </c>
      <c r="AU347">
        <v>-0.30820874563699902</v>
      </c>
      <c r="AV347">
        <v>-2.06115268588339</v>
      </c>
    </row>
    <row r="348" spans="1:48" x14ac:dyDescent="0.25">
      <c r="A348" t="s">
        <v>13716</v>
      </c>
      <c r="B348" s="6">
        <v>44664</v>
      </c>
      <c r="C348" t="s">
        <v>13717</v>
      </c>
      <c r="D348" t="s">
        <v>254</v>
      </c>
      <c r="E348">
        <v>44008531.799999997</v>
      </c>
      <c r="F348">
        <v>44014032.899999999</v>
      </c>
      <c r="G348">
        <v>1.6308631143584801E-2</v>
      </c>
      <c r="H348">
        <v>27.7</v>
      </c>
      <c r="I348">
        <v>1.941287</v>
      </c>
      <c r="J348">
        <v>8.4852480000000003</v>
      </c>
      <c r="K348">
        <v>8.4852480000000003</v>
      </c>
      <c r="L348">
        <v>564.65380000000005</v>
      </c>
      <c r="M348">
        <v>565</v>
      </c>
      <c r="N348">
        <v>11.101891</v>
      </c>
      <c r="O348">
        <v>3.8899999999997201E-2</v>
      </c>
      <c r="P348">
        <v>7.1196475302026593E-2</v>
      </c>
      <c r="Q348">
        <v>-1.5027996486716799</v>
      </c>
      <c r="R348">
        <v>99.924999999999997</v>
      </c>
      <c r="S348">
        <v>100.474</v>
      </c>
      <c r="T348">
        <v>99.924999999999997</v>
      </c>
      <c r="U348">
        <v>100.474</v>
      </c>
      <c r="V348" t="s">
        <v>11987</v>
      </c>
      <c r="W348" t="s">
        <v>10641</v>
      </c>
      <c r="X348" t="s">
        <v>931</v>
      </c>
      <c r="Y348" t="s">
        <v>625</v>
      </c>
      <c r="Z348" t="s">
        <v>11839</v>
      </c>
      <c r="AA348" t="s">
        <v>374</v>
      </c>
      <c r="AB348" t="s">
        <v>11990</v>
      </c>
      <c r="AC348">
        <v>100.0125</v>
      </c>
      <c r="AD348">
        <v>8.7499999999999994E-2</v>
      </c>
      <c r="AE348" s="6">
        <v>44113</v>
      </c>
      <c r="AF348" s="6">
        <v>54788</v>
      </c>
      <c r="AG348" t="s">
        <v>1050</v>
      </c>
      <c r="AH348">
        <v>1.4750000000000001</v>
      </c>
      <c r="AI348">
        <v>1.43210441661481</v>
      </c>
      <c r="AJ348">
        <v>3.1941389999999998</v>
      </c>
      <c r="AK348">
        <v>3.1680834599013799</v>
      </c>
      <c r="AL348">
        <v>112</v>
      </c>
      <c r="AM348">
        <v>77</v>
      </c>
      <c r="AN348">
        <v>3.5</v>
      </c>
      <c r="AO348" t="s">
        <v>11991</v>
      </c>
      <c r="AP348">
        <v>1</v>
      </c>
      <c r="AQ348">
        <v>3</v>
      </c>
      <c r="AR348">
        <v>48.504503807193402</v>
      </c>
      <c r="AS348">
        <v>-9.4940417305387798E-2</v>
      </c>
      <c r="AT348">
        <v>-1.9613866845447601</v>
      </c>
      <c r="AU348">
        <v>-0.946038625567588</v>
      </c>
      <c r="AV348">
        <v>-3.65108110303908</v>
      </c>
    </row>
    <row r="349" spans="1:48" x14ac:dyDescent="0.25">
      <c r="A349" t="s">
        <v>13718</v>
      </c>
      <c r="B349" s="6">
        <v>44664</v>
      </c>
      <c r="C349" t="s">
        <v>13719</v>
      </c>
      <c r="D349" t="s">
        <v>254</v>
      </c>
      <c r="E349">
        <v>36673776.600000001</v>
      </c>
      <c r="F349">
        <v>38143783.700000003</v>
      </c>
      <c r="G349">
        <v>1.4133512839072901E-2</v>
      </c>
      <c r="H349">
        <v>3.2916669999999999</v>
      </c>
      <c r="I349">
        <v>3.023177</v>
      </c>
      <c r="J349">
        <v>3.6346609999999999</v>
      </c>
      <c r="K349">
        <v>3.6346609999999999</v>
      </c>
      <c r="L349">
        <v>105.7411</v>
      </c>
      <c r="M349">
        <v>105</v>
      </c>
      <c r="N349">
        <v>3.0062280000000001</v>
      </c>
      <c r="O349">
        <v>-3.9400000000000497E-2</v>
      </c>
      <c r="P349">
        <v>8.7542364306347695E-2</v>
      </c>
      <c r="Q349">
        <v>-3.8771689286831101</v>
      </c>
      <c r="R349">
        <v>103.01875</v>
      </c>
      <c r="S349">
        <v>103.42574999999999</v>
      </c>
      <c r="T349">
        <v>103.01875</v>
      </c>
      <c r="U349">
        <v>103.42574999999999</v>
      </c>
      <c r="V349" t="s">
        <v>11987</v>
      </c>
      <c r="W349" t="s">
        <v>10639</v>
      </c>
      <c r="X349" t="s">
        <v>931</v>
      </c>
      <c r="Y349" t="s">
        <v>625</v>
      </c>
      <c r="Z349" t="s">
        <v>11819</v>
      </c>
      <c r="AA349" t="s">
        <v>343</v>
      </c>
      <c r="AB349" t="s">
        <v>11990</v>
      </c>
      <c r="AC349">
        <v>104.00833299999999</v>
      </c>
      <c r="AD349">
        <v>0.98958299999999999</v>
      </c>
      <c r="AE349" s="6">
        <v>42219</v>
      </c>
      <c r="AF349" s="6">
        <v>45872</v>
      </c>
      <c r="AG349" t="s">
        <v>1050</v>
      </c>
      <c r="AH349">
        <v>3.2916669999999999</v>
      </c>
      <c r="AI349">
        <v>3.0231767245401602</v>
      </c>
      <c r="AJ349">
        <v>11.119394</v>
      </c>
      <c r="AK349">
        <v>3.6346612321765601</v>
      </c>
      <c r="AL349">
        <v>105</v>
      </c>
      <c r="AM349">
        <v>93</v>
      </c>
      <c r="AN349">
        <v>4.75</v>
      </c>
      <c r="AO349" t="s">
        <v>11991</v>
      </c>
      <c r="AP349">
        <v>1</v>
      </c>
      <c r="AQ349">
        <v>3</v>
      </c>
      <c r="AR349">
        <v>48.504503807193402</v>
      </c>
      <c r="AS349">
        <v>-9.4940417305387798E-2</v>
      </c>
      <c r="AT349">
        <v>-1.9613866845447601</v>
      </c>
      <c r="AU349">
        <v>-0.946038625567588</v>
      </c>
      <c r="AV349">
        <v>-3.65108110303908</v>
      </c>
    </row>
    <row r="350" spans="1:48" x14ac:dyDescent="0.25">
      <c r="A350" t="s">
        <v>13720</v>
      </c>
      <c r="B350" s="6">
        <v>44664</v>
      </c>
      <c r="C350" t="s">
        <v>13721</v>
      </c>
      <c r="D350" t="s">
        <v>254</v>
      </c>
      <c r="E350">
        <v>66012797.399999999</v>
      </c>
      <c r="F350">
        <v>67527791.099999994</v>
      </c>
      <c r="G350">
        <v>2.5021243573323401E-2</v>
      </c>
      <c r="H350">
        <v>1.3</v>
      </c>
      <c r="I350">
        <v>1.254024</v>
      </c>
      <c r="J350">
        <v>3.161197</v>
      </c>
      <c r="K350">
        <v>3.161197</v>
      </c>
      <c r="L350">
        <v>129.1397</v>
      </c>
      <c r="M350">
        <v>124</v>
      </c>
      <c r="N350">
        <v>1.248594</v>
      </c>
      <c r="O350">
        <v>8.9600000000000707E-2</v>
      </c>
      <c r="P350">
        <v>7.1550337412040699E-2</v>
      </c>
      <c r="Q350">
        <v>-1.6818060351308901</v>
      </c>
      <c r="R350">
        <v>101.42</v>
      </c>
      <c r="S350">
        <v>101.53</v>
      </c>
      <c r="T350">
        <v>101.42</v>
      </c>
      <c r="U350">
        <v>101.53</v>
      </c>
      <c r="V350" t="s">
        <v>11987</v>
      </c>
      <c r="W350" t="s">
        <v>10637</v>
      </c>
      <c r="X350" t="s">
        <v>931</v>
      </c>
      <c r="Y350" t="s">
        <v>625</v>
      </c>
      <c r="Z350" t="s">
        <v>11819</v>
      </c>
      <c r="AA350" t="s">
        <v>343</v>
      </c>
      <c r="AB350" t="s">
        <v>11990</v>
      </c>
      <c r="AC350">
        <v>102.295</v>
      </c>
      <c r="AD350">
        <v>0.875</v>
      </c>
      <c r="AE350" s="6">
        <v>43318</v>
      </c>
      <c r="AF350" s="6">
        <v>45144</v>
      </c>
      <c r="AG350" t="s">
        <v>1050</v>
      </c>
      <c r="AH350">
        <v>1.3</v>
      </c>
      <c r="AI350">
        <v>1.25402442018542</v>
      </c>
      <c r="AJ350">
        <v>2.707195</v>
      </c>
      <c r="AK350">
        <v>3.1611971401755801</v>
      </c>
      <c r="AL350">
        <v>124</v>
      </c>
      <c r="AM350">
        <v>87</v>
      </c>
      <c r="AN350">
        <v>4.375</v>
      </c>
      <c r="AO350" t="s">
        <v>11991</v>
      </c>
      <c r="AP350">
        <v>1</v>
      </c>
      <c r="AQ350">
        <v>3</v>
      </c>
      <c r="AR350">
        <v>48.504503807193402</v>
      </c>
      <c r="AS350">
        <v>-9.4940417305387798E-2</v>
      </c>
      <c r="AT350">
        <v>-1.9613866845447601</v>
      </c>
      <c r="AU350">
        <v>-0.946038625567588</v>
      </c>
      <c r="AV350">
        <v>-3.65108110303908</v>
      </c>
    </row>
    <row r="351" spans="1:48" x14ac:dyDescent="0.25">
      <c r="A351" t="s">
        <v>13722</v>
      </c>
      <c r="B351" s="6">
        <v>44664</v>
      </c>
      <c r="C351" t="s">
        <v>13723</v>
      </c>
      <c r="D351" t="s">
        <v>254</v>
      </c>
      <c r="E351">
        <v>44008531.799999997</v>
      </c>
      <c r="F351">
        <v>46745312.399999999</v>
      </c>
      <c r="G351">
        <v>1.7320659060443899E-2</v>
      </c>
      <c r="H351">
        <v>6.3</v>
      </c>
      <c r="I351">
        <v>5.3729839999999998</v>
      </c>
      <c r="J351">
        <v>3.969684</v>
      </c>
      <c r="K351">
        <v>3.969684</v>
      </c>
      <c r="L351">
        <v>128.62339999999901</v>
      </c>
      <c r="M351">
        <v>129</v>
      </c>
      <c r="N351">
        <v>5.3474769999999996</v>
      </c>
      <c r="O351">
        <v>0.17030000000000101</v>
      </c>
      <c r="P351">
        <v>-0.98397760049266902</v>
      </c>
      <c r="Q351">
        <v>-6.3842987405230298</v>
      </c>
      <c r="R351">
        <v>105.21875</v>
      </c>
      <c r="S351">
        <v>105.6875</v>
      </c>
      <c r="T351">
        <v>105.21875</v>
      </c>
      <c r="U351">
        <v>105.6875</v>
      </c>
      <c r="V351" t="s">
        <v>11987</v>
      </c>
      <c r="W351" t="s">
        <v>10640</v>
      </c>
      <c r="X351" t="s">
        <v>931</v>
      </c>
      <c r="Y351" t="s">
        <v>625</v>
      </c>
      <c r="Z351" t="s">
        <v>11819</v>
      </c>
      <c r="AA351" t="s">
        <v>343</v>
      </c>
      <c r="AB351" t="s">
        <v>11990</v>
      </c>
      <c r="AC351">
        <v>106.21875</v>
      </c>
      <c r="AD351">
        <v>1</v>
      </c>
      <c r="AE351" s="6">
        <v>43318</v>
      </c>
      <c r="AF351" s="6">
        <v>46971</v>
      </c>
      <c r="AG351" t="s">
        <v>1050</v>
      </c>
      <c r="AH351">
        <v>6.3</v>
      </c>
      <c r="AI351">
        <v>5.3729838827669703</v>
      </c>
      <c r="AJ351">
        <v>34.278551</v>
      </c>
      <c r="AK351">
        <v>3.9696835160539399</v>
      </c>
      <c r="AL351">
        <v>129</v>
      </c>
      <c r="AM351">
        <v>126</v>
      </c>
      <c r="AN351">
        <v>5</v>
      </c>
      <c r="AO351" t="s">
        <v>11991</v>
      </c>
      <c r="AP351">
        <v>1</v>
      </c>
      <c r="AQ351">
        <v>3</v>
      </c>
      <c r="AR351">
        <v>48.504503807193402</v>
      </c>
      <c r="AS351">
        <v>-9.4940417305387798E-2</v>
      </c>
      <c r="AT351">
        <v>-1.9613866845447601</v>
      </c>
      <c r="AU351">
        <v>-0.946038625567588</v>
      </c>
      <c r="AV351">
        <v>-3.65108110303908</v>
      </c>
    </row>
    <row r="352" spans="1:48" x14ac:dyDescent="0.25">
      <c r="A352" t="s">
        <v>17769</v>
      </c>
      <c r="B352" s="6">
        <v>44664</v>
      </c>
      <c r="C352" t="s">
        <v>17770</v>
      </c>
      <c r="D352" t="s">
        <v>212</v>
      </c>
      <c r="E352">
        <v>24449184.399999999</v>
      </c>
      <c r="F352">
        <v>23497194.300000001</v>
      </c>
      <c r="G352">
        <v>8.7064749468368993E-3</v>
      </c>
      <c r="H352">
        <v>2.144444</v>
      </c>
      <c r="I352">
        <v>2.0928939999999998</v>
      </c>
      <c r="J352">
        <v>3.1187860000000001</v>
      </c>
      <c r="K352">
        <v>3.1187860000000001</v>
      </c>
      <c r="L352">
        <v>74.371899999999997</v>
      </c>
      <c r="M352">
        <v>72</v>
      </c>
      <c r="N352">
        <v>2.083196</v>
      </c>
      <c r="O352">
        <v>7.8099999999991995E-2</v>
      </c>
      <c r="P352">
        <v>0.14327603877382</v>
      </c>
      <c r="Q352">
        <v>-2.8125371845105298</v>
      </c>
      <c r="R352">
        <v>95.706249999999997</v>
      </c>
      <c r="S352">
        <v>95.89425</v>
      </c>
      <c r="T352">
        <v>95.706249999999997</v>
      </c>
      <c r="U352">
        <v>95.89425</v>
      </c>
      <c r="V352" t="s">
        <v>11987</v>
      </c>
      <c r="W352" t="s">
        <v>17075</v>
      </c>
      <c r="X352" t="s">
        <v>931</v>
      </c>
      <c r="Y352" t="s">
        <v>625</v>
      </c>
      <c r="Z352" t="s">
        <v>11839</v>
      </c>
      <c r="AA352" t="s">
        <v>343</v>
      </c>
      <c r="AB352" t="s">
        <v>11990</v>
      </c>
      <c r="AC352">
        <v>96.106250000000003</v>
      </c>
      <c r="AD352">
        <v>0.4</v>
      </c>
      <c r="AE352" s="6">
        <v>44357</v>
      </c>
      <c r="AF352" s="6">
        <v>45453</v>
      </c>
      <c r="AG352" t="s">
        <v>1178</v>
      </c>
      <c r="AH352">
        <v>2.144444</v>
      </c>
      <c r="AI352">
        <v>2.0928941326819999</v>
      </c>
      <c r="AJ352">
        <v>5.4073840000000004</v>
      </c>
      <c r="AK352">
        <v>3.1187861834008102</v>
      </c>
      <c r="AL352">
        <v>72</v>
      </c>
      <c r="AM352">
        <v>48</v>
      </c>
      <c r="AN352">
        <v>1.125</v>
      </c>
      <c r="AO352" t="s">
        <v>11991</v>
      </c>
      <c r="AP352">
        <v>1</v>
      </c>
      <c r="AQ352">
        <v>4</v>
      </c>
      <c r="AR352">
        <v>39.618877455545103</v>
      </c>
      <c r="AS352">
        <v>4.7509376881556799E-2</v>
      </c>
      <c r="AT352">
        <v>0.43566545982614702</v>
      </c>
      <c r="AU352">
        <v>0.24174051370208299</v>
      </c>
      <c r="AV352">
        <v>-0.68420047096154901</v>
      </c>
    </row>
    <row r="353" spans="1:48" x14ac:dyDescent="0.25">
      <c r="A353" t="s">
        <v>13724</v>
      </c>
      <c r="B353" s="6">
        <v>44664</v>
      </c>
      <c r="C353" t="s">
        <v>13725</v>
      </c>
      <c r="D353" t="s">
        <v>212</v>
      </c>
      <c r="E353">
        <v>24449184.399999999</v>
      </c>
      <c r="F353">
        <v>23074766.699999999</v>
      </c>
      <c r="G353">
        <v>8.5499517668075394E-3</v>
      </c>
      <c r="H353">
        <v>3.2944439999999999</v>
      </c>
      <c r="I353">
        <v>3.161578</v>
      </c>
      <c r="J353">
        <v>3.5967579999999999</v>
      </c>
      <c r="K353">
        <v>3.5967579999999999</v>
      </c>
      <c r="L353">
        <v>101.939099999999</v>
      </c>
      <c r="M353">
        <v>100</v>
      </c>
      <c r="N353">
        <v>3.144069</v>
      </c>
      <c r="O353">
        <v>0.35300000000000298</v>
      </c>
      <c r="P353">
        <v>-0.126401195695857</v>
      </c>
      <c r="Q353">
        <v>-4.00375517743832</v>
      </c>
      <c r="R353">
        <v>94.018749999999997</v>
      </c>
      <c r="S353">
        <v>94.308750000000003</v>
      </c>
      <c r="T353">
        <v>94.018749999999997</v>
      </c>
      <c r="U353">
        <v>94.308750000000003</v>
      </c>
      <c r="V353" t="s">
        <v>11987</v>
      </c>
      <c r="W353" t="s">
        <v>10718</v>
      </c>
      <c r="X353" t="s">
        <v>931</v>
      </c>
      <c r="Y353" t="s">
        <v>625</v>
      </c>
      <c r="Z353" t="s">
        <v>11839</v>
      </c>
      <c r="AA353" t="s">
        <v>343</v>
      </c>
      <c r="AB353" t="s">
        <v>11990</v>
      </c>
      <c r="AC353">
        <v>94.378472000000002</v>
      </c>
      <c r="AD353">
        <v>0.35972199999999999</v>
      </c>
      <c r="AE353" s="6">
        <v>44047</v>
      </c>
      <c r="AF353" s="6">
        <v>45873</v>
      </c>
      <c r="AG353" t="s">
        <v>1178</v>
      </c>
      <c r="AH353">
        <v>3.2944439999999999</v>
      </c>
      <c r="AI353">
        <v>3.1615775346107302</v>
      </c>
      <c r="AJ353">
        <v>11.789752</v>
      </c>
      <c r="AK353">
        <v>3.59675777025969</v>
      </c>
      <c r="AL353">
        <v>100</v>
      </c>
      <c r="AM353">
        <v>88</v>
      </c>
      <c r="AN353">
        <v>1.75</v>
      </c>
      <c r="AO353" t="s">
        <v>11991</v>
      </c>
      <c r="AP353">
        <v>1</v>
      </c>
      <c r="AQ353">
        <v>4</v>
      </c>
      <c r="AR353">
        <v>39.618877455545103</v>
      </c>
      <c r="AS353">
        <v>4.7509376881556799E-2</v>
      </c>
      <c r="AT353">
        <v>0.43566545982614702</v>
      </c>
      <c r="AU353">
        <v>0.24174051370208299</v>
      </c>
      <c r="AV353">
        <v>-0.68420047096154901</v>
      </c>
    </row>
    <row r="354" spans="1:48" x14ac:dyDescent="0.25">
      <c r="A354" t="s">
        <v>13726</v>
      </c>
      <c r="B354" s="6">
        <v>44664</v>
      </c>
      <c r="C354" t="s">
        <v>13727</v>
      </c>
      <c r="D354" t="s">
        <v>212</v>
      </c>
      <c r="E354">
        <v>34228858</v>
      </c>
      <c r="F354">
        <v>32286693.399999999</v>
      </c>
      <c r="G354">
        <v>1.19632703409762E-2</v>
      </c>
      <c r="H354">
        <v>3.2944439999999999</v>
      </c>
      <c r="I354">
        <v>3.1960790000000001</v>
      </c>
      <c r="J354">
        <v>3.0571609999999998</v>
      </c>
      <c r="K354">
        <v>3.0571609999999998</v>
      </c>
      <c r="L354">
        <v>47.979399999999899</v>
      </c>
      <c r="M354">
        <v>46</v>
      </c>
      <c r="N354">
        <v>3.1784119999999998</v>
      </c>
      <c r="O354">
        <v>7.09999999999988E-2</v>
      </c>
      <c r="P354">
        <v>-0.110546068804107</v>
      </c>
      <c r="Q354">
        <v>-4.1312496824614202</v>
      </c>
      <c r="R354">
        <v>94.069000000000003</v>
      </c>
      <c r="S354">
        <v>94.376000000000005</v>
      </c>
      <c r="T354">
        <v>94.069000000000003</v>
      </c>
      <c r="U354">
        <v>94.376000000000005</v>
      </c>
      <c r="V354" t="s">
        <v>11987</v>
      </c>
      <c r="W354" t="s">
        <v>5196</v>
      </c>
      <c r="X354" t="s">
        <v>931</v>
      </c>
      <c r="Y354" t="s">
        <v>625</v>
      </c>
      <c r="Z354" t="s">
        <v>11839</v>
      </c>
      <c r="AA354" t="s">
        <v>350</v>
      </c>
      <c r="AB354" t="s">
        <v>11990</v>
      </c>
      <c r="AC354">
        <v>94.325944000000007</v>
      </c>
      <c r="AD354">
        <v>0.25694400000000001</v>
      </c>
      <c r="AE354" s="6">
        <v>44047</v>
      </c>
      <c r="AF354" s="6">
        <v>45873</v>
      </c>
      <c r="AG354" t="s">
        <v>348</v>
      </c>
      <c r="AH354">
        <v>3.2944439999999999</v>
      </c>
      <c r="AI354">
        <v>3.1960792323543901</v>
      </c>
      <c r="AJ354">
        <v>11.978403999999999</v>
      </c>
      <c r="AK354">
        <v>3.0571612636823202</v>
      </c>
      <c r="AL354">
        <v>46</v>
      </c>
      <c r="AM354">
        <v>34</v>
      </c>
      <c r="AN354">
        <v>1.25</v>
      </c>
      <c r="AO354" t="s">
        <v>11991</v>
      </c>
      <c r="AP354">
        <v>1</v>
      </c>
      <c r="AQ354">
        <v>4</v>
      </c>
      <c r="AR354">
        <v>14.0981367556855</v>
      </c>
      <c r="AS354">
        <v>3.5141176494320803E-2</v>
      </c>
      <c r="AT354">
        <v>0.72778712581940197</v>
      </c>
      <c r="AU354">
        <v>0.37850728520827898</v>
      </c>
      <c r="AV354">
        <v>-1.2117583219519299</v>
      </c>
    </row>
    <row r="355" spans="1:48" x14ac:dyDescent="0.25">
      <c r="A355" t="s">
        <v>13728</v>
      </c>
      <c r="B355" s="6">
        <v>44664</v>
      </c>
      <c r="C355" t="s">
        <v>13729</v>
      </c>
      <c r="D355" t="s">
        <v>212</v>
      </c>
      <c r="E355">
        <v>24449184.399999999</v>
      </c>
      <c r="F355">
        <v>23967426.899999999</v>
      </c>
      <c r="G355">
        <v>8.8807114351412593E-3</v>
      </c>
      <c r="H355">
        <v>1.2944439999999999</v>
      </c>
      <c r="I355">
        <v>1.275153</v>
      </c>
      <c r="J355">
        <v>2.6990850000000002</v>
      </c>
      <c r="K355">
        <v>2.6990850000000002</v>
      </c>
      <c r="L355">
        <v>83.304100000000005</v>
      </c>
      <c r="M355">
        <v>77</v>
      </c>
      <c r="N355">
        <v>1.2697320000000001</v>
      </c>
      <c r="O355">
        <v>6.1399999999989199E-2</v>
      </c>
      <c r="P355">
        <v>3.9686114191716998E-2</v>
      </c>
      <c r="Q355">
        <v>-1.29033552200882</v>
      </c>
      <c r="R355">
        <v>97.823999999999998</v>
      </c>
      <c r="S355">
        <v>97.852000000000004</v>
      </c>
      <c r="T355">
        <v>97.823999999999998</v>
      </c>
      <c r="U355">
        <v>97.852000000000004</v>
      </c>
      <c r="V355" t="s">
        <v>11987</v>
      </c>
      <c r="W355" t="s">
        <v>5192</v>
      </c>
      <c r="X355" t="s">
        <v>931</v>
      </c>
      <c r="Y355" t="s">
        <v>625</v>
      </c>
      <c r="Z355" t="s">
        <v>11839</v>
      </c>
      <c r="AA355" t="s">
        <v>350</v>
      </c>
      <c r="AB355" t="s">
        <v>11990</v>
      </c>
      <c r="AC355">
        <v>98.029555999999999</v>
      </c>
      <c r="AD355">
        <v>0.20555599999999999</v>
      </c>
      <c r="AE355" s="6">
        <v>44047</v>
      </c>
      <c r="AF355" s="6">
        <v>45142</v>
      </c>
      <c r="AG355" t="s">
        <v>348</v>
      </c>
      <c r="AH355">
        <v>1.2944439999999999</v>
      </c>
      <c r="AI355">
        <v>1.2751527843708099</v>
      </c>
      <c r="AJ355">
        <v>2.7702710000000002</v>
      </c>
      <c r="AK355">
        <v>2.6990853534966401</v>
      </c>
      <c r="AL355">
        <v>77</v>
      </c>
      <c r="AM355">
        <v>40</v>
      </c>
      <c r="AN355">
        <v>1</v>
      </c>
      <c r="AO355" t="s">
        <v>11991</v>
      </c>
      <c r="AP355">
        <v>1</v>
      </c>
      <c r="AQ355">
        <v>4</v>
      </c>
      <c r="AR355">
        <v>14.0981367556855</v>
      </c>
      <c r="AS355">
        <v>3.5141176494320803E-2</v>
      </c>
      <c r="AT355">
        <v>0.72778712581940197</v>
      </c>
      <c r="AU355">
        <v>0.37850728520827898</v>
      </c>
      <c r="AV355">
        <v>-1.2117583219519299</v>
      </c>
    </row>
    <row r="356" spans="1:48" x14ac:dyDescent="0.25">
      <c r="A356" t="s">
        <v>21503</v>
      </c>
      <c r="B356" s="6">
        <v>44664</v>
      </c>
      <c r="C356" t="s">
        <v>21504</v>
      </c>
      <c r="D356" t="s">
        <v>212</v>
      </c>
      <c r="E356">
        <v>24449184.399999999</v>
      </c>
      <c r="F356">
        <v>24398683.100000001</v>
      </c>
      <c r="G356">
        <v>9.0405058988834806E-3</v>
      </c>
      <c r="H356">
        <v>2.6749999999999998</v>
      </c>
      <c r="I356">
        <v>2.650471</v>
      </c>
      <c r="J356">
        <v>0.85391399999999995</v>
      </c>
      <c r="K356">
        <v>0.85391399999999995</v>
      </c>
      <c r="L356">
        <v>-163.893599999999</v>
      </c>
      <c r="M356">
        <v>-168</v>
      </c>
      <c r="N356">
        <v>2.636177</v>
      </c>
      <c r="O356">
        <v>1.0099999999990599E-2</v>
      </c>
      <c r="P356">
        <v>3.5586935366938001E-2</v>
      </c>
      <c r="Q356">
        <v>-9.03256472086999E-2</v>
      </c>
      <c r="R356">
        <v>99.731999999999999</v>
      </c>
      <c r="S356">
        <v>99.866</v>
      </c>
      <c r="T356">
        <v>99.731999999999999</v>
      </c>
      <c r="U356">
        <v>99.866</v>
      </c>
      <c r="V356" t="s">
        <v>11987</v>
      </c>
      <c r="W356" t="s">
        <v>21505</v>
      </c>
      <c r="X356" t="s">
        <v>931</v>
      </c>
      <c r="Y356" t="s">
        <v>625</v>
      </c>
      <c r="Z356" t="s">
        <v>11839</v>
      </c>
      <c r="AA356" t="s">
        <v>350</v>
      </c>
      <c r="AB356" t="s">
        <v>11990</v>
      </c>
      <c r="AC356">
        <v>99.793443999999994</v>
      </c>
      <c r="AD356">
        <v>6.1443999999999999E-2</v>
      </c>
      <c r="AE356" s="6">
        <v>44551</v>
      </c>
      <c r="AF356" s="6">
        <v>45647</v>
      </c>
      <c r="AG356" t="s">
        <v>348</v>
      </c>
      <c r="AH356">
        <v>2.6749999999999998</v>
      </c>
      <c r="AI356">
        <v>2.6504712448529402</v>
      </c>
      <c r="AJ356">
        <v>8.3273080000000004</v>
      </c>
      <c r="AK356">
        <v>0.85391434861741999</v>
      </c>
      <c r="AL356">
        <v>-168</v>
      </c>
      <c r="AM356">
        <v>-184</v>
      </c>
      <c r="AN356">
        <v>0.79</v>
      </c>
      <c r="AO356" t="s">
        <v>12197</v>
      </c>
      <c r="AP356">
        <v>1</v>
      </c>
      <c r="AQ356">
        <v>4</v>
      </c>
      <c r="AR356">
        <v>14.0981367556855</v>
      </c>
      <c r="AS356">
        <v>3.5141176494320803E-2</v>
      </c>
      <c r="AT356">
        <v>0.72778712581940197</v>
      </c>
      <c r="AU356">
        <v>0.37850728520827898</v>
      </c>
      <c r="AV356">
        <v>-1.2117583219519299</v>
      </c>
    </row>
    <row r="357" spans="1:48" x14ac:dyDescent="0.25">
      <c r="A357" t="s">
        <v>20547</v>
      </c>
      <c r="B357" s="6">
        <v>44664</v>
      </c>
      <c r="C357" t="s">
        <v>20548</v>
      </c>
      <c r="D357" t="s">
        <v>212</v>
      </c>
      <c r="E357">
        <v>34228858</v>
      </c>
      <c r="F357">
        <v>33059847.300000001</v>
      </c>
      <c r="G357">
        <v>1.2249749020206299E-2</v>
      </c>
      <c r="H357">
        <v>8.4444440000000007</v>
      </c>
      <c r="I357">
        <v>3.3177189999999999</v>
      </c>
      <c r="J357">
        <v>4.7913459999999999</v>
      </c>
      <c r="K357">
        <v>4.7913459999999999</v>
      </c>
      <c r="L357">
        <v>209.41609999999901</v>
      </c>
      <c r="M357">
        <v>210</v>
      </c>
      <c r="N357">
        <v>7.1490609999999997</v>
      </c>
      <c r="O357">
        <v>6.5500000000007205E-2</v>
      </c>
      <c r="P357">
        <v>-7.8309419692601495E-2</v>
      </c>
      <c r="Q357">
        <v>-3.9063873818754198</v>
      </c>
      <c r="R357">
        <v>96.424999999999997</v>
      </c>
      <c r="S357">
        <v>96.721999999999994</v>
      </c>
      <c r="T357">
        <v>96.424999999999997</v>
      </c>
      <c r="U357">
        <v>96.721999999999994</v>
      </c>
      <c r="V357" t="s">
        <v>11987</v>
      </c>
      <c r="W357" t="s">
        <v>10478</v>
      </c>
      <c r="X357" t="s">
        <v>931</v>
      </c>
      <c r="Y357" t="s">
        <v>625</v>
      </c>
      <c r="Z357" t="s">
        <v>11894</v>
      </c>
      <c r="AA357" t="s">
        <v>11839</v>
      </c>
      <c r="AB357" t="s">
        <v>11990</v>
      </c>
      <c r="AC357">
        <v>96.584721999999999</v>
      </c>
      <c r="AD357">
        <v>0.159722</v>
      </c>
      <c r="AE357" s="6">
        <v>44102</v>
      </c>
      <c r="AF357" s="6">
        <v>47754</v>
      </c>
      <c r="AG357" t="s">
        <v>2070</v>
      </c>
      <c r="AH357">
        <v>3.4444439999999998</v>
      </c>
      <c r="AI357">
        <v>3.2504968647292598</v>
      </c>
      <c r="AJ357">
        <v>12.640943</v>
      </c>
      <c r="AK357">
        <v>3.9008527031345399</v>
      </c>
      <c r="AL357">
        <v>130</v>
      </c>
      <c r="AM357">
        <v>119</v>
      </c>
      <c r="AN357">
        <v>2.875</v>
      </c>
      <c r="AO357" t="s">
        <v>11991</v>
      </c>
      <c r="AP357">
        <v>1</v>
      </c>
      <c r="AQ357">
        <v>4</v>
      </c>
      <c r="AR357">
        <v>30.818860449700001</v>
      </c>
      <c r="AS357">
        <v>0.104710122323748</v>
      </c>
      <c r="AT357">
        <v>2.17347796359403</v>
      </c>
      <c r="AU357">
        <v>0.92243576392919302</v>
      </c>
      <c r="AV357">
        <v>4.8685552898917797</v>
      </c>
    </row>
    <row r="358" spans="1:48" x14ac:dyDescent="0.25">
      <c r="A358" t="s">
        <v>18790</v>
      </c>
      <c r="B358" s="6">
        <v>44664</v>
      </c>
      <c r="C358" t="s">
        <v>18791</v>
      </c>
      <c r="D358" t="s">
        <v>212</v>
      </c>
      <c r="E358">
        <v>24449184.399999999</v>
      </c>
      <c r="F358">
        <v>23238708</v>
      </c>
      <c r="G358">
        <v>8.6106973583208596E-3</v>
      </c>
      <c r="H358">
        <v>2.4055559999999998</v>
      </c>
      <c r="I358">
        <v>2.3629820000000001</v>
      </c>
      <c r="J358">
        <v>2.9464160000000001</v>
      </c>
      <c r="K358">
        <v>2.9464160000000001</v>
      </c>
      <c r="L358">
        <v>51.338299999999997</v>
      </c>
      <c r="M358">
        <v>47</v>
      </c>
      <c r="N358">
        <v>2.3496809999999999</v>
      </c>
      <c r="O358">
        <v>5.2800000000008299E-2</v>
      </c>
      <c r="P358">
        <v>-4.1937705971517497E-2</v>
      </c>
      <c r="Q358">
        <v>-3.31783067489107</v>
      </c>
      <c r="R358">
        <v>94.971000000000004</v>
      </c>
      <c r="S358">
        <v>95.11</v>
      </c>
      <c r="T358">
        <v>94.971000000000004</v>
      </c>
      <c r="U358">
        <v>95.11</v>
      </c>
      <c r="V358" t="s">
        <v>11987</v>
      </c>
      <c r="W358" t="s">
        <v>18248</v>
      </c>
      <c r="X358" t="s">
        <v>931</v>
      </c>
      <c r="Y358" t="s">
        <v>625</v>
      </c>
      <c r="Z358" t="s">
        <v>11894</v>
      </c>
      <c r="AA358" t="s">
        <v>11839</v>
      </c>
      <c r="AB358" t="s">
        <v>11990</v>
      </c>
      <c r="AC358">
        <v>95.049010999999993</v>
      </c>
      <c r="AD358">
        <v>7.8010999999999997E-2</v>
      </c>
      <c r="AE358" s="6">
        <v>44453</v>
      </c>
      <c r="AF358" s="6">
        <v>45549</v>
      </c>
      <c r="AG358" t="s">
        <v>909</v>
      </c>
      <c r="AH358">
        <v>2.4055559999999998</v>
      </c>
      <c r="AI358">
        <v>2.3629818781396499</v>
      </c>
      <c r="AJ358">
        <v>6.6888459999999998</v>
      </c>
      <c r="AK358">
        <v>2.94641585006435</v>
      </c>
      <c r="AL358">
        <v>47</v>
      </c>
      <c r="AM358">
        <v>27</v>
      </c>
      <c r="AN358">
        <v>0.82599999999999996</v>
      </c>
      <c r="AO358" t="s">
        <v>11991</v>
      </c>
      <c r="AP358">
        <v>1</v>
      </c>
      <c r="AQ358">
        <v>4</v>
      </c>
      <c r="AR358">
        <v>33.303147927766297</v>
      </c>
      <c r="AS358">
        <v>8.2498576138512095E-2</v>
      </c>
      <c r="AT358">
        <v>3.3897647935714001</v>
      </c>
      <c r="AU358">
        <v>1.2933679226692101</v>
      </c>
      <c r="AV358">
        <v>5.2869810636207397</v>
      </c>
    </row>
    <row r="359" spans="1:48" x14ac:dyDescent="0.25">
      <c r="A359" t="s">
        <v>17771</v>
      </c>
      <c r="B359" s="6">
        <v>44664</v>
      </c>
      <c r="C359" t="s">
        <v>17772</v>
      </c>
      <c r="D359" t="s">
        <v>212</v>
      </c>
      <c r="E359">
        <v>29339021.199999999</v>
      </c>
      <c r="F359">
        <v>28120177.899999999</v>
      </c>
      <c r="G359">
        <v>1.04194407901424E-2</v>
      </c>
      <c r="H359">
        <v>2.1583329999999998</v>
      </c>
      <c r="I359">
        <v>2.1162709999999998</v>
      </c>
      <c r="J359">
        <v>2.8636140000000001</v>
      </c>
      <c r="K359">
        <v>2.8636140000000001</v>
      </c>
      <c r="L359">
        <v>48.546399999999899</v>
      </c>
      <c r="M359">
        <v>46</v>
      </c>
      <c r="N359">
        <v>2.1066419999999999</v>
      </c>
      <c r="O359">
        <v>4.9399999999999403E-2</v>
      </c>
      <c r="P359">
        <v>-4.0019634694921001E-2</v>
      </c>
      <c r="Q359">
        <v>-2.8863078565106202</v>
      </c>
      <c r="R359">
        <v>95.558999999999997</v>
      </c>
      <c r="S359">
        <v>95.790999999999997</v>
      </c>
      <c r="T359">
        <v>95.558999999999997</v>
      </c>
      <c r="U359">
        <v>95.790999999999997</v>
      </c>
      <c r="V359" t="s">
        <v>11987</v>
      </c>
      <c r="W359" t="s">
        <v>17059</v>
      </c>
      <c r="X359" t="s">
        <v>931</v>
      </c>
      <c r="Y359" t="s">
        <v>625</v>
      </c>
      <c r="Z359" t="s">
        <v>11894</v>
      </c>
      <c r="AA359" t="s">
        <v>11839</v>
      </c>
      <c r="AB359" t="s">
        <v>11990</v>
      </c>
      <c r="AC359">
        <v>95.845658</v>
      </c>
      <c r="AD359">
        <v>0.28665800000000002</v>
      </c>
      <c r="AE359" s="6">
        <v>44362</v>
      </c>
      <c r="AF359" s="6">
        <v>45458</v>
      </c>
      <c r="AG359" t="s">
        <v>909</v>
      </c>
      <c r="AH359">
        <v>2.1583329999999998</v>
      </c>
      <c r="AI359">
        <v>2.1162712182496</v>
      </c>
      <c r="AJ359">
        <v>5.5015850000000004</v>
      </c>
      <c r="AK359">
        <v>2.8636141110776201</v>
      </c>
      <c r="AL359">
        <v>46</v>
      </c>
      <c r="AM359">
        <v>22</v>
      </c>
      <c r="AN359">
        <v>0.83899999999999997</v>
      </c>
      <c r="AO359" t="s">
        <v>11991</v>
      </c>
      <c r="AP359">
        <v>1</v>
      </c>
      <c r="AQ359">
        <v>4</v>
      </c>
      <c r="AR359">
        <v>33.303147927766297</v>
      </c>
      <c r="AS359">
        <v>8.2498576138512095E-2</v>
      </c>
      <c r="AT359">
        <v>3.3897647935714001</v>
      </c>
      <c r="AU359">
        <v>1.2933679226692101</v>
      </c>
      <c r="AV359">
        <v>5.2869810636207397</v>
      </c>
    </row>
    <row r="360" spans="1:48" x14ac:dyDescent="0.25">
      <c r="A360" t="s">
        <v>13730</v>
      </c>
      <c r="B360" s="6">
        <v>44664</v>
      </c>
      <c r="C360" t="s">
        <v>13731</v>
      </c>
      <c r="D360" t="s">
        <v>212</v>
      </c>
      <c r="E360">
        <v>26894102.800000001</v>
      </c>
      <c r="F360">
        <v>25895923.100000001</v>
      </c>
      <c r="G360">
        <v>9.5952820016749797E-3</v>
      </c>
      <c r="H360">
        <v>1.897222</v>
      </c>
      <c r="I360">
        <v>1.862317</v>
      </c>
      <c r="J360">
        <v>2.90584</v>
      </c>
      <c r="K360">
        <v>2.90584</v>
      </c>
      <c r="L360">
        <v>63.2318</v>
      </c>
      <c r="M360">
        <v>60</v>
      </c>
      <c r="N360">
        <v>1.856039</v>
      </c>
      <c r="O360">
        <v>5.3299999999989398E-2</v>
      </c>
      <c r="P360">
        <v>-2.0634487058013198E-2</v>
      </c>
      <c r="Q360">
        <v>-2.5350785317301501</v>
      </c>
      <c r="R360">
        <v>96.192999999999998</v>
      </c>
      <c r="S360">
        <v>96.376000000000005</v>
      </c>
      <c r="T360">
        <v>96.192999999999998</v>
      </c>
      <c r="U360">
        <v>96.376000000000005</v>
      </c>
      <c r="V360" t="s">
        <v>11987</v>
      </c>
      <c r="W360" t="s">
        <v>10500</v>
      </c>
      <c r="X360" t="s">
        <v>931</v>
      </c>
      <c r="Y360" t="s">
        <v>625</v>
      </c>
      <c r="Z360" t="s">
        <v>11894</v>
      </c>
      <c r="AA360" t="s">
        <v>11839</v>
      </c>
      <c r="AB360" t="s">
        <v>11990</v>
      </c>
      <c r="AC360">
        <v>96.288481000000004</v>
      </c>
      <c r="AD360">
        <v>9.5480999999999996E-2</v>
      </c>
      <c r="AE360" s="6">
        <v>44266</v>
      </c>
      <c r="AF360" s="6">
        <v>45362</v>
      </c>
      <c r="AG360" t="s">
        <v>909</v>
      </c>
      <c r="AH360">
        <v>1.897222</v>
      </c>
      <c r="AI360">
        <v>1.8623165142034801</v>
      </c>
      <c r="AJ360">
        <v>4.4875639999999999</v>
      </c>
      <c r="AK360">
        <v>2.9058403277071001</v>
      </c>
      <c r="AL360">
        <v>60</v>
      </c>
      <c r="AM360">
        <v>32</v>
      </c>
      <c r="AN360">
        <v>0.92900000000000005</v>
      </c>
      <c r="AO360" t="s">
        <v>11991</v>
      </c>
      <c r="AP360">
        <v>1</v>
      </c>
      <c r="AQ360">
        <v>4</v>
      </c>
      <c r="AR360">
        <v>33.303147927766297</v>
      </c>
      <c r="AS360">
        <v>8.2498576138512095E-2</v>
      </c>
      <c r="AT360">
        <v>3.3897647935714001</v>
      </c>
      <c r="AU360">
        <v>1.2933679226692101</v>
      </c>
      <c r="AV360">
        <v>5.2869810636207397</v>
      </c>
    </row>
    <row r="361" spans="1:48" x14ac:dyDescent="0.25">
      <c r="A361" t="s">
        <v>21506</v>
      </c>
      <c r="B361" s="6">
        <v>44664</v>
      </c>
      <c r="C361" t="s">
        <v>21507</v>
      </c>
      <c r="D361" t="s">
        <v>212</v>
      </c>
      <c r="E361">
        <v>14669510.4</v>
      </c>
      <c r="F361">
        <v>14128873.800000001</v>
      </c>
      <c r="G361">
        <v>5.2352074195620999E-3</v>
      </c>
      <c r="H361">
        <v>2.6194440000000001</v>
      </c>
      <c r="I361">
        <v>2.5489250000000001</v>
      </c>
      <c r="J361">
        <v>2.8741379999999999</v>
      </c>
      <c r="K361">
        <v>2.8741379999999999</v>
      </c>
      <c r="L361">
        <v>39.362099999999998</v>
      </c>
      <c r="M361">
        <v>35</v>
      </c>
      <c r="N361">
        <v>2.5344920000000002</v>
      </c>
      <c r="O361">
        <v>-5.0200000000000203E-2</v>
      </c>
      <c r="P361">
        <v>-1.36120680567008E-2</v>
      </c>
      <c r="Q361">
        <v>-3.57472132391168</v>
      </c>
      <c r="R361">
        <v>95.831249999999997</v>
      </c>
      <c r="S361">
        <v>95.979249999999993</v>
      </c>
      <c r="T361">
        <v>95.831249999999997</v>
      </c>
      <c r="U361">
        <v>95.979249999999993</v>
      </c>
      <c r="V361" t="s">
        <v>11987</v>
      </c>
      <c r="W361" t="s">
        <v>20768</v>
      </c>
      <c r="X361" t="s">
        <v>931</v>
      </c>
      <c r="Y361" t="s">
        <v>625</v>
      </c>
      <c r="Z361" t="s">
        <v>11894</v>
      </c>
      <c r="AA361" t="s">
        <v>11839</v>
      </c>
      <c r="AB361" t="s">
        <v>11990</v>
      </c>
      <c r="AC361">
        <v>96.314555999999996</v>
      </c>
      <c r="AD361">
        <v>0.48330600000000001</v>
      </c>
      <c r="AE361" s="6">
        <v>44531</v>
      </c>
      <c r="AF361" s="6">
        <v>45627</v>
      </c>
      <c r="AG361" t="s">
        <v>909</v>
      </c>
      <c r="AH361">
        <v>2.6194440000000001</v>
      </c>
      <c r="AI361">
        <v>2.5489249240815699</v>
      </c>
      <c r="AJ361">
        <v>7.7687679999999997</v>
      </c>
      <c r="AK361">
        <v>2.8741375300080301</v>
      </c>
      <c r="AL361">
        <v>35</v>
      </c>
      <c r="AM361">
        <v>18</v>
      </c>
      <c r="AN361">
        <v>1.27</v>
      </c>
      <c r="AO361" t="s">
        <v>11991</v>
      </c>
      <c r="AP361">
        <v>1</v>
      </c>
      <c r="AQ361">
        <v>4</v>
      </c>
      <c r="AR361">
        <v>33.303147927766297</v>
      </c>
      <c r="AS361">
        <v>8.2498576138512095E-2</v>
      </c>
      <c r="AT361">
        <v>3.3897647935714001</v>
      </c>
      <c r="AU361">
        <v>1.2933679226692101</v>
      </c>
      <c r="AV361">
        <v>5.2869810636207397</v>
      </c>
    </row>
    <row r="362" spans="1:48" x14ac:dyDescent="0.25">
      <c r="A362" t="s">
        <v>13732</v>
      </c>
      <c r="B362" s="6">
        <v>44664</v>
      </c>
      <c r="C362" t="s">
        <v>13733</v>
      </c>
      <c r="D362" t="s">
        <v>212</v>
      </c>
      <c r="E362">
        <v>34228858</v>
      </c>
      <c r="F362">
        <v>34359165.899999999</v>
      </c>
      <c r="G362">
        <v>1.27311888154901E-2</v>
      </c>
      <c r="H362">
        <v>1.2916669999999999</v>
      </c>
      <c r="I362">
        <v>4.2559E-2</v>
      </c>
      <c r="J362">
        <v>2.9696760000000002</v>
      </c>
      <c r="K362">
        <v>2.9696760000000002</v>
      </c>
      <c r="L362">
        <v>110.5509</v>
      </c>
      <c r="M362">
        <v>105</v>
      </c>
      <c r="N362">
        <v>1.252394</v>
      </c>
      <c r="O362">
        <v>0.262500000000009</v>
      </c>
      <c r="P362">
        <v>0.173490507801665</v>
      </c>
      <c r="Q362">
        <v>0.53964883096278005</v>
      </c>
      <c r="R362">
        <v>100.14375</v>
      </c>
      <c r="S362">
        <v>100.23575</v>
      </c>
      <c r="T362">
        <v>100.14375</v>
      </c>
      <c r="U362">
        <v>100.23575</v>
      </c>
      <c r="V362" t="s">
        <v>11987</v>
      </c>
      <c r="W362" t="s">
        <v>13734</v>
      </c>
      <c r="X362" t="s">
        <v>931</v>
      </c>
      <c r="Y362" t="s">
        <v>625</v>
      </c>
      <c r="Z362" t="s">
        <v>11839</v>
      </c>
      <c r="AA362" t="s">
        <v>11839</v>
      </c>
      <c r="AB362" t="s">
        <v>11990</v>
      </c>
      <c r="AC362">
        <v>100.380696</v>
      </c>
      <c r="AD362">
        <v>0.23694599999999999</v>
      </c>
      <c r="AE362" s="6">
        <v>44046</v>
      </c>
      <c r="AF362" s="6">
        <v>45141</v>
      </c>
      <c r="AG362" t="s">
        <v>909</v>
      </c>
      <c r="AH362">
        <v>1.2916669999999999</v>
      </c>
      <c r="AI362">
        <v>4.25591940862683E-2</v>
      </c>
      <c r="AJ362">
        <v>3.4484000000000001E-2</v>
      </c>
      <c r="AK362">
        <v>2.9696762613652599</v>
      </c>
      <c r="AL362">
        <v>105</v>
      </c>
      <c r="AM362">
        <v>68</v>
      </c>
      <c r="AN362">
        <v>1.1527099999999999</v>
      </c>
      <c r="AO362" t="s">
        <v>12197</v>
      </c>
      <c r="AP362">
        <v>1</v>
      </c>
      <c r="AQ362">
        <v>4</v>
      </c>
      <c r="AR362">
        <v>33.303147927766297</v>
      </c>
      <c r="AS362">
        <v>8.2498576138512095E-2</v>
      </c>
      <c r="AT362">
        <v>3.3897647935714001</v>
      </c>
      <c r="AU362">
        <v>1.2933679226692101</v>
      </c>
      <c r="AV362">
        <v>5.2869810636207397</v>
      </c>
    </row>
    <row r="363" spans="1:48" x14ac:dyDescent="0.25">
      <c r="A363" t="s">
        <v>13735</v>
      </c>
      <c r="B363" s="6">
        <v>44664</v>
      </c>
      <c r="C363" t="s">
        <v>13736</v>
      </c>
      <c r="D363" t="s">
        <v>212</v>
      </c>
      <c r="E363">
        <v>22004265.600000001</v>
      </c>
      <c r="F363">
        <v>22401442.600000001</v>
      </c>
      <c r="G363">
        <v>8.3004632967708398E-3</v>
      </c>
      <c r="H363">
        <v>27.7</v>
      </c>
      <c r="I363">
        <v>2.0455899999999998</v>
      </c>
      <c r="J363">
        <v>9.467174</v>
      </c>
      <c r="K363">
        <v>9.467174</v>
      </c>
      <c r="L363">
        <v>662.84640000000002</v>
      </c>
      <c r="M363">
        <v>664</v>
      </c>
      <c r="N363">
        <v>10.14795</v>
      </c>
      <c r="O363">
        <v>4.1500000000005401E-2</v>
      </c>
      <c r="P363">
        <v>0.14536920844558901</v>
      </c>
      <c r="Q363">
        <v>-0.99893260846249898</v>
      </c>
      <c r="R363">
        <v>100</v>
      </c>
      <c r="S363">
        <v>101</v>
      </c>
      <c r="T363">
        <v>100</v>
      </c>
      <c r="U363">
        <v>101</v>
      </c>
      <c r="V363" t="s">
        <v>11987</v>
      </c>
      <c r="W363" t="s">
        <v>10541</v>
      </c>
      <c r="X363" t="s">
        <v>931</v>
      </c>
      <c r="Y363" t="s">
        <v>625</v>
      </c>
      <c r="Z363" t="s">
        <v>11839</v>
      </c>
      <c r="AA363" t="s">
        <v>256</v>
      </c>
      <c r="AB363" t="s">
        <v>11990</v>
      </c>
      <c r="AC363">
        <v>101.80500000000001</v>
      </c>
      <c r="AD363">
        <v>1.8049999999999999</v>
      </c>
      <c r="AE363" s="6">
        <v>44131</v>
      </c>
      <c r="AF363" s="6">
        <v>54788</v>
      </c>
      <c r="AG363" t="s">
        <v>935</v>
      </c>
      <c r="AH363">
        <v>1.5249999999999999</v>
      </c>
      <c r="AI363">
        <v>1.45207748202773</v>
      </c>
      <c r="AJ363">
        <v>3.4467780000000001</v>
      </c>
      <c r="AK363">
        <v>3.12294411110449</v>
      </c>
      <c r="AL363">
        <v>104</v>
      </c>
      <c r="AM363">
        <v>70</v>
      </c>
      <c r="AN363">
        <v>3.8</v>
      </c>
      <c r="AO363" t="s">
        <v>11991</v>
      </c>
      <c r="AP363">
        <v>1</v>
      </c>
      <c r="AQ363">
        <v>3</v>
      </c>
      <c r="AR363">
        <v>57.731257599438699</v>
      </c>
      <c r="AS363">
        <v>8.1243939286252898E-2</v>
      </c>
      <c r="AT363">
        <v>3.3756229737955299</v>
      </c>
      <c r="AU363">
        <v>1.2820761909987699</v>
      </c>
      <c r="AV363">
        <v>19.929304563131101</v>
      </c>
    </row>
    <row r="364" spans="1:48" x14ac:dyDescent="0.25">
      <c r="A364" t="s">
        <v>13737</v>
      </c>
      <c r="B364" s="6">
        <v>44664</v>
      </c>
      <c r="C364" t="s">
        <v>13738</v>
      </c>
      <c r="D364" t="s">
        <v>212</v>
      </c>
      <c r="E364">
        <v>24449184.399999999</v>
      </c>
      <c r="F364">
        <v>20447667.800000001</v>
      </c>
      <c r="G364">
        <v>7.5765261726991398E-3</v>
      </c>
      <c r="H364">
        <v>8.3333329999999997</v>
      </c>
      <c r="I364">
        <v>7.3450829999999998</v>
      </c>
      <c r="J364">
        <v>4.7341769999999999</v>
      </c>
      <c r="K364">
        <v>4.7341769999999999</v>
      </c>
      <c r="L364">
        <v>203.66209999999899</v>
      </c>
      <c r="M364">
        <v>204</v>
      </c>
      <c r="N364">
        <v>7.3136570000000001</v>
      </c>
      <c r="O364">
        <v>-4.3199999999998698E-2</v>
      </c>
      <c r="P364">
        <v>-2.4794705009929001</v>
      </c>
      <c r="Q364">
        <v>-10.975761074842801</v>
      </c>
      <c r="R364">
        <v>83.237499999999997</v>
      </c>
      <c r="S364">
        <v>83.906499999999994</v>
      </c>
      <c r="T364">
        <v>83.237499999999997</v>
      </c>
      <c r="U364">
        <v>83.906499999999994</v>
      </c>
      <c r="V364" t="s">
        <v>11987</v>
      </c>
      <c r="W364" t="s">
        <v>10912</v>
      </c>
      <c r="X364" t="s">
        <v>931</v>
      </c>
      <c r="Y364" t="s">
        <v>625</v>
      </c>
      <c r="Z364" t="s">
        <v>11894</v>
      </c>
      <c r="AA364" t="s">
        <v>11839</v>
      </c>
      <c r="AB364" t="s">
        <v>11990</v>
      </c>
      <c r="AC364">
        <v>83.633332999999993</v>
      </c>
      <c r="AD364">
        <v>0.39583299999999999</v>
      </c>
      <c r="AE364" s="6">
        <v>44061</v>
      </c>
      <c r="AF364" s="6">
        <v>47713</v>
      </c>
      <c r="AG364" t="s">
        <v>1880</v>
      </c>
      <c r="AH364">
        <v>8.3333329999999997</v>
      </c>
      <c r="AI364">
        <v>7.3450825451002402</v>
      </c>
      <c r="AJ364">
        <v>61.469737000000002</v>
      </c>
      <c r="AK364">
        <v>4.7341769670203897</v>
      </c>
      <c r="AL364">
        <v>204</v>
      </c>
      <c r="AM364">
        <v>201</v>
      </c>
      <c r="AN364">
        <v>2.375</v>
      </c>
      <c r="AO364" t="s">
        <v>11991</v>
      </c>
      <c r="AP364">
        <v>1</v>
      </c>
      <c r="AQ364">
        <v>4</v>
      </c>
      <c r="AR364">
        <v>32.937902950067603</v>
      </c>
      <c r="AS364">
        <v>2.5920000084589299E-2</v>
      </c>
      <c r="AT364">
        <v>4.2778768395940803E-2</v>
      </c>
      <c r="AU364">
        <v>7.2808572775578201E-2</v>
      </c>
      <c r="AV364">
        <v>-0.17144468528856199</v>
      </c>
    </row>
    <row r="365" spans="1:48" x14ac:dyDescent="0.25">
      <c r="A365" t="s">
        <v>21508</v>
      </c>
      <c r="B365" s="6">
        <v>44664</v>
      </c>
      <c r="C365" t="s">
        <v>21509</v>
      </c>
      <c r="D365" t="s">
        <v>212</v>
      </c>
      <c r="E365">
        <v>14669510.4</v>
      </c>
      <c r="F365">
        <v>14028157.4</v>
      </c>
      <c r="G365">
        <v>5.1978886952973201E-3</v>
      </c>
      <c r="H365">
        <v>4.5972220000000004</v>
      </c>
      <c r="I365">
        <v>4.2129690000000002</v>
      </c>
      <c r="J365">
        <v>4.1099889999999997</v>
      </c>
      <c r="K365">
        <v>4.1099889999999997</v>
      </c>
      <c r="L365">
        <v>147.79059999999899</v>
      </c>
      <c r="M365">
        <v>147</v>
      </c>
      <c r="N365">
        <v>4.1913460000000002</v>
      </c>
      <c r="O365">
        <v>4.2800000000009497E-2</v>
      </c>
      <c r="P365">
        <v>-1.2303296535828401</v>
      </c>
      <c r="Q365">
        <v>-5.0720426576280397</v>
      </c>
      <c r="R365">
        <v>94.47</v>
      </c>
      <c r="S365">
        <v>94.872</v>
      </c>
      <c r="T365">
        <v>94.47</v>
      </c>
      <c r="U365">
        <v>94.872</v>
      </c>
      <c r="V365" t="s">
        <v>11987</v>
      </c>
      <c r="W365" t="s">
        <v>19675</v>
      </c>
      <c r="X365" t="s">
        <v>931</v>
      </c>
      <c r="Y365" t="s">
        <v>625</v>
      </c>
      <c r="Z365" t="s">
        <v>11894</v>
      </c>
      <c r="AA365" t="s">
        <v>11839</v>
      </c>
      <c r="AB365" t="s">
        <v>11990</v>
      </c>
      <c r="AC365">
        <v>95.627986000000007</v>
      </c>
      <c r="AD365">
        <v>1.157986</v>
      </c>
      <c r="AE365" s="6">
        <v>44523</v>
      </c>
      <c r="AF365" s="6">
        <v>46349</v>
      </c>
      <c r="AG365" t="s">
        <v>1880</v>
      </c>
      <c r="AH365">
        <v>4.5972220000000004</v>
      </c>
      <c r="AI365">
        <v>4.2129688872143198</v>
      </c>
      <c r="AJ365">
        <v>20.746659999999999</v>
      </c>
      <c r="AK365">
        <v>4.1099887739175802</v>
      </c>
      <c r="AL365">
        <v>147</v>
      </c>
      <c r="AM365">
        <v>140</v>
      </c>
      <c r="AN365">
        <v>2.875</v>
      </c>
      <c r="AO365" t="s">
        <v>11991</v>
      </c>
      <c r="AP365">
        <v>1</v>
      </c>
      <c r="AQ365">
        <v>4</v>
      </c>
      <c r="AR365">
        <v>32.937902950067603</v>
      </c>
      <c r="AS365">
        <v>2.5920000084589299E-2</v>
      </c>
      <c r="AT365">
        <v>4.2778768395940803E-2</v>
      </c>
      <c r="AU365">
        <v>7.2808572775578201E-2</v>
      </c>
      <c r="AV365">
        <v>-0.17144468528856199</v>
      </c>
    </row>
    <row r="366" spans="1:48" x14ac:dyDescent="0.25">
      <c r="A366" t="s">
        <v>13739</v>
      </c>
      <c r="B366" s="6">
        <v>44664</v>
      </c>
      <c r="C366" t="s">
        <v>13740</v>
      </c>
      <c r="D366" t="s">
        <v>212</v>
      </c>
      <c r="E366">
        <v>24449184.399999999</v>
      </c>
      <c r="F366">
        <v>24073447.899999999</v>
      </c>
      <c r="G366">
        <v>8.9199956480097899E-3</v>
      </c>
      <c r="H366">
        <v>5.3666669999999996</v>
      </c>
      <c r="I366">
        <v>4.7863439999999997</v>
      </c>
      <c r="J366">
        <v>4.2151820000000004</v>
      </c>
      <c r="K366">
        <v>4.2151820000000004</v>
      </c>
      <c r="L366">
        <v>155.6465</v>
      </c>
      <c r="M366">
        <v>156</v>
      </c>
      <c r="N366">
        <v>4.7634270000000001</v>
      </c>
      <c r="O366">
        <v>-0.17810000000000301</v>
      </c>
      <c r="P366">
        <v>-0.604977048224553</v>
      </c>
      <c r="Q366">
        <v>-6.4524925553782397</v>
      </c>
      <c r="R366">
        <v>97.924999999999997</v>
      </c>
      <c r="S366">
        <v>98.376999999999995</v>
      </c>
      <c r="T366">
        <v>97.924999999999997</v>
      </c>
      <c r="U366">
        <v>98.376999999999995</v>
      </c>
      <c r="V366" t="s">
        <v>11987</v>
      </c>
      <c r="W366" t="s">
        <v>10909</v>
      </c>
      <c r="X366" t="s">
        <v>931</v>
      </c>
      <c r="Y366" t="s">
        <v>625</v>
      </c>
      <c r="Z366" t="s">
        <v>11894</v>
      </c>
      <c r="AA366" t="s">
        <v>343</v>
      </c>
      <c r="AB366" t="s">
        <v>11990</v>
      </c>
      <c r="AC366">
        <v>98.463194000000001</v>
      </c>
      <c r="AD366">
        <v>0.53819399999999995</v>
      </c>
      <c r="AE366" s="6">
        <v>42978</v>
      </c>
      <c r="AF366" s="6">
        <v>46630</v>
      </c>
      <c r="AG366" t="s">
        <v>1880</v>
      </c>
      <c r="AH366">
        <v>5.3666669999999996</v>
      </c>
      <c r="AI366">
        <v>4.7863435458413504</v>
      </c>
      <c r="AJ366">
        <v>26.735033000000001</v>
      </c>
      <c r="AK366">
        <v>4.2151819050922503</v>
      </c>
      <c r="AL366">
        <v>156</v>
      </c>
      <c r="AM366">
        <v>151</v>
      </c>
      <c r="AN366">
        <v>3.875</v>
      </c>
      <c r="AO366" t="s">
        <v>11991</v>
      </c>
      <c r="AP366">
        <v>1</v>
      </c>
      <c r="AQ366">
        <v>4</v>
      </c>
      <c r="AR366">
        <v>32.937902950067603</v>
      </c>
      <c r="AS366">
        <v>2.5920000084589299E-2</v>
      </c>
      <c r="AT366">
        <v>4.2778768395940803E-2</v>
      </c>
      <c r="AU366">
        <v>7.2808572775578201E-2</v>
      </c>
      <c r="AV366">
        <v>-0.17144468528856199</v>
      </c>
    </row>
    <row r="367" spans="1:48" x14ac:dyDescent="0.25">
      <c r="A367" t="s">
        <v>13741</v>
      </c>
      <c r="B367" s="6">
        <v>44664</v>
      </c>
      <c r="C367" t="s">
        <v>13742</v>
      </c>
      <c r="D367" t="s">
        <v>212</v>
      </c>
      <c r="E367">
        <v>19559347.600000001</v>
      </c>
      <c r="F367">
        <v>19400346.300000001</v>
      </c>
      <c r="G367">
        <v>7.1884594953725298E-3</v>
      </c>
      <c r="H367">
        <v>27.7</v>
      </c>
      <c r="I367">
        <v>2.7772410000000001</v>
      </c>
      <c r="J367">
        <v>8.9584309999999991</v>
      </c>
      <c r="K367">
        <v>8.9584309999999991</v>
      </c>
      <c r="L367">
        <v>611.97209999999995</v>
      </c>
      <c r="M367">
        <v>613</v>
      </c>
      <c r="N367">
        <v>10.903432</v>
      </c>
      <c r="O367">
        <v>-0.11320000000000199</v>
      </c>
      <c r="P367">
        <v>-9.7085065232271894E-2</v>
      </c>
      <c r="Q367">
        <v>-2.68921969564841</v>
      </c>
      <c r="R367">
        <v>98.331249999999997</v>
      </c>
      <c r="S367">
        <v>98.871250000000003</v>
      </c>
      <c r="T367">
        <v>98.331249999999997</v>
      </c>
      <c r="U367">
        <v>98.871250000000003</v>
      </c>
      <c r="V367" t="s">
        <v>11987</v>
      </c>
      <c r="W367" t="s">
        <v>13743</v>
      </c>
      <c r="X367" t="s">
        <v>931</v>
      </c>
      <c r="Y367" t="s">
        <v>625</v>
      </c>
      <c r="Z367" t="s">
        <v>11839</v>
      </c>
      <c r="AA367" t="s">
        <v>11839</v>
      </c>
      <c r="AB367" t="s">
        <v>11990</v>
      </c>
      <c r="AC367">
        <v>99.187083000000001</v>
      </c>
      <c r="AD367">
        <v>0.85583299999999995</v>
      </c>
      <c r="AE367" s="6">
        <v>43677</v>
      </c>
      <c r="AF367" s="6">
        <v>54788</v>
      </c>
      <c r="AG367" t="s">
        <v>1880</v>
      </c>
      <c r="AH367">
        <v>2.2833329999999998</v>
      </c>
      <c r="AI367">
        <v>2.1505004091303501</v>
      </c>
      <c r="AJ367">
        <v>5.9287349999999996</v>
      </c>
      <c r="AK367">
        <v>4.4730243986069897</v>
      </c>
      <c r="AL367">
        <v>204</v>
      </c>
      <c r="AM367">
        <v>183</v>
      </c>
      <c r="AN367">
        <v>3.95</v>
      </c>
      <c r="AO367" t="s">
        <v>11991</v>
      </c>
      <c r="AP367">
        <v>1</v>
      </c>
      <c r="AQ367">
        <v>4</v>
      </c>
      <c r="AR367">
        <v>32.937902950067603</v>
      </c>
      <c r="AS367">
        <v>2.5920000084589299E-2</v>
      </c>
      <c r="AT367">
        <v>4.2778768395940803E-2</v>
      </c>
      <c r="AU367">
        <v>7.2808572775578201E-2</v>
      </c>
      <c r="AV367">
        <v>-0.17144468528856199</v>
      </c>
    </row>
    <row r="368" spans="1:48" x14ac:dyDescent="0.25">
      <c r="A368" t="s">
        <v>13744</v>
      </c>
      <c r="B368" s="6">
        <v>44664</v>
      </c>
      <c r="C368" t="s">
        <v>13745</v>
      </c>
      <c r="D368" t="s">
        <v>212</v>
      </c>
      <c r="E368">
        <v>44008531.799999997</v>
      </c>
      <c r="F368">
        <v>42514992.299999997</v>
      </c>
      <c r="G368">
        <v>1.57531878256712E-2</v>
      </c>
      <c r="H368">
        <v>1.45</v>
      </c>
      <c r="I368">
        <v>1.4108780000000001</v>
      </c>
      <c r="J368">
        <v>4.0971060000000001</v>
      </c>
      <c r="K368">
        <v>4.0971060000000001</v>
      </c>
      <c r="L368">
        <v>212.59059999999999</v>
      </c>
      <c r="M368">
        <v>206</v>
      </c>
      <c r="N368">
        <v>1.4051849999999999</v>
      </c>
      <c r="O368">
        <v>2.4399999999990998E-2</v>
      </c>
      <c r="P368">
        <v>8.56149384933724E-2</v>
      </c>
      <c r="Q368">
        <v>-1.3925576180049899</v>
      </c>
      <c r="R368">
        <v>96.5</v>
      </c>
      <c r="S368">
        <v>97.25</v>
      </c>
      <c r="T368">
        <v>96.5</v>
      </c>
      <c r="U368">
        <v>97.25</v>
      </c>
      <c r="V368" t="s">
        <v>11987</v>
      </c>
      <c r="W368" t="s">
        <v>6593</v>
      </c>
      <c r="X368" t="s">
        <v>931</v>
      </c>
      <c r="Y368" t="s">
        <v>625</v>
      </c>
      <c r="Z368" t="s">
        <v>11839</v>
      </c>
      <c r="AA368" t="s">
        <v>256</v>
      </c>
      <c r="AB368" t="s">
        <v>11990</v>
      </c>
      <c r="AC368">
        <v>96.606250000000003</v>
      </c>
      <c r="AD368">
        <v>0.10625</v>
      </c>
      <c r="AE368" s="6">
        <v>44104</v>
      </c>
      <c r="AF368" s="6">
        <v>45199</v>
      </c>
      <c r="AG368" t="s">
        <v>3524</v>
      </c>
      <c r="AH368">
        <v>1.45</v>
      </c>
      <c r="AI368">
        <v>1.41087842172232</v>
      </c>
      <c r="AJ368">
        <v>3.1178880000000002</v>
      </c>
      <c r="AK368">
        <v>4.0971056635506997</v>
      </c>
      <c r="AL368">
        <v>206</v>
      </c>
      <c r="AM368">
        <v>170</v>
      </c>
      <c r="AN368">
        <v>2.125</v>
      </c>
      <c r="AO368" t="s">
        <v>11991</v>
      </c>
      <c r="AP368">
        <v>1</v>
      </c>
      <c r="AQ368">
        <v>3</v>
      </c>
      <c r="AR368">
        <v>46.325687923488097</v>
      </c>
      <c r="AS368">
        <v>-1.13909187735785E-2</v>
      </c>
      <c r="AT368">
        <v>-0.58160656692618296</v>
      </c>
      <c r="AU368">
        <v>-0.19221845858584799</v>
      </c>
      <c r="AV368">
        <v>-0.99937038403535094</v>
      </c>
    </row>
    <row r="369" spans="1:48" x14ac:dyDescent="0.25">
      <c r="A369" t="s">
        <v>13746</v>
      </c>
      <c r="B369" s="6">
        <v>44664</v>
      </c>
      <c r="C369" t="s">
        <v>13747</v>
      </c>
      <c r="D369" t="s">
        <v>212</v>
      </c>
      <c r="E369">
        <v>36673776.600000001</v>
      </c>
      <c r="F369">
        <v>35353266.100000001</v>
      </c>
      <c r="G369">
        <v>1.3099535294241399E-2</v>
      </c>
      <c r="H369">
        <v>2.5694439999999998</v>
      </c>
      <c r="I369">
        <v>2.4004449999999999</v>
      </c>
      <c r="J369">
        <v>5.1409089999999997</v>
      </c>
      <c r="K369">
        <v>5.1409089999999997</v>
      </c>
      <c r="L369">
        <v>267.14919999999898</v>
      </c>
      <c r="M369">
        <v>264</v>
      </c>
      <c r="N369">
        <v>2.38632</v>
      </c>
      <c r="O369">
        <v>3.75000000000014E-2</v>
      </c>
      <c r="P369">
        <v>-1.1521506012935201</v>
      </c>
      <c r="Q369">
        <v>-3.53236315413286</v>
      </c>
      <c r="R369">
        <v>95</v>
      </c>
      <c r="S369">
        <v>95.5</v>
      </c>
      <c r="T369">
        <v>95</v>
      </c>
      <c r="U369">
        <v>95.5</v>
      </c>
      <c r="V369" t="s">
        <v>11987</v>
      </c>
      <c r="W369" t="s">
        <v>6597</v>
      </c>
      <c r="X369" t="s">
        <v>931</v>
      </c>
      <c r="Y369" t="s">
        <v>625</v>
      </c>
      <c r="Z369" t="s">
        <v>11839</v>
      </c>
      <c r="AA369" t="s">
        <v>256</v>
      </c>
      <c r="AB369" t="s">
        <v>11990</v>
      </c>
      <c r="AC369">
        <v>96.399305999999996</v>
      </c>
      <c r="AD369">
        <v>1.3993059999999999</v>
      </c>
      <c r="AE369" s="6">
        <v>43782</v>
      </c>
      <c r="AF369" s="6">
        <v>45609</v>
      </c>
      <c r="AG369" t="s">
        <v>3524</v>
      </c>
      <c r="AH369">
        <v>2.5694439999999998</v>
      </c>
      <c r="AI369">
        <v>2.4004445594493902</v>
      </c>
      <c r="AJ369">
        <v>7.0691790000000001</v>
      </c>
      <c r="AK369">
        <v>5.1409090326567899</v>
      </c>
      <c r="AL369">
        <v>264</v>
      </c>
      <c r="AM369">
        <v>246</v>
      </c>
      <c r="AN369">
        <v>3.25</v>
      </c>
      <c r="AO369" t="s">
        <v>11991</v>
      </c>
      <c r="AP369">
        <v>1</v>
      </c>
      <c r="AQ369">
        <v>3</v>
      </c>
      <c r="AR369">
        <v>46.325687923488097</v>
      </c>
      <c r="AS369">
        <v>-1.13909187735785E-2</v>
      </c>
      <c r="AT369">
        <v>-0.58160656692618296</v>
      </c>
      <c r="AU369">
        <v>-0.19221845858584799</v>
      </c>
      <c r="AV369">
        <v>-0.99937038403535094</v>
      </c>
    </row>
    <row r="370" spans="1:48" x14ac:dyDescent="0.25">
      <c r="A370" t="s">
        <v>13748</v>
      </c>
      <c r="B370" s="6">
        <v>44664</v>
      </c>
      <c r="C370" t="s">
        <v>13749</v>
      </c>
      <c r="D370" t="s">
        <v>212</v>
      </c>
      <c r="E370">
        <v>66012797.399999999</v>
      </c>
      <c r="F370">
        <v>65318288</v>
      </c>
      <c r="G370">
        <v>2.4202550782833801E-2</v>
      </c>
      <c r="H370">
        <v>2.1138889999999999</v>
      </c>
      <c r="I370">
        <v>1.981978</v>
      </c>
      <c r="J370">
        <v>4.7536949999999996</v>
      </c>
      <c r="K370">
        <v>4.7536949999999996</v>
      </c>
      <c r="L370">
        <v>238.54119999999901</v>
      </c>
      <c r="M370">
        <v>238</v>
      </c>
      <c r="N370">
        <v>1.9749509999999999</v>
      </c>
      <c r="O370">
        <v>4.2100000000000401E-2</v>
      </c>
      <c r="P370">
        <v>-0.356656183592785</v>
      </c>
      <c r="Q370">
        <v>-2.3841381118888099</v>
      </c>
      <c r="R370">
        <v>97.5</v>
      </c>
      <c r="S370">
        <v>98</v>
      </c>
      <c r="T370">
        <v>97.5</v>
      </c>
      <c r="U370">
        <v>98</v>
      </c>
      <c r="V370" t="s">
        <v>11987</v>
      </c>
      <c r="W370" t="s">
        <v>6595</v>
      </c>
      <c r="X370" t="s">
        <v>931</v>
      </c>
      <c r="Y370" t="s">
        <v>625</v>
      </c>
      <c r="Z370" t="s">
        <v>11839</v>
      </c>
      <c r="AA370" t="s">
        <v>256</v>
      </c>
      <c r="AB370" t="s">
        <v>11990</v>
      </c>
      <c r="AC370">
        <v>98.947917000000004</v>
      </c>
      <c r="AD370">
        <v>1.4479169999999999</v>
      </c>
      <c r="AE370" s="6">
        <v>43614</v>
      </c>
      <c r="AF370" s="6">
        <v>45441</v>
      </c>
      <c r="AG370" t="s">
        <v>3524</v>
      </c>
      <c r="AH370">
        <v>2.1138889999999999</v>
      </c>
      <c r="AI370">
        <v>1.9819778252068301</v>
      </c>
      <c r="AJ370">
        <v>5.0026549999999999</v>
      </c>
      <c r="AK370">
        <v>4.7536952368232797</v>
      </c>
      <c r="AL370">
        <v>238</v>
      </c>
      <c r="AM370">
        <v>214</v>
      </c>
      <c r="AN370">
        <v>3.75</v>
      </c>
      <c r="AO370" t="s">
        <v>11991</v>
      </c>
      <c r="AP370">
        <v>1</v>
      </c>
      <c r="AQ370">
        <v>3</v>
      </c>
      <c r="AR370">
        <v>46.325687923488097</v>
      </c>
      <c r="AS370">
        <v>-1.13909187735785E-2</v>
      </c>
      <c r="AT370">
        <v>-0.58160656692618296</v>
      </c>
      <c r="AU370">
        <v>-0.19221845858584799</v>
      </c>
      <c r="AV370">
        <v>-0.99937038403535094</v>
      </c>
    </row>
    <row r="371" spans="1:48" x14ac:dyDescent="0.25">
      <c r="A371" t="s">
        <v>13750</v>
      </c>
      <c r="B371" s="6">
        <v>44664</v>
      </c>
      <c r="C371" t="s">
        <v>13751</v>
      </c>
      <c r="D371" t="s">
        <v>212</v>
      </c>
      <c r="E371">
        <v>51343287</v>
      </c>
      <c r="F371">
        <v>42874853.600000001</v>
      </c>
      <c r="G371">
        <v>1.5886528163097099E-2</v>
      </c>
      <c r="H371">
        <v>7.85</v>
      </c>
      <c r="I371">
        <v>6.6513629999999999</v>
      </c>
      <c r="J371">
        <v>5.9554669999999996</v>
      </c>
      <c r="K371">
        <v>5.9554669999999996</v>
      </c>
      <c r="L371">
        <v>325.62999999999897</v>
      </c>
      <c r="M371">
        <v>326</v>
      </c>
      <c r="N371">
        <v>6.6182030000000003</v>
      </c>
      <c r="O371">
        <v>-0.55079999999999496</v>
      </c>
      <c r="P371">
        <v>-4.4277521462775402</v>
      </c>
      <c r="Q371">
        <v>-11.9665827213576</v>
      </c>
      <c r="R371">
        <v>83</v>
      </c>
      <c r="S371">
        <v>84</v>
      </c>
      <c r="T371">
        <v>83</v>
      </c>
      <c r="U371">
        <v>84</v>
      </c>
      <c r="V371" t="s">
        <v>11987</v>
      </c>
      <c r="W371" t="s">
        <v>6609</v>
      </c>
      <c r="X371" t="s">
        <v>931</v>
      </c>
      <c r="Y371" t="s">
        <v>625</v>
      </c>
      <c r="Z371" t="s">
        <v>11839</v>
      </c>
      <c r="AA371" t="s">
        <v>256</v>
      </c>
      <c r="AB371" t="s">
        <v>11990</v>
      </c>
      <c r="AC371">
        <v>83.506249999999994</v>
      </c>
      <c r="AD371">
        <v>0.50624999999999998</v>
      </c>
      <c r="AE371" s="6">
        <v>43885</v>
      </c>
      <c r="AF371" s="6">
        <v>47538</v>
      </c>
      <c r="AG371" t="s">
        <v>3524</v>
      </c>
      <c r="AH371">
        <v>7.85</v>
      </c>
      <c r="AI371">
        <v>6.6513633456210997</v>
      </c>
      <c r="AJ371">
        <v>51.726089999999999</v>
      </c>
      <c r="AK371">
        <v>5.9554667117252302</v>
      </c>
      <c r="AL371">
        <v>326</v>
      </c>
      <c r="AM371">
        <v>323</v>
      </c>
      <c r="AN371">
        <v>3.375</v>
      </c>
      <c r="AO371" t="s">
        <v>11991</v>
      </c>
      <c r="AP371">
        <v>1</v>
      </c>
      <c r="AQ371">
        <v>3</v>
      </c>
      <c r="AR371">
        <v>46.325687923488097</v>
      </c>
      <c r="AS371">
        <v>-1.13909187735785E-2</v>
      </c>
      <c r="AT371">
        <v>-0.58160656692618296</v>
      </c>
      <c r="AU371">
        <v>-0.19221845858584799</v>
      </c>
      <c r="AV371">
        <v>-0.99937038403535094</v>
      </c>
    </row>
    <row r="372" spans="1:48" x14ac:dyDescent="0.25">
      <c r="A372" t="s">
        <v>13752</v>
      </c>
      <c r="B372" s="6">
        <v>44664</v>
      </c>
      <c r="C372" t="s">
        <v>13753</v>
      </c>
      <c r="D372" t="s">
        <v>212</v>
      </c>
      <c r="E372">
        <v>25671643.199999999</v>
      </c>
      <c r="F372">
        <v>21546531</v>
      </c>
      <c r="G372">
        <v>7.9836907495370001E-3</v>
      </c>
      <c r="H372">
        <v>8.4499999999999993</v>
      </c>
      <c r="I372">
        <v>7.0370549999999996</v>
      </c>
      <c r="J372">
        <v>5.9467840000000001</v>
      </c>
      <c r="K372">
        <v>5.9467840000000001</v>
      </c>
      <c r="L372">
        <v>324.96170000000001</v>
      </c>
      <c r="M372">
        <v>326</v>
      </c>
      <c r="N372">
        <v>7.0070030000000001</v>
      </c>
      <c r="O372">
        <v>-0.54479999999999995</v>
      </c>
      <c r="P372">
        <v>-3.5719400548213698</v>
      </c>
      <c r="Q372">
        <v>-12.0109522349833</v>
      </c>
      <c r="R372">
        <v>83.75</v>
      </c>
      <c r="S372">
        <v>84.75</v>
      </c>
      <c r="T372">
        <v>83.75</v>
      </c>
      <c r="U372">
        <v>84.75</v>
      </c>
      <c r="V372" t="s">
        <v>11987</v>
      </c>
      <c r="W372" t="s">
        <v>6610</v>
      </c>
      <c r="X372" t="s">
        <v>931</v>
      </c>
      <c r="Y372" t="s">
        <v>625</v>
      </c>
      <c r="Z372" t="s">
        <v>11839</v>
      </c>
      <c r="AA372" t="s">
        <v>256</v>
      </c>
      <c r="AB372" t="s">
        <v>11990</v>
      </c>
      <c r="AC372">
        <v>83.931250000000006</v>
      </c>
      <c r="AD372">
        <v>0.18124999999999999</v>
      </c>
      <c r="AE372" s="6">
        <v>44104</v>
      </c>
      <c r="AF372" s="6">
        <v>47756</v>
      </c>
      <c r="AG372" t="s">
        <v>3524</v>
      </c>
      <c r="AH372">
        <v>8.4499999999999993</v>
      </c>
      <c r="AI372">
        <v>7.0370546281183701</v>
      </c>
      <c r="AJ372">
        <v>58.207810000000002</v>
      </c>
      <c r="AK372">
        <v>5.9467837349944599</v>
      </c>
      <c r="AL372">
        <v>326</v>
      </c>
      <c r="AM372">
        <v>322</v>
      </c>
      <c r="AN372">
        <v>3.625</v>
      </c>
      <c r="AO372" t="s">
        <v>11991</v>
      </c>
      <c r="AP372">
        <v>1</v>
      </c>
      <c r="AQ372">
        <v>3</v>
      </c>
      <c r="AR372">
        <v>46.325687923488097</v>
      </c>
      <c r="AS372">
        <v>-1.13909187735785E-2</v>
      </c>
      <c r="AT372">
        <v>-0.58160656692618296</v>
      </c>
      <c r="AU372">
        <v>-0.19221845858584799</v>
      </c>
      <c r="AV372">
        <v>-0.99937038403535094</v>
      </c>
    </row>
    <row r="373" spans="1:48" x14ac:dyDescent="0.25">
      <c r="A373" t="s">
        <v>13754</v>
      </c>
      <c r="B373" s="6">
        <v>44664</v>
      </c>
      <c r="C373" t="s">
        <v>13755</v>
      </c>
      <c r="D373" t="s">
        <v>212</v>
      </c>
      <c r="E373">
        <v>36673776.600000001</v>
      </c>
      <c r="F373">
        <v>32426367.600000001</v>
      </c>
      <c r="G373">
        <v>1.20150241616777E-2</v>
      </c>
      <c r="H373">
        <v>7.5694439999999998</v>
      </c>
      <c r="I373">
        <v>6.2698980000000004</v>
      </c>
      <c r="J373">
        <v>5.9495100000000001</v>
      </c>
      <c r="K373">
        <v>5.9495100000000001</v>
      </c>
      <c r="L373">
        <v>324.94080000000002</v>
      </c>
      <c r="M373">
        <v>325</v>
      </c>
      <c r="N373">
        <v>6.2395129999999996</v>
      </c>
      <c r="O373">
        <v>-0.51409999999999501</v>
      </c>
      <c r="P373">
        <v>-3.6497641919775399</v>
      </c>
      <c r="Q373">
        <v>-10.279719925140901</v>
      </c>
      <c r="R373">
        <v>86.75</v>
      </c>
      <c r="S373">
        <v>87.5</v>
      </c>
      <c r="T373">
        <v>86.75</v>
      </c>
      <c r="U373">
        <v>87.5</v>
      </c>
      <c r="V373" t="s">
        <v>11987</v>
      </c>
      <c r="W373" t="s">
        <v>6608</v>
      </c>
      <c r="X373" t="s">
        <v>931</v>
      </c>
      <c r="Y373" t="s">
        <v>625</v>
      </c>
      <c r="Z373" t="s">
        <v>11839</v>
      </c>
      <c r="AA373" t="s">
        <v>256</v>
      </c>
      <c r="AB373" t="s">
        <v>11990</v>
      </c>
      <c r="AC373">
        <v>88.418402999999998</v>
      </c>
      <c r="AD373">
        <v>1.6684030000000001</v>
      </c>
      <c r="AE373" s="6">
        <v>43782</v>
      </c>
      <c r="AF373" s="6">
        <v>47435</v>
      </c>
      <c r="AG373" t="s">
        <v>3524</v>
      </c>
      <c r="AH373">
        <v>7.5694439999999998</v>
      </c>
      <c r="AI373">
        <v>6.2698984008038403</v>
      </c>
      <c r="AJ373">
        <v>46.939616000000001</v>
      </c>
      <c r="AK373">
        <v>5.9495096812305803</v>
      </c>
      <c r="AL373">
        <v>325</v>
      </c>
      <c r="AM373">
        <v>323</v>
      </c>
      <c r="AN373">
        <v>3.875</v>
      </c>
      <c r="AO373" t="s">
        <v>11991</v>
      </c>
      <c r="AP373">
        <v>1</v>
      </c>
      <c r="AQ373">
        <v>3</v>
      </c>
      <c r="AR373">
        <v>46.325687923488097</v>
      </c>
      <c r="AS373">
        <v>-1.13909187735785E-2</v>
      </c>
      <c r="AT373">
        <v>-0.58160656692618296</v>
      </c>
      <c r="AU373">
        <v>-0.19221845858584799</v>
      </c>
      <c r="AV373">
        <v>-0.99937038403535094</v>
      </c>
    </row>
    <row r="374" spans="1:48" x14ac:dyDescent="0.25">
      <c r="A374" t="s">
        <v>13756</v>
      </c>
      <c r="B374" s="6">
        <v>44664</v>
      </c>
      <c r="C374" t="s">
        <v>13757</v>
      </c>
      <c r="D374" t="s">
        <v>212</v>
      </c>
      <c r="E374">
        <v>51343287</v>
      </c>
      <c r="F374">
        <v>47293585.200000003</v>
      </c>
      <c r="G374">
        <v>1.7523811995189299E-2</v>
      </c>
      <c r="H374">
        <v>7.1138890000000004</v>
      </c>
      <c r="I374">
        <v>5.8446749999999996</v>
      </c>
      <c r="J374">
        <v>6.0066680000000003</v>
      </c>
      <c r="K374">
        <v>6.0066680000000003</v>
      </c>
      <c r="L374">
        <v>330.50479999999999</v>
      </c>
      <c r="M374">
        <v>331</v>
      </c>
      <c r="N374">
        <v>5.819477</v>
      </c>
      <c r="O374">
        <v>-0.48620000000000302</v>
      </c>
      <c r="P374">
        <v>-3.9449201517164201</v>
      </c>
      <c r="Q374">
        <v>-10.0793206272914</v>
      </c>
      <c r="R374">
        <v>90.375</v>
      </c>
      <c r="S374">
        <v>91.375</v>
      </c>
      <c r="T374">
        <v>90.375</v>
      </c>
      <c r="U374">
        <v>91.375</v>
      </c>
      <c r="V374" t="s">
        <v>11987</v>
      </c>
      <c r="W374" t="s">
        <v>6607</v>
      </c>
      <c r="X374" t="s">
        <v>931</v>
      </c>
      <c r="Y374" t="s">
        <v>625</v>
      </c>
      <c r="Z374" t="s">
        <v>11839</v>
      </c>
      <c r="AA374" t="s">
        <v>256</v>
      </c>
      <c r="AB374" t="s">
        <v>11990</v>
      </c>
      <c r="AC374">
        <v>92.112499999999997</v>
      </c>
      <c r="AD374">
        <v>1.7375</v>
      </c>
      <c r="AE374" s="6">
        <v>43614</v>
      </c>
      <c r="AF374" s="6">
        <v>47267</v>
      </c>
      <c r="AG374" t="s">
        <v>3524</v>
      </c>
      <c r="AH374">
        <v>7.1138890000000004</v>
      </c>
      <c r="AI374">
        <v>5.8446746088031398</v>
      </c>
      <c r="AJ374">
        <v>41.116705000000003</v>
      </c>
      <c r="AK374">
        <v>6.0066679866452297</v>
      </c>
      <c r="AL374">
        <v>331</v>
      </c>
      <c r="AM374">
        <v>329</v>
      </c>
      <c r="AN374">
        <v>4.5</v>
      </c>
      <c r="AO374" t="s">
        <v>11991</v>
      </c>
      <c r="AP374">
        <v>1</v>
      </c>
      <c r="AQ374">
        <v>3</v>
      </c>
      <c r="AR374">
        <v>46.325687923488097</v>
      </c>
      <c r="AS374">
        <v>-1.13909187735785E-2</v>
      </c>
      <c r="AT374">
        <v>-0.58160656692618296</v>
      </c>
      <c r="AU374">
        <v>-0.19221845858584799</v>
      </c>
      <c r="AV374">
        <v>-0.99937038403535094</v>
      </c>
    </row>
    <row r="375" spans="1:48" x14ac:dyDescent="0.25">
      <c r="A375" t="s">
        <v>13758</v>
      </c>
      <c r="B375" s="6">
        <v>44664</v>
      </c>
      <c r="C375" t="s">
        <v>13759</v>
      </c>
      <c r="D375" t="s">
        <v>212</v>
      </c>
      <c r="E375">
        <v>80682308.400000006</v>
      </c>
      <c r="F375">
        <v>76769776.400000006</v>
      </c>
      <c r="G375">
        <v>2.8445699800324499E-2</v>
      </c>
      <c r="H375">
        <v>5.552778</v>
      </c>
      <c r="I375">
        <v>4.770556</v>
      </c>
      <c r="J375">
        <v>5.5736109999999996</v>
      </c>
      <c r="K375">
        <v>5.5736109999999996</v>
      </c>
      <c r="L375">
        <v>290.99619999999999</v>
      </c>
      <c r="M375">
        <v>291</v>
      </c>
      <c r="N375">
        <v>4.7483459999999997</v>
      </c>
      <c r="O375">
        <v>4.9699999999996899E-2</v>
      </c>
      <c r="P375">
        <v>-1.8917513053655399</v>
      </c>
      <c r="Q375">
        <v>-6.4149041034152896</v>
      </c>
      <c r="R375">
        <v>93.25</v>
      </c>
      <c r="S375">
        <v>93.75</v>
      </c>
      <c r="T375">
        <v>93.25</v>
      </c>
      <c r="U375">
        <v>93.75</v>
      </c>
      <c r="V375" t="s">
        <v>11987</v>
      </c>
      <c r="W375" t="s">
        <v>6606</v>
      </c>
      <c r="X375" t="s">
        <v>931</v>
      </c>
      <c r="Y375" t="s">
        <v>625</v>
      </c>
      <c r="Z375" t="s">
        <v>11839</v>
      </c>
      <c r="AA375" t="s">
        <v>256</v>
      </c>
      <c r="AB375" t="s">
        <v>11990</v>
      </c>
      <c r="AC375">
        <v>95.150694000000001</v>
      </c>
      <c r="AD375">
        <v>1.9006940000000001</v>
      </c>
      <c r="AE375" s="6">
        <v>43046</v>
      </c>
      <c r="AF375" s="6">
        <v>46698</v>
      </c>
      <c r="AG375" t="s">
        <v>3524</v>
      </c>
      <c r="AH375">
        <v>5.552778</v>
      </c>
      <c r="AI375">
        <v>4.7705558429636703</v>
      </c>
      <c r="AJ375">
        <v>27.160121</v>
      </c>
      <c r="AK375">
        <v>5.5736112216906299</v>
      </c>
      <c r="AL375">
        <v>291</v>
      </c>
      <c r="AM375">
        <v>287</v>
      </c>
      <c r="AN375">
        <v>4.25</v>
      </c>
      <c r="AO375" t="s">
        <v>11991</v>
      </c>
      <c r="AP375">
        <v>1</v>
      </c>
      <c r="AQ375">
        <v>3</v>
      </c>
      <c r="AR375">
        <v>46.325687923488097</v>
      </c>
      <c r="AS375">
        <v>-1.13909187735785E-2</v>
      </c>
      <c r="AT375">
        <v>-0.58160656692618296</v>
      </c>
      <c r="AU375">
        <v>-0.19221845858584799</v>
      </c>
      <c r="AV375">
        <v>-0.99937038403535094</v>
      </c>
    </row>
    <row r="376" spans="1:48" x14ac:dyDescent="0.25">
      <c r="A376" t="s">
        <v>13760</v>
      </c>
      <c r="B376" s="6">
        <v>44664</v>
      </c>
      <c r="C376" t="s">
        <v>13761</v>
      </c>
      <c r="D376" t="s">
        <v>212</v>
      </c>
      <c r="E376">
        <v>62345419.799999997</v>
      </c>
      <c r="F376">
        <v>61258271.5</v>
      </c>
      <c r="G376">
        <v>2.2698182602505099E-2</v>
      </c>
      <c r="H376">
        <v>5.0250000000000004</v>
      </c>
      <c r="I376">
        <v>4.3113910000000004</v>
      </c>
      <c r="J376">
        <v>5.5575080000000003</v>
      </c>
      <c r="K376">
        <v>5.5575080000000003</v>
      </c>
      <c r="L376">
        <v>290.78460000000001</v>
      </c>
      <c r="M376">
        <v>292</v>
      </c>
      <c r="N376">
        <v>4.2931169999999996</v>
      </c>
      <c r="O376">
        <v>5.37000000000009E-2</v>
      </c>
      <c r="P376">
        <v>-1.8139802907806399</v>
      </c>
      <c r="Q376">
        <v>-5.3889063181817596</v>
      </c>
      <c r="R376">
        <v>96</v>
      </c>
      <c r="S376">
        <v>96.5</v>
      </c>
      <c r="T376">
        <v>96</v>
      </c>
      <c r="U376">
        <v>96.5</v>
      </c>
      <c r="V376" t="s">
        <v>11987</v>
      </c>
      <c r="W376" t="s">
        <v>6605</v>
      </c>
      <c r="X376" t="s">
        <v>931</v>
      </c>
      <c r="Y376" t="s">
        <v>625</v>
      </c>
      <c r="Z376" t="s">
        <v>11839</v>
      </c>
      <c r="AA376" t="s">
        <v>256</v>
      </c>
      <c r="AB376" t="s">
        <v>11990</v>
      </c>
      <c r="AC376">
        <v>98.256249999999994</v>
      </c>
      <c r="AD376">
        <v>2.2562500000000001</v>
      </c>
      <c r="AE376" s="6">
        <v>42852</v>
      </c>
      <c r="AF376" s="6">
        <v>46504</v>
      </c>
      <c r="AG376" t="s">
        <v>3524</v>
      </c>
      <c r="AH376">
        <v>5.0250000000000004</v>
      </c>
      <c r="AI376">
        <v>4.3113906276679801</v>
      </c>
      <c r="AJ376">
        <v>22.433627999999999</v>
      </c>
      <c r="AK376">
        <v>5.5575078583289903</v>
      </c>
      <c r="AL376">
        <v>292</v>
      </c>
      <c r="AM376">
        <v>285</v>
      </c>
      <c r="AN376">
        <v>4.75</v>
      </c>
      <c r="AO376" t="s">
        <v>11991</v>
      </c>
      <c r="AP376">
        <v>1</v>
      </c>
      <c r="AQ376">
        <v>3</v>
      </c>
      <c r="AR376">
        <v>46.325687923488097</v>
      </c>
      <c r="AS376">
        <v>-1.13909187735785E-2</v>
      </c>
      <c r="AT376">
        <v>-0.58160656692618296</v>
      </c>
      <c r="AU376">
        <v>-0.19221845858584799</v>
      </c>
      <c r="AV376">
        <v>-0.99937038403535094</v>
      </c>
    </row>
    <row r="377" spans="1:48" x14ac:dyDescent="0.25">
      <c r="A377" t="s">
        <v>13762</v>
      </c>
      <c r="B377" s="6">
        <v>44664</v>
      </c>
      <c r="C377" t="s">
        <v>13763</v>
      </c>
      <c r="D377" t="s">
        <v>212</v>
      </c>
      <c r="E377">
        <v>66012797.399999999</v>
      </c>
      <c r="F377">
        <v>64464384.700000003</v>
      </c>
      <c r="G377">
        <v>2.3886151843938198E-2</v>
      </c>
      <c r="H377">
        <v>4.125</v>
      </c>
      <c r="I377">
        <v>3.6484740000000002</v>
      </c>
      <c r="J377">
        <v>5.4675409999999998</v>
      </c>
      <c r="K377">
        <v>5.4675409999999998</v>
      </c>
      <c r="L377">
        <v>285.529099999999</v>
      </c>
      <c r="M377">
        <v>285</v>
      </c>
      <c r="N377">
        <v>3.6296249999999999</v>
      </c>
      <c r="O377">
        <v>-0.53840000000000499</v>
      </c>
      <c r="P377">
        <v>-1.9086416461209701</v>
      </c>
      <c r="Q377">
        <v>-5.5551083162872299</v>
      </c>
      <c r="R377">
        <v>95.92</v>
      </c>
      <c r="S377">
        <v>96.92</v>
      </c>
      <c r="T377">
        <v>95.92</v>
      </c>
      <c r="U377">
        <v>96.92</v>
      </c>
      <c r="V377" t="s">
        <v>11987</v>
      </c>
      <c r="W377" t="s">
        <v>6603</v>
      </c>
      <c r="X377" t="s">
        <v>931</v>
      </c>
      <c r="Y377" t="s">
        <v>625</v>
      </c>
      <c r="Z377" t="s">
        <v>11819</v>
      </c>
      <c r="AA377" t="s">
        <v>11839</v>
      </c>
      <c r="AB377" t="s">
        <v>11990</v>
      </c>
      <c r="AC377">
        <v>97.654375000000002</v>
      </c>
      <c r="AD377">
        <v>1.734375</v>
      </c>
      <c r="AE377" s="6">
        <v>42524</v>
      </c>
      <c r="AF377" s="6">
        <v>46176</v>
      </c>
      <c r="AG377" t="s">
        <v>3524</v>
      </c>
      <c r="AH377">
        <v>4.125</v>
      </c>
      <c r="AI377">
        <v>3.6484736658048198</v>
      </c>
      <c r="AJ377">
        <v>16.097154</v>
      </c>
      <c r="AK377">
        <v>5.4675408214503696</v>
      </c>
      <c r="AL377">
        <v>285</v>
      </c>
      <c r="AM377">
        <v>276</v>
      </c>
      <c r="AN377">
        <v>4.625</v>
      </c>
      <c r="AO377" t="s">
        <v>11991</v>
      </c>
      <c r="AP377">
        <v>1</v>
      </c>
      <c r="AQ377">
        <v>3</v>
      </c>
      <c r="AR377">
        <v>46.325687923488097</v>
      </c>
      <c r="AS377">
        <v>-1.13909187735785E-2</v>
      </c>
      <c r="AT377">
        <v>-0.58160656692618296</v>
      </c>
      <c r="AU377">
        <v>-0.19221845858584799</v>
      </c>
      <c r="AV377">
        <v>-0.99937038403535094</v>
      </c>
    </row>
    <row r="378" spans="1:48" x14ac:dyDescent="0.25">
      <c r="A378" t="s">
        <v>13764</v>
      </c>
      <c r="B378" s="6">
        <v>44664</v>
      </c>
      <c r="C378" t="s">
        <v>13765</v>
      </c>
      <c r="D378" t="s">
        <v>212</v>
      </c>
      <c r="E378">
        <v>47675909.399999999</v>
      </c>
      <c r="F378">
        <v>47188224.399999999</v>
      </c>
      <c r="G378">
        <v>1.7484772383524898E-2</v>
      </c>
      <c r="H378">
        <v>4.5944440000000002</v>
      </c>
      <c r="I378">
        <v>3.9962080000000002</v>
      </c>
      <c r="J378">
        <v>5.3707799999999999</v>
      </c>
      <c r="K378">
        <v>5.3707799999999999</v>
      </c>
      <c r="L378">
        <v>273.88130000000001</v>
      </c>
      <c r="M378">
        <v>274</v>
      </c>
      <c r="N378">
        <v>3.9756529999999999</v>
      </c>
      <c r="O378">
        <v>5.4799999999999197E-2</v>
      </c>
      <c r="P378">
        <v>-1.3066611675006501</v>
      </c>
      <c r="Q378">
        <v>-5.3190637008340396</v>
      </c>
      <c r="R378">
        <v>97</v>
      </c>
      <c r="S378">
        <v>98</v>
      </c>
      <c r="T378">
        <v>97</v>
      </c>
      <c r="U378">
        <v>98</v>
      </c>
      <c r="V378" t="s">
        <v>11987</v>
      </c>
      <c r="W378" t="s">
        <v>6604</v>
      </c>
      <c r="X378" t="s">
        <v>931</v>
      </c>
      <c r="Y378" t="s">
        <v>625</v>
      </c>
      <c r="Z378" t="s">
        <v>11819</v>
      </c>
      <c r="AA378" t="s">
        <v>11839</v>
      </c>
      <c r="AB378" t="s">
        <v>11990</v>
      </c>
      <c r="AC378">
        <v>98.977082999999993</v>
      </c>
      <c r="AD378">
        <v>1.9770829999999999</v>
      </c>
      <c r="AE378" s="6">
        <v>42696</v>
      </c>
      <c r="AF378" s="6">
        <v>46348</v>
      </c>
      <c r="AG378" t="s">
        <v>3524</v>
      </c>
      <c r="AH378">
        <v>4.5944440000000002</v>
      </c>
      <c r="AI378">
        <v>3.99620847594873</v>
      </c>
      <c r="AJ378">
        <v>19.289543999999999</v>
      </c>
      <c r="AK378">
        <v>5.3707796897663798</v>
      </c>
      <c r="AL378">
        <v>274</v>
      </c>
      <c r="AM378">
        <v>267</v>
      </c>
      <c r="AN378">
        <v>4.875</v>
      </c>
      <c r="AO378" t="s">
        <v>11991</v>
      </c>
      <c r="AP378">
        <v>1</v>
      </c>
      <c r="AQ378">
        <v>3</v>
      </c>
      <c r="AR378">
        <v>46.325687923488097</v>
      </c>
      <c r="AS378">
        <v>-1.13909187735785E-2</v>
      </c>
      <c r="AT378">
        <v>-0.58160656692618296</v>
      </c>
      <c r="AU378">
        <v>-0.19221845858584799</v>
      </c>
      <c r="AV378">
        <v>-0.99937038403535094</v>
      </c>
    </row>
    <row r="379" spans="1:48" x14ac:dyDescent="0.25">
      <c r="A379" t="s">
        <v>13766</v>
      </c>
      <c r="B379" s="6">
        <v>44664</v>
      </c>
      <c r="C379" t="s">
        <v>13767</v>
      </c>
      <c r="D379" t="s">
        <v>212</v>
      </c>
      <c r="E379">
        <v>51343287</v>
      </c>
      <c r="F379">
        <v>52005045</v>
      </c>
      <c r="G379">
        <v>1.9269561113177899E-2</v>
      </c>
      <c r="H379">
        <v>27.7</v>
      </c>
      <c r="I379">
        <v>0.66480499999999998</v>
      </c>
      <c r="J379">
        <v>9.588222</v>
      </c>
      <c r="K379">
        <v>9.588222</v>
      </c>
      <c r="L379">
        <v>674.95119999999997</v>
      </c>
      <c r="M379">
        <v>677</v>
      </c>
      <c r="N379">
        <v>9.618404</v>
      </c>
      <c r="O379">
        <v>4.3900000000007801E-2</v>
      </c>
      <c r="P379">
        <v>-9.31553086799152E-2</v>
      </c>
      <c r="Q379">
        <v>1.6616514008352199</v>
      </c>
      <c r="R379">
        <v>99.5</v>
      </c>
      <c r="S379">
        <v>99.875</v>
      </c>
      <c r="T379">
        <v>99.5</v>
      </c>
      <c r="U379">
        <v>99.875</v>
      </c>
      <c r="V379" t="s">
        <v>11987</v>
      </c>
      <c r="W379" t="s">
        <v>13768</v>
      </c>
      <c r="X379" t="s">
        <v>931</v>
      </c>
      <c r="Y379" t="s">
        <v>625</v>
      </c>
      <c r="Z379" t="s">
        <v>11839</v>
      </c>
      <c r="AA379" t="s">
        <v>256</v>
      </c>
      <c r="AB379" t="s">
        <v>11990</v>
      </c>
      <c r="AC379">
        <v>101.288889</v>
      </c>
      <c r="AD379">
        <v>1.788889</v>
      </c>
      <c r="AE379" s="6">
        <v>43046</v>
      </c>
      <c r="AF379" s="6">
        <v>54788</v>
      </c>
      <c r="AG379" t="s">
        <v>3524</v>
      </c>
      <c r="AH379">
        <v>0.55277799999999999</v>
      </c>
      <c r="AI379">
        <v>0.541513918193683</v>
      </c>
      <c r="AJ379">
        <v>0.61894899999999997</v>
      </c>
      <c r="AK379">
        <v>4.2275024029425703</v>
      </c>
      <c r="AL379">
        <v>295</v>
      </c>
      <c r="AM379">
        <v>265</v>
      </c>
      <c r="AN379">
        <v>4</v>
      </c>
      <c r="AO379" t="s">
        <v>11991</v>
      </c>
      <c r="AP379">
        <v>1</v>
      </c>
      <c r="AQ379">
        <v>3</v>
      </c>
      <c r="AR379">
        <v>46.325687923488097</v>
      </c>
      <c r="AS379">
        <v>-1.13909187735785E-2</v>
      </c>
      <c r="AT379">
        <v>-0.58160656692618296</v>
      </c>
      <c r="AU379">
        <v>-0.19221845858584799</v>
      </c>
      <c r="AV379">
        <v>-0.99937038403535094</v>
      </c>
    </row>
    <row r="380" spans="1:48" x14ac:dyDescent="0.25">
      <c r="A380" t="s">
        <v>13769</v>
      </c>
      <c r="B380" s="6">
        <v>44664</v>
      </c>
      <c r="C380" t="s">
        <v>13770</v>
      </c>
      <c r="D380" t="s">
        <v>212</v>
      </c>
      <c r="E380">
        <v>51343287</v>
      </c>
      <c r="F380">
        <v>40670943</v>
      </c>
      <c r="G380">
        <v>1.50699075851152E-2</v>
      </c>
      <c r="H380">
        <v>25.552778</v>
      </c>
      <c r="I380">
        <v>12.532211999999999</v>
      </c>
      <c r="J380">
        <v>6.7717530000000004</v>
      </c>
      <c r="K380">
        <v>6.7717530000000004</v>
      </c>
      <c r="L380">
        <v>389.50369999999998</v>
      </c>
      <c r="M380">
        <v>390</v>
      </c>
      <c r="N380">
        <v>12.415665000000001</v>
      </c>
      <c r="O380">
        <v>6.9499999999989001E-2</v>
      </c>
      <c r="P380">
        <v>-3.4228935168889101</v>
      </c>
      <c r="Q380">
        <v>-18.3647436986275</v>
      </c>
      <c r="R380">
        <v>77</v>
      </c>
      <c r="S380">
        <v>78</v>
      </c>
      <c r="T380">
        <v>77</v>
      </c>
      <c r="U380">
        <v>78</v>
      </c>
      <c r="V380" t="s">
        <v>11987</v>
      </c>
      <c r="W380" t="s">
        <v>6613</v>
      </c>
      <c r="X380" t="s">
        <v>931</v>
      </c>
      <c r="Y380" t="s">
        <v>625</v>
      </c>
      <c r="Z380" t="s">
        <v>11839</v>
      </c>
      <c r="AA380" t="s">
        <v>256</v>
      </c>
      <c r="AB380" t="s">
        <v>11990</v>
      </c>
      <c r="AC380">
        <v>79.213750000000005</v>
      </c>
      <c r="AD380">
        <v>2.2137500000000001</v>
      </c>
      <c r="AE380" s="6">
        <v>43046</v>
      </c>
      <c r="AF380" s="6">
        <v>54003</v>
      </c>
      <c r="AG380" t="s">
        <v>3524</v>
      </c>
      <c r="AH380">
        <v>25.552778</v>
      </c>
      <c r="AI380">
        <v>12.5322117629497</v>
      </c>
      <c r="AJ380">
        <v>242.86346599999999</v>
      </c>
      <c r="AK380">
        <v>6.7717526961524204</v>
      </c>
      <c r="AL380">
        <v>390</v>
      </c>
      <c r="AM380">
        <v>419</v>
      </c>
      <c r="AN380">
        <v>4.95</v>
      </c>
      <c r="AO380" t="s">
        <v>11991</v>
      </c>
      <c r="AP380">
        <v>1</v>
      </c>
      <c r="AQ380">
        <v>3</v>
      </c>
      <c r="AR380">
        <v>46.325687923488097</v>
      </c>
      <c r="AS380">
        <v>-1.13909187735785E-2</v>
      </c>
      <c r="AT380">
        <v>-0.58160656692618296</v>
      </c>
      <c r="AU380">
        <v>-0.19221845858584799</v>
      </c>
      <c r="AV380">
        <v>-0.99937038403535094</v>
      </c>
    </row>
    <row r="381" spans="1:48" x14ac:dyDescent="0.25">
      <c r="A381" t="s">
        <v>13771</v>
      </c>
      <c r="B381" s="6">
        <v>44664</v>
      </c>
      <c r="C381" t="s">
        <v>13772</v>
      </c>
      <c r="D381" t="s">
        <v>212</v>
      </c>
      <c r="E381">
        <v>102686574</v>
      </c>
      <c r="F381">
        <v>103878309.2</v>
      </c>
      <c r="G381">
        <v>3.8490293167003899E-2</v>
      </c>
      <c r="H381">
        <v>2.7444440000000001</v>
      </c>
      <c r="I381">
        <v>2.4980899999999999</v>
      </c>
      <c r="J381">
        <v>5.3951609999999999</v>
      </c>
      <c r="K381">
        <v>5.3951609999999999</v>
      </c>
      <c r="L381">
        <v>288.68939999999998</v>
      </c>
      <c r="M381">
        <v>287</v>
      </c>
      <c r="N381">
        <v>2.4829840000000001</v>
      </c>
      <c r="O381">
        <v>-0.67150000000000198</v>
      </c>
      <c r="P381">
        <v>-1.6824598545846501</v>
      </c>
      <c r="Q381">
        <v>-3.4924366244748</v>
      </c>
      <c r="R381">
        <v>99.754999999999995</v>
      </c>
      <c r="S381">
        <v>100.255</v>
      </c>
      <c r="T381">
        <v>99.754999999999995</v>
      </c>
      <c r="U381">
        <v>100.255</v>
      </c>
      <c r="V381" t="s">
        <v>11987</v>
      </c>
      <c r="W381" t="s">
        <v>6599</v>
      </c>
      <c r="X381" t="s">
        <v>931</v>
      </c>
      <c r="Y381" t="s">
        <v>625</v>
      </c>
      <c r="Z381" t="s">
        <v>11819</v>
      </c>
      <c r="AA381" t="s">
        <v>256</v>
      </c>
      <c r="AB381" t="s">
        <v>11990</v>
      </c>
      <c r="AC381">
        <v>101.160556</v>
      </c>
      <c r="AD381">
        <v>1.405556</v>
      </c>
      <c r="AE381" s="6">
        <v>42020</v>
      </c>
      <c r="AF381" s="6">
        <v>45673</v>
      </c>
      <c r="AG381" t="s">
        <v>3524</v>
      </c>
      <c r="AH381">
        <v>2.7444440000000001</v>
      </c>
      <c r="AI381">
        <v>2.49808976383243</v>
      </c>
      <c r="AJ381">
        <v>7.7373409999999998</v>
      </c>
      <c r="AK381">
        <v>5.3951609245367296</v>
      </c>
      <c r="AL381">
        <v>287</v>
      </c>
      <c r="AM381">
        <v>271</v>
      </c>
      <c r="AN381">
        <v>5.5</v>
      </c>
      <c r="AO381" t="s">
        <v>11991</v>
      </c>
      <c r="AP381">
        <v>1</v>
      </c>
      <c r="AQ381">
        <v>3</v>
      </c>
      <c r="AR381">
        <v>46.325687923488097</v>
      </c>
      <c r="AS381">
        <v>-1.13909187735785E-2</v>
      </c>
      <c r="AT381">
        <v>-0.58160656692618296</v>
      </c>
      <c r="AU381">
        <v>-0.19221845858584799</v>
      </c>
      <c r="AV381">
        <v>-0.99937038403535094</v>
      </c>
    </row>
    <row r="382" spans="1:48" x14ac:dyDescent="0.25">
      <c r="A382" t="s">
        <v>13773</v>
      </c>
      <c r="B382" s="6">
        <v>44664</v>
      </c>
      <c r="C382" t="s">
        <v>13774</v>
      </c>
      <c r="D382" t="s">
        <v>212</v>
      </c>
      <c r="E382">
        <v>58678042.200000003</v>
      </c>
      <c r="F382">
        <v>59305571</v>
      </c>
      <c r="G382">
        <v>2.1974643522427301E-2</v>
      </c>
      <c r="H382">
        <v>3.5861109999999998</v>
      </c>
      <c r="I382">
        <v>3.1965910000000002</v>
      </c>
      <c r="J382">
        <v>5.0757469999999998</v>
      </c>
      <c r="K382">
        <v>5.0757469999999998</v>
      </c>
      <c r="L382">
        <v>248.612999999999</v>
      </c>
      <c r="M382">
        <v>248</v>
      </c>
      <c r="N382">
        <v>3.177937</v>
      </c>
      <c r="O382">
        <v>5.5000000000005003E-2</v>
      </c>
      <c r="P382">
        <v>-1.0335923509395799</v>
      </c>
      <c r="Q382">
        <v>-3.36951639690081</v>
      </c>
      <c r="R382">
        <v>99</v>
      </c>
      <c r="S382">
        <v>99.75</v>
      </c>
      <c r="T382">
        <v>99</v>
      </c>
      <c r="U382">
        <v>99.75</v>
      </c>
      <c r="V382" t="s">
        <v>11987</v>
      </c>
      <c r="W382" t="s">
        <v>6601</v>
      </c>
      <c r="X382" t="s">
        <v>931</v>
      </c>
      <c r="Y382" t="s">
        <v>625</v>
      </c>
      <c r="Z382" t="s">
        <v>11819</v>
      </c>
      <c r="AA382" t="s">
        <v>256</v>
      </c>
      <c r="AB382" t="s">
        <v>11990</v>
      </c>
      <c r="AC382">
        <v>101.069444</v>
      </c>
      <c r="AD382">
        <v>2.0694439999999998</v>
      </c>
      <c r="AE382" s="6">
        <v>42327</v>
      </c>
      <c r="AF382" s="6">
        <v>45980</v>
      </c>
      <c r="AG382" t="s">
        <v>3524</v>
      </c>
      <c r="AH382">
        <v>3.5861109999999998</v>
      </c>
      <c r="AI382">
        <v>3.1965912863861501</v>
      </c>
      <c r="AJ382">
        <v>12.547014000000001</v>
      </c>
      <c r="AK382">
        <v>5.0757473543068699</v>
      </c>
      <c r="AL382">
        <v>248</v>
      </c>
      <c r="AM382">
        <v>237</v>
      </c>
      <c r="AN382">
        <v>5</v>
      </c>
      <c r="AO382" t="s">
        <v>11991</v>
      </c>
      <c r="AP382">
        <v>1</v>
      </c>
      <c r="AQ382">
        <v>3</v>
      </c>
      <c r="AR382">
        <v>46.325687923488097</v>
      </c>
      <c r="AS382">
        <v>-1.13909187735785E-2</v>
      </c>
      <c r="AT382">
        <v>-0.58160656692618296</v>
      </c>
      <c r="AU382">
        <v>-0.19221845858584799</v>
      </c>
      <c r="AV382">
        <v>-0.99937038403535094</v>
      </c>
    </row>
    <row r="383" spans="1:48" x14ac:dyDescent="0.25">
      <c r="A383" t="s">
        <v>13775</v>
      </c>
      <c r="B383" s="6">
        <v>44664</v>
      </c>
      <c r="C383" t="s">
        <v>13776</v>
      </c>
      <c r="D383" t="s">
        <v>212</v>
      </c>
      <c r="E383">
        <v>44008531.799999997</v>
      </c>
      <c r="F383">
        <v>43638799</v>
      </c>
      <c r="G383">
        <v>1.61695947736347E-2</v>
      </c>
      <c r="H383">
        <v>0.55277799999999999</v>
      </c>
      <c r="I383">
        <v>5.5299000000000001E-2</v>
      </c>
      <c r="J383">
        <v>3.9034930000000001</v>
      </c>
      <c r="K383">
        <v>3.9034930000000001</v>
      </c>
      <c r="L383">
        <v>269.44490000000002</v>
      </c>
      <c r="M383">
        <v>263</v>
      </c>
      <c r="N383">
        <v>0.53889699999999996</v>
      </c>
      <c r="O383">
        <v>6.6330999999974997E-3</v>
      </c>
      <c r="P383">
        <v>-7.8334056138917793E-2</v>
      </c>
      <c r="Q383">
        <v>0.81664632645037605</v>
      </c>
      <c r="R383">
        <v>98.875</v>
      </c>
      <c r="S383">
        <v>99.375</v>
      </c>
      <c r="T383">
        <v>98.875</v>
      </c>
      <c r="U383">
        <v>99.375</v>
      </c>
      <c r="V383" t="s">
        <v>11987</v>
      </c>
      <c r="W383" t="s">
        <v>13777</v>
      </c>
      <c r="X383" t="s">
        <v>931</v>
      </c>
      <c r="Y383" t="s">
        <v>625</v>
      </c>
      <c r="Z383" t="s">
        <v>11839</v>
      </c>
      <c r="AA383" t="s">
        <v>256</v>
      </c>
      <c r="AB383" t="s">
        <v>11990</v>
      </c>
      <c r="AC383">
        <v>99.159861000000006</v>
      </c>
      <c r="AD383">
        <v>0.28486099999999998</v>
      </c>
      <c r="AE383" s="6">
        <v>43046</v>
      </c>
      <c r="AF383" s="6">
        <v>44872</v>
      </c>
      <c r="AG383" t="s">
        <v>3524</v>
      </c>
      <c r="AH383">
        <v>0.55277799999999999</v>
      </c>
      <c r="AI383">
        <v>5.5299014752853599E-2</v>
      </c>
      <c r="AJ383">
        <v>1.4841999999999999E-2</v>
      </c>
      <c r="AK383">
        <v>3.9034932833339502</v>
      </c>
      <c r="AL383">
        <v>263</v>
      </c>
      <c r="AM383">
        <v>232</v>
      </c>
      <c r="AN383">
        <v>1.4650000000000001</v>
      </c>
      <c r="AO383" t="s">
        <v>12197</v>
      </c>
      <c r="AP383">
        <v>1</v>
      </c>
      <c r="AQ383">
        <v>3</v>
      </c>
      <c r="AR383">
        <v>46.325687923488097</v>
      </c>
      <c r="AS383">
        <v>-1.13909187735785E-2</v>
      </c>
      <c r="AT383">
        <v>-0.58160656692618296</v>
      </c>
      <c r="AU383">
        <v>-0.19221845858584799</v>
      </c>
      <c r="AV383">
        <v>-0.99937038403535094</v>
      </c>
    </row>
    <row r="384" spans="1:48" x14ac:dyDescent="0.25">
      <c r="A384" t="s">
        <v>13778</v>
      </c>
      <c r="B384" s="6">
        <v>44664</v>
      </c>
      <c r="C384" t="s">
        <v>13779</v>
      </c>
      <c r="D384" t="s">
        <v>212</v>
      </c>
      <c r="E384">
        <v>40341154.200000003</v>
      </c>
      <c r="F384">
        <v>39469350.399999999</v>
      </c>
      <c r="G384">
        <v>1.46246784285113E-2</v>
      </c>
      <c r="H384">
        <v>1.2083330000000001</v>
      </c>
      <c r="I384">
        <v>0.203148</v>
      </c>
      <c r="J384">
        <v>4.6648209999999999</v>
      </c>
      <c r="K384">
        <v>4.6648209999999999</v>
      </c>
      <c r="L384">
        <v>285.69880000000001</v>
      </c>
      <c r="M384">
        <v>281</v>
      </c>
      <c r="N384">
        <v>1.162385</v>
      </c>
      <c r="O384">
        <v>2.6141900000009599E-2</v>
      </c>
      <c r="P384">
        <v>9.2208234368262795E-2</v>
      </c>
      <c r="Q384">
        <v>1.26433153409322</v>
      </c>
      <c r="R384">
        <v>97.75</v>
      </c>
      <c r="S384">
        <v>98.75</v>
      </c>
      <c r="T384">
        <v>97.75</v>
      </c>
      <c r="U384">
        <v>98.75</v>
      </c>
      <c r="V384" t="s">
        <v>11987</v>
      </c>
      <c r="W384" t="s">
        <v>13780</v>
      </c>
      <c r="X384" t="s">
        <v>931</v>
      </c>
      <c r="Y384" t="s">
        <v>625</v>
      </c>
      <c r="Z384" t="s">
        <v>11839</v>
      </c>
      <c r="AA384" t="s">
        <v>256</v>
      </c>
      <c r="AB384" t="s">
        <v>11990</v>
      </c>
      <c r="AC384">
        <v>97.838921999999997</v>
      </c>
      <c r="AD384">
        <v>8.8922000000000001E-2</v>
      </c>
      <c r="AE384" s="6">
        <v>43284</v>
      </c>
      <c r="AF384" s="6">
        <v>45110</v>
      </c>
      <c r="AG384" t="s">
        <v>3524</v>
      </c>
      <c r="AH384">
        <v>1.2083330000000001</v>
      </c>
      <c r="AI384">
        <v>0.20314825787902499</v>
      </c>
      <c r="AJ384">
        <v>7.9190999999999998E-2</v>
      </c>
      <c r="AK384">
        <v>4.6648209166123404</v>
      </c>
      <c r="AL384">
        <v>281</v>
      </c>
      <c r="AM384">
        <v>243</v>
      </c>
      <c r="AN384">
        <v>2.2865700000000002</v>
      </c>
      <c r="AO384" t="s">
        <v>12197</v>
      </c>
      <c r="AP384">
        <v>1</v>
      </c>
      <c r="AQ384">
        <v>3</v>
      </c>
      <c r="AR384">
        <v>46.325687923488097</v>
      </c>
      <c r="AS384">
        <v>-1.13909187735785E-2</v>
      </c>
      <c r="AT384">
        <v>-0.58160656692618296</v>
      </c>
      <c r="AU384">
        <v>-0.19221845858584799</v>
      </c>
      <c r="AV384">
        <v>-0.99937038403535094</v>
      </c>
    </row>
    <row r="385" spans="1:48" x14ac:dyDescent="0.25">
      <c r="A385" t="s">
        <v>13781</v>
      </c>
      <c r="B385" s="6">
        <v>44664</v>
      </c>
      <c r="C385" t="s">
        <v>13782</v>
      </c>
      <c r="D385" t="s">
        <v>212</v>
      </c>
      <c r="E385">
        <v>22004265.600000001</v>
      </c>
      <c r="F385">
        <v>20685297.399999999</v>
      </c>
      <c r="G385">
        <v>7.6645756515659504E-3</v>
      </c>
      <c r="H385">
        <v>2.85</v>
      </c>
      <c r="I385">
        <v>1.7520000000000001E-3</v>
      </c>
      <c r="J385">
        <v>6.0079440000000002</v>
      </c>
      <c r="K385">
        <v>6.0079440000000002</v>
      </c>
      <c r="L385">
        <v>347.62439999999998</v>
      </c>
      <c r="M385">
        <v>346</v>
      </c>
      <c r="N385">
        <v>2.6278920000000001</v>
      </c>
      <c r="O385">
        <v>2.0500000000001E-2</v>
      </c>
      <c r="P385">
        <v>-0.72069897905501201</v>
      </c>
      <c r="Q385">
        <v>-0.57110678976816098</v>
      </c>
      <c r="R385">
        <v>93.75</v>
      </c>
      <c r="S385">
        <v>94.75</v>
      </c>
      <c r="T385">
        <v>93.75</v>
      </c>
      <c r="U385">
        <v>94.75</v>
      </c>
      <c r="V385" t="s">
        <v>11987</v>
      </c>
      <c r="W385" t="s">
        <v>13783</v>
      </c>
      <c r="X385" t="s">
        <v>931</v>
      </c>
      <c r="Y385" t="s">
        <v>625</v>
      </c>
      <c r="Z385" t="s">
        <v>11839</v>
      </c>
      <c r="AA385" t="s">
        <v>256</v>
      </c>
      <c r="AB385" t="s">
        <v>11990</v>
      </c>
      <c r="AC385">
        <v>94.005852000000004</v>
      </c>
      <c r="AD385">
        <v>0.25585200000000002</v>
      </c>
      <c r="AE385" s="6">
        <v>43885</v>
      </c>
      <c r="AF385" s="6">
        <v>45712</v>
      </c>
      <c r="AG385" t="s">
        <v>3524</v>
      </c>
      <c r="AH385">
        <v>2.85</v>
      </c>
      <c r="AI385">
        <v>1.7520909980322499E-3</v>
      </c>
      <c r="AJ385">
        <v>-0.29613400000000001</v>
      </c>
      <c r="AK385">
        <v>6.0079443937806296</v>
      </c>
      <c r="AL385">
        <v>346</v>
      </c>
      <c r="AM385">
        <v>331</v>
      </c>
      <c r="AN385">
        <v>1.73786</v>
      </c>
      <c r="AO385" t="s">
        <v>12197</v>
      </c>
      <c r="AP385">
        <v>1</v>
      </c>
      <c r="AQ385">
        <v>3</v>
      </c>
      <c r="AR385">
        <v>46.325687923488097</v>
      </c>
      <c r="AS385">
        <v>-1.13909187735785E-2</v>
      </c>
      <c r="AT385">
        <v>-0.58160656692618296</v>
      </c>
      <c r="AU385">
        <v>-0.19221845858584799</v>
      </c>
      <c r="AV385">
        <v>-0.99937038403535094</v>
      </c>
    </row>
    <row r="386" spans="1:48" x14ac:dyDescent="0.25">
      <c r="A386" t="s">
        <v>13784</v>
      </c>
      <c r="B386" s="6">
        <v>44664</v>
      </c>
      <c r="C386" t="s">
        <v>13785</v>
      </c>
      <c r="D386" t="s">
        <v>212</v>
      </c>
      <c r="E386">
        <v>24449184.399999999</v>
      </c>
      <c r="F386">
        <v>23982585.399999999</v>
      </c>
      <c r="G386">
        <v>8.8863281504610592E-3</v>
      </c>
      <c r="H386">
        <v>1.3111109999999999</v>
      </c>
      <c r="I386">
        <v>1.2813509999999999</v>
      </c>
      <c r="J386">
        <v>3.4078469999999998</v>
      </c>
      <c r="K386">
        <v>3.4078469999999998</v>
      </c>
      <c r="L386">
        <v>153.05359999999999</v>
      </c>
      <c r="M386">
        <v>147</v>
      </c>
      <c r="N386">
        <v>1.2761769999999999</v>
      </c>
      <c r="O386">
        <v>7.1899999999991401E-2</v>
      </c>
      <c r="P386">
        <v>7.0450250329234798E-2</v>
      </c>
      <c r="Q386">
        <v>-1.79662275980359</v>
      </c>
      <c r="R386">
        <v>97.760999999999996</v>
      </c>
      <c r="S386">
        <v>97.89</v>
      </c>
      <c r="T386">
        <v>97.760999999999996</v>
      </c>
      <c r="U386">
        <v>97.89</v>
      </c>
      <c r="V386" t="s">
        <v>11987</v>
      </c>
      <c r="W386" t="s">
        <v>10593</v>
      </c>
      <c r="X386" t="s">
        <v>931</v>
      </c>
      <c r="Y386" t="s">
        <v>625</v>
      </c>
      <c r="Z386" t="s">
        <v>11839</v>
      </c>
      <c r="AA386" t="s">
        <v>11839</v>
      </c>
      <c r="AB386" t="s">
        <v>11990</v>
      </c>
      <c r="AC386">
        <v>98.091555999999997</v>
      </c>
      <c r="AD386">
        <v>0.33055600000000002</v>
      </c>
      <c r="AE386" s="6">
        <v>44053</v>
      </c>
      <c r="AF386" s="6">
        <v>45148</v>
      </c>
      <c r="AG386" t="s">
        <v>999</v>
      </c>
      <c r="AH386">
        <v>1.3111109999999999</v>
      </c>
      <c r="AI386">
        <v>1.28135063389056</v>
      </c>
      <c r="AJ386">
        <v>2.7783890000000002</v>
      </c>
      <c r="AK386">
        <v>3.4078471070993599</v>
      </c>
      <c r="AL386">
        <v>147</v>
      </c>
      <c r="AM386">
        <v>110</v>
      </c>
      <c r="AN386">
        <v>1.75</v>
      </c>
      <c r="AO386" t="s">
        <v>11991</v>
      </c>
      <c r="AP386">
        <v>1</v>
      </c>
      <c r="AQ386">
        <v>4</v>
      </c>
      <c r="AR386">
        <v>38.806421044565496</v>
      </c>
      <c r="AS386">
        <v>6.5761515458966302E-2</v>
      </c>
      <c r="AT386">
        <v>1.4859185265069501</v>
      </c>
      <c r="AU386">
        <v>0.57735725906344704</v>
      </c>
      <c r="AV386">
        <v>5.1959148670844097</v>
      </c>
    </row>
    <row r="387" spans="1:48" x14ac:dyDescent="0.25">
      <c r="A387" t="s">
        <v>13786</v>
      </c>
      <c r="B387" s="6">
        <v>44664</v>
      </c>
      <c r="C387" t="s">
        <v>13787</v>
      </c>
      <c r="D387" t="s">
        <v>212</v>
      </c>
      <c r="E387">
        <v>48898368.399999999</v>
      </c>
      <c r="F387">
        <v>47550308.399999999</v>
      </c>
      <c r="G387">
        <v>1.7618936261263402E-2</v>
      </c>
      <c r="H387">
        <v>1.772222</v>
      </c>
      <c r="I387">
        <v>1.7260869999999999</v>
      </c>
      <c r="J387">
        <v>3.3500529999999999</v>
      </c>
      <c r="K387">
        <v>3.3500529999999999</v>
      </c>
      <c r="L387">
        <v>116.1031</v>
      </c>
      <c r="M387">
        <v>111</v>
      </c>
      <c r="N387">
        <v>1.7188019999999999</v>
      </c>
      <c r="O387">
        <v>5.77000000000049E-2</v>
      </c>
      <c r="P387">
        <v>1.66564886013853E-2</v>
      </c>
      <c r="Q387">
        <v>-2.30027260408017</v>
      </c>
      <c r="R387">
        <v>96.873000000000005</v>
      </c>
      <c r="S387">
        <v>97.054000000000002</v>
      </c>
      <c r="T387">
        <v>96.873000000000005</v>
      </c>
      <c r="U387">
        <v>97.054000000000002</v>
      </c>
      <c r="V387" t="s">
        <v>11987</v>
      </c>
      <c r="W387" t="s">
        <v>10595</v>
      </c>
      <c r="X387" t="s">
        <v>931</v>
      </c>
      <c r="Y387" t="s">
        <v>625</v>
      </c>
      <c r="Z387" t="s">
        <v>11839</v>
      </c>
      <c r="AA387" t="s">
        <v>343</v>
      </c>
      <c r="AB387" t="s">
        <v>11990</v>
      </c>
      <c r="AC387">
        <v>97.243138999999999</v>
      </c>
      <c r="AD387">
        <v>0.370139</v>
      </c>
      <c r="AE387" s="6">
        <v>44222</v>
      </c>
      <c r="AF387" s="6">
        <v>45317</v>
      </c>
      <c r="AG387" t="s">
        <v>999</v>
      </c>
      <c r="AH387">
        <v>1.772222</v>
      </c>
      <c r="AI387">
        <v>1.72608661654664</v>
      </c>
      <c r="AJ387">
        <v>4.0337440000000004</v>
      </c>
      <c r="AK387">
        <v>3.3500534503815098</v>
      </c>
      <c r="AL387">
        <v>111</v>
      </c>
      <c r="AM387">
        <v>81</v>
      </c>
      <c r="AN387">
        <v>1.625</v>
      </c>
      <c r="AO387" t="s">
        <v>11991</v>
      </c>
      <c r="AP387">
        <v>1</v>
      </c>
      <c r="AQ387">
        <v>4</v>
      </c>
      <c r="AR387">
        <v>38.806421044565496</v>
      </c>
      <c r="AS387">
        <v>6.5761515458966302E-2</v>
      </c>
      <c r="AT387">
        <v>1.4859185265069501</v>
      </c>
      <c r="AU387">
        <v>0.57735725906344704</v>
      </c>
      <c r="AV387">
        <v>5.1959148670844097</v>
      </c>
    </row>
    <row r="388" spans="1:48" x14ac:dyDescent="0.25">
      <c r="A388" t="s">
        <v>13788</v>
      </c>
      <c r="B388" s="6">
        <v>44664</v>
      </c>
      <c r="C388" t="s">
        <v>13789</v>
      </c>
      <c r="D388" t="s">
        <v>212</v>
      </c>
      <c r="E388">
        <v>24449184.399999999</v>
      </c>
      <c r="F388">
        <v>23019043.100000001</v>
      </c>
      <c r="G388">
        <v>8.5293043589232103E-3</v>
      </c>
      <c r="H388">
        <v>3.7722220000000002</v>
      </c>
      <c r="I388">
        <v>3.5847180000000001</v>
      </c>
      <c r="J388">
        <v>3.7096040000000001</v>
      </c>
      <c r="K388">
        <v>3.7096040000000001</v>
      </c>
      <c r="L388">
        <v>111.2171</v>
      </c>
      <c r="M388">
        <v>109</v>
      </c>
      <c r="N388">
        <v>3.5637850000000002</v>
      </c>
      <c r="O388">
        <v>3.3199999999999799E-2</v>
      </c>
      <c r="P388">
        <v>-0.70682988454349105</v>
      </c>
      <c r="Q388">
        <v>-4.8394493576807296</v>
      </c>
      <c r="R388">
        <v>93.694999999999993</v>
      </c>
      <c r="S388">
        <v>94.031000000000006</v>
      </c>
      <c r="T388">
        <v>93.694999999999993</v>
      </c>
      <c r="U388">
        <v>94.031000000000006</v>
      </c>
      <c r="V388" t="s">
        <v>11987</v>
      </c>
      <c r="W388" t="s">
        <v>10597</v>
      </c>
      <c r="X388" t="s">
        <v>931</v>
      </c>
      <c r="Y388" t="s">
        <v>625</v>
      </c>
      <c r="Z388" t="s">
        <v>11839</v>
      </c>
      <c r="AA388" t="s">
        <v>343</v>
      </c>
      <c r="AB388" t="s">
        <v>11990</v>
      </c>
      <c r="AC388">
        <v>94.150555999999995</v>
      </c>
      <c r="AD388">
        <v>0.45555600000000002</v>
      </c>
      <c r="AE388" s="6">
        <v>44222</v>
      </c>
      <c r="AF388" s="6">
        <v>46048</v>
      </c>
      <c r="AG388" t="s">
        <v>999</v>
      </c>
      <c r="AH388">
        <v>3.7722220000000002</v>
      </c>
      <c r="AI388">
        <v>3.5847176117577302</v>
      </c>
      <c r="AJ388">
        <v>15.016018000000001</v>
      </c>
      <c r="AK388">
        <v>3.7096041722785702</v>
      </c>
      <c r="AL388">
        <v>109</v>
      </c>
      <c r="AM388">
        <v>100</v>
      </c>
      <c r="AN388">
        <v>2</v>
      </c>
      <c r="AO388" t="s">
        <v>11991</v>
      </c>
      <c r="AP388">
        <v>1</v>
      </c>
      <c r="AQ388">
        <v>4</v>
      </c>
      <c r="AR388">
        <v>38.806421044565496</v>
      </c>
      <c r="AS388">
        <v>6.5761515458966302E-2</v>
      </c>
      <c r="AT388">
        <v>1.4859185265069501</v>
      </c>
      <c r="AU388">
        <v>0.57735725906344704</v>
      </c>
      <c r="AV388">
        <v>5.1959148670844097</v>
      </c>
    </row>
    <row r="389" spans="1:48" x14ac:dyDescent="0.25">
      <c r="A389" t="s">
        <v>13790</v>
      </c>
      <c r="B389" s="6">
        <v>44664</v>
      </c>
      <c r="C389" t="s">
        <v>13791</v>
      </c>
      <c r="D389" t="s">
        <v>280</v>
      </c>
      <c r="E389">
        <v>24449184.399999999</v>
      </c>
      <c r="F389">
        <v>23303791</v>
      </c>
      <c r="G389">
        <v>8.6348127255464393E-3</v>
      </c>
      <c r="H389">
        <v>3.1638890000000002</v>
      </c>
      <c r="I389">
        <v>3.0256699999999999</v>
      </c>
      <c r="J389">
        <v>3.5819640000000001</v>
      </c>
      <c r="K389">
        <v>3.5819640000000001</v>
      </c>
      <c r="L389">
        <v>101.0081</v>
      </c>
      <c r="M389">
        <v>100</v>
      </c>
      <c r="N389">
        <v>3.0099629999999999</v>
      </c>
      <c r="O389">
        <v>0.19640000000000701</v>
      </c>
      <c r="P389">
        <v>6.1850222061088297E-2</v>
      </c>
      <c r="Q389">
        <v>-4.0124427231041997</v>
      </c>
      <c r="R389">
        <v>94.685000000000002</v>
      </c>
      <c r="S389">
        <v>94.935000000000002</v>
      </c>
      <c r="T389">
        <v>94.685000000000002</v>
      </c>
      <c r="U389">
        <v>94.935000000000002</v>
      </c>
      <c r="V389" t="s">
        <v>11987</v>
      </c>
      <c r="W389" t="s">
        <v>5430</v>
      </c>
      <c r="X389" t="s">
        <v>931</v>
      </c>
      <c r="Y389" t="s">
        <v>625</v>
      </c>
      <c r="Z389" t="s">
        <v>11839</v>
      </c>
      <c r="AA389" t="s">
        <v>343</v>
      </c>
      <c r="AB389" t="s">
        <v>11990</v>
      </c>
      <c r="AC389">
        <v>95.315207999999998</v>
      </c>
      <c r="AD389">
        <v>0.63020799999999999</v>
      </c>
      <c r="AE389" s="6">
        <v>43999</v>
      </c>
      <c r="AF389" s="6">
        <v>45825</v>
      </c>
      <c r="AG389" t="s">
        <v>975</v>
      </c>
      <c r="AH389">
        <v>3.1638890000000002</v>
      </c>
      <c r="AI389">
        <v>3.0256698222170901</v>
      </c>
      <c r="AJ389">
        <v>10.877302</v>
      </c>
      <c r="AK389">
        <v>3.5819636510712898</v>
      </c>
      <c r="AL389">
        <v>100</v>
      </c>
      <c r="AM389">
        <v>87</v>
      </c>
      <c r="AN389">
        <v>1.875</v>
      </c>
      <c r="AO389" t="s">
        <v>11991</v>
      </c>
      <c r="AP389">
        <v>1</v>
      </c>
      <c r="AQ389">
        <v>4</v>
      </c>
      <c r="AR389">
        <v>38.421484630565303</v>
      </c>
      <c r="AS389">
        <v>6.5145959970678204E-3</v>
      </c>
      <c r="AT389">
        <v>-0.49760179507734298</v>
      </c>
      <c r="AU389">
        <v>-9.9492637665058198E-2</v>
      </c>
      <c r="AV389">
        <v>-6.4827204432891801</v>
      </c>
    </row>
    <row r="390" spans="1:48" x14ac:dyDescent="0.25">
      <c r="A390" t="s">
        <v>13792</v>
      </c>
      <c r="B390" s="6">
        <v>44664</v>
      </c>
      <c r="C390" t="s">
        <v>13793</v>
      </c>
      <c r="D390" t="s">
        <v>280</v>
      </c>
      <c r="E390">
        <v>14669510.4</v>
      </c>
      <c r="F390">
        <v>13030600.1</v>
      </c>
      <c r="G390">
        <v>4.8282612905240904E-3</v>
      </c>
      <c r="H390">
        <v>8.1638889999999993</v>
      </c>
      <c r="I390">
        <v>7.1877509999999996</v>
      </c>
      <c r="J390">
        <v>4.156129</v>
      </c>
      <c r="K390">
        <v>4.156129</v>
      </c>
      <c r="L390">
        <v>145.80090000000001</v>
      </c>
      <c r="M390">
        <v>146</v>
      </c>
      <c r="N390">
        <v>7.1568709999999998</v>
      </c>
      <c r="O390">
        <v>0.17229999999999099</v>
      </c>
      <c r="P390">
        <v>-3.1314612978690501</v>
      </c>
      <c r="Q390">
        <v>-10.398795018546</v>
      </c>
      <c r="R390">
        <v>87.987499999999997</v>
      </c>
      <c r="S390">
        <v>88.630499999999998</v>
      </c>
      <c r="T390">
        <v>87.987499999999997</v>
      </c>
      <c r="U390">
        <v>88.630499999999998</v>
      </c>
      <c r="V390" t="s">
        <v>11987</v>
      </c>
      <c r="W390" t="s">
        <v>5431</v>
      </c>
      <c r="X390" t="s">
        <v>931</v>
      </c>
      <c r="Y390" t="s">
        <v>625</v>
      </c>
      <c r="Z390" t="s">
        <v>11839</v>
      </c>
      <c r="AA390" t="s">
        <v>343</v>
      </c>
      <c r="AB390" t="s">
        <v>11990</v>
      </c>
      <c r="AC390">
        <v>88.827777999999995</v>
      </c>
      <c r="AD390">
        <v>0.84027799999999997</v>
      </c>
      <c r="AE390" s="6">
        <v>43999</v>
      </c>
      <c r="AF390" s="6">
        <v>47651</v>
      </c>
      <c r="AG390" t="s">
        <v>975</v>
      </c>
      <c r="AH390">
        <v>8.1638889999999993</v>
      </c>
      <c r="AI390">
        <v>7.1877508282297997</v>
      </c>
      <c r="AJ390">
        <v>59.165585999999998</v>
      </c>
      <c r="AK390">
        <v>4.1561294959239099</v>
      </c>
      <c r="AL390">
        <v>146</v>
      </c>
      <c r="AM390">
        <v>143</v>
      </c>
      <c r="AN390">
        <v>2.5</v>
      </c>
      <c r="AO390" t="s">
        <v>11991</v>
      </c>
      <c r="AP390">
        <v>1</v>
      </c>
      <c r="AQ390">
        <v>4</v>
      </c>
      <c r="AR390">
        <v>38.421484630565303</v>
      </c>
      <c r="AS390">
        <v>6.5145959970678204E-3</v>
      </c>
      <c r="AT390">
        <v>-0.49760179507734298</v>
      </c>
      <c r="AU390">
        <v>-9.9492637665058198E-2</v>
      </c>
      <c r="AV390">
        <v>-6.4827204432891801</v>
      </c>
    </row>
    <row r="391" spans="1:48" x14ac:dyDescent="0.25">
      <c r="A391" t="s">
        <v>13794</v>
      </c>
      <c r="B391" s="6">
        <v>44664</v>
      </c>
      <c r="C391" t="s">
        <v>13795</v>
      </c>
      <c r="D391" t="s">
        <v>280</v>
      </c>
      <c r="E391">
        <v>24449184.399999999</v>
      </c>
      <c r="F391">
        <v>24446128.300000001</v>
      </c>
      <c r="G391">
        <v>9.0580858554657404E-3</v>
      </c>
      <c r="H391">
        <v>2.25</v>
      </c>
      <c r="I391">
        <v>2.1505529999999999</v>
      </c>
      <c r="J391">
        <v>3.2505850000000001</v>
      </c>
      <c r="K391">
        <v>3.2505850000000001</v>
      </c>
      <c r="L391">
        <v>85.208500000000001</v>
      </c>
      <c r="M391">
        <v>83</v>
      </c>
      <c r="N391">
        <v>2.141737</v>
      </c>
      <c r="O391">
        <v>0.221300000000002</v>
      </c>
      <c r="P391">
        <v>5.4201228034567103E-2</v>
      </c>
      <c r="Q391">
        <v>-2.7402552711041501</v>
      </c>
      <c r="R391">
        <v>99.237499999999997</v>
      </c>
      <c r="S391">
        <v>99.457499999999996</v>
      </c>
      <c r="T391">
        <v>99.237499999999997</v>
      </c>
      <c r="U391">
        <v>99.457499999999996</v>
      </c>
      <c r="V391" t="s">
        <v>11987</v>
      </c>
      <c r="W391" t="s">
        <v>5428</v>
      </c>
      <c r="X391" t="s">
        <v>931</v>
      </c>
      <c r="Y391" t="s">
        <v>625</v>
      </c>
      <c r="Z391" t="s">
        <v>11894</v>
      </c>
      <c r="AA391" t="s">
        <v>11839</v>
      </c>
      <c r="AB391" t="s">
        <v>11990</v>
      </c>
      <c r="AC391">
        <v>99.987499999999997</v>
      </c>
      <c r="AD391">
        <v>0.75</v>
      </c>
      <c r="AE391" s="6">
        <v>43664</v>
      </c>
      <c r="AF391" s="6">
        <v>45491</v>
      </c>
      <c r="AG391" t="s">
        <v>975</v>
      </c>
      <c r="AH391">
        <v>2.25</v>
      </c>
      <c r="AI391">
        <v>2.15055287603098</v>
      </c>
      <c r="AJ391">
        <v>5.7136469999999999</v>
      </c>
      <c r="AK391">
        <v>3.2505849154808701</v>
      </c>
      <c r="AL391">
        <v>83</v>
      </c>
      <c r="AM391">
        <v>61</v>
      </c>
      <c r="AN391">
        <v>3</v>
      </c>
      <c r="AO391" t="s">
        <v>11991</v>
      </c>
      <c r="AP391">
        <v>1</v>
      </c>
      <c r="AQ391">
        <v>4</v>
      </c>
      <c r="AR391">
        <v>38.421484630565303</v>
      </c>
      <c r="AS391">
        <v>6.5145959970678204E-3</v>
      </c>
      <c r="AT391">
        <v>-0.49760179507734298</v>
      </c>
      <c r="AU391">
        <v>-9.9492637665058198E-2</v>
      </c>
      <c r="AV391">
        <v>-6.4827204432891801</v>
      </c>
    </row>
    <row r="392" spans="1:48" x14ac:dyDescent="0.25">
      <c r="A392" t="s">
        <v>13796</v>
      </c>
      <c r="B392" s="6">
        <v>44664</v>
      </c>
      <c r="C392" t="s">
        <v>13797</v>
      </c>
      <c r="D392" t="s">
        <v>280</v>
      </c>
      <c r="E392">
        <v>24449184.399999999</v>
      </c>
      <c r="F392">
        <v>24963398.199999999</v>
      </c>
      <c r="G392">
        <v>9.2497511925918197E-3</v>
      </c>
      <c r="H392">
        <v>1.302778</v>
      </c>
      <c r="I392">
        <v>1.2575799999999999</v>
      </c>
      <c r="J392">
        <v>3.1565340000000002</v>
      </c>
      <c r="K392">
        <v>3.1565340000000002</v>
      </c>
      <c r="L392">
        <v>128.48560000000001</v>
      </c>
      <c r="M392">
        <v>123</v>
      </c>
      <c r="N392">
        <v>1.2521949999999999</v>
      </c>
      <c r="O392">
        <v>8.9399999999994997E-2</v>
      </c>
      <c r="P392">
        <v>5.2207307200746698E-2</v>
      </c>
      <c r="Q392">
        <v>-1.61379994762672</v>
      </c>
      <c r="R392">
        <v>101.265</v>
      </c>
      <c r="S392">
        <v>101.381</v>
      </c>
      <c r="T392">
        <v>101.265</v>
      </c>
      <c r="U392">
        <v>101.381</v>
      </c>
      <c r="V392" t="s">
        <v>11987</v>
      </c>
      <c r="W392" t="s">
        <v>5426</v>
      </c>
      <c r="X392" t="s">
        <v>931</v>
      </c>
      <c r="Y392" t="s">
        <v>625</v>
      </c>
      <c r="Z392" t="s">
        <v>11894</v>
      </c>
      <c r="AA392" t="s">
        <v>343</v>
      </c>
      <c r="AB392" t="s">
        <v>11990</v>
      </c>
      <c r="AC392">
        <v>102.103194</v>
      </c>
      <c r="AD392">
        <v>0.83819399999999999</v>
      </c>
      <c r="AE392" s="6">
        <v>43319</v>
      </c>
      <c r="AF392" s="6">
        <v>45145</v>
      </c>
      <c r="AG392" t="s">
        <v>975</v>
      </c>
      <c r="AH392">
        <v>1.302778</v>
      </c>
      <c r="AI392">
        <v>1.2575795659111499</v>
      </c>
      <c r="AJ392">
        <v>2.7163940000000002</v>
      </c>
      <c r="AK392">
        <v>3.15653401957249</v>
      </c>
      <c r="AL392">
        <v>123</v>
      </c>
      <c r="AM392">
        <v>86</v>
      </c>
      <c r="AN392">
        <v>4.25</v>
      </c>
      <c r="AO392" t="s">
        <v>11991</v>
      </c>
      <c r="AP392">
        <v>1</v>
      </c>
      <c r="AQ392">
        <v>4</v>
      </c>
      <c r="AR392">
        <v>38.421484630565303</v>
      </c>
      <c r="AS392">
        <v>6.5145959970678204E-3</v>
      </c>
      <c r="AT392">
        <v>-0.49760179507734298</v>
      </c>
      <c r="AU392">
        <v>-9.9492637665058198E-2</v>
      </c>
      <c r="AV392">
        <v>-6.4827204432891801</v>
      </c>
    </row>
    <row r="393" spans="1:48" x14ac:dyDescent="0.25">
      <c r="A393" t="s">
        <v>13798</v>
      </c>
      <c r="B393" s="6">
        <v>44664</v>
      </c>
      <c r="C393" t="s">
        <v>13799</v>
      </c>
      <c r="D393" t="s">
        <v>212</v>
      </c>
      <c r="E393">
        <v>14669510.4</v>
      </c>
      <c r="F393">
        <v>14247277</v>
      </c>
      <c r="G393">
        <v>5.2790796546810697E-3</v>
      </c>
      <c r="H393">
        <v>1.4361109999999999</v>
      </c>
      <c r="I393">
        <v>1.413459</v>
      </c>
      <c r="J393">
        <v>3.0343879999999999</v>
      </c>
      <c r="K393">
        <v>3.0343879999999999</v>
      </c>
      <c r="L393">
        <v>107.25769999999901</v>
      </c>
      <c r="M393">
        <v>100</v>
      </c>
      <c r="N393">
        <v>1.4075260000000001</v>
      </c>
      <c r="O393">
        <v>4.4899999999992099E-2</v>
      </c>
      <c r="P393">
        <v>2.2598154740571801E-2</v>
      </c>
      <c r="Q393">
        <v>-1.87936748191266</v>
      </c>
      <c r="R393">
        <v>97.061000000000007</v>
      </c>
      <c r="S393">
        <v>97.091999999999999</v>
      </c>
      <c r="T393">
        <v>97.061000000000007</v>
      </c>
      <c r="U393">
        <v>97.091999999999999</v>
      </c>
      <c r="V393" t="s">
        <v>11987</v>
      </c>
      <c r="W393" t="s">
        <v>10536</v>
      </c>
      <c r="X393" t="s">
        <v>931</v>
      </c>
      <c r="Y393" t="s">
        <v>625</v>
      </c>
      <c r="Z393" t="s">
        <v>11839</v>
      </c>
      <c r="AA393" t="s">
        <v>389</v>
      </c>
      <c r="AB393" t="s">
        <v>11990</v>
      </c>
      <c r="AC393">
        <v>97.121694000000005</v>
      </c>
      <c r="AD393">
        <v>6.0693999999999998E-2</v>
      </c>
      <c r="AE393" s="6">
        <v>44099</v>
      </c>
      <c r="AF393" s="6">
        <v>45194</v>
      </c>
      <c r="AG393" t="s">
        <v>933</v>
      </c>
      <c r="AH393">
        <v>1.4361109999999999</v>
      </c>
      <c r="AI393">
        <v>1.41345888813184</v>
      </c>
      <c r="AJ393">
        <v>3.1351770000000001</v>
      </c>
      <c r="AK393">
        <v>3.0343881673516</v>
      </c>
      <c r="AL393">
        <v>100</v>
      </c>
      <c r="AM393">
        <v>65</v>
      </c>
      <c r="AN393">
        <v>0.95</v>
      </c>
      <c r="AO393" t="s">
        <v>11991</v>
      </c>
      <c r="AP393">
        <v>1</v>
      </c>
      <c r="AQ393">
        <v>4</v>
      </c>
      <c r="AR393">
        <v>25.9078741687037</v>
      </c>
      <c r="AS393">
        <v>-3.2740174795492197E-2</v>
      </c>
      <c r="AT393">
        <v>-0.58748903316352497</v>
      </c>
      <c r="AU393">
        <v>-0.29746383818963901</v>
      </c>
      <c r="AV393">
        <v>-3.1023574739816402</v>
      </c>
    </row>
    <row r="394" spans="1:48" x14ac:dyDescent="0.25">
      <c r="A394" t="s">
        <v>18792</v>
      </c>
      <c r="B394" s="6">
        <v>44664</v>
      </c>
      <c r="C394" t="s">
        <v>18793</v>
      </c>
      <c r="D394" t="s">
        <v>212</v>
      </c>
      <c r="E394">
        <v>14669510.4</v>
      </c>
      <c r="F394">
        <v>13568592.1</v>
      </c>
      <c r="G394">
        <v>5.02760481917848E-3</v>
      </c>
      <c r="H394">
        <v>4.3694439999999997</v>
      </c>
      <c r="I394">
        <v>4.2127129999999999</v>
      </c>
      <c r="J394">
        <v>3.0195940000000001</v>
      </c>
      <c r="K394">
        <v>3.0195940000000001</v>
      </c>
      <c r="L394">
        <v>39.707699999999903</v>
      </c>
      <c r="M394">
        <v>38</v>
      </c>
      <c r="N394">
        <v>4.1898619999999998</v>
      </c>
      <c r="O394">
        <v>2.4800000000002501E-2</v>
      </c>
      <c r="P394">
        <v>-0.86640687958033902</v>
      </c>
      <c r="Q394">
        <v>-5.1524414671621797</v>
      </c>
      <c r="R394">
        <v>92.331999999999994</v>
      </c>
      <c r="S394">
        <v>92.805999999999997</v>
      </c>
      <c r="T394">
        <v>92.331999999999994</v>
      </c>
      <c r="U394">
        <v>92.805999999999997</v>
      </c>
      <c r="V394" t="s">
        <v>11987</v>
      </c>
      <c r="W394" t="s">
        <v>18256</v>
      </c>
      <c r="X394" t="s">
        <v>931</v>
      </c>
      <c r="Y394" t="s">
        <v>625</v>
      </c>
      <c r="Z394" t="s">
        <v>11839</v>
      </c>
      <c r="AA394" t="s">
        <v>389</v>
      </c>
      <c r="AB394" t="s">
        <v>11990</v>
      </c>
      <c r="AC394">
        <v>92.495193999999998</v>
      </c>
      <c r="AD394">
        <v>0.16319400000000001</v>
      </c>
      <c r="AE394" s="6">
        <v>44440</v>
      </c>
      <c r="AF394" s="6">
        <v>46266</v>
      </c>
      <c r="AG394" t="s">
        <v>933</v>
      </c>
      <c r="AH394">
        <v>4.3694439999999997</v>
      </c>
      <c r="AI394">
        <v>4.21271253205762</v>
      </c>
      <c r="AJ394">
        <v>20.184421</v>
      </c>
      <c r="AK394">
        <v>3.0195941311520702</v>
      </c>
      <c r="AL394">
        <v>38</v>
      </c>
      <c r="AM394">
        <v>30</v>
      </c>
      <c r="AN394">
        <v>1.25</v>
      </c>
      <c r="AO394" t="s">
        <v>11991</v>
      </c>
      <c r="AP394">
        <v>1</v>
      </c>
      <c r="AQ394">
        <v>4</v>
      </c>
      <c r="AR394">
        <v>25.9078741687037</v>
      </c>
      <c r="AS394">
        <v>-3.2740174795492197E-2</v>
      </c>
      <c r="AT394">
        <v>-0.58748903316352497</v>
      </c>
      <c r="AU394">
        <v>-0.29746383818963901</v>
      </c>
      <c r="AV394">
        <v>-3.1023574739816402</v>
      </c>
    </row>
    <row r="395" spans="1:48" x14ac:dyDescent="0.25">
      <c r="A395" t="s">
        <v>17773</v>
      </c>
      <c r="B395" s="6">
        <v>44664</v>
      </c>
      <c r="C395" t="s">
        <v>17774</v>
      </c>
      <c r="D395" t="s">
        <v>212</v>
      </c>
      <c r="E395">
        <v>29339021.199999999</v>
      </c>
      <c r="F395">
        <v>28194049.5</v>
      </c>
      <c r="G395">
        <v>1.0446812602006699E-2</v>
      </c>
      <c r="H395">
        <v>2.1222219999999998</v>
      </c>
      <c r="I395">
        <v>2.0609670000000002</v>
      </c>
      <c r="J395">
        <v>3.5059870000000002</v>
      </c>
      <c r="K395">
        <v>3.5059870000000002</v>
      </c>
      <c r="L395">
        <v>113.58540000000001</v>
      </c>
      <c r="M395">
        <v>111</v>
      </c>
      <c r="N395">
        <v>2.0511400000000002</v>
      </c>
      <c r="O395">
        <v>6.6900000000002999E-2</v>
      </c>
      <c r="P395">
        <v>2.57233385201338E-3</v>
      </c>
      <c r="Q395">
        <v>-3.1004422691933899</v>
      </c>
      <c r="R395">
        <v>95.578000000000003</v>
      </c>
      <c r="S395">
        <v>95.677000000000007</v>
      </c>
      <c r="T395">
        <v>95.578000000000003</v>
      </c>
      <c r="U395">
        <v>95.677000000000007</v>
      </c>
      <c r="V395" t="s">
        <v>11987</v>
      </c>
      <c r="W395" t="s">
        <v>17062</v>
      </c>
      <c r="X395" t="s">
        <v>931</v>
      </c>
      <c r="Y395" t="s">
        <v>625</v>
      </c>
      <c r="Z395" t="s">
        <v>11839</v>
      </c>
      <c r="AA395" t="s">
        <v>343</v>
      </c>
      <c r="AB395" t="s">
        <v>11990</v>
      </c>
      <c r="AC395">
        <v>96.097443999999996</v>
      </c>
      <c r="AD395">
        <v>0.51944400000000002</v>
      </c>
      <c r="AE395" s="6">
        <v>44349</v>
      </c>
      <c r="AF395" s="6">
        <v>45445</v>
      </c>
      <c r="AG395" t="s">
        <v>933</v>
      </c>
      <c r="AH395">
        <v>2.1222219999999998</v>
      </c>
      <c r="AI395">
        <v>2.06096715077285</v>
      </c>
      <c r="AJ395">
        <v>5.2753189999999996</v>
      </c>
      <c r="AK395">
        <v>3.50598701001211</v>
      </c>
      <c r="AL395">
        <v>111</v>
      </c>
      <c r="AM395">
        <v>87</v>
      </c>
      <c r="AN395">
        <v>1.375</v>
      </c>
      <c r="AO395" t="s">
        <v>11991</v>
      </c>
      <c r="AP395">
        <v>1</v>
      </c>
      <c r="AQ395">
        <v>4</v>
      </c>
      <c r="AR395">
        <v>25.9078741687037</v>
      </c>
      <c r="AS395">
        <v>-3.2740174795492197E-2</v>
      </c>
      <c r="AT395">
        <v>-0.58748903316352497</v>
      </c>
      <c r="AU395">
        <v>-0.29746383818963901</v>
      </c>
      <c r="AV395">
        <v>-3.1023574739816402</v>
      </c>
    </row>
    <row r="396" spans="1:48" x14ac:dyDescent="0.25">
      <c r="A396" t="s">
        <v>13800</v>
      </c>
      <c r="B396" s="6">
        <v>44664</v>
      </c>
      <c r="C396" t="s">
        <v>13801</v>
      </c>
      <c r="D396" t="s">
        <v>212</v>
      </c>
      <c r="E396">
        <v>58678042.200000003</v>
      </c>
      <c r="F396">
        <v>54718839.299999997</v>
      </c>
      <c r="G396">
        <v>2.0275110198890799E-2</v>
      </c>
      <c r="H396">
        <v>3.394444</v>
      </c>
      <c r="I396">
        <v>3.2953700000000001</v>
      </c>
      <c r="J396">
        <v>3.2571099999999999</v>
      </c>
      <c r="K396">
        <v>3.2571099999999999</v>
      </c>
      <c r="L396">
        <v>67.554299999999898</v>
      </c>
      <c r="M396">
        <v>65</v>
      </c>
      <c r="N396">
        <v>3.2759390000000002</v>
      </c>
      <c r="O396">
        <v>8.50999999999935E-2</v>
      </c>
      <c r="P396">
        <v>-9.0352461426757E-2</v>
      </c>
      <c r="Q396">
        <v>-4.4941557249689703</v>
      </c>
      <c r="R396">
        <v>93.126000000000005</v>
      </c>
      <c r="S396">
        <v>93.438999999999993</v>
      </c>
      <c r="T396">
        <v>93.126000000000005</v>
      </c>
      <c r="U396">
        <v>93.438999999999993</v>
      </c>
      <c r="V396" t="s">
        <v>11987</v>
      </c>
      <c r="W396" t="s">
        <v>10540</v>
      </c>
      <c r="X396" t="s">
        <v>931</v>
      </c>
      <c r="Y396" t="s">
        <v>625</v>
      </c>
      <c r="Z396" t="s">
        <v>11839</v>
      </c>
      <c r="AA396" t="s">
        <v>389</v>
      </c>
      <c r="AB396" t="s">
        <v>11990</v>
      </c>
      <c r="AC396">
        <v>93.252667000000002</v>
      </c>
      <c r="AD396">
        <v>0.126667</v>
      </c>
      <c r="AE396" s="6">
        <v>44084</v>
      </c>
      <c r="AF396" s="6">
        <v>45910</v>
      </c>
      <c r="AG396" t="s">
        <v>933</v>
      </c>
      <c r="AH396">
        <v>3.394444</v>
      </c>
      <c r="AI396">
        <v>3.2953695868553701</v>
      </c>
      <c r="AJ396">
        <v>12.674728999999999</v>
      </c>
      <c r="AK396">
        <v>3.2571101022297899</v>
      </c>
      <c r="AL396">
        <v>65</v>
      </c>
      <c r="AM396">
        <v>54</v>
      </c>
      <c r="AN396">
        <v>1.2</v>
      </c>
      <c r="AO396" t="s">
        <v>11991</v>
      </c>
      <c r="AP396">
        <v>1</v>
      </c>
      <c r="AQ396">
        <v>3</v>
      </c>
      <c r="AR396">
        <v>25.9078741687037</v>
      </c>
      <c r="AS396">
        <v>-3.2740174795492197E-2</v>
      </c>
      <c r="AT396">
        <v>-0.58748903316352497</v>
      </c>
      <c r="AU396">
        <v>-0.29746383818963901</v>
      </c>
      <c r="AV396">
        <v>-3.1023574739816402</v>
      </c>
    </row>
    <row r="397" spans="1:48" x14ac:dyDescent="0.25">
      <c r="A397" t="s">
        <v>13802</v>
      </c>
      <c r="B397" s="6">
        <v>44664</v>
      </c>
      <c r="C397" t="s">
        <v>13803</v>
      </c>
      <c r="D397" t="s">
        <v>212</v>
      </c>
      <c r="E397">
        <v>19559347.600000001</v>
      </c>
      <c r="F397">
        <v>19614318.600000001</v>
      </c>
      <c r="G397">
        <v>7.2677431648337596E-3</v>
      </c>
      <c r="H397">
        <v>1.4361109999999999</v>
      </c>
      <c r="I397">
        <v>0.19420599999999999</v>
      </c>
      <c r="J397">
        <v>3.0404650000000002</v>
      </c>
      <c r="K397">
        <v>3.0404650000000002</v>
      </c>
      <c r="L397">
        <v>107.86539999999999</v>
      </c>
      <c r="M397">
        <v>101</v>
      </c>
      <c r="N397">
        <v>1.390088</v>
      </c>
      <c r="O397">
        <v>2.4099999999993502E-2</v>
      </c>
      <c r="P397">
        <v>7.0461804930110894E-2</v>
      </c>
      <c r="Q397">
        <v>0.25191540095485998</v>
      </c>
      <c r="R397">
        <v>100.16</v>
      </c>
      <c r="S397">
        <v>100.30500000000001</v>
      </c>
      <c r="T397">
        <v>100.16</v>
      </c>
      <c r="U397">
        <v>100.30500000000001</v>
      </c>
      <c r="V397" t="s">
        <v>11987</v>
      </c>
      <c r="W397" t="s">
        <v>13804</v>
      </c>
      <c r="X397" t="s">
        <v>931</v>
      </c>
      <c r="Y397" t="s">
        <v>625</v>
      </c>
      <c r="Z397" t="s">
        <v>11839</v>
      </c>
      <c r="AA397" t="s">
        <v>389</v>
      </c>
      <c r="AB397" t="s">
        <v>11990</v>
      </c>
      <c r="AC397">
        <v>100.281047</v>
      </c>
      <c r="AD397">
        <v>0.121047</v>
      </c>
      <c r="AE397" s="6">
        <v>44099</v>
      </c>
      <c r="AF397" s="6">
        <v>45194</v>
      </c>
      <c r="AG397" t="s">
        <v>933</v>
      </c>
      <c r="AH397">
        <v>1.4361109999999999</v>
      </c>
      <c r="AI397">
        <v>0.19420595992574499</v>
      </c>
      <c r="AJ397">
        <v>0.122393</v>
      </c>
      <c r="AK397">
        <v>3.0404653824608801</v>
      </c>
      <c r="AL397">
        <v>101</v>
      </c>
      <c r="AM397">
        <v>66</v>
      </c>
      <c r="AN397">
        <v>1.8157099999999999</v>
      </c>
      <c r="AO397" t="s">
        <v>12197</v>
      </c>
      <c r="AP397">
        <v>1</v>
      </c>
      <c r="AQ397">
        <v>4</v>
      </c>
      <c r="AR397">
        <v>25.9078741687037</v>
      </c>
      <c r="AS397">
        <v>-3.2740174795492197E-2</v>
      </c>
      <c r="AT397">
        <v>-0.58748903316352497</v>
      </c>
      <c r="AU397">
        <v>-0.29746383818963901</v>
      </c>
      <c r="AV397">
        <v>-3.1023574739816402</v>
      </c>
    </row>
    <row r="398" spans="1:48" x14ac:dyDescent="0.25">
      <c r="A398" t="s">
        <v>13805</v>
      </c>
      <c r="B398" s="6">
        <v>44664</v>
      </c>
      <c r="C398" t="s">
        <v>13806</v>
      </c>
      <c r="D398" t="s">
        <v>212</v>
      </c>
      <c r="E398">
        <v>17114428.800000001</v>
      </c>
      <c r="F398">
        <v>15961139.800000001</v>
      </c>
      <c r="G398">
        <v>5.9141215856385598E-3</v>
      </c>
      <c r="H398">
        <v>3.5055559999999999</v>
      </c>
      <c r="I398">
        <v>3.275487</v>
      </c>
      <c r="J398">
        <v>4.75488</v>
      </c>
      <c r="K398">
        <v>4.75488</v>
      </c>
      <c r="L398">
        <v>216.8647</v>
      </c>
      <c r="M398">
        <v>215</v>
      </c>
      <c r="N398">
        <v>3.257657</v>
      </c>
      <c r="O398">
        <v>8.6300000000005803E-2</v>
      </c>
      <c r="P398">
        <v>-2.53400693544736E-2</v>
      </c>
      <c r="Q398">
        <v>-5.1115410241764696</v>
      </c>
      <c r="R398">
        <v>92.087000000000003</v>
      </c>
      <c r="S398">
        <v>92.397999999999996</v>
      </c>
      <c r="T398">
        <v>92.087000000000003</v>
      </c>
      <c r="U398">
        <v>92.397999999999996</v>
      </c>
      <c r="V398" t="s">
        <v>11987</v>
      </c>
      <c r="W398" t="s">
        <v>10610</v>
      </c>
      <c r="X398" t="s">
        <v>931</v>
      </c>
      <c r="Y398" t="s">
        <v>625</v>
      </c>
      <c r="Z398" t="s">
        <v>11839</v>
      </c>
      <c r="AA398" t="s">
        <v>11839</v>
      </c>
      <c r="AB398" t="s">
        <v>11990</v>
      </c>
      <c r="AC398">
        <v>93.261306000000005</v>
      </c>
      <c r="AD398">
        <v>1.1743060000000001</v>
      </c>
      <c r="AE398" s="6">
        <v>44124</v>
      </c>
      <c r="AF398" s="6">
        <v>45950</v>
      </c>
      <c r="AG398" t="s">
        <v>1021</v>
      </c>
      <c r="AH398">
        <v>3.5055559999999999</v>
      </c>
      <c r="AI398">
        <v>3.2754871198083499</v>
      </c>
      <c r="AJ398">
        <v>12.785501</v>
      </c>
      <c r="AK398">
        <v>4.7548796946012599</v>
      </c>
      <c r="AL398">
        <v>215</v>
      </c>
      <c r="AM398">
        <v>204</v>
      </c>
      <c r="AN398">
        <v>2.375</v>
      </c>
      <c r="AO398" t="s">
        <v>11991</v>
      </c>
      <c r="AP398">
        <v>1</v>
      </c>
      <c r="AQ398">
        <v>4</v>
      </c>
      <c r="AR398">
        <v>31.2516637316686</v>
      </c>
      <c r="AS398">
        <v>2.70956025889788E-2</v>
      </c>
      <c r="AT398">
        <v>7.4507330552325599E-2</v>
      </c>
      <c r="AU398">
        <v>8.3388995315075903E-2</v>
      </c>
      <c r="AV398">
        <v>-3.3320655746622299</v>
      </c>
    </row>
    <row r="399" spans="1:48" x14ac:dyDescent="0.25">
      <c r="A399" t="s">
        <v>18794</v>
      </c>
      <c r="B399" s="6">
        <v>44664</v>
      </c>
      <c r="C399" t="s">
        <v>18795</v>
      </c>
      <c r="D399" t="s">
        <v>212</v>
      </c>
      <c r="E399">
        <v>36673776.600000001</v>
      </c>
      <c r="F399">
        <v>34651625.299999997</v>
      </c>
      <c r="G399">
        <v>1.2839554528122001E-2</v>
      </c>
      <c r="H399">
        <v>2.411111</v>
      </c>
      <c r="I399">
        <v>2.3483179999999999</v>
      </c>
      <c r="J399">
        <v>3.65387</v>
      </c>
      <c r="K399">
        <v>3.65387</v>
      </c>
      <c r="L399">
        <v>121.96029999999899</v>
      </c>
      <c r="M399">
        <v>118</v>
      </c>
      <c r="N399">
        <v>2.3351700000000002</v>
      </c>
      <c r="O399">
        <v>5.8699999999989302E-2</v>
      </c>
      <c r="P399">
        <v>-2.7129015088744799E-2</v>
      </c>
      <c r="Q399">
        <v>-3.4936206679413599</v>
      </c>
      <c r="R399">
        <v>94.370999999999995</v>
      </c>
      <c r="S399">
        <v>94.602000000000004</v>
      </c>
      <c r="T399">
        <v>94.370999999999995</v>
      </c>
      <c r="U399">
        <v>94.602000000000004</v>
      </c>
      <c r="V399" t="s">
        <v>11987</v>
      </c>
      <c r="W399" t="s">
        <v>18270</v>
      </c>
      <c r="X399" t="s">
        <v>931</v>
      </c>
      <c r="Y399" t="s">
        <v>625</v>
      </c>
      <c r="Z399" t="s">
        <v>11839</v>
      </c>
      <c r="AA399" t="s">
        <v>374</v>
      </c>
      <c r="AB399" t="s">
        <v>11990</v>
      </c>
      <c r="AC399">
        <v>94.486110999999994</v>
      </c>
      <c r="AD399">
        <v>0.115111</v>
      </c>
      <c r="AE399" s="6">
        <v>44455</v>
      </c>
      <c r="AF399" s="6">
        <v>45551</v>
      </c>
      <c r="AG399" t="s">
        <v>18515</v>
      </c>
      <c r="AH399">
        <v>2.411111</v>
      </c>
      <c r="AI399">
        <v>2.34831759767662</v>
      </c>
      <c r="AJ399">
        <v>6.6283919999999998</v>
      </c>
      <c r="AK399">
        <v>3.6538698516432602</v>
      </c>
      <c r="AL399">
        <v>118</v>
      </c>
      <c r="AM399">
        <v>98</v>
      </c>
      <c r="AN399">
        <v>1.2949999999999999</v>
      </c>
      <c r="AO399" t="s">
        <v>11991</v>
      </c>
      <c r="AP399">
        <v>1</v>
      </c>
      <c r="AQ399">
        <v>3</v>
      </c>
      <c r="AR399">
        <v>55.423369431546902</v>
      </c>
      <c r="AS399">
        <v>-7.5414629081279799E-2</v>
      </c>
      <c r="AT399">
        <v>-1.5299438162630901</v>
      </c>
      <c r="AU399">
        <v>-0.71044532872256305</v>
      </c>
      <c r="AV399">
        <v>-2.2514277469931301</v>
      </c>
    </row>
    <row r="400" spans="1:48" x14ac:dyDescent="0.25">
      <c r="A400" t="s">
        <v>13807</v>
      </c>
      <c r="B400" s="6">
        <v>44664</v>
      </c>
      <c r="C400" t="s">
        <v>13808</v>
      </c>
      <c r="D400" t="s">
        <v>212</v>
      </c>
      <c r="E400">
        <v>24449184.399999999</v>
      </c>
      <c r="F400">
        <v>24441458.699999999</v>
      </c>
      <c r="G400">
        <v>9.0563556353706904E-3</v>
      </c>
      <c r="H400">
        <v>1.5111110000000001</v>
      </c>
      <c r="I400">
        <v>6.9760000000000004E-3</v>
      </c>
      <c r="J400">
        <v>3.4206539999999999</v>
      </c>
      <c r="K400">
        <v>3.4206539999999999</v>
      </c>
      <c r="L400">
        <v>140.8143</v>
      </c>
      <c r="M400">
        <v>135</v>
      </c>
      <c r="N400">
        <v>1.455409</v>
      </c>
      <c r="O400">
        <v>1.6900000000008499E-2</v>
      </c>
      <c r="P400">
        <v>5.9123346808576102E-2</v>
      </c>
      <c r="Q400">
        <v>0.35176247854362602</v>
      </c>
      <c r="R400">
        <v>99.697999999999993</v>
      </c>
      <c r="S400">
        <v>99.879000000000005</v>
      </c>
      <c r="T400">
        <v>99.697999999999993</v>
      </c>
      <c r="U400">
        <v>99.879000000000005</v>
      </c>
      <c r="V400" t="s">
        <v>11987</v>
      </c>
      <c r="W400" t="s">
        <v>13809</v>
      </c>
      <c r="X400" t="s">
        <v>931</v>
      </c>
      <c r="Y400" t="s">
        <v>625</v>
      </c>
      <c r="Z400" t="s">
        <v>11838</v>
      </c>
      <c r="AA400" t="s">
        <v>11839</v>
      </c>
      <c r="AB400" t="s">
        <v>11990</v>
      </c>
      <c r="AC400">
        <v>99.968401</v>
      </c>
      <c r="AD400">
        <v>0.270401</v>
      </c>
      <c r="AE400" s="6">
        <v>44126</v>
      </c>
      <c r="AF400" s="6">
        <v>45221</v>
      </c>
      <c r="AG400" t="s">
        <v>13810</v>
      </c>
      <c r="AH400">
        <v>1.5111110000000001</v>
      </c>
      <c r="AI400">
        <v>6.9755045676054301E-3</v>
      </c>
      <c r="AJ400">
        <v>5.2592E-2</v>
      </c>
      <c r="AK400">
        <v>3.4206544641833601</v>
      </c>
      <c r="AL400">
        <v>135</v>
      </c>
      <c r="AM400">
        <v>100</v>
      </c>
      <c r="AN400">
        <v>1.15886</v>
      </c>
      <c r="AO400" t="s">
        <v>12197</v>
      </c>
      <c r="AP400">
        <v>1</v>
      </c>
      <c r="AQ400">
        <v>4</v>
      </c>
      <c r="AR400">
        <v>21.672741465357099</v>
      </c>
      <c r="AS400">
        <v>-2.0616946212413698E-2</v>
      </c>
      <c r="AT400">
        <v>-1.0743257903804999</v>
      </c>
      <c r="AU400">
        <v>-0.34862690032871002</v>
      </c>
      <c r="AV400">
        <v>-1.8430241659059601</v>
      </c>
    </row>
    <row r="401" spans="1:48" x14ac:dyDescent="0.25">
      <c r="A401" t="s">
        <v>13811</v>
      </c>
      <c r="B401" s="6">
        <v>44664</v>
      </c>
      <c r="C401" t="s">
        <v>13812</v>
      </c>
      <c r="D401" t="s">
        <v>212</v>
      </c>
      <c r="E401">
        <v>29339021.199999999</v>
      </c>
      <c r="F401">
        <v>29384818.199999999</v>
      </c>
      <c r="G401">
        <v>1.0888031172406601E-2</v>
      </c>
      <c r="H401">
        <v>0.89166699999999999</v>
      </c>
      <c r="I401">
        <v>0.14386299999999999</v>
      </c>
      <c r="J401">
        <v>2.9712429999999999</v>
      </c>
      <c r="K401">
        <v>2.9712429999999999</v>
      </c>
      <c r="L401">
        <v>141.51759999999999</v>
      </c>
      <c r="M401">
        <v>136</v>
      </c>
      <c r="N401">
        <v>0.87009700000000001</v>
      </c>
      <c r="O401">
        <v>2.4800000000002501E-2</v>
      </c>
      <c r="P401">
        <v>7.4771994438860206E-2</v>
      </c>
      <c r="Q401">
        <v>0.75774018210370497</v>
      </c>
      <c r="R401">
        <v>99.968000000000004</v>
      </c>
      <c r="S401">
        <v>100.059</v>
      </c>
      <c r="T401">
        <v>99.968000000000004</v>
      </c>
      <c r="U401">
        <v>100.059</v>
      </c>
      <c r="V401" t="s">
        <v>11987</v>
      </c>
      <c r="W401" t="s">
        <v>13813</v>
      </c>
      <c r="X401" t="s">
        <v>931</v>
      </c>
      <c r="Y401" t="s">
        <v>625</v>
      </c>
      <c r="Z401" t="s">
        <v>11838</v>
      </c>
      <c r="AA401" t="s">
        <v>11839</v>
      </c>
      <c r="AB401" t="s">
        <v>11990</v>
      </c>
      <c r="AC401">
        <v>100.15609600000001</v>
      </c>
      <c r="AD401">
        <v>0.18809600000000001</v>
      </c>
      <c r="AE401" s="6">
        <v>43168</v>
      </c>
      <c r="AF401" s="6">
        <v>44994</v>
      </c>
      <c r="AG401" t="s">
        <v>13810</v>
      </c>
      <c r="AH401">
        <v>0.89166699999999999</v>
      </c>
      <c r="AI401">
        <v>0.14386258379548</v>
      </c>
      <c r="AJ401">
        <v>1.7916999999999999E-2</v>
      </c>
      <c r="AK401">
        <v>2.9712432742224699</v>
      </c>
      <c r="AL401">
        <v>136</v>
      </c>
      <c r="AM401">
        <v>98</v>
      </c>
      <c r="AN401">
        <v>1.69286</v>
      </c>
      <c r="AO401" t="s">
        <v>12197</v>
      </c>
      <c r="AP401">
        <v>1</v>
      </c>
      <c r="AQ401">
        <v>4</v>
      </c>
      <c r="AR401">
        <v>21.672741465357099</v>
      </c>
      <c r="AS401">
        <v>-2.0616946212413698E-2</v>
      </c>
      <c r="AT401">
        <v>-1.0743257903804999</v>
      </c>
      <c r="AU401">
        <v>-0.34862690032871002</v>
      </c>
      <c r="AV401">
        <v>-1.8430241659059601</v>
      </c>
    </row>
    <row r="402" spans="1:48" x14ac:dyDescent="0.25">
      <c r="A402" t="s">
        <v>17877</v>
      </c>
      <c r="B402" s="6">
        <v>44664</v>
      </c>
      <c r="C402" t="s">
        <v>17878</v>
      </c>
      <c r="D402" t="s">
        <v>280</v>
      </c>
      <c r="E402">
        <v>24449184.399999999</v>
      </c>
      <c r="F402">
        <v>22181488.600000001</v>
      </c>
      <c r="G402">
        <v>8.2189631720284602E-3</v>
      </c>
      <c r="H402">
        <v>4.2388890000000004</v>
      </c>
      <c r="I402">
        <v>3.9682430000000002</v>
      </c>
      <c r="J402">
        <v>4.6091959999999998</v>
      </c>
      <c r="K402">
        <v>4.6091959999999998</v>
      </c>
      <c r="L402">
        <v>199.21629999999899</v>
      </c>
      <c r="M402">
        <v>198</v>
      </c>
      <c r="N402">
        <v>3.9495809999999998</v>
      </c>
      <c r="O402">
        <v>3.7099999999989898E-2</v>
      </c>
      <c r="P402">
        <v>-0.76387736748471102</v>
      </c>
      <c r="Q402">
        <v>-4.6002682822048104</v>
      </c>
      <c r="R402">
        <v>90.17</v>
      </c>
      <c r="S402">
        <v>90.53</v>
      </c>
      <c r="T402">
        <v>90.17</v>
      </c>
      <c r="U402">
        <v>90.53</v>
      </c>
      <c r="V402" t="s">
        <v>11987</v>
      </c>
      <c r="W402" t="s">
        <v>17607</v>
      </c>
      <c r="X402" t="s">
        <v>931</v>
      </c>
      <c r="Y402" t="s">
        <v>625</v>
      </c>
      <c r="Z402" t="s">
        <v>11819</v>
      </c>
      <c r="AA402" t="s">
        <v>11839</v>
      </c>
      <c r="AB402" t="s">
        <v>11990</v>
      </c>
      <c r="AC402">
        <v>90.724861000000004</v>
      </c>
      <c r="AD402">
        <v>0.55486100000000005</v>
      </c>
      <c r="AE402" s="6">
        <v>44391</v>
      </c>
      <c r="AF402" s="6">
        <v>46217</v>
      </c>
      <c r="AG402" t="s">
        <v>17511</v>
      </c>
      <c r="AH402">
        <v>4.2388890000000004</v>
      </c>
      <c r="AI402">
        <v>3.9682434908005799</v>
      </c>
      <c r="AJ402">
        <v>18.256595000000001</v>
      </c>
      <c r="AK402">
        <v>4.6091960460519301</v>
      </c>
      <c r="AL402">
        <v>198</v>
      </c>
      <c r="AM402">
        <v>190</v>
      </c>
      <c r="AN402">
        <v>2.125</v>
      </c>
      <c r="AO402" t="s">
        <v>11991</v>
      </c>
      <c r="AP402">
        <v>1</v>
      </c>
      <c r="AQ402">
        <v>4</v>
      </c>
      <c r="AR402">
        <v>37.2741991870706</v>
      </c>
      <c r="AS402">
        <v>3.5927016431280302E-2</v>
      </c>
      <c r="AT402">
        <v>0.478337920561557</v>
      </c>
      <c r="AU402">
        <v>0.202735933178296</v>
      </c>
      <c r="AV402">
        <v>-0.36312987956613701</v>
      </c>
    </row>
    <row r="403" spans="1:48" x14ac:dyDescent="0.25">
      <c r="A403" t="s">
        <v>20549</v>
      </c>
      <c r="B403" s="6">
        <v>44664</v>
      </c>
      <c r="C403" t="s">
        <v>20550</v>
      </c>
      <c r="D403" t="s">
        <v>446</v>
      </c>
      <c r="E403">
        <v>34228858</v>
      </c>
      <c r="F403">
        <v>34241009.200000003</v>
      </c>
      <c r="G403">
        <v>1.2687407933014899E-2</v>
      </c>
      <c r="H403">
        <v>2.2444440000000001</v>
      </c>
      <c r="I403">
        <v>2.132085</v>
      </c>
      <c r="J403">
        <v>3.6564329999999998</v>
      </c>
      <c r="K403">
        <v>3.6564329999999998</v>
      </c>
      <c r="L403">
        <v>125.9166</v>
      </c>
      <c r="M403">
        <v>124</v>
      </c>
      <c r="N403">
        <v>2.1232660000000001</v>
      </c>
      <c r="O403">
        <v>0.123600000000001</v>
      </c>
      <c r="P403">
        <v>-1.17444466363858E-2</v>
      </c>
      <c r="Q403">
        <v>-2.9892529558819598</v>
      </c>
      <c r="R403">
        <v>99.173000000000002</v>
      </c>
      <c r="S403">
        <v>99.394999999999996</v>
      </c>
      <c r="T403">
        <v>99.173000000000002</v>
      </c>
      <c r="U403">
        <v>99.394999999999996</v>
      </c>
      <c r="V403" t="s">
        <v>11987</v>
      </c>
      <c r="W403" t="s">
        <v>5583</v>
      </c>
      <c r="X403" t="s">
        <v>931</v>
      </c>
      <c r="Y403" t="s">
        <v>625</v>
      </c>
      <c r="Z403" t="s">
        <v>11819</v>
      </c>
      <c r="AA403" t="s">
        <v>11839</v>
      </c>
      <c r="AB403" t="s">
        <v>11990</v>
      </c>
      <c r="AC403">
        <v>100.0355</v>
      </c>
      <c r="AD403">
        <v>0.86250000000000004</v>
      </c>
      <c r="AE403" s="6">
        <v>43662</v>
      </c>
      <c r="AF403" s="6">
        <v>45489</v>
      </c>
      <c r="AG403" t="s">
        <v>1067</v>
      </c>
      <c r="AH403">
        <v>2.2444440000000001</v>
      </c>
      <c r="AI403">
        <v>2.1320850052245999</v>
      </c>
      <c r="AJ403">
        <v>5.6387879999999999</v>
      </c>
      <c r="AK403">
        <v>3.6564334155437601</v>
      </c>
      <c r="AL403">
        <v>124</v>
      </c>
      <c r="AM403">
        <v>102</v>
      </c>
      <c r="AN403">
        <v>3.375</v>
      </c>
      <c r="AO403" t="s">
        <v>11991</v>
      </c>
      <c r="AP403">
        <v>1</v>
      </c>
      <c r="AQ403">
        <v>4</v>
      </c>
      <c r="AR403">
        <v>24.086605068877802</v>
      </c>
      <c r="AS403">
        <v>3.73109885346814E-2</v>
      </c>
      <c r="AT403">
        <v>0.18224835755917801</v>
      </c>
      <c r="AU403">
        <v>0.118868057108954</v>
      </c>
      <c r="AV403">
        <v>1.2618024733020701</v>
      </c>
    </row>
    <row r="404" spans="1:48" x14ac:dyDescent="0.25">
      <c r="A404" t="s">
        <v>20551</v>
      </c>
      <c r="B404" s="6">
        <v>44664</v>
      </c>
      <c r="C404" t="s">
        <v>20552</v>
      </c>
      <c r="D404" t="s">
        <v>446</v>
      </c>
      <c r="E404">
        <v>39118694.799999997</v>
      </c>
      <c r="F404">
        <v>39500913</v>
      </c>
      <c r="G404">
        <v>1.4636373403572E-2</v>
      </c>
      <c r="H404">
        <v>27.7</v>
      </c>
      <c r="I404">
        <v>1.5173239999999999</v>
      </c>
      <c r="J404">
        <v>8.9294220000000006</v>
      </c>
      <c r="K404">
        <v>8.9294220000000006</v>
      </c>
      <c r="L404">
        <v>609.07119999999998</v>
      </c>
      <c r="M404">
        <v>610</v>
      </c>
      <c r="N404">
        <v>10.461148</v>
      </c>
      <c r="O404">
        <v>4.2600000000003697E-2</v>
      </c>
      <c r="P404">
        <v>-0.344743144946424</v>
      </c>
      <c r="Q404">
        <v>-1.1556322919331199</v>
      </c>
      <c r="R404">
        <v>99.749989999999997</v>
      </c>
      <c r="S404">
        <v>100.25006999999999</v>
      </c>
      <c r="T404">
        <v>99.749989999999997</v>
      </c>
      <c r="U404">
        <v>100.25006999999999</v>
      </c>
      <c r="V404" t="s">
        <v>11987</v>
      </c>
      <c r="W404" t="s">
        <v>16714</v>
      </c>
      <c r="X404" t="s">
        <v>931</v>
      </c>
      <c r="Y404" t="s">
        <v>625</v>
      </c>
      <c r="Z404" t="s">
        <v>11839</v>
      </c>
      <c r="AA404" t="s">
        <v>256</v>
      </c>
      <c r="AB404" t="s">
        <v>11990</v>
      </c>
      <c r="AC404">
        <v>100.977073</v>
      </c>
      <c r="AD404">
        <v>1.2270829999999999</v>
      </c>
      <c r="AE404" s="6">
        <v>44006</v>
      </c>
      <c r="AF404" s="6">
        <v>54788</v>
      </c>
      <c r="AG404" t="s">
        <v>1067</v>
      </c>
      <c r="AH404">
        <v>1.183333</v>
      </c>
      <c r="AI404">
        <v>1.1388880976181299</v>
      </c>
      <c r="AJ404">
        <v>2.1932070000000001</v>
      </c>
      <c r="AK404">
        <v>3.6535971662770401</v>
      </c>
      <c r="AL404">
        <v>182</v>
      </c>
      <c r="AM404">
        <v>144</v>
      </c>
      <c r="AN404">
        <v>3.875</v>
      </c>
      <c r="AO404" t="s">
        <v>11991</v>
      </c>
      <c r="AP404">
        <v>1</v>
      </c>
      <c r="AQ404">
        <v>4</v>
      </c>
      <c r="AR404">
        <v>24.086605068877802</v>
      </c>
      <c r="AS404">
        <v>3.73109885346814E-2</v>
      </c>
      <c r="AT404">
        <v>0.18224835755917801</v>
      </c>
      <c r="AU404">
        <v>0.118868057108954</v>
      </c>
      <c r="AV404">
        <v>1.2618024733020701</v>
      </c>
    </row>
    <row r="405" spans="1:48" x14ac:dyDescent="0.25">
      <c r="A405" t="s">
        <v>20553</v>
      </c>
      <c r="B405" s="6">
        <v>44664</v>
      </c>
      <c r="C405" t="s">
        <v>20554</v>
      </c>
      <c r="D405" t="s">
        <v>446</v>
      </c>
      <c r="E405">
        <v>19559347.600000001</v>
      </c>
      <c r="F405">
        <v>19183156.199999999</v>
      </c>
      <c r="G405">
        <v>7.1079834878362098E-3</v>
      </c>
      <c r="H405">
        <v>27.7</v>
      </c>
      <c r="I405">
        <v>2.690518</v>
      </c>
      <c r="J405">
        <v>7.7331089999999998</v>
      </c>
      <c r="K405">
        <v>7.7331089999999998</v>
      </c>
      <c r="L405">
        <v>489.439899999999</v>
      </c>
      <c r="M405">
        <v>489</v>
      </c>
      <c r="N405">
        <v>12.063064000000001</v>
      </c>
      <c r="O405">
        <v>3.5099999999999E-2</v>
      </c>
      <c r="P405">
        <v>-1.1384818482897801</v>
      </c>
      <c r="Q405">
        <v>-2.34516368421184</v>
      </c>
      <c r="R405">
        <v>97.25</v>
      </c>
      <c r="S405">
        <v>98.25</v>
      </c>
      <c r="T405">
        <v>97.25</v>
      </c>
      <c r="U405">
        <v>98.25</v>
      </c>
      <c r="V405" t="s">
        <v>11987</v>
      </c>
      <c r="W405" t="s">
        <v>17605</v>
      </c>
      <c r="X405" t="s">
        <v>931</v>
      </c>
      <c r="Y405" t="s">
        <v>625</v>
      </c>
      <c r="Z405" t="s">
        <v>11839</v>
      </c>
      <c r="AA405" t="s">
        <v>256</v>
      </c>
      <c r="AB405" t="s">
        <v>11990</v>
      </c>
      <c r="AC405">
        <v>98.076667</v>
      </c>
      <c r="AD405">
        <v>0.82666700000000004</v>
      </c>
      <c r="AE405" s="6">
        <v>44389</v>
      </c>
      <c r="AF405" s="6">
        <v>54788</v>
      </c>
      <c r="AG405" t="s">
        <v>1067</v>
      </c>
      <c r="AH405">
        <v>2.233333</v>
      </c>
      <c r="AI405">
        <v>2.1243035923945</v>
      </c>
      <c r="AJ405">
        <v>5.6468179999999997</v>
      </c>
      <c r="AK405">
        <v>3.9243094871084701</v>
      </c>
      <c r="AL405">
        <v>151</v>
      </c>
      <c r="AM405">
        <v>128</v>
      </c>
      <c r="AN405">
        <v>3.1</v>
      </c>
      <c r="AO405" t="s">
        <v>11991</v>
      </c>
      <c r="AP405">
        <v>1</v>
      </c>
      <c r="AQ405">
        <v>4</v>
      </c>
      <c r="AR405">
        <v>24.086605068877802</v>
      </c>
      <c r="AS405">
        <v>3.73109885346814E-2</v>
      </c>
      <c r="AT405">
        <v>0.18224835755917801</v>
      </c>
      <c r="AU405">
        <v>0.118868057108954</v>
      </c>
      <c r="AV405">
        <v>1.2618024733020701</v>
      </c>
    </row>
    <row r="406" spans="1:48" x14ac:dyDescent="0.25">
      <c r="A406" t="s">
        <v>17879</v>
      </c>
      <c r="B406" s="6">
        <v>44664</v>
      </c>
      <c r="C406" t="s">
        <v>17880</v>
      </c>
      <c r="D406" t="s">
        <v>237</v>
      </c>
      <c r="E406">
        <v>39118695.200000003</v>
      </c>
      <c r="F406">
        <v>37861029.100000001</v>
      </c>
      <c r="G406">
        <v>1.40287430825973E-2</v>
      </c>
      <c r="H406">
        <v>4.2</v>
      </c>
      <c r="I406">
        <v>3.7143570000000001</v>
      </c>
      <c r="J406">
        <v>5.5077619999999996</v>
      </c>
      <c r="K406">
        <v>5.5077619999999996</v>
      </c>
      <c r="L406">
        <v>289.23619999999897</v>
      </c>
      <c r="M406">
        <v>289</v>
      </c>
      <c r="N406">
        <v>3.696358</v>
      </c>
      <c r="O406">
        <v>-0.38369999999999699</v>
      </c>
      <c r="P406">
        <v>0.85477101351150098</v>
      </c>
      <c r="Q406">
        <v>-4.1516529779365303</v>
      </c>
      <c r="R406">
        <v>95.375</v>
      </c>
      <c r="S406">
        <v>97</v>
      </c>
      <c r="T406">
        <v>95.375</v>
      </c>
      <c r="U406">
        <v>97</v>
      </c>
      <c r="V406" t="s">
        <v>11987</v>
      </c>
      <c r="W406" t="s">
        <v>16802</v>
      </c>
      <c r="X406" t="s">
        <v>931</v>
      </c>
      <c r="Y406" t="s">
        <v>625</v>
      </c>
      <c r="Z406" t="s">
        <v>753</v>
      </c>
      <c r="AA406" t="s">
        <v>290</v>
      </c>
      <c r="AB406" t="s">
        <v>753</v>
      </c>
      <c r="AC406">
        <v>96.784999999999997</v>
      </c>
      <c r="AD406">
        <v>1.41</v>
      </c>
      <c r="AE406" s="6">
        <v>44377</v>
      </c>
      <c r="AF406" s="6">
        <v>46203</v>
      </c>
      <c r="AG406" t="s">
        <v>948</v>
      </c>
      <c r="AH406">
        <v>4.2</v>
      </c>
      <c r="AI406">
        <v>3.7143571995745299</v>
      </c>
      <c r="AJ406">
        <v>16.621988000000002</v>
      </c>
      <c r="AK406">
        <v>5.5077624721881202</v>
      </c>
      <c r="AL406">
        <v>289</v>
      </c>
      <c r="AM406">
        <v>280</v>
      </c>
      <c r="AN406">
        <v>4.7</v>
      </c>
      <c r="AO406" t="s">
        <v>11991</v>
      </c>
      <c r="AP406">
        <v>1</v>
      </c>
      <c r="AQ406">
        <v>2</v>
      </c>
      <c r="AR406">
        <v>70.539333895420697</v>
      </c>
      <c r="AS406">
        <v>5.7499999999999999E-4</v>
      </c>
      <c r="AT406">
        <v>1.1383340542323499E-3</v>
      </c>
      <c r="AU406">
        <v>5.9385065953279003E-3</v>
      </c>
      <c r="AV406">
        <v>2.5185938718578799E-2</v>
      </c>
    </row>
    <row r="407" spans="1:48" x14ac:dyDescent="0.25">
      <c r="A407" t="s">
        <v>13814</v>
      </c>
      <c r="B407" s="6">
        <v>44664</v>
      </c>
      <c r="C407" t="s">
        <v>13815</v>
      </c>
      <c r="D407" t="s">
        <v>223</v>
      </c>
      <c r="E407">
        <v>48898368.799999997</v>
      </c>
      <c r="F407">
        <v>46658212.299999997</v>
      </c>
      <c r="G407">
        <v>1.7288385642629699E-2</v>
      </c>
      <c r="H407">
        <v>3.1833330000000002</v>
      </c>
      <c r="I407">
        <v>3.0459149999999999</v>
      </c>
      <c r="J407">
        <v>3.5051700000000001</v>
      </c>
      <c r="K407">
        <v>3.5051700000000001</v>
      </c>
      <c r="L407">
        <v>93.2469999999999</v>
      </c>
      <c r="M407">
        <v>92</v>
      </c>
      <c r="N407">
        <v>3.0303520000000002</v>
      </c>
      <c r="O407">
        <v>7.4299999999993802E-2</v>
      </c>
      <c r="P407">
        <v>-8.3858371481948496E-2</v>
      </c>
      <c r="Q407">
        <v>-3.3842588572687098</v>
      </c>
      <c r="R407">
        <v>94.825000000000003</v>
      </c>
      <c r="S407">
        <v>95.128</v>
      </c>
      <c r="T407">
        <v>94.825000000000003</v>
      </c>
      <c r="U407">
        <v>95.128</v>
      </c>
      <c r="V407" t="s">
        <v>11987</v>
      </c>
      <c r="W407" t="s">
        <v>10683</v>
      </c>
      <c r="X407" t="s">
        <v>931</v>
      </c>
      <c r="Y407" t="s">
        <v>625</v>
      </c>
      <c r="Z407" t="s">
        <v>11839</v>
      </c>
      <c r="AA407" t="s">
        <v>389</v>
      </c>
      <c r="AB407" t="s">
        <v>11990</v>
      </c>
      <c r="AC407">
        <v>95.418750000000003</v>
      </c>
      <c r="AD407">
        <v>0.59375</v>
      </c>
      <c r="AE407" s="6">
        <v>44006</v>
      </c>
      <c r="AF407" s="6">
        <v>45832</v>
      </c>
      <c r="AG407" t="s">
        <v>1132</v>
      </c>
      <c r="AH407">
        <v>3.1833330000000002</v>
      </c>
      <c r="AI407">
        <v>3.04591536071726</v>
      </c>
      <c r="AJ407">
        <v>11.013681</v>
      </c>
      <c r="AK407">
        <v>3.5051700131887502</v>
      </c>
      <c r="AL407">
        <v>92</v>
      </c>
      <c r="AM407">
        <v>79</v>
      </c>
      <c r="AN407">
        <v>1.875</v>
      </c>
      <c r="AO407" t="s">
        <v>11991</v>
      </c>
      <c r="AP407">
        <v>1</v>
      </c>
      <c r="AQ407">
        <v>2</v>
      </c>
      <c r="AR407">
        <v>60.3674963751955</v>
      </c>
      <c r="AS407">
        <v>1.95195544348294E-2</v>
      </c>
      <c r="AT407">
        <v>-0.10647572621665</v>
      </c>
      <c r="AU407">
        <v>1.52045619277387E-2</v>
      </c>
      <c r="AV407">
        <v>-0.69293498504567397</v>
      </c>
    </row>
    <row r="408" spans="1:48" x14ac:dyDescent="0.25">
      <c r="A408" t="s">
        <v>13816</v>
      </c>
      <c r="B408" s="6">
        <v>44664</v>
      </c>
      <c r="C408" t="s">
        <v>13817</v>
      </c>
      <c r="D408" t="s">
        <v>223</v>
      </c>
      <c r="E408">
        <v>29339020.800000001</v>
      </c>
      <c r="F408">
        <v>26047378.399999999</v>
      </c>
      <c r="G408">
        <v>9.6514011151558905E-3</v>
      </c>
      <c r="H408">
        <v>8.1833329999999993</v>
      </c>
      <c r="I408">
        <v>7.2071839999999998</v>
      </c>
      <c r="J408">
        <v>4.1471869999999997</v>
      </c>
      <c r="K408">
        <v>4.1471869999999997</v>
      </c>
      <c r="L408">
        <v>144.91309999999999</v>
      </c>
      <c r="M408">
        <v>145</v>
      </c>
      <c r="N408">
        <v>7.1765619999999997</v>
      </c>
      <c r="O408">
        <v>0.111400000000005</v>
      </c>
      <c r="P408">
        <v>-2.1920982058724201</v>
      </c>
      <c r="Q408">
        <v>-7.7693947783023898</v>
      </c>
      <c r="R408">
        <v>87.989000000000004</v>
      </c>
      <c r="S408">
        <v>88.665000000000006</v>
      </c>
      <c r="T408">
        <v>87.989000000000004</v>
      </c>
      <c r="U408">
        <v>88.665000000000006</v>
      </c>
      <c r="V408" t="s">
        <v>11987</v>
      </c>
      <c r="W408" t="s">
        <v>10685</v>
      </c>
      <c r="X408" t="s">
        <v>931</v>
      </c>
      <c r="Y408" t="s">
        <v>625</v>
      </c>
      <c r="Z408" t="s">
        <v>11839</v>
      </c>
      <c r="AA408" t="s">
        <v>389</v>
      </c>
      <c r="AB408" t="s">
        <v>11990</v>
      </c>
      <c r="AC408">
        <v>88.780666999999994</v>
      </c>
      <c r="AD408">
        <v>0.79166700000000001</v>
      </c>
      <c r="AE408" s="6">
        <v>44006</v>
      </c>
      <c r="AF408" s="6">
        <v>47658</v>
      </c>
      <c r="AG408" t="s">
        <v>1132</v>
      </c>
      <c r="AH408">
        <v>8.1833329999999993</v>
      </c>
      <c r="AI408">
        <v>7.2071836647837699</v>
      </c>
      <c r="AJ408">
        <v>59.454146999999999</v>
      </c>
      <c r="AK408">
        <v>4.14718672358687</v>
      </c>
      <c r="AL408">
        <v>145</v>
      </c>
      <c r="AM408">
        <v>142</v>
      </c>
      <c r="AN408">
        <v>2.5</v>
      </c>
      <c r="AO408" t="s">
        <v>11991</v>
      </c>
      <c r="AP408">
        <v>1</v>
      </c>
      <c r="AQ408">
        <v>2</v>
      </c>
      <c r="AR408">
        <v>60.3674963751955</v>
      </c>
      <c r="AS408">
        <v>1.95195544348294E-2</v>
      </c>
      <c r="AT408">
        <v>-0.10647572621665</v>
      </c>
      <c r="AU408">
        <v>1.52045619277387E-2</v>
      </c>
      <c r="AV408">
        <v>-0.69293498504567397</v>
      </c>
    </row>
    <row r="409" spans="1:48" x14ac:dyDescent="0.25">
      <c r="A409" t="s">
        <v>13818</v>
      </c>
      <c r="B409" s="6">
        <v>44664</v>
      </c>
      <c r="C409" t="s">
        <v>13819</v>
      </c>
      <c r="D409" t="s">
        <v>223</v>
      </c>
      <c r="E409">
        <v>48898368.799999997</v>
      </c>
      <c r="F409">
        <v>50782422.899999999</v>
      </c>
      <c r="G409">
        <v>1.8816539874437901E-2</v>
      </c>
      <c r="H409">
        <v>3.2833329999999998</v>
      </c>
      <c r="I409">
        <v>3.0259230000000001</v>
      </c>
      <c r="J409">
        <v>3.4596930000000001</v>
      </c>
      <c r="K409">
        <v>3.4596930000000001</v>
      </c>
      <c r="L409">
        <v>88.279299999999907</v>
      </c>
      <c r="M409">
        <v>88</v>
      </c>
      <c r="N409">
        <v>3.011584</v>
      </c>
      <c r="O409">
        <v>9.3499999999990799E-2</v>
      </c>
      <c r="P409">
        <v>0.52657462669727295</v>
      </c>
      <c r="Q409">
        <v>-3.1050794290125601</v>
      </c>
      <c r="R409">
        <v>102.878</v>
      </c>
      <c r="S409">
        <v>103.19799999999999</v>
      </c>
      <c r="T409">
        <v>102.878</v>
      </c>
      <c r="U409">
        <v>103.19799999999999</v>
      </c>
      <c r="V409" t="s">
        <v>11987</v>
      </c>
      <c r="W409" t="s">
        <v>10684</v>
      </c>
      <c r="X409" t="s">
        <v>931</v>
      </c>
      <c r="Y409" t="s">
        <v>625</v>
      </c>
      <c r="Z409" t="s">
        <v>11839</v>
      </c>
      <c r="AA409" t="s">
        <v>389</v>
      </c>
      <c r="AB409" t="s">
        <v>11990</v>
      </c>
      <c r="AC409">
        <v>103.85299999999999</v>
      </c>
      <c r="AD409">
        <v>0.97499999999999998</v>
      </c>
      <c r="AE409" s="6">
        <v>42215</v>
      </c>
      <c r="AF409" s="6">
        <v>45868</v>
      </c>
      <c r="AG409" t="s">
        <v>1132</v>
      </c>
      <c r="AH409">
        <v>3.2833329999999998</v>
      </c>
      <c r="AI409">
        <v>3.0259230018181902</v>
      </c>
      <c r="AJ409">
        <v>11.119075</v>
      </c>
      <c r="AK409">
        <v>3.4596925009874102</v>
      </c>
      <c r="AL409">
        <v>88</v>
      </c>
      <c r="AM409">
        <v>76</v>
      </c>
      <c r="AN409">
        <v>4.5</v>
      </c>
      <c r="AO409" t="s">
        <v>11991</v>
      </c>
      <c r="AP409">
        <v>1</v>
      </c>
      <c r="AQ409">
        <v>2</v>
      </c>
      <c r="AR409">
        <v>60.3674963751955</v>
      </c>
      <c r="AS409">
        <v>1.95195544348294E-2</v>
      </c>
      <c r="AT409">
        <v>-0.10647572621665</v>
      </c>
      <c r="AU409">
        <v>1.52045619277387E-2</v>
      </c>
      <c r="AV409">
        <v>-0.69293498504567397</v>
      </c>
    </row>
    <row r="410" spans="1:48" x14ac:dyDescent="0.25">
      <c r="A410" t="s">
        <v>13820</v>
      </c>
      <c r="B410" s="6">
        <v>44664</v>
      </c>
      <c r="C410" t="s">
        <v>13821</v>
      </c>
      <c r="D410" t="s">
        <v>360</v>
      </c>
      <c r="E410">
        <v>36673776.600000001</v>
      </c>
      <c r="F410">
        <v>31881481.800000001</v>
      </c>
      <c r="G410">
        <v>1.18131262563451E-2</v>
      </c>
      <c r="H410">
        <v>7.8722219999999998</v>
      </c>
      <c r="I410">
        <v>6.9041050000000004</v>
      </c>
      <c r="J410">
        <v>4.6797050000000002</v>
      </c>
      <c r="K410">
        <v>4.6797050000000002</v>
      </c>
      <c r="L410">
        <v>198.06120000000001</v>
      </c>
      <c r="M410">
        <v>198</v>
      </c>
      <c r="N410">
        <v>6.8745900000000004</v>
      </c>
      <c r="O410">
        <v>0.32380000000000703</v>
      </c>
      <c r="P410">
        <v>-1.8895858594041599</v>
      </c>
      <c r="Q410">
        <v>-11.1095320181019</v>
      </c>
      <c r="R410">
        <v>86.581249999999997</v>
      </c>
      <c r="S410">
        <v>87.411249999999995</v>
      </c>
      <c r="T410">
        <v>86.581249999999997</v>
      </c>
      <c r="U410">
        <v>87.411249999999995</v>
      </c>
      <c r="V410" t="s">
        <v>11987</v>
      </c>
      <c r="W410" t="s">
        <v>5417</v>
      </c>
      <c r="X410" t="s">
        <v>931</v>
      </c>
      <c r="Y410" t="s">
        <v>625</v>
      </c>
      <c r="Z410" t="s">
        <v>11839</v>
      </c>
      <c r="AA410" t="s">
        <v>343</v>
      </c>
      <c r="AB410" t="s">
        <v>11990</v>
      </c>
      <c r="AC410">
        <v>86.932638999999995</v>
      </c>
      <c r="AD410">
        <v>0.35138900000000001</v>
      </c>
      <c r="AE410" s="6">
        <v>43892</v>
      </c>
      <c r="AF410" s="6">
        <v>47544</v>
      </c>
      <c r="AG410" t="s">
        <v>950</v>
      </c>
      <c r="AH410">
        <v>7.8722219999999998</v>
      </c>
      <c r="AI410">
        <v>6.9041052264570197</v>
      </c>
      <c r="AJ410">
        <v>54.643808</v>
      </c>
      <c r="AK410">
        <v>4.6797053196973</v>
      </c>
      <c r="AL410">
        <v>198</v>
      </c>
      <c r="AM410">
        <v>196</v>
      </c>
      <c r="AN410">
        <v>2.75</v>
      </c>
      <c r="AO410" t="s">
        <v>11991</v>
      </c>
      <c r="AP410">
        <v>1</v>
      </c>
      <c r="AQ410">
        <v>3</v>
      </c>
      <c r="AR410">
        <v>47.7290042448858</v>
      </c>
      <c r="AS410">
        <v>3.2544742480382599E-3</v>
      </c>
      <c r="AT410">
        <v>0.51813168179320701</v>
      </c>
      <c r="AU410">
        <v>-3.8765624261394203E-2</v>
      </c>
      <c r="AV410">
        <v>-25.836505561407598</v>
      </c>
    </row>
    <row r="411" spans="1:48" x14ac:dyDescent="0.25">
      <c r="A411" t="s">
        <v>13822</v>
      </c>
      <c r="B411" s="6">
        <v>44664</v>
      </c>
      <c r="C411" t="s">
        <v>13823</v>
      </c>
      <c r="D411" t="s">
        <v>360</v>
      </c>
      <c r="E411">
        <v>22004265.600000001</v>
      </c>
      <c r="F411">
        <v>21064347.199999999</v>
      </c>
      <c r="G411">
        <v>7.8050259642645798E-3</v>
      </c>
      <c r="H411">
        <v>2.8722219999999998</v>
      </c>
      <c r="I411">
        <v>2.741501</v>
      </c>
      <c r="J411">
        <v>3.935171</v>
      </c>
      <c r="K411">
        <v>3.935171</v>
      </c>
      <c r="L411">
        <v>139.85379999999901</v>
      </c>
      <c r="M411">
        <v>139</v>
      </c>
      <c r="N411">
        <v>2.7289469999999998</v>
      </c>
      <c r="O411">
        <v>0.125700000000006</v>
      </c>
      <c r="P411">
        <v>0.26038166635315901</v>
      </c>
      <c r="Q411">
        <v>-3.5755832560755598</v>
      </c>
      <c r="R411">
        <v>95.424999999999997</v>
      </c>
      <c r="S411">
        <v>95.799499999999995</v>
      </c>
      <c r="T411">
        <v>95.424999999999997</v>
      </c>
      <c r="U411">
        <v>95.799499999999995</v>
      </c>
      <c r="V411" t="s">
        <v>11987</v>
      </c>
      <c r="W411" t="s">
        <v>5413</v>
      </c>
      <c r="X411" t="s">
        <v>931</v>
      </c>
      <c r="Y411" t="s">
        <v>625</v>
      </c>
      <c r="Z411" t="s">
        <v>11839</v>
      </c>
      <c r="AA411" t="s">
        <v>343</v>
      </c>
      <c r="AB411" t="s">
        <v>11990</v>
      </c>
      <c r="AC411">
        <v>95.728471999999996</v>
      </c>
      <c r="AD411">
        <v>0.30347200000000002</v>
      </c>
      <c r="AE411" s="6">
        <v>43892</v>
      </c>
      <c r="AF411" s="6">
        <v>45718</v>
      </c>
      <c r="AG411" t="s">
        <v>950</v>
      </c>
      <c r="AH411">
        <v>2.8722219999999998</v>
      </c>
      <c r="AI411">
        <v>2.7415006043371899</v>
      </c>
      <c r="AJ411">
        <v>8.9946260000000002</v>
      </c>
      <c r="AK411">
        <v>3.9351705655675699</v>
      </c>
      <c r="AL411">
        <v>139</v>
      </c>
      <c r="AM411">
        <v>124</v>
      </c>
      <c r="AN411">
        <v>2.375</v>
      </c>
      <c r="AO411" t="s">
        <v>11991</v>
      </c>
      <c r="AP411">
        <v>1</v>
      </c>
      <c r="AQ411">
        <v>3</v>
      </c>
      <c r="AR411">
        <v>47.7290042448858</v>
      </c>
      <c r="AS411">
        <v>3.2544742480382599E-3</v>
      </c>
      <c r="AT411">
        <v>0.51813168179320701</v>
      </c>
      <c r="AU411">
        <v>-3.8765624261394203E-2</v>
      </c>
      <c r="AV411">
        <v>-25.836505561407598</v>
      </c>
    </row>
    <row r="412" spans="1:48" x14ac:dyDescent="0.25">
      <c r="A412" t="s">
        <v>13824</v>
      </c>
      <c r="B412" s="6">
        <v>44664</v>
      </c>
      <c r="C412" t="s">
        <v>13825</v>
      </c>
      <c r="D412" t="s">
        <v>360</v>
      </c>
      <c r="E412">
        <v>33006399</v>
      </c>
      <c r="F412">
        <v>30738446.800000001</v>
      </c>
      <c r="G412">
        <v>1.13895945970411E-2</v>
      </c>
      <c r="H412">
        <v>7.2416669999999996</v>
      </c>
      <c r="I412">
        <v>6.2583029999999997</v>
      </c>
      <c r="J412">
        <v>4.5395260000000004</v>
      </c>
      <c r="K412">
        <v>4.5395260000000004</v>
      </c>
      <c r="L412">
        <v>183.83320000000001</v>
      </c>
      <c r="M412">
        <v>184</v>
      </c>
      <c r="N412">
        <v>6.230423</v>
      </c>
      <c r="O412">
        <v>4.1200000000007897E-2</v>
      </c>
      <c r="P412">
        <v>-2.3176233388979801</v>
      </c>
      <c r="Q412">
        <v>-10.0595199986724</v>
      </c>
      <c r="R412">
        <v>92.237499999999997</v>
      </c>
      <c r="S412">
        <v>93.334500000000006</v>
      </c>
      <c r="T412">
        <v>92.237499999999997</v>
      </c>
      <c r="U412">
        <v>93.334500000000006</v>
      </c>
      <c r="V412" t="s">
        <v>11987</v>
      </c>
      <c r="W412" t="s">
        <v>5415</v>
      </c>
      <c r="X412" t="s">
        <v>931</v>
      </c>
      <c r="Y412" t="s">
        <v>625</v>
      </c>
      <c r="Z412" t="s">
        <v>11894</v>
      </c>
      <c r="AA412" t="s">
        <v>11839</v>
      </c>
      <c r="AB412" t="s">
        <v>11990</v>
      </c>
      <c r="AC412">
        <v>93.128749999999997</v>
      </c>
      <c r="AD412">
        <v>0.89124999999999999</v>
      </c>
      <c r="AE412" s="6">
        <v>43661</v>
      </c>
      <c r="AF412" s="6">
        <v>47314</v>
      </c>
      <c r="AG412" t="s">
        <v>950</v>
      </c>
      <c r="AH412">
        <v>7.2416669999999996</v>
      </c>
      <c r="AI412">
        <v>6.2583027934595199</v>
      </c>
      <c r="AJ412">
        <v>45.643751999999999</v>
      </c>
      <c r="AK412">
        <v>4.53952641922643</v>
      </c>
      <c r="AL412">
        <v>184</v>
      </c>
      <c r="AM412">
        <v>182</v>
      </c>
      <c r="AN412">
        <v>3.45</v>
      </c>
      <c r="AO412" t="s">
        <v>11991</v>
      </c>
      <c r="AP412">
        <v>1</v>
      </c>
      <c r="AQ412">
        <v>3</v>
      </c>
      <c r="AR412">
        <v>47.7290042448858</v>
      </c>
      <c r="AS412">
        <v>3.2544742480382599E-3</v>
      </c>
      <c r="AT412">
        <v>0.51813168179320701</v>
      </c>
      <c r="AU412">
        <v>-3.8765624261394203E-2</v>
      </c>
      <c r="AV412">
        <v>-25.836505561407598</v>
      </c>
    </row>
    <row r="413" spans="1:48" x14ac:dyDescent="0.25">
      <c r="A413" t="s">
        <v>13826</v>
      </c>
      <c r="B413" s="6">
        <v>44664</v>
      </c>
      <c r="C413" t="s">
        <v>13827</v>
      </c>
      <c r="D413" t="s">
        <v>360</v>
      </c>
      <c r="E413">
        <v>51343287</v>
      </c>
      <c r="F413">
        <v>52262973.600000001</v>
      </c>
      <c r="G413">
        <v>1.93651320695379E-2</v>
      </c>
      <c r="H413">
        <v>0.57499999999999996</v>
      </c>
      <c r="I413">
        <v>0.56523599999999996</v>
      </c>
      <c r="J413">
        <v>3.4457749999999998</v>
      </c>
      <c r="K413">
        <v>3.4457749999999998</v>
      </c>
      <c r="L413">
        <v>221.39749999999901</v>
      </c>
      <c r="M413">
        <v>213</v>
      </c>
      <c r="N413">
        <v>0.55576099999999995</v>
      </c>
      <c r="O413">
        <v>-0.17150000000000201</v>
      </c>
      <c r="P413">
        <v>-6.3951208193946396E-2</v>
      </c>
      <c r="Q413">
        <v>-0.38181435103372602</v>
      </c>
      <c r="R413">
        <v>100.1125</v>
      </c>
      <c r="S413">
        <v>100.2825</v>
      </c>
      <c r="T413">
        <v>100.1125</v>
      </c>
      <c r="U413">
        <v>100.2825</v>
      </c>
      <c r="V413" t="s">
        <v>11987</v>
      </c>
      <c r="W413" t="s">
        <v>5405</v>
      </c>
      <c r="X413" t="s">
        <v>931</v>
      </c>
      <c r="Y413" t="s">
        <v>625</v>
      </c>
      <c r="Z413" t="s">
        <v>11894</v>
      </c>
      <c r="AA413" t="s">
        <v>343</v>
      </c>
      <c r="AB413" t="s">
        <v>11990</v>
      </c>
      <c r="AC413">
        <v>101.79125000000001</v>
      </c>
      <c r="AD413">
        <v>1.67875</v>
      </c>
      <c r="AE413" s="6">
        <v>41228</v>
      </c>
      <c r="AF413" s="6">
        <v>44880</v>
      </c>
      <c r="AG413" t="s">
        <v>950</v>
      </c>
      <c r="AH413">
        <v>0.57499999999999996</v>
      </c>
      <c r="AI413">
        <v>0.56523572480205797</v>
      </c>
      <c r="AJ413">
        <v>0.67981599999999998</v>
      </c>
      <c r="AK413">
        <v>3.4457749798139301</v>
      </c>
      <c r="AL413">
        <v>213</v>
      </c>
      <c r="AM413">
        <v>184</v>
      </c>
      <c r="AN413">
        <v>3.95</v>
      </c>
      <c r="AO413" t="s">
        <v>11991</v>
      </c>
      <c r="AP413">
        <v>1</v>
      </c>
      <c r="AQ413">
        <v>3</v>
      </c>
      <c r="AR413">
        <v>47.7290042448858</v>
      </c>
      <c r="AS413">
        <v>3.2544742480382599E-3</v>
      </c>
      <c r="AT413">
        <v>0.51813168179320701</v>
      </c>
      <c r="AU413">
        <v>-3.8765624261394203E-2</v>
      </c>
      <c r="AV413">
        <v>-25.836505561407598</v>
      </c>
    </row>
    <row r="414" spans="1:48" x14ac:dyDescent="0.25">
      <c r="A414" t="s">
        <v>13828</v>
      </c>
      <c r="B414" s="6">
        <v>44664</v>
      </c>
      <c r="C414" t="s">
        <v>13829</v>
      </c>
      <c r="D414" t="s">
        <v>360</v>
      </c>
      <c r="E414">
        <v>55010664.600000001</v>
      </c>
      <c r="F414">
        <v>56461601.700000003</v>
      </c>
      <c r="G414">
        <v>2.0920860363939399E-2</v>
      </c>
      <c r="H414">
        <v>1.022222</v>
      </c>
      <c r="I414">
        <v>0.979155</v>
      </c>
      <c r="J414">
        <v>3.5099170000000002</v>
      </c>
      <c r="K414">
        <v>3.5099170000000002</v>
      </c>
      <c r="L414">
        <v>182.7895</v>
      </c>
      <c r="M414">
        <v>181</v>
      </c>
      <c r="N414">
        <v>0.97428000000000003</v>
      </c>
      <c r="O414">
        <v>6.8500000000004599E-2</v>
      </c>
      <c r="P414">
        <v>0.129045507145919</v>
      </c>
      <c r="Q414">
        <v>-1.0424541439871</v>
      </c>
      <c r="R414">
        <v>100.607</v>
      </c>
      <c r="S414">
        <v>100.736</v>
      </c>
      <c r="T414">
        <v>100.607</v>
      </c>
      <c r="U414">
        <v>100.736</v>
      </c>
      <c r="V414" t="s">
        <v>11987</v>
      </c>
      <c r="W414" t="s">
        <v>5407</v>
      </c>
      <c r="X414" t="s">
        <v>931</v>
      </c>
      <c r="Y414" t="s">
        <v>625</v>
      </c>
      <c r="Z414" t="s">
        <v>11894</v>
      </c>
      <c r="AA414" t="s">
        <v>343</v>
      </c>
      <c r="AB414" t="s">
        <v>11990</v>
      </c>
      <c r="AC414">
        <v>102.637556</v>
      </c>
      <c r="AD414">
        <v>2.0305559999999998</v>
      </c>
      <c r="AE414" s="6">
        <v>43216</v>
      </c>
      <c r="AF414" s="6">
        <v>45042</v>
      </c>
      <c r="AG414" t="s">
        <v>950</v>
      </c>
      <c r="AH414">
        <v>1.022222</v>
      </c>
      <c r="AI414">
        <v>0.97915492440234497</v>
      </c>
      <c r="AJ414">
        <v>1.942669</v>
      </c>
      <c r="AK414">
        <v>3.5099167840089001</v>
      </c>
      <c r="AL414">
        <v>181</v>
      </c>
      <c r="AM414">
        <v>141</v>
      </c>
      <c r="AN414">
        <v>4.25</v>
      </c>
      <c r="AO414" t="s">
        <v>11991</v>
      </c>
      <c r="AP414">
        <v>1</v>
      </c>
      <c r="AQ414">
        <v>3</v>
      </c>
      <c r="AR414">
        <v>47.7290042448858</v>
      </c>
      <c r="AS414">
        <v>3.2544742480382599E-3</v>
      </c>
      <c r="AT414">
        <v>0.51813168179320701</v>
      </c>
      <c r="AU414">
        <v>-3.8765624261394203E-2</v>
      </c>
      <c r="AV414">
        <v>-25.836505561407598</v>
      </c>
    </row>
    <row r="415" spans="1:48" x14ac:dyDescent="0.25">
      <c r="A415" t="s">
        <v>13830</v>
      </c>
      <c r="B415" s="6">
        <v>44664</v>
      </c>
      <c r="C415" t="s">
        <v>13831</v>
      </c>
      <c r="D415" t="s">
        <v>360</v>
      </c>
      <c r="E415">
        <v>55010664.600000001</v>
      </c>
      <c r="F415">
        <v>56785140.299999997</v>
      </c>
      <c r="G415">
        <v>2.10407419497084E-2</v>
      </c>
      <c r="H415">
        <v>6.0222220000000002</v>
      </c>
      <c r="I415">
        <v>5.1051419999999998</v>
      </c>
      <c r="J415">
        <v>4.4229979999999998</v>
      </c>
      <c r="K415">
        <v>4.4229979999999998</v>
      </c>
      <c r="L415">
        <v>174.690899999999</v>
      </c>
      <c r="M415">
        <v>175</v>
      </c>
      <c r="N415">
        <v>5.082776</v>
      </c>
      <c r="O415">
        <v>0.23329999999999099</v>
      </c>
      <c r="P415">
        <v>-1.13993930589338</v>
      </c>
      <c r="Q415">
        <v>-7.6360498209933798</v>
      </c>
      <c r="R415">
        <v>100.95625</v>
      </c>
      <c r="S415">
        <v>101.71125000000001</v>
      </c>
      <c r="T415">
        <v>100.95625</v>
      </c>
      <c r="U415">
        <v>101.71125000000001</v>
      </c>
      <c r="V415" t="s">
        <v>11987</v>
      </c>
      <c r="W415" t="s">
        <v>5414</v>
      </c>
      <c r="X415" t="s">
        <v>931</v>
      </c>
      <c r="Y415" t="s">
        <v>625</v>
      </c>
      <c r="Z415" t="s">
        <v>11894</v>
      </c>
      <c r="AA415" t="s">
        <v>343</v>
      </c>
      <c r="AB415" t="s">
        <v>11990</v>
      </c>
      <c r="AC415">
        <v>103.225694</v>
      </c>
      <c r="AD415">
        <v>2.269444</v>
      </c>
      <c r="AE415" s="6">
        <v>43216</v>
      </c>
      <c r="AF415" s="6">
        <v>46869</v>
      </c>
      <c r="AG415" t="s">
        <v>950</v>
      </c>
      <c r="AH415">
        <v>6.0222220000000002</v>
      </c>
      <c r="AI415">
        <v>5.1051424442198599</v>
      </c>
      <c r="AJ415">
        <v>31.282999</v>
      </c>
      <c r="AK415">
        <v>4.4229980331245304</v>
      </c>
      <c r="AL415">
        <v>175</v>
      </c>
      <c r="AM415">
        <v>172</v>
      </c>
      <c r="AN415">
        <v>4.75</v>
      </c>
      <c r="AO415" t="s">
        <v>11991</v>
      </c>
      <c r="AP415">
        <v>1</v>
      </c>
      <c r="AQ415">
        <v>3</v>
      </c>
      <c r="AR415">
        <v>47.7290042448858</v>
      </c>
      <c r="AS415">
        <v>3.2544742480382599E-3</v>
      </c>
      <c r="AT415">
        <v>0.51813168179320701</v>
      </c>
      <c r="AU415">
        <v>-3.8765624261394203E-2</v>
      </c>
      <c r="AV415">
        <v>-25.836505561407598</v>
      </c>
    </row>
    <row r="416" spans="1:48" x14ac:dyDescent="0.25">
      <c r="A416" t="s">
        <v>13832</v>
      </c>
      <c r="B416" s="6">
        <v>44664</v>
      </c>
      <c r="C416" t="s">
        <v>13833</v>
      </c>
      <c r="D416" t="s">
        <v>360</v>
      </c>
      <c r="E416">
        <v>36673776.600000001</v>
      </c>
      <c r="F416">
        <v>38511413</v>
      </c>
      <c r="G416">
        <v>1.42697314573329E-2</v>
      </c>
      <c r="H416">
        <v>1.530556</v>
      </c>
      <c r="I416">
        <v>1.43449</v>
      </c>
      <c r="J416">
        <v>3.4760330000000002</v>
      </c>
      <c r="K416">
        <v>3.4760330000000002</v>
      </c>
      <c r="L416">
        <v>145.0377</v>
      </c>
      <c r="M416">
        <v>139</v>
      </c>
      <c r="N416">
        <v>1.429932</v>
      </c>
      <c r="O416">
        <v>8.66999999999951E-2</v>
      </c>
      <c r="P416">
        <v>0.28916402094467603</v>
      </c>
      <c r="Q416">
        <v>-1.7344194743227199</v>
      </c>
      <c r="R416">
        <v>102.4875</v>
      </c>
      <c r="S416">
        <v>102.80549999999999</v>
      </c>
      <c r="T416">
        <v>102.4875</v>
      </c>
      <c r="U416">
        <v>102.80549999999999</v>
      </c>
      <c r="V416" t="s">
        <v>11987</v>
      </c>
      <c r="W416" t="s">
        <v>5409</v>
      </c>
      <c r="X416" t="s">
        <v>931</v>
      </c>
      <c r="Y416" t="s">
        <v>625</v>
      </c>
      <c r="Z416" t="s">
        <v>11894</v>
      </c>
      <c r="AA416" t="s">
        <v>343</v>
      </c>
      <c r="AB416" t="s">
        <v>11990</v>
      </c>
      <c r="AC416">
        <v>105.01076399999999</v>
      </c>
      <c r="AD416">
        <v>2.5232640000000002</v>
      </c>
      <c r="AE416" s="6">
        <v>41576</v>
      </c>
      <c r="AF416" s="6">
        <v>45228</v>
      </c>
      <c r="AG416" t="s">
        <v>950</v>
      </c>
      <c r="AH416">
        <v>1.530556</v>
      </c>
      <c r="AI416">
        <v>1.4344902251340601</v>
      </c>
      <c r="AJ416">
        <v>3.2058909999999998</v>
      </c>
      <c r="AK416">
        <v>3.4760325841219801</v>
      </c>
      <c r="AL416">
        <v>139</v>
      </c>
      <c r="AM416">
        <v>105</v>
      </c>
      <c r="AN416">
        <v>5.375</v>
      </c>
      <c r="AO416" t="s">
        <v>11991</v>
      </c>
      <c r="AP416">
        <v>1</v>
      </c>
      <c r="AQ416">
        <v>3</v>
      </c>
      <c r="AR416">
        <v>47.7290042448858</v>
      </c>
      <c r="AS416">
        <v>3.2544742480382599E-3</v>
      </c>
      <c r="AT416">
        <v>0.51813168179320701</v>
      </c>
      <c r="AU416">
        <v>-3.8765624261394203E-2</v>
      </c>
      <c r="AV416">
        <v>-25.836505561407598</v>
      </c>
    </row>
    <row r="417" spans="1:48" x14ac:dyDescent="0.25">
      <c r="A417" t="s">
        <v>13834</v>
      </c>
      <c r="B417" s="6">
        <v>44664</v>
      </c>
      <c r="C417" t="s">
        <v>13835</v>
      </c>
      <c r="D417" t="s">
        <v>360</v>
      </c>
      <c r="E417">
        <v>22004265.600000001</v>
      </c>
      <c r="F417">
        <v>22873159</v>
      </c>
      <c r="G417">
        <v>8.4752495861716796E-3</v>
      </c>
      <c r="H417">
        <v>20.574999999999999</v>
      </c>
      <c r="I417">
        <v>12.374131</v>
      </c>
      <c r="J417">
        <v>5.0943059999999996</v>
      </c>
      <c r="K417">
        <v>5.0943059999999996</v>
      </c>
      <c r="L417">
        <v>212.948399999999</v>
      </c>
      <c r="M417">
        <v>216</v>
      </c>
      <c r="N417">
        <v>12.16048</v>
      </c>
      <c r="O417">
        <v>0.63239999999999896</v>
      </c>
      <c r="P417">
        <v>-3.5195101710520298</v>
      </c>
      <c r="Q417">
        <v>-14.2005681388522</v>
      </c>
      <c r="R417">
        <v>101.675</v>
      </c>
      <c r="S417">
        <v>103.232</v>
      </c>
      <c r="T417">
        <v>101.675</v>
      </c>
      <c r="U417">
        <v>103.232</v>
      </c>
      <c r="V417" t="s">
        <v>11987</v>
      </c>
      <c r="W417" t="s">
        <v>5421</v>
      </c>
      <c r="X417" t="s">
        <v>931</v>
      </c>
      <c r="Y417" t="s">
        <v>625</v>
      </c>
      <c r="Z417" t="s">
        <v>11894</v>
      </c>
      <c r="AA417" t="s">
        <v>343</v>
      </c>
      <c r="AB417" t="s">
        <v>11990</v>
      </c>
      <c r="AC417">
        <v>103.94875</v>
      </c>
      <c r="AD417">
        <v>2.2737500000000002</v>
      </c>
      <c r="AE417" s="6">
        <v>41228</v>
      </c>
      <c r="AF417" s="6">
        <v>52185</v>
      </c>
      <c r="AG417" t="s">
        <v>950</v>
      </c>
      <c r="AH417">
        <v>20.574999999999999</v>
      </c>
      <c r="AI417">
        <v>12.3741314734068</v>
      </c>
      <c r="AJ417">
        <v>212.364306</v>
      </c>
      <c r="AK417">
        <v>5.0943060999683603</v>
      </c>
      <c r="AL417">
        <v>216</v>
      </c>
      <c r="AM417">
        <v>254</v>
      </c>
      <c r="AN417">
        <v>5.35</v>
      </c>
      <c r="AO417" t="s">
        <v>11991</v>
      </c>
      <c r="AP417">
        <v>1</v>
      </c>
      <c r="AQ417">
        <v>3</v>
      </c>
      <c r="AR417">
        <v>47.7290042448858</v>
      </c>
      <c r="AS417">
        <v>3.2544742480382599E-3</v>
      </c>
      <c r="AT417">
        <v>0.51813168179320701</v>
      </c>
      <c r="AU417">
        <v>-3.8765624261394203E-2</v>
      </c>
      <c r="AV417">
        <v>-25.836505561407598</v>
      </c>
    </row>
    <row r="418" spans="1:48" x14ac:dyDescent="0.25">
      <c r="A418" t="s">
        <v>13836</v>
      </c>
      <c r="B418" s="6">
        <v>44664</v>
      </c>
      <c r="C418" t="s">
        <v>13837</v>
      </c>
      <c r="D418" t="s">
        <v>360</v>
      </c>
      <c r="E418">
        <v>51343287</v>
      </c>
      <c r="F418">
        <v>54732300.299999997</v>
      </c>
      <c r="G418">
        <v>2.0280097926043801E-2</v>
      </c>
      <c r="H418">
        <v>2.0555560000000002</v>
      </c>
      <c r="I418">
        <v>1.890557</v>
      </c>
      <c r="J418">
        <v>3.7815530000000002</v>
      </c>
      <c r="K418">
        <v>3.7815530000000002</v>
      </c>
      <c r="L418">
        <v>142.62200000000001</v>
      </c>
      <c r="M418">
        <v>143</v>
      </c>
      <c r="N418">
        <v>1.88313</v>
      </c>
      <c r="O418">
        <v>9.14000000000081E-2</v>
      </c>
      <c r="P418">
        <v>-0.16376602754296599</v>
      </c>
      <c r="Q418">
        <v>-2.6815920335038501</v>
      </c>
      <c r="R418">
        <v>103.95625</v>
      </c>
      <c r="S418">
        <v>104.24724999999999</v>
      </c>
      <c r="T418">
        <v>103.95625</v>
      </c>
      <c r="U418">
        <v>104.24724999999999</v>
      </c>
      <c r="V418" t="s">
        <v>11987</v>
      </c>
      <c r="W418" t="s">
        <v>5411</v>
      </c>
      <c r="X418" t="s">
        <v>931</v>
      </c>
      <c r="Y418" t="s">
        <v>625</v>
      </c>
      <c r="Z418" t="s">
        <v>11894</v>
      </c>
      <c r="AA418" t="s">
        <v>343</v>
      </c>
      <c r="AB418" t="s">
        <v>11990</v>
      </c>
      <c r="AC418">
        <v>106.600694</v>
      </c>
      <c r="AD418">
        <v>2.644444</v>
      </c>
      <c r="AE418" s="6">
        <v>41767</v>
      </c>
      <c r="AF418" s="6">
        <v>45420</v>
      </c>
      <c r="AG418" t="s">
        <v>950</v>
      </c>
      <c r="AH418">
        <v>2.0555560000000002</v>
      </c>
      <c r="AI418">
        <v>1.8905567186679</v>
      </c>
      <c r="AJ418">
        <v>4.6921039999999996</v>
      </c>
      <c r="AK418">
        <v>3.7815533007063098</v>
      </c>
      <c r="AL418">
        <v>143</v>
      </c>
      <c r="AM418">
        <v>118</v>
      </c>
      <c r="AN418">
        <v>5.95</v>
      </c>
      <c r="AO418" t="s">
        <v>11991</v>
      </c>
      <c r="AP418">
        <v>1</v>
      </c>
      <c r="AQ418">
        <v>3</v>
      </c>
      <c r="AR418">
        <v>47.7290042448858</v>
      </c>
      <c r="AS418">
        <v>3.2544742480382599E-3</v>
      </c>
      <c r="AT418">
        <v>0.51813168179320701</v>
      </c>
      <c r="AU418">
        <v>-3.8765624261394203E-2</v>
      </c>
      <c r="AV418">
        <v>-25.836505561407598</v>
      </c>
    </row>
    <row r="419" spans="1:48" x14ac:dyDescent="0.25">
      <c r="A419" t="s">
        <v>13838</v>
      </c>
      <c r="B419" s="6">
        <v>44664</v>
      </c>
      <c r="C419" t="s">
        <v>13839</v>
      </c>
      <c r="D419" t="s">
        <v>360</v>
      </c>
      <c r="E419">
        <v>36673776.600000001</v>
      </c>
      <c r="F419">
        <v>43267797.899999999</v>
      </c>
      <c r="G419">
        <v>1.60321268154975E-2</v>
      </c>
      <c r="H419">
        <v>21.530556000000001</v>
      </c>
      <c r="I419">
        <v>12.199522999999999</v>
      </c>
      <c r="J419">
        <v>5.069877</v>
      </c>
      <c r="K419">
        <v>5.069877</v>
      </c>
      <c r="L419">
        <v>212.1968</v>
      </c>
      <c r="M419">
        <v>215</v>
      </c>
      <c r="N419">
        <v>11.998787</v>
      </c>
      <c r="O419">
        <v>0.48619999999999203</v>
      </c>
      <c r="P419">
        <v>-4.1160494032392396</v>
      </c>
      <c r="Q419">
        <v>-13.911207888589001</v>
      </c>
      <c r="R419">
        <v>114.9875</v>
      </c>
      <c r="S419">
        <v>116.98050000000001</v>
      </c>
      <c r="T419">
        <v>114.9875</v>
      </c>
      <c r="U419">
        <v>116.98050000000001</v>
      </c>
      <c r="V419" t="s">
        <v>11987</v>
      </c>
      <c r="W419" t="s">
        <v>5422</v>
      </c>
      <c r="X419" t="s">
        <v>931</v>
      </c>
      <c r="Y419" t="s">
        <v>625</v>
      </c>
      <c r="Z419" t="s">
        <v>11894</v>
      </c>
      <c r="AA419" t="s">
        <v>343</v>
      </c>
      <c r="AB419" t="s">
        <v>11990</v>
      </c>
      <c r="AC419">
        <v>117.980208</v>
      </c>
      <c r="AD419">
        <v>2.9927079999999999</v>
      </c>
      <c r="AE419" s="6">
        <v>41576</v>
      </c>
      <c r="AF419" s="6">
        <v>52533</v>
      </c>
      <c r="AG419" t="s">
        <v>950</v>
      </c>
      <c r="AH419">
        <v>21.530556000000001</v>
      </c>
      <c r="AI419">
        <v>12.199522670011399</v>
      </c>
      <c r="AJ419">
        <v>212.44796500000001</v>
      </c>
      <c r="AK419">
        <v>5.06987708070392</v>
      </c>
      <c r="AL419">
        <v>215</v>
      </c>
      <c r="AM419">
        <v>251</v>
      </c>
      <c r="AN419">
        <v>6.375</v>
      </c>
      <c r="AO419" t="s">
        <v>11991</v>
      </c>
      <c r="AP419">
        <v>1</v>
      </c>
      <c r="AQ419">
        <v>3</v>
      </c>
      <c r="AR419">
        <v>47.7290042448858</v>
      </c>
      <c r="AS419">
        <v>3.2544742480382599E-3</v>
      </c>
      <c r="AT419">
        <v>0.51813168179320701</v>
      </c>
      <c r="AU419">
        <v>-3.8765624261394203E-2</v>
      </c>
      <c r="AV419">
        <v>-25.836505561407598</v>
      </c>
    </row>
    <row r="420" spans="1:48" x14ac:dyDescent="0.25">
      <c r="A420" t="s">
        <v>13840</v>
      </c>
      <c r="B420" s="6">
        <v>44664</v>
      </c>
      <c r="C420" t="s">
        <v>13841</v>
      </c>
      <c r="D420" t="s">
        <v>360</v>
      </c>
      <c r="E420">
        <v>36673776.600000001</v>
      </c>
      <c r="F420">
        <v>41973290.200000003</v>
      </c>
      <c r="G420">
        <v>1.5552469609398999E-2</v>
      </c>
      <c r="H420">
        <v>12.147221999999999</v>
      </c>
      <c r="I420">
        <v>8.4650940000000006</v>
      </c>
      <c r="J420">
        <v>4.9991260000000004</v>
      </c>
      <c r="K420">
        <v>4.9991260000000004</v>
      </c>
      <c r="L420">
        <v>224.636</v>
      </c>
      <c r="M420">
        <v>228</v>
      </c>
      <c r="N420">
        <v>8.4409080000000003</v>
      </c>
      <c r="O420">
        <v>0.19949999999999601</v>
      </c>
      <c r="P420">
        <v>-3.12066772141839</v>
      </c>
      <c r="Q420">
        <v>-11.986321739418999</v>
      </c>
      <c r="R420">
        <v>112.175</v>
      </c>
      <c r="S420">
        <v>113.083</v>
      </c>
      <c r="T420">
        <v>112.175</v>
      </c>
      <c r="U420">
        <v>113.083</v>
      </c>
      <c r="V420" t="s">
        <v>11987</v>
      </c>
      <c r="W420" t="s">
        <v>5418</v>
      </c>
      <c r="X420" t="s">
        <v>931</v>
      </c>
      <c r="Y420" t="s">
        <v>625</v>
      </c>
      <c r="Z420" t="s">
        <v>11894</v>
      </c>
      <c r="AA420" t="s">
        <v>343</v>
      </c>
      <c r="AB420" t="s">
        <v>11990</v>
      </c>
      <c r="AC420">
        <v>114.450417</v>
      </c>
      <c r="AD420">
        <v>2.275417</v>
      </c>
      <c r="AE420" s="6">
        <v>41801</v>
      </c>
      <c r="AF420" s="6">
        <v>49106</v>
      </c>
      <c r="AG420" t="s">
        <v>950</v>
      </c>
      <c r="AH420">
        <v>12.147221999999999</v>
      </c>
      <c r="AI420">
        <v>8.4650943451243794</v>
      </c>
      <c r="AJ420">
        <v>92.585284999999999</v>
      </c>
      <c r="AK420">
        <v>4.9991264519260499</v>
      </c>
      <c r="AL420">
        <v>228</v>
      </c>
      <c r="AM420">
        <v>224</v>
      </c>
      <c r="AN420">
        <v>6.45</v>
      </c>
      <c r="AO420" t="s">
        <v>11991</v>
      </c>
      <c r="AP420">
        <v>1</v>
      </c>
      <c r="AQ420">
        <v>3</v>
      </c>
      <c r="AR420">
        <v>47.7290042448858</v>
      </c>
      <c r="AS420">
        <v>3.2544742480382599E-3</v>
      </c>
      <c r="AT420">
        <v>0.51813168179320701</v>
      </c>
      <c r="AU420">
        <v>-3.8765624261394203E-2</v>
      </c>
      <c r="AV420">
        <v>-25.836505561407598</v>
      </c>
    </row>
    <row r="421" spans="1:48" x14ac:dyDescent="0.25">
      <c r="A421" t="s">
        <v>13842</v>
      </c>
      <c r="B421" s="6">
        <v>44664</v>
      </c>
      <c r="C421" t="s">
        <v>13843</v>
      </c>
      <c r="D421" t="s">
        <v>212</v>
      </c>
      <c r="E421">
        <v>44008531.799999997</v>
      </c>
      <c r="F421">
        <v>41990251.700000003</v>
      </c>
      <c r="G421">
        <v>1.55587543724629E-2</v>
      </c>
      <c r="H421">
        <v>3.1222219999999998</v>
      </c>
      <c r="I421">
        <v>2.925656</v>
      </c>
      <c r="J421">
        <v>4.6051469999999997</v>
      </c>
      <c r="K421">
        <v>4.6051469999999997</v>
      </c>
      <c r="L421">
        <v>203.50139999999999</v>
      </c>
      <c r="M421">
        <v>203</v>
      </c>
      <c r="N421">
        <v>2.909923</v>
      </c>
      <c r="O421">
        <v>0.10129999999999301</v>
      </c>
      <c r="P421">
        <v>0.262647023394246</v>
      </c>
      <c r="Q421">
        <v>-4.4613812449988499</v>
      </c>
      <c r="R421">
        <v>94.375</v>
      </c>
      <c r="S421">
        <v>94.659000000000006</v>
      </c>
      <c r="T421">
        <v>94.375</v>
      </c>
      <c r="U421">
        <v>94.659000000000006</v>
      </c>
      <c r="V421" t="s">
        <v>11987</v>
      </c>
      <c r="W421" t="s">
        <v>11383</v>
      </c>
      <c r="X421" t="s">
        <v>931</v>
      </c>
      <c r="Y421" t="s">
        <v>625</v>
      </c>
      <c r="Z421" t="s">
        <v>11839</v>
      </c>
      <c r="AA421" t="s">
        <v>374</v>
      </c>
      <c r="AB421" t="s">
        <v>11990</v>
      </c>
      <c r="AC421">
        <v>95.413888999999998</v>
      </c>
      <c r="AD421">
        <v>1.038889</v>
      </c>
      <c r="AE421" s="6">
        <v>43984</v>
      </c>
      <c r="AF421" s="6">
        <v>45810</v>
      </c>
      <c r="AG421" t="s">
        <v>3076</v>
      </c>
      <c r="AH421">
        <v>3.1222219999999998</v>
      </c>
      <c r="AI421">
        <v>2.9256558430269601</v>
      </c>
      <c r="AJ421">
        <v>10.305154999999999</v>
      </c>
      <c r="AK421">
        <v>4.6051468656519701</v>
      </c>
      <c r="AL421">
        <v>203</v>
      </c>
      <c r="AM421">
        <v>190</v>
      </c>
      <c r="AN421">
        <v>2.75</v>
      </c>
      <c r="AO421" t="s">
        <v>11991</v>
      </c>
      <c r="AP421">
        <v>1</v>
      </c>
      <c r="AQ421">
        <v>3</v>
      </c>
      <c r="AR421">
        <v>46.659790295398302</v>
      </c>
      <c r="AS421">
        <v>4.3550767797206902E-2</v>
      </c>
      <c r="AT421">
        <v>0.37349564093754101</v>
      </c>
      <c r="AU421">
        <v>0.34166167684015297</v>
      </c>
      <c r="AV421">
        <v>-0.33779375590856298</v>
      </c>
    </row>
    <row r="422" spans="1:48" x14ac:dyDescent="0.25">
      <c r="A422" t="s">
        <v>18588</v>
      </c>
      <c r="B422" s="6">
        <v>44664</v>
      </c>
      <c r="C422" t="s">
        <v>18589</v>
      </c>
      <c r="D422" t="s">
        <v>212</v>
      </c>
      <c r="E422">
        <v>40341154.200000003</v>
      </c>
      <c r="F422">
        <v>33218721.699999999</v>
      </c>
      <c r="G422">
        <v>1.2308617145807801E-2</v>
      </c>
      <c r="H422">
        <v>9.3166670000000007</v>
      </c>
      <c r="I422">
        <v>7.8881860000000001</v>
      </c>
      <c r="J422">
        <v>5.1508010000000004</v>
      </c>
      <c r="K422">
        <v>5.1508010000000004</v>
      </c>
      <c r="L422">
        <v>245.6523</v>
      </c>
      <c r="M422">
        <v>246</v>
      </c>
      <c r="N422">
        <v>7.8605499999999999</v>
      </c>
      <c r="O422">
        <v>0.14190000000000499</v>
      </c>
      <c r="P422">
        <v>-1.5661619755442699</v>
      </c>
      <c r="Q422">
        <v>-12.861772381691599</v>
      </c>
      <c r="R422">
        <v>81.822000000000003</v>
      </c>
      <c r="S422">
        <v>83.138999999999996</v>
      </c>
      <c r="T422">
        <v>81.822000000000003</v>
      </c>
      <c r="U422">
        <v>83.138999999999996</v>
      </c>
      <c r="V422" t="s">
        <v>11987</v>
      </c>
      <c r="W422" t="s">
        <v>18088</v>
      </c>
      <c r="X422" t="s">
        <v>931</v>
      </c>
      <c r="Y422" t="s">
        <v>625</v>
      </c>
      <c r="Z422" t="s">
        <v>11839</v>
      </c>
      <c r="AA422" t="s">
        <v>374</v>
      </c>
      <c r="AB422" t="s">
        <v>11990</v>
      </c>
      <c r="AC422">
        <v>82.344499999999996</v>
      </c>
      <c r="AD422">
        <v>0.52249999999999996</v>
      </c>
      <c r="AE422" s="6">
        <v>44420</v>
      </c>
      <c r="AF422" s="6">
        <v>48072</v>
      </c>
      <c r="AG422" t="s">
        <v>3076</v>
      </c>
      <c r="AH422">
        <v>9.3166670000000007</v>
      </c>
      <c r="AI422">
        <v>7.8881861214295501</v>
      </c>
      <c r="AJ422">
        <v>72.251242000000005</v>
      </c>
      <c r="AK422">
        <v>5.1508010209367798</v>
      </c>
      <c r="AL422">
        <v>246</v>
      </c>
      <c r="AM422">
        <v>241</v>
      </c>
      <c r="AN422">
        <v>2.85</v>
      </c>
      <c r="AO422" t="s">
        <v>11991</v>
      </c>
      <c r="AP422">
        <v>1</v>
      </c>
      <c r="AQ422">
        <v>3</v>
      </c>
      <c r="AR422">
        <v>46.659790295398302</v>
      </c>
      <c r="AS422">
        <v>4.3550767797206902E-2</v>
      </c>
      <c r="AT422">
        <v>0.37349564093754101</v>
      </c>
      <c r="AU422">
        <v>0.34166167684015297</v>
      </c>
      <c r="AV422">
        <v>-0.33779375590856298</v>
      </c>
    </row>
    <row r="423" spans="1:48" x14ac:dyDescent="0.25">
      <c r="A423" t="s">
        <v>13844</v>
      </c>
      <c r="B423" s="6">
        <v>44664</v>
      </c>
      <c r="C423" t="s">
        <v>13845</v>
      </c>
      <c r="D423" t="s">
        <v>212</v>
      </c>
      <c r="E423">
        <v>22004265.600000001</v>
      </c>
      <c r="F423">
        <v>22174187.399999999</v>
      </c>
      <c r="G423">
        <v>8.2162578463242791E-3</v>
      </c>
      <c r="H423">
        <v>2.1111110000000002</v>
      </c>
      <c r="I423">
        <v>1.9925090000000001</v>
      </c>
      <c r="J423">
        <v>3.795382</v>
      </c>
      <c r="K423">
        <v>3.795382</v>
      </c>
      <c r="L423">
        <v>142.7715</v>
      </c>
      <c r="M423">
        <v>142</v>
      </c>
      <c r="N423">
        <v>1.98542</v>
      </c>
      <c r="O423">
        <v>0.35130000000000899</v>
      </c>
      <c r="P423">
        <v>7.7931085123372698E-2</v>
      </c>
      <c r="Q423">
        <v>-2.2281507617983798</v>
      </c>
      <c r="R423">
        <v>99.362499999999997</v>
      </c>
      <c r="S423">
        <v>99.654499999999999</v>
      </c>
      <c r="T423">
        <v>99.362499999999997</v>
      </c>
      <c r="U423">
        <v>99.654499999999999</v>
      </c>
      <c r="V423" t="s">
        <v>11987</v>
      </c>
      <c r="W423" t="s">
        <v>11381</v>
      </c>
      <c r="X423" t="s">
        <v>931</v>
      </c>
      <c r="Y423" t="s">
        <v>625</v>
      </c>
      <c r="Z423" t="s">
        <v>11839</v>
      </c>
      <c r="AA423" t="s">
        <v>374</v>
      </c>
      <c r="AB423" t="s">
        <v>11990</v>
      </c>
      <c r="AC423">
        <v>100.772222</v>
      </c>
      <c r="AD423">
        <v>1.4097219999999999</v>
      </c>
      <c r="AE423" s="6">
        <v>43613</v>
      </c>
      <c r="AF423" s="6">
        <v>45440</v>
      </c>
      <c r="AG423" t="s">
        <v>3076</v>
      </c>
      <c r="AH423">
        <v>2.1111110000000002</v>
      </c>
      <c r="AI423">
        <v>1.99250925789122</v>
      </c>
      <c r="AJ423">
        <v>5.0490550000000001</v>
      </c>
      <c r="AK423">
        <v>3.7953819692956099</v>
      </c>
      <c r="AL423">
        <v>142</v>
      </c>
      <c r="AM423">
        <v>118</v>
      </c>
      <c r="AN423">
        <v>3.625</v>
      </c>
      <c r="AO423" t="s">
        <v>11991</v>
      </c>
      <c r="AP423">
        <v>1</v>
      </c>
      <c r="AQ423">
        <v>3</v>
      </c>
      <c r="AR423">
        <v>46.659790295398302</v>
      </c>
      <c r="AS423">
        <v>4.3550767797206902E-2</v>
      </c>
      <c r="AT423">
        <v>0.37349564093754101</v>
      </c>
      <c r="AU423">
        <v>0.34166167684015297</v>
      </c>
      <c r="AV423">
        <v>-0.33779375590856298</v>
      </c>
    </row>
    <row r="424" spans="1:48" x14ac:dyDescent="0.25">
      <c r="A424" t="s">
        <v>13846</v>
      </c>
      <c r="B424" s="6">
        <v>44664</v>
      </c>
      <c r="C424" t="s">
        <v>13847</v>
      </c>
      <c r="D424" t="s">
        <v>212</v>
      </c>
      <c r="E424">
        <v>22004265.600000001</v>
      </c>
      <c r="F424">
        <v>21010559.100000001</v>
      </c>
      <c r="G424">
        <v>7.7850957206604702E-3</v>
      </c>
      <c r="H424">
        <v>7.1111110000000002</v>
      </c>
      <c r="I424">
        <v>5.9409979999999996</v>
      </c>
      <c r="J424">
        <v>5.1934189999999996</v>
      </c>
      <c r="K424">
        <v>5.1934189999999996</v>
      </c>
      <c r="L424">
        <v>249.178899999999</v>
      </c>
      <c r="M424">
        <v>250</v>
      </c>
      <c r="N424">
        <v>5.9153760000000002</v>
      </c>
      <c r="O424">
        <v>4.9499999999991197E-2</v>
      </c>
      <c r="P424">
        <v>-1.4104002869752399</v>
      </c>
      <c r="Q424">
        <v>-9.5795188135312905</v>
      </c>
      <c r="R424">
        <v>93.831249999999997</v>
      </c>
      <c r="S424">
        <v>94.445250000000001</v>
      </c>
      <c r="T424">
        <v>93.831249999999997</v>
      </c>
      <c r="U424">
        <v>94.445250000000001</v>
      </c>
      <c r="V424" t="s">
        <v>11987</v>
      </c>
      <c r="W424" t="s">
        <v>11384</v>
      </c>
      <c r="X424" t="s">
        <v>931</v>
      </c>
      <c r="Y424" t="s">
        <v>625</v>
      </c>
      <c r="Z424" t="s">
        <v>11839</v>
      </c>
      <c r="AA424" t="s">
        <v>374</v>
      </c>
      <c r="AB424" t="s">
        <v>11990</v>
      </c>
      <c r="AC424">
        <v>95.484027999999995</v>
      </c>
      <c r="AD424">
        <v>1.6527780000000001</v>
      </c>
      <c r="AE424" s="6">
        <v>43613</v>
      </c>
      <c r="AF424" s="6">
        <v>47266</v>
      </c>
      <c r="AG424" t="s">
        <v>3076</v>
      </c>
      <c r="AH424">
        <v>7.1111110000000002</v>
      </c>
      <c r="AI424">
        <v>5.9409975702492801</v>
      </c>
      <c r="AJ424">
        <v>42.108938999999999</v>
      </c>
      <c r="AK424">
        <v>5.1934194871627399</v>
      </c>
      <c r="AL424">
        <v>250</v>
      </c>
      <c r="AM424">
        <v>248</v>
      </c>
      <c r="AN424">
        <v>4.25</v>
      </c>
      <c r="AO424" t="s">
        <v>11991</v>
      </c>
      <c r="AP424">
        <v>1</v>
      </c>
      <c r="AQ424">
        <v>3</v>
      </c>
      <c r="AR424">
        <v>46.659790295398302</v>
      </c>
      <c r="AS424">
        <v>4.3550767797206902E-2</v>
      </c>
      <c r="AT424">
        <v>0.37349564093754101</v>
      </c>
      <c r="AU424">
        <v>0.34166167684015297</v>
      </c>
      <c r="AV424">
        <v>-0.33779375590856298</v>
      </c>
    </row>
    <row r="425" spans="1:48" x14ac:dyDescent="0.25">
      <c r="A425" t="s">
        <v>13848</v>
      </c>
      <c r="B425" s="6">
        <v>44664</v>
      </c>
      <c r="C425" t="s">
        <v>13849</v>
      </c>
      <c r="D425" t="s">
        <v>212</v>
      </c>
      <c r="E425">
        <v>36673776.600000001</v>
      </c>
      <c r="F425">
        <v>37119291.799999997</v>
      </c>
      <c r="G425">
        <v>1.37539052770442E-2</v>
      </c>
      <c r="H425">
        <v>1.394444</v>
      </c>
      <c r="I425">
        <v>1.344686</v>
      </c>
      <c r="J425">
        <v>3.6601089999999998</v>
      </c>
      <c r="K425">
        <v>3.6601089999999998</v>
      </c>
      <c r="L425">
        <v>172.6465</v>
      </c>
      <c r="M425">
        <v>166</v>
      </c>
      <c r="N425">
        <v>1.3381419999999999</v>
      </c>
      <c r="O425">
        <v>9.1599999999991605E-2</v>
      </c>
      <c r="P425">
        <v>0.19217849948969201</v>
      </c>
      <c r="Q425">
        <v>-1.7150413786410399</v>
      </c>
      <c r="R425">
        <v>100.753</v>
      </c>
      <c r="S425">
        <v>100.96</v>
      </c>
      <c r="T425">
        <v>100.753</v>
      </c>
      <c r="U425">
        <v>100.96</v>
      </c>
      <c r="V425" t="s">
        <v>11987</v>
      </c>
      <c r="W425" t="s">
        <v>11379</v>
      </c>
      <c r="X425" t="s">
        <v>931</v>
      </c>
      <c r="Y425" t="s">
        <v>625</v>
      </c>
      <c r="Z425" t="s">
        <v>11839</v>
      </c>
      <c r="AA425" t="s">
        <v>374</v>
      </c>
      <c r="AB425" t="s">
        <v>11990</v>
      </c>
      <c r="AC425">
        <v>101.214806</v>
      </c>
      <c r="AD425">
        <v>0.46180599999999999</v>
      </c>
      <c r="AE425" s="6">
        <v>43353</v>
      </c>
      <c r="AF425" s="6">
        <v>45179</v>
      </c>
      <c r="AG425" t="s">
        <v>3076</v>
      </c>
      <c r="AH425">
        <v>1.394444</v>
      </c>
      <c r="AI425">
        <v>1.3446856318746101</v>
      </c>
      <c r="AJ425">
        <v>2.9390139999999998</v>
      </c>
      <c r="AK425">
        <v>3.6601094644085599</v>
      </c>
      <c r="AL425">
        <v>166</v>
      </c>
      <c r="AM425">
        <v>130</v>
      </c>
      <c r="AN425">
        <v>4.375</v>
      </c>
      <c r="AO425" t="s">
        <v>11991</v>
      </c>
      <c r="AP425">
        <v>1</v>
      </c>
      <c r="AQ425">
        <v>3</v>
      </c>
      <c r="AR425">
        <v>46.659790295398302</v>
      </c>
      <c r="AS425">
        <v>4.3550767797206902E-2</v>
      </c>
      <c r="AT425">
        <v>0.37349564093754101</v>
      </c>
      <c r="AU425">
        <v>0.34166167684015297</v>
      </c>
      <c r="AV425">
        <v>-0.33779375590856298</v>
      </c>
    </row>
    <row r="426" spans="1:48" x14ac:dyDescent="0.25">
      <c r="A426" t="s">
        <v>16580</v>
      </c>
      <c r="B426" s="6">
        <v>44664</v>
      </c>
      <c r="C426" t="s">
        <v>16581</v>
      </c>
      <c r="D426" t="s">
        <v>360</v>
      </c>
      <c r="E426">
        <v>22004266</v>
      </c>
      <c r="F426">
        <v>14811957.800000001</v>
      </c>
      <c r="G426">
        <v>5.4883122531182299E-3</v>
      </c>
      <c r="H426">
        <v>2.447222</v>
      </c>
      <c r="I426">
        <v>2.0454560000000002</v>
      </c>
      <c r="J426">
        <v>23.259159</v>
      </c>
      <c r="K426">
        <v>23.259159</v>
      </c>
      <c r="L426">
        <v>2081.6876000000002</v>
      </c>
      <c r="M426">
        <v>2080</v>
      </c>
      <c r="N426">
        <v>2.034395</v>
      </c>
      <c r="O426">
        <v>0.84809999999999597</v>
      </c>
      <c r="P426">
        <v>6.7076912472731696</v>
      </c>
      <c r="Q426">
        <v>-14.2058840936194</v>
      </c>
      <c r="R426">
        <v>67</v>
      </c>
      <c r="S426">
        <v>69</v>
      </c>
      <c r="T426">
        <v>67</v>
      </c>
      <c r="U426">
        <v>69</v>
      </c>
      <c r="V426" t="s">
        <v>11987</v>
      </c>
      <c r="W426" t="s">
        <v>5401</v>
      </c>
      <c r="X426" t="s">
        <v>931</v>
      </c>
      <c r="Y426" t="s">
        <v>625</v>
      </c>
      <c r="Z426" t="s">
        <v>11839</v>
      </c>
      <c r="AA426" t="s">
        <v>11839</v>
      </c>
      <c r="AB426" t="s">
        <v>11815</v>
      </c>
      <c r="AC426">
        <v>67.314027999999993</v>
      </c>
      <c r="AD426">
        <v>0.31402799999999997</v>
      </c>
      <c r="AE426" s="6">
        <v>44284</v>
      </c>
      <c r="AF426" s="6">
        <v>45564</v>
      </c>
      <c r="AG426" t="s">
        <v>945</v>
      </c>
      <c r="AH426">
        <v>2.447222</v>
      </c>
      <c r="AI426">
        <v>2.0454558055977201</v>
      </c>
      <c r="AJ426">
        <v>5.2473890000000001</v>
      </c>
      <c r="AK426">
        <v>23.259159368299802</v>
      </c>
      <c r="AL426">
        <v>2080</v>
      </c>
      <c r="AM426">
        <v>2061</v>
      </c>
      <c r="AN426">
        <v>5.95</v>
      </c>
      <c r="AO426" t="s">
        <v>11991</v>
      </c>
      <c r="AP426">
        <v>1</v>
      </c>
      <c r="AQ426">
        <v>4</v>
      </c>
      <c r="AR426">
        <v>36.919255600606299</v>
      </c>
      <c r="AS426">
        <v>2.3716379794329601E-2</v>
      </c>
      <c r="AT426">
        <v>-1.42418642771247E-2</v>
      </c>
      <c r="AU426">
        <v>5.2975990163318401E-2</v>
      </c>
      <c r="AV426">
        <v>-0.37124745075173099</v>
      </c>
    </row>
    <row r="427" spans="1:48" x14ac:dyDescent="0.25">
      <c r="A427" t="s">
        <v>13850</v>
      </c>
      <c r="B427" s="6">
        <v>44664</v>
      </c>
      <c r="C427" t="s">
        <v>13851</v>
      </c>
      <c r="D427" t="s">
        <v>360</v>
      </c>
      <c r="E427">
        <v>17114428.800000001</v>
      </c>
      <c r="F427">
        <v>10736451.6</v>
      </c>
      <c r="G427">
        <v>3.9782046246955999E-3</v>
      </c>
      <c r="H427">
        <v>3.7944439999999999</v>
      </c>
      <c r="I427">
        <v>2.9976500000000001</v>
      </c>
      <c r="J427">
        <v>20.219856</v>
      </c>
      <c r="K427">
        <v>20.219856</v>
      </c>
      <c r="L427">
        <v>1762.1488999999999</v>
      </c>
      <c r="M427">
        <v>1763</v>
      </c>
      <c r="N427">
        <v>2.9780820000000001</v>
      </c>
      <c r="O427">
        <v>2.5613000000000099</v>
      </c>
      <c r="P427">
        <v>24.332135164457998</v>
      </c>
      <c r="Q427">
        <v>-19.6369268741444</v>
      </c>
      <c r="R427">
        <v>61.5</v>
      </c>
      <c r="S427">
        <v>63.5</v>
      </c>
      <c r="T427">
        <v>61.5</v>
      </c>
      <c r="U427">
        <v>63.5</v>
      </c>
      <c r="V427" t="s">
        <v>11987</v>
      </c>
      <c r="W427" t="s">
        <v>3862</v>
      </c>
      <c r="X427" t="s">
        <v>931</v>
      </c>
      <c r="Y427" t="s">
        <v>625</v>
      </c>
      <c r="Z427" t="s">
        <v>11839</v>
      </c>
      <c r="AA427" t="s">
        <v>283</v>
      </c>
      <c r="AB427" t="s">
        <v>11815</v>
      </c>
      <c r="AC427">
        <v>62.733333000000002</v>
      </c>
      <c r="AD427">
        <v>1.233333</v>
      </c>
      <c r="AE427" s="6">
        <v>44231</v>
      </c>
      <c r="AF427" s="6">
        <v>46057</v>
      </c>
      <c r="AG427" t="s">
        <v>945</v>
      </c>
      <c r="AH427">
        <v>3.7944439999999999</v>
      </c>
      <c r="AI427">
        <v>2.9976504653621898</v>
      </c>
      <c r="AJ427">
        <v>11.335800000000001</v>
      </c>
      <c r="AK427">
        <v>20.219856442021999</v>
      </c>
      <c r="AL427">
        <v>1763</v>
      </c>
      <c r="AM427">
        <v>1752</v>
      </c>
      <c r="AN427">
        <v>6</v>
      </c>
      <c r="AO427" t="s">
        <v>11991</v>
      </c>
      <c r="AP427">
        <v>1</v>
      </c>
      <c r="AQ427">
        <v>4</v>
      </c>
      <c r="AR427">
        <v>36.919255600606299</v>
      </c>
      <c r="AS427">
        <v>2.3716379794329601E-2</v>
      </c>
      <c r="AT427">
        <v>-1.42418642771247E-2</v>
      </c>
      <c r="AU427">
        <v>5.2975990163318401E-2</v>
      </c>
      <c r="AV427">
        <v>-0.37124745075173099</v>
      </c>
    </row>
    <row r="428" spans="1:48" x14ac:dyDescent="0.25">
      <c r="A428" t="s">
        <v>13852</v>
      </c>
      <c r="B428" s="6">
        <v>44664</v>
      </c>
      <c r="C428" t="s">
        <v>13853</v>
      </c>
      <c r="D428" t="s">
        <v>360</v>
      </c>
      <c r="E428">
        <v>24449184.399999999</v>
      </c>
      <c r="F428">
        <v>16915015.399999999</v>
      </c>
      <c r="G428">
        <v>6.2675635315088104E-3</v>
      </c>
      <c r="H428">
        <v>1.9750000000000001</v>
      </c>
      <c r="I428">
        <v>1.6326510000000001</v>
      </c>
      <c r="J428">
        <v>27.327998999999998</v>
      </c>
      <c r="K428">
        <v>27.327998999999998</v>
      </c>
      <c r="L428">
        <v>2500.1898999999999</v>
      </c>
      <c r="M428">
        <v>2502</v>
      </c>
      <c r="N428">
        <v>1.625391</v>
      </c>
      <c r="O428">
        <v>0.84830000000000105</v>
      </c>
      <c r="P428">
        <v>23.3324064096049</v>
      </c>
      <c r="Q428">
        <v>-15.9607207791585</v>
      </c>
      <c r="R428">
        <v>69</v>
      </c>
      <c r="S428">
        <v>71</v>
      </c>
      <c r="T428">
        <v>69</v>
      </c>
      <c r="U428">
        <v>71</v>
      </c>
      <c r="V428" t="s">
        <v>11987</v>
      </c>
      <c r="W428" t="s">
        <v>5399</v>
      </c>
      <c r="X428" t="s">
        <v>931</v>
      </c>
      <c r="Y428" t="s">
        <v>625</v>
      </c>
      <c r="Z428" t="s">
        <v>11815</v>
      </c>
      <c r="AA428" t="s">
        <v>283</v>
      </c>
      <c r="AB428" t="s">
        <v>11815</v>
      </c>
      <c r="AC428">
        <v>69.184375000000003</v>
      </c>
      <c r="AD428">
        <v>0.18437500000000001</v>
      </c>
      <c r="AE428" s="6">
        <v>43564</v>
      </c>
      <c r="AF428" s="6">
        <v>45391</v>
      </c>
      <c r="AG428" t="s">
        <v>945</v>
      </c>
      <c r="AH428">
        <v>1.9750000000000001</v>
      </c>
      <c r="AI428">
        <v>1.63265061632343</v>
      </c>
      <c r="AJ428">
        <v>3.5373009999999998</v>
      </c>
      <c r="AK428">
        <v>27.327998918841999</v>
      </c>
      <c r="AL428">
        <v>2502</v>
      </c>
      <c r="AM428">
        <v>2475</v>
      </c>
      <c r="AN428">
        <v>7.375</v>
      </c>
      <c r="AO428" t="s">
        <v>11991</v>
      </c>
      <c r="AP428">
        <v>1</v>
      </c>
      <c r="AQ428">
        <v>4</v>
      </c>
      <c r="AR428">
        <v>36.919255600606299</v>
      </c>
      <c r="AS428">
        <v>2.3716379794329601E-2</v>
      </c>
      <c r="AT428">
        <v>-1.42418642771247E-2</v>
      </c>
      <c r="AU428">
        <v>5.2975990163318401E-2</v>
      </c>
      <c r="AV428">
        <v>-0.37124745075173099</v>
      </c>
    </row>
    <row r="429" spans="1:48" x14ac:dyDescent="0.25">
      <c r="A429" t="s">
        <v>13854</v>
      </c>
      <c r="B429" s="6">
        <v>44664</v>
      </c>
      <c r="C429" t="s">
        <v>13855</v>
      </c>
      <c r="D429" t="s">
        <v>360</v>
      </c>
      <c r="E429">
        <v>24449184.399999999</v>
      </c>
      <c r="F429">
        <v>16436643.4</v>
      </c>
      <c r="G429">
        <v>6.0903111388542598E-3</v>
      </c>
      <c r="H429">
        <v>3.0388890000000002</v>
      </c>
      <c r="I429">
        <v>2.3350230000000001</v>
      </c>
      <c r="J429">
        <v>23.197312</v>
      </c>
      <c r="K429">
        <v>23.197312</v>
      </c>
      <c r="L429">
        <v>2063.0679</v>
      </c>
      <c r="M429">
        <v>2066</v>
      </c>
      <c r="N429">
        <v>2.3234880000000002</v>
      </c>
      <c r="O429">
        <v>1.62929999999998</v>
      </c>
      <c r="P429">
        <v>22.0120211001285</v>
      </c>
      <c r="Q429">
        <v>-17.970444640314501</v>
      </c>
      <c r="R429">
        <v>64</v>
      </c>
      <c r="S429">
        <v>66</v>
      </c>
      <c r="T429">
        <v>64</v>
      </c>
      <c r="U429">
        <v>66</v>
      </c>
      <c r="V429" t="s">
        <v>11987</v>
      </c>
      <c r="W429" t="s">
        <v>5403</v>
      </c>
      <c r="X429" t="s">
        <v>931</v>
      </c>
      <c r="Y429" t="s">
        <v>625</v>
      </c>
      <c r="Z429" t="s">
        <v>11839</v>
      </c>
      <c r="AA429" t="s">
        <v>283</v>
      </c>
      <c r="AB429" t="s">
        <v>11815</v>
      </c>
      <c r="AC429">
        <v>67.227778000000001</v>
      </c>
      <c r="AD429">
        <v>3.2277779999999998</v>
      </c>
      <c r="AE429" s="6">
        <v>44137</v>
      </c>
      <c r="AF429" s="6">
        <v>45779</v>
      </c>
      <c r="AG429" t="s">
        <v>945</v>
      </c>
      <c r="AH429">
        <v>3.0388890000000002</v>
      </c>
      <c r="AI429">
        <v>2.33502301673186</v>
      </c>
      <c r="AJ429">
        <v>7.1932049999999998</v>
      </c>
      <c r="AK429">
        <v>23.1973118071217</v>
      </c>
      <c r="AL429">
        <v>2066</v>
      </c>
      <c r="AM429">
        <v>2052</v>
      </c>
      <c r="AN429">
        <v>7</v>
      </c>
      <c r="AO429" t="s">
        <v>11991</v>
      </c>
      <c r="AP429">
        <v>1</v>
      </c>
      <c r="AQ429">
        <v>4</v>
      </c>
      <c r="AR429">
        <v>36.919255600606299</v>
      </c>
      <c r="AS429">
        <v>2.3716379794329601E-2</v>
      </c>
      <c r="AT429">
        <v>-1.42418642771247E-2</v>
      </c>
      <c r="AU429">
        <v>5.2975990163318401E-2</v>
      </c>
      <c r="AV429">
        <v>-0.37124745075173099</v>
      </c>
    </row>
    <row r="430" spans="1:48" x14ac:dyDescent="0.25">
      <c r="A430" t="s">
        <v>13856</v>
      </c>
      <c r="B430" s="6">
        <v>44664</v>
      </c>
      <c r="C430" t="s">
        <v>13857</v>
      </c>
      <c r="D430" t="s">
        <v>360</v>
      </c>
      <c r="E430">
        <v>14669510.4</v>
      </c>
      <c r="F430">
        <v>14742552.4</v>
      </c>
      <c r="G430">
        <v>5.4625952979416303E-3</v>
      </c>
      <c r="H430">
        <v>2.355556</v>
      </c>
      <c r="I430">
        <v>2.235519</v>
      </c>
      <c r="J430">
        <v>3.6040969999999999</v>
      </c>
      <c r="K430">
        <v>3.6040969999999999</v>
      </c>
      <c r="L430">
        <v>118.216399999999</v>
      </c>
      <c r="M430">
        <v>115</v>
      </c>
      <c r="N430">
        <v>2.2247859999999999</v>
      </c>
      <c r="O430">
        <v>0.166099999999991</v>
      </c>
      <c r="P430">
        <v>0.114146286495375</v>
      </c>
      <c r="Q430">
        <v>-3.0854122862929598</v>
      </c>
      <c r="R430">
        <v>99.956249999999997</v>
      </c>
      <c r="S430">
        <v>100.32325</v>
      </c>
      <c r="T430">
        <v>99.956249999999997</v>
      </c>
      <c r="U430">
        <v>100.32325</v>
      </c>
      <c r="V430" t="s">
        <v>11987</v>
      </c>
      <c r="W430" t="s">
        <v>10711</v>
      </c>
      <c r="X430" t="s">
        <v>931</v>
      </c>
      <c r="Y430" t="s">
        <v>625</v>
      </c>
      <c r="Z430" t="s">
        <v>11894</v>
      </c>
      <c r="AA430" t="s">
        <v>343</v>
      </c>
      <c r="AB430" t="s">
        <v>11990</v>
      </c>
      <c r="AC430">
        <v>100.497917</v>
      </c>
      <c r="AD430">
        <v>0.54166700000000001</v>
      </c>
      <c r="AE430" s="6">
        <v>43522</v>
      </c>
      <c r="AF430" s="6">
        <v>45530</v>
      </c>
      <c r="AG430" t="s">
        <v>1162</v>
      </c>
      <c r="AH430">
        <v>2.355556</v>
      </c>
      <c r="AI430">
        <v>2.2355187035420201</v>
      </c>
      <c r="AJ430">
        <v>6.1493510000000002</v>
      </c>
      <c r="AK430">
        <v>3.6040973523732101</v>
      </c>
      <c r="AL430">
        <v>115</v>
      </c>
      <c r="AM430">
        <v>95</v>
      </c>
      <c r="AN430">
        <v>3.75</v>
      </c>
      <c r="AO430" t="s">
        <v>11991</v>
      </c>
      <c r="AP430">
        <v>1</v>
      </c>
      <c r="AQ430">
        <v>4</v>
      </c>
      <c r="AR430">
        <v>39.039887942418403</v>
      </c>
      <c r="AS430">
        <v>0.109736466345964</v>
      </c>
      <c r="AT430">
        <v>2.0899256796621399</v>
      </c>
      <c r="AU430">
        <v>0.85953174843282898</v>
      </c>
      <c r="AV430">
        <v>4.7789906350519704</v>
      </c>
    </row>
    <row r="431" spans="1:48" x14ac:dyDescent="0.25">
      <c r="A431" t="s">
        <v>13858</v>
      </c>
      <c r="B431" s="6">
        <v>44664</v>
      </c>
      <c r="C431" t="s">
        <v>13859</v>
      </c>
      <c r="D431" t="s">
        <v>360</v>
      </c>
      <c r="E431">
        <v>51343286.799999997</v>
      </c>
      <c r="F431">
        <v>51256645</v>
      </c>
      <c r="G431">
        <v>1.89922545738106E-2</v>
      </c>
      <c r="H431">
        <v>27.7</v>
      </c>
      <c r="I431">
        <v>3.0014050000000001</v>
      </c>
      <c r="J431">
        <v>7.2738680000000002</v>
      </c>
      <c r="K431">
        <v>7.2738680000000002</v>
      </c>
      <c r="L431">
        <v>443.51580000000001</v>
      </c>
      <c r="M431">
        <v>443</v>
      </c>
      <c r="N431">
        <v>12.378131</v>
      </c>
      <c r="O431">
        <v>0.167199999999989</v>
      </c>
      <c r="P431">
        <v>-0.86065945060489402</v>
      </c>
      <c r="Q431">
        <v>-3.32072266196485</v>
      </c>
      <c r="R431">
        <v>98.487499999999997</v>
      </c>
      <c r="S431">
        <v>99.035499999999999</v>
      </c>
      <c r="T431">
        <v>98.487499999999997</v>
      </c>
      <c r="U431">
        <v>99.035499999999999</v>
      </c>
      <c r="V431" t="s">
        <v>11987</v>
      </c>
      <c r="W431" t="s">
        <v>5768</v>
      </c>
      <c r="X431" t="s">
        <v>931</v>
      </c>
      <c r="Y431" t="s">
        <v>625</v>
      </c>
      <c r="Z431" t="s">
        <v>11839</v>
      </c>
      <c r="AA431" t="s">
        <v>374</v>
      </c>
      <c r="AB431" t="s">
        <v>11990</v>
      </c>
      <c r="AC431">
        <v>99.831249999999997</v>
      </c>
      <c r="AD431">
        <v>1.34375</v>
      </c>
      <c r="AE431" s="6">
        <v>43808</v>
      </c>
      <c r="AF431" s="6">
        <v>54788</v>
      </c>
      <c r="AG431" t="s">
        <v>1162</v>
      </c>
      <c r="AH431">
        <v>2.641667</v>
      </c>
      <c r="AI431">
        <v>2.4683467438815199</v>
      </c>
      <c r="AJ431">
        <v>7.4045480000000001</v>
      </c>
      <c r="AK431">
        <v>4.1376123535870297</v>
      </c>
      <c r="AL431">
        <v>163</v>
      </c>
      <c r="AM431">
        <v>146</v>
      </c>
      <c r="AN431">
        <v>3.75</v>
      </c>
      <c r="AO431" t="s">
        <v>11991</v>
      </c>
      <c r="AP431">
        <v>1</v>
      </c>
      <c r="AQ431">
        <v>4</v>
      </c>
      <c r="AR431">
        <v>39.039887942418403</v>
      </c>
      <c r="AS431">
        <v>0.109736466345964</v>
      </c>
      <c r="AT431">
        <v>2.0899256796621399</v>
      </c>
      <c r="AU431">
        <v>0.85953174843282898</v>
      </c>
      <c r="AV431">
        <v>4.7789906350519704</v>
      </c>
    </row>
    <row r="432" spans="1:48" x14ac:dyDescent="0.25">
      <c r="A432" t="s">
        <v>13860</v>
      </c>
      <c r="B432" s="6">
        <v>44664</v>
      </c>
      <c r="C432" t="s">
        <v>13861</v>
      </c>
      <c r="D432" t="s">
        <v>360</v>
      </c>
      <c r="E432">
        <v>24449184.399999999</v>
      </c>
      <c r="F432">
        <v>23995855.699999999</v>
      </c>
      <c r="G432">
        <v>8.8912452223548193E-3</v>
      </c>
      <c r="H432">
        <v>6.855556</v>
      </c>
      <c r="I432">
        <v>5.8927509999999996</v>
      </c>
      <c r="J432">
        <v>4.4272330000000002</v>
      </c>
      <c r="K432">
        <v>4.4272330000000002</v>
      </c>
      <c r="L432">
        <v>172.90610000000001</v>
      </c>
      <c r="M432">
        <v>173</v>
      </c>
      <c r="N432">
        <v>5.8623560000000001</v>
      </c>
      <c r="O432">
        <v>1.48999999999954E-2</v>
      </c>
      <c r="P432">
        <v>-1.71697989275358</v>
      </c>
      <c r="Q432">
        <v>-8.9789828806219205</v>
      </c>
      <c r="R432">
        <v>97.55</v>
      </c>
      <c r="S432">
        <v>98.224999999999994</v>
      </c>
      <c r="T432">
        <v>97.55</v>
      </c>
      <c r="U432">
        <v>98.224999999999994</v>
      </c>
      <c r="V432" t="s">
        <v>11987</v>
      </c>
      <c r="W432" t="s">
        <v>10712</v>
      </c>
      <c r="X432" t="s">
        <v>931</v>
      </c>
      <c r="Y432" t="s">
        <v>625</v>
      </c>
      <c r="Z432" t="s">
        <v>11894</v>
      </c>
      <c r="AA432" t="s">
        <v>343</v>
      </c>
      <c r="AB432" t="s">
        <v>11990</v>
      </c>
      <c r="AC432">
        <v>98.145832999999996</v>
      </c>
      <c r="AD432">
        <v>0.59583299999999995</v>
      </c>
      <c r="AE432" s="6">
        <v>43522</v>
      </c>
      <c r="AF432" s="6">
        <v>47175</v>
      </c>
      <c r="AG432" t="s">
        <v>1162</v>
      </c>
      <c r="AH432">
        <v>6.855556</v>
      </c>
      <c r="AI432">
        <v>5.8927510174546898</v>
      </c>
      <c r="AJ432">
        <v>40.717028999999997</v>
      </c>
      <c r="AK432">
        <v>4.4272333383110203</v>
      </c>
      <c r="AL432">
        <v>173</v>
      </c>
      <c r="AM432">
        <v>171</v>
      </c>
      <c r="AN432">
        <v>4.125</v>
      </c>
      <c r="AO432" t="s">
        <v>11991</v>
      </c>
      <c r="AP432">
        <v>1</v>
      </c>
      <c r="AQ432">
        <v>4</v>
      </c>
      <c r="AR432">
        <v>39.039887942418403</v>
      </c>
      <c r="AS432">
        <v>0.109736466345964</v>
      </c>
      <c r="AT432">
        <v>2.0899256796621399</v>
      </c>
      <c r="AU432">
        <v>0.85953174843282898</v>
      </c>
      <c r="AV432">
        <v>4.7789906350519704</v>
      </c>
    </row>
    <row r="433" spans="1:48" x14ac:dyDescent="0.25">
      <c r="A433" t="s">
        <v>13862</v>
      </c>
      <c r="B433" s="6">
        <v>44664</v>
      </c>
      <c r="C433" t="s">
        <v>13863</v>
      </c>
      <c r="D433" t="s">
        <v>360</v>
      </c>
      <c r="E433">
        <v>34228858</v>
      </c>
      <c r="F433">
        <v>35916768.600000001</v>
      </c>
      <c r="G433">
        <v>1.33083312791077E-2</v>
      </c>
      <c r="H433">
        <v>1.858333</v>
      </c>
      <c r="I433">
        <v>1.752311</v>
      </c>
      <c r="J433">
        <v>3.5827059999999999</v>
      </c>
      <c r="K433">
        <v>3.5827059999999999</v>
      </c>
      <c r="L433">
        <v>133.54729999999901</v>
      </c>
      <c r="M433">
        <v>131</v>
      </c>
      <c r="N433">
        <v>1.7431920000000001</v>
      </c>
      <c r="O433">
        <v>9.3399999999998998E-2</v>
      </c>
      <c r="P433">
        <v>1.3900061966864901E-2</v>
      </c>
      <c r="Q433">
        <v>-2.1371727394801798</v>
      </c>
      <c r="R433">
        <v>104.08125</v>
      </c>
      <c r="S433">
        <v>104.30325000000001</v>
      </c>
      <c r="T433">
        <v>104.08125</v>
      </c>
      <c r="U433">
        <v>104.30325000000001</v>
      </c>
      <c r="V433" t="s">
        <v>11987</v>
      </c>
      <c r="W433" t="s">
        <v>10709</v>
      </c>
      <c r="X433" t="s">
        <v>931</v>
      </c>
      <c r="Y433" t="s">
        <v>625</v>
      </c>
      <c r="Z433" t="s">
        <v>11894</v>
      </c>
      <c r="AA433" t="s">
        <v>343</v>
      </c>
      <c r="AB433" t="s">
        <v>11990</v>
      </c>
      <c r="AC433">
        <v>104.93125000000001</v>
      </c>
      <c r="AD433">
        <v>0.85</v>
      </c>
      <c r="AE433" s="6">
        <v>41697</v>
      </c>
      <c r="AF433" s="6">
        <v>45349</v>
      </c>
      <c r="AG433" t="s">
        <v>1162</v>
      </c>
      <c r="AH433">
        <v>1.858333</v>
      </c>
      <c r="AI433">
        <v>1.75231102832007</v>
      </c>
      <c r="AJ433">
        <v>4.1422809999999997</v>
      </c>
      <c r="AK433">
        <v>3.5827061766616999</v>
      </c>
      <c r="AL433">
        <v>131</v>
      </c>
      <c r="AM433">
        <v>102</v>
      </c>
      <c r="AN433">
        <v>6</v>
      </c>
      <c r="AO433" t="s">
        <v>11991</v>
      </c>
      <c r="AP433">
        <v>1</v>
      </c>
      <c r="AQ433">
        <v>4</v>
      </c>
      <c r="AR433">
        <v>39.039887942418403</v>
      </c>
      <c r="AS433">
        <v>0.109736466345964</v>
      </c>
      <c r="AT433">
        <v>2.0899256796621399</v>
      </c>
      <c r="AU433">
        <v>0.85953174843282898</v>
      </c>
      <c r="AV433">
        <v>4.7789906350519704</v>
      </c>
    </row>
    <row r="434" spans="1:48" x14ac:dyDescent="0.25">
      <c r="A434" t="s">
        <v>13864</v>
      </c>
      <c r="B434" s="6">
        <v>44664</v>
      </c>
      <c r="C434" t="s">
        <v>13865</v>
      </c>
      <c r="D434" t="s">
        <v>212</v>
      </c>
      <c r="E434">
        <v>22004265.600000001</v>
      </c>
      <c r="F434">
        <v>22434036.399999999</v>
      </c>
      <c r="G434">
        <v>8.3125403669131199E-3</v>
      </c>
      <c r="H434">
        <v>0.59166700000000005</v>
      </c>
      <c r="I434">
        <v>0.58117200000000002</v>
      </c>
      <c r="J434">
        <v>3.36538</v>
      </c>
      <c r="K434">
        <v>3.36538</v>
      </c>
      <c r="L434">
        <v>211.65129999999999</v>
      </c>
      <c r="M434">
        <v>203</v>
      </c>
      <c r="N434">
        <v>0.57196999999999998</v>
      </c>
      <c r="O434">
        <v>-1.6300000000002399E-2</v>
      </c>
      <c r="P434">
        <v>9.6132814862337407E-2</v>
      </c>
      <c r="Q434">
        <v>-0.36240765782158402</v>
      </c>
      <c r="R434">
        <v>100.26875</v>
      </c>
      <c r="S434">
        <v>100.43875</v>
      </c>
      <c r="T434">
        <v>100.26875</v>
      </c>
      <c r="U434">
        <v>100.43875</v>
      </c>
      <c r="V434" t="s">
        <v>11987</v>
      </c>
      <c r="W434" t="s">
        <v>10727</v>
      </c>
      <c r="X434" t="s">
        <v>931</v>
      </c>
      <c r="Y434" t="s">
        <v>625</v>
      </c>
      <c r="Z434" t="s">
        <v>11894</v>
      </c>
      <c r="AA434" t="s">
        <v>11839</v>
      </c>
      <c r="AB434" t="s">
        <v>11990</v>
      </c>
      <c r="AC434">
        <v>101.953125</v>
      </c>
      <c r="AD434">
        <v>1.684375</v>
      </c>
      <c r="AE434" s="6">
        <v>41234</v>
      </c>
      <c r="AF434" s="6">
        <v>44886</v>
      </c>
      <c r="AG434" t="s">
        <v>3818</v>
      </c>
      <c r="AH434">
        <v>0.59166700000000005</v>
      </c>
      <c r="AI434">
        <v>0.58117197880907001</v>
      </c>
      <c r="AJ434">
        <v>0.72194499999999995</v>
      </c>
      <c r="AK434">
        <v>3.3653795390801098</v>
      </c>
      <c r="AL434">
        <v>203</v>
      </c>
      <c r="AM434">
        <v>173</v>
      </c>
      <c r="AN434">
        <v>4.125</v>
      </c>
      <c r="AO434" t="s">
        <v>11991</v>
      </c>
      <c r="AP434">
        <v>1</v>
      </c>
      <c r="AQ434">
        <v>3</v>
      </c>
      <c r="AR434">
        <v>55.326704717453197</v>
      </c>
      <c r="AS434">
        <v>1.35695337813217E-2</v>
      </c>
      <c r="AT434">
        <v>-8.9213122505213908E-3</v>
      </c>
      <c r="AU434">
        <v>3.2425614408097603E-2</v>
      </c>
      <c r="AV434">
        <v>-4.4822657757107498</v>
      </c>
    </row>
    <row r="435" spans="1:48" x14ac:dyDescent="0.25">
      <c r="A435" t="s">
        <v>13866</v>
      </c>
      <c r="B435" s="6">
        <v>44664</v>
      </c>
      <c r="C435" t="s">
        <v>13867</v>
      </c>
      <c r="D435" t="s">
        <v>212</v>
      </c>
      <c r="E435">
        <v>29339021.399999999</v>
      </c>
      <c r="F435">
        <v>30362219.800000001</v>
      </c>
      <c r="G435">
        <v>1.12501902393988E-2</v>
      </c>
      <c r="H435">
        <v>1.5</v>
      </c>
      <c r="I435">
        <v>1.437514</v>
      </c>
      <c r="J435">
        <v>3.4804539999999999</v>
      </c>
      <c r="K435">
        <v>3.4804539999999999</v>
      </c>
      <c r="L435">
        <v>147.5454</v>
      </c>
      <c r="M435">
        <v>142</v>
      </c>
      <c r="N435">
        <v>1.4324669999999999</v>
      </c>
      <c r="O435">
        <v>-5.4699999999996397E-2</v>
      </c>
      <c r="P435">
        <v>0.13125229464086</v>
      </c>
      <c r="Q435">
        <v>-1.5467017086939301</v>
      </c>
      <c r="R435">
        <v>103.4875</v>
      </c>
      <c r="S435">
        <v>103.6515</v>
      </c>
      <c r="T435">
        <v>103.4875</v>
      </c>
      <c r="U435">
        <v>103.6515</v>
      </c>
      <c r="V435" t="s">
        <v>11987</v>
      </c>
      <c r="W435" t="s">
        <v>10729</v>
      </c>
      <c r="X435" t="s">
        <v>931</v>
      </c>
      <c r="Y435" t="s">
        <v>625</v>
      </c>
      <c r="Z435" t="s">
        <v>11894</v>
      </c>
      <c r="AA435" t="s">
        <v>11839</v>
      </c>
      <c r="AB435" t="s">
        <v>11990</v>
      </c>
      <c r="AC435">
        <v>103.4875</v>
      </c>
      <c r="AD435">
        <v>0</v>
      </c>
      <c r="AE435" s="6">
        <v>41565</v>
      </c>
      <c r="AF435" s="6">
        <v>45217</v>
      </c>
      <c r="AG435" t="s">
        <v>3818</v>
      </c>
      <c r="AH435">
        <v>1.5</v>
      </c>
      <c r="AI435">
        <v>1.4375135729520401</v>
      </c>
      <c r="AJ435">
        <v>3.1999469999999999</v>
      </c>
      <c r="AK435">
        <v>3.4804536021076702</v>
      </c>
      <c r="AL435">
        <v>142</v>
      </c>
      <c r="AM435">
        <v>107</v>
      </c>
      <c r="AN435">
        <v>6</v>
      </c>
      <c r="AO435" t="s">
        <v>11991</v>
      </c>
      <c r="AP435">
        <v>1</v>
      </c>
      <c r="AQ435">
        <v>3</v>
      </c>
      <c r="AR435">
        <v>55.326704717453197</v>
      </c>
      <c r="AS435">
        <v>1.35695337813217E-2</v>
      </c>
      <c r="AT435">
        <v>-8.9213122505213908E-3</v>
      </c>
      <c r="AU435">
        <v>3.2425614408097603E-2</v>
      </c>
      <c r="AV435">
        <v>-4.4822657757107498</v>
      </c>
    </row>
    <row r="436" spans="1:48" x14ac:dyDescent="0.25">
      <c r="A436" t="s">
        <v>13868</v>
      </c>
      <c r="B436" s="6">
        <v>44664</v>
      </c>
      <c r="C436" t="s">
        <v>13869</v>
      </c>
      <c r="D436" t="s">
        <v>360</v>
      </c>
      <c r="E436">
        <v>22004265.600000001</v>
      </c>
      <c r="F436">
        <v>19735992.600000001</v>
      </c>
      <c r="G436">
        <v>7.3128273656469997E-3</v>
      </c>
      <c r="H436">
        <v>7.5666669999999998</v>
      </c>
      <c r="I436">
        <v>6.3987259999999999</v>
      </c>
      <c r="J436">
        <v>5.250464</v>
      </c>
      <c r="K436">
        <v>5.250464</v>
      </c>
      <c r="L436">
        <v>255.03529999999901</v>
      </c>
      <c r="M436">
        <v>255</v>
      </c>
      <c r="N436">
        <v>6.3676760000000003</v>
      </c>
      <c r="O436">
        <v>-0.16540000000000399</v>
      </c>
      <c r="P436">
        <v>-0.507644808354623</v>
      </c>
      <c r="Q436">
        <v>-13.073089824418499</v>
      </c>
      <c r="R436">
        <v>88.174999999999997</v>
      </c>
      <c r="S436">
        <v>89.182000000000002</v>
      </c>
      <c r="T436">
        <v>88.174999999999997</v>
      </c>
      <c r="U436">
        <v>89.182000000000002</v>
      </c>
      <c r="V436" t="s">
        <v>11987</v>
      </c>
      <c r="W436" t="s">
        <v>10074</v>
      </c>
      <c r="X436" t="s">
        <v>931</v>
      </c>
      <c r="Y436" t="s">
        <v>625</v>
      </c>
      <c r="Z436" t="s">
        <v>11819</v>
      </c>
      <c r="AA436" t="s">
        <v>374</v>
      </c>
      <c r="AB436" t="s">
        <v>11990</v>
      </c>
      <c r="AC436">
        <v>89.691666999999995</v>
      </c>
      <c r="AD436">
        <v>1.516667</v>
      </c>
      <c r="AE436" s="6">
        <v>43781</v>
      </c>
      <c r="AF436" s="6">
        <v>47434</v>
      </c>
      <c r="AG436" t="s">
        <v>3758</v>
      </c>
      <c r="AH436">
        <v>7.5666669999999998</v>
      </c>
      <c r="AI436">
        <v>6.3987256173558</v>
      </c>
      <c r="AJ436">
        <v>48.310789</v>
      </c>
      <c r="AK436">
        <v>5.2504637821080804</v>
      </c>
      <c r="AL436">
        <v>255</v>
      </c>
      <c r="AM436">
        <v>253</v>
      </c>
      <c r="AN436">
        <v>3.5</v>
      </c>
      <c r="AO436" t="s">
        <v>11991</v>
      </c>
      <c r="AP436">
        <v>1</v>
      </c>
      <c r="AQ436">
        <v>3</v>
      </c>
      <c r="AR436">
        <v>43.942182797718701</v>
      </c>
      <c r="AS436">
        <v>-0.14163453015873201</v>
      </c>
      <c r="AT436">
        <v>-0.93495878900863905</v>
      </c>
      <c r="AU436">
        <v>-0.46520157020984898</v>
      </c>
      <c r="AV436">
        <v>3.1209682759816602</v>
      </c>
    </row>
    <row r="437" spans="1:48" x14ac:dyDescent="0.25">
      <c r="A437" t="s">
        <v>13870</v>
      </c>
      <c r="B437" s="6">
        <v>44664</v>
      </c>
      <c r="C437" t="s">
        <v>13871</v>
      </c>
      <c r="D437" t="s">
        <v>360</v>
      </c>
      <c r="E437">
        <v>31026015</v>
      </c>
      <c r="F437">
        <v>29671341.600000001</v>
      </c>
      <c r="G437">
        <v>1.09941974071064E-2</v>
      </c>
      <c r="H437">
        <v>3.0666669999999998</v>
      </c>
      <c r="I437">
        <v>2.8500390000000002</v>
      </c>
      <c r="J437">
        <v>4.6415749999999996</v>
      </c>
      <c r="K437">
        <v>4.6415749999999996</v>
      </c>
      <c r="L437">
        <v>207.377499999999</v>
      </c>
      <c r="M437">
        <v>207</v>
      </c>
      <c r="N437">
        <v>2.8365719999999999</v>
      </c>
      <c r="O437">
        <v>-0.224299999999999</v>
      </c>
      <c r="P437">
        <v>0.72144283295703104</v>
      </c>
      <c r="Q437">
        <v>-5.7551821246457102</v>
      </c>
      <c r="R437">
        <v>94.268749999999997</v>
      </c>
      <c r="S437">
        <v>95.779750000000007</v>
      </c>
      <c r="T437">
        <v>94.268749999999997</v>
      </c>
      <c r="U437">
        <v>95.779750000000007</v>
      </c>
      <c r="V437" t="s">
        <v>11987</v>
      </c>
      <c r="W437" t="s">
        <v>10071</v>
      </c>
      <c r="X437" t="s">
        <v>931</v>
      </c>
      <c r="Y437" t="s">
        <v>625</v>
      </c>
      <c r="Z437" t="s">
        <v>11819</v>
      </c>
      <c r="AA437" t="s">
        <v>374</v>
      </c>
      <c r="AB437" t="s">
        <v>11990</v>
      </c>
      <c r="AC437">
        <v>95.633750000000006</v>
      </c>
      <c r="AD437">
        <v>1.365</v>
      </c>
      <c r="AE437" s="6">
        <v>43781</v>
      </c>
      <c r="AF437" s="6">
        <v>45789</v>
      </c>
      <c r="AG437" t="s">
        <v>3758</v>
      </c>
      <c r="AH437">
        <v>3.0666669999999998</v>
      </c>
      <c r="AI437">
        <v>2.85003873706306</v>
      </c>
      <c r="AJ437">
        <v>9.8577069999999996</v>
      </c>
      <c r="AK437">
        <v>4.6415753616068303</v>
      </c>
      <c r="AL437">
        <v>207</v>
      </c>
      <c r="AM437">
        <v>194</v>
      </c>
      <c r="AN437">
        <v>3.15</v>
      </c>
      <c r="AO437" t="s">
        <v>11991</v>
      </c>
      <c r="AP437">
        <v>1</v>
      </c>
      <c r="AQ437">
        <v>3</v>
      </c>
      <c r="AR437">
        <v>43.942182797718701</v>
      </c>
      <c r="AS437">
        <v>-0.14163453015873201</v>
      </c>
      <c r="AT437">
        <v>-0.93495878900863905</v>
      </c>
      <c r="AU437">
        <v>-0.46520157020984898</v>
      </c>
      <c r="AV437">
        <v>3.1209682759816602</v>
      </c>
    </row>
    <row r="438" spans="1:48" x14ac:dyDescent="0.25">
      <c r="A438" t="s">
        <v>13872</v>
      </c>
      <c r="B438" s="6">
        <v>44664</v>
      </c>
      <c r="C438" t="s">
        <v>13873</v>
      </c>
      <c r="D438" t="s">
        <v>360</v>
      </c>
      <c r="E438">
        <v>73347552.599999994</v>
      </c>
      <c r="F438">
        <v>69973106.799999997</v>
      </c>
      <c r="G438">
        <v>2.59273125812408E-2</v>
      </c>
      <c r="H438">
        <v>5.5583330000000002</v>
      </c>
      <c r="I438">
        <v>4.8303409999999998</v>
      </c>
      <c r="J438">
        <v>5.0836899999999998</v>
      </c>
      <c r="K438">
        <v>5.0836899999999998</v>
      </c>
      <c r="L438">
        <v>241.98939999999999</v>
      </c>
      <c r="M438">
        <v>242</v>
      </c>
      <c r="N438">
        <v>4.8079599999999996</v>
      </c>
      <c r="O438">
        <v>-0.1174</v>
      </c>
      <c r="P438">
        <v>-6.7215258624497801E-2</v>
      </c>
      <c r="Q438">
        <v>-9.3870658473980608</v>
      </c>
      <c r="R438">
        <v>93.643749999999997</v>
      </c>
      <c r="S438">
        <v>94.687250000000006</v>
      </c>
      <c r="T438">
        <v>93.643749999999997</v>
      </c>
      <c r="U438">
        <v>94.687250000000006</v>
      </c>
      <c r="V438" t="s">
        <v>11987</v>
      </c>
      <c r="W438" t="s">
        <v>10073</v>
      </c>
      <c r="X438" t="s">
        <v>931</v>
      </c>
      <c r="Y438" t="s">
        <v>625</v>
      </c>
      <c r="Z438" t="s">
        <v>11819</v>
      </c>
      <c r="AA438" t="s">
        <v>374</v>
      </c>
      <c r="AB438" t="s">
        <v>11990</v>
      </c>
      <c r="AC438">
        <v>95.399375000000006</v>
      </c>
      <c r="AD438">
        <v>1.755625</v>
      </c>
      <c r="AE438" s="6">
        <v>43048</v>
      </c>
      <c r="AF438" s="6">
        <v>46700</v>
      </c>
      <c r="AG438" t="s">
        <v>3758</v>
      </c>
      <c r="AH438">
        <v>5.5583330000000002</v>
      </c>
      <c r="AI438">
        <v>4.8303406246697103</v>
      </c>
      <c r="AJ438">
        <v>27.661190999999999</v>
      </c>
      <c r="AK438">
        <v>5.0836895404794102</v>
      </c>
      <c r="AL438">
        <v>242</v>
      </c>
      <c r="AM438">
        <v>238</v>
      </c>
      <c r="AN438">
        <v>3.9750000000000001</v>
      </c>
      <c r="AO438" t="s">
        <v>11991</v>
      </c>
      <c r="AP438">
        <v>1</v>
      </c>
      <c r="AQ438">
        <v>3</v>
      </c>
      <c r="AR438">
        <v>43.942182797718701</v>
      </c>
      <c r="AS438">
        <v>-0.14163453015873201</v>
      </c>
      <c r="AT438">
        <v>-0.93495878900863905</v>
      </c>
      <c r="AU438">
        <v>-0.46520157020984898</v>
      </c>
      <c r="AV438">
        <v>3.1209682759816602</v>
      </c>
    </row>
    <row r="439" spans="1:48" x14ac:dyDescent="0.25">
      <c r="A439" t="s">
        <v>13874</v>
      </c>
      <c r="B439" s="6">
        <v>44664</v>
      </c>
      <c r="C439" t="s">
        <v>13875</v>
      </c>
      <c r="D439" t="s">
        <v>360</v>
      </c>
      <c r="E439">
        <v>71220474</v>
      </c>
      <c r="F439">
        <v>70766443.5</v>
      </c>
      <c r="G439">
        <v>2.6221269646690099E-2</v>
      </c>
      <c r="H439">
        <v>1</v>
      </c>
      <c r="I439">
        <v>0.97634100000000001</v>
      </c>
      <c r="J439">
        <v>3.8860000000000001</v>
      </c>
      <c r="K439">
        <v>3.8860000000000001</v>
      </c>
      <c r="L439">
        <v>221.9</v>
      </c>
      <c r="M439">
        <v>221</v>
      </c>
      <c r="N439">
        <v>0.97095799999999999</v>
      </c>
      <c r="O439">
        <v>1.46999999999897E-2</v>
      </c>
      <c r="P439">
        <v>0.28313077943340398</v>
      </c>
      <c r="Q439">
        <v>-1.50609643641332</v>
      </c>
      <c r="R439">
        <v>99.362499999999997</v>
      </c>
      <c r="S439">
        <v>100.2565</v>
      </c>
      <c r="T439">
        <v>99.362499999999997</v>
      </c>
      <c r="U439">
        <v>100.2565</v>
      </c>
      <c r="V439" t="s">
        <v>11987</v>
      </c>
      <c r="W439" t="s">
        <v>10066</v>
      </c>
      <c r="X439" t="s">
        <v>931</v>
      </c>
      <c r="Y439" t="s">
        <v>625</v>
      </c>
      <c r="Z439" t="s">
        <v>11819</v>
      </c>
      <c r="AA439" t="s">
        <v>374</v>
      </c>
      <c r="AB439" t="s">
        <v>11990</v>
      </c>
      <c r="AC439">
        <v>99.362499999999997</v>
      </c>
      <c r="AD439">
        <v>0</v>
      </c>
      <c r="AE439" s="6">
        <v>43208</v>
      </c>
      <c r="AF439" s="6">
        <v>45034</v>
      </c>
      <c r="AG439" t="s">
        <v>3758</v>
      </c>
      <c r="AH439">
        <v>1</v>
      </c>
      <c r="AI439">
        <v>0.97634069300283899</v>
      </c>
      <c r="AJ439">
        <v>1.92117</v>
      </c>
      <c r="AK439">
        <v>3.8860003309995799</v>
      </c>
      <c r="AL439">
        <v>221</v>
      </c>
      <c r="AM439">
        <v>180</v>
      </c>
      <c r="AN439">
        <v>4.1500000000000004</v>
      </c>
      <c r="AO439" t="s">
        <v>11991</v>
      </c>
      <c r="AP439">
        <v>1</v>
      </c>
      <c r="AQ439">
        <v>3</v>
      </c>
      <c r="AR439">
        <v>43.942182797718701</v>
      </c>
      <c r="AS439">
        <v>-0.14163453015873201</v>
      </c>
      <c r="AT439">
        <v>-0.93495878900863905</v>
      </c>
      <c r="AU439">
        <v>-0.46520157020984898</v>
      </c>
      <c r="AV439">
        <v>3.1209682759816602</v>
      </c>
    </row>
    <row r="440" spans="1:48" x14ac:dyDescent="0.25">
      <c r="A440" t="s">
        <v>13876</v>
      </c>
      <c r="B440" s="6">
        <v>44664</v>
      </c>
      <c r="C440" t="s">
        <v>13877</v>
      </c>
      <c r="D440" t="s">
        <v>360</v>
      </c>
      <c r="E440">
        <v>44008531.799999997</v>
      </c>
      <c r="F440">
        <v>43800958.100000001</v>
      </c>
      <c r="G440">
        <v>1.6229680002328498E-2</v>
      </c>
      <c r="H440">
        <v>2.1361110000000001</v>
      </c>
      <c r="I440">
        <v>1.997031</v>
      </c>
      <c r="J440">
        <v>4.6950719999999997</v>
      </c>
      <c r="K440">
        <v>4.6950719999999997</v>
      </c>
      <c r="L440">
        <v>232.18549999999999</v>
      </c>
      <c r="M440">
        <v>231</v>
      </c>
      <c r="N440">
        <v>1.9875769999999999</v>
      </c>
      <c r="O440">
        <v>4.6900000000005201E-2</v>
      </c>
      <c r="P440">
        <v>0.16437619949476401</v>
      </c>
      <c r="Q440">
        <v>-4.4913838030604198</v>
      </c>
      <c r="R440">
        <v>98</v>
      </c>
      <c r="S440">
        <v>99</v>
      </c>
      <c r="T440">
        <v>98</v>
      </c>
      <c r="U440">
        <v>99</v>
      </c>
      <c r="V440" t="s">
        <v>11987</v>
      </c>
      <c r="W440" t="s">
        <v>10069</v>
      </c>
      <c r="X440" t="s">
        <v>931</v>
      </c>
      <c r="Y440" t="s">
        <v>625</v>
      </c>
      <c r="Z440" t="s">
        <v>11819</v>
      </c>
      <c r="AA440" t="s">
        <v>374</v>
      </c>
      <c r="AB440" t="s">
        <v>11990</v>
      </c>
      <c r="AC440">
        <v>99.528333000000003</v>
      </c>
      <c r="AD440">
        <v>1.5283329999999999</v>
      </c>
      <c r="AE440" s="6">
        <v>43531</v>
      </c>
      <c r="AF440" s="6">
        <v>45450</v>
      </c>
      <c r="AG440" t="s">
        <v>3758</v>
      </c>
      <c r="AH440">
        <v>2.1361110000000001</v>
      </c>
      <c r="AI440">
        <v>1.9970311048801299</v>
      </c>
      <c r="AJ440">
        <v>5.0757529999999997</v>
      </c>
      <c r="AK440">
        <v>4.69507170891477</v>
      </c>
      <c r="AL440">
        <v>231</v>
      </c>
      <c r="AM440">
        <v>207</v>
      </c>
      <c r="AN440">
        <v>4.2</v>
      </c>
      <c r="AO440" t="s">
        <v>11991</v>
      </c>
      <c r="AP440">
        <v>1</v>
      </c>
      <c r="AQ440">
        <v>3</v>
      </c>
      <c r="AR440">
        <v>43.942182797718701</v>
      </c>
      <c r="AS440">
        <v>-0.14163453015873201</v>
      </c>
      <c r="AT440">
        <v>-0.93495878900863905</v>
      </c>
      <c r="AU440">
        <v>-0.46520157020984898</v>
      </c>
      <c r="AV440">
        <v>3.1209682759816602</v>
      </c>
    </row>
    <row r="441" spans="1:48" x14ac:dyDescent="0.25">
      <c r="A441" t="s">
        <v>13878</v>
      </c>
      <c r="B441" s="6">
        <v>44664</v>
      </c>
      <c r="C441" t="s">
        <v>13879</v>
      </c>
      <c r="D441" t="s">
        <v>360</v>
      </c>
      <c r="E441">
        <v>46208958</v>
      </c>
      <c r="F441">
        <v>46746072.899999999</v>
      </c>
      <c r="G441">
        <v>1.7320940863399699E-2</v>
      </c>
      <c r="H441">
        <v>1.897222</v>
      </c>
      <c r="I441">
        <v>1.7878149999999999</v>
      </c>
      <c r="J441">
        <v>4.4049160000000001</v>
      </c>
      <c r="K441">
        <v>4.4049160000000001</v>
      </c>
      <c r="L441">
        <v>213.13939999999999</v>
      </c>
      <c r="M441">
        <v>212</v>
      </c>
      <c r="N441">
        <v>1.7815719999999999</v>
      </c>
      <c r="O441">
        <v>0.24470000000000799</v>
      </c>
      <c r="P441">
        <v>0.45485124731163801</v>
      </c>
      <c r="Q441">
        <v>-3.3539534946497298</v>
      </c>
      <c r="R441">
        <v>100.6125</v>
      </c>
      <c r="S441">
        <v>101.69750000000001</v>
      </c>
      <c r="T441">
        <v>100.6125</v>
      </c>
      <c r="U441">
        <v>101.69750000000001</v>
      </c>
      <c r="V441" t="s">
        <v>11987</v>
      </c>
      <c r="W441" t="s">
        <v>10068</v>
      </c>
      <c r="X441" t="s">
        <v>931</v>
      </c>
      <c r="Y441" t="s">
        <v>625</v>
      </c>
      <c r="Z441" t="s">
        <v>11819</v>
      </c>
      <c r="AA441" t="s">
        <v>374</v>
      </c>
      <c r="AB441" t="s">
        <v>11990</v>
      </c>
      <c r="AC441">
        <v>101.162361</v>
      </c>
      <c r="AD441">
        <v>0.54986100000000004</v>
      </c>
      <c r="AE441" s="6">
        <v>43445</v>
      </c>
      <c r="AF441" s="6">
        <v>45362</v>
      </c>
      <c r="AG441" t="s">
        <v>3758</v>
      </c>
      <c r="AH441">
        <v>1.897222</v>
      </c>
      <c r="AI441">
        <v>1.7878146816848399</v>
      </c>
      <c r="AJ441">
        <v>4.2472079999999997</v>
      </c>
      <c r="AK441">
        <v>4.4049157193015498</v>
      </c>
      <c r="AL441">
        <v>212</v>
      </c>
      <c r="AM441">
        <v>184</v>
      </c>
      <c r="AN441">
        <v>5.35</v>
      </c>
      <c r="AO441" t="s">
        <v>11991</v>
      </c>
      <c r="AP441">
        <v>1</v>
      </c>
      <c r="AQ441">
        <v>3</v>
      </c>
      <c r="AR441">
        <v>43.942182797718701</v>
      </c>
      <c r="AS441">
        <v>-0.14163453015873201</v>
      </c>
      <c r="AT441">
        <v>-0.93495878900863905</v>
      </c>
      <c r="AU441">
        <v>-0.46520157020984898</v>
      </c>
      <c r="AV441">
        <v>3.1209682759816602</v>
      </c>
    </row>
    <row r="442" spans="1:48" x14ac:dyDescent="0.25">
      <c r="A442" t="s">
        <v>13880</v>
      </c>
      <c r="B442" s="6">
        <v>44664</v>
      </c>
      <c r="C442" t="s">
        <v>13881</v>
      </c>
      <c r="D442" t="s">
        <v>360</v>
      </c>
      <c r="E442">
        <v>47675909.399999999</v>
      </c>
      <c r="F442">
        <v>47101777</v>
      </c>
      <c r="G442">
        <v>1.74527408133189E-2</v>
      </c>
      <c r="H442">
        <v>1.102778</v>
      </c>
      <c r="I442">
        <v>0.104383</v>
      </c>
      <c r="J442">
        <v>3.258051</v>
      </c>
      <c r="K442">
        <v>3.258051</v>
      </c>
      <c r="L442">
        <v>152.15729999999999</v>
      </c>
      <c r="M442">
        <v>149</v>
      </c>
      <c r="N442">
        <v>1.0674269999999999</v>
      </c>
      <c r="O442">
        <v>2.2999999999995201E-2</v>
      </c>
      <c r="P442">
        <v>0.59015580895891395</v>
      </c>
      <c r="Q442">
        <v>-0.20566703431872299</v>
      </c>
      <c r="R442">
        <v>98.5</v>
      </c>
      <c r="S442">
        <v>100.5</v>
      </c>
      <c r="T442">
        <v>98.5</v>
      </c>
      <c r="U442">
        <v>100.5</v>
      </c>
      <c r="V442" t="s">
        <v>11987</v>
      </c>
      <c r="W442" t="s">
        <v>13882</v>
      </c>
      <c r="X442" t="s">
        <v>931</v>
      </c>
      <c r="Y442" t="s">
        <v>625</v>
      </c>
      <c r="Z442" t="s">
        <v>11819</v>
      </c>
      <c r="AA442" t="s">
        <v>374</v>
      </c>
      <c r="AB442" t="s">
        <v>11990</v>
      </c>
      <c r="AC442">
        <v>98.795760000000001</v>
      </c>
      <c r="AD442">
        <v>0.29576000000000002</v>
      </c>
      <c r="AE442" s="6">
        <v>43245</v>
      </c>
      <c r="AF442" s="6">
        <v>45071</v>
      </c>
      <c r="AG442" t="s">
        <v>3758</v>
      </c>
      <c r="AH442">
        <v>1.102778</v>
      </c>
      <c r="AI442">
        <v>0.104383172966628</v>
      </c>
      <c r="AJ442">
        <v>1.4817E-2</v>
      </c>
      <c r="AK442">
        <v>3.2580507645938201</v>
      </c>
      <c r="AL442">
        <v>149</v>
      </c>
      <c r="AM442">
        <v>110</v>
      </c>
      <c r="AN442">
        <v>2.0475699999999999</v>
      </c>
      <c r="AO442" t="s">
        <v>12197</v>
      </c>
      <c r="AP442">
        <v>1</v>
      </c>
      <c r="AQ442">
        <v>3</v>
      </c>
      <c r="AR442">
        <v>43.942182797718701</v>
      </c>
      <c r="AS442">
        <v>-0.14163453015873201</v>
      </c>
      <c r="AT442">
        <v>-0.93495878900863905</v>
      </c>
      <c r="AU442">
        <v>-0.46520157020984898</v>
      </c>
      <c r="AV442">
        <v>3.1209682759816602</v>
      </c>
    </row>
    <row r="443" spans="1:48" x14ac:dyDescent="0.25">
      <c r="A443" t="s">
        <v>13883</v>
      </c>
      <c r="B443" s="6">
        <v>44664</v>
      </c>
      <c r="C443" t="s">
        <v>13884</v>
      </c>
      <c r="D443" t="s">
        <v>212</v>
      </c>
      <c r="E443">
        <v>24449184.399999999</v>
      </c>
      <c r="F443">
        <v>23434000</v>
      </c>
      <c r="G443">
        <v>8.6830594042217307E-3</v>
      </c>
      <c r="H443">
        <v>1.911111</v>
      </c>
      <c r="I443">
        <v>1.869043</v>
      </c>
      <c r="J443">
        <v>3.3653870000000001</v>
      </c>
      <c r="K443">
        <v>3.3653870000000001</v>
      </c>
      <c r="L443">
        <v>108.24760000000001</v>
      </c>
      <c r="M443">
        <v>106</v>
      </c>
      <c r="N443">
        <v>1.8629</v>
      </c>
      <c r="O443">
        <v>5.9699999999995798E-2</v>
      </c>
      <c r="P443">
        <v>9.1583535873462907E-3</v>
      </c>
      <c r="Q443">
        <v>-2.6716466156749901</v>
      </c>
      <c r="R443">
        <v>95.75</v>
      </c>
      <c r="S443">
        <v>95.84</v>
      </c>
      <c r="T443">
        <v>95.75</v>
      </c>
      <c r="U443">
        <v>95.84</v>
      </c>
      <c r="V443" t="s">
        <v>11987</v>
      </c>
      <c r="W443" t="s">
        <v>11750</v>
      </c>
      <c r="X443" t="s">
        <v>931</v>
      </c>
      <c r="Y443" t="s">
        <v>625</v>
      </c>
      <c r="Z443" t="s">
        <v>11838</v>
      </c>
      <c r="AA443" t="s">
        <v>11839</v>
      </c>
      <c r="AB443" t="s">
        <v>11990</v>
      </c>
      <c r="AC443">
        <v>95.847778000000005</v>
      </c>
      <c r="AD443">
        <v>9.7778000000000004E-2</v>
      </c>
      <c r="AE443" s="6">
        <v>44271</v>
      </c>
      <c r="AF443" s="6">
        <v>45367</v>
      </c>
      <c r="AG443" t="s">
        <v>3408</v>
      </c>
      <c r="AH443">
        <v>1.911111</v>
      </c>
      <c r="AI443">
        <v>1.86904281904355</v>
      </c>
      <c r="AJ443">
        <v>4.5068669999999997</v>
      </c>
      <c r="AK443">
        <v>3.3653866404357502</v>
      </c>
      <c r="AL443">
        <v>106</v>
      </c>
      <c r="AM443">
        <v>78</v>
      </c>
      <c r="AN443">
        <v>1.1000000000000001</v>
      </c>
      <c r="AO443" t="s">
        <v>11991</v>
      </c>
      <c r="AP443">
        <v>1</v>
      </c>
      <c r="AQ443">
        <v>4</v>
      </c>
      <c r="AR443">
        <v>29.769494623918199</v>
      </c>
      <c r="AS443">
        <v>-4.7432638082373302E-2</v>
      </c>
      <c r="AT443">
        <v>5.8873433083629502E-2</v>
      </c>
      <c r="AU443">
        <v>-0.51230778689364298</v>
      </c>
      <c r="AV443">
        <v>3.4833129063212298</v>
      </c>
    </row>
    <row r="444" spans="1:48" x14ac:dyDescent="0.25">
      <c r="A444" t="s">
        <v>13885</v>
      </c>
      <c r="B444" s="6">
        <v>44664</v>
      </c>
      <c r="C444" t="s">
        <v>13886</v>
      </c>
      <c r="D444" t="s">
        <v>254</v>
      </c>
      <c r="E444">
        <v>29339020.800000001</v>
      </c>
      <c r="F444">
        <v>29521778.5</v>
      </c>
      <c r="G444">
        <v>1.0938779423047501E-2</v>
      </c>
      <c r="H444">
        <v>0.78333299999999995</v>
      </c>
      <c r="I444">
        <v>0.76724400000000004</v>
      </c>
      <c r="J444">
        <v>4.448658</v>
      </c>
      <c r="K444">
        <v>4.448658</v>
      </c>
      <c r="L444">
        <v>300.352499999999</v>
      </c>
      <c r="M444">
        <v>290</v>
      </c>
      <c r="N444">
        <v>0.75579399999999997</v>
      </c>
      <c r="O444">
        <v>4.8300000000001099E-2</v>
      </c>
      <c r="P444">
        <v>0.38798033356142098</v>
      </c>
      <c r="Q444">
        <v>1.4393419457725499E-2</v>
      </c>
      <c r="R444">
        <v>99.674999999999997</v>
      </c>
      <c r="S444">
        <v>99.938000000000002</v>
      </c>
      <c r="T444">
        <v>99.674999999999997</v>
      </c>
      <c r="U444">
        <v>99.938000000000002</v>
      </c>
      <c r="V444" t="s">
        <v>11987</v>
      </c>
      <c r="W444" t="s">
        <v>10676</v>
      </c>
      <c r="X444" t="s">
        <v>931</v>
      </c>
      <c r="Y444" t="s">
        <v>625</v>
      </c>
      <c r="Z444" t="s">
        <v>11839</v>
      </c>
      <c r="AA444" t="s">
        <v>11839</v>
      </c>
      <c r="AB444" t="s">
        <v>12045</v>
      </c>
      <c r="AC444">
        <v>100.622917</v>
      </c>
      <c r="AD444">
        <v>0.94791700000000001</v>
      </c>
      <c r="AE444" s="6">
        <v>41305</v>
      </c>
      <c r="AF444" s="6">
        <v>44957</v>
      </c>
      <c r="AG444" t="s">
        <v>1122</v>
      </c>
      <c r="AH444">
        <v>0.78333299999999995</v>
      </c>
      <c r="AI444">
        <v>0.76724440493900703</v>
      </c>
      <c r="AJ444">
        <v>1.2480990000000001</v>
      </c>
      <c r="AK444">
        <v>4.44865825792946</v>
      </c>
      <c r="AL444">
        <v>290</v>
      </c>
      <c r="AM444">
        <v>256</v>
      </c>
      <c r="AN444">
        <v>4.375</v>
      </c>
      <c r="AO444" t="s">
        <v>11991</v>
      </c>
      <c r="AP444">
        <v>1</v>
      </c>
      <c r="AQ444">
        <v>2</v>
      </c>
      <c r="AR444">
        <v>68.885792418292894</v>
      </c>
      <c r="AS444">
        <v>-9.6960982965015301E-3</v>
      </c>
      <c r="AT444">
        <v>-0.24173999817232</v>
      </c>
      <c r="AU444">
        <v>-8.5212595307964906E-2</v>
      </c>
      <c r="AV444">
        <v>1.50243537460852E-2</v>
      </c>
    </row>
    <row r="445" spans="1:48" x14ac:dyDescent="0.25">
      <c r="A445" t="s">
        <v>18590</v>
      </c>
      <c r="B445" s="6">
        <v>44664</v>
      </c>
      <c r="C445" t="s">
        <v>18591</v>
      </c>
      <c r="D445" t="s">
        <v>360</v>
      </c>
      <c r="E445">
        <v>34228858</v>
      </c>
      <c r="F445">
        <v>22666349.800000001</v>
      </c>
      <c r="G445">
        <v>8.3986200231343094E-3</v>
      </c>
      <c r="H445">
        <v>4.2361110000000002</v>
      </c>
      <c r="I445">
        <v>3.7098800000000001</v>
      </c>
      <c r="J445">
        <v>12.898941000000001</v>
      </c>
      <c r="K445">
        <v>12.898941000000001</v>
      </c>
      <c r="L445">
        <v>1028.2023999999999</v>
      </c>
      <c r="M445">
        <v>1027</v>
      </c>
      <c r="N445">
        <v>3.6922799999999998</v>
      </c>
      <c r="O445">
        <v>2.3651</v>
      </c>
      <c r="P445">
        <v>-5.5551589016225202</v>
      </c>
      <c r="Q445">
        <v>-22.156100121877</v>
      </c>
      <c r="R445">
        <v>65.5</v>
      </c>
      <c r="S445">
        <v>67.5</v>
      </c>
      <c r="T445">
        <v>65.5</v>
      </c>
      <c r="U445">
        <v>67.5</v>
      </c>
      <c r="V445" t="s">
        <v>11987</v>
      </c>
      <c r="W445" t="s">
        <v>5678</v>
      </c>
      <c r="X445" t="s">
        <v>931</v>
      </c>
      <c r="Y445" t="s">
        <v>625</v>
      </c>
      <c r="Z445" t="s">
        <v>11839</v>
      </c>
      <c r="AA445" t="s">
        <v>256</v>
      </c>
      <c r="AB445" t="s">
        <v>11990</v>
      </c>
      <c r="AC445">
        <v>66.22</v>
      </c>
      <c r="AD445">
        <v>0.72</v>
      </c>
      <c r="AE445" s="6">
        <v>44208</v>
      </c>
      <c r="AF445" s="6">
        <v>46215</v>
      </c>
      <c r="AG445" t="s">
        <v>1084</v>
      </c>
      <c r="AH445">
        <v>4.2361110000000002</v>
      </c>
      <c r="AI445">
        <v>3.7098799830745501</v>
      </c>
      <c r="AJ445">
        <v>16.278435000000002</v>
      </c>
      <c r="AK445">
        <v>12.8989407102074</v>
      </c>
      <c r="AL445">
        <v>1027</v>
      </c>
      <c r="AM445">
        <v>1019</v>
      </c>
      <c r="AN445">
        <v>2.7</v>
      </c>
      <c r="AO445" t="s">
        <v>11991</v>
      </c>
      <c r="AP445">
        <v>1</v>
      </c>
      <c r="AQ445">
        <v>4</v>
      </c>
      <c r="AR445">
        <v>29.626161756968301</v>
      </c>
      <c r="AS445">
        <v>6.6877984885991199E-2</v>
      </c>
      <c r="AT445">
        <v>3.6013520431224801</v>
      </c>
      <c r="AU445">
        <v>1.29252298782411</v>
      </c>
      <c r="AV445">
        <v>8.0630895923129895</v>
      </c>
    </row>
    <row r="446" spans="1:48" x14ac:dyDescent="0.25">
      <c r="A446" t="s">
        <v>18592</v>
      </c>
      <c r="B446" s="6">
        <v>44664</v>
      </c>
      <c r="C446" t="s">
        <v>18593</v>
      </c>
      <c r="D446" t="s">
        <v>360</v>
      </c>
      <c r="E446">
        <v>48898368.399999999</v>
      </c>
      <c r="F446">
        <v>34975916.399999999</v>
      </c>
      <c r="G446">
        <v>1.29597149418613E-2</v>
      </c>
      <c r="H446">
        <v>3.5111110000000001</v>
      </c>
      <c r="I446">
        <v>3.0558459999999998</v>
      </c>
      <c r="J446">
        <v>13.601616</v>
      </c>
      <c r="K446">
        <v>13.601616</v>
      </c>
      <c r="L446">
        <v>1101.5148999999999</v>
      </c>
      <c r="M446">
        <v>1100</v>
      </c>
      <c r="N446">
        <v>3.0392899999999998</v>
      </c>
      <c r="O446">
        <v>2.1926999999999999</v>
      </c>
      <c r="P446">
        <v>-4.5102676736533898</v>
      </c>
      <c r="Q446">
        <v>-19.2631743446744</v>
      </c>
      <c r="R446">
        <v>70</v>
      </c>
      <c r="S446">
        <v>71.5</v>
      </c>
      <c r="T446">
        <v>70</v>
      </c>
      <c r="U446">
        <v>71.5</v>
      </c>
      <c r="V446" t="s">
        <v>11987</v>
      </c>
      <c r="W446" t="s">
        <v>5674</v>
      </c>
      <c r="X446" t="s">
        <v>931</v>
      </c>
      <c r="Y446" t="s">
        <v>625</v>
      </c>
      <c r="Z446" t="s">
        <v>11839</v>
      </c>
      <c r="AA446" t="s">
        <v>256</v>
      </c>
      <c r="AB446" t="s">
        <v>11990</v>
      </c>
      <c r="AC446">
        <v>71.527777999999998</v>
      </c>
      <c r="AD446">
        <v>1.5277780000000001</v>
      </c>
      <c r="AE446" s="6">
        <v>44126</v>
      </c>
      <c r="AF446" s="6">
        <v>45952</v>
      </c>
      <c r="AG446" t="s">
        <v>1084</v>
      </c>
      <c r="AH446">
        <v>3.5111110000000001</v>
      </c>
      <c r="AI446">
        <v>3.0558461198777298</v>
      </c>
      <c r="AJ446">
        <v>11.383656999999999</v>
      </c>
      <c r="AK446">
        <v>13.6016161682341</v>
      </c>
      <c r="AL446">
        <v>1100</v>
      </c>
      <c r="AM446">
        <v>1089</v>
      </c>
      <c r="AN446">
        <v>3.125</v>
      </c>
      <c r="AO446" t="s">
        <v>11991</v>
      </c>
      <c r="AP446">
        <v>1</v>
      </c>
      <c r="AQ446">
        <v>4</v>
      </c>
      <c r="AR446">
        <v>29.626161756968301</v>
      </c>
      <c r="AS446">
        <v>6.6877984885991199E-2</v>
      </c>
      <c r="AT446">
        <v>3.6013520431224801</v>
      </c>
      <c r="AU446">
        <v>1.29252298782411</v>
      </c>
      <c r="AV446">
        <v>8.0630895923129895</v>
      </c>
    </row>
    <row r="447" spans="1:48" x14ac:dyDescent="0.25">
      <c r="A447" t="s">
        <v>18594</v>
      </c>
      <c r="B447" s="6">
        <v>44664</v>
      </c>
      <c r="C447" t="s">
        <v>18595</v>
      </c>
      <c r="D447" t="s">
        <v>360</v>
      </c>
      <c r="E447">
        <v>24449184.399999999</v>
      </c>
      <c r="F447">
        <v>15866162.300000001</v>
      </c>
      <c r="G447">
        <v>5.8789293191120204E-3</v>
      </c>
      <c r="H447">
        <v>8.5111109999999996</v>
      </c>
      <c r="I447">
        <v>6.4696740000000004</v>
      </c>
      <c r="J447">
        <v>10.102297</v>
      </c>
      <c r="K447">
        <v>10.102297</v>
      </c>
      <c r="L447">
        <v>740.53340000000003</v>
      </c>
      <c r="M447">
        <v>742</v>
      </c>
      <c r="N447">
        <v>6.4426119999999996</v>
      </c>
      <c r="O447">
        <v>0.84390000000000798</v>
      </c>
      <c r="P447">
        <v>-6.2811555621864503</v>
      </c>
      <c r="Q447">
        <v>-25.643715465565698</v>
      </c>
      <c r="R447">
        <v>63</v>
      </c>
      <c r="S447">
        <v>65</v>
      </c>
      <c r="T447">
        <v>63</v>
      </c>
      <c r="U447">
        <v>65</v>
      </c>
      <c r="V447" t="s">
        <v>11987</v>
      </c>
      <c r="W447" t="s">
        <v>5682</v>
      </c>
      <c r="X447" t="s">
        <v>931</v>
      </c>
      <c r="Y447" t="s">
        <v>625</v>
      </c>
      <c r="Z447" t="s">
        <v>11839</v>
      </c>
      <c r="AA447" t="s">
        <v>256</v>
      </c>
      <c r="AB447" t="s">
        <v>11990</v>
      </c>
      <c r="AC447">
        <v>64.894443999999993</v>
      </c>
      <c r="AD447">
        <v>1.894444</v>
      </c>
      <c r="AE447" s="6">
        <v>44126</v>
      </c>
      <c r="AF447" s="6">
        <v>47778</v>
      </c>
      <c r="AG447" t="s">
        <v>1084</v>
      </c>
      <c r="AH447">
        <v>8.5111109999999996</v>
      </c>
      <c r="AI447">
        <v>6.4696736472274896</v>
      </c>
      <c r="AJ447">
        <v>52.086494999999999</v>
      </c>
      <c r="AK447">
        <v>10.102297294724099</v>
      </c>
      <c r="AL447">
        <v>742</v>
      </c>
      <c r="AM447">
        <v>738</v>
      </c>
      <c r="AN447">
        <v>3.875</v>
      </c>
      <c r="AO447" t="s">
        <v>11991</v>
      </c>
      <c r="AP447">
        <v>1</v>
      </c>
      <c r="AQ447">
        <v>4</v>
      </c>
      <c r="AR447">
        <v>29.626161756968301</v>
      </c>
      <c r="AS447">
        <v>6.6877984885991199E-2</v>
      </c>
      <c r="AT447">
        <v>3.6013520431224801</v>
      </c>
      <c r="AU447">
        <v>1.29252298782411</v>
      </c>
      <c r="AV447">
        <v>8.0630895923129895</v>
      </c>
    </row>
    <row r="448" spans="1:48" x14ac:dyDescent="0.25">
      <c r="A448" t="s">
        <v>18596</v>
      </c>
      <c r="B448" s="6">
        <v>44664</v>
      </c>
      <c r="C448" t="s">
        <v>18597</v>
      </c>
      <c r="D448" t="s">
        <v>360</v>
      </c>
      <c r="E448">
        <v>34228858</v>
      </c>
      <c r="F448">
        <v>21694250.199999999</v>
      </c>
      <c r="G448">
        <v>8.0384255068899502E-3</v>
      </c>
      <c r="H448">
        <v>8.733333</v>
      </c>
      <c r="I448">
        <v>6.9268000000000001</v>
      </c>
      <c r="J448">
        <v>9.3312840000000001</v>
      </c>
      <c r="K448">
        <v>9.3312840000000001</v>
      </c>
      <c r="L448">
        <v>663.50619999999901</v>
      </c>
      <c r="M448">
        <v>664</v>
      </c>
      <c r="N448">
        <v>6.8972389999999999</v>
      </c>
      <c r="O448">
        <v>1.6628000000000001</v>
      </c>
      <c r="P448">
        <v>-9.78150129604313</v>
      </c>
      <c r="Q448">
        <v>-25.207620212476499</v>
      </c>
      <c r="R448">
        <v>62.5</v>
      </c>
      <c r="S448">
        <v>64.5</v>
      </c>
      <c r="T448">
        <v>62.5</v>
      </c>
      <c r="U448">
        <v>64.5</v>
      </c>
      <c r="V448" t="s">
        <v>11987</v>
      </c>
      <c r="W448" t="s">
        <v>5683</v>
      </c>
      <c r="X448" t="s">
        <v>931</v>
      </c>
      <c r="Y448" t="s">
        <v>625</v>
      </c>
      <c r="Z448" t="s">
        <v>11839</v>
      </c>
      <c r="AA448" t="s">
        <v>256</v>
      </c>
      <c r="AB448" t="s">
        <v>11990</v>
      </c>
      <c r="AC448">
        <v>63.38</v>
      </c>
      <c r="AD448">
        <v>0.88</v>
      </c>
      <c r="AE448" s="6">
        <v>44208</v>
      </c>
      <c r="AF448" s="6">
        <v>47860</v>
      </c>
      <c r="AG448" t="s">
        <v>1084</v>
      </c>
      <c r="AH448">
        <v>8.733333</v>
      </c>
      <c r="AI448">
        <v>6.9267996887752501</v>
      </c>
      <c r="AJ448">
        <v>57.831890000000001</v>
      </c>
      <c r="AK448">
        <v>9.3312843210671002</v>
      </c>
      <c r="AL448">
        <v>664</v>
      </c>
      <c r="AM448">
        <v>660</v>
      </c>
      <c r="AN448">
        <v>3.3</v>
      </c>
      <c r="AO448" t="s">
        <v>11991</v>
      </c>
      <c r="AP448">
        <v>1</v>
      </c>
      <c r="AQ448">
        <v>4</v>
      </c>
      <c r="AR448">
        <v>29.626161756968301</v>
      </c>
      <c r="AS448">
        <v>6.6877984885991199E-2</v>
      </c>
      <c r="AT448">
        <v>3.6013520431224801</v>
      </c>
      <c r="AU448">
        <v>1.29252298782411</v>
      </c>
      <c r="AV448">
        <v>8.0630895923129895</v>
      </c>
    </row>
    <row r="449" spans="1:48" x14ac:dyDescent="0.25">
      <c r="A449" t="s">
        <v>18598</v>
      </c>
      <c r="B449" s="6">
        <v>44664</v>
      </c>
      <c r="C449" t="s">
        <v>18599</v>
      </c>
      <c r="D449" t="s">
        <v>360</v>
      </c>
      <c r="E449">
        <v>24449184.399999999</v>
      </c>
      <c r="F449">
        <v>17564294.100000001</v>
      </c>
      <c r="G449">
        <v>6.5081423963661298E-3</v>
      </c>
      <c r="H449">
        <v>3.8</v>
      </c>
      <c r="I449">
        <v>3.2575859999999999</v>
      </c>
      <c r="J449">
        <v>13.721119</v>
      </c>
      <c r="K449">
        <v>13.721119</v>
      </c>
      <c r="L449">
        <v>1112.2519</v>
      </c>
      <c r="M449">
        <v>1111</v>
      </c>
      <c r="N449">
        <v>3.236472</v>
      </c>
      <c r="O449">
        <v>1.4784999999999999</v>
      </c>
      <c r="P449">
        <v>-4.4384329579916502</v>
      </c>
      <c r="Q449">
        <v>-20.5348115072693</v>
      </c>
      <c r="R449">
        <v>71</v>
      </c>
      <c r="S449">
        <v>72.5</v>
      </c>
      <c r="T449">
        <v>71</v>
      </c>
      <c r="U449">
        <v>72.5</v>
      </c>
      <c r="V449" t="s">
        <v>11987</v>
      </c>
      <c r="W449" t="s">
        <v>5676</v>
      </c>
      <c r="X449" t="s">
        <v>931</v>
      </c>
      <c r="Y449" t="s">
        <v>625</v>
      </c>
      <c r="Z449" t="s">
        <v>11839</v>
      </c>
      <c r="AA449" t="s">
        <v>11839</v>
      </c>
      <c r="AB449" t="s">
        <v>11990</v>
      </c>
      <c r="AC449">
        <v>71.84</v>
      </c>
      <c r="AD449">
        <v>0.84</v>
      </c>
      <c r="AE449" s="6">
        <v>44049</v>
      </c>
      <c r="AF449" s="6">
        <v>46059</v>
      </c>
      <c r="AG449" t="s">
        <v>1084</v>
      </c>
      <c r="AH449">
        <v>3.8</v>
      </c>
      <c r="AI449">
        <v>3.2575860507930399</v>
      </c>
      <c r="AJ449">
        <v>12.893117999999999</v>
      </c>
      <c r="AK449">
        <v>13.7211188506471</v>
      </c>
      <c r="AL449">
        <v>1111</v>
      </c>
      <c r="AM449">
        <v>1102</v>
      </c>
      <c r="AN449">
        <v>4.2</v>
      </c>
      <c r="AO449" t="s">
        <v>11991</v>
      </c>
      <c r="AP449">
        <v>1</v>
      </c>
      <c r="AQ449">
        <v>4</v>
      </c>
      <c r="AR449">
        <v>29.626161756968301</v>
      </c>
      <c r="AS449">
        <v>6.6877984885991199E-2</v>
      </c>
      <c r="AT449">
        <v>3.6013520431224801</v>
      </c>
      <c r="AU449">
        <v>1.29252298782411</v>
      </c>
      <c r="AV449">
        <v>8.0630895923129895</v>
      </c>
    </row>
    <row r="450" spans="1:48" x14ac:dyDescent="0.25">
      <c r="A450" t="s">
        <v>18600</v>
      </c>
      <c r="B450" s="6">
        <v>44664</v>
      </c>
      <c r="C450" t="s">
        <v>18601</v>
      </c>
      <c r="D450" t="s">
        <v>360</v>
      </c>
      <c r="E450">
        <v>24449184.399999999</v>
      </c>
      <c r="F450">
        <v>16126682</v>
      </c>
      <c r="G450">
        <v>5.97546036281055E-3</v>
      </c>
      <c r="H450">
        <v>8.3000000000000007</v>
      </c>
      <c r="I450">
        <v>6.1646080000000003</v>
      </c>
      <c r="J450">
        <v>10.950905000000001</v>
      </c>
      <c r="K450">
        <v>10.950905000000001</v>
      </c>
      <c r="L450">
        <v>825.32380000000001</v>
      </c>
      <c r="M450">
        <v>827</v>
      </c>
      <c r="N450">
        <v>6.1368369999999999</v>
      </c>
      <c r="O450">
        <v>2.4117999999999999</v>
      </c>
      <c r="P450">
        <v>-3.3883408477871</v>
      </c>
      <c r="Q450">
        <v>-26.104848102888301</v>
      </c>
      <c r="R450">
        <v>65</v>
      </c>
      <c r="S450">
        <v>67</v>
      </c>
      <c r="T450">
        <v>65</v>
      </c>
      <c r="U450">
        <v>67</v>
      </c>
      <c r="V450" t="s">
        <v>11987</v>
      </c>
      <c r="W450" t="s">
        <v>5679</v>
      </c>
      <c r="X450" t="s">
        <v>931</v>
      </c>
      <c r="Y450" t="s">
        <v>625</v>
      </c>
      <c r="Z450" t="s">
        <v>11839</v>
      </c>
      <c r="AA450" t="s">
        <v>11839</v>
      </c>
      <c r="AB450" t="s">
        <v>11990</v>
      </c>
      <c r="AC450">
        <v>65.959999999999994</v>
      </c>
      <c r="AD450">
        <v>0.96</v>
      </c>
      <c r="AE450" s="6">
        <v>44049</v>
      </c>
      <c r="AF450" s="6">
        <v>47701</v>
      </c>
      <c r="AG450" t="s">
        <v>1084</v>
      </c>
      <c r="AH450">
        <v>8.3000000000000007</v>
      </c>
      <c r="AI450">
        <v>6.1646078426699402</v>
      </c>
      <c r="AJ450">
        <v>47.642102000000001</v>
      </c>
      <c r="AK450">
        <v>10.9509047732599</v>
      </c>
      <c r="AL450">
        <v>827</v>
      </c>
      <c r="AM450">
        <v>823</v>
      </c>
      <c r="AN450">
        <v>4.8</v>
      </c>
      <c r="AO450" t="s">
        <v>11991</v>
      </c>
      <c r="AP450">
        <v>1</v>
      </c>
      <c r="AQ450">
        <v>4</v>
      </c>
      <c r="AR450">
        <v>29.626161756968301</v>
      </c>
      <c r="AS450">
        <v>6.6877984885991199E-2</v>
      </c>
      <c r="AT450">
        <v>3.6013520431224801</v>
      </c>
      <c r="AU450">
        <v>1.29252298782411</v>
      </c>
      <c r="AV450">
        <v>8.0630895923129895</v>
      </c>
    </row>
    <row r="451" spans="1:48" x14ac:dyDescent="0.25">
      <c r="A451" t="s">
        <v>18602</v>
      </c>
      <c r="B451" s="6">
        <v>44664</v>
      </c>
      <c r="C451" t="s">
        <v>18603</v>
      </c>
      <c r="D451" t="s">
        <v>360</v>
      </c>
      <c r="E451">
        <v>36673776.399999999</v>
      </c>
      <c r="F451">
        <v>27797067.100000001</v>
      </c>
      <c r="G451">
        <v>1.02997177032218E-2</v>
      </c>
      <c r="H451">
        <v>2.7472219999999998</v>
      </c>
      <c r="I451">
        <v>2.3532039999999999</v>
      </c>
      <c r="J451">
        <v>16.296035</v>
      </c>
      <c r="K451">
        <v>16.296035</v>
      </c>
      <c r="L451">
        <v>1378.7151999999901</v>
      </c>
      <c r="M451">
        <v>1378</v>
      </c>
      <c r="N451">
        <v>2.338991</v>
      </c>
      <c r="O451">
        <v>2.0971999999999902</v>
      </c>
      <c r="P451">
        <v>-2.9459778146346101</v>
      </c>
      <c r="Q451">
        <v>-19.316527339524502</v>
      </c>
      <c r="R451">
        <v>74.5</v>
      </c>
      <c r="S451">
        <v>76</v>
      </c>
      <c r="T451">
        <v>74.5</v>
      </c>
      <c r="U451">
        <v>76</v>
      </c>
      <c r="V451" t="s">
        <v>11987</v>
      </c>
      <c r="W451" t="s">
        <v>5658</v>
      </c>
      <c r="X451" t="s">
        <v>931</v>
      </c>
      <c r="Y451" t="s">
        <v>625</v>
      </c>
      <c r="Z451" t="s">
        <v>11839</v>
      </c>
      <c r="AA451" t="s">
        <v>11839</v>
      </c>
      <c r="AB451" t="s">
        <v>11990</v>
      </c>
      <c r="AC451">
        <v>75.795485999999997</v>
      </c>
      <c r="AD451">
        <v>1.2954859999999999</v>
      </c>
      <c r="AE451" s="6">
        <v>43117</v>
      </c>
      <c r="AF451" s="6">
        <v>45674</v>
      </c>
      <c r="AG451" t="s">
        <v>1084</v>
      </c>
      <c r="AH451">
        <v>2.7472219999999998</v>
      </c>
      <c r="AI451">
        <v>2.35320423154405</v>
      </c>
      <c r="AJ451">
        <v>6.9155749999999996</v>
      </c>
      <c r="AK451">
        <v>16.296034842890698</v>
      </c>
      <c r="AL451">
        <v>1378</v>
      </c>
      <c r="AM451">
        <v>1361</v>
      </c>
      <c r="AN451">
        <v>5.125</v>
      </c>
      <c r="AO451" t="s">
        <v>11991</v>
      </c>
      <c r="AP451">
        <v>1</v>
      </c>
      <c r="AQ451">
        <v>4</v>
      </c>
      <c r="AR451">
        <v>29.626161756968301</v>
      </c>
      <c r="AS451">
        <v>6.6877984885991199E-2</v>
      </c>
      <c r="AT451">
        <v>3.6013520431224801</v>
      </c>
      <c r="AU451">
        <v>1.29252298782411</v>
      </c>
      <c r="AV451">
        <v>8.0630895923129895</v>
      </c>
    </row>
    <row r="452" spans="1:48" x14ac:dyDescent="0.25">
      <c r="A452" t="s">
        <v>18604</v>
      </c>
      <c r="B452" s="6">
        <v>44664</v>
      </c>
      <c r="C452" t="s">
        <v>18605</v>
      </c>
      <c r="D452" t="s">
        <v>360</v>
      </c>
      <c r="E452">
        <v>26894102.800000001</v>
      </c>
      <c r="F452">
        <v>18647885.199999999</v>
      </c>
      <c r="G452">
        <v>6.9096481532079403E-3</v>
      </c>
      <c r="H452">
        <v>4.7388890000000004</v>
      </c>
      <c r="I452">
        <v>3.8283960000000001</v>
      </c>
      <c r="J452">
        <v>13.989038000000001</v>
      </c>
      <c r="K452">
        <v>13.989038000000001</v>
      </c>
      <c r="L452">
        <v>1135.1005</v>
      </c>
      <c r="M452">
        <v>1136</v>
      </c>
      <c r="N452">
        <v>3.8084359999999999</v>
      </c>
      <c r="O452">
        <v>2.2969999999999899</v>
      </c>
      <c r="P452">
        <v>-1.84132896351731</v>
      </c>
      <c r="Q452">
        <v>-24.219278392887201</v>
      </c>
      <c r="R452">
        <v>68</v>
      </c>
      <c r="S452">
        <v>70</v>
      </c>
      <c r="T452">
        <v>68</v>
      </c>
      <c r="U452">
        <v>70</v>
      </c>
      <c r="V452" t="s">
        <v>11987</v>
      </c>
      <c r="W452" t="s">
        <v>5670</v>
      </c>
      <c r="X452" t="s">
        <v>931</v>
      </c>
      <c r="Y452" t="s">
        <v>625</v>
      </c>
      <c r="Z452" t="s">
        <v>11839</v>
      </c>
      <c r="AA452" t="s">
        <v>11839</v>
      </c>
      <c r="AB452" t="s">
        <v>11990</v>
      </c>
      <c r="AC452">
        <v>69.338194000000001</v>
      </c>
      <c r="AD452">
        <v>1.3381940000000001</v>
      </c>
      <c r="AE452" s="6">
        <v>43844</v>
      </c>
      <c r="AF452" s="6">
        <v>46401</v>
      </c>
      <c r="AG452" t="s">
        <v>1084</v>
      </c>
      <c r="AH452">
        <v>4.7388890000000004</v>
      </c>
      <c r="AI452">
        <v>3.8283961938249198</v>
      </c>
      <c r="AJ452">
        <v>18.038709999999998</v>
      </c>
      <c r="AK452">
        <v>13.9890380776461</v>
      </c>
      <c r="AL452">
        <v>1136</v>
      </c>
      <c r="AM452">
        <v>1129</v>
      </c>
      <c r="AN452">
        <v>5.125</v>
      </c>
      <c r="AO452" t="s">
        <v>11991</v>
      </c>
      <c r="AP452">
        <v>1</v>
      </c>
      <c r="AQ452">
        <v>4</v>
      </c>
      <c r="AR452">
        <v>29.626161756968301</v>
      </c>
      <c r="AS452">
        <v>6.6877984885991199E-2</v>
      </c>
      <c r="AT452">
        <v>3.6013520431224801</v>
      </c>
      <c r="AU452">
        <v>1.29252298782411</v>
      </c>
      <c r="AV452">
        <v>8.0630895923129895</v>
      </c>
    </row>
    <row r="453" spans="1:48" x14ac:dyDescent="0.25">
      <c r="A453" t="s">
        <v>18606</v>
      </c>
      <c r="B453" s="6">
        <v>44664</v>
      </c>
      <c r="C453" t="s">
        <v>18607</v>
      </c>
      <c r="D453" t="s">
        <v>360</v>
      </c>
      <c r="E453">
        <v>15827912.800000001</v>
      </c>
      <c r="F453">
        <v>11304592.1</v>
      </c>
      <c r="G453">
        <v>4.1887191584415199E-3</v>
      </c>
      <c r="H453">
        <v>4.6583329999999998</v>
      </c>
      <c r="I453">
        <v>3.701543</v>
      </c>
      <c r="J453">
        <v>14.186534</v>
      </c>
      <c r="K453">
        <v>14.186534</v>
      </c>
      <c r="L453">
        <v>1155.1884</v>
      </c>
      <c r="M453">
        <v>1157</v>
      </c>
      <c r="N453">
        <v>3.6831360000000002</v>
      </c>
      <c r="O453">
        <v>1.5101</v>
      </c>
      <c r="P453">
        <v>-2.43329685242816</v>
      </c>
      <c r="Q453">
        <v>-24.233385658541302</v>
      </c>
      <c r="R453">
        <v>69.5</v>
      </c>
      <c r="S453">
        <v>71.5</v>
      </c>
      <c r="T453">
        <v>69.5</v>
      </c>
      <c r="U453">
        <v>71.5</v>
      </c>
      <c r="V453" t="s">
        <v>11987</v>
      </c>
      <c r="W453" t="s">
        <v>5681</v>
      </c>
      <c r="X453" t="s">
        <v>931</v>
      </c>
      <c r="Y453" t="s">
        <v>625</v>
      </c>
      <c r="Z453" t="s">
        <v>11839</v>
      </c>
      <c r="AA453" t="s">
        <v>256</v>
      </c>
      <c r="AB453" t="s">
        <v>11990</v>
      </c>
      <c r="AC453">
        <v>71.421875</v>
      </c>
      <c r="AD453">
        <v>1.921875</v>
      </c>
      <c r="AE453" s="6">
        <v>42719</v>
      </c>
      <c r="AF453" s="6">
        <v>46371</v>
      </c>
      <c r="AG453" t="s">
        <v>1084</v>
      </c>
      <c r="AH453">
        <v>4.6583329999999998</v>
      </c>
      <c r="AI453">
        <v>3.7015433044608002</v>
      </c>
      <c r="AJ453">
        <v>17.111359</v>
      </c>
      <c r="AK453">
        <v>14.186534063148899</v>
      </c>
      <c r="AL453">
        <v>1157</v>
      </c>
      <c r="AM453">
        <v>1149</v>
      </c>
      <c r="AN453">
        <v>5.625</v>
      </c>
      <c r="AO453" t="s">
        <v>11991</v>
      </c>
      <c r="AP453">
        <v>1</v>
      </c>
      <c r="AQ453">
        <v>4</v>
      </c>
      <c r="AR453">
        <v>29.626161756968301</v>
      </c>
      <c r="AS453">
        <v>6.6877984885991199E-2</v>
      </c>
      <c r="AT453">
        <v>3.6013520431224801</v>
      </c>
      <c r="AU453">
        <v>1.29252298782411</v>
      </c>
      <c r="AV453">
        <v>8.0630895923129895</v>
      </c>
    </row>
    <row r="454" spans="1:48" x14ac:dyDescent="0.25">
      <c r="A454" t="s">
        <v>18608</v>
      </c>
      <c r="B454" s="6">
        <v>44664</v>
      </c>
      <c r="C454" t="s">
        <v>18609</v>
      </c>
      <c r="D454" t="s">
        <v>360</v>
      </c>
      <c r="E454">
        <v>22004266</v>
      </c>
      <c r="F454">
        <v>14735981.9</v>
      </c>
      <c r="G454">
        <v>5.4601607142126599E-3</v>
      </c>
      <c r="H454">
        <v>7.7388890000000004</v>
      </c>
      <c r="I454">
        <v>5.5741899999999998</v>
      </c>
      <c r="J454">
        <v>12.236316</v>
      </c>
      <c r="K454">
        <v>12.236316</v>
      </c>
      <c r="L454">
        <v>953.67790000000002</v>
      </c>
      <c r="M454">
        <v>955</v>
      </c>
      <c r="N454">
        <v>5.5470179999999996</v>
      </c>
      <c r="O454">
        <v>2.3889</v>
      </c>
      <c r="P454">
        <v>-3.9874535678277199</v>
      </c>
      <c r="Q454">
        <v>-27.536583446323</v>
      </c>
      <c r="R454">
        <v>65.5</v>
      </c>
      <c r="S454">
        <v>67.5</v>
      </c>
      <c r="T454">
        <v>65.5</v>
      </c>
      <c r="U454">
        <v>67.5</v>
      </c>
      <c r="V454" t="s">
        <v>11987</v>
      </c>
      <c r="W454" t="s">
        <v>5672</v>
      </c>
      <c r="X454" t="s">
        <v>931</v>
      </c>
      <c r="Y454" t="s">
        <v>625</v>
      </c>
      <c r="Z454" t="s">
        <v>11839</v>
      </c>
      <c r="AA454" t="s">
        <v>11839</v>
      </c>
      <c r="AB454" t="s">
        <v>11990</v>
      </c>
      <c r="AC454">
        <v>66.96875</v>
      </c>
      <c r="AD454">
        <v>1.46875</v>
      </c>
      <c r="AE454" s="6">
        <v>43844</v>
      </c>
      <c r="AF454" s="6">
        <v>47497</v>
      </c>
      <c r="AG454" t="s">
        <v>1084</v>
      </c>
      <c r="AH454">
        <v>7.7388890000000004</v>
      </c>
      <c r="AI454">
        <v>5.5741900718148498</v>
      </c>
      <c r="AJ454">
        <v>39.825145999999997</v>
      </c>
      <c r="AK454">
        <v>12.236315966305799</v>
      </c>
      <c r="AL454">
        <v>955</v>
      </c>
      <c r="AM454">
        <v>952</v>
      </c>
      <c r="AN454">
        <v>5.625</v>
      </c>
      <c r="AO454" t="s">
        <v>11991</v>
      </c>
      <c r="AP454">
        <v>1</v>
      </c>
      <c r="AQ454">
        <v>4</v>
      </c>
      <c r="AR454">
        <v>29.626161756968301</v>
      </c>
      <c r="AS454">
        <v>6.6877984885991199E-2</v>
      </c>
      <c r="AT454">
        <v>3.6013520431224801</v>
      </c>
      <c r="AU454">
        <v>1.29252298782411</v>
      </c>
      <c r="AV454">
        <v>8.0630895923129895</v>
      </c>
    </row>
    <row r="455" spans="1:48" x14ac:dyDescent="0.25">
      <c r="A455" t="s">
        <v>18610</v>
      </c>
      <c r="B455" s="6">
        <v>44664</v>
      </c>
      <c r="C455" t="s">
        <v>18611</v>
      </c>
      <c r="D455" t="s">
        <v>360</v>
      </c>
      <c r="E455">
        <v>26600712.399999999</v>
      </c>
      <c r="F455">
        <v>20114128.699999999</v>
      </c>
      <c r="G455">
        <v>7.4529390758720903E-3</v>
      </c>
      <c r="H455">
        <v>3.108333</v>
      </c>
      <c r="I455">
        <v>2.5931670000000002</v>
      </c>
      <c r="J455">
        <v>15.894679</v>
      </c>
      <c r="K455">
        <v>15.894679</v>
      </c>
      <c r="L455">
        <v>1332.5128999999999</v>
      </c>
      <c r="M455">
        <v>1334</v>
      </c>
      <c r="N455">
        <v>2.581305</v>
      </c>
      <c r="O455">
        <v>2.1064999999999801</v>
      </c>
      <c r="P455">
        <v>-3.55844790842028</v>
      </c>
      <c r="Q455">
        <v>-20.451319440216</v>
      </c>
      <c r="R455">
        <v>73.5</v>
      </c>
      <c r="S455">
        <v>75</v>
      </c>
      <c r="T455">
        <v>73.5</v>
      </c>
      <c r="U455">
        <v>75</v>
      </c>
      <c r="V455" t="s">
        <v>11987</v>
      </c>
      <c r="W455" t="s">
        <v>5666</v>
      </c>
      <c r="X455" t="s">
        <v>931</v>
      </c>
      <c r="Y455" t="s">
        <v>625</v>
      </c>
      <c r="Z455" t="s">
        <v>11839</v>
      </c>
      <c r="AA455" t="s">
        <v>11839</v>
      </c>
      <c r="AB455" t="s">
        <v>11990</v>
      </c>
      <c r="AC455">
        <v>75.614999999999995</v>
      </c>
      <c r="AD455">
        <v>2.1150000000000002</v>
      </c>
      <c r="AE455" s="6">
        <v>43978</v>
      </c>
      <c r="AF455" s="6">
        <v>45804</v>
      </c>
      <c r="AG455" t="s">
        <v>1084</v>
      </c>
      <c r="AH455">
        <v>3.108333</v>
      </c>
      <c r="AI455">
        <v>2.59316728163996</v>
      </c>
      <c r="AJ455">
        <v>8.4970119999999998</v>
      </c>
      <c r="AK455">
        <v>15.8946788577231</v>
      </c>
      <c r="AL455">
        <v>1334</v>
      </c>
      <c r="AM455">
        <v>1320</v>
      </c>
      <c r="AN455">
        <v>5.4</v>
      </c>
      <c r="AO455" t="s">
        <v>11991</v>
      </c>
      <c r="AP455">
        <v>1</v>
      </c>
      <c r="AQ455">
        <v>4</v>
      </c>
      <c r="AR455">
        <v>29.626161756968301</v>
      </c>
      <c r="AS455">
        <v>6.6877984885991199E-2</v>
      </c>
      <c r="AT455">
        <v>3.6013520431224801</v>
      </c>
      <c r="AU455">
        <v>1.29252298782411</v>
      </c>
      <c r="AV455">
        <v>8.0630895923129895</v>
      </c>
    </row>
    <row r="456" spans="1:48" x14ac:dyDescent="0.25">
      <c r="A456" t="s">
        <v>18612</v>
      </c>
      <c r="B456" s="6">
        <v>44664</v>
      </c>
      <c r="C456" t="s">
        <v>18613</v>
      </c>
      <c r="D456" t="s">
        <v>360</v>
      </c>
      <c r="E456">
        <v>26894102.800000001</v>
      </c>
      <c r="F456">
        <v>22168958.5</v>
      </c>
      <c r="G456">
        <v>8.2143203648093899E-3</v>
      </c>
      <c r="H456">
        <v>1.9722219999999999</v>
      </c>
      <c r="I456">
        <v>1.734658</v>
      </c>
      <c r="J456">
        <v>16.478777000000001</v>
      </c>
      <c r="K456">
        <v>16.478777000000001</v>
      </c>
      <c r="L456">
        <v>1415.4555</v>
      </c>
      <c r="M456">
        <v>1417</v>
      </c>
      <c r="N456">
        <v>1.72698</v>
      </c>
      <c r="O456">
        <v>2.5787</v>
      </c>
      <c r="P456">
        <v>0.38986838730645701</v>
      </c>
      <c r="Q456">
        <v>-13.645180394039899</v>
      </c>
      <c r="R456">
        <v>82.25</v>
      </c>
      <c r="S456">
        <v>83.75</v>
      </c>
      <c r="T456">
        <v>82.25</v>
      </c>
      <c r="U456">
        <v>83.75</v>
      </c>
      <c r="V456" t="s">
        <v>11987</v>
      </c>
      <c r="W456" t="s">
        <v>5662</v>
      </c>
      <c r="X456" t="s">
        <v>931</v>
      </c>
      <c r="Y456" t="s">
        <v>625</v>
      </c>
      <c r="Z456" t="s">
        <v>11839</v>
      </c>
      <c r="AA456" t="s">
        <v>11839</v>
      </c>
      <c r="AB456" t="s">
        <v>11990</v>
      </c>
      <c r="AC456">
        <v>82.430555999999996</v>
      </c>
      <c r="AD456">
        <v>0.18055599999999999</v>
      </c>
      <c r="AE456" s="6">
        <v>43563</v>
      </c>
      <c r="AF456" s="6">
        <v>45390</v>
      </c>
      <c r="AG456" t="s">
        <v>1084</v>
      </c>
      <c r="AH456">
        <v>1.9722219999999999</v>
      </c>
      <c r="AI456">
        <v>1.7346577288538501</v>
      </c>
      <c r="AJ456">
        <v>3.952445</v>
      </c>
      <c r="AK456">
        <v>16.478776915442999</v>
      </c>
      <c r="AL456">
        <v>1417</v>
      </c>
      <c r="AM456">
        <v>1390</v>
      </c>
      <c r="AN456">
        <v>6.5</v>
      </c>
      <c r="AO456" t="s">
        <v>11991</v>
      </c>
      <c r="AP456">
        <v>1</v>
      </c>
      <c r="AQ456">
        <v>4</v>
      </c>
      <c r="AR456">
        <v>29.626161756968301</v>
      </c>
      <c r="AS456">
        <v>6.6877984885991199E-2</v>
      </c>
      <c r="AT456">
        <v>3.6013520431224801</v>
      </c>
      <c r="AU456">
        <v>1.29252298782411</v>
      </c>
      <c r="AV456">
        <v>8.0630895923129895</v>
      </c>
    </row>
    <row r="457" spans="1:48" x14ac:dyDescent="0.25">
      <c r="A457" t="s">
        <v>18614</v>
      </c>
      <c r="B457" s="6">
        <v>44664</v>
      </c>
      <c r="C457" t="s">
        <v>18615</v>
      </c>
      <c r="D457" t="s">
        <v>360</v>
      </c>
      <c r="E457">
        <v>24449184.399999999</v>
      </c>
      <c r="F457">
        <v>18099629.300000001</v>
      </c>
      <c r="G457">
        <v>6.7065014992706796E-3</v>
      </c>
      <c r="H457">
        <v>3.4138890000000002</v>
      </c>
      <c r="I457">
        <v>2.8475090000000001</v>
      </c>
      <c r="J457">
        <v>15.916309999999999</v>
      </c>
      <c r="K457">
        <v>15.916309999999999</v>
      </c>
      <c r="L457">
        <v>1333.3926999999901</v>
      </c>
      <c r="M457">
        <v>1334</v>
      </c>
      <c r="N457">
        <v>2.831064</v>
      </c>
      <c r="O457">
        <v>2.1643999999999899</v>
      </c>
      <c r="P457">
        <v>-3.5952831817097102</v>
      </c>
      <c r="Q457">
        <v>-19.474368547968901</v>
      </c>
      <c r="R457">
        <v>73.5</v>
      </c>
      <c r="S457">
        <v>75</v>
      </c>
      <c r="T457">
        <v>73.5</v>
      </c>
      <c r="U457">
        <v>75</v>
      </c>
      <c r="V457" t="s">
        <v>11987</v>
      </c>
      <c r="W457" t="s">
        <v>5668</v>
      </c>
      <c r="X457" t="s">
        <v>931</v>
      </c>
      <c r="Y457" t="s">
        <v>625</v>
      </c>
      <c r="Z457" t="s">
        <v>11839</v>
      </c>
      <c r="AA457" t="s">
        <v>11839</v>
      </c>
      <c r="AB457" t="s">
        <v>11990</v>
      </c>
      <c r="AC457">
        <v>74.029583000000002</v>
      </c>
      <c r="AD457">
        <v>0.52958300000000003</v>
      </c>
      <c r="AE457" s="6">
        <v>43725</v>
      </c>
      <c r="AF457" s="6">
        <v>45917</v>
      </c>
      <c r="AG457" t="s">
        <v>1084</v>
      </c>
      <c r="AH457">
        <v>3.4138890000000002</v>
      </c>
      <c r="AI457">
        <v>2.8475090431500001</v>
      </c>
      <c r="AJ457">
        <v>10.081564</v>
      </c>
      <c r="AK457">
        <v>15.916309653308</v>
      </c>
      <c r="AL457">
        <v>1334</v>
      </c>
      <c r="AM457">
        <v>1322</v>
      </c>
      <c r="AN457">
        <v>6.15</v>
      </c>
      <c r="AO457" t="s">
        <v>11991</v>
      </c>
      <c r="AP457">
        <v>1</v>
      </c>
      <c r="AQ457">
        <v>4</v>
      </c>
      <c r="AR457">
        <v>29.626161756968301</v>
      </c>
      <c r="AS457">
        <v>6.6877984885991199E-2</v>
      </c>
      <c r="AT457">
        <v>3.6013520431224801</v>
      </c>
      <c r="AU457">
        <v>1.29252298782411</v>
      </c>
      <c r="AV457">
        <v>8.0630895923129895</v>
      </c>
    </row>
    <row r="458" spans="1:48" x14ac:dyDescent="0.25">
      <c r="A458" t="s">
        <v>18616</v>
      </c>
      <c r="B458" s="6">
        <v>44664</v>
      </c>
      <c r="C458" t="s">
        <v>18617</v>
      </c>
      <c r="D458" t="s">
        <v>360</v>
      </c>
      <c r="E458">
        <v>65768305.600000001</v>
      </c>
      <c r="F458">
        <v>47814471.700000003</v>
      </c>
      <c r="G458">
        <v>1.7716817373485801E-2</v>
      </c>
      <c r="H458">
        <v>3.9722219999999999</v>
      </c>
      <c r="I458">
        <v>3.183805</v>
      </c>
      <c r="J458">
        <v>16.200951</v>
      </c>
      <c r="K458">
        <v>16.200951</v>
      </c>
      <c r="L458">
        <v>1359.5118</v>
      </c>
      <c r="M458">
        <v>1361</v>
      </c>
      <c r="N458">
        <v>3.16751</v>
      </c>
      <c r="O458">
        <v>1.5086999999999999</v>
      </c>
      <c r="P458">
        <v>-3.8308254282154199</v>
      </c>
      <c r="Q458">
        <v>-24.253982957299101</v>
      </c>
      <c r="R458">
        <v>72.5</v>
      </c>
      <c r="S458">
        <v>74.5</v>
      </c>
      <c r="T458">
        <v>72.5</v>
      </c>
      <c r="U458">
        <v>74.5</v>
      </c>
      <c r="V458" t="s">
        <v>11987</v>
      </c>
      <c r="W458" t="s">
        <v>5664</v>
      </c>
      <c r="X458" t="s">
        <v>931</v>
      </c>
      <c r="Y458" t="s">
        <v>625</v>
      </c>
      <c r="Z458" t="s">
        <v>11839</v>
      </c>
      <c r="AA458" t="s">
        <v>11839</v>
      </c>
      <c r="AB458" t="s">
        <v>11990</v>
      </c>
      <c r="AC458">
        <v>72.701389000000006</v>
      </c>
      <c r="AD458">
        <v>0.20138900000000001</v>
      </c>
      <c r="AE458" s="6">
        <v>43563</v>
      </c>
      <c r="AF458" s="6">
        <v>46120</v>
      </c>
      <c r="AG458" t="s">
        <v>1084</v>
      </c>
      <c r="AH458">
        <v>3.9722219999999999</v>
      </c>
      <c r="AI458">
        <v>3.1838051511332099</v>
      </c>
      <c r="AJ458">
        <v>12.664351999999999</v>
      </c>
      <c r="AK458">
        <v>16.2009513397375</v>
      </c>
      <c r="AL458">
        <v>1361</v>
      </c>
      <c r="AM458">
        <v>1351</v>
      </c>
      <c r="AN458">
        <v>7.25</v>
      </c>
      <c r="AO458" t="s">
        <v>11991</v>
      </c>
      <c r="AP458">
        <v>1</v>
      </c>
      <c r="AQ458">
        <v>4</v>
      </c>
      <c r="AR458">
        <v>29.626161756968301</v>
      </c>
      <c r="AS458">
        <v>6.6877984885991199E-2</v>
      </c>
      <c r="AT458">
        <v>3.6013520431224801</v>
      </c>
      <c r="AU458">
        <v>1.29252298782411</v>
      </c>
      <c r="AV458">
        <v>8.0630895923129895</v>
      </c>
    </row>
    <row r="459" spans="1:48" x14ac:dyDescent="0.25">
      <c r="A459" t="s">
        <v>17242</v>
      </c>
      <c r="B459" s="6">
        <v>44664</v>
      </c>
      <c r="C459" t="s">
        <v>17243</v>
      </c>
      <c r="D459" t="s">
        <v>212</v>
      </c>
      <c r="E459">
        <v>19559347.600000001</v>
      </c>
      <c r="F459">
        <v>19276959.5</v>
      </c>
      <c r="G459">
        <v>7.1427406645360103E-3</v>
      </c>
      <c r="H459">
        <v>2.3250000000000002</v>
      </c>
      <c r="I459">
        <v>2.2116570000000002</v>
      </c>
      <c r="J459">
        <v>4.0272920000000001</v>
      </c>
      <c r="K459">
        <v>4.0272920000000001</v>
      </c>
      <c r="L459">
        <v>161.21420000000001</v>
      </c>
      <c r="M459">
        <v>158</v>
      </c>
      <c r="N459">
        <v>2.2006960000000002</v>
      </c>
      <c r="O459">
        <v>0.100199999999994</v>
      </c>
      <c r="P459">
        <v>-6.3851513626633702E-2</v>
      </c>
      <c r="Q459">
        <v>-2.8777482686985199</v>
      </c>
      <c r="R459">
        <v>97.987499999999997</v>
      </c>
      <c r="S459">
        <v>98.287499999999994</v>
      </c>
      <c r="T459">
        <v>97.987499999999997</v>
      </c>
      <c r="U459">
        <v>98.287499999999994</v>
      </c>
      <c r="V459" t="s">
        <v>11987</v>
      </c>
      <c r="W459" t="s">
        <v>10788</v>
      </c>
      <c r="X459" t="s">
        <v>931</v>
      </c>
      <c r="Y459" t="s">
        <v>625</v>
      </c>
      <c r="Z459" t="s">
        <v>11819</v>
      </c>
      <c r="AA459" t="s">
        <v>374</v>
      </c>
      <c r="AB459" t="s">
        <v>11990</v>
      </c>
      <c r="AC459">
        <v>98.556250000000006</v>
      </c>
      <c r="AD459">
        <v>0.56874999999999998</v>
      </c>
      <c r="AE459" s="6">
        <v>43692</v>
      </c>
      <c r="AF459" s="6">
        <v>45519</v>
      </c>
      <c r="AG459" t="s">
        <v>1298</v>
      </c>
      <c r="AH459">
        <v>2.3250000000000002</v>
      </c>
      <c r="AI459">
        <v>2.2116568925015301</v>
      </c>
      <c r="AJ459">
        <v>6.0131170000000003</v>
      </c>
      <c r="AK459">
        <v>4.0272921847834899</v>
      </c>
      <c r="AL459">
        <v>158</v>
      </c>
      <c r="AM459">
        <v>137</v>
      </c>
      <c r="AN459">
        <v>3.25</v>
      </c>
      <c r="AO459" t="s">
        <v>11991</v>
      </c>
      <c r="AP459">
        <v>1</v>
      </c>
      <c r="AQ459">
        <v>4</v>
      </c>
      <c r="AR459">
        <v>32.555173439810901</v>
      </c>
      <c r="AS459">
        <v>2.61702779825796E-2</v>
      </c>
      <c r="AT459">
        <v>4.9444390466028602E-2</v>
      </c>
      <c r="AU459">
        <v>7.5061073857526098E-2</v>
      </c>
      <c r="AV459">
        <v>-0.148110050136217</v>
      </c>
    </row>
    <row r="460" spans="1:48" x14ac:dyDescent="0.25">
      <c r="A460" t="s">
        <v>13887</v>
      </c>
      <c r="B460" s="6">
        <v>44664</v>
      </c>
      <c r="C460" t="s">
        <v>13888</v>
      </c>
      <c r="D460" t="s">
        <v>237</v>
      </c>
      <c r="E460">
        <v>55010664.600000001</v>
      </c>
      <c r="F460">
        <v>48148657.399999999</v>
      </c>
      <c r="G460">
        <v>1.78406440512895E-2</v>
      </c>
      <c r="H460">
        <v>8.4138889999999993</v>
      </c>
      <c r="I460">
        <v>7.3857889999999999</v>
      </c>
      <c r="J460">
        <v>4.3475020000000004</v>
      </c>
      <c r="K460">
        <v>4.3475020000000004</v>
      </c>
      <c r="L460">
        <v>165.0215</v>
      </c>
      <c r="M460">
        <v>165</v>
      </c>
      <c r="N460">
        <v>7.3536760000000001</v>
      </c>
      <c r="O460">
        <v>-2.4000000000024002E-3</v>
      </c>
      <c r="P460">
        <v>-2.3952519368547001</v>
      </c>
      <c r="Q460">
        <v>-11.4072862891431</v>
      </c>
      <c r="R460">
        <v>87.3</v>
      </c>
      <c r="S460">
        <v>87.968000000000004</v>
      </c>
      <c r="T460">
        <v>87.3</v>
      </c>
      <c r="U460">
        <v>87.968000000000004</v>
      </c>
      <c r="V460" t="s">
        <v>11987</v>
      </c>
      <c r="W460" t="s">
        <v>10141</v>
      </c>
      <c r="X460" t="s">
        <v>931</v>
      </c>
      <c r="Y460" t="s">
        <v>625</v>
      </c>
      <c r="Z460" t="s">
        <v>11819</v>
      </c>
      <c r="AA460" t="s">
        <v>343</v>
      </c>
      <c r="AB460" t="s">
        <v>11990</v>
      </c>
      <c r="AC460">
        <v>87.526042000000004</v>
      </c>
      <c r="AD460">
        <v>0.22604199999999999</v>
      </c>
      <c r="AE460" s="6">
        <v>44091</v>
      </c>
      <c r="AF460" s="6">
        <v>47743</v>
      </c>
      <c r="AG460" t="s">
        <v>3329</v>
      </c>
      <c r="AH460">
        <v>8.4138889999999993</v>
      </c>
      <c r="AI460">
        <v>7.3857894096988197</v>
      </c>
      <c r="AJ460">
        <v>62.309444999999997</v>
      </c>
      <c r="AK460">
        <v>4.3475017651180297</v>
      </c>
      <c r="AL460">
        <v>165</v>
      </c>
      <c r="AM460">
        <v>162</v>
      </c>
      <c r="AN460">
        <v>2.625</v>
      </c>
      <c r="AO460" t="s">
        <v>11991</v>
      </c>
      <c r="AP460">
        <v>1</v>
      </c>
      <c r="AQ460">
        <v>3</v>
      </c>
      <c r="AR460">
        <v>52.770567672382001</v>
      </c>
      <c r="AS460">
        <v>-9.8536917766338591E-3</v>
      </c>
      <c r="AT460">
        <v>-0.55293329216212295</v>
      </c>
      <c r="AU460">
        <v>-0.24915465397518199</v>
      </c>
      <c r="AV460">
        <v>-1.1577587346892</v>
      </c>
    </row>
    <row r="461" spans="1:48" x14ac:dyDescent="0.25">
      <c r="A461" t="s">
        <v>18796</v>
      </c>
      <c r="B461" s="6">
        <v>44664</v>
      </c>
      <c r="C461" t="s">
        <v>18797</v>
      </c>
      <c r="D461" t="s">
        <v>360</v>
      </c>
      <c r="E461">
        <v>35206825.200000003</v>
      </c>
      <c r="F461">
        <v>32936425.100000001</v>
      </c>
      <c r="G461">
        <v>1.22040170488357E-2</v>
      </c>
      <c r="H461">
        <v>2.3166669999999998</v>
      </c>
      <c r="I461">
        <v>2.1184259999999999</v>
      </c>
      <c r="J461">
        <v>8.0922900000000002</v>
      </c>
      <c r="K461">
        <v>8.0922900000000002</v>
      </c>
      <c r="L461">
        <v>567.899</v>
      </c>
      <c r="M461">
        <v>566</v>
      </c>
      <c r="N461">
        <v>2.1077319999999999</v>
      </c>
      <c r="O461">
        <v>5.8800000000003197E-2</v>
      </c>
      <c r="P461">
        <v>-0.26120586515375699</v>
      </c>
      <c r="Q461">
        <v>-4.4502905731180098</v>
      </c>
      <c r="R461">
        <v>92.643749999999997</v>
      </c>
      <c r="S461">
        <v>93.469750000000005</v>
      </c>
      <c r="T461">
        <v>92.643749999999997</v>
      </c>
      <c r="U461">
        <v>93.469750000000005</v>
      </c>
      <c r="V461" t="s">
        <v>11987</v>
      </c>
      <c r="W461" t="s">
        <v>18328</v>
      </c>
      <c r="X461" t="s">
        <v>931</v>
      </c>
      <c r="Y461" t="s">
        <v>625</v>
      </c>
      <c r="Z461" t="s">
        <v>11839</v>
      </c>
      <c r="AA461" t="s">
        <v>396</v>
      </c>
      <c r="AB461" t="s">
        <v>753</v>
      </c>
      <c r="AC461">
        <v>93.551249999999996</v>
      </c>
      <c r="AD461">
        <v>0.90749999999999997</v>
      </c>
      <c r="AE461" s="6">
        <v>44420</v>
      </c>
      <c r="AF461" s="6">
        <v>45516</v>
      </c>
      <c r="AG461" t="s">
        <v>1757</v>
      </c>
      <c r="AH461">
        <v>2.3166669999999998</v>
      </c>
      <c r="AI461">
        <v>2.11842596019999</v>
      </c>
      <c r="AJ461">
        <v>5.6049480000000003</v>
      </c>
      <c r="AK461">
        <v>8.0922899263520804</v>
      </c>
      <c r="AL461">
        <v>566</v>
      </c>
      <c r="AM461">
        <v>545</v>
      </c>
      <c r="AN461">
        <v>4.95</v>
      </c>
      <c r="AO461" t="s">
        <v>11991</v>
      </c>
      <c r="AP461">
        <v>1</v>
      </c>
      <c r="AQ461">
        <v>3</v>
      </c>
      <c r="AR461">
        <v>48.522950742300999</v>
      </c>
      <c r="AS461">
        <v>-6.9865173769947803E-2</v>
      </c>
      <c r="AT461">
        <v>-1.42242036630844</v>
      </c>
      <c r="AU461">
        <v>-0.66050023092045496</v>
      </c>
      <c r="AV461">
        <v>0.152052808347654</v>
      </c>
    </row>
    <row r="462" spans="1:48" x14ac:dyDescent="0.25">
      <c r="A462" t="s">
        <v>13889</v>
      </c>
      <c r="B462" s="6">
        <v>44664</v>
      </c>
      <c r="C462" t="s">
        <v>13890</v>
      </c>
      <c r="D462" t="s">
        <v>212</v>
      </c>
      <c r="E462">
        <v>36673776.600000001</v>
      </c>
      <c r="F462">
        <v>34589101.600000001</v>
      </c>
      <c r="G462">
        <v>1.2816387479863601E-2</v>
      </c>
      <c r="H462">
        <v>1.875</v>
      </c>
      <c r="I462">
        <v>1.791218</v>
      </c>
      <c r="J462">
        <v>5.6193980000000003</v>
      </c>
      <c r="K462">
        <v>5.6193980000000003</v>
      </c>
      <c r="L462">
        <v>336.08980000000003</v>
      </c>
      <c r="M462">
        <v>334</v>
      </c>
      <c r="N462">
        <v>1.784826</v>
      </c>
      <c r="O462">
        <v>0.463799999999992</v>
      </c>
      <c r="P462">
        <v>0.374703139112253</v>
      </c>
      <c r="Q462">
        <v>-3.0567196704847199</v>
      </c>
      <c r="R462">
        <v>93.987499999999997</v>
      </c>
      <c r="S462">
        <v>94.737499999999997</v>
      </c>
      <c r="T462">
        <v>93.987499999999997</v>
      </c>
      <c r="U462">
        <v>94.737499999999997</v>
      </c>
      <c r="V462" t="s">
        <v>11987</v>
      </c>
      <c r="W462" t="s">
        <v>10835</v>
      </c>
      <c r="X462" t="s">
        <v>931</v>
      </c>
      <c r="Y462" t="s">
        <v>625</v>
      </c>
      <c r="Z462" t="s">
        <v>11838</v>
      </c>
      <c r="AA462" t="s">
        <v>11839</v>
      </c>
      <c r="AB462" t="s">
        <v>11990</v>
      </c>
      <c r="AC462">
        <v>94.315624999999997</v>
      </c>
      <c r="AD462">
        <v>0.328125</v>
      </c>
      <c r="AE462" s="6">
        <v>44258</v>
      </c>
      <c r="AF462" s="6">
        <v>45354</v>
      </c>
      <c r="AG462" t="s">
        <v>1685</v>
      </c>
      <c r="AH462">
        <v>1.875</v>
      </c>
      <c r="AI462">
        <v>1.7912175736345699</v>
      </c>
      <c r="AJ462">
        <v>4.2269759999999996</v>
      </c>
      <c r="AK462">
        <v>5.6193978531737798</v>
      </c>
      <c r="AL462">
        <v>334</v>
      </c>
      <c r="AM462">
        <v>305</v>
      </c>
      <c r="AN462">
        <v>2.625</v>
      </c>
      <c r="AO462" t="s">
        <v>11991</v>
      </c>
      <c r="AP462">
        <v>1</v>
      </c>
      <c r="AQ462">
        <v>3</v>
      </c>
      <c r="AR462">
        <v>28.889855571730202</v>
      </c>
      <c r="AS462">
        <v>-0.32423433448826999</v>
      </c>
      <c r="AT462">
        <v>-8.2460504717271803</v>
      </c>
      <c r="AU462">
        <v>-3.1461950684126001</v>
      </c>
      <c r="AV462">
        <v>-17.501279697606499</v>
      </c>
    </row>
    <row r="463" spans="1:48" x14ac:dyDescent="0.25">
      <c r="A463" t="s">
        <v>13891</v>
      </c>
      <c r="B463" s="6">
        <v>44664</v>
      </c>
      <c r="C463" t="s">
        <v>13892</v>
      </c>
      <c r="D463" t="s">
        <v>212</v>
      </c>
      <c r="E463">
        <v>22004265.600000001</v>
      </c>
      <c r="F463">
        <v>20323689.800000001</v>
      </c>
      <c r="G463">
        <v>7.5305882937772902E-3</v>
      </c>
      <c r="H463">
        <v>2.8333330000000001</v>
      </c>
      <c r="I463">
        <v>2.6408999999999998</v>
      </c>
      <c r="J463">
        <v>6.2125969999999997</v>
      </c>
      <c r="K463">
        <v>6.2125969999999997</v>
      </c>
      <c r="L463">
        <v>368.45969999999897</v>
      </c>
      <c r="M463">
        <v>367</v>
      </c>
      <c r="N463">
        <v>2.6233610000000001</v>
      </c>
      <c r="O463">
        <v>-0.19590000000000399</v>
      </c>
      <c r="P463">
        <v>0.278211279772278</v>
      </c>
      <c r="Q463">
        <v>-4.4228822705304198</v>
      </c>
      <c r="R463">
        <v>91.8</v>
      </c>
      <c r="S463">
        <v>92.724999999999994</v>
      </c>
      <c r="T463">
        <v>91.8</v>
      </c>
      <c r="U463">
        <v>92.724999999999994</v>
      </c>
      <c r="V463" t="s">
        <v>11987</v>
      </c>
      <c r="W463" t="s">
        <v>10837</v>
      </c>
      <c r="X463" t="s">
        <v>931</v>
      </c>
      <c r="Y463" t="s">
        <v>625</v>
      </c>
      <c r="Z463" t="s">
        <v>11838</v>
      </c>
      <c r="AA463" t="s">
        <v>11839</v>
      </c>
      <c r="AB463" t="s">
        <v>11990</v>
      </c>
      <c r="AC463">
        <v>92.362499999999997</v>
      </c>
      <c r="AD463">
        <v>0.5625</v>
      </c>
      <c r="AE463" s="6">
        <v>43879</v>
      </c>
      <c r="AF463" s="6">
        <v>45706</v>
      </c>
      <c r="AG463" t="s">
        <v>1685</v>
      </c>
      <c r="AH463">
        <v>2.8333330000000001</v>
      </c>
      <c r="AI463">
        <v>2.6409002472858298</v>
      </c>
      <c r="AJ463">
        <v>8.4462670000000006</v>
      </c>
      <c r="AK463">
        <v>6.2125968089636698</v>
      </c>
      <c r="AL463">
        <v>367</v>
      </c>
      <c r="AM463">
        <v>351</v>
      </c>
      <c r="AN463">
        <v>3.375</v>
      </c>
      <c r="AO463" t="s">
        <v>11991</v>
      </c>
      <c r="AP463">
        <v>1</v>
      </c>
      <c r="AQ463">
        <v>3</v>
      </c>
      <c r="AR463">
        <v>28.889855571730202</v>
      </c>
      <c r="AS463">
        <v>-0.32423433448826999</v>
      </c>
      <c r="AT463">
        <v>-8.2460504717271803</v>
      </c>
      <c r="AU463">
        <v>-3.1461950684126001</v>
      </c>
      <c r="AV463">
        <v>-17.501279697606499</v>
      </c>
    </row>
    <row r="464" spans="1:48" x14ac:dyDescent="0.25">
      <c r="A464" t="s">
        <v>20555</v>
      </c>
      <c r="B464" s="6">
        <v>44664</v>
      </c>
      <c r="C464" t="s">
        <v>20556</v>
      </c>
      <c r="D464" t="s">
        <v>212</v>
      </c>
      <c r="E464">
        <v>22004265.600000001</v>
      </c>
      <c r="F464">
        <v>20199763.100000001</v>
      </c>
      <c r="G464">
        <v>7.4846694182214499E-3</v>
      </c>
      <c r="H464">
        <v>4.5222220000000002</v>
      </c>
      <c r="I464">
        <v>3.9372289999999999</v>
      </c>
      <c r="J464">
        <v>6.610271</v>
      </c>
      <c r="K464">
        <v>6.610271</v>
      </c>
      <c r="L464">
        <v>398.13380000000001</v>
      </c>
      <c r="M464">
        <v>398</v>
      </c>
      <c r="N464">
        <v>3.918158</v>
      </c>
      <c r="O464">
        <v>0.22210000000000199</v>
      </c>
      <c r="P464">
        <v>0.21454578687485301</v>
      </c>
      <c r="Q464">
        <v>-7.1353274626067096</v>
      </c>
      <c r="R464">
        <v>89.768749999999997</v>
      </c>
      <c r="S464">
        <v>90.900750000000002</v>
      </c>
      <c r="T464">
        <v>89.768749999999997</v>
      </c>
      <c r="U464">
        <v>90.900750000000002</v>
      </c>
      <c r="V464" t="s">
        <v>11987</v>
      </c>
      <c r="W464" t="s">
        <v>19640</v>
      </c>
      <c r="X464" t="s">
        <v>931</v>
      </c>
      <c r="Y464" t="s">
        <v>625</v>
      </c>
      <c r="Z464" t="s">
        <v>11838</v>
      </c>
      <c r="AA464" t="s">
        <v>11839</v>
      </c>
      <c r="AB464" t="s">
        <v>11990</v>
      </c>
      <c r="AC464">
        <v>91.799306000000001</v>
      </c>
      <c r="AD464">
        <v>2.0305559999999998</v>
      </c>
      <c r="AE464" s="6">
        <v>44495</v>
      </c>
      <c r="AF464" s="6">
        <v>46321</v>
      </c>
      <c r="AG464" t="s">
        <v>1685</v>
      </c>
      <c r="AH464">
        <v>4.5222220000000002</v>
      </c>
      <c r="AI464">
        <v>3.93722883486193</v>
      </c>
      <c r="AJ464">
        <v>18.694880999999999</v>
      </c>
      <c r="AK464">
        <v>6.6102706314014403</v>
      </c>
      <c r="AL464">
        <v>398</v>
      </c>
      <c r="AM464">
        <v>390</v>
      </c>
      <c r="AN464">
        <v>4.25</v>
      </c>
      <c r="AO464" t="s">
        <v>11991</v>
      </c>
      <c r="AP464">
        <v>1</v>
      </c>
      <c r="AQ464">
        <v>3</v>
      </c>
      <c r="AR464">
        <v>28.889855571730202</v>
      </c>
      <c r="AS464">
        <v>-0.32423433448826999</v>
      </c>
      <c r="AT464">
        <v>-8.2460504717271803</v>
      </c>
      <c r="AU464">
        <v>-3.1461950684126001</v>
      </c>
      <c r="AV464">
        <v>-17.501279697606499</v>
      </c>
    </row>
    <row r="465" spans="1:48" x14ac:dyDescent="0.25">
      <c r="A465" t="s">
        <v>13893</v>
      </c>
      <c r="B465" s="6">
        <v>44664</v>
      </c>
      <c r="C465" t="s">
        <v>13894</v>
      </c>
      <c r="D465" t="s">
        <v>212</v>
      </c>
      <c r="E465">
        <v>22004265.600000001</v>
      </c>
      <c r="F465">
        <v>22097416.899999999</v>
      </c>
      <c r="G465">
        <v>8.1878118924011197E-3</v>
      </c>
      <c r="H465">
        <v>27.697222</v>
      </c>
      <c r="I465">
        <v>0.10918899999999999</v>
      </c>
      <c r="J465">
        <v>10.472891000000001</v>
      </c>
      <c r="K465">
        <v>10.472891000000001</v>
      </c>
      <c r="L465">
        <v>763.41319999999996</v>
      </c>
      <c r="M465">
        <v>767</v>
      </c>
      <c r="N465">
        <v>8.8401460000000007</v>
      </c>
      <c r="O465">
        <v>0.17290000000000899</v>
      </c>
      <c r="P465">
        <v>0.9871783022249</v>
      </c>
      <c r="Q465">
        <v>1.2353222312591901</v>
      </c>
      <c r="R465">
        <v>98.924999999999997</v>
      </c>
      <c r="S465">
        <v>99.540999999999997</v>
      </c>
      <c r="T465">
        <v>98.924999999999997</v>
      </c>
      <c r="U465">
        <v>99.540999999999997</v>
      </c>
      <c r="V465" t="s">
        <v>11987</v>
      </c>
      <c r="W465" t="s">
        <v>13895</v>
      </c>
      <c r="X465" t="s">
        <v>931</v>
      </c>
      <c r="Y465" t="s">
        <v>625</v>
      </c>
      <c r="Z465" t="s">
        <v>11839</v>
      </c>
      <c r="AA465" t="s">
        <v>11839</v>
      </c>
      <c r="AB465" t="s">
        <v>12045</v>
      </c>
      <c r="AC465">
        <v>100.423333</v>
      </c>
      <c r="AD465">
        <v>1.4983329999999999</v>
      </c>
      <c r="AE465" s="6">
        <v>42900</v>
      </c>
      <c r="AF465" s="6">
        <v>54786</v>
      </c>
      <c r="AG465" t="s">
        <v>1685</v>
      </c>
      <c r="AH465">
        <v>0.155556</v>
      </c>
      <c r="AI465">
        <v>0.153036250173188</v>
      </c>
      <c r="AJ465">
        <v>5.9572E-2</v>
      </c>
      <c r="AK465">
        <v>7.2256160495724302</v>
      </c>
      <c r="AL465">
        <v>656</v>
      </c>
      <c r="AM465">
        <v>650</v>
      </c>
      <c r="AN465">
        <v>4.3499999999999996</v>
      </c>
      <c r="AO465" t="s">
        <v>11991</v>
      </c>
      <c r="AP465">
        <v>1</v>
      </c>
      <c r="AQ465">
        <v>3</v>
      </c>
      <c r="AR465">
        <v>28.889855571730202</v>
      </c>
      <c r="AS465">
        <v>-0.32423433448826999</v>
      </c>
      <c r="AT465">
        <v>-8.2460504717271803</v>
      </c>
      <c r="AU465">
        <v>-3.1461950684126001</v>
      </c>
      <c r="AV465">
        <v>-17.501279697606499</v>
      </c>
    </row>
    <row r="466" spans="1:48" x14ac:dyDescent="0.25">
      <c r="A466" t="s">
        <v>13896</v>
      </c>
      <c r="B466" s="6">
        <v>44664</v>
      </c>
      <c r="C466" t="s">
        <v>13897</v>
      </c>
      <c r="D466" t="s">
        <v>212</v>
      </c>
      <c r="E466">
        <v>29339021.399999999</v>
      </c>
      <c r="F466">
        <v>27627293.100000001</v>
      </c>
      <c r="G466">
        <v>1.02368109339294E-2</v>
      </c>
      <c r="H466">
        <v>27.7</v>
      </c>
      <c r="I466">
        <v>1.2637940000000001</v>
      </c>
      <c r="J466">
        <v>7.9896849999999997</v>
      </c>
      <c r="K466">
        <v>7.9896849999999997</v>
      </c>
      <c r="L466">
        <v>515.09749999999997</v>
      </c>
      <c r="M466">
        <v>513</v>
      </c>
      <c r="N466">
        <v>12.209184</v>
      </c>
      <c r="O466">
        <v>-0.36399999999999699</v>
      </c>
      <c r="P466">
        <v>-0.212970080957186</v>
      </c>
      <c r="Q466">
        <v>0.74788853684122303</v>
      </c>
      <c r="R466">
        <v>92.081249999999997</v>
      </c>
      <c r="S466">
        <v>93.456249999999997</v>
      </c>
      <c r="T466">
        <v>92.081249999999997</v>
      </c>
      <c r="U466">
        <v>93.456249999999997</v>
      </c>
      <c r="V466" t="s">
        <v>11987</v>
      </c>
      <c r="W466" t="s">
        <v>10839</v>
      </c>
      <c r="X466" t="s">
        <v>931</v>
      </c>
      <c r="Y466" t="s">
        <v>625</v>
      </c>
      <c r="Z466" t="s">
        <v>11839</v>
      </c>
      <c r="AA466" t="s">
        <v>11839</v>
      </c>
      <c r="AB466" t="s">
        <v>12045</v>
      </c>
      <c r="AC466">
        <v>94.165694000000002</v>
      </c>
      <c r="AD466">
        <v>2.084444</v>
      </c>
      <c r="AE466" s="6">
        <v>43073</v>
      </c>
      <c r="AF466" s="6">
        <v>54788</v>
      </c>
      <c r="AG466" t="s">
        <v>1685</v>
      </c>
      <c r="AH466">
        <v>15.627777999999999</v>
      </c>
      <c r="AI466">
        <v>0.14466074924754099</v>
      </c>
      <c r="AJ466">
        <v>-3.9256720000000001</v>
      </c>
      <c r="AK466">
        <v>7.1608375349889197</v>
      </c>
      <c r="AL466">
        <v>434</v>
      </c>
      <c r="AM466">
        <v>450</v>
      </c>
      <c r="AN466">
        <v>5.6</v>
      </c>
      <c r="AO466" t="s">
        <v>11991</v>
      </c>
      <c r="AP466">
        <v>1</v>
      </c>
      <c r="AQ466">
        <v>3</v>
      </c>
      <c r="AR466">
        <v>28.889855571730202</v>
      </c>
      <c r="AS466">
        <v>-0.32423433448826999</v>
      </c>
      <c r="AT466">
        <v>-8.2460504717271803</v>
      </c>
      <c r="AU466">
        <v>-3.1461950684126001</v>
      </c>
      <c r="AV466">
        <v>-17.501279697606499</v>
      </c>
    </row>
    <row r="467" spans="1:48" x14ac:dyDescent="0.25">
      <c r="A467" t="s">
        <v>13898</v>
      </c>
      <c r="B467" s="6">
        <v>44664</v>
      </c>
      <c r="C467" t="s">
        <v>13899</v>
      </c>
      <c r="D467" t="s">
        <v>326</v>
      </c>
      <c r="E467">
        <v>27854613.600000001</v>
      </c>
      <c r="F467">
        <v>27518810.600000001</v>
      </c>
      <c r="G467">
        <v>1.01966146458155E-2</v>
      </c>
      <c r="H467">
        <v>1.3305560000000001</v>
      </c>
      <c r="I467">
        <v>1.2571239999999999</v>
      </c>
      <c r="J467">
        <v>6.1123370000000001</v>
      </c>
      <c r="K467">
        <v>6.1123370000000001</v>
      </c>
      <c r="L467">
        <v>422.188099999999</v>
      </c>
      <c r="M467">
        <v>417</v>
      </c>
      <c r="N467">
        <v>1.2521869999999999</v>
      </c>
      <c r="O467">
        <v>0.379599999999991</v>
      </c>
      <c r="P467">
        <v>1.0498207847801699</v>
      </c>
      <c r="Q467">
        <v>8.8316833023260793E-2</v>
      </c>
      <c r="R467">
        <v>97.862499999999997</v>
      </c>
      <c r="S467">
        <v>99.219499999999996</v>
      </c>
      <c r="T467">
        <v>97.862499999999997</v>
      </c>
      <c r="U467">
        <v>99.219499999999996</v>
      </c>
      <c r="V467" t="s">
        <v>11987</v>
      </c>
      <c r="W467" t="s">
        <v>13900</v>
      </c>
      <c r="X467" t="s">
        <v>931</v>
      </c>
      <c r="Y467" t="s">
        <v>625</v>
      </c>
      <c r="Z467" t="s">
        <v>753</v>
      </c>
      <c r="AA467" t="s">
        <v>11839</v>
      </c>
      <c r="AB467" t="s">
        <v>753</v>
      </c>
      <c r="AC467">
        <v>98.794443999999999</v>
      </c>
      <c r="AD467">
        <v>0.93194399999999999</v>
      </c>
      <c r="AE467" s="6">
        <v>42599</v>
      </c>
      <c r="AF467" s="6">
        <v>45155</v>
      </c>
      <c r="AG467" t="s">
        <v>1683</v>
      </c>
      <c r="AH467">
        <v>0.33055600000000002</v>
      </c>
      <c r="AI467">
        <v>0.32364869608455199</v>
      </c>
      <c r="AJ467">
        <v>0.221246</v>
      </c>
      <c r="AK467">
        <v>7.8492891582297499</v>
      </c>
      <c r="AL467">
        <v>694</v>
      </c>
      <c r="AM467">
        <v>668</v>
      </c>
      <c r="AN467">
        <v>5.5</v>
      </c>
      <c r="AO467" t="s">
        <v>11991</v>
      </c>
      <c r="AP467">
        <v>1</v>
      </c>
      <c r="AQ467">
        <v>3</v>
      </c>
      <c r="AR467">
        <v>48.172127947590297</v>
      </c>
      <c r="AS467">
        <v>-7.9620066957211494E-2</v>
      </c>
      <c r="AT467">
        <v>-2.0103982347256402</v>
      </c>
      <c r="AU467">
        <v>-0.79935311642971296</v>
      </c>
      <c r="AV467">
        <v>-0.31673614387889099</v>
      </c>
    </row>
    <row r="468" spans="1:48" x14ac:dyDescent="0.25">
      <c r="A468" t="s">
        <v>17244</v>
      </c>
      <c r="B468" s="6">
        <v>44664</v>
      </c>
      <c r="C468" t="s">
        <v>17245</v>
      </c>
      <c r="D468" t="s">
        <v>326</v>
      </c>
      <c r="E468">
        <v>36673776.600000001</v>
      </c>
      <c r="F468">
        <v>33036960.300000001</v>
      </c>
      <c r="G468">
        <v>1.22412686254858E-2</v>
      </c>
      <c r="H468">
        <v>4.0833329999999997</v>
      </c>
      <c r="I468">
        <v>3.5143620000000002</v>
      </c>
      <c r="J468">
        <v>7.9115659999999997</v>
      </c>
      <c r="K468">
        <v>7.9115659999999997</v>
      </c>
      <c r="L468">
        <v>530.10659999999996</v>
      </c>
      <c r="M468">
        <v>530</v>
      </c>
      <c r="N468">
        <v>3.4979369999999999</v>
      </c>
      <c r="O468">
        <v>0.62050000000000105</v>
      </c>
      <c r="P468">
        <v>5.49772320439856</v>
      </c>
      <c r="Q468">
        <v>-6.6579896905754001</v>
      </c>
      <c r="R468">
        <v>88</v>
      </c>
      <c r="S468">
        <v>90</v>
      </c>
      <c r="T468">
        <v>88</v>
      </c>
      <c r="U468">
        <v>90</v>
      </c>
      <c r="V468" t="s">
        <v>11987</v>
      </c>
      <c r="W468" t="s">
        <v>16490</v>
      </c>
      <c r="X468" t="s">
        <v>931</v>
      </c>
      <c r="Y468" t="s">
        <v>625</v>
      </c>
      <c r="Z468" t="s">
        <v>753</v>
      </c>
      <c r="AA468" t="s">
        <v>11839</v>
      </c>
      <c r="AB468" t="s">
        <v>753</v>
      </c>
      <c r="AC468">
        <v>90.083332999999996</v>
      </c>
      <c r="AD468">
        <v>2.0833330000000001</v>
      </c>
      <c r="AE468" s="6">
        <v>44334</v>
      </c>
      <c r="AF468" s="6">
        <v>46160</v>
      </c>
      <c r="AG468" t="s">
        <v>1683</v>
      </c>
      <c r="AH468">
        <v>4.0833329999999997</v>
      </c>
      <c r="AI468">
        <v>3.5143616353846698</v>
      </c>
      <c r="AJ468">
        <v>15.137199000000001</v>
      </c>
      <c r="AK468">
        <v>7.9115656752642103</v>
      </c>
      <c r="AL468">
        <v>530</v>
      </c>
      <c r="AM468">
        <v>521</v>
      </c>
      <c r="AN468">
        <v>5</v>
      </c>
      <c r="AO468" t="s">
        <v>11991</v>
      </c>
      <c r="AP468">
        <v>1</v>
      </c>
      <c r="AQ468">
        <v>3</v>
      </c>
      <c r="AR468">
        <v>48.172127947590297</v>
      </c>
      <c r="AS468">
        <v>-7.9620066957211494E-2</v>
      </c>
      <c r="AT468">
        <v>-2.0103982347256402</v>
      </c>
      <c r="AU468">
        <v>-0.79935311642971296</v>
      </c>
      <c r="AV468">
        <v>-0.31673614387889099</v>
      </c>
    </row>
    <row r="469" spans="1:48" x14ac:dyDescent="0.25">
      <c r="A469" t="s">
        <v>13901</v>
      </c>
      <c r="B469" s="6">
        <v>44664</v>
      </c>
      <c r="C469" t="s">
        <v>13902</v>
      </c>
      <c r="D469" t="s">
        <v>326</v>
      </c>
      <c r="E469">
        <v>36673776.600000001</v>
      </c>
      <c r="F469">
        <v>31956153.699999999</v>
      </c>
      <c r="G469">
        <v>1.1840794603675301E-2</v>
      </c>
      <c r="H469">
        <v>4.7750000000000004</v>
      </c>
      <c r="I469">
        <v>4.0651999999999999</v>
      </c>
      <c r="J469">
        <v>8.1292390000000001</v>
      </c>
      <c r="K469">
        <v>8.1292390000000001</v>
      </c>
      <c r="L469">
        <v>548.96889999999996</v>
      </c>
      <c r="M469">
        <v>550</v>
      </c>
      <c r="N469">
        <v>4.044645</v>
      </c>
      <c r="O469">
        <v>6.4400000000008895E-2</v>
      </c>
      <c r="P469">
        <v>3.1932665596716201</v>
      </c>
      <c r="Q469">
        <v>-7.8362406657739303</v>
      </c>
      <c r="R469">
        <v>86</v>
      </c>
      <c r="S469">
        <v>88</v>
      </c>
      <c r="T469">
        <v>86</v>
      </c>
      <c r="U469">
        <v>88</v>
      </c>
      <c r="V469" t="s">
        <v>11987</v>
      </c>
      <c r="W469" t="s">
        <v>10831</v>
      </c>
      <c r="X469" t="s">
        <v>931</v>
      </c>
      <c r="Y469" t="s">
        <v>625</v>
      </c>
      <c r="Z469" t="s">
        <v>753</v>
      </c>
      <c r="AA469" t="s">
        <v>11839</v>
      </c>
      <c r="AB469" t="s">
        <v>753</v>
      </c>
      <c r="AC469">
        <v>87.136250000000004</v>
      </c>
      <c r="AD469">
        <v>1.13625</v>
      </c>
      <c r="AE469" s="6">
        <v>44223</v>
      </c>
      <c r="AF469" s="6">
        <v>46414</v>
      </c>
      <c r="AG469" t="s">
        <v>1683</v>
      </c>
      <c r="AH469">
        <v>4.7750000000000004</v>
      </c>
      <c r="AI469">
        <v>4.0652004251561102</v>
      </c>
      <c r="AJ469">
        <v>19.932130999999998</v>
      </c>
      <c r="AK469">
        <v>8.1292388721027908</v>
      </c>
      <c r="AL469">
        <v>550</v>
      </c>
      <c r="AM469">
        <v>543</v>
      </c>
      <c r="AN469">
        <v>5.05</v>
      </c>
      <c r="AO469" t="s">
        <v>11991</v>
      </c>
      <c r="AP469">
        <v>1</v>
      </c>
      <c r="AQ469">
        <v>3</v>
      </c>
      <c r="AR469">
        <v>48.172127947590297</v>
      </c>
      <c r="AS469">
        <v>-7.9620066957211494E-2</v>
      </c>
      <c r="AT469">
        <v>-2.0103982347256402</v>
      </c>
      <c r="AU469">
        <v>-0.79935311642971296</v>
      </c>
      <c r="AV469">
        <v>-0.31673614387889099</v>
      </c>
    </row>
    <row r="470" spans="1:48" x14ac:dyDescent="0.25">
      <c r="A470" t="s">
        <v>13903</v>
      </c>
      <c r="B470" s="6">
        <v>44664</v>
      </c>
      <c r="C470" t="s">
        <v>13904</v>
      </c>
      <c r="D470" t="s">
        <v>326</v>
      </c>
      <c r="E470">
        <v>33006399</v>
      </c>
      <c r="F470">
        <v>32942265.600000001</v>
      </c>
      <c r="G470">
        <v>1.22061811539008E-2</v>
      </c>
      <c r="H470">
        <v>0.78055600000000003</v>
      </c>
      <c r="I470">
        <v>0.75022599999999995</v>
      </c>
      <c r="J470">
        <v>6.6018520000000001</v>
      </c>
      <c r="K470">
        <v>6.6018520000000001</v>
      </c>
      <c r="L470">
        <v>515.95630000000006</v>
      </c>
      <c r="M470">
        <v>506</v>
      </c>
      <c r="N470">
        <v>0.74156</v>
      </c>
      <c r="O470">
        <v>0.31769999999999798</v>
      </c>
      <c r="P470">
        <v>1.8952536677240499</v>
      </c>
      <c r="Q470">
        <v>-0.68519407881160099</v>
      </c>
      <c r="R470">
        <v>98.5</v>
      </c>
      <c r="S470">
        <v>99.5</v>
      </c>
      <c r="T470">
        <v>98.5</v>
      </c>
      <c r="U470">
        <v>99.5</v>
      </c>
      <c r="V470" t="s">
        <v>11987</v>
      </c>
      <c r="W470" t="s">
        <v>10824</v>
      </c>
      <c r="X470" t="s">
        <v>931</v>
      </c>
      <c r="Y470" t="s">
        <v>625</v>
      </c>
      <c r="Z470" t="s">
        <v>753</v>
      </c>
      <c r="AA470" t="s">
        <v>396</v>
      </c>
      <c r="AB470" t="s">
        <v>753</v>
      </c>
      <c r="AC470">
        <v>99.805694000000003</v>
      </c>
      <c r="AD470">
        <v>1.3056939999999999</v>
      </c>
      <c r="AE470" s="6">
        <v>43129</v>
      </c>
      <c r="AF470" s="6">
        <v>44955</v>
      </c>
      <c r="AG470" t="s">
        <v>1683</v>
      </c>
      <c r="AH470">
        <v>0.78055600000000003</v>
      </c>
      <c r="AI470">
        <v>0.75022592606012495</v>
      </c>
      <c r="AJ470">
        <v>1.2008939999999999</v>
      </c>
      <c r="AK470">
        <v>6.6018519911851197</v>
      </c>
      <c r="AL470">
        <v>506</v>
      </c>
      <c r="AM470">
        <v>472</v>
      </c>
      <c r="AN470">
        <v>5.95</v>
      </c>
      <c r="AO470" t="s">
        <v>11991</v>
      </c>
      <c r="AP470">
        <v>1</v>
      </c>
      <c r="AQ470">
        <v>3</v>
      </c>
      <c r="AR470">
        <v>48.172127947590297</v>
      </c>
      <c r="AS470">
        <v>-7.9620066957211494E-2</v>
      </c>
      <c r="AT470">
        <v>-2.0103982347256402</v>
      </c>
      <c r="AU470">
        <v>-0.79935311642971296</v>
      </c>
      <c r="AV470">
        <v>-0.31673614387889099</v>
      </c>
    </row>
    <row r="471" spans="1:48" x14ac:dyDescent="0.25">
      <c r="A471" t="s">
        <v>13905</v>
      </c>
      <c r="B471" s="6">
        <v>44664</v>
      </c>
      <c r="C471" t="s">
        <v>13906</v>
      </c>
      <c r="D471" t="s">
        <v>326</v>
      </c>
      <c r="E471">
        <v>51343287</v>
      </c>
      <c r="F471">
        <v>48498084.399999999</v>
      </c>
      <c r="G471">
        <v>1.7970118112968999E-2</v>
      </c>
      <c r="H471">
        <v>3.5027780000000002</v>
      </c>
      <c r="I471">
        <v>2.9966330000000001</v>
      </c>
      <c r="J471">
        <v>8.1190909999999992</v>
      </c>
      <c r="K471">
        <v>8.1190909999999992</v>
      </c>
      <c r="L471">
        <v>553.29739999999902</v>
      </c>
      <c r="M471">
        <v>553</v>
      </c>
      <c r="N471">
        <v>2.9803169999999999</v>
      </c>
      <c r="O471">
        <v>0.60290000000000599</v>
      </c>
      <c r="P471">
        <v>0.512241312513395</v>
      </c>
      <c r="Q471">
        <v>-6.8912176884026604</v>
      </c>
      <c r="R471">
        <v>91.5</v>
      </c>
      <c r="S471">
        <v>93.5</v>
      </c>
      <c r="T471">
        <v>91.5</v>
      </c>
      <c r="U471">
        <v>93.5</v>
      </c>
      <c r="V471" t="s">
        <v>11987</v>
      </c>
      <c r="W471" t="s">
        <v>10830</v>
      </c>
      <c r="X471" t="s">
        <v>931</v>
      </c>
      <c r="Y471" t="s">
        <v>625</v>
      </c>
      <c r="Z471" t="s">
        <v>753</v>
      </c>
      <c r="AA471" t="s">
        <v>11839</v>
      </c>
      <c r="AB471" t="s">
        <v>753</v>
      </c>
      <c r="AC471">
        <v>94.458472</v>
      </c>
      <c r="AD471">
        <v>2.958472</v>
      </c>
      <c r="AE471" s="6">
        <v>44123</v>
      </c>
      <c r="AF471" s="6">
        <v>45949</v>
      </c>
      <c r="AG471" t="s">
        <v>1683</v>
      </c>
      <c r="AH471">
        <v>3.5027780000000002</v>
      </c>
      <c r="AI471">
        <v>2.9966328828353501</v>
      </c>
      <c r="AJ471">
        <v>11.299823</v>
      </c>
      <c r="AK471">
        <v>8.1190909268498999</v>
      </c>
      <c r="AL471">
        <v>553</v>
      </c>
      <c r="AM471">
        <v>542</v>
      </c>
      <c r="AN471">
        <v>5.95</v>
      </c>
      <c r="AO471" t="s">
        <v>11991</v>
      </c>
      <c r="AP471">
        <v>1</v>
      </c>
      <c r="AQ471">
        <v>3</v>
      </c>
      <c r="AR471">
        <v>48.172127947590297</v>
      </c>
      <c r="AS471">
        <v>-7.9620066957211494E-2</v>
      </c>
      <c r="AT471">
        <v>-2.0103982347256402</v>
      </c>
      <c r="AU471">
        <v>-0.79935311642971296</v>
      </c>
      <c r="AV471">
        <v>-0.31673614387889099</v>
      </c>
    </row>
    <row r="472" spans="1:48" x14ac:dyDescent="0.25">
      <c r="A472" t="s">
        <v>16582</v>
      </c>
      <c r="B472" s="6">
        <v>44664</v>
      </c>
      <c r="C472" t="s">
        <v>16583</v>
      </c>
      <c r="D472" t="s">
        <v>360</v>
      </c>
      <c r="E472">
        <v>44008531.799999997</v>
      </c>
      <c r="F472">
        <v>38322629.5</v>
      </c>
      <c r="G472">
        <v>1.41997810272052E-2</v>
      </c>
      <c r="H472">
        <v>3.9750000000000001</v>
      </c>
      <c r="I472">
        <v>3.6396999999999999</v>
      </c>
      <c r="J472">
        <v>6.6874120000000001</v>
      </c>
      <c r="K472">
        <v>6.6874120000000001</v>
      </c>
      <c r="L472">
        <v>408.14620000000002</v>
      </c>
      <c r="M472">
        <v>407</v>
      </c>
      <c r="N472">
        <v>3.6212849999999999</v>
      </c>
      <c r="O472">
        <v>4.0799999999996298E-2</v>
      </c>
      <c r="P472">
        <v>0.14217885838057001</v>
      </c>
      <c r="Q472">
        <v>-6.28665102628801</v>
      </c>
      <c r="R472">
        <v>87</v>
      </c>
      <c r="S472">
        <v>88</v>
      </c>
      <c r="T472">
        <v>87</v>
      </c>
      <c r="U472">
        <v>88</v>
      </c>
      <c r="V472" t="s">
        <v>11987</v>
      </c>
      <c r="W472" t="s">
        <v>10565</v>
      </c>
      <c r="X472" t="s">
        <v>931</v>
      </c>
      <c r="Y472" t="s">
        <v>625</v>
      </c>
      <c r="Z472" t="s">
        <v>11839</v>
      </c>
      <c r="AA472" t="s">
        <v>11839</v>
      </c>
      <c r="AB472" t="s">
        <v>11990</v>
      </c>
      <c r="AC472">
        <v>87.08</v>
      </c>
      <c r="AD472">
        <v>0.08</v>
      </c>
      <c r="AE472" s="6">
        <v>44295</v>
      </c>
      <c r="AF472" s="6">
        <v>46121</v>
      </c>
      <c r="AG472" t="s">
        <v>967</v>
      </c>
      <c r="AH472">
        <v>3.9750000000000001</v>
      </c>
      <c r="AI472">
        <v>3.63969993551264</v>
      </c>
      <c r="AJ472">
        <v>15.59018</v>
      </c>
      <c r="AK472">
        <v>6.6874116833987998</v>
      </c>
      <c r="AL472">
        <v>407</v>
      </c>
      <c r="AM472">
        <v>398</v>
      </c>
      <c r="AN472">
        <v>3.2</v>
      </c>
      <c r="AO472" t="s">
        <v>11991</v>
      </c>
      <c r="AP472">
        <v>1</v>
      </c>
      <c r="AQ472">
        <v>3</v>
      </c>
      <c r="AR472">
        <v>51.786886079253101</v>
      </c>
      <c r="AS472">
        <v>1.59331005115603E-2</v>
      </c>
      <c r="AT472">
        <v>4.50304949915789E-2</v>
      </c>
      <c r="AU472">
        <v>5.3697714980188403E-2</v>
      </c>
      <c r="AV472">
        <v>-2.7203357667977999</v>
      </c>
    </row>
    <row r="473" spans="1:48" x14ac:dyDescent="0.25">
      <c r="A473" t="s">
        <v>13907</v>
      </c>
      <c r="B473" s="6">
        <v>44664</v>
      </c>
      <c r="C473" t="s">
        <v>13908</v>
      </c>
      <c r="D473" t="s">
        <v>360</v>
      </c>
      <c r="E473">
        <v>36673776.600000001</v>
      </c>
      <c r="F473">
        <v>30367160.300000001</v>
      </c>
      <c r="G473">
        <v>1.1252020880209801E-2</v>
      </c>
      <c r="H473">
        <v>7.2638889999999998</v>
      </c>
      <c r="I473">
        <v>5.9437959999999999</v>
      </c>
      <c r="J473">
        <v>7.3132619999999999</v>
      </c>
      <c r="K473">
        <v>7.3132619999999999</v>
      </c>
      <c r="L473">
        <v>461.21420000000001</v>
      </c>
      <c r="M473">
        <v>462</v>
      </c>
      <c r="N473">
        <v>5.9175009999999997</v>
      </c>
      <c r="O473">
        <v>-1.83999999999961E-2</v>
      </c>
      <c r="P473">
        <v>-0.88691949358553601</v>
      </c>
      <c r="Q473">
        <v>-12.7617918857659</v>
      </c>
      <c r="R473">
        <v>81.8</v>
      </c>
      <c r="S473">
        <v>82.962999999999994</v>
      </c>
      <c r="T473">
        <v>81.8</v>
      </c>
      <c r="U473">
        <v>82.962999999999994</v>
      </c>
      <c r="V473" t="s">
        <v>11987</v>
      </c>
      <c r="W473" t="s">
        <v>10566</v>
      </c>
      <c r="X473" t="s">
        <v>931</v>
      </c>
      <c r="Y473" t="s">
        <v>625</v>
      </c>
      <c r="Z473" t="s">
        <v>11839</v>
      </c>
      <c r="AA473" t="s">
        <v>256</v>
      </c>
      <c r="AB473" t="s">
        <v>11990</v>
      </c>
      <c r="AC473">
        <v>82.803471999999999</v>
      </c>
      <c r="AD473">
        <v>1.0034719999999999</v>
      </c>
      <c r="AE473" s="6">
        <v>43669</v>
      </c>
      <c r="AF473" s="6">
        <v>47322</v>
      </c>
      <c r="AG473" t="s">
        <v>967</v>
      </c>
      <c r="AH473">
        <v>7.2638889999999998</v>
      </c>
      <c r="AI473">
        <v>5.9437957448112204</v>
      </c>
      <c r="AJ473">
        <v>42.32938</v>
      </c>
      <c r="AK473">
        <v>7.31326174923612</v>
      </c>
      <c r="AL473">
        <v>462</v>
      </c>
      <c r="AM473">
        <v>460</v>
      </c>
      <c r="AN473">
        <v>4.25</v>
      </c>
      <c r="AO473" t="s">
        <v>11991</v>
      </c>
      <c r="AP473">
        <v>1</v>
      </c>
      <c r="AQ473">
        <v>3</v>
      </c>
      <c r="AR473">
        <v>51.786886079253101</v>
      </c>
      <c r="AS473">
        <v>1.59331005115603E-2</v>
      </c>
      <c r="AT473">
        <v>4.50304949915789E-2</v>
      </c>
      <c r="AU473">
        <v>5.3697714980188403E-2</v>
      </c>
      <c r="AV473">
        <v>-2.7203357667977999</v>
      </c>
    </row>
    <row r="474" spans="1:48" x14ac:dyDescent="0.25">
      <c r="A474" t="s">
        <v>13909</v>
      </c>
      <c r="B474" s="6">
        <v>44664</v>
      </c>
      <c r="C474" t="s">
        <v>13910</v>
      </c>
      <c r="D474" t="s">
        <v>360</v>
      </c>
      <c r="E474">
        <v>22004265.600000001</v>
      </c>
      <c r="F474">
        <v>17976100.899999999</v>
      </c>
      <c r="G474">
        <v>6.6607302336038603E-3</v>
      </c>
      <c r="H474">
        <v>27.7</v>
      </c>
      <c r="I474">
        <v>-0.180033</v>
      </c>
      <c r="J474">
        <v>7.3902780000000003</v>
      </c>
      <c r="K474">
        <v>7.3902780000000003</v>
      </c>
      <c r="L474">
        <v>455.15679999999998</v>
      </c>
      <c r="M474">
        <v>455</v>
      </c>
      <c r="N474">
        <v>12.129168</v>
      </c>
      <c r="O474">
        <v>6.6300000000008005E-2</v>
      </c>
      <c r="P474">
        <v>0.23255663440406801</v>
      </c>
      <c r="Q474">
        <v>-1.3186867439855301</v>
      </c>
      <c r="R474">
        <v>79.499960000000002</v>
      </c>
      <c r="S474">
        <v>81.000050000000002</v>
      </c>
      <c r="T474">
        <v>79.499960000000002</v>
      </c>
      <c r="U474">
        <v>81.000050000000002</v>
      </c>
      <c r="V474" t="s">
        <v>11987</v>
      </c>
      <c r="W474" t="s">
        <v>10561</v>
      </c>
      <c r="X474" t="s">
        <v>931</v>
      </c>
      <c r="Y474" t="s">
        <v>625</v>
      </c>
      <c r="Z474" t="s">
        <v>753</v>
      </c>
      <c r="AA474" t="s">
        <v>11839</v>
      </c>
      <c r="AB474" t="s">
        <v>753</v>
      </c>
      <c r="AC474">
        <v>81.693709999999996</v>
      </c>
      <c r="AD474">
        <v>2.1937500000000001</v>
      </c>
      <c r="AE474" s="6">
        <v>43045</v>
      </c>
      <c r="AF474" s="6">
        <v>54788</v>
      </c>
      <c r="AG474" t="s">
        <v>967</v>
      </c>
      <c r="AH474">
        <v>27.7</v>
      </c>
      <c r="AI474">
        <v>-0.18003272157669201</v>
      </c>
      <c r="AJ474">
        <v>-22.909461</v>
      </c>
      <c r="AK474">
        <v>7.3902778345393196</v>
      </c>
      <c r="AL474">
        <v>455</v>
      </c>
      <c r="AM474">
        <v>478</v>
      </c>
      <c r="AN474">
        <v>4.875</v>
      </c>
      <c r="AO474" t="s">
        <v>11991</v>
      </c>
      <c r="AP474">
        <v>1</v>
      </c>
      <c r="AQ474">
        <v>3</v>
      </c>
      <c r="AR474">
        <v>51.786886079253101</v>
      </c>
      <c r="AS474">
        <v>1.59331005115603E-2</v>
      </c>
      <c r="AT474">
        <v>4.50304949915789E-2</v>
      </c>
      <c r="AU474">
        <v>5.3697714980188403E-2</v>
      </c>
      <c r="AV474">
        <v>-2.7203357667977999</v>
      </c>
    </row>
    <row r="475" spans="1:48" x14ac:dyDescent="0.25">
      <c r="A475" t="s">
        <v>13911</v>
      </c>
      <c r="B475" s="6">
        <v>44664</v>
      </c>
      <c r="C475" t="s">
        <v>13912</v>
      </c>
      <c r="D475" t="s">
        <v>360</v>
      </c>
      <c r="E475">
        <v>36673776.600000001</v>
      </c>
      <c r="F475">
        <v>35962458.299999997</v>
      </c>
      <c r="G475">
        <v>1.3325260800731599E-2</v>
      </c>
      <c r="H475">
        <v>27.697222</v>
      </c>
      <c r="I475">
        <v>0.681898</v>
      </c>
      <c r="J475">
        <v>8.0375490000000003</v>
      </c>
      <c r="K475">
        <v>8.0375490000000003</v>
      </c>
      <c r="L475">
        <v>519.87900000000002</v>
      </c>
      <c r="M475">
        <v>521</v>
      </c>
      <c r="N475">
        <v>11.052291</v>
      </c>
      <c r="O475">
        <v>0.71969999999998902</v>
      </c>
      <c r="P475">
        <v>2.28092772999493</v>
      </c>
      <c r="Q475">
        <v>1.0946602815855999</v>
      </c>
      <c r="R475">
        <v>96.893749999999997</v>
      </c>
      <c r="S475">
        <v>98.411749999999998</v>
      </c>
      <c r="T475">
        <v>96.893749999999997</v>
      </c>
      <c r="U475">
        <v>98.411749999999998</v>
      </c>
      <c r="V475" t="s">
        <v>11987</v>
      </c>
      <c r="W475" t="s">
        <v>13913</v>
      </c>
      <c r="X475" t="s">
        <v>931</v>
      </c>
      <c r="Y475" t="s">
        <v>625</v>
      </c>
      <c r="Z475" t="s">
        <v>11839</v>
      </c>
      <c r="AA475" t="s">
        <v>256</v>
      </c>
      <c r="AB475" t="s">
        <v>11990</v>
      </c>
      <c r="AC475">
        <v>98.060417000000001</v>
      </c>
      <c r="AD475">
        <v>1.1666669999999999</v>
      </c>
      <c r="AE475" s="6">
        <v>42919</v>
      </c>
      <c r="AF475" s="6">
        <v>54786</v>
      </c>
      <c r="AG475" t="s">
        <v>967</v>
      </c>
      <c r="AH475">
        <v>0.70833299999999999</v>
      </c>
      <c r="AI475">
        <v>0.68690646569046598</v>
      </c>
      <c r="AJ475">
        <v>1.091208</v>
      </c>
      <c r="AK475">
        <v>6.3169065676339704</v>
      </c>
      <c r="AL475">
        <v>484</v>
      </c>
      <c r="AM475">
        <v>452</v>
      </c>
      <c r="AN475">
        <v>4</v>
      </c>
      <c r="AO475" t="s">
        <v>11991</v>
      </c>
      <c r="AP475">
        <v>1</v>
      </c>
      <c r="AQ475">
        <v>3</v>
      </c>
      <c r="AR475">
        <v>51.786886079253101</v>
      </c>
      <c r="AS475">
        <v>1.59331005115603E-2</v>
      </c>
      <c r="AT475">
        <v>4.50304949915789E-2</v>
      </c>
      <c r="AU475">
        <v>5.3697714980188403E-2</v>
      </c>
      <c r="AV475">
        <v>-2.7203357667977999</v>
      </c>
    </row>
    <row r="476" spans="1:48" x14ac:dyDescent="0.25">
      <c r="A476" t="s">
        <v>13914</v>
      </c>
      <c r="B476" s="6">
        <v>44664</v>
      </c>
      <c r="C476" t="s">
        <v>13915</v>
      </c>
      <c r="D476" t="s">
        <v>360</v>
      </c>
      <c r="E476">
        <v>36673776.600000001</v>
      </c>
      <c r="F476">
        <v>35274825</v>
      </c>
      <c r="G476">
        <v>1.3070470287232501E-2</v>
      </c>
      <c r="H476">
        <v>27.7</v>
      </c>
      <c r="I476">
        <v>3.6131769999999999</v>
      </c>
      <c r="J476">
        <v>8.2350650000000005</v>
      </c>
      <c r="K476">
        <v>8.2350650000000005</v>
      </c>
      <c r="L476">
        <v>539.63549999999998</v>
      </c>
      <c r="M476">
        <v>540</v>
      </c>
      <c r="N476">
        <v>11.361252</v>
      </c>
      <c r="O476">
        <v>0.59260000000000901</v>
      </c>
      <c r="P476">
        <v>8.0205773604902206E-2</v>
      </c>
      <c r="Q476">
        <v>-3.09938541202993</v>
      </c>
      <c r="R476">
        <v>95.018749999999997</v>
      </c>
      <c r="S476">
        <v>96.490750000000006</v>
      </c>
      <c r="T476">
        <v>95.018749999999997</v>
      </c>
      <c r="U476">
        <v>96.490750000000006</v>
      </c>
      <c r="V476" t="s">
        <v>11987</v>
      </c>
      <c r="W476" t="s">
        <v>10560</v>
      </c>
      <c r="X476" t="s">
        <v>931</v>
      </c>
      <c r="Y476" t="s">
        <v>625</v>
      </c>
      <c r="Z476" t="s">
        <v>11839</v>
      </c>
      <c r="AA476" t="s">
        <v>290</v>
      </c>
      <c r="AB476" t="s">
        <v>753</v>
      </c>
      <c r="AC476">
        <v>96.185417000000001</v>
      </c>
      <c r="AD476">
        <v>1.1666669999999999</v>
      </c>
      <c r="AE476" s="6">
        <v>44235</v>
      </c>
      <c r="AF476" s="6">
        <v>54788</v>
      </c>
      <c r="AG476" t="s">
        <v>967</v>
      </c>
      <c r="AH476">
        <v>3.8055560000000002</v>
      </c>
      <c r="AI476">
        <v>3.3148017547314801</v>
      </c>
      <c r="AJ476">
        <v>13.467419</v>
      </c>
      <c r="AK476">
        <v>7.0639667283327796</v>
      </c>
      <c r="AL476">
        <v>446</v>
      </c>
      <c r="AM476">
        <v>436</v>
      </c>
      <c r="AN476">
        <v>6</v>
      </c>
      <c r="AO476" t="s">
        <v>11991</v>
      </c>
      <c r="AP476">
        <v>1</v>
      </c>
      <c r="AQ476">
        <v>3</v>
      </c>
      <c r="AR476">
        <v>51.786886079253101</v>
      </c>
      <c r="AS476">
        <v>1.59331005115603E-2</v>
      </c>
      <c r="AT476">
        <v>4.50304949915789E-2</v>
      </c>
      <c r="AU476">
        <v>5.3697714980188403E-2</v>
      </c>
      <c r="AV476">
        <v>-2.7203357667977999</v>
      </c>
    </row>
    <row r="477" spans="1:48" x14ac:dyDescent="0.25">
      <c r="A477" t="s">
        <v>18618</v>
      </c>
      <c r="B477" s="6">
        <v>44664</v>
      </c>
      <c r="C477" t="s">
        <v>18619</v>
      </c>
      <c r="D477" t="s">
        <v>360</v>
      </c>
      <c r="E477">
        <v>14669510.4</v>
      </c>
      <c r="F477">
        <v>9854141.8047978207</v>
      </c>
      <c r="G477">
        <v>3.65128013646385E-3</v>
      </c>
      <c r="H477">
        <v>3.2361110000000002</v>
      </c>
      <c r="I477">
        <v>2.731468</v>
      </c>
      <c r="J477">
        <v>17.361252</v>
      </c>
      <c r="K477">
        <v>17.361252</v>
      </c>
      <c r="L477">
        <v>1478.6334999999999</v>
      </c>
      <c r="M477">
        <v>1479</v>
      </c>
      <c r="N477">
        <v>2.7179190000000002</v>
      </c>
      <c r="O477">
        <v>4.7554999999999996</v>
      </c>
      <c r="P477">
        <v>1.77732308177089</v>
      </c>
      <c r="Q477">
        <v>-18.818517707861801</v>
      </c>
      <c r="R477">
        <v>66</v>
      </c>
      <c r="S477">
        <v>69</v>
      </c>
      <c r="T477">
        <v>66</v>
      </c>
      <c r="U477">
        <v>69</v>
      </c>
      <c r="V477" t="s">
        <v>11987</v>
      </c>
      <c r="W477" t="s">
        <v>10863</v>
      </c>
      <c r="X477" t="s">
        <v>931</v>
      </c>
      <c r="Y477" t="s">
        <v>625</v>
      </c>
      <c r="Z477" t="s">
        <v>11839</v>
      </c>
      <c r="AA477" t="s">
        <v>11839</v>
      </c>
      <c r="AB477" t="s">
        <v>753</v>
      </c>
      <c r="AC477">
        <v>67.174306000000001</v>
      </c>
      <c r="AD477">
        <v>1.1743060000000001</v>
      </c>
      <c r="AE477" s="6">
        <v>44209</v>
      </c>
      <c r="AF477" s="6">
        <v>45851</v>
      </c>
      <c r="AG477" t="s">
        <v>1716</v>
      </c>
      <c r="AH477">
        <v>3.2361110000000002</v>
      </c>
      <c r="AI477">
        <v>2.73146839507343</v>
      </c>
      <c r="AJ477">
        <v>9.2431560000000008</v>
      </c>
      <c r="AK477">
        <v>17.361251825893699</v>
      </c>
      <c r="AL477">
        <v>1479</v>
      </c>
      <c r="AM477">
        <v>1466</v>
      </c>
      <c r="AN477">
        <v>4.45</v>
      </c>
      <c r="AO477" t="s">
        <v>11991</v>
      </c>
      <c r="AP477">
        <v>1</v>
      </c>
      <c r="AQ477">
        <v>4</v>
      </c>
      <c r="AR477">
        <v>41.2108667384353</v>
      </c>
      <c r="AS477">
        <v>2.5251681265501699E-2</v>
      </c>
      <c r="AT477">
        <v>0.68923145354345605</v>
      </c>
      <c r="AU477">
        <v>6.6793703403916896E-2</v>
      </c>
      <c r="AV477">
        <v>6.54885710453068</v>
      </c>
    </row>
    <row r="478" spans="1:48" x14ac:dyDescent="0.25">
      <c r="A478" t="s">
        <v>18620</v>
      </c>
      <c r="B478" s="6">
        <v>44664</v>
      </c>
      <c r="C478" t="s">
        <v>18621</v>
      </c>
      <c r="D478" t="s">
        <v>360</v>
      </c>
      <c r="E478">
        <v>19754940.800000001</v>
      </c>
      <c r="F478">
        <v>12040636.4</v>
      </c>
      <c r="G478">
        <v>4.4614475266187897E-3</v>
      </c>
      <c r="H478">
        <v>4.0388890000000002</v>
      </c>
      <c r="I478">
        <v>3.310597</v>
      </c>
      <c r="J478">
        <v>17.702697000000001</v>
      </c>
      <c r="K478">
        <v>17.702697000000001</v>
      </c>
      <c r="L478">
        <v>1509.4063999999901</v>
      </c>
      <c r="M478">
        <v>1510</v>
      </c>
      <c r="N478">
        <v>3.294095</v>
      </c>
      <c r="O478">
        <v>8.2099999999995996E-2</v>
      </c>
      <c r="P478">
        <v>-5.9050547010128103</v>
      </c>
      <c r="Q478">
        <v>-27.535822602555399</v>
      </c>
      <c r="R478">
        <v>60</v>
      </c>
      <c r="S478">
        <v>63</v>
      </c>
      <c r="T478">
        <v>60</v>
      </c>
      <c r="U478">
        <v>63</v>
      </c>
      <c r="V478" t="s">
        <v>11987</v>
      </c>
      <c r="W478" t="s">
        <v>6305</v>
      </c>
      <c r="X478" t="s">
        <v>931</v>
      </c>
      <c r="Y478" t="s">
        <v>625</v>
      </c>
      <c r="Z478" t="s">
        <v>11839</v>
      </c>
      <c r="AA478" t="s">
        <v>290</v>
      </c>
      <c r="AB478" t="s">
        <v>753</v>
      </c>
      <c r="AC478">
        <v>60.95</v>
      </c>
      <c r="AD478">
        <v>0.95</v>
      </c>
      <c r="AE478" s="6">
        <v>44229</v>
      </c>
      <c r="AF478" s="6">
        <v>46144</v>
      </c>
      <c r="AG478" t="s">
        <v>1706</v>
      </c>
      <c r="AH478">
        <v>4.0388890000000002</v>
      </c>
      <c r="AI478">
        <v>3.3105966321693101</v>
      </c>
      <c r="AJ478">
        <v>13.454408000000001</v>
      </c>
      <c r="AK478">
        <v>17.702696771169599</v>
      </c>
      <c r="AL478">
        <v>1510</v>
      </c>
      <c r="AM478">
        <v>1500</v>
      </c>
      <c r="AN478">
        <v>4.5</v>
      </c>
      <c r="AO478" t="s">
        <v>11991</v>
      </c>
      <c r="AP478">
        <v>1</v>
      </c>
      <c r="AQ478">
        <v>4</v>
      </c>
      <c r="AR478">
        <v>41.210866738435399</v>
      </c>
      <c r="AS478">
        <v>2.5251681265515899E-2</v>
      </c>
      <c r="AT478">
        <v>0.68923145354347004</v>
      </c>
      <c r="AU478">
        <v>6.6793703403931204E-2</v>
      </c>
      <c r="AV478">
        <v>6.5488571045306898</v>
      </c>
    </row>
    <row r="479" spans="1:48" x14ac:dyDescent="0.25">
      <c r="A479" t="s">
        <v>18622</v>
      </c>
      <c r="B479" s="6">
        <v>44664</v>
      </c>
      <c r="C479" t="s">
        <v>18623</v>
      </c>
      <c r="D479" t="s">
        <v>360</v>
      </c>
      <c r="E479">
        <v>14669510.4</v>
      </c>
      <c r="F479">
        <v>9563756.7926983591</v>
      </c>
      <c r="G479">
        <v>3.54368304200258E-3</v>
      </c>
      <c r="H479">
        <v>3.4916670000000001</v>
      </c>
      <c r="I479">
        <v>2.9062969999999999</v>
      </c>
      <c r="J479">
        <v>17.68863</v>
      </c>
      <c r="K479">
        <v>17.68863</v>
      </c>
      <c r="L479">
        <v>1510.298</v>
      </c>
      <c r="M479">
        <v>1510</v>
      </c>
      <c r="N479">
        <v>2.8902760000000001</v>
      </c>
      <c r="O479">
        <v>1.6391</v>
      </c>
      <c r="P479">
        <v>-1.2423547677890201</v>
      </c>
      <c r="Q479">
        <v>-23.210588665917001</v>
      </c>
      <c r="R479">
        <v>64</v>
      </c>
      <c r="S479">
        <v>67</v>
      </c>
      <c r="T479">
        <v>64</v>
      </c>
      <c r="U479">
        <v>67</v>
      </c>
      <c r="V479" t="s">
        <v>11987</v>
      </c>
      <c r="W479" t="s">
        <v>17629</v>
      </c>
      <c r="X479" t="s">
        <v>931</v>
      </c>
      <c r="Y479" t="s">
        <v>625</v>
      </c>
      <c r="Z479" t="s">
        <v>11839</v>
      </c>
      <c r="AA479" t="s">
        <v>268</v>
      </c>
      <c r="AB479" t="s">
        <v>753</v>
      </c>
      <c r="AC479">
        <v>65.194792000000007</v>
      </c>
      <c r="AD479">
        <v>1.1947920000000001</v>
      </c>
      <c r="AE479" s="6">
        <v>44392</v>
      </c>
      <c r="AF479" s="6">
        <v>45945</v>
      </c>
      <c r="AG479" t="s">
        <v>1706</v>
      </c>
      <c r="AH479">
        <v>3.4916670000000001</v>
      </c>
      <c r="AI479">
        <v>2.90629712705586</v>
      </c>
      <c r="AJ479">
        <v>10.464854000000001</v>
      </c>
      <c r="AK479">
        <v>17.6886299067835</v>
      </c>
      <c r="AL479">
        <v>1510</v>
      </c>
      <c r="AM479">
        <v>1499</v>
      </c>
      <c r="AN479">
        <v>4.625</v>
      </c>
      <c r="AO479" t="s">
        <v>11991</v>
      </c>
      <c r="AP479">
        <v>1</v>
      </c>
      <c r="AQ479">
        <v>4</v>
      </c>
      <c r="AR479">
        <v>41.210866738435399</v>
      </c>
      <c r="AS479">
        <v>2.5251681265515899E-2</v>
      </c>
      <c r="AT479">
        <v>0.68923145354347004</v>
      </c>
      <c r="AU479">
        <v>6.6793703403931204E-2</v>
      </c>
      <c r="AV479">
        <v>6.5488571045306898</v>
      </c>
    </row>
    <row r="480" spans="1:48" x14ac:dyDescent="0.25">
      <c r="A480" t="s">
        <v>18624</v>
      </c>
      <c r="B480" s="6">
        <v>44664</v>
      </c>
      <c r="C480" t="s">
        <v>18625</v>
      </c>
      <c r="D480" t="s">
        <v>360</v>
      </c>
      <c r="E480">
        <v>22004266</v>
      </c>
      <c r="F480">
        <v>15323770.800000001</v>
      </c>
      <c r="G480">
        <v>5.6779556455476598E-3</v>
      </c>
      <c r="H480">
        <v>2.661111</v>
      </c>
      <c r="I480">
        <v>2.241034</v>
      </c>
      <c r="J480">
        <v>19.227359</v>
      </c>
      <c r="K480">
        <v>19.227359</v>
      </c>
      <c r="L480">
        <v>1673.7592</v>
      </c>
      <c r="M480">
        <v>1672</v>
      </c>
      <c r="N480">
        <v>2.2287210000000002</v>
      </c>
      <c r="O480">
        <v>1.5357999999999901</v>
      </c>
      <c r="P480">
        <v>-2.53778677629324</v>
      </c>
      <c r="Q480">
        <v>-22.625080678822499</v>
      </c>
      <c r="R480">
        <v>68</v>
      </c>
      <c r="S480">
        <v>71</v>
      </c>
      <c r="T480">
        <v>68</v>
      </c>
      <c r="U480">
        <v>71</v>
      </c>
      <c r="V480" t="s">
        <v>11987</v>
      </c>
      <c r="W480" t="s">
        <v>6303</v>
      </c>
      <c r="X480" t="s">
        <v>931</v>
      </c>
      <c r="Y480" t="s">
        <v>625</v>
      </c>
      <c r="Z480" t="s">
        <v>753</v>
      </c>
      <c r="AA480" t="s">
        <v>11839</v>
      </c>
      <c r="AB480" t="s">
        <v>753</v>
      </c>
      <c r="AC480">
        <v>69.64</v>
      </c>
      <c r="AD480">
        <v>1.64</v>
      </c>
      <c r="AE480" s="6">
        <v>44180</v>
      </c>
      <c r="AF480" s="6">
        <v>45641</v>
      </c>
      <c r="AG480" t="s">
        <v>1706</v>
      </c>
      <c r="AH480">
        <v>2.661111</v>
      </c>
      <c r="AI480">
        <v>2.2410336451700901</v>
      </c>
      <c r="AJ480">
        <v>6.3123110000000002</v>
      </c>
      <c r="AK480">
        <v>19.227359070135499</v>
      </c>
      <c r="AL480">
        <v>1672</v>
      </c>
      <c r="AM480">
        <v>1655</v>
      </c>
      <c r="AN480">
        <v>4.8</v>
      </c>
      <c r="AO480" t="s">
        <v>11991</v>
      </c>
      <c r="AP480">
        <v>1</v>
      </c>
      <c r="AQ480">
        <v>4</v>
      </c>
      <c r="AR480">
        <v>41.210866738435399</v>
      </c>
      <c r="AS480">
        <v>2.5251681265515899E-2</v>
      </c>
      <c r="AT480">
        <v>0.68923145354347004</v>
      </c>
      <c r="AU480">
        <v>6.6793703403931204E-2</v>
      </c>
      <c r="AV480">
        <v>6.5488571045306898</v>
      </c>
    </row>
    <row r="481" spans="1:48" x14ac:dyDescent="0.25">
      <c r="A481" t="s">
        <v>16584</v>
      </c>
      <c r="B481" s="6">
        <v>44664</v>
      </c>
      <c r="C481" t="s">
        <v>16585</v>
      </c>
      <c r="D481" t="s">
        <v>360</v>
      </c>
      <c r="E481">
        <v>85572145</v>
      </c>
      <c r="F481">
        <v>78581494.599999994</v>
      </c>
      <c r="G481">
        <v>2.9117000353621199E-2</v>
      </c>
      <c r="H481">
        <v>3.947222</v>
      </c>
      <c r="I481">
        <v>3.6615359999999999</v>
      </c>
      <c r="J481">
        <v>5.1081459999999996</v>
      </c>
      <c r="K481">
        <v>5.1081459999999996</v>
      </c>
      <c r="L481">
        <v>250.336299999999</v>
      </c>
      <c r="M481">
        <v>249</v>
      </c>
      <c r="N481">
        <v>3.6451479999999998</v>
      </c>
      <c r="O481">
        <v>1.69999999999337E-3</v>
      </c>
      <c r="P481">
        <v>-0.518934270419946</v>
      </c>
      <c r="Q481">
        <v>-6.4506500868903398</v>
      </c>
      <c r="R481">
        <v>91.674999999999997</v>
      </c>
      <c r="S481">
        <v>92.370999999999995</v>
      </c>
      <c r="T481">
        <v>91.674999999999997</v>
      </c>
      <c r="U481">
        <v>92.370999999999995</v>
      </c>
      <c r="V481" t="s">
        <v>11987</v>
      </c>
      <c r="W481" t="s">
        <v>6425</v>
      </c>
      <c r="X481" t="s">
        <v>931</v>
      </c>
      <c r="Y481" t="s">
        <v>625</v>
      </c>
      <c r="Z481" t="s">
        <v>11838</v>
      </c>
      <c r="AA481" t="s">
        <v>11839</v>
      </c>
      <c r="AB481" t="s">
        <v>11990</v>
      </c>
      <c r="AC481">
        <v>91.830693999999994</v>
      </c>
      <c r="AD481">
        <v>0.155694</v>
      </c>
      <c r="AE481" s="6">
        <v>44284</v>
      </c>
      <c r="AF481" s="6">
        <v>46110</v>
      </c>
      <c r="AG481" t="s">
        <v>1812</v>
      </c>
      <c r="AH481">
        <v>3.947222</v>
      </c>
      <c r="AI481">
        <v>3.6615359189570702</v>
      </c>
      <c r="AJ481">
        <v>15.731325</v>
      </c>
      <c r="AK481">
        <v>5.1081462351405396</v>
      </c>
      <c r="AL481">
        <v>249</v>
      </c>
      <c r="AM481">
        <v>240</v>
      </c>
      <c r="AN481">
        <v>2.95</v>
      </c>
      <c r="AO481" t="s">
        <v>11991</v>
      </c>
      <c r="AP481">
        <v>1</v>
      </c>
      <c r="AQ481">
        <v>1</v>
      </c>
      <c r="AR481">
        <v>82.9470965791011</v>
      </c>
      <c r="AS481">
        <v>9.5239918135803202E-3</v>
      </c>
      <c r="AT481">
        <v>0.111786280214516</v>
      </c>
      <c r="AU481">
        <v>5.4063272778108698E-2</v>
      </c>
      <c r="AV481">
        <v>-1.5508745781578801</v>
      </c>
    </row>
    <row r="482" spans="1:48" x14ac:dyDescent="0.25">
      <c r="A482" t="s">
        <v>13916</v>
      </c>
      <c r="B482" s="6">
        <v>44664</v>
      </c>
      <c r="C482" t="s">
        <v>13917</v>
      </c>
      <c r="D482" t="s">
        <v>360</v>
      </c>
      <c r="E482">
        <v>61122961</v>
      </c>
      <c r="F482">
        <v>61898285.600000001</v>
      </c>
      <c r="G482">
        <v>2.2935328629513599E-2</v>
      </c>
      <c r="H482">
        <v>1.855556</v>
      </c>
      <c r="I482">
        <v>1.7544690000000001</v>
      </c>
      <c r="J482">
        <v>4.431864</v>
      </c>
      <c r="K482">
        <v>4.431864</v>
      </c>
      <c r="L482">
        <v>218.6508</v>
      </c>
      <c r="M482">
        <v>216</v>
      </c>
      <c r="N482">
        <v>1.7453320000000001</v>
      </c>
      <c r="O482">
        <v>0.33339999999999398</v>
      </c>
      <c r="P482">
        <v>0.47094594765897302</v>
      </c>
      <c r="Q482">
        <v>-2.5845645248229601</v>
      </c>
      <c r="R482">
        <v>100.55</v>
      </c>
      <c r="S482">
        <v>100.95</v>
      </c>
      <c r="T482">
        <v>100.55</v>
      </c>
      <c r="U482">
        <v>100.95</v>
      </c>
      <c r="V482" t="s">
        <v>11987</v>
      </c>
      <c r="W482" t="s">
        <v>6422</v>
      </c>
      <c r="X482" t="s">
        <v>931</v>
      </c>
      <c r="Y482" t="s">
        <v>625</v>
      </c>
      <c r="Z482" t="s">
        <v>11838</v>
      </c>
      <c r="AA482" t="s">
        <v>11839</v>
      </c>
      <c r="AB482" t="s">
        <v>11990</v>
      </c>
      <c r="AC482">
        <v>101.268467</v>
      </c>
      <c r="AD482">
        <v>0.71846699999999997</v>
      </c>
      <c r="AE482" s="6">
        <v>43522</v>
      </c>
      <c r="AF482" s="6">
        <v>45348</v>
      </c>
      <c r="AG482" t="s">
        <v>1812</v>
      </c>
      <c r="AH482">
        <v>1.855556</v>
      </c>
      <c r="AI482">
        <v>1.75446865005439</v>
      </c>
      <c r="AJ482">
        <v>4.1336849999999998</v>
      </c>
      <c r="AK482">
        <v>4.4318639478323902</v>
      </c>
      <c r="AL482">
        <v>216</v>
      </c>
      <c r="AM482">
        <v>187</v>
      </c>
      <c r="AN482">
        <v>4.9740000000000002</v>
      </c>
      <c r="AO482" t="s">
        <v>11991</v>
      </c>
      <c r="AP482">
        <v>1</v>
      </c>
      <c r="AQ482">
        <v>1</v>
      </c>
      <c r="AR482">
        <v>82.9470965791011</v>
      </c>
      <c r="AS482">
        <v>9.5239918135803202E-3</v>
      </c>
      <c r="AT482">
        <v>0.111786280214516</v>
      </c>
      <c r="AU482">
        <v>5.4063272778108698E-2</v>
      </c>
      <c r="AV482">
        <v>-1.5508745781578801</v>
      </c>
    </row>
    <row r="483" spans="1:48" x14ac:dyDescent="0.25">
      <c r="A483" t="s">
        <v>13918</v>
      </c>
      <c r="B483" s="6">
        <v>44664</v>
      </c>
      <c r="C483" t="s">
        <v>13919</v>
      </c>
      <c r="D483" t="s">
        <v>446</v>
      </c>
      <c r="E483">
        <v>22004265.600000001</v>
      </c>
      <c r="F483">
        <v>22109779.100000001</v>
      </c>
      <c r="G483">
        <v>8.1923924957946204E-3</v>
      </c>
      <c r="H483">
        <v>0.76944400000000002</v>
      </c>
      <c r="I483">
        <v>0.75633899999999998</v>
      </c>
      <c r="J483">
        <v>3.5416750000000001</v>
      </c>
      <c r="K483">
        <v>3.5416750000000001</v>
      </c>
      <c r="L483">
        <v>211.07640000000001</v>
      </c>
      <c r="M483">
        <v>201</v>
      </c>
      <c r="N483">
        <v>0.74729599999999996</v>
      </c>
      <c r="O483">
        <v>0.1336</v>
      </c>
      <c r="P483">
        <v>7.8157395805966701E-2</v>
      </c>
      <c r="Q483">
        <v>-0.69498113243678905</v>
      </c>
      <c r="R483">
        <v>99.643749999999997</v>
      </c>
      <c r="S483">
        <v>100.05875</v>
      </c>
      <c r="T483">
        <v>99.643749999999997</v>
      </c>
      <c r="U483">
        <v>100.05875</v>
      </c>
      <c r="V483" t="s">
        <v>11987</v>
      </c>
      <c r="W483" t="s">
        <v>6325</v>
      </c>
      <c r="X483" t="s">
        <v>931</v>
      </c>
      <c r="Y483" t="s">
        <v>625</v>
      </c>
      <c r="Z483" t="s">
        <v>11838</v>
      </c>
      <c r="AA483" t="s">
        <v>11839</v>
      </c>
      <c r="AB483" t="s">
        <v>11990</v>
      </c>
      <c r="AC483">
        <v>100.47951399999999</v>
      </c>
      <c r="AD483">
        <v>0.83576399999999995</v>
      </c>
      <c r="AE483" s="6">
        <v>43125</v>
      </c>
      <c r="AF483" s="6">
        <v>44951</v>
      </c>
      <c r="AG483" t="s">
        <v>1752</v>
      </c>
      <c r="AH483">
        <v>0.76944400000000002</v>
      </c>
      <c r="AI483">
        <v>0.75633868856906195</v>
      </c>
      <c r="AJ483">
        <v>1.213241</v>
      </c>
      <c r="AK483">
        <v>3.5416753208112799</v>
      </c>
      <c r="AL483">
        <v>201</v>
      </c>
      <c r="AM483">
        <v>167</v>
      </c>
      <c r="AN483">
        <v>3.625</v>
      </c>
      <c r="AO483" t="s">
        <v>11991</v>
      </c>
      <c r="AP483">
        <v>1</v>
      </c>
      <c r="AQ483">
        <v>3</v>
      </c>
      <c r="AR483">
        <v>28.9238129048844</v>
      </c>
      <c r="AS483">
        <v>-0.19890103783006099</v>
      </c>
      <c r="AT483">
        <v>-7.2196744152634098</v>
      </c>
      <c r="AU483">
        <v>-2.0076555515002799</v>
      </c>
      <c r="AV483">
        <v>-30.2638602328053</v>
      </c>
    </row>
    <row r="484" spans="1:48" x14ac:dyDescent="0.25">
      <c r="A484" t="s">
        <v>13920</v>
      </c>
      <c r="B484" s="6">
        <v>44664</v>
      </c>
      <c r="C484" t="s">
        <v>13921</v>
      </c>
      <c r="D484" t="s">
        <v>446</v>
      </c>
      <c r="E484">
        <v>36673776.600000001</v>
      </c>
      <c r="F484">
        <v>35407003.100000001</v>
      </c>
      <c r="G484">
        <v>1.3119446595346199E-2</v>
      </c>
      <c r="H484">
        <v>27.7</v>
      </c>
      <c r="I484">
        <v>2.7967050000000002</v>
      </c>
      <c r="J484">
        <v>7.7779550000000004</v>
      </c>
      <c r="K484">
        <v>7.7779550000000004</v>
      </c>
      <c r="L484">
        <v>493.92450000000002</v>
      </c>
      <c r="M484">
        <v>494</v>
      </c>
      <c r="N484">
        <v>11.890641</v>
      </c>
      <c r="O484">
        <v>1.37000000000053E-2</v>
      </c>
      <c r="P484">
        <v>-0.110648966522264</v>
      </c>
      <c r="Q484">
        <v>-6.1662191445157797</v>
      </c>
      <c r="R484">
        <v>95.112499999999997</v>
      </c>
      <c r="S484">
        <v>96.383499999999998</v>
      </c>
      <c r="T484">
        <v>95.112499999999997</v>
      </c>
      <c r="U484">
        <v>96.383499999999998</v>
      </c>
      <c r="V484" t="s">
        <v>11987</v>
      </c>
      <c r="W484" t="s">
        <v>13922</v>
      </c>
      <c r="X484" t="s">
        <v>931</v>
      </c>
      <c r="Y484" t="s">
        <v>625</v>
      </c>
      <c r="Z484" t="s">
        <v>11839</v>
      </c>
      <c r="AA484" t="s">
        <v>256</v>
      </c>
      <c r="AB484" t="s">
        <v>11990</v>
      </c>
      <c r="AC484">
        <v>96.545833000000002</v>
      </c>
      <c r="AD484">
        <v>1.433333</v>
      </c>
      <c r="AE484" s="6">
        <v>43808</v>
      </c>
      <c r="AF484" s="6">
        <v>54788</v>
      </c>
      <c r="AG484" t="s">
        <v>1752</v>
      </c>
      <c r="AH484">
        <v>2.641667</v>
      </c>
      <c r="AI484">
        <v>2.4410433181335001</v>
      </c>
      <c r="AJ484">
        <v>7.243525</v>
      </c>
      <c r="AK484">
        <v>5.4870325972958502</v>
      </c>
      <c r="AL484">
        <v>298</v>
      </c>
      <c r="AM484">
        <v>281</v>
      </c>
      <c r="AN484">
        <v>4</v>
      </c>
      <c r="AO484" t="s">
        <v>11991</v>
      </c>
      <c r="AP484">
        <v>1</v>
      </c>
      <c r="AQ484">
        <v>3</v>
      </c>
      <c r="AR484">
        <v>28.9238129048844</v>
      </c>
      <c r="AS484">
        <v>-0.19890103783006099</v>
      </c>
      <c r="AT484">
        <v>-7.2196744152634098</v>
      </c>
      <c r="AU484">
        <v>-2.0076555515002799</v>
      </c>
      <c r="AV484">
        <v>-30.2638602328053</v>
      </c>
    </row>
    <row r="485" spans="1:48" x14ac:dyDescent="0.25">
      <c r="A485" t="s">
        <v>13923</v>
      </c>
      <c r="B485" s="6">
        <v>44664</v>
      </c>
      <c r="C485" t="s">
        <v>13924</v>
      </c>
      <c r="D485" t="s">
        <v>280</v>
      </c>
      <c r="E485">
        <v>29339021.399999999</v>
      </c>
      <c r="F485">
        <v>29146789.800000001</v>
      </c>
      <c r="G485">
        <v>1.0799833886155401E-2</v>
      </c>
      <c r="H485">
        <v>1.0916669999999999</v>
      </c>
      <c r="I485">
        <v>1.0302340000000001</v>
      </c>
      <c r="J485">
        <v>6.0352639999999997</v>
      </c>
      <c r="K485">
        <v>6.0352639999999997</v>
      </c>
      <c r="L485">
        <v>430.62969999999899</v>
      </c>
      <c r="M485">
        <v>428</v>
      </c>
      <c r="N485">
        <v>1.026618</v>
      </c>
      <c r="O485">
        <v>0.209400000000004</v>
      </c>
      <c r="P485">
        <v>2.7723187990512201</v>
      </c>
      <c r="Q485">
        <v>-0.57062595833060603</v>
      </c>
      <c r="R485">
        <v>97.456249999999997</v>
      </c>
      <c r="S485">
        <v>98.526250000000005</v>
      </c>
      <c r="T485">
        <v>97.456249999999997</v>
      </c>
      <c r="U485">
        <v>98.526250000000005</v>
      </c>
      <c r="V485" t="s">
        <v>11987</v>
      </c>
      <c r="W485" t="s">
        <v>6356</v>
      </c>
      <c r="X485" t="s">
        <v>931</v>
      </c>
      <c r="Y485" t="s">
        <v>625</v>
      </c>
      <c r="Z485" t="s">
        <v>753</v>
      </c>
      <c r="AA485" t="s">
        <v>396</v>
      </c>
      <c r="AB485" t="s">
        <v>753</v>
      </c>
      <c r="AC485">
        <v>99.344791999999998</v>
      </c>
      <c r="AD485">
        <v>1.8885419999999999</v>
      </c>
      <c r="AE485" s="6">
        <v>41415</v>
      </c>
      <c r="AF485" s="6">
        <v>45067</v>
      </c>
      <c r="AG485" t="s">
        <v>1782</v>
      </c>
      <c r="AH485">
        <v>1.0916669999999999</v>
      </c>
      <c r="AI485">
        <v>1.0302337187641</v>
      </c>
      <c r="AJ485">
        <v>2.0697100000000002</v>
      </c>
      <c r="AK485">
        <v>6.0352637233341104</v>
      </c>
      <c r="AL485">
        <v>428</v>
      </c>
      <c r="AM485">
        <v>389</v>
      </c>
      <c r="AN485">
        <v>4.625</v>
      </c>
      <c r="AO485" t="s">
        <v>11991</v>
      </c>
      <c r="AP485">
        <v>1</v>
      </c>
      <c r="AQ485">
        <v>3</v>
      </c>
      <c r="AR485">
        <v>42.862053366658003</v>
      </c>
      <c r="AS485">
        <v>1.9426469464725898E-2</v>
      </c>
      <c r="AT485">
        <v>0.13081799301160399</v>
      </c>
      <c r="AU485">
        <v>8.5138035559033598E-2</v>
      </c>
      <c r="AV485">
        <v>0.70844032351561703</v>
      </c>
    </row>
    <row r="486" spans="1:48" x14ac:dyDescent="0.25">
      <c r="A486" t="s">
        <v>13925</v>
      </c>
      <c r="B486" s="6">
        <v>44664</v>
      </c>
      <c r="C486" t="s">
        <v>13926</v>
      </c>
      <c r="D486" t="s">
        <v>360</v>
      </c>
      <c r="E486">
        <v>19559347.600000001</v>
      </c>
      <c r="F486">
        <v>14368921.5</v>
      </c>
      <c r="G486">
        <v>5.3241528886346402E-3</v>
      </c>
      <c r="H486">
        <v>1.0111110000000001</v>
      </c>
      <c r="I486">
        <v>0.82398300000000002</v>
      </c>
      <c r="J486">
        <v>38.166710000000002</v>
      </c>
      <c r="K486">
        <v>38.166710000000002</v>
      </c>
      <c r="L486">
        <v>3649.2199000000001</v>
      </c>
      <c r="M486">
        <v>3649</v>
      </c>
      <c r="N486">
        <v>0.81955500000000003</v>
      </c>
      <c r="O486">
        <v>9.2699999999989999E-2</v>
      </c>
      <c r="P486">
        <v>3.1424282861417701</v>
      </c>
      <c r="Q486">
        <v>-5.6842420737187904</v>
      </c>
      <c r="R486">
        <v>72</v>
      </c>
      <c r="S486">
        <v>75</v>
      </c>
      <c r="T486">
        <v>72</v>
      </c>
      <c r="U486">
        <v>75</v>
      </c>
      <c r="V486" t="s">
        <v>11987</v>
      </c>
      <c r="W486" t="s">
        <v>6476</v>
      </c>
      <c r="X486" t="s">
        <v>931</v>
      </c>
      <c r="Y486" t="s">
        <v>625</v>
      </c>
      <c r="Z486" t="s">
        <v>11839</v>
      </c>
      <c r="AA486" t="s">
        <v>248</v>
      </c>
      <c r="AB486" t="s">
        <v>11815</v>
      </c>
      <c r="AC486">
        <v>73.463194000000001</v>
      </c>
      <c r="AD486">
        <v>1.4631940000000001</v>
      </c>
      <c r="AE486" s="6">
        <v>44034</v>
      </c>
      <c r="AF486" s="6">
        <v>45038</v>
      </c>
      <c r="AG486" t="s">
        <v>1864</v>
      </c>
      <c r="AH486">
        <v>1.0111110000000001</v>
      </c>
      <c r="AI486">
        <v>0.82398347756032797</v>
      </c>
      <c r="AJ486">
        <v>1.440712</v>
      </c>
      <c r="AK486">
        <v>38.166710261803701</v>
      </c>
      <c r="AL486">
        <v>3649</v>
      </c>
      <c r="AM486">
        <v>3608</v>
      </c>
      <c r="AN486">
        <v>6.125</v>
      </c>
      <c r="AO486" t="s">
        <v>11991</v>
      </c>
      <c r="AP486">
        <v>1</v>
      </c>
      <c r="AQ486">
        <v>4</v>
      </c>
      <c r="AR486">
        <v>31.3529189030175</v>
      </c>
      <c r="AS486">
        <v>2.7018942617345901E-2</v>
      </c>
      <c r="AT486">
        <v>7.2402331781027798E-2</v>
      </c>
      <c r="AU486">
        <v>8.2699055570475993E-2</v>
      </c>
      <c r="AV486">
        <v>-6.7807482417993697E-2</v>
      </c>
    </row>
    <row r="487" spans="1:48" x14ac:dyDescent="0.25">
      <c r="A487" t="s">
        <v>13927</v>
      </c>
      <c r="B487" s="6">
        <v>44664</v>
      </c>
      <c r="C487" t="s">
        <v>13928</v>
      </c>
      <c r="D487" t="s">
        <v>360</v>
      </c>
      <c r="E487">
        <v>22004266</v>
      </c>
      <c r="F487">
        <v>21004477.699999999</v>
      </c>
      <c r="G487">
        <v>7.7828423725753004E-3</v>
      </c>
      <c r="H487">
        <v>3.0305559999999998</v>
      </c>
      <c r="I487">
        <v>2.7121300000000002</v>
      </c>
      <c r="J487">
        <v>6.6401909999999997</v>
      </c>
      <c r="K487">
        <v>6.6401909999999997</v>
      </c>
      <c r="L487">
        <v>407.39079999999899</v>
      </c>
      <c r="M487">
        <v>408</v>
      </c>
      <c r="N487">
        <v>2.6989939999999999</v>
      </c>
      <c r="O487">
        <v>-0.20679999999999499</v>
      </c>
      <c r="P487">
        <v>-0.59071053131495299</v>
      </c>
      <c r="Q487">
        <v>-3.88751265839938</v>
      </c>
      <c r="R487">
        <v>93.25</v>
      </c>
      <c r="S487">
        <v>94.75</v>
      </c>
      <c r="T487">
        <v>93.25</v>
      </c>
      <c r="U487">
        <v>94.75</v>
      </c>
      <c r="V487" t="s">
        <v>11987</v>
      </c>
      <c r="W487" t="s">
        <v>6457</v>
      </c>
      <c r="X487" t="s">
        <v>931</v>
      </c>
      <c r="Y487" t="s">
        <v>625</v>
      </c>
      <c r="Z487" t="s">
        <v>11839</v>
      </c>
      <c r="AA487" t="s">
        <v>396</v>
      </c>
      <c r="AB487" t="s">
        <v>753</v>
      </c>
      <c r="AC487">
        <v>95.456389000000001</v>
      </c>
      <c r="AD487">
        <v>2.2063890000000002</v>
      </c>
      <c r="AE487" s="6">
        <v>44133</v>
      </c>
      <c r="AF487" s="6">
        <v>45776</v>
      </c>
      <c r="AG487" t="s">
        <v>1852</v>
      </c>
      <c r="AH487">
        <v>3.0305559999999998</v>
      </c>
      <c r="AI487">
        <v>2.71213039423706</v>
      </c>
      <c r="AJ487">
        <v>9.1376910000000002</v>
      </c>
      <c r="AK487">
        <v>6.6401913922867504</v>
      </c>
      <c r="AL487">
        <v>408</v>
      </c>
      <c r="AM487">
        <v>394</v>
      </c>
      <c r="AN487">
        <v>4.7</v>
      </c>
      <c r="AO487" t="s">
        <v>11991</v>
      </c>
      <c r="AP487">
        <v>1</v>
      </c>
      <c r="AQ487">
        <v>4</v>
      </c>
      <c r="AR487">
        <v>36.335652777331198</v>
      </c>
      <c r="AS487">
        <v>2.4000914271702801E-2</v>
      </c>
      <c r="AT487">
        <v>-7.03761627909216E-3</v>
      </c>
      <c r="AU487">
        <v>5.5536800459712703E-2</v>
      </c>
      <c r="AV487">
        <v>-0.345992504726574</v>
      </c>
    </row>
    <row r="488" spans="1:48" x14ac:dyDescent="0.25">
      <c r="A488" t="s">
        <v>13929</v>
      </c>
      <c r="B488" s="6">
        <v>44664</v>
      </c>
      <c r="C488" t="s">
        <v>13930</v>
      </c>
      <c r="D488" t="s">
        <v>360</v>
      </c>
      <c r="E488">
        <v>14669510.4</v>
      </c>
      <c r="F488">
        <v>14044731.800000001</v>
      </c>
      <c r="G488">
        <v>5.2040300842012598E-3</v>
      </c>
      <c r="H488">
        <v>3.2361110000000002</v>
      </c>
      <c r="I488">
        <v>2.8635989999999998</v>
      </c>
      <c r="J488">
        <v>7.1397219999999999</v>
      </c>
      <c r="K488">
        <v>7.1397219999999999</v>
      </c>
      <c r="L488">
        <v>456.48050000000001</v>
      </c>
      <c r="M488">
        <v>457</v>
      </c>
      <c r="N488">
        <v>2.849396</v>
      </c>
      <c r="O488">
        <v>-0.19519999999999499</v>
      </c>
      <c r="P488">
        <v>-1.0646513600732199</v>
      </c>
      <c r="Q488">
        <v>-2.9121066429407101</v>
      </c>
      <c r="R488">
        <v>94.25</v>
      </c>
      <c r="S488">
        <v>95.75</v>
      </c>
      <c r="T488">
        <v>94.25</v>
      </c>
      <c r="U488">
        <v>95.75</v>
      </c>
      <c r="V488" t="s">
        <v>11987</v>
      </c>
      <c r="W488" t="s">
        <v>6459</v>
      </c>
      <c r="X488" t="s">
        <v>931</v>
      </c>
      <c r="Y488" t="s">
        <v>625</v>
      </c>
      <c r="Z488" t="s">
        <v>11839</v>
      </c>
      <c r="AA488" t="s">
        <v>396</v>
      </c>
      <c r="AB488" t="s">
        <v>753</v>
      </c>
      <c r="AC488">
        <v>95.740971999999999</v>
      </c>
      <c r="AD488">
        <v>1.490972</v>
      </c>
      <c r="AE488" s="6">
        <v>44025</v>
      </c>
      <c r="AF488" s="6">
        <v>45851</v>
      </c>
      <c r="AG488" t="s">
        <v>1852</v>
      </c>
      <c r="AH488">
        <v>3.2361110000000002</v>
      </c>
      <c r="AI488">
        <v>2.8635986828330902</v>
      </c>
      <c r="AJ488">
        <v>10.149012000000001</v>
      </c>
      <c r="AK488">
        <v>7.1397218021479496</v>
      </c>
      <c r="AL488">
        <v>457</v>
      </c>
      <c r="AM488">
        <v>444</v>
      </c>
      <c r="AN488">
        <v>5.65</v>
      </c>
      <c r="AO488" t="s">
        <v>11991</v>
      </c>
      <c r="AP488">
        <v>1</v>
      </c>
      <c r="AQ488">
        <v>4</v>
      </c>
      <c r="AR488">
        <v>36.335652777331198</v>
      </c>
      <c r="AS488">
        <v>2.4000914271702801E-2</v>
      </c>
      <c r="AT488">
        <v>-7.03761627909216E-3</v>
      </c>
      <c r="AU488">
        <v>5.5536800459712703E-2</v>
      </c>
      <c r="AV488">
        <v>-0.345992504726574</v>
      </c>
    </row>
    <row r="489" spans="1:48" x14ac:dyDescent="0.25">
      <c r="A489" t="s">
        <v>20557</v>
      </c>
      <c r="B489" s="6">
        <v>44664</v>
      </c>
      <c r="C489" t="s">
        <v>20558</v>
      </c>
      <c r="D489" t="s">
        <v>360</v>
      </c>
      <c r="E489">
        <v>15891969.6</v>
      </c>
      <c r="F489">
        <v>3938725.3405499998</v>
      </c>
      <c r="G489">
        <v>1.45942588241778E-3</v>
      </c>
      <c r="H489">
        <v>2.375</v>
      </c>
      <c r="I489">
        <v>1.2167349999999999</v>
      </c>
      <c r="J489">
        <v>96.199091999999993</v>
      </c>
      <c r="K489">
        <v>96.199091999999993</v>
      </c>
      <c r="L489">
        <v>9377.2842000000001</v>
      </c>
      <c r="M489">
        <v>9385</v>
      </c>
      <c r="N489">
        <v>1.209212</v>
      </c>
      <c r="O489">
        <v>-3.62909999999999</v>
      </c>
      <c r="P489">
        <v>15.270581378955301</v>
      </c>
      <c r="Q489">
        <v>-17.885894094944799</v>
      </c>
      <c r="R489">
        <v>23.331250000000001</v>
      </c>
      <c r="S489">
        <v>25.49025</v>
      </c>
      <c r="T489">
        <v>23.331250000000001</v>
      </c>
      <c r="U489">
        <v>25.49025</v>
      </c>
      <c r="V489" t="s">
        <v>11987</v>
      </c>
      <c r="W489" t="s">
        <v>6529</v>
      </c>
      <c r="X489" t="s">
        <v>931</v>
      </c>
      <c r="Y489" t="s">
        <v>625</v>
      </c>
      <c r="Z489" t="s">
        <v>11839</v>
      </c>
      <c r="AA489" t="s">
        <v>11839</v>
      </c>
      <c r="AB489" t="s">
        <v>12045</v>
      </c>
      <c r="AC489">
        <v>24.784375000000001</v>
      </c>
      <c r="AD489">
        <v>1.453125</v>
      </c>
      <c r="AE489" s="6">
        <v>44258</v>
      </c>
      <c r="AF489" s="6">
        <v>45538</v>
      </c>
      <c r="AG489" t="s">
        <v>2494</v>
      </c>
      <c r="AH489">
        <v>2.375</v>
      </c>
      <c r="AI489">
        <v>1.2167346157585699</v>
      </c>
      <c r="AJ489">
        <v>2.193012</v>
      </c>
      <c r="AK489">
        <v>96.1990921609694</v>
      </c>
      <c r="AL489">
        <v>9385</v>
      </c>
      <c r="AM489">
        <v>9363</v>
      </c>
      <c r="AN489">
        <v>11.625</v>
      </c>
      <c r="AO489" t="s">
        <v>11991</v>
      </c>
      <c r="AP489">
        <v>1</v>
      </c>
      <c r="AQ489">
        <v>4</v>
      </c>
      <c r="AR489">
        <v>33.0589013472527</v>
      </c>
      <c r="AS489">
        <v>0.10082057937111601</v>
      </c>
      <c r="AT489">
        <v>3.1282160253325899</v>
      </c>
      <c r="AU489">
        <v>1.27658691690961</v>
      </c>
      <c r="AV489">
        <v>9.2118317848372193</v>
      </c>
    </row>
    <row r="490" spans="1:48" x14ac:dyDescent="0.25">
      <c r="A490" t="s">
        <v>20559</v>
      </c>
      <c r="B490" s="6">
        <v>44664</v>
      </c>
      <c r="C490" t="s">
        <v>20560</v>
      </c>
      <c r="D490" t="s">
        <v>360</v>
      </c>
      <c r="E490">
        <v>22004266</v>
      </c>
      <c r="F490">
        <v>5608719.2908077501</v>
      </c>
      <c r="G490">
        <v>2.0782129731030498E-3</v>
      </c>
      <c r="H490">
        <v>2.230556</v>
      </c>
      <c r="I490">
        <v>1.2269669999999999</v>
      </c>
      <c r="J490">
        <v>91.516131000000001</v>
      </c>
      <c r="K490">
        <v>91.516131000000001</v>
      </c>
      <c r="L490">
        <v>8912.1947999999993</v>
      </c>
      <c r="M490">
        <v>8917</v>
      </c>
      <c r="N490">
        <v>1.221322</v>
      </c>
      <c r="O490">
        <v>-3.2168999999999999</v>
      </c>
      <c r="P490">
        <v>13.9272099150093</v>
      </c>
      <c r="Q490">
        <v>-22.3524004907602</v>
      </c>
      <c r="R490">
        <v>23.3</v>
      </c>
      <c r="S490">
        <v>25.655999999999999</v>
      </c>
      <c r="T490">
        <v>23.3</v>
      </c>
      <c r="U490">
        <v>25.655999999999999</v>
      </c>
      <c r="V490" t="s">
        <v>11987</v>
      </c>
      <c r="W490" t="s">
        <v>6528</v>
      </c>
      <c r="X490" t="s">
        <v>931</v>
      </c>
      <c r="Y490" t="s">
        <v>625</v>
      </c>
      <c r="Z490" t="s">
        <v>11839</v>
      </c>
      <c r="AA490" t="s">
        <v>11839</v>
      </c>
      <c r="AB490" t="s">
        <v>12045</v>
      </c>
      <c r="AC490">
        <v>25.489235999999998</v>
      </c>
      <c r="AD490">
        <v>2.1892360000000002</v>
      </c>
      <c r="AE490" s="6">
        <v>43657</v>
      </c>
      <c r="AF490" s="6">
        <v>45484</v>
      </c>
      <c r="AG490" t="s">
        <v>2494</v>
      </c>
      <c r="AH490">
        <v>2.230556</v>
      </c>
      <c r="AI490">
        <v>1.2269670942695701</v>
      </c>
      <c r="AJ490">
        <v>2.179621</v>
      </c>
      <c r="AK490">
        <v>91.516131122725497</v>
      </c>
      <c r="AL490">
        <v>8917</v>
      </c>
      <c r="AM490">
        <v>8894</v>
      </c>
      <c r="AN490">
        <v>8.125</v>
      </c>
      <c r="AO490" t="s">
        <v>11991</v>
      </c>
      <c r="AP490">
        <v>1</v>
      </c>
      <c r="AQ490">
        <v>4</v>
      </c>
      <c r="AR490">
        <v>33.0589013472527</v>
      </c>
      <c r="AS490">
        <v>0.10082057937111601</v>
      </c>
      <c r="AT490">
        <v>3.1282160253325899</v>
      </c>
      <c r="AU490">
        <v>1.27658691690961</v>
      </c>
      <c r="AV490">
        <v>9.2118317848372193</v>
      </c>
    </row>
    <row r="491" spans="1:48" x14ac:dyDescent="0.25">
      <c r="A491" t="s">
        <v>13931</v>
      </c>
      <c r="B491" s="6">
        <v>44664</v>
      </c>
      <c r="C491" t="s">
        <v>13932</v>
      </c>
      <c r="D491" t="s">
        <v>360</v>
      </c>
      <c r="E491">
        <v>16625445.199999999</v>
      </c>
      <c r="F491">
        <v>12977822.5</v>
      </c>
      <c r="G491">
        <v>4.8087054694250404E-3</v>
      </c>
      <c r="H491">
        <v>1.2749999999999999</v>
      </c>
      <c r="I491">
        <v>1.0004850000000001</v>
      </c>
      <c r="J491">
        <v>34.088071999999997</v>
      </c>
      <c r="K491">
        <v>34.088071999999997</v>
      </c>
      <c r="L491">
        <v>3223.5171999999998</v>
      </c>
      <c r="M491">
        <v>3221</v>
      </c>
      <c r="N491">
        <v>0.99756500000000004</v>
      </c>
      <c r="O491">
        <v>0.194000000000005</v>
      </c>
      <c r="P491">
        <v>0.68216380120449305</v>
      </c>
      <c r="Q491">
        <v>5.1714309586317002</v>
      </c>
      <c r="R491">
        <v>75</v>
      </c>
      <c r="S491">
        <v>80</v>
      </c>
      <c r="T491">
        <v>75</v>
      </c>
      <c r="U491">
        <v>80</v>
      </c>
      <c r="V491" t="s">
        <v>11987</v>
      </c>
      <c r="W491" t="s">
        <v>10949</v>
      </c>
      <c r="X491" t="s">
        <v>931</v>
      </c>
      <c r="Y491" t="s">
        <v>625</v>
      </c>
      <c r="Z491" t="s">
        <v>11839</v>
      </c>
      <c r="AA491" t="s">
        <v>367</v>
      </c>
      <c r="AB491" t="s">
        <v>11815</v>
      </c>
      <c r="AC491">
        <v>78.06</v>
      </c>
      <c r="AD491">
        <v>3.06</v>
      </c>
      <c r="AE491" s="6">
        <v>44223</v>
      </c>
      <c r="AF491" s="6">
        <v>45134</v>
      </c>
      <c r="AG491" t="s">
        <v>2487</v>
      </c>
      <c r="AH491">
        <v>1.2749999999999999</v>
      </c>
      <c r="AI491">
        <v>1.00048510482702</v>
      </c>
      <c r="AJ491">
        <v>1.8885639999999999</v>
      </c>
      <c r="AK491">
        <v>34.088071912967301</v>
      </c>
      <c r="AL491">
        <v>3221</v>
      </c>
      <c r="AM491">
        <v>3184</v>
      </c>
      <c r="AN491">
        <v>13.6</v>
      </c>
      <c r="AO491" t="s">
        <v>11991</v>
      </c>
      <c r="AP491">
        <v>1</v>
      </c>
      <c r="AQ491">
        <v>4</v>
      </c>
      <c r="AR491">
        <v>34.502812544822397</v>
      </c>
      <c r="AS491">
        <v>2.4975125332552701E-2</v>
      </c>
      <c r="AT491">
        <v>-0.97015319638911202</v>
      </c>
      <c r="AU491">
        <v>6.4304700007326604E-2</v>
      </c>
      <c r="AV491">
        <v>-9.4132578175945696</v>
      </c>
    </row>
    <row r="492" spans="1:48" x14ac:dyDescent="0.25">
      <c r="A492" t="s">
        <v>13933</v>
      </c>
      <c r="B492" s="6">
        <v>44664</v>
      </c>
      <c r="C492" t="s">
        <v>13934</v>
      </c>
      <c r="D492" t="s">
        <v>212</v>
      </c>
      <c r="E492">
        <v>36673776.600000001</v>
      </c>
      <c r="F492">
        <v>37191691.700000003</v>
      </c>
      <c r="G492">
        <v>1.3780731796517801E-2</v>
      </c>
      <c r="H492">
        <v>0.64722199999999996</v>
      </c>
      <c r="I492">
        <v>0.634104</v>
      </c>
      <c r="J492">
        <v>3.7659790000000002</v>
      </c>
      <c r="K492">
        <v>3.7659790000000002</v>
      </c>
      <c r="L492">
        <v>246.0223</v>
      </c>
      <c r="M492">
        <v>236</v>
      </c>
      <c r="N492">
        <v>0.62575499999999995</v>
      </c>
      <c r="O492">
        <v>4.3299999999990499E-2</v>
      </c>
      <c r="P492">
        <v>0.36852971353946701</v>
      </c>
      <c r="Q492">
        <v>4.67258785338708E-2</v>
      </c>
      <c r="R492">
        <v>100.01875</v>
      </c>
      <c r="S492">
        <v>100.11275000000001</v>
      </c>
      <c r="T492">
        <v>100.01875</v>
      </c>
      <c r="U492">
        <v>100.11275000000001</v>
      </c>
      <c r="V492" t="s">
        <v>11987</v>
      </c>
      <c r="W492" t="s">
        <v>10934</v>
      </c>
      <c r="X492" t="s">
        <v>931</v>
      </c>
      <c r="Y492" t="s">
        <v>625</v>
      </c>
      <c r="Z492" t="s">
        <v>11839</v>
      </c>
      <c r="AA492" t="s">
        <v>11839</v>
      </c>
      <c r="AB492" t="s">
        <v>12045</v>
      </c>
      <c r="AC492">
        <v>101.412222</v>
      </c>
      <c r="AD492">
        <v>1.393472</v>
      </c>
      <c r="AE492" s="6">
        <v>43080</v>
      </c>
      <c r="AF492" s="6">
        <v>44906</v>
      </c>
      <c r="AG492" t="s">
        <v>1906</v>
      </c>
      <c r="AH492">
        <v>0.64722199999999996</v>
      </c>
      <c r="AI492">
        <v>0.63410421984681098</v>
      </c>
      <c r="AJ492">
        <v>0.86386399999999997</v>
      </c>
      <c r="AK492">
        <v>3.7659787849405202</v>
      </c>
      <c r="AL492">
        <v>236</v>
      </c>
      <c r="AM492">
        <v>206</v>
      </c>
      <c r="AN492">
        <v>3.95</v>
      </c>
      <c r="AO492" t="s">
        <v>11991</v>
      </c>
      <c r="AP492">
        <v>1</v>
      </c>
      <c r="AQ492">
        <v>3</v>
      </c>
      <c r="AR492">
        <v>48.628074699354499</v>
      </c>
      <c r="AS492">
        <v>1.2264228308140401E-2</v>
      </c>
      <c r="AT492">
        <v>0.163179680307493</v>
      </c>
      <c r="AU492">
        <v>7.8725401229000597E-2</v>
      </c>
      <c r="AV492">
        <v>0.51298884007016399</v>
      </c>
    </row>
    <row r="493" spans="1:48" x14ac:dyDescent="0.25">
      <c r="A493" t="s">
        <v>17775</v>
      </c>
      <c r="B493" s="6">
        <v>44664</v>
      </c>
      <c r="C493" t="s">
        <v>17776</v>
      </c>
      <c r="D493" t="s">
        <v>212</v>
      </c>
      <c r="E493">
        <v>41074629.600000001</v>
      </c>
      <c r="F493">
        <v>38869275.600000001</v>
      </c>
      <c r="G493">
        <v>1.4402331211133299E-2</v>
      </c>
      <c r="H493">
        <v>4.1194439999999997</v>
      </c>
      <c r="I493">
        <v>3.7475390000000002</v>
      </c>
      <c r="J493">
        <v>4.9596289999999996</v>
      </c>
      <c r="K493">
        <v>4.9596289999999996</v>
      </c>
      <c r="L493">
        <v>234.76119999999901</v>
      </c>
      <c r="M493">
        <v>234</v>
      </c>
      <c r="N493">
        <v>3.7281460000000002</v>
      </c>
      <c r="O493">
        <v>4.8899999999996099E-2</v>
      </c>
      <c r="P493">
        <v>-1.9964280741421401</v>
      </c>
      <c r="Q493">
        <v>-5.6955134636130396</v>
      </c>
      <c r="R493">
        <v>93.355999999999995</v>
      </c>
      <c r="S493">
        <v>94.064999999999998</v>
      </c>
      <c r="T493">
        <v>93.355999999999995</v>
      </c>
      <c r="U493">
        <v>94.064999999999998</v>
      </c>
      <c r="V493" t="s">
        <v>11987</v>
      </c>
      <c r="W493" t="s">
        <v>17099</v>
      </c>
      <c r="X493" t="s">
        <v>931</v>
      </c>
      <c r="Y493" t="s">
        <v>625</v>
      </c>
      <c r="Z493" t="s">
        <v>11839</v>
      </c>
      <c r="AA493" t="s">
        <v>11839</v>
      </c>
      <c r="AB493" t="s">
        <v>11990</v>
      </c>
      <c r="AC493">
        <v>94.630860999999996</v>
      </c>
      <c r="AD493">
        <v>1.274861</v>
      </c>
      <c r="AE493" s="6">
        <v>44348</v>
      </c>
      <c r="AF493" s="6">
        <v>46174</v>
      </c>
      <c r="AG493" t="s">
        <v>16866</v>
      </c>
      <c r="AH493">
        <v>4.1194439999999997</v>
      </c>
      <c r="AI493">
        <v>3.7475394053943401</v>
      </c>
      <c r="AJ493">
        <v>16.679758</v>
      </c>
      <c r="AK493">
        <v>4.9596286913966798</v>
      </c>
      <c r="AL493">
        <v>234</v>
      </c>
      <c r="AM493">
        <v>225</v>
      </c>
      <c r="AN493">
        <v>3.35</v>
      </c>
      <c r="AO493" t="s">
        <v>11991</v>
      </c>
      <c r="AP493">
        <v>1</v>
      </c>
      <c r="AQ493">
        <v>3</v>
      </c>
      <c r="AR493">
        <v>43.803438855324202</v>
      </c>
      <c r="AS493">
        <v>-0.164733310522613</v>
      </c>
      <c r="AT493">
        <v>-2.8490183349447702</v>
      </c>
      <c r="AU493">
        <v>-1.55479358843795</v>
      </c>
      <c r="AV493">
        <v>-3.37897849180654</v>
      </c>
    </row>
    <row r="494" spans="1:48" x14ac:dyDescent="0.25">
      <c r="A494" t="s">
        <v>13935</v>
      </c>
      <c r="B494" s="6">
        <v>44664</v>
      </c>
      <c r="C494" t="s">
        <v>13936</v>
      </c>
      <c r="D494" t="s">
        <v>212</v>
      </c>
      <c r="E494">
        <v>29339021.399999999</v>
      </c>
      <c r="F494">
        <v>27417022.100000001</v>
      </c>
      <c r="G494">
        <v>1.01588986851705E-2</v>
      </c>
      <c r="H494">
        <v>3.875</v>
      </c>
      <c r="I494">
        <v>3.680288</v>
      </c>
      <c r="J494">
        <v>3.7976670000000001</v>
      </c>
      <c r="K494">
        <v>3.7976670000000001</v>
      </c>
      <c r="L494">
        <v>119.5917</v>
      </c>
      <c r="M494">
        <v>118</v>
      </c>
      <c r="N494">
        <v>3.662801</v>
      </c>
      <c r="O494">
        <v>3.9799999999989802E-2</v>
      </c>
      <c r="P494">
        <v>-0.69521818288177295</v>
      </c>
      <c r="Q494">
        <v>-5.5076099369855402</v>
      </c>
      <c r="R494">
        <v>93.198999999999998</v>
      </c>
      <c r="S494">
        <v>93.576999999999998</v>
      </c>
      <c r="T494">
        <v>93.198999999999998</v>
      </c>
      <c r="U494">
        <v>93.576999999999998</v>
      </c>
      <c r="V494" t="s">
        <v>11987</v>
      </c>
      <c r="W494" t="s">
        <v>10936</v>
      </c>
      <c r="X494" t="s">
        <v>931</v>
      </c>
      <c r="Y494" t="s">
        <v>625</v>
      </c>
      <c r="Z494" t="s">
        <v>11894</v>
      </c>
      <c r="AA494" t="s">
        <v>11839</v>
      </c>
      <c r="AB494" t="s">
        <v>11990</v>
      </c>
      <c r="AC494">
        <v>93.448999999999998</v>
      </c>
      <c r="AD494">
        <v>0.25</v>
      </c>
      <c r="AE494" s="6">
        <v>44258</v>
      </c>
      <c r="AF494" s="6">
        <v>46084</v>
      </c>
      <c r="AG494" t="s">
        <v>1908</v>
      </c>
      <c r="AH494">
        <v>3.875</v>
      </c>
      <c r="AI494">
        <v>3.6802881979239599</v>
      </c>
      <c r="AJ494">
        <v>15.753666000000001</v>
      </c>
      <c r="AK494">
        <v>3.7976674903102001</v>
      </c>
      <c r="AL494">
        <v>118</v>
      </c>
      <c r="AM494">
        <v>109</v>
      </c>
      <c r="AN494">
        <v>2</v>
      </c>
      <c r="AO494" t="s">
        <v>11991</v>
      </c>
      <c r="AP494">
        <v>1</v>
      </c>
      <c r="AQ494">
        <v>3</v>
      </c>
      <c r="AR494">
        <v>51.598921535197</v>
      </c>
      <c r="AS494">
        <v>-0.15641240747006399</v>
      </c>
      <c r="AT494">
        <v>-3.3916765665161699</v>
      </c>
      <c r="AU494">
        <v>-1.4394253342215999</v>
      </c>
      <c r="AV494">
        <v>-4.3999661901395397</v>
      </c>
    </row>
    <row r="495" spans="1:48" x14ac:dyDescent="0.25">
      <c r="A495" t="s">
        <v>20561</v>
      </c>
      <c r="B495" s="6">
        <v>44664</v>
      </c>
      <c r="C495" t="s">
        <v>20562</v>
      </c>
      <c r="D495" t="s">
        <v>446</v>
      </c>
      <c r="E495">
        <v>48898368.399999999</v>
      </c>
      <c r="F495">
        <v>49595999.5</v>
      </c>
      <c r="G495">
        <v>1.8376931374197401E-2</v>
      </c>
      <c r="H495">
        <v>27.7</v>
      </c>
      <c r="I495">
        <v>0.64662399999999998</v>
      </c>
      <c r="J495">
        <v>9.4947839999999992</v>
      </c>
      <c r="K495">
        <v>9.4947839999999992</v>
      </c>
      <c r="L495">
        <v>665.60739999999998</v>
      </c>
      <c r="M495">
        <v>668</v>
      </c>
      <c r="N495">
        <v>9.6522930000000002</v>
      </c>
      <c r="O495">
        <v>4.2399999999997898E-2</v>
      </c>
      <c r="P495">
        <v>-0.343249223290786</v>
      </c>
      <c r="Q495">
        <v>-1.1023373818386</v>
      </c>
      <c r="R495">
        <v>99.499960000000002</v>
      </c>
      <c r="S495">
        <v>100.50004</v>
      </c>
      <c r="T495">
        <v>99.499960000000002</v>
      </c>
      <c r="U495">
        <v>100.50004</v>
      </c>
      <c r="V495" t="s">
        <v>11987</v>
      </c>
      <c r="W495" t="s">
        <v>10957</v>
      </c>
      <c r="X495" t="s">
        <v>931</v>
      </c>
      <c r="Y495" t="s">
        <v>625</v>
      </c>
      <c r="Z495" t="s">
        <v>11839</v>
      </c>
      <c r="AA495" t="s">
        <v>11839</v>
      </c>
      <c r="AB495" t="s">
        <v>12045</v>
      </c>
      <c r="AC495">
        <v>101.42669600000001</v>
      </c>
      <c r="AD495">
        <v>1.926736</v>
      </c>
      <c r="AE495" s="6">
        <v>43027</v>
      </c>
      <c r="AF495" s="6">
        <v>54788</v>
      </c>
      <c r="AG495" t="s">
        <v>2501</v>
      </c>
      <c r="AH495">
        <v>0.50277799999999995</v>
      </c>
      <c r="AI495">
        <v>0.49436635352377001</v>
      </c>
      <c r="AJ495">
        <v>0.43635600000000002</v>
      </c>
      <c r="AK495">
        <v>2.8659994414040502</v>
      </c>
      <c r="AL495">
        <v>169</v>
      </c>
      <c r="AM495">
        <v>136</v>
      </c>
      <c r="AN495">
        <v>3.875</v>
      </c>
      <c r="AO495" t="s">
        <v>11991</v>
      </c>
      <c r="AP495">
        <v>1</v>
      </c>
      <c r="AQ495">
        <v>4</v>
      </c>
      <c r="AR495">
        <v>28.797452532672501</v>
      </c>
      <c r="AS495">
        <v>-1.4666878765901E-2</v>
      </c>
      <c r="AT495">
        <v>1.30756239600811</v>
      </c>
      <c r="AU495">
        <v>0.47477148077341602</v>
      </c>
      <c r="AV495">
        <v>2.4044790692104598</v>
      </c>
    </row>
    <row r="496" spans="1:48" x14ac:dyDescent="0.25">
      <c r="A496" t="s">
        <v>17246</v>
      </c>
      <c r="B496" s="6">
        <v>44664</v>
      </c>
      <c r="C496" t="s">
        <v>17247</v>
      </c>
      <c r="D496" t="s">
        <v>212</v>
      </c>
      <c r="E496">
        <v>22004265.600000001</v>
      </c>
      <c r="F496">
        <v>20726612.300000001</v>
      </c>
      <c r="G496">
        <v>7.6798841991632099E-3</v>
      </c>
      <c r="H496">
        <v>4.088889</v>
      </c>
      <c r="I496">
        <v>3.8386049999999998</v>
      </c>
      <c r="J496">
        <v>3.856277</v>
      </c>
      <c r="K496">
        <v>3.856277</v>
      </c>
      <c r="L496">
        <v>124.55439999999901</v>
      </c>
      <c r="M496">
        <v>123</v>
      </c>
      <c r="N496">
        <v>3.8209089999999999</v>
      </c>
      <c r="O496">
        <v>4.1000000000002097E-2</v>
      </c>
      <c r="P496">
        <v>-0.739092669187424</v>
      </c>
      <c r="Q496">
        <v>-4.6137998504540496</v>
      </c>
      <c r="R496">
        <v>93.32</v>
      </c>
      <c r="S496">
        <v>93.507000000000005</v>
      </c>
      <c r="T496">
        <v>93.32</v>
      </c>
      <c r="U496">
        <v>93.507000000000005</v>
      </c>
      <c r="V496" t="s">
        <v>11987</v>
      </c>
      <c r="W496" t="s">
        <v>16495</v>
      </c>
      <c r="X496" t="s">
        <v>931</v>
      </c>
      <c r="Y496" t="s">
        <v>625</v>
      </c>
      <c r="Z496" t="s">
        <v>11819</v>
      </c>
      <c r="AA496" t="s">
        <v>374</v>
      </c>
      <c r="AB496" t="s">
        <v>11990</v>
      </c>
      <c r="AC496">
        <v>94.193611000000004</v>
      </c>
      <c r="AD496">
        <v>0.87361100000000003</v>
      </c>
      <c r="AE496" s="6">
        <v>44336</v>
      </c>
      <c r="AF496" s="6">
        <v>46162</v>
      </c>
      <c r="AG496" t="s">
        <v>3527</v>
      </c>
      <c r="AH496">
        <v>4.088889</v>
      </c>
      <c r="AI496">
        <v>3.8386046253344999</v>
      </c>
      <c r="AJ496">
        <v>17.188551</v>
      </c>
      <c r="AK496">
        <v>3.8562774340765298</v>
      </c>
      <c r="AL496">
        <v>123</v>
      </c>
      <c r="AM496">
        <v>115</v>
      </c>
      <c r="AN496">
        <v>2.125</v>
      </c>
      <c r="AO496" t="s">
        <v>11991</v>
      </c>
      <c r="AP496">
        <v>1</v>
      </c>
      <c r="AQ496">
        <v>3</v>
      </c>
      <c r="AR496">
        <v>58.652647359000902</v>
      </c>
      <c r="AS496">
        <v>8.5120841793440098E-3</v>
      </c>
      <c r="AT496">
        <v>7.1591028062513801E-2</v>
      </c>
      <c r="AU496">
        <v>4.49561040696764E-2</v>
      </c>
      <c r="AV496">
        <v>0.19205186221432699</v>
      </c>
    </row>
    <row r="497" spans="1:48" x14ac:dyDescent="0.25">
      <c r="A497" t="s">
        <v>13937</v>
      </c>
      <c r="B497" s="6">
        <v>44664</v>
      </c>
      <c r="C497" t="s">
        <v>13938</v>
      </c>
      <c r="D497" t="s">
        <v>212</v>
      </c>
      <c r="E497">
        <v>29339021.399999999</v>
      </c>
      <c r="F497">
        <v>29112255.100000001</v>
      </c>
      <c r="G497">
        <v>1.07870376678403E-2</v>
      </c>
      <c r="H497">
        <v>3.0833330000000001</v>
      </c>
      <c r="I497">
        <v>2.8826809999999998</v>
      </c>
      <c r="J497">
        <v>3.7507139999999999</v>
      </c>
      <c r="K497">
        <v>3.7507139999999999</v>
      </c>
      <c r="L497">
        <v>118.2214</v>
      </c>
      <c r="M497">
        <v>118</v>
      </c>
      <c r="N497">
        <v>2.8692690000000001</v>
      </c>
      <c r="O497">
        <v>0.25610000000000299</v>
      </c>
      <c r="P497">
        <v>-3.49816103408895E-2</v>
      </c>
      <c r="Q497">
        <v>-3.4984207264036602</v>
      </c>
      <c r="R497">
        <v>97.924999999999997</v>
      </c>
      <c r="S497">
        <v>98.191999999999993</v>
      </c>
      <c r="T497">
        <v>97.924999999999997</v>
      </c>
      <c r="U497">
        <v>98.191999999999993</v>
      </c>
      <c r="V497" t="s">
        <v>11987</v>
      </c>
      <c r="W497" t="s">
        <v>11042</v>
      </c>
      <c r="X497" t="s">
        <v>931</v>
      </c>
      <c r="Y497" t="s">
        <v>625</v>
      </c>
      <c r="Z497" t="s">
        <v>11819</v>
      </c>
      <c r="AA497" t="s">
        <v>374</v>
      </c>
      <c r="AB497" t="s">
        <v>11990</v>
      </c>
      <c r="AC497">
        <v>99.227082999999993</v>
      </c>
      <c r="AD497">
        <v>1.3020830000000001</v>
      </c>
      <c r="AE497" s="6">
        <v>43787</v>
      </c>
      <c r="AF497" s="6">
        <v>45795</v>
      </c>
      <c r="AG497" t="s">
        <v>3527</v>
      </c>
      <c r="AH497">
        <v>3.0833330000000001</v>
      </c>
      <c r="AI497">
        <v>2.8826812484100799</v>
      </c>
      <c r="AJ497">
        <v>10.064102</v>
      </c>
      <c r="AK497">
        <v>3.7507135474718298</v>
      </c>
      <c r="AL497">
        <v>118</v>
      </c>
      <c r="AM497">
        <v>105</v>
      </c>
      <c r="AN497">
        <v>3.125</v>
      </c>
      <c r="AO497" t="s">
        <v>11991</v>
      </c>
      <c r="AP497">
        <v>1</v>
      </c>
      <c r="AQ497">
        <v>3</v>
      </c>
      <c r="AR497">
        <v>58.652647359000902</v>
      </c>
      <c r="AS497">
        <v>8.5120841793440098E-3</v>
      </c>
      <c r="AT497">
        <v>7.1591028062513801E-2</v>
      </c>
      <c r="AU497">
        <v>4.49561040696764E-2</v>
      </c>
      <c r="AV497">
        <v>0.19205186221432699</v>
      </c>
    </row>
    <row r="498" spans="1:48" x14ac:dyDescent="0.25">
      <c r="A498" t="s">
        <v>13939</v>
      </c>
      <c r="B498" s="6">
        <v>44664</v>
      </c>
      <c r="C498" t="s">
        <v>13940</v>
      </c>
      <c r="D498" t="s">
        <v>212</v>
      </c>
      <c r="E498">
        <v>51343287</v>
      </c>
      <c r="F498">
        <v>51476458.700000003</v>
      </c>
      <c r="G498">
        <v>1.90737026815599E-2</v>
      </c>
      <c r="H498">
        <v>2.2527780000000002</v>
      </c>
      <c r="I498">
        <v>2.1416439999999999</v>
      </c>
      <c r="J498">
        <v>3.5325500000000001</v>
      </c>
      <c r="K498">
        <v>3.5325500000000001</v>
      </c>
      <c r="L498">
        <v>113.3433</v>
      </c>
      <c r="M498">
        <v>111</v>
      </c>
      <c r="N498">
        <v>2.1328819999999999</v>
      </c>
      <c r="O498">
        <v>-5.61000000000033E-2</v>
      </c>
      <c r="P498">
        <v>-0.14938937417064899</v>
      </c>
      <c r="Q498">
        <v>-2.94939252914864</v>
      </c>
      <c r="R498">
        <v>99.424999999999997</v>
      </c>
      <c r="S498">
        <v>99.658000000000001</v>
      </c>
      <c r="T498">
        <v>99.424999999999997</v>
      </c>
      <c r="U498">
        <v>99.658000000000001</v>
      </c>
      <c r="V498" t="s">
        <v>11987</v>
      </c>
      <c r="W498" t="s">
        <v>11040</v>
      </c>
      <c r="X498" t="s">
        <v>931</v>
      </c>
      <c r="Y498" t="s">
        <v>625</v>
      </c>
      <c r="Z498" t="s">
        <v>11819</v>
      </c>
      <c r="AA498" t="s">
        <v>374</v>
      </c>
      <c r="AB498" t="s">
        <v>11990</v>
      </c>
      <c r="AC498">
        <v>100.25937500000001</v>
      </c>
      <c r="AD498">
        <v>0.83437499999999998</v>
      </c>
      <c r="AE498" s="6">
        <v>43665</v>
      </c>
      <c r="AF498" s="6">
        <v>45492</v>
      </c>
      <c r="AG498" t="s">
        <v>3527</v>
      </c>
      <c r="AH498">
        <v>2.2527780000000002</v>
      </c>
      <c r="AI498">
        <v>2.1416442647032299</v>
      </c>
      <c r="AJ498">
        <v>5.6829109999999998</v>
      </c>
      <c r="AK498">
        <v>3.5325497987608099</v>
      </c>
      <c r="AL498">
        <v>111</v>
      </c>
      <c r="AM498">
        <v>89</v>
      </c>
      <c r="AN498">
        <v>3.375</v>
      </c>
      <c r="AO498" t="s">
        <v>11991</v>
      </c>
      <c r="AP498">
        <v>1</v>
      </c>
      <c r="AQ498">
        <v>3</v>
      </c>
      <c r="AR498">
        <v>58.652647359000902</v>
      </c>
      <c r="AS498">
        <v>8.5120841793440098E-3</v>
      </c>
      <c r="AT498">
        <v>7.1591028062513801E-2</v>
      </c>
      <c r="AU498">
        <v>4.49561040696764E-2</v>
      </c>
      <c r="AV498">
        <v>0.19205186221432699</v>
      </c>
    </row>
    <row r="499" spans="1:48" x14ac:dyDescent="0.25">
      <c r="A499" t="s">
        <v>13941</v>
      </c>
      <c r="B499" s="6">
        <v>44664</v>
      </c>
      <c r="C499" t="s">
        <v>13942</v>
      </c>
      <c r="D499" t="s">
        <v>212</v>
      </c>
      <c r="E499">
        <v>32761906.800000001</v>
      </c>
      <c r="F499">
        <v>31269176</v>
      </c>
      <c r="G499">
        <v>1.1586247044321599E-2</v>
      </c>
      <c r="H499">
        <v>2.9</v>
      </c>
      <c r="I499">
        <v>2.782025</v>
      </c>
      <c r="J499">
        <v>3.657435</v>
      </c>
      <c r="K499">
        <v>3.657435</v>
      </c>
      <c r="L499">
        <v>111.463499999999</v>
      </c>
      <c r="M499">
        <v>110</v>
      </c>
      <c r="N499">
        <v>2.769625</v>
      </c>
      <c r="O499">
        <v>8.42999999999927E-2</v>
      </c>
      <c r="P499">
        <v>-3.8814968266265203E-2</v>
      </c>
      <c r="Q499">
        <v>-3.4270383008516001</v>
      </c>
      <c r="R499">
        <v>95.233000000000004</v>
      </c>
      <c r="S499">
        <v>95.769000000000005</v>
      </c>
      <c r="T499">
        <v>95.233000000000004</v>
      </c>
      <c r="U499">
        <v>95.769000000000005</v>
      </c>
      <c r="V499" t="s">
        <v>11987</v>
      </c>
      <c r="W499" t="s">
        <v>10961</v>
      </c>
      <c r="X499" t="s">
        <v>931</v>
      </c>
      <c r="Y499" t="s">
        <v>625</v>
      </c>
      <c r="Z499" t="s">
        <v>11819</v>
      </c>
      <c r="AA499" t="s">
        <v>11839</v>
      </c>
      <c r="AB499" t="s">
        <v>11990</v>
      </c>
      <c r="AC499">
        <v>95.443700000000007</v>
      </c>
      <c r="AD499">
        <v>0.2107</v>
      </c>
      <c r="AE499" s="6">
        <v>43902</v>
      </c>
      <c r="AF499" s="6">
        <v>45728</v>
      </c>
      <c r="AG499" t="s">
        <v>2505</v>
      </c>
      <c r="AH499">
        <v>2.9</v>
      </c>
      <c r="AI499">
        <v>2.78202500857702</v>
      </c>
      <c r="AJ499">
        <v>9.2289779999999997</v>
      </c>
      <c r="AK499">
        <v>3.6574347307325699</v>
      </c>
      <c r="AL499">
        <v>110</v>
      </c>
      <c r="AM499">
        <v>96</v>
      </c>
      <c r="AN499">
        <v>2.1070000000000002</v>
      </c>
      <c r="AO499" t="s">
        <v>11991</v>
      </c>
      <c r="AP499">
        <v>1</v>
      </c>
      <c r="AQ499">
        <v>4</v>
      </c>
      <c r="AR499">
        <v>37.362114074867698</v>
      </c>
      <c r="AS499">
        <v>6.6932840685375E-2</v>
      </c>
      <c r="AT499">
        <v>0.92928625710167201</v>
      </c>
      <c r="AU499">
        <v>0.56203836227191994</v>
      </c>
      <c r="AV499">
        <v>-0.100215463718349</v>
      </c>
    </row>
    <row r="500" spans="1:48" x14ac:dyDescent="0.25">
      <c r="A500" t="s">
        <v>13943</v>
      </c>
      <c r="B500" s="6">
        <v>44664</v>
      </c>
      <c r="C500" t="s">
        <v>13944</v>
      </c>
      <c r="D500" t="s">
        <v>212</v>
      </c>
      <c r="E500">
        <v>14669510.4</v>
      </c>
      <c r="F500">
        <v>15125512.1</v>
      </c>
      <c r="G500">
        <v>5.6044943426819E-3</v>
      </c>
      <c r="H500">
        <v>1.6527780000000001</v>
      </c>
      <c r="I500">
        <v>1.5681320000000001</v>
      </c>
      <c r="J500">
        <v>3.3401990000000001</v>
      </c>
      <c r="K500">
        <v>3.3401990000000001</v>
      </c>
      <c r="L500">
        <v>123.1921</v>
      </c>
      <c r="M500">
        <v>118</v>
      </c>
      <c r="N500">
        <v>1.562238</v>
      </c>
      <c r="O500">
        <v>0.102899999999994</v>
      </c>
      <c r="P500">
        <v>5.6283270586598898E-2</v>
      </c>
      <c r="Q500">
        <v>-2.5121625073762002</v>
      </c>
      <c r="R500">
        <v>101.54600000000001</v>
      </c>
      <c r="S500">
        <v>101.846</v>
      </c>
      <c r="T500">
        <v>101.54600000000001</v>
      </c>
      <c r="U500">
        <v>101.846</v>
      </c>
      <c r="V500" t="s">
        <v>11987</v>
      </c>
      <c r="W500" t="s">
        <v>10959</v>
      </c>
      <c r="X500" t="s">
        <v>931</v>
      </c>
      <c r="Y500" t="s">
        <v>625</v>
      </c>
      <c r="Z500" t="s">
        <v>11819</v>
      </c>
      <c r="AA500" t="s">
        <v>11839</v>
      </c>
      <c r="AB500" t="s">
        <v>11990</v>
      </c>
      <c r="AC500">
        <v>103.10850000000001</v>
      </c>
      <c r="AD500">
        <v>1.5625</v>
      </c>
      <c r="AE500" s="6">
        <v>43447</v>
      </c>
      <c r="AF500" s="6">
        <v>45273</v>
      </c>
      <c r="AG500" t="s">
        <v>2505</v>
      </c>
      <c r="AH500">
        <v>1.6527780000000001</v>
      </c>
      <c r="AI500">
        <v>1.5681321328551601</v>
      </c>
      <c r="AJ500">
        <v>3.5705770000000001</v>
      </c>
      <c r="AK500">
        <v>3.3401986506597301</v>
      </c>
      <c r="AL500">
        <v>118</v>
      </c>
      <c r="AM500">
        <v>85</v>
      </c>
      <c r="AN500">
        <v>4.5</v>
      </c>
      <c r="AO500" t="s">
        <v>11991</v>
      </c>
      <c r="AP500">
        <v>1</v>
      </c>
      <c r="AQ500">
        <v>4</v>
      </c>
      <c r="AR500">
        <v>37.362114074867698</v>
      </c>
      <c r="AS500">
        <v>6.6932840685375E-2</v>
      </c>
      <c r="AT500">
        <v>0.92928625710167201</v>
      </c>
      <c r="AU500">
        <v>0.56203836227191994</v>
      </c>
      <c r="AV500">
        <v>-0.100215463718349</v>
      </c>
    </row>
    <row r="501" spans="1:48" x14ac:dyDescent="0.25">
      <c r="A501" t="s">
        <v>13945</v>
      </c>
      <c r="B501" s="6">
        <v>44664</v>
      </c>
      <c r="C501" t="s">
        <v>13946</v>
      </c>
      <c r="D501" t="s">
        <v>237</v>
      </c>
      <c r="E501">
        <v>22004265.600000001</v>
      </c>
      <c r="F501">
        <v>21485790.100000001</v>
      </c>
      <c r="G501">
        <v>7.9611842545461199E-3</v>
      </c>
      <c r="H501">
        <v>1.5833330000000001</v>
      </c>
      <c r="I501">
        <v>1.541631</v>
      </c>
      <c r="J501">
        <v>3.3377159999999999</v>
      </c>
      <c r="K501">
        <v>3.3377159999999999</v>
      </c>
      <c r="L501">
        <v>127.6383</v>
      </c>
      <c r="M501">
        <v>121</v>
      </c>
      <c r="N501">
        <v>1.5349649999999999</v>
      </c>
      <c r="O501">
        <v>4.9100000000001899E-2</v>
      </c>
      <c r="P501">
        <v>2.7744897630044198E-2</v>
      </c>
      <c r="Q501">
        <v>-2.0419720579277301</v>
      </c>
      <c r="R501">
        <v>97.018749999999997</v>
      </c>
      <c r="S501">
        <v>97.187749999999994</v>
      </c>
      <c r="T501">
        <v>97.018749999999997</v>
      </c>
      <c r="U501">
        <v>97.187749999999994</v>
      </c>
      <c r="V501" t="s">
        <v>11987</v>
      </c>
      <c r="W501" t="s">
        <v>6557</v>
      </c>
      <c r="X501" t="s">
        <v>931</v>
      </c>
      <c r="Y501" t="s">
        <v>625</v>
      </c>
      <c r="Z501" t="s">
        <v>11894</v>
      </c>
      <c r="AA501" t="s">
        <v>11839</v>
      </c>
      <c r="AB501" t="s">
        <v>11990</v>
      </c>
      <c r="AC501">
        <v>97.643749999999997</v>
      </c>
      <c r="AD501">
        <v>0.625</v>
      </c>
      <c r="AE501" s="6">
        <v>44153</v>
      </c>
      <c r="AF501" s="6">
        <v>45248</v>
      </c>
      <c r="AG501" t="s">
        <v>2538</v>
      </c>
      <c r="AH501">
        <v>1.5833330000000001</v>
      </c>
      <c r="AI501">
        <v>1.5416309997651501</v>
      </c>
      <c r="AJ501">
        <v>3.4898739999999999</v>
      </c>
      <c r="AK501">
        <v>3.33771567369778</v>
      </c>
      <c r="AL501">
        <v>121</v>
      </c>
      <c r="AM501">
        <v>87</v>
      </c>
      <c r="AN501">
        <v>1.5</v>
      </c>
      <c r="AO501" t="s">
        <v>11991</v>
      </c>
      <c r="AP501">
        <v>1</v>
      </c>
      <c r="AQ501">
        <v>3</v>
      </c>
      <c r="AR501">
        <v>52.3543049867367</v>
      </c>
      <c r="AS501">
        <v>-7.4429114410364094E-2</v>
      </c>
      <c r="AT501">
        <v>-3.0265377125825101</v>
      </c>
      <c r="AU501">
        <v>-0.701575696684265</v>
      </c>
      <c r="AV501">
        <v>-16.6869514742116</v>
      </c>
    </row>
    <row r="502" spans="1:48" x14ac:dyDescent="0.25">
      <c r="A502" t="s">
        <v>16586</v>
      </c>
      <c r="B502" s="6">
        <v>44664</v>
      </c>
      <c r="C502" t="s">
        <v>16587</v>
      </c>
      <c r="D502" t="s">
        <v>212</v>
      </c>
      <c r="E502">
        <v>88017063.200000003</v>
      </c>
      <c r="F502">
        <v>84992576.900000006</v>
      </c>
      <c r="G502">
        <v>3.1492514904325801E-2</v>
      </c>
      <c r="H502">
        <v>1.9750000000000001</v>
      </c>
      <c r="I502">
        <v>1.9339109999999999</v>
      </c>
      <c r="J502">
        <v>3.074236</v>
      </c>
      <c r="K502">
        <v>3.074236</v>
      </c>
      <c r="L502">
        <v>74.813599999999994</v>
      </c>
      <c r="M502">
        <v>74</v>
      </c>
      <c r="N502">
        <v>1.9256070000000001</v>
      </c>
      <c r="O502">
        <v>0.24210000000000001</v>
      </c>
      <c r="P502">
        <v>8.6401290771975697E-2</v>
      </c>
      <c r="Q502">
        <v>-2.3208299771063201</v>
      </c>
      <c r="R502">
        <v>96.53125</v>
      </c>
      <c r="S502">
        <v>96.625</v>
      </c>
      <c r="T502">
        <v>96.53125</v>
      </c>
      <c r="U502">
        <v>96.625</v>
      </c>
      <c r="V502" t="s">
        <v>11987</v>
      </c>
      <c r="W502" t="s">
        <v>11044</v>
      </c>
      <c r="X502" t="s">
        <v>931</v>
      </c>
      <c r="Y502" t="s">
        <v>625</v>
      </c>
      <c r="Z502" t="s">
        <v>11839</v>
      </c>
      <c r="AA502" t="s">
        <v>343</v>
      </c>
      <c r="AB502" t="s">
        <v>11990</v>
      </c>
      <c r="AC502">
        <v>96.563749999999999</v>
      </c>
      <c r="AD502">
        <v>3.2500000000000001E-2</v>
      </c>
      <c r="AE502" s="6">
        <v>44295</v>
      </c>
      <c r="AF502" s="6">
        <v>45391</v>
      </c>
      <c r="AG502" t="s">
        <v>3531</v>
      </c>
      <c r="AH502">
        <v>1.9750000000000001</v>
      </c>
      <c r="AI502">
        <v>1.93391078988847</v>
      </c>
      <c r="AJ502">
        <v>4.7421670000000002</v>
      </c>
      <c r="AK502">
        <v>3.07423613081184</v>
      </c>
      <c r="AL502">
        <v>74</v>
      </c>
      <c r="AM502">
        <v>47</v>
      </c>
      <c r="AN502">
        <v>1.3</v>
      </c>
      <c r="AO502" t="s">
        <v>11991</v>
      </c>
      <c r="AP502">
        <v>1</v>
      </c>
      <c r="AQ502">
        <v>2</v>
      </c>
      <c r="AR502">
        <v>62.898751726245699</v>
      </c>
      <c r="AS502">
        <v>7.6820275123168297E-3</v>
      </c>
      <c r="AT502">
        <v>5.3501597093663998E-2</v>
      </c>
      <c r="AU502">
        <v>3.7485594066630698E-2</v>
      </c>
      <c r="AV502">
        <v>0.12890715661324401</v>
      </c>
    </row>
    <row r="503" spans="1:48" x14ac:dyDescent="0.25">
      <c r="A503" t="s">
        <v>16588</v>
      </c>
      <c r="B503" s="6">
        <v>44664</v>
      </c>
      <c r="C503" t="s">
        <v>16589</v>
      </c>
      <c r="D503" t="s">
        <v>212</v>
      </c>
      <c r="E503">
        <v>48898368.799999997</v>
      </c>
      <c r="F503">
        <v>45897231.399999999</v>
      </c>
      <c r="G503">
        <v>1.7006417474357299E-2</v>
      </c>
      <c r="H503">
        <v>3.9750000000000001</v>
      </c>
      <c r="I503">
        <v>3.7881659999999999</v>
      </c>
      <c r="J503">
        <v>3.4238149999999998</v>
      </c>
      <c r="K503">
        <v>3.4238149999999998</v>
      </c>
      <c r="L503">
        <v>81.786499999999904</v>
      </c>
      <c r="M503">
        <v>80</v>
      </c>
      <c r="N503">
        <v>3.7690429999999999</v>
      </c>
      <c r="O503">
        <v>0.22390000000001001</v>
      </c>
      <c r="P503">
        <v>-0.603450185221721</v>
      </c>
      <c r="Q503">
        <v>-4.2405506858995201</v>
      </c>
      <c r="R503">
        <v>93.8125</v>
      </c>
      <c r="S503">
        <v>94.75</v>
      </c>
      <c r="T503">
        <v>93.8125</v>
      </c>
      <c r="U503">
        <v>94.75</v>
      </c>
      <c r="V503" t="s">
        <v>11987</v>
      </c>
      <c r="W503" t="s">
        <v>11045</v>
      </c>
      <c r="X503" t="s">
        <v>931</v>
      </c>
      <c r="Y503" t="s">
        <v>625</v>
      </c>
      <c r="Z503" t="s">
        <v>11839</v>
      </c>
      <c r="AA503" t="s">
        <v>343</v>
      </c>
      <c r="AB503" t="s">
        <v>11990</v>
      </c>
      <c r="AC503">
        <v>93.862499999999997</v>
      </c>
      <c r="AD503">
        <v>0.05</v>
      </c>
      <c r="AE503" s="6">
        <v>44295</v>
      </c>
      <c r="AF503" s="6">
        <v>46121</v>
      </c>
      <c r="AG503" t="s">
        <v>3531</v>
      </c>
      <c r="AH503">
        <v>3.9750000000000001</v>
      </c>
      <c r="AI503">
        <v>3.78816618459292</v>
      </c>
      <c r="AJ503">
        <v>16.612856000000001</v>
      </c>
      <c r="AK503">
        <v>3.4238146055809802</v>
      </c>
      <c r="AL503">
        <v>80</v>
      </c>
      <c r="AM503">
        <v>71</v>
      </c>
      <c r="AN503">
        <v>2</v>
      </c>
      <c r="AO503" t="s">
        <v>11991</v>
      </c>
      <c r="AP503">
        <v>1</v>
      </c>
      <c r="AQ503">
        <v>2</v>
      </c>
      <c r="AR503">
        <v>62.898751726245699</v>
      </c>
      <c r="AS503">
        <v>7.6820275123168297E-3</v>
      </c>
      <c r="AT503">
        <v>5.3501597093663998E-2</v>
      </c>
      <c r="AU503">
        <v>3.7485594066630698E-2</v>
      </c>
      <c r="AV503">
        <v>0.12890715661324401</v>
      </c>
    </row>
    <row r="504" spans="1:48" x14ac:dyDescent="0.25">
      <c r="A504" t="s">
        <v>13947</v>
      </c>
      <c r="B504" s="6">
        <v>44664</v>
      </c>
      <c r="C504" t="s">
        <v>13948</v>
      </c>
      <c r="D504" t="s">
        <v>446</v>
      </c>
      <c r="E504">
        <v>14669510.4</v>
      </c>
      <c r="F504">
        <v>13724243.800000001</v>
      </c>
      <c r="G504">
        <v>5.0852788455610703E-3</v>
      </c>
      <c r="H504">
        <v>3.5861109999999998</v>
      </c>
      <c r="I504">
        <v>3.3701409999999998</v>
      </c>
      <c r="J504">
        <v>4.4495699999999996</v>
      </c>
      <c r="K504">
        <v>4.4495699999999996</v>
      </c>
      <c r="L504">
        <v>185.99529999999899</v>
      </c>
      <c r="M504">
        <v>184</v>
      </c>
      <c r="N504">
        <v>3.3503799999999999</v>
      </c>
      <c r="O504">
        <v>0.12710000000000199</v>
      </c>
      <c r="P504">
        <v>9.36144470831346E-2</v>
      </c>
      <c r="Q504">
        <v>-4.2167886264516996</v>
      </c>
      <c r="R504">
        <v>92.625</v>
      </c>
      <c r="S504">
        <v>92.78125</v>
      </c>
      <c r="T504">
        <v>92.625</v>
      </c>
      <c r="U504">
        <v>92.78125</v>
      </c>
      <c r="V504" t="s">
        <v>11987</v>
      </c>
      <c r="W504" t="s">
        <v>11065</v>
      </c>
      <c r="X504" t="s">
        <v>931</v>
      </c>
      <c r="Y504" t="s">
        <v>625</v>
      </c>
      <c r="Z504" t="s">
        <v>11839</v>
      </c>
      <c r="AA504" t="s">
        <v>343</v>
      </c>
      <c r="AB504" t="s">
        <v>11990</v>
      </c>
      <c r="AC504">
        <v>93.556250000000006</v>
      </c>
      <c r="AD504">
        <v>0.93125000000000002</v>
      </c>
      <c r="AE504" s="6">
        <v>44154</v>
      </c>
      <c r="AF504" s="6">
        <v>45980</v>
      </c>
      <c r="AG504" t="s">
        <v>3556</v>
      </c>
      <c r="AH504">
        <v>3.5861109999999998</v>
      </c>
      <c r="AI504">
        <v>3.3701412051545199</v>
      </c>
      <c r="AJ504">
        <v>13.446885</v>
      </c>
      <c r="AK504">
        <v>4.4495696092305304</v>
      </c>
      <c r="AL504">
        <v>184</v>
      </c>
      <c r="AM504">
        <v>174</v>
      </c>
      <c r="AN504">
        <v>2.25</v>
      </c>
      <c r="AO504" t="s">
        <v>11991</v>
      </c>
      <c r="AP504">
        <v>1</v>
      </c>
      <c r="AQ504">
        <v>4</v>
      </c>
      <c r="AR504">
        <v>22.0470552088292</v>
      </c>
      <c r="AS504">
        <v>8.6354067114839898E-3</v>
      </c>
      <c r="AT504">
        <v>-0.70586379211929495</v>
      </c>
      <c r="AU504">
        <v>-0.11429521425830499</v>
      </c>
      <c r="AV504">
        <v>-7.3734745188716397</v>
      </c>
    </row>
    <row r="505" spans="1:48" x14ac:dyDescent="0.25">
      <c r="A505" t="s">
        <v>20563</v>
      </c>
      <c r="B505" s="6">
        <v>44664</v>
      </c>
      <c r="C505" t="s">
        <v>20564</v>
      </c>
      <c r="D505" t="s">
        <v>212</v>
      </c>
      <c r="E505">
        <v>48898368.399999999</v>
      </c>
      <c r="F505">
        <v>46330891.600000001</v>
      </c>
      <c r="G505">
        <v>1.7167102681192099E-2</v>
      </c>
      <c r="H505">
        <v>4.5277779999999996</v>
      </c>
      <c r="I505">
        <v>4.2974519999999998</v>
      </c>
      <c r="J505">
        <v>3.0363699999999998</v>
      </c>
      <c r="K505">
        <v>3.0363699999999998</v>
      </c>
      <c r="L505">
        <v>40.720299999999902</v>
      </c>
      <c r="M505">
        <v>39</v>
      </c>
      <c r="N505">
        <v>4.2767879999999998</v>
      </c>
      <c r="O505">
        <v>4.3299999999990499E-2</v>
      </c>
      <c r="P505">
        <v>-0.28499783382938099</v>
      </c>
      <c r="Q505">
        <v>-5.0378441150931703</v>
      </c>
      <c r="R505">
        <v>93.981999999999999</v>
      </c>
      <c r="S505">
        <v>94.070999999999998</v>
      </c>
      <c r="T505">
        <v>93.981999999999999</v>
      </c>
      <c r="U505">
        <v>94.070999999999998</v>
      </c>
      <c r="V505" t="s">
        <v>11987</v>
      </c>
      <c r="W505" t="s">
        <v>19738</v>
      </c>
      <c r="X505" t="s">
        <v>931</v>
      </c>
      <c r="Y505" t="s">
        <v>625</v>
      </c>
      <c r="Z505" t="s">
        <v>11839</v>
      </c>
      <c r="AA505" t="s">
        <v>350</v>
      </c>
      <c r="AB505" t="s">
        <v>11990</v>
      </c>
      <c r="AC505">
        <v>94.749360999999993</v>
      </c>
      <c r="AD505">
        <v>0.76736099999999996</v>
      </c>
      <c r="AE505" s="6">
        <v>44497</v>
      </c>
      <c r="AF505" s="6">
        <v>46323</v>
      </c>
      <c r="AG505" t="s">
        <v>3580</v>
      </c>
      <c r="AH505">
        <v>4.5277779999999996</v>
      </c>
      <c r="AI505">
        <v>4.2974524161579497</v>
      </c>
      <c r="AJ505">
        <v>21.173002</v>
      </c>
      <c r="AK505">
        <v>3.03637048132701</v>
      </c>
      <c r="AL505">
        <v>39</v>
      </c>
      <c r="AM505">
        <v>32</v>
      </c>
      <c r="AN505">
        <v>1.625</v>
      </c>
      <c r="AO505" t="s">
        <v>11991</v>
      </c>
      <c r="AP505">
        <v>1</v>
      </c>
      <c r="AQ505">
        <v>4</v>
      </c>
      <c r="AR505">
        <v>9.0302760133451798</v>
      </c>
      <c r="AS505">
        <v>6.3902724642179703E-3</v>
      </c>
      <c r="AT505">
        <v>-6.4677181058440697E-2</v>
      </c>
      <c r="AU505">
        <v>3.54858732577501E-2</v>
      </c>
      <c r="AV505">
        <v>-0.49778644648350201</v>
      </c>
    </row>
    <row r="506" spans="1:48" x14ac:dyDescent="0.25">
      <c r="A506" t="s">
        <v>20565</v>
      </c>
      <c r="B506" s="6">
        <v>44664</v>
      </c>
      <c r="C506" t="s">
        <v>20566</v>
      </c>
      <c r="D506" t="s">
        <v>212</v>
      </c>
      <c r="E506">
        <v>51343286.799999997</v>
      </c>
      <c r="F506">
        <v>49093024.5</v>
      </c>
      <c r="G506">
        <v>1.8190562793359399E-2</v>
      </c>
      <c r="H506">
        <v>2.5277780000000001</v>
      </c>
      <c r="I506">
        <v>2.464947</v>
      </c>
      <c r="J506">
        <v>2.9863569999999999</v>
      </c>
      <c r="K506">
        <v>2.9863569999999999</v>
      </c>
      <c r="L506">
        <v>52.6189999999999</v>
      </c>
      <c r="M506">
        <v>48</v>
      </c>
      <c r="N506">
        <v>2.4525769999999998</v>
      </c>
      <c r="O506">
        <v>6.6000000000010495E-2</v>
      </c>
      <c r="P506">
        <v>-4.92455006130154E-2</v>
      </c>
      <c r="Q506">
        <v>-3.6537591803879699</v>
      </c>
      <c r="R506">
        <v>95.144999999999996</v>
      </c>
      <c r="S506">
        <v>95.197999999999993</v>
      </c>
      <c r="T506">
        <v>95.144999999999996</v>
      </c>
      <c r="U506">
        <v>95.197999999999993</v>
      </c>
      <c r="V506" t="s">
        <v>11987</v>
      </c>
      <c r="W506" t="s">
        <v>19740</v>
      </c>
      <c r="X506" t="s">
        <v>931</v>
      </c>
      <c r="Y506" t="s">
        <v>625</v>
      </c>
      <c r="Z506" t="s">
        <v>11839</v>
      </c>
      <c r="AA506" t="s">
        <v>350</v>
      </c>
      <c r="AB506" t="s">
        <v>11990</v>
      </c>
      <c r="AC506">
        <v>95.617221999999998</v>
      </c>
      <c r="AD506">
        <v>0.47222199999999998</v>
      </c>
      <c r="AE506" s="6">
        <v>44497</v>
      </c>
      <c r="AF506" s="6">
        <v>45593</v>
      </c>
      <c r="AG506" t="s">
        <v>3580</v>
      </c>
      <c r="AH506">
        <v>2.5277780000000001</v>
      </c>
      <c r="AI506">
        <v>2.46494685644491</v>
      </c>
      <c r="AJ506">
        <v>7.2714379999999998</v>
      </c>
      <c r="AK506">
        <v>2.9863573783147102</v>
      </c>
      <c r="AL506">
        <v>48</v>
      </c>
      <c r="AM506">
        <v>30</v>
      </c>
      <c r="AN506">
        <v>1</v>
      </c>
      <c r="AO506" t="s">
        <v>11991</v>
      </c>
      <c r="AP506">
        <v>1</v>
      </c>
      <c r="AQ506">
        <v>4</v>
      </c>
      <c r="AR506">
        <v>9.0302760133451798</v>
      </c>
      <c r="AS506">
        <v>6.3902724642179703E-3</v>
      </c>
      <c r="AT506">
        <v>-6.4677181058440697E-2</v>
      </c>
      <c r="AU506">
        <v>3.54858732577501E-2</v>
      </c>
      <c r="AV506">
        <v>-0.49778644648350201</v>
      </c>
    </row>
    <row r="507" spans="1:48" x14ac:dyDescent="0.25">
      <c r="A507" t="s">
        <v>13949</v>
      </c>
      <c r="B507" s="6">
        <v>44664</v>
      </c>
      <c r="C507" t="s">
        <v>13950</v>
      </c>
      <c r="D507" t="s">
        <v>212</v>
      </c>
      <c r="E507">
        <v>48898368.399999999</v>
      </c>
      <c r="F507">
        <v>49155377.200000003</v>
      </c>
      <c r="G507">
        <v>1.8213666506460599E-2</v>
      </c>
      <c r="H507">
        <v>2.411111</v>
      </c>
      <c r="I507">
        <v>0.166992</v>
      </c>
      <c r="J507">
        <v>3.2215940000000001</v>
      </c>
      <c r="K507">
        <v>3.2215940000000001</v>
      </c>
      <c r="L507">
        <v>78.732699999999994</v>
      </c>
      <c r="M507">
        <v>75</v>
      </c>
      <c r="N507">
        <v>2.2916690000000002</v>
      </c>
      <c r="O507">
        <v>2.04000000000093E-2</v>
      </c>
      <c r="P507">
        <v>5.94614810459193E-2</v>
      </c>
      <c r="Q507">
        <v>0.12061329767754</v>
      </c>
      <c r="R507">
        <v>100.373</v>
      </c>
      <c r="S507">
        <v>100.56699999999999</v>
      </c>
      <c r="T507">
        <v>100.373</v>
      </c>
      <c r="U507">
        <v>100.56699999999999</v>
      </c>
      <c r="V507" t="s">
        <v>11987</v>
      </c>
      <c r="W507" t="s">
        <v>13951</v>
      </c>
      <c r="X507" t="s">
        <v>931</v>
      </c>
      <c r="Y507" t="s">
        <v>625</v>
      </c>
      <c r="Z507" t="s">
        <v>11839</v>
      </c>
      <c r="AA507" t="s">
        <v>350</v>
      </c>
      <c r="AB507" t="s">
        <v>11990</v>
      </c>
      <c r="AC507">
        <v>100.525598</v>
      </c>
      <c r="AD507">
        <v>0.15259800000000001</v>
      </c>
      <c r="AE507" s="6">
        <v>43724</v>
      </c>
      <c r="AF507" s="6">
        <v>45551</v>
      </c>
      <c r="AG507" t="s">
        <v>3580</v>
      </c>
      <c r="AH507">
        <v>2.411111</v>
      </c>
      <c r="AI507">
        <v>0.16699165651204301</v>
      </c>
      <c r="AJ507">
        <v>-6.3629999999999997E-3</v>
      </c>
      <c r="AK507">
        <v>3.2215941556388099</v>
      </c>
      <c r="AL507">
        <v>75</v>
      </c>
      <c r="AM507">
        <v>56</v>
      </c>
      <c r="AN507">
        <v>1.6647099999999999</v>
      </c>
      <c r="AO507" t="s">
        <v>12197</v>
      </c>
      <c r="AP507">
        <v>1</v>
      </c>
      <c r="AQ507">
        <v>4</v>
      </c>
      <c r="AR507">
        <v>9.0302760133451798</v>
      </c>
      <c r="AS507">
        <v>6.3902724642179703E-3</v>
      </c>
      <c r="AT507">
        <v>-6.4677181058440697E-2</v>
      </c>
      <c r="AU507">
        <v>3.54858732577501E-2</v>
      </c>
      <c r="AV507">
        <v>-0.49778644648350201</v>
      </c>
    </row>
    <row r="508" spans="1:48" x14ac:dyDescent="0.25">
      <c r="A508" t="s">
        <v>18626</v>
      </c>
      <c r="B508" s="6">
        <v>44664</v>
      </c>
      <c r="C508" t="s">
        <v>18627</v>
      </c>
      <c r="D508" t="s">
        <v>212</v>
      </c>
      <c r="E508">
        <v>44008531.799999997</v>
      </c>
      <c r="F508">
        <v>42119050.100000001</v>
      </c>
      <c r="G508">
        <v>1.56064783884699E-2</v>
      </c>
      <c r="H508">
        <v>2.2722220000000002</v>
      </c>
      <c r="I508">
        <v>2.2181769999999998</v>
      </c>
      <c r="J508">
        <v>3.1360519999999998</v>
      </c>
      <c r="K508">
        <v>3.1360519999999998</v>
      </c>
      <c r="L508">
        <v>73.261899999999898</v>
      </c>
      <c r="M508">
        <v>70</v>
      </c>
      <c r="N508">
        <v>2.209403</v>
      </c>
      <c r="O508">
        <v>6.2999999999990799E-2</v>
      </c>
      <c r="P508">
        <v>1.8579262167461801E-2</v>
      </c>
      <c r="Q508">
        <v>-3.0420805983488499</v>
      </c>
      <c r="R508">
        <v>95.456000000000003</v>
      </c>
      <c r="S508">
        <v>95.566999999999993</v>
      </c>
      <c r="T508">
        <v>95.456000000000003</v>
      </c>
      <c r="U508">
        <v>95.566999999999993</v>
      </c>
      <c r="V508" t="s">
        <v>11987</v>
      </c>
      <c r="W508" t="s">
        <v>17641</v>
      </c>
      <c r="X508" t="s">
        <v>931</v>
      </c>
      <c r="Y508" t="s">
        <v>625</v>
      </c>
      <c r="Z508" t="s">
        <v>11839</v>
      </c>
      <c r="AA508" t="s">
        <v>358</v>
      </c>
      <c r="AB508" t="s">
        <v>11990</v>
      </c>
      <c r="AC508">
        <v>95.706556000000006</v>
      </c>
      <c r="AD508">
        <v>0.250556</v>
      </c>
      <c r="AE508" s="6">
        <v>44403</v>
      </c>
      <c r="AF508" s="6">
        <v>45499</v>
      </c>
      <c r="AG508" t="s">
        <v>3589</v>
      </c>
      <c r="AH508">
        <v>2.2722220000000002</v>
      </c>
      <c r="AI508">
        <v>2.2181772125357999</v>
      </c>
      <c r="AJ508">
        <v>5.969042</v>
      </c>
      <c r="AK508">
        <v>3.1360518521107901</v>
      </c>
      <c r="AL508">
        <v>70</v>
      </c>
      <c r="AM508">
        <v>48</v>
      </c>
      <c r="AN508">
        <v>1.1000000000000001</v>
      </c>
      <c r="AO508" t="s">
        <v>11991</v>
      </c>
      <c r="AP508">
        <v>1</v>
      </c>
      <c r="AQ508">
        <v>3</v>
      </c>
      <c r="AR508">
        <v>46.547308541010104</v>
      </c>
      <c r="AS508">
        <v>1.34465077989816E-2</v>
      </c>
      <c r="AT508">
        <v>0.19388469303841299</v>
      </c>
      <c r="AU508">
        <v>8.9365916646563903E-2</v>
      </c>
      <c r="AV508">
        <v>0.62057661597789604</v>
      </c>
    </row>
    <row r="509" spans="1:48" x14ac:dyDescent="0.25">
      <c r="A509" t="s">
        <v>13952</v>
      </c>
      <c r="B509" s="6">
        <v>44664</v>
      </c>
      <c r="C509" t="s">
        <v>13953</v>
      </c>
      <c r="D509" t="s">
        <v>212</v>
      </c>
      <c r="E509">
        <v>51343287</v>
      </c>
      <c r="F509">
        <v>48771131.100000001</v>
      </c>
      <c r="G509">
        <v>1.8071290791616401E-2</v>
      </c>
      <c r="H509">
        <v>3.2777780000000001</v>
      </c>
      <c r="I509">
        <v>3.1493319999999998</v>
      </c>
      <c r="J509">
        <v>3.3519869999999998</v>
      </c>
      <c r="K509">
        <v>3.3519869999999998</v>
      </c>
      <c r="L509">
        <v>77.531999999999897</v>
      </c>
      <c r="M509">
        <v>76</v>
      </c>
      <c r="N509">
        <v>3.1343939999999999</v>
      </c>
      <c r="O509">
        <v>0.41640000000000499</v>
      </c>
      <c r="P509">
        <v>3.6712116537862501E-2</v>
      </c>
      <c r="Q509">
        <v>-3.6218367950095001</v>
      </c>
      <c r="R509">
        <v>94.612499999999997</v>
      </c>
      <c r="S509">
        <v>94.910499999999999</v>
      </c>
      <c r="T509">
        <v>94.612499999999997</v>
      </c>
      <c r="U509">
        <v>94.910499999999999</v>
      </c>
      <c r="V509" t="s">
        <v>11987</v>
      </c>
      <c r="W509" t="s">
        <v>11080</v>
      </c>
      <c r="X509" t="s">
        <v>931</v>
      </c>
      <c r="Y509" t="s">
        <v>625</v>
      </c>
      <c r="Z509" t="s">
        <v>11839</v>
      </c>
      <c r="AA509" t="s">
        <v>358</v>
      </c>
      <c r="AB509" t="s">
        <v>11990</v>
      </c>
      <c r="AC509">
        <v>94.990278000000004</v>
      </c>
      <c r="AD509">
        <v>0.377778</v>
      </c>
      <c r="AE509" s="6">
        <v>44040</v>
      </c>
      <c r="AF509" s="6">
        <v>45866</v>
      </c>
      <c r="AG509" t="s">
        <v>3589</v>
      </c>
      <c r="AH509">
        <v>3.2777780000000001</v>
      </c>
      <c r="AI509">
        <v>3.1493323611631499</v>
      </c>
      <c r="AJ509">
        <v>11.701359999999999</v>
      </c>
      <c r="AK509">
        <v>3.3519868522482499</v>
      </c>
      <c r="AL509">
        <v>76</v>
      </c>
      <c r="AM509">
        <v>64</v>
      </c>
      <c r="AN509">
        <v>1.7</v>
      </c>
      <c r="AO509" t="s">
        <v>11991</v>
      </c>
      <c r="AP509">
        <v>1</v>
      </c>
      <c r="AQ509">
        <v>3</v>
      </c>
      <c r="AR509">
        <v>46.547308541010104</v>
      </c>
      <c r="AS509">
        <v>1.34465077989816E-2</v>
      </c>
      <c r="AT509">
        <v>0.19388469303841299</v>
      </c>
      <c r="AU509">
        <v>8.9365916646563903E-2</v>
      </c>
      <c r="AV509">
        <v>0.62057661597789604</v>
      </c>
    </row>
    <row r="510" spans="1:48" x14ac:dyDescent="0.25">
      <c r="A510" t="s">
        <v>18628</v>
      </c>
      <c r="B510" s="6">
        <v>44664</v>
      </c>
      <c r="C510" t="s">
        <v>18629</v>
      </c>
      <c r="D510" t="s">
        <v>212</v>
      </c>
      <c r="E510">
        <v>33006399</v>
      </c>
      <c r="F510">
        <v>31536917.5</v>
      </c>
      <c r="G510">
        <v>1.16854539582361E-2</v>
      </c>
      <c r="H510">
        <v>2.2888890000000002</v>
      </c>
      <c r="I510">
        <v>2.231026</v>
      </c>
      <c r="J510">
        <v>3.3559399999999999</v>
      </c>
      <c r="K510">
        <v>3.3559399999999999</v>
      </c>
      <c r="L510">
        <v>94.880699999999905</v>
      </c>
      <c r="M510">
        <v>91</v>
      </c>
      <c r="N510">
        <v>2.219643</v>
      </c>
      <c r="O510">
        <v>6.4799999999998095E-2</v>
      </c>
      <c r="P510">
        <v>0.13898227853752401</v>
      </c>
      <c r="Q510">
        <v>-2.9656863000040801</v>
      </c>
      <c r="R510">
        <v>95.284000000000006</v>
      </c>
      <c r="S510">
        <v>95.396000000000001</v>
      </c>
      <c r="T510">
        <v>95.284000000000006</v>
      </c>
      <c r="U510">
        <v>95.396000000000001</v>
      </c>
      <c r="V510" t="s">
        <v>11987</v>
      </c>
      <c r="W510" t="s">
        <v>18064</v>
      </c>
      <c r="X510" t="s">
        <v>931</v>
      </c>
      <c r="Y510" t="s">
        <v>625</v>
      </c>
      <c r="Z510" t="s">
        <v>11829</v>
      </c>
      <c r="AA510" t="s">
        <v>358</v>
      </c>
      <c r="AB510" t="s">
        <v>11990</v>
      </c>
      <c r="AC510">
        <v>95.547888999999998</v>
      </c>
      <c r="AD510">
        <v>0.26388899999999998</v>
      </c>
      <c r="AE510" s="6">
        <v>44410</v>
      </c>
      <c r="AF510" s="6">
        <v>45506</v>
      </c>
      <c r="AG510" t="s">
        <v>3594</v>
      </c>
      <c r="AH510">
        <v>2.2888890000000002</v>
      </c>
      <c r="AI510">
        <v>2.23102570059427</v>
      </c>
      <c r="AJ510">
        <v>6.0371870000000003</v>
      </c>
      <c r="AK510">
        <v>3.3559396012431102</v>
      </c>
      <c r="AL510">
        <v>91</v>
      </c>
      <c r="AM510">
        <v>70</v>
      </c>
      <c r="AN510">
        <v>1.25</v>
      </c>
      <c r="AO510" t="s">
        <v>11991</v>
      </c>
      <c r="AP510">
        <v>1</v>
      </c>
      <c r="AQ510">
        <v>3</v>
      </c>
      <c r="AR510">
        <v>49.737178769799797</v>
      </c>
      <c r="AS510">
        <v>-7.3390630104924498E-2</v>
      </c>
      <c r="AT510">
        <v>-1.48104291402211</v>
      </c>
      <c r="AU510">
        <v>-0.69222933793518804</v>
      </c>
      <c r="AV510">
        <v>-2.47758920716594</v>
      </c>
    </row>
    <row r="511" spans="1:48" x14ac:dyDescent="0.25">
      <c r="A511" t="s">
        <v>13954</v>
      </c>
      <c r="B511" s="6">
        <v>44664</v>
      </c>
      <c r="C511" t="s">
        <v>13955</v>
      </c>
      <c r="D511" t="s">
        <v>212</v>
      </c>
      <c r="E511">
        <v>66012797.399999999</v>
      </c>
      <c r="F511">
        <v>62626432.700000003</v>
      </c>
      <c r="G511">
        <v>2.3205130805553E-2</v>
      </c>
      <c r="H511">
        <v>3.3527779999999998</v>
      </c>
      <c r="I511">
        <v>3.2225190000000001</v>
      </c>
      <c r="J511">
        <v>3.3629639999999998</v>
      </c>
      <c r="K511">
        <v>3.3629639999999998</v>
      </c>
      <c r="L511">
        <v>78.314700000000002</v>
      </c>
      <c r="M511">
        <v>76</v>
      </c>
      <c r="N511">
        <v>3.2054800000000001</v>
      </c>
      <c r="O511">
        <v>-4.5399999999995402E-2</v>
      </c>
      <c r="P511">
        <v>0.20390985592522101</v>
      </c>
      <c r="Q511">
        <v>-3.6281648574324001</v>
      </c>
      <c r="R511">
        <v>94.612499999999997</v>
      </c>
      <c r="S511">
        <v>94.924499999999995</v>
      </c>
      <c r="T511">
        <v>94.612499999999997</v>
      </c>
      <c r="U511">
        <v>94.924499999999995</v>
      </c>
      <c r="V511" t="s">
        <v>11987</v>
      </c>
      <c r="W511" t="s">
        <v>6753</v>
      </c>
      <c r="X511" t="s">
        <v>931</v>
      </c>
      <c r="Y511" t="s">
        <v>625</v>
      </c>
      <c r="Z511" t="s">
        <v>11829</v>
      </c>
      <c r="AA511" t="s">
        <v>358</v>
      </c>
      <c r="AB511" t="s">
        <v>11990</v>
      </c>
      <c r="AC511">
        <v>94.870138999999995</v>
      </c>
      <c r="AD511">
        <v>0.25763900000000001</v>
      </c>
      <c r="AE511" s="6">
        <v>44068</v>
      </c>
      <c r="AF511" s="6">
        <v>45894</v>
      </c>
      <c r="AG511" t="s">
        <v>3594</v>
      </c>
      <c r="AH511">
        <v>3.3527779999999998</v>
      </c>
      <c r="AI511">
        <v>3.2225186521785698</v>
      </c>
      <c r="AJ511">
        <v>12.215527</v>
      </c>
      <c r="AK511">
        <v>3.36296381779903</v>
      </c>
      <c r="AL511">
        <v>76</v>
      </c>
      <c r="AM511">
        <v>65</v>
      </c>
      <c r="AN511">
        <v>1.75</v>
      </c>
      <c r="AO511" t="s">
        <v>11991</v>
      </c>
      <c r="AP511">
        <v>1</v>
      </c>
      <c r="AQ511">
        <v>3</v>
      </c>
      <c r="AR511">
        <v>49.737178769799797</v>
      </c>
      <c r="AS511">
        <v>-7.3390630104924498E-2</v>
      </c>
      <c r="AT511">
        <v>-1.48104291402211</v>
      </c>
      <c r="AU511">
        <v>-0.69222933793518804</v>
      </c>
      <c r="AV511">
        <v>-2.47758920716594</v>
      </c>
    </row>
    <row r="512" spans="1:48" x14ac:dyDescent="0.25">
      <c r="A512" t="s">
        <v>18630</v>
      </c>
      <c r="B512" s="6">
        <v>44664</v>
      </c>
      <c r="C512" t="s">
        <v>18631</v>
      </c>
      <c r="D512" t="s">
        <v>212</v>
      </c>
      <c r="E512">
        <v>40341154.200000003</v>
      </c>
      <c r="F512">
        <v>37230223.5</v>
      </c>
      <c r="G512">
        <v>1.3795009067737601E-2</v>
      </c>
      <c r="H512">
        <v>4.2888890000000002</v>
      </c>
      <c r="I512">
        <v>4.0713860000000004</v>
      </c>
      <c r="J512">
        <v>3.7593860000000001</v>
      </c>
      <c r="K512">
        <v>3.7593860000000001</v>
      </c>
      <c r="L512">
        <v>114.0253</v>
      </c>
      <c r="M512">
        <v>112</v>
      </c>
      <c r="N512">
        <v>4.0503640000000001</v>
      </c>
      <c r="O512">
        <v>3.18999999999958E-2</v>
      </c>
      <c r="P512">
        <v>-0.191362167331288</v>
      </c>
      <c r="Q512">
        <v>-5.2871822967052804</v>
      </c>
      <c r="R512">
        <v>91.918999999999997</v>
      </c>
      <c r="S512">
        <v>92.106999999999999</v>
      </c>
      <c r="T512">
        <v>91.918999999999997</v>
      </c>
      <c r="U512">
        <v>92.106999999999999</v>
      </c>
      <c r="V512" t="s">
        <v>11987</v>
      </c>
      <c r="W512" t="s">
        <v>18062</v>
      </c>
      <c r="X512" t="s">
        <v>931</v>
      </c>
      <c r="Y512" t="s">
        <v>625</v>
      </c>
      <c r="Z512" t="s">
        <v>11829</v>
      </c>
      <c r="AA512" t="s">
        <v>358</v>
      </c>
      <c r="AB512" t="s">
        <v>11990</v>
      </c>
      <c r="AC512">
        <v>92.288443999999998</v>
      </c>
      <c r="AD512">
        <v>0.36944399999999999</v>
      </c>
      <c r="AE512" s="6">
        <v>44410</v>
      </c>
      <c r="AF512" s="6">
        <v>46236</v>
      </c>
      <c r="AG512" t="s">
        <v>3594</v>
      </c>
      <c r="AH512">
        <v>4.2888890000000002</v>
      </c>
      <c r="AI512">
        <v>4.0713859346375703</v>
      </c>
      <c r="AJ512">
        <v>19.056052999999999</v>
      </c>
      <c r="AK512">
        <v>3.7593860001362498</v>
      </c>
      <c r="AL512">
        <v>112</v>
      </c>
      <c r="AM512">
        <v>105</v>
      </c>
      <c r="AN512">
        <v>1.75</v>
      </c>
      <c r="AO512" t="s">
        <v>11991</v>
      </c>
      <c r="AP512">
        <v>1</v>
      </c>
      <c r="AQ512">
        <v>3</v>
      </c>
      <c r="AR512">
        <v>49.737178769799797</v>
      </c>
      <c r="AS512">
        <v>-7.3390630104924498E-2</v>
      </c>
      <c r="AT512">
        <v>-1.48104291402211</v>
      </c>
      <c r="AU512">
        <v>-0.69222933793518804</v>
      </c>
      <c r="AV512">
        <v>-2.47758920716594</v>
      </c>
    </row>
    <row r="513" spans="1:48" x14ac:dyDescent="0.25">
      <c r="A513" t="s">
        <v>20567</v>
      </c>
      <c r="B513" s="6">
        <v>44664</v>
      </c>
      <c r="C513" t="s">
        <v>20568</v>
      </c>
      <c r="D513" t="s">
        <v>212</v>
      </c>
      <c r="E513">
        <v>44008531.799999997</v>
      </c>
      <c r="F513">
        <v>42460886.399999999</v>
      </c>
      <c r="G513">
        <v>1.5733139848195202E-2</v>
      </c>
      <c r="H513">
        <v>2.5388890000000002</v>
      </c>
      <c r="I513">
        <v>2.4513720000000001</v>
      </c>
      <c r="J513">
        <v>3.3208340000000001</v>
      </c>
      <c r="K513">
        <v>3.3208340000000001</v>
      </c>
      <c r="L513">
        <v>85.820099999999996</v>
      </c>
      <c r="M513">
        <v>82</v>
      </c>
      <c r="N513">
        <v>2.4365380000000001</v>
      </c>
      <c r="O513">
        <v>0.112099999999992</v>
      </c>
      <c r="P513">
        <v>0.428006482333809</v>
      </c>
      <c r="Q513">
        <v>-3.2747493220675299</v>
      </c>
      <c r="R513">
        <v>95.733999999999995</v>
      </c>
      <c r="S513">
        <v>95.903000000000006</v>
      </c>
      <c r="T513">
        <v>95.733999999999995</v>
      </c>
      <c r="U513">
        <v>95.903000000000006</v>
      </c>
      <c r="V513" t="s">
        <v>11987</v>
      </c>
      <c r="W513" t="s">
        <v>19747</v>
      </c>
      <c r="X513" t="s">
        <v>931</v>
      </c>
      <c r="Y513" t="s">
        <v>625</v>
      </c>
      <c r="Z513" t="s">
        <v>11839</v>
      </c>
      <c r="AA513" t="s">
        <v>358</v>
      </c>
      <c r="AB513" t="s">
        <v>11990</v>
      </c>
      <c r="AC513">
        <v>96.483305999999999</v>
      </c>
      <c r="AD513">
        <v>0.74930600000000003</v>
      </c>
      <c r="AE513" s="6">
        <v>44502</v>
      </c>
      <c r="AF513" s="6">
        <v>45598</v>
      </c>
      <c r="AG513" t="s">
        <v>3594</v>
      </c>
      <c r="AH513">
        <v>2.5388890000000002</v>
      </c>
      <c r="AI513">
        <v>2.451372481221</v>
      </c>
      <c r="AJ513">
        <v>7.2425069999999998</v>
      </c>
      <c r="AK513">
        <v>3.3208344669349201</v>
      </c>
      <c r="AL513">
        <v>82</v>
      </c>
      <c r="AM513">
        <v>64</v>
      </c>
      <c r="AN513">
        <v>1.625</v>
      </c>
      <c r="AO513" t="s">
        <v>11991</v>
      </c>
      <c r="AP513">
        <v>1</v>
      </c>
      <c r="AQ513">
        <v>3</v>
      </c>
      <c r="AR513">
        <v>49.737178769799797</v>
      </c>
      <c r="AS513">
        <v>-7.3390630104924498E-2</v>
      </c>
      <c r="AT513">
        <v>-1.48104291402211</v>
      </c>
      <c r="AU513">
        <v>-0.69222933793518804</v>
      </c>
      <c r="AV513">
        <v>-2.47758920716594</v>
      </c>
    </row>
    <row r="514" spans="1:48" x14ac:dyDescent="0.25">
      <c r="A514" t="s">
        <v>20569</v>
      </c>
      <c r="B514" s="6">
        <v>44664</v>
      </c>
      <c r="C514" t="s">
        <v>20570</v>
      </c>
      <c r="D514" t="s">
        <v>212</v>
      </c>
      <c r="E514">
        <v>73347552.799999997</v>
      </c>
      <c r="F514">
        <v>69379816.900000006</v>
      </c>
      <c r="G514">
        <v>2.5707479398089799E-2</v>
      </c>
      <c r="H514">
        <v>4.5388890000000002</v>
      </c>
      <c r="I514">
        <v>4.2287280000000003</v>
      </c>
      <c r="J514">
        <v>3.7099329999999999</v>
      </c>
      <c r="K514">
        <v>3.7099329999999999</v>
      </c>
      <c r="L514">
        <v>108.02999999999901</v>
      </c>
      <c r="M514">
        <v>107</v>
      </c>
      <c r="N514">
        <v>4.2060079999999997</v>
      </c>
      <c r="O514">
        <v>6.4500000000000599E-2</v>
      </c>
      <c r="P514">
        <v>-0.211517070148103</v>
      </c>
      <c r="Q514">
        <v>-5.5393792181804402</v>
      </c>
      <c r="R514">
        <v>93.552999999999997</v>
      </c>
      <c r="S514">
        <v>93.951999999999998</v>
      </c>
      <c r="T514">
        <v>93.552999999999997</v>
      </c>
      <c r="U514">
        <v>93.951999999999998</v>
      </c>
      <c r="V514" t="s">
        <v>11987</v>
      </c>
      <c r="W514" t="s">
        <v>19744</v>
      </c>
      <c r="X514" t="s">
        <v>931</v>
      </c>
      <c r="Y514" t="s">
        <v>625</v>
      </c>
      <c r="Z514" t="s">
        <v>11839</v>
      </c>
      <c r="AA514" t="s">
        <v>358</v>
      </c>
      <c r="AB514" t="s">
        <v>11990</v>
      </c>
      <c r="AC514">
        <v>94.590500000000006</v>
      </c>
      <c r="AD514">
        <v>1.0375000000000001</v>
      </c>
      <c r="AE514" s="6">
        <v>44502</v>
      </c>
      <c r="AF514" s="6">
        <v>46328</v>
      </c>
      <c r="AG514" t="s">
        <v>3594</v>
      </c>
      <c r="AH514">
        <v>4.5388890000000002</v>
      </c>
      <c r="AI514">
        <v>4.2287282020273604</v>
      </c>
      <c r="AJ514">
        <v>20.729652999999999</v>
      </c>
      <c r="AK514">
        <v>3.70993254885289</v>
      </c>
      <c r="AL514">
        <v>107</v>
      </c>
      <c r="AM514">
        <v>100</v>
      </c>
      <c r="AN514">
        <v>2.25</v>
      </c>
      <c r="AO514" t="s">
        <v>11991</v>
      </c>
      <c r="AP514">
        <v>1</v>
      </c>
      <c r="AQ514">
        <v>2</v>
      </c>
      <c r="AR514">
        <v>49.737178769799797</v>
      </c>
      <c r="AS514">
        <v>-7.3390630104924498E-2</v>
      </c>
      <c r="AT514">
        <v>-1.48104291402211</v>
      </c>
      <c r="AU514">
        <v>-0.69222933793518804</v>
      </c>
      <c r="AV514">
        <v>-2.47758920716594</v>
      </c>
    </row>
    <row r="515" spans="1:48" x14ac:dyDescent="0.25">
      <c r="A515" t="s">
        <v>22531</v>
      </c>
      <c r="B515" s="6">
        <v>44664</v>
      </c>
      <c r="C515" t="s">
        <v>22532</v>
      </c>
      <c r="D515" t="s">
        <v>212</v>
      </c>
      <c r="E515">
        <v>51343287</v>
      </c>
      <c r="F515">
        <v>49854909.299999997</v>
      </c>
      <c r="G515">
        <v>1.8472865887055299E-2</v>
      </c>
      <c r="H515">
        <v>2.7749999999999999</v>
      </c>
      <c r="I515">
        <v>2.6663709999999998</v>
      </c>
      <c r="J515">
        <v>3.3574980000000001</v>
      </c>
      <c r="K515">
        <v>3.3574980000000001</v>
      </c>
      <c r="L515">
        <v>84.244799999999998</v>
      </c>
      <c r="M515">
        <v>82</v>
      </c>
      <c r="N515">
        <v>2.650585</v>
      </c>
      <c r="O515">
        <v>6.9699999999994697E-2</v>
      </c>
      <c r="P515">
        <v>0.49121087425736398</v>
      </c>
      <c r="Q515">
        <v>-2.3802279999999998</v>
      </c>
      <c r="R515">
        <v>96.623000000000005</v>
      </c>
      <c r="S515">
        <v>96.757999999999996</v>
      </c>
      <c r="T515">
        <v>96.623000000000005</v>
      </c>
      <c r="U515">
        <v>96.757999999999996</v>
      </c>
      <c r="V515" t="s">
        <v>11987</v>
      </c>
      <c r="W515" t="s">
        <v>21282</v>
      </c>
      <c r="X515" t="s">
        <v>931</v>
      </c>
      <c r="Y515" t="s">
        <v>625</v>
      </c>
      <c r="Z515" t="s">
        <v>11839</v>
      </c>
      <c r="AA515" t="s">
        <v>358</v>
      </c>
      <c r="AB515" t="s">
        <v>11990</v>
      </c>
      <c r="AC515">
        <v>97.101124999999996</v>
      </c>
      <c r="AD515">
        <v>0.47812500000000002</v>
      </c>
      <c r="AE515" s="6">
        <v>44588</v>
      </c>
      <c r="AF515" s="6">
        <v>45684</v>
      </c>
      <c r="AG515" t="s">
        <v>3594</v>
      </c>
      <c r="AH515">
        <v>2.7749999999999999</v>
      </c>
      <c r="AI515">
        <v>2.6663711546019799</v>
      </c>
      <c r="AJ515">
        <v>8.5200359999999993</v>
      </c>
      <c r="AK515">
        <v>3.3574979357316401</v>
      </c>
      <c r="AL515">
        <v>82</v>
      </c>
      <c r="AM515">
        <v>66</v>
      </c>
      <c r="AN515">
        <v>2.125</v>
      </c>
      <c r="AO515" t="s">
        <v>11991</v>
      </c>
      <c r="AP515">
        <v>1</v>
      </c>
      <c r="AQ515">
        <v>3</v>
      </c>
      <c r="AR515">
        <v>49.737178769799797</v>
      </c>
      <c r="AS515">
        <v>-7.3390630104924498E-2</v>
      </c>
      <c r="AT515">
        <v>-1.48104291402211</v>
      </c>
      <c r="AU515">
        <v>-0.69222933793518804</v>
      </c>
      <c r="AV515">
        <v>-1.4661128080192001</v>
      </c>
    </row>
    <row r="516" spans="1:48" x14ac:dyDescent="0.25">
      <c r="A516" t="s">
        <v>22533</v>
      </c>
      <c r="B516" s="6">
        <v>44664</v>
      </c>
      <c r="C516" t="s">
        <v>22534</v>
      </c>
      <c r="D516" t="s">
        <v>212</v>
      </c>
      <c r="E516">
        <v>36673776.600000001</v>
      </c>
      <c r="F516">
        <v>35132927.899999999</v>
      </c>
      <c r="G516">
        <v>1.3017892803973001E-2</v>
      </c>
      <c r="H516">
        <v>4.7750000000000004</v>
      </c>
      <c r="I516">
        <v>4.4177749999999998</v>
      </c>
      <c r="J516">
        <v>3.660237</v>
      </c>
      <c r="K516">
        <v>3.660237</v>
      </c>
      <c r="L516">
        <v>102.06870000000001</v>
      </c>
      <c r="M516">
        <v>102</v>
      </c>
      <c r="N516">
        <v>4.3954709999999997</v>
      </c>
      <c r="O516">
        <v>4.0700000000004601E-2</v>
      </c>
      <c r="P516">
        <v>-0.17818077940916499</v>
      </c>
      <c r="Q516">
        <v>-3.5965669999999901</v>
      </c>
      <c r="R516">
        <v>95.191000000000003</v>
      </c>
      <c r="S516">
        <v>95.825000000000003</v>
      </c>
      <c r="T516">
        <v>95.191000000000003</v>
      </c>
      <c r="U516">
        <v>95.825000000000003</v>
      </c>
      <c r="V516" t="s">
        <v>11987</v>
      </c>
      <c r="W516" t="s">
        <v>21280</v>
      </c>
      <c r="X516" t="s">
        <v>931</v>
      </c>
      <c r="Y516" t="s">
        <v>625</v>
      </c>
      <c r="Z516" t="s">
        <v>11839</v>
      </c>
      <c r="AA516" t="s">
        <v>358</v>
      </c>
      <c r="AB516" t="s">
        <v>11990</v>
      </c>
      <c r="AC516">
        <v>95.798500000000004</v>
      </c>
      <c r="AD516">
        <v>0.60750000000000004</v>
      </c>
      <c r="AE516" s="6">
        <v>44588</v>
      </c>
      <c r="AF516" s="6">
        <v>46414</v>
      </c>
      <c r="AG516" t="s">
        <v>3594</v>
      </c>
      <c r="AH516">
        <v>4.7750000000000004</v>
      </c>
      <c r="AI516">
        <v>4.4177747672444996</v>
      </c>
      <c r="AJ516">
        <v>22.556069000000001</v>
      </c>
      <c r="AK516">
        <v>3.66023693581276</v>
      </c>
      <c r="AL516">
        <v>102</v>
      </c>
      <c r="AM516">
        <v>95</v>
      </c>
      <c r="AN516">
        <v>2.7</v>
      </c>
      <c r="AO516" t="s">
        <v>11991</v>
      </c>
      <c r="AP516">
        <v>1</v>
      </c>
      <c r="AQ516">
        <v>3</v>
      </c>
      <c r="AR516">
        <v>49.737178769799797</v>
      </c>
      <c r="AS516">
        <v>-7.3390630104924498E-2</v>
      </c>
      <c r="AT516">
        <v>-1.48104291402211</v>
      </c>
      <c r="AU516">
        <v>-0.69222933793518804</v>
      </c>
      <c r="AV516">
        <v>-1.4661128080192001</v>
      </c>
    </row>
    <row r="517" spans="1:48" x14ac:dyDescent="0.25">
      <c r="A517" t="s">
        <v>13956</v>
      </c>
      <c r="B517" s="6">
        <v>44664</v>
      </c>
      <c r="C517" t="s">
        <v>13957</v>
      </c>
      <c r="D517" t="s">
        <v>212</v>
      </c>
      <c r="E517">
        <v>51343287</v>
      </c>
      <c r="F517">
        <v>52066906.5</v>
      </c>
      <c r="G517">
        <v>1.9292482801461799E-2</v>
      </c>
      <c r="H517">
        <v>0.57499999999999996</v>
      </c>
      <c r="I517">
        <v>0.56911500000000004</v>
      </c>
      <c r="J517">
        <v>2.7691319999999999</v>
      </c>
      <c r="K517">
        <v>2.7691319999999999</v>
      </c>
      <c r="L517">
        <v>153.73319999999899</v>
      </c>
      <c r="M517">
        <v>146</v>
      </c>
      <c r="N517">
        <v>0.55957000000000001</v>
      </c>
      <c r="O517">
        <v>-8.8900000000002796E-2</v>
      </c>
      <c r="P517">
        <v>8.9102709577981706E-2</v>
      </c>
      <c r="Q517">
        <v>-0.31061705125297001</v>
      </c>
      <c r="R517">
        <v>100.08125</v>
      </c>
      <c r="S517">
        <v>100.20025</v>
      </c>
      <c r="T517">
        <v>100.08125</v>
      </c>
      <c r="U517">
        <v>100.20025</v>
      </c>
      <c r="V517" t="s">
        <v>11987</v>
      </c>
      <c r="W517" t="s">
        <v>6747</v>
      </c>
      <c r="X517" t="s">
        <v>931</v>
      </c>
      <c r="Y517" t="s">
        <v>625</v>
      </c>
      <c r="Z517" t="s">
        <v>11839</v>
      </c>
      <c r="AA517" t="s">
        <v>358</v>
      </c>
      <c r="AB517" t="s">
        <v>11990</v>
      </c>
      <c r="AC517">
        <v>101.409375</v>
      </c>
      <c r="AD517">
        <v>1.328125</v>
      </c>
      <c r="AE517" s="6">
        <v>43054</v>
      </c>
      <c r="AF517" s="6">
        <v>44880</v>
      </c>
      <c r="AG517" t="s">
        <v>3594</v>
      </c>
      <c r="AH517">
        <v>0.57499999999999996</v>
      </c>
      <c r="AI517">
        <v>0.56911479642989804</v>
      </c>
      <c r="AJ517">
        <v>0.68674000000000002</v>
      </c>
      <c r="AK517">
        <v>2.7691323805931098</v>
      </c>
      <c r="AL517">
        <v>146</v>
      </c>
      <c r="AM517">
        <v>116</v>
      </c>
      <c r="AN517">
        <v>3.125</v>
      </c>
      <c r="AO517" t="s">
        <v>11991</v>
      </c>
      <c r="AP517">
        <v>1</v>
      </c>
      <c r="AQ517">
        <v>3</v>
      </c>
      <c r="AR517">
        <v>49.737178769799797</v>
      </c>
      <c r="AS517">
        <v>-7.3390630104924498E-2</v>
      </c>
      <c r="AT517">
        <v>-1.48104291402211</v>
      </c>
      <c r="AU517">
        <v>-0.69222933793518804</v>
      </c>
      <c r="AV517">
        <v>-2.47758920716594</v>
      </c>
    </row>
    <row r="518" spans="1:48" x14ac:dyDescent="0.25">
      <c r="A518" t="s">
        <v>13958</v>
      </c>
      <c r="B518" s="6">
        <v>44664</v>
      </c>
      <c r="C518" t="s">
        <v>13959</v>
      </c>
      <c r="D518" t="s">
        <v>212</v>
      </c>
      <c r="E518">
        <v>58678042.200000003</v>
      </c>
      <c r="F518">
        <v>59336947.899999999</v>
      </c>
      <c r="G518">
        <v>2.19862696882255E-2</v>
      </c>
      <c r="H518">
        <v>1.8805559999999999</v>
      </c>
      <c r="I518">
        <v>1.803237</v>
      </c>
      <c r="J518">
        <v>3.2534399999999999</v>
      </c>
      <c r="K518">
        <v>3.2534399999999999</v>
      </c>
      <c r="L518">
        <v>99.118399999999994</v>
      </c>
      <c r="M518">
        <v>97</v>
      </c>
      <c r="N518">
        <v>1.7968170000000001</v>
      </c>
      <c r="O518">
        <v>-8.2300000000001802E-2</v>
      </c>
      <c r="P518">
        <v>0.206445857873438</v>
      </c>
      <c r="Q518">
        <v>-2.6342653055865002</v>
      </c>
      <c r="R518">
        <v>100.675</v>
      </c>
      <c r="S518">
        <v>100.896</v>
      </c>
      <c r="T518">
        <v>100.675</v>
      </c>
      <c r="U518">
        <v>100.896</v>
      </c>
      <c r="V518" t="s">
        <v>11987</v>
      </c>
      <c r="W518" t="s">
        <v>6749</v>
      </c>
      <c r="X518" t="s">
        <v>931</v>
      </c>
      <c r="Y518" t="s">
        <v>625</v>
      </c>
      <c r="Z518" t="s">
        <v>11829</v>
      </c>
      <c r="AA518" t="s">
        <v>358</v>
      </c>
      <c r="AB518" t="s">
        <v>11990</v>
      </c>
      <c r="AC518">
        <v>101.122917</v>
      </c>
      <c r="AD518">
        <v>0.44791700000000001</v>
      </c>
      <c r="AE518" s="6">
        <v>43529</v>
      </c>
      <c r="AF518" s="6">
        <v>45356</v>
      </c>
      <c r="AG518" t="s">
        <v>3594</v>
      </c>
      <c r="AH518">
        <v>1.8805559999999999</v>
      </c>
      <c r="AI518">
        <v>1.8032369926168199</v>
      </c>
      <c r="AJ518">
        <v>4.302276</v>
      </c>
      <c r="AK518">
        <v>3.2534398012237999</v>
      </c>
      <c r="AL518">
        <v>97</v>
      </c>
      <c r="AM518">
        <v>68</v>
      </c>
      <c r="AN518">
        <v>3.75</v>
      </c>
      <c r="AO518" t="s">
        <v>11991</v>
      </c>
      <c r="AP518">
        <v>1</v>
      </c>
      <c r="AQ518">
        <v>3</v>
      </c>
      <c r="AR518">
        <v>49.737178769799797</v>
      </c>
      <c r="AS518">
        <v>-7.3390630104924498E-2</v>
      </c>
      <c r="AT518">
        <v>-1.48104291402211</v>
      </c>
      <c r="AU518">
        <v>-0.69222933793518804</v>
      </c>
      <c r="AV518">
        <v>-2.47758920716594</v>
      </c>
    </row>
    <row r="519" spans="1:48" x14ac:dyDescent="0.25">
      <c r="A519" t="s">
        <v>13960</v>
      </c>
      <c r="B519" s="6">
        <v>44664</v>
      </c>
      <c r="C519" t="s">
        <v>13961</v>
      </c>
      <c r="D519" t="s">
        <v>212</v>
      </c>
      <c r="E519">
        <v>22004265.600000001</v>
      </c>
      <c r="F519">
        <v>22169373.899999999</v>
      </c>
      <c r="G519">
        <v>8.2144743127589605E-3</v>
      </c>
      <c r="H519">
        <v>4.0861109999999998</v>
      </c>
      <c r="I519">
        <v>3.7245089999999998</v>
      </c>
      <c r="J519">
        <v>3.7241490000000002</v>
      </c>
      <c r="K519">
        <v>3.7241490000000002</v>
      </c>
      <c r="L519">
        <v>111.3532</v>
      </c>
      <c r="M519">
        <v>110</v>
      </c>
      <c r="N519">
        <v>3.7072270000000001</v>
      </c>
      <c r="O519">
        <v>-9.5999999999984899E-3</v>
      </c>
      <c r="P519">
        <v>-0.55793717376201302</v>
      </c>
      <c r="Q519">
        <v>-5.0113100536866</v>
      </c>
      <c r="R519">
        <v>99.25</v>
      </c>
      <c r="S519">
        <v>99.625</v>
      </c>
      <c r="T519">
        <v>99.25</v>
      </c>
      <c r="U519">
        <v>99.625</v>
      </c>
      <c r="V519" t="s">
        <v>11987</v>
      </c>
      <c r="W519" t="s">
        <v>6757</v>
      </c>
      <c r="X519" t="s">
        <v>931</v>
      </c>
      <c r="Y519" t="s">
        <v>625</v>
      </c>
      <c r="Z519" t="s">
        <v>11829</v>
      </c>
      <c r="AA519" t="s">
        <v>11839</v>
      </c>
      <c r="AB519" t="s">
        <v>11990</v>
      </c>
      <c r="AC519">
        <v>100.750347</v>
      </c>
      <c r="AD519">
        <v>1.5003470000000001</v>
      </c>
      <c r="AE519" s="6">
        <v>42509</v>
      </c>
      <c r="AF519" s="6">
        <v>46161</v>
      </c>
      <c r="AG519" t="s">
        <v>3594</v>
      </c>
      <c r="AH519">
        <v>4.0861109999999998</v>
      </c>
      <c r="AI519">
        <v>3.7245085682145902</v>
      </c>
      <c r="AJ519">
        <v>16.540357</v>
      </c>
      <c r="AK519">
        <v>3.7241487759604599</v>
      </c>
      <c r="AL519">
        <v>110</v>
      </c>
      <c r="AM519">
        <v>102</v>
      </c>
      <c r="AN519">
        <v>3.625</v>
      </c>
      <c r="AO519" t="s">
        <v>11991</v>
      </c>
      <c r="AP519">
        <v>1</v>
      </c>
      <c r="AQ519">
        <v>3</v>
      </c>
      <c r="AR519">
        <v>49.737178769799797</v>
      </c>
      <c r="AS519">
        <v>-7.3390630104924498E-2</v>
      </c>
      <c r="AT519">
        <v>-1.48104291402211</v>
      </c>
      <c r="AU519">
        <v>-0.69222933793518804</v>
      </c>
      <c r="AV519">
        <v>-2.47758920716594</v>
      </c>
    </row>
    <row r="520" spans="1:48" x14ac:dyDescent="0.25">
      <c r="A520" t="s">
        <v>13962</v>
      </c>
      <c r="B520" s="6">
        <v>44664</v>
      </c>
      <c r="C520" t="s">
        <v>13963</v>
      </c>
      <c r="D520" t="s">
        <v>212</v>
      </c>
      <c r="E520">
        <v>44008531.799999997</v>
      </c>
      <c r="F520">
        <v>44083528.100000001</v>
      </c>
      <c r="G520">
        <v>1.6334381373503799E-2</v>
      </c>
      <c r="H520">
        <v>1.075</v>
      </c>
      <c r="I520">
        <v>7.7757999999999994E-2</v>
      </c>
      <c r="J520">
        <v>3.1459079999999999</v>
      </c>
      <c r="K520">
        <v>3.1459079999999999</v>
      </c>
      <c r="L520">
        <v>142.82079999999999</v>
      </c>
      <c r="M520">
        <v>140</v>
      </c>
      <c r="N520">
        <v>1.0436129999999999</v>
      </c>
      <c r="O520">
        <v>-0.26230000000000397</v>
      </c>
      <c r="P520">
        <v>-0.18686066299361501</v>
      </c>
      <c r="Q520">
        <v>-4.5026343148191199E-2</v>
      </c>
      <c r="R520">
        <v>99.893749999999997</v>
      </c>
      <c r="S520">
        <v>100.11675</v>
      </c>
      <c r="T520">
        <v>99.893749999999997</v>
      </c>
      <c r="U520">
        <v>100.11675</v>
      </c>
      <c r="V520" t="s">
        <v>11987</v>
      </c>
      <c r="W520" t="s">
        <v>13964</v>
      </c>
      <c r="X520" t="s">
        <v>931</v>
      </c>
      <c r="Y520" t="s">
        <v>625</v>
      </c>
      <c r="Z520" t="s">
        <v>11829</v>
      </c>
      <c r="AA520" t="s">
        <v>358</v>
      </c>
      <c r="AB520" t="s">
        <v>11990</v>
      </c>
      <c r="AC520">
        <v>100.170413</v>
      </c>
      <c r="AD520">
        <v>0.27666299999999999</v>
      </c>
      <c r="AE520" s="6">
        <v>43235</v>
      </c>
      <c r="AF520" s="6">
        <v>45061</v>
      </c>
      <c r="AG520" t="s">
        <v>3594</v>
      </c>
      <c r="AH520">
        <v>1.075</v>
      </c>
      <c r="AI520">
        <v>7.7757753111590694E-2</v>
      </c>
      <c r="AJ520">
        <v>-1.93E-4</v>
      </c>
      <c r="AK520">
        <v>3.1459080166623998</v>
      </c>
      <c r="AL520">
        <v>140</v>
      </c>
      <c r="AM520">
        <v>101</v>
      </c>
      <c r="AN520">
        <v>1.60643</v>
      </c>
      <c r="AO520" t="s">
        <v>12197</v>
      </c>
      <c r="AP520">
        <v>1</v>
      </c>
      <c r="AQ520">
        <v>3</v>
      </c>
      <c r="AR520">
        <v>49.737178769799797</v>
      </c>
      <c r="AS520">
        <v>-7.3390630104924498E-2</v>
      </c>
      <c r="AT520">
        <v>-1.48104291402211</v>
      </c>
      <c r="AU520">
        <v>-0.69222933793518804</v>
      </c>
      <c r="AV520">
        <v>-2.47758920716594</v>
      </c>
    </row>
    <row r="521" spans="1:48" x14ac:dyDescent="0.25">
      <c r="A521" t="s">
        <v>13965</v>
      </c>
      <c r="B521" s="6">
        <v>44664</v>
      </c>
      <c r="C521" t="s">
        <v>13966</v>
      </c>
      <c r="D521" t="s">
        <v>212</v>
      </c>
      <c r="E521">
        <v>58678042.399999999</v>
      </c>
      <c r="F521">
        <v>58624588.5</v>
      </c>
      <c r="G521">
        <v>2.1722317336828799E-2</v>
      </c>
      <c r="H521">
        <v>2.588889</v>
      </c>
      <c r="I521">
        <v>8.2271999999999998E-2</v>
      </c>
      <c r="J521">
        <v>3.7606950000000001</v>
      </c>
      <c r="K521">
        <v>3.7606950000000001</v>
      </c>
      <c r="L521">
        <v>128.6962</v>
      </c>
      <c r="M521">
        <v>126</v>
      </c>
      <c r="N521">
        <v>2.4365990000000002</v>
      </c>
      <c r="O521">
        <v>-0.17040000000000299</v>
      </c>
      <c r="P521">
        <v>0.15366671408494301</v>
      </c>
      <c r="Q521">
        <v>0.24153999728131401</v>
      </c>
      <c r="R521">
        <v>99.674999999999997</v>
      </c>
      <c r="S521">
        <v>99.977999999999994</v>
      </c>
      <c r="T521">
        <v>99.674999999999997</v>
      </c>
      <c r="U521">
        <v>99.977999999999994</v>
      </c>
      <c r="V521" t="s">
        <v>11987</v>
      </c>
      <c r="W521" t="s">
        <v>6750</v>
      </c>
      <c r="X521" t="s">
        <v>931</v>
      </c>
      <c r="Y521" t="s">
        <v>625</v>
      </c>
      <c r="Z521" t="s">
        <v>11829</v>
      </c>
      <c r="AA521" t="s">
        <v>358</v>
      </c>
      <c r="AB521" t="s">
        <v>11990</v>
      </c>
      <c r="AC521">
        <v>99.908902999999995</v>
      </c>
      <c r="AD521">
        <v>0.233903</v>
      </c>
      <c r="AE521" s="6">
        <v>43789</v>
      </c>
      <c r="AF521" s="6">
        <v>45616</v>
      </c>
      <c r="AG521" t="s">
        <v>3594</v>
      </c>
      <c r="AH521">
        <v>2.588889</v>
      </c>
      <c r="AI521">
        <v>8.2271980531257893E-2</v>
      </c>
      <c r="AJ521">
        <v>-7.0097000000000007E-2</v>
      </c>
      <c r="AK521">
        <v>3.7606950457506501</v>
      </c>
      <c r="AL521">
        <v>126</v>
      </c>
      <c r="AM521">
        <v>108</v>
      </c>
      <c r="AN521">
        <v>1.5309999999999999</v>
      </c>
      <c r="AO521" t="s">
        <v>12197</v>
      </c>
      <c r="AP521">
        <v>1</v>
      </c>
      <c r="AQ521">
        <v>2</v>
      </c>
      <c r="AR521">
        <v>49.737178769799797</v>
      </c>
      <c r="AS521">
        <v>-7.3390630104924498E-2</v>
      </c>
      <c r="AT521">
        <v>-1.48104291402211</v>
      </c>
      <c r="AU521">
        <v>-0.69222933793518804</v>
      </c>
      <c r="AV521">
        <v>-2.47758920716594</v>
      </c>
    </row>
    <row r="522" spans="1:48" x14ac:dyDescent="0.25">
      <c r="A522" t="s">
        <v>17777</v>
      </c>
      <c r="B522" s="6">
        <v>44664</v>
      </c>
      <c r="C522" t="s">
        <v>17778</v>
      </c>
      <c r="D522" t="s">
        <v>212</v>
      </c>
      <c r="E522">
        <v>44008531.799999997</v>
      </c>
      <c r="F522">
        <v>42151420.600000001</v>
      </c>
      <c r="G522">
        <v>1.5618472702818201E-2</v>
      </c>
      <c r="H522">
        <v>2.144444</v>
      </c>
      <c r="I522">
        <v>2.100231</v>
      </c>
      <c r="J522">
        <v>3.0097800000000001</v>
      </c>
      <c r="K522">
        <v>3.0097800000000001</v>
      </c>
      <c r="L522">
        <v>63.471299999999999</v>
      </c>
      <c r="M522">
        <v>61</v>
      </c>
      <c r="N522">
        <v>2.0905079999999998</v>
      </c>
      <c r="O522">
        <v>5.8200000000008197E-2</v>
      </c>
      <c r="P522">
        <v>-9.3675628145994897E-3</v>
      </c>
      <c r="Q522">
        <v>-3.3474416533126301</v>
      </c>
      <c r="R522">
        <v>95.468999999999994</v>
      </c>
      <c r="S522">
        <v>95.597999999999999</v>
      </c>
      <c r="T522">
        <v>95.468999999999994</v>
      </c>
      <c r="U522">
        <v>95.597999999999999</v>
      </c>
      <c r="V522" t="s">
        <v>11987</v>
      </c>
      <c r="W522" t="s">
        <v>17126</v>
      </c>
      <c r="X522" t="s">
        <v>931</v>
      </c>
      <c r="Y522" t="s">
        <v>625</v>
      </c>
      <c r="Z522" t="s">
        <v>11839</v>
      </c>
      <c r="AA522" t="s">
        <v>374</v>
      </c>
      <c r="AB522" t="s">
        <v>11990</v>
      </c>
      <c r="AC522">
        <v>95.780111000000005</v>
      </c>
      <c r="AD522">
        <v>0.31111100000000003</v>
      </c>
      <c r="AE522" s="6">
        <v>44357</v>
      </c>
      <c r="AF522" s="6">
        <v>45453</v>
      </c>
      <c r="AG522" t="s">
        <v>2141</v>
      </c>
      <c r="AH522">
        <v>2.144444</v>
      </c>
      <c r="AI522">
        <v>2.1002314329121901</v>
      </c>
      <c r="AJ522">
        <v>5.4320009999999996</v>
      </c>
      <c r="AK522">
        <v>3.0097800518636002</v>
      </c>
      <c r="AL522">
        <v>61</v>
      </c>
      <c r="AM522">
        <v>37</v>
      </c>
      <c r="AN522">
        <v>0.875</v>
      </c>
      <c r="AO522" t="s">
        <v>11991</v>
      </c>
      <c r="AP522">
        <v>1</v>
      </c>
      <c r="AQ522">
        <v>3</v>
      </c>
      <c r="AR522">
        <v>30.410583429153899</v>
      </c>
      <c r="AS522">
        <v>8.6633550977328597E-2</v>
      </c>
      <c r="AT522">
        <v>3.1770207953412202</v>
      </c>
      <c r="AU522">
        <v>1.28776939381287</v>
      </c>
      <c r="AV522">
        <v>7.7168251728518698</v>
      </c>
    </row>
    <row r="523" spans="1:48" x14ac:dyDescent="0.25">
      <c r="A523" t="s">
        <v>13967</v>
      </c>
      <c r="B523" s="6">
        <v>44664</v>
      </c>
      <c r="C523" t="s">
        <v>13968</v>
      </c>
      <c r="D523" t="s">
        <v>212</v>
      </c>
      <c r="E523">
        <v>33006399</v>
      </c>
      <c r="F523">
        <v>32107717.300000001</v>
      </c>
      <c r="G523">
        <v>1.1896953851683999E-2</v>
      </c>
      <c r="H523">
        <v>1.55</v>
      </c>
      <c r="I523">
        <v>1.5159689999999999</v>
      </c>
      <c r="J523">
        <v>3.173492</v>
      </c>
      <c r="K523">
        <v>3.173492</v>
      </c>
      <c r="L523">
        <v>113.46919999999901</v>
      </c>
      <c r="M523">
        <v>106</v>
      </c>
      <c r="N523">
        <v>1.508902</v>
      </c>
      <c r="O523">
        <v>0.31300000000000699</v>
      </c>
      <c r="P523">
        <v>3.5734347415461401E-2</v>
      </c>
      <c r="Q523">
        <v>-2.5644161759433999</v>
      </c>
      <c r="R523">
        <v>96.771000000000001</v>
      </c>
      <c r="S523">
        <v>96.924999999999997</v>
      </c>
      <c r="T523">
        <v>96.771000000000001</v>
      </c>
      <c r="U523">
        <v>96.924999999999997</v>
      </c>
      <c r="V523" t="s">
        <v>11987</v>
      </c>
      <c r="W523" t="s">
        <v>11106</v>
      </c>
      <c r="X523" t="s">
        <v>931</v>
      </c>
      <c r="Y523" t="s">
        <v>625</v>
      </c>
      <c r="Z523" t="s">
        <v>11839</v>
      </c>
      <c r="AA523" t="s">
        <v>374</v>
      </c>
      <c r="AB523" t="s">
        <v>11990</v>
      </c>
      <c r="AC523">
        <v>97.277249999999995</v>
      </c>
      <c r="AD523">
        <v>0.50624999999999998</v>
      </c>
      <c r="AE523" s="6">
        <v>44141</v>
      </c>
      <c r="AF523" s="6">
        <v>45236</v>
      </c>
      <c r="AG523" t="s">
        <v>2141</v>
      </c>
      <c r="AH523">
        <v>1.55</v>
      </c>
      <c r="AI523">
        <v>1.5159688455053899</v>
      </c>
      <c r="AJ523">
        <v>3.4212310000000001</v>
      </c>
      <c r="AK523">
        <v>3.17349241120084</v>
      </c>
      <c r="AL523">
        <v>106</v>
      </c>
      <c r="AM523">
        <v>72</v>
      </c>
      <c r="AN523">
        <v>1.125</v>
      </c>
      <c r="AO523" t="s">
        <v>11991</v>
      </c>
      <c r="AP523">
        <v>1</v>
      </c>
      <c r="AQ523">
        <v>3</v>
      </c>
      <c r="AR523">
        <v>30.410583429153899</v>
      </c>
      <c r="AS523">
        <v>8.6633550977328597E-2</v>
      </c>
      <c r="AT523">
        <v>3.1770207953412202</v>
      </c>
      <c r="AU523">
        <v>1.28776939381287</v>
      </c>
      <c r="AV523">
        <v>7.7168251728518698</v>
      </c>
    </row>
    <row r="524" spans="1:48" x14ac:dyDescent="0.25">
      <c r="A524" t="s">
        <v>13969</v>
      </c>
      <c r="B524" s="6">
        <v>44664</v>
      </c>
      <c r="C524" t="s">
        <v>13970</v>
      </c>
      <c r="D524" t="s">
        <v>212</v>
      </c>
      <c r="E524">
        <v>24449184.399999999</v>
      </c>
      <c r="F524">
        <v>24520217.300000001</v>
      </c>
      <c r="G524">
        <v>9.08553827632874E-3</v>
      </c>
      <c r="H524">
        <v>0.88055600000000001</v>
      </c>
      <c r="I524">
        <v>0.13626199999999999</v>
      </c>
      <c r="J524">
        <v>2.8385579999999999</v>
      </c>
      <c r="K524">
        <v>2.8385579999999999</v>
      </c>
      <c r="L524">
        <v>129.3869</v>
      </c>
      <c r="M524">
        <v>123</v>
      </c>
      <c r="N524">
        <v>0.85995299999999997</v>
      </c>
      <c r="O524">
        <v>4.9447999999951897E-3</v>
      </c>
      <c r="P524">
        <v>8.5153621416922398E-2</v>
      </c>
      <c r="Q524">
        <v>0.30309315940424397</v>
      </c>
      <c r="R524">
        <v>100.1</v>
      </c>
      <c r="S524">
        <v>100.161</v>
      </c>
      <c r="T524">
        <v>100.1</v>
      </c>
      <c r="U524">
        <v>100.161</v>
      </c>
      <c r="V524" t="s">
        <v>11987</v>
      </c>
      <c r="W524" t="s">
        <v>13971</v>
      </c>
      <c r="X524" t="s">
        <v>931</v>
      </c>
      <c r="Y524" t="s">
        <v>625</v>
      </c>
      <c r="Z524" t="s">
        <v>11839</v>
      </c>
      <c r="AA524" t="s">
        <v>374</v>
      </c>
      <c r="AB524" t="s">
        <v>11990</v>
      </c>
      <c r="AC524">
        <v>100.290533</v>
      </c>
      <c r="AD524">
        <v>0.19053300000000001</v>
      </c>
      <c r="AE524" s="6">
        <v>43164</v>
      </c>
      <c r="AF524" s="6">
        <v>44990</v>
      </c>
      <c r="AG524" t="s">
        <v>2141</v>
      </c>
      <c r="AH524">
        <v>0.88055600000000001</v>
      </c>
      <c r="AI524">
        <v>0.13626191709577101</v>
      </c>
      <c r="AJ524">
        <v>1.422E-2</v>
      </c>
      <c r="AK524">
        <v>2.83855776040987</v>
      </c>
      <c r="AL524">
        <v>123</v>
      </c>
      <c r="AM524">
        <v>86</v>
      </c>
      <c r="AN524">
        <v>1.63314</v>
      </c>
      <c r="AO524" t="s">
        <v>12197</v>
      </c>
      <c r="AP524">
        <v>1</v>
      </c>
      <c r="AQ524">
        <v>4</v>
      </c>
      <c r="AR524">
        <v>30.410583429153899</v>
      </c>
      <c r="AS524">
        <v>8.6633550977328597E-2</v>
      </c>
      <c r="AT524">
        <v>3.1770207953412202</v>
      </c>
      <c r="AU524">
        <v>1.28776939381287</v>
      </c>
      <c r="AV524">
        <v>7.7168251728518698</v>
      </c>
    </row>
    <row r="525" spans="1:48" x14ac:dyDescent="0.25">
      <c r="A525" t="s">
        <v>13972</v>
      </c>
      <c r="B525" s="6">
        <v>44664</v>
      </c>
      <c r="C525" t="s">
        <v>13973</v>
      </c>
      <c r="D525" t="s">
        <v>212</v>
      </c>
      <c r="E525">
        <v>22004265.600000001</v>
      </c>
      <c r="F525">
        <v>21315715.399999999</v>
      </c>
      <c r="G525">
        <v>7.8981660413940096E-3</v>
      </c>
      <c r="H525">
        <v>1.808333</v>
      </c>
      <c r="I525">
        <v>1.7535480000000001</v>
      </c>
      <c r="J525">
        <v>3.918647</v>
      </c>
      <c r="K525">
        <v>3.918647</v>
      </c>
      <c r="L525">
        <v>170.52139999999901</v>
      </c>
      <c r="M525">
        <v>166</v>
      </c>
      <c r="N525">
        <v>1.743878</v>
      </c>
      <c r="O525">
        <v>0.24939999999999901</v>
      </c>
      <c r="P525">
        <v>8.0354331486809302E-2</v>
      </c>
      <c r="Q525">
        <v>-2.03218948786105</v>
      </c>
      <c r="R525">
        <v>96.487499999999997</v>
      </c>
      <c r="S525">
        <v>96.679500000000004</v>
      </c>
      <c r="T525">
        <v>96.487499999999997</v>
      </c>
      <c r="U525">
        <v>96.679500000000004</v>
      </c>
      <c r="V525" t="s">
        <v>11987</v>
      </c>
      <c r="W525" t="s">
        <v>10612</v>
      </c>
      <c r="X525" t="s">
        <v>931</v>
      </c>
      <c r="Y525" t="s">
        <v>625</v>
      </c>
      <c r="Z525" t="s">
        <v>11839</v>
      </c>
      <c r="AA525" t="s">
        <v>11839</v>
      </c>
      <c r="AB525" t="s">
        <v>12045</v>
      </c>
      <c r="AC525">
        <v>96.870833000000005</v>
      </c>
      <c r="AD525">
        <v>0.38333299999999998</v>
      </c>
      <c r="AE525" s="6">
        <v>44236</v>
      </c>
      <c r="AF525" s="6">
        <v>45331</v>
      </c>
      <c r="AG525" t="s">
        <v>1023</v>
      </c>
      <c r="AH525">
        <v>1.808333</v>
      </c>
      <c r="AI525">
        <v>1.7535475386716699</v>
      </c>
      <c r="AJ525">
        <v>4.118277</v>
      </c>
      <c r="AK525">
        <v>3.9186469131591699</v>
      </c>
      <c r="AL525">
        <v>166</v>
      </c>
      <c r="AM525">
        <v>136</v>
      </c>
      <c r="AN525">
        <v>2</v>
      </c>
      <c r="AO525" t="s">
        <v>11991</v>
      </c>
      <c r="AP525">
        <v>1</v>
      </c>
      <c r="AQ525">
        <v>3</v>
      </c>
      <c r="AR525">
        <v>42.190466565934699</v>
      </c>
      <c r="AS525">
        <v>2.1613438448355199E-2</v>
      </c>
      <c r="AT525">
        <v>-6.5927736790044295E-2</v>
      </c>
      <c r="AU525">
        <v>3.4049518049492598E-2</v>
      </c>
      <c r="AV525">
        <v>-0.55241198044447504</v>
      </c>
    </row>
    <row r="526" spans="1:48" x14ac:dyDescent="0.25">
      <c r="A526" t="s">
        <v>13974</v>
      </c>
      <c r="B526" s="6">
        <v>44664</v>
      </c>
      <c r="C526" t="s">
        <v>13975</v>
      </c>
      <c r="D526" t="s">
        <v>280</v>
      </c>
      <c r="E526">
        <v>24449184.399999999</v>
      </c>
      <c r="F526">
        <v>22916604.100000001</v>
      </c>
      <c r="G526">
        <v>8.4913474121216196E-3</v>
      </c>
      <c r="H526">
        <v>3.5861109999999998</v>
      </c>
      <c r="I526">
        <v>3.4277639999999998</v>
      </c>
      <c r="J526">
        <v>3.6071460000000002</v>
      </c>
      <c r="K526">
        <v>3.6071460000000002</v>
      </c>
      <c r="L526">
        <v>101.7529</v>
      </c>
      <c r="M526">
        <v>99</v>
      </c>
      <c r="N526">
        <v>3.4076409999999999</v>
      </c>
      <c r="O526">
        <v>9.1899999999989199E-2</v>
      </c>
      <c r="P526">
        <v>-8.6136031387051795E-2</v>
      </c>
      <c r="Q526">
        <v>-4.7667184896300503</v>
      </c>
      <c r="R526">
        <v>93.058999999999997</v>
      </c>
      <c r="S526">
        <v>93.387</v>
      </c>
      <c r="T526">
        <v>93.058999999999997</v>
      </c>
      <c r="U526">
        <v>93.387</v>
      </c>
      <c r="V526" t="s">
        <v>11987</v>
      </c>
      <c r="W526" t="s">
        <v>6811</v>
      </c>
      <c r="X526" t="s">
        <v>931</v>
      </c>
      <c r="Y526" t="s">
        <v>625</v>
      </c>
      <c r="Z526" t="s">
        <v>12267</v>
      </c>
      <c r="AA526" t="s">
        <v>389</v>
      </c>
      <c r="AB526" t="s">
        <v>11990</v>
      </c>
      <c r="AC526">
        <v>93.731568999999993</v>
      </c>
      <c r="AD526">
        <v>0.67256899999999997</v>
      </c>
      <c r="AE526" s="6">
        <v>44154</v>
      </c>
      <c r="AF526" s="6">
        <v>45980</v>
      </c>
      <c r="AG526" t="s">
        <v>3626</v>
      </c>
      <c r="AH526">
        <v>3.5861109999999998</v>
      </c>
      <c r="AI526">
        <v>3.4277640695036502</v>
      </c>
      <c r="AJ526">
        <v>13.77829</v>
      </c>
      <c r="AK526">
        <v>3.60714590980005</v>
      </c>
      <c r="AL526">
        <v>99</v>
      </c>
      <c r="AM526">
        <v>89</v>
      </c>
      <c r="AN526">
        <v>1.625</v>
      </c>
      <c r="AO526" t="s">
        <v>11991</v>
      </c>
      <c r="AP526">
        <v>1</v>
      </c>
      <c r="AQ526">
        <v>4</v>
      </c>
      <c r="AR526">
        <v>24.813051668224102</v>
      </c>
      <c r="AS526">
        <v>-0.18937393792917201</v>
      </c>
      <c r="AT526">
        <v>-5.0628495411630796</v>
      </c>
      <c r="AU526">
        <v>-1.77206603702288</v>
      </c>
      <c r="AV526">
        <v>-14.3852974243033</v>
      </c>
    </row>
    <row r="527" spans="1:48" x14ac:dyDescent="0.25">
      <c r="A527" t="s">
        <v>18798</v>
      </c>
      <c r="B527" s="6">
        <v>44664</v>
      </c>
      <c r="C527" t="s">
        <v>18799</v>
      </c>
      <c r="D527" t="s">
        <v>212</v>
      </c>
      <c r="E527">
        <v>36673776.600000001</v>
      </c>
      <c r="F527">
        <v>34924595.5</v>
      </c>
      <c r="G527">
        <v>1.2940698888126099E-2</v>
      </c>
      <c r="H527">
        <v>2.3527779999999998</v>
      </c>
      <c r="I527">
        <v>2.288097</v>
      </c>
      <c r="J527">
        <v>3.5475300000000001</v>
      </c>
      <c r="K527">
        <v>3.5475300000000001</v>
      </c>
      <c r="L527">
        <v>112.621299999999</v>
      </c>
      <c r="M527">
        <v>109</v>
      </c>
      <c r="N527">
        <v>2.2771870000000001</v>
      </c>
      <c r="O527">
        <v>0.29840000000000899</v>
      </c>
      <c r="P527">
        <v>-0.146301603849263</v>
      </c>
      <c r="Q527">
        <v>-3.1729856264801901</v>
      </c>
      <c r="R527">
        <v>95.028000000000006</v>
      </c>
      <c r="S527">
        <v>95.135999999999996</v>
      </c>
      <c r="T527">
        <v>95.028000000000006</v>
      </c>
      <c r="U527">
        <v>95.135999999999996</v>
      </c>
      <c r="V527" t="s">
        <v>11987</v>
      </c>
      <c r="W527" t="s">
        <v>18029</v>
      </c>
      <c r="X527" t="s">
        <v>931</v>
      </c>
      <c r="Y527" t="s">
        <v>625</v>
      </c>
      <c r="Z527" t="s">
        <v>11839</v>
      </c>
      <c r="AA527" t="s">
        <v>11839</v>
      </c>
      <c r="AB527" t="s">
        <v>11990</v>
      </c>
      <c r="AC527">
        <v>95.230430999999996</v>
      </c>
      <c r="AD527">
        <v>0.202431</v>
      </c>
      <c r="AE527" s="6">
        <v>44433</v>
      </c>
      <c r="AF527" s="6">
        <v>45529</v>
      </c>
      <c r="AG527" t="s">
        <v>3826</v>
      </c>
      <c r="AH527">
        <v>2.3527779999999998</v>
      </c>
      <c r="AI527">
        <v>2.2880967311590701</v>
      </c>
      <c r="AJ527">
        <v>6.3251520000000001</v>
      </c>
      <c r="AK527">
        <v>3.5475299101338398</v>
      </c>
      <c r="AL527">
        <v>109</v>
      </c>
      <c r="AM527">
        <v>88</v>
      </c>
      <c r="AN527">
        <v>1.375</v>
      </c>
      <c r="AO527" t="s">
        <v>11991</v>
      </c>
      <c r="AP527">
        <v>1</v>
      </c>
      <c r="AQ527">
        <v>3</v>
      </c>
      <c r="AR527">
        <v>57.972728249220403</v>
      </c>
      <c r="AS527">
        <v>1.71852832839718E-2</v>
      </c>
      <c r="AT527">
        <v>0.29642970690753101</v>
      </c>
      <c r="AU527">
        <v>0.12301489601146801</v>
      </c>
      <c r="AV527">
        <v>0.94892348543541505</v>
      </c>
    </row>
    <row r="528" spans="1:48" x14ac:dyDescent="0.25">
      <c r="A528" t="s">
        <v>13976</v>
      </c>
      <c r="B528" s="6">
        <v>44664</v>
      </c>
      <c r="C528" t="s">
        <v>13977</v>
      </c>
      <c r="D528" t="s">
        <v>360</v>
      </c>
      <c r="E528">
        <v>22004265.600000001</v>
      </c>
      <c r="F528">
        <v>8104904.4226524401</v>
      </c>
      <c r="G528">
        <v>3.00313077613318E-3</v>
      </c>
      <c r="H528">
        <v>1.2583329999999999</v>
      </c>
      <c r="I528">
        <v>0.69921</v>
      </c>
      <c r="J528">
        <v>116.265294</v>
      </c>
      <c r="K528">
        <v>116.265294</v>
      </c>
      <c r="L528">
        <v>11442.366099999999</v>
      </c>
      <c r="M528">
        <v>11442</v>
      </c>
      <c r="N528">
        <v>0.69685299999999994</v>
      </c>
      <c r="O528">
        <v>0.37849999999999201</v>
      </c>
      <c r="P528">
        <v>-6.3889837438164596</v>
      </c>
      <c r="Q528">
        <v>-30.325712366467801</v>
      </c>
      <c r="R528">
        <v>33.8125</v>
      </c>
      <c r="S528">
        <v>38.5625</v>
      </c>
      <c r="T528">
        <v>33.8125</v>
      </c>
      <c r="U528">
        <v>38.5625</v>
      </c>
      <c r="V528" t="s">
        <v>11987</v>
      </c>
      <c r="W528" t="s">
        <v>11135</v>
      </c>
      <c r="X528" t="s">
        <v>931</v>
      </c>
      <c r="Y528" t="s">
        <v>625</v>
      </c>
      <c r="Z528" t="s">
        <v>11839</v>
      </c>
      <c r="AA528" t="s">
        <v>367</v>
      </c>
      <c r="AB528" t="s">
        <v>11815</v>
      </c>
      <c r="AC528">
        <v>36.833333000000003</v>
      </c>
      <c r="AD528">
        <v>3.0208330000000001</v>
      </c>
      <c r="AE528" s="6">
        <v>44217</v>
      </c>
      <c r="AF528" s="6">
        <v>45128</v>
      </c>
      <c r="AG528" t="s">
        <v>3633</v>
      </c>
      <c r="AH528">
        <v>1.2583329999999999</v>
      </c>
      <c r="AI528">
        <v>0.69920994364397104</v>
      </c>
      <c r="AJ528">
        <v>1.0380370000000001</v>
      </c>
      <c r="AK528">
        <v>116.265293581728</v>
      </c>
      <c r="AL528">
        <v>11442</v>
      </c>
      <c r="AM528">
        <v>11405</v>
      </c>
      <c r="AN528">
        <v>12.5</v>
      </c>
      <c r="AO528" t="s">
        <v>11991</v>
      </c>
      <c r="AP528">
        <v>1</v>
      </c>
      <c r="AQ528">
        <v>3</v>
      </c>
      <c r="AR528">
        <v>48.231618594534702</v>
      </c>
      <c r="AS528">
        <v>-5.9969130337933003E-2</v>
      </c>
      <c r="AT528">
        <v>-1.17053772930762</v>
      </c>
      <c r="AU528">
        <v>-0.57143584003219405</v>
      </c>
      <c r="AV528">
        <v>-1.6500027674920701</v>
      </c>
    </row>
    <row r="529" spans="1:48" x14ac:dyDescent="0.25">
      <c r="A529" t="s">
        <v>13978</v>
      </c>
      <c r="B529" s="6">
        <v>44664</v>
      </c>
      <c r="C529" t="s">
        <v>13979</v>
      </c>
      <c r="D529" t="s">
        <v>360</v>
      </c>
      <c r="E529">
        <v>22004265.600000001</v>
      </c>
      <c r="F529">
        <v>8036446.7319016298</v>
      </c>
      <c r="G529">
        <v>2.9777649744857E-3</v>
      </c>
      <c r="H529">
        <v>0.97222200000000003</v>
      </c>
      <c r="I529">
        <v>0.52983499999999994</v>
      </c>
      <c r="J529">
        <v>151.59317300000001</v>
      </c>
      <c r="K529">
        <v>151.59317300000001</v>
      </c>
      <c r="L529">
        <v>14995.4617</v>
      </c>
      <c r="M529">
        <v>14995</v>
      </c>
      <c r="N529">
        <v>0.52634800000000004</v>
      </c>
      <c r="O529">
        <v>-0.13290000000000199</v>
      </c>
      <c r="P529">
        <v>5.36163676170482</v>
      </c>
      <c r="Q529">
        <v>-25.537280303816502</v>
      </c>
      <c r="R529">
        <v>36.174999999999997</v>
      </c>
      <c r="S529">
        <v>38.795999999999999</v>
      </c>
      <c r="T529">
        <v>36.174999999999997</v>
      </c>
      <c r="U529">
        <v>38.795999999999999</v>
      </c>
      <c r="V529" t="s">
        <v>11987</v>
      </c>
      <c r="W529" t="s">
        <v>11133</v>
      </c>
      <c r="X529" t="s">
        <v>931</v>
      </c>
      <c r="Y529" t="s">
        <v>625</v>
      </c>
      <c r="Z529" t="s">
        <v>11839</v>
      </c>
      <c r="AA529" t="s">
        <v>367</v>
      </c>
      <c r="AB529" t="s">
        <v>11815</v>
      </c>
      <c r="AC529">
        <v>36.522221999999999</v>
      </c>
      <c r="AD529">
        <v>0.34722199999999998</v>
      </c>
      <c r="AE529" s="6">
        <v>44112</v>
      </c>
      <c r="AF529" s="6">
        <v>45024</v>
      </c>
      <c r="AG529" t="s">
        <v>3633</v>
      </c>
      <c r="AH529">
        <v>0.97222200000000003</v>
      </c>
      <c r="AI529">
        <v>0.52983493569124096</v>
      </c>
      <c r="AJ529">
        <v>0.68288300000000002</v>
      </c>
      <c r="AK529">
        <v>151.59317309116801</v>
      </c>
      <c r="AL529">
        <v>14995</v>
      </c>
      <c r="AM529">
        <v>14955</v>
      </c>
      <c r="AN529">
        <v>12.5</v>
      </c>
      <c r="AO529" t="s">
        <v>11991</v>
      </c>
      <c r="AP529">
        <v>1</v>
      </c>
      <c r="AQ529">
        <v>3</v>
      </c>
      <c r="AR529">
        <v>48.231618594534702</v>
      </c>
      <c r="AS529">
        <v>-5.9969130337933003E-2</v>
      </c>
      <c r="AT529">
        <v>-1.17053772930762</v>
      </c>
      <c r="AU529">
        <v>-0.57143584003219405</v>
      </c>
      <c r="AV529">
        <v>-1.6500027674920701</v>
      </c>
    </row>
    <row r="530" spans="1:48" x14ac:dyDescent="0.25">
      <c r="A530" t="s">
        <v>18632</v>
      </c>
      <c r="B530" s="6">
        <v>44664</v>
      </c>
      <c r="C530" t="s">
        <v>18633</v>
      </c>
      <c r="D530" t="s">
        <v>360</v>
      </c>
      <c r="E530">
        <v>15891969.6</v>
      </c>
      <c r="F530">
        <v>5467058.2818577401</v>
      </c>
      <c r="G530">
        <v>2.0257229604427099E-3</v>
      </c>
      <c r="H530">
        <v>2.1111110000000002</v>
      </c>
      <c r="I530">
        <v>1.2979909999999999</v>
      </c>
      <c r="J530">
        <v>73.802211999999997</v>
      </c>
      <c r="K530">
        <v>73.802211999999997</v>
      </c>
      <c r="L530">
        <v>7143.4544999999998</v>
      </c>
      <c r="M530">
        <v>7147</v>
      </c>
      <c r="N530">
        <v>1.2931269999999999</v>
      </c>
      <c r="O530">
        <v>0.31309999999999899</v>
      </c>
      <c r="P530">
        <v>7.1110424573693702</v>
      </c>
      <c r="Q530">
        <v>-57.323669412538202</v>
      </c>
      <c r="R530">
        <v>31.737500000000001</v>
      </c>
      <c r="S530">
        <v>33.271500000000003</v>
      </c>
      <c r="T530">
        <v>31.737500000000001</v>
      </c>
      <c r="U530">
        <v>33.271500000000003</v>
      </c>
      <c r="V530" t="s">
        <v>11987</v>
      </c>
      <c r="W530" t="s">
        <v>17137</v>
      </c>
      <c r="X530" t="s">
        <v>931</v>
      </c>
      <c r="Y530" t="s">
        <v>625</v>
      </c>
      <c r="Z530" t="s">
        <v>11844</v>
      </c>
      <c r="AA530" t="s">
        <v>11839</v>
      </c>
      <c r="AB530" t="s">
        <v>11815</v>
      </c>
      <c r="AC530">
        <v>34.401389000000002</v>
      </c>
      <c r="AD530">
        <v>2.6638890000000002</v>
      </c>
      <c r="AE530" s="6">
        <v>44344</v>
      </c>
      <c r="AF530" s="6">
        <v>45440</v>
      </c>
      <c r="AG530" t="s">
        <v>16877</v>
      </c>
      <c r="AH530">
        <v>2.1111110000000002</v>
      </c>
      <c r="AI530">
        <v>1.29799082752901</v>
      </c>
      <c r="AJ530">
        <v>2.4037199999999999</v>
      </c>
      <c r="AK530">
        <v>73.802211800518606</v>
      </c>
      <c r="AL530">
        <v>7147</v>
      </c>
      <c r="AM530">
        <v>7122</v>
      </c>
      <c r="AN530">
        <v>6.85</v>
      </c>
      <c r="AO530" t="s">
        <v>11991</v>
      </c>
      <c r="AP530">
        <v>1</v>
      </c>
      <c r="AQ530">
        <v>4</v>
      </c>
      <c r="AR530">
        <v>19.1295729240273</v>
      </c>
      <c r="AS530">
        <v>-0.346518803704366</v>
      </c>
      <c r="AT530">
        <v>-8.9718517940665592</v>
      </c>
      <c r="AU530">
        <v>-3.3173330831857499</v>
      </c>
      <c r="AV530">
        <v>-12.4295935754635</v>
      </c>
    </row>
    <row r="531" spans="1:48" x14ac:dyDescent="0.25">
      <c r="A531" t="s">
        <v>17248</v>
      </c>
      <c r="B531" s="6">
        <v>44664</v>
      </c>
      <c r="C531" t="s">
        <v>17249</v>
      </c>
      <c r="D531" t="s">
        <v>360</v>
      </c>
      <c r="E531">
        <v>18483583.199999999</v>
      </c>
      <c r="F531">
        <v>6019486.99041194</v>
      </c>
      <c r="G531">
        <v>2.2304157698534999E-3</v>
      </c>
      <c r="H531">
        <v>4.322222</v>
      </c>
      <c r="I531">
        <v>2.8135240000000001</v>
      </c>
      <c r="J531">
        <v>38.963169999999998</v>
      </c>
      <c r="K531">
        <v>38.963169999999998</v>
      </c>
      <c r="L531">
        <v>3634.26369999999</v>
      </c>
      <c r="M531">
        <v>3638</v>
      </c>
      <c r="N531">
        <v>2.7986430000000002</v>
      </c>
      <c r="O531">
        <v>0.205100000000002</v>
      </c>
      <c r="P531">
        <v>-13.920702530006301</v>
      </c>
      <c r="Q531">
        <v>-52.589718750604298</v>
      </c>
      <c r="R531">
        <v>31.5</v>
      </c>
      <c r="S531">
        <v>33.5</v>
      </c>
      <c r="T531">
        <v>31.5</v>
      </c>
      <c r="U531">
        <v>33.5</v>
      </c>
      <c r="V531" t="s">
        <v>11987</v>
      </c>
      <c r="W531" t="s">
        <v>16513</v>
      </c>
      <c r="X531" t="s">
        <v>931</v>
      </c>
      <c r="Y531" t="s">
        <v>625</v>
      </c>
      <c r="Z531" t="s">
        <v>11839</v>
      </c>
      <c r="AA531" t="s">
        <v>11839</v>
      </c>
      <c r="AB531" t="s">
        <v>11815</v>
      </c>
      <c r="AC531">
        <v>32.566667000000002</v>
      </c>
      <c r="AD531">
        <v>1.066667</v>
      </c>
      <c r="AE531" s="6">
        <v>44330</v>
      </c>
      <c r="AF531" s="6">
        <v>46248</v>
      </c>
      <c r="AG531" t="s">
        <v>2594</v>
      </c>
      <c r="AH531">
        <v>4.322222</v>
      </c>
      <c r="AI531">
        <v>2.8135235946160302</v>
      </c>
      <c r="AJ531">
        <v>10.652597999999999</v>
      </c>
      <c r="AK531">
        <v>38.9631695824134</v>
      </c>
      <c r="AL531">
        <v>3638</v>
      </c>
      <c r="AM531">
        <v>3628</v>
      </c>
      <c r="AN531">
        <v>6</v>
      </c>
      <c r="AO531" t="s">
        <v>11991</v>
      </c>
      <c r="AP531">
        <v>1</v>
      </c>
      <c r="AQ531">
        <v>4</v>
      </c>
      <c r="AR531">
        <v>37.770843417899997</v>
      </c>
      <c r="AS531">
        <v>1.8627478319046899E-2</v>
      </c>
      <c r="AT531">
        <v>-0.132145180738234</v>
      </c>
      <c r="AU531">
        <v>7.1758768856895402E-3</v>
      </c>
      <c r="AV531">
        <v>-0.58789853544489201</v>
      </c>
    </row>
    <row r="532" spans="1:48" x14ac:dyDescent="0.25">
      <c r="A532" t="s">
        <v>13980</v>
      </c>
      <c r="B532" s="6">
        <v>44664</v>
      </c>
      <c r="C532" t="s">
        <v>13981</v>
      </c>
      <c r="D532" t="s">
        <v>360</v>
      </c>
      <c r="E532">
        <v>19559347.600000001</v>
      </c>
      <c r="F532">
        <v>6383682.0729499999</v>
      </c>
      <c r="G532">
        <v>2.3653618967725901E-3</v>
      </c>
      <c r="H532">
        <v>3.8194439999999998</v>
      </c>
      <c r="I532">
        <v>2.4937459999999998</v>
      </c>
      <c r="J532">
        <v>43.418416999999998</v>
      </c>
      <c r="K532">
        <v>43.418416999999998</v>
      </c>
      <c r="L532">
        <v>4081.8999999999901</v>
      </c>
      <c r="M532">
        <v>4085</v>
      </c>
      <c r="N532">
        <v>2.4776180000000001</v>
      </c>
      <c r="O532">
        <v>0.21489999999999501</v>
      </c>
      <c r="P532">
        <v>-13.8681789273811</v>
      </c>
      <c r="Q532">
        <v>-52.548624193915899</v>
      </c>
      <c r="R532">
        <v>31.5</v>
      </c>
      <c r="S532">
        <v>33.5</v>
      </c>
      <c r="T532">
        <v>31.5</v>
      </c>
      <c r="U532">
        <v>33.5</v>
      </c>
      <c r="V532" t="s">
        <v>11987</v>
      </c>
      <c r="W532" t="s">
        <v>7403</v>
      </c>
      <c r="X532" t="s">
        <v>931</v>
      </c>
      <c r="Y532" t="s">
        <v>625</v>
      </c>
      <c r="Z532" t="s">
        <v>11839</v>
      </c>
      <c r="AA532" t="s">
        <v>11839</v>
      </c>
      <c r="AB532" t="s">
        <v>11815</v>
      </c>
      <c r="AC532">
        <v>32.637500000000003</v>
      </c>
      <c r="AD532">
        <v>1.1375</v>
      </c>
      <c r="AE532" s="6">
        <v>44148</v>
      </c>
      <c r="AF532" s="6">
        <v>46066</v>
      </c>
      <c r="AG532" t="s">
        <v>2594</v>
      </c>
      <c r="AH532">
        <v>3.8194439999999998</v>
      </c>
      <c r="AI532">
        <v>2.4937458058780799</v>
      </c>
      <c r="AJ532">
        <v>8.3945640000000008</v>
      </c>
      <c r="AK532">
        <v>43.418416671616797</v>
      </c>
      <c r="AL532">
        <v>4085</v>
      </c>
      <c r="AM532">
        <v>4074</v>
      </c>
      <c r="AN532">
        <v>6.3</v>
      </c>
      <c r="AO532" t="s">
        <v>11991</v>
      </c>
      <c r="AP532">
        <v>1</v>
      </c>
      <c r="AQ532">
        <v>4</v>
      </c>
      <c r="AR532">
        <v>37.770843417899997</v>
      </c>
      <c r="AS532">
        <v>1.8627478319046899E-2</v>
      </c>
      <c r="AT532">
        <v>-0.132145180738234</v>
      </c>
      <c r="AU532">
        <v>7.1758768856895402E-3</v>
      </c>
      <c r="AV532">
        <v>-0.58789853544489201</v>
      </c>
    </row>
    <row r="533" spans="1:48" x14ac:dyDescent="0.25">
      <c r="A533" t="s">
        <v>13982</v>
      </c>
      <c r="B533" s="6">
        <v>44664</v>
      </c>
      <c r="C533" t="s">
        <v>13983</v>
      </c>
      <c r="D533" t="s">
        <v>360</v>
      </c>
      <c r="E533">
        <v>30561480.399999999</v>
      </c>
      <c r="F533">
        <v>11026115.1</v>
      </c>
      <c r="G533">
        <v>4.0855343898073496E-3</v>
      </c>
      <c r="H533">
        <v>2.5611109999999999</v>
      </c>
      <c r="I533">
        <v>1.671856</v>
      </c>
      <c r="J533">
        <v>56.950127999999999</v>
      </c>
      <c r="K533">
        <v>56.950127999999999</v>
      </c>
      <c r="L533">
        <v>5448.2560999999996</v>
      </c>
      <c r="M533">
        <v>5449</v>
      </c>
      <c r="N533">
        <v>1.661864</v>
      </c>
      <c r="O533">
        <v>-3.3414999999999901</v>
      </c>
      <c r="P533">
        <v>-10.5861901583618</v>
      </c>
      <c r="Q533">
        <v>-50.834206545797102</v>
      </c>
      <c r="R533">
        <v>33.5</v>
      </c>
      <c r="S533">
        <v>35.125</v>
      </c>
      <c r="T533">
        <v>33.5</v>
      </c>
      <c r="U533">
        <v>35.125</v>
      </c>
      <c r="V533" t="s">
        <v>11987</v>
      </c>
      <c r="W533" t="s">
        <v>7401</v>
      </c>
      <c r="X533" t="s">
        <v>931</v>
      </c>
      <c r="Y533" t="s">
        <v>625</v>
      </c>
      <c r="Z533" t="s">
        <v>11839</v>
      </c>
      <c r="AA533" t="s">
        <v>11839</v>
      </c>
      <c r="AB533" t="s">
        <v>11815</v>
      </c>
      <c r="AC533">
        <v>36.078471999999998</v>
      </c>
      <c r="AD533">
        <v>2.5784720000000001</v>
      </c>
      <c r="AE533" s="6">
        <v>43049</v>
      </c>
      <c r="AF533" s="6">
        <v>45606</v>
      </c>
      <c r="AG533" t="s">
        <v>2594</v>
      </c>
      <c r="AH533">
        <v>2.5611109999999999</v>
      </c>
      <c r="AI533">
        <v>1.6718560410386401</v>
      </c>
      <c r="AJ533">
        <v>3.8341690000000002</v>
      </c>
      <c r="AK533">
        <v>56.9501281940178</v>
      </c>
      <c r="AL533">
        <v>5449</v>
      </c>
      <c r="AM533">
        <v>5430</v>
      </c>
      <c r="AN533">
        <v>5.875</v>
      </c>
      <c r="AO533" t="s">
        <v>11991</v>
      </c>
      <c r="AP533">
        <v>1</v>
      </c>
      <c r="AQ533">
        <v>4</v>
      </c>
      <c r="AR533">
        <v>37.770843417899997</v>
      </c>
      <c r="AS533">
        <v>1.8627478319046899E-2</v>
      </c>
      <c r="AT533">
        <v>-0.132145180738234</v>
      </c>
      <c r="AU533">
        <v>7.1758768856895402E-3</v>
      </c>
      <c r="AV533">
        <v>-0.58789853544489201</v>
      </c>
    </row>
    <row r="534" spans="1:48" x14ac:dyDescent="0.25">
      <c r="A534" t="s">
        <v>18800</v>
      </c>
      <c r="B534" s="6">
        <v>44664</v>
      </c>
      <c r="C534" t="s">
        <v>18801</v>
      </c>
      <c r="D534" t="s">
        <v>360</v>
      </c>
      <c r="E534">
        <v>14669510.4</v>
      </c>
      <c r="F534">
        <v>4859112.3417394497</v>
      </c>
      <c r="G534">
        <v>1.80045921052215E-3</v>
      </c>
      <c r="H534">
        <v>3.3111109999999999</v>
      </c>
      <c r="I534">
        <v>2.2250190000000001</v>
      </c>
      <c r="J534">
        <v>47.221274000000001</v>
      </c>
      <c r="K534">
        <v>47.221274000000001</v>
      </c>
      <c r="L534">
        <v>4464.3207000000002</v>
      </c>
      <c r="M534">
        <v>4468</v>
      </c>
      <c r="N534">
        <v>2.2123659999999998</v>
      </c>
      <c r="O534">
        <v>0.2</v>
      </c>
      <c r="P534">
        <v>-12.5845764264417</v>
      </c>
      <c r="Q534">
        <v>-52.450558870166503</v>
      </c>
      <c r="R534">
        <v>32</v>
      </c>
      <c r="S534">
        <v>34</v>
      </c>
      <c r="T534">
        <v>32</v>
      </c>
      <c r="U534">
        <v>34</v>
      </c>
      <c r="V534" t="s">
        <v>11987</v>
      </c>
      <c r="W534" t="s">
        <v>10239</v>
      </c>
      <c r="X534" t="s">
        <v>931</v>
      </c>
      <c r="Y534" t="s">
        <v>625</v>
      </c>
      <c r="Z534" t="s">
        <v>11839</v>
      </c>
      <c r="AA534" t="s">
        <v>11839</v>
      </c>
      <c r="AB534" t="s">
        <v>11815</v>
      </c>
      <c r="AC534">
        <v>33.123888999999998</v>
      </c>
      <c r="AD534">
        <v>1.1238889999999999</v>
      </c>
      <c r="AE534" s="6">
        <v>44053</v>
      </c>
      <c r="AF534" s="6">
        <v>45879</v>
      </c>
      <c r="AG534" t="s">
        <v>2594</v>
      </c>
      <c r="AH534">
        <v>3.3111109999999999</v>
      </c>
      <c r="AI534">
        <v>2.22501922374581</v>
      </c>
      <c r="AJ534">
        <v>6.5961730000000003</v>
      </c>
      <c r="AK534">
        <v>47.2212743275349</v>
      </c>
      <c r="AL534">
        <v>4468</v>
      </c>
      <c r="AM534">
        <v>4454</v>
      </c>
      <c r="AN534">
        <v>5.95</v>
      </c>
      <c r="AO534" t="s">
        <v>11991</v>
      </c>
      <c r="AP534">
        <v>1</v>
      </c>
      <c r="AQ534">
        <v>4</v>
      </c>
      <c r="AR534">
        <v>37.770843417899997</v>
      </c>
      <c r="AS534">
        <v>1.8627478319046899E-2</v>
      </c>
      <c r="AT534">
        <v>-0.132145180738234</v>
      </c>
      <c r="AU534">
        <v>7.1758768856895402E-3</v>
      </c>
      <c r="AV534">
        <v>-0.58789853544489201</v>
      </c>
    </row>
    <row r="535" spans="1:48" x14ac:dyDescent="0.25">
      <c r="A535" t="s">
        <v>13984</v>
      </c>
      <c r="B535" s="6">
        <v>44664</v>
      </c>
      <c r="C535" t="s">
        <v>13985</v>
      </c>
      <c r="D535" t="s">
        <v>223</v>
      </c>
      <c r="E535">
        <v>48898368.799999997</v>
      </c>
      <c r="F535">
        <v>49620638.299999997</v>
      </c>
      <c r="G535">
        <v>1.8386060861132099E-2</v>
      </c>
      <c r="H535">
        <v>3.0694439999999998</v>
      </c>
      <c r="I535">
        <v>2.8445299999999998</v>
      </c>
      <c r="J535">
        <v>3.5749949999999999</v>
      </c>
      <c r="K535">
        <v>3.5749949999999999</v>
      </c>
      <c r="L535">
        <v>100.707799999999</v>
      </c>
      <c r="M535">
        <v>101</v>
      </c>
      <c r="N535">
        <v>2.8311069999999998</v>
      </c>
      <c r="O535">
        <v>1.143</v>
      </c>
      <c r="P535">
        <v>-0.378370605948741</v>
      </c>
      <c r="Q535">
        <v>-3.7162262046856598</v>
      </c>
      <c r="R535">
        <v>99.862499999999997</v>
      </c>
      <c r="S535">
        <v>100.5025</v>
      </c>
      <c r="T535">
        <v>99.862499999999997</v>
      </c>
      <c r="U535">
        <v>100.5025</v>
      </c>
      <c r="V535" t="s">
        <v>11987</v>
      </c>
      <c r="W535" t="s">
        <v>11194</v>
      </c>
      <c r="X535" t="s">
        <v>931</v>
      </c>
      <c r="Y535" t="s">
        <v>625</v>
      </c>
      <c r="Z535" t="s">
        <v>11829</v>
      </c>
      <c r="AA535" t="s">
        <v>358</v>
      </c>
      <c r="AB535" t="s">
        <v>11990</v>
      </c>
      <c r="AC535">
        <v>101.47708299999999</v>
      </c>
      <c r="AD535">
        <v>1.6145830000000001</v>
      </c>
      <c r="AE535" s="6">
        <v>42137</v>
      </c>
      <c r="AF535" s="6">
        <v>45790</v>
      </c>
      <c r="AG535" t="s">
        <v>2585</v>
      </c>
      <c r="AH535">
        <v>3.0694439999999998</v>
      </c>
      <c r="AI535">
        <v>2.8445301999583301</v>
      </c>
      <c r="AJ535">
        <v>9.877516</v>
      </c>
      <c r="AK535">
        <v>3.5749952097567199</v>
      </c>
      <c r="AL535">
        <v>101</v>
      </c>
      <c r="AM535">
        <v>87</v>
      </c>
      <c r="AN535">
        <v>3.75</v>
      </c>
      <c r="AO535" t="s">
        <v>11991</v>
      </c>
      <c r="AP535">
        <v>1</v>
      </c>
      <c r="AQ535">
        <v>2</v>
      </c>
      <c r="AR535">
        <v>67.956684408065101</v>
      </c>
      <c r="AS535">
        <v>-6.9860304726162697E-2</v>
      </c>
      <c r="AT535">
        <v>-1.7413181482292599</v>
      </c>
      <c r="AU535">
        <v>-0.66045640952643203</v>
      </c>
      <c r="AV535">
        <v>-2.3980052110186798</v>
      </c>
    </row>
    <row r="536" spans="1:48" x14ac:dyDescent="0.25">
      <c r="A536" t="s">
        <v>13986</v>
      </c>
      <c r="B536" s="6">
        <v>44664</v>
      </c>
      <c r="C536" t="s">
        <v>13987</v>
      </c>
      <c r="D536" t="s">
        <v>1064</v>
      </c>
      <c r="E536">
        <v>29339020.800000001</v>
      </c>
      <c r="F536">
        <v>29265265.699999999</v>
      </c>
      <c r="G536">
        <v>1.08437330780658E-2</v>
      </c>
      <c r="H536">
        <v>27.7</v>
      </c>
      <c r="I536">
        <v>2.378034</v>
      </c>
      <c r="J536">
        <v>10.222156</v>
      </c>
      <c r="K536">
        <v>10.222156</v>
      </c>
      <c r="L536">
        <v>738.34460000000001</v>
      </c>
      <c r="M536">
        <v>740</v>
      </c>
      <c r="N536">
        <v>9.613111</v>
      </c>
      <c r="O536">
        <v>6.1299999999997398E-2</v>
      </c>
      <c r="P536">
        <v>0.214888600226603</v>
      </c>
      <c r="Q536">
        <v>-1.2729374042974999</v>
      </c>
      <c r="R536">
        <v>97.625</v>
      </c>
      <c r="S536">
        <v>98.375</v>
      </c>
      <c r="T536">
        <v>97.625</v>
      </c>
      <c r="U536">
        <v>98.375</v>
      </c>
      <c r="V536" t="s">
        <v>11987</v>
      </c>
      <c r="W536" t="s">
        <v>11222</v>
      </c>
      <c r="X536" t="s">
        <v>931</v>
      </c>
      <c r="Y536" t="s">
        <v>625</v>
      </c>
      <c r="Z536" t="s">
        <v>11839</v>
      </c>
      <c r="AA536" t="s">
        <v>11839</v>
      </c>
      <c r="AB536" t="s">
        <v>12045</v>
      </c>
      <c r="AC536">
        <v>99.748610999999997</v>
      </c>
      <c r="AD536">
        <v>2.1236109999999999</v>
      </c>
      <c r="AE536" s="6">
        <v>43614</v>
      </c>
      <c r="AF536" s="6">
        <v>54788</v>
      </c>
      <c r="AG536" t="s">
        <v>2616</v>
      </c>
      <c r="AH536">
        <v>2.1138889999999999</v>
      </c>
      <c r="AI536">
        <v>1.92770882390325</v>
      </c>
      <c r="AJ536">
        <v>4.9265650000000001</v>
      </c>
      <c r="AK536">
        <v>6.3295068030366703</v>
      </c>
      <c r="AL536">
        <v>396</v>
      </c>
      <c r="AM536">
        <v>372</v>
      </c>
      <c r="AN536">
        <v>5.5</v>
      </c>
      <c r="AO536" t="s">
        <v>11991</v>
      </c>
      <c r="AP536">
        <v>1</v>
      </c>
      <c r="AQ536">
        <v>2</v>
      </c>
      <c r="AR536">
        <v>65.922342192716101</v>
      </c>
      <c r="AS536">
        <v>5.7899999999999998E-4</v>
      </c>
      <c r="AT536">
        <v>-0.30148121325737498</v>
      </c>
      <c r="AU536">
        <v>-8.4487275028337194E-2</v>
      </c>
      <c r="AV536">
        <v>-2.08856814200049</v>
      </c>
    </row>
    <row r="537" spans="1:48" x14ac:dyDescent="0.25">
      <c r="A537" t="s">
        <v>13988</v>
      </c>
      <c r="B537" s="6">
        <v>44664</v>
      </c>
      <c r="C537" t="s">
        <v>13989</v>
      </c>
      <c r="D537" t="s">
        <v>446</v>
      </c>
      <c r="E537">
        <v>73347552.599999994</v>
      </c>
      <c r="F537">
        <v>67229421.299999997</v>
      </c>
      <c r="G537">
        <v>2.4910687841410099E-2</v>
      </c>
      <c r="H537">
        <v>8.5388889999999993</v>
      </c>
      <c r="I537">
        <v>7.1440720000000004</v>
      </c>
      <c r="J537">
        <v>4.7287369999999997</v>
      </c>
      <c r="K537">
        <v>4.7287369999999997</v>
      </c>
      <c r="L537">
        <v>203.18669999999901</v>
      </c>
      <c r="M537">
        <v>204</v>
      </c>
      <c r="N537">
        <v>7.1126129999999996</v>
      </c>
      <c r="O537">
        <v>0.48710000000000597</v>
      </c>
      <c r="P537">
        <v>-1.60166451085921</v>
      </c>
      <c r="Q537">
        <v>-9.8472237851117601</v>
      </c>
      <c r="R537">
        <v>90.081249999999997</v>
      </c>
      <c r="S537">
        <v>90.898250000000004</v>
      </c>
      <c r="T537">
        <v>90.081249999999997</v>
      </c>
      <c r="U537">
        <v>90.898250000000004</v>
      </c>
      <c r="V537" t="s">
        <v>11987</v>
      </c>
      <c r="W537" t="s">
        <v>7442</v>
      </c>
      <c r="X537" t="s">
        <v>931</v>
      </c>
      <c r="Y537" t="s">
        <v>625</v>
      </c>
      <c r="Z537" t="s">
        <v>11838</v>
      </c>
      <c r="AA537" t="s">
        <v>374</v>
      </c>
      <c r="AB537" t="s">
        <v>11990</v>
      </c>
      <c r="AC537">
        <v>91.658710999999997</v>
      </c>
      <c r="AD537">
        <v>1.577461</v>
      </c>
      <c r="AE537" s="6">
        <v>44137</v>
      </c>
      <c r="AF537" s="6">
        <v>47789</v>
      </c>
      <c r="AG537" t="s">
        <v>2618</v>
      </c>
      <c r="AH537">
        <v>8.5388889999999993</v>
      </c>
      <c r="AI537">
        <v>7.1440724243800204</v>
      </c>
      <c r="AJ537">
        <v>60.310315000000003</v>
      </c>
      <c r="AK537">
        <v>4.7287374744608899</v>
      </c>
      <c r="AL537">
        <v>204</v>
      </c>
      <c r="AM537">
        <v>200</v>
      </c>
      <c r="AN537">
        <v>3.4209999999999998</v>
      </c>
      <c r="AO537" t="s">
        <v>11991</v>
      </c>
      <c r="AP537">
        <v>1</v>
      </c>
      <c r="AQ537">
        <v>3</v>
      </c>
      <c r="AR537">
        <v>58.471484224144902</v>
      </c>
      <c r="AS537">
        <v>-3.6023721153277601E-2</v>
      </c>
      <c r="AT537">
        <v>-0.77411446128929295</v>
      </c>
      <c r="AU537">
        <v>-0.46802320605457398</v>
      </c>
      <c r="AV537">
        <v>-1.45761784038082</v>
      </c>
    </row>
    <row r="538" spans="1:48" x14ac:dyDescent="0.25">
      <c r="A538" t="s">
        <v>13990</v>
      </c>
      <c r="B538" s="6">
        <v>44664</v>
      </c>
      <c r="C538" t="s">
        <v>13991</v>
      </c>
      <c r="D538" t="s">
        <v>446</v>
      </c>
      <c r="E538">
        <v>50373559.200000003</v>
      </c>
      <c r="F538">
        <v>50887089.399999999</v>
      </c>
      <c r="G538">
        <v>1.8855322209414001E-2</v>
      </c>
      <c r="H538">
        <v>0.94722200000000001</v>
      </c>
      <c r="I538">
        <v>0.92235100000000003</v>
      </c>
      <c r="J538">
        <v>3.6822900000000001</v>
      </c>
      <c r="K538">
        <v>3.6822900000000001</v>
      </c>
      <c r="L538">
        <v>206.93340000000001</v>
      </c>
      <c r="M538">
        <v>204</v>
      </c>
      <c r="N538">
        <v>0.91874</v>
      </c>
      <c r="O538">
        <v>2.13000000000018E-2</v>
      </c>
      <c r="P538">
        <v>0.18319391551073699</v>
      </c>
      <c r="Q538">
        <v>-1.22028911802215</v>
      </c>
      <c r="R538">
        <v>100.76875</v>
      </c>
      <c r="S538">
        <v>100.983</v>
      </c>
      <c r="T538">
        <v>100.76875</v>
      </c>
      <c r="U538">
        <v>100.983</v>
      </c>
      <c r="V538" t="s">
        <v>11987</v>
      </c>
      <c r="W538" t="s">
        <v>7436</v>
      </c>
      <c r="X538" t="s">
        <v>931</v>
      </c>
      <c r="Y538" t="s">
        <v>625</v>
      </c>
      <c r="Z538" t="s">
        <v>11839</v>
      </c>
      <c r="AA538" t="s">
        <v>11839</v>
      </c>
      <c r="AB538" t="s">
        <v>12045</v>
      </c>
      <c r="AC538">
        <v>101.01944399999999</v>
      </c>
      <c r="AD538">
        <v>0.25069399999999997</v>
      </c>
      <c r="AE538" s="6">
        <v>43188</v>
      </c>
      <c r="AF538" s="6">
        <v>45014</v>
      </c>
      <c r="AG538" t="s">
        <v>2618</v>
      </c>
      <c r="AH538">
        <v>0.94722200000000001</v>
      </c>
      <c r="AI538">
        <v>0.92235061043611999</v>
      </c>
      <c r="AJ538">
        <v>1.739268</v>
      </c>
      <c r="AK538">
        <v>3.6822898565929298</v>
      </c>
      <c r="AL538">
        <v>204</v>
      </c>
      <c r="AM538">
        <v>165</v>
      </c>
      <c r="AN538">
        <v>4.75</v>
      </c>
      <c r="AO538" t="s">
        <v>11991</v>
      </c>
      <c r="AP538">
        <v>1</v>
      </c>
      <c r="AQ538">
        <v>3</v>
      </c>
      <c r="AR538">
        <v>58.471484224144902</v>
      </c>
      <c r="AS538">
        <v>-3.6023721153277601E-2</v>
      </c>
      <c r="AT538">
        <v>-0.77411446128929295</v>
      </c>
      <c r="AU538">
        <v>-0.46802320605457398</v>
      </c>
      <c r="AV538">
        <v>-1.45761784038082</v>
      </c>
    </row>
    <row r="539" spans="1:48" x14ac:dyDescent="0.25">
      <c r="A539" t="s">
        <v>13992</v>
      </c>
      <c r="B539" s="6">
        <v>44664</v>
      </c>
      <c r="C539" t="s">
        <v>13993</v>
      </c>
      <c r="D539" t="s">
        <v>446</v>
      </c>
      <c r="E539">
        <v>73347552.599999994</v>
      </c>
      <c r="F539">
        <v>79066155.400000006</v>
      </c>
      <c r="G539">
        <v>2.9296582945440401E-2</v>
      </c>
      <c r="H539">
        <v>3.016667</v>
      </c>
      <c r="I539">
        <v>2.69876</v>
      </c>
      <c r="J539">
        <v>4.0102830000000003</v>
      </c>
      <c r="K539">
        <v>4.0102830000000003</v>
      </c>
      <c r="L539">
        <v>144.45830000000001</v>
      </c>
      <c r="M539">
        <v>146</v>
      </c>
      <c r="N539">
        <v>2.685511</v>
      </c>
      <c r="O539">
        <v>0.115400000000009</v>
      </c>
      <c r="P539">
        <v>-3.3875950523143399E-2</v>
      </c>
      <c r="Q539">
        <v>-3.1193198299485898</v>
      </c>
      <c r="R539">
        <v>104.95699999999999</v>
      </c>
      <c r="S539">
        <v>105.248</v>
      </c>
      <c r="T539">
        <v>104.95699999999999</v>
      </c>
      <c r="U539">
        <v>105.248</v>
      </c>
      <c r="V539" t="s">
        <v>11987</v>
      </c>
      <c r="W539" t="s">
        <v>7437</v>
      </c>
      <c r="X539" t="s">
        <v>931</v>
      </c>
      <c r="Y539" t="s">
        <v>625</v>
      </c>
      <c r="Z539" t="s">
        <v>11839</v>
      </c>
      <c r="AA539" t="s">
        <v>11839</v>
      </c>
      <c r="AB539" t="s">
        <v>12045</v>
      </c>
      <c r="AC539">
        <v>107.796583</v>
      </c>
      <c r="AD539">
        <v>2.8395830000000002</v>
      </c>
      <c r="AE539" s="6">
        <v>43945</v>
      </c>
      <c r="AF539" s="6">
        <v>45771</v>
      </c>
      <c r="AG539" t="s">
        <v>2618</v>
      </c>
      <c r="AH539">
        <v>3.016667</v>
      </c>
      <c r="AI539">
        <v>2.6987601499639799</v>
      </c>
      <c r="AJ539">
        <v>9.1423760000000005</v>
      </c>
      <c r="AK539">
        <v>4.0102829169601497</v>
      </c>
      <c r="AL539">
        <v>146</v>
      </c>
      <c r="AM539">
        <v>132</v>
      </c>
      <c r="AN539">
        <v>5.875</v>
      </c>
      <c r="AO539" t="s">
        <v>11991</v>
      </c>
      <c r="AP539">
        <v>1</v>
      </c>
      <c r="AQ539">
        <v>3</v>
      </c>
      <c r="AR539">
        <v>58.471484224144902</v>
      </c>
      <c r="AS539">
        <v>-3.6023721153277601E-2</v>
      </c>
      <c r="AT539">
        <v>-0.77411446128929295</v>
      </c>
      <c r="AU539">
        <v>-0.46802320605457398</v>
      </c>
      <c r="AV539">
        <v>-1.45761784038082</v>
      </c>
    </row>
    <row r="540" spans="1:48" x14ac:dyDescent="0.25">
      <c r="A540" t="s">
        <v>17250</v>
      </c>
      <c r="B540" s="6">
        <v>44664</v>
      </c>
      <c r="C540" t="s">
        <v>17251</v>
      </c>
      <c r="D540" t="s">
        <v>360</v>
      </c>
      <c r="E540">
        <v>29339021.399999999</v>
      </c>
      <c r="F540">
        <v>24994197.5</v>
      </c>
      <c r="G540">
        <v>9.2611633451315702E-3</v>
      </c>
      <c r="H540">
        <v>9.7361109999999993</v>
      </c>
      <c r="I540">
        <v>7.7521789999999999</v>
      </c>
      <c r="J540">
        <v>5.8780970000000003</v>
      </c>
      <c r="K540">
        <v>5.8780970000000003</v>
      </c>
      <c r="L540">
        <v>318.52170000000001</v>
      </c>
      <c r="M540">
        <v>319</v>
      </c>
      <c r="N540">
        <v>7.7262740000000001</v>
      </c>
      <c r="O540">
        <v>-0.242699999999995</v>
      </c>
      <c r="P540">
        <v>1.2174970687093001</v>
      </c>
      <c r="Q540">
        <v>-15.9225702246178</v>
      </c>
      <c r="R540">
        <v>84.174999999999997</v>
      </c>
      <c r="S540">
        <v>85.119</v>
      </c>
      <c r="T540">
        <v>84.174999999999997</v>
      </c>
      <c r="U540">
        <v>85.119</v>
      </c>
      <c r="V540" t="s">
        <v>11987</v>
      </c>
      <c r="W540" t="s">
        <v>7484</v>
      </c>
      <c r="X540" t="s">
        <v>931</v>
      </c>
      <c r="Y540" t="s">
        <v>625</v>
      </c>
      <c r="Z540" t="s">
        <v>11838</v>
      </c>
      <c r="AA540" t="s">
        <v>374</v>
      </c>
      <c r="AB540" t="s">
        <v>11990</v>
      </c>
      <c r="AC540">
        <v>85.190972000000002</v>
      </c>
      <c r="AD540">
        <v>1.0159720000000001</v>
      </c>
      <c r="AE540" s="6">
        <v>43843</v>
      </c>
      <c r="AF540" s="6">
        <v>48226</v>
      </c>
      <c r="AG540" t="s">
        <v>2654</v>
      </c>
      <c r="AH540">
        <v>9.7361109999999993</v>
      </c>
      <c r="AI540">
        <v>7.7521791511487201</v>
      </c>
      <c r="AJ540">
        <v>72.356212999999997</v>
      </c>
      <c r="AK540">
        <v>5.8780970891948199</v>
      </c>
      <c r="AL540">
        <v>319</v>
      </c>
      <c r="AM540">
        <v>314</v>
      </c>
      <c r="AN540">
        <v>3.85</v>
      </c>
      <c r="AO540" t="s">
        <v>11991</v>
      </c>
      <c r="AP540">
        <v>1</v>
      </c>
      <c r="AQ540">
        <v>3</v>
      </c>
      <c r="AR540">
        <v>55.2513717955648</v>
      </c>
      <c r="AS540">
        <v>0.47303428081364901</v>
      </c>
      <c r="AT540">
        <v>10.3268931321841</v>
      </c>
      <c r="AU540">
        <v>4.0968370993373497</v>
      </c>
      <c r="AV540">
        <v>16.731004574372399</v>
      </c>
    </row>
    <row r="541" spans="1:48" x14ac:dyDescent="0.25">
      <c r="A541" t="s">
        <v>17252</v>
      </c>
      <c r="B541" s="6">
        <v>44664</v>
      </c>
      <c r="C541" t="s">
        <v>17253</v>
      </c>
      <c r="D541" t="s">
        <v>360</v>
      </c>
      <c r="E541">
        <v>62345419.799999997</v>
      </c>
      <c r="F541">
        <v>56018052.299999997</v>
      </c>
      <c r="G541">
        <v>2.0756510904048901E-2</v>
      </c>
      <c r="H541">
        <v>7.411111</v>
      </c>
      <c r="I541">
        <v>6.279433</v>
      </c>
      <c r="J541">
        <v>5.353936</v>
      </c>
      <c r="K541">
        <v>5.353936</v>
      </c>
      <c r="L541">
        <v>265.3306</v>
      </c>
      <c r="M541">
        <v>266</v>
      </c>
      <c r="N541">
        <v>6.2493040000000004</v>
      </c>
      <c r="O541">
        <v>-0.28420000000000101</v>
      </c>
      <c r="P541">
        <v>1.87489578087971</v>
      </c>
      <c r="Q541">
        <v>-11.028398983827501</v>
      </c>
      <c r="R541">
        <v>89.5</v>
      </c>
      <c r="S541">
        <v>91.5</v>
      </c>
      <c r="T541">
        <v>89.5</v>
      </c>
      <c r="U541">
        <v>91.5</v>
      </c>
      <c r="V541" t="s">
        <v>11987</v>
      </c>
      <c r="W541" t="s">
        <v>7483</v>
      </c>
      <c r="X541" t="s">
        <v>931</v>
      </c>
      <c r="Y541" t="s">
        <v>625</v>
      </c>
      <c r="Z541" t="s">
        <v>11838</v>
      </c>
      <c r="AA541" t="s">
        <v>374</v>
      </c>
      <c r="AB541" t="s">
        <v>11990</v>
      </c>
      <c r="AC541">
        <v>89.851111000000003</v>
      </c>
      <c r="AD541">
        <v>0.35111100000000001</v>
      </c>
      <c r="AE541" s="6">
        <v>43724</v>
      </c>
      <c r="AF541" s="6">
        <v>47377</v>
      </c>
      <c r="AG541" t="s">
        <v>2654</v>
      </c>
      <c r="AH541">
        <v>7.411111</v>
      </c>
      <c r="AI541">
        <v>6.2794325294493598</v>
      </c>
      <c r="AJ541">
        <v>46.281578000000003</v>
      </c>
      <c r="AK541">
        <v>5.35393625291543</v>
      </c>
      <c r="AL541">
        <v>266</v>
      </c>
      <c r="AM541">
        <v>264</v>
      </c>
      <c r="AN541">
        <v>3.95</v>
      </c>
      <c r="AO541" t="s">
        <v>11991</v>
      </c>
      <c r="AP541">
        <v>1</v>
      </c>
      <c r="AQ541">
        <v>3</v>
      </c>
      <c r="AR541">
        <v>55.2513717955648</v>
      </c>
      <c r="AS541">
        <v>0.47303428081364901</v>
      </c>
      <c r="AT541">
        <v>10.3268931321841</v>
      </c>
      <c r="AU541">
        <v>4.0968370993373497</v>
      </c>
      <c r="AV541">
        <v>16.731004574372399</v>
      </c>
    </row>
    <row r="542" spans="1:48" x14ac:dyDescent="0.25">
      <c r="A542" t="s">
        <v>17254</v>
      </c>
      <c r="B542" s="6">
        <v>44664</v>
      </c>
      <c r="C542" t="s">
        <v>17255</v>
      </c>
      <c r="D542" t="s">
        <v>360</v>
      </c>
      <c r="E542">
        <v>36673776.600000001</v>
      </c>
      <c r="F542">
        <v>34344991.799999997</v>
      </c>
      <c r="G542">
        <v>1.27259368475714E-2</v>
      </c>
      <c r="H542">
        <v>5.7444439999999997</v>
      </c>
      <c r="I542">
        <v>4.9252719999999997</v>
      </c>
      <c r="J542">
        <v>5.6323699999999999</v>
      </c>
      <c r="K542">
        <v>5.6323699999999999</v>
      </c>
      <c r="L542">
        <v>296.36419999999998</v>
      </c>
      <c r="M542">
        <v>297</v>
      </c>
      <c r="N542">
        <v>4.9025439999999998</v>
      </c>
      <c r="O542">
        <v>5.3400000000003403E-2</v>
      </c>
      <c r="P542">
        <v>0.72600058298804004</v>
      </c>
      <c r="Q542">
        <v>-11.235091088432901</v>
      </c>
      <c r="R542">
        <v>92.5</v>
      </c>
      <c r="S542">
        <v>94.5</v>
      </c>
      <c r="T542">
        <v>92.5</v>
      </c>
      <c r="U542">
        <v>94.5</v>
      </c>
      <c r="V542" t="s">
        <v>11987</v>
      </c>
      <c r="W542" t="s">
        <v>3869</v>
      </c>
      <c r="X542" t="s">
        <v>931</v>
      </c>
      <c r="Y542" t="s">
        <v>625</v>
      </c>
      <c r="Z542" t="s">
        <v>11839</v>
      </c>
      <c r="AA542" t="s">
        <v>374</v>
      </c>
      <c r="AB542" t="s">
        <v>11990</v>
      </c>
      <c r="AC542">
        <v>93.65</v>
      </c>
      <c r="AD542">
        <v>1.1499999999999999</v>
      </c>
      <c r="AE542" s="6">
        <v>43116</v>
      </c>
      <c r="AF542" s="6">
        <v>46768</v>
      </c>
      <c r="AG542" t="s">
        <v>2654</v>
      </c>
      <c r="AH542">
        <v>5.7444439999999997</v>
      </c>
      <c r="AI542">
        <v>4.9252721599368403</v>
      </c>
      <c r="AJ542">
        <v>28.808271000000001</v>
      </c>
      <c r="AK542">
        <v>5.6323695116761101</v>
      </c>
      <c r="AL542">
        <v>297</v>
      </c>
      <c r="AM542">
        <v>293</v>
      </c>
      <c r="AN542">
        <v>4.5</v>
      </c>
      <c r="AO542" t="s">
        <v>11991</v>
      </c>
      <c r="AP542">
        <v>1</v>
      </c>
      <c r="AQ542">
        <v>3</v>
      </c>
      <c r="AR542">
        <v>55.2513717955648</v>
      </c>
      <c r="AS542">
        <v>0.47303428081364901</v>
      </c>
      <c r="AT542">
        <v>10.3268931321841</v>
      </c>
      <c r="AU542">
        <v>4.0968370993373497</v>
      </c>
      <c r="AV542">
        <v>16.731004574372399</v>
      </c>
    </row>
    <row r="543" spans="1:48" x14ac:dyDescent="0.25">
      <c r="A543" t="s">
        <v>13994</v>
      </c>
      <c r="B543" s="6">
        <v>44664</v>
      </c>
      <c r="C543" t="s">
        <v>13995</v>
      </c>
      <c r="D543" t="s">
        <v>212</v>
      </c>
      <c r="E543">
        <v>22004265.600000001</v>
      </c>
      <c r="F543">
        <v>20912579</v>
      </c>
      <c r="G543">
        <v>7.7487908859680699E-3</v>
      </c>
      <c r="H543">
        <v>1.894444</v>
      </c>
      <c r="I543">
        <v>1.8036719999999999</v>
      </c>
      <c r="J543">
        <v>5.5095720000000004</v>
      </c>
      <c r="K543">
        <v>5.5095720000000004</v>
      </c>
      <c r="L543">
        <v>323.7928</v>
      </c>
      <c r="M543">
        <v>322</v>
      </c>
      <c r="N543">
        <v>1.797444</v>
      </c>
      <c r="O543">
        <v>-9.4600000000000198E-2</v>
      </c>
      <c r="P543">
        <v>-2.6300263605505401E-3</v>
      </c>
      <c r="Q543">
        <v>-2.2667021384861301</v>
      </c>
      <c r="R543">
        <v>94.706249999999997</v>
      </c>
      <c r="S543">
        <v>95.806250000000006</v>
      </c>
      <c r="T543">
        <v>94.706249999999997</v>
      </c>
      <c r="U543">
        <v>95.806250000000006</v>
      </c>
      <c r="V543" t="s">
        <v>11987</v>
      </c>
      <c r="W543" t="s">
        <v>11263</v>
      </c>
      <c r="X543" t="s">
        <v>931</v>
      </c>
      <c r="Y543" t="s">
        <v>625</v>
      </c>
      <c r="Z543" t="s">
        <v>11838</v>
      </c>
      <c r="AA543" t="s">
        <v>256</v>
      </c>
      <c r="AB543" t="s">
        <v>11990</v>
      </c>
      <c r="AC543">
        <v>95.038749999999993</v>
      </c>
      <c r="AD543">
        <v>0.33250000000000002</v>
      </c>
      <c r="AE543" s="6">
        <v>44265</v>
      </c>
      <c r="AF543" s="6">
        <v>45361</v>
      </c>
      <c r="AG543" t="s">
        <v>2806</v>
      </c>
      <c r="AH543">
        <v>1.894444</v>
      </c>
      <c r="AI543">
        <v>1.80367196124369</v>
      </c>
      <c r="AJ543">
        <v>4.2737020000000001</v>
      </c>
      <c r="AK543">
        <v>5.5095723653792996</v>
      </c>
      <c r="AL543">
        <v>322</v>
      </c>
      <c r="AM543">
        <v>293</v>
      </c>
      <c r="AN543">
        <v>3.15</v>
      </c>
      <c r="AO543" t="s">
        <v>11991</v>
      </c>
      <c r="AP543">
        <v>1</v>
      </c>
      <c r="AQ543">
        <v>3</v>
      </c>
      <c r="AR543">
        <v>41.649337427344499</v>
      </c>
      <c r="AS543">
        <v>2.1794070921082199E-2</v>
      </c>
      <c r="AT543">
        <v>-6.1611066821072299E-2</v>
      </c>
      <c r="AU543">
        <v>3.5675210304134397E-2</v>
      </c>
      <c r="AV543">
        <v>-0.53728840658641197</v>
      </c>
    </row>
    <row r="544" spans="1:48" x14ac:dyDescent="0.25">
      <c r="A544" t="s">
        <v>13996</v>
      </c>
      <c r="B544" s="6">
        <v>44664</v>
      </c>
      <c r="C544" t="s">
        <v>13997</v>
      </c>
      <c r="D544" t="s">
        <v>360</v>
      </c>
      <c r="E544">
        <v>14669510.4</v>
      </c>
      <c r="F544">
        <v>14619996.4</v>
      </c>
      <c r="G544">
        <v>5.4171843183898997E-3</v>
      </c>
      <c r="H544">
        <v>27.7</v>
      </c>
      <c r="I544">
        <v>1.754721</v>
      </c>
      <c r="J544">
        <v>10.341996999999999</v>
      </c>
      <c r="K544">
        <v>10.341996999999999</v>
      </c>
      <c r="L544">
        <v>750.328699999999</v>
      </c>
      <c r="M544">
        <v>752</v>
      </c>
      <c r="N544">
        <v>9.5237180000000006</v>
      </c>
      <c r="O544">
        <v>5.0200000000000203E-2</v>
      </c>
      <c r="P544">
        <v>0.17587168285093599</v>
      </c>
      <c r="Q544">
        <v>-0.897700015259284</v>
      </c>
      <c r="R544">
        <v>98.999970000000005</v>
      </c>
      <c r="S544">
        <v>100.00001</v>
      </c>
      <c r="T544">
        <v>98.999970000000005</v>
      </c>
      <c r="U544">
        <v>100.00001</v>
      </c>
      <c r="V544" t="s">
        <v>11987</v>
      </c>
      <c r="W544" t="s">
        <v>11326</v>
      </c>
      <c r="X544" t="s">
        <v>931</v>
      </c>
      <c r="Y544" t="s">
        <v>625</v>
      </c>
      <c r="Z544" t="s">
        <v>11839</v>
      </c>
      <c r="AA544" t="s">
        <v>11839</v>
      </c>
      <c r="AB544" t="s">
        <v>12045</v>
      </c>
      <c r="AC544">
        <v>99.662469999999999</v>
      </c>
      <c r="AD544">
        <v>0.66249999999999998</v>
      </c>
      <c r="AE544" s="6">
        <v>44068</v>
      </c>
      <c r="AF544" s="6">
        <v>54788</v>
      </c>
      <c r="AG544" t="s">
        <v>2912</v>
      </c>
      <c r="AH544">
        <v>1.352778</v>
      </c>
      <c r="AI544">
        <v>1.29550034855143</v>
      </c>
      <c r="AJ544">
        <v>2.8716189999999999</v>
      </c>
      <c r="AK544">
        <v>4.4959966515236101</v>
      </c>
      <c r="AL544">
        <v>253</v>
      </c>
      <c r="AM544">
        <v>217</v>
      </c>
      <c r="AN544">
        <v>4.5</v>
      </c>
      <c r="AO544" t="s">
        <v>11991</v>
      </c>
      <c r="AP544">
        <v>1</v>
      </c>
      <c r="AQ544">
        <v>4</v>
      </c>
      <c r="AR544">
        <v>35.5752249641939</v>
      </c>
      <c r="AS544">
        <v>2.43896059108763E-2</v>
      </c>
      <c r="AT544">
        <v>2.87844834409156E-3</v>
      </c>
      <c r="AU544">
        <v>5.9035025212374102E-2</v>
      </c>
      <c r="AV544">
        <v>-0.311234031389169</v>
      </c>
    </row>
    <row r="545" spans="1:48" x14ac:dyDescent="0.25">
      <c r="A545" t="s">
        <v>13998</v>
      </c>
      <c r="B545" s="6">
        <v>44664</v>
      </c>
      <c r="C545" t="s">
        <v>13999</v>
      </c>
      <c r="D545" t="s">
        <v>360</v>
      </c>
      <c r="E545">
        <v>24449184.399999999</v>
      </c>
      <c r="F545">
        <v>24488887.399999999</v>
      </c>
      <c r="G545">
        <v>9.0739295222767094E-3</v>
      </c>
      <c r="H545">
        <v>27.7</v>
      </c>
      <c r="I545">
        <v>2.2990330000000001</v>
      </c>
      <c r="J545">
        <v>9.8806720000000006</v>
      </c>
      <c r="K545">
        <v>9.8806720000000006</v>
      </c>
      <c r="L545">
        <v>704.19619999999998</v>
      </c>
      <c r="M545">
        <v>706</v>
      </c>
      <c r="N545">
        <v>9.8750719999999994</v>
      </c>
      <c r="O545">
        <v>4.9800000000010898E-2</v>
      </c>
      <c r="P545">
        <v>0.17491172115482401</v>
      </c>
      <c r="Q545">
        <v>-1.66146350099697</v>
      </c>
      <c r="R545">
        <v>98.999889999999994</v>
      </c>
      <c r="S545">
        <v>99.750069999999994</v>
      </c>
      <c r="T545">
        <v>98.999889999999994</v>
      </c>
      <c r="U545">
        <v>99.750069999999994</v>
      </c>
      <c r="V545" t="s">
        <v>11987</v>
      </c>
      <c r="W545" t="s">
        <v>11324</v>
      </c>
      <c r="X545" t="s">
        <v>931</v>
      </c>
      <c r="Y545" t="s">
        <v>625</v>
      </c>
      <c r="Z545" t="s">
        <v>11839</v>
      </c>
      <c r="AA545" t="s">
        <v>11839</v>
      </c>
      <c r="AB545" t="s">
        <v>12045</v>
      </c>
      <c r="AC545">
        <v>100.16239</v>
      </c>
      <c r="AD545">
        <v>1.1625000000000001</v>
      </c>
      <c r="AE545" s="6">
        <v>44027</v>
      </c>
      <c r="AF545" s="6">
        <v>54788</v>
      </c>
      <c r="AG545" t="s">
        <v>2912</v>
      </c>
      <c r="AH545">
        <v>1.7416670000000001</v>
      </c>
      <c r="AI545">
        <v>1.64561896360868</v>
      </c>
      <c r="AJ545">
        <v>3.7333989999999999</v>
      </c>
      <c r="AK545">
        <v>4.6471455554456398</v>
      </c>
      <c r="AL545">
        <v>243</v>
      </c>
      <c r="AM545">
        <v>212</v>
      </c>
      <c r="AN545">
        <v>4.5</v>
      </c>
      <c r="AO545" t="s">
        <v>11991</v>
      </c>
      <c r="AP545">
        <v>1</v>
      </c>
      <c r="AQ545">
        <v>4</v>
      </c>
      <c r="AR545">
        <v>35.5752249641939</v>
      </c>
      <c r="AS545">
        <v>2.43896059108763E-2</v>
      </c>
      <c r="AT545">
        <v>2.87844834409156E-3</v>
      </c>
      <c r="AU545">
        <v>5.9035025212374102E-2</v>
      </c>
      <c r="AV545">
        <v>-0.311234031389169</v>
      </c>
    </row>
    <row r="546" spans="1:48" x14ac:dyDescent="0.25">
      <c r="A546" t="s">
        <v>14000</v>
      </c>
      <c r="B546" s="6">
        <v>44664</v>
      </c>
      <c r="C546" t="s">
        <v>14001</v>
      </c>
      <c r="D546" t="s">
        <v>360</v>
      </c>
      <c r="E546">
        <v>37553947.200000003</v>
      </c>
      <c r="F546">
        <v>34134503.700000003</v>
      </c>
      <c r="G546">
        <v>1.26479441664307E-2</v>
      </c>
      <c r="H546">
        <v>3.8083330000000002</v>
      </c>
      <c r="I546">
        <v>3.5647950000000002</v>
      </c>
      <c r="J546">
        <v>5.0648669999999996</v>
      </c>
      <c r="K546">
        <v>5.0648669999999996</v>
      </c>
      <c r="L546">
        <v>246.59169999999901</v>
      </c>
      <c r="M546">
        <v>244</v>
      </c>
      <c r="N546">
        <v>3.541868</v>
      </c>
      <c r="O546">
        <v>-0.278699999999998</v>
      </c>
      <c r="P546">
        <v>-0.74903851048771997</v>
      </c>
      <c r="Q546">
        <v>-6.0903436657161896</v>
      </c>
      <c r="R546">
        <v>90.424999999999997</v>
      </c>
      <c r="S546">
        <v>91.042000000000002</v>
      </c>
      <c r="T546">
        <v>90.424999999999997</v>
      </c>
      <c r="U546">
        <v>91.042000000000002</v>
      </c>
      <c r="V546" t="s">
        <v>11987</v>
      </c>
      <c r="W546" t="s">
        <v>10666</v>
      </c>
      <c r="X546" t="s">
        <v>931</v>
      </c>
      <c r="Y546" t="s">
        <v>625</v>
      </c>
      <c r="Z546" t="s">
        <v>11839</v>
      </c>
      <c r="AA546" t="s">
        <v>374</v>
      </c>
      <c r="AB546" t="s">
        <v>11990</v>
      </c>
      <c r="AC546">
        <v>90.894582999999997</v>
      </c>
      <c r="AD546">
        <v>0.46958299999999997</v>
      </c>
      <c r="AE546" s="6">
        <v>44236</v>
      </c>
      <c r="AF546" s="6">
        <v>46062</v>
      </c>
      <c r="AG546" t="s">
        <v>1087</v>
      </c>
      <c r="AH546">
        <v>3.8083330000000002</v>
      </c>
      <c r="AI546">
        <v>3.5647951488846998</v>
      </c>
      <c r="AJ546">
        <v>14.921977</v>
      </c>
      <c r="AK546">
        <v>5.0648667561484597</v>
      </c>
      <c r="AL546">
        <v>244</v>
      </c>
      <c r="AM546">
        <v>235</v>
      </c>
      <c r="AN546">
        <v>2.4500000000000002</v>
      </c>
      <c r="AO546" t="s">
        <v>11991</v>
      </c>
      <c r="AP546">
        <v>1</v>
      </c>
      <c r="AQ546">
        <v>3</v>
      </c>
      <c r="AR546">
        <v>54.784452653613599</v>
      </c>
      <c r="AS546">
        <v>-7.5228923817441201E-2</v>
      </c>
      <c r="AT546">
        <v>-1.5256009460611299</v>
      </c>
      <c r="AU546">
        <v>-0.70877398134790304</v>
      </c>
      <c r="AV546">
        <v>-2.6337389411664902</v>
      </c>
    </row>
    <row r="547" spans="1:48" x14ac:dyDescent="0.25">
      <c r="A547" t="s">
        <v>18634</v>
      </c>
      <c r="B547" s="6">
        <v>44664</v>
      </c>
      <c r="C547" t="s">
        <v>18635</v>
      </c>
      <c r="D547" t="s">
        <v>360</v>
      </c>
      <c r="E547">
        <v>36673776</v>
      </c>
      <c r="F547">
        <v>33961189.899999999</v>
      </c>
      <c r="G547">
        <v>1.2583725758223099E-2</v>
      </c>
      <c r="H547">
        <v>2.2805559999999998</v>
      </c>
      <c r="I547">
        <v>2.1533250000000002</v>
      </c>
      <c r="J547">
        <v>6.0811289999999998</v>
      </c>
      <c r="K547">
        <v>6.0811289999999998</v>
      </c>
      <c r="L547">
        <v>367.58460000000002</v>
      </c>
      <c r="M547">
        <v>365</v>
      </c>
      <c r="N547">
        <v>2.1448399999999999</v>
      </c>
      <c r="O547">
        <v>3.2999999999994097E-2</v>
      </c>
      <c r="P547">
        <v>0.11561746149995</v>
      </c>
      <c r="Q547">
        <v>-2.7175470717215</v>
      </c>
      <c r="R547">
        <v>92</v>
      </c>
      <c r="S547">
        <v>93</v>
      </c>
      <c r="T547">
        <v>92</v>
      </c>
      <c r="U547">
        <v>93</v>
      </c>
      <c r="V547" t="s">
        <v>11987</v>
      </c>
      <c r="W547" t="s">
        <v>17672</v>
      </c>
      <c r="X547" t="s">
        <v>931</v>
      </c>
      <c r="Y547" t="s">
        <v>625</v>
      </c>
      <c r="Z547" t="s">
        <v>11839</v>
      </c>
      <c r="AA547" t="s">
        <v>256</v>
      </c>
      <c r="AB547" t="s">
        <v>11990</v>
      </c>
      <c r="AC547">
        <v>92.603471999999996</v>
      </c>
      <c r="AD547">
        <v>0.60347200000000001</v>
      </c>
      <c r="AE547" s="6">
        <v>44406</v>
      </c>
      <c r="AF547" s="6">
        <v>45502</v>
      </c>
      <c r="AG547" t="s">
        <v>3078</v>
      </c>
      <c r="AH547">
        <v>2.2805559999999998</v>
      </c>
      <c r="AI547">
        <v>2.1533248610651698</v>
      </c>
      <c r="AJ547">
        <v>5.7049630000000002</v>
      </c>
      <c r="AK547">
        <v>6.0811293241403197</v>
      </c>
      <c r="AL547">
        <v>365</v>
      </c>
      <c r="AM547">
        <v>343</v>
      </c>
      <c r="AN547">
        <v>2.75</v>
      </c>
      <c r="AO547" t="s">
        <v>11991</v>
      </c>
      <c r="AP547">
        <v>1</v>
      </c>
      <c r="AQ547">
        <v>1</v>
      </c>
      <c r="AR547">
        <v>80.760568281576099</v>
      </c>
      <c r="AS547">
        <v>8.7912832510994507E-3</v>
      </c>
      <c r="AT547">
        <v>9.2805798367038506E-2</v>
      </c>
      <c r="AU547">
        <v>4.7468895715596197E-2</v>
      </c>
      <c r="AV547">
        <v>0.29928684276012502</v>
      </c>
    </row>
    <row r="548" spans="1:48" x14ac:dyDescent="0.25">
      <c r="A548" t="s">
        <v>14002</v>
      </c>
      <c r="B548" s="6">
        <v>44664</v>
      </c>
      <c r="C548" t="s">
        <v>14003</v>
      </c>
      <c r="D548" t="s">
        <v>360</v>
      </c>
      <c r="E548">
        <v>61122961</v>
      </c>
      <c r="F548">
        <v>55656700.399999999</v>
      </c>
      <c r="G548">
        <v>2.06226182394883E-2</v>
      </c>
      <c r="H548">
        <v>3.1805560000000002</v>
      </c>
      <c r="I548">
        <v>2.9258790000000001</v>
      </c>
      <c r="J548">
        <v>6.4868709999999998</v>
      </c>
      <c r="K548">
        <v>6.4868709999999998</v>
      </c>
      <c r="L548">
        <v>391.42880000000002</v>
      </c>
      <c r="M548">
        <v>391</v>
      </c>
      <c r="N548">
        <v>2.910879</v>
      </c>
      <c r="O548">
        <v>5.30000000000807E-3</v>
      </c>
      <c r="P548">
        <v>-3.2782725550606302E-2</v>
      </c>
      <c r="Q548">
        <v>-3.54066084543489</v>
      </c>
      <c r="R548">
        <v>90.018749999999997</v>
      </c>
      <c r="S548">
        <v>90.824749999999995</v>
      </c>
      <c r="T548">
        <v>90.018749999999997</v>
      </c>
      <c r="U548">
        <v>90.824749999999995</v>
      </c>
      <c r="V548" t="s">
        <v>11987</v>
      </c>
      <c r="W548" t="s">
        <v>11386</v>
      </c>
      <c r="X548" t="s">
        <v>931</v>
      </c>
      <c r="Y548" t="s">
        <v>625</v>
      </c>
      <c r="Z548" t="s">
        <v>11839</v>
      </c>
      <c r="AA548" t="s">
        <v>256</v>
      </c>
      <c r="AB548" t="s">
        <v>11990</v>
      </c>
      <c r="AC548">
        <v>91.056944000000001</v>
      </c>
      <c r="AD548">
        <v>1.0381940000000001</v>
      </c>
      <c r="AE548" s="6">
        <v>44005</v>
      </c>
      <c r="AF548" s="6">
        <v>45831</v>
      </c>
      <c r="AG548" t="s">
        <v>3078</v>
      </c>
      <c r="AH548">
        <v>3.1805560000000002</v>
      </c>
      <c r="AI548">
        <v>2.9258787189856501</v>
      </c>
      <c r="AJ548">
        <v>10.352955</v>
      </c>
      <c r="AK548">
        <v>6.4868709431749103</v>
      </c>
      <c r="AL548">
        <v>391</v>
      </c>
      <c r="AM548">
        <v>378</v>
      </c>
      <c r="AN548">
        <v>3.25</v>
      </c>
      <c r="AO548" t="s">
        <v>11991</v>
      </c>
      <c r="AP548">
        <v>1</v>
      </c>
      <c r="AQ548">
        <v>1</v>
      </c>
      <c r="AR548">
        <v>80.760568281576099</v>
      </c>
      <c r="AS548">
        <v>8.7912832510994507E-3</v>
      </c>
      <c r="AT548">
        <v>9.2805798367038506E-2</v>
      </c>
      <c r="AU548">
        <v>4.7468895715596197E-2</v>
      </c>
      <c r="AV548">
        <v>0.29928684276012502</v>
      </c>
    </row>
    <row r="549" spans="1:48" x14ac:dyDescent="0.25">
      <c r="A549" t="s">
        <v>18636</v>
      </c>
      <c r="B549" s="6">
        <v>44664</v>
      </c>
      <c r="C549" t="s">
        <v>18637</v>
      </c>
      <c r="D549" t="s">
        <v>360</v>
      </c>
      <c r="E549">
        <v>36673776</v>
      </c>
      <c r="F549">
        <v>32917311.600000001</v>
      </c>
      <c r="G549">
        <v>1.21969348765894E-2</v>
      </c>
      <c r="H549">
        <v>4.2805559999999998</v>
      </c>
      <c r="I549">
        <v>3.8642370000000001</v>
      </c>
      <c r="J549">
        <v>6.1403480000000004</v>
      </c>
      <c r="K549">
        <v>6.1403480000000004</v>
      </c>
      <c r="L549">
        <v>352.15649999999999</v>
      </c>
      <c r="M549">
        <v>352</v>
      </c>
      <c r="N549">
        <v>3.8466360000000002</v>
      </c>
      <c r="O549">
        <v>4.2699999999995499E-2</v>
      </c>
      <c r="P549">
        <v>0.14970078799452199</v>
      </c>
      <c r="Q549">
        <v>-3.2240513925417802</v>
      </c>
      <c r="R549">
        <v>89</v>
      </c>
      <c r="S549">
        <v>90</v>
      </c>
      <c r="T549">
        <v>89</v>
      </c>
      <c r="U549">
        <v>90</v>
      </c>
      <c r="V549" t="s">
        <v>11987</v>
      </c>
      <c r="W549" t="s">
        <v>17670</v>
      </c>
      <c r="X549" t="s">
        <v>931</v>
      </c>
      <c r="Y549" t="s">
        <v>625</v>
      </c>
      <c r="Z549" t="s">
        <v>11839</v>
      </c>
      <c r="AA549" t="s">
        <v>256</v>
      </c>
      <c r="AB549" t="s">
        <v>11990</v>
      </c>
      <c r="AC549">
        <v>89.757082999999994</v>
      </c>
      <c r="AD549">
        <v>0.75708299999999995</v>
      </c>
      <c r="AE549" s="6">
        <v>44406</v>
      </c>
      <c r="AF549" s="6">
        <v>46232</v>
      </c>
      <c r="AG549" t="s">
        <v>3078</v>
      </c>
      <c r="AH549">
        <v>4.2805559999999998</v>
      </c>
      <c r="AI549">
        <v>3.8642366727133699</v>
      </c>
      <c r="AJ549">
        <v>17.637250999999999</v>
      </c>
      <c r="AK549">
        <v>6.1403482109773604</v>
      </c>
      <c r="AL549">
        <v>352</v>
      </c>
      <c r="AM549">
        <v>343</v>
      </c>
      <c r="AN549">
        <v>3.45</v>
      </c>
      <c r="AO549" t="s">
        <v>11991</v>
      </c>
      <c r="AP549">
        <v>1</v>
      </c>
      <c r="AQ549">
        <v>1</v>
      </c>
      <c r="AR549">
        <v>80.760568281576099</v>
      </c>
      <c r="AS549">
        <v>8.7912832510994507E-3</v>
      </c>
      <c r="AT549">
        <v>9.2805798367038506E-2</v>
      </c>
      <c r="AU549">
        <v>4.7468895715596197E-2</v>
      </c>
      <c r="AV549">
        <v>0.29928684276012502</v>
      </c>
    </row>
    <row r="550" spans="1:48" x14ac:dyDescent="0.25">
      <c r="A550" t="s">
        <v>14004</v>
      </c>
      <c r="B550" s="6">
        <v>44664</v>
      </c>
      <c r="C550" t="s">
        <v>14005</v>
      </c>
      <c r="D550" t="s">
        <v>360</v>
      </c>
      <c r="E550">
        <v>36673776.600000001</v>
      </c>
      <c r="F550">
        <v>36694151.100000001</v>
      </c>
      <c r="G550">
        <v>1.35963767955648E-2</v>
      </c>
      <c r="H550">
        <v>3.5611109999999999</v>
      </c>
      <c r="I550">
        <v>3.244148</v>
      </c>
      <c r="J550">
        <v>4.2925810000000002</v>
      </c>
      <c r="K550">
        <v>4.2925810000000002</v>
      </c>
      <c r="L550">
        <v>170.4014</v>
      </c>
      <c r="M550">
        <v>169</v>
      </c>
      <c r="N550">
        <v>3.224809</v>
      </c>
      <c r="O550">
        <v>-8.0400000000002594E-2</v>
      </c>
      <c r="P550">
        <v>-0.12546533737334201</v>
      </c>
      <c r="Q550">
        <v>-0.68311146463620998</v>
      </c>
      <c r="R550">
        <v>98.3</v>
      </c>
      <c r="S550">
        <v>99.040999999999997</v>
      </c>
      <c r="T550">
        <v>98.3</v>
      </c>
      <c r="U550">
        <v>99.040999999999997</v>
      </c>
      <c r="V550" t="s">
        <v>11987</v>
      </c>
      <c r="W550" t="s">
        <v>11392</v>
      </c>
      <c r="X550" t="s">
        <v>931</v>
      </c>
      <c r="Y550" t="s">
        <v>625</v>
      </c>
      <c r="Z550" t="s">
        <v>11839</v>
      </c>
      <c r="AA550" t="s">
        <v>11839</v>
      </c>
      <c r="AB550" t="s">
        <v>12045</v>
      </c>
      <c r="AC550">
        <v>100.055556</v>
      </c>
      <c r="AD550">
        <v>1.7555559999999999</v>
      </c>
      <c r="AE550" s="6">
        <v>44145</v>
      </c>
      <c r="AF550" s="6">
        <v>45971</v>
      </c>
      <c r="AG550" t="s">
        <v>3107</v>
      </c>
      <c r="AH550">
        <v>3.5611109999999999</v>
      </c>
      <c r="AI550">
        <v>3.24414764410816</v>
      </c>
      <c r="AJ550">
        <v>12.771058</v>
      </c>
      <c r="AK550">
        <v>4.2925806830728099</v>
      </c>
      <c r="AL550">
        <v>169</v>
      </c>
      <c r="AM550">
        <v>158</v>
      </c>
      <c r="AN550">
        <v>4</v>
      </c>
      <c r="AO550" t="s">
        <v>11991</v>
      </c>
      <c r="AP550">
        <v>1</v>
      </c>
      <c r="AQ550">
        <v>3</v>
      </c>
      <c r="AR550">
        <v>49.220031163820202</v>
      </c>
      <c r="AS550">
        <v>-7.31617746430899E-2</v>
      </c>
      <c r="AT550">
        <v>-1.47533496578294</v>
      </c>
      <c r="AU550">
        <v>-0.69016963877898896</v>
      </c>
      <c r="AV550">
        <v>-2.44473451313999</v>
      </c>
    </row>
    <row r="551" spans="1:48" x14ac:dyDescent="0.25">
      <c r="A551" t="s">
        <v>14007</v>
      </c>
      <c r="B551" s="6">
        <v>44664</v>
      </c>
      <c r="C551" t="s">
        <v>14008</v>
      </c>
      <c r="D551" t="s">
        <v>360</v>
      </c>
      <c r="E551">
        <v>25671643.199999999</v>
      </c>
      <c r="F551">
        <v>6912446.5107240397</v>
      </c>
      <c r="G551">
        <v>2.5612863239584099E-3</v>
      </c>
      <c r="H551">
        <v>2.7361110000000002</v>
      </c>
      <c r="I551">
        <v>1.6176440000000001</v>
      </c>
      <c r="J551">
        <v>69.221085000000002</v>
      </c>
      <c r="K551">
        <v>69.221085000000002</v>
      </c>
      <c r="L551">
        <v>6671.4668000000001</v>
      </c>
      <c r="M551">
        <v>6676</v>
      </c>
      <c r="N551">
        <v>1.607653</v>
      </c>
      <c r="O551">
        <v>0.30209999999999398</v>
      </c>
      <c r="P551">
        <v>61.792935047627701</v>
      </c>
      <c r="Q551">
        <v>-34.674734368163797</v>
      </c>
      <c r="R551">
        <v>25</v>
      </c>
      <c r="S551">
        <v>28</v>
      </c>
      <c r="T551">
        <v>25</v>
      </c>
      <c r="U551">
        <v>28</v>
      </c>
      <c r="V551" t="s">
        <v>11987</v>
      </c>
      <c r="W551" t="s">
        <v>11443</v>
      </c>
      <c r="X551" t="s">
        <v>931</v>
      </c>
      <c r="Y551" t="s">
        <v>625</v>
      </c>
      <c r="Z551" t="s">
        <v>11839</v>
      </c>
      <c r="AA551" t="s">
        <v>367</v>
      </c>
      <c r="AB551" t="s">
        <v>11815</v>
      </c>
      <c r="AC551">
        <v>26.926389</v>
      </c>
      <c r="AD551">
        <v>1.9263889999999999</v>
      </c>
      <c r="AE551" s="6">
        <v>44209</v>
      </c>
      <c r="AF551" s="6">
        <v>45670</v>
      </c>
      <c r="AG551" t="s">
        <v>3223</v>
      </c>
      <c r="AH551">
        <v>2.7361110000000002</v>
      </c>
      <c r="AI551">
        <v>1.6176442842857</v>
      </c>
      <c r="AJ551">
        <v>3.6909830000000001</v>
      </c>
      <c r="AK551">
        <v>69.221084691006993</v>
      </c>
      <c r="AL551">
        <v>6676</v>
      </c>
      <c r="AM551">
        <v>6658</v>
      </c>
      <c r="AN551">
        <v>7.3</v>
      </c>
      <c r="AO551" t="s">
        <v>11991</v>
      </c>
      <c r="AP551">
        <v>1</v>
      </c>
      <c r="AQ551">
        <v>3</v>
      </c>
      <c r="AR551">
        <v>47.008087134708497</v>
      </c>
      <c r="AS551">
        <v>-7.2084259261586597E-2</v>
      </c>
      <c r="AT551">
        <v>-1.4480503275460299</v>
      </c>
      <c r="AU551">
        <v>-0.680472000345268</v>
      </c>
      <c r="AV551">
        <v>-2.3619323843175599</v>
      </c>
    </row>
    <row r="552" spans="1:48" x14ac:dyDescent="0.25">
      <c r="A552" t="s">
        <v>14009</v>
      </c>
      <c r="B552" s="6">
        <v>44664</v>
      </c>
      <c r="C552" t="s">
        <v>14010</v>
      </c>
      <c r="D552" t="s">
        <v>360</v>
      </c>
      <c r="E552">
        <v>33373136.399999999</v>
      </c>
      <c r="F552">
        <v>12507880.699999999</v>
      </c>
      <c r="G552">
        <v>4.6345767522019297E-3</v>
      </c>
      <c r="H552">
        <v>0.99444399999999999</v>
      </c>
      <c r="I552">
        <v>0.52387799999999995</v>
      </c>
      <c r="J552">
        <v>149.86280199999999</v>
      </c>
      <c r="K552">
        <v>149.86280199999999</v>
      </c>
      <c r="L552">
        <v>14820.1490999999</v>
      </c>
      <c r="M552">
        <v>14821</v>
      </c>
      <c r="N552">
        <v>0.52071500000000004</v>
      </c>
      <c r="O552">
        <v>0.28840000000000998</v>
      </c>
      <c r="P552">
        <v>96.207430164750306</v>
      </c>
      <c r="Q552">
        <v>-14.1627485524641</v>
      </c>
      <c r="R552">
        <v>35</v>
      </c>
      <c r="S552">
        <v>37</v>
      </c>
      <c r="T552">
        <v>35</v>
      </c>
      <c r="U552">
        <v>37</v>
      </c>
      <c r="V552" t="s">
        <v>11987</v>
      </c>
      <c r="W552" t="s">
        <v>11441</v>
      </c>
      <c r="X552" t="s">
        <v>931</v>
      </c>
      <c r="Y552" t="s">
        <v>625</v>
      </c>
      <c r="Z552" t="s">
        <v>11839</v>
      </c>
      <c r="AA552" t="s">
        <v>367</v>
      </c>
      <c r="AB552" t="s">
        <v>11815</v>
      </c>
      <c r="AC552">
        <v>37.478889000000002</v>
      </c>
      <c r="AD552">
        <v>2.4788890000000001</v>
      </c>
      <c r="AE552" s="6">
        <v>43846</v>
      </c>
      <c r="AF552" s="6">
        <v>45032</v>
      </c>
      <c r="AG552" t="s">
        <v>3223</v>
      </c>
      <c r="AH552">
        <v>0.99444399999999999</v>
      </c>
      <c r="AI552">
        <v>0.52387845792542298</v>
      </c>
      <c r="AJ552">
        <v>0.68699699999999997</v>
      </c>
      <c r="AK552">
        <v>149.862801846829</v>
      </c>
      <c r="AL552">
        <v>14821</v>
      </c>
      <c r="AM552">
        <v>14781</v>
      </c>
      <c r="AN552">
        <v>9.6999999999999993</v>
      </c>
      <c r="AO552" t="s">
        <v>11991</v>
      </c>
      <c r="AP552">
        <v>1</v>
      </c>
      <c r="AQ552">
        <v>3</v>
      </c>
      <c r="AR552">
        <v>47.008087134708497</v>
      </c>
      <c r="AS552">
        <v>-7.2084259261586597E-2</v>
      </c>
      <c r="AT552">
        <v>-1.4480503275460299</v>
      </c>
      <c r="AU552">
        <v>-0.680472000345268</v>
      </c>
      <c r="AV552">
        <v>-2.3619323843175599</v>
      </c>
    </row>
    <row r="553" spans="1:48" x14ac:dyDescent="0.25">
      <c r="A553" t="s">
        <v>18638</v>
      </c>
      <c r="B553" s="6">
        <v>44664</v>
      </c>
      <c r="C553" t="s">
        <v>18639</v>
      </c>
      <c r="D553" t="s">
        <v>360</v>
      </c>
      <c r="E553">
        <v>36673776.600000001</v>
      </c>
      <c r="F553">
        <v>28666923.300000001</v>
      </c>
      <c r="G553">
        <v>1.06220277589676E-2</v>
      </c>
      <c r="H553">
        <v>4.2722220000000002</v>
      </c>
      <c r="I553">
        <v>3.588206</v>
      </c>
      <c r="J553">
        <v>11.475064</v>
      </c>
      <c r="K553">
        <v>11.475064</v>
      </c>
      <c r="L553">
        <v>885.66309999999999</v>
      </c>
      <c r="M553">
        <v>886</v>
      </c>
      <c r="N553">
        <v>3.5716269999999999</v>
      </c>
      <c r="O553">
        <v>1.37069999999999</v>
      </c>
      <c r="P553">
        <v>0.902700582155469</v>
      </c>
      <c r="Q553">
        <v>-14.9690819827625</v>
      </c>
      <c r="R553">
        <v>77</v>
      </c>
      <c r="S553">
        <v>79</v>
      </c>
      <c r="T553">
        <v>77</v>
      </c>
      <c r="U553">
        <v>79</v>
      </c>
      <c r="V553" t="s">
        <v>11987</v>
      </c>
      <c r="W553" t="s">
        <v>17677</v>
      </c>
      <c r="X553" t="s">
        <v>931</v>
      </c>
      <c r="Y553" t="s">
        <v>625</v>
      </c>
      <c r="Z553" t="s">
        <v>11859</v>
      </c>
      <c r="AA553" t="s">
        <v>396</v>
      </c>
      <c r="AB553" t="s">
        <v>753</v>
      </c>
      <c r="AC553">
        <v>78.167361</v>
      </c>
      <c r="AD553">
        <v>1.1673610000000001</v>
      </c>
      <c r="AE553" s="6">
        <v>44403</v>
      </c>
      <c r="AF553" s="6">
        <v>46229</v>
      </c>
      <c r="AG553" t="s">
        <v>1448</v>
      </c>
      <c r="AH553">
        <v>4.2722220000000002</v>
      </c>
      <c r="AI553">
        <v>3.5882061092822801</v>
      </c>
      <c r="AJ553">
        <v>15.725498999999999</v>
      </c>
      <c r="AK553">
        <v>11.475063667289801</v>
      </c>
      <c r="AL553">
        <v>886</v>
      </c>
      <c r="AM553">
        <v>877</v>
      </c>
      <c r="AN553">
        <v>5.125</v>
      </c>
      <c r="AO553" t="s">
        <v>11991</v>
      </c>
      <c r="AP553">
        <v>1</v>
      </c>
      <c r="AQ553">
        <v>3</v>
      </c>
      <c r="AR553">
        <v>51.655096809594703</v>
      </c>
      <c r="AS553">
        <v>1.08305750376871E-2</v>
      </c>
      <c r="AT553">
        <v>0.12703004357023601</v>
      </c>
      <c r="AU553">
        <v>6.5822521794892397E-2</v>
      </c>
      <c r="AV553">
        <v>-1.5003204146803799</v>
      </c>
    </row>
    <row r="554" spans="1:48" x14ac:dyDescent="0.25">
      <c r="A554" t="s">
        <v>14011</v>
      </c>
      <c r="B554" s="6">
        <v>44664</v>
      </c>
      <c r="C554" t="s">
        <v>14012</v>
      </c>
      <c r="D554" t="s">
        <v>360</v>
      </c>
      <c r="E554">
        <v>36673776.600000001</v>
      </c>
      <c r="F554">
        <v>29114088.899999999</v>
      </c>
      <c r="G554">
        <v>1.07877171466223E-2</v>
      </c>
      <c r="H554">
        <v>3.733333</v>
      </c>
      <c r="I554">
        <v>3.1717140000000001</v>
      </c>
      <c r="J554">
        <v>11.996131</v>
      </c>
      <c r="K554">
        <v>11.996131</v>
      </c>
      <c r="L554">
        <v>940.03309999999999</v>
      </c>
      <c r="M554">
        <v>940</v>
      </c>
      <c r="N554">
        <v>3.1527289999999999</v>
      </c>
      <c r="O554">
        <v>1.3503999999999901</v>
      </c>
      <c r="P554">
        <v>1.5376760245599099</v>
      </c>
      <c r="Q554">
        <v>-14.2522618784353</v>
      </c>
      <c r="R554">
        <v>78</v>
      </c>
      <c r="S554">
        <v>80</v>
      </c>
      <c r="T554">
        <v>78</v>
      </c>
      <c r="U554">
        <v>80</v>
      </c>
      <c r="V554" t="s">
        <v>11987</v>
      </c>
      <c r="W554" t="s">
        <v>11469</v>
      </c>
      <c r="X554" t="s">
        <v>931</v>
      </c>
      <c r="Y554" t="s">
        <v>625</v>
      </c>
      <c r="Z554" t="s">
        <v>11859</v>
      </c>
      <c r="AA554" t="s">
        <v>396</v>
      </c>
      <c r="AB554" t="s">
        <v>753</v>
      </c>
      <c r="AC554">
        <v>79.386667000000003</v>
      </c>
      <c r="AD554">
        <v>1.3866670000000001</v>
      </c>
      <c r="AE554" s="6">
        <v>44208</v>
      </c>
      <c r="AF554" s="6">
        <v>46034</v>
      </c>
      <c r="AG554" t="s">
        <v>1448</v>
      </c>
      <c r="AH554">
        <v>3.733333</v>
      </c>
      <c r="AI554">
        <v>3.17171429157594</v>
      </c>
      <c r="AJ554">
        <v>12.40527</v>
      </c>
      <c r="AK554">
        <v>11.9961312362023</v>
      </c>
      <c r="AL554">
        <v>940</v>
      </c>
      <c r="AM554">
        <v>929</v>
      </c>
      <c r="AN554">
        <v>5.2</v>
      </c>
      <c r="AO554" t="s">
        <v>11991</v>
      </c>
      <c r="AP554">
        <v>1</v>
      </c>
      <c r="AQ554">
        <v>3</v>
      </c>
      <c r="AR554">
        <v>51.655096809594703</v>
      </c>
      <c r="AS554">
        <v>1.08305750376871E-2</v>
      </c>
      <c r="AT554">
        <v>0.12703004357023601</v>
      </c>
      <c r="AU554">
        <v>6.5822521794892397E-2</v>
      </c>
      <c r="AV554">
        <v>-1.5003204146803799</v>
      </c>
    </row>
    <row r="555" spans="1:48" x14ac:dyDescent="0.25">
      <c r="A555" t="s">
        <v>14013</v>
      </c>
      <c r="B555" s="6">
        <v>44664</v>
      </c>
      <c r="C555" t="s">
        <v>14014</v>
      </c>
      <c r="D555" t="s">
        <v>360</v>
      </c>
      <c r="E555">
        <v>22004265.600000001</v>
      </c>
      <c r="F555">
        <v>17978524</v>
      </c>
      <c r="G555">
        <v>6.6616280745922596E-3</v>
      </c>
      <c r="H555">
        <v>2.8805559999999999</v>
      </c>
      <c r="I555">
        <v>2.495123</v>
      </c>
      <c r="J555">
        <v>13.174989</v>
      </c>
      <c r="K555">
        <v>13.174989</v>
      </c>
      <c r="L555">
        <v>1063.6505999999999</v>
      </c>
      <c r="M555">
        <v>1065</v>
      </c>
      <c r="N555">
        <v>2.4836079999999998</v>
      </c>
      <c r="O555">
        <v>1.3213999999999999</v>
      </c>
      <c r="P555">
        <v>4.7828544102453501</v>
      </c>
      <c r="Q555">
        <v>-13.1402039652273</v>
      </c>
      <c r="R555">
        <v>81</v>
      </c>
      <c r="S555">
        <v>83</v>
      </c>
      <c r="T555">
        <v>81</v>
      </c>
      <c r="U555">
        <v>83</v>
      </c>
      <c r="V555" t="s">
        <v>11987</v>
      </c>
      <c r="W555" t="s">
        <v>11465</v>
      </c>
      <c r="X555" t="s">
        <v>931</v>
      </c>
      <c r="Y555" t="s">
        <v>625</v>
      </c>
      <c r="Z555" t="s">
        <v>11859</v>
      </c>
      <c r="AA555" t="s">
        <v>396</v>
      </c>
      <c r="AB555" t="s">
        <v>753</v>
      </c>
      <c r="AC555">
        <v>81.704722000000004</v>
      </c>
      <c r="AD555">
        <v>0.70472199999999996</v>
      </c>
      <c r="AE555" s="6">
        <v>43895</v>
      </c>
      <c r="AF555" s="6">
        <v>45721</v>
      </c>
      <c r="AG555" t="s">
        <v>1448</v>
      </c>
      <c r="AH555">
        <v>2.8805559999999999</v>
      </c>
      <c r="AI555">
        <v>2.4951226022945598</v>
      </c>
      <c r="AJ555">
        <v>7.7371740000000004</v>
      </c>
      <c r="AK555">
        <v>13.1749889201502</v>
      </c>
      <c r="AL555">
        <v>1065</v>
      </c>
      <c r="AM555">
        <v>1049</v>
      </c>
      <c r="AN555">
        <v>5.9</v>
      </c>
      <c r="AO555" t="s">
        <v>11991</v>
      </c>
      <c r="AP555">
        <v>1</v>
      </c>
      <c r="AQ555">
        <v>3</v>
      </c>
      <c r="AR555">
        <v>51.655096809594703</v>
      </c>
      <c r="AS555">
        <v>1.08305750376871E-2</v>
      </c>
      <c r="AT555">
        <v>0.12703004357023601</v>
      </c>
      <c r="AU555">
        <v>6.5822521794892397E-2</v>
      </c>
      <c r="AV555">
        <v>-1.5003204146803799</v>
      </c>
    </row>
    <row r="556" spans="1:48" x14ac:dyDescent="0.25">
      <c r="A556" t="s">
        <v>14015</v>
      </c>
      <c r="B556" s="6">
        <v>44664</v>
      </c>
      <c r="C556" t="s">
        <v>14016</v>
      </c>
      <c r="D556" t="s">
        <v>360</v>
      </c>
      <c r="E556">
        <v>30482362.800000001</v>
      </c>
      <c r="F556">
        <v>24457015.699999999</v>
      </c>
      <c r="G556">
        <v>9.0621199912472705E-3</v>
      </c>
      <c r="H556">
        <v>3.3777780000000002</v>
      </c>
      <c r="I556">
        <v>2.8775089999999999</v>
      </c>
      <c r="J556">
        <v>12.925278</v>
      </c>
      <c r="K556">
        <v>12.925278</v>
      </c>
      <c r="L556">
        <v>1034.4411</v>
      </c>
      <c r="M556">
        <v>1035</v>
      </c>
      <c r="N556">
        <v>2.8604020000000001</v>
      </c>
      <c r="O556">
        <v>1.3473999999999899</v>
      </c>
      <c r="P556">
        <v>2.2080665949284</v>
      </c>
      <c r="Q556">
        <v>-14.827261224909</v>
      </c>
      <c r="R556">
        <v>79.5</v>
      </c>
      <c r="S556">
        <v>81.5</v>
      </c>
      <c r="T556">
        <v>79.5</v>
      </c>
      <c r="U556">
        <v>81.5</v>
      </c>
      <c r="V556" t="s">
        <v>11987</v>
      </c>
      <c r="W556" t="s">
        <v>11467</v>
      </c>
      <c r="X556" t="s">
        <v>931</v>
      </c>
      <c r="Y556" t="s">
        <v>625</v>
      </c>
      <c r="Z556" t="s">
        <v>11859</v>
      </c>
      <c r="AA556" t="s">
        <v>396</v>
      </c>
      <c r="AB556" t="s">
        <v>753</v>
      </c>
      <c r="AC556">
        <v>80.233333000000002</v>
      </c>
      <c r="AD556">
        <v>0.73333300000000001</v>
      </c>
      <c r="AE556" s="6">
        <v>44078</v>
      </c>
      <c r="AF556" s="6">
        <v>45904</v>
      </c>
      <c r="AG556" t="s">
        <v>1448</v>
      </c>
      <c r="AH556">
        <v>3.3777780000000002</v>
      </c>
      <c r="AI556">
        <v>2.87750922210035</v>
      </c>
      <c r="AJ556">
        <v>10.260192999999999</v>
      </c>
      <c r="AK556">
        <v>12.925278343537499</v>
      </c>
      <c r="AL556">
        <v>1035</v>
      </c>
      <c r="AM556">
        <v>1023</v>
      </c>
      <c r="AN556">
        <v>6</v>
      </c>
      <c r="AO556" t="s">
        <v>11991</v>
      </c>
      <c r="AP556">
        <v>1</v>
      </c>
      <c r="AQ556">
        <v>3</v>
      </c>
      <c r="AR556">
        <v>51.655096809594703</v>
      </c>
      <c r="AS556">
        <v>1.08305750376871E-2</v>
      </c>
      <c r="AT556">
        <v>0.12703004357023601</v>
      </c>
      <c r="AU556">
        <v>6.5822521794892397E-2</v>
      </c>
      <c r="AV556">
        <v>-1.5003204146803799</v>
      </c>
    </row>
    <row r="557" spans="1:48" x14ac:dyDescent="0.25">
      <c r="A557" t="s">
        <v>14017</v>
      </c>
      <c r="B557" s="6">
        <v>44664</v>
      </c>
      <c r="C557" t="s">
        <v>14018</v>
      </c>
      <c r="D557" t="s">
        <v>360</v>
      </c>
      <c r="E557">
        <v>35206825.200000003</v>
      </c>
      <c r="F557">
        <v>29779693.100000001</v>
      </c>
      <c r="G557">
        <v>1.1034345153867701E-2</v>
      </c>
      <c r="H557">
        <v>2.4500000000000002</v>
      </c>
      <c r="I557">
        <v>2.1422680000000001</v>
      </c>
      <c r="J557">
        <v>13.741101</v>
      </c>
      <c r="K557">
        <v>13.741101</v>
      </c>
      <c r="L557">
        <v>1129.8200999999999</v>
      </c>
      <c r="M557">
        <v>1128</v>
      </c>
      <c r="N557">
        <v>2.1307399999999999</v>
      </c>
      <c r="O557">
        <v>0.98430000000000395</v>
      </c>
      <c r="P557">
        <v>-1.1562383978825099</v>
      </c>
      <c r="Q557">
        <v>-10.369150947381</v>
      </c>
      <c r="R557">
        <v>84.25</v>
      </c>
      <c r="S557">
        <v>85.75</v>
      </c>
      <c r="T557">
        <v>84.25</v>
      </c>
      <c r="U557">
        <v>85.75</v>
      </c>
      <c r="V557" t="s">
        <v>11987</v>
      </c>
      <c r="W557" t="s">
        <v>11463</v>
      </c>
      <c r="X557" t="s">
        <v>931</v>
      </c>
      <c r="Y557" t="s">
        <v>625</v>
      </c>
      <c r="Z557" t="s">
        <v>11859</v>
      </c>
      <c r="AA557" t="s">
        <v>396</v>
      </c>
      <c r="AB557" t="s">
        <v>753</v>
      </c>
      <c r="AC557">
        <v>84.584999999999994</v>
      </c>
      <c r="AD557">
        <v>0.33500000000000002</v>
      </c>
      <c r="AE557" s="6">
        <v>43738</v>
      </c>
      <c r="AF557" s="6">
        <v>45565</v>
      </c>
      <c r="AG557" t="s">
        <v>1448</v>
      </c>
      <c r="AH557">
        <v>2.4500000000000002</v>
      </c>
      <c r="AI557">
        <v>2.1422677720379699</v>
      </c>
      <c r="AJ557">
        <v>5.7468310000000002</v>
      </c>
      <c r="AK557">
        <v>13.741100827576901</v>
      </c>
      <c r="AL557">
        <v>1128</v>
      </c>
      <c r="AM557">
        <v>1109</v>
      </c>
      <c r="AN557">
        <v>6.7</v>
      </c>
      <c r="AO557" t="s">
        <v>11991</v>
      </c>
      <c r="AP557">
        <v>1</v>
      </c>
      <c r="AQ557">
        <v>3</v>
      </c>
      <c r="AR557">
        <v>51.655096809594703</v>
      </c>
      <c r="AS557">
        <v>1.08305750376871E-2</v>
      </c>
      <c r="AT557">
        <v>0.12703004357023601</v>
      </c>
      <c r="AU557">
        <v>6.5822521794892397E-2</v>
      </c>
      <c r="AV557">
        <v>-1.5003204146803799</v>
      </c>
    </row>
    <row r="558" spans="1:48" x14ac:dyDescent="0.25">
      <c r="A558" t="s">
        <v>14019</v>
      </c>
      <c r="B558" s="6">
        <v>44664</v>
      </c>
      <c r="C558" t="s">
        <v>14020</v>
      </c>
      <c r="D558" t="s">
        <v>360</v>
      </c>
      <c r="E558">
        <v>22004265.600000001</v>
      </c>
      <c r="F558">
        <v>15233369.800000001</v>
      </c>
      <c r="G558">
        <v>5.64445911054977E-3</v>
      </c>
      <c r="H558">
        <v>27.7</v>
      </c>
      <c r="I558">
        <v>0.106833</v>
      </c>
      <c r="J558">
        <v>12.657138</v>
      </c>
      <c r="K558">
        <v>12.657138</v>
      </c>
      <c r="L558">
        <v>981.84280000000001</v>
      </c>
      <c r="M558">
        <v>987</v>
      </c>
      <c r="N558">
        <v>7.6945160000000001</v>
      </c>
      <c r="O558">
        <v>1.5938999999999901</v>
      </c>
      <c r="P558">
        <v>4.2171954675410603</v>
      </c>
      <c r="Q558">
        <v>-20.077414564405899</v>
      </c>
      <c r="R558">
        <v>66</v>
      </c>
      <c r="S558">
        <v>69</v>
      </c>
      <c r="T558">
        <v>66</v>
      </c>
      <c r="U558">
        <v>69</v>
      </c>
      <c r="V558" t="s">
        <v>11987</v>
      </c>
      <c r="W558" t="s">
        <v>14021</v>
      </c>
      <c r="X558" t="s">
        <v>931</v>
      </c>
      <c r="Y558" t="s">
        <v>625</v>
      </c>
      <c r="Z558" t="s">
        <v>11839</v>
      </c>
      <c r="AA558" t="s">
        <v>396</v>
      </c>
      <c r="AB558" t="s">
        <v>753</v>
      </c>
      <c r="AC558">
        <v>69.229167000000004</v>
      </c>
      <c r="AD558">
        <v>3.2291669999999999</v>
      </c>
      <c r="AE558" s="6">
        <v>43787</v>
      </c>
      <c r="AF558" s="6">
        <v>54788</v>
      </c>
      <c r="AG558" t="s">
        <v>1448</v>
      </c>
      <c r="AH558">
        <v>27.7</v>
      </c>
      <c r="AI558">
        <v>0.106833288238511</v>
      </c>
      <c r="AJ558">
        <v>-27.000343000000001</v>
      </c>
      <c r="AK558">
        <v>12.657137797602701</v>
      </c>
      <c r="AL558">
        <v>987</v>
      </c>
      <c r="AM558">
        <v>1002</v>
      </c>
      <c r="AN558">
        <v>7.75</v>
      </c>
      <c r="AO558" t="s">
        <v>11991</v>
      </c>
      <c r="AP558">
        <v>1</v>
      </c>
      <c r="AQ558">
        <v>3</v>
      </c>
      <c r="AR558">
        <v>51.655096809594703</v>
      </c>
      <c r="AS558">
        <v>1.08305750376871E-2</v>
      </c>
      <c r="AT558">
        <v>0.12703004357023601</v>
      </c>
      <c r="AU558">
        <v>6.5822521794892397E-2</v>
      </c>
      <c r="AV558">
        <v>-1.5003204146803799</v>
      </c>
    </row>
    <row r="559" spans="1:48" x14ac:dyDescent="0.25">
      <c r="A559" t="s">
        <v>14022</v>
      </c>
      <c r="B559" s="6">
        <v>44664</v>
      </c>
      <c r="C559" t="s">
        <v>14023</v>
      </c>
      <c r="D559" t="s">
        <v>360</v>
      </c>
      <c r="E559">
        <v>22004265.600000001</v>
      </c>
      <c r="F559">
        <v>15124876.4</v>
      </c>
      <c r="G559">
        <v>5.6042587939518296E-3</v>
      </c>
      <c r="H559">
        <v>27.697222</v>
      </c>
      <c r="I559">
        <v>9.1192309999999992</v>
      </c>
      <c r="J559">
        <v>10.516116</v>
      </c>
      <c r="K559">
        <v>10.516116</v>
      </c>
      <c r="L559">
        <v>767.73569999999995</v>
      </c>
      <c r="M559">
        <v>771</v>
      </c>
      <c r="N559">
        <v>9.0705670000000005</v>
      </c>
      <c r="O559">
        <v>0.847700000000006</v>
      </c>
      <c r="P559">
        <v>4.2026373253940497</v>
      </c>
      <c r="Q559">
        <v>-17.6456866205898</v>
      </c>
      <c r="R559">
        <v>66.5</v>
      </c>
      <c r="S559">
        <v>68.5</v>
      </c>
      <c r="T559">
        <v>66.5</v>
      </c>
      <c r="U559">
        <v>68.5</v>
      </c>
      <c r="V559" t="s">
        <v>11987</v>
      </c>
      <c r="W559" t="s">
        <v>14024</v>
      </c>
      <c r="X559" t="s">
        <v>931</v>
      </c>
      <c r="Y559" t="s">
        <v>625</v>
      </c>
      <c r="Z559" t="s">
        <v>11839</v>
      </c>
      <c r="AA559" t="s">
        <v>396</v>
      </c>
      <c r="AB559" t="s">
        <v>753</v>
      </c>
      <c r="AC559">
        <v>68.736110999999994</v>
      </c>
      <c r="AD559">
        <v>2.2361110000000002</v>
      </c>
      <c r="AE559" s="6">
        <v>42909</v>
      </c>
      <c r="AF559" s="6">
        <v>54786</v>
      </c>
      <c r="AG559" t="s">
        <v>1448</v>
      </c>
      <c r="AH559">
        <v>27.697222</v>
      </c>
      <c r="AI559">
        <v>9.1192311162116795</v>
      </c>
      <c r="AJ559">
        <v>151.31297699999999</v>
      </c>
      <c r="AK559">
        <v>10.5161163001352</v>
      </c>
      <c r="AL559">
        <v>771</v>
      </c>
      <c r="AM559">
        <v>789</v>
      </c>
      <c r="AN559">
        <v>7</v>
      </c>
      <c r="AO559" t="s">
        <v>11991</v>
      </c>
      <c r="AP559">
        <v>1</v>
      </c>
      <c r="AQ559">
        <v>3</v>
      </c>
      <c r="AR559">
        <v>51.655096809594703</v>
      </c>
      <c r="AS559">
        <v>1.08305750376871E-2</v>
      </c>
      <c r="AT559">
        <v>0.12703004357023601</v>
      </c>
      <c r="AU559">
        <v>6.5822521794892397E-2</v>
      </c>
      <c r="AV559">
        <v>-1.5003204146803799</v>
      </c>
    </row>
    <row r="560" spans="1:48" x14ac:dyDescent="0.25">
      <c r="A560" t="s">
        <v>14025</v>
      </c>
      <c r="B560" s="6">
        <v>44664</v>
      </c>
      <c r="C560" t="s">
        <v>14026</v>
      </c>
      <c r="D560" t="s">
        <v>360</v>
      </c>
      <c r="E560">
        <v>22004265.600000001</v>
      </c>
      <c r="F560">
        <v>15149295</v>
      </c>
      <c r="G560">
        <v>5.6133066699202896E-3</v>
      </c>
      <c r="H560">
        <v>27.697222</v>
      </c>
      <c r="I560">
        <v>8.3668650000000007</v>
      </c>
      <c r="J560">
        <v>11.666107999999999</v>
      </c>
      <c r="K560">
        <v>11.666107999999999</v>
      </c>
      <c r="L560">
        <v>882.73490000000004</v>
      </c>
      <c r="M560">
        <v>887</v>
      </c>
      <c r="N560">
        <v>8.3168570000000006</v>
      </c>
      <c r="O560">
        <v>3.9063999999999899</v>
      </c>
      <c r="P560">
        <v>4.2538681905995102</v>
      </c>
      <c r="Q560">
        <v>-18.696203533713799</v>
      </c>
      <c r="R560">
        <v>67.5</v>
      </c>
      <c r="S560">
        <v>69.5</v>
      </c>
      <c r="T560">
        <v>67.5</v>
      </c>
      <c r="U560">
        <v>69.5</v>
      </c>
      <c r="V560" t="s">
        <v>11987</v>
      </c>
      <c r="W560" t="s">
        <v>14027</v>
      </c>
      <c r="X560" t="s">
        <v>931</v>
      </c>
      <c r="Y560" t="s">
        <v>625</v>
      </c>
      <c r="Z560" t="s">
        <v>11839</v>
      </c>
      <c r="AA560" t="s">
        <v>396</v>
      </c>
      <c r="AB560" t="s">
        <v>753</v>
      </c>
      <c r="AC560">
        <v>68.847082999999998</v>
      </c>
      <c r="AD560">
        <v>1.347083</v>
      </c>
      <c r="AE560" s="6">
        <v>42783</v>
      </c>
      <c r="AF560" s="6">
        <v>54786</v>
      </c>
      <c r="AG560" t="s">
        <v>1448</v>
      </c>
      <c r="AH560">
        <v>27.697222</v>
      </c>
      <c r="AI560">
        <v>8.3668653922885898</v>
      </c>
      <c r="AJ560">
        <v>129.27832799999999</v>
      </c>
      <c r="AK560">
        <v>11.6661082502693</v>
      </c>
      <c r="AL560">
        <v>887</v>
      </c>
      <c r="AM560">
        <v>904</v>
      </c>
      <c r="AN560">
        <v>7.95</v>
      </c>
      <c r="AO560" t="s">
        <v>11991</v>
      </c>
      <c r="AP560">
        <v>1</v>
      </c>
      <c r="AQ560">
        <v>3</v>
      </c>
      <c r="AR560">
        <v>51.655096809594703</v>
      </c>
      <c r="AS560">
        <v>1.08305750376871E-2</v>
      </c>
      <c r="AT560">
        <v>0.12703004357023601</v>
      </c>
      <c r="AU560">
        <v>6.5822521794892397E-2</v>
      </c>
      <c r="AV560">
        <v>-1.5003204146803799</v>
      </c>
    </row>
    <row r="561" spans="1:48" x14ac:dyDescent="0.25">
      <c r="A561" t="s">
        <v>14028</v>
      </c>
      <c r="B561" s="6">
        <v>44664</v>
      </c>
      <c r="C561" t="s">
        <v>14029</v>
      </c>
      <c r="D561" t="s">
        <v>360</v>
      </c>
      <c r="E561">
        <v>20048331.199999999</v>
      </c>
      <c r="F561">
        <v>5515546.5172599899</v>
      </c>
      <c r="G561">
        <v>2.0436894291909302E-3</v>
      </c>
      <c r="H561">
        <v>1.6583330000000001</v>
      </c>
      <c r="I561">
        <v>0.91127000000000002</v>
      </c>
      <c r="J561">
        <v>111.131139</v>
      </c>
      <c r="K561">
        <v>111.131139</v>
      </c>
      <c r="L561">
        <v>10901.910599999999</v>
      </c>
      <c r="M561">
        <v>10900</v>
      </c>
      <c r="N561">
        <v>0.90754999999999997</v>
      </c>
      <c r="O561">
        <v>0.29770000000000002</v>
      </c>
      <c r="P561">
        <v>43.098333903186003</v>
      </c>
      <c r="Q561">
        <v>-27.387796985850201</v>
      </c>
      <c r="R561">
        <v>25</v>
      </c>
      <c r="S561">
        <v>28</v>
      </c>
      <c r="T561">
        <v>25</v>
      </c>
      <c r="U561">
        <v>28</v>
      </c>
      <c r="V561" t="s">
        <v>11987</v>
      </c>
      <c r="W561" t="s">
        <v>11473</v>
      </c>
      <c r="X561" t="s">
        <v>931</v>
      </c>
      <c r="Y561" t="s">
        <v>625</v>
      </c>
      <c r="Z561" t="s">
        <v>11839</v>
      </c>
      <c r="AA561" t="s">
        <v>11839</v>
      </c>
      <c r="AB561" t="s">
        <v>12045</v>
      </c>
      <c r="AC561">
        <v>27.51125</v>
      </c>
      <c r="AD561">
        <v>2.51125</v>
      </c>
      <c r="AE561" s="6">
        <v>43997</v>
      </c>
      <c r="AF561" s="6">
        <v>45275</v>
      </c>
      <c r="AG561" t="s">
        <v>1455</v>
      </c>
      <c r="AH561">
        <v>1.6583330000000001</v>
      </c>
      <c r="AI561">
        <v>0.91126961938209405</v>
      </c>
      <c r="AJ561">
        <v>1.3855120000000001</v>
      </c>
      <c r="AK561">
        <v>111.13113931866199</v>
      </c>
      <c r="AL561">
        <v>10900</v>
      </c>
      <c r="AM561">
        <v>10868</v>
      </c>
      <c r="AN561">
        <v>7.35</v>
      </c>
      <c r="AO561" t="s">
        <v>11991</v>
      </c>
      <c r="AP561">
        <v>1</v>
      </c>
      <c r="AQ561">
        <v>4</v>
      </c>
      <c r="AR561">
        <v>29.567535036388399</v>
      </c>
      <c r="AS561">
        <v>3.6279294222911297E-2</v>
      </c>
      <c r="AT561">
        <v>0.40253281548727998</v>
      </c>
      <c r="AU561">
        <v>0.18767594636027499</v>
      </c>
      <c r="AV561">
        <v>1.82733934016554</v>
      </c>
    </row>
    <row r="562" spans="1:48" x14ac:dyDescent="0.25">
      <c r="A562" t="s">
        <v>22535</v>
      </c>
      <c r="B562" s="6">
        <v>44664</v>
      </c>
      <c r="C562" t="s">
        <v>22536</v>
      </c>
      <c r="D562" t="s">
        <v>643</v>
      </c>
      <c r="E562">
        <v>34228858</v>
      </c>
      <c r="F562">
        <v>30530838.600000001</v>
      </c>
      <c r="G562">
        <v>1.13126689960098E-2</v>
      </c>
      <c r="H562">
        <v>7.838889</v>
      </c>
      <c r="I562">
        <v>6.8597520000000003</v>
      </c>
      <c r="J562">
        <v>4.5008160000000004</v>
      </c>
      <c r="K562">
        <v>4.5008160000000004</v>
      </c>
      <c r="L562">
        <v>180.16120000000001</v>
      </c>
      <c r="M562">
        <v>180</v>
      </c>
      <c r="N562">
        <v>6.8254149999999996</v>
      </c>
      <c r="O562">
        <v>0.111100000000008</v>
      </c>
      <c r="P562">
        <v>-2.4030367825099499</v>
      </c>
      <c r="Q562">
        <v>-9.8582520994047602</v>
      </c>
      <c r="R562">
        <v>88.733000000000004</v>
      </c>
      <c r="S562">
        <v>89.356999999999999</v>
      </c>
      <c r="T562">
        <v>88.733000000000004</v>
      </c>
      <c r="U562">
        <v>89.356999999999999</v>
      </c>
      <c r="V562" t="s">
        <v>11987</v>
      </c>
      <c r="W562" t="s">
        <v>8973</v>
      </c>
      <c r="X562" t="s">
        <v>931</v>
      </c>
      <c r="Y562" t="s">
        <v>625</v>
      </c>
      <c r="Z562" t="s">
        <v>12267</v>
      </c>
      <c r="AA562" t="s">
        <v>389</v>
      </c>
      <c r="AB562" t="s">
        <v>11990</v>
      </c>
      <c r="AC562">
        <v>89.196194000000006</v>
      </c>
      <c r="AD562">
        <v>0.46319399999999999</v>
      </c>
      <c r="AE562" s="6">
        <v>43881</v>
      </c>
      <c r="AF562" s="6">
        <v>47534</v>
      </c>
      <c r="AG562" t="s">
        <v>19048</v>
      </c>
      <c r="AH562">
        <v>7.838889</v>
      </c>
      <c r="AI562">
        <v>6.8597520934284102</v>
      </c>
      <c r="AJ562">
        <v>54.103096999999998</v>
      </c>
      <c r="AK562">
        <v>4.5008156497834104</v>
      </c>
      <c r="AL562">
        <v>180</v>
      </c>
      <c r="AM562">
        <v>178</v>
      </c>
      <c r="AN562">
        <v>2.875</v>
      </c>
      <c r="AO562" t="s">
        <v>11991</v>
      </c>
      <c r="AP562">
        <v>1</v>
      </c>
      <c r="AQ562">
        <v>4</v>
      </c>
      <c r="AR562">
        <v>27.2074012079337</v>
      </c>
      <c r="AS562">
        <v>0.21399488860660201</v>
      </c>
      <c r="AT562">
        <v>4.4225180896086904</v>
      </c>
      <c r="AU562">
        <v>1.80575606919684</v>
      </c>
      <c r="AV562">
        <v>4.5965660389627203</v>
      </c>
    </row>
    <row r="563" spans="1:48" x14ac:dyDescent="0.25">
      <c r="A563" t="s">
        <v>22537</v>
      </c>
      <c r="B563" s="6">
        <v>44664</v>
      </c>
      <c r="C563" t="s">
        <v>22538</v>
      </c>
      <c r="D563" t="s">
        <v>643</v>
      </c>
      <c r="E563">
        <v>39118694.799999997</v>
      </c>
      <c r="F563">
        <v>36933595.299999997</v>
      </c>
      <c r="G563">
        <v>1.36850986729278E-2</v>
      </c>
      <c r="H563">
        <v>4.5805559999999996</v>
      </c>
      <c r="I563">
        <v>4.2524360000000003</v>
      </c>
      <c r="J563">
        <v>3.8597760000000001</v>
      </c>
      <c r="K563">
        <v>3.8597760000000001</v>
      </c>
      <c r="L563">
        <v>122.83929999999999</v>
      </c>
      <c r="M563">
        <v>122</v>
      </c>
      <c r="N563">
        <v>4.2303199999999999</v>
      </c>
      <c r="O563">
        <v>3.8599999999999697E-2</v>
      </c>
      <c r="P563">
        <v>-0.646791147318315</v>
      </c>
      <c r="Q563">
        <v>-5.8307216134121003</v>
      </c>
      <c r="R563">
        <v>93.418000000000006</v>
      </c>
      <c r="S563">
        <v>93.819000000000003</v>
      </c>
      <c r="T563">
        <v>93.418000000000006</v>
      </c>
      <c r="U563">
        <v>93.819000000000003</v>
      </c>
      <c r="V563" t="s">
        <v>11987</v>
      </c>
      <c r="W563" t="s">
        <v>20199</v>
      </c>
      <c r="X563" t="s">
        <v>931</v>
      </c>
      <c r="Y563" t="s">
        <v>625</v>
      </c>
      <c r="Z563" t="s">
        <v>12267</v>
      </c>
      <c r="AA563" t="s">
        <v>389</v>
      </c>
      <c r="AB563" t="s">
        <v>11990</v>
      </c>
      <c r="AC563">
        <v>94.414180999999999</v>
      </c>
      <c r="AD563">
        <v>0.99618099999999998</v>
      </c>
      <c r="AE563" s="6">
        <v>44517</v>
      </c>
      <c r="AF563" s="6">
        <v>46343</v>
      </c>
      <c r="AG563" t="s">
        <v>19048</v>
      </c>
      <c r="AH563">
        <v>4.5805559999999996</v>
      </c>
      <c r="AI563">
        <v>4.2524358218884499</v>
      </c>
      <c r="AJ563">
        <v>20.973323000000001</v>
      </c>
      <c r="AK563">
        <v>3.8597758022169502</v>
      </c>
      <c r="AL563">
        <v>122</v>
      </c>
      <c r="AM563">
        <v>115</v>
      </c>
      <c r="AN563">
        <v>2.375</v>
      </c>
      <c r="AO563" t="s">
        <v>11991</v>
      </c>
      <c r="AP563">
        <v>1</v>
      </c>
      <c r="AQ563">
        <v>4</v>
      </c>
      <c r="AR563">
        <v>27.2074012079337</v>
      </c>
      <c r="AS563">
        <v>0.21399488860660201</v>
      </c>
      <c r="AT563">
        <v>4.4225180896086904</v>
      </c>
      <c r="AU563">
        <v>1.80575606919684</v>
      </c>
      <c r="AV563">
        <v>4.5965660389627203</v>
      </c>
    </row>
    <row r="564" spans="1:48" x14ac:dyDescent="0.25">
      <c r="A564" t="s">
        <v>22539</v>
      </c>
      <c r="B564" s="6">
        <v>44664</v>
      </c>
      <c r="C564" t="s">
        <v>22540</v>
      </c>
      <c r="D564" t="s">
        <v>643</v>
      </c>
      <c r="E564">
        <v>39118694.799999997</v>
      </c>
      <c r="F564">
        <v>34912951.600000001</v>
      </c>
      <c r="G564">
        <v>1.2936384437596799E-2</v>
      </c>
      <c r="H564">
        <v>9.5805559999999996</v>
      </c>
      <c r="I564">
        <v>7.9769959999999998</v>
      </c>
      <c r="J564">
        <v>4.6010119999999999</v>
      </c>
      <c r="K564">
        <v>4.6010119999999999</v>
      </c>
      <c r="L564">
        <v>190.76139999999901</v>
      </c>
      <c r="M564">
        <v>191</v>
      </c>
      <c r="N564">
        <v>7.9501590000000002</v>
      </c>
      <c r="O564">
        <v>0.155700000000003</v>
      </c>
      <c r="P564">
        <v>-3.1780503302847598</v>
      </c>
      <c r="Q564">
        <v>-11.580593268480101</v>
      </c>
      <c r="R564">
        <v>87.938000000000002</v>
      </c>
      <c r="S564">
        <v>88.665000000000006</v>
      </c>
      <c r="T564">
        <v>87.938000000000002</v>
      </c>
      <c r="U564">
        <v>88.665000000000006</v>
      </c>
      <c r="V564" t="s">
        <v>11987</v>
      </c>
      <c r="W564" t="s">
        <v>20194</v>
      </c>
      <c r="X564" t="s">
        <v>931</v>
      </c>
      <c r="Y564" t="s">
        <v>625</v>
      </c>
      <c r="Z564" t="s">
        <v>12267</v>
      </c>
      <c r="AA564" t="s">
        <v>389</v>
      </c>
      <c r="AB564" t="s">
        <v>11990</v>
      </c>
      <c r="AC564">
        <v>89.248763999999994</v>
      </c>
      <c r="AD564">
        <v>1.310764</v>
      </c>
      <c r="AE564" s="6">
        <v>44517</v>
      </c>
      <c r="AF564" s="6">
        <v>48169</v>
      </c>
      <c r="AG564" t="s">
        <v>19048</v>
      </c>
      <c r="AH564">
        <v>9.5805559999999996</v>
      </c>
      <c r="AI564">
        <v>7.97699574056288</v>
      </c>
      <c r="AJ564">
        <v>74.900801999999999</v>
      </c>
      <c r="AK564">
        <v>4.6010124096237197</v>
      </c>
      <c r="AL564">
        <v>191</v>
      </c>
      <c r="AM564">
        <v>186</v>
      </c>
      <c r="AN564">
        <v>3.125</v>
      </c>
      <c r="AO564" t="s">
        <v>11991</v>
      </c>
      <c r="AP564">
        <v>1</v>
      </c>
      <c r="AQ564">
        <v>4</v>
      </c>
      <c r="AR564">
        <v>27.2074012079337</v>
      </c>
      <c r="AS564">
        <v>0.21399488860660201</v>
      </c>
      <c r="AT564">
        <v>4.4225180896086904</v>
      </c>
      <c r="AU564">
        <v>1.80575606919684</v>
      </c>
      <c r="AV564">
        <v>4.5965660389627203</v>
      </c>
    </row>
    <row r="565" spans="1:48" x14ac:dyDescent="0.25">
      <c r="A565" t="s">
        <v>22541</v>
      </c>
      <c r="B565" s="6">
        <v>44664</v>
      </c>
      <c r="C565" t="s">
        <v>22542</v>
      </c>
      <c r="D565" t="s">
        <v>643</v>
      </c>
      <c r="E565">
        <v>14669510.4</v>
      </c>
      <c r="F565">
        <v>13642253.4</v>
      </c>
      <c r="G565">
        <v>5.0548987395123103E-3</v>
      </c>
      <c r="H565">
        <v>6.5805559999999996</v>
      </c>
      <c r="I565">
        <v>5.8108890000000004</v>
      </c>
      <c r="J565">
        <v>4.3585120000000002</v>
      </c>
      <c r="K565">
        <v>4.3585120000000002</v>
      </c>
      <c r="L565">
        <v>166.7627</v>
      </c>
      <c r="M565">
        <v>166</v>
      </c>
      <c r="N565">
        <v>5.7825879999999996</v>
      </c>
      <c r="O565">
        <v>6.6000000000010495E-2</v>
      </c>
      <c r="P565">
        <v>-1.1872041728179901</v>
      </c>
      <c r="Q565">
        <v>-8.9347637633679096</v>
      </c>
      <c r="R565">
        <v>91.739000000000004</v>
      </c>
      <c r="S565">
        <v>92.298000000000002</v>
      </c>
      <c r="T565">
        <v>91.739000000000004</v>
      </c>
      <c r="U565">
        <v>92.298000000000002</v>
      </c>
      <c r="V565" t="s">
        <v>11987</v>
      </c>
      <c r="W565" t="s">
        <v>20197</v>
      </c>
      <c r="X565" t="s">
        <v>931</v>
      </c>
      <c r="Y565" t="s">
        <v>625</v>
      </c>
      <c r="Z565" t="s">
        <v>12267</v>
      </c>
      <c r="AA565" t="s">
        <v>389</v>
      </c>
      <c r="AB565" t="s">
        <v>11990</v>
      </c>
      <c r="AC565">
        <v>92.997332999999998</v>
      </c>
      <c r="AD565">
        <v>1.2583329999999999</v>
      </c>
      <c r="AE565" s="6">
        <v>44517</v>
      </c>
      <c r="AF565" s="6">
        <v>47074</v>
      </c>
      <c r="AG565" t="s">
        <v>19048</v>
      </c>
      <c r="AH565">
        <v>6.5805559999999996</v>
      </c>
      <c r="AI565">
        <v>5.8108890157463904</v>
      </c>
      <c r="AJ565">
        <v>39.142529000000003</v>
      </c>
      <c r="AK565">
        <v>4.3585117091488401</v>
      </c>
      <c r="AL565">
        <v>166</v>
      </c>
      <c r="AM565">
        <v>164</v>
      </c>
      <c r="AN565">
        <v>3</v>
      </c>
      <c r="AO565" t="s">
        <v>11991</v>
      </c>
      <c r="AP565">
        <v>1</v>
      </c>
      <c r="AQ565">
        <v>4</v>
      </c>
      <c r="AR565">
        <v>27.2074012079337</v>
      </c>
      <c r="AS565">
        <v>0.21399488860660201</v>
      </c>
      <c r="AT565">
        <v>4.4225180896086904</v>
      </c>
      <c r="AU565">
        <v>1.80575606919684</v>
      </c>
      <c r="AV565">
        <v>4.5965660389627203</v>
      </c>
    </row>
    <row r="566" spans="1:48" x14ac:dyDescent="0.25">
      <c r="A566" t="s">
        <v>14030</v>
      </c>
      <c r="B566" s="6">
        <v>44664</v>
      </c>
      <c r="C566" t="s">
        <v>14031</v>
      </c>
      <c r="D566" t="s">
        <v>254</v>
      </c>
      <c r="E566">
        <v>29339021.199999999</v>
      </c>
      <c r="F566">
        <v>28043556.699999999</v>
      </c>
      <c r="G566">
        <v>1.03910501423587E-2</v>
      </c>
      <c r="H566">
        <v>3.161111</v>
      </c>
      <c r="I566">
        <v>2.9992019999999999</v>
      </c>
      <c r="J566">
        <v>3.905205</v>
      </c>
      <c r="K566">
        <v>3.905205</v>
      </c>
      <c r="L566">
        <v>133.34379999999999</v>
      </c>
      <c r="M566">
        <v>132</v>
      </c>
      <c r="N566">
        <v>2.9835919999999998</v>
      </c>
      <c r="O566">
        <v>7.8500000000003498E-2</v>
      </c>
      <c r="P566">
        <v>-6.4297203674623604E-2</v>
      </c>
      <c r="Q566">
        <v>-4.3767701656154596</v>
      </c>
      <c r="R566">
        <v>94.822000000000003</v>
      </c>
      <c r="S566">
        <v>95.12</v>
      </c>
      <c r="T566">
        <v>94.822000000000003</v>
      </c>
      <c r="U566">
        <v>95.12</v>
      </c>
      <c r="V566" t="s">
        <v>11987</v>
      </c>
      <c r="W566" t="s">
        <v>11520</v>
      </c>
      <c r="X566" t="s">
        <v>931</v>
      </c>
      <c r="Y566" t="s">
        <v>625</v>
      </c>
      <c r="Z566" t="s">
        <v>11839</v>
      </c>
      <c r="AA566" t="s">
        <v>374</v>
      </c>
      <c r="AB566" t="s">
        <v>11990</v>
      </c>
      <c r="AC566">
        <v>95.584500000000006</v>
      </c>
      <c r="AD566">
        <v>0.76249999999999996</v>
      </c>
      <c r="AE566" s="6">
        <v>43998</v>
      </c>
      <c r="AF566" s="6">
        <v>45824</v>
      </c>
      <c r="AG566" t="s">
        <v>1587</v>
      </c>
      <c r="AH566">
        <v>3.161111</v>
      </c>
      <c r="AI566">
        <v>2.9992019112228601</v>
      </c>
      <c r="AJ566">
        <v>10.739629000000001</v>
      </c>
      <c r="AK566">
        <v>3.90520522236831</v>
      </c>
      <c r="AL566">
        <v>132</v>
      </c>
      <c r="AM566">
        <v>120</v>
      </c>
      <c r="AN566">
        <v>2.25</v>
      </c>
      <c r="AO566" t="s">
        <v>11991</v>
      </c>
      <c r="AP566">
        <v>1</v>
      </c>
      <c r="AQ566">
        <v>4</v>
      </c>
      <c r="AR566">
        <v>22.947483350957601</v>
      </c>
      <c r="AS566">
        <v>-0.29085796157347499</v>
      </c>
      <c r="AT566">
        <v>-6.9357799022706299</v>
      </c>
      <c r="AU566">
        <v>-2.6528293969199099</v>
      </c>
      <c r="AV566">
        <v>-6.3896031452622797</v>
      </c>
    </row>
    <row r="567" spans="1:48" x14ac:dyDescent="0.25">
      <c r="A567" t="s">
        <v>14032</v>
      </c>
      <c r="B567" s="6">
        <v>44664</v>
      </c>
      <c r="C567" t="s">
        <v>14033</v>
      </c>
      <c r="D567" t="s">
        <v>254</v>
      </c>
      <c r="E567">
        <v>14669510.4</v>
      </c>
      <c r="F567">
        <v>13811612.9</v>
      </c>
      <c r="G567">
        <v>5.1176519433570504E-3</v>
      </c>
      <c r="H567">
        <v>3.2361110000000002</v>
      </c>
      <c r="I567">
        <v>3.1169259999999999</v>
      </c>
      <c r="J567">
        <v>3.4570460000000001</v>
      </c>
      <c r="K567">
        <v>3.4570460000000001</v>
      </c>
      <c r="L567">
        <v>88.212899999999905</v>
      </c>
      <c r="M567">
        <v>87</v>
      </c>
      <c r="N567">
        <v>3.1016119999999998</v>
      </c>
      <c r="O567">
        <v>7.2999999999989698E-2</v>
      </c>
      <c r="P567">
        <v>-7.0758400165826796E-2</v>
      </c>
      <c r="Q567">
        <v>-4.52243125439482</v>
      </c>
      <c r="R567">
        <v>93.756</v>
      </c>
      <c r="S567">
        <v>94.055000000000007</v>
      </c>
      <c r="T567">
        <v>93.756</v>
      </c>
      <c r="U567">
        <v>94.055000000000007</v>
      </c>
      <c r="V567" t="s">
        <v>11987</v>
      </c>
      <c r="W567" t="s">
        <v>9039</v>
      </c>
      <c r="X567" t="s">
        <v>931</v>
      </c>
      <c r="Y567" t="s">
        <v>625</v>
      </c>
      <c r="Z567" t="s">
        <v>12266</v>
      </c>
      <c r="AA567" t="s">
        <v>350</v>
      </c>
      <c r="AB567" t="s">
        <v>11990</v>
      </c>
      <c r="AC567">
        <v>94.151832999999996</v>
      </c>
      <c r="AD567">
        <v>0.39583299999999999</v>
      </c>
      <c r="AE567" s="6">
        <v>44025</v>
      </c>
      <c r="AF567" s="6">
        <v>45851</v>
      </c>
      <c r="AG567" t="s">
        <v>1625</v>
      </c>
      <c r="AH567">
        <v>3.2361110000000002</v>
      </c>
      <c r="AI567">
        <v>3.1169262026517801</v>
      </c>
      <c r="AJ567">
        <v>11.456659</v>
      </c>
      <c r="AK567">
        <v>3.4570458660291998</v>
      </c>
      <c r="AL567">
        <v>87</v>
      </c>
      <c r="AM567">
        <v>75</v>
      </c>
      <c r="AN567">
        <v>1.5</v>
      </c>
      <c r="AO567" t="s">
        <v>11991</v>
      </c>
      <c r="AP567">
        <v>1</v>
      </c>
      <c r="AQ567">
        <v>4</v>
      </c>
      <c r="AR567">
        <v>34.6384791461183</v>
      </c>
      <c r="AS567">
        <v>5.0258139537291399E-2</v>
      </c>
      <c r="AT567">
        <v>0.59948538335013501</v>
      </c>
      <c r="AU567">
        <v>0.29185182784998798</v>
      </c>
      <c r="AV567">
        <v>0.72336961414092804</v>
      </c>
    </row>
    <row r="568" spans="1:48" x14ac:dyDescent="0.25">
      <c r="A568" t="s">
        <v>14034</v>
      </c>
      <c r="B568" s="6">
        <v>44664</v>
      </c>
      <c r="C568" t="s">
        <v>14035</v>
      </c>
      <c r="D568" t="s">
        <v>254</v>
      </c>
      <c r="E568">
        <v>34228858</v>
      </c>
      <c r="F568">
        <v>30233917.600000001</v>
      </c>
      <c r="G568">
        <v>1.12026501176041E-2</v>
      </c>
      <c r="H568">
        <v>8.2361109999999993</v>
      </c>
      <c r="I568">
        <v>7.2995539999999997</v>
      </c>
      <c r="J568">
        <v>4.0508389999999999</v>
      </c>
      <c r="K568">
        <v>4.0508389999999999</v>
      </c>
      <c r="L568">
        <v>135.29589999999999</v>
      </c>
      <c r="M568">
        <v>135</v>
      </c>
      <c r="N568">
        <v>7.2692370000000004</v>
      </c>
      <c r="O568">
        <v>0.137600000000004</v>
      </c>
      <c r="P568">
        <v>-2.5836601601699201</v>
      </c>
      <c r="Q568">
        <v>-11.158412338320799</v>
      </c>
      <c r="R568">
        <v>87.701999999999998</v>
      </c>
      <c r="S568">
        <v>88.36</v>
      </c>
      <c r="T568">
        <v>87.701999999999998</v>
      </c>
      <c r="U568">
        <v>88.36</v>
      </c>
      <c r="V568" t="s">
        <v>11987</v>
      </c>
      <c r="W568" t="s">
        <v>9043</v>
      </c>
      <c r="X568" t="s">
        <v>931</v>
      </c>
      <c r="Y568" t="s">
        <v>625</v>
      </c>
      <c r="Z568" t="s">
        <v>12266</v>
      </c>
      <c r="AA568" t="s">
        <v>350</v>
      </c>
      <c r="AB568" t="s">
        <v>11990</v>
      </c>
      <c r="AC568">
        <v>88.328736000000006</v>
      </c>
      <c r="AD568">
        <v>0.62673599999999996</v>
      </c>
      <c r="AE568" s="6">
        <v>44025</v>
      </c>
      <c r="AF568" s="6">
        <v>47677</v>
      </c>
      <c r="AG568" t="s">
        <v>1625</v>
      </c>
      <c r="AH568">
        <v>8.2361109999999993</v>
      </c>
      <c r="AI568">
        <v>7.2995535378336296</v>
      </c>
      <c r="AJ568">
        <v>60.693537999999997</v>
      </c>
      <c r="AK568">
        <v>4.0508394127332696</v>
      </c>
      <c r="AL568">
        <v>135</v>
      </c>
      <c r="AM568">
        <v>132</v>
      </c>
      <c r="AN568">
        <v>2.375</v>
      </c>
      <c r="AO568" t="s">
        <v>11991</v>
      </c>
      <c r="AP568">
        <v>1</v>
      </c>
      <c r="AQ568">
        <v>4</v>
      </c>
      <c r="AR568">
        <v>34.6384791461183</v>
      </c>
      <c r="AS568">
        <v>5.0258139537291399E-2</v>
      </c>
      <c r="AT568">
        <v>0.59948538335013501</v>
      </c>
      <c r="AU568">
        <v>0.29185182784998798</v>
      </c>
      <c r="AV568">
        <v>0.72336961414092804</v>
      </c>
    </row>
    <row r="569" spans="1:48" x14ac:dyDescent="0.25">
      <c r="A569" t="s">
        <v>14036</v>
      </c>
      <c r="B569" s="6">
        <v>44664</v>
      </c>
      <c r="C569" t="s">
        <v>14037</v>
      </c>
      <c r="D569" t="s">
        <v>254</v>
      </c>
      <c r="E569">
        <v>19559347.600000001</v>
      </c>
      <c r="F569">
        <v>19589729.699999999</v>
      </c>
      <c r="G569">
        <v>7.2586322002840603E-3</v>
      </c>
      <c r="H569">
        <v>2.1666669999999999</v>
      </c>
      <c r="I569">
        <v>2.0730059999999999</v>
      </c>
      <c r="J569">
        <v>3.15815</v>
      </c>
      <c r="K569">
        <v>3.15815</v>
      </c>
      <c r="L569">
        <v>77.814999999999998</v>
      </c>
      <c r="M569">
        <v>76</v>
      </c>
      <c r="N569">
        <v>2.063615</v>
      </c>
      <c r="O569">
        <v>7.3900000000004504E-2</v>
      </c>
      <c r="P569">
        <v>-1.41724980542434E-2</v>
      </c>
      <c r="Q569">
        <v>-3.3723284593485299</v>
      </c>
      <c r="R569">
        <v>99.197000000000003</v>
      </c>
      <c r="S569">
        <v>99.409000000000006</v>
      </c>
      <c r="T569">
        <v>99.197000000000003</v>
      </c>
      <c r="U569">
        <v>99.409000000000006</v>
      </c>
      <c r="V569" t="s">
        <v>11987</v>
      </c>
      <c r="W569" t="s">
        <v>9035</v>
      </c>
      <c r="X569" t="s">
        <v>931</v>
      </c>
      <c r="Y569" t="s">
        <v>625</v>
      </c>
      <c r="Z569" t="s">
        <v>12266</v>
      </c>
      <c r="AA569" t="s">
        <v>350</v>
      </c>
      <c r="AB569" t="s">
        <v>11990</v>
      </c>
      <c r="AC569">
        <v>100.155333</v>
      </c>
      <c r="AD569">
        <v>0.95833299999999999</v>
      </c>
      <c r="AE569" s="6">
        <v>43634</v>
      </c>
      <c r="AF569" s="6">
        <v>45461</v>
      </c>
      <c r="AG569" t="s">
        <v>1625</v>
      </c>
      <c r="AH569">
        <v>2.1666669999999999</v>
      </c>
      <c r="AI569">
        <v>2.07300595442439</v>
      </c>
      <c r="AJ569">
        <v>5.373043</v>
      </c>
      <c r="AK569">
        <v>3.1581500797467501</v>
      </c>
      <c r="AL569">
        <v>76</v>
      </c>
      <c r="AM569">
        <v>53</v>
      </c>
      <c r="AN569">
        <v>2.875</v>
      </c>
      <c r="AO569" t="s">
        <v>11991</v>
      </c>
      <c r="AP569">
        <v>1</v>
      </c>
      <c r="AQ569">
        <v>4</v>
      </c>
      <c r="AR569">
        <v>34.6384791461183</v>
      </c>
      <c r="AS569">
        <v>5.0258139537291399E-2</v>
      </c>
      <c r="AT569">
        <v>0.59948538335013501</v>
      </c>
      <c r="AU569">
        <v>0.29185182784998798</v>
      </c>
      <c r="AV569">
        <v>0.72336961414092804</v>
      </c>
    </row>
    <row r="570" spans="1:48" x14ac:dyDescent="0.25">
      <c r="A570" t="s">
        <v>14038</v>
      </c>
      <c r="B570" s="6">
        <v>44664</v>
      </c>
      <c r="C570" t="s">
        <v>14039</v>
      </c>
      <c r="D570" t="s">
        <v>254</v>
      </c>
      <c r="E570">
        <v>14669510.4</v>
      </c>
      <c r="F570">
        <v>14400862.800000001</v>
      </c>
      <c r="G570">
        <v>5.3359881952518302E-3</v>
      </c>
      <c r="H570">
        <v>2.3972220000000002</v>
      </c>
      <c r="I570">
        <v>2.3138239999999999</v>
      </c>
      <c r="J570">
        <v>3.2077040000000001</v>
      </c>
      <c r="K570">
        <v>3.2077040000000001</v>
      </c>
      <c r="L570">
        <v>77.652100000000004</v>
      </c>
      <c r="M570">
        <v>74</v>
      </c>
      <c r="N570">
        <v>2.3006959999999999</v>
      </c>
      <c r="O570">
        <v>8.0199999999996899E-2</v>
      </c>
      <c r="P570">
        <v>-2.30824943495022E-2</v>
      </c>
      <c r="Q570">
        <v>-3.4279685897004599</v>
      </c>
      <c r="R570">
        <v>97.921999999999997</v>
      </c>
      <c r="S570">
        <v>98.149000000000001</v>
      </c>
      <c r="T570">
        <v>97.921999999999997</v>
      </c>
      <c r="U570">
        <v>98.149000000000001</v>
      </c>
      <c r="V570" t="s">
        <v>11987</v>
      </c>
      <c r="W570" t="s">
        <v>9037</v>
      </c>
      <c r="X570" t="s">
        <v>931</v>
      </c>
      <c r="Y570" t="s">
        <v>625</v>
      </c>
      <c r="Z570" t="s">
        <v>12266</v>
      </c>
      <c r="AA570" t="s">
        <v>350</v>
      </c>
      <c r="AB570" t="s">
        <v>11990</v>
      </c>
      <c r="AC570">
        <v>98.168666999999999</v>
      </c>
      <c r="AD570">
        <v>0.246667</v>
      </c>
      <c r="AE570" s="6">
        <v>43719</v>
      </c>
      <c r="AF570" s="6">
        <v>45546</v>
      </c>
      <c r="AG570" t="s">
        <v>1625</v>
      </c>
      <c r="AH570">
        <v>2.3972220000000002</v>
      </c>
      <c r="AI570">
        <v>2.3138239353785299</v>
      </c>
      <c r="AJ570">
        <v>6.4968769999999996</v>
      </c>
      <c r="AK570">
        <v>3.2077042062220702</v>
      </c>
      <c r="AL570">
        <v>74</v>
      </c>
      <c r="AM570">
        <v>54</v>
      </c>
      <c r="AN570">
        <v>2.4</v>
      </c>
      <c r="AO570" t="s">
        <v>11991</v>
      </c>
      <c r="AP570">
        <v>1</v>
      </c>
      <c r="AQ570">
        <v>4</v>
      </c>
      <c r="AR570">
        <v>34.6384791461183</v>
      </c>
      <c r="AS570">
        <v>5.0258139537291399E-2</v>
      </c>
      <c r="AT570">
        <v>0.59948538335013501</v>
      </c>
      <c r="AU570">
        <v>0.29185182784998798</v>
      </c>
      <c r="AV570">
        <v>0.72336961414092804</v>
      </c>
    </row>
    <row r="571" spans="1:48" x14ac:dyDescent="0.25">
      <c r="A571" t="s">
        <v>14040</v>
      </c>
      <c r="B571" s="6">
        <v>44664</v>
      </c>
      <c r="C571" t="s">
        <v>14041</v>
      </c>
      <c r="D571" t="s">
        <v>254</v>
      </c>
      <c r="E571">
        <v>24449184.399999999</v>
      </c>
      <c r="F571">
        <v>22656549.899999999</v>
      </c>
      <c r="G571">
        <v>8.39498885593872E-3</v>
      </c>
      <c r="H571">
        <v>7.3972220000000002</v>
      </c>
      <c r="I571">
        <v>6.5687189999999998</v>
      </c>
      <c r="J571">
        <v>3.9509919999999998</v>
      </c>
      <c r="K571">
        <v>3.9509919999999998</v>
      </c>
      <c r="L571">
        <v>125.031599999999</v>
      </c>
      <c r="M571">
        <v>125</v>
      </c>
      <c r="N571">
        <v>6.5369910000000004</v>
      </c>
      <c r="O571">
        <v>0.13039999999999699</v>
      </c>
      <c r="P571">
        <v>-2.3150658799541799</v>
      </c>
      <c r="Q571">
        <v>-9.4405969983219702</v>
      </c>
      <c r="R571">
        <v>92.375</v>
      </c>
      <c r="S571">
        <v>92.995000000000005</v>
      </c>
      <c r="T571">
        <v>92.375</v>
      </c>
      <c r="U571">
        <v>92.995000000000005</v>
      </c>
      <c r="V571" t="s">
        <v>11987</v>
      </c>
      <c r="W571" t="s">
        <v>9041</v>
      </c>
      <c r="X571" t="s">
        <v>931</v>
      </c>
      <c r="Y571" t="s">
        <v>625</v>
      </c>
      <c r="Z571" t="s">
        <v>12266</v>
      </c>
      <c r="AA571" t="s">
        <v>350</v>
      </c>
      <c r="AB571" t="s">
        <v>11990</v>
      </c>
      <c r="AC571">
        <v>92.667917000000003</v>
      </c>
      <c r="AD571">
        <v>0.29291699999999998</v>
      </c>
      <c r="AE571" s="6">
        <v>43719</v>
      </c>
      <c r="AF571" s="6">
        <v>47372</v>
      </c>
      <c r="AG571" t="s">
        <v>1625</v>
      </c>
      <c r="AH571">
        <v>7.3972220000000002</v>
      </c>
      <c r="AI571">
        <v>6.5687187596276804</v>
      </c>
      <c r="AJ571">
        <v>49.347270000000002</v>
      </c>
      <c r="AK571">
        <v>3.9509924083632701</v>
      </c>
      <c r="AL571">
        <v>125</v>
      </c>
      <c r="AM571">
        <v>123</v>
      </c>
      <c r="AN571">
        <v>2.85</v>
      </c>
      <c r="AO571" t="s">
        <v>11991</v>
      </c>
      <c r="AP571">
        <v>1</v>
      </c>
      <c r="AQ571">
        <v>4</v>
      </c>
      <c r="AR571">
        <v>34.6384791461183</v>
      </c>
      <c r="AS571">
        <v>5.0258139537291399E-2</v>
      </c>
      <c r="AT571">
        <v>0.59948538335013501</v>
      </c>
      <c r="AU571">
        <v>0.29185182784998798</v>
      </c>
      <c r="AV571">
        <v>0.72336961414092804</v>
      </c>
    </row>
    <row r="572" spans="1:48" x14ac:dyDescent="0.25">
      <c r="A572" t="s">
        <v>14042</v>
      </c>
      <c r="B572" s="6">
        <v>44664</v>
      </c>
      <c r="C572" t="s">
        <v>14043</v>
      </c>
      <c r="D572" t="s">
        <v>254</v>
      </c>
      <c r="E572">
        <v>14669510.4</v>
      </c>
      <c r="F572">
        <v>14220476.699999999</v>
      </c>
      <c r="G572">
        <v>5.2691492659212398E-3</v>
      </c>
      <c r="H572">
        <v>7.1666670000000003</v>
      </c>
      <c r="I572">
        <v>6.2373839999999996</v>
      </c>
      <c r="J572">
        <v>3.9511080000000001</v>
      </c>
      <c r="K572">
        <v>3.9511080000000001</v>
      </c>
      <c r="L572">
        <v>124.96639999999999</v>
      </c>
      <c r="M572">
        <v>125</v>
      </c>
      <c r="N572">
        <v>6.2088780000000003</v>
      </c>
      <c r="O572">
        <v>0.128599999999989</v>
      </c>
      <c r="P572">
        <v>-2.1941954227558802</v>
      </c>
      <c r="Q572">
        <v>-9.4366553615300894</v>
      </c>
      <c r="R572">
        <v>95.813999999999993</v>
      </c>
      <c r="S572">
        <v>96.430999999999997</v>
      </c>
      <c r="T572">
        <v>95.813999999999993</v>
      </c>
      <c r="U572">
        <v>96.430999999999997</v>
      </c>
      <c r="V572" t="s">
        <v>11987</v>
      </c>
      <c r="W572" t="s">
        <v>9040</v>
      </c>
      <c r="X572" t="s">
        <v>931</v>
      </c>
      <c r="Y572" t="s">
        <v>625</v>
      </c>
      <c r="Z572" t="s">
        <v>12266</v>
      </c>
      <c r="AA572" t="s">
        <v>350</v>
      </c>
      <c r="AB572" t="s">
        <v>11990</v>
      </c>
      <c r="AC572">
        <v>96.938999999999993</v>
      </c>
      <c r="AD572">
        <v>1.125</v>
      </c>
      <c r="AE572" s="6">
        <v>43634</v>
      </c>
      <c r="AF572" s="6">
        <v>47287</v>
      </c>
      <c r="AG572" t="s">
        <v>1625</v>
      </c>
      <c r="AH572">
        <v>7.1666670000000003</v>
      </c>
      <c r="AI572">
        <v>6.2373836695809102</v>
      </c>
      <c r="AJ572">
        <v>45.277600999999997</v>
      </c>
      <c r="AK572">
        <v>3.9511080323144099</v>
      </c>
      <c r="AL572">
        <v>125</v>
      </c>
      <c r="AM572">
        <v>123</v>
      </c>
      <c r="AN572">
        <v>3.375</v>
      </c>
      <c r="AO572" t="s">
        <v>11991</v>
      </c>
      <c r="AP572">
        <v>1</v>
      </c>
      <c r="AQ572">
        <v>4</v>
      </c>
      <c r="AR572">
        <v>34.6384791461183</v>
      </c>
      <c r="AS572">
        <v>5.0258139537291399E-2</v>
      </c>
      <c r="AT572">
        <v>0.59948538335013501</v>
      </c>
      <c r="AU572">
        <v>0.29185182784998798</v>
      </c>
      <c r="AV572">
        <v>0.72336961414092804</v>
      </c>
    </row>
    <row r="573" spans="1:48" x14ac:dyDescent="0.25">
      <c r="A573" t="s">
        <v>17881</v>
      </c>
      <c r="B573" s="6">
        <v>44664</v>
      </c>
      <c r="C573" t="s">
        <v>17882</v>
      </c>
      <c r="D573" t="s">
        <v>212</v>
      </c>
      <c r="E573">
        <v>34228858</v>
      </c>
      <c r="F573">
        <v>32728231.699999999</v>
      </c>
      <c r="G573">
        <v>1.21268746219551E-2</v>
      </c>
      <c r="H573">
        <v>2.2361110000000002</v>
      </c>
      <c r="I573">
        <v>2.1905220000000001</v>
      </c>
      <c r="J573">
        <v>2.9498700000000002</v>
      </c>
      <c r="K573">
        <v>2.9498700000000002</v>
      </c>
      <c r="L573">
        <v>55.445300000000003</v>
      </c>
      <c r="M573">
        <v>52</v>
      </c>
      <c r="N573">
        <v>2.1814619999999998</v>
      </c>
      <c r="O573">
        <v>6.7700000000003799E-2</v>
      </c>
      <c r="P573">
        <v>-3.5516548767300302E-2</v>
      </c>
      <c r="Q573">
        <v>-3.2188017095217498</v>
      </c>
      <c r="R573">
        <v>95.385000000000005</v>
      </c>
      <c r="S573">
        <v>95.540999999999997</v>
      </c>
      <c r="T573">
        <v>95.385000000000005</v>
      </c>
      <c r="U573">
        <v>95.540999999999997</v>
      </c>
      <c r="V573" t="s">
        <v>11987</v>
      </c>
      <c r="W573" t="s">
        <v>17679</v>
      </c>
      <c r="X573" t="s">
        <v>931</v>
      </c>
      <c r="Y573" t="s">
        <v>625</v>
      </c>
      <c r="Z573" t="s">
        <v>11839</v>
      </c>
      <c r="AA573" t="s">
        <v>374</v>
      </c>
      <c r="AB573" t="s">
        <v>11990</v>
      </c>
      <c r="AC573">
        <v>95.615903000000003</v>
      </c>
      <c r="AD573">
        <v>0.230903</v>
      </c>
      <c r="AE573" s="6">
        <v>44390</v>
      </c>
      <c r="AF573" s="6">
        <v>45486</v>
      </c>
      <c r="AG573" t="s">
        <v>1576</v>
      </c>
      <c r="AH573">
        <v>2.2361110000000002</v>
      </c>
      <c r="AI573">
        <v>2.1905217024643502</v>
      </c>
      <c r="AJ573">
        <v>5.8307039999999999</v>
      </c>
      <c r="AK573">
        <v>2.94987031577624</v>
      </c>
      <c r="AL573">
        <v>52</v>
      </c>
      <c r="AM573">
        <v>30</v>
      </c>
      <c r="AN573">
        <v>0.875</v>
      </c>
      <c r="AO573" t="s">
        <v>11991</v>
      </c>
      <c r="AP573">
        <v>1</v>
      </c>
      <c r="AQ573">
        <v>4</v>
      </c>
      <c r="AR573">
        <v>17.866241649891201</v>
      </c>
      <c r="AS573">
        <v>-4.3737454636065799E-2</v>
      </c>
      <c r="AT573">
        <v>-1.7741051359228299</v>
      </c>
      <c r="AU573">
        <v>-0.56646469766445695</v>
      </c>
      <c r="AV573">
        <v>-6.1046120430298503</v>
      </c>
    </row>
    <row r="574" spans="1:48" x14ac:dyDescent="0.25">
      <c r="A574" t="s">
        <v>14044</v>
      </c>
      <c r="B574" s="6">
        <v>44664</v>
      </c>
      <c r="C574" t="s">
        <v>14045</v>
      </c>
      <c r="D574" t="s">
        <v>212</v>
      </c>
      <c r="E574">
        <v>14669510.4</v>
      </c>
      <c r="F574">
        <v>14201438.9</v>
      </c>
      <c r="G574">
        <v>5.2620951426743303E-3</v>
      </c>
      <c r="H574">
        <v>1.7527779999999999</v>
      </c>
      <c r="I574">
        <v>1.719773</v>
      </c>
      <c r="J574">
        <v>2.9456250000000002</v>
      </c>
      <c r="K574">
        <v>2.9456250000000002</v>
      </c>
      <c r="L574">
        <v>76.974699999999999</v>
      </c>
      <c r="M574">
        <v>71</v>
      </c>
      <c r="N574">
        <v>1.712283</v>
      </c>
      <c r="O574">
        <v>5.0799999999995203E-2</v>
      </c>
      <c r="P574">
        <v>-1.15E-4</v>
      </c>
      <c r="Q574">
        <v>-2.4649047910971502</v>
      </c>
      <c r="R574">
        <v>96.561999999999998</v>
      </c>
      <c r="S574">
        <v>96.698999999999998</v>
      </c>
      <c r="T574">
        <v>96.561999999999998</v>
      </c>
      <c r="U574">
        <v>96.698999999999998</v>
      </c>
      <c r="V574" t="s">
        <v>11987</v>
      </c>
      <c r="W574" t="s">
        <v>11514</v>
      </c>
      <c r="X574" t="s">
        <v>931</v>
      </c>
      <c r="Y574" t="s">
        <v>625</v>
      </c>
      <c r="Z574" t="s">
        <v>11839</v>
      </c>
      <c r="AA574" t="s">
        <v>374</v>
      </c>
      <c r="AB574" t="s">
        <v>11990</v>
      </c>
      <c r="AC574">
        <v>96.809222000000005</v>
      </c>
      <c r="AD574">
        <v>0.247222</v>
      </c>
      <c r="AE574" s="6">
        <v>44215</v>
      </c>
      <c r="AF574" s="6">
        <v>45310</v>
      </c>
      <c r="AG574" t="s">
        <v>1576</v>
      </c>
      <c r="AH574">
        <v>1.7527779999999999</v>
      </c>
      <c r="AI574">
        <v>1.71977254198846</v>
      </c>
      <c r="AJ574">
        <v>4.0143880000000003</v>
      </c>
      <c r="AK574">
        <v>2.9456254484133102</v>
      </c>
      <c r="AL574">
        <v>71</v>
      </c>
      <c r="AM574">
        <v>41</v>
      </c>
      <c r="AN574">
        <v>1</v>
      </c>
      <c r="AO574" t="s">
        <v>11991</v>
      </c>
      <c r="AP574">
        <v>1</v>
      </c>
      <c r="AQ574">
        <v>4</v>
      </c>
      <c r="AR574">
        <v>17.866241649891201</v>
      </c>
      <c r="AS574">
        <v>-4.3737454636065799E-2</v>
      </c>
      <c r="AT574">
        <v>-1.7741051359228299</v>
      </c>
      <c r="AU574">
        <v>-0.56646469766445695</v>
      </c>
      <c r="AV574">
        <v>-6.1046120430298503</v>
      </c>
    </row>
    <row r="575" spans="1:48" x14ac:dyDescent="0.25">
      <c r="A575" t="s">
        <v>14046</v>
      </c>
      <c r="B575" s="6">
        <v>44664</v>
      </c>
      <c r="C575" t="s">
        <v>14047</v>
      </c>
      <c r="D575" t="s">
        <v>212</v>
      </c>
      <c r="E575">
        <v>24449184.399999999</v>
      </c>
      <c r="F575">
        <v>24509684.600000001</v>
      </c>
      <c r="G575">
        <v>9.0816355651033003E-3</v>
      </c>
      <c r="H575">
        <v>1.2749999999999999</v>
      </c>
      <c r="I575">
        <v>2.4910000000000002E-2</v>
      </c>
      <c r="J575">
        <v>3.0398589999999999</v>
      </c>
      <c r="K575">
        <v>3.0398589999999999</v>
      </c>
      <c r="L575">
        <v>118.69589999999999</v>
      </c>
      <c r="M575">
        <v>114</v>
      </c>
      <c r="N575">
        <v>1.2359579999999999</v>
      </c>
      <c r="O575">
        <v>1.43999999999921E-2</v>
      </c>
      <c r="P575">
        <v>5.03604768022025E-2</v>
      </c>
      <c r="Q575">
        <v>0.31038925703346099</v>
      </c>
      <c r="R575">
        <v>99.995999999999995</v>
      </c>
      <c r="S575">
        <v>100.125</v>
      </c>
      <c r="T575">
        <v>99.995999999999995</v>
      </c>
      <c r="U575">
        <v>100.125</v>
      </c>
      <c r="V575" t="s">
        <v>11987</v>
      </c>
      <c r="W575" t="s">
        <v>14048</v>
      </c>
      <c r="X575" t="s">
        <v>931</v>
      </c>
      <c r="Y575" t="s">
        <v>625</v>
      </c>
      <c r="Z575" t="s">
        <v>11839</v>
      </c>
      <c r="AA575" t="s">
        <v>374</v>
      </c>
      <c r="AB575" t="s">
        <v>11990</v>
      </c>
      <c r="AC575">
        <v>100.24745299999999</v>
      </c>
      <c r="AD575">
        <v>0.25145299999999998</v>
      </c>
      <c r="AE575" s="6">
        <v>44039</v>
      </c>
      <c r="AF575" s="6">
        <v>45134</v>
      </c>
      <c r="AG575" t="s">
        <v>1576</v>
      </c>
      <c r="AH575">
        <v>1.2749999999999999</v>
      </c>
      <c r="AI575">
        <v>2.4909661562320901E-2</v>
      </c>
      <c r="AJ575">
        <v>3.1975000000000003E-2</v>
      </c>
      <c r="AK575">
        <v>3.0398594657569098</v>
      </c>
      <c r="AL575">
        <v>114</v>
      </c>
      <c r="AM575">
        <v>76</v>
      </c>
      <c r="AN575">
        <v>1.11757</v>
      </c>
      <c r="AO575" t="s">
        <v>12197</v>
      </c>
      <c r="AP575">
        <v>1</v>
      </c>
      <c r="AQ575">
        <v>4</v>
      </c>
      <c r="AR575">
        <v>17.866241649891201</v>
      </c>
      <c r="AS575">
        <v>-4.3737454636065799E-2</v>
      </c>
      <c r="AT575">
        <v>-1.7741051359228299</v>
      </c>
      <c r="AU575">
        <v>-0.56646469766445695</v>
      </c>
      <c r="AV575">
        <v>-6.1046120430298503</v>
      </c>
    </row>
    <row r="576" spans="1:48" x14ac:dyDescent="0.25">
      <c r="A576" t="s">
        <v>17883</v>
      </c>
      <c r="B576" s="6">
        <v>44664</v>
      </c>
      <c r="C576" t="s">
        <v>17884</v>
      </c>
      <c r="D576" t="s">
        <v>212</v>
      </c>
      <c r="E576">
        <v>36673776.600000001</v>
      </c>
      <c r="F576">
        <v>34436676.200000003</v>
      </c>
      <c r="G576">
        <v>1.2759908916037999E-2</v>
      </c>
      <c r="H576">
        <v>4.2388890000000004</v>
      </c>
      <c r="I576">
        <v>4.0256420000000004</v>
      </c>
      <c r="J576">
        <v>3.3580049999999999</v>
      </c>
      <c r="K576">
        <v>3.3580049999999999</v>
      </c>
      <c r="L576">
        <v>74.097199999999901</v>
      </c>
      <c r="M576">
        <v>73</v>
      </c>
      <c r="N576">
        <v>4.0067349999999999</v>
      </c>
      <c r="O576">
        <v>3.08999999999892E-2</v>
      </c>
      <c r="P576">
        <v>-0.80392094495238497</v>
      </c>
      <c r="Q576">
        <v>-4.85822077120595</v>
      </c>
      <c r="R576">
        <v>93.43</v>
      </c>
      <c r="S576">
        <v>93.89</v>
      </c>
      <c r="T576">
        <v>93.43</v>
      </c>
      <c r="U576">
        <v>93.89</v>
      </c>
      <c r="V576" t="s">
        <v>11987</v>
      </c>
      <c r="W576" t="s">
        <v>17703</v>
      </c>
      <c r="X576" t="s">
        <v>931</v>
      </c>
      <c r="Y576" t="s">
        <v>625</v>
      </c>
      <c r="Z576" t="s">
        <v>11819</v>
      </c>
      <c r="AA576" t="s">
        <v>374</v>
      </c>
      <c r="AB576" t="s">
        <v>11990</v>
      </c>
      <c r="AC576">
        <v>93.9</v>
      </c>
      <c r="AD576">
        <v>0.47</v>
      </c>
      <c r="AE576" s="6">
        <v>44391</v>
      </c>
      <c r="AF576" s="6">
        <v>46217</v>
      </c>
      <c r="AG576" t="s">
        <v>17547</v>
      </c>
      <c r="AH576">
        <v>4.2388890000000004</v>
      </c>
      <c r="AI576">
        <v>4.0256419116813396</v>
      </c>
      <c r="AJ576">
        <v>18.677890000000001</v>
      </c>
      <c r="AK576">
        <v>3.3580054817278602</v>
      </c>
      <c r="AL576">
        <v>73</v>
      </c>
      <c r="AM576">
        <v>65</v>
      </c>
      <c r="AN576">
        <v>1.8</v>
      </c>
      <c r="AO576" t="s">
        <v>11991</v>
      </c>
      <c r="AP576">
        <v>1</v>
      </c>
      <c r="AQ576">
        <v>3</v>
      </c>
      <c r="AR576">
        <v>49.3921423563052</v>
      </c>
      <c r="AS576">
        <v>3.2204061168513903E-2</v>
      </c>
      <c r="AT576">
        <v>0.178168107783577</v>
      </c>
      <c r="AU576">
        <v>0.12936512253099799</v>
      </c>
      <c r="AV576">
        <v>1.1731362924903299</v>
      </c>
    </row>
    <row r="577" spans="1:48" x14ac:dyDescent="0.25">
      <c r="A577" t="s">
        <v>14049</v>
      </c>
      <c r="B577" s="6">
        <v>44664</v>
      </c>
      <c r="C577" t="s">
        <v>14050</v>
      </c>
      <c r="D577" t="s">
        <v>254</v>
      </c>
      <c r="E577">
        <v>22004265.600000001</v>
      </c>
      <c r="F577">
        <v>22440255.699999999</v>
      </c>
      <c r="G577">
        <v>8.3148448145789495E-3</v>
      </c>
      <c r="H577">
        <v>27.7</v>
      </c>
      <c r="I577">
        <v>0.83627099999999999</v>
      </c>
      <c r="J577">
        <v>9.3114410000000003</v>
      </c>
      <c r="K577">
        <v>9.3114410000000003</v>
      </c>
      <c r="L577">
        <v>647.2731</v>
      </c>
      <c r="M577">
        <v>649</v>
      </c>
      <c r="N577">
        <v>9.8699879999999993</v>
      </c>
      <c r="O577">
        <v>0.196599999999991</v>
      </c>
      <c r="P577">
        <v>-2.58718619718933E-3</v>
      </c>
      <c r="Q577">
        <v>-0.472247476451292</v>
      </c>
      <c r="R577">
        <v>100.45625</v>
      </c>
      <c r="S577">
        <v>101.07025</v>
      </c>
      <c r="T577">
        <v>100.45625</v>
      </c>
      <c r="U577">
        <v>101.07025</v>
      </c>
      <c r="V577" t="s">
        <v>11987</v>
      </c>
      <c r="W577" t="s">
        <v>11605</v>
      </c>
      <c r="X577" t="s">
        <v>931</v>
      </c>
      <c r="Y577" t="s">
        <v>625</v>
      </c>
      <c r="Z577" t="s">
        <v>11839</v>
      </c>
      <c r="AA577" t="s">
        <v>374</v>
      </c>
      <c r="AB577" t="s">
        <v>11990</v>
      </c>
      <c r="AC577">
        <v>101.98138899999999</v>
      </c>
      <c r="AD577">
        <v>1.525139</v>
      </c>
      <c r="AE577" s="6">
        <v>43068</v>
      </c>
      <c r="AF577" s="6">
        <v>54788</v>
      </c>
      <c r="AG577" t="s">
        <v>2336</v>
      </c>
      <c r="AH577">
        <v>0.61388900000000002</v>
      </c>
      <c r="AI577">
        <v>0.60666223208950198</v>
      </c>
      <c r="AJ577">
        <v>0.60704599999999997</v>
      </c>
      <c r="AK577">
        <v>2.1822969093071198</v>
      </c>
      <c r="AL577">
        <v>82</v>
      </c>
      <c r="AM577">
        <v>52</v>
      </c>
      <c r="AN577">
        <v>3.95</v>
      </c>
      <c r="AO577" t="s">
        <v>11991</v>
      </c>
      <c r="AP577">
        <v>1</v>
      </c>
      <c r="AQ577">
        <v>3</v>
      </c>
      <c r="AR577">
        <v>58.240546263911199</v>
      </c>
      <c r="AS577">
        <v>9.3463663004953901E-2</v>
      </c>
      <c r="AT577">
        <v>2.0261240402328</v>
      </c>
      <c r="AU577">
        <v>0.80952031350046305</v>
      </c>
      <c r="AV577">
        <v>1.57977139082276</v>
      </c>
    </row>
    <row r="578" spans="1:48" x14ac:dyDescent="0.25">
      <c r="A578" t="s">
        <v>17885</v>
      </c>
      <c r="B578" s="6">
        <v>44664</v>
      </c>
      <c r="C578" t="s">
        <v>17886</v>
      </c>
      <c r="D578" t="s">
        <v>254</v>
      </c>
      <c r="E578">
        <v>22004265.600000001</v>
      </c>
      <c r="F578">
        <v>20433405.5</v>
      </c>
      <c r="G578">
        <v>7.5712415259846103E-3</v>
      </c>
      <c r="H578">
        <v>4.2222220000000004</v>
      </c>
      <c r="I578">
        <v>4.0112370000000004</v>
      </c>
      <c r="J578">
        <v>3.4574349999999998</v>
      </c>
      <c r="K578">
        <v>3.4574349999999998</v>
      </c>
      <c r="L578">
        <v>84.110199999999907</v>
      </c>
      <c r="M578">
        <v>82</v>
      </c>
      <c r="N578">
        <v>3.9921380000000002</v>
      </c>
      <c r="O578">
        <v>0.29099999999999598</v>
      </c>
      <c r="P578">
        <v>-0.62942601273179299</v>
      </c>
      <c r="Q578">
        <v>-5.15842473880162</v>
      </c>
      <c r="R578">
        <v>92.375</v>
      </c>
      <c r="S578">
        <v>93.34375</v>
      </c>
      <c r="T578">
        <v>92.375</v>
      </c>
      <c r="U578">
        <v>93.34375</v>
      </c>
      <c r="V578" t="s">
        <v>11987</v>
      </c>
      <c r="W578" t="s">
        <v>17179</v>
      </c>
      <c r="X578" t="s">
        <v>931</v>
      </c>
      <c r="Y578" t="s">
        <v>625</v>
      </c>
      <c r="Z578" t="s">
        <v>11819</v>
      </c>
      <c r="AA578" t="s">
        <v>374</v>
      </c>
      <c r="AB578" t="s">
        <v>11990</v>
      </c>
      <c r="AC578">
        <v>92.861110999999994</v>
      </c>
      <c r="AD578">
        <v>0.48611100000000002</v>
      </c>
      <c r="AE578" s="6">
        <v>44385</v>
      </c>
      <c r="AF578" s="6">
        <v>46211</v>
      </c>
      <c r="AG578" t="s">
        <v>16891</v>
      </c>
      <c r="AH578">
        <v>4.2222220000000004</v>
      </c>
      <c r="AI578">
        <v>4.0112368915261403</v>
      </c>
      <c r="AJ578">
        <v>18.545005</v>
      </c>
      <c r="AK578">
        <v>3.4574350462975398</v>
      </c>
      <c r="AL578">
        <v>82</v>
      </c>
      <c r="AM578">
        <v>75</v>
      </c>
      <c r="AN578">
        <v>1.75</v>
      </c>
      <c r="AO578" t="s">
        <v>11991</v>
      </c>
      <c r="AP578">
        <v>1</v>
      </c>
      <c r="AQ578">
        <v>3</v>
      </c>
      <c r="AR578">
        <v>45.170386809022297</v>
      </c>
      <c r="AS578">
        <v>0.10559813488254099</v>
      </c>
      <c r="AT578">
        <v>1.8660558452979401</v>
      </c>
      <c r="AU578">
        <v>0.78991178595705902</v>
      </c>
      <c r="AV578">
        <v>2.6429501074436401</v>
      </c>
    </row>
    <row r="579" spans="1:48" x14ac:dyDescent="0.25">
      <c r="A579" t="s">
        <v>14051</v>
      </c>
      <c r="B579" s="6">
        <v>44664</v>
      </c>
      <c r="C579" t="s">
        <v>14052</v>
      </c>
      <c r="D579" t="s">
        <v>360</v>
      </c>
      <c r="E579">
        <v>63959065.799999997</v>
      </c>
      <c r="F579">
        <v>16904114.399999999</v>
      </c>
      <c r="G579">
        <v>6.2635243422342196E-3</v>
      </c>
      <c r="H579">
        <v>8.730556</v>
      </c>
      <c r="I579">
        <v>5.4189619999999996</v>
      </c>
      <c r="J579">
        <v>23.117149000000001</v>
      </c>
      <c r="K579">
        <v>23.117149000000001</v>
      </c>
      <c r="L579">
        <v>2042.0917999999999</v>
      </c>
      <c r="M579">
        <v>2045</v>
      </c>
      <c r="N579">
        <v>5.3952689999999999</v>
      </c>
      <c r="O579">
        <v>-3.5108999999999901</v>
      </c>
      <c r="P579">
        <v>2.4584440507105598</v>
      </c>
      <c r="Q579">
        <v>-52.621221725592399</v>
      </c>
      <c r="R579">
        <v>25.5</v>
      </c>
      <c r="S579">
        <v>27.5</v>
      </c>
      <c r="T579">
        <v>25.5</v>
      </c>
      <c r="U579">
        <v>27.5</v>
      </c>
      <c r="V579" t="s">
        <v>11987</v>
      </c>
      <c r="W579" t="s">
        <v>8998</v>
      </c>
      <c r="X579" t="s">
        <v>931</v>
      </c>
      <c r="Y579" t="s">
        <v>625</v>
      </c>
      <c r="Z579" t="s">
        <v>11839</v>
      </c>
      <c r="AA579" t="s">
        <v>11839</v>
      </c>
      <c r="AB579" t="s">
        <v>12045</v>
      </c>
      <c r="AC579">
        <v>26.429583000000001</v>
      </c>
      <c r="AD579">
        <v>0.92958300000000005</v>
      </c>
      <c r="AE579" s="6">
        <v>44207</v>
      </c>
      <c r="AF579" s="6">
        <v>47859</v>
      </c>
      <c r="AG579" t="s">
        <v>1604</v>
      </c>
      <c r="AH579">
        <v>8.730556</v>
      </c>
      <c r="AI579">
        <v>5.4189617592339099</v>
      </c>
      <c r="AJ579">
        <v>40.428851000000002</v>
      </c>
      <c r="AK579">
        <v>23.117148580672399</v>
      </c>
      <c r="AL579">
        <v>2045</v>
      </c>
      <c r="AM579">
        <v>2040</v>
      </c>
      <c r="AN579">
        <v>3.45</v>
      </c>
      <c r="AO579" t="s">
        <v>11991</v>
      </c>
      <c r="AP579">
        <v>1</v>
      </c>
      <c r="AQ579">
        <v>3</v>
      </c>
      <c r="AR579">
        <v>31.444705568944801</v>
      </c>
      <c r="AS579">
        <v>-0.37014600690808303</v>
      </c>
      <c r="AT579">
        <v>-8.9790638279275292</v>
      </c>
      <c r="AU579">
        <v>-3.4292196401740198</v>
      </c>
      <c r="AV579">
        <v>-19.607637027031402</v>
      </c>
    </row>
    <row r="580" spans="1:48" x14ac:dyDescent="0.25">
      <c r="A580" t="s">
        <v>14053</v>
      </c>
      <c r="B580" s="6">
        <v>44664</v>
      </c>
      <c r="C580" t="s">
        <v>14054</v>
      </c>
      <c r="D580" t="s">
        <v>360</v>
      </c>
      <c r="E580">
        <v>22004265.600000001</v>
      </c>
      <c r="F580">
        <v>6208259.0716491798</v>
      </c>
      <c r="G580">
        <v>2.3003619675228699E-3</v>
      </c>
      <c r="H580">
        <v>8.2361109999999993</v>
      </c>
      <c r="I580">
        <v>4.6945220000000001</v>
      </c>
      <c r="J580">
        <v>25.750948000000001</v>
      </c>
      <c r="K580">
        <v>25.750948000000001</v>
      </c>
      <c r="L580">
        <v>2305.3067999999998</v>
      </c>
      <c r="M580">
        <v>2310</v>
      </c>
      <c r="N580">
        <v>4.6739990000000002</v>
      </c>
      <c r="O580">
        <v>-3.2537999999999898</v>
      </c>
      <c r="P580">
        <v>4.3606051070358198</v>
      </c>
      <c r="Q580">
        <v>-50.039207424288399</v>
      </c>
      <c r="R580">
        <v>27</v>
      </c>
      <c r="S580">
        <v>29</v>
      </c>
      <c r="T580">
        <v>27</v>
      </c>
      <c r="U580">
        <v>29</v>
      </c>
      <c r="V580" t="s">
        <v>11987</v>
      </c>
      <c r="W580" t="s">
        <v>8996</v>
      </c>
      <c r="X580" t="s">
        <v>931</v>
      </c>
      <c r="Y580" t="s">
        <v>625</v>
      </c>
      <c r="Z580" t="s">
        <v>11839</v>
      </c>
      <c r="AA580" t="s">
        <v>11839</v>
      </c>
      <c r="AB580" t="s">
        <v>12045</v>
      </c>
      <c r="AC580">
        <v>28.213889000000002</v>
      </c>
      <c r="AD580">
        <v>1.213889</v>
      </c>
      <c r="AE580" s="6">
        <v>44025</v>
      </c>
      <c r="AF580" s="6">
        <v>47677</v>
      </c>
      <c r="AG580" t="s">
        <v>1604</v>
      </c>
      <c r="AH580">
        <v>8.2361109999999993</v>
      </c>
      <c r="AI580">
        <v>4.6945223601343997</v>
      </c>
      <c r="AJ580">
        <v>31.917428999999998</v>
      </c>
      <c r="AK580">
        <v>25.750947658991699</v>
      </c>
      <c r="AL580">
        <v>2310</v>
      </c>
      <c r="AM580">
        <v>2305</v>
      </c>
      <c r="AN580">
        <v>4.5999999999999996</v>
      </c>
      <c r="AO580" t="s">
        <v>11991</v>
      </c>
      <c r="AP580">
        <v>1</v>
      </c>
      <c r="AQ580">
        <v>3</v>
      </c>
      <c r="AR580">
        <v>31.444705568944801</v>
      </c>
      <c r="AS580">
        <v>-0.37014600690808303</v>
      </c>
      <c r="AT580">
        <v>-8.9790638279275292</v>
      </c>
      <c r="AU580">
        <v>-3.4292196401740198</v>
      </c>
      <c r="AV580">
        <v>-19.607637027031402</v>
      </c>
    </row>
    <row r="581" spans="1:48" x14ac:dyDescent="0.25">
      <c r="A581" t="s">
        <v>14055</v>
      </c>
      <c r="B581" s="6">
        <v>44664</v>
      </c>
      <c r="C581" t="s">
        <v>14056</v>
      </c>
      <c r="D581" t="s">
        <v>360</v>
      </c>
      <c r="E581">
        <v>36673776.600000001</v>
      </c>
      <c r="F581">
        <v>11048586.6</v>
      </c>
      <c r="G581">
        <v>4.09386077597239E-3</v>
      </c>
      <c r="H581">
        <v>2.7833329999999998</v>
      </c>
      <c r="I581">
        <v>1.863696</v>
      </c>
      <c r="J581">
        <v>57.905883000000003</v>
      </c>
      <c r="K581">
        <v>57.905883000000003</v>
      </c>
      <c r="L581">
        <v>5538.8982999999998</v>
      </c>
      <c r="M581">
        <v>5541</v>
      </c>
      <c r="N581">
        <v>1.852751</v>
      </c>
      <c r="O581">
        <v>-3.03269999999999</v>
      </c>
      <c r="P581">
        <v>4.1564248113516102</v>
      </c>
      <c r="Q581">
        <v>-50.837770486759297</v>
      </c>
      <c r="R581">
        <v>29</v>
      </c>
      <c r="S581">
        <v>31</v>
      </c>
      <c r="T581">
        <v>29</v>
      </c>
      <c r="U581">
        <v>31</v>
      </c>
      <c r="V581" t="s">
        <v>11987</v>
      </c>
      <c r="W581" t="s">
        <v>8991</v>
      </c>
      <c r="X581" t="s">
        <v>931</v>
      </c>
      <c r="Y581" t="s">
        <v>625</v>
      </c>
      <c r="Z581" t="s">
        <v>11839</v>
      </c>
      <c r="AA581" t="s">
        <v>11839</v>
      </c>
      <c r="AB581" t="s">
        <v>12045</v>
      </c>
      <c r="AC581">
        <v>30.126667000000001</v>
      </c>
      <c r="AD581">
        <v>1.1266670000000001</v>
      </c>
      <c r="AE581" s="6">
        <v>43130</v>
      </c>
      <c r="AF581" s="6">
        <v>45687</v>
      </c>
      <c r="AG581" t="s">
        <v>1604</v>
      </c>
      <c r="AH581">
        <v>2.7833329999999998</v>
      </c>
      <c r="AI581">
        <v>1.8636956655588599</v>
      </c>
      <c r="AJ581">
        <v>4.5808710000000001</v>
      </c>
      <c r="AK581">
        <v>57.905883239669102</v>
      </c>
      <c r="AL581">
        <v>5541</v>
      </c>
      <c r="AM581">
        <v>5524</v>
      </c>
      <c r="AN581">
        <v>5.2</v>
      </c>
      <c r="AO581" t="s">
        <v>11991</v>
      </c>
      <c r="AP581">
        <v>1</v>
      </c>
      <c r="AQ581">
        <v>3</v>
      </c>
      <c r="AR581">
        <v>31.444705568944801</v>
      </c>
      <c r="AS581">
        <v>-0.37014600690808303</v>
      </c>
      <c r="AT581">
        <v>-8.9790638279275292</v>
      </c>
      <c r="AU581">
        <v>-3.4292196401740198</v>
      </c>
      <c r="AV581">
        <v>-19.607637027031402</v>
      </c>
    </row>
    <row r="582" spans="1:48" x14ac:dyDescent="0.25">
      <c r="A582" t="s">
        <v>18802</v>
      </c>
      <c r="B582" s="6">
        <v>44664</v>
      </c>
      <c r="C582" t="s">
        <v>18803</v>
      </c>
      <c r="D582" t="s">
        <v>360</v>
      </c>
      <c r="E582">
        <v>73151959.200000003</v>
      </c>
      <c r="F582">
        <v>21088897.100000001</v>
      </c>
      <c r="G582">
        <v>7.81412249551597E-3</v>
      </c>
      <c r="H582">
        <v>4.7444439999999997</v>
      </c>
      <c r="I582">
        <v>3.0101550000000001</v>
      </c>
      <c r="J582">
        <v>38.739705999999998</v>
      </c>
      <c r="K582">
        <v>38.739705999999998</v>
      </c>
      <c r="L582">
        <v>3610.1439</v>
      </c>
      <c r="M582">
        <v>3614</v>
      </c>
      <c r="N582">
        <v>2.994373</v>
      </c>
      <c r="O582">
        <v>-3.1648999999999998</v>
      </c>
      <c r="P582">
        <v>2.4966414606995802</v>
      </c>
      <c r="Q582">
        <v>-51.1463692414668</v>
      </c>
      <c r="R582">
        <v>27.5</v>
      </c>
      <c r="S582">
        <v>29.5</v>
      </c>
      <c r="T582">
        <v>27.5</v>
      </c>
      <c r="U582">
        <v>29.5</v>
      </c>
      <c r="V582" t="s">
        <v>11987</v>
      </c>
      <c r="W582" t="s">
        <v>18099</v>
      </c>
      <c r="X582" t="s">
        <v>931</v>
      </c>
      <c r="Y582" t="s">
        <v>625</v>
      </c>
      <c r="Z582" t="s">
        <v>11839</v>
      </c>
      <c r="AA582" t="s">
        <v>11839</v>
      </c>
      <c r="AB582" t="s">
        <v>12045</v>
      </c>
      <c r="AC582">
        <v>28.828889</v>
      </c>
      <c r="AD582">
        <v>1.328889</v>
      </c>
      <c r="AE582" s="6">
        <v>44455</v>
      </c>
      <c r="AF582" s="6">
        <v>46403</v>
      </c>
      <c r="AG582" t="s">
        <v>1604</v>
      </c>
      <c r="AH582">
        <v>4.7444439999999997</v>
      </c>
      <c r="AI582">
        <v>3.0101547643608999</v>
      </c>
      <c r="AJ582">
        <v>12.336899000000001</v>
      </c>
      <c r="AK582">
        <v>38.7397060455529</v>
      </c>
      <c r="AL582">
        <v>3614</v>
      </c>
      <c r="AM582">
        <v>3606</v>
      </c>
      <c r="AN582">
        <v>5.2</v>
      </c>
      <c r="AO582" t="s">
        <v>11991</v>
      </c>
      <c r="AP582">
        <v>1</v>
      </c>
      <c r="AQ582">
        <v>2</v>
      </c>
      <c r="AR582">
        <v>31.444705568944801</v>
      </c>
      <c r="AS582">
        <v>-0.37014600690808303</v>
      </c>
      <c r="AT582">
        <v>-8.9790638279275292</v>
      </c>
      <c r="AU582">
        <v>-3.4292196401740198</v>
      </c>
      <c r="AV582">
        <v>-19.607637027031402</v>
      </c>
    </row>
    <row r="583" spans="1:48" x14ac:dyDescent="0.25">
      <c r="A583" t="s">
        <v>14057</v>
      </c>
      <c r="B583" s="6">
        <v>44664</v>
      </c>
      <c r="C583" t="s">
        <v>14058</v>
      </c>
      <c r="D583" t="s">
        <v>360</v>
      </c>
      <c r="E583">
        <v>73347552.599999994</v>
      </c>
      <c r="F583">
        <v>21598409.600000001</v>
      </c>
      <c r="G583">
        <v>8.00291343402104E-3</v>
      </c>
      <c r="H583">
        <v>4.2416669999999996</v>
      </c>
      <c r="I583">
        <v>2.6862520000000001</v>
      </c>
      <c r="J583">
        <v>42.550103</v>
      </c>
      <c r="K583">
        <v>42.550103</v>
      </c>
      <c r="L583">
        <v>3993.2952999999902</v>
      </c>
      <c r="M583">
        <v>3997</v>
      </c>
      <c r="N583">
        <v>2.6732089999999999</v>
      </c>
      <c r="O583">
        <v>-3.0863999999999998</v>
      </c>
      <c r="P583">
        <v>7.1610539476465398</v>
      </c>
      <c r="Q583">
        <v>-50.672793258728198</v>
      </c>
      <c r="R583">
        <v>28</v>
      </c>
      <c r="S583">
        <v>30</v>
      </c>
      <c r="T583">
        <v>28</v>
      </c>
      <c r="U583">
        <v>30</v>
      </c>
      <c r="V583" t="s">
        <v>11987</v>
      </c>
      <c r="W583" t="s">
        <v>8995</v>
      </c>
      <c r="X583" t="s">
        <v>931</v>
      </c>
      <c r="Y583" t="s">
        <v>625</v>
      </c>
      <c r="Z583" t="s">
        <v>11839</v>
      </c>
      <c r="AA583" t="s">
        <v>11839</v>
      </c>
      <c r="AB583" t="s">
        <v>12045</v>
      </c>
      <c r="AC583">
        <v>29.446667000000001</v>
      </c>
      <c r="AD583">
        <v>1.4466669999999999</v>
      </c>
      <c r="AE583" s="6">
        <v>43661</v>
      </c>
      <c r="AF583" s="6">
        <v>46218</v>
      </c>
      <c r="AG583" t="s">
        <v>1604</v>
      </c>
      <c r="AH583">
        <v>4.2416669999999996</v>
      </c>
      <c r="AI583">
        <v>2.6862516161024801</v>
      </c>
      <c r="AJ583">
        <v>9.8721329999999998</v>
      </c>
      <c r="AK583">
        <v>42.550103124247499</v>
      </c>
      <c r="AL583">
        <v>3997</v>
      </c>
      <c r="AM583">
        <v>3987</v>
      </c>
      <c r="AN583">
        <v>5.6</v>
      </c>
      <c r="AO583" t="s">
        <v>11991</v>
      </c>
      <c r="AP583">
        <v>1</v>
      </c>
      <c r="AQ583">
        <v>3</v>
      </c>
      <c r="AR583">
        <v>31.444705568944801</v>
      </c>
      <c r="AS583">
        <v>-0.37014600690808303</v>
      </c>
      <c r="AT583">
        <v>-8.9790638279275292</v>
      </c>
      <c r="AU583">
        <v>-3.4292196401740198</v>
      </c>
      <c r="AV583">
        <v>-19.607637027031402</v>
      </c>
    </row>
    <row r="584" spans="1:48" x14ac:dyDescent="0.25">
      <c r="A584" t="s">
        <v>14059</v>
      </c>
      <c r="B584" s="6">
        <v>44664</v>
      </c>
      <c r="C584" t="s">
        <v>14060</v>
      </c>
      <c r="D584" t="s">
        <v>360</v>
      </c>
      <c r="E584">
        <v>73347552.599999994</v>
      </c>
      <c r="F584">
        <v>22348846.699999999</v>
      </c>
      <c r="G584">
        <v>8.2809748121451792E-3</v>
      </c>
      <c r="H584">
        <v>1.8416669999999999</v>
      </c>
      <c r="I584">
        <v>1.1641360000000001</v>
      </c>
      <c r="J584">
        <v>87.005519000000007</v>
      </c>
      <c r="K584">
        <v>87.005519000000007</v>
      </c>
      <c r="L584">
        <v>8476.9552000000003</v>
      </c>
      <c r="M584">
        <v>8477</v>
      </c>
      <c r="N584">
        <v>1.1576919999999999</v>
      </c>
      <c r="O584">
        <v>-2.9677999999999898</v>
      </c>
      <c r="P584">
        <v>4.2358136442535104</v>
      </c>
      <c r="Q584">
        <v>-49.598529466971698</v>
      </c>
      <c r="R584">
        <v>29.5</v>
      </c>
      <c r="S584">
        <v>31.5</v>
      </c>
      <c r="T584">
        <v>29.5</v>
      </c>
      <c r="U584">
        <v>31.5</v>
      </c>
      <c r="V584" t="s">
        <v>11987</v>
      </c>
      <c r="W584" t="s">
        <v>8993</v>
      </c>
      <c r="X584" t="s">
        <v>931</v>
      </c>
      <c r="Y584" t="s">
        <v>625</v>
      </c>
      <c r="Z584" t="s">
        <v>11839</v>
      </c>
      <c r="AA584" t="s">
        <v>11839</v>
      </c>
      <c r="AB584" t="s">
        <v>12045</v>
      </c>
      <c r="AC584">
        <v>30.469792000000002</v>
      </c>
      <c r="AD584">
        <v>0.96979199999999999</v>
      </c>
      <c r="AE584" s="6">
        <v>43517</v>
      </c>
      <c r="AF584" s="6">
        <v>45343</v>
      </c>
      <c r="AG584" t="s">
        <v>1604</v>
      </c>
      <c r="AH584">
        <v>1.8416669999999999</v>
      </c>
      <c r="AI584">
        <v>1.16413576567918</v>
      </c>
      <c r="AJ584">
        <v>1.949953</v>
      </c>
      <c r="AK584">
        <v>87.005519499884798</v>
      </c>
      <c r="AL584">
        <v>8477</v>
      </c>
      <c r="AM584">
        <v>8447</v>
      </c>
      <c r="AN584">
        <v>6.125</v>
      </c>
      <c r="AO584" t="s">
        <v>11991</v>
      </c>
      <c r="AP584">
        <v>1</v>
      </c>
      <c r="AQ584">
        <v>3</v>
      </c>
      <c r="AR584">
        <v>31.444705568944801</v>
      </c>
      <c r="AS584">
        <v>-0.37014600690808303</v>
      </c>
      <c r="AT584">
        <v>-8.9790638279275292</v>
      </c>
      <c r="AU584">
        <v>-3.4292196401740198</v>
      </c>
      <c r="AV584">
        <v>-19.607637027031402</v>
      </c>
    </row>
    <row r="585" spans="1:48" x14ac:dyDescent="0.25">
      <c r="A585" t="s">
        <v>14061</v>
      </c>
      <c r="B585" s="6">
        <v>44664</v>
      </c>
      <c r="C585" t="s">
        <v>14062</v>
      </c>
      <c r="D585" t="s">
        <v>360</v>
      </c>
      <c r="E585">
        <v>35933992.799999997</v>
      </c>
      <c r="F585">
        <v>32587639.699999999</v>
      </c>
      <c r="G585">
        <v>1.2074780733089201E-2</v>
      </c>
      <c r="H585">
        <v>2.875</v>
      </c>
      <c r="I585">
        <v>2.570449</v>
      </c>
      <c r="J585">
        <v>8.7005320000000008</v>
      </c>
      <c r="K585">
        <v>8.7005320000000008</v>
      </c>
      <c r="L585">
        <v>616.32820000000004</v>
      </c>
      <c r="M585">
        <v>617</v>
      </c>
      <c r="N585">
        <v>2.5585610000000001</v>
      </c>
      <c r="O585">
        <v>6.7400000000006302E-2</v>
      </c>
      <c r="P585">
        <v>-1.3983487863419499</v>
      </c>
      <c r="Q585">
        <v>-4.4561154134104104</v>
      </c>
      <c r="R585">
        <v>90</v>
      </c>
      <c r="S585">
        <v>92</v>
      </c>
      <c r="T585">
        <v>90</v>
      </c>
      <c r="U585">
        <v>92</v>
      </c>
      <c r="V585" t="s">
        <v>11987</v>
      </c>
      <c r="W585" t="s">
        <v>11548</v>
      </c>
      <c r="X585" t="s">
        <v>931</v>
      </c>
      <c r="Y585" t="s">
        <v>625</v>
      </c>
      <c r="Z585" t="s">
        <v>11839</v>
      </c>
      <c r="AA585" t="s">
        <v>11839</v>
      </c>
      <c r="AB585" t="s">
        <v>12045</v>
      </c>
      <c r="AC585">
        <v>90.6875</v>
      </c>
      <c r="AD585">
        <v>0.6875</v>
      </c>
      <c r="AE585" s="6">
        <v>43893</v>
      </c>
      <c r="AF585" s="6">
        <v>45719</v>
      </c>
      <c r="AG585" t="s">
        <v>1634</v>
      </c>
      <c r="AH585">
        <v>2.875</v>
      </c>
      <c r="AI585">
        <v>2.57044875477879</v>
      </c>
      <c r="AJ585">
        <v>8.1500360000000001</v>
      </c>
      <c r="AK585">
        <v>8.7005315919610897</v>
      </c>
      <c r="AL585">
        <v>617</v>
      </c>
      <c r="AM585">
        <v>601</v>
      </c>
      <c r="AN585">
        <v>5.5</v>
      </c>
      <c r="AO585" t="s">
        <v>11991</v>
      </c>
      <c r="AP585">
        <v>1</v>
      </c>
      <c r="AQ585">
        <v>3</v>
      </c>
      <c r="AR585">
        <v>45.7089172875394</v>
      </c>
      <c r="AS585">
        <v>2.0615853093993001E-2</v>
      </c>
      <c r="AT585">
        <v>-0.90488470787184305</v>
      </c>
      <c r="AU585">
        <v>2.5071249860047801E-2</v>
      </c>
      <c r="AV585">
        <v>-8.3412601322734599</v>
      </c>
    </row>
    <row r="586" spans="1:48" x14ac:dyDescent="0.25">
      <c r="A586" t="s">
        <v>17887</v>
      </c>
      <c r="B586" s="6">
        <v>44664</v>
      </c>
      <c r="C586" t="s">
        <v>17888</v>
      </c>
      <c r="D586" t="s">
        <v>360</v>
      </c>
      <c r="E586">
        <v>29339021.399999999</v>
      </c>
      <c r="F586">
        <v>26453610.199999999</v>
      </c>
      <c r="G586">
        <v>9.8019232321612405E-3</v>
      </c>
      <c r="H586">
        <v>4.197222</v>
      </c>
      <c r="I586">
        <v>3.5828350000000002</v>
      </c>
      <c r="J586">
        <v>8.2181080000000009</v>
      </c>
      <c r="K586">
        <v>8.2181080000000009</v>
      </c>
      <c r="L586">
        <v>560.28250000000003</v>
      </c>
      <c r="M586">
        <v>561</v>
      </c>
      <c r="N586">
        <v>3.5654050000000002</v>
      </c>
      <c r="O586">
        <v>6.77999999999956E-2</v>
      </c>
      <c r="P586">
        <v>-1.4063329136899401</v>
      </c>
      <c r="Q586">
        <v>-4.1255316839636604</v>
      </c>
      <c r="R586">
        <v>88.5</v>
      </c>
      <c r="S586">
        <v>90.5</v>
      </c>
      <c r="T586">
        <v>88.5</v>
      </c>
      <c r="U586">
        <v>90.5</v>
      </c>
      <c r="V586" t="s">
        <v>11987</v>
      </c>
      <c r="W586" t="s">
        <v>17681</v>
      </c>
      <c r="X586" t="s">
        <v>931</v>
      </c>
      <c r="Y586" t="s">
        <v>625</v>
      </c>
      <c r="Z586" t="s">
        <v>11839</v>
      </c>
      <c r="AA586" t="s">
        <v>11839</v>
      </c>
      <c r="AB586" t="s">
        <v>12045</v>
      </c>
      <c r="AC586">
        <v>90.165278000000001</v>
      </c>
      <c r="AD586">
        <v>1.665278</v>
      </c>
      <c r="AE586" s="6">
        <v>44376</v>
      </c>
      <c r="AF586" s="6">
        <v>46202</v>
      </c>
      <c r="AG586" t="s">
        <v>1634</v>
      </c>
      <c r="AH586">
        <v>4.197222</v>
      </c>
      <c r="AI586">
        <v>3.5828354699715099</v>
      </c>
      <c r="AJ586">
        <v>15.719625000000001</v>
      </c>
      <c r="AK586">
        <v>8.2181081364353599</v>
      </c>
      <c r="AL586">
        <v>561</v>
      </c>
      <c r="AM586">
        <v>552</v>
      </c>
      <c r="AN586">
        <v>5.5</v>
      </c>
      <c r="AO586" t="s">
        <v>11991</v>
      </c>
      <c r="AP586">
        <v>1</v>
      </c>
      <c r="AQ586">
        <v>3</v>
      </c>
      <c r="AR586">
        <v>45.7089172875394</v>
      </c>
      <c r="AS586">
        <v>2.0615853093993001E-2</v>
      </c>
      <c r="AT586">
        <v>-0.90488470787184305</v>
      </c>
      <c r="AU586">
        <v>2.5071249860047801E-2</v>
      </c>
      <c r="AV586">
        <v>-8.3412601322734599</v>
      </c>
    </row>
    <row r="587" spans="1:48" x14ac:dyDescent="0.25">
      <c r="A587" t="s">
        <v>14063</v>
      </c>
      <c r="B587" s="6">
        <v>44664</v>
      </c>
      <c r="C587" t="s">
        <v>14064</v>
      </c>
      <c r="D587" t="s">
        <v>360</v>
      </c>
      <c r="E587">
        <v>48898368.799999997</v>
      </c>
      <c r="F587">
        <v>47427343</v>
      </c>
      <c r="G587">
        <v>1.75733736107162E-2</v>
      </c>
      <c r="H587">
        <v>1.566667</v>
      </c>
      <c r="I587">
        <v>1.427684</v>
      </c>
      <c r="J587">
        <v>8.5266409999999997</v>
      </c>
      <c r="K587">
        <v>8.5266409999999997</v>
      </c>
      <c r="L587">
        <v>647.65739999999903</v>
      </c>
      <c r="M587">
        <v>642</v>
      </c>
      <c r="N587">
        <v>1.4211339999999999</v>
      </c>
      <c r="O587">
        <v>6.5899999999996503E-2</v>
      </c>
      <c r="P587">
        <v>-0.79411401842246399</v>
      </c>
      <c r="Q587">
        <v>-1.8296069756480999</v>
      </c>
      <c r="R587">
        <v>94.5</v>
      </c>
      <c r="S587">
        <v>96</v>
      </c>
      <c r="T587">
        <v>94.5</v>
      </c>
      <c r="U587">
        <v>96</v>
      </c>
      <c r="V587" t="s">
        <v>11987</v>
      </c>
      <c r="W587" t="s">
        <v>11545</v>
      </c>
      <c r="X587" t="s">
        <v>931</v>
      </c>
      <c r="Y587" t="s">
        <v>625</v>
      </c>
      <c r="Z587" t="s">
        <v>11839</v>
      </c>
      <c r="AA587" t="s">
        <v>11839</v>
      </c>
      <c r="AB587" t="s">
        <v>12045</v>
      </c>
      <c r="AC587">
        <v>96.991667000000007</v>
      </c>
      <c r="AD587">
        <v>2.4916670000000001</v>
      </c>
      <c r="AE587" s="6">
        <v>43781</v>
      </c>
      <c r="AF587" s="6">
        <v>45242</v>
      </c>
      <c r="AG587" t="s">
        <v>1634</v>
      </c>
      <c r="AH587">
        <v>1.566667</v>
      </c>
      <c r="AI587">
        <v>1.4276842402141701</v>
      </c>
      <c r="AJ587">
        <v>3.1327919999999998</v>
      </c>
      <c r="AK587">
        <v>8.5266410007331199</v>
      </c>
      <c r="AL587">
        <v>642</v>
      </c>
      <c r="AM587">
        <v>608</v>
      </c>
      <c r="AN587">
        <v>5.75</v>
      </c>
      <c r="AO587" t="s">
        <v>11991</v>
      </c>
      <c r="AP587">
        <v>1</v>
      </c>
      <c r="AQ587">
        <v>2</v>
      </c>
      <c r="AR587">
        <v>45.7089172875394</v>
      </c>
      <c r="AS587">
        <v>2.0615853093993001E-2</v>
      </c>
      <c r="AT587">
        <v>-0.90488470787184305</v>
      </c>
      <c r="AU587">
        <v>2.5071249860047801E-2</v>
      </c>
      <c r="AV587">
        <v>-8.3412601322734599</v>
      </c>
    </row>
    <row r="588" spans="1:48" x14ac:dyDescent="0.25">
      <c r="A588" t="s">
        <v>14065</v>
      </c>
      <c r="B588" s="6">
        <v>44664</v>
      </c>
      <c r="C588" t="s">
        <v>14066</v>
      </c>
      <c r="D588" t="s">
        <v>360</v>
      </c>
      <c r="E588">
        <v>36673776.600000001</v>
      </c>
      <c r="F588">
        <v>34261558.899999999</v>
      </c>
      <c r="G588">
        <v>1.26950222652668E-2</v>
      </c>
      <c r="H588">
        <v>2.35</v>
      </c>
      <c r="I588">
        <v>2.1140889999999999</v>
      </c>
      <c r="J588">
        <v>9.0339700000000001</v>
      </c>
      <c r="K588">
        <v>9.0339700000000001</v>
      </c>
      <c r="L588">
        <v>661.327</v>
      </c>
      <c r="M588">
        <v>660</v>
      </c>
      <c r="N588">
        <v>2.103755</v>
      </c>
      <c r="O588">
        <v>0.61210000000000397</v>
      </c>
      <c r="P588">
        <v>-0.807821603473168</v>
      </c>
      <c r="Q588">
        <v>-3.73397264835216</v>
      </c>
      <c r="R588">
        <v>92.5</v>
      </c>
      <c r="S588">
        <v>94</v>
      </c>
      <c r="T588">
        <v>92.5</v>
      </c>
      <c r="U588">
        <v>94</v>
      </c>
      <c r="V588" t="s">
        <v>11987</v>
      </c>
      <c r="W588" t="s">
        <v>11546</v>
      </c>
      <c r="X588" t="s">
        <v>931</v>
      </c>
      <c r="Y588" t="s">
        <v>625</v>
      </c>
      <c r="Z588" t="s">
        <v>11839</v>
      </c>
      <c r="AA588" t="s">
        <v>11839</v>
      </c>
      <c r="AB588" t="s">
        <v>12045</v>
      </c>
      <c r="AC588">
        <v>93.422499999999999</v>
      </c>
      <c r="AD588">
        <v>0.92249999999999999</v>
      </c>
      <c r="AE588" s="6">
        <v>44067</v>
      </c>
      <c r="AF588" s="6">
        <v>45528</v>
      </c>
      <c r="AG588" t="s">
        <v>1634</v>
      </c>
      <c r="AH588">
        <v>2.35</v>
      </c>
      <c r="AI588">
        <v>2.1140889664310301</v>
      </c>
      <c r="AJ588">
        <v>5.6161859999999999</v>
      </c>
      <c r="AK588">
        <v>9.0339699511741305</v>
      </c>
      <c r="AL588">
        <v>660</v>
      </c>
      <c r="AM588">
        <v>639</v>
      </c>
      <c r="AN588">
        <v>6.15</v>
      </c>
      <c r="AO588" t="s">
        <v>11991</v>
      </c>
      <c r="AP588">
        <v>1</v>
      </c>
      <c r="AQ588">
        <v>3</v>
      </c>
      <c r="AR588">
        <v>45.7089172875394</v>
      </c>
      <c r="AS588">
        <v>2.0615853093993001E-2</v>
      </c>
      <c r="AT588">
        <v>-0.90488470787184305</v>
      </c>
      <c r="AU588">
        <v>2.5071249860047801E-2</v>
      </c>
      <c r="AV588">
        <v>-8.3412601322734599</v>
      </c>
    </row>
    <row r="589" spans="1:48" x14ac:dyDescent="0.25">
      <c r="A589" t="s">
        <v>14067</v>
      </c>
      <c r="B589" s="6">
        <v>44664</v>
      </c>
      <c r="C589" t="s">
        <v>14068</v>
      </c>
      <c r="D589" t="s">
        <v>360</v>
      </c>
      <c r="E589">
        <v>44008531.799999997</v>
      </c>
      <c r="F589">
        <v>43391434.5</v>
      </c>
      <c r="G589">
        <v>1.60779381875172E-2</v>
      </c>
      <c r="H589">
        <v>27.697222</v>
      </c>
      <c r="I589">
        <v>2.7699000000000001E-2</v>
      </c>
      <c r="J589">
        <v>10.623497</v>
      </c>
      <c r="K589">
        <v>10.623497</v>
      </c>
      <c r="L589">
        <v>778.47379999999998</v>
      </c>
      <c r="M589">
        <v>782</v>
      </c>
      <c r="N589">
        <v>8.6775280000000006</v>
      </c>
      <c r="O589">
        <v>0.58260000000001</v>
      </c>
      <c r="P589">
        <v>0.76535237913715104</v>
      </c>
      <c r="Q589">
        <v>2.9753744282549199</v>
      </c>
      <c r="R589">
        <v>96.5</v>
      </c>
      <c r="S589">
        <v>98.5</v>
      </c>
      <c r="T589">
        <v>96.5</v>
      </c>
      <c r="U589">
        <v>98.5</v>
      </c>
      <c r="V589" t="s">
        <v>11987</v>
      </c>
      <c r="W589" t="s">
        <v>14069</v>
      </c>
      <c r="X589" t="s">
        <v>931</v>
      </c>
      <c r="Y589" t="s">
        <v>625</v>
      </c>
      <c r="Z589" t="s">
        <v>11839</v>
      </c>
      <c r="AA589" t="s">
        <v>11839</v>
      </c>
      <c r="AB589" t="s">
        <v>12045</v>
      </c>
      <c r="AC589">
        <v>98.597778000000005</v>
      </c>
      <c r="AD589">
        <v>2.0977779999999999</v>
      </c>
      <c r="AE589" s="6">
        <v>42906</v>
      </c>
      <c r="AF589" s="6">
        <v>54786</v>
      </c>
      <c r="AG589" t="s">
        <v>1634</v>
      </c>
      <c r="AH589">
        <v>8.6722219999999997</v>
      </c>
      <c r="AI589">
        <v>0.12092633224593501</v>
      </c>
      <c r="AJ589">
        <v>-0.11537</v>
      </c>
      <c r="AK589">
        <v>10.5770032221452</v>
      </c>
      <c r="AL589">
        <v>791</v>
      </c>
      <c r="AM589">
        <v>786</v>
      </c>
      <c r="AN589">
        <v>6.4</v>
      </c>
      <c r="AO589" t="s">
        <v>11991</v>
      </c>
      <c r="AP589">
        <v>1</v>
      </c>
      <c r="AQ589">
        <v>3</v>
      </c>
      <c r="AR589">
        <v>45.7089172875394</v>
      </c>
      <c r="AS589">
        <v>2.0615853093993001E-2</v>
      </c>
      <c r="AT589">
        <v>-0.90488470787184305</v>
      </c>
      <c r="AU589">
        <v>2.5071249860047801E-2</v>
      </c>
      <c r="AV589">
        <v>-8.3412601322734599</v>
      </c>
    </row>
    <row r="590" spans="1:48" x14ac:dyDescent="0.25">
      <c r="A590" t="s">
        <v>17889</v>
      </c>
      <c r="B590" s="6">
        <v>44664</v>
      </c>
      <c r="C590" t="s">
        <v>17890</v>
      </c>
      <c r="D590" t="s">
        <v>360</v>
      </c>
      <c r="E590">
        <v>50854303.200000003</v>
      </c>
      <c r="F590">
        <v>41808594</v>
      </c>
      <c r="G590">
        <v>1.54914442978864E-2</v>
      </c>
      <c r="H590">
        <v>2.7361110000000002</v>
      </c>
      <c r="I590">
        <v>2.5188060000000001</v>
      </c>
      <c r="J590">
        <v>9.7077369999999998</v>
      </c>
      <c r="K590">
        <v>9.7077369999999998</v>
      </c>
      <c r="L590">
        <v>720.13199999999995</v>
      </c>
      <c r="M590">
        <v>718</v>
      </c>
      <c r="N590">
        <v>2.5034169999999998</v>
      </c>
      <c r="O590">
        <v>3.64999999999948E-2</v>
      </c>
      <c r="P590">
        <v>8.7359048789051403</v>
      </c>
      <c r="Q590">
        <v>-10.0631176560161</v>
      </c>
      <c r="R590">
        <v>81.5</v>
      </c>
      <c r="S590">
        <v>83.5</v>
      </c>
      <c r="T590">
        <v>81.5</v>
      </c>
      <c r="U590">
        <v>83.5</v>
      </c>
      <c r="V590" t="s">
        <v>11987</v>
      </c>
      <c r="W590" t="s">
        <v>17686</v>
      </c>
      <c r="X590" t="s">
        <v>931</v>
      </c>
      <c r="Y590" t="s">
        <v>625</v>
      </c>
      <c r="Z590" t="s">
        <v>11839</v>
      </c>
      <c r="AA590" t="s">
        <v>256</v>
      </c>
      <c r="AB590" t="s">
        <v>11990</v>
      </c>
      <c r="AC590">
        <v>82.212500000000006</v>
      </c>
      <c r="AD590">
        <v>0.71250000000000002</v>
      </c>
      <c r="AE590" s="6">
        <v>44390</v>
      </c>
      <c r="AF590" s="6">
        <v>45670</v>
      </c>
      <c r="AG590" t="s">
        <v>1658</v>
      </c>
      <c r="AH590">
        <v>2.7361110000000002</v>
      </c>
      <c r="AI590">
        <v>2.5188062230495598</v>
      </c>
      <c r="AJ590">
        <v>7.68431</v>
      </c>
      <c r="AK590">
        <v>9.7077370625241102</v>
      </c>
      <c r="AL590">
        <v>718</v>
      </c>
      <c r="AM590">
        <v>702</v>
      </c>
      <c r="AN590">
        <v>2.7</v>
      </c>
      <c r="AO590" t="s">
        <v>11991</v>
      </c>
      <c r="AP590">
        <v>1</v>
      </c>
      <c r="AQ590">
        <v>2</v>
      </c>
      <c r="AR590">
        <v>72.552647671468307</v>
      </c>
      <c r="AS590">
        <v>-7.6892502137440005E-2</v>
      </c>
      <c r="AT590">
        <v>-1.55538346268807</v>
      </c>
      <c r="AU590">
        <v>-0.72374618622811204</v>
      </c>
      <c r="AV590">
        <v>1.96851662169619</v>
      </c>
    </row>
    <row r="591" spans="1:48" x14ac:dyDescent="0.25">
      <c r="A591" t="s">
        <v>17256</v>
      </c>
      <c r="B591" s="6">
        <v>44664</v>
      </c>
      <c r="C591" t="s">
        <v>17257</v>
      </c>
      <c r="D591" t="s">
        <v>360</v>
      </c>
      <c r="E591">
        <v>39118695.200000003</v>
      </c>
      <c r="F591">
        <v>31283818.300000001</v>
      </c>
      <c r="G591">
        <v>1.1591672472332899E-2</v>
      </c>
      <c r="H591">
        <v>4.0472219999999997</v>
      </c>
      <c r="I591">
        <v>3.5790009999999999</v>
      </c>
      <c r="J591">
        <v>9.118627</v>
      </c>
      <c r="K591">
        <v>9.118627</v>
      </c>
      <c r="L591">
        <v>650.96439999999996</v>
      </c>
      <c r="M591">
        <v>650</v>
      </c>
      <c r="N591">
        <v>3.5618020000000001</v>
      </c>
      <c r="O591">
        <v>4.5199999999989603E-2</v>
      </c>
      <c r="P591">
        <v>9.0345302706794097</v>
      </c>
      <c r="Q591">
        <v>-13.105258788925299</v>
      </c>
      <c r="R591">
        <v>78.5</v>
      </c>
      <c r="S591">
        <v>80.5</v>
      </c>
      <c r="T591">
        <v>78.5</v>
      </c>
      <c r="U591">
        <v>80.5</v>
      </c>
      <c r="V591" t="s">
        <v>11987</v>
      </c>
      <c r="W591" t="s">
        <v>9070</v>
      </c>
      <c r="X591" t="s">
        <v>931</v>
      </c>
      <c r="Y591" t="s">
        <v>625</v>
      </c>
      <c r="Z591" t="s">
        <v>11839</v>
      </c>
      <c r="AA591" t="s">
        <v>256</v>
      </c>
      <c r="AB591" t="s">
        <v>11990</v>
      </c>
      <c r="AC591">
        <v>79.971528000000006</v>
      </c>
      <c r="AD591">
        <v>1.4715279999999999</v>
      </c>
      <c r="AE591" s="6">
        <v>44321</v>
      </c>
      <c r="AF591" s="6">
        <v>46147</v>
      </c>
      <c r="AG591" t="s">
        <v>1658</v>
      </c>
      <c r="AH591">
        <v>4.0472219999999997</v>
      </c>
      <c r="AI591">
        <v>3.5790006860333898</v>
      </c>
      <c r="AJ591">
        <v>15.362197999999999</v>
      </c>
      <c r="AK591">
        <v>9.1186273236624302</v>
      </c>
      <c r="AL591">
        <v>650</v>
      </c>
      <c r="AM591">
        <v>641</v>
      </c>
      <c r="AN591">
        <v>3.25</v>
      </c>
      <c r="AO591" t="s">
        <v>11991</v>
      </c>
      <c r="AP591">
        <v>1</v>
      </c>
      <c r="AQ591">
        <v>2</v>
      </c>
      <c r="AR591">
        <v>72.552647671468307</v>
      </c>
      <c r="AS591">
        <v>-7.6892502137440005E-2</v>
      </c>
      <c r="AT591">
        <v>-1.55538346268807</v>
      </c>
      <c r="AU591">
        <v>-0.72374618622811204</v>
      </c>
      <c r="AV591">
        <v>1.96851662169619</v>
      </c>
    </row>
    <row r="592" spans="1:48" x14ac:dyDescent="0.25">
      <c r="A592" t="s">
        <v>14070</v>
      </c>
      <c r="B592" s="6">
        <v>44664</v>
      </c>
      <c r="C592" t="s">
        <v>14071</v>
      </c>
      <c r="D592" t="s">
        <v>360</v>
      </c>
      <c r="E592">
        <v>58678042.399999999</v>
      </c>
      <c r="F592">
        <v>43400154.299999997</v>
      </c>
      <c r="G592">
        <v>1.6081169175818401E-2</v>
      </c>
      <c r="H592">
        <v>7.2972219999999997</v>
      </c>
      <c r="I592">
        <v>5.7254110000000003</v>
      </c>
      <c r="J592">
        <v>9.5889620000000004</v>
      </c>
      <c r="K592">
        <v>9.5889620000000004</v>
      </c>
      <c r="L592">
        <v>688.7953</v>
      </c>
      <c r="M592">
        <v>690</v>
      </c>
      <c r="N592">
        <v>5.6978160000000004</v>
      </c>
      <c r="O592">
        <v>7.1400000000010302E-2</v>
      </c>
      <c r="P592">
        <v>10.759039589691101</v>
      </c>
      <c r="Q592">
        <v>-16.591543031407401</v>
      </c>
      <c r="R592">
        <v>73</v>
      </c>
      <c r="S592">
        <v>75</v>
      </c>
      <c r="T592">
        <v>73</v>
      </c>
      <c r="U592">
        <v>75</v>
      </c>
      <c r="V592" t="s">
        <v>11987</v>
      </c>
      <c r="W592" t="s">
        <v>9073</v>
      </c>
      <c r="X592" t="s">
        <v>931</v>
      </c>
      <c r="Y592" t="s">
        <v>625</v>
      </c>
      <c r="Z592" t="s">
        <v>11839</v>
      </c>
      <c r="AA592" t="s">
        <v>256</v>
      </c>
      <c r="AB592" t="s">
        <v>11990</v>
      </c>
      <c r="AC592">
        <v>73.963194000000001</v>
      </c>
      <c r="AD592">
        <v>0.96319399999999999</v>
      </c>
      <c r="AE592" s="6">
        <v>43682</v>
      </c>
      <c r="AF592" s="6">
        <v>47335</v>
      </c>
      <c r="AG592" t="s">
        <v>1658</v>
      </c>
      <c r="AH592">
        <v>7.2972219999999997</v>
      </c>
      <c r="AI592">
        <v>5.7254113750760398</v>
      </c>
      <c r="AJ592">
        <v>40.097703000000003</v>
      </c>
      <c r="AK592">
        <v>9.5889622893847601</v>
      </c>
      <c r="AL592">
        <v>690</v>
      </c>
      <c r="AM592">
        <v>688</v>
      </c>
      <c r="AN592">
        <v>4.75</v>
      </c>
      <c r="AO592" t="s">
        <v>11991</v>
      </c>
      <c r="AP592">
        <v>1</v>
      </c>
      <c r="AQ592">
        <v>2</v>
      </c>
      <c r="AR592">
        <v>72.552647671468307</v>
      </c>
      <c r="AS592">
        <v>-7.6892502137440005E-2</v>
      </c>
      <c r="AT592">
        <v>-1.55538346268807</v>
      </c>
      <c r="AU592">
        <v>-0.72374618622811204</v>
      </c>
      <c r="AV592">
        <v>1.96851662169619</v>
      </c>
    </row>
    <row r="593" spans="1:48" x14ac:dyDescent="0.25">
      <c r="A593" t="s">
        <v>14072</v>
      </c>
      <c r="B593" s="6">
        <v>44664</v>
      </c>
      <c r="C593" t="s">
        <v>14073</v>
      </c>
      <c r="D593" t="s">
        <v>360</v>
      </c>
      <c r="E593">
        <v>39118695.200000003</v>
      </c>
      <c r="F593">
        <v>28650641.100000001</v>
      </c>
      <c r="G593">
        <v>1.06159946619828E-2</v>
      </c>
      <c r="H593">
        <v>7.7388890000000004</v>
      </c>
      <c r="I593">
        <v>5.9661109999999997</v>
      </c>
      <c r="J593">
        <v>9.5815999999999999</v>
      </c>
      <c r="K593">
        <v>9.5815999999999999</v>
      </c>
      <c r="L593">
        <v>688.20630000000006</v>
      </c>
      <c r="M593">
        <v>689</v>
      </c>
      <c r="N593">
        <v>5.9370839999999996</v>
      </c>
      <c r="O593">
        <v>-2.7514999999999898</v>
      </c>
      <c r="P593">
        <v>10.8767884034033</v>
      </c>
      <c r="Q593">
        <v>-17.787879988159499</v>
      </c>
      <c r="R593">
        <v>72</v>
      </c>
      <c r="S593">
        <v>74</v>
      </c>
      <c r="T593">
        <v>72</v>
      </c>
      <c r="U593">
        <v>74</v>
      </c>
      <c r="V593" t="s">
        <v>11987</v>
      </c>
      <c r="W593" t="s">
        <v>9074</v>
      </c>
      <c r="X593" t="s">
        <v>931</v>
      </c>
      <c r="Y593" t="s">
        <v>625</v>
      </c>
      <c r="Z593" t="s">
        <v>11839</v>
      </c>
      <c r="AA593" t="s">
        <v>256</v>
      </c>
      <c r="AB593" t="s">
        <v>11990</v>
      </c>
      <c r="AC593">
        <v>73.240278000000004</v>
      </c>
      <c r="AD593">
        <v>1.240278</v>
      </c>
      <c r="AE593" s="6">
        <v>43844</v>
      </c>
      <c r="AF593" s="6">
        <v>47497</v>
      </c>
      <c r="AG593" t="s">
        <v>1658</v>
      </c>
      <c r="AH593">
        <v>7.7388890000000004</v>
      </c>
      <c r="AI593">
        <v>5.9661114155754804</v>
      </c>
      <c r="AJ593">
        <v>43.951303000000003</v>
      </c>
      <c r="AK593">
        <v>9.5816004361995599</v>
      </c>
      <c r="AL593">
        <v>689</v>
      </c>
      <c r="AM593">
        <v>686</v>
      </c>
      <c r="AN593">
        <v>4.75</v>
      </c>
      <c r="AO593" t="s">
        <v>11991</v>
      </c>
      <c r="AP593">
        <v>1</v>
      </c>
      <c r="AQ593">
        <v>2</v>
      </c>
      <c r="AR593">
        <v>72.552647671468307</v>
      </c>
      <c r="AS593">
        <v>-7.6892502137440005E-2</v>
      </c>
      <c r="AT593">
        <v>-1.55538346268807</v>
      </c>
      <c r="AU593">
        <v>-0.72374618622811204</v>
      </c>
      <c r="AV593">
        <v>1.96851662169619</v>
      </c>
    </row>
    <row r="594" spans="1:48" x14ac:dyDescent="0.25">
      <c r="A594" t="s">
        <v>14074</v>
      </c>
      <c r="B594" s="6">
        <v>44664</v>
      </c>
      <c r="C594" t="s">
        <v>14075</v>
      </c>
      <c r="D594" t="s">
        <v>360</v>
      </c>
      <c r="E594">
        <v>58678042.399999999</v>
      </c>
      <c r="F594">
        <v>41062894.100000001</v>
      </c>
      <c r="G594">
        <v>1.5215138206765001E-2</v>
      </c>
      <c r="H594">
        <v>27.7</v>
      </c>
      <c r="I594">
        <v>-2.4066109999999998</v>
      </c>
      <c r="J594">
        <v>9.6148769999999999</v>
      </c>
      <c r="K594">
        <v>9.6148769999999999</v>
      </c>
      <c r="L594">
        <v>677.61670000000004</v>
      </c>
      <c r="M594">
        <v>679</v>
      </c>
      <c r="N594">
        <v>10.383839999999999</v>
      </c>
      <c r="O594">
        <v>0.12259999999999401</v>
      </c>
      <c r="P594">
        <v>9.2231018173292103</v>
      </c>
      <c r="Q594">
        <v>-12.435351106892799</v>
      </c>
      <c r="R594">
        <v>69.612499999999997</v>
      </c>
      <c r="S594">
        <v>71.766499999999994</v>
      </c>
      <c r="T594">
        <v>69.612499999999997</v>
      </c>
      <c r="U594">
        <v>71.766499999999994</v>
      </c>
      <c r="V594" t="s">
        <v>11987</v>
      </c>
      <c r="W594" t="s">
        <v>11557</v>
      </c>
      <c r="X594" t="s">
        <v>931</v>
      </c>
      <c r="Y594" t="s">
        <v>625</v>
      </c>
      <c r="Z594" t="s">
        <v>11839</v>
      </c>
      <c r="AA594" t="s">
        <v>290</v>
      </c>
      <c r="AB594" t="s">
        <v>753</v>
      </c>
      <c r="AC594">
        <v>69.98</v>
      </c>
      <c r="AD594">
        <v>0.36749999999999999</v>
      </c>
      <c r="AE594" s="6">
        <v>42999</v>
      </c>
      <c r="AF594" s="6">
        <v>54788</v>
      </c>
      <c r="AG594" t="s">
        <v>1658</v>
      </c>
      <c r="AH594">
        <v>27.7</v>
      </c>
      <c r="AI594">
        <v>-2.4066112092882199</v>
      </c>
      <c r="AJ594">
        <v>-39.178482000000002</v>
      </c>
      <c r="AK594">
        <v>9.6148769364190407</v>
      </c>
      <c r="AL594">
        <v>679</v>
      </c>
      <c r="AM594">
        <v>699</v>
      </c>
      <c r="AN594">
        <v>4.9000000000000004</v>
      </c>
      <c r="AO594" t="s">
        <v>11991</v>
      </c>
      <c r="AP594">
        <v>1</v>
      </c>
      <c r="AQ594">
        <v>2</v>
      </c>
      <c r="AR594">
        <v>72.552647671468307</v>
      </c>
      <c r="AS594">
        <v>-7.6892502137440005E-2</v>
      </c>
      <c r="AT594">
        <v>-1.55538346268807</v>
      </c>
      <c r="AU594">
        <v>-0.72374618622811204</v>
      </c>
      <c r="AV594">
        <v>1.96851662169619</v>
      </c>
    </row>
    <row r="595" spans="1:48" x14ac:dyDescent="0.25">
      <c r="A595" t="s">
        <v>14076</v>
      </c>
      <c r="B595" s="6">
        <v>44664</v>
      </c>
      <c r="C595" t="s">
        <v>14077</v>
      </c>
      <c r="D595" t="s">
        <v>360</v>
      </c>
      <c r="E595">
        <v>48898368.799999997</v>
      </c>
      <c r="F595">
        <v>40978938.600000001</v>
      </c>
      <c r="G595">
        <v>1.51840299798619E-2</v>
      </c>
      <c r="H595">
        <v>4.7944440000000004</v>
      </c>
      <c r="I595">
        <v>3.9473050000000001</v>
      </c>
      <c r="J595">
        <v>10.063185000000001</v>
      </c>
      <c r="K595">
        <v>10.063185000000001</v>
      </c>
      <c r="L595">
        <v>742.28179999999998</v>
      </c>
      <c r="M595">
        <v>744</v>
      </c>
      <c r="N595">
        <v>3.925017</v>
      </c>
      <c r="O595">
        <v>-0.18179999999999799</v>
      </c>
      <c r="P595">
        <v>10.9378565230381</v>
      </c>
      <c r="Q595">
        <v>-12.229835493245</v>
      </c>
      <c r="R595">
        <v>82.581249999999997</v>
      </c>
      <c r="S595">
        <v>84.636250000000004</v>
      </c>
      <c r="T595">
        <v>82.581249999999997</v>
      </c>
      <c r="U595">
        <v>84.636250000000004</v>
      </c>
      <c r="V595" t="s">
        <v>11987</v>
      </c>
      <c r="W595" t="s">
        <v>9071</v>
      </c>
      <c r="X595" t="s">
        <v>931</v>
      </c>
      <c r="Y595" t="s">
        <v>625</v>
      </c>
      <c r="Z595" t="s">
        <v>11839</v>
      </c>
      <c r="AA595" t="s">
        <v>256</v>
      </c>
      <c r="AB595" t="s">
        <v>11990</v>
      </c>
      <c r="AC595">
        <v>83.804305999999997</v>
      </c>
      <c r="AD595">
        <v>1.2230559999999999</v>
      </c>
      <c r="AE595" s="6">
        <v>42039</v>
      </c>
      <c r="AF595" s="6">
        <v>46422</v>
      </c>
      <c r="AG595" t="s">
        <v>1658</v>
      </c>
      <c r="AH595">
        <v>4.7944440000000004</v>
      </c>
      <c r="AI595">
        <v>3.94730538148761</v>
      </c>
      <c r="AJ595">
        <v>19.098844</v>
      </c>
      <c r="AK595">
        <v>10.0631849317197</v>
      </c>
      <c r="AL595">
        <v>744</v>
      </c>
      <c r="AM595">
        <v>736</v>
      </c>
      <c r="AN595">
        <v>5.95</v>
      </c>
      <c r="AO595" t="s">
        <v>11991</v>
      </c>
      <c r="AP595">
        <v>1</v>
      </c>
      <c r="AQ595">
        <v>2</v>
      </c>
      <c r="AR595">
        <v>72.552647671468307</v>
      </c>
      <c r="AS595">
        <v>-7.6892502137440005E-2</v>
      </c>
      <c r="AT595">
        <v>-1.55538346268807</v>
      </c>
      <c r="AU595">
        <v>-0.72374618622811204</v>
      </c>
      <c r="AV595">
        <v>1.96851662169619</v>
      </c>
    </row>
    <row r="596" spans="1:48" x14ac:dyDescent="0.25">
      <c r="A596" t="s">
        <v>14078</v>
      </c>
      <c r="B596" s="6">
        <v>44664</v>
      </c>
      <c r="C596" t="s">
        <v>14079</v>
      </c>
      <c r="D596" t="s">
        <v>360</v>
      </c>
      <c r="E596">
        <v>68457716</v>
      </c>
      <c r="F596">
        <v>63186471.899999999</v>
      </c>
      <c r="G596">
        <v>2.3412643555883302E-2</v>
      </c>
      <c r="H596">
        <v>2.2833329999999998</v>
      </c>
      <c r="I596">
        <v>2.046081</v>
      </c>
      <c r="J596">
        <v>9.4724710000000005</v>
      </c>
      <c r="K596">
        <v>9.4724710000000005</v>
      </c>
      <c r="L596">
        <v>706.65710000000001</v>
      </c>
      <c r="M596">
        <v>706</v>
      </c>
      <c r="N596">
        <v>2.0379459999999998</v>
      </c>
      <c r="O596">
        <v>7.2300000000002904E-2</v>
      </c>
      <c r="P596">
        <v>9.7938159115365995</v>
      </c>
      <c r="Q596">
        <v>-7.8418407682471596</v>
      </c>
      <c r="R596">
        <v>91</v>
      </c>
      <c r="S596">
        <v>93</v>
      </c>
      <c r="T596">
        <v>91</v>
      </c>
      <c r="U596">
        <v>93</v>
      </c>
      <c r="V596" t="s">
        <v>11987</v>
      </c>
      <c r="W596" t="s">
        <v>9068</v>
      </c>
      <c r="X596" t="s">
        <v>931</v>
      </c>
      <c r="Y596" t="s">
        <v>625</v>
      </c>
      <c r="Z596" t="s">
        <v>11839</v>
      </c>
      <c r="AA596" t="s">
        <v>256</v>
      </c>
      <c r="AB596" t="s">
        <v>11990</v>
      </c>
      <c r="AC596">
        <v>92.3</v>
      </c>
      <c r="AD596">
        <v>1.3</v>
      </c>
      <c r="AE596" s="6">
        <v>41850</v>
      </c>
      <c r="AF596" s="6">
        <v>45503</v>
      </c>
      <c r="AG596" t="s">
        <v>1658</v>
      </c>
      <c r="AH596">
        <v>2.2833329999999998</v>
      </c>
      <c r="AI596">
        <v>2.0460811755206301</v>
      </c>
      <c r="AJ596">
        <v>5.2967399999999998</v>
      </c>
      <c r="AK596">
        <v>9.4724705861219505</v>
      </c>
      <c r="AL596">
        <v>706</v>
      </c>
      <c r="AM596">
        <v>684</v>
      </c>
      <c r="AN596">
        <v>6</v>
      </c>
      <c r="AO596" t="s">
        <v>11991</v>
      </c>
      <c r="AP596">
        <v>1</v>
      </c>
      <c r="AQ596">
        <v>2</v>
      </c>
      <c r="AR596">
        <v>72.552647671468307</v>
      </c>
      <c r="AS596">
        <v>-7.6892502137440005E-2</v>
      </c>
      <c r="AT596">
        <v>-1.55538346268807</v>
      </c>
      <c r="AU596">
        <v>-0.72374618622811204</v>
      </c>
      <c r="AV596">
        <v>1.96851662169619</v>
      </c>
    </row>
    <row r="597" spans="1:48" x14ac:dyDescent="0.25">
      <c r="A597" t="s">
        <v>14080</v>
      </c>
      <c r="B597" s="6">
        <v>44664</v>
      </c>
      <c r="C597" t="s">
        <v>14081</v>
      </c>
      <c r="D597" t="s">
        <v>360</v>
      </c>
      <c r="E597">
        <v>69093394.799999997</v>
      </c>
      <c r="F597">
        <v>17164718.699999999</v>
      </c>
      <c r="G597">
        <v>6.3600867144091196E-3</v>
      </c>
      <c r="H597">
        <v>2.0222220000000002</v>
      </c>
      <c r="I597">
        <v>1.1095889999999999</v>
      </c>
      <c r="J597">
        <v>97.237750000000005</v>
      </c>
      <c r="K597">
        <v>97.237750000000005</v>
      </c>
      <c r="L597">
        <v>9488.9817000000003</v>
      </c>
      <c r="M597">
        <v>9493</v>
      </c>
      <c r="N597">
        <v>1.104895</v>
      </c>
      <c r="O597">
        <v>-7.2222999999999997</v>
      </c>
      <c r="P597">
        <v>-8.36774515698262</v>
      </c>
      <c r="Q597">
        <v>-61.557907975961903</v>
      </c>
      <c r="R597">
        <v>22</v>
      </c>
      <c r="S597">
        <v>25</v>
      </c>
      <c r="T597">
        <v>22</v>
      </c>
      <c r="U597">
        <v>25</v>
      </c>
      <c r="V597" t="s">
        <v>11987</v>
      </c>
      <c r="W597" t="s">
        <v>9346</v>
      </c>
      <c r="X597" t="s">
        <v>931</v>
      </c>
      <c r="Y597" t="s">
        <v>625</v>
      </c>
      <c r="Z597" t="s">
        <v>11839</v>
      </c>
      <c r="AA597" t="s">
        <v>434</v>
      </c>
      <c r="AB597" t="s">
        <v>12045</v>
      </c>
      <c r="AC597">
        <v>24.842777999999999</v>
      </c>
      <c r="AD597">
        <v>2.842778</v>
      </c>
      <c r="AE597" s="6">
        <v>44222</v>
      </c>
      <c r="AF597" s="6">
        <v>45408</v>
      </c>
      <c r="AG597" t="s">
        <v>2306</v>
      </c>
      <c r="AH597">
        <v>2.0222220000000002</v>
      </c>
      <c r="AI597">
        <v>1.1095893407523401</v>
      </c>
      <c r="AJ597">
        <v>1.850346</v>
      </c>
      <c r="AK597">
        <v>97.237749734212201</v>
      </c>
      <c r="AL597">
        <v>9493</v>
      </c>
      <c r="AM597">
        <v>9467</v>
      </c>
      <c r="AN597">
        <v>5.95</v>
      </c>
      <c r="AO597" t="s">
        <v>11991</v>
      </c>
      <c r="AP597">
        <v>1</v>
      </c>
      <c r="AQ597">
        <v>3</v>
      </c>
      <c r="AR597">
        <v>59.962497213203797</v>
      </c>
      <c r="AS597">
        <v>4.1406962548293701E-2</v>
      </c>
      <c r="AT597">
        <v>0.22070412398046799</v>
      </c>
      <c r="AU597">
        <v>0.21219123494901701</v>
      </c>
      <c r="AV597">
        <v>-6.1528144232333597E-2</v>
      </c>
    </row>
    <row r="598" spans="1:48" x14ac:dyDescent="0.25">
      <c r="A598" t="s">
        <v>14082</v>
      </c>
      <c r="B598" s="6">
        <v>44664</v>
      </c>
      <c r="C598" t="s">
        <v>14083</v>
      </c>
      <c r="D598" t="s">
        <v>360</v>
      </c>
      <c r="E598">
        <v>44008531.799999997</v>
      </c>
      <c r="F598">
        <v>11348700.1</v>
      </c>
      <c r="G598">
        <v>4.2050626233240199E-3</v>
      </c>
      <c r="H598">
        <v>1.2250000000000001</v>
      </c>
      <c r="I598">
        <v>0.62532100000000002</v>
      </c>
      <c r="J598">
        <v>157.483825</v>
      </c>
      <c r="K598">
        <v>157.483825</v>
      </c>
      <c r="L598">
        <v>15566.4725</v>
      </c>
      <c r="M598">
        <v>15564</v>
      </c>
      <c r="N598">
        <v>0.62302000000000002</v>
      </c>
      <c r="O598">
        <v>-10.1959</v>
      </c>
      <c r="P598">
        <v>-9.6276466242487793</v>
      </c>
      <c r="Q598">
        <v>-59.486587928697702</v>
      </c>
      <c r="R598">
        <v>24</v>
      </c>
      <c r="S598">
        <v>27</v>
      </c>
      <c r="T598">
        <v>24</v>
      </c>
      <c r="U598">
        <v>27</v>
      </c>
      <c r="V598" t="s">
        <v>11987</v>
      </c>
      <c r="W598" t="s">
        <v>9342</v>
      </c>
      <c r="X598" t="s">
        <v>931</v>
      </c>
      <c r="Y598" t="s">
        <v>625</v>
      </c>
      <c r="Z598" t="s">
        <v>11839</v>
      </c>
      <c r="AA598" t="s">
        <v>434</v>
      </c>
      <c r="AB598" t="s">
        <v>12045</v>
      </c>
      <c r="AC598">
        <v>25.787500000000001</v>
      </c>
      <c r="AD598">
        <v>1.7875000000000001</v>
      </c>
      <c r="AE598" s="6">
        <v>44021</v>
      </c>
      <c r="AF598" s="6">
        <v>45116</v>
      </c>
      <c r="AG598" t="s">
        <v>2306</v>
      </c>
      <c r="AH598">
        <v>1.2250000000000001</v>
      </c>
      <c r="AI598">
        <v>0.62532149270846105</v>
      </c>
      <c r="AJ598">
        <v>0.85750899999999997</v>
      </c>
      <c r="AK598">
        <v>157.48382471491399</v>
      </c>
      <c r="AL598">
        <v>15564</v>
      </c>
      <c r="AM598">
        <v>15527</v>
      </c>
      <c r="AN598">
        <v>6.5</v>
      </c>
      <c r="AO598" t="s">
        <v>11991</v>
      </c>
      <c r="AP598">
        <v>1</v>
      </c>
      <c r="AQ598">
        <v>3</v>
      </c>
      <c r="AR598">
        <v>59.962497213203797</v>
      </c>
      <c r="AS598">
        <v>4.1406962548293701E-2</v>
      </c>
      <c r="AT598">
        <v>0.22070412398046799</v>
      </c>
      <c r="AU598">
        <v>0.21219123494901701</v>
      </c>
      <c r="AV598">
        <v>-6.1528144232333597E-2</v>
      </c>
    </row>
    <row r="599" spans="1:48" x14ac:dyDescent="0.25">
      <c r="A599" t="s">
        <v>14084</v>
      </c>
      <c r="B599" s="6">
        <v>44664</v>
      </c>
      <c r="C599" t="s">
        <v>14085</v>
      </c>
      <c r="D599" t="s">
        <v>360</v>
      </c>
      <c r="E599">
        <v>55010664.600000001</v>
      </c>
      <c r="F599">
        <v>12525622.5</v>
      </c>
      <c r="G599">
        <v>4.6411506377698596E-3</v>
      </c>
      <c r="H599">
        <v>2.7277779999999998</v>
      </c>
      <c r="I599">
        <v>1.5683549999999999</v>
      </c>
      <c r="J599">
        <v>76.496041000000005</v>
      </c>
      <c r="K599">
        <v>76.496041000000005</v>
      </c>
      <c r="L599">
        <v>7399.1473999999998</v>
      </c>
      <c r="M599">
        <v>7403</v>
      </c>
      <c r="N599">
        <v>1.5585640000000001</v>
      </c>
      <c r="O599">
        <v>-11.3933999999999</v>
      </c>
      <c r="P599">
        <v>-12.481315561904101</v>
      </c>
      <c r="Q599">
        <v>-63.611762780128203</v>
      </c>
      <c r="R599">
        <v>21</v>
      </c>
      <c r="S599">
        <v>24</v>
      </c>
      <c r="T599">
        <v>21</v>
      </c>
      <c r="U599">
        <v>24</v>
      </c>
      <c r="V599" t="s">
        <v>11987</v>
      </c>
      <c r="W599" t="s">
        <v>9348</v>
      </c>
      <c r="X599" t="s">
        <v>931</v>
      </c>
      <c r="Y599" t="s">
        <v>625</v>
      </c>
      <c r="Z599" t="s">
        <v>11839</v>
      </c>
      <c r="AA599" t="s">
        <v>434</v>
      </c>
      <c r="AB599" t="s">
        <v>12045</v>
      </c>
      <c r="AC599">
        <v>22.769444</v>
      </c>
      <c r="AD599">
        <v>1.769444</v>
      </c>
      <c r="AE599" s="6">
        <v>43840</v>
      </c>
      <c r="AF599" s="6">
        <v>45667</v>
      </c>
      <c r="AG599" t="s">
        <v>2306</v>
      </c>
      <c r="AH599">
        <v>2.7277779999999998</v>
      </c>
      <c r="AI599">
        <v>1.56835509367407</v>
      </c>
      <c r="AJ599">
        <v>3.4789560000000002</v>
      </c>
      <c r="AK599">
        <v>76.496040754528394</v>
      </c>
      <c r="AL599">
        <v>7403</v>
      </c>
      <c r="AM599">
        <v>7386</v>
      </c>
      <c r="AN599">
        <v>6.5</v>
      </c>
      <c r="AO599" t="s">
        <v>11991</v>
      </c>
      <c r="AP599">
        <v>1</v>
      </c>
      <c r="AQ599">
        <v>3</v>
      </c>
      <c r="AR599">
        <v>59.962497213203797</v>
      </c>
      <c r="AS599">
        <v>4.1406962548293701E-2</v>
      </c>
      <c r="AT599">
        <v>0.22070412398046799</v>
      </c>
      <c r="AU599">
        <v>0.21219123494901701</v>
      </c>
      <c r="AV599">
        <v>-6.1528144232333597E-2</v>
      </c>
    </row>
    <row r="600" spans="1:48" x14ac:dyDescent="0.25">
      <c r="A600" t="s">
        <v>14086</v>
      </c>
      <c r="B600" s="6">
        <v>44664</v>
      </c>
      <c r="C600" t="s">
        <v>14087</v>
      </c>
      <c r="D600" t="s">
        <v>360</v>
      </c>
      <c r="E600">
        <v>44008531.799999997</v>
      </c>
      <c r="F600">
        <v>9893362.6360768005</v>
      </c>
      <c r="G600">
        <v>3.6658127304757199E-3</v>
      </c>
      <c r="H600">
        <v>3.7722220000000002</v>
      </c>
      <c r="I600">
        <v>2.1416970000000002</v>
      </c>
      <c r="J600">
        <v>58.197631999999999</v>
      </c>
      <c r="K600">
        <v>58.197631999999999</v>
      </c>
      <c r="L600">
        <v>5560.0198999999902</v>
      </c>
      <c r="M600">
        <v>5566</v>
      </c>
      <c r="N600">
        <v>2.129235</v>
      </c>
      <c r="O600">
        <v>-7.8979999999999997</v>
      </c>
      <c r="P600">
        <v>-12.6214627685236</v>
      </c>
      <c r="Q600">
        <v>-63.817792203769102</v>
      </c>
      <c r="R600">
        <v>21</v>
      </c>
      <c r="S600">
        <v>24</v>
      </c>
      <c r="T600">
        <v>21</v>
      </c>
      <c r="U600">
        <v>24</v>
      </c>
      <c r="V600" t="s">
        <v>11987</v>
      </c>
      <c r="W600" t="s">
        <v>9352</v>
      </c>
      <c r="X600" t="s">
        <v>931</v>
      </c>
      <c r="Y600" t="s">
        <v>625</v>
      </c>
      <c r="Z600" t="s">
        <v>11839</v>
      </c>
      <c r="AA600" t="s">
        <v>434</v>
      </c>
      <c r="AB600" t="s">
        <v>12045</v>
      </c>
      <c r="AC600">
        <v>22.480556</v>
      </c>
      <c r="AD600">
        <v>1.480556</v>
      </c>
      <c r="AE600" s="6">
        <v>44222</v>
      </c>
      <c r="AF600" s="6">
        <v>46048</v>
      </c>
      <c r="AG600" t="s">
        <v>2306</v>
      </c>
      <c r="AH600">
        <v>3.7722220000000002</v>
      </c>
      <c r="AI600">
        <v>2.1416967685025301</v>
      </c>
      <c r="AJ600">
        <v>6.6147460000000002</v>
      </c>
      <c r="AK600">
        <v>58.197631747743699</v>
      </c>
      <c r="AL600">
        <v>5566</v>
      </c>
      <c r="AM600">
        <v>5554</v>
      </c>
      <c r="AN600">
        <v>6.5</v>
      </c>
      <c r="AO600" t="s">
        <v>11991</v>
      </c>
      <c r="AP600">
        <v>1</v>
      </c>
      <c r="AQ600">
        <v>3</v>
      </c>
      <c r="AR600">
        <v>59.962497213203797</v>
      </c>
      <c r="AS600">
        <v>4.1406962548293701E-2</v>
      </c>
      <c r="AT600">
        <v>0.22070412398046799</v>
      </c>
      <c r="AU600">
        <v>0.21219123494901701</v>
      </c>
      <c r="AV600">
        <v>-6.1528144232333597E-2</v>
      </c>
    </row>
    <row r="601" spans="1:48" x14ac:dyDescent="0.25">
      <c r="A601" t="s">
        <v>14088</v>
      </c>
      <c r="B601" s="6">
        <v>44664</v>
      </c>
      <c r="C601" t="s">
        <v>14089</v>
      </c>
      <c r="D601" t="s">
        <v>360</v>
      </c>
      <c r="E601">
        <v>45475482.600000001</v>
      </c>
      <c r="F601">
        <v>10634631.199999999</v>
      </c>
      <c r="G601">
        <v>3.94047686444313E-3</v>
      </c>
      <c r="H601">
        <v>2.2916669999999999</v>
      </c>
      <c r="I601">
        <v>1.3388990000000001</v>
      </c>
      <c r="J601">
        <v>87.402871000000005</v>
      </c>
      <c r="K601">
        <v>87.402871000000005</v>
      </c>
      <c r="L601">
        <v>8499.5120999999999</v>
      </c>
      <c r="M601">
        <v>8502</v>
      </c>
      <c r="N601">
        <v>1.3314490000000001</v>
      </c>
      <c r="O601">
        <v>-10.2684</v>
      </c>
      <c r="P601">
        <v>-8.7462682288048406</v>
      </c>
      <c r="Q601">
        <v>-63.029636788469404</v>
      </c>
      <c r="R601">
        <v>22</v>
      </c>
      <c r="S601">
        <v>25</v>
      </c>
      <c r="T601">
        <v>22</v>
      </c>
      <c r="U601">
        <v>25</v>
      </c>
      <c r="V601" t="s">
        <v>11987</v>
      </c>
      <c r="W601" t="s">
        <v>9344</v>
      </c>
      <c r="X601" t="s">
        <v>931</v>
      </c>
      <c r="Y601" t="s">
        <v>625</v>
      </c>
      <c r="Z601" t="s">
        <v>11839</v>
      </c>
      <c r="AA601" t="s">
        <v>434</v>
      </c>
      <c r="AB601" t="s">
        <v>12045</v>
      </c>
      <c r="AC601">
        <v>23.385417</v>
      </c>
      <c r="AD601">
        <v>1.3854169999999999</v>
      </c>
      <c r="AE601" s="6">
        <v>44046</v>
      </c>
      <c r="AF601" s="6">
        <v>45507</v>
      </c>
      <c r="AG601" t="s">
        <v>2306</v>
      </c>
      <c r="AH601">
        <v>2.2916669999999999</v>
      </c>
      <c r="AI601">
        <v>1.33889904739693</v>
      </c>
      <c r="AJ601">
        <v>2.4777480000000001</v>
      </c>
      <c r="AK601">
        <v>87.402871099417894</v>
      </c>
      <c r="AL601">
        <v>8502</v>
      </c>
      <c r="AM601">
        <v>8480</v>
      </c>
      <c r="AN601">
        <v>6.65</v>
      </c>
      <c r="AO601" t="s">
        <v>11991</v>
      </c>
      <c r="AP601">
        <v>1</v>
      </c>
      <c r="AQ601">
        <v>3</v>
      </c>
      <c r="AR601">
        <v>59.962497213203797</v>
      </c>
      <c r="AS601">
        <v>4.1406962548293701E-2</v>
      </c>
      <c r="AT601">
        <v>0.22070412398046799</v>
      </c>
      <c r="AU601">
        <v>0.21219123494901701</v>
      </c>
      <c r="AV601">
        <v>-6.1528144232333597E-2</v>
      </c>
    </row>
    <row r="602" spans="1:48" x14ac:dyDescent="0.25">
      <c r="A602" t="s">
        <v>17891</v>
      </c>
      <c r="B602" s="6">
        <v>44664</v>
      </c>
      <c r="C602" t="s">
        <v>17892</v>
      </c>
      <c r="D602" t="s">
        <v>360</v>
      </c>
      <c r="E602">
        <v>29339021.399999999</v>
      </c>
      <c r="F602">
        <v>7646400.8898954997</v>
      </c>
      <c r="G602">
        <v>2.83324030014684E-3</v>
      </c>
      <c r="H602">
        <v>2.5055559999999999</v>
      </c>
      <c r="I602">
        <v>1.247492</v>
      </c>
      <c r="J602">
        <v>83.828166999999993</v>
      </c>
      <c r="K602">
        <v>83.828166999999993</v>
      </c>
      <c r="L602">
        <v>8137.2933999999896</v>
      </c>
      <c r="M602">
        <v>8140</v>
      </c>
      <c r="N602">
        <v>1.240891</v>
      </c>
      <c r="O602">
        <v>-10.088900000000001</v>
      </c>
      <c r="P602">
        <v>-11.043692232667601</v>
      </c>
      <c r="Q602">
        <v>-60.570200326191902</v>
      </c>
      <c r="R602">
        <v>21</v>
      </c>
      <c r="S602">
        <v>24</v>
      </c>
      <c r="T602">
        <v>21</v>
      </c>
      <c r="U602">
        <v>24</v>
      </c>
      <c r="V602" t="s">
        <v>11987</v>
      </c>
      <c r="W602" t="s">
        <v>17701</v>
      </c>
      <c r="X602" t="s">
        <v>931</v>
      </c>
      <c r="Y602" t="s">
        <v>625</v>
      </c>
      <c r="Z602" t="s">
        <v>11839</v>
      </c>
      <c r="AA602" t="s">
        <v>11839</v>
      </c>
      <c r="AB602" t="s">
        <v>12045</v>
      </c>
      <c r="AC602">
        <v>26.062221999999998</v>
      </c>
      <c r="AD602">
        <v>5.0622220000000002</v>
      </c>
      <c r="AE602" s="6">
        <v>44397</v>
      </c>
      <c r="AF602" s="6">
        <v>45585</v>
      </c>
      <c r="AG602" t="s">
        <v>2306</v>
      </c>
      <c r="AH602">
        <v>2.5055559999999999</v>
      </c>
      <c r="AI602">
        <v>1.2474916760382599</v>
      </c>
      <c r="AJ602">
        <v>2.5088210000000002</v>
      </c>
      <c r="AK602">
        <v>83.828166750635106</v>
      </c>
      <c r="AL602">
        <v>8140</v>
      </c>
      <c r="AM602">
        <v>8120</v>
      </c>
      <c r="AN602">
        <v>6.8</v>
      </c>
      <c r="AO602" t="s">
        <v>11991</v>
      </c>
      <c r="AP602">
        <v>1</v>
      </c>
      <c r="AQ602">
        <v>3</v>
      </c>
      <c r="AR602">
        <v>59.962497213203797</v>
      </c>
      <c r="AS602">
        <v>4.1406962548293701E-2</v>
      </c>
      <c r="AT602">
        <v>0.22070412398046799</v>
      </c>
      <c r="AU602">
        <v>0.21219123494901701</v>
      </c>
      <c r="AV602">
        <v>-6.1528144232333597E-2</v>
      </c>
    </row>
    <row r="603" spans="1:48" x14ac:dyDescent="0.25">
      <c r="A603" t="s">
        <v>14090</v>
      </c>
      <c r="B603" s="6">
        <v>44664</v>
      </c>
      <c r="C603" t="s">
        <v>14091</v>
      </c>
      <c r="D603" t="s">
        <v>360</v>
      </c>
      <c r="E603">
        <v>44008531.799999997</v>
      </c>
      <c r="F603">
        <v>10088955.9</v>
      </c>
      <c r="G603">
        <v>3.7382864038663401E-3</v>
      </c>
      <c r="H603">
        <v>3.2250000000000001</v>
      </c>
      <c r="I603">
        <v>1.7944910000000001</v>
      </c>
      <c r="J603">
        <v>67.456630000000004</v>
      </c>
      <c r="K603">
        <v>67.456630000000004</v>
      </c>
      <c r="L603">
        <v>6488.2179999999998</v>
      </c>
      <c r="M603">
        <v>6495</v>
      </c>
      <c r="N603">
        <v>1.785121</v>
      </c>
      <c r="O603">
        <v>-11.817500000000001</v>
      </c>
      <c r="P603">
        <v>-12.3420081460358</v>
      </c>
      <c r="Q603">
        <v>-63.3571737247267</v>
      </c>
      <c r="R603">
        <v>21</v>
      </c>
      <c r="S603">
        <v>24</v>
      </c>
      <c r="T603">
        <v>21</v>
      </c>
      <c r="U603">
        <v>24</v>
      </c>
      <c r="V603" t="s">
        <v>11987</v>
      </c>
      <c r="W603" t="s">
        <v>9350</v>
      </c>
      <c r="X603" t="s">
        <v>931</v>
      </c>
      <c r="Y603" t="s">
        <v>625</v>
      </c>
      <c r="Z603" t="s">
        <v>11839</v>
      </c>
      <c r="AA603" t="s">
        <v>434</v>
      </c>
      <c r="AB603" t="s">
        <v>12045</v>
      </c>
      <c r="AC603">
        <v>22.925000000000001</v>
      </c>
      <c r="AD603">
        <v>1.925</v>
      </c>
      <c r="AE603" s="6">
        <v>44021</v>
      </c>
      <c r="AF603" s="6">
        <v>45847</v>
      </c>
      <c r="AG603" t="s">
        <v>2306</v>
      </c>
      <c r="AH603">
        <v>3.2250000000000001</v>
      </c>
      <c r="AI603">
        <v>1.7944911499838401</v>
      </c>
      <c r="AJ603">
        <v>4.706626</v>
      </c>
      <c r="AK603">
        <v>67.456630254295106</v>
      </c>
      <c r="AL603">
        <v>6495</v>
      </c>
      <c r="AM603">
        <v>6481</v>
      </c>
      <c r="AN603">
        <v>7</v>
      </c>
      <c r="AO603" t="s">
        <v>11991</v>
      </c>
      <c r="AP603">
        <v>1</v>
      </c>
      <c r="AQ603">
        <v>3</v>
      </c>
      <c r="AR603">
        <v>59.962497213203797</v>
      </c>
      <c r="AS603">
        <v>4.1406962548293701E-2</v>
      </c>
      <c r="AT603">
        <v>0.22070412398046799</v>
      </c>
      <c r="AU603">
        <v>0.21219123494901701</v>
      </c>
      <c r="AV603">
        <v>-6.1528144232333597E-2</v>
      </c>
    </row>
    <row r="604" spans="1:48" x14ac:dyDescent="0.25">
      <c r="A604" t="s">
        <v>14092</v>
      </c>
      <c r="B604" s="6">
        <v>44664</v>
      </c>
      <c r="C604" t="s">
        <v>14093</v>
      </c>
      <c r="D604" t="s">
        <v>446</v>
      </c>
      <c r="E604">
        <v>44008531.799999997</v>
      </c>
      <c r="F604">
        <v>44516463.799999997</v>
      </c>
      <c r="G604">
        <v>1.6494798132629201E-2</v>
      </c>
      <c r="H604">
        <v>0.76388900000000004</v>
      </c>
      <c r="I604">
        <v>0.75221499999999997</v>
      </c>
      <c r="J604">
        <v>3.1300460000000001</v>
      </c>
      <c r="K604">
        <v>3.1300460000000001</v>
      </c>
      <c r="L604">
        <v>170.48240000000001</v>
      </c>
      <c r="M604">
        <v>160</v>
      </c>
      <c r="N604">
        <v>0.74306700000000003</v>
      </c>
      <c r="O604">
        <v>7.2099999999997097E-2</v>
      </c>
      <c r="P604">
        <v>0.144378202550066</v>
      </c>
      <c r="Q604">
        <v>-0.80439987765316101</v>
      </c>
      <c r="R604">
        <v>100.26875</v>
      </c>
      <c r="S604">
        <v>100.46075</v>
      </c>
      <c r="T604">
        <v>100.26875</v>
      </c>
      <c r="U604">
        <v>100.46075</v>
      </c>
      <c r="V604" t="s">
        <v>11987</v>
      </c>
      <c r="W604" t="s">
        <v>9360</v>
      </c>
      <c r="X604" t="s">
        <v>931</v>
      </c>
      <c r="Y604" t="s">
        <v>625</v>
      </c>
      <c r="Z604" t="s">
        <v>11839</v>
      </c>
      <c r="AA604" t="s">
        <v>343</v>
      </c>
      <c r="AB604" t="s">
        <v>11990</v>
      </c>
      <c r="AC604">
        <v>101.154167</v>
      </c>
      <c r="AD604">
        <v>0.88541700000000001</v>
      </c>
      <c r="AE604" s="6">
        <v>43123</v>
      </c>
      <c r="AF604" s="6">
        <v>44949</v>
      </c>
      <c r="AG604" t="s">
        <v>2313</v>
      </c>
      <c r="AH604">
        <v>0.76388900000000004</v>
      </c>
      <c r="AI604">
        <v>0.75221501890198905</v>
      </c>
      <c r="AJ604">
        <v>1.2008890000000001</v>
      </c>
      <c r="AK604">
        <v>3.1300461540677702</v>
      </c>
      <c r="AL604">
        <v>160</v>
      </c>
      <c r="AM604">
        <v>127</v>
      </c>
      <c r="AN604">
        <v>3.75</v>
      </c>
      <c r="AO604" t="s">
        <v>11991</v>
      </c>
      <c r="AP604">
        <v>1</v>
      </c>
      <c r="AQ604">
        <v>3</v>
      </c>
      <c r="AR604">
        <v>56.959688228941403</v>
      </c>
      <c r="AS604">
        <v>8.9596942333258697E-3</v>
      </c>
      <c r="AT604">
        <v>8.1898650356755795E-2</v>
      </c>
      <c r="AU604">
        <v>4.8984594555399497E-2</v>
      </c>
      <c r="AV604">
        <v>0.22812133069535101</v>
      </c>
    </row>
    <row r="605" spans="1:48" x14ac:dyDescent="0.25">
      <c r="A605" t="s">
        <v>14094</v>
      </c>
      <c r="B605" s="6">
        <v>44664</v>
      </c>
      <c r="C605" t="s">
        <v>14095</v>
      </c>
      <c r="D605" t="s">
        <v>212</v>
      </c>
      <c r="E605">
        <v>14669510.4</v>
      </c>
      <c r="F605">
        <v>14473305.699999999</v>
      </c>
      <c r="G605">
        <v>5.3628306403919399E-3</v>
      </c>
      <c r="H605">
        <v>4.0055560000000003</v>
      </c>
      <c r="I605">
        <v>3.5414050000000001</v>
      </c>
      <c r="J605">
        <v>5.3954060000000004</v>
      </c>
      <c r="K605">
        <v>5.3954060000000004</v>
      </c>
      <c r="L605">
        <v>278.81729999999999</v>
      </c>
      <c r="M605">
        <v>278</v>
      </c>
      <c r="N605">
        <v>3.523908</v>
      </c>
      <c r="O605">
        <v>0.114199999999997</v>
      </c>
      <c r="P605">
        <v>0.17768815297134399</v>
      </c>
      <c r="Q605">
        <v>-3.1295979908468801</v>
      </c>
      <c r="R605">
        <v>96.4375</v>
      </c>
      <c r="S605">
        <v>96.8125</v>
      </c>
      <c r="T605">
        <v>96.4375</v>
      </c>
      <c r="U605">
        <v>96.8125</v>
      </c>
      <c r="V605" t="s">
        <v>11987</v>
      </c>
      <c r="W605" t="s">
        <v>11598</v>
      </c>
      <c r="X605" t="s">
        <v>931</v>
      </c>
      <c r="Y605" t="s">
        <v>625</v>
      </c>
      <c r="Z605" t="s">
        <v>11839</v>
      </c>
      <c r="AA605" t="s">
        <v>374</v>
      </c>
      <c r="AB605" t="s">
        <v>11990</v>
      </c>
      <c r="AC605">
        <v>98.662499999999994</v>
      </c>
      <c r="AD605">
        <v>2.2250000000000001</v>
      </c>
      <c r="AE605" s="6">
        <v>42480</v>
      </c>
      <c r="AF605" s="6">
        <v>46132</v>
      </c>
      <c r="AG605" t="s">
        <v>2315</v>
      </c>
      <c r="AH605">
        <v>4.0055560000000003</v>
      </c>
      <c r="AI605">
        <v>3.54140548806373</v>
      </c>
      <c r="AJ605">
        <v>15.262122</v>
      </c>
      <c r="AK605">
        <v>5.3954062614315497</v>
      </c>
      <c r="AL605">
        <v>278</v>
      </c>
      <c r="AM605">
        <v>269</v>
      </c>
      <c r="AN605">
        <v>4.5</v>
      </c>
      <c r="AO605" t="s">
        <v>11991</v>
      </c>
      <c r="AP605">
        <v>1</v>
      </c>
      <c r="AQ605">
        <v>4</v>
      </c>
      <c r="AR605">
        <v>36.613487934233497</v>
      </c>
      <c r="AS605">
        <v>2.3864009190063401E-2</v>
      </c>
      <c r="AT605">
        <v>-1.05097602648243E-2</v>
      </c>
      <c r="AU605">
        <v>5.43046547250014E-2</v>
      </c>
      <c r="AV605">
        <v>-5.0315808468148902</v>
      </c>
    </row>
    <row r="606" spans="1:48" x14ac:dyDescent="0.25">
      <c r="A606" t="s">
        <v>20571</v>
      </c>
      <c r="B606" s="6">
        <v>44664</v>
      </c>
      <c r="C606" t="s">
        <v>20572</v>
      </c>
      <c r="D606" t="s">
        <v>373</v>
      </c>
      <c r="E606">
        <v>48898368.399999999</v>
      </c>
      <c r="F606">
        <v>45502512.700000003</v>
      </c>
      <c r="G606">
        <v>1.68601613308282E-2</v>
      </c>
      <c r="H606">
        <v>3.7722220000000002</v>
      </c>
      <c r="I606">
        <v>3.5957309999999998</v>
      </c>
      <c r="J606">
        <v>3.776802</v>
      </c>
      <c r="K606">
        <v>3.776802</v>
      </c>
      <c r="L606">
        <v>117.93689999999999</v>
      </c>
      <c r="M606">
        <v>116</v>
      </c>
      <c r="N606">
        <v>3.5747260000000001</v>
      </c>
      <c r="O606">
        <v>0.391699999999994</v>
      </c>
      <c r="P606">
        <v>0.108538143743763</v>
      </c>
      <c r="Q606">
        <v>-6.4710064877754201</v>
      </c>
      <c r="R606">
        <v>92.643000000000001</v>
      </c>
      <c r="S606">
        <v>93.143000000000001</v>
      </c>
      <c r="T606">
        <v>92.643000000000001</v>
      </c>
      <c r="U606">
        <v>93.143000000000001</v>
      </c>
      <c r="V606" t="s">
        <v>11987</v>
      </c>
      <c r="W606" t="s">
        <v>9558</v>
      </c>
      <c r="X606" t="s">
        <v>931</v>
      </c>
      <c r="Y606" t="s">
        <v>625</v>
      </c>
      <c r="Z606" t="s">
        <v>12266</v>
      </c>
      <c r="AA606" t="s">
        <v>350</v>
      </c>
      <c r="AB606" t="s">
        <v>11990</v>
      </c>
      <c r="AC606">
        <v>93.055278000000001</v>
      </c>
      <c r="AD606">
        <v>0.41227799999999998</v>
      </c>
      <c r="AE606" s="6">
        <v>43985</v>
      </c>
      <c r="AF606" s="6">
        <v>46048</v>
      </c>
      <c r="AG606" t="s">
        <v>2395</v>
      </c>
      <c r="AH606">
        <v>3.7722220000000002</v>
      </c>
      <c r="AI606">
        <v>3.5957306313943298</v>
      </c>
      <c r="AJ606">
        <v>15.072982</v>
      </c>
      <c r="AK606">
        <v>3.77680159363688</v>
      </c>
      <c r="AL606">
        <v>116</v>
      </c>
      <c r="AM606">
        <v>106</v>
      </c>
      <c r="AN606">
        <v>1.81</v>
      </c>
      <c r="AO606" t="s">
        <v>11991</v>
      </c>
      <c r="AP606">
        <v>1</v>
      </c>
      <c r="AQ606">
        <v>4</v>
      </c>
      <c r="AR606">
        <v>20.858499519365999</v>
      </c>
      <c r="AS606">
        <v>-5.6907977751272602E-3</v>
      </c>
      <c r="AT606">
        <v>-0.179453697549188</v>
      </c>
      <c r="AU606">
        <v>-5.6703499707662502E-2</v>
      </c>
      <c r="AV606">
        <v>-0.70344190900688996</v>
      </c>
    </row>
    <row r="607" spans="1:48" x14ac:dyDescent="0.25">
      <c r="A607" t="s">
        <v>20573</v>
      </c>
      <c r="B607" s="6">
        <v>44664</v>
      </c>
      <c r="C607" t="s">
        <v>20574</v>
      </c>
      <c r="D607" t="s">
        <v>373</v>
      </c>
      <c r="E607">
        <v>110021329.2</v>
      </c>
      <c r="F607">
        <v>95487786.700000003</v>
      </c>
      <c r="G607">
        <v>3.5381331589801203E-2</v>
      </c>
      <c r="H607">
        <v>8.125</v>
      </c>
      <c r="I607">
        <v>7.1621959999999998</v>
      </c>
      <c r="J607">
        <v>4.3994720000000003</v>
      </c>
      <c r="K607">
        <v>4.3994720000000003</v>
      </c>
      <c r="L607">
        <v>170.12219999999999</v>
      </c>
      <c r="M607">
        <v>170</v>
      </c>
      <c r="N607">
        <v>7.1307559999999999</v>
      </c>
      <c r="O607">
        <v>-0.39959999999999901</v>
      </c>
      <c r="P607">
        <v>-2.9363437761169102</v>
      </c>
      <c r="Q607">
        <v>-11.556572024660801</v>
      </c>
      <c r="R607">
        <v>85.894000000000005</v>
      </c>
      <c r="S607">
        <v>86.394000000000005</v>
      </c>
      <c r="T607">
        <v>85.894000000000005</v>
      </c>
      <c r="U607">
        <v>86.394000000000005</v>
      </c>
      <c r="V607" t="s">
        <v>11987</v>
      </c>
      <c r="W607" t="s">
        <v>9580</v>
      </c>
      <c r="X607" t="s">
        <v>931</v>
      </c>
      <c r="Y607" t="s">
        <v>625</v>
      </c>
      <c r="Z607" t="s">
        <v>12266</v>
      </c>
      <c r="AA607" t="s">
        <v>350</v>
      </c>
      <c r="AB607" t="s">
        <v>11990</v>
      </c>
      <c r="AC607">
        <v>86.79025</v>
      </c>
      <c r="AD607">
        <v>0.89624999999999999</v>
      </c>
      <c r="AE607" s="6">
        <v>43985</v>
      </c>
      <c r="AF607" s="6">
        <v>47637</v>
      </c>
      <c r="AG607" t="s">
        <v>2395</v>
      </c>
      <c r="AH607">
        <v>8.125</v>
      </c>
      <c r="AI607">
        <v>7.1621959509053497</v>
      </c>
      <c r="AJ607">
        <v>58.698832000000003</v>
      </c>
      <c r="AK607">
        <v>4.3994724087728496</v>
      </c>
      <c r="AL607">
        <v>170</v>
      </c>
      <c r="AM607">
        <v>167</v>
      </c>
      <c r="AN607">
        <v>2.39</v>
      </c>
      <c r="AO607" t="s">
        <v>11991</v>
      </c>
      <c r="AP607">
        <v>1</v>
      </c>
      <c r="AQ607">
        <v>4</v>
      </c>
      <c r="AR607">
        <v>20.858499519365999</v>
      </c>
      <c r="AS607">
        <v>-5.6907977751272602E-3</v>
      </c>
      <c r="AT607">
        <v>-0.179453697549188</v>
      </c>
      <c r="AU607">
        <v>-5.6703499707662502E-2</v>
      </c>
      <c r="AV607">
        <v>-0.70344190900688996</v>
      </c>
    </row>
    <row r="608" spans="1:48" x14ac:dyDescent="0.25">
      <c r="A608" t="s">
        <v>20575</v>
      </c>
      <c r="B608" s="6">
        <v>44664</v>
      </c>
      <c r="C608" t="s">
        <v>20576</v>
      </c>
      <c r="D608" t="s">
        <v>373</v>
      </c>
      <c r="E608">
        <v>24449184.399999999</v>
      </c>
      <c r="F608">
        <v>22080791.899999999</v>
      </c>
      <c r="G608">
        <v>8.1816517851199099E-3</v>
      </c>
      <c r="H608">
        <v>9.0111109999999996</v>
      </c>
      <c r="I608">
        <v>7.661327</v>
      </c>
      <c r="J608">
        <v>4.3293720000000002</v>
      </c>
      <c r="K608">
        <v>4.3293720000000002</v>
      </c>
      <c r="L608">
        <v>163.4076</v>
      </c>
      <c r="M608">
        <v>164</v>
      </c>
      <c r="N608">
        <v>7.6338220000000003</v>
      </c>
      <c r="O608">
        <v>1.2637</v>
      </c>
      <c r="P608">
        <v>-2.94142918739065</v>
      </c>
      <c r="Q608">
        <v>-11.748553987758999</v>
      </c>
      <c r="R608">
        <v>88.905000000000001</v>
      </c>
      <c r="S608">
        <v>89.28</v>
      </c>
      <c r="T608">
        <v>88.905000000000001</v>
      </c>
      <c r="U608">
        <v>89.28</v>
      </c>
      <c r="V608" t="s">
        <v>11987</v>
      </c>
      <c r="W608" t="s">
        <v>9586</v>
      </c>
      <c r="X608" t="s">
        <v>931</v>
      </c>
      <c r="Y608" t="s">
        <v>625</v>
      </c>
      <c r="Z608" t="s">
        <v>12266</v>
      </c>
      <c r="AA608" t="s">
        <v>350</v>
      </c>
      <c r="AB608" t="s">
        <v>11990</v>
      </c>
      <c r="AC608">
        <v>90.313000000000002</v>
      </c>
      <c r="AD608">
        <v>1.4079999999999999</v>
      </c>
      <c r="AE608" s="6">
        <v>44308</v>
      </c>
      <c r="AF608" s="6">
        <v>47960</v>
      </c>
      <c r="AG608" t="s">
        <v>2395</v>
      </c>
      <c r="AH608">
        <v>9.0111109999999996</v>
      </c>
      <c r="AI608">
        <v>7.6613266941834404</v>
      </c>
      <c r="AJ608">
        <v>68.481904</v>
      </c>
      <c r="AK608">
        <v>4.3293717695506801</v>
      </c>
      <c r="AL608">
        <v>164</v>
      </c>
      <c r="AM608">
        <v>160</v>
      </c>
      <c r="AN608">
        <v>2.88</v>
      </c>
      <c r="AO608" t="s">
        <v>11991</v>
      </c>
      <c r="AP608">
        <v>1</v>
      </c>
      <c r="AQ608">
        <v>4</v>
      </c>
      <c r="AR608">
        <v>20.858499519365999</v>
      </c>
      <c r="AS608">
        <v>-5.6907977751272602E-3</v>
      </c>
      <c r="AT608">
        <v>-0.179453697549188</v>
      </c>
      <c r="AU608">
        <v>-5.6703499707662502E-2</v>
      </c>
      <c r="AV608">
        <v>-0.70344190900688996</v>
      </c>
    </row>
    <row r="609" spans="1:48" x14ac:dyDescent="0.25">
      <c r="A609" t="s">
        <v>20577</v>
      </c>
      <c r="B609" s="6">
        <v>44664</v>
      </c>
      <c r="C609" t="s">
        <v>20578</v>
      </c>
      <c r="D609" t="s">
        <v>373</v>
      </c>
      <c r="E609">
        <v>44008531.600000001</v>
      </c>
      <c r="F609">
        <v>44534311.200000003</v>
      </c>
      <c r="G609">
        <v>1.6501411196355301E-2</v>
      </c>
      <c r="H609">
        <v>2.8138890000000001</v>
      </c>
      <c r="I609">
        <v>2.649521</v>
      </c>
      <c r="J609">
        <v>3.4756649999999998</v>
      </c>
      <c r="K609">
        <v>3.4756649999999998</v>
      </c>
      <c r="L609">
        <v>95.1981999999999</v>
      </c>
      <c r="M609">
        <v>93</v>
      </c>
      <c r="N609">
        <v>2.6316619999999999</v>
      </c>
      <c r="O609">
        <v>0.13449999999999199</v>
      </c>
      <c r="P609">
        <v>0.36351707210455703</v>
      </c>
      <c r="Q609">
        <v>-4.0848403764589403</v>
      </c>
      <c r="R609">
        <v>100.4875</v>
      </c>
      <c r="S609">
        <v>100.85850000000001</v>
      </c>
      <c r="T609">
        <v>100.4875</v>
      </c>
      <c r="U609">
        <v>100.85850000000001</v>
      </c>
      <c r="V609" t="s">
        <v>11987</v>
      </c>
      <c r="W609" t="s">
        <v>9553</v>
      </c>
      <c r="X609" t="s">
        <v>931</v>
      </c>
      <c r="Y609" t="s">
        <v>625</v>
      </c>
      <c r="Z609" t="s">
        <v>12266</v>
      </c>
      <c r="AA609" t="s">
        <v>350</v>
      </c>
      <c r="AB609" t="s">
        <v>11990</v>
      </c>
      <c r="AC609">
        <v>101.194722</v>
      </c>
      <c r="AD609">
        <v>0.70722200000000002</v>
      </c>
      <c r="AE609" s="6">
        <v>42046</v>
      </c>
      <c r="AF609" s="6">
        <v>45699</v>
      </c>
      <c r="AG609" t="s">
        <v>2395</v>
      </c>
      <c r="AH609">
        <v>2.8138890000000001</v>
      </c>
      <c r="AI609">
        <v>2.6495209529286901</v>
      </c>
      <c r="AJ609">
        <v>8.5279190000000007</v>
      </c>
      <c r="AK609">
        <v>3.4756650059028198</v>
      </c>
      <c r="AL609">
        <v>93</v>
      </c>
      <c r="AM609">
        <v>78</v>
      </c>
      <c r="AN609">
        <v>3.8</v>
      </c>
      <c r="AO609" t="s">
        <v>11991</v>
      </c>
      <c r="AP609">
        <v>1</v>
      </c>
      <c r="AQ609">
        <v>4</v>
      </c>
      <c r="AR609">
        <v>20.858499519365999</v>
      </c>
      <c r="AS609">
        <v>-5.6907977751272602E-3</v>
      </c>
      <c r="AT609">
        <v>-0.179453697549188</v>
      </c>
      <c r="AU609">
        <v>-5.6703499707662502E-2</v>
      </c>
      <c r="AV609">
        <v>-0.70344190900688996</v>
      </c>
    </row>
    <row r="610" spans="1:48" x14ac:dyDescent="0.25">
      <c r="A610" t="s">
        <v>20579</v>
      </c>
      <c r="B610" s="6">
        <v>44664</v>
      </c>
      <c r="C610" t="s">
        <v>20580</v>
      </c>
      <c r="D610" t="s">
        <v>373</v>
      </c>
      <c r="E610">
        <v>97796737.200000003</v>
      </c>
      <c r="F610">
        <v>73331660.900000006</v>
      </c>
      <c r="G610">
        <v>2.7171766170240599E-2</v>
      </c>
      <c r="H610">
        <v>28.125</v>
      </c>
      <c r="I610">
        <v>16.288941999999999</v>
      </c>
      <c r="J610">
        <v>4.8938769999999998</v>
      </c>
      <c r="K610">
        <v>4.8938769999999998</v>
      </c>
      <c r="L610">
        <v>206.26900000000001</v>
      </c>
      <c r="M610">
        <v>205</v>
      </c>
      <c r="N610">
        <v>16.296429</v>
      </c>
      <c r="O610">
        <v>6.2999999999924202E-3</v>
      </c>
      <c r="P610">
        <v>-5.3999933572196603</v>
      </c>
      <c r="Q610">
        <v>-20.796904019828499</v>
      </c>
      <c r="R610">
        <v>73.768749999999997</v>
      </c>
      <c r="S610">
        <v>74.876750000000001</v>
      </c>
      <c r="T610">
        <v>73.768749999999997</v>
      </c>
      <c r="U610">
        <v>74.876750000000001</v>
      </c>
      <c r="V610" t="s">
        <v>11987</v>
      </c>
      <c r="W610" t="s">
        <v>9604</v>
      </c>
      <c r="X610" t="s">
        <v>931</v>
      </c>
      <c r="Y610" t="s">
        <v>625</v>
      </c>
      <c r="Z610" t="s">
        <v>12266</v>
      </c>
      <c r="AA610" t="s">
        <v>350</v>
      </c>
      <c r="AB610" t="s">
        <v>11990</v>
      </c>
      <c r="AC610">
        <v>74.983750000000001</v>
      </c>
      <c r="AD610">
        <v>1.2150000000000001</v>
      </c>
      <c r="AE610" s="6">
        <v>43985</v>
      </c>
      <c r="AF610" s="6">
        <v>54942</v>
      </c>
      <c r="AG610" t="s">
        <v>2395</v>
      </c>
      <c r="AH610">
        <v>28.125</v>
      </c>
      <c r="AI610">
        <v>16.2889422908877</v>
      </c>
      <c r="AJ610">
        <v>376.08756299999999</v>
      </c>
      <c r="AK610">
        <v>4.8938774050151803</v>
      </c>
      <c r="AL610">
        <v>205</v>
      </c>
      <c r="AM610">
        <v>230</v>
      </c>
      <c r="AN610">
        <v>3.24</v>
      </c>
      <c r="AO610" t="s">
        <v>11991</v>
      </c>
      <c r="AP610">
        <v>1</v>
      </c>
      <c r="AQ610">
        <v>4</v>
      </c>
      <c r="AR610">
        <v>20.858499519365999</v>
      </c>
      <c r="AS610">
        <v>-5.6907977751272602E-3</v>
      </c>
      <c r="AT610">
        <v>-0.179453697549188</v>
      </c>
      <c r="AU610">
        <v>-5.6703499707662502E-2</v>
      </c>
      <c r="AV610">
        <v>-0.70344190900688996</v>
      </c>
    </row>
    <row r="611" spans="1:48" x14ac:dyDescent="0.25">
      <c r="A611" t="s">
        <v>20581</v>
      </c>
      <c r="B611" s="6">
        <v>44664</v>
      </c>
      <c r="C611" t="s">
        <v>20582</v>
      </c>
      <c r="D611" t="s">
        <v>373</v>
      </c>
      <c r="E611">
        <v>36673776.399999999</v>
      </c>
      <c r="F611">
        <v>26449769.300000001</v>
      </c>
      <c r="G611">
        <v>9.8005000622641003E-3</v>
      </c>
      <c r="H611">
        <v>38.125</v>
      </c>
      <c r="I611">
        <v>18.192547000000001</v>
      </c>
      <c r="J611">
        <v>4.9049199999999997</v>
      </c>
      <c r="K611">
        <v>4.9049199999999997</v>
      </c>
      <c r="L611">
        <v>210.69199999999901</v>
      </c>
      <c r="M611">
        <v>211</v>
      </c>
      <c r="N611">
        <v>18.320869999999999</v>
      </c>
      <c r="O611">
        <v>0.36959999999999199</v>
      </c>
      <c r="P611">
        <v>-6.1291235261246504</v>
      </c>
      <c r="Q611">
        <v>-23.097453951393501</v>
      </c>
      <c r="R611">
        <v>70.888000000000005</v>
      </c>
      <c r="S611">
        <v>72.262</v>
      </c>
      <c r="T611">
        <v>70.888000000000005</v>
      </c>
      <c r="U611">
        <v>72.262</v>
      </c>
      <c r="V611" t="s">
        <v>11987</v>
      </c>
      <c r="W611" t="s">
        <v>9613</v>
      </c>
      <c r="X611" t="s">
        <v>931</v>
      </c>
      <c r="Y611" t="s">
        <v>625</v>
      </c>
      <c r="Z611" t="s">
        <v>12266</v>
      </c>
      <c r="AA611" t="s">
        <v>350</v>
      </c>
      <c r="AB611" t="s">
        <v>11990</v>
      </c>
      <c r="AC611">
        <v>72.121750000000006</v>
      </c>
      <c r="AD611">
        <v>1.2337499999999999</v>
      </c>
      <c r="AE611" s="6">
        <v>43985</v>
      </c>
      <c r="AF611" s="6">
        <v>58595</v>
      </c>
      <c r="AG611" t="s">
        <v>2395</v>
      </c>
      <c r="AH611">
        <v>38.125</v>
      </c>
      <c r="AI611">
        <v>18.192546725320099</v>
      </c>
      <c r="AJ611">
        <v>514.707176</v>
      </c>
      <c r="AK611">
        <v>4.90491970566202</v>
      </c>
      <c r="AL611">
        <v>211</v>
      </c>
      <c r="AM611">
        <v>229</v>
      </c>
      <c r="AN611">
        <v>3.29</v>
      </c>
      <c r="AO611" t="s">
        <v>11991</v>
      </c>
      <c r="AP611">
        <v>1</v>
      </c>
      <c r="AQ611">
        <v>4</v>
      </c>
      <c r="AR611">
        <v>20.858499519365999</v>
      </c>
      <c r="AS611">
        <v>-5.6907977751272602E-3</v>
      </c>
      <c r="AT611">
        <v>-0.179453697549188</v>
      </c>
      <c r="AU611">
        <v>-5.6703499707662502E-2</v>
      </c>
      <c r="AV611">
        <v>-0.70344190900688996</v>
      </c>
    </row>
    <row r="612" spans="1:48" x14ac:dyDescent="0.25">
      <c r="A612" t="s">
        <v>20583</v>
      </c>
      <c r="B612" s="6">
        <v>44664</v>
      </c>
      <c r="C612" t="s">
        <v>20584</v>
      </c>
      <c r="D612" t="s">
        <v>373</v>
      </c>
      <c r="E612">
        <v>24449184.399999999</v>
      </c>
      <c r="F612">
        <v>24123402.399999999</v>
      </c>
      <c r="G612">
        <v>8.9385054427540203E-3</v>
      </c>
      <c r="H612">
        <v>3.980556</v>
      </c>
      <c r="I612">
        <v>3.6887690000000002</v>
      </c>
      <c r="J612">
        <v>3.8212540000000002</v>
      </c>
      <c r="K612">
        <v>3.8212540000000002</v>
      </c>
      <c r="L612">
        <v>121.50709999999999</v>
      </c>
      <c r="M612">
        <v>120</v>
      </c>
      <c r="N612">
        <v>3.670188</v>
      </c>
      <c r="O612">
        <v>0.56719999999998905</v>
      </c>
      <c r="P612">
        <v>0.103016766307861</v>
      </c>
      <c r="Q612">
        <v>-6.2982539579867902</v>
      </c>
      <c r="R612">
        <v>98.597999999999999</v>
      </c>
      <c r="S612">
        <v>99.097999999999999</v>
      </c>
      <c r="T612">
        <v>98.597999999999999</v>
      </c>
      <c r="U612">
        <v>99.097999999999999</v>
      </c>
      <c r="V612" t="s">
        <v>11987</v>
      </c>
      <c r="W612" t="s">
        <v>9563</v>
      </c>
      <c r="X612" t="s">
        <v>931</v>
      </c>
      <c r="Y612" t="s">
        <v>625</v>
      </c>
      <c r="Z612" t="s">
        <v>12266</v>
      </c>
      <c r="AA612" t="s">
        <v>350</v>
      </c>
      <c r="AB612" t="s">
        <v>11990</v>
      </c>
      <c r="AC612">
        <v>98.667513999999997</v>
      </c>
      <c r="AD612">
        <v>6.9514000000000006E-2</v>
      </c>
      <c r="AE612" s="6">
        <v>43566</v>
      </c>
      <c r="AF612" s="6">
        <v>46123</v>
      </c>
      <c r="AG612" t="s">
        <v>2395</v>
      </c>
      <c r="AH612">
        <v>3.980556</v>
      </c>
      <c r="AI612">
        <v>3.6887690627956302</v>
      </c>
      <c r="AJ612">
        <v>16.024657999999999</v>
      </c>
      <c r="AK612">
        <v>3.8212537075372799</v>
      </c>
      <c r="AL612">
        <v>120</v>
      </c>
      <c r="AM612">
        <v>111</v>
      </c>
      <c r="AN612">
        <v>3.5750000000000002</v>
      </c>
      <c r="AO612" t="s">
        <v>11991</v>
      </c>
      <c r="AP612">
        <v>1</v>
      </c>
      <c r="AQ612">
        <v>4</v>
      </c>
      <c r="AR612">
        <v>20.858499519365999</v>
      </c>
      <c r="AS612">
        <v>-5.6907977751272602E-3</v>
      </c>
      <c r="AT612">
        <v>-0.179453697549188</v>
      </c>
      <c r="AU612">
        <v>-5.6703499707662502E-2</v>
      </c>
      <c r="AV612">
        <v>-0.70344190900688996</v>
      </c>
    </row>
    <row r="613" spans="1:48" x14ac:dyDescent="0.25">
      <c r="A613" t="s">
        <v>20585</v>
      </c>
      <c r="B613" s="6">
        <v>44664</v>
      </c>
      <c r="C613" t="s">
        <v>20586</v>
      </c>
      <c r="D613" t="s">
        <v>373</v>
      </c>
      <c r="E613">
        <v>122245921.59999999</v>
      </c>
      <c r="F613">
        <v>119080686.2</v>
      </c>
      <c r="G613">
        <v>4.4123268442123401E-2</v>
      </c>
      <c r="H613">
        <v>5.7527780000000002</v>
      </c>
      <c r="I613">
        <v>5.106217</v>
      </c>
      <c r="J613">
        <v>4.1840849999999996</v>
      </c>
      <c r="K613">
        <v>4.1840849999999996</v>
      </c>
      <c r="L613">
        <v>151.513599999999</v>
      </c>
      <c r="M613">
        <v>151</v>
      </c>
      <c r="N613">
        <v>5.0828530000000001</v>
      </c>
      <c r="O613">
        <v>-2.5699999999995098E-2</v>
      </c>
      <c r="P613">
        <v>-0.83799233017586205</v>
      </c>
      <c r="Q613">
        <v>-8.3278095569529196</v>
      </c>
      <c r="R613">
        <v>96.522000000000006</v>
      </c>
      <c r="S613">
        <v>97.010999999999996</v>
      </c>
      <c r="T613">
        <v>96.522000000000006</v>
      </c>
      <c r="U613">
        <v>97.010999999999996</v>
      </c>
      <c r="V613" t="s">
        <v>11987</v>
      </c>
      <c r="W613" t="s">
        <v>9569</v>
      </c>
      <c r="X613" t="s">
        <v>931</v>
      </c>
      <c r="Y613" t="s">
        <v>625</v>
      </c>
      <c r="Z613" t="s">
        <v>12266</v>
      </c>
      <c r="AA613" t="s">
        <v>350</v>
      </c>
      <c r="AB613" t="s">
        <v>11990</v>
      </c>
      <c r="AC613">
        <v>97.410764</v>
      </c>
      <c r="AD613">
        <v>0.888764</v>
      </c>
      <c r="AE613" s="6">
        <v>43119</v>
      </c>
      <c r="AF613" s="6">
        <v>46771</v>
      </c>
      <c r="AG613" t="s">
        <v>2395</v>
      </c>
      <c r="AH613">
        <v>5.7527780000000002</v>
      </c>
      <c r="AI613">
        <v>5.1062168038277198</v>
      </c>
      <c r="AJ613">
        <v>30.379280999999999</v>
      </c>
      <c r="AK613">
        <v>4.1840845463409098</v>
      </c>
      <c r="AL613">
        <v>151</v>
      </c>
      <c r="AM613">
        <v>148</v>
      </c>
      <c r="AN613">
        <v>3.5950000000000002</v>
      </c>
      <c r="AO613" t="s">
        <v>11991</v>
      </c>
      <c r="AP613">
        <v>1</v>
      </c>
      <c r="AQ613">
        <v>4</v>
      </c>
      <c r="AR613">
        <v>20.858499519365999</v>
      </c>
      <c r="AS613">
        <v>-5.6907977751272602E-3</v>
      </c>
      <c r="AT613">
        <v>-0.179453697549188</v>
      </c>
      <c r="AU613">
        <v>-5.6703499707662502E-2</v>
      </c>
      <c r="AV613">
        <v>-0.70344190900688996</v>
      </c>
    </row>
    <row r="614" spans="1:48" x14ac:dyDescent="0.25">
      <c r="A614" t="s">
        <v>20587</v>
      </c>
      <c r="B614" s="6">
        <v>44664</v>
      </c>
      <c r="C614" t="s">
        <v>20588</v>
      </c>
      <c r="D614" t="s">
        <v>373</v>
      </c>
      <c r="E614">
        <v>44008531.600000001</v>
      </c>
      <c r="F614">
        <v>38265027</v>
      </c>
      <c r="G614">
        <v>1.41784374264948E-2</v>
      </c>
      <c r="H614">
        <v>19.011111</v>
      </c>
      <c r="I614">
        <v>12.93909</v>
      </c>
      <c r="J614">
        <v>4.7876709999999996</v>
      </c>
      <c r="K614">
        <v>4.7876709999999996</v>
      </c>
      <c r="L614">
        <v>184.065699999999</v>
      </c>
      <c r="M614">
        <v>184</v>
      </c>
      <c r="N614">
        <v>12.720015999999999</v>
      </c>
      <c r="O614">
        <v>-8.5199999999996306E-2</v>
      </c>
      <c r="P614">
        <v>-3.9989495652695801</v>
      </c>
      <c r="Q614">
        <v>-16.2731121822281</v>
      </c>
      <c r="R614">
        <v>85.15</v>
      </c>
      <c r="S614">
        <v>86.275000000000006</v>
      </c>
      <c r="T614">
        <v>85.15</v>
      </c>
      <c r="U614">
        <v>86.275000000000006</v>
      </c>
      <c r="V614" t="s">
        <v>11987</v>
      </c>
      <c r="W614" t="s">
        <v>9595</v>
      </c>
      <c r="X614" t="s">
        <v>931</v>
      </c>
      <c r="Y614" t="s">
        <v>625</v>
      </c>
      <c r="Z614" t="s">
        <v>12266</v>
      </c>
      <c r="AA614" t="s">
        <v>350</v>
      </c>
      <c r="AB614" t="s">
        <v>11990</v>
      </c>
      <c r="AC614">
        <v>86.949111000000002</v>
      </c>
      <c r="AD614">
        <v>1.7991109999999999</v>
      </c>
      <c r="AE614" s="6">
        <v>44308</v>
      </c>
      <c r="AF614" s="6">
        <v>51613</v>
      </c>
      <c r="AG614" t="s">
        <v>2395</v>
      </c>
      <c r="AH614">
        <v>19.011111</v>
      </c>
      <c r="AI614">
        <v>12.939090044947401</v>
      </c>
      <c r="AJ614">
        <v>217.87295800000001</v>
      </c>
      <c r="AK614">
        <v>4.7876711390350799</v>
      </c>
      <c r="AL614">
        <v>184</v>
      </c>
      <c r="AM614">
        <v>223</v>
      </c>
      <c r="AN614">
        <v>3.68</v>
      </c>
      <c r="AO614" t="s">
        <v>11991</v>
      </c>
      <c r="AP614">
        <v>1</v>
      </c>
      <c r="AQ614">
        <v>4</v>
      </c>
      <c r="AR614">
        <v>20.858499519365999</v>
      </c>
      <c r="AS614">
        <v>-5.6907977751272602E-3</v>
      </c>
      <c r="AT614">
        <v>-0.179453697549188</v>
      </c>
      <c r="AU614">
        <v>-5.6703499707662502E-2</v>
      </c>
      <c r="AV614">
        <v>-0.70344190900688996</v>
      </c>
    </row>
    <row r="615" spans="1:48" x14ac:dyDescent="0.25">
      <c r="A615" t="s">
        <v>20589</v>
      </c>
      <c r="B615" s="6">
        <v>44664</v>
      </c>
      <c r="C615" t="s">
        <v>20590</v>
      </c>
      <c r="D615" t="s">
        <v>373</v>
      </c>
      <c r="E615">
        <v>85572144.799999997</v>
      </c>
      <c r="F615">
        <v>72536369.200000003</v>
      </c>
      <c r="G615">
        <v>2.6877084716005899E-2</v>
      </c>
      <c r="H615">
        <v>29.011111</v>
      </c>
      <c r="I615">
        <v>15.833784</v>
      </c>
      <c r="J615">
        <v>4.8567349999999996</v>
      </c>
      <c r="K615">
        <v>4.8567349999999996</v>
      </c>
      <c r="L615">
        <v>204.123199999999</v>
      </c>
      <c r="M615">
        <v>203</v>
      </c>
      <c r="N615">
        <v>15.876169000000001</v>
      </c>
      <c r="O615">
        <v>0.35719999999999003</v>
      </c>
      <c r="P615">
        <v>-4.5359676743452697</v>
      </c>
      <c r="Q615">
        <v>-19.712124841937801</v>
      </c>
      <c r="R615">
        <v>82.888999999999996</v>
      </c>
      <c r="S615">
        <v>84.268000000000001</v>
      </c>
      <c r="T615">
        <v>82.888999999999996</v>
      </c>
      <c r="U615">
        <v>84.268000000000001</v>
      </c>
      <c r="V615" t="s">
        <v>11987</v>
      </c>
      <c r="W615" t="s">
        <v>9606</v>
      </c>
      <c r="X615" t="s">
        <v>931</v>
      </c>
      <c r="Y615" t="s">
        <v>625</v>
      </c>
      <c r="Z615" t="s">
        <v>12266</v>
      </c>
      <c r="AA615" t="s">
        <v>350</v>
      </c>
      <c r="AB615" t="s">
        <v>11990</v>
      </c>
      <c r="AC615">
        <v>84.766333000000003</v>
      </c>
      <c r="AD615">
        <v>1.8773329999999999</v>
      </c>
      <c r="AE615" s="6">
        <v>44308</v>
      </c>
      <c r="AF615" s="6">
        <v>55265</v>
      </c>
      <c r="AG615" t="s">
        <v>2395</v>
      </c>
      <c r="AH615">
        <v>29.011111</v>
      </c>
      <c r="AI615">
        <v>15.833783685404301</v>
      </c>
      <c r="AJ615">
        <v>366.13165400000003</v>
      </c>
      <c r="AK615">
        <v>4.85673509429144</v>
      </c>
      <c r="AL615">
        <v>203</v>
      </c>
      <c r="AM615">
        <v>225</v>
      </c>
      <c r="AN615">
        <v>3.84</v>
      </c>
      <c r="AO615" t="s">
        <v>11991</v>
      </c>
      <c r="AP615">
        <v>1</v>
      </c>
      <c r="AQ615">
        <v>4</v>
      </c>
      <c r="AR615">
        <v>20.858499519365999</v>
      </c>
      <c r="AS615">
        <v>-5.6907977751272602E-3</v>
      </c>
      <c r="AT615">
        <v>-0.179453697549188</v>
      </c>
      <c r="AU615">
        <v>-5.6703499707662502E-2</v>
      </c>
      <c r="AV615">
        <v>-0.70344190900688996</v>
      </c>
    </row>
    <row r="616" spans="1:48" x14ac:dyDescent="0.25">
      <c r="A616" t="s">
        <v>20591</v>
      </c>
      <c r="B616" s="6">
        <v>44664</v>
      </c>
      <c r="C616" t="s">
        <v>20592</v>
      </c>
      <c r="D616" t="s">
        <v>373</v>
      </c>
      <c r="E616">
        <v>48898368.399999999</v>
      </c>
      <c r="F616">
        <v>44140726.799999997</v>
      </c>
      <c r="G616">
        <v>1.6355575379720402E-2</v>
      </c>
      <c r="H616">
        <v>15.752777999999999</v>
      </c>
      <c r="I616">
        <v>11.325415</v>
      </c>
      <c r="J616">
        <v>4.8106910000000003</v>
      </c>
      <c r="K616">
        <v>4.8106910000000003</v>
      </c>
      <c r="L616">
        <v>195.58869999999999</v>
      </c>
      <c r="M616">
        <v>195</v>
      </c>
      <c r="N616">
        <v>11.223718999999999</v>
      </c>
      <c r="O616">
        <v>0.28060000000000801</v>
      </c>
      <c r="P616">
        <v>-3.3497282631887599</v>
      </c>
      <c r="Q616">
        <v>-14.5492571831555</v>
      </c>
      <c r="R616">
        <v>89.3</v>
      </c>
      <c r="S616">
        <v>90.29</v>
      </c>
      <c r="T616">
        <v>89.3</v>
      </c>
      <c r="U616">
        <v>90.29</v>
      </c>
      <c r="V616" t="s">
        <v>11987</v>
      </c>
      <c r="W616" t="s">
        <v>9591</v>
      </c>
      <c r="X616" t="s">
        <v>931</v>
      </c>
      <c r="Y616" t="s">
        <v>625</v>
      </c>
      <c r="Z616" t="s">
        <v>12266</v>
      </c>
      <c r="AA616" t="s">
        <v>350</v>
      </c>
      <c r="AB616" t="s">
        <v>11990</v>
      </c>
      <c r="AC616">
        <v>90.270347000000001</v>
      </c>
      <c r="AD616">
        <v>0.97034699999999996</v>
      </c>
      <c r="AE616" s="6">
        <v>43119</v>
      </c>
      <c r="AF616" s="6">
        <v>50424</v>
      </c>
      <c r="AG616" t="s">
        <v>2395</v>
      </c>
      <c r="AH616">
        <v>15.752777999999999</v>
      </c>
      <c r="AI616">
        <v>11.325415455880799</v>
      </c>
      <c r="AJ616">
        <v>161.33980700000001</v>
      </c>
      <c r="AK616">
        <v>4.8106912557715704</v>
      </c>
      <c r="AL616">
        <v>195</v>
      </c>
      <c r="AM616">
        <v>217</v>
      </c>
      <c r="AN616">
        <v>3.9249999999999998</v>
      </c>
      <c r="AO616" t="s">
        <v>11991</v>
      </c>
      <c r="AP616">
        <v>1</v>
      </c>
      <c r="AQ616">
        <v>4</v>
      </c>
      <c r="AR616">
        <v>20.858499519365999</v>
      </c>
      <c r="AS616">
        <v>-5.6907977751272602E-3</v>
      </c>
      <c r="AT616">
        <v>-0.179453697549188</v>
      </c>
      <c r="AU616">
        <v>-5.6703499707662502E-2</v>
      </c>
      <c r="AV616">
        <v>-0.70344190900688996</v>
      </c>
    </row>
    <row r="617" spans="1:48" x14ac:dyDescent="0.25">
      <c r="A617" t="s">
        <v>20593</v>
      </c>
      <c r="B617" s="6">
        <v>44664</v>
      </c>
      <c r="C617" t="s">
        <v>20594</v>
      </c>
      <c r="D617" t="s">
        <v>373</v>
      </c>
      <c r="E617">
        <v>48898368.399999999</v>
      </c>
      <c r="F617">
        <v>40711545.399999999</v>
      </c>
      <c r="G617">
        <v>1.50849520853283E-2</v>
      </c>
      <c r="H617">
        <v>39.011111</v>
      </c>
      <c r="I617">
        <v>17.475587999999998</v>
      </c>
      <c r="J617">
        <v>4.9447539999999996</v>
      </c>
      <c r="K617">
        <v>4.9447539999999996</v>
      </c>
      <c r="L617">
        <v>214.675399999999</v>
      </c>
      <c r="M617">
        <v>214</v>
      </c>
      <c r="N617">
        <v>17.584596000000001</v>
      </c>
      <c r="O617">
        <v>0.27859999999999502</v>
      </c>
      <c r="P617">
        <v>-5.73522928185381</v>
      </c>
      <c r="Q617">
        <v>-21.9114040948783</v>
      </c>
      <c r="R617">
        <v>81.331249999999997</v>
      </c>
      <c r="S617">
        <v>82.702250000000006</v>
      </c>
      <c r="T617">
        <v>81.331249999999997</v>
      </c>
      <c r="U617">
        <v>82.702250000000006</v>
      </c>
      <c r="V617" t="s">
        <v>11987</v>
      </c>
      <c r="W617" t="s">
        <v>9615</v>
      </c>
      <c r="X617" t="s">
        <v>931</v>
      </c>
      <c r="Y617" t="s">
        <v>625</v>
      </c>
      <c r="Z617" t="s">
        <v>12266</v>
      </c>
      <c r="AA617" t="s">
        <v>350</v>
      </c>
      <c r="AB617" t="s">
        <v>11990</v>
      </c>
      <c r="AC617">
        <v>83.257472000000007</v>
      </c>
      <c r="AD617">
        <v>1.9262220000000001</v>
      </c>
      <c r="AE617" s="6">
        <v>44308</v>
      </c>
      <c r="AF617" s="6">
        <v>58918</v>
      </c>
      <c r="AG617" t="s">
        <v>2395</v>
      </c>
      <c r="AH617">
        <v>39.011111</v>
      </c>
      <c r="AI617">
        <v>17.475587767054201</v>
      </c>
      <c r="AJ617">
        <v>487.93513100000001</v>
      </c>
      <c r="AK617">
        <v>4.9447542341111097</v>
      </c>
      <c r="AL617">
        <v>214</v>
      </c>
      <c r="AM617">
        <v>233</v>
      </c>
      <c r="AN617">
        <v>3.94</v>
      </c>
      <c r="AO617" t="s">
        <v>11991</v>
      </c>
      <c r="AP617">
        <v>1</v>
      </c>
      <c r="AQ617">
        <v>4</v>
      </c>
      <c r="AR617">
        <v>20.858499519365999</v>
      </c>
      <c r="AS617">
        <v>-5.6907977751272602E-3</v>
      </c>
      <c r="AT617">
        <v>-0.179453697549188</v>
      </c>
      <c r="AU617">
        <v>-5.6703499707662502E-2</v>
      </c>
      <c r="AV617">
        <v>-0.70344190900688996</v>
      </c>
    </row>
    <row r="618" spans="1:48" x14ac:dyDescent="0.25">
      <c r="A618" t="s">
        <v>20595</v>
      </c>
      <c r="B618" s="6">
        <v>44664</v>
      </c>
      <c r="C618" t="s">
        <v>20596</v>
      </c>
      <c r="D618" t="s">
        <v>373</v>
      </c>
      <c r="E618">
        <v>146695105.59999999</v>
      </c>
      <c r="F618">
        <v>143214459.09999999</v>
      </c>
      <c r="G618">
        <v>5.3065616479060697E-2</v>
      </c>
      <c r="H618">
        <v>6.980556</v>
      </c>
      <c r="I618">
        <v>6.043056</v>
      </c>
      <c r="J618">
        <v>4.2966490000000004</v>
      </c>
      <c r="K618">
        <v>4.2966490000000004</v>
      </c>
      <c r="L618">
        <v>159.5164</v>
      </c>
      <c r="M618">
        <v>160</v>
      </c>
      <c r="N618">
        <v>6.0155770000000004</v>
      </c>
      <c r="O618">
        <v>0.109399999999992</v>
      </c>
      <c r="P618">
        <v>-1.9456152776648801</v>
      </c>
      <c r="Q618">
        <v>-9.2642590033180507</v>
      </c>
      <c r="R618">
        <v>97.55</v>
      </c>
      <c r="S618">
        <v>98.076999999999998</v>
      </c>
      <c r="T618">
        <v>97.55</v>
      </c>
      <c r="U618">
        <v>98.076999999999998</v>
      </c>
      <c r="V618" t="s">
        <v>11987</v>
      </c>
      <c r="W618" t="s">
        <v>9575</v>
      </c>
      <c r="X618" t="s">
        <v>931</v>
      </c>
      <c r="Y618" t="s">
        <v>625</v>
      </c>
      <c r="Z618" t="s">
        <v>12266</v>
      </c>
      <c r="AA618" t="s">
        <v>350</v>
      </c>
      <c r="AB618" t="s">
        <v>11990</v>
      </c>
      <c r="AC618">
        <v>97.627291999999997</v>
      </c>
      <c r="AD618">
        <v>7.7292E-2</v>
      </c>
      <c r="AE618" s="6">
        <v>43566</v>
      </c>
      <c r="AF618" s="6">
        <v>47219</v>
      </c>
      <c r="AG618" t="s">
        <v>2395</v>
      </c>
      <c r="AH618">
        <v>6.980556</v>
      </c>
      <c r="AI618">
        <v>6.0430558549880997</v>
      </c>
      <c r="AJ618">
        <v>42.507278999999997</v>
      </c>
      <c r="AK618">
        <v>4.2966489912914803</v>
      </c>
      <c r="AL618">
        <v>160</v>
      </c>
      <c r="AM618">
        <v>158</v>
      </c>
      <c r="AN618">
        <v>3.9750000000000001</v>
      </c>
      <c r="AO618" t="s">
        <v>11991</v>
      </c>
      <c r="AP618">
        <v>1</v>
      </c>
      <c r="AQ618">
        <v>4</v>
      </c>
      <c r="AR618">
        <v>20.858499519365999</v>
      </c>
      <c r="AS618">
        <v>-5.6907977751272602E-3</v>
      </c>
      <c r="AT618">
        <v>-0.179453697549188</v>
      </c>
      <c r="AU618">
        <v>-5.6703499707662502E-2</v>
      </c>
      <c r="AV618">
        <v>-0.70344190900688996</v>
      </c>
    </row>
    <row r="619" spans="1:48" x14ac:dyDescent="0.25">
      <c r="A619" t="s">
        <v>20597</v>
      </c>
      <c r="B619" s="6">
        <v>44664</v>
      </c>
      <c r="C619" t="s">
        <v>20598</v>
      </c>
      <c r="D619" t="s">
        <v>373</v>
      </c>
      <c r="E619">
        <v>24449184.399999999</v>
      </c>
      <c r="F619">
        <v>22603389.800000001</v>
      </c>
      <c r="G619">
        <v>8.3752913070887208E-3</v>
      </c>
      <c r="H619">
        <v>26.980556</v>
      </c>
      <c r="I619">
        <v>15.129764</v>
      </c>
      <c r="J619">
        <v>4.8832610000000001</v>
      </c>
      <c r="K619">
        <v>4.8832610000000001</v>
      </c>
      <c r="L619">
        <v>203.18170000000001</v>
      </c>
      <c r="M619">
        <v>202</v>
      </c>
      <c r="N619">
        <v>15.057715999999999</v>
      </c>
      <c r="O619">
        <v>-0.21560000000000401</v>
      </c>
      <c r="P619">
        <v>-5.0408492884298299</v>
      </c>
      <c r="Q619">
        <v>-19.4954955573285</v>
      </c>
      <c r="R619">
        <v>92.362499999999997</v>
      </c>
      <c r="S619">
        <v>94.658500000000004</v>
      </c>
      <c r="T619">
        <v>92.362499999999997</v>
      </c>
      <c r="U619">
        <v>94.658500000000004</v>
      </c>
      <c r="V619" t="s">
        <v>11987</v>
      </c>
      <c r="W619" t="s">
        <v>9600</v>
      </c>
      <c r="X619" t="s">
        <v>931</v>
      </c>
      <c r="Y619" t="s">
        <v>625</v>
      </c>
      <c r="Z619" t="s">
        <v>12266</v>
      </c>
      <c r="AA619" t="s">
        <v>350</v>
      </c>
      <c r="AB619" t="s">
        <v>11990</v>
      </c>
      <c r="AC619">
        <v>92.450485999999998</v>
      </c>
      <c r="AD619">
        <v>8.7985999999999995E-2</v>
      </c>
      <c r="AE619" s="6">
        <v>43566</v>
      </c>
      <c r="AF619" s="6">
        <v>54524</v>
      </c>
      <c r="AG619" t="s">
        <v>2395</v>
      </c>
      <c r="AH619">
        <v>26.980556</v>
      </c>
      <c r="AI619">
        <v>15.1297637908478</v>
      </c>
      <c r="AJ619">
        <v>325.766661</v>
      </c>
      <c r="AK619">
        <v>4.8832611390962404</v>
      </c>
      <c r="AL619">
        <v>202</v>
      </c>
      <c r="AM619">
        <v>229</v>
      </c>
      <c r="AN619">
        <v>4.5250000000000004</v>
      </c>
      <c r="AO619" t="s">
        <v>11991</v>
      </c>
      <c r="AP619">
        <v>1</v>
      </c>
      <c r="AQ619">
        <v>4</v>
      </c>
      <c r="AR619">
        <v>20.858499519365999</v>
      </c>
      <c r="AS619">
        <v>-5.6907977751272602E-3</v>
      </c>
      <c r="AT619">
        <v>-0.179453697549188</v>
      </c>
      <c r="AU619">
        <v>-5.6703499707662502E-2</v>
      </c>
      <c r="AV619">
        <v>-0.70344190900688996</v>
      </c>
    </row>
    <row r="620" spans="1:48" x14ac:dyDescent="0.25">
      <c r="A620" t="s">
        <v>14096</v>
      </c>
      <c r="B620" s="6">
        <v>44664</v>
      </c>
      <c r="C620" t="s">
        <v>14097</v>
      </c>
      <c r="D620" t="s">
        <v>373</v>
      </c>
      <c r="E620">
        <v>14669510.4</v>
      </c>
      <c r="F620">
        <v>13551675.4</v>
      </c>
      <c r="G620">
        <v>5.0213366193394404E-3</v>
      </c>
      <c r="H620">
        <v>3.375</v>
      </c>
      <c r="I620">
        <v>3.2587090000000001</v>
      </c>
      <c r="J620">
        <v>3.7547000000000001</v>
      </c>
      <c r="K620">
        <v>3.7547000000000001</v>
      </c>
      <c r="L620">
        <v>117.395</v>
      </c>
      <c r="M620">
        <v>115</v>
      </c>
      <c r="N620">
        <v>3.2392249999999998</v>
      </c>
      <c r="O620">
        <v>8.8099999999990894E-2</v>
      </c>
      <c r="P620">
        <v>7.4174925375780604E-2</v>
      </c>
      <c r="Q620">
        <v>-4.6449731897052704</v>
      </c>
      <c r="R620">
        <v>92.207999999999998</v>
      </c>
      <c r="S620">
        <v>92.521000000000001</v>
      </c>
      <c r="T620">
        <v>92.207999999999998</v>
      </c>
      <c r="U620">
        <v>92.521000000000001</v>
      </c>
      <c r="V620" t="s">
        <v>11987</v>
      </c>
      <c r="W620" t="s">
        <v>11627</v>
      </c>
      <c r="X620" t="s">
        <v>931</v>
      </c>
      <c r="Y620" t="s">
        <v>625</v>
      </c>
      <c r="Z620" t="s">
        <v>11829</v>
      </c>
      <c r="AA620" t="s">
        <v>358</v>
      </c>
      <c r="AB620" t="s">
        <v>11990</v>
      </c>
      <c r="AC620">
        <v>92.379874999999998</v>
      </c>
      <c r="AD620">
        <v>0.171875</v>
      </c>
      <c r="AE620" s="6">
        <v>44077</v>
      </c>
      <c r="AF620" s="6">
        <v>45903</v>
      </c>
      <c r="AG620" t="s">
        <v>2437</v>
      </c>
      <c r="AH620">
        <v>3.375</v>
      </c>
      <c r="AI620">
        <v>3.2587093387090902</v>
      </c>
      <c r="AJ620">
        <v>12.429435</v>
      </c>
      <c r="AK620">
        <v>3.7546998090920298</v>
      </c>
      <c r="AL620">
        <v>115</v>
      </c>
      <c r="AM620">
        <v>104</v>
      </c>
      <c r="AN620">
        <v>1.375</v>
      </c>
      <c r="AO620" t="s">
        <v>11991</v>
      </c>
      <c r="AP620">
        <v>1</v>
      </c>
      <c r="AQ620">
        <v>4</v>
      </c>
      <c r="AR620">
        <v>29.424659720544899</v>
      </c>
      <c r="AS620">
        <v>8.8205270402763603E-2</v>
      </c>
      <c r="AT620">
        <v>1.17086799153473</v>
      </c>
      <c r="AU620">
        <v>0.53017382199628504</v>
      </c>
      <c r="AV620">
        <v>4.5275341842353001</v>
      </c>
    </row>
    <row r="621" spans="1:48" x14ac:dyDescent="0.25">
      <c r="A621" t="s">
        <v>14098</v>
      </c>
      <c r="B621" s="6">
        <v>44664</v>
      </c>
      <c r="C621" t="s">
        <v>14099</v>
      </c>
      <c r="D621" t="s">
        <v>373</v>
      </c>
      <c r="E621">
        <v>24449184.399999999</v>
      </c>
      <c r="F621">
        <v>19701458.399999999</v>
      </c>
      <c r="G621">
        <v>7.3000313123215196E-3</v>
      </c>
      <c r="H621">
        <v>8.375</v>
      </c>
      <c r="I621">
        <v>7.4941829999999996</v>
      </c>
      <c r="J621">
        <v>4.7569280000000003</v>
      </c>
      <c r="K621">
        <v>4.7569280000000003</v>
      </c>
      <c r="L621">
        <v>205.9511</v>
      </c>
      <c r="M621">
        <v>206</v>
      </c>
      <c r="N621">
        <v>7.4609180000000004</v>
      </c>
      <c r="O621">
        <v>-0.32039999999999802</v>
      </c>
      <c r="P621">
        <v>-2.6249323894711001</v>
      </c>
      <c r="Q621">
        <v>-13.6436086163848</v>
      </c>
      <c r="R621">
        <v>80.331249999999997</v>
      </c>
      <c r="S621">
        <v>81.135249999999999</v>
      </c>
      <c r="T621">
        <v>80.331249999999997</v>
      </c>
      <c r="U621">
        <v>81.135249999999999</v>
      </c>
      <c r="V621" t="s">
        <v>11987</v>
      </c>
      <c r="W621" t="s">
        <v>11629</v>
      </c>
      <c r="X621" t="s">
        <v>931</v>
      </c>
      <c r="Y621" t="s">
        <v>625</v>
      </c>
      <c r="Z621" t="s">
        <v>11829</v>
      </c>
      <c r="AA621" t="s">
        <v>358</v>
      </c>
      <c r="AB621" t="s">
        <v>11990</v>
      </c>
      <c r="AC621">
        <v>80.581249999999997</v>
      </c>
      <c r="AD621">
        <v>0.25</v>
      </c>
      <c r="AE621" s="6">
        <v>44077</v>
      </c>
      <c r="AF621" s="6">
        <v>47729</v>
      </c>
      <c r="AG621" t="s">
        <v>2437</v>
      </c>
      <c r="AH621">
        <v>8.375</v>
      </c>
      <c r="AI621">
        <v>7.4941826799881204</v>
      </c>
      <c r="AJ621">
        <v>63.325839999999999</v>
      </c>
      <c r="AK621">
        <v>4.7569278509088599</v>
      </c>
      <c r="AL621">
        <v>206</v>
      </c>
      <c r="AM621">
        <v>203</v>
      </c>
      <c r="AN621">
        <v>2</v>
      </c>
      <c r="AO621" t="s">
        <v>11991</v>
      </c>
      <c r="AP621">
        <v>1</v>
      </c>
      <c r="AQ621">
        <v>4</v>
      </c>
      <c r="AR621">
        <v>29.424659720544899</v>
      </c>
      <c r="AS621">
        <v>8.8205270402763603E-2</v>
      </c>
      <c r="AT621">
        <v>1.17086799153473</v>
      </c>
      <c r="AU621">
        <v>0.53017382199628504</v>
      </c>
      <c r="AV621">
        <v>4.5275341842353001</v>
      </c>
    </row>
    <row r="622" spans="1:48" x14ac:dyDescent="0.25">
      <c r="A622" t="s">
        <v>14100</v>
      </c>
      <c r="B622" s="6">
        <v>44664</v>
      </c>
      <c r="C622" t="s">
        <v>14101</v>
      </c>
      <c r="D622" t="s">
        <v>360</v>
      </c>
      <c r="E622">
        <v>17114428.800000001</v>
      </c>
      <c r="F622">
        <v>7445014.2474160297</v>
      </c>
      <c r="G622">
        <v>2.7586199971310699E-3</v>
      </c>
      <c r="H622">
        <v>4.7388890000000004</v>
      </c>
      <c r="I622">
        <v>3.3125610000000001</v>
      </c>
      <c r="J622">
        <v>27.625145</v>
      </c>
      <c r="K622">
        <v>27.625145</v>
      </c>
      <c r="L622">
        <v>2498.7112000000002</v>
      </c>
      <c r="M622">
        <v>2502</v>
      </c>
      <c r="N622">
        <v>3.2951890000000001</v>
      </c>
      <c r="O622">
        <v>0.14710000000000001</v>
      </c>
      <c r="P622">
        <v>16.6952344157284</v>
      </c>
      <c r="Q622">
        <v>-33.563152710538397</v>
      </c>
      <c r="R622">
        <v>42</v>
      </c>
      <c r="S622">
        <v>44</v>
      </c>
      <c r="T622">
        <v>42</v>
      </c>
      <c r="U622">
        <v>44</v>
      </c>
      <c r="V622" t="s">
        <v>11987</v>
      </c>
      <c r="W622" t="s">
        <v>9721</v>
      </c>
      <c r="X622" t="s">
        <v>931</v>
      </c>
      <c r="Y622" t="s">
        <v>625</v>
      </c>
      <c r="Z622" t="s">
        <v>11815</v>
      </c>
      <c r="AA622" t="s">
        <v>283</v>
      </c>
      <c r="AB622" t="s">
        <v>11815</v>
      </c>
      <c r="AC622">
        <v>43.501389000000003</v>
      </c>
      <c r="AD622">
        <v>1.5013890000000001</v>
      </c>
      <c r="AE622" s="6">
        <v>44210</v>
      </c>
      <c r="AF622" s="6">
        <v>46401</v>
      </c>
      <c r="AG622" t="s">
        <v>2449</v>
      </c>
      <c r="AH622">
        <v>4.7388890000000004</v>
      </c>
      <c r="AI622">
        <v>3.31256137502894</v>
      </c>
      <c r="AJ622">
        <v>14.372071</v>
      </c>
      <c r="AK622">
        <v>27.625144675918101</v>
      </c>
      <c r="AL622">
        <v>2502</v>
      </c>
      <c r="AM622">
        <v>2494</v>
      </c>
      <c r="AN622">
        <v>5.75</v>
      </c>
      <c r="AO622" t="s">
        <v>11991</v>
      </c>
      <c r="AP622">
        <v>1</v>
      </c>
      <c r="AQ622">
        <v>4</v>
      </c>
      <c r="AR622">
        <v>38.368481137935397</v>
      </c>
      <c r="AS622">
        <v>2.3057830540416501E-2</v>
      </c>
      <c r="AT622">
        <v>-3.07352640630611E-2</v>
      </c>
      <c r="AU622">
        <v>4.7049046878015498E-2</v>
      </c>
      <c r="AV622">
        <v>-0.42906855626305401</v>
      </c>
    </row>
    <row r="623" spans="1:48" x14ac:dyDescent="0.25">
      <c r="A623" t="s">
        <v>17779</v>
      </c>
      <c r="B623" s="6">
        <v>44664</v>
      </c>
      <c r="C623" t="s">
        <v>17780</v>
      </c>
      <c r="D623" t="s">
        <v>360</v>
      </c>
      <c r="E623">
        <v>24449184.399999999</v>
      </c>
      <c r="F623">
        <v>12851917.4</v>
      </c>
      <c r="G623">
        <v>4.7620535404733003E-3</v>
      </c>
      <c r="H623">
        <v>2.1277780000000002</v>
      </c>
      <c r="I623">
        <v>1.6026739999999999</v>
      </c>
      <c r="J623">
        <v>41.100527</v>
      </c>
      <c r="K623">
        <v>41.100527</v>
      </c>
      <c r="L623">
        <v>3872.9160000000002</v>
      </c>
      <c r="M623">
        <v>3874</v>
      </c>
      <c r="N623">
        <v>1.594848</v>
      </c>
      <c r="O623">
        <v>1.0799999999999901</v>
      </c>
      <c r="P623">
        <v>19.876471067866099</v>
      </c>
      <c r="Q623">
        <v>-27.924119123906401</v>
      </c>
      <c r="R623">
        <v>50.5</v>
      </c>
      <c r="S623">
        <v>52.5</v>
      </c>
      <c r="T623">
        <v>50.5</v>
      </c>
      <c r="U623">
        <v>52.5</v>
      </c>
      <c r="V623" t="s">
        <v>11987</v>
      </c>
      <c r="W623" t="s">
        <v>17034</v>
      </c>
      <c r="X623" t="s">
        <v>931</v>
      </c>
      <c r="Y623" t="s">
        <v>625</v>
      </c>
      <c r="Z623" t="s">
        <v>11815</v>
      </c>
      <c r="AA623" t="s">
        <v>283</v>
      </c>
      <c r="AB623" t="s">
        <v>11815</v>
      </c>
      <c r="AC623">
        <v>52.565832999999998</v>
      </c>
      <c r="AD623">
        <v>2.065833</v>
      </c>
      <c r="AE623" s="6">
        <v>44351</v>
      </c>
      <c r="AF623" s="6">
        <v>45447</v>
      </c>
      <c r="AG623" t="s">
        <v>2449</v>
      </c>
      <c r="AH623">
        <v>2.1277780000000002</v>
      </c>
      <c r="AI623">
        <v>1.60267361416531</v>
      </c>
      <c r="AJ623">
        <v>3.4216090000000001</v>
      </c>
      <c r="AK623">
        <v>41.100527402988803</v>
      </c>
      <c r="AL623">
        <v>3874</v>
      </c>
      <c r="AM623">
        <v>3849</v>
      </c>
      <c r="AN623">
        <v>5.55</v>
      </c>
      <c r="AO623" t="s">
        <v>11991</v>
      </c>
      <c r="AP623">
        <v>1</v>
      </c>
      <c r="AQ623">
        <v>4</v>
      </c>
      <c r="AR623">
        <v>38.368481137935397</v>
      </c>
      <c r="AS623">
        <v>2.3057830540416501E-2</v>
      </c>
      <c r="AT623">
        <v>-3.07352640630611E-2</v>
      </c>
      <c r="AU623">
        <v>4.7049046878015498E-2</v>
      </c>
      <c r="AV623">
        <v>-0.42906855626305401</v>
      </c>
    </row>
    <row r="624" spans="1:48" x14ac:dyDescent="0.25">
      <c r="A624" t="s">
        <v>14102</v>
      </c>
      <c r="B624" s="6">
        <v>44664</v>
      </c>
      <c r="C624" t="s">
        <v>14103</v>
      </c>
      <c r="D624" t="s">
        <v>360</v>
      </c>
      <c r="E624">
        <v>26894102.800000001</v>
      </c>
      <c r="F624">
        <v>12472140.199999999</v>
      </c>
      <c r="G624">
        <v>4.62133370686029E-3</v>
      </c>
      <c r="H624">
        <v>3.2222219999999999</v>
      </c>
      <c r="I624">
        <v>2.2888519999999999</v>
      </c>
      <c r="J624">
        <v>36.130218999999997</v>
      </c>
      <c r="K624">
        <v>36.130218999999997</v>
      </c>
      <c r="L624">
        <v>3355.58859999999</v>
      </c>
      <c r="M624">
        <v>3359</v>
      </c>
      <c r="N624">
        <v>2.2771720000000002</v>
      </c>
      <c r="O624">
        <v>0.16199999999999501</v>
      </c>
      <c r="P624">
        <v>14.1889799718783</v>
      </c>
      <c r="Q624">
        <v>-30.936628989560798</v>
      </c>
      <c r="R624">
        <v>44.5</v>
      </c>
      <c r="S624">
        <v>46.5</v>
      </c>
      <c r="T624">
        <v>44.5</v>
      </c>
      <c r="U624">
        <v>46.5</v>
      </c>
      <c r="V624" t="s">
        <v>11987</v>
      </c>
      <c r="W624" t="s">
        <v>9718</v>
      </c>
      <c r="X624" t="s">
        <v>931</v>
      </c>
      <c r="Y624" t="s">
        <v>625</v>
      </c>
      <c r="Z624" t="s">
        <v>11815</v>
      </c>
      <c r="AA624" t="s">
        <v>283</v>
      </c>
      <c r="AB624" t="s">
        <v>11815</v>
      </c>
      <c r="AC624">
        <v>46.375</v>
      </c>
      <c r="AD624">
        <v>1.875</v>
      </c>
      <c r="AE624" s="6">
        <v>44020</v>
      </c>
      <c r="AF624" s="6">
        <v>45846</v>
      </c>
      <c r="AG624" t="s">
        <v>2449</v>
      </c>
      <c r="AH624">
        <v>3.2222219999999999</v>
      </c>
      <c r="AI624">
        <v>2.2888518330249199</v>
      </c>
      <c r="AJ624">
        <v>6.9579630000000003</v>
      </c>
      <c r="AK624">
        <v>36.130219455824999</v>
      </c>
      <c r="AL624">
        <v>3359</v>
      </c>
      <c r="AM624">
        <v>3345</v>
      </c>
      <c r="AN624">
        <v>6.75</v>
      </c>
      <c r="AO624" t="s">
        <v>11991</v>
      </c>
      <c r="AP624">
        <v>1</v>
      </c>
      <c r="AQ624">
        <v>4</v>
      </c>
      <c r="AR624">
        <v>38.368481137935397</v>
      </c>
      <c r="AS624">
        <v>2.3057830540416501E-2</v>
      </c>
      <c r="AT624">
        <v>-3.07352640630611E-2</v>
      </c>
      <c r="AU624">
        <v>4.7049046878015498E-2</v>
      </c>
      <c r="AV624">
        <v>-0.42906855626305401</v>
      </c>
    </row>
    <row r="625" spans="1:48" x14ac:dyDescent="0.25">
      <c r="A625" t="s">
        <v>14104</v>
      </c>
      <c r="B625" s="6">
        <v>44664</v>
      </c>
      <c r="C625" t="s">
        <v>14105</v>
      </c>
      <c r="D625" t="s">
        <v>360</v>
      </c>
      <c r="E625">
        <v>22004266</v>
      </c>
      <c r="F625">
        <v>9560364.6422094796</v>
      </c>
      <c r="G625">
        <v>3.5424261398851399E-3</v>
      </c>
      <c r="H625">
        <v>3.927778</v>
      </c>
      <c r="I625">
        <v>2.8428200000000001</v>
      </c>
      <c r="J625">
        <v>31.587326999999998</v>
      </c>
      <c r="K625">
        <v>31.587326999999998</v>
      </c>
      <c r="L625">
        <v>2898.3359999999998</v>
      </c>
      <c r="M625">
        <v>2901</v>
      </c>
      <c r="N625">
        <v>2.8296070000000002</v>
      </c>
      <c r="O625">
        <v>0.158799999999992</v>
      </c>
      <c r="P625">
        <v>16.774175497481099</v>
      </c>
      <c r="Q625">
        <v>-28.488788280768802</v>
      </c>
      <c r="R625">
        <v>43</v>
      </c>
      <c r="S625">
        <v>45</v>
      </c>
      <c r="T625">
        <v>43</v>
      </c>
      <c r="U625">
        <v>45</v>
      </c>
      <c r="V625" t="s">
        <v>11987</v>
      </c>
      <c r="W625" t="s">
        <v>9720</v>
      </c>
      <c r="X625" t="s">
        <v>931</v>
      </c>
      <c r="Y625" t="s">
        <v>625</v>
      </c>
      <c r="Z625" t="s">
        <v>11815</v>
      </c>
      <c r="AA625" t="s">
        <v>283</v>
      </c>
      <c r="AB625" t="s">
        <v>11815</v>
      </c>
      <c r="AC625">
        <v>43.447778</v>
      </c>
      <c r="AD625">
        <v>0.44777800000000001</v>
      </c>
      <c r="AE625" s="6">
        <v>44096</v>
      </c>
      <c r="AF625" s="6">
        <v>46103</v>
      </c>
      <c r="AG625" t="s">
        <v>2449</v>
      </c>
      <c r="AH625">
        <v>3.927778</v>
      </c>
      <c r="AI625">
        <v>2.84281975451891</v>
      </c>
      <c r="AJ625">
        <v>10.390750000000001</v>
      </c>
      <c r="AK625">
        <v>31.587327494360199</v>
      </c>
      <c r="AL625">
        <v>2901</v>
      </c>
      <c r="AM625">
        <v>2890</v>
      </c>
      <c r="AN625">
        <v>6.2</v>
      </c>
      <c r="AO625" t="s">
        <v>11991</v>
      </c>
      <c r="AP625">
        <v>1</v>
      </c>
      <c r="AQ625">
        <v>4</v>
      </c>
      <c r="AR625">
        <v>38.368481137935397</v>
      </c>
      <c r="AS625">
        <v>2.3057830540416501E-2</v>
      </c>
      <c r="AT625">
        <v>-3.07352640630611E-2</v>
      </c>
      <c r="AU625">
        <v>4.7049046878015498E-2</v>
      </c>
      <c r="AV625">
        <v>-0.42906855626305401</v>
      </c>
    </row>
    <row r="626" spans="1:48" x14ac:dyDescent="0.25">
      <c r="A626" t="s">
        <v>14106</v>
      </c>
      <c r="B626" s="6">
        <v>44664</v>
      </c>
      <c r="C626" t="s">
        <v>14107</v>
      </c>
      <c r="D626" t="s">
        <v>360</v>
      </c>
      <c r="E626">
        <v>14669510.4</v>
      </c>
      <c r="F626">
        <v>9319539.9571199995</v>
      </c>
      <c r="G626">
        <v>3.4531927589925302E-3</v>
      </c>
      <c r="H626">
        <v>0.87222200000000005</v>
      </c>
      <c r="I626">
        <v>0.61634800000000001</v>
      </c>
      <c r="J626">
        <v>70.170653000000001</v>
      </c>
      <c r="K626">
        <v>70.170653000000001</v>
      </c>
      <c r="L626">
        <v>6863.4496999999901</v>
      </c>
      <c r="M626">
        <v>6858</v>
      </c>
      <c r="N626">
        <v>0.61282400000000004</v>
      </c>
      <c r="O626">
        <v>0.115599999999993</v>
      </c>
      <c r="P626">
        <v>18.144060847052302</v>
      </c>
      <c r="Q626">
        <v>-16.509046843382599</v>
      </c>
      <c r="R626">
        <v>61</v>
      </c>
      <c r="S626">
        <v>63</v>
      </c>
      <c r="T626">
        <v>61</v>
      </c>
      <c r="U626">
        <v>63</v>
      </c>
      <c r="V626" t="s">
        <v>11987</v>
      </c>
      <c r="W626" t="s">
        <v>9714</v>
      </c>
      <c r="X626" t="s">
        <v>931</v>
      </c>
      <c r="Y626" t="s">
        <v>625</v>
      </c>
      <c r="Z626" t="s">
        <v>11815</v>
      </c>
      <c r="AA626" t="s">
        <v>283</v>
      </c>
      <c r="AB626" t="s">
        <v>11815</v>
      </c>
      <c r="AC626">
        <v>63.53</v>
      </c>
      <c r="AD626">
        <v>2.5299999999999998</v>
      </c>
      <c r="AE626" s="6">
        <v>43069</v>
      </c>
      <c r="AF626" s="6">
        <v>44987</v>
      </c>
      <c r="AG626" t="s">
        <v>2449</v>
      </c>
      <c r="AH626">
        <v>0.87222200000000005</v>
      </c>
      <c r="AI626">
        <v>0.61634838777714895</v>
      </c>
      <c r="AJ626">
        <v>0.87944199999999995</v>
      </c>
      <c r="AK626">
        <v>70.170653221887093</v>
      </c>
      <c r="AL626">
        <v>6858</v>
      </c>
      <c r="AM626">
        <v>6821</v>
      </c>
      <c r="AN626">
        <v>6.6</v>
      </c>
      <c r="AO626" t="s">
        <v>11991</v>
      </c>
      <c r="AP626">
        <v>1</v>
      </c>
      <c r="AQ626">
        <v>4</v>
      </c>
      <c r="AR626">
        <v>38.368481137935397</v>
      </c>
      <c r="AS626">
        <v>2.3057830540416501E-2</v>
      </c>
      <c r="AT626">
        <v>-3.07352640630611E-2</v>
      </c>
      <c r="AU626">
        <v>4.7049046878015498E-2</v>
      </c>
      <c r="AV626">
        <v>-0.42906855626305401</v>
      </c>
    </row>
    <row r="627" spans="1:48" x14ac:dyDescent="0.25">
      <c r="A627" t="s">
        <v>14108</v>
      </c>
      <c r="B627" s="6">
        <v>44664</v>
      </c>
      <c r="C627" t="s">
        <v>14109</v>
      </c>
      <c r="D627" t="s">
        <v>280</v>
      </c>
      <c r="E627">
        <v>36673776.600000001</v>
      </c>
      <c r="F627">
        <v>34045855.899999999</v>
      </c>
      <c r="G627">
        <v>1.2615097266891801E-2</v>
      </c>
      <c r="H627">
        <v>3.4333330000000002</v>
      </c>
      <c r="I627">
        <v>3.3018209999999999</v>
      </c>
      <c r="J627">
        <v>3.8071139999999999</v>
      </c>
      <c r="K627">
        <v>3.8071139999999999</v>
      </c>
      <c r="L627">
        <v>122.391399999999</v>
      </c>
      <c r="M627">
        <v>120</v>
      </c>
      <c r="N627">
        <v>3.2829139999999999</v>
      </c>
      <c r="O627">
        <v>7.7700000000002697E-2</v>
      </c>
      <c r="P627">
        <v>-6.9760450882383404E-2</v>
      </c>
      <c r="Q627">
        <v>-5.3327015919844403</v>
      </c>
      <c r="R627">
        <v>92.725999999999999</v>
      </c>
      <c r="S627">
        <v>93.037999999999997</v>
      </c>
      <c r="T627">
        <v>92.725999999999999</v>
      </c>
      <c r="U627">
        <v>93.037999999999997</v>
      </c>
      <c r="V627" t="s">
        <v>11987</v>
      </c>
      <c r="W627" t="s">
        <v>9670</v>
      </c>
      <c r="X627" t="s">
        <v>931</v>
      </c>
      <c r="Y627" t="s">
        <v>625</v>
      </c>
      <c r="Z627" t="s">
        <v>12267</v>
      </c>
      <c r="AA627" t="s">
        <v>389</v>
      </c>
      <c r="AB627" t="s">
        <v>11990</v>
      </c>
      <c r="AC627">
        <v>92.834333000000001</v>
      </c>
      <c r="AD627">
        <v>0.108333</v>
      </c>
      <c r="AE627" s="6">
        <v>44098</v>
      </c>
      <c r="AF627" s="6">
        <v>45924</v>
      </c>
      <c r="AG627" t="s">
        <v>2425</v>
      </c>
      <c r="AH627">
        <v>3.4333330000000002</v>
      </c>
      <c r="AI627">
        <v>3.3018210567828601</v>
      </c>
      <c r="AJ627">
        <v>12.764429</v>
      </c>
      <c r="AK627">
        <v>3.8071141376356201</v>
      </c>
      <c r="AL627">
        <v>120</v>
      </c>
      <c r="AM627">
        <v>109</v>
      </c>
      <c r="AN627">
        <v>1.625</v>
      </c>
      <c r="AO627" t="s">
        <v>11991</v>
      </c>
      <c r="AP627">
        <v>1</v>
      </c>
      <c r="AQ627">
        <v>3</v>
      </c>
      <c r="AR627">
        <v>46.058765618296498</v>
      </c>
      <c r="AS627">
        <v>2.0532841123077999E-2</v>
      </c>
      <c r="AT627">
        <v>-9.1049896545769102E-2</v>
      </c>
      <c r="AU627">
        <v>2.4324142122111401E-2</v>
      </c>
      <c r="AV627">
        <v>-3.68614096260763</v>
      </c>
    </row>
    <row r="628" spans="1:48" x14ac:dyDescent="0.25">
      <c r="A628" t="s">
        <v>14110</v>
      </c>
      <c r="B628" s="6">
        <v>44664</v>
      </c>
      <c r="C628" t="s">
        <v>14111</v>
      </c>
      <c r="D628" t="s">
        <v>446</v>
      </c>
      <c r="E628">
        <v>37896235.600000001</v>
      </c>
      <c r="F628">
        <v>38030447.799999997</v>
      </c>
      <c r="G628">
        <v>1.40915181938913E-2</v>
      </c>
      <c r="H628">
        <v>27.7</v>
      </c>
      <c r="I628">
        <v>0.50987700000000002</v>
      </c>
      <c r="J628">
        <v>8.7475810000000003</v>
      </c>
      <c r="K628">
        <v>8.7475810000000003</v>
      </c>
      <c r="L628">
        <v>590.88710000000003</v>
      </c>
      <c r="M628">
        <v>592</v>
      </c>
      <c r="N628">
        <v>10.373875</v>
      </c>
      <c r="O628">
        <v>4.1500000000005401E-2</v>
      </c>
      <c r="P628">
        <v>0.145520117288477</v>
      </c>
      <c r="Q628">
        <v>0.109534797652011</v>
      </c>
      <c r="R628">
        <v>99.999989999999997</v>
      </c>
      <c r="S628">
        <v>100.5</v>
      </c>
      <c r="T628">
        <v>99.999989999999997</v>
      </c>
      <c r="U628">
        <v>100.5</v>
      </c>
      <c r="V628" t="s">
        <v>11987</v>
      </c>
      <c r="W628" t="s">
        <v>11689</v>
      </c>
      <c r="X628" t="s">
        <v>931</v>
      </c>
      <c r="Y628" t="s">
        <v>625</v>
      </c>
      <c r="Z628" t="s">
        <v>11819</v>
      </c>
      <c r="AA628" t="s">
        <v>11839</v>
      </c>
      <c r="AB628" t="s">
        <v>11990</v>
      </c>
      <c r="AC628">
        <v>100.354157</v>
      </c>
      <c r="AD628">
        <v>0.35416700000000001</v>
      </c>
      <c r="AE628" s="6">
        <v>42992</v>
      </c>
      <c r="AF628" s="6">
        <v>54788</v>
      </c>
      <c r="AG628" t="s">
        <v>3782</v>
      </c>
      <c r="AH628">
        <v>0.40555600000000003</v>
      </c>
      <c r="AI628">
        <v>0.40896549616644201</v>
      </c>
      <c r="AJ628">
        <v>0.34904800000000002</v>
      </c>
      <c r="AK628">
        <v>2.4958049536918101</v>
      </c>
      <c r="AL628">
        <v>142</v>
      </c>
      <c r="AM628">
        <v>113</v>
      </c>
      <c r="AN628">
        <v>3.75</v>
      </c>
      <c r="AO628" t="s">
        <v>11991</v>
      </c>
      <c r="AP628">
        <v>1</v>
      </c>
      <c r="AQ628">
        <v>4</v>
      </c>
      <c r="AR628">
        <v>39.320623217643501</v>
      </c>
      <c r="AS628">
        <v>7.5087240503549396E-2</v>
      </c>
      <c r="AT628">
        <v>0.74898617719591698</v>
      </c>
      <c r="AU628">
        <v>0.51531373654625401</v>
      </c>
      <c r="AV628">
        <v>-2.7996978042171601</v>
      </c>
    </row>
    <row r="629" spans="1:48" x14ac:dyDescent="0.25">
      <c r="A629" t="s">
        <v>17893</v>
      </c>
      <c r="B629" s="6">
        <v>44664</v>
      </c>
      <c r="C629" t="s">
        <v>17894</v>
      </c>
      <c r="D629" t="s">
        <v>446</v>
      </c>
      <c r="E629">
        <v>29339021.199999999</v>
      </c>
      <c r="F629">
        <v>26515140.399999999</v>
      </c>
      <c r="G629">
        <v>9.8247221737381603E-3</v>
      </c>
      <c r="H629">
        <v>4.2222220000000004</v>
      </c>
      <c r="I629">
        <v>3.6645590000000001</v>
      </c>
      <c r="J629">
        <v>7.4715530000000001</v>
      </c>
      <c r="K629">
        <v>7.4715530000000001</v>
      </c>
      <c r="L629">
        <v>485.52199999999999</v>
      </c>
      <c r="M629">
        <v>486</v>
      </c>
      <c r="N629">
        <v>3.6468880000000001</v>
      </c>
      <c r="O629">
        <v>-0.49000000000000099</v>
      </c>
      <c r="P629">
        <v>1.9084955260393699</v>
      </c>
      <c r="Q629">
        <v>-4.9239447480441196</v>
      </c>
      <c r="R629">
        <v>89</v>
      </c>
      <c r="S629">
        <v>91</v>
      </c>
      <c r="T629">
        <v>89</v>
      </c>
      <c r="U629">
        <v>91</v>
      </c>
      <c r="V629" t="s">
        <v>11987</v>
      </c>
      <c r="W629" t="s">
        <v>17707</v>
      </c>
      <c r="X629" t="s">
        <v>931</v>
      </c>
      <c r="Y629" t="s">
        <v>625</v>
      </c>
      <c r="Z629" t="s">
        <v>11839</v>
      </c>
      <c r="AA629" t="s">
        <v>290</v>
      </c>
      <c r="AB629" t="s">
        <v>753</v>
      </c>
      <c r="AC629">
        <v>90.375</v>
      </c>
      <c r="AD629">
        <v>1.375</v>
      </c>
      <c r="AE629" s="6">
        <v>44385</v>
      </c>
      <c r="AF629" s="6">
        <v>46211</v>
      </c>
      <c r="AG629" t="s">
        <v>17557</v>
      </c>
      <c r="AH629">
        <v>4.2222220000000004</v>
      </c>
      <c r="AI629">
        <v>3.6645592437368699</v>
      </c>
      <c r="AJ629">
        <v>16.273111</v>
      </c>
      <c r="AK629">
        <v>7.4715529000366798</v>
      </c>
      <c r="AL629">
        <v>486</v>
      </c>
      <c r="AM629">
        <v>477</v>
      </c>
      <c r="AN629">
        <v>4.95</v>
      </c>
      <c r="AO629" t="s">
        <v>11991</v>
      </c>
      <c r="AP629">
        <v>1</v>
      </c>
      <c r="AQ629">
        <v>4</v>
      </c>
      <c r="AR629">
        <v>29.791103177921698</v>
      </c>
      <c r="AS629">
        <v>4.80639544511412E-2</v>
      </c>
      <c r="AT629">
        <v>0.76223174590626996</v>
      </c>
      <c r="AU629">
        <v>0.31291803931608703</v>
      </c>
      <c r="AV629">
        <v>2.46245890313218</v>
      </c>
    </row>
    <row r="630" spans="1:48" x14ac:dyDescent="0.25">
      <c r="A630" t="s">
        <v>17258</v>
      </c>
      <c r="B630" s="6">
        <v>44664</v>
      </c>
      <c r="C630" t="s">
        <v>17259</v>
      </c>
      <c r="D630" t="s">
        <v>360</v>
      </c>
      <c r="E630">
        <v>48898368.799999997</v>
      </c>
      <c r="F630">
        <v>45527776.899999999</v>
      </c>
      <c r="G630">
        <v>1.6869522540158301E-2</v>
      </c>
      <c r="H630">
        <v>4.088889</v>
      </c>
      <c r="I630">
        <v>3.5325690000000001</v>
      </c>
      <c r="J630">
        <v>7.1267189999999996</v>
      </c>
      <c r="K630">
        <v>7.1267189999999996</v>
      </c>
      <c r="L630">
        <v>451.59859999999998</v>
      </c>
      <c r="M630">
        <v>451</v>
      </c>
      <c r="N630">
        <v>3.516143</v>
      </c>
      <c r="O630">
        <v>6.1200000000005597E-2</v>
      </c>
      <c r="P630">
        <v>1.30490359950947</v>
      </c>
      <c r="Q630">
        <v>-4.3844764462493604</v>
      </c>
      <c r="R630">
        <v>91</v>
      </c>
      <c r="S630">
        <v>93</v>
      </c>
      <c r="T630">
        <v>91</v>
      </c>
      <c r="U630">
        <v>93</v>
      </c>
      <c r="V630" t="s">
        <v>11987</v>
      </c>
      <c r="W630" t="s">
        <v>10192</v>
      </c>
      <c r="X630" t="s">
        <v>931</v>
      </c>
      <c r="Y630" t="s">
        <v>625</v>
      </c>
      <c r="Z630" t="s">
        <v>11839</v>
      </c>
      <c r="AA630" t="s">
        <v>396</v>
      </c>
      <c r="AB630" t="s">
        <v>753</v>
      </c>
      <c r="AC630">
        <v>93.106943999999999</v>
      </c>
      <c r="AD630">
        <v>2.1069439999999999</v>
      </c>
      <c r="AE630" s="6">
        <v>44336</v>
      </c>
      <c r="AF630" s="6">
        <v>46162</v>
      </c>
      <c r="AG630" t="s">
        <v>3358</v>
      </c>
      <c r="AH630">
        <v>4.088889</v>
      </c>
      <c r="AI630">
        <v>3.5325692271121798</v>
      </c>
      <c r="AJ630">
        <v>15.285888</v>
      </c>
      <c r="AK630">
        <v>7.1267186053410203</v>
      </c>
      <c r="AL630">
        <v>451</v>
      </c>
      <c r="AM630">
        <v>442</v>
      </c>
      <c r="AN630">
        <v>5.125</v>
      </c>
      <c r="AO630" t="s">
        <v>11991</v>
      </c>
      <c r="AP630">
        <v>1</v>
      </c>
      <c r="AQ630">
        <v>2</v>
      </c>
      <c r="AR630">
        <v>53.369963887857899</v>
      </c>
      <c r="AS630">
        <v>5.02567159823996E-3</v>
      </c>
      <c r="AT630">
        <v>0.10447135035557401</v>
      </c>
      <c r="AU630">
        <v>4.5998896768367097E-2</v>
      </c>
      <c r="AV630">
        <v>0.38664413576801498</v>
      </c>
    </row>
    <row r="631" spans="1:48" x14ac:dyDescent="0.25">
      <c r="A631" t="s">
        <v>14112</v>
      </c>
      <c r="B631" s="6">
        <v>44664</v>
      </c>
      <c r="C631" t="s">
        <v>14113</v>
      </c>
      <c r="D631" t="s">
        <v>360</v>
      </c>
      <c r="E631">
        <v>25671643.199999999</v>
      </c>
      <c r="F631">
        <v>25743844.699999999</v>
      </c>
      <c r="G631">
        <v>9.5389320184914098E-3</v>
      </c>
      <c r="H631">
        <v>1.013889</v>
      </c>
      <c r="I631">
        <v>0.93116900000000002</v>
      </c>
      <c r="J631">
        <v>8.3213290000000004</v>
      </c>
      <c r="K631">
        <v>8.3213290000000004</v>
      </c>
      <c r="L631">
        <v>664.49400000000003</v>
      </c>
      <c r="M631">
        <v>663</v>
      </c>
      <c r="N631">
        <v>0.92628600000000005</v>
      </c>
      <c r="O631">
        <v>7.4799999999996994E-2</v>
      </c>
      <c r="P631">
        <v>0.26244932680643501</v>
      </c>
      <c r="Q631">
        <v>-1.9733646065102399</v>
      </c>
      <c r="R631">
        <v>97</v>
      </c>
      <c r="S631">
        <v>98.5</v>
      </c>
      <c r="T631">
        <v>97</v>
      </c>
      <c r="U631">
        <v>98.5</v>
      </c>
      <c r="V631" t="s">
        <v>11987</v>
      </c>
      <c r="W631" t="s">
        <v>14114</v>
      </c>
      <c r="X631" t="s">
        <v>931</v>
      </c>
      <c r="Y631" t="s">
        <v>625</v>
      </c>
      <c r="Z631" t="s">
        <v>11844</v>
      </c>
      <c r="AA631" t="s">
        <v>396</v>
      </c>
      <c r="AB631" t="s">
        <v>11815</v>
      </c>
      <c r="AC631">
        <v>100.28125</v>
      </c>
      <c r="AD631">
        <v>3.28125</v>
      </c>
      <c r="AE631" s="6">
        <v>43213</v>
      </c>
      <c r="AF631" s="6">
        <v>45039</v>
      </c>
      <c r="AG631" t="s">
        <v>3358</v>
      </c>
      <c r="AH631">
        <v>1.013889</v>
      </c>
      <c r="AI631">
        <v>0.93116860625811304</v>
      </c>
      <c r="AJ631">
        <v>1.805814</v>
      </c>
      <c r="AK631">
        <v>8.3213291415369692</v>
      </c>
      <c r="AL631">
        <v>663</v>
      </c>
      <c r="AM631">
        <v>623</v>
      </c>
      <c r="AN631">
        <v>6.75</v>
      </c>
      <c r="AO631" t="s">
        <v>11991</v>
      </c>
      <c r="AP631">
        <v>1</v>
      </c>
      <c r="AQ631">
        <v>3</v>
      </c>
      <c r="AR631">
        <v>53.369963887857899</v>
      </c>
      <c r="AS631">
        <v>5.02567159823996E-3</v>
      </c>
      <c r="AT631">
        <v>0.10447135035557401</v>
      </c>
      <c r="AU631">
        <v>4.5998896768367097E-2</v>
      </c>
      <c r="AV631">
        <v>0.38664413576801498</v>
      </c>
    </row>
    <row r="632" spans="1:48" x14ac:dyDescent="0.25">
      <c r="A632" t="s">
        <v>14115</v>
      </c>
      <c r="B632" s="6">
        <v>44664</v>
      </c>
      <c r="C632" t="s">
        <v>14116</v>
      </c>
      <c r="D632" t="s">
        <v>360</v>
      </c>
      <c r="E632">
        <v>31783939.600000001</v>
      </c>
      <c r="F632">
        <v>29345537.399999999</v>
      </c>
      <c r="G632">
        <v>1.0873476349213301E-2</v>
      </c>
      <c r="H632">
        <v>3.7555559999999999</v>
      </c>
      <c r="I632">
        <v>3.4888650000000001</v>
      </c>
      <c r="J632">
        <v>5.0747030000000004</v>
      </c>
      <c r="K632">
        <v>5.0747030000000004</v>
      </c>
      <c r="L632">
        <v>247.797</v>
      </c>
      <c r="M632">
        <v>246</v>
      </c>
      <c r="N632">
        <v>3.4682590000000002</v>
      </c>
      <c r="O632">
        <v>-3.4000000000000599E-2</v>
      </c>
      <c r="P632">
        <v>0.83564059474505703</v>
      </c>
      <c r="Q632">
        <v>-4.6498796042013399</v>
      </c>
      <c r="R632">
        <v>91.643749999999997</v>
      </c>
      <c r="S632">
        <v>92.305750000000003</v>
      </c>
      <c r="T632">
        <v>91.643749999999997</v>
      </c>
      <c r="U632">
        <v>92.305750000000003</v>
      </c>
      <c r="V632" t="s">
        <v>11987</v>
      </c>
      <c r="W632" t="s">
        <v>10218</v>
      </c>
      <c r="X632" t="s">
        <v>931</v>
      </c>
      <c r="Y632" t="s">
        <v>625</v>
      </c>
      <c r="Z632" t="s">
        <v>11839</v>
      </c>
      <c r="AA632" t="s">
        <v>256</v>
      </c>
      <c r="AB632" t="s">
        <v>11990</v>
      </c>
      <c r="AC632">
        <v>92.328193999999996</v>
      </c>
      <c r="AD632">
        <v>0.68444400000000005</v>
      </c>
      <c r="AE632" s="6">
        <v>44216</v>
      </c>
      <c r="AF632" s="6">
        <v>46042</v>
      </c>
      <c r="AG632" t="s">
        <v>3369</v>
      </c>
      <c r="AH632">
        <v>3.7555559999999999</v>
      </c>
      <c r="AI632">
        <v>3.48886470368193</v>
      </c>
      <c r="AJ632">
        <v>14.397326</v>
      </c>
      <c r="AK632">
        <v>5.0747025455230803</v>
      </c>
      <c r="AL632">
        <v>246</v>
      </c>
      <c r="AM632">
        <v>236</v>
      </c>
      <c r="AN632">
        <v>2.8</v>
      </c>
      <c r="AO632" t="s">
        <v>11991</v>
      </c>
      <c r="AP632">
        <v>1</v>
      </c>
      <c r="AQ632">
        <v>4</v>
      </c>
      <c r="AR632">
        <v>28.652415559568801</v>
      </c>
      <c r="AS632">
        <v>6.7428355600462397E-2</v>
      </c>
      <c r="AT632">
        <v>0.75539750164661901</v>
      </c>
      <c r="AU632">
        <v>0.40784472885329098</v>
      </c>
      <c r="AV632">
        <v>-11.946369180506901</v>
      </c>
    </row>
    <row r="633" spans="1:48" x14ac:dyDescent="0.25">
      <c r="A633" t="s">
        <v>14117</v>
      </c>
      <c r="B633" s="6">
        <v>44664</v>
      </c>
      <c r="C633" t="s">
        <v>14118</v>
      </c>
      <c r="D633" t="s">
        <v>360</v>
      </c>
      <c r="E633">
        <v>24449184.399999999</v>
      </c>
      <c r="F633">
        <v>24653335.100000001</v>
      </c>
      <c r="G633">
        <v>9.1348627302001491E-3</v>
      </c>
      <c r="H633">
        <v>0.76666699999999999</v>
      </c>
      <c r="I633">
        <v>0.74962499999999999</v>
      </c>
      <c r="J633">
        <v>4.0723029999999998</v>
      </c>
      <c r="K633">
        <v>4.0723029999999998</v>
      </c>
      <c r="L633">
        <v>264.423599999999</v>
      </c>
      <c r="M633">
        <v>254</v>
      </c>
      <c r="N633">
        <v>0.74058599999999997</v>
      </c>
      <c r="O633">
        <v>0.11119999999999999</v>
      </c>
      <c r="P633">
        <v>0.103244790641654</v>
      </c>
      <c r="Q633">
        <v>-0.60246050904413295</v>
      </c>
      <c r="R633">
        <v>99.784999999999997</v>
      </c>
      <c r="S633">
        <v>100.31399999999999</v>
      </c>
      <c r="T633">
        <v>99.784999999999997</v>
      </c>
      <c r="U633">
        <v>100.31399999999999</v>
      </c>
      <c r="V633" t="s">
        <v>11987</v>
      </c>
      <c r="W633" t="s">
        <v>10214</v>
      </c>
      <c r="X633" t="s">
        <v>931</v>
      </c>
      <c r="Y633" t="s">
        <v>625</v>
      </c>
      <c r="Z633" t="s">
        <v>11839</v>
      </c>
      <c r="AA633" t="s">
        <v>256</v>
      </c>
      <c r="AB633" t="s">
        <v>11990</v>
      </c>
      <c r="AC633">
        <v>100.83499999999999</v>
      </c>
      <c r="AD633">
        <v>1.05</v>
      </c>
      <c r="AE633" s="6">
        <v>41298</v>
      </c>
      <c r="AF633" s="6">
        <v>44950</v>
      </c>
      <c r="AG633" t="s">
        <v>3369</v>
      </c>
      <c r="AH633">
        <v>0.76666699999999999</v>
      </c>
      <c r="AI633">
        <v>0.749625118921592</v>
      </c>
      <c r="AJ633">
        <v>1.1951670000000001</v>
      </c>
      <c r="AK633">
        <v>4.0723025229868997</v>
      </c>
      <c r="AL633">
        <v>254</v>
      </c>
      <c r="AM633">
        <v>221</v>
      </c>
      <c r="AN633">
        <v>4.5</v>
      </c>
      <c r="AO633" t="s">
        <v>11991</v>
      </c>
      <c r="AP633">
        <v>1</v>
      </c>
      <c r="AQ633">
        <v>4</v>
      </c>
      <c r="AR633">
        <v>28.652415559568801</v>
      </c>
      <c r="AS633">
        <v>6.7428355600462397E-2</v>
      </c>
      <c r="AT633">
        <v>0.75539750164661901</v>
      </c>
      <c r="AU633">
        <v>0.40784472885329098</v>
      </c>
      <c r="AV633">
        <v>-11.946369180506901</v>
      </c>
    </row>
    <row r="634" spans="1:48" x14ac:dyDescent="0.25">
      <c r="A634" t="s">
        <v>14119</v>
      </c>
      <c r="B634" s="6">
        <v>44664</v>
      </c>
      <c r="C634" t="s">
        <v>14120</v>
      </c>
      <c r="D634" t="s">
        <v>360</v>
      </c>
      <c r="E634">
        <v>19559347.600000001</v>
      </c>
      <c r="F634">
        <v>20342468.5</v>
      </c>
      <c r="G634">
        <v>7.53754639851195E-3</v>
      </c>
      <c r="H634">
        <v>1.5027779999999999</v>
      </c>
      <c r="I634">
        <v>1.4026099999999999</v>
      </c>
      <c r="J634">
        <v>4.11409</v>
      </c>
      <c r="K634">
        <v>4.11409</v>
      </c>
      <c r="L634">
        <v>210.72120000000001</v>
      </c>
      <c r="M634">
        <v>205</v>
      </c>
      <c r="N634">
        <v>1.3977489999999999</v>
      </c>
      <c r="O634">
        <v>0.23830000000000201</v>
      </c>
      <c r="P634">
        <v>0.32220275959577899</v>
      </c>
      <c r="Q634">
        <v>-1.2553610119783101</v>
      </c>
      <c r="R634">
        <v>101.33125</v>
      </c>
      <c r="S634">
        <v>101.81925</v>
      </c>
      <c r="T634">
        <v>101.33125</v>
      </c>
      <c r="U634">
        <v>101.81925</v>
      </c>
      <c r="V634" t="s">
        <v>11987</v>
      </c>
      <c r="W634" t="s">
        <v>10216</v>
      </c>
      <c r="X634" t="s">
        <v>931</v>
      </c>
      <c r="Y634" t="s">
        <v>625</v>
      </c>
      <c r="Z634" t="s">
        <v>11839</v>
      </c>
      <c r="AA634" t="s">
        <v>256</v>
      </c>
      <c r="AB634" t="s">
        <v>11990</v>
      </c>
      <c r="AC634">
        <v>104.00381899999999</v>
      </c>
      <c r="AD634">
        <v>2.6725690000000002</v>
      </c>
      <c r="AE634" s="6">
        <v>43209</v>
      </c>
      <c r="AF634" s="6">
        <v>45218</v>
      </c>
      <c r="AG634" t="s">
        <v>3369</v>
      </c>
      <c r="AH634">
        <v>1.5027779999999999</v>
      </c>
      <c r="AI634">
        <v>1.40260981769272</v>
      </c>
      <c r="AJ634">
        <v>3.1168269999999998</v>
      </c>
      <c r="AK634">
        <v>4.1140899703346703</v>
      </c>
      <c r="AL634">
        <v>205</v>
      </c>
      <c r="AM634">
        <v>170</v>
      </c>
      <c r="AN634">
        <v>5.375</v>
      </c>
      <c r="AO634" t="s">
        <v>11991</v>
      </c>
      <c r="AP634">
        <v>1</v>
      </c>
      <c r="AQ634">
        <v>4</v>
      </c>
      <c r="AR634">
        <v>28.652415559568801</v>
      </c>
      <c r="AS634">
        <v>6.7428355600462397E-2</v>
      </c>
      <c r="AT634">
        <v>0.75539750164661901</v>
      </c>
      <c r="AU634">
        <v>0.40784472885329098</v>
      </c>
      <c r="AV634">
        <v>-11.946369180506901</v>
      </c>
    </row>
    <row r="635" spans="1:48" x14ac:dyDescent="0.25">
      <c r="A635" t="s">
        <v>14121</v>
      </c>
      <c r="B635" s="6">
        <v>44664</v>
      </c>
      <c r="C635" t="s">
        <v>14122</v>
      </c>
      <c r="D635" t="s">
        <v>360</v>
      </c>
      <c r="E635">
        <v>29339021.399999999</v>
      </c>
      <c r="F635">
        <v>26999071.300000001</v>
      </c>
      <c r="G635">
        <v>1.00040343198445E-2</v>
      </c>
      <c r="H635">
        <v>3.7888890000000002</v>
      </c>
      <c r="I635">
        <v>3.5335450000000002</v>
      </c>
      <c r="J635">
        <v>5.055555</v>
      </c>
      <c r="K635">
        <v>5.055555</v>
      </c>
      <c r="L635">
        <v>245.7422</v>
      </c>
      <c r="M635">
        <v>244</v>
      </c>
      <c r="N635">
        <v>3.5105</v>
      </c>
      <c r="O635">
        <v>4.9399999999999403E-2</v>
      </c>
      <c r="P635">
        <v>-0.61338206514577298</v>
      </c>
      <c r="Q635">
        <v>-4.6852923850181298</v>
      </c>
      <c r="R635">
        <v>91.465000000000003</v>
      </c>
      <c r="S635">
        <v>91.795000000000002</v>
      </c>
      <c r="T635">
        <v>91.465000000000003</v>
      </c>
      <c r="U635">
        <v>91.795000000000002</v>
      </c>
      <c r="V635" t="s">
        <v>11987</v>
      </c>
      <c r="W635" t="s">
        <v>11732</v>
      </c>
      <c r="X635" t="s">
        <v>931</v>
      </c>
      <c r="Y635" t="s">
        <v>625</v>
      </c>
      <c r="Z635" t="s">
        <v>11839</v>
      </c>
      <c r="AA635" t="s">
        <v>256</v>
      </c>
      <c r="AB635" t="s">
        <v>11990</v>
      </c>
      <c r="AC635">
        <v>92.024444000000003</v>
      </c>
      <c r="AD635">
        <v>0.55944400000000005</v>
      </c>
      <c r="AE635" s="6">
        <v>44229</v>
      </c>
      <c r="AF635" s="6">
        <v>46055</v>
      </c>
      <c r="AG635" t="s">
        <v>3383</v>
      </c>
      <c r="AH635">
        <v>3.7888890000000002</v>
      </c>
      <c r="AI635">
        <v>3.5335454633804502</v>
      </c>
      <c r="AJ635">
        <v>14.712477</v>
      </c>
      <c r="AK635">
        <v>5.0555553579171804</v>
      </c>
      <c r="AL635">
        <v>244</v>
      </c>
      <c r="AM635">
        <v>234</v>
      </c>
      <c r="AN635">
        <v>2.65</v>
      </c>
      <c r="AO635" t="s">
        <v>11991</v>
      </c>
      <c r="AP635">
        <v>1</v>
      </c>
      <c r="AQ635">
        <v>3</v>
      </c>
      <c r="AR635">
        <v>49.883924553075801</v>
      </c>
      <c r="AS635">
        <v>-7.3454083174354395E-2</v>
      </c>
      <c r="AT635">
        <v>-1.48261990805078</v>
      </c>
      <c r="AU635">
        <v>-0.69280041555992899</v>
      </c>
      <c r="AV635">
        <v>-2.48311764934145</v>
      </c>
    </row>
    <row r="636" spans="1:48" x14ac:dyDescent="0.25">
      <c r="A636" t="s">
        <v>14123</v>
      </c>
      <c r="B636" s="6">
        <v>44664</v>
      </c>
      <c r="C636" t="s">
        <v>14124</v>
      </c>
      <c r="D636" t="s">
        <v>360</v>
      </c>
      <c r="E636">
        <v>22004265.600000001</v>
      </c>
      <c r="F636">
        <v>2042805.8246967299</v>
      </c>
      <c r="G636">
        <v>7.5699999999999997E-4</v>
      </c>
      <c r="H636">
        <v>27.7</v>
      </c>
      <c r="I636">
        <v>-6.0516100000000002</v>
      </c>
      <c r="J636">
        <v>81.318963999999994</v>
      </c>
      <c r="K636">
        <v>81.318963999999994</v>
      </c>
      <c r="L636">
        <v>7848.0253999999904</v>
      </c>
      <c r="M636">
        <v>7899</v>
      </c>
      <c r="N636">
        <v>1.342433</v>
      </c>
      <c r="O636">
        <v>0.64749999999999996</v>
      </c>
      <c r="P636">
        <v>31.224543595658599</v>
      </c>
      <c r="Q636">
        <v>-17.540875282200702</v>
      </c>
      <c r="R636">
        <v>9</v>
      </c>
      <c r="S636">
        <v>12</v>
      </c>
      <c r="T636">
        <v>9</v>
      </c>
      <c r="U636">
        <v>12</v>
      </c>
      <c r="V636" t="s">
        <v>11987</v>
      </c>
      <c r="W636" t="s">
        <v>10223</v>
      </c>
      <c r="X636" t="s">
        <v>931</v>
      </c>
      <c r="Y636" t="s">
        <v>625</v>
      </c>
      <c r="Z636" t="s">
        <v>11839</v>
      </c>
      <c r="AA636" t="s">
        <v>301</v>
      </c>
      <c r="AB636" t="s">
        <v>12045</v>
      </c>
      <c r="AC636">
        <v>9.2836809999999996</v>
      </c>
      <c r="AD636">
        <v>0.28368100000000002</v>
      </c>
      <c r="AE636" s="6">
        <v>43007</v>
      </c>
      <c r="AF636" s="6">
        <v>54788</v>
      </c>
      <c r="AG636" t="s">
        <v>3376</v>
      </c>
      <c r="AH636">
        <v>27.7</v>
      </c>
      <c r="AI636">
        <v>-6.05160997257713</v>
      </c>
      <c r="AJ636">
        <v>-19.080603</v>
      </c>
      <c r="AK636">
        <v>81.318964319356297</v>
      </c>
      <c r="AL636">
        <v>7899</v>
      </c>
      <c r="AM636">
        <v>7879</v>
      </c>
      <c r="AN636">
        <v>5.375</v>
      </c>
      <c r="AO636" t="s">
        <v>11991</v>
      </c>
      <c r="AP636">
        <v>1</v>
      </c>
      <c r="AQ636">
        <v>3</v>
      </c>
      <c r="AR636">
        <v>46.783890233408201</v>
      </c>
      <c r="AS636">
        <v>2.0369837530942899E-2</v>
      </c>
      <c r="AT636">
        <v>-1.6789667380798699E-2</v>
      </c>
      <c r="AU636">
        <v>2.28571097928593E-2</v>
      </c>
      <c r="AV636">
        <v>8.5120587921956301E-2</v>
      </c>
    </row>
    <row r="637" spans="1:48" x14ac:dyDescent="0.25">
      <c r="A637" t="s">
        <v>17895</v>
      </c>
      <c r="B637" s="6">
        <v>44664</v>
      </c>
      <c r="C637" t="s">
        <v>17896</v>
      </c>
      <c r="D637" t="s">
        <v>254</v>
      </c>
      <c r="E637">
        <v>22982233.199999999</v>
      </c>
      <c r="F637">
        <v>21282168.5</v>
      </c>
      <c r="G637">
        <v>7.8857358165687706E-3</v>
      </c>
      <c r="H637">
        <v>4.2388890000000004</v>
      </c>
      <c r="I637">
        <v>4.0347470000000003</v>
      </c>
      <c r="J637">
        <v>3.5457100000000001</v>
      </c>
      <c r="K637">
        <v>3.5457100000000001</v>
      </c>
      <c r="L637">
        <v>92.867699999999999</v>
      </c>
      <c r="M637">
        <v>91</v>
      </c>
      <c r="N637">
        <v>4.0158079999999998</v>
      </c>
      <c r="O637">
        <v>5.3400000000003403E-2</v>
      </c>
      <c r="P637">
        <v>-0.90165094504355203</v>
      </c>
      <c r="Q637">
        <v>-5.3493097547642696</v>
      </c>
      <c r="R637">
        <v>92.174999999999997</v>
      </c>
      <c r="S637">
        <v>92.551000000000002</v>
      </c>
      <c r="T637">
        <v>92.174999999999997</v>
      </c>
      <c r="U637">
        <v>92.551000000000002</v>
      </c>
      <c r="V637" t="s">
        <v>11987</v>
      </c>
      <c r="W637" t="s">
        <v>17715</v>
      </c>
      <c r="X637" t="s">
        <v>931</v>
      </c>
      <c r="Y637" t="s">
        <v>625</v>
      </c>
      <c r="Z637" t="s">
        <v>11829</v>
      </c>
      <c r="AA637" t="s">
        <v>11839</v>
      </c>
      <c r="AB637" t="s">
        <v>11990</v>
      </c>
      <c r="AC637">
        <v>92.602699999999999</v>
      </c>
      <c r="AD637">
        <v>0.42770000000000002</v>
      </c>
      <c r="AE637" s="6">
        <v>44391</v>
      </c>
      <c r="AF637" s="6">
        <v>46217</v>
      </c>
      <c r="AG637" t="s">
        <v>18555</v>
      </c>
      <c r="AH637">
        <v>4.2388890000000004</v>
      </c>
      <c r="AI637">
        <v>4.0347473238096603</v>
      </c>
      <c r="AJ637">
        <v>18.721181999999999</v>
      </c>
      <c r="AK637">
        <v>3.5457095256093898</v>
      </c>
      <c r="AL637">
        <v>91</v>
      </c>
      <c r="AM637">
        <v>83</v>
      </c>
      <c r="AN637">
        <v>1.6379999999999999</v>
      </c>
      <c r="AO637" t="s">
        <v>11991</v>
      </c>
      <c r="AP637">
        <v>1</v>
      </c>
      <c r="AQ637">
        <v>4</v>
      </c>
      <c r="AR637">
        <v>37.8796088209956</v>
      </c>
      <c r="AS637">
        <v>3.2464883251030502E-2</v>
      </c>
      <c r="AT637">
        <v>0.18626189472125501</v>
      </c>
      <c r="AU637">
        <v>0.13171252127366201</v>
      </c>
      <c r="AV637">
        <v>0.142392370684603</v>
      </c>
    </row>
    <row r="638" spans="1:48" x14ac:dyDescent="0.25">
      <c r="A638" t="s">
        <v>14125</v>
      </c>
      <c r="B638" s="6">
        <v>44664</v>
      </c>
      <c r="C638" t="s">
        <v>14126</v>
      </c>
      <c r="D638" t="s">
        <v>360</v>
      </c>
      <c r="E638">
        <v>28825588.199999999</v>
      </c>
      <c r="F638">
        <v>3026686.7609999999</v>
      </c>
      <c r="G638">
        <v>1.12148591614104E-3</v>
      </c>
      <c r="H638">
        <v>3.7194440000000002</v>
      </c>
      <c r="I638">
        <v>1.3513919999999999</v>
      </c>
      <c r="J638">
        <v>102.298401</v>
      </c>
      <c r="K638">
        <v>102.298401</v>
      </c>
      <c r="L638">
        <v>9970.3184000000001</v>
      </c>
      <c r="M638">
        <v>9985</v>
      </c>
      <c r="N638">
        <v>1.342827</v>
      </c>
      <c r="O638">
        <v>0</v>
      </c>
      <c r="P638">
        <v>-13.2392746617219</v>
      </c>
      <c r="Q638">
        <v>-83.628289678135701</v>
      </c>
      <c r="R638">
        <v>10.5</v>
      </c>
      <c r="S638">
        <v>12.5</v>
      </c>
      <c r="T638">
        <v>10.5</v>
      </c>
      <c r="U638">
        <v>12.5</v>
      </c>
      <c r="V638" t="s">
        <v>11987</v>
      </c>
      <c r="W638" t="s">
        <v>10238</v>
      </c>
      <c r="X638" t="s">
        <v>931</v>
      </c>
      <c r="Y638" t="s">
        <v>625</v>
      </c>
      <c r="Z638" t="s">
        <v>11839</v>
      </c>
      <c r="AA638" t="s">
        <v>301</v>
      </c>
      <c r="AB638" t="s">
        <v>12045</v>
      </c>
      <c r="AC638">
        <v>10.5</v>
      </c>
      <c r="AD638">
        <v>1.8600829999999999</v>
      </c>
      <c r="AE638" s="6">
        <v>44203</v>
      </c>
      <c r="AF638" s="6">
        <v>46029</v>
      </c>
      <c r="AG638" t="s">
        <v>3425</v>
      </c>
      <c r="AH638">
        <v>3.7194440000000002</v>
      </c>
      <c r="AI638">
        <v>1.3513916317336301</v>
      </c>
      <c r="AJ638">
        <v>3.3065639999999998</v>
      </c>
      <c r="AK638">
        <v>102.298400827431</v>
      </c>
      <c r="AL638">
        <v>9985</v>
      </c>
      <c r="AM638">
        <v>9971</v>
      </c>
      <c r="AN638">
        <v>6.63</v>
      </c>
      <c r="AO638" t="s">
        <v>11991</v>
      </c>
      <c r="AP638">
        <v>1</v>
      </c>
      <c r="AQ638">
        <v>3</v>
      </c>
      <c r="AR638">
        <v>39.158912004026199</v>
      </c>
      <c r="AS638">
        <v>2.2725716651777299E-2</v>
      </c>
      <c r="AT638">
        <v>-3.8953527160416002E-2</v>
      </c>
      <c r="AU638">
        <v>4.40600218805045E-2</v>
      </c>
      <c r="AV638">
        <v>1.3490081194641499</v>
      </c>
    </row>
    <row r="639" spans="1:48" x14ac:dyDescent="0.25">
      <c r="A639" t="s">
        <v>17781</v>
      </c>
      <c r="B639" s="6">
        <v>44664</v>
      </c>
      <c r="C639" t="s">
        <v>17782</v>
      </c>
      <c r="D639" t="s">
        <v>360</v>
      </c>
      <c r="E639">
        <v>24938167.800000001</v>
      </c>
      <c r="F639">
        <v>2618507.6189999999</v>
      </c>
      <c r="G639">
        <v>9.7000000000000005E-4</v>
      </c>
      <c r="H639">
        <v>2.394444</v>
      </c>
      <c r="I639">
        <v>1.039954</v>
      </c>
      <c r="J639">
        <v>144.84560999999999</v>
      </c>
      <c r="K639">
        <v>144.84560999999999</v>
      </c>
      <c r="L639">
        <v>14241.504300000001</v>
      </c>
      <c r="M639">
        <v>14250</v>
      </c>
      <c r="N639">
        <v>1.0335449999999999</v>
      </c>
      <c r="O639">
        <v>0</v>
      </c>
      <c r="P639">
        <v>-30.812231250035499</v>
      </c>
      <c r="Q639">
        <v>-84.501464458640896</v>
      </c>
      <c r="R639">
        <v>10.5</v>
      </c>
      <c r="S639">
        <v>12.5</v>
      </c>
      <c r="T639">
        <v>10.5</v>
      </c>
      <c r="U639">
        <v>12.5</v>
      </c>
      <c r="V639" t="s">
        <v>11987</v>
      </c>
      <c r="W639" t="s">
        <v>17044</v>
      </c>
      <c r="X639" t="s">
        <v>931</v>
      </c>
      <c r="Y639" t="s">
        <v>625</v>
      </c>
      <c r="Z639" t="s">
        <v>11839</v>
      </c>
      <c r="AA639" t="s">
        <v>301</v>
      </c>
      <c r="AB639" t="s">
        <v>12045</v>
      </c>
      <c r="AC639">
        <v>10.5</v>
      </c>
      <c r="AD639">
        <v>0.749444</v>
      </c>
      <c r="AE639" s="6">
        <v>44357</v>
      </c>
      <c r="AF639" s="6">
        <v>45545</v>
      </c>
      <c r="AG639" t="s">
        <v>3425</v>
      </c>
      <c r="AH639">
        <v>2.394444</v>
      </c>
      <c r="AI639">
        <v>1.03995361955426</v>
      </c>
      <c r="AJ639">
        <v>1.6180920000000001</v>
      </c>
      <c r="AK639">
        <v>144.84560952200201</v>
      </c>
      <c r="AL639">
        <v>14250</v>
      </c>
      <c r="AM639">
        <v>14228</v>
      </c>
      <c r="AN639">
        <v>7.1</v>
      </c>
      <c r="AO639" t="s">
        <v>11991</v>
      </c>
      <c r="AP639">
        <v>1</v>
      </c>
      <c r="AQ639">
        <v>3</v>
      </c>
      <c r="AR639">
        <v>39.158912004026199</v>
      </c>
      <c r="AS639">
        <v>2.2725716651777299E-2</v>
      </c>
      <c r="AT639">
        <v>-3.8953527160416002E-2</v>
      </c>
      <c r="AU639">
        <v>4.40600218805045E-2</v>
      </c>
      <c r="AV639">
        <v>1.3490081194641499</v>
      </c>
    </row>
    <row r="640" spans="1:48" x14ac:dyDescent="0.25">
      <c r="A640" t="s">
        <v>14127</v>
      </c>
      <c r="B640" s="6">
        <v>44664</v>
      </c>
      <c r="C640" t="s">
        <v>14128</v>
      </c>
      <c r="D640" t="s">
        <v>360</v>
      </c>
      <c r="E640">
        <v>25598296.199999999</v>
      </c>
      <c r="F640">
        <v>2687821.1009999998</v>
      </c>
      <c r="G640">
        <v>9.9599999999999992E-4</v>
      </c>
      <c r="H640">
        <v>2.7972220000000001</v>
      </c>
      <c r="I640">
        <v>1.188914</v>
      </c>
      <c r="J640">
        <v>126.541382</v>
      </c>
      <c r="K640">
        <v>126.541382</v>
      </c>
      <c r="L640">
        <v>12402.1399</v>
      </c>
      <c r="M640">
        <v>12414</v>
      </c>
      <c r="N640">
        <v>1.1805920000000001</v>
      </c>
      <c r="O640">
        <v>0</v>
      </c>
      <c r="P640">
        <v>-30.004221919096398</v>
      </c>
      <c r="Q640">
        <v>-84.086586759271796</v>
      </c>
      <c r="R640">
        <v>10.5</v>
      </c>
      <c r="S640">
        <v>12.5</v>
      </c>
      <c r="T640">
        <v>10.5</v>
      </c>
      <c r="U640">
        <v>12.5</v>
      </c>
      <c r="V640" t="s">
        <v>11987</v>
      </c>
      <c r="W640" t="s">
        <v>10236</v>
      </c>
      <c r="X640" t="s">
        <v>931</v>
      </c>
      <c r="Y640" t="s">
        <v>625</v>
      </c>
      <c r="Z640" t="s">
        <v>11839</v>
      </c>
      <c r="AA640" t="s">
        <v>301</v>
      </c>
      <c r="AB640" t="s">
        <v>12045</v>
      </c>
      <c r="AC640">
        <v>10.5</v>
      </c>
      <c r="AD640">
        <v>0.75541700000000001</v>
      </c>
      <c r="AE640" s="6">
        <v>44085</v>
      </c>
      <c r="AF640" s="6">
        <v>45693</v>
      </c>
      <c r="AG640" t="s">
        <v>3425</v>
      </c>
      <c r="AH640">
        <v>2.7972220000000001</v>
      </c>
      <c r="AI640">
        <v>1.18891391174642</v>
      </c>
      <c r="AJ640">
        <v>2.205667</v>
      </c>
      <c r="AK640">
        <v>126.541381948869</v>
      </c>
      <c r="AL640">
        <v>12414</v>
      </c>
      <c r="AM640">
        <v>12395</v>
      </c>
      <c r="AN640">
        <v>7.35</v>
      </c>
      <c r="AO640" t="s">
        <v>11991</v>
      </c>
      <c r="AP640">
        <v>1</v>
      </c>
      <c r="AQ640">
        <v>3</v>
      </c>
      <c r="AR640">
        <v>39.158912004026199</v>
      </c>
      <c r="AS640">
        <v>2.2725716651777299E-2</v>
      </c>
      <c r="AT640">
        <v>-3.8953527160416002E-2</v>
      </c>
      <c r="AU640">
        <v>4.40600218805045E-2</v>
      </c>
      <c r="AV640">
        <v>1.3490081194641499</v>
      </c>
    </row>
    <row r="641" spans="1:48" x14ac:dyDescent="0.25">
      <c r="A641" t="s">
        <v>14129</v>
      </c>
      <c r="B641" s="6">
        <v>44664</v>
      </c>
      <c r="C641" t="s">
        <v>14130</v>
      </c>
      <c r="D641" t="s">
        <v>212</v>
      </c>
      <c r="E641">
        <v>19559347.600000001</v>
      </c>
      <c r="F641">
        <v>17483883.5</v>
      </c>
      <c r="G641">
        <v>6.4783476686460402E-3</v>
      </c>
      <c r="H641">
        <v>3.8888889999999998</v>
      </c>
      <c r="I641">
        <v>3.5418949999999998</v>
      </c>
      <c r="J641">
        <v>6.4468269999999999</v>
      </c>
      <c r="K641">
        <v>6.4468269999999999</v>
      </c>
      <c r="L641">
        <v>384.44940000000003</v>
      </c>
      <c r="M641">
        <v>383</v>
      </c>
      <c r="N641">
        <v>3.5251779999999999</v>
      </c>
      <c r="O641">
        <v>4.3499999999996299E-2</v>
      </c>
      <c r="P641">
        <v>0.152501429020901</v>
      </c>
      <c r="Q641">
        <v>-7.1633807089633601</v>
      </c>
      <c r="R641">
        <v>89</v>
      </c>
      <c r="S641">
        <v>90</v>
      </c>
      <c r="T641">
        <v>89</v>
      </c>
      <c r="U641">
        <v>90</v>
      </c>
      <c r="V641" t="s">
        <v>11987</v>
      </c>
      <c r="W641" t="s">
        <v>11760</v>
      </c>
      <c r="X641" t="s">
        <v>931</v>
      </c>
      <c r="Y641" t="s">
        <v>625</v>
      </c>
      <c r="Z641" t="s">
        <v>11839</v>
      </c>
      <c r="AA641" t="s">
        <v>374</v>
      </c>
      <c r="AB641" t="s">
        <v>11990</v>
      </c>
      <c r="AC641">
        <v>89.388889000000006</v>
      </c>
      <c r="AD641">
        <v>0.38888899999999998</v>
      </c>
      <c r="AE641" s="6">
        <v>44082</v>
      </c>
      <c r="AF641" s="6">
        <v>46089</v>
      </c>
      <c r="AG641" t="s">
        <v>3420</v>
      </c>
      <c r="AH641">
        <v>3.8888889999999998</v>
      </c>
      <c r="AI641">
        <v>3.54189460289646</v>
      </c>
      <c r="AJ641">
        <v>14.878284000000001</v>
      </c>
      <c r="AK641">
        <v>6.4468273809823398</v>
      </c>
      <c r="AL641">
        <v>383</v>
      </c>
      <c r="AM641">
        <v>374</v>
      </c>
      <c r="AN641">
        <v>3.5</v>
      </c>
      <c r="AO641" t="s">
        <v>11991</v>
      </c>
      <c r="AP641">
        <v>1</v>
      </c>
      <c r="AQ641">
        <v>4</v>
      </c>
      <c r="AR641">
        <v>29.790798910156902</v>
      </c>
      <c r="AS641">
        <v>6.7663906136200297E-2</v>
      </c>
      <c r="AT641">
        <v>1.98144872585472</v>
      </c>
      <c r="AU641">
        <v>0.81193963628140498</v>
      </c>
      <c r="AV641">
        <v>0.52605332452221198</v>
      </c>
    </row>
    <row r="642" spans="1:48" x14ac:dyDescent="0.25">
      <c r="A642" t="s">
        <v>14131</v>
      </c>
      <c r="B642" s="6">
        <v>44664</v>
      </c>
      <c r="C642" t="s">
        <v>14132</v>
      </c>
      <c r="D642" t="s">
        <v>212</v>
      </c>
      <c r="E642">
        <v>29339021.199999999</v>
      </c>
      <c r="F642">
        <v>26786118.800000001</v>
      </c>
      <c r="G642">
        <v>9.9251284970754607E-3</v>
      </c>
      <c r="H642">
        <v>3.2444440000000001</v>
      </c>
      <c r="I642">
        <v>3.0009960000000002</v>
      </c>
      <c r="J642">
        <v>6.0475719999999997</v>
      </c>
      <c r="K642">
        <v>6.0475719999999997</v>
      </c>
      <c r="L642">
        <v>347.23049999999898</v>
      </c>
      <c r="M642">
        <v>347</v>
      </c>
      <c r="N642">
        <v>2.9862980000000001</v>
      </c>
      <c r="O642">
        <v>3.8000000000004697E-2</v>
      </c>
      <c r="P642">
        <v>0.13328883684255999</v>
      </c>
      <c r="Q642">
        <v>-5.2894425016846398</v>
      </c>
      <c r="R642">
        <v>90.5</v>
      </c>
      <c r="S642">
        <v>91.5</v>
      </c>
      <c r="T642">
        <v>90.5</v>
      </c>
      <c r="U642">
        <v>91.5</v>
      </c>
      <c r="V642" t="s">
        <v>11987</v>
      </c>
      <c r="W642" t="s">
        <v>11758</v>
      </c>
      <c r="X642" t="s">
        <v>931</v>
      </c>
      <c r="Y642" t="s">
        <v>625</v>
      </c>
      <c r="Z642" t="s">
        <v>11839</v>
      </c>
      <c r="AA642" t="s">
        <v>374</v>
      </c>
      <c r="AB642" t="s">
        <v>11990</v>
      </c>
      <c r="AC642">
        <v>91.298610999999994</v>
      </c>
      <c r="AD642">
        <v>0.79861099999999996</v>
      </c>
      <c r="AE642" s="6">
        <v>44028</v>
      </c>
      <c r="AF642" s="6">
        <v>45854</v>
      </c>
      <c r="AG642" t="s">
        <v>3420</v>
      </c>
      <c r="AH642">
        <v>3.2444440000000001</v>
      </c>
      <c r="AI642">
        <v>3.0009958889322199</v>
      </c>
      <c r="AJ642">
        <v>10.834375</v>
      </c>
      <c r="AK642">
        <v>6.0475719295905499</v>
      </c>
      <c r="AL642">
        <v>347</v>
      </c>
      <c r="AM642">
        <v>334</v>
      </c>
      <c r="AN642">
        <v>3.125</v>
      </c>
      <c r="AO642" t="s">
        <v>11991</v>
      </c>
      <c r="AP642">
        <v>1</v>
      </c>
      <c r="AQ642">
        <v>4</v>
      </c>
      <c r="AR642">
        <v>29.790798910156902</v>
      </c>
      <c r="AS642">
        <v>6.7663906136200297E-2</v>
      </c>
      <c r="AT642">
        <v>1.98144872585472</v>
      </c>
      <c r="AU642">
        <v>0.81193963628140498</v>
      </c>
      <c r="AV642">
        <v>0.52605332452221198</v>
      </c>
    </row>
    <row r="643" spans="1:48" x14ac:dyDescent="0.25">
      <c r="A643" t="s">
        <v>14133</v>
      </c>
      <c r="B643" s="6">
        <v>44664</v>
      </c>
      <c r="C643" t="s">
        <v>14134</v>
      </c>
      <c r="D643" t="s">
        <v>280</v>
      </c>
      <c r="E643">
        <v>33006399</v>
      </c>
      <c r="F643">
        <v>31499794.5</v>
      </c>
      <c r="G643">
        <v>1.16716986948667E-2</v>
      </c>
      <c r="H643">
        <v>3.7361110000000002</v>
      </c>
      <c r="I643">
        <v>3.471597</v>
      </c>
      <c r="J643">
        <v>4.4338329999999999</v>
      </c>
      <c r="K643">
        <v>4.4338329999999999</v>
      </c>
      <c r="L643">
        <v>183.79159999999999</v>
      </c>
      <c r="M643">
        <v>182</v>
      </c>
      <c r="N643">
        <v>3.4508079999999999</v>
      </c>
      <c r="O643">
        <v>-0.12859999999999999</v>
      </c>
      <c r="P643">
        <v>-0.69155340222427597</v>
      </c>
      <c r="Q643">
        <v>-4.3490016270939096</v>
      </c>
      <c r="R643">
        <v>94.643749999999997</v>
      </c>
      <c r="S643">
        <v>95.108750000000001</v>
      </c>
      <c r="T643">
        <v>94.643749999999997</v>
      </c>
      <c r="U643">
        <v>95.108750000000001</v>
      </c>
      <c r="V643" t="s">
        <v>11987</v>
      </c>
      <c r="W643" t="s">
        <v>11762</v>
      </c>
      <c r="X643" t="s">
        <v>931</v>
      </c>
      <c r="Y643" t="s">
        <v>625</v>
      </c>
      <c r="Z643" t="s">
        <v>11839</v>
      </c>
      <c r="AA643" t="s">
        <v>256</v>
      </c>
      <c r="AB643" t="s">
        <v>11990</v>
      </c>
      <c r="AC643">
        <v>95.435417000000001</v>
      </c>
      <c r="AD643">
        <v>0.79166700000000001</v>
      </c>
      <c r="AE643" s="6">
        <v>44209</v>
      </c>
      <c r="AF643" s="6">
        <v>46035</v>
      </c>
      <c r="AG643" t="s">
        <v>3423</v>
      </c>
      <c r="AH643">
        <v>3.7361110000000002</v>
      </c>
      <c r="AI643">
        <v>3.47159738575809</v>
      </c>
      <c r="AJ643">
        <v>14.295425</v>
      </c>
      <c r="AK643">
        <v>4.4338327976259899</v>
      </c>
      <c r="AL643">
        <v>182</v>
      </c>
      <c r="AM643">
        <v>172</v>
      </c>
      <c r="AN643">
        <v>3</v>
      </c>
      <c r="AO643" t="s">
        <v>11991</v>
      </c>
      <c r="AP643">
        <v>1</v>
      </c>
      <c r="AQ643">
        <v>3</v>
      </c>
      <c r="AR643">
        <v>52.788411775297</v>
      </c>
      <c r="AS643">
        <v>1.0367157389502699E-2</v>
      </c>
      <c r="AT643">
        <v>0.47172639608838501</v>
      </c>
      <c r="AU643">
        <v>6.1651762961275801E-2</v>
      </c>
      <c r="AV643">
        <v>3.74069241076909</v>
      </c>
    </row>
    <row r="644" spans="1:48" x14ac:dyDescent="0.25">
      <c r="A644" t="s">
        <v>14135</v>
      </c>
      <c r="B644" s="6">
        <v>44664</v>
      </c>
      <c r="C644" t="s">
        <v>14136</v>
      </c>
      <c r="D644" t="s">
        <v>212</v>
      </c>
      <c r="E644">
        <v>22004265.600000001</v>
      </c>
      <c r="F644">
        <v>21967041.600000001</v>
      </c>
      <c r="G644">
        <v>8.1395036118320201E-3</v>
      </c>
      <c r="H644">
        <v>1.316667</v>
      </c>
      <c r="I644">
        <v>1.2686310000000001</v>
      </c>
      <c r="J644">
        <v>3.9449239999999999</v>
      </c>
      <c r="K644">
        <v>3.9449239999999999</v>
      </c>
      <c r="L644">
        <v>206.38569999999899</v>
      </c>
      <c r="M644">
        <v>201</v>
      </c>
      <c r="N644">
        <v>1.263487</v>
      </c>
      <c r="O644">
        <v>-0.28810000000000202</v>
      </c>
      <c r="P644">
        <v>-0.53134446855953499</v>
      </c>
      <c r="Q644">
        <v>0.95441159997870995</v>
      </c>
      <c r="R644">
        <v>99.125</v>
      </c>
      <c r="S644">
        <v>99.875</v>
      </c>
      <c r="T644">
        <v>99.125</v>
      </c>
      <c r="U644">
        <v>99.875</v>
      </c>
      <c r="V644" t="s">
        <v>11987</v>
      </c>
      <c r="W644" t="s">
        <v>11777</v>
      </c>
      <c r="X644" t="s">
        <v>931</v>
      </c>
      <c r="Y644" t="s">
        <v>625</v>
      </c>
      <c r="Z644" t="s">
        <v>11839</v>
      </c>
      <c r="AA644" t="s">
        <v>11839</v>
      </c>
      <c r="AB644" t="s">
        <v>12045</v>
      </c>
      <c r="AC644">
        <v>99.830832999999998</v>
      </c>
      <c r="AD644">
        <v>0.70583300000000004</v>
      </c>
      <c r="AE644" s="6">
        <v>44055</v>
      </c>
      <c r="AF644" s="6">
        <v>45150</v>
      </c>
      <c r="AG644" t="s">
        <v>3444</v>
      </c>
      <c r="AH644">
        <v>1.316667</v>
      </c>
      <c r="AI644">
        <v>1.2686307959929799</v>
      </c>
      <c r="AJ644">
        <v>2.738038</v>
      </c>
      <c r="AK644">
        <v>3.9449244246636002</v>
      </c>
      <c r="AL644">
        <v>201</v>
      </c>
      <c r="AM644">
        <v>164</v>
      </c>
      <c r="AN644">
        <v>3.85</v>
      </c>
      <c r="AO644" t="s">
        <v>11991</v>
      </c>
      <c r="AP644">
        <v>1</v>
      </c>
      <c r="AQ644">
        <v>3</v>
      </c>
      <c r="AR644">
        <v>44.93596207433</v>
      </c>
      <c r="AS644">
        <v>-7.09065238897892E-2</v>
      </c>
      <c r="AT644">
        <v>-1.4174617736416899</v>
      </c>
      <c r="AU644">
        <v>-0.66987238199900601</v>
      </c>
      <c r="AV644">
        <v>-4.9540254990352102</v>
      </c>
    </row>
    <row r="645" spans="1:48" x14ac:dyDescent="0.25">
      <c r="A645" t="s">
        <v>17260</v>
      </c>
      <c r="B645" s="6">
        <v>44664</v>
      </c>
      <c r="C645" t="s">
        <v>17261</v>
      </c>
      <c r="D645" t="s">
        <v>280</v>
      </c>
      <c r="E645">
        <v>22004266</v>
      </c>
      <c r="F645">
        <v>18662979.399999999</v>
      </c>
      <c r="G645">
        <v>6.9152410475128399E-3</v>
      </c>
      <c r="H645">
        <v>2.572222</v>
      </c>
      <c r="I645">
        <v>2.116676</v>
      </c>
      <c r="J645">
        <v>15.793445999999999</v>
      </c>
      <c r="K645">
        <v>15.793445999999999</v>
      </c>
      <c r="L645">
        <v>1332.34129999999</v>
      </c>
      <c r="M645">
        <v>1332</v>
      </c>
      <c r="N645">
        <v>2.1042770000000002</v>
      </c>
      <c r="O645">
        <v>0.10159999999999</v>
      </c>
      <c r="P645">
        <v>1.5582908955914201</v>
      </c>
      <c r="Q645">
        <v>-14.3940561280787</v>
      </c>
      <c r="R645">
        <v>81.5</v>
      </c>
      <c r="S645">
        <v>83.5</v>
      </c>
      <c r="T645">
        <v>81.5</v>
      </c>
      <c r="U645">
        <v>83.5</v>
      </c>
      <c r="V645" t="s">
        <v>11987</v>
      </c>
      <c r="W645" t="s">
        <v>6045</v>
      </c>
      <c r="X645" t="s">
        <v>931</v>
      </c>
      <c r="Y645" t="s">
        <v>625</v>
      </c>
      <c r="Z645" t="s">
        <v>11844</v>
      </c>
      <c r="AA645" t="s">
        <v>11839</v>
      </c>
      <c r="AB645" t="s">
        <v>11815</v>
      </c>
      <c r="AC645">
        <v>84.815278000000006</v>
      </c>
      <c r="AD645">
        <v>3.3152780000000002</v>
      </c>
      <c r="AE645" s="6">
        <v>44330</v>
      </c>
      <c r="AF645" s="6">
        <v>45610</v>
      </c>
      <c r="AG645" t="s">
        <v>1332</v>
      </c>
      <c r="AH645">
        <v>2.572222</v>
      </c>
      <c r="AI645">
        <v>2.11667554219899</v>
      </c>
      <c r="AJ645">
        <v>5.8415699999999999</v>
      </c>
      <c r="AK645">
        <v>15.7934464701327</v>
      </c>
      <c r="AL645">
        <v>1332</v>
      </c>
      <c r="AM645">
        <v>1313</v>
      </c>
      <c r="AN645">
        <v>7.75</v>
      </c>
      <c r="AO645" t="s">
        <v>11991</v>
      </c>
      <c r="AP645">
        <v>1</v>
      </c>
      <c r="AQ645">
        <v>4</v>
      </c>
      <c r="AR645">
        <v>33.021396878349499</v>
      </c>
      <c r="AS645">
        <v>2.5866500262999598E-2</v>
      </c>
      <c r="AT645">
        <v>4.1359457432534399E-2</v>
      </c>
      <c r="AU645">
        <v>7.2327074381362794E-2</v>
      </c>
      <c r="AV645">
        <v>-0.17641420839291999</v>
      </c>
    </row>
    <row r="646" spans="1:48" x14ac:dyDescent="0.25">
      <c r="A646" t="s">
        <v>20442</v>
      </c>
      <c r="B646" s="6">
        <v>44664</v>
      </c>
      <c r="C646" t="s">
        <v>20443</v>
      </c>
      <c r="D646" t="s">
        <v>280</v>
      </c>
      <c r="E646">
        <v>14669510.4</v>
      </c>
      <c r="F646">
        <v>10492367.300000001</v>
      </c>
      <c r="G646">
        <v>3.8877634517069199E-3</v>
      </c>
      <c r="H646">
        <v>4.4249999999999998</v>
      </c>
      <c r="I646">
        <v>3.486237</v>
      </c>
      <c r="J646">
        <v>15.683934000000001</v>
      </c>
      <c r="K646">
        <v>15.683934000000001</v>
      </c>
      <c r="L646">
        <v>1305.9084</v>
      </c>
      <c r="M646">
        <v>1308</v>
      </c>
      <c r="N646">
        <v>3.4681150000000001</v>
      </c>
      <c r="O646">
        <v>0.10889999999998901</v>
      </c>
      <c r="P646">
        <v>1.81092151680404</v>
      </c>
      <c r="Q646">
        <v>-15.590297931248999</v>
      </c>
      <c r="R646">
        <v>71</v>
      </c>
      <c r="S646">
        <v>73</v>
      </c>
      <c r="T646">
        <v>71</v>
      </c>
      <c r="U646">
        <v>73</v>
      </c>
      <c r="V646" t="s">
        <v>11987</v>
      </c>
      <c r="W646" t="s">
        <v>18314</v>
      </c>
      <c r="X646" t="s">
        <v>931</v>
      </c>
      <c r="Y646" t="s">
        <v>625</v>
      </c>
      <c r="Z646" t="s">
        <v>11844</v>
      </c>
      <c r="AA646" t="s">
        <v>11839</v>
      </c>
      <c r="AB646" t="s">
        <v>11815</v>
      </c>
      <c r="AC646">
        <v>71.525000000000006</v>
      </c>
      <c r="AD646">
        <v>0.52500000000000002</v>
      </c>
      <c r="AE646" s="6">
        <v>44460</v>
      </c>
      <c r="AF646" s="6">
        <v>46286</v>
      </c>
      <c r="AG646" t="s">
        <v>1332</v>
      </c>
      <c r="AH646">
        <v>4.4249999999999998</v>
      </c>
      <c r="AI646">
        <v>3.4862367966017702</v>
      </c>
      <c r="AJ646">
        <v>15.190295000000001</v>
      </c>
      <c r="AK646">
        <v>15.6839344102656</v>
      </c>
      <c r="AL646">
        <v>1308</v>
      </c>
      <c r="AM646">
        <v>1299</v>
      </c>
      <c r="AN646">
        <v>7</v>
      </c>
      <c r="AO646" t="s">
        <v>11991</v>
      </c>
      <c r="AP646">
        <v>1</v>
      </c>
      <c r="AQ646">
        <v>4</v>
      </c>
      <c r="AR646">
        <v>33.021396878349499</v>
      </c>
      <c r="AS646">
        <v>2.5866500262999598E-2</v>
      </c>
      <c r="AT646">
        <v>4.1359457432534399E-2</v>
      </c>
      <c r="AU646">
        <v>7.2327074381362794E-2</v>
      </c>
      <c r="AV646">
        <v>-0.17641420839291999</v>
      </c>
    </row>
    <row r="647" spans="1:48" x14ac:dyDescent="0.25">
      <c r="A647" t="s">
        <v>16590</v>
      </c>
      <c r="B647" s="6">
        <v>44664</v>
      </c>
      <c r="C647" t="s">
        <v>16591</v>
      </c>
      <c r="D647" t="s">
        <v>237</v>
      </c>
      <c r="E647">
        <v>425575657</v>
      </c>
      <c r="F647">
        <v>374355852</v>
      </c>
      <c r="G647">
        <v>0.13871102258940701</v>
      </c>
      <c r="H647">
        <v>9.0958330000000007</v>
      </c>
      <c r="I647">
        <v>6.5597620000000001</v>
      </c>
      <c r="J647">
        <v>7.8731600000000004</v>
      </c>
      <c r="K647">
        <v>7.8731600000000004</v>
      </c>
      <c r="L647">
        <v>517.81460000000004</v>
      </c>
      <c r="M647">
        <v>519</v>
      </c>
      <c r="N647">
        <v>6.5360399999999998</v>
      </c>
      <c r="O647">
        <v>7.2699999999992201E-2</v>
      </c>
      <c r="P647">
        <v>1.1192088635286299</v>
      </c>
      <c r="Q647">
        <v>-9.4697660829570207</v>
      </c>
      <c r="R647">
        <v>86</v>
      </c>
      <c r="S647">
        <v>86.5</v>
      </c>
      <c r="T647">
        <v>86</v>
      </c>
      <c r="U647">
        <v>86.5</v>
      </c>
      <c r="V647" t="s">
        <v>11987</v>
      </c>
      <c r="W647" t="s">
        <v>16473</v>
      </c>
      <c r="X647" t="s">
        <v>1093</v>
      </c>
      <c r="Y647" t="s">
        <v>12104</v>
      </c>
      <c r="Z647" t="s">
        <v>11844</v>
      </c>
      <c r="AA647" t="s">
        <v>11839</v>
      </c>
      <c r="AB647" t="s">
        <v>11815</v>
      </c>
      <c r="AC647">
        <v>87.964583000000005</v>
      </c>
      <c r="AD647">
        <v>1.964583</v>
      </c>
      <c r="AE647" s="6">
        <v>44329</v>
      </c>
      <c r="AF647" s="6">
        <v>48745</v>
      </c>
      <c r="AG647" t="s">
        <v>421</v>
      </c>
      <c r="AH647">
        <v>9.0958330000000007</v>
      </c>
      <c r="AI647">
        <v>6.5597619608854503</v>
      </c>
      <c r="AJ647">
        <v>56.212342</v>
      </c>
      <c r="AK647">
        <v>7.8731598672032304</v>
      </c>
      <c r="AL647">
        <v>519</v>
      </c>
      <c r="AM647">
        <v>514</v>
      </c>
      <c r="AN647">
        <v>5.75</v>
      </c>
      <c r="AO647" t="s">
        <v>11991</v>
      </c>
      <c r="AP647">
        <v>1</v>
      </c>
      <c r="AQ647">
        <v>1</v>
      </c>
      <c r="AR647">
        <v>85.131102974375906</v>
      </c>
      <c r="AS647">
        <v>1.04335033817193E-2</v>
      </c>
      <c r="AT647">
        <v>0.13476183944754799</v>
      </c>
      <c r="AU647">
        <v>6.2248876891203501E-2</v>
      </c>
      <c r="AV647">
        <v>3.9876986458943202</v>
      </c>
    </row>
    <row r="648" spans="1:48" x14ac:dyDescent="0.25">
      <c r="A648" t="s">
        <v>14137</v>
      </c>
      <c r="B648" s="6">
        <v>44664</v>
      </c>
      <c r="C648" t="s">
        <v>14138</v>
      </c>
      <c r="D648" t="s">
        <v>237</v>
      </c>
      <c r="E648">
        <v>266055715</v>
      </c>
      <c r="F648">
        <v>268384500.69999999</v>
      </c>
      <c r="G648">
        <v>9.9445189206270102E-2</v>
      </c>
      <c r="H648">
        <v>4.3833339999999996</v>
      </c>
      <c r="I648">
        <v>3.4875539999999998</v>
      </c>
      <c r="J648">
        <v>7.4082699999999999</v>
      </c>
      <c r="K648">
        <v>7.4082699999999999</v>
      </c>
      <c r="L648">
        <v>478.517</v>
      </c>
      <c r="M648">
        <v>481</v>
      </c>
      <c r="N648">
        <v>3.470526</v>
      </c>
      <c r="O648">
        <v>8.3000000000010801E-2</v>
      </c>
      <c r="P648">
        <v>0.34264687354745799</v>
      </c>
      <c r="Q648">
        <v>-5.8725439609956602</v>
      </c>
      <c r="R648">
        <v>98.312799999999996</v>
      </c>
      <c r="S648">
        <v>100.3128</v>
      </c>
      <c r="T648">
        <v>98.312799999999996</v>
      </c>
      <c r="U648">
        <v>100.3128</v>
      </c>
      <c r="V648" t="s">
        <v>11987</v>
      </c>
      <c r="W648" t="s">
        <v>10291</v>
      </c>
      <c r="X648" t="s">
        <v>1093</v>
      </c>
      <c r="Y648" t="s">
        <v>12104</v>
      </c>
      <c r="Z648" t="s">
        <v>11844</v>
      </c>
      <c r="AA648" t="s">
        <v>11839</v>
      </c>
      <c r="AB648" t="s">
        <v>11815</v>
      </c>
      <c r="AC648">
        <v>100.8753</v>
      </c>
      <c r="AD648">
        <v>2.5625</v>
      </c>
      <c r="AE648" s="6">
        <v>43398</v>
      </c>
      <c r="AF648" s="6">
        <v>47102</v>
      </c>
      <c r="AG648" t="s">
        <v>421</v>
      </c>
      <c r="AH648">
        <v>4.3083340000000003</v>
      </c>
      <c r="AI648">
        <v>3.4430011620333998</v>
      </c>
      <c r="AJ648">
        <v>17.692754000000001</v>
      </c>
      <c r="AK648">
        <v>7.4079897418242604</v>
      </c>
      <c r="AL648">
        <v>482</v>
      </c>
      <c r="AM648">
        <v>474</v>
      </c>
      <c r="AN648">
        <v>7.5</v>
      </c>
      <c r="AO648" t="s">
        <v>11991</v>
      </c>
      <c r="AP648">
        <v>1</v>
      </c>
      <c r="AQ648">
        <v>1</v>
      </c>
      <c r="AR648">
        <v>85.131102974375906</v>
      </c>
      <c r="AS648">
        <v>1.04335033817193E-2</v>
      </c>
      <c r="AT648">
        <v>0.13476183944754799</v>
      </c>
      <c r="AU648">
        <v>6.2248876891203501E-2</v>
      </c>
      <c r="AV648">
        <v>3.9876986458943202</v>
      </c>
    </row>
    <row r="649" spans="1:48" x14ac:dyDescent="0.25">
      <c r="A649" t="s">
        <v>21510</v>
      </c>
      <c r="B649" s="6">
        <v>44664</v>
      </c>
      <c r="C649" t="s">
        <v>21511</v>
      </c>
      <c r="D649" t="s">
        <v>643</v>
      </c>
      <c r="E649">
        <v>248481128.40000001</v>
      </c>
      <c r="F649">
        <v>247052361.90000001</v>
      </c>
      <c r="G649">
        <v>9.1540937768469194E-2</v>
      </c>
      <c r="H649">
        <v>6.6194439999999997</v>
      </c>
      <c r="I649">
        <v>4.73454</v>
      </c>
      <c r="J649">
        <v>9.4088700000000003</v>
      </c>
      <c r="K649">
        <v>9.4088700000000003</v>
      </c>
      <c r="L649">
        <v>671.69550000000004</v>
      </c>
      <c r="M649">
        <v>674</v>
      </c>
      <c r="N649">
        <v>4.7113579999999997</v>
      </c>
      <c r="O649">
        <v>0.100699999999998</v>
      </c>
      <c r="P649">
        <v>0.35327095765931199</v>
      </c>
      <c r="Q649">
        <v>-0.61226699999999901</v>
      </c>
      <c r="R649">
        <v>96</v>
      </c>
      <c r="S649">
        <v>98</v>
      </c>
      <c r="T649">
        <v>96</v>
      </c>
      <c r="U649">
        <v>98</v>
      </c>
      <c r="V649" t="s">
        <v>11987</v>
      </c>
      <c r="W649" t="s">
        <v>21129</v>
      </c>
      <c r="X649" t="s">
        <v>1093</v>
      </c>
      <c r="Y649" t="s">
        <v>12104</v>
      </c>
      <c r="Z649" t="s">
        <v>11815</v>
      </c>
      <c r="AA649" t="s">
        <v>367</v>
      </c>
      <c r="AB649" t="s">
        <v>11815</v>
      </c>
      <c r="AC649">
        <v>99.424999999999997</v>
      </c>
      <c r="AD649">
        <v>3.4249999999999998</v>
      </c>
      <c r="AE649" s="6">
        <v>44531</v>
      </c>
      <c r="AF649" s="6">
        <v>47088</v>
      </c>
      <c r="AG649" t="s">
        <v>21025</v>
      </c>
      <c r="AH649">
        <v>6.6194439999999997</v>
      </c>
      <c r="AI649">
        <v>4.7345403542162199</v>
      </c>
      <c r="AJ649">
        <v>29.392132</v>
      </c>
      <c r="AK649">
        <v>9.4088700653464201</v>
      </c>
      <c r="AL649">
        <v>674</v>
      </c>
      <c r="AM649">
        <v>671</v>
      </c>
      <c r="AN649">
        <v>9</v>
      </c>
      <c r="AO649" t="s">
        <v>11991</v>
      </c>
      <c r="AP649">
        <v>1</v>
      </c>
      <c r="AQ649">
        <v>3</v>
      </c>
      <c r="AR649">
        <v>44.231386267930397</v>
      </c>
      <c r="AS649">
        <v>0.40472464624327997</v>
      </c>
      <c r="AT649">
        <v>3.77153696087086</v>
      </c>
      <c r="AU649">
        <v>3.3097164805245098</v>
      </c>
      <c r="AV649">
        <v>4.4309626617749398</v>
      </c>
    </row>
    <row r="650" spans="1:48" x14ac:dyDescent="0.25">
      <c r="A650" t="s">
        <v>21512</v>
      </c>
      <c r="B650" s="6">
        <v>44664</v>
      </c>
      <c r="C650" t="s">
        <v>21513</v>
      </c>
      <c r="D650" t="s">
        <v>643</v>
      </c>
      <c r="E650">
        <v>473213243.39999998</v>
      </c>
      <c r="F650">
        <v>468274080.19999999</v>
      </c>
      <c r="G650">
        <v>0.17351078168171599</v>
      </c>
      <c r="H650">
        <v>6.6194439999999997</v>
      </c>
      <c r="I650">
        <v>4.7022870000000001</v>
      </c>
      <c r="J650">
        <v>9.872484</v>
      </c>
      <c r="K650">
        <v>9.872484</v>
      </c>
      <c r="L650">
        <v>718.05690000000004</v>
      </c>
      <c r="M650">
        <v>721</v>
      </c>
      <c r="N650">
        <v>4.6792509999999998</v>
      </c>
      <c r="O650">
        <v>0.101200000000001</v>
      </c>
      <c r="P650">
        <v>0.11381519123356799</v>
      </c>
      <c r="Q650">
        <v>-1.4379979999999899</v>
      </c>
      <c r="R650">
        <v>95.53125</v>
      </c>
      <c r="S650">
        <v>95.8125</v>
      </c>
      <c r="T650">
        <v>95.53125</v>
      </c>
      <c r="U650">
        <v>95.8125</v>
      </c>
      <c r="V650" t="s">
        <v>11987</v>
      </c>
      <c r="W650" t="s">
        <v>21131</v>
      </c>
      <c r="X650" t="s">
        <v>1093</v>
      </c>
      <c r="Y650" t="s">
        <v>12104</v>
      </c>
      <c r="Z650" t="s">
        <v>11815</v>
      </c>
      <c r="AA650" t="s">
        <v>367</v>
      </c>
      <c r="AB650" t="s">
        <v>11815</v>
      </c>
      <c r="AC650">
        <v>98.956249999999997</v>
      </c>
      <c r="AD650">
        <v>3.4249999999999998</v>
      </c>
      <c r="AE650" s="6">
        <v>44531</v>
      </c>
      <c r="AF650" s="6">
        <v>47088</v>
      </c>
      <c r="AG650" t="s">
        <v>21025</v>
      </c>
      <c r="AH650">
        <v>6.6194439999999997</v>
      </c>
      <c r="AI650">
        <v>4.7022868170952297</v>
      </c>
      <c r="AJ650">
        <v>29.090691</v>
      </c>
      <c r="AK650">
        <v>9.8724836823293796</v>
      </c>
      <c r="AL650">
        <v>721</v>
      </c>
      <c r="AM650">
        <v>717</v>
      </c>
      <c r="AN650">
        <v>9</v>
      </c>
      <c r="AO650" t="s">
        <v>11991</v>
      </c>
      <c r="AP650">
        <v>1</v>
      </c>
      <c r="AQ650">
        <v>3</v>
      </c>
      <c r="AR650">
        <v>44.231386267930397</v>
      </c>
      <c r="AS650">
        <v>0.40472464624327997</v>
      </c>
      <c r="AT650">
        <v>3.77153696087086</v>
      </c>
      <c r="AU650">
        <v>3.3097164805245098</v>
      </c>
      <c r="AV650">
        <v>4.4309626617749398</v>
      </c>
    </row>
    <row r="651" spans="1:48" x14ac:dyDescent="0.25">
      <c r="A651" t="s">
        <v>14139</v>
      </c>
      <c r="B651" s="6">
        <v>44664</v>
      </c>
      <c r="C651" t="s">
        <v>14140</v>
      </c>
      <c r="D651" t="s">
        <v>212</v>
      </c>
      <c r="E651">
        <v>226973684</v>
      </c>
      <c r="F651">
        <v>229477487.5</v>
      </c>
      <c r="G651">
        <v>8.5028874994451303E-2</v>
      </c>
      <c r="H651">
        <v>3.0083329999999999</v>
      </c>
      <c r="I651">
        <v>2.712529</v>
      </c>
      <c r="J651">
        <v>4.9931450000000002</v>
      </c>
      <c r="K651">
        <v>4.9931450000000002</v>
      </c>
      <c r="L651">
        <v>242.77950000000001</v>
      </c>
      <c r="M651">
        <v>244</v>
      </c>
      <c r="N651">
        <v>2.6991130000000001</v>
      </c>
      <c r="O651">
        <v>-0.16249999999999801</v>
      </c>
      <c r="P651">
        <v>-0.152251934247571</v>
      </c>
      <c r="Q651">
        <v>-3.2284121756891202</v>
      </c>
      <c r="R651">
        <v>98.706249999999997</v>
      </c>
      <c r="S651">
        <v>99.673249999999996</v>
      </c>
      <c r="T651">
        <v>98.706249999999997</v>
      </c>
      <c r="U651">
        <v>99.673249999999996</v>
      </c>
      <c r="V651" t="s">
        <v>11987</v>
      </c>
      <c r="W651" t="s">
        <v>10341</v>
      </c>
      <c r="X651" t="s">
        <v>1093</v>
      </c>
      <c r="Y651" t="s">
        <v>12104</v>
      </c>
      <c r="Z651" t="s">
        <v>11839</v>
      </c>
      <c r="AA651" t="s">
        <v>256</v>
      </c>
      <c r="AB651" t="s">
        <v>753</v>
      </c>
      <c r="AC651">
        <v>101.10312500000001</v>
      </c>
      <c r="AD651">
        <v>2.3968750000000001</v>
      </c>
      <c r="AE651" s="6">
        <v>42115</v>
      </c>
      <c r="AF651" s="6">
        <v>45768</v>
      </c>
      <c r="AG651" t="s">
        <v>728</v>
      </c>
      <c r="AH651">
        <v>3.0083329999999999</v>
      </c>
      <c r="AI651">
        <v>2.7125288268758601</v>
      </c>
      <c r="AJ651">
        <v>9.1527750000000001</v>
      </c>
      <c r="AK651">
        <v>4.9931453363372098</v>
      </c>
      <c r="AL651">
        <v>244</v>
      </c>
      <c r="AM651">
        <v>230</v>
      </c>
      <c r="AN651">
        <v>4.875</v>
      </c>
      <c r="AO651" t="s">
        <v>11991</v>
      </c>
      <c r="AP651">
        <v>1</v>
      </c>
      <c r="AQ651">
        <v>2</v>
      </c>
      <c r="AR651">
        <v>77.399581496265</v>
      </c>
      <c r="AS651">
        <v>2.5844243457043999E-2</v>
      </c>
      <c r="AT651">
        <v>2.5058489745496701</v>
      </c>
      <c r="AU651">
        <v>0.89461762115645604</v>
      </c>
      <c r="AV651">
        <v>4.1244011736178496</v>
      </c>
    </row>
    <row r="652" spans="1:48" x14ac:dyDescent="0.25">
      <c r="A652" t="s">
        <v>14141</v>
      </c>
      <c r="B652" s="6">
        <v>44664</v>
      </c>
      <c r="C652" t="s">
        <v>14142</v>
      </c>
      <c r="D652" t="s">
        <v>212</v>
      </c>
      <c r="E652">
        <v>212787828.59999999</v>
      </c>
      <c r="F652">
        <v>200767680.40000001</v>
      </c>
      <c r="G652">
        <v>7.4390957411843706E-2</v>
      </c>
      <c r="H652">
        <v>27.7</v>
      </c>
      <c r="I652">
        <v>6.3537850000000002</v>
      </c>
      <c r="J652">
        <v>7.8979850000000003</v>
      </c>
      <c r="K652">
        <v>7.8979850000000003</v>
      </c>
      <c r="L652">
        <v>505.92750000000001</v>
      </c>
      <c r="M652">
        <v>506</v>
      </c>
      <c r="N652">
        <v>11.222636</v>
      </c>
      <c r="O652">
        <v>-0.13349999999999701</v>
      </c>
      <c r="P652">
        <v>-0.268367511891831</v>
      </c>
      <c r="Q652">
        <v>-7.8422384389355999</v>
      </c>
      <c r="R652">
        <v>91.1</v>
      </c>
      <c r="S652">
        <v>92.474999999999994</v>
      </c>
      <c r="T652">
        <v>91.1</v>
      </c>
      <c r="U652">
        <v>92.474999999999994</v>
      </c>
      <c r="V652" t="s">
        <v>11987</v>
      </c>
      <c r="W652" t="s">
        <v>5821</v>
      </c>
      <c r="X652" t="s">
        <v>1093</v>
      </c>
      <c r="Y652" t="s">
        <v>12104</v>
      </c>
      <c r="Z652" t="s">
        <v>11839</v>
      </c>
      <c r="AA652" t="s">
        <v>248</v>
      </c>
      <c r="AB652" t="s">
        <v>11815</v>
      </c>
      <c r="AC652">
        <v>94.351111000000003</v>
      </c>
      <c r="AD652">
        <v>3.2511109999999999</v>
      </c>
      <c r="AE652" s="6">
        <v>44308</v>
      </c>
      <c r="AF652" s="6">
        <v>54788</v>
      </c>
      <c r="AG652" t="s">
        <v>1230</v>
      </c>
      <c r="AH652">
        <v>9.0111109999999996</v>
      </c>
      <c r="AI652">
        <v>6.3582101123262902</v>
      </c>
      <c r="AJ652">
        <v>52.908450000000002</v>
      </c>
      <c r="AK652">
        <v>7.8293926799135001</v>
      </c>
      <c r="AL652">
        <v>515</v>
      </c>
      <c r="AM652">
        <v>510</v>
      </c>
      <c r="AN652">
        <v>6.65</v>
      </c>
      <c r="AO652" t="s">
        <v>11991</v>
      </c>
      <c r="AP652">
        <v>1</v>
      </c>
      <c r="AQ652">
        <v>3</v>
      </c>
      <c r="AR652">
        <v>56.742935660979001</v>
      </c>
      <c r="AS652">
        <v>1.9333824580421301E-2</v>
      </c>
      <c r="AT652">
        <v>2.3382686643201298</v>
      </c>
      <c r="AU652">
        <v>0.83602385126682999</v>
      </c>
      <c r="AV652">
        <v>3.0984096533183698</v>
      </c>
    </row>
    <row r="653" spans="1:48" x14ac:dyDescent="0.25">
      <c r="A653" t="s">
        <v>14143</v>
      </c>
      <c r="B653" s="6">
        <v>44664</v>
      </c>
      <c r="C653" t="s">
        <v>14144</v>
      </c>
      <c r="D653" t="s">
        <v>212</v>
      </c>
      <c r="E653">
        <v>170230262.80000001</v>
      </c>
      <c r="F653">
        <v>164121478.30000001</v>
      </c>
      <c r="G653">
        <v>6.0812347298983702E-2</v>
      </c>
      <c r="H653">
        <v>5.2916670000000003</v>
      </c>
      <c r="I653">
        <v>4.6230450000000003</v>
      </c>
      <c r="J653">
        <v>5.2210539999999996</v>
      </c>
      <c r="K653">
        <v>5.2210539999999996</v>
      </c>
      <c r="L653">
        <v>256.43249999999898</v>
      </c>
      <c r="M653">
        <v>257</v>
      </c>
      <c r="N653">
        <v>4.6020529999999997</v>
      </c>
      <c r="O653">
        <v>0.12840000000000601</v>
      </c>
      <c r="P653">
        <v>0.12476718333334</v>
      </c>
      <c r="Q653">
        <v>-5.4733371527764998</v>
      </c>
      <c r="R653">
        <v>95.5</v>
      </c>
      <c r="S653">
        <v>96.125</v>
      </c>
      <c r="T653">
        <v>95.5</v>
      </c>
      <c r="U653">
        <v>96.125</v>
      </c>
      <c r="V653" t="s">
        <v>11987</v>
      </c>
      <c r="W653" t="s">
        <v>4559</v>
      </c>
      <c r="X653" t="s">
        <v>1093</v>
      </c>
      <c r="Y653" t="s">
        <v>12104</v>
      </c>
      <c r="Z653" t="s">
        <v>11847</v>
      </c>
      <c r="AA653" t="s">
        <v>374</v>
      </c>
      <c r="AB653" t="s">
        <v>753</v>
      </c>
      <c r="AC653">
        <v>96.411457999999996</v>
      </c>
      <c r="AD653">
        <v>0.91145799999999999</v>
      </c>
      <c r="AE653" s="6">
        <v>42950</v>
      </c>
      <c r="AF653" s="6">
        <v>46602</v>
      </c>
      <c r="AG653" t="s">
        <v>710</v>
      </c>
      <c r="AH653">
        <v>5.2916670000000003</v>
      </c>
      <c r="AI653">
        <v>4.6230445806165799</v>
      </c>
      <c r="AJ653">
        <v>25.262129000000002</v>
      </c>
      <c r="AK653">
        <v>5.2210537596668098</v>
      </c>
      <c r="AL653">
        <v>257</v>
      </c>
      <c r="AM653">
        <v>252</v>
      </c>
      <c r="AN653">
        <v>4.375</v>
      </c>
      <c r="AO653" t="s">
        <v>11991</v>
      </c>
      <c r="AP653">
        <v>1</v>
      </c>
      <c r="AQ653">
        <v>4</v>
      </c>
      <c r="AR653">
        <v>38.372628159724101</v>
      </c>
      <c r="AS653">
        <v>6.2997775277359794E-2</v>
      </c>
      <c r="AT653">
        <v>1.8077752022120199</v>
      </c>
      <c r="AU653">
        <v>1.0516671915267399</v>
      </c>
      <c r="AV653">
        <v>2.19950129377859</v>
      </c>
    </row>
    <row r="654" spans="1:48" x14ac:dyDescent="0.25">
      <c r="A654" t="s">
        <v>14145</v>
      </c>
      <c r="B654" s="6">
        <v>44664</v>
      </c>
      <c r="C654" t="s">
        <v>14146</v>
      </c>
      <c r="D654" t="s">
        <v>212</v>
      </c>
      <c r="E654">
        <v>141858552.40000001</v>
      </c>
      <c r="F654">
        <v>144819357.40000001</v>
      </c>
      <c r="G654">
        <v>5.3660283527693899E-2</v>
      </c>
      <c r="H654">
        <v>0.83611100000000005</v>
      </c>
      <c r="I654">
        <v>0.82187399999999999</v>
      </c>
      <c r="J654">
        <v>2.9412980000000002</v>
      </c>
      <c r="K654">
        <v>2.9412980000000002</v>
      </c>
      <c r="L654">
        <v>144.21199999999999</v>
      </c>
      <c r="M654">
        <v>135</v>
      </c>
      <c r="N654">
        <v>0.81122000000000005</v>
      </c>
      <c r="O654">
        <v>-0.30179999999999602</v>
      </c>
      <c r="P654">
        <v>-0.527118786921421</v>
      </c>
      <c r="Q654">
        <v>0.139181238190455</v>
      </c>
      <c r="R654">
        <v>101.20625</v>
      </c>
      <c r="S654">
        <v>101.99124999999999</v>
      </c>
      <c r="T654">
        <v>101.20625</v>
      </c>
      <c r="U654">
        <v>101.99124999999999</v>
      </c>
      <c r="V654" t="s">
        <v>11987</v>
      </c>
      <c r="W654" t="s">
        <v>4551</v>
      </c>
      <c r="X654" t="s">
        <v>1093</v>
      </c>
      <c r="Y654" t="s">
        <v>12104</v>
      </c>
      <c r="Z654" t="s">
        <v>11839</v>
      </c>
      <c r="AA654" t="s">
        <v>290</v>
      </c>
      <c r="AB654" t="s">
        <v>753</v>
      </c>
      <c r="AC654">
        <v>102.087153</v>
      </c>
      <c r="AD654">
        <v>0.88090299999999999</v>
      </c>
      <c r="AE654" s="6">
        <v>41324</v>
      </c>
      <c r="AF654" s="6">
        <v>44976</v>
      </c>
      <c r="AG654" t="s">
        <v>710</v>
      </c>
      <c r="AH654">
        <v>0.83611100000000005</v>
      </c>
      <c r="AI654">
        <v>0.82187412688993999</v>
      </c>
      <c r="AJ654">
        <v>1.4165140000000001</v>
      </c>
      <c r="AK654">
        <v>2.9412982781280999</v>
      </c>
      <c r="AL654">
        <v>135</v>
      </c>
      <c r="AM654">
        <v>99</v>
      </c>
      <c r="AN654">
        <v>5.375</v>
      </c>
      <c r="AO654" t="s">
        <v>11991</v>
      </c>
      <c r="AP654">
        <v>1</v>
      </c>
      <c r="AQ654">
        <v>4</v>
      </c>
      <c r="AR654">
        <v>38.372628159724101</v>
      </c>
      <c r="AS654">
        <v>6.2997775277359794E-2</v>
      </c>
      <c r="AT654">
        <v>1.8077752022120199</v>
      </c>
      <c r="AU654">
        <v>1.0516671915267399</v>
      </c>
      <c r="AV654">
        <v>2.19950129377859</v>
      </c>
    </row>
    <row r="655" spans="1:48" x14ac:dyDescent="0.25">
      <c r="A655" t="s">
        <v>14147</v>
      </c>
      <c r="B655" s="6">
        <v>44664</v>
      </c>
      <c r="C655" t="s">
        <v>14148</v>
      </c>
      <c r="D655" t="s">
        <v>212</v>
      </c>
      <c r="E655">
        <v>312088815.19999999</v>
      </c>
      <c r="F655">
        <v>325612662.80000001</v>
      </c>
      <c r="G655">
        <v>0.120650085160227</v>
      </c>
      <c r="H655">
        <v>4.0666669999999998</v>
      </c>
      <c r="I655">
        <v>3.483066</v>
      </c>
      <c r="J655">
        <v>5.5876440000000001</v>
      </c>
      <c r="K655">
        <v>5.5876440000000001</v>
      </c>
      <c r="L655">
        <v>297.78440000000001</v>
      </c>
      <c r="M655">
        <v>298</v>
      </c>
      <c r="N655">
        <v>3.466491</v>
      </c>
      <c r="O655">
        <v>-0.17279999999999501</v>
      </c>
      <c r="P655">
        <v>0.397473041880824</v>
      </c>
      <c r="Q655">
        <v>-4.3101208436547296</v>
      </c>
      <c r="R655">
        <v>101.625</v>
      </c>
      <c r="S655">
        <v>102.375</v>
      </c>
      <c r="T655">
        <v>101.625</v>
      </c>
      <c r="U655">
        <v>102.375</v>
      </c>
      <c r="V655" t="s">
        <v>11987</v>
      </c>
      <c r="W655" t="s">
        <v>4555</v>
      </c>
      <c r="X655" t="s">
        <v>1093</v>
      </c>
      <c r="Y655" t="s">
        <v>12104</v>
      </c>
      <c r="Z655" t="s">
        <v>11839</v>
      </c>
      <c r="AA655" t="s">
        <v>290</v>
      </c>
      <c r="AB655" t="s">
        <v>753</v>
      </c>
      <c r="AC655">
        <v>104.333333</v>
      </c>
      <c r="AD655">
        <v>2.7083330000000001</v>
      </c>
      <c r="AE655" s="6">
        <v>42502</v>
      </c>
      <c r="AF655" s="6">
        <v>46154</v>
      </c>
      <c r="AG655" t="s">
        <v>710</v>
      </c>
      <c r="AH655">
        <v>4.0666669999999998</v>
      </c>
      <c r="AI655">
        <v>3.4830655952973202</v>
      </c>
      <c r="AJ655">
        <v>15.042289999999999</v>
      </c>
      <c r="AK655">
        <v>5.5876439622622804</v>
      </c>
      <c r="AL655">
        <v>298</v>
      </c>
      <c r="AM655">
        <v>289</v>
      </c>
      <c r="AN655">
        <v>6.25</v>
      </c>
      <c r="AO655" t="s">
        <v>11991</v>
      </c>
      <c r="AP655">
        <v>1</v>
      </c>
      <c r="AQ655">
        <v>4</v>
      </c>
      <c r="AR655">
        <v>38.372628159724101</v>
      </c>
      <c r="AS655">
        <v>6.2997775277359794E-2</v>
      </c>
      <c r="AT655">
        <v>1.8077752022120199</v>
      </c>
      <c r="AU655">
        <v>1.0516671915267399</v>
      </c>
      <c r="AV655">
        <v>2.19950129377859</v>
      </c>
    </row>
    <row r="656" spans="1:48" x14ac:dyDescent="0.25">
      <c r="A656" t="s">
        <v>14149</v>
      </c>
      <c r="B656" s="6">
        <v>44664</v>
      </c>
      <c r="C656" t="s">
        <v>14150</v>
      </c>
      <c r="D656" t="s">
        <v>212</v>
      </c>
      <c r="E656">
        <v>404296874.39999998</v>
      </c>
      <c r="F656">
        <v>390230711</v>
      </c>
      <c r="G656">
        <v>0.144593174302273</v>
      </c>
      <c r="H656">
        <v>2.7805559999999998</v>
      </c>
      <c r="I656">
        <v>2.6281639999999999</v>
      </c>
      <c r="J656">
        <v>4.2935489999999996</v>
      </c>
      <c r="K656">
        <v>4.2935489999999996</v>
      </c>
      <c r="L656">
        <v>177.726599999999</v>
      </c>
      <c r="M656">
        <v>176</v>
      </c>
      <c r="N656">
        <v>2.6126999999999998</v>
      </c>
      <c r="O656">
        <v>4.7500000000000299E-2</v>
      </c>
      <c r="P656">
        <v>-1.0034273821564399</v>
      </c>
      <c r="Q656">
        <v>-2.8862655466781102</v>
      </c>
      <c r="R656">
        <v>95.862499999999997</v>
      </c>
      <c r="S656">
        <v>96.639499999999998</v>
      </c>
      <c r="T656">
        <v>95.862499999999997</v>
      </c>
      <c r="U656">
        <v>96.639499999999998</v>
      </c>
      <c r="V656" t="s">
        <v>11987</v>
      </c>
      <c r="W656" t="s">
        <v>4735</v>
      </c>
      <c r="X656" t="s">
        <v>1093</v>
      </c>
      <c r="Y656" t="s">
        <v>12104</v>
      </c>
      <c r="Z656" t="s">
        <v>11839</v>
      </c>
      <c r="AA656" t="s">
        <v>374</v>
      </c>
      <c r="AB656" t="s">
        <v>753</v>
      </c>
      <c r="AC656">
        <v>96.520832999999996</v>
      </c>
      <c r="AD656">
        <v>0.65833299999999995</v>
      </c>
      <c r="AE656" s="6">
        <v>43859</v>
      </c>
      <c r="AF656" s="6">
        <v>45686</v>
      </c>
      <c r="AG656" t="s">
        <v>799</v>
      </c>
      <c r="AH656">
        <v>2.7805559999999998</v>
      </c>
      <c r="AI656">
        <v>2.6281644664354702</v>
      </c>
      <c r="AJ656">
        <v>8.3492680000000004</v>
      </c>
      <c r="AK656">
        <v>4.2935492335866998</v>
      </c>
      <c r="AL656">
        <v>176</v>
      </c>
      <c r="AM656">
        <v>160</v>
      </c>
      <c r="AN656">
        <v>3</v>
      </c>
      <c r="AO656" t="s">
        <v>11991</v>
      </c>
      <c r="AP656">
        <v>1</v>
      </c>
      <c r="AQ656">
        <v>3</v>
      </c>
      <c r="AR656">
        <v>52.207202402329301</v>
      </c>
      <c r="AS656">
        <v>4.9033778733864601E-2</v>
      </c>
      <c r="AT656">
        <v>0.69324614840094501</v>
      </c>
      <c r="AU656">
        <v>0.33348439563573601</v>
      </c>
      <c r="AV656">
        <v>-7.4104753981532303</v>
      </c>
    </row>
    <row r="657" spans="1:48" x14ac:dyDescent="0.25">
      <c r="A657" t="s">
        <v>14151</v>
      </c>
      <c r="B657" s="6">
        <v>44664</v>
      </c>
      <c r="C657" t="s">
        <v>14152</v>
      </c>
      <c r="D657" t="s">
        <v>212</v>
      </c>
      <c r="E657">
        <v>234066611.40000001</v>
      </c>
      <c r="F657">
        <v>227698049.80000001</v>
      </c>
      <c r="G657">
        <v>8.4369535449898003E-2</v>
      </c>
      <c r="H657">
        <v>7.6666670000000003</v>
      </c>
      <c r="I657">
        <v>2.4283510000000001</v>
      </c>
      <c r="J657">
        <v>5.8447469999999999</v>
      </c>
      <c r="K657">
        <v>5.8447469999999999</v>
      </c>
      <c r="L657">
        <v>314.49689999999998</v>
      </c>
      <c r="M657">
        <v>315</v>
      </c>
      <c r="N657">
        <v>6.1524159999999997</v>
      </c>
      <c r="O657">
        <v>0.21389999999998899</v>
      </c>
      <c r="P657">
        <v>-2.0698027117804701E-2</v>
      </c>
      <c r="Q657">
        <v>-2.7869925935262301</v>
      </c>
      <c r="R657">
        <v>95.737499999999997</v>
      </c>
      <c r="S657">
        <v>96.522499999999994</v>
      </c>
      <c r="T657">
        <v>95.737499999999997</v>
      </c>
      <c r="U657">
        <v>96.522499999999994</v>
      </c>
      <c r="V657" t="s">
        <v>11987</v>
      </c>
      <c r="W657" t="s">
        <v>4743</v>
      </c>
      <c r="X657" t="s">
        <v>1093</v>
      </c>
      <c r="Y657" t="s">
        <v>12104</v>
      </c>
      <c r="Z657" t="s">
        <v>11839</v>
      </c>
      <c r="AA657" t="s">
        <v>396</v>
      </c>
      <c r="AB657" t="s">
        <v>753</v>
      </c>
      <c r="AC657">
        <v>97.279167000000001</v>
      </c>
      <c r="AD657">
        <v>1.5416669999999999</v>
      </c>
      <c r="AE657" s="6">
        <v>43817</v>
      </c>
      <c r="AF657" s="6">
        <v>47470</v>
      </c>
      <c r="AG657" t="s">
        <v>799</v>
      </c>
      <c r="AH657">
        <v>7.6666670000000003</v>
      </c>
      <c r="AI657">
        <v>2.42835112673689</v>
      </c>
      <c r="AJ657">
        <v>7.378101</v>
      </c>
      <c r="AK657">
        <v>5.8447466792130101</v>
      </c>
      <c r="AL657">
        <v>315</v>
      </c>
      <c r="AM657">
        <v>313</v>
      </c>
      <c r="AN657">
        <v>4.625</v>
      </c>
      <c r="AO657" t="s">
        <v>11991</v>
      </c>
      <c r="AP657">
        <v>1</v>
      </c>
      <c r="AQ657">
        <v>3</v>
      </c>
      <c r="AR657">
        <v>52.207202402329301</v>
      </c>
      <c r="AS657">
        <v>4.9033778733864601E-2</v>
      </c>
      <c r="AT657">
        <v>0.69324614840094501</v>
      </c>
      <c r="AU657">
        <v>0.33348439563573601</v>
      </c>
      <c r="AV657">
        <v>-7.4104753981532303</v>
      </c>
    </row>
    <row r="658" spans="1:48" x14ac:dyDescent="0.25">
      <c r="A658" t="s">
        <v>14153</v>
      </c>
      <c r="B658" s="6">
        <v>44664</v>
      </c>
      <c r="C658" t="s">
        <v>14154</v>
      </c>
      <c r="D658" t="s">
        <v>212</v>
      </c>
      <c r="E658">
        <v>319181743.19999999</v>
      </c>
      <c r="F658">
        <v>315351562.30000001</v>
      </c>
      <c r="G658">
        <v>0.116848013573443</v>
      </c>
      <c r="H658">
        <v>5.5</v>
      </c>
      <c r="I658">
        <v>0.47145700000000001</v>
      </c>
      <c r="J658">
        <v>5.74404</v>
      </c>
      <c r="K658">
        <v>5.74404</v>
      </c>
      <c r="L658">
        <v>308.17899999999997</v>
      </c>
      <c r="M658">
        <v>309</v>
      </c>
      <c r="N658">
        <v>4.6703679999999999</v>
      </c>
      <c r="O658">
        <v>0.14629999999999899</v>
      </c>
      <c r="P658">
        <v>-2.8801319779570001E-2</v>
      </c>
      <c r="Q658">
        <v>0.467249011805281</v>
      </c>
      <c r="R658">
        <v>98.8</v>
      </c>
      <c r="S658">
        <v>99.569000000000003</v>
      </c>
      <c r="T658">
        <v>98.8</v>
      </c>
      <c r="U658">
        <v>99.569000000000003</v>
      </c>
      <c r="V658" t="s">
        <v>11987</v>
      </c>
      <c r="W658" t="s">
        <v>4741</v>
      </c>
      <c r="X658" t="s">
        <v>1093</v>
      </c>
      <c r="Y658" t="s">
        <v>12104</v>
      </c>
      <c r="Z658" t="s">
        <v>11839</v>
      </c>
      <c r="AA658" t="s">
        <v>396</v>
      </c>
      <c r="AB658" t="s">
        <v>753</v>
      </c>
      <c r="AC658">
        <v>98.8</v>
      </c>
      <c r="AD658">
        <v>0</v>
      </c>
      <c r="AE658" s="6">
        <v>43026</v>
      </c>
      <c r="AF658" s="6">
        <v>46678</v>
      </c>
      <c r="AG658" t="s">
        <v>799</v>
      </c>
      <c r="AH658">
        <v>5.5</v>
      </c>
      <c r="AI658">
        <v>0.47145684443836799</v>
      </c>
      <c r="AJ658">
        <v>0.49551800000000001</v>
      </c>
      <c r="AK658">
        <v>5.7440402170665896</v>
      </c>
      <c r="AL658">
        <v>309</v>
      </c>
      <c r="AM658">
        <v>304</v>
      </c>
      <c r="AN658">
        <v>4.875</v>
      </c>
      <c r="AO658" t="s">
        <v>11991</v>
      </c>
      <c r="AP658">
        <v>1</v>
      </c>
      <c r="AQ658">
        <v>3</v>
      </c>
      <c r="AR658">
        <v>52.207202402329301</v>
      </c>
      <c r="AS658">
        <v>4.9033778733864601E-2</v>
      </c>
      <c r="AT658">
        <v>0.69324614840094501</v>
      </c>
      <c r="AU658">
        <v>0.33348439563573601</v>
      </c>
      <c r="AV658">
        <v>-7.4104753981532303</v>
      </c>
    </row>
    <row r="659" spans="1:48" x14ac:dyDescent="0.25">
      <c r="A659" t="s">
        <v>20444</v>
      </c>
      <c r="B659" s="6">
        <v>44664</v>
      </c>
      <c r="C659" t="s">
        <v>20445</v>
      </c>
      <c r="D659" t="s">
        <v>223</v>
      </c>
      <c r="E659">
        <v>283717104.80000001</v>
      </c>
      <c r="F659">
        <v>268396381.09999999</v>
      </c>
      <c r="G659">
        <v>9.9449591305966603E-2</v>
      </c>
      <c r="H659">
        <v>6.6</v>
      </c>
      <c r="I659">
        <v>5.2510440000000003</v>
      </c>
      <c r="J659">
        <v>6.9462820000000001</v>
      </c>
      <c r="K659">
        <v>6.9462820000000001</v>
      </c>
      <c r="L659">
        <v>425.48820000000001</v>
      </c>
      <c r="M659">
        <v>426</v>
      </c>
      <c r="N659">
        <v>5.2257290000000003</v>
      </c>
      <c r="O659">
        <v>-9.7499999999994799E-2</v>
      </c>
      <c r="P659">
        <v>-0.370072195586923</v>
      </c>
      <c r="Q659">
        <v>-5.43086248420527</v>
      </c>
      <c r="R659">
        <v>92.3</v>
      </c>
      <c r="S659">
        <v>93.744</v>
      </c>
      <c r="T659">
        <v>92.3</v>
      </c>
      <c r="U659">
        <v>93.744</v>
      </c>
      <c r="V659" t="s">
        <v>11987</v>
      </c>
      <c r="W659" t="s">
        <v>19496</v>
      </c>
      <c r="X659" t="s">
        <v>1093</v>
      </c>
      <c r="Y659" t="s">
        <v>12104</v>
      </c>
      <c r="Z659" t="s">
        <v>11859</v>
      </c>
      <c r="AA659" t="s">
        <v>396</v>
      </c>
      <c r="AB659" t="s">
        <v>753</v>
      </c>
      <c r="AC659">
        <v>94.6</v>
      </c>
      <c r="AD659">
        <v>2.2999999999999998</v>
      </c>
      <c r="AE659" s="6">
        <v>44524</v>
      </c>
      <c r="AF659" s="6">
        <v>47081</v>
      </c>
      <c r="AG659" t="s">
        <v>1070</v>
      </c>
      <c r="AH659">
        <v>6.6</v>
      </c>
      <c r="AI659">
        <v>5.2510435667175104</v>
      </c>
      <c r="AJ659">
        <v>34.008524000000001</v>
      </c>
      <c r="AK659">
        <v>6.9462821838712703</v>
      </c>
      <c r="AL659">
        <v>426</v>
      </c>
      <c r="AM659">
        <v>424</v>
      </c>
      <c r="AN659">
        <v>5.75</v>
      </c>
      <c r="AO659" t="s">
        <v>11991</v>
      </c>
      <c r="AP659">
        <v>1</v>
      </c>
      <c r="AQ659">
        <v>2</v>
      </c>
      <c r="AR659">
        <v>69.661822476223904</v>
      </c>
      <c r="AS659">
        <v>8.8588949214425797E-2</v>
      </c>
      <c r="AT659">
        <v>4.3424162700442199</v>
      </c>
      <c r="AU659">
        <v>0.630879418687044</v>
      </c>
      <c r="AV659">
        <v>21.246789331793199</v>
      </c>
    </row>
    <row r="660" spans="1:48" x14ac:dyDescent="0.25">
      <c r="A660" t="s">
        <v>14155</v>
      </c>
      <c r="B660" s="6">
        <v>44664</v>
      </c>
      <c r="C660" t="s">
        <v>14156</v>
      </c>
      <c r="D660" t="s">
        <v>373</v>
      </c>
      <c r="E660">
        <v>212787828.59999999</v>
      </c>
      <c r="F660">
        <v>199225264.40000001</v>
      </c>
      <c r="G660">
        <v>7.3819442108960798E-2</v>
      </c>
      <c r="H660">
        <v>8.2472220000000007</v>
      </c>
      <c r="I660">
        <v>6.5480809999999998</v>
      </c>
      <c r="J660">
        <v>5.9980630000000001</v>
      </c>
      <c r="K660">
        <v>5.9980630000000001</v>
      </c>
      <c r="L660">
        <v>330.02199999999999</v>
      </c>
      <c r="M660">
        <v>331</v>
      </c>
      <c r="N660">
        <v>6.5205690000000001</v>
      </c>
      <c r="O660">
        <v>-0.34060000000000201</v>
      </c>
      <c r="P660">
        <v>2.0282794793400098</v>
      </c>
      <c r="Q660">
        <v>-5.8305154184652599</v>
      </c>
      <c r="R660">
        <v>92.375</v>
      </c>
      <c r="S660">
        <v>93.25</v>
      </c>
      <c r="T660">
        <v>92.375</v>
      </c>
      <c r="U660">
        <v>93.25</v>
      </c>
      <c r="V660" t="s">
        <v>11987</v>
      </c>
      <c r="W660" t="s">
        <v>9480</v>
      </c>
      <c r="X660" t="s">
        <v>1093</v>
      </c>
      <c r="Y660" t="s">
        <v>12104</v>
      </c>
      <c r="Z660" t="s">
        <v>753</v>
      </c>
      <c r="AA660" t="s">
        <v>11839</v>
      </c>
      <c r="AB660" t="s">
        <v>753</v>
      </c>
      <c r="AC660">
        <v>93.626249999999999</v>
      </c>
      <c r="AD660">
        <v>1.25125</v>
      </c>
      <c r="AE660" s="6">
        <v>44029</v>
      </c>
      <c r="AF660" s="6">
        <v>47681</v>
      </c>
      <c r="AG660" t="s">
        <v>2381</v>
      </c>
      <c r="AH660">
        <v>8.2472220000000007</v>
      </c>
      <c r="AI660">
        <v>6.5480808191826796</v>
      </c>
      <c r="AJ660">
        <v>52.152338999999998</v>
      </c>
      <c r="AK660">
        <v>5.9980629581596396</v>
      </c>
      <c r="AL660">
        <v>331</v>
      </c>
      <c r="AM660">
        <v>328</v>
      </c>
      <c r="AN660">
        <v>4.95</v>
      </c>
      <c r="AO660" t="s">
        <v>11991</v>
      </c>
      <c r="AP660">
        <v>1</v>
      </c>
      <c r="AQ660">
        <v>3</v>
      </c>
      <c r="AR660">
        <v>56.387209015927503</v>
      </c>
      <c r="AS660">
        <v>-6.0658527920352798E-2</v>
      </c>
      <c r="AT660">
        <v>-2.2815862930445099</v>
      </c>
      <c r="AU660">
        <v>-0.69142175584148902</v>
      </c>
      <c r="AV660">
        <v>-2.91626784662279</v>
      </c>
    </row>
    <row r="661" spans="1:48" x14ac:dyDescent="0.25">
      <c r="A661" t="s">
        <v>14157</v>
      </c>
      <c r="B661" s="6">
        <v>44664</v>
      </c>
      <c r="C661" t="s">
        <v>14158</v>
      </c>
      <c r="D661" t="s">
        <v>223</v>
      </c>
      <c r="E661">
        <v>319181743.19999999</v>
      </c>
      <c r="F661">
        <v>332187068.19999999</v>
      </c>
      <c r="G661">
        <v>0.12308611626553</v>
      </c>
      <c r="H661">
        <v>6.536111</v>
      </c>
      <c r="I661">
        <v>5.3298629999999996</v>
      </c>
      <c r="J661">
        <v>5.162382</v>
      </c>
      <c r="K661">
        <v>5.162382</v>
      </c>
      <c r="L661">
        <v>247.26750000000001</v>
      </c>
      <c r="M661">
        <v>248</v>
      </c>
      <c r="N661">
        <v>5.3033080000000004</v>
      </c>
      <c r="O661">
        <v>-0.49679999999999702</v>
      </c>
      <c r="P661">
        <v>-1.05450450224569</v>
      </c>
      <c r="Q661">
        <v>-6.4939414464036904</v>
      </c>
      <c r="R661">
        <v>101.5</v>
      </c>
      <c r="S661">
        <v>102.125</v>
      </c>
      <c r="T661">
        <v>101.5</v>
      </c>
      <c r="U661">
        <v>102.125</v>
      </c>
      <c r="V661" t="s">
        <v>11987</v>
      </c>
      <c r="W661" t="s">
        <v>9735</v>
      </c>
      <c r="X661" t="s">
        <v>1093</v>
      </c>
      <c r="Y661" t="s">
        <v>12104</v>
      </c>
      <c r="Z661" t="s">
        <v>11839</v>
      </c>
      <c r="AA661" t="s">
        <v>256</v>
      </c>
      <c r="AB661" t="s">
        <v>11990</v>
      </c>
      <c r="AC661">
        <v>104.074583</v>
      </c>
      <c r="AD661">
        <v>2.5745830000000001</v>
      </c>
      <c r="AE661" s="6">
        <v>43405</v>
      </c>
      <c r="AF661" s="6">
        <v>47058</v>
      </c>
      <c r="AG661" t="s">
        <v>2462</v>
      </c>
      <c r="AH661">
        <v>6.286111</v>
      </c>
      <c r="AI661">
        <v>5.1565862398117304</v>
      </c>
      <c r="AJ661">
        <v>32.517642000000002</v>
      </c>
      <c r="AK661">
        <v>5.1507405130572801</v>
      </c>
      <c r="AL661">
        <v>247</v>
      </c>
      <c r="AM661">
        <v>244</v>
      </c>
      <c r="AN661">
        <v>5.55</v>
      </c>
      <c r="AO661" t="s">
        <v>11991</v>
      </c>
      <c r="AP661">
        <v>1</v>
      </c>
      <c r="AQ661">
        <v>3</v>
      </c>
      <c r="AR661">
        <v>46.263185404566102</v>
      </c>
      <c r="AS661">
        <v>-0.28207612284149503</v>
      </c>
      <c r="AT661">
        <v>-6.2594220215223304</v>
      </c>
      <c r="AU661">
        <v>-2.8352682556133302</v>
      </c>
      <c r="AV661">
        <v>-9.6932498102046694</v>
      </c>
    </row>
    <row r="662" spans="1:48" x14ac:dyDescent="0.25">
      <c r="A662" t="s">
        <v>14159</v>
      </c>
      <c r="B662" s="6">
        <v>44664</v>
      </c>
      <c r="C662" t="s">
        <v>14160</v>
      </c>
      <c r="D662" t="s">
        <v>223</v>
      </c>
      <c r="E662">
        <v>510690789</v>
      </c>
      <c r="F662">
        <v>501966489.69999999</v>
      </c>
      <c r="G662">
        <v>0.185994915580139</v>
      </c>
      <c r="H662">
        <v>2.7444440000000001</v>
      </c>
      <c r="I662">
        <v>2.546551</v>
      </c>
      <c r="J662">
        <v>4.9652390000000004</v>
      </c>
      <c r="K662">
        <v>4.9652390000000004</v>
      </c>
      <c r="L662">
        <v>245.69720000000001</v>
      </c>
      <c r="M662">
        <v>244</v>
      </c>
      <c r="N662">
        <v>2.5311279999999998</v>
      </c>
      <c r="O662">
        <v>1.10000000000054E-2</v>
      </c>
      <c r="P662">
        <v>-1.11178906983855</v>
      </c>
      <c r="Q662">
        <v>-3.27373023582164</v>
      </c>
      <c r="R662">
        <v>97.237499999999997</v>
      </c>
      <c r="S662">
        <v>97.862499999999997</v>
      </c>
      <c r="T662">
        <v>97.237499999999997</v>
      </c>
      <c r="U662">
        <v>97.862499999999997</v>
      </c>
      <c r="V662" t="s">
        <v>11987</v>
      </c>
      <c r="W662" t="s">
        <v>5964</v>
      </c>
      <c r="X662" t="s">
        <v>1093</v>
      </c>
      <c r="Y662" t="s">
        <v>12104</v>
      </c>
      <c r="Z662" t="s">
        <v>11847</v>
      </c>
      <c r="AA662" t="s">
        <v>256</v>
      </c>
      <c r="AB662" t="s">
        <v>753</v>
      </c>
      <c r="AC662">
        <v>98.291667000000004</v>
      </c>
      <c r="AD662">
        <v>1.0541670000000001</v>
      </c>
      <c r="AE662" s="6">
        <v>41898</v>
      </c>
      <c r="AF662" s="6">
        <v>45673</v>
      </c>
      <c r="AG662" t="s">
        <v>1312</v>
      </c>
      <c r="AH662">
        <v>2.7444440000000001</v>
      </c>
      <c r="AI662">
        <v>2.5465511725666699</v>
      </c>
      <c r="AJ662">
        <v>7.9389409999999998</v>
      </c>
      <c r="AK662">
        <v>4.9652390390313998</v>
      </c>
      <c r="AL662">
        <v>244</v>
      </c>
      <c r="AM662">
        <v>228</v>
      </c>
      <c r="AN662">
        <v>4.125</v>
      </c>
      <c r="AO662" t="s">
        <v>11991</v>
      </c>
      <c r="AP662">
        <v>1</v>
      </c>
      <c r="AQ662">
        <v>3</v>
      </c>
      <c r="AR662">
        <v>46.532285224216402</v>
      </c>
      <c r="AS662">
        <v>-2.6670588842918602E-2</v>
      </c>
      <c r="AT662">
        <v>-0.299960490296726</v>
      </c>
      <c r="AU662">
        <v>-0.17734602220165299</v>
      </c>
      <c r="AV662">
        <v>-0.70742380621258105</v>
      </c>
    </row>
    <row r="663" spans="1:48" x14ac:dyDescent="0.25">
      <c r="A663" t="s">
        <v>20446</v>
      </c>
      <c r="B663" s="6">
        <v>44664</v>
      </c>
      <c r="C663" t="s">
        <v>20447</v>
      </c>
      <c r="D663" t="s">
        <v>223</v>
      </c>
      <c r="E663">
        <v>531969571.80000001</v>
      </c>
      <c r="F663">
        <v>474711766.39999998</v>
      </c>
      <c r="G663">
        <v>0.17589615386640001</v>
      </c>
      <c r="H663">
        <v>9.5388889999999993</v>
      </c>
      <c r="I663">
        <v>7.2822339999999999</v>
      </c>
      <c r="J663">
        <v>6.3794060000000004</v>
      </c>
      <c r="K663">
        <v>6.3794060000000004</v>
      </c>
      <c r="L663">
        <v>368.58690000000001</v>
      </c>
      <c r="M663">
        <v>370</v>
      </c>
      <c r="N663">
        <v>7.2562290000000003</v>
      </c>
      <c r="O663">
        <v>-3.3199999999999799E-2</v>
      </c>
      <c r="P663">
        <v>-3.4786831744285198</v>
      </c>
      <c r="Q663">
        <v>-8.5189005631394199</v>
      </c>
      <c r="R663">
        <v>87.103999999999999</v>
      </c>
      <c r="S663">
        <v>87.603999999999999</v>
      </c>
      <c r="T663">
        <v>87.103999999999999</v>
      </c>
      <c r="U663">
        <v>87.603999999999999</v>
      </c>
      <c r="V663" t="s">
        <v>11987</v>
      </c>
      <c r="W663" t="s">
        <v>18928</v>
      </c>
      <c r="X663" t="s">
        <v>1093</v>
      </c>
      <c r="Y663" t="s">
        <v>12104</v>
      </c>
      <c r="Z663" t="s">
        <v>11847</v>
      </c>
      <c r="AA663" t="s">
        <v>256</v>
      </c>
      <c r="AB663" t="s">
        <v>753</v>
      </c>
      <c r="AC663">
        <v>89.236638999999997</v>
      </c>
      <c r="AD663">
        <v>2.1326390000000002</v>
      </c>
      <c r="AE663" s="6">
        <v>44502</v>
      </c>
      <c r="AF663" s="6">
        <v>48154</v>
      </c>
      <c r="AG663" t="s">
        <v>1312</v>
      </c>
      <c r="AH663">
        <v>9.5388889999999993</v>
      </c>
      <c r="AI663">
        <v>7.2822338163459204</v>
      </c>
      <c r="AJ663">
        <v>65.815901999999994</v>
      </c>
      <c r="AK663">
        <v>6.3794056741797798</v>
      </c>
      <c r="AL663">
        <v>370</v>
      </c>
      <c r="AM663">
        <v>365</v>
      </c>
      <c r="AN663">
        <v>4.625</v>
      </c>
      <c r="AO663" t="s">
        <v>11991</v>
      </c>
      <c r="AP663">
        <v>1</v>
      </c>
      <c r="AQ663">
        <v>3</v>
      </c>
      <c r="AR663">
        <v>46.532285224216402</v>
      </c>
      <c r="AS663">
        <v>-2.6670588842918602E-2</v>
      </c>
      <c r="AT663">
        <v>-0.299960490296726</v>
      </c>
      <c r="AU663">
        <v>-0.17734602220165299</v>
      </c>
      <c r="AV663">
        <v>-0.70742380621258105</v>
      </c>
    </row>
    <row r="664" spans="1:48" x14ac:dyDescent="0.25">
      <c r="A664" t="s">
        <v>14161</v>
      </c>
      <c r="B664" s="6">
        <v>44664</v>
      </c>
      <c r="C664" t="s">
        <v>14162</v>
      </c>
      <c r="D664" t="s">
        <v>223</v>
      </c>
      <c r="E664">
        <v>638363485.79999995</v>
      </c>
      <c r="F664">
        <v>647681818</v>
      </c>
      <c r="G664">
        <v>0.23998718547107001</v>
      </c>
      <c r="H664">
        <v>4.1888889999999996</v>
      </c>
      <c r="I664">
        <v>3.6662189999999999</v>
      </c>
      <c r="J664">
        <v>5.2617799999999999</v>
      </c>
      <c r="K664">
        <v>5.2617799999999999</v>
      </c>
      <c r="L664">
        <v>264.684699999999</v>
      </c>
      <c r="M664">
        <v>265</v>
      </c>
      <c r="N664">
        <v>3.648266</v>
      </c>
      <c r="O664">
        <v>0.15769999999999301</v>
      </c>
      <c r="P664">
        <v>-1.1024105657383201</v>
      </c>
      <c r="Q664">
        <v>-3.69906488826049</v>
      </c>
      <c r="R664">
        <v>99.787499999999994</v>
      </c>
      <c r="S664">
        <v>100.41249999999999</v>
      </c>
      <c r="T664">
        <v>99.787499999999994</v>
      </c>
      <c r="U664">
        <v>100.41249999999999</v>
      </c>
      <c r="V664" t="s">
        <v>11987</v>
      </c>
      <c r="W664" t="s">
        <v>5967</v>
      </c>
      <c r="X664" t="s">
        <v>1093</v>
      </c>
      <c r="Y664" t="s">
        <v>12104</v>
      </c>
      <c r="Z664" t="s">
        <v>11847</v>
      </c>
      <c r="AA664" t="s">
        <v>256</v>
      </c>
      <c r="AB664" t="s">
        <v>753</v>
      </c>
      <c r="AC664">
        <v>101.459722</v>
      </c>
      <c r="AD664">
        <v>1.6722220000000001</v>
      </c>
      <c r="AE664" s="6">
        <v>42181</v>
      </c>
      <c r="AF664" s="6">
        <v>46199</v>
      </c>
      <c r="AG664" t="s">
        <v>1312</v>
      </c>
      <c r="AH664">
        <v>3.9388890000000001</v>
      </c>
      <c r="AI664">
        <v>3.4672330269493798</v>
      </c>
      <c r="AJ664">
        <v>14.643546000000001</v>
      </c>
      <c r="AK664">
        <v>5.25737944557312</v>
      </c>
      <c r="AL664">
        <v>265</v>
      </c>
      <c r="AM664">
        <v>256</v>
      </c>
      <c r="AN664">
        <v>5.375</v>
      </c>
      <c r="AO664" t="s">
        <v>11991</v>
      </c>
      <c r="AP664">
        <v>1</v>
      </c>
      <c r="AQ664">
        <v>3</v>
      </c>
      <c r="AR664">
        <v>46.532285224216402</v>
      </c>
      <c r="AS664">
        <v>-2.6670588842918602E-2</v>
      </c>
      <c r="AT664">
        <v>-0.299960490296726</v>
      </c>
      <c r="AU664">
        <v>-0.17734602220165299</v>
      </c>
      <c r="AV664">
        <v>-0.70742380621258105</v>
      </c>
    </row>
    <row r="665" spans="1:48" x14ac:dyDescent="0.25">
      <c r="A665" t="s">
        <v>14163</v>
      </c>
      <c r="B665" s="6">
        <v>44664</v>
      </c>
      <c r="C665" t="s">
        <v>14164</v>
      </c>
      <c r="D665" t="s">
        <v>223</v>
      </c>
      <c r="E665">
        <v>766036183.20000005</v>
      </c>
      <c r="F665">
        <v>779362018.39999998</v>
      </c>
      <c r="G665">
        <v>0.288778983835417</v>
      </c>
      <c r="H665">
        <v>1.4166669999999999</v>
      </c>
      <c r="I665">
        <v>1.3499380000000001</v>
      </c>
      <c r="J665">
        <v>4.5816939999999997</v>
      </c>
      <c r="K665">
        <v>4.5816939999999997</v>
      </c>
      <c r="L665">
        <v>263.30269999999899</v>
      </c>
      <c r="M665">
        <v>257</v>
      </c>
      <c r="N665">
        <v>1.343756</v>
      </c>
      <c r="O665">
        <v>3.4700000000009702E-2</v>
      </c>
      <c r="P665">
        <v>-0.55861894804688506</v>
      </c>
      <c r="Q665">
        <v>-3.0372701152283401</v>
      </c>
      <c r="R665">
        <v>101.25</v>
      </c>
      <c r="S665">
        <v>101.75</v>
      </c>
      <c r="T665">
        <v>101.25</v>
      </c>
      <c r="U665">
        <v>101.75</v>
      </c>
      <c r="V665" t="s">
        <v>11987</v>
      </c>
      <c r="W665" t="s">
        <v>5961</v>
      </c>
      <c r="X665" t="s">
        <v>1093</v>
      </c>
      <c r="Y665" t="s">
        <v>12104</v>
      </c>
      <c r="Z665" t="s">
        <v>11847</v>
      </c>
      <c r="AA665" t="s">
        <v>256</v>
      </c>
      <c r="AB665" t="s">
        <v>753</v>
      </c>
      <c r="AC665">
        <v>101.739583</v>
      </c>
      <c r="AD665">
        <v>0.48958299999999999</v>
      </c>
      <c r="AE665" s="6">
        <v>41535</v>
      </c>
      <c r="AF665" s="6">
        <v>45187</v>
      </c>
      <c r="AG665" t="s">
        <v>1312</v>
      </c>
      <c r="AH665">
        <v>1.4166669999999999</v>
      </c>
      <c r="AI665">
        <v>1.3499379422567599</v>
      </c>
      <c r="AJ665">
        <v>2.9440249999999999</v>
      </c>
      <c r="AK665">
        <v>4.58169426022467</v>
      </c>
      <c r="AL665">
        <v>257</v>
      </c>
      <c r="AM665">
        <v>222</v>
      </c>
      <c r="AN665">
        <v>5.875</v>
      </c>
      <c r="AO665" t="s">
        <v>11991</v>
      </c>
      <c r="AP665">
        <v>1</v>
      </c>
      <c r="AQ665">
        <v>3</v>
      </c>
      <c r="AR665">
        <v>46.532285224216402</v>
      </c>
      <c r="AS665">
        <v>-2.6670588842918602E-2</v>
      </c>
      <c r="AT665">
        <v>-0.299960490296726</v>
      </c>
      <c r="AU665">
        <v>-0.17734602220165299</v>
      </c>
      <c r="AV665">
        <v>-0.70742380621258105</v>
      </c>
    </row>
    <row r="666" spans="1:48" x14ac:dyDescent="0.25">
      <c r="A666" t="s">
        <v>14165</v>
      </c>
      <c r="B666" s="6">
        <v>44664</v>
      </c>
      <c r="C666" t="s">
        <v>14166</v>
      </c>
      <c r="D666" t="s">
        <v>223</v>
      </c>
      <c r="E666">
        <v>851151314.39999998</v>
      </c>
      <c r="F666">
        <v>721859063.5</v>
      </c>
      <c r="G666">
        <v>0.26747226823486198</v>
      </c>
      <c r="H666">
        <v>23.111111000000001</v>
      </c>
      <c r="I666">
        <v>11.268511</v>
      </c>
      <c r="J666">
        <v>7.3818739999999998</v>
      </c>
      <c r="K666">
        <v>7.3818739999999998</v>
      </c>
      <c r="L666">
        <v>446.19409999999903</v>
      </c>
      <c r="M666">
        <v>449</v>
      </c>
      <c r="N666">
        <v>11.110332</v>
      </c>
      <c r="O666">
        <v>3.2800000000010598E-2</v>
      </c>
      <c r="P666">
        <v>-4.9524701994990998</v>
      </c>
      <c r="Q666">
        <v>-11.696781081111601</v>
      </c>
      <c r="R666">
        <v>82.525000000000006</v>
      </c>
      <c r="S666">
        <v>83.4</v>
      </c>
      <c r="T666">
        <v>82.525000000000006</v>
      </c>
      <c r="U666">
        <v>83.4</v>
      </c>
      <c r="V666" t="s">
        <v>11987</v>
      </c>
      <c r="W666" t="s">
        <v>5975</v>
      </c>
      <c r="X666" t="s">
        <v>1093</v>
      </c>
      <c r="Y666" t="s">
        <v>12104</v>
      </c>
      <c r="Z666" t="s">
        <v>11847</v>
      </c>
      <c r="AA666" t="s">
        <v>256</v>
      </c>
      <c r="AB666" t="s">
        <v>753</v>
      </c>
      <c r="AC666">
        <v>84.809721999999994</v>
      </c>
      <c r="AD666">
        <v>2.2847219999999999</v>
      </c>
      <c r="AE666" s="6">
        <v>41787</v>
      </c>
      <c r="AF666" s="6">
        <v>53110</v>
      </c>
      <c r="AG666" t="s">
        <v>1312</v>
      </c>
      <c r="AH666">
        <v>23.111111000000001</v>
      </c>
      <c r="AI666">
        <v>11.268511288071201</v>
      </c>
      <c r="AJ666">
        <v>196.293576</v>
      </c>
      <c r="AK666">
        <v>7.3818740302543402</v>
      </c>
      <c r="AL666">
        <v>449</v>
      </c>
      <c r="AM666">
        <v>481</v>
      </c>
      <c r="AN666">
        <v>5.875</v>
      </c>
      <c r="AO666" t="s">
        <v>11991</v>
      </c>
      <c r="AP666">
        <v>1</v>
      </c>
      <c r="AQ666">
        <v>3</v>
      </c>
      <c r="AR666">
        <v>46.532285224216402</v>
      </c>
      <c r="AS666">
        <v>-2.6670588842918602E-2</v>
      </c>
      <c r="AT666">
        <v>-0.299960490296726</v>
      </c>
      <c r="AU666">
        <v>-0.17734602220165299</v>
      </c>
      <c r="AV666">
        <v>-0.70742380621258105</v>
      </c>
    </row>
    <row r="667" spans="1:48" x14ac:dyDescent="0.25">
      <c r="A667" t="s">
        <v>20448</v>
      </c>
      <c r="B667" s="6">
        <v>44664</v>
      </c>
      <c r="C667" t="s">
        <v>20449</v>
      </c>
      <c r="D667" t="s">
        <v>223</v>
      </c>
      <c r="E667">
        <v>319181743.19999999</v>
      </c>
      <c r="F667">
        <v>265109253.5</v>
      </c>
      <c r="G667">
        <v>9.8231603554058605E-2</v>
      </c>
      <c r="H667">
        <v>29.538889000000001</v>
      </c>
      <c r="I667">
        <v>11.881570999999999</v>
      </c>
      <c r="J667">
        <v>7.4941019999999998</v>
      </c>
      <c r="K667">
        <v>7.4941019999999998</v>
      </c>
      <c r="L667">
        <v>468.79399999999902</v>
      </c>
      <c r="M667">
        <v>468</v>
      </c>
      <c r="N667">
        <v>11.877715</v>
      </c>
      <c r="O667">
        <v>-0.46110000000000301</v>
      </c>
      <c r="P667">
        <v>-4.9456423188757599</v>
      </c>
      <c r="Q667">
        <v>-12.1178344237183</v>
      </c>
      <c r="R667">
        <v>80.349999999999994</v>
      </c>
      <c r="S667">
        <v>80.849999999999994</v>
      </c>
      <c r="T667">
        <v>80.349999999999994</v>
      </c>
      <c r="U667">
        <v>80.849999999999994</v>
      </c>
      <c r="V667" t="s">
        <v>11987</v>
      </c>
      <c r="W667" t="s">
        <v>18925</v>
      </c>
      <c r="X667" t="s">
        <v>1093</v>
      </c>
      <c r="Y667" t="s">
        <v>12104</v>
      </c>
      <c r="Z667" t="s">
        <v>11847</v>
      </c>
      <c r="AA667" t="s">
        <v>256</v>
      </c>
      <c r="AB667" t="s">
        <v>753</v>
      </c>
      <c r="AC667">
        <v>83.059027999999998</v>
      </c>
      <c r="AD667">
        <v>2.709028</v>
      </c>
      <c r="AE667" s="6">
        <v>44502</v>
      </c>
      <c r="AF667" s="6">
        <v>55459</v>
      </c>
      <c r="AG667" t="s">
        <v>1312</v>
      </c>
      <c r="AH667">
        <v>29.538889000000001</v>
      </c>
      <c r="AI667">
        <v>11.8815712176898</v>
      </c>
      <c r="AJ667">
        <v>237.81179299999999</v>
      </c>
      <c r="AK667">
        <v>7.4941015049153803</v>
      </c>
      <c r="AL667">
        <v>468</v>
      </c>
      <c r="AM667">
        <v>487</v>
      </c>
      <c r="AN667">
        <v>5.875</v>
      </c>
      <c r="AO667" t="s">
        <v>11991</v>
      </c>
      <c r="AP667">
        <v>1</v>
      </c>
      <c r="AQ667">
        <v>3</v>
      </c>
      <c r="AR667">
        <v>46.532285224216402</v>
      </c>
      <c r="AS667">
        <v>-2.6670588842918602E-2</v>
      </c>
      <c r="AT667">
        <v>-0.299960490296726</v>
      </c>
      <c r="AU667">
        <v>-0.17734602220165299</v>
      </c>
      <c r="AV667">
        <v>-0.70742380621258105</v>
      </c>
    </row>
    <row r="668" spans="1:48" x14ac:dyDescent="0.25">
      <c r="A668" t="s">
        <v>14167</v>
      </c>
      <c r="B668" s="6">
        <v>44664</v>
      </c>
      <c r="C668" t="s">
        <v>14168</v>
      </c>
      <c r="D668" t="s">
        <v>223</v>
      </c>
      <c r="E668">
        <v>851151314.39999998</v>
      </c>
      <c r="F668">
        <v>895644662.10000002</v>
      </c>
      <c r="G668">
        <v>0.33186548648393599</v>
      </c>
      <c r="H668">
        <v>8.0305560000000007</v>
      </c>
      <c r="I668">
        <v>5.960026</v>
      </c>
      <c r="J668">
        <v>6.4704259999999998</v>
      </c>
      <c r="K668">
        <v>6.4704259999999998</v>
      </c>
      <c r="L668">
        <v>377.18610000000001</v>
      </c>
      <c r="M668">
        <v>379</v>
      </c>
      <c r="N668">
        <v>5.9343880000000002</v>
      </c>
      <c r="O668">
        <v>-4.6199999999996202E-2</v>
      </c>
      <c r="P668">
        <v>-2.6213545852898799</v>
      </c>
      <c r="Q668">
        <v>-6.8299945266603697</v>
      </c>
      <c r="R668">
        <v>102</v>
      </c>
      <c r="S668">
        <v>102.5</v>
      </c>
      <c r="T668">
        <v>102</v>
      </c>
      <c r="U668">
        <v>102.5</v>
      </c>
      <c r="V668" t="s">
        <v>11987</v>
      </c>
      <c r="W668" t="s">
        <v>5970</v>
      </c>
      <c r="X668" t="s">
        <v>1093</v>
      </c>
      <c r="Y668" t="s">
        <v>12104</v>
      </c>
      <c r="Z668" t="s">
        <v>11847</v>
      </c>
      <c r="AA668" t="s">
        <v>256</v>
      </c>
      <c r="AB668" t="s">
        <v>753</v>
      </c>
      <c r="AC668">
        <v>105.227431</v>
      </c>
      <c r="AD668">
        <v>3.2274310000000002</v>
      </c>
      <c r="AE668" s="6">
        <v>43950</v>
      </c>
      <c r="AF668" s="6">
        <v>47602</v>
      </c>
      <c r="AG668" t="s">
        <v>1312</v>
      </c>
      <c r="AH668">
        <v>7.7805559999999998</v>
      </c>
      <c r="AI668">
        <v>5.8199480307004601</v>
      </c>
      <c r="AJ668">
        <v>42.901846999999997</v>
      </c>
      <c r="AK668">
        <v>6.4619712471531496</v>
      </c>
      <c r="AL668">
        <v>378</v>
      </c>
      <c r="AM668">
        <v>375</v>
      </c>
      <c r="AN668">
        <v>6.875</v>
      </c>
      <c r="AO668" t="s">
        <v>11991</v>
      </c>
      <c r="AP668">
        <v>1</v>
      </c>
      <c r="AQ668">
        <v>3</v>
      </c>
      <c r="AR668">
        <v>46.532285224216402</v>
      </c>
      <c r="AS668">
        <v>-2.6670588842918602E-2</v>
      </c>
      <c r="AT668">
        <v>-0.299960490296726</v>
      </c>
      <c r="AU668">
        <v>-0.17734602220165299</v>
      </c>
      <c r="AV668">
        <v>-0.70742380621258105</v>
      </c>
    </row>
    <row r="669" spans="1:48" x14ac:dyDescent="0.25">
      <c r="A669" t="s">
        <v>14169</v>
      </c>
      <c r="B669" s="6">
        <v>44664</v>
      </c>
      <c r="C669" t="s">
        <v>14170</v>
      </c>
      <c r="D669" t="s">
        <v>223</v>
      </c>
      <c r="E669">
        <v>361739308.80000001</v>
      </c>
      <c r="F669">
        <v>350397273</v>
      </c>
      <c r="G669">
        <v>0.12983358958892199</v>
      </c>
      <c r="H669">
        <v>21.416667</v>
      </c>
      <c r="I669">
        <v>10.519524000000001</v>
      </c>
      <c r="J669">
        <v>7.6368900000000002</v>
      </c>
      <c r="K669">
        <v>7.6368900000000002</v>
      </c>
      <c r="L669">
        <v>468.69650000000001</v>
      </c>
      <c r="M669">
        <v>475</v>
      </c>
      <c r="N669">
        <v>10.363682000000001</v>
      </c>
      <c r="O669">
        <v>-0.2888</v>
      </c>
      <c r="P669">
        <v>-3.92827642080838</v>
      </c>
      <c r="Q669">
        <v>-10.7142818604911</v>
      </c>
      <c r="R669">
        <v>96.25</v>
      </c>
      <c r="S669">
        <v>97.25</v>
      </c>
      <c r="T669">
        <v>96.25</v>
      </c>
      <c r="U669">
        <v>97.25</v>
      </c>
      <c r="V669" t="s">
        <v>11987</v>
      </c>
      <c r="W669" t="s">
        <v>5972</v>
      </c>
      <c r="X669" t="s">
        <v>1093</v>
      </c>
      <c r="Y669" t="s">
        <v>12104</v>
      </c>
      <c r="Z669" t="s">
        <v>11847</v>
      </c>
      <c r="AA669" t="s">
        <v>256</v>
      </c>
      <c r="AB669" t="s">
        <v>753</v>
      </c>
      <c r="AC669">
        <v>96.864582999999996</v>
      </c>
      <c r="AD669">
        <v>0.61458299999999999</v>
      </c>
      <c r="AE669" s="6">
        <v>41535</v>
      </c>
      <c r="AF669" s="6">
        <v>52492</v>
      </c>
      <c r="AG669" t="s">
        <v>1312</v>
      </c>
      <c r="AH669">
        <v>21.416667</v>
      </c>
      <c r="AI669">
        <v>10.5195238972266</v>
      </c>
      <c r="AJ669">
        <v>167.791348</v>
      </c>
      <c r="AK669">
        <v>7.6368896069675296</v>
      </c>
      <c r="AL669">
        <v>475</v>
      </c>
      <c r="AM669">
        <v>505</v>
      </c>
      <c r="AN669">
        <v>7.375</v>
      </c>
      <c r="AO669" t="s">
        <v>11991</v>
      </c>
      <c r="AP669">
        <v>1</v>
      </c>
      <c r="AQ669">
        <v>3</v>
      </c>
      <c r="AR669">
        <v>46.532285224216402</v>
      </c>
      <c r="AS669">
        <v>-2.6670588842918602E-2</v>
      </c>
      <c r="AT669">
        <v>-0.299960490296726</v>
      </c>
      <c r="AU669">
        <v>-0.17734602220165299</v>
      </c>
      <c r="AV669">
        <v>-0.70742380621258105</v>
      </c>
    </row>
    <row r="670" spans="1:48" x14ac:dyDescent="0.25">
      <c r="A670" t="s">
        <v>17262</v>
      </c>
      <c r="B670" s="6">
        <v>44664</v>
      </c>
      <c r="C670" t="s">
        <v>21674</v>
      </c>
      <c r="D670" t="s">
        <v>223</v>
      </c>
      <c r="E670">
        <v>226973684</v>
      </c>
      <c r="F670">
        <v>215802323</v>
      </c>
      <c r="G670">
        <v>7.9961781649497105E-2</v>
      </c>
      <c r="H670">
        <v>6.1749999999999998</v>
      </c>
      <c r="I670">
        <v>4.635027</v>
      </c>
      <c r="J670">
        <v>9.2187070000000002</v>
      </c>
      <c r="K670">
        <v>9.2187070000000002</v>
      </c>
      <c r="L670">
        <v>653.85699999999997</v>
      </c>
      <c r="M670">
        <v>656</v>
      </c>
      <c r="N670">
        <v>4.6139580000000002</v>
      </c>
      <c r="O670">
        <v>-0.23609999999999401</v>
      </c>
      <c r="P670">
        <v>-0.71530614620676203</v>
      </c>
      <c r="Q670">
        <v>1.35922876517797</v>
      </c>
      <c r="R670">
        <v>92.518749999999997</v>
      </c>
      <c r="S670">
        <v>93.758750000000006</v>
      </c>
      <c r="T670">
        <v>92.518749999999997</v>
      </c>
      <c r="U670">
        <v>93.758750000000006</v>
      </c>
      <c r="V670" t="s">
        <v>11987</v>
      </c>
      <c r="W670" t="s">
        <v>17082</v>
      </c>
      <c r="X670" t="s">
        <v>1093</v>
      </c>
      <c r="Y670" t="s">
        <v>12104</v>
      </c>
      <c r="Z670" t="s">
        <v>11844</v>
      </c>
      <c r="AA670" t="s">
        <v>11839</v>
      </c>
      <c r="AB670" t="s">
        <v>11815</v>
      </c>
      <c r="AC670">
        <v>95.078125</v>
      </c>
      <c r="AD670">
        <v>2.5593750000000002</v>
      </c>
      <c r="AE670" s="6">
        <v>44368</v>
      </c>
      <c r="AF670" s="6">
        <v>46925</v>
      </c>
      <c r="AG670" t="s">
        <v>1400</v>
      </c>
      <c r="AH670">
        <v>6.1749999999999998</v>
      </c>
      <c r="AI670">
        <v>4.6350268455205201</v>
      </c>
      <c r="AJ670">
        <v>27.432333</v>
      </c>
      <c r="AK670">
        <v>9.2187069103136796</v>
      </c>
      <c r="AL670">
        <v>656</v>
      </c>
      <c r="AM670">
        <v>652</v>
      </c>
      <c r="AN670">
        <v>7.875</v>
      </c>
      <c r="AO670" t="s">
        <v>11991</v>
      </c>
      <c r="AP670">
        <v>1</v>
      </c>
      <c r="AQ670">
        <v>2</v>
      </c>
      <c r="AR670">
        <v>60.580723277600399</v>
      </c>
      <c r="AS670">
        <v>1.8939361052765901E-2</v>
      </c>
      <c r="AT670">
        <v>-0.44318123001961801</v>
      </c>
      <c r="AU670">
        <v>2.4265518639324999E-2</v>
      </c>
      <c r="AV670">
        <v>-2.1006684903002002</v>
      </c>
    </row>
    <row r="671" spans="1:48" x14ac:dyDescent="0.25">
      <c r="A671" t="s">
        <v>14171</v>
      </c>
      <c r="B671" s="6">
        <v>44664</v>
      </c>
      <c r="C671" t="s">
        <v>14172</v>
      </c>
      <c r="D671" t="s">
        <v>212</v>
      </c>
      <c r="E671">
        <v>85115131.599999994</v>
      </c>
      <c r="F671">
        <v>82366621.900000006</v>
      </c>
      <c r="G671">
        <v>3.0519513140419199E-2</v>
      </c>
      <c r="H671">
        <v>4.9583329999999997</v>
      </c>
      <c r="I671">
        <v>0.39028600000000002</v>
      </c>
      <c r="J671">
        <v>7.8406929999999999</v>
      </c>
      <c r="K671">
        <v>7.8406929999999999</v>
      </c>
      <c r="L671">
        <v>519.34429999999998</v>
      </c>
      <c r="M671">
        <v>521</v>
      </c>
      <c r="N671">
        <v>4.0713929999999996</v>
      </c>
      <c r="O671">
        <v>0.28209999999999602</v>
      </c>
      <c r="P671">
        <v>0.63333639430469502</v>
      </c>
      <c r="Q671">
        <v>-1.0763854005402</v>
      </c>
      <c r="R671">
        <v>96.5</v>
      </c>
      <c r="S671">
        <v>97.75</v>
      </c>
      <c r="T671">
        <v>96.5</v>
      </c>
      <c r="U671">
        <v>97.75</v>
      </c>
      <c r="V671" t="s">
        <v>11987</v>
      </c>
      <c r="W671" t="s">
        <v>10897</v>
      </c>
      <c r="X671" t="s">
        <v>1093</v>
      </c>
      <c r="Y671" t="s">
        <v>12104</v>
      </c>
      <c r="Z671" t="s">
        <v>11839</v>
      </c>
      <c r="AA671" t="s">
        <v>248</v>
      </c>
      <c r="AB671" t="s">
        <v>11815</v>
      </c>
      <c r="AC671">
        <v>96.770832999999996</v>
      </c>
      <c r="AD671">
        <v>0.27083299999999999</v>
      </c>
      <c r="AE671" s="6">
        <v>42828</v>
      </c>
      <c r="AF671" s="6">
        <v>46480</v>
      </c>
      <c r="AG671" t="s">
        <v>1836</v>
      </c>
      <c r="AH671">
        <v>4.9583329999999997</v>
      </c>
      <c r="AI671">
        <v>0.39028649801083298</v>
      </c>
      <c r="AJ671">
        <v>0.30280899999999999</v>
      </c>
      <c r="AK671">
        <v>7.8406931839375904</v>
      </c>
      <c r="AL671">
        <v>521</v>
      </c>
      <c r="AM671">
        <v>514</v>
      </c>
      <c r="AN671">
        <v>6.5</v>
      </c>
      <c r="AO671" t="s">
        <v>11991</v>
      </c>
      <c r="AP671">
        <v>1</v>
      </c>
      <c r="AQ671">
        <v>4</v>
      </c>
      <c r="AR671">
        <v>37.869490479662502</v>
      </c>
      <c r="AS671">
        <v>2.3277131147459301E-2</v>
      </c>
      <c r="AT671">
        <v>2.4266673737793498</v>
      </c>
      <c r="AU671">
        <v>0.87151361037015096</v>
      </c>
      <c r="AV671">
        <v>5.1031671578093603</v>
      </c>
    </row>
    <row r="672" spans="1:48" x14ac:dyDescent="0.25">
      <c r="A672" t="s">
        <v>14173</v>
      </c>
      <c r="B672" s="6">
        <v>44664</v>
      </c>
      <c r="C672" t="s">
        <v>14174</v>
      </c>
      <c r="D672" t="s">
        <v>212</v>
      </c>
      <c r="E672">
        <v>113486842</v>
      </c>
      <c r="F672">
        <v>104880756.90000001</v>
      </c>
      <c r="G672">
        <v>3.8861732640543101E-2</v>
      </c>
      <c r="H672">
        <v>8.9944439999999997</v>
      </c>
      <c r="I672">
        <v>3.3649279999999999</v>
      </c>
      <c r="J672">
        <v>9.4524740000000005</v>
      </c>
      <c r="K672">
        <v>9.4524740000000005</v>
      </c>
      <c r="L672">
        <v>675.71220000000005</v>
      </c>
      <c r="M672">
        <v>678</v>
      </c>
      <c r="N672">
        <v>6.2277139999999997</v>
      </c>
      <c r="O672">
        <v>0.19919999999999899</v>
      </c>
      <c r="P672">
        <v>0.36870281997718402</v>
      </c>
      <c r="Q672">
        <v>-4.6836206307205996</v>
      </c>
      <c r="R672">
        <v>92.375</v>
      </c>
      <c r="S672">
        <v>93.625</v>
      </c>
      <c r="T672">
        <v>92.375</v>
      </c>
      <c r="U672">
        <v>93.625</v>
      </c>
      <c r="V672" t="s">
        <v>11987</v>
      </c>
      <c r="W672" t="s">
        <v>10898</v>
      </c>
      <c r="X672" t="s">
        <v>1093</v>
      </c>
      <c r="Y672" t="s">
        <v>12104</v>
      </c>
      <c r="Z672" t="s">
        <v>11839</v>
      </c>
      <c r="AA672" t="s">
        <v>283</v>
      </c>
      <c r="AB672" t="s">
        <v>11815</v>
      </c>
      <c r="AC672">
        <v>92.416667000000004</v>
      </c>
      <c r="AD672">
        <v>4.1667000000000003E-2</v>
      </c>
      <c r="AE672" s="6">
        <v>44302</v>
      </c>
      <c r="AF672" s="6">
        <v>47954</v>
      </c>
      <c r="AG672" t="s">
        <v>1836</v>
      </c>
      <c r="AH672">
        <v>8.9944439999999997</v>
      </c>
      <c r="AI672">
        <v>3.36492825943479</v>
      </c>
      <c r="AJ672">
        <v>14.011733</v>
      </c>
      <c r="AK672">
        <v>9.4524744108672696</v>
      </c>
      <c r="AL672">
        <v>678</v>
      </c>
      <c r="AM672">
        <v>673</v>
      </c>
      <c r="AN672">
        <v>7.5</v>
      </c>
      <c r="AO672" t="s">
        <v>11991</v>
      </c>
      <c r="AP672">
        <v>1</v>
      </c>
      <c r="AQ672">
        <v>4</v>
      </c>
      <c r="AR672">
        <v>37.869490479662502</v>
      </c>
      <c r="AS672">
        <v>2.3277131147459301E-2</v>
      </c>
      <c r="AT672">
        <v>2.4266673737793498</v>
      </c>
      <c r="AU672">
        <v>0.87151361037015096</v>
      </c>
      <c r="AV672">
        <v>5.1031671578093603</v>
      </c>
    </row>
    <row r="673" spans="1:48" x14ac:dyDescent="0.25">
      <c r="A673" t="s">
        <v>14175</v>
      </c>
      <c r="B673" s="6">
        <v>44664</v>
      </c>
      <c r="C673" t="s">
        <v>14176</v>
      </c>
      <c r="D673" t="s">
        <v>223</v>
      </c>
      <c r="E673">
        <v>141858552.40000001</v>
      </c>
      <c r="F673">
        <v>134078005.2</v>
      </c>
      <c r="G673">
        <v>4.9680263051108897E-2</v>
      </c>
      <c r="H673">
        <v>4.7472219999999998</v>
      </c>
      <c r="I673">
        <v>4.042929</v>
      </c>
      <c r="J673">
        <v>6.9394460000000002</v>
      </c>
      <c r="K673">
        <v>6.9394460000000002</v>
      </c>
      <c r="L673">
        <v>430.10629999999998</v>
      </c>
      <c r="M673">
        <v>431</v>
      </c>
      <c r="N673">
        <v>4.0220209999999996</v>
      </c>
      <c r="O673">
        <v>-6.7600000000000895E-2</v>
      </c>
      <c r="P673">
        <v>-1.4581957466326101</v>
      </c>
      <c r="Q673">
        <v>-1.5331785115029599</v>
      </c>
      <c r="R673">
        <v>93.125</v>
      </c>
      <c r="S673">
        <v>94.25</v>
      </c>
      <c r="T673">
        <v>93.125</v>
      </c>
      <c r="U673">
        <v>94.25</v>
      </c>
      <c r="V673" t="s">
        <v>11987</v>
      </c>
      <c r="W673" t="s">
        <v>6346</v>
      </c>
      <c r="X673" t="s">
        <v>1093</v>
      </c>
      <c r="Y673" t="s">
        <v>12104</v>
      </c>
      <c r="Z673" t="s">
        <v>11844</v>
      </c>
      <c r="AA673" t="s">
        <v>11839</v>
      </c>
      <c r="AB673" t="s">
        <v>11815</v>
      </c>
      <c r="AC673">
        <v>94.515277999999995</v>
      </c>
      <c r="AD673">
        <v>1.3902779999999999</v>
      </c>
      <c r="AE673" s="6">
        <v>43847</v>
      </c>
      <c r="AF673" s="6">
        <v>46404</v>
      </c>
      <c r="AG673" t="s">
        <v>1773</v>
      </c>
      <c r="AH673">
        <v>4.7472219999999998</v>
      </c>
      <c r="AI673">
        <v>4.0429291321210803</v>
      </c>
      <c r="AJ673">
        <v>19.803075</v>
      </c>
      <c r="AK673">
        <v>6.93944610715781</v>
      </c>
      <c r="AL673">
        <v>431</v>
      </c>
      <c r="AM673">
        <v>424</v>
      </c>
      <c r="AN673">
        <v>5.5</v>
      </c>
      <c r="AO673" t="s">
        <v>11991</v>
      </c>
      <c r="AP673">
        <v>1</v>
      </c>
      <c r="AQ673">
        <v>4</v>
      </c>
      <c r="AR673">
        <v>45.907529540186303</v>
      </c>
      <c r="AS673">
        <v>0.26396266900232401</v>
      </c>
      <c r="AT673">
        <v>5.9424855916574</v>
      </c>
      <c r="AU673">
        <v>2.2463316375145599</v>
      </c>
      <c r="AV673">
        <v>9.7540344772001397</v>
      </c>
    </row>
    <row r="674" spans="1:48" x14ac:dyDescent="0.25">
      <c r="A674" t="s">
        <v>14177</v>
      </c>
      <c r="B674" s="6">
        <v>44664</v>
      </c>
      <c r="C674" t="s">
        <v>14178</v>
      </c>
      <c r="D674" t="s">
        <v>212</v>
      </c>
      <c r="E674">
        <v>97882401.200000003</v>
      </c>
      <c r="F674">
        <v>101596494.09999999</v>
      </c>
      <c r="G674">
        <v>3.7644806436503003E-2</v>
      </c>
      <c r="H674">
        <v>1.038889</v>
      </c>
      <c r="I674">
        <v>0.94761399999999996</v>
      </c>
      <c r="J674">
        <v>7.6023300000000003</v>
      </c>
      <c r="K674">
        <v>7.6023300000000003</v>
      </c>
      <c r="L674">
        <v>590.90409999999997</v>
      </c>
      <c r="M674">
        <v>589</v>
      </c>
      <c r="N674">
        <v>0.94306400000000001</v>
      </c>
      <c r="O674">
        <v>0.30870000000000603</v>
      </c>
      <c r="P674">
        <v>0.35440630894643099</v>
      </c>
      <c r="Q674">
        <v>1.1751313244894901</v>
      </c>
      <c r="R674">
        <v>99.875</v>
      </c>
      <c r="S674">
        <v>100.875</v>
      </c>
      <c r="T674">
        <v>99.875</v>
      </c>
      <c r="U674">
        <v>100.875</v>
      </c>
      <c r="V674" t="s">
        <v>11987</v>
      </c>
      <c r="W674" t="s">
        <v>14179</v>
      </c>
      <c r="X674" t="s">
        <v>1093</v>
      </c>
      <c r="Y674" t="s">
        <v>12104</v>
      </c>
      <c r="Z674" t="s">
        <v>11839</v>
      </c>
      <c r="AA674" t="s">
        <v>283</v>
      </c>
      <c r="AB674" t="s">
        <v>11815</v>
      </c>
      <c r="AC674">
        <v>103.794444</v>
      </c>
      <c r="AD674">
        <v>3.9194439999999999</v>
      </c>
      <c r="AE674" s="6">
        <v>43222</v>
      </c>
      <c r="AF674" s="6">
        <v>45048</v>
      </c>
      <c r="AG674" t="s">
        <v>14180</v>
      </c>
      <c r="AH674">
        <v>1.038889</v>
      </c>
      <c r="AI674">
        <v>0.947613790716896</v>
      </c>
      <c r="AJ674">
        <v>1.852085</v>
      </c>
      <c r="AK674">
        <v>7.6023298257435101</v>
      </c>
      <c r="AL674">
        <v>589</v>
      </c>
      <c r="AM674">
        <v>550</v>
      </c>
      <c r="AN674">
        <v>8.5</v>
      </c>
      <c r="AO674" t="s">
        <v>11991</v>
      </c>
      <c r="AP674">
        <v>1</v>
      </c>
      <c r="AQ674">
        <v>4</v>
      </c>
      <c r="AR674">
        <v>37.869490479662502</v>
      </c>
      <c r="AS674">
        <v>2.32771311474806E-2</v>
      </c>
      <c r="AT674">
        <v>2.42666737377938</v>
      </c>
      <c r="AU674">
        <v>0.87151361037017205</v>
      </c>
      <c r="AV674">
        <v>5.1031671578093798</v>
      </c>
    </row>
    <row r="675" spans="1:48" x14ac:dyDescent="0.25">
      <c r="A675" t="s">
        <v>17897</v>
      </c>
      <c r="B675" s="6">
        <v>44664</v>
      </c>
      <c r="C675" t="s">
        <v>17898</v>
      </c>
      <c r="D675" t="s">
        <v>266</v>
      </c>
      <c r="E675">
        <v>85115131.599999994</v>
      </c>
      <c r="F675">
        <v>76235672.5</v>
      </c>
      <c r="G675">
        <v>2.82477969499677E-2</v>
      </c>
      <c r="H675">
        <v>4.3083330000000002</v>
      </c>
      <c r="I675">
        <v>3.552603</v>
      </c>
      <c r="J675">
        <v>10.001417</v>
      </c>
      <c r="K675">
        <v>10.001417</v>
      </c>
      <c r="L675">
        <v>738.14670000000001</v>
      </c>
      <c r="M675">
        <v>739</v>
      </c>
      <c r="N675">
        <v>3.5340370000000001</v>
      </c>
      <c r="O675">
        <v>1.6000000000015999E-3</v>
      </c>
      <c r="P675">
        <v>-0.58564313910176502</v>
      </c>
      <c r="Q675">
        <v>-8.7663046711293795</v>
      </c>
      <c r="R675">
        <v>88.25</v>
      </c>
      <c r="S675">
        <v>89.25</v>
      </c>
      <c r="T675">
        <v>88.25</v>
      </c>
      <c r="U675">
        <v>89.25</v>
      </c>
      <c r="V675" t="s">
        <v>11987</v>
      </c>
      <c r="W675" t="s">
        <v>17899</v>
      </c>
      <c r="X675" t="s">
        <v>1093</v>
      </c>
      <c r="Y675" t="s">
        <v>12104</v>
      </c>
      <c r="Z675" t="s">
        <v>11844</v>
      </c>
      <c r="AA675" t="s">
        <v>11839</v>
      </c>
      <c r="AB675" t="s">
        <v>11815</v>
      </c>
      <c r="AC675">
        <v>89.567707999999996</v>
      </c>
      <c r="AD675">
        <v>1.3177080000000001</v>
      </c>
      <c r="AE675" s="6">
        <v>44417</v>
      </c>
      <c r="AF675" s="6">
        <v>46243</v>
      </c>
      <c r="AG675" t="s">
        <v>17900</v>
      </c>
      <c r="AH675">
        <v>4.3083330000000002</v>
      </c>
      <c r="AI675">
        <v>3.5526032791056599</v>
      </c>
      <c r="AJ675">
        <v>15.647636</v>
      </c>
      <c r="AK675">
        <v>10.001417446837699</v>
      </c>
      <c r="AL675">
        <v>739</v>
      </c>
      <c r="AM675">
        <v>730</v>
      </c>
      <c r="AN675">
        <v>6.875</v>
      </c>
      <c r="AO675" t="s">
        <v>11991</v>
      </c>
      <c r="AP675">
        <v>1</v>
      </c>
      <c r="AQ675">
        <v>4</v>
      </c>
      <c r="AR675">
        <v>24.853885888837201</v>
      </c>
      <c r="AS675">
        <v>-4.6168896433982802E-2</v>
      </c>
      <c r="AT675">
        <v>0.53721178149482496</v>
      </c>
      <c r="AU675">
        <v>0.17388321196269901</v>
      </c>
      <c r="AV675">
        <v>-0.75793651403875295</v>
      </c>
    </row>
    <row r="676" spans="1:48" x14ac:dyDescent="0.25">
      <c r="A676" t="s">
        <v>14181</v>
      </c>
      <c r="B676" s="6">
        <v>44664</v>
      </c>
      <c r="C676" t="s">
        <v>14182</v>
      </c>
      <c r="D676" t="s">
        <v>223</v>
      </c>
      <c r="E676">
        <v>170230263.19999999</v>
      </c>
      <c r="F676">
        <v>162351135</v>
      </c>
      <c r="G676">
        <v>6.0156377515885102E-2</v>
      </c>
      <c r="H676">
        <v>5.0972220000000004</v>
      </c>
      <c r="I676">
        <v>3.973557</v>
      </c>
      <c r="J676">
        <v>9.184488</v>
      </c>
      <c r="K676">
        <v>9.184488</v>
      </c>
      <c r="L676">
        <v>653.2912</v>
      </c>
      <c r="M676">
        <v>656</v>
      </c>
      <c r="N676">
        <v>3.9571860000000001</v>
      </c>
      <c r="O676">
        <v>9.0199999999995797E-2</v>
      </c>
      <c r="P676">
        <v>0.31817856202238598</v>
      </c>
      <c r="Q676">
        <v>4.93916988868079</v>
      </c>
      <c r="R676">
        <v>92.249960000000002</v>
      </c>
      <c r="S676">
        <v>94.249960000000002</v>
      </c>
      <c r="T676">
        <v>92.249960000000002</v>
      </c>
      <c r="U676">
        <v>94.249960000000002</v>
      </c>
      <c r="V676" t="s">
        <v>11987</v>
      </c>
      <c r="W676" t="s">
        <v>10916</v>
      </c>
      <c r="X676" t="s">
        <v>1093</v>
      </c>
      <c r="Y676" t="s">
        <v>12104</v>
      </c>
      <c r="Z676" t="s">
        <v>11815</v>
      </c>
      <c r="AA676" t="s">
        <v>11839</v>
      </c>
      <c r="AB676" t="s">
        <v>11815</v>
      </c>
      <c r="AC676">
        <v>95.371487999999999</v>
      </c>
      <c r="AD676">
        <v>3.1215280000000001</v>
      </c>
      <c r="AE676" s="6">
        <v>43608</v>
      </c>
      <c r="AF676" s="6">
        <v>46530</v>
      </c>
      <c r="AG676" t="s">
        <v>1890</v>
      </c>
      <c r="AH676">
        <v>5.0972220000000004</v>
      </c>
      <c r="AI676">
        <v>3.9735574131824198</v>
      </c>
      <c r="AJ676">
        <v>20.068155999999998</v>
      </c>
      <c r="AK676">
        <v>9.1844883317396597</v>
      </c>
      <c r="AL676">
        <v>656</v>
      </c>
      <c r="AM676">
        <v>649</v>
      </c>
      <c r="AN676">
        <v>7.75</v>
      </c>
      <c r="AO676" t="s">
        <v>11991</v>
      </c>
      <c r="AP676">
        <v>1</v>
      </c>
      <c r="AQ676">
        <v>2</v>
      </c>
      <c r="AR676">
        <v>65.009903483869195</v>
      </c>
      <c r="AS676">
        <v>-4.8827131520269497E-2</v>
      </c>
      <c r="AT676">
        <v>-8.4010483725990001E-2</v>
      </c>
      <c r="AU676">
        <v>0.19796845357733101</v>
      </c>
      <c r="AV676">
        <v>1.8459562441283901</v>
      </c>
    </row>
    <row r="677" spans="1:48" x14ac:dyDescent="0.25">
      <c r="A677" t="s">
        <v>14183</v>
      </c>
      <c r="B677" s="6">
        <v>44664</v>
      </c>
      <c r="C677" t="s">
        <v>14184</v>
      </c>
      <c r="D677" t="s">
        <v>223</v>
      </c>
      <c r="E677">
        <v>170230263.19999999</v>
      </c>
      <c r="F677">
        <v>158473735.59999999</v>
      </c>
      <c r="G677">
        <v>5.8719674892452403E-2</v>
      </c>
      <c r="H677">
        <v>2.8250000000000002</v>
      </c>
      <c r="I677">
        <v>2.505506</v>
      </c>
      <c r="J677">
        <v>8.6844999999999999</v>
      </c>
      <c r="K677">
        <v>8.6844999999999999</v>
      </c>
      <c r="L677">
        <v>615.83500000000004</v>
      </c>
      <c r="M677">
        <v>616</v>
      </c>
      <c r="N677">
        <v>2.4887579999999998</v>
      </c>
      <c r="O677">
        <v>7.4700000000005304E-2</v>
      </c>
      <c r="P677">
        <v>-0.40860291301426599</v>
      </c>
      <c r="Q677">
        <v>4.16750761865769</v>
      </c>
      <c r="R677">
        <v>92</v>
      </c>
      <c r="S677">
        <v>94</v>
      </c>
      <c r="T677">
        <v>92</v>
      </c>
      <c r="U677">
        <v>94</v>
      </c>
      <c r="V677" t="s">
        <v>11987</v>
      </c>
      <c r="W677" t="s">
        <v>10920</v>
      </c>
      <c r="X677" t="s">
        <v>1093</v>
      </c>
      <c r="Y677" t="s">
        <v>12104</v>
      </c>
      <c r="Z677" t="s">
        <v>11815</v>
      </c>
      <c r="AA677" t="s">
        <v>11839</v>
      </c>
      <c r="AB677" t="s">
        <v>11815</v>
      </c>
      <c r="AC677">
        <v>93.09375</v>
      </c>
      <c r="AD677">
        <v>1.09375</v>
      </c>
      <c r="AE677" s="6">
        <v>43146</v>
      </c>
      <c r="AF677" s="6">
        <v>45703</v>
      </c>
      <c r="AG677" t="s">
        <v>1890</v>
      </c>
      <c r="AH677">
        <v>2.8250000000000002</v>
      </c>
      <c r="AI677">
        <v>2.5055055909306199</v>
      </c>
      <c r="AJ677">
        <v>7.8162349999999998</v>
      </c>
      <c r="AK677">
        <v>8.6844999591149996</v>
      </c>
      <c r="AL677">
        <v>616</v>
      </c>
      <c r="AM677">
        <v>600</v>
      </c>
      <c r="AN677">
        <v>6.25</v>
      </c>
      <c r="AO677" t="s">
        <v>11991</v>
      </c>
      <c r="AP677">
        <v>1</v>
      </c>
      <c r="AQ677">
        <v>2</v>
      </c>
      <c r="AR677">
        <v>65.009903483869195</v>
      </c>
      <c r="AS677">
        <v>-4.8827131520269497E-2</v>
      </c>
      <c r="AT677">
        <v>-8.4010483725990001E-2</v>
      </c>
      <c r="AU677">
        <v>0.19796845357733101</v>
      </c>
      <c r="AV677">
        <v>1.8459562441283901</v>
      </c>
    </row>
    <row r="678" spans="1:48" x14ac:dyDescent="0.25">
      <c r="A678" t="s">
        <v>14185</v>
      </c>
      <c r="B678" s="6">
        <v>44664</v>
      </c>
      <c r="C678" t="s">
        <v>14186</v>
      </c>
      <c r="D678" t="s">
        <v>212</v>
      </c>
      <c r="E678">
        <v>425575657.19999999</v>
      </c>
      <c r="F678">
        <v>371418201.30000001</v>
      </c>
      <c r="G678">
        <v>0.13762252742936301</v>
      </c>
      <c r="H678">
        <v>7.7944440000000004</v>
      </c>
      <c r="I678">
        <v>6.3483850000000004</v>
      </c>
      <c r="J678">
        <v>6.483174</v>
      </c>
      <c r="K678">
        <v>6.483174</v>
      </c>
      <c r="L678">
        <v>378.38219999999899</v>
      </c>
      <c r="M678">
        <v>379</v>
      </c>
      <c r="N678">
        <v>6.3157569999999996</v>
      </c>
      <c r="O678">
        <v>-3.0200000000002399E-2</v>
      </c>
      <c r="P678">
        <v>-6.0532229500676001E-2</v>
      </c>
      <c r="Q678">
        <v>-8.5087565996399803</v>
      </c>
      <c r="R678">
        <v>86.375</v>
      </c>
      <c r="S678">
        <v>87.25</v>
      </c>
      <c r="T678">
        <v>86.375</v>
      </c>
      <c r="U678">
        <v>87.25</v>
      </c>
      <c r="V678" t="s">
        <v>11987</v>
      </c>
      <c r="W678" t="s">
        <v>4462</v>
      </c>
      <c r="X678" t="s">
        <v>1093</v>
      </c>
      <c r="Y678" t="s">
        <v>12104</v>
      </c>
      <c r="Z678" t="s">
        <v>11839</v>
      </c>
      <c r="AA678" t="s">
        <v>290</v>
      </c>
      <c r="AB678" t="s">
        <v>753</v>
      </c>
      <c r="AC678">
        <v>87.274305999999996</v>
      </c>
      <c r="AD678">
        <v>0.89930600000000005</v>
      </c>
      <c r="AE678" s="6">
        <v>43865</v>
      </c>
      <c r="AF678" s="6">
        <v>47518</v>
      </c>
      <c r="AG678" t="s">
        <v>646</v>
      </c>
      <c r="AH678">
        <v>7.7944440000000004</v>
      </c>
      <c r="AI678">
        <v>6.3483846809549096</v>
      </c>
      <c r="AJ678">
        <v>48.323126000000002</v>
      </c>
      <c r="AK678">
        <v>6.48317435377556</v>
      </c>
      <c r="AL678">
        <v>379</v>
      </c>
      <c r="AM678">
        <v>376</v>
      </c>
      <c r="AN678">
        <v>4.375</v>
      </c>
      <c r="AO678" t="s">
        <v>11991</v>
      </c>
      <c r="AP678">
        <v>1</v>
      </c>
      <c r="AQ678">
        <v>3</v>
      </c>
      <c r="AR678">
        <v>53.965651453416797</v>
      </c>
      <c r="AS678">
        <v>9.9239172783924801E-3</v>
      </c>
      <c r="AT678">
        <v>0.10482129642785</v>
      </c>
      <c r="AU678">
        <v>5.7662601961304398E-2</v>
      </c>
      <c r="AV678">
        <v>0.30841868478051898</v>
      </c>
    </row>
    <row r="679" spans="1:48" x14ac:dyDescent="0.25">
      <c r="A679" t="s">
        <v>14187</v>
      </c>
      <c r="B679" s="6">
        <v>44664</v>
      </c>
      <c r="C679" t="s">
        <v>14188</v>
      </c>
      <c r="D679" t="s">
        <v>212</v>
      </c>
      <c r="E679">
        <v>312088815.19999999</v>
      </c>
      <c r="F679">
        <v>324828105.89999998</v>
      </c>
      <c r="G679">
        <v>0.120359381284618</v>
      </c>
      <c r="H679">
        <v>4.0305559999999998</v>
      </c>
      <c r="I679">
        <v>3.5138560000000001</v>
      </c>
      <c r="J679">
        <v>4.8778059999999996</v>
      </c>
      <c r="K679">
        <v>4.8778059999999996</v>
      </c>
      <c r="L679">
        <v>226.95229999999901</v>
      </c>
      <c r="M679">
        <v>227</v>
      </c>
      <c r="N679">
        <v>3.4968699999999999</v>
      </c>
      <c r="O679">
        <v>0.70619999999998995</v>
      </c>
      <c r="P679">
        <v>0.85527416990873695</v>
      </c>
      <c r="Q679">
        <v>-2.96458316397693</v>
      </c>
      <c r="R679">
        <v>101.5</v>
      </c>
      <c r="S679">
        <v>102.25</v>
      </c>
      <c r="T679">
        <v>101.5</v>
      </c>
      <c r="U679">
        <v>102.25</v>
      </c>
      <c r="V679" t="s">
        <v>11987</v>
      </c>
      <c r="W679" t="s">
        <v>6499</v>
      </c>
      <c r="X679" t="s">
        <v>1093</v>
      </c>
      <c r="Y679" t="s">
        <v>12104</v>
      </c>
      <c r="Z679" t="s">
        <v>11847</v>
      </c>
      <c r="AA679" t="s">
        <v>11839</v>
      </c>
      <c r="AB679" t="s">
        <v>753</v>
      </c>
      <c r="AC679">
        <v>104.08194399999999</v>
      </c>
      <c r="AD679">
        <v>2.581944</v>
      </c>
      <c r="AE679" s="6">
        <v>42489</v>
      </c>
      <c r="AF679" s="6">
        <v>46141</v>
      </c>
      <c r="AG679" t="s">
        <v>1873</v>
      </c>
      <c r="AH679">
        <v>3.7805559999999998</v>
      </c>
      <c r="AI679">
        <v>3.3196220777088299</v>
      </c>
      <c r="AJ679">
        <v>13.732729000000001</v>
      </c>
      <c r="AK679">
        <v>4.8430009419102902</v>
      </c>
      <c r="AL679">
        <v>224</v>
      </c>
      <c r="AM679">
        <v>214</v>
      </c>
      <c r="AN679">
        <v>5.5</v>
      </c>
      <c r="AO679" t="s">
        <v>11991</v>
      </c>
      <c r="AP679">
        <v>1</v>
      </c>
      <c r="AQ679">
        <v>2</v>
      </c>
      <c r="AR679">
        <v>60.945174880661298</v>
      </c>
      <c r="AS679">
        <v>2.2142739752581499E-2</v>
      </c>
      <c r="AT679">
        <v>-0.23243002847571101</v>
      </c>
      <c r="AU679">
        <v>-1.7646181929961799E-2</v>
      </c>
      <c r="AV679">
        <v>-4.8470159633085697</v>
      </c>
    </row>
    <row r="680" spans="1:48" x14ac:dyDescent="0.25">
      <c r="A680" t="s">
        <v>20450</v>
      </c>
      <c r="B680" s="6">
        <v>44664</v>
      </c>
      <c r="C680" t="s">
        <v>20451</v>
      </c>
      <c r="D680" t="s">
        <v>237</v>
      </c>
      <c r="E680">
        <v>187253289.59999999</v>
      </c>
      <c r="F680">
        <v>172757544.30000001</v>
      </c>
      <c r="G680">
        <v>6.4012290719069401E-2</v>
      </c>
      <c r="H680">
        <v>10.605556</v>
      </c>
      <c r="I680">
        <v>8.3814050000000009</v>
      </c>
      <c r="J680">
        <v>4.8276110000000001</v>
      </c>
      <c r="K680">
        <v>4.8276110000000001</v>
      </c>
      <c r="L680">
        <v>211.84739999999999</v>
      </c>
      <c r="M680">
        <v>213</v>
      </c>
      <c r="N680">
        <v>8.3571170000000006</v>
      </c>
      <c r="O680">
        <v>-0.78099999999999803</v>
      </c>
      <c r="P680">
        <v>-0.9807064800045</v>
      </c>
      <c r="Q680">
        <v>-10.1700265622798</v>
      </c>
      <c r="R680">
        <v>90.75</v>
      </c>
      <c r="S680">
        <v>91.762500000000003</v>
      </c>
      <c r="T680">
        <v>90.75</v>
      </c>
      <c r="U680">
        <v>91.762500000000003</v>
      </c>
      <c r="V680" t="s">
        <v>11987</v>
      </c>
      <c r="W680" t="s">
        <v>20426</v>
      </c>
      <c r="X680" t="s">
        <v>1093</v>
      </c>
      <c r="Y680" t="s">
        <v>12104</v>
      </c>
      <c r="Z680" t="s">
        <v>11839</v>
      </c>
      <c r="AA680" t="s">
        <v>374</v>
      </c>
      <c r="AB680" t="s">
        <v>11990</v>
      </c>
      <c r="AC680">
        <v>92.258750000000006</v>
      </c>
      <c r="AD680">
        <v>1.50875</v>
      </c>
      <c r="AE680" s="6">
        <v>44526</v>
      </c>
      <c r="AF680" s="6">
        <v>48909</v>
      </c>
      <c r="AG680" t="s">
        <v>20427</v>
      </c>
      <c r="AH680">
        <v>10.605556</v>
      </c>
      <c r="AI680">
        <v>8.38140460716075</v>
      </c>
      <c r="AJ680">
        <v>85.239356000000001</v>
      </c>
      <c r="AK680">
        <v>4.82761110864302</v>
      </c>
      <c r="AL680">
        <v>213</v>
      </c>
      <c r="AM680">
        <v>207</v>
      </c>
      <c r="AN680">
        <v>3.8250000000000002</v>
      </c>
      <c r="AO680" t="s">
        <v>11991</v>
      </c>
      <c r="AP680">
        <v>1</v>
      </c>
      <c r="AQ680">
        <v>2</v>
      </c>
      <c r="AR680">
        <v>64.102364826468502</v>
      </c>
      <c r="AS680">
        <v>0.19371367213594901</v>
      </c>
      <c r="AT680">
        <v>2.5149283538484299</v>
      </c>
      <c r="AU680">
        <v>1.65483827731205</v>
      </c>
      <c r="AV680">
        <v>4.8624392720276504</v>
      </c>
    </row>
    <row r="681" spans="1:48" x14ac:dyDescent="0.25">
      <c r="A681" t="s">
        <v>14189</v>
      </c>
      <c r="B681" s="6">
        <v>44664</v>
      </c>
      <c r="C681" t="s">
        <v>14190</v>
      </c>
      <c r="D681" t="s">
        <v>373</v>
      </c>
      <c r="E681">
        <v>343664259.60000002</v>
      </c>
      <c r="F681">
        <v>318791558.80000001</v>
      </c>
      <c r="G681">
        <v>0.118122644205694</v>
      </c>
      <c r="H681">
        <v>9.0250000000000004</v>
      </c>
      <c r="I681">
        <v>7.078125</v>
      </c>
      <c r="J681">
        <v>5.7374960000000002</v>
      </c>
      <c r="K681">
        <v>5.7374960000000002</v>
      </c>
      <c r="L681">
        <v>304.22460000000001</v>
      </c>
      <c r="M681">
        <v>305</v>
      </c>
      <c r="N681">
        <v>7.0524750000000003</v>
      </c>
      <c r="O681">
        <v>-0.188299999999996</v>
      </c>
      <c r="P681">
        <v>-2.2271311028144298</v>
      </c>
      <c r="Q681">
        <v>-8.5914898728375206</v>
      </c>
      <c r="R681">
        <v>90.625</v>
      </c>
      <c r="S681">
        <v>91.375</v>
      </c>
      <c r="T681">
        <v>90.625</v>
      </c>
      <c r="U681">
        <v>91.375</v>
      </c>
      <c r="V681" t="s">
        <v>11987</v>
      </c>
      <c r="W681" t="s">
        <v>9668</v>
      </c>
      <c r="X681" t="s">
        <v>1093</v>
      </c>
      <c r="Y681" t="s">
        <v>12104</v>
      </c>
      <c r="Z681" t="s">
        <v>11839</v>
      </c>
      <c r="AA681" t="s">
        <v>290</v>
      </c>
      <c r="AB681" t="s">
        <v>753</v>
      </c>
      <c r="AC681">
        <v>92.762500000000003</v>
      </c>
      <c r="AD681">
        <v>2.1375000000000002</v>
      </c>
      <c r="AE681" s="6">
        <v>44131</v>
      </c>
      <c r="AF681" s="6">
        <v>47965</v>
      </c>
      <c r="AG681" t="s">
        <v>2423</v>
      </c>
      <c r="AH681">
        <v>9.0250000000000004</v>
      </c>
      <c r="AI681">
        <v>7.0781247384931198</v>
      </c>
      <c r="AJ681">
        <v>61.396971999999998</v>
      </c>
      <c r="AK681">
        <v>5.7374958508757503</v>
      </c>
      <c r="AL681">
        <v>305</v>
      </c>
      <c r="AM681">
        <v>301</v>
      </c>
      <c r="AN681">
        <v>4.5</v>
      </c>
      <c r="AO681" t="s">
        <v>11991</v>
      </c>
      <c r="AP681">
        <v>1</v>
      </c>
      <c r="AQ681">
        <v>3</v>
      </c>
      <c r="AR681">
        <v>58.861526857440197</v>
      </c>
      <c r="AS681">
        <v>6.9440173483137302E-2</v>
      </c>
      <c r="AT681">
        <v>0.97542162073352701</v>
      </c>
      <c r="AU681">
        <v>0.448387625057385</v>
      </c>
      <c r="AV681">
        <v>2.4086626041597401</v>
      </c>
    </row>
    <row r="682" spans="1:48" x14ac:dyDescent="0.25">
      <c r="A682" t="s">
        <v>14191</v>
      </c>
      <c r="B682" s="6">
        <v>44664</v>
      </c>
      <c r="C682" t="s">
        <v>14192</v>
      </c>
      <c r="D682" t="s">
        <v>373</v>
      </c>
      <c r="E682">
        <v>191509045.80000001</v>
      </c>
      <c r="F682">
        <v>188993494</v>
      </c>
      <c r="G682">
        <v>7.0028238319879393E-2</v>
      </c>
      <c r="H682">
        <v>5.7416669999999996</v>
      </c>
      <c r="I682">
        <v>4.8609080000000002</v>
      </c>
      <c r="J682">
        <v>5.4516369999999998</v>
      </c>
      <c r="K682">
        <v>5.4516369999999998</v>
      </c>
      <c r="L682">
        <v>278.29829999999998</v>
      </c>
      <c r="M682">
        <v>279</v>
      </c>
      <c r="N682">
        <v>4.8383989999999999</v>
      </c>
      <c r="O682">
        <v>-0.33379999999999499</v>
      </c>
      <c r="P682">
        <v>-1.2193582013533399</v>
      </c>
      <c r="Q682">
        <v>-4.5434016772385002</v>
      </c>
      <c r="R682">
        <v>97.362499999999997</v>
      </c>
      <c r="S682">
        <v>98.399500000000003</v>
      </c>
      <c r="T682">
        <v>97.362499999999997</v>
      </c>
      <c r="U682">
        <v>98.399500000000003</v>
      </c>
      <c r="V682" t="s">
        <v>11987</v>
      </c>
      <c r="W682" t="s">
        <v>9660</v>
      </c>
      <c r="X682" t="s">
        <v>1093</v>
      </c>
      <c r="Y682" t="s">
        <v>12104</v>
      </c>
      <c r="Z682" t="s">
        <v>11839</v>
      </c>
      <c r="AA682" t="s">
        <v>290</v>
      </c>
      <c r="AB682" t="s">
        <v>753</v>
      </c>
      <c r="AC682">
        <v>98.686458000000002</v>
      </c>
      <c r="AD682">
        <v>1.323958</v>
      </c>
      <c r="AE682" s="6">
        <v>42998</v>
      </c>
      <c r="AF682" s="6">
        <v>46767</v>
      </c>
      <c r="AG682" t="s">
        <v>2423</v>
      </c>
      <c r="AH682">
        <v>5.7416669999999996</v>
      </c>
      <c r="AI682">
        <v>4.8609078780595096</v>
      </c>
      <c r="AJ682">
        <v>28.311952999999999</v>
      </c>
      <c r="AK682">
        <v>5.4516367706941198</v>
      </c>
      <c r="AL682">
        <v>279</v>
      </c>
      <c r="AM682">
        <v>275</v>
      </c>
      <c r="AN682">
        <v>5.125</v>
      </c>
      <c r="AO682" t="s">
        <v>11991</v>
      </c>
      <c r="AP682">
        <v>1</v>
      </c>
      <c r="AQ682">
        <v>3</v>
      </c>
      <c r="AR682">
        <v>58.861526857440197</v>
      </c>
      <c r="AS682">
        <v>6.9440173483137302E-2</v>
      </c>
      <c r="AT682">
        <v>0.97542162073352701</v>
      </c>
      <c r="AU682">
        <v>0.448387625057385</v>
      </c>
      <c r="AV682">
        <v>2.4086626041597401</v>
      </c>
    </row>
    <row r="683" spans="1:48" x14ac:dyDescent="0.25">
      <c r="A683" t="s">
        <v>14193</v>
      </c>
      <c r="B683" s="6">
        <v>44664</v>
      </c>
      <c r="C683" t="s">
        <v>14194</v>
      </c>
      <c r="D683" t="s">
        <v>373</v>
      </c>
      <c r="E683">
        <v>287263568.39999998</v>
      </c>
      <c r="F683">
        <v>297621017.19999999</v>
      </c>
      <c r="G683">
        <v>0.110278269779242</v>
      </c>
      <c r="H683">
        <v>6.9361110000000004</v>
      </c>
      <c r="I683">
        <v>5.6074310000000001</v>
      </c>
      <c r="J683">
        <v>5.4707549999999996</v>
      </c>
      <c r="K683">
        <v>5.4707549999999996</v>
      </c>
      <c r="L683">
        <v>277.04479999999899</v>
      </c>
      <c r="M683">
        <v>279</v>
      </c>
      <c r="N683">
        <v>5.5834299999999999</v>
      </c>
      <c r="O683">
        <v>9.7299999999989006E-2</v>
      </c>
      <c r="P683">
        <v>-1.6514210332960599</v>
      </c>
      <c r="Q683">
        <v>-2.4886688408077799</v>
      </c>
      <c r="R683">
        <v>103.20625</v>
      </c>
      <c r="S683">
        <v>104.44325000000001</v>
      </c>
      <c r="T683">
        <v>103.20625</v>
      </c>
      <c r="U683">
        <v>104.44325000000001</v>
      </c>
      <c r="V683" t="s">
        <v>11987</v>
      </c>
      <c r="W683" t="s">
        <v>9664</v>
      </c>
      <c r="X683" t="s">
        <v>1093</v>
      </c>
      <c r="Y683" t="s">
        <v>12104</v>
      </c>
      <c r="Z683" t="s">
        <v>11839</v>
      </c>
      <c r="AA683" t="s">
        <v>290</v>
      </c>
      <c r="AB683" t="s">
        <v>753</v>
      </c>
      <c r="AC683">
        <v>103.60555600000001</v>
      </c>
      <c r="AD683">
        <v>0.39930599999999999</v>
      </c>
      <c r="AE683" s="6">
        <v>43549</v>
      </c>
      <c r="AF683" s="6">
        <v>47202</v>
      </c>
      <c r="AG683" t="s">
        <v>2423</v>
      </c>
      <c r="AH683">
        <v>4.9361110000000004</v>
      </c>
      <c r="AI683">
        <v>4.2267153045763699</v>
      </c>
      <c r="AJ683">
        <v>21.624365999999998</v>
      </c>
      <c r="AK683">
        <v>5.2163295803639897</v>
      </c>
      <c r="AL683">
        <v>259</v>
      </c>
      <c r="AM683">
        <v>252</v>
      </c>
      <c r="AN683">
        <v>6.25</v>
      </c>
      <c r="AO683" t="s">
        <v>11991</v>
      </c>
      <c r="AP683">
        <v>1</v>
      </c>
      <c r="AQ683">
        <v>3</v>
      </c>
      <c r="AR683">
        <v>58.861526857440197</v>
      </c>
      <c r="AS683">
        <v>6.9440173483137302E-2</v>
      </c>
      <c r="AT683">
        <v>0.97542162073352701</v>
      </c>
      <c r="AU683">
        <v>0.448387625057385</v>
      </c>
      <c r="AV683">
        <v>2.4086626041597401</v>
      </c>
    </row>
    <row r="684" spans="1:48" x14ac:dyDescent="0.25">
      <c r="A684" t="s">
        <v>14195</v>
      </c>
      <c r="B684" s="6">
        <v>44664</v>
      </c>
      <c r="C684" t="s">
        <v>14196</v>
      </c>
      <c r="D684" t="s">
        <v>223</v>
      </c>
      <c r="E684">
        <v>283717104.80000001</v>
      </c>
      <c r="F684">
        <v>266784709.09999999</v>
      </c>
      <c r="G684">
        <v>9.8852414381665296E-2</v>
      </c>
      <c r="H684">
        <v>5.2388890000000004</v>
      </c>
      <c r="I684">
        <v>4.6034990000000002</v>
      </c>
      <c r="J684">
        <v>5.3308229999999996</v>
      </c>
      <c r="K684">
        <v>5.3308229999999996</v>
      </c>
      <c r="L684">
        <v>267.54919999999998</v>
      </c>
      <c r="M684">
        <v>268</v>
      </c>
      <c r="N684">
        <v>4.5845190000000002</v>
      </c>
      <c r="O684">
        <v>-0.21809999999999799</v>
      </c>
      <c r="P684">
        <v>-0.37816393811268501</v>
      </c>
      <c r="Q684">
        <v>-5.3033507833765503</v>
      </c>
      <c r="R684">
        <v>92.987499999999997</v>
      </c>
      <c r="S684">
        <v>93.979500000000002</v>
      </c>
      <c r="T684">
        <v>92.987499999999997</v>
      </c>
      <c r="U684">
        <v>93.979500000000002</v>
      </c>
      <c r="V684" t="s">
        <v>11987</v>
      </c>
      <c r="W684" t="s">
        <v>7884</v>
      </c>
      <c r="X684" t="s">
        <v>1093</v>
      </c>
      <c r="Y684" t="s">
        <v>12104</v>
      </c>
      <c r="Z684" t="s">
        <v>11847</v>
      </c>
      <c r="AA684" t="s">
        <v>256</v>
      </c>
      <c r="AB684" t="s">
        <v>753</v>
      </c>
      <c r="AC684">
        <v>94.031943999999996</v>
      </c>
      <c r="AD684">
        <v>1.0444439999999999</v>
      </c>
      <c r="AE684" s="6">
        <v>44026</v>
      </c>
      <c r="AF684" s="6">
        <v>46582</v>
      </c>
      <c r="AG684" t="s">
        <v>2907</v>
      </c>
      <c r="AH684">
        <v>5.2388890000000004</v>
      </c>
      <c r="AI684">
        <v>4.6034987589604297</v>
      </c>
      <c r="AJ684">
        <v>24.982529</v>
      </c>
      <c r="AK684">
        <v>5.3308228974124097</v>
      </c>
      <c r="AL684">
        <v>268</v>
      </c>
      <c r="AM684">
        <v>263</v>
      </c>
      <c r="AN684">
        <v>4</v>
      </c>
      <c r="AO684" t="s">
        <v>11991</v>
      </c>
      <c r="AP684">
        <v>1</v>
      </c>
      <c r="AQ684">
        <v>2</v>
      </c>
      <c r="AR684">
        <v>63.898678934217102</v>
      </c>
      <c r="AS684">
        <v>2.3329016124584701E-2</v>
      </c>
      <c r="AT684">
        <v>-0.20234379511146</v>
      </c>
      <c r="AU684">
        <v>-6.9696945816488604E-3</v>
      </c>
      <c r="AV684">
        <v>0.13962157288072699</v>
      </c>
    </row>
    <row r="685" spans="1:48" x14ac:dyDescent="0.25">
      <c r="A685" t="s">
        <v>14197</v>
      </c>
      <c r="B685" s="6">
        <v>44664</v>
      </c>
      <c r="C685" t="s">
        <v>14198</v>
      </c>
      <c r="D685" t="s">
        <v>237</v>
      </c>
      <c r="E685">
        <v>295065788.80000001</v>
      </c>
      <c r="F685">
        <v>262448723.69999999</v>
      </c>
      <c r="G685">
        <v>9.7245790738281199E-2</v>
      </c>
      <c r="H685">
        <v>7.4944439999999997</v>
      </c>
      <c r="I685">
        <v>6.3947240000000001</v>
      </c>
      <c r="J685">
        <v>5.3844479999999999</v>
      </c>
      <c r="K685">
        <v>5.3844479999999999</v>
      </c>
      <c r="L685">
        <v>268.40959999999899</v>
      </c>
      <c r="M685">
        <v>269</v>
      </c>
      <c r="N685">
        <v>6.3649310000000003</v>
      </c>
      <c r="O685">
        <v>1.8800000000007699E-2</v>
      </c>
      <c r="P685">
        <v>-1.17919920604002</v>
      </c>
      <c r="Q685">
        <v>-8.4232338275878398</v>
      </c>
      <c r="R685">
        <v>88.924999999999997</v>
      </c>
      <c r="S685">
        <v>90.028999999999996</v>
      </c>
      <c r="T685">
        <v>88.924999999999997</v>
      </c>
      <c r="U685">
        <v>90.028999999999996</v>
      </c>
      <c r="V685" t="s">
        <v>11987</v>
      </c>
      <c r="W685" t="s">
        <v>11396</v>
      </c>
      <c r="X685" t="s">
        <v>1093</v>
      </c>
      <c r="Y685" t="s">
        <v>12104</v>
      </c>
      <c r="Z685" t="s">
        <v>11839</v>
      </c>
      <c r="AA685" t="s">
        <v>256</v>
      </c>
      <c r="AB685" t="s">
        <v>11990</v>
      </c>
      <c r="AC685">
        <v>88.945832999999993</v>
      </c>
      <c r="AD685">
        <v>2.0833000000000001E-2</v>
      </c>
      <c r="AE685" s="6">
        <v>43754</v>
      </c>
      <c r="AF685" s="6">
        <v>47407</v>
      </c>
      <c r="AG685" t="s">
        <v>3117</v>
      </c>
      <c r="AH685">
        <v>7.4944439999999997</v>
      </c>
      <c r="AI685">
        <v>6.3947236434031396</v>
      </c>
      <c r="AJ685">
        <v>47.692211999999998</v>
      </c>
      <c r="AK685">
        <v>5.3844478318507303</v>
      </c>
      <c r="AL685">
        <v>269</v>
      </c>
      <c r="AM685">
        <v>267</v>
      </c>
      <c r="AN685">
        <v>3.75</v>
      </c>
      <c r="AO685" t="s">
        <v>11991</v>
      </c>
      <c r="AP685">
        <v>1</v>
      </c>
      <c r="AQ685">
        <v>2</v>
      </c>
      <c r="AR685">
        <v>62.786767551385999</v>
      </c>
      <c r="AS685">
        <v>2.2841941533286499E-2</v>
      </c>
      <c r="AT685">
        <v>-0.214579788910256</v>
      </c>
      <c r="AU685">
        <v>-1.1353365903460101E-2</v>
      </c>
      <c r="AV685">
        <v>-3.4746489632225401</v>
      </c>
    </row>
    <row r="686" spans="1:48" x14ac:dyDescent="0.25">
      <c r="A686" t="s">
        <v>14199</v>
      </c>
      <c r="B686" s="6">
        <v>44664</v>
      </c>
      <c r="C686" t="s">
        <v>14200</v>
      </c>
      <c r="D686" t="s">
        <v>212</v>
      </c>
      <c r="E686">
        <v>198601973.59999999</v>
      </c>
      <c r="F686">
        <v>198612040.69999999</v>
      </c>
      <c r="G686">
        <v>7.3592222799318097E-2</v>
      </c>
      <c r="H686">
        <v>4.980556</v>
      </c>
      <c r="I686">
        <v>4.451498</v>
      </c>
      <c r="J686">
        <v>4.1962659999999996</v>
      </c>
      <c r="K686">
        <v>4.1962659999999996</v>
      </c>
      <c r="L686">
        <v>154.80829999999901</v>
      </c>
      <c r="M686">
        <v>156</v>
      </c>
      <c r="N686">
        <v>4.4319410000000001</v>
      </c>
      <c r="O686">
        <v>-0.14370000000000199</v>
      </c>
      <c r="P686">
        <v>-0.390282583508894</v>
      </c>
      <c r="Q686">
        <v>-5.32191611298735</v>
      </c>
      <c r="R686">
        <v>99.92</v>
      </c>
      <c r="S686">
        <v>100.795</v>
      </c>
      <c r="T686">
        <v>99.92</v>
      </c>
      <c r="U686">
        <v>100.795</v>
      </c>
      <c r="V686" t="s">
        <v>11987</v>
      </c>
      <c r="W686" t="s">
        <v>9332</v>
      </c>
      <c r="X686" t="s">
        <v>1093</v>
      </c>
      <c r="Y686" t="s">
        <v>12104</v>
      </c>
      <c r="Z686" t="s">
        <v>11839</v>
      </c>
      <c r="AA686" t="s">
        <v>343</v>
      </c>
      <c r="AB686" t="s">
        <v>11990</v>
      </c>
      <c r="AC686">
        <v>100.00506900000001</v>
      </c>
      <c r="AD686">
        <v>8.5069000000000006E-2</v>
      </c>
      <c r="AE686" s="6">
        <v>42836</v>
      </c>
      <c r="AF686" s="6">
        <v>46488</v>
      </c>
      <c r="AG686" t="s">
        <v>2299</v>
      </c>
      <c r="AH686">
        <v>4.980556</v>
      </c>
      <c r="AI686">
        <v>4.4514983536055803</v>
      </c>
      <c r="AJ686">
        <v>23.226990000000001</v>
      </c>
      <c r="AK686">
        <v>4.1962657359834203</v>
      </c>
      <c r="AL686">
        <v>156</v>
      </c>
      <c r="AM686">
        <v>149</v>
      </c>
      <c r="AN686">
        <v>4.375</v>
      </c>
      <c r="AO686" t="s">
        <v>11991</v>
      </c>
      <c r="AP686">
        <v>1</v>
      </c>
      <c r="AQ686">
        <v>2</v>
      </c>
      <c r="AR686">
        <v>60.945174880661398</v>
      </c>
      <c r="AS686">
        <v>2.2142739752595699E-2</v>
      </c>
      <c r="AT686">
        <v>-0.23243002847569699</v>
      </c>
      <c r="AU686">
        <v>-1.7646181929947598E-2</v>
      </c>
      <c r="AV686">
        <v>-4.85788753149982</v>
      </c>
    </row>
    <row r="687" spans="1:48" x14ac:dyDescent="0.25">
      <c r="A687" t="s">
        <v>14201</v>
      </c>
      <c r="B687" s="6">
        <v>44664</v>
      </c>
      <c r="C687" t="s">
        <v>14202</v>
      </c>
      <c r="D687" t="s">
        <v>212</v>
      </c>
      <c r="E687">
        <v>283717104.80000001</v>
      </c>
      <c r="F687">
        <v>286521767.5</v>
      </c>
      <c r="G687">
        <v>0.106165636664751</v>
      </c>
      <c r="H687">
        <v>1.9972220000000001</v>
      </c>
      <c r="I687">
        <v>1.897745</v>
      </c>
      <c r="J687">
        <v>3.968019</v>
      </c>
      <c r="K687">
        <v>3.968019</v>
      </c>
      <c r="L687">
        <v>162.68969999999999</v>
      </c>
      <c r="M687">
        <v>164</v>
      </c>
      <c r="N687">
        <v>1.8897649999999999</v>
      </c>
      <c r="O687">
        <v>0.13140000000000299</v>
      </c>
      <c r="P687">
        <v>-9.7657640892201397E-3</v>
      </c>
      <c r="Q687">
        <v>-2.9989501832319299</v>
      </c>
      <c r="R687">
        <v>100.97499999999999</v>
      </c>
      <c r="S687">
        <v>101.72499999999999</v>
      </c>
      <c r="T687">
        <v>100.97499999999999</v>
      </c>
      <c r="U687">
        <v>101.72499999999999</v>
      </c>
      <c r="V687" t="s">
        <v>11987</v>
      </c>
      <c r="W687" t="s">
        <v>9331</v>
      </c>
      <c r="X687" t="s">
        <v>1093</v>
      </c>
      <c r="Y687" t="s">
        <v>12104</v>
      </c>
      <c r="Z687" t="s">
        <v>11839</v>
      </c>
      <c r="AA687" t="s">
        <v>11839</v>
      </c>
      <c r="AB687" t="s">
        <v>11990</v>
      </c>
      <c r="AC687">
        <v>100.988542</v>
      </c>
      <c r="AD687">
        <v>1.3542E-2</v>
      </c>
      <c r="AE687" s="6">
        <v>41746</v>
      </c>
      <c r="AF687" s="6">
        <v>45399</v>
      </c>
      <c r="AG687" t="s">
        <v>2299</v>
      </c>
      <c r="AH687">
        <v>1.9972220000000001</v>
      </c>
      <c r="AI687">
        <v>1.8977449078477699</v>
      </c>
      <c r="AJ687">
        <v>4.6315780000000002</v>
      </c>
      <c r="AK687">
        <v>3.9680194673399498</v>
      </c>
      <c r="AL687">
        <v>164</v>
      </c>
      <c r="AM687">
        <v>137</v>
      </c>
      <c r="AN687">
        <v>4.875</v>
      </c>
      <c r="AO687" t="s">
        <v>11991</v>
      </c>
      <c r="AP687">
        <v>1</v>
      </c>
      <c r="AQ687">
        <v>2</v>
      </c>
      <c r="AR687">
        <v>60.945174880661398</v>
      </c>
      <c r="AS687">
        <v>2.2142739752595699E-2</v>
      </c>
      <c r="AT687">
        <v>-0.23243002847569699</v>
      </c>
      <c r="AU687">
        <v>-1.7646181929947598E-2</v>
      </c>
      <c r="AV687">
        <v>-4.85788753149982</v>
      </c>
    </row>
    <row r="688" spans="1:48" x14ac:dyDescent="0.25">
      <c r="A688" t="s">
        <v>17263</v>
      </c>
      <c r="B688" s="6">
        <v>44664</v>
      </c>
      <c r="C688" t="s">
        <v>17264</v>
      </c>
      <c r="D688" t="s">
        <v>223</v>
      </c>
      <c r="E688">
        <v>255345394.19999999</v>
      </c>
      <c r="F688">
        <v>236322162.30000001</v>
      </c>
      <c r="G688">
        <v>8.7565049724498606E-2</v>
      </c>
      <c r="H688">
        <v>6.1583329999999998</v>
      </c>
      <c r="I688">
        <v>4.9060769999999998</v>
      </c>
      <c r="J688">
        <v>7.7324299999999999</v>
      </c>
      <c r="K688">
        <v>7.7324299999999999</v>
      </c>
      <c r="L688">
        <v>505.27339999999998</v>
      </c>
      <c r="M688">
        <v>506</v>
      </c>
      <c r="N688">
        <v>4.8836750000000002</v>
      </c>
      <c r="O688">
        <v>0.13980000000000101</v>
      </c>
      <c r="P688">
        <v>0.84674588520663396</v>
      </c>
      <c r="Q688">
        <v>-1.7624588466271001</v>
      </c>
      <c r="R688">
        <v>90.5</v>
      </c>
      <c r="S688">
        <v>91.625</v>
      </c>
      <c r="T688">
        <v>90.5</v>
      </c>
      <c r="U688">
        <v>91.625</v>
      </c>
      <c r="V688" t="s">
        <v>11987</v>
      </c>
      <c r="W688" t="s">
        <v>17174</v>
      </c>
      <c r="X688" t="s">
        <v>1093</v>
      </c>
      <c r="Y688" t="s">
        <v>12104</v>
      </c>
      <c r="Z688" t="s">
        <v>11839</v>
      </c>
      <c r="AA688" t="s">
        <v>248</v>
      </c>
      <c r="AB688" t="s">
        <v>11815</v>
      </c>
      <c r="AC688">
        <v>92.55</v>
      </c>
      <c r="AD688">
        <v>2.0499999999999998</v>
      </c>
      <c r="AE688" s="6">
        <v>44369</v>
      </c>
      <c r="AF688" s="6">
        <v>46919</v>
      </c>
      <c r="AG688" t="s">
        <v>16912</v>
      </c>
      <c r="AH688">
        <v>6.1583329999999998</v>
      </c>
      <c r="AI688">
        <v>4.9060771716275697</v>
      </c>
      <c r="AJ688">
        <v>29.710007000000001</v>
      </c>
      <c r="AK688">
        <v>7.7324302355408996</v>
      </c>
      <c r="AL688">
        <v>506</v>
      </c>
      <c r="AM688">
        <v>503</v>
      </c>
      <c r="AN688">
        <v>6</v>
      </c>
      <c r="AO688" t="s">
        <v>11991</v>
      </c>
      <c r="AP688">
        <v>1</v>
      </c>
      <c r="AQ688">
        <v>3</v>
      </c>
      <c r="AR688">
        <v>62.8967298957145</v>
      </c>
      <c r="AS688">
        <v>-4.8353255959384001E-2</v>
      </c>
      <c r="AT688">
        <v>2.0599221250503899</v>
      </c>
      <c r="AU688">
        <v>-0.45033329410107098</v>
      </c>
      <c r="AV688">
        <v>7.4821133363971697</v>
      </c>
    </row>
    <row r="689" spans="1:48" x14ac:dyDescent="0.25">
      <c r="A689" t="s">
        <v>14203</v>
      </c>
      <c r="B689" s="6">
        <v>44664</v>
      </c>
      <c r="C689" t="s">
        <v>14204</v>
      </c>
      <c r="D689" t="s">
        <v>237</v>
      </c>
      <c r="E689">
        <v>143731085.19999999</v>
      </c>
      <c r="F689">
        <v>145312127.19999999</v>
      </c>
      <c r="G689">
        <v>5.3842870750317101E-2</v>
      </c>
      <c r="H689">
        <v>4.9303920000000003</v>
      </c>
      <c r="I689">
        <v>3.8449409999999999</v>
      </c>
      <c r="J689">
        <v>7.8423600000000002</v>
      </c>
      <c r="K689">
        <v>7.8423600000000002</v>
      </c>
      <c r="L689">
        <v>519.62840000000006</v>
      </c>
      <c r="M689">
        <v>523</v>
      </c>
      <c r="N689">
        <v>3.825539</v>
      </c>
      <c r="O689">
        <v>0.11760000000000601</v>
      </c>
      <c r="P689">
        <v>-0.58996931000575503</v>
      </c>
      <c r="Q689">
        <v>1.6870113517293699</v>
      </c>
      <c r="R689">
        <v>99.393749999999997</v>
      </c>
      <c r="S689">
        <v>100.10875</v>
      </c>
      <c r="T689">
        <v>84.484686999999994</v>
      </c>
      <c r="U689">
        <v>85.092437000000004</v>
      </c>
      <c r="V689" t="s">
        <v>11987</v>
      </c>
      <c r="W689" t="s">
        <v>11615</v>
      </c>
      <c r="X689" t="s">
        <v>1093</v>
      </c>
      <c r="Y689" t="s">
        <v>12104</v>
      </c>
      <c r="Z689" t="s">
        <v>11859</v>
      </c>
      <c r="AA689" t="s">
        <v>11839</v>
      </c>
      <c r="AB689" t="s">
        <v>753</v>
      </c>
      <c r="AC689">
        <v>85.935000000000002</v>
      </c>
      <c r="AD689">
        <v>1.70625</v>
      </c>
      <c r="AE689" s="6">
        <v>43495</v>
      </c>
      <c r="AF689" s="6">
        <v>47148</v>
      </c>
      <c r="AG689" t="s">
        <v>2403</v>
      </c>
      <c r="AH689">
        <v>3.2539220000000002</v>
      </c>
      <c r="AI689">
        <v>2.76104003417514</v>
      </c>
      <c r="AJ689">
        <v>10.250672</v>
      </c>
      <c r="AK689">
        <v>7.8294560364797503</v>
      </c>
      <c r="AL689">
        <v>529</v>
      </c>
      <c r="AM689">
        <v>516</v>
      </c>
      <c r="AN689">
        <v>7.875</v>
      </c>
      <c r="AO689" t="s">
        <v>11991</v>
      </c>
      <c r="AP689">
        <v>0.85</v>
      </c>
      <c r="AQ689">
        <v>4</v>
      </c>
      <c r="AR689">
        <v>37.327247377011197</v>
      </c>
      <c r="AS689">
        <v>2.3524226297496301E-2</v>
      </c>
      <c r="AT689">
        <v>-1.9080716130737502E-2</v>
      </c>
      <c r="AU689">
        <v>5.1246608691890502E-2</v>
      </c>
      <c r="AV689">
        <v>-0.388210943737199</v>
      </c>
    </row>
    <row r="690" spans="1:48" x14ac:dyDescent="0.25">
      <c r="A690" t="s">
        <v>21675</v>
      </c>
      <c r="B690" s="6">
        <v>44664</v>
      </c>
      <c r="C690" t="s">
        <v>21676</v>
      </c>
      <c r="D690" t="s">
        <v>237</v>
      </c>
      <c r="E690">
        <v>348000000</v>
      </c>
      <c r="F690">
        <v>338420332.60000002</v>
      </c>
      <c r="G690">
        <v>0.12539574348830501</v>
      </c>
      <c r="H690">
        <v>4.7944440000000004</v>
      </c>
      <c r="I690">
        <v>3.7967879999999998</v>
      </c>
      <c r="J690">
        <v>9.2833179999999995</v>
      </c>
      <c r="K690">
        <v>9.2833179999999995</v>
      </c>
      <c r="L690">
        <v>664.29510000000005</v>
      </c>
      <c r="M690">
        <v>666</v>
      </c>
      <c r="N690">
        <v>3.7752279999999998</v>
      </c>
      <c r="O690">
        <v>9.7199999999997205E-2</v>
      </c>
      <c r="P690">
        <v>0.34106988702704499</v>
      </c>
      <c r="Q690">
        <v>-3.8055759999999901</v>
      </c>
      <c r="R690">
        <v>95.5</v>
      </c>
      <c r="S690">
        <v>97</v>
      </c>
      <c r="T690">
        <v>95.5</v>
      </c>
      <c r="U690">
        <v>97</v>
      </c>
      <c r="V690" t="s">
        <v>11987</v>
      </c>
      <c r="W690" t="s">
        <v>21225</v>
      </c>
      <c r="X690" t="s">
        <v>21677</v>
      </c>
      <c r="Y690" t="s">
        <v>12097</v>
      </c>
      <c r="Z690" t="s">
        <v>11844</v>
      </c>
      <c r="AA690" t="s">
        <v>11839</v>
      </c>
      <c r="AB690" t="s">
        <v>11815</v>
      </c>
      <c r="AC690">
        <v>97.247221999999994</v>
      </c>
      <c r="AD690">
        <v>1.7472220000000001</v>
      </c>
      <c r="AE690" s="6">
        <v>44596</v>
      </c>
      <c r="AF690" s="6">
        <v>46422</v>
      </c>
      <c r="AG690" t="s">
        <v>21040</v>
      </c>
      <c r="AH690">
        <v>4.7944440000000004</v>
      </c>
      <c r="AI690">
        <v>3.7967876535305498</v>
      </c>
      <c r="AJ690">
        <v>18.160229999999999</v>
      </c>
      <c r="AK690">
        <v>9.2833176124524002</v>
      </c>
      <c r="AL690">
        <v>666</v>
      </c>
      <c r="AM690">
        <v>659</v>
      </c>
      <c r="AN690">
        <v>8.5</v>
      </c>
      <c r="AO690" t="s">
        <v>11991</v>
      </c>
      <c r="AP690">
        <v>1</v>
      </c>
      <c r="AQ690">
        <v>2</v>
      </c>
      <c r="AR690">
        <v>77.689267599415103</v>
      </c>
      <c r="AS690">
        <v>7.45E-4</v>
      </c>
      <c r="AT690">
        <v>1.04760236110763E-2</v>
      </c>
      <c r="AU690">
        <v>7.4692856825322399E-3</v>
      </c>
      <c r="AV690">
        <v>5.0583829512078099E-2</v>
      </c>
    </row>
    <row r="691" spans="1:48" x14ac:dyDescent="0.25">
      <c r="A691" t="s">
        <v>14205</v>
      </c>
      <c r="B691" s="6">
        <v>44664</v>
      </c>
      <c r="C691" t="s">
        <v>14206</v>
      </c>
      <c r="D691" t="s">
        <v>254</v>
      </c>
      <c r="E691">
        <v>126800000</v>
      </c>
      <c r="F691">
        <v>123027700</v>
      </c>
      <c r="G691">
        <v>4.5585765472354101E-2</v>
      </c>
      <c r="H691">
        <v>4.7278000000000002</v>
      </c>
      <c r="I691">
        <v>3.8700549999999998</v>
      </c>
      <c r="J691">
        <v>7.4658920000000002</v>
      </c>
      <c r="K691">
        <v>7.4658920000000002</v>
      </c>
      <c r="L691">
        <v>482.83240000000001</v>
      </c>
      <c r="M691">
        <v>484</v>
      </c>
      <c r="N691">
        <v>3.852204</v>
      </c>
      <c r="O691">
        <v>7.7400000000005201E-2</v>
      </c>
      <c r="P691">
        <v>0.271282626967628</v>
      </c>
      <c r="Q691">
        <v>-4.27729594955309</v>
      </c>
      <c r="R691">
        <v>96.6875</v>
      </c>
      <c r="S691">
        <v>97.46875</v>
      </c>
      <c r="T691">
        <v>96.6875</v>
      </c>
      <c r="U691">
        <v>97.46875</v>
      </c>
      <c r="V691" t="s">
        <v>11987</v>
      </c>
      <c r="W691" t="s">
        <v>3982</v>
      </c>
      <c r="X691" t="s">
        <v>11828</v>
      </c>
      <c r="Y691" t="s">
        <v>12104</v>
      </c>
      <c r="Z691" t="s">
        <v>11859</v>
      </c>
      <c r="AA691" t="s">
        <v>248</v>
      </c>
      <c r="AB691" t="s">
        <v>11815</v>
      </c>
      <c r="AC691">
        <v>97.025000000000006</v>
      </c>
      <c r="AD691">
        <v>0.33750000000000002</v>
      </c>
      <c r="AE691" s="6">
        <v>42755</v>
      </c>
      <c r="AF691" s="6">
        <v>47207</v>
      </c>
      <c r="AG691" t="s">
        <v>293</v>
      </c>
      <c r="AH691">
        <v>4.7278000000000002</v>
      </c>
      <c r="AI691">
        <v>3.8700550899184001</v>
      </c>
      <c r="AJ691">
        <v>19.786345000000001</v>
      </c>
      <c r="AK691">
        <v>7.4658923777055</v>
      </c>
      <c r="AL691">
        <v>484</v>
      </c>
      <c r="AM691">
        <v>477</v>
      </c>
      <c r="AN691">
        <v>6.75</v>
      </c>
      <c r="AO691" t="s">
        <v>12197</v>
      </c>
      <c r="AP691">
        <v>1</v>
      </c>
      <c r="AQ691">
        <v>4</v>
      </c>
      <c r="AR691">
        <v>25.2653750494847</v>
      </c>
      <c r="AS691">
        <v>2.6372521279167602E-2</v>
      </c>
      <c r="AT691">
        <v>-0.14241766340051801</v>
      </c>
      <c r="AU691">
        <v>2.0421851809388099E-2</v>
      </c>
      <c r="AV691">
        <v>-0.91020268687817196</v>
      </c>
    </row>
    <row r="692" spans="1:48" x14ac:dyDescent="0.25">
      <c r="A692" t="s">
        <v>20453</v>
      </c>
      <c r="B692" s="6">
        <v>44664</v>
      </c>
      <c r="C692" t="s">
        <v>20454</v>
      </c>
      <c r="D692" t="s">
        <v>237</v>
      </c>
      <c r="E692">
        <v>120000000</v>
      </c>
      <c r="F692">
        <v>112980000</v>
      </c>
      <c r="G692">
        <v>4.1862765727283903E-2</v>
      </c>
      <c r="H692">
        <v>6.5555560000000002</v>
      </c>
      <c r="I692">
        <v>5.2192530000000001</v>
      </c>
      <c r="J692">
        <v>7.0432300000000003</v>
      </c>
      <c r="K692">
        <v>7.0432300000000003</v>
      </c>
      <c r="L692">
        <v>435.30079999999998</v>
      </c>
      <c r="M692">
        <v>436</v>
      </c>
      <c r="N692">
        <v>5.193492</v>
      </c>
      <c r="O692">
        <v>-3.9800000000000897E-2</v>
      </c>
      <c r="P692">
        <v>-0.139209473821266</v>
      </c>
      <c r="Q692">
        <v>-7.0983646920440702</v>
      </c>
      <c r="R692">
        <v>91.65</v>
      </c>
      <c r="S692">
        <v>92.65</v>
      </c>
      <c r="T692">
        <v>91.65</v>
      </c>
      <c r="U692">
        <v>92.65</v>
      </c>
      <c r="V692" t="s">
        <v>11987</v>
      </c>
      <c r="W692" t="s">
        <v>19559</v>
      </c>
      <c r="X692" t="s">
        <v>11828</v>
      </c>
      <c r="Y692" t="s">
        <v>12104</v>
      </c>
      <c r="Z692" t="s">
        <v>11839</v>
      </c>
      <c r="AA692" t="s">
        <v>396</v>
      </c>
      <c r="AB692" t="s">
        <v>753</v>
      </c>
      <c r="AC692">
        <v>94.15</v>
      </c>
      <c r="AD692">
        <v>2.5</v>
      </c>
      <c r="AE692" s="6">
        <v>44508</v>
      </c>
      <c r="AF692" s="6">
        <v>47065</v>
      </c>
      <c r="AG692" t="s">
        <v>19146</v>
      </c>
      <c r="AH692">
        <v>6.5555560000000002</v>
      </c>
      <c r="AI692">
        <v>5.2192534442125904</v>
      </c>
      <c r="AJ692">
        <v>33.627578</v>
      </c>
      <c r="AK692">
        <v>7.0432299604609598</v>
      </c>
      <c r="AL692">
        <v>436</v>
      </c>
      <c r="AM692">
        <v>433</v>
      </c>
      <c r="AN692">
        <v>5.625</v>
      </c>
      <c r="AO692" t="s">
        <v>11991</v>
      </c>
      <c r="AP692">
        <v>1</v>
      </c>
      <c r="AQ692">
        <v>4</v>
      </c>
      <c r="AR692">
        <v>30.5501445921963</v>
      </c>
      <c r="AS692">
        <v>-2.9514215468225299E-2</v>
      </c>
      <c r="AT692">
        <v>-0.42492353468848498</v>
      </c>
      <c r="AU692">
        <v>-0.28259689416374201</v>
      </c>
      <c r="AV692">
        <v>-17.352549397792899</v>
      </c>
    </row>
    <row r="693" spans="1:48" x14ac:dyDescent="0.25">
      <c r="A693" t="s">
        <v>14207</v>
      </c>
      <c r="B693" s="6">
        <v>44664</v>
      </c>
      <c r="C693" t="s">
        <v>14208</v>
      </c>
      <c r="D693" t="s">
        <v>254</v>
      </c>
      <c r="E693">
        <v>237176061.80000001</v>
      </c>
      <c r="F693">
        <v>252590133.59999999</v>
      </c>
      <c r="G693">
        <v>9.3592862346611294E-2</v>
      </c>
      <c r="H693">
        <v>7.6194300000000004</v>
      </c>
      <c r="I693">
        <v>4.8196469999999998</v>
      </c>
      <c r="J693">
        <v>10.700366000000001</v>
      </c>
      <c r="K693">
        <v>10.700366000000001</v>
      </c>
      <c r="L693">
        <v>800.04309999999998</v>
      </c>
      <c r="M693">
        <v>806</v>
      </c>
      <c r="N693">
        <v>4.8001050000000003</v>
      </c>
      <c r="O693">
        <v>0.12540000000000801</v>
      </c>
      <c r="P693">
        <v>2.5178883816617099</v>
      </c>
      <c r="Q693">
        <v>1.2700044558013399</v>
      </c>
      <c r="R693">
        <v>105.399</v>
      </c>
      <c r="S693">
        <v>106.399</v>
      </c>
      <c r="T693">
        <v>104.158832</v>
      </c>
      <c r="U693">
        <v>105.147066</v>
      </c>
      <c r="V693" t="s">
        <v>11987</v>
      </c>
      <c r="W693" t="s">
        <v>8688</v>
      </c>
      <c r="X693" t="s">
        <v>1318</v>
      </c>
      <c r="Y693" t="s">
        <v>12104</v>
      </c>
      <c r="Z693" t="s">
        <v>11839</v>
      </c>
      <c r="AA693" t="s">
        <v>434</v>
      </c>
      <c r="AB693" t="s">
        <v>12045</v>
      </c>
      <c r="AC693">
        <v>105.24588900000001</v>
      </c>
      <c r="AD693">
        <v>1.1000000000000001</v>
      </c>
      <c r="AE693" s="6">
        <v>43538</v>
      </c>
      <c r="AF693" s="6">
        <v>48653</v>
      </c>
      <c r="AG693" t="s">
        <v>3191</v>
      </c>
      <c r="AH693">
        <v>5.3614730000000002</v>
      </c>
      <c r="AI693">
        <v>3.88200036276079</v>
      </c>
      <c r="AJ693">
        <v>20.251099</v>
      </c>
      <c r="AK693">
        <v>10.580564644347699</v>
      </c>
      <c r="AL693">
        <v>796</v>
      </c>
      <c r="AM693">
        <v>789</v>
      </c>
      <c r="AN693">
        <v>12</v>
      </c>
      <c r="AO693" t="s">
        <v>11991</v>
      </c>
      <c r="AP693">
        <v>0.98823359099999997</v>
      </c>
      <c r="AQ693">
        <v>3</v>
      </c>
      <c r="AR693">
        <v>55.742890445184898</v>
      </c>
      <c r="AS693">
        <v>9.3242675602311902E-3</v>
      </c>
      <c r="AT693">
        <v>9.0466148743793398E-2</v>
      </c>
      <c r="AU693">
        <v>5.2265754497604101E-2</v>
      </c>
      <c r="AV693">
        <v>1.36640205307346</v>
      </c>
    </row>
    <row r="694" spans="1:48" x14ac:dyDescent="0.25">
      <c r="A694" t="s">
        <v>20455</v>
      </c>
      <c r="B694" s="6">
        <v>44664</v>
      </c>
      <c r="C694" t="s">
        <v>20456</v>
      </c>
      <c r="D694" t="s">
        <v>223</v>
      </c>
      <c r="E694">
        <v>360000000</v>
      </c>
      <c r="F694">
        <v>350354998.80000001</v>
      </c>
      <c r="G694">
        <v>0.129817925616456</v>
      </c>
      <c r="H694">
        <v>5.0333329999999998</v>
      </c>
      <c r="I694">
        <v>4.1007769999999999</v>
      </c>
      <c r="J694">
        <v>7.4128829999999999</v>
      </c>
      <c r="K694">
        <v>7.4128829999999999</v>
      </c>
      <c r="L694">
        <v>476.3</v>
      </c>
      <c r="M694">
        <v>478</v>
      </c>
      <c r="N694">
        <v>4.0833959999999996</v>
      </c>
      <c r="O694">
        <v>4.2100000000000401E-2</v>
      </c>
      <c r="P694">
        <v>-0.20224362824483499</v>
      </c>
      <c r="Q694">
        <v>-2.80606264322642</v>
      </c>
      <c r="R694">
        <v>94.612499999999997</v>
      </c>
      <c r="S694">
        <v>96.219499999999996</v>
      </c>
      <c r="T694">
        <v>94.612499999999997</v>
      </c>
      <c r="U694">
        <v>96.219499999999996</v>
      </c>
      <c r="V694" t="s">
        <v>11987</v>
      </c>
      <c r="W694" t="s">
        <v>19615</v>
      </c>
      <c r="X694" t="s">
        <v>1329</v>
      </c>
      <c r="Y694" t="s">
        <v>12201</v>
      </c>
      <c r="Z694" t="s">
        <v>11815</v>
      </c>
      <c r="AA694" t="s">
        <v>11839</v>
      </c>
      <c r="AB694" t="s">
        <v>11815</v>
      </c>
      <c r="AC694">
        <v>97.320832999999993</v>
      </c>
      <c r="AD694">
        <v>2.7083330000000001</v>
      </c>
      <c r="AE694" s="6">
        <v>44518</v>
      </c>
      <c r="AF694" s="6">
        <v>46507</v>
      </c>
      <c r="AG694" t="s">
        <v>19152</v>
      </c>
      <c r="AH694">
        <v>5.0333329999999998</v>
      </c>
      <c r="AI694">
        <v>4.1007766617718504</v>
      </c>
      <c r="AJ694">
        <v>20.894217999999999</v>
      </c>
      <c r="AK694">
        <v>7.4128830368060701</v>
      </c>
      <c r="AL694">
        <v>478</v>
      </c>
      <c r="AM694">
        <v>471</v>
      </c>
      <c r="AN694">
        <v>6.5</v>
      </c>
      <c r="AO694" t="s">
        <v>11991</v>
      </c>
      <c r="AP694">
        <v>1</v>
      </c>
      <c r="AQ694">
        <v>2</v>
      </c>
      <c r="AR694">
        <v>77.296138310916405</v>
      </c>
      <c r="AS694">
        <v>-7.3951383273026694E-2</v>
      </c>
      <c r="AT694">
        <v>-1.7289286884522399</v>
      </c>
      <c r="AU694">
        <v>-0.643525149230043</v>
      </c>
      <c r="AV694">
        <v>3.6600612056913202</v>
      </c>
    </row>
    <row r="695" spans="1:48" x14ac:dyDescent="0.25">
      <c r="A695" t="s">
        <v>14209</v>
      </c>
      <c r="B695" s="6">
        <v>44664</v>
      </c>
      <c r="C695" t="s">
        <v>14210</v>
      </c>
      <c r="D695" t="s">
        <v>212</v>
      </c>
      <c r="E695">
        <v>280000000</v>
      </c>
      <c r="F695">
        <v>282426667.60000002</v>
      </c>
      <c r="G695">
        <v>0.104648268904906</v>
      </c>
      <c r="H695">
        <v>1.272222</v>
      </c>
      <c r="I695">
        <v>1.2038009999999999</v>
      </c>
      <c r="J695">
        <v>4.7637159999999996</v>
      </c>
      <c r="K695">
        <v>4.7637159999999996</v>
      </c>
      <c r="L695">
        <v>291.269399999999</v>
      </c>
      <c r="M695">
        <v>287</v>
      </c>
      <c r="N695">
        <v>1.20065</v>
      </c>
      <c r="O695">
        <v>6.6100000000002199E-2</v>
      </c>
      <c r="P695">
        <v>0.231865750164717</v>
      </c>
      <c r="Q695">
        <v>-3.45629092335095</v>
      </c>
      <c r="R695">
        <v>99.5</v>
      </c>
      <c r="S695">
        <v>101.5</v>
      </c>
      <c r="T695">
        <v>99.5</v>
      </c>
      <c r="U695">
        <v>101.5</v>
      </c>
      <c r="V695" t="s">
        <v>11987</v>
      </c>
      <c r="W695" t="s">
        <v>6323</v>
      </c>
      <c r="X695" t="s">
        <v>1778</v>
      </c>
      <c r="Y695" t="s">
        <v>12097</v>
      </c>
      <c r="Z695" t="s">
        <v>11839</v>
      </c>
      <c r="AA695" t="s">
        <v>290</v>
      </c>
      <c r="AB695" t="s">
        <v>753</v>
      </c>
      <c r="AC695">
        <v>100.86666700000001</v>
      </c>
      <c r="AD695">
        <v>1.3666670000000001</v>
      </c>
      <c r="AE695" s="6">
        <v>42577</v>
      </c>
      <c r="AF695" s="6">
        <v>45133</v>
      </c>
      <c r="AG695" t="s">
        <v>1747</v>
      </c>
      <c r="AH695">
        <v>1.272222</v>
      </c>
      <c r="AI695">
        <v>1.2038008289353701</v>
      </c>
      <c r="AJ695">
        <v>2.5662099999999999</v>
      </c>
      <c r="AK695">
        <v>4.7637163844002801</v>
      </c>
      <c r="AL695">
        <v>287</v>
      </c>
      <c r="AM695">
        <v>250</v>
      </c>
      <c r="AN695">
        <v>6</v>
      </c>
      <c r="AO695" t="s">
        <v>11991</v>
      </c>
      <c r="AP695">
        <v>1</v>
      </c>
      <c r="AQ695">
        <v>2</v>
      </c>
      <c r="AR695">
        <v>74.682326181285504</v>
      </c>
      <c r="AS695">
        <v>5.2700000000000002E-4</v>
      </c>
      <c r="AT695">
        <v>2.9574740669744402E-3</v>
      </c>
      <c r="AU695">
        <v>5.5105491846916196E-3</v>
      </c>
      <c r="AV695">
        <v>3.20822293098217E-2</v>
      </c>
    </row>
    <row r="696" spans="1:48" x14ac:dyDescent="0.25">
      <c r="A696" t="s">
        <v>14211</v>
      </c>
      <c r="B696" s="6">
        <v>44664</v>
      </c>
      <c r="C696" t="s">
        <v>14212</v>
      </c>
      <c r="D696" t="s">
        <v>326</v>
      </c>
      <c r="E696">
        <v>219000000</v>
      </c>
      <c r="F696">
        <v>210844532</v>
      </c>
      <c r="G696">
        <v>7.8124758781709602E-2</v>
      </c>
      <c r="H696">
        <v>1.891667</v>
      </c>
      <c r="I696">
        <v>1.7436</v>
      </c>
      <c r="J696">
        <v>7.5025500000000003</v>
      </c>
      <c r="K696">
        <v>7.5025500000000003</v>
      </c>
      <c r="L696">
        <v>523.27829999999994</v>
      </c>
      <c r="M696">
        <v>522</v>
      </c>
      <c r="N696">
        <v>1.7373989999999999</v>
      </c>
      <c r="O696">
        <v>0.72509999999998898</v>
      </c>
      <c r="P696">
        <v>0.56215514218256302</v>
      </c>
      <c r="Q696">
        <v>-4.4189344484672599</v>
      </c>
      <c r="R696">
        <v>95.612499999999997</v>
      </c>
      <c r="S696">
        <v>97.602500000000006</v>
      </c>
      <c r="T696">
        <v>95.612499999999997</v>
      </c>
      <c r="U696">
        <v>97.602500000000006</v>
      </c>
      <c r="V696" t="s">
        <v>11987</v>
      </c>
      <c r="W696" t="s">
        <v>10880</v>
      </c>
      <c r="X696" t="s">
        <v>1778</v>
      </c>
      <c r="Y696" t="s">
        <v>12097</v>
      </c>
      <c r="Z696" t="s">
        <v>11844</v>
      </c>
      <c r="AA696" t="s">
        <v>283</v>
      </c>
      <c r="AB696" t="s">
        <v>11815</v>
      </c>
      <c r="AC696">
        <v>96.276042000000004</v>
      </c>
      <c r="AD696">
        <v>0.66354199999999997</v>
      </c>
      <c r="AE696" s="6">
        <v>43168</v>
      </c>
      <c r="AF696" s="6">
        <v>45360</v>
      </c>
      <c r="AG696" t="s">
        <v>1770</v>
      </c>
      <c r="AH696">
        <v>1.891667</v>
      </c>
      <c r="AI696">
        <v>1.7435995802762601</v>
      </c>
      <c r="AJ696">
        <v>4.0706129999999998</v>
      </c>
      <c r="AK696">
        <v>7.5025496381095103</v>
      </c>
      <c r="AL696">
        <v>522</v>
      </c>
      <c r="AM696">
        <v>494</v>
      </c>
      <c r="AN696">
        <v>6.125</v>
      </c>
      <c r="AO696" t="s">
        <v>11991</v>
      </c>
      <c r="AP696">
        <v>1</v>
      </c>
      <c r="AQ696">
        <v>3</v>
      </c>
      <c r="AR696">
        <v>50.1718990984389</v>
      </c>
      <c r="AS696">
        <v>1.64051399680431E-2</v>
      </c>
      <c r="AT696">
        <v>5.6080270099570798E-2</v>
      </c>
      <c r="AU696">
        <v>5.7946070088938401E-2</v>
      </c>
      <c r="AV696">
        <v>-3.6706132550676802</v>
      </c>
    </row>
    <row r="697" spans="1:48" x14ac:dyDescent="0.25">
      <c r="A697" t="s">
        <v>21514</v>
      </c>
      <c r="B697" s="6">
        <v>44664</v>
      </c>
      <c r="C697" t="s">
        <v>21515</v>
      </c>
      <c r="D697" t="s">
        <v>373</v>
      </c>
      <c r="E697">
        <v>180000000</v>
      </c>
      <c r="F697">
        <v>178316249.40000001</v>
      </c>
      <c r="G697">
        <v>6.6071971800319707E-2</v>
      </c>
      <c r="H697">
        <v>4.7833329999999998</v>
      </c>
      <c r="I697">
        <v>3.8110309999999998</v>
      </c>
      <c r="J697">
        <v>8.8256099999999993</v>
      </c>
      <c r="K697">
        <v>8.8256099999999993</v>
      </c>
      <c r="L697">
        <v>618.570999999999</v>
      </c>
      <c r="M697">
        <v>621</v>
      </c>
      <c r="N697">
        <v>3.7892160000000001</v>
      </c>
      <c r="O697">
        <v>-0.15819999999999701</v>
      </c>
      <c r="P697">
        <v>7.6467379364841798E-2</v>
      </c>
      <c r="Q697">
        <v>-1.71825729476592</v>
      </c>
      <c r="R697">
        <v>97.25</v>
      </c>
      <c r="S697">
        <v>98.25</v>
      </c>
      <c r="T697">
        <v>97.25</v>
      </c>
      <c r="U697">
        <v>98.25</v>
      </c>
      <c r="V697" t="s">
        <v>11987</v>
      </c>
      <c r="W697" t="s">
        <v>21398</v>
      </c>
      <c r="X697" t="s">
        <v>1778</v>
      </c>
      <c r="Y697" t="s">
        <v>12097</v>
      </c>
      <c r="Z697" t="s">
        <v>11839</v>
      </c>
      <c r="AA697" t="s">
        <v>248</v>
      </c>
      <c r="AB697" t="s">
        <v>11815</v>
      </c>
      <c r="AC697">
        <v>99.064582999999999</v>
      </c>
      <c r="AD697">
        <v>1.8145830000000001</v>
      </c>
      <c r="AE697" s="6">
        <v>44592</v>
      </c>
      <c r="AF697" s="6">
        <v>46418</v>
      </c>
      <c r="AG697" t="s">
        <v>1651</v>
      </c>
      <c r="AH697">
        <v>4.7833329999999998</v>
      </c>
      <c r="AI697">
        <v>3.8110311438245499</v>
      </c>
      <c r="AJ697">
        <v>18.258461</v>
      </c>
      <c r="AK697">
        <v>8.8256095375855992</v>
      </c>
      <c r="AL697">
        <v>621</v>
      </c>
      <c r="AM697">
        <v>613</v>
      </c>
      <c r="AN697">
        <v>8.375</v>
      </c>
      <c r="AO697" t="s">
        <v>11991</v>
      </c>
      <c r="AP697">
        <v>1</v>
      </c>
      <c r="AQ697">
        <v>3</v>
      </c>
      <c r="AR697">
        <v>55.308824167339097</v>
      </c>
      <c r="AS697">
        <v>0.102354668159165</v>
      </c>
      <c r="AT697">
        <v>2.4319687213543002</v>
      </c>
      <c r="AU697">
        <v>0.86626597885371104</v>
      </c>
      <c r="AV697">
        <v>5.3823497739601702</v>
      </c>
    </row>
    <row r="698" spans="1:48" x14ac:dyDescent="0.25">
      <c r="A698" t="s">
        <v>14213</v>
      </c>
      <c r="B698" s="6">
        <v>44664</v>
      </c>
      <c r="C698" t="s">
        <v>14214</v>
      </c>
      <c r="D698" t="s">
        <v>212</v>
      </c>
      <c r="E698">
        <v>300000000</v>
      </c>
      <c r="F698">
        <v>313352082</v>
      </c>
      <c r="G698">
        <v>0.116107141077382</v>
      </c>
      <c r="H698">
        <v>2.1694439999999999</v>
      </c>
      <c r="I698">
        <v>2.0023080000000002</v>
      </c>
      <c r="J698">
        <v>4.2599239999999998</v>
      </c>
      <c r="K698">
        <v>4.2599239999999998</v>
      </c>
      <c r="L698">
        <v>187.93069999999901</v>
      </c>
      <c r="M698">
        <v>187</v>
      </c>
      <c r="N698">
        <v>1.993196</v>
      </c>
      <c r="O698">
        <v>-0.8</v>
      </c>
      <c r="P698">
        <v>2.3942755857372302</v>
      </c>
      <c r="Q698">
        <v>-0.44216070969635901</v>
      </c>
      <c r="R698">
        <v>102.55</v>
      </c>
      <c r="S698">
        <v>103.05</v>
      </c>
      <c r="T698">
        <v>102.55</v>
      </c>
      <c r="U698">
        <v>103.05</v>
      </c>
      <c r="V698" t="s">
        <v>11987</v>
      </c>
      <c r="W698" t="s">
        <v>9442</v>
      </c>
      <c r="X698" t="s">
        <v>1778</v>
      </c>
      <c r="Y698" t="s">
        <v>12097</v>
      </c>
      <c r="Z698" t="s">
        <v>11839</v>
      </c>
      <c r="AA698" t="s">
        <v>290</v>
      </c>
      <c r="AB698" t="s">
        <v>753</v>
      </c>
      <c r="AC698">
        <v>104.450694</v>
      </c>
      <c r="AD698">
        <v>1.9006940000000001</v>
      </c>
      <c r="AE698" s="6">
        <v>43635</v>
      </c>
      <c r="AF698" s="6">
        <v>45462</v>
      </c>
      <c r="AG698" t="s">
        <v>2355</v>
      </c>
      <c r="AH698">
        <v>2.1694439999999999</v>
      </c>
      <c r="AI698">
        <v>2.0023080561951301</v>
      </c>
      <c r="AJ698">
        <v>5.136501</v>
      </c>
      <c r="AK698">
        <v>4.25992392360964</v>
      </c>
      <c r="AL698">
        <v>187</v>
      </c>
      <c r="AM698">
        <v>164</v>
      </c>
      <c r="AN698">
        <v>5.75</v>
      </c>
      <c r="AO698" t="s">
        <v>11991</v>
      </c>
      <c r="AP698">
        <v>1</v>
      </c>
      <c r="AQ698">
        <v>1</v>
      </c>
      <c r="AR698">
        <v>83.451291473555997</v>
      </c>
      <c r="AS698">
        <v>6.8038461004960001E-3</v>
      </c>
      <c r="AT698">
        <v>4.9719847440044797E-2</v>
      </c>
      <c r="AU698">
        <v>2.9581961359824001E-2</v>
      </c>
      <c r="AV698">
        <v>0.244320260348587</v>
      </c>
    </row>
    <row r="699" spans="1:48" x14ac:dyDescent="0.25">
      <c r="A699" t="s">
        <v>14215</v>
      </c>
      <c r="B699" s="6">
        <v>44664</v>
      </c>
      <c r="C699" t="s">
        <v>14216</v>
      </c>
      <c r="D699" t="s">
        <v>223</v>
      </c>
      <c r="E699">
        <v>360000000</v>
      </c>
      <c r="F699">
        <v>353625001.19999999</v>
      </c>
      <c r="G699">
        <v>0.131029567892955</v>
      </c>
      <c r="H699">
        <v>5.8694439999999997</v>
      </c>
      <c r="I699">
        <v>4.6312939999999996</v>
      </c>
      <c r="J699">
        <v>7.8750730000000004</v>
      </c>
      <c r="K699">
        <v>7.8750730000000004</v>
      </c>
      <c r="L699">
        <v>520.30330000000004</v>
      </c>
      <c r="M699">
        <v>522</v>
      </c>
      <c r="N699">
        <v>4.610862</v>
      </c>
      <c r="O699">
        <v>-0.169399999999997</v>
      </c>
      <c r="P699">
        <v>1.85785295364022</v>
      </c>
      <c r="Q699">
        <v>5.7788274752338298</v>
      </c>
      <c r="R699">
        <v>97.25</v>
      </c>
      <c r="S699">
        <v>98.25</v>
      </c>
      <c r="T699">
        <v>97.25</v>
      </c>
      <c r="U699">
        <v>98.25</v>
      </c>
      <c r="V699" t="s">
        <v>11987</v>
      </c>
      <c r="W699" t="s">
        <v>7389</v>
      </c>
      <c r="X699" t="s">
        <v>1799</v>
      </c>
      <c r="Y699" t="s">
        <v>12201</v>
      </c>
      <c r="Z699" t="s">
        <v>11844</v>
      </c>
      <c r="AA699" t="s">
        <v>367</v>
      </c>
      <c r="AB699" t="s">
        <v>11815</v>
      </c>
      <c r="AC699">
        <v>98.229167000000004</v>
      </c>
      <c r="AD699">
        <v>0.97916700000000001</v>
      </c>
      <c r="AE699" s="6">
        <v>44259</v>
      </c>
      <c r="AF699" s="6">
        <v>46813</v>
      </c>
      <c r="AG699" t="s">
        <v>2570</v>
      </c>
      <c r="AH699">
        <v>5.8694439999999997</v>
      </c>
      <c r="AI699">
        <v>4.6312943298210998</v>
      </c>
      <c r="AJ699">
        <v>26.582294000000001</v>
      </c>
      <c r="AK699">
        <v>7.87507319130781</v>
      </c>
      <c r="AL699">
        <v>522</v>
      </c>
      <c r="AM699">
        <v>518</v>
      </c>
      <c r="AN699">
        <v>7.5</v>
      </c>
      <c r="AO699" t="s">
        <v>11991</v>
      </c>
      <c r="AP699">
        <v>1</v>
      </c>
      <c r="AQ699">
        <v>2</v>
      </c>
      <c r="AR699">
        <v>76.3270941497601</v>
      </c>
      <c r="AS699">
        <v>-2.3588617240179102E-2</v>
      </c>
      <c r="AT699">
        <v>1.4403525084019799</v>
      </c>
      <c r="AU699">
        <v>0.43960543158300402</v>
      </c>
      <c r="AV699">
        <v>0.41378367487568801</v>
      </c>
    </row>
    <row r="700" spans="1:48" x14ac:dyDescent="0.25">
      <c r="A700" t="s">
        <v>14217</v>
      </c>
      <c r="B700" s="6">
        <v>44664</v>
      </c>
      <c r="C700" t="s">
        <v>14218</v>
      </c>
      <c r="D700" t="s">
        <v>223</v>
      </c>
      <c r="E700">
        <v>520000000</v>
      </c>
      <c r="F700">
        <v>516013331.60000002</v>
      </c>
      <c r="G700">
        <v>0.191199727499788</v>
      </c>
      <c r="H700">
        <v>3.9611109999999998</v>
      </c>
      <c r="I700">
        <v>3.4051239999999998</v>
      </c>
      <c r="J700">
        <v>7.1353850000000003</v>
      </c>
      <c r="K700">
        <v>7.1353850000000003</v>
      </c>
      <c r="L700">
        <v>453.0018</v>
      </c>
      <c r="M700">
        <v>453</v>
      </c>
      <c r="N700">
        <v>3.387591</v>
      </c>
      <c r="O700">
        <v>0.49159999999999199</v>
      </c>
      <c r="P700">
        <v>1.4331649449839501</v>
      </c>
      <c r="Q700">
        <v>4.1289761526360103</v>
      </c>
      <c r="R700">
        <v>98.956249999999997</v>
      </c>
      <c r="S700">
        <v>99.960250000000002</v>
      </c>
      <c r="T700">
        <v>98.956249999999997</v>
      </c>
      <c r="U700">
        <v>99.960250000000002</v>
      </c>
      <c r="V700" t="s">
        <v>11987</v>
      </c>
      <c r="W700" t="s">
        <v>7387</v>
      </c>
      <c r="X700" t="s">
        <v>1799</v>
      </c>
      <c r="Y700" t="s">
        <v>12201</v>
      </c>
      <c r="Z700" t="s">
        <v>11844</v>
      </c>
      <c r="AA700" t="s">
        <v>367</v>
      </c>
      <c r="AB700" t="s">
        <v>11815</v>
      </c>
      <c r="AC700">
        <v>99.233333000000002</v>
      </c>
      <c r="AD700">
        <v>0.27708300000000002</v>
      </c>
      <c r="AE700" s="6">
        <v>43559</v>
      </c>
      <c r="AF700" s="6">
        <v>46116</v>
      </c>
      <c r="AG700" t="s">
        <v>2570</v>
      </c>
      <c r="AH700">
        <v>3.9611109999999998</v>
      </c>
      <c r="AI700">
        <v>3.40512430591897</v>
      </c>
      <c r="AJ700">
        <v>14.211081999999999</v>
      </c>
      <c r="AK700">
        <v>7.1353853094660202</v>
      </c>
      <c r="AL700">
        <v>453</v>
      </c>
      <c r="AM700">
        <v>444</v>
      </c>
      <c r="AN700">
        <v>7.125</v>
      </c>
      <c r="AO700" t="s">
        <v>11991</v>
      </c>
      <c r="AP700">
        <v>1</v>
      </c>
      <c r="AQ700">
        <v>2</v>
      </c>
      <c r="AR700">
        <v>76.3270941497601</v>
      </c>
      <c r="AS700">
        <v>-2.3588617240179102E-2</v>
      </c>
      <c r="AT700">
        <v>1.4403525084019799</v>
      </c>
      <c r="AU700">
        <v>0.43960543158300402</v>
      </c>
      <c r="AV700">
        <v>0.41378367487568801</v>
      </c>
    </row>
    <row r="701" spans="1:48" x14ac:dyDescent="0.25">
      <c r="A701" t="s">
        <v>18804</v>
      </c>
      <c r="B701" s="6">
        <v>44664</v>
      </c>
      <c r="C701" t="s">
        <v>18805</v>
      </c>
      <c r="D701" t="s">
        <v>223</v>
      </c>
      <c r="E701">
        <v>320000000</v>
      </c>
      <c r="F701">
        <v>329448889.60000002</v>
      </c>
      <c r="G701">
        <v>0.12207153199184401</v>
      </c>
      <c r="H701">
        <v>5.036111</v>
      </c>
      <c r="I701">
        <v>3.9751210000000001</v>
      </c>
      <c r="J701">
        <v>7.6879249999999999</v>
      </c>
      <c r="K701">
        <v>7.6879249999999999</v>
      </c>
      <c r="L701">
        <v>503.796799999999</v>
      </c>
      <c r="M701">
        <v>506</v>
      </c>
      <c r="N701">
        <v>3.9578280000000001</v>
      </c>
      <c r="O701">
        <v>0.174999999999991</v>
      </c>
      <c r="P701">
        <v>1.5299491762573201</v>
      </c>
      <c r="Q701">
        <v>5.4964099265859696</v>
      </c>
      <c r="R701">
        <v>99.25</v>
      </c>
      <c r="S701">
        <v>100.25</v>
      </c>
      <c r="T701">
        <v>99.25</v>
      </c>
      <c r="U701">
        <v>100.25</v>
      </c>
      <c r="V701" t="s">
        <v>11987</v>
      </c>
      <c r="W701" t="s">
        <v>18806</v>
      </c>
      <c r="X701" t="s">
        <v>1799</v>
      </c>
      <c r="Y701" t="s">
        <v>12201</v>
      </c>
      <c r="Z701" t="s">
        <v>11844</v>
      </c>
      <c r="AA701" t="s">
        <v>367</v>
      </c>
      <c r="AB701" t="s">
        <v>11815</v>
      </c>
      <c r="AC701">
        <v>102.952778</v>
      </c>
      <c r="AD701">
        <v>3.7027779999999999</v>
      </c>
      <c r="AE701" s="6">
        <v>44495</v>
      </c>
      <c r="AF701" s="6">
        <v>46508</v>
      </c>
      <c r="AG701" t="s">
        <v>2570</v>
      </c>
      <c r="AH701">
        <v>3.536111</v>
      </c>
      <c r="AI701">
        <v>2.95187031241479</v>
      </c>
      <c r="AJ701">
        <v>11.041098</v>
      </c>
      <c r="AK701">
        <v>7.6662399873296998</v>
      </c>
      <c r="AL701">
        <v>508</v>
      </c>
      <c r="AM701">
        <v>497</v>
      </c>
      <c r="AN701">
        <v>7.75</v>
      </c>
      <c r="AO701" t="s">
        <v>11991</v>
      </c>
      <c r="AP701">
        <v>1</v>
      </c>
      <c r="AQ701">
        <v>2</v>
      </c>
      <c r="AR701">
        <v>76.3270941497601</v>
      </c>
      <c r="AS701">
        <v>-2.3588617240179102E-2</v>
      </c>
      <c r="AT701">
        <v>1.4403525084019799</v>
      </c>
      <c r="AU701">
        <v>0.43960543158300402</v>
      </c>
      <c r="AV701">
        <v>0.41378367487568801</v>
      </c>
    </row>
    <row r="702" spans="1:48" x14ac:dyDescent="0.25">
      <c r="A702" t="s">
        <v>14219</v>
      </c>
      <c r="B702" s="6">
        <v>44664</v>
      </c>
      <c r="C702" t="s">
        <v>14220</v>
      </c>
      <c r="D702" t="s">
        <v>223</v>
      </c>
      <c r="E702">
        <v>480000000</v>
      </c>
      <c r="F702">
        <v>397986667.19999999</v>
      </c>
      <c r="G702">
        <v>0.147467008422518</v>
      </c>
      <c r="H702">
        <v>2.8694440000000001</v>
      </c>
      <c r="I702">
        <v>2.4327809999999999</v>
      </c>
      <c r="J702">
        <v>14.433997</v>
      </c>
      <c r="K702">
        <v>14.433997</v>
      </c>
      <c r="L702">
        <v>1189.798</v>
      </c>
      <c r="M702">
        <v>1191</v>
      </c>
      <c r="N702">
        <v>2.421373</v>
      </c>
      <c r="O702">
        <v>9.3900000000002301E-2</v>
      </c>
      <c r="P702">
        <v>-0.87011458609164105</v>
      </c>
      <c r="Q702">
        <v>2.6224652655276</v>
      </c>
      <c r="R702">
        <v>82</v>
      </c>
      <c r="S702">
        <v>83</v>
      </c>
      <c r="T702">
        <v>82</v>
      </c>
      <c r="U702">
        <v>83</v>
      </c>
      <c r="V702" t="s">
        <v>11987</v>
      </c>
      <c r="W702" t="s">
        <v>11623</v>
      </c>
      <c r="X702" t="s">
        <v>1799</v>
      </c>
      <c r="Y702" t="s">
        <v>12201</v>
      </c>
      <c r="Z702" t="s">
        <v>11854</v>
      </c>
      <c r="AA702" t="s">
        <v>434</v>
      </c>
      <c r="AB702" t="s">
        <v>12045</v>
      </c>
      <c r="AC702">
        <v>82.913888999999998</v>
      </c>
      <c r="AD702">
        <v>0.91388899999999995</v>
      </c>
      <c r="AE702" s="6">
        <v>43182</v>
      </c>
      <c r="AF702" s="6">
        <v>45717</v>
      </c>
      <c r="AG702" t="s">
        <v>2430</v>
      </c>
      <c r="AH702">
        <v>2.8694440000000001</v>
      </c>
      <c r="AI702">
        <v>2.4327809197261101</v>
      </c>
      <c r="AJ702">
        <v>7.4416690000000001</v>
      </c>
      <c r="AK702">
        <v>14.433996855592101</v>
      </c>
      <c r="AL702">
        <v>1191</v>
      </c>
      <c r="AM702">
        <v>1176</v>
      </c>
      <c r="AN702">
        <v>7</v>
      </c>
      <c r="AO702" t="s">
        <v>11991</v>
      </c>
      <c r="AP702">
        <v>1</v>
      </c>
      <c r="AQ702">
        <v>3</v>
      </c>
      <c r="AR702">
        <v>49.399066203994003</v>
      </c>
      <c r="AS702">
        <v>3.7570793382961598E-2</v>
      </c>
      <c r="AT702">
        <v>0.428245543174952</v>
      </c>
      <c r="AU702">
        <v>0.21262248592524399</v>
      </c>
      <c r="AV702">
        <v>1.0961019738315001</v>
      </c>
    </row>
    <row r="703" spans="1:48" x14ac:dyDescent="0.25">
      <c r="A703" t="s">
        <v>16592</v>
      </c>
      <c r="B703" s="6">
        <v>44664</v>
      </c>
      <c r="C703" t="s">
        <v>16593</v>
      </c>
      <c r="D703" t="s">
        <v>223</v>
      </c>
      <c r="E703">
        <v>1080000000</v>
      </c>
      <c r="F703">
        <v>1131097500</v>
      </c>
      <c r="G703">
        <v>0.41910842323611702</v>
      </c>
      <c r="H703">
        <v>3.5194399999999999</v>
      </c>
      <c r="I703">
        <v>2.7505929999999998</v>
      </c>
      <c r="J703">
        <v>9.7655060000000002</v>
      </c>
      <c r="K703">
        <v>9.7655060000000002</v>
      </c>
      <c r="L703">
        <v>717.86900000000003</v>
      </c>
      <c r="M703">
        <v>721</v>
      </c>
      <c r="N703">
        <v>2.7375929999999999</v>
      </c>
      <c r="O703">
        <v>-0.36730000000000301</v>
      </c>
      <c r="P703">
        <v>2.25507153988058E-2</v>
      </c>
      <c r="Q703">
        <v>2.98550541552444</v>
      </c>
      <c r="R703">
        <v>100.375</v>
      </c>
      <c r="S703">
        <v>101.375</v>
      </c>
      <c r="T703">
        <v>100.375</v>
      </c>
      <c r="U703">
        <v>101.375</v>
      </c>
      <c r="V703" t="s">
        <v>11987</v>
      </c>
      <c r="W703" t="s">
        <v>16533</v>
      </c>
      <c r="X703" t="s">
        <v>1799</v>
      </c>
      <c r="Y703" t="s">
        <v>12201</v>
      </c>
      <c r="Z703" t="s">
        <v>11877</v>
      </c>
      <c r="AA703" t="s">
        <v>283</v>
      </c>
      <c r="AB703" t="s">
        <v>11815</v>
      </c>
      <c r="AC703">
        <v>104.73125</v>
      </c>
      <c r="AD703">
        <v>4.3562500000000002</v>
      </c>
      <c r="AE703" s="6">
        <v>44333</v>
      </c>
      <c r="AF703" s="6">
        <v>46157</v>
      </c>
      <c r="AG703" t="s">
        <v>2430</v>
      </c>
      <c r="AH703">
        <v>2.7416640000000001</v>
      </c>
      <c r="AI703">
        <v>2.2378533511862999</v>
      </c>
      <c r="AJ703">
        <v>7.0629059999999999</v>
      </c>
      <c r="AK703">
        <v>9.6543043885570903</v>
      </c>
      <c r="AL703">
        <v>715</v>
      </c>
      <c r="AM703">
        <v>700</v>
      </c>
      <c r="AN703">
        <v>10.25</v>
      </c>
      <c r="AO703" t="s">
        <v>11991</v>
      </c>
      <c r="AP703">
        <v>1</v>
      </c>
      <c r="AQ703">
        <v>3</v>
      </c>
      <c r="AR703">
        <v>49.399066203994003</v>
      </c>
      <c r="AS703">
        <v>3.7570793382961598E-2</v>
      </c>
      <c r="AT703">
        <v>0.428245543174952</v>
      </c>
      <c r="AU703">
        <v>0.21262248592524399</v>
      </c>
      <c r="AV703">
        <v>1.0961019738315001</v>
      </c>
    </row>
    <row r="704" spans="1:48" x14ac:dyDescent="0.25">
      <c r="A704" t="s">
        <v>21678</v>
      </c>
      <c r="B704" s="6">
        <v>44664</v>
      </c>
      <c r="C704" t="s">
        <v>21679</v>
      </c>
      <c r="D704" t="s">
        <v>373</v>
      </c>
      <c r="E704">
        <v>540000000</v>
      </c>
      <c r="F704">
        <v>532704373.19999999</v>
      </c>
      <c r="G704">
        <v>0.19738430144424801</v>
      </c>
      <c r="H704">
        <v>9.7916670000000003</v>
      </c>
      <c r="I704">
        <v>7.5409490000000003</v>
      </c>
      <c r="J704">
        <v>5.3090840000000004</v>
      </c>
      <c r="K704">
        <v>5.3090840000000004</v>
      </c>
      <c r="L704">
        <v>261.63900000000001</v>
      </c>
      <c r="M704">
        <v>263</v>
      </c>
      <c r="N704">
        <v>7.5137130000000001</v>
      </c>
      <c r="O704">
        <v>-0.100599999999995</v>
      </c>
      <c r="P704">
        <v>-1.61511018951527</v>
      </c>
      <c r="Q704">
        <v>-2.3576790000000001</v>
      </c>
      <c r="R704">
        <v>97.581249999999997</v>
      </c>
      <c r="S704">
        <v>98.600250000000003</v>
      </c>
      <c r="T704">
        <v>97.581249999999997</v>
      </c>
      <c r="U704">
        <v>98.600250000000003</v>
      </c>
      <c r="V704" t="s">
        <v>11987</v>
      </c>
      <c r="W704" t="s">
        <v>21195</v>
      </c>
      <c r="X704" t="s">
        <v>1899</v>
      </c>
      <c r="Y704" t="s">
        <v>12104</v>
      </c>
      <c r="Z704" t="s">
        <v>11839</v>
      </c>
      <c r="AA704" t="s">
        <v>268</v>
      </c>
      <c r="AB704" t="s">
        <v>753</v>
      </c>
      <c r="AC704">
        <v>98.648957999999993</v>
      </c>
      <c r="AD704">
        <v>1.0677080000000001</v>
      </c>
      <c r="AE704" s="6">
        <v>44595</v>
      </c>
      <c r="AF704" s="6">
        <v>48247</v>
      </c>
      <c r="AG704" t="s">
        <v>21028</v>
      </c>
      <c r="AH704">
        <v>9.7916670000000003</v>
      </c>
      <c r="AI704">
        <v>7.5409493317547103</v>
      </c>
      <c r="AJ704">
        <v>69.855847999999995</v>
      </c>
      <c r="AK704">
        <v>5.3090842514595504</v>
      </c>
      <c r="AL704">
        <v>263</v>
      </c>
      <c r="AM704">
        <v>257</v>
      </c>
      <c r="AN704">
        <v>5.125</v>
      </c>
      <c r="AO704" t="s">
        <v>11991</v>
      </c>
      <c r="AP704">
        <v>1</v>
      </c>
      <c r="AQ704">
        <v>3</v>
      </c>
      <c r="AR704">
        <v>50.106134282652498</v>
      </c>
      <c r="AS704">
        <v>-5.2611726075312497E-2</v>
      </c>
      <c r="AT704">
        <v>-1.4444951502368399</v>
      </c>
      <c r="AU704">
        <v>-0.56772454522302895</v>
      </c>
      <c r="AV704">
        <v>-1.6610030647361</v>
      </c>
    </row>
    <row r="705" spans="1:48" x14ac:dyDescent="0.25">
      <c r="A705" t="s">
        <v>21516</v>
      </c>
      <c r="B705" s="6">
        <v>44664</v>
      </c>
      <c r="C705" t="s">
        <v>21517</v>
      </c>
      <c r="D705" t="s">
        <v>280</v>
      </c>
      <c r="E705">
        <v>440000000</v>
      </c>
      <c r="F705">
        <v>434197500</v>
      </c>
      <c r="G705">
        <v>0.16088430006967899</v>
      </c>
      <c r="H705">
        <v>7.0250000000000004</v>
      </c>
      <c r="I705">
        <v>5.7466660000000003</v>
      </c>
      <c r="J705">
        <v>5.5104170000000003</v>
      </c>
      <c r="K705">
        <v>5.5104170000000003</v>
      </c>
      <c r="L705">
        <v>280.85000000000002</v>
      </c>
      <c r="M705">
        <v>282</v>
      </c>
      <c r="N705">
        <v>5.7210470000000004</v>
      </c>
      <c r="O705">
        <v>-0.24429999999999699</v>
      </c>
      <c r="P705">
        <v>-1.78730738835876</v>
      </c>
      <c r="Q705">
        <v>-2.1249969999999898</v>
      </c>
      <c r="R705">
        <v>97.5</v>
      </c>
      <c r="S705">
        <v>98.5</v>
      </c>
      <c r="T705">
        <v>97.5</v>
      </c>
      <c r="U705">
        <v>98.5</v>
      </c>
      <c r="V705" t="s">
        <v>11987</v>
      </c>
      <c r="W705" t="s">
        <v>21156</v>
      </c>
      <c r="X705" t="s">
        <v>1899</v>
      </c>
      <c r="Y705" t="s">
        <v>12104</v>
      </c>
      <c r="Z705" t="s">
        <v>11839</v>
      </c>
      <c r="AA705" t="s">
        <v>290</v>
      </c>
      <c r="AB705" t="s">
        <v>753</v>
      </c>
      <c r="AC705">
        <v>98.681250000000006</v>
      </c>
      <c r="AD705">
        <v>1.1812499999999999</v>
      </c>
      <c r="AE705" s="6">
        <v>44588</v>
      </c>
      <c r="AF705" s="6">
        <v>47235</v>
      </c>
      <c r="AG705" t="s">
        <v>2025</v>
      </c>
      <c r="AH705">
        <v>7.0250000000000004</v>
      </c>
      <c r="AI705">
        <v>5.7466657097619098</v>
      </c>
      <c r="AJ705">
        <v>39.840826</v>
      </c>
      <c r="AK705">
        <v>5.5104174739580403</v>
      </c>
      <c r="AL705">
        <v>282</v>
      </c>
      <c r="AM705">
        <v>280</v>
      </c>
      <c r="AN705">
        <v>5.25</v>
      </c>
      <c r="AO705" t="s">
        <v>11991</v>
      </c>
      <c r="AP705">
        <v>1</v>
      </c>
      <c r="AQ705">
        <v>4</v>
      </c>
      <c r="AR705">
        <v>28.3256980229663</v>
      </c>
      <c r="AS705">
        <v>2.4686573911029699E-2</v>
      </c>
      <c r="AT705">
        <v>2.1548267287982998</v>
      </c>
      <c r="AU705">
        <v>0.78910534880519001</v>
      </c>
      <c r="AV705">
        <v>4.9800298060417703</v>
      </c>
    </row>
    <row r="706" spans="1:48" x14ac:dyDescent="0.25">
      <c r="A706" t="s">
        <v>18640</v>
      </c>
      <c r="B706" s="6">
        <v>44664</v>
      </c>
      <c r="C706" t="s">
        <v>18641</v>
      </c>
      <c r="D706" t="s">
        <v>237</v>
      </c>
      <c r="E706">
        <v>198000000</v>
      </c>
      <c r="F706">
        <v>197589561.80000001</v>
      </c>
      <c r="G706">
        <v>7.3213361103421803E-2</v>
      </c>
      <c r="H706">
        <v>5.0416670000000003</v>
      </c>
      <c r="I706">
        <v>4.2115869999999997</v>
      </c>
      <c r="J706">
        <v>5.8800439999999998</v>
      </c>
      <c r="K706">
        <v>5.8800439999999998</v>
      </c>
      <c r="L706">
        <v>322.99400000000003</v>
      </c>
      <c r="M706">
        <v>324</v>
      </c>
      <c r="N706">
        <v>4.1935880000000001</v>
      </c>
      <c r="O706">
        <v>1.41929999999999</v>
      </c>
      <c r="P706">
        <v>-6.5371452937401597E-2</v>
      </c>
      <c r="Q706">
        <v>-4.3459913931200704</v>
      </c>
      <c r="R706">
        <v>97.1</v>
      </c>
      <c r="S706">
        <v>99.974999999999994</v>
      </c>
      <c r="T706">
        <v>97.1</v>
      </c>
      <c r="U706">
        <v>99.974999999999994</v>
      </c>
      <c r="V706" t="s">
        <v>11987</v>
      </c>
      <c r="W706" t="s">
        <v>5988</v>
      </c>
      <c r="X706" t="s">
        <v>1899</v>
      </c>
      <c r="Y706" t="s">
        <v>12104</v>
      </c>
      <c r="Z706" t="s">
        <v>11839</v>
      </c>
      <c r="AA706" t="s">
        <v>290</v>
      </c>
      <c r="AB706" t="s">
        <v>753</v>
      </c>
      <c r="AC706">
        <v>99.792708000000005</v>
      </c>
      <c r="AD706">
        <v>2.6927080000000001</v>
      </c>
      <c r="AE706" s="6">
        <v>42858</v>
      </c>
      <c r="AF706" s="6">
        <v>46510</v>
      </c>
      <c r="AG706" t="s">
        <v>1326</v>
      </c>
      <c r="AH706">
        <v>5.0416670000000003</v>
      </c>
      <c r="AI706">
        <v>4.2115871463556402</v>
      </c>
      <c r="AJ706">
        <v>21.770161000000002</v>
      </c>
      <c r="AK706">
        <v>5.8800444373563101</v>
      </c>
      <c r="AL706">
        <v>324</v>
      </c>
      <c r="AM706">
        <v>318</v>
      </c>
      <c r="AN706">
        <v>5.875</v>
      </c>
      <c r="AO706" t="s">
        <v>11991</v>
      </c>
      <c r="AP706">
        <v>1</v>
      </c>
      <c r="AQ706">
        <v>3</v>
      </c>
      <c r="AR706">
        <v>40.898948241110404</v>
      </c>
      <c r="AS706">
        <v>2.0697237169329599E-2</v>
      </c>
      <c r="AT706">
        <v>-0.28112859550510899</v>
      </c>
      <c r="AU706">
        <v>-3.0655705179121601E-2</v>
      </c>
      <c r="AV706">
        <v>-1.3960676631637901</v>
      </c>
    </row>
    <row r="707" spans="1:48" x14ac:dyDescent="0.25">
      <c r="A707" t="s">
        <v>14221</v>
      </c>
      <c r="B707" s="6">
        <v>44664</v>
      </c>
      <c r="C707" t="s">
        <v>14222</v>
      </c>
      <c r="D707" t="s">
        <v>237</v>
      </c>
      <c r="E707">
        <v>560000000</v>
      </c>
      <c r="F707">
        <v>576722221.60000002</v>
      </c>
      <c r="G707">
        <v>0.21369434636713999</v>
      </c>
      <c r="H707">
        <v>7.0222220000000002</v>
      </c>
      <c r="I707">
        <v>5.483231</v>
      </c>
      <c r="J707">
        <v>6.0726079999999998</v>
      </c>
      <c r="K707">
        <v>6.0726079999999998</v>
      </c>
      <c r="L707">
        <v>337.06819999999999</v>
      </c>
      <c r="M707">
        <v>339</v>
      </c>
      <c r="N707">
        <v>5.4587079999999997</v>
      </c>
      <c r="O707">
        <v>-0.17500000000000199</v>
      </c>
      <c r="P707">
        <v>-0.72963404736261495</v>
      </c>
      <c r="Q707">
        <v>-5.1305028252900398</v>
      </c>
      <c r="R707">
        <v>100</v>
      </c>
      <c r="S707">
        <v>101</v>
      </c>
      <c r="T707">
        <v>100</v>
      </c>
      <c r="U707">
        <v>101</v>
      </c>
      <c r="V707" t="s">
        <v>11987</v>
      </c>
      <c r="W707" t="s">
        <v>5566</v>
      </c>
      <c r="X707" t="s">
        <v>1899</v>
      </c>
      <c r="Y707" t="s">
        <v>12104</v>
      </c>
      <c r="Z707" t="s">
        <v>11859</v>
      </c>
      <c r="AA707" t="s">
        <v>396</v>
      </c>
      <c r="AB707" t="s">
        <v>753</v>
      </c>
      <c r="AC707">
        <v>102.98611099999999</v>
      </c>
      <c r="AD707">
        <v>2.9861110000000002</v>
      </c>
      <c r="AE707" s="6">
        <v>44312</v>
      </c>
      <c r="AF707" s="6">
        <v>47234</v>
      </c>
      <c r="AG707" t="s">
        <v>1056</v>
      </c>
      <c r="AH707">
        <v>5.0222220000000002</v>
      </c>
      <c r="AI707">
        <v>4.1548869291794599</v>
      </c>
      <c r="AJ707">
        <v>21.381723999999998</v>
      </c>
      <c r="AK707">
        <v>6.0158740251243401</v>
      </c>
      <c r="AL707">
        <v>338</v>
      </c>
      <c r="AM707">
        <v>331</v>
      </c>
      <c r="AN707">
        <v>6.25</v>
      </c>
      <c r="AO707" t="s">
        <v>11991</v>
      </c>
      <c r="AP707">
        <v>1</v>
      </c>
      <c r="AQ707">
        <v>2</v>
      </c>
      <c r="AR707">
        <v>61.2544560121259</v>
      </c>
      <c r="AS707">
        <v>1.56E-4</v>
      </c>
      <c r="AT707">
        <v>2.6858780019558899</v>
      </c>
      <c r="AU707">
        <v>-5.6346134379126001E-2</v>
      </c>
      <c r="AV707">
        <v>6.3603754340319503</v>
      </c>
    </row>
    <row r="708" spans="1:48" x14ac:dyDescent="0.25">
      <c r="A708" t="s">
        <v>16594</v>
      </c>
      <c r="B708" s="6">
        <v>44664</v>
      </c>
      <c r="C708" t="s">
        <v>16595</v>
      </c>
      <c r="D708" t="s">
        <v>212</v>
      </c>
      <c r="E708">
        <v>169579936.80000001</v>
      </c>
      <c r="F708">
        <v>159333069.09999999</v>
      </c>
      <c r="G708">
        <v>5.9038085901327399E-2</v>
      </c>
      <c r="H708">
        <v>27.7</v>
      </c>
      <c r="I708">
        <v>3.7625600000000001</v>
      </c>
      <c r="J708">
        <v>4.5312089999999996</v>
      </c>
      <c r="K708">
        <v>4.5312089999999996</v>
      </c>
      <c r="L708">
        <v>169.249899999999</v>
      </c>
      <c r="M708">
        <v>168</v>
      </c>
      <c r="N708">
        <v>16.343889999999998</v>
      </c>
      <c r="O708">
        <v>-0.100999999999995</v>
      </c>
      <c r="P708">
        <v>-2.5376067127336199E-2</v>
      </c>
      <c r="Q708">
        <v>-5.2014901830917202</v>
      </c>
      <c r="R708">
        <v>93.875</v>
      </c>
      <c r="S708">
        <v>94.875</v>
      </c>
      <c r="T708">
        <v>93.875</v>
      </c>
      <c r="U708">
        <v>94.875</v>
      </c>
      <c r="V708" t="s">
        <v>11987</v>
      </c>
      <c r="W708" t="s">
        <v>16596</v>
      </c>
      <c r="X708" t="s">
        <v>14225</v>
      </c>
      <c r="Y708" t="s">
        <v>625</v>
      </c>
      <c r="Z708" t="s">
        <v>11839</v>
      </c>
      <c r="AA708" t="s">
        <v>358</v>
      </c>
      <c r="AB708" t="s">
        <v>11990</v>
      </c>
      <c r="AC708">
        <v>93.957499999999996</v>
      </c>
      <c r="AD708">
        <v>8.2500000000000004E-2</v>
      </c>
      <c r="AE708" s="6">
        <v>44293</v>
      </c>
      <c r="AF708" s="6">
        <v>54788</v>
      </c>
      <c r="AG708" t="s">
        <v>413</v>
      </c>
      <c r="AH708">
        <v>3.9694440000000002</v>
      </c>
      <c r="AI708">
        <v>3.7233811116204998</v>
      </c>
      <c r="AJ708">
        <v>16.041150999999999</v>
      </c>
      <c r="AK708">
        <v>4.1123401340921797</v>
      </c>
      <c r="AL708">
        <v>149</v>
      </c>
      <c r="AM708">
        <v>140</v>
      </c>
      <c r="AN708">
        <v>2.7</v>
      </c>
      <c r="AO708" t="s">
        <v>11991</v>
      </c>
      <c r="AP708">
        <v>1</v>
      </c>
      <c r="AQ708">
        <v>2</v>
      </c>
      <c r="AR708">
        <v>68.885738985893596</v>
      </c>
      <c r="AS708">
        <v>-5.0596702691635097E-2</v>
      </c>
      <c r="AT708">
        <v>-1.13474484098533</v>
      </c>
      <c r="AU708">
        <v>-0.59152454120732001</v>
      </c>
      <c r="AV708">
        <v>-1.0509018062770601</v>
      </c>
    </row>
    <row r="709" spans="1:48" x14ac:dyDescent="0.25">
      <c r="A709" t="s">
        <v>14223</v>
      </c>
      <c r="B709" s="6">
        <v>44664</v>
      </c>
      <c r="C709" t="s">
        <v>14224</v>
      </c>
      <c r="D709" t="s">
        <v>212</v>
      </c>
      <c r="E709">
        <v>113053291.2</v>
      </c>
      <c r="F709">
        <v>113887059.2</v>
      </c>
      <c r="G709">
        <v>4.2198860679810699E-2</v>
      </c>
      <c r="H709">
        <v>0.9</v>
      </c>
      <c r="I709">
        <v>0.88578900000000005</v>
      </c>
      <c r="J709">
        <v>2.460928</v>
      </c>
      <c r="K709">
        <v>2.460928</v>
      </c>
      <c r="L709">
        <v>89.632800000000003</v>
      </c>
      <c r="M709">
        <v>84</v>
      </c>
      <c r="N709">
        <v>0.88146999999999998</v>
      </c>
      <c r="O709">
        <v>0.19510000000000299</v>
      </c>
      <c r="P709">
        <v>0.149648978187366</v>
      </c>
      <c r="Q709">
        <v>-0.91565010958021198</v>
      </c>
      <c r="R709">
        <v>100.425</v>
      </c>
      <c r="S709">
        <v>100.586</v>
      </c>
      <c r="T709">
        <v>100.425</v>
      </c>
      <c r="U709">
        <v>100.586</v>
      </c>
      <c r="V709" t="s">
        <v>11987</v>
      </c>
      <c r="W709" t="s">
        <v>4150</v>
      </c>
      <c r="X709" t="s">
        <v>14225</v>
      </c>
      <c r="Y709" t="s">
        <v>625</v>
      </c>
      <c r="Z709" t="s">
        <v>12266</v>
      </c>
      <c r="AA709" t="s">
        <v>11839</v>
      </c>
      <c r="AB709" t="s">
        <v>11990</v>
      </c>
      <c r="AC709">
        <v>100.7375</v>
      </c>
      <c r="AD709">
        <v>0.3125</v>
      </c>
      <c r="AE709" s="6">
        <v>41346</v>
      </c>
      <c r="AF709" s="6">
        <v>44998</v>
      </c>
      <c r="AG709" t="s">
        <v>413</v>
      </c>
      <c r="AH709">
        <v>0.9</v>
      </c>
      <c r="AI709">
        <v>0.88578949184621503</v>
      </c>
      <c r="AJ709">
        <v>1.619999</v>
      </c>
      <c r="AK709">
        <v>2.46092849375224</v>
      </c>
      <c r="AL709">
        <v>84</v>
      </c>
      <c r="AM709">
        <v>46</v>
      </c>
      <c r="AN709">
        <v>3.125</v>
      </c>
      <c r="AO709" t="s">
        <v>11991</v>
      </c>
      <c r="AP709">
        <v>1</v>
      </c>
      <c r="AQ709">
        <v>2</v>
      </c>
      <c r="AR709">
        <v>68.885738985893596</v>
      </c>
      <c r="AS709">
        <v>-5.0596702691635097E-2</v>
      </c>
      <c r="AT709">
        <v>-1.13474484098533</v>
      </c>
      <c r="AU709">
        <v>-0.59152454120732001</v>
      </c>
      <c r="AV709">
        <v>-1.0509018062770601</v>
      </c>
    </row>
    <row r="710" spans="1:48" x14ac:dyDescent="0.25">
      <c r="A710" t="s">
        <v>14226</v>
      </c>
      <c r="B710" s="6">
        <v>44664</v>
      </c>
      <c r="C710" t="s">
        <v>14227</v>
      </c>
      <c r="D710" t="s">
        <v>212</v>
      </c>
      <c r="E710">
        <v>226106582.40000001</v>
      </c>
      <c r="F710">
        <v>218609736</v>
      </c>
      <c r="G710">
        <v>8.1002019516854595E-2</v>
      </c>
      <c r="H710">
        <v>7.9694440000000002</v>
      </c>
      <c r="I710">
        <v>6.9266959999999997</v>
      </c>
      <c r="J710">
        <v>3.7697820000000002</v>
      </c>
      <c r="K710">
        <v>3.7697820000000002</v>
      </c>
      <c r="L710">
        <v>107.10129999999999</v>
      </c>
      <c r="M710">
        <v>107</v>
      </c>
      <c r="N710">
        <v>6.8961940000000004</v>
      </c>
      <c r="O710">
        <v>-0.19639999999999599</v>
      </c>
      <c r="P710">
        <v>-2.4930160493215099</v>
      </c>
      <c r="Q710">
        <v>-9.5804600965019393</v>
      </c>
      <c r="R710">
        <v>96.581249999999997</v>
      </c>
      <c r="S710">
        <v>97.303250000000006</v>
      </c>
      <c r="T710">
        <v>96.581249999999997</v>
      </c>
      <c r="U710">
        <v>97.303250000000006</v>
      </c>
      <c r="V710" t="s">
        <v>11987</v>
      </c>
      <c r="W710" t="s">
        <v>4170</v>
      </c>
      <c r="X710" t="s">
        <v>14225</v>
      </c>
      <c r="Y710" t="s">
        <v>625</v>
      </c>
      <c r="Z710" t="s">
        <v>12266</v>
      </c>
      <c r="AA710" t="s">
        <v>350</v>
      </c>
      <c r="AB710" t="s">
        <v>11990</v>
      </c>
      <c r="AC710">
        <v>96.684375000000003</v>
      </c>
      <c r="AD710">
        <v>0.10312499999999999</v>
      </c>
      <c r="AE710" s="6">
        <v>43928</v>
      </c>
      <c r="AF710" s="6">
        <v>47580</v>
      </c>
      <c r="AG710" t="s">
        <v>413</v>
      </c>
      <c r="AH710">
        <v>7.9694440000000002</v>
      </c>
      <c r="AI710">
        <v>6.92669625342588</v>
      </c>
      <c r="AJ710">
        <v>55.360363</v>
      </c>
      <c r="AK710">
        <v>3.7697819355148701</v>
      </c>
      <c r="AL710">
        <v>107</v>
      </c>
      <c r="AM710">
        <v>105</v>
      </c>
      <c r="AN710">
        <v>3.375</v>
      </c>
      <c r="AO710" t="s">
        <v>11991</v>
      </c>
      <c r="AP710">
        <v>1</v>
      </c>
      <c r="AQ710">
        <v>2</v>
      </c>
      <c r="AR710">
        <v>68.885738985893596</v>
      </c>
      <c r="AS710">
        <v>-5.0596702691635097E-2</v>
      </c>
      <c r="AT710">
        <v>-1.13474484098533</v>
      </c>
      <c r="AU710">
        <v>-0.59152454120732001</v>
      </c>
      <c r="AV710">
        <v>-1.0509018062770601</v>
      </c>
    </row>
    <row r="711" spans="1:48" x14ac:dyDescent="0.25">
      <c r="A711" t="s">
        <v>14228</v>
      </c>
      <c r="B711" s="6">
        <v>44664</v>
      </c>
      <c r="C711" t="s">
        <v>14229</v>
      </c>
      <c r="D711" t="s">
        <v>212</v>
      </c>
      <c r="E711">
        <v>169579936.80000001</v>
      </c>
      <c r="F711">
        <v>170275450.30000001</v>
      </c>
      <c r="G711">
        <v>6.30925941159165E-2</v>
      </c>
      <c r="H711">
        <v>2.8972220000000002</v>
      </c>
      <c r="I711">
        <v>2.7516919999999998</v>
      </c>
      <c r="J711">
        <v>3.0498940000000001</v>
      </c>
      <c r="K711">
        <v>3.0498940000000001</v>
      </c>
      <c r="L711">
        <v>50.771099999999997</v>
      </c>
      <c r="M711">
        <v>50</v>
      </c>
      <c r="N711">
        <v>2.7393540000000001</v>
      </c>
      <c r="O711">
        <v>0.316500000000008</v>
      </c>
      <c r="P711">
        <v>6.8461611431591601E-2</v>
      </c>
      <c r="Q711">
        <v>-3.09159133983899</v>
      </c>
      <c r="R711">
        <v>100.08125</v>
      </c>
      <c r="S711">
        <v>100.41125</v>
      </c>
      <c r="T711">
        <v>100.08125</v>
      </c>
      <c r="U711">
        <v>100.41125</v>
      </c>
      <c r="V711" t="s">
        <v>11987</v>
      </c>
      <c r="W711" t="s">
        <v>4156</v>
      </c>
      <c r="X711" t="s">
        <v>14225</v>
      </c>
      <c r="Y711" t="s">
        <v>625</v>
      </c>
      <c r="Z711" t="s">
        <v>12266</v>
      </c>
      <c r="AA711" t="s">
        <v>350</v>
      </c>
      <c r="AB711" t="s">
        <v>11990</v>
      </c>
      <c r="AC711">
        <v>100.410139</v>
      </c>
      <c r="AD711">
        <v>0.32888899999999999</v>
      </c>
      <c r="AE711" s="6">
        <v>42074</v>
      </c>
      <c r="AF711" s="6">
        <v>45727</v>
      </c>
      <c r="AG711" t="s">
        <v>413</v>
      </c>
      <c r="AH711">
        <v>2.6472220000000002</v>
      </c>
      <c r="AI711">
        <v>2.5261028626055899</v>
      </c>
      <c r="AJ711">
        <v>7.7832400000000002</v>
      </c>
      <c r="AK711">
        <v>3.03746650199002</v>
      </c>
      <c r="AL711">
        <v>52</v>
      </c>
      <c r="AM711">
        <v>35</v>
      </c>
      <c r="AN711">
        <v>3.2</v>
      </c>
      <c r="AO711" t="s">
        <v>11991</v>
      </c>
      <c r="AP711">
        <v>1</v>
      </c>
      <c r="AQ711">
        <v>2</v>
      </c>
      <c r="AR711">
        <v>68.885738985893596</v>
      </c>
      <c r="AS711">
        <v>-5.0596702691635097E-2</v>
      </c>
      <c r="AT711">
        <v>-1.13474484098533</v>
      </c>
      <c r="AU711">
        <v>-0.59152454120732001</v>
      </c>
      <c r="AV711">
        <v>-1.0509018062770601</v>
      </c>
    </row>
    <row r="712" spans="1:48" x14ac:dyDescent="0.25">
      <c r="A712" t="s">
        <v>14230</v>
      </c>
      <c r="B712" s="6">
        <v>44664</v>
      </c>
      <c r="C712" t="s">
        <v>14231</v>
      </c>
      <c r="D712" t="s">
        <v>212</v>
      </c>
      <c r="E712">
        <v>395686518.39999998</v>
      </c>
      <c r="F712">
        <v>335060197.69999999</v>
      </c>
      <c r="G712">
        <v>0.12415070419653</v>
      </c>
      <c r="H712">
        <v>18.411110999999998</v>
      </c>
      <c r="I712">
        <v>13.441534000000001</v>
      </c>
      <c r="J712">
        <v>4.3676940000000002</v>
      </c>
      <c r="K712">
        <v>4.3676940000000002</v>
      </c>
      <c r="L712">
        <v>143.76599999999999</v>
      </c>
      <c r="M712">
        <v>143</v>
      </c>
      <c r="N712">
        <v>13.222058000000001</v>
      </c>
      <c r="O712">
        <v>-0.25260000000000199</v>
      </c>
      <c r="P712">
        <v>-3.5863336380607</v>
      </c>
      <c r="Q712">
        <v>-16.126991057432999</v>
      </c>
      <c r="R712">
        <v>84.393749999999997</v>
      </c>
      <c r="S712">
        <v>85.329750000000004</v>
      </c>
      <c r="T712">
        <v>84.393749999999997</v>
      </c>
      <c r="U712">
        <v>85.329750000000004</v>
      </c>
      <c r="V712" t="s">
        <v>11987</v>
      </c>
      <c r="W712" t="s">
        <v>4148</v>
      </c>
      <c r="X712" t="s">
        <v>14225</v>
      </c>
      <c r="Y712" t="s">
        <v>625</v>
      </c>
      <c r="Z712" t="s">
        <v>11829</v>
      </c>
      <c r="AA712" t="s">
        <v>358</v>
      </c>
      <c r="AB712" t="s">
        <v>11990</v>
      </c>
      <c r="AC712">
        <v>84.678194000000005</v>
      </c>
      <c r="AD712">
        <v>0.28444399999999997</v>
      </c>
      <c r="AE712" s="6">
        <v>44090</v>
      </c>
      <c r="AF712" s="6">
        <v>51395</v>
      </c>
      <c r="AG712" t="s">
        <v>413</v>
      </c>
      <c r="AH712">
        <v>18.411110999999998</v>
      </c>
      <c r="AI712">
        <v>13.441533682717999</v>
      </c>
      <c r="AJ712">
        <v>224.399922</v>
      </c>
      <c r="AK712">
        <v>4.3676938902018998</v>
      </c>
      <c r="AL712">
        <v>143</v>
      </c>
      <c r="AM712">
        <v>181</v>
      </c>
      <c r="AN712">
        <v>3.2</v>
      </c>
      <c r="AO712" t="s">
        <v>11991</v>
      </c>
      <c r="AP712">
        <v>1</v>
      </c>
      <c r="AQ712">
        <v>2</v>
      </c>
      <c r="AR712">
        <v>68.885738985893596</v>
      </c>
      <c r="AS712">
        <v>-5.0596702691635097E-2</v>
      </c>
      <c r="AT712">
        <v>-1.13474484098533</v>
      </c>
      <c r="AU712">
        <v>-0.59152454120732001</v>
      </c>
      <c r="AV712">
        <v>-1.0509018062770601</v>
      </c>
    </row>
    <row r="713" spans="1:48" x14ac:dyDescent="0.25">
      <c r="A713" t="s">
        <v>14232</v>
      </c>
      <c r="B713" s="6">
        <v>44664</v>
      </c>
      <c r="C713" t="s">
        <v>14233</v>
      </c>
      <c r="D713" t="s">
        <v>212</v>
      </c>
      <c r="E713">
        <v>226106582.40000001</v>
      </c>
      <c r="F713">
        <v>223596799.30000001</v>
      </c>
      <c r="G713">
        <v>8.2849888723196E-2</v>
      </c>
      <c r="H713">
        <v>6.9749999999999996</v>
      </c>
      <c r="I713">
        <v>6.132663</v>
      </c>
      <c r="J713">
        <v>3.6974309999999999</v>
      </c>
      <c r="K713">
        <v>3.6974309999999999</v>
      </c>
      <c r="L713">
        <v>99.609300000000005</v>
      </c>
      <c r="M713">
        <v>100</v>
      </c>
      <c r="N713">
        <v>6.1047330000000004</v>
      </c>
      <c r="O713">
        <v>0.32589999999998998</v>
      </c>
      <c r="P713">
        <v>-1.79674071358365</v>
      </c>
      <c r="Q713">
        <v>-8.4074961650273199</v>
      </c>
      <c r="R713">
        <v>98.8</v>
      </c>
      <c r="S713">
        <v>99.405000000000001</v>
      </c>
      <c r="T713">
        <v>98.8</v>
      </c>
      <c r="U713">
        <v>99.405000000000001</v>
      </c>
      <c r="V713" t="s">
        <v>11987</v>
      </c>
      <c r="W713" t="s">
        <v>4167</v>
      </c>
      <c r="X713" t="s">
        <v>14225</v>
      </c>
      <c r="Y713" t="s">
        <v>625</v>
      </c>
      <c r="Z713" t="s">
        <v>12266</v>
      </c>
      <c r="AA713" t="s">
        <v>350</v>
      </c>
      <c r="AB713" t="s">
        <v>11990</v>
      </c>
      <c r="AC713">
        <v>98.89</v>
      </c>
      <c r="AD713">
        <v>0.09</v>
      </c>
      <c r="AE713" s="6">
        <v>43564</v>
      </c>
      <c r="AF713" s="6">
        <v>47217</v>
      </c>
      <c r="AG713" t="s">
        <v>413</v>
      </c>
      <c r="AH713">
        <v>6.9749999999999996</v>
      </c>
      <c r="AI713">
        <v>6.1326632989162402</v>
      </c>
      <c r="AJ713">
        <v>43.426788000000002</v>
      </c>
      <c r="AK713">
        <v>3.69743055562996</v>
      </c>
      <c r="AL713">
        <v>100</v>
      </c>
      <c r="AM713">
        <v>98</v>
      </c>
      <c r="AN713">
        <v>3.6</v>
      </c>
      <c r="AO713" t="s">
        <v>11991</v>
      </c>
      <c r="AP713">
        <v>1</v>
      </c>
      <c r="AQ713">
        <v>2</v>
      </c>
      <c r="AR713">
        <v>68.885738985893596</v>
      </c>
      <c r="AS713">
        <v>-5.0596702691635097E-2</v>
      </c>
      <c r="AT713">
        <v>-1.13474484098533</v>
      </c>
      <c r="AU713">
        <v>-0.59152454120732001</v>
      </c>
      <c r="AV713">
        <v>-1.0509018062770601</v>
      </c>
    </row>
    <row r="714" spans="1:48" x14ac:dyDescent="0.25">
      <c r="A714" t="s">
        <v>14234</v>
      </c>
      <c r="B714" s="6">
        <v>44664</v>
      </c>
      <c r="C714" t="s">
        <v>14235</v>
      </c>
      <c r="D714" t="s">
        <v>212</v>
      </c>
      <c r="E714">
        <v>113053291.2</v>
      </c>
      <c r="F714">
        <v>114705282.40000001</v>
      </c>
      <c r="G714">
        <v>4.2502038993914297E-2</v>
      </c>
      <c r="H714">
        <v>5.9666670000000002</v>
      </c>
      <c r="I714">
        <v>5.3078900000000004</v>
      </c>
      <c r="J714">
        <v>3.5419969999999998</v>
      </c>
      <c r="K714">
        <v>3.5419969999999998</v>
      </c>
      <c r="L714">
        <v>86.7379999999999</v>
      </c>
      <c r="M714">
        <v>87</v>
      </c>
      <c r="N714">
        <v>5.2838940000000001</v>
      </c>
      <c r="O714">
        <v>0.197099999999994</v>
      </c>
      <c r="P714">
        <v>-0.75581590103168605</v>
      </c>
      <c r="Q714">
        <v>-6.9196567630938803</v>
      </c>
      <c r="R714">
        <v>101.33125</v>
      </c>
      <c r="S714">
        <v>101.90925</v>
      </c>
      <c r="T714">
        <v>101.33125</v>
      </c>
      <c r="U714">
        <v>101.90925</v>
      </c>
      <c r="V714" t="s">
        <v>11987</v>
      </c>
      <c r="W714" t="s">
        <v>4162</v>
      </c>
      <c r="X714" t="s">
        <v>14225</v>
      </c>
      <c r="Y714" t="s">
        <v>625</v>
      </c>
      <c r="Z714" t="s">
        <v>12266</v>
      </c>
      <c r="AA714" t="s">
        <v>350</v>
      </c>
      <c r="AB714" t="s">
        <v>11990</v>
      </c>
      <c r="AC714">
        <v>101.46125000000001</v>
      </c>
      <c r="AD714">
        <v>0.13</v>
      </c>
      <c r="AE714" s="6">
        <v>43196</v>
      </c>
      <c r="AF714" s="6">
        <v>46849</v>
      </c>
      <c r="AG714" t="s">
        <v>413</v>
      </c>
      <c r="AH714">
        <v>5.7166670000000002</v>
      </c>
      <c r="AI714">
        <v>5.1091773809429402</v>
      </c>
      <c r="AJ714">
        <v>30.211504000000001</v>
      </c>
      <c r="AK714">
        <v>3.5287479463967002</v>
      </c>
      <c r="AL714">
        <v>86</v>
      </c>
      <c r="AM714">
        <v>82</v>
      </c>
      <c r="AN714">
        <v>3.9</v>
      </c>
      <c r="AO714" t="s">
        <v>11991</v>
      </c>
      <c r="AP714">
        <v>1</v>
      </c>
      <c r="AQ714">
        <v>2</v>
      </c>
      <c r="AR714">
        <v>68.885738985893596</v>
      </c>
      <c r="AS714">
        <v>-5.0596702691635097E-2</v>
      </c>
      <c r="AT714">
        <v>-1.13474484098533</v>
      </c>
      <c r="AU714">
        <v>-0.59152454120732001</v>
      </c>
      <c r="AV714">
        <v>-1.0509018062770601</v>
      </c>
    </row>
    <row r="715" spans="1:48" x14ac:dyDescent="0.25">
      <c r="A715" t="s">
        <v>14236</v>
      </c>
      <c r="B715" s="6">
        <v>44664</v>
      </c>
      <c r="C715" t="s">
        <v>14237</v>
      </c>
      <c r="D715" t="s">
        <v>212</v>
      </c>
      <c r="E715">
        <v>169579936.80000001</v>
      </c>
      <c r="F715">
        <v>174502842.40000001</v>
      </c>
      <c r="G715">
        <v>6.4658980427366494E-2</v>
      </c>
      <c r="H715">
        <v>23.911110999999998</v>
      </c>
      <c r="I715">
        <v>14.826181</v>
      </c>
      <c r="J715">
        <v>4.2103390000000003</v>
      </c>
      <c r="K715">
        <v>4.2103390000000003</v>
      </c>
      <c r="L715">
        <v>130.45660000000001</v>
      </c>
      <c r="M715">
        <v>129</v>
      </c>
      <c r="N715">
        <v>14.617029</v>
      </c>
      <c r="O715">
        <v>1.4923</v>
      </c>
      <c r="P715">
        <v>-3.0323872223872801</v>
      </c>
      <c r="Q715">
        <v>-16.717688769844099</v>
      </c>
      <c r="R715">
        <v>102.503</v>
      </c>
      <c r="S715">
        <v>104.336</v>
      </c>
      <c r="T715">
        <v>102.503</v>
      </c>
      <c r="U715">
        <v>104.336</v>
      </c>
      <c r="V715" t="s">
        <v>11987</v>
      </c>
      <c r="W715" t="s">
        <v>4183</v>
      </c>
      <c r="X715" t="s">
        <v>14225</v>
      </c>
      <c r="Y715" t="s">
        <v>625</v>
      </c>
      <c r="Z715" t="s">
        <v>12266</v>
      </c>
      <c r="AA715" t="s">
        <v>350</v>
      </c>
      <c r="AB715" t="s">
        <v>11990</v>
      </c>
      <c r="AC715">
        <v>102.90300000000001</v>
      </c>
      <c r="AD715">
        <v>0.4</v>
      </c>
      <c r="AE715" s="6">
        <v>42445</v>
      </c>
      <c r="AF715" s="6">
        <v>53402</v>
      </c>
      <c r="AG715" t="s">
        <v>413</v>
      </c>
      <c r="AH715">
        <v>23.411110999999998</v>
      </c>
      <c r="AI715">
        <v>14.662196916028901</v>
      </c>
      <c r="AJ715">
        <v>289.35967599999998</v>
      </c>
      <c r="AK715">
        <v>4.2068269757672097</v>
      </c>
      <c r="AL715">
        <v>128</v>
      </c>
      <c r="AM715">
        <v>165</v>
      </c>
      <c r="AN715">
        <v>4.5</v>
      </c>
      <c r="AO715" t="s">
        <v>11991</v>
      </c>
      <c r="AP715">
        <v>1</v>
      </c>
      <c r="AQ715">
        <v>2</v>
      </c>
      <c r="AR715">
        <v>68.885738985893596</v>
      </c>
      <c r="AS715">
        <v>-5.0596702691635097E-2</v>
      </c>
      <c r="AT715">
        <v>-1.13474484098533</v>
      </c>
      <c r="AU715">
        <v>-0.59152454120732001</v>
      </c>
      <c r="AV715">
        <v>-1.0509018062770601</v>
      </c>
    </row>
    <row r="716" spans="1:48" x14ac:dyDescent="0.25">
      <c r="A716" t="s">
        <v>14238</v>
      </c>
      <c r="B716" s="6">
        <v>44664</v>
      </c>
      <c r="C716" t="s">
        <v>14239</v>
      </c>
      <c r="D716" t="s">
        <v>212</v>
      </c>
      <c r="E716">
        <v>113053291.2</v>
      </c>
      <c r="F716">
        <v>119646889.3</v>
      </c>
      <c r="G716">
        <v>4.4333065100216298E-2</v>
      </c>
      <c r="H716">
        <v>21.897221999999999</v>
      </c>
      <c r="I716">
        <v>13.755277</v>
      </c>
      <c r="J716">
        <v>4.3818890000000001</v>
      </c>
      <c r="K716">
        <v>4.3818890000000001</v>
      </c>
      <c r="L716">
        <v>144.047</v>
      </c>
      <c r="M716">
        <v>144</v>
      </c>
      <c r="N716">
        <v>13.515998</v>
      </c>
      <c r="O716">
        <v>0.55620000000000602</v>
      </c>
      <c r="P716">
        <v>-3.3651314392853702</v>
      </c>
      <c r="Q716">
        <v>-17.394704523385599</v>
      </c>
      <c r="R716">
        <v>105.33125</v>
      </c>
      <c r="S716">
        <v>106.89324999999999</v>
      </c>
      <c r="T716">
        <v>105.33125</v>
      </c>
      <c r="U716">
        <v>106.89324999999999</v>
      </c>
      <c r="V716" t="s">
        <v>11987</v>
      </c>
      <c r="W716" t="s">
        <v>4175</v>
      </c>
      <c r="X716" t="s">
        <v>14225</v>
      </c>
      <c r="Y716" t="s">
        <v>625</v>
      </c>
      <c r="Z716" t="s">
        <v>12266</v>
      </c>
      <c r="AA716" t="s">
        <v>350</v>
      </c>
      <c r="AB716" t="s">
        <v>11990</v>
      </c>
      <c r="AC716">
        <v>105.832292</v>
      </c>
      <c r="AD716">
        <v>0.50104199999999999</v>
      </c>
      <c r="AE716" s="6">
        <v>41709</v>
      </c>
      <c r="AF716" s="6">
        <v>52667</v>
      </c>
      <c r="AG716" t="s">
        <v>413</v>
      </c>
      <c r="AH716">
        <v>21.897221999999999</v>
      </c>
      <c r="AI716">
        <v>13.755276985170401</v>
      </c>
      <c r="AJ716">
        <v>254.30114499999999</v>
      </c>
      <c r="AK716">
        <v>4.3818886218450803</v>
      </c>
      <c r="AL716">
        <v>144</v>
      </c>
      <c r="AM716">
        <v>183</v>
      </c>
      <c r="AN716">
        <v>4.875</v>
      </c>
      <c r="AO716" t="s">
        <v>11991</v>
      </c>
      <c r="AP716">
        <v>1</v>
      </c>
      <c r="AQ716">
        <v>2</v>
      </c>
      <c r="AR716">
        <v>68.885738985893596</v>
      </c>
      <c r="AS716">
        <v>-5.0596702691635097E-2</v>
      </c>
      <c r="AT716">
        <v>-1.13474484098533</v>
      </c>
      <c r="AU716">
        <v>-0.59152454120732001</v>
      </c>
      <c r="AV716">
        <v>-1.0509018062770601</v>
      </c>
    </row>
    <row r="717" spans="1:48" x14ac:dyDescent="0.25">
      <c r="A717" t="s">
        <v>17901</v>
      </c>
      <c r="B717" s="6">
        <v>44664</v>
      </c>
      <c r="C717" t="s">
        <v>17902</v>
      </c>
      <c r="D717" t="s">
        <v>212</v>
      </c>
      <c r="E717">
        <v>84789968.400000006</v>
      </c>
      <c r="F717">
        <v>78685702.900000006</v>
      </c>
      <c r="G717">
        <v>2.9155612894879002E-2</v>
      </c>
      <c r="H717">
        <v>4.1944439999999998</v>
      </c>
      <c r="I717">
        <v>3.979349</v>
      </c>
      <c r="J717">
        <v>3.6596009999999999</v>
      </c>
      <c r="K717">
        <v>3.6596009999999999</v>
      </c>
      <c r="L717">
        <v>104.443399999999</v>
      </c>
      <c r="M717">
        <v>103</v>
      </c>
      <c r="N717">
        <v>3.9600559999999998</v>
      </c>
      <c r="O717">
        <v>3.0700000000005698E-2</v>
      </c>
      <c r="P717">
        <v>-0.78998079713944402</v>
      </c>
      <c r="Q717">
        <v>-5.6060618295423001</v>
      </c>
      <c r="R717">
        <v>92.266000000000005</v>
      </c>
      <c r="S717">
        <v>92.635000000000005</v>
      </c>
      <c r="T717">
        <v>92.266000000000005</v>
      </c>
      <c r="U717">
        <v>92.635000000000005</v>
      </c>
      <c r="V717" t="s">
        <v>11987</v>
      </c>
      <c r="W717" t="s">
        <v>17056</v>
      </c>
      <c r="X717" t="s">
        <v>14225</v>
      </c>
      <c r="Y717" t="s">
        <v>625</v>
      </c>
      <c r="Z717" t="s">
        <v>11839</v>
      </c>
      <c r="AA717" t="s">
        <v>11839</v>
      </c>
      <c r="AB717" t="s">
        <v>11990</v>
      </c>
      <c r="AC717">
        <v>92.800721999999993</v>
      </c>
      <c r="AD717">
        <v>0.53472200000000003</v>
      </c>
      <c r="AE717" s="6">
        <v>44375</v>
      </c>
      <c r="AF717" s="6">
        <v>46201</v>
      </c>
      <c r="AG717" t="s">
        <v>16928</v>
      </c>
      <c r="AH717">
        <v>4.1944439999999998</v>
      </c>
      <c r="AI717">
        <v>3.9793494337469499</v>
      </c>
      <c r="AJ717">
        <v>18.277521</v>
      </c>
      <c r="AK717">
        <v>3.6596009493033002</v>
      </c>
      <c r="AL717">
        <v>103</v>
      </c>
      <c r="AM717">
        <v>95</v>
      </c>
      <c r="AN717">
        <v>1.75</v>
      </c>
      <c r="AO717" t="s">
        <v>11991</v>
      </c>
      <c r="AP717">
        <v>1</v>
      </c>
      <c r="AQ717">
        <v>3</v>
      </c>
      <c r="AR717">
        <v>40.169698698283199</v>
      </c>
      <c r="AS717">
        <v>2.23271749057403E-2</v>
      </c>
      <c r="AT717">
        <v>-2.3857025296628702</v>
      </c>
      <c r="AU717">
        <v>-0.82071563548139803</v>
      </c>
      <c r="AV717">
        <v>-6.6465911360251102</v>
      </c>
    </row>
    <row r="718" spans="1:48" x14ac:dyDescent="0.25">
      <c r="A718" t="s">
        <v>17903</v>
      </c>
      <c r="B718" s="6">
        <v>44664</v>
      </c>
      <c r="C718" t="s">
        <v>17904</v>
      </c>
      <c r="D718" t="s">
        <v>212</v>
      </c>
      <c r="E718">
        <v>169579936.80000001</v>
      </c>
      <c r="F718">
        <v>158401227.40000001</v>
      </c>
      <c r="G718">
        <v>5.8692808215109901E-2</v>
      </c>
      <c r="H718">
        <v>9.2222220000000004</v>
      </c>
      <c r="I718">
        <v>3.9636040000000001</v>
      </c>
      <c r="J718">
        <v>4.150118</v>
      </c>
      <c r="K718">
        <v>4.150118</v>
      </c>
      <c r="L718">
        <v>145.55250000000001</v>
      </c>
      <c r="M718">
        <v>146</v>
      </c>
      <c r="N718">
        <v>7.9493729999999996</v>
      </c>
      <c r="O718">
        <v>3.7099999999989898E-2</v>
      </c>
      <c r="P718">
        <v>-0.48411291106508197</v>
      </c>
      <c r="Q718">
        <v>-4.4335827290718903</v>
      </c>
      <c r="R718">
        <v>92.768000000000001</v>
      </c>
      <c r="S718">
        <v>93.137</v>
      </c>
      <c r="T718">
        <v>92.768000000000001</v>
      </c>
      <c r="U718">
        <v>93.137</v>
      </c>
      <c r="V718" t="s">
        <v>11987</v>
      </c>
      <c r="W718" t="s">
        <v>17582</v>
      </c>
      <c r="X718" t="s">
        <v>14225</v>
      </c>
      <c r="Y718" t="s">
        <v>625</v>
      </c>
      <c r="Z718" t="s">
        <v>11819</v>
      </c>
      <c r="AA718" t="s">
        <v>11839</v>
      </c>
      <c r="AB718" t="s">
        <v>11990</v>
      </c>
      <c r="AC718">
        <v>93.408000000000001</v>
      </c>
      <c r="AD718">
        <v>0.64</v>
      </c>
      <c r="AE718" s="6">
        <v>44385</v>
      </c>
      <c r="AF718" s="6">
        <v>48037</v>
      </c>
      <c r="AG718" t="s">
        <v>1942</v>
      </c>
      <c r="AH718">
        <v>4.2222220000000004</v>
      </c>
      <c r="AI718">
        <v>3.95028386558598</v>
      </c>
      <c r="AJ718">
        <v>18.199725000000001</v>
      </c>
      <c r="AK718">
        <v>4.0895904640804197</v>
      </c>
      <c r="AL718">
        <v>146</v>
      </c>
      <c r="AM718">
        <v>138</v>
      </c>
      <c r="AN718">
        <v>2.3039999999999998</v>
      </c>
      <c r="AO718" t="s">
        <v>11991</v>
      </c>
      <c r="AP718">
        <v>1</v>
      </c>
      <c r="AQ718">
        <v>3</v>
      </c>
      <c r="AR718">
        <v>55.9009710532291</v>
      </c>
      <c r="AS718">
        <v>9.2748322376579005E-3</v>
      </c>
      <c r="AT718">
        <v>8.9296633255678104E-2</v>
      </c>
      <c r="AU718">
        <v>5.1820836594714502E-2</v>
      </c>
      <c r="AV718">
        <v>-0.89982911707229996</v>
      </c>
    </row>
    <row r="719" spans="1:48" x14ac:dyDescent="0.25">
      <c r="A719" t="s">
        <v>14240</v>
      </c>
      <c r="B719" s="6">
        <v>44664</v>
      </c>
      <c r="C719" t="s">
        <v>14241</v>
      </c>
      <c r="D719" t="s">
        <v>212</v>
      </c>
      <c r="E719">
        <v>84789968.400000006</v>
      </c>
      <c r="F719">
        <v>83806934.700000003</v>
      </c>
      <c r="G719">
        <v>3.1053195909272201E-2</v>
      </c>
      <c r="H719">
        <v>27.7</v>
      </c>
      <c r="I719">
        <v>2.8582589999999999</v>
      </c>
      <c r="J719">
        <v>5.1898999999999997</v>
      </c>
      <c r="K719">
        <v>5.1898999999999997</v>
      </c>
      <c r="L719">
        <v>235.119</v>
      </c>
      <c r="M719">
        <v>234</v>
      </c>
      <c r="N719">
        <v>14.786781</v>
      </c>
      <c r="O719">
        <v>4.1899999999994698E-2</v>
      </c>
      <c r="P719">
        <v>-3.04832527116882E-2</v>
      </c>
      <c r="Q719">
        <v>-3.4530926659019201</v>
      </c>
      <c r="R719">
        <v>98.375</v>
      </c>
      <c r="S719">
        <v>98.875</v>
      </c>
      <c r="T719">
        <v>98.375</v>
      </c>
      <c r="U719">
        <v>98.875</v>
      </c>
      <c r="V719" t="s">
        <v>11987</v>
      </c>
      <c r="W719" t="s">
        <v>10409</v>
      </c>
      <c r="X719" t="s">
        <v>14225</v>
      </c>
      <c r="Y719" t="s">
        <v>625</v>
      </c>
      <c r="Z719" t="s">
        <v>11839</v>
      </c>
      <c r="AA719" t="s">
        <v>290</v>
      </c>
      <c r="AB719" t="s">
        <v>753</v>
      </c>
      <c r="AC719">
        <v>98.840625000000003</v>
      </c>
      <c r="AD719">
        <v>0.46562500000000001</v>
      </c>
      <c r="AE719" s="6">
        <v>43893</v>
      </c>
      <c r="AF719" s="6">
        <v>54788</v>
      </c>
      <c r="AG719" t="s">
        <v>1942</v>
      </c>
      <c r="AH719">
        <v>2.875</v>
      </c>
      <c r="AI719">
        <v>2.69616709605689</v>
      </c>
      <c r="AJ719">
        <v>8.7043979999999994</v>
      </c>
      <c r="AK719">
        <v>4.1427726739908497</v>
      </c>
      <c r="AL719">
        <v>160</v>
      </c>
      <c r="AM719">
        <v>145</v>
      </c>
      <c r="AN719">
        <v>3.7250000000000001</v>
      </c>
      <c r="AO719" t="s">
        <v>11991</v>
      </c>
      <c r="AP719">
        <v>1</v>
      </c>
      <c r="AQ719">
        <v>3</v>
      </c>
      <c r="AR719">
        <v>55.9009710532291</v>
      </c>
      <c r="AS719">
        <v>9.2748322376579005E-3</v>
      </c>
      <c r="AT719">
        <v>8.9296633255678104E-2</v>
      </c>
      <c r="AU719">
        <v>5.1820836594714502E-2</v>
      </c>
      <c r="AV719">
        <v>-0.89982911707229996</v>
      </c>
    </row>
    <row r="720" spans="1:48" x14ac:dyDescent="0.25">
      <c r="A720" t="s">
        <v>14242</v>
      </c>
      <c r="B720" s="6">
        <v>44664</v>
      </c>
      <c r="C720" t="s">
        <v>14243</v>
      </c>
      <c r="D720" t="s">
        <v>212</v>
      </c>
      <c r="E720">
        <v>339159873.19999999</v>
      </c>
      <c r="F720">
        <v>352072442.5</v>
      </c>
      <c r="G720">
        <v>0.13045429438599801</v>
      </c>
      <c r="H720">
        <v>27.7</v>
      </c>
      <c r="I720">
        <v>1.5587489999999999</v>
      </c>
      <c r="J720">
        <v>5.6589289999999997</v>
      </c>
      <c r="K720">
        <v>5.6589289999999997</v>
      </c>
      <c r="L720">
        <v>282.02189999999899</v>
      </c>
      <c r="M720">
        <v>281</v>
      </c>
      <c r="N720">
        <v>13.522586</v>
      </c>
      <c r="O720">
        <v>6.3199999999996495E-2</v>
      </c>
      <c r="P720">
        <v>-6.7923535009295405E-2</v>
      </c>
      <c r="Q720">
        <v>-1.7787302374312099</v>
      </c>
      <c r="R720">
        <v>103.25</v>
      </c>
      <c r="S720">
        <v>103.75</v>
      </c>
      <c r="T720">
        <v>103.25</v>
      </c>
      <c r="U720">
        <v>103.75</v>
      </c>
      <c r="V720" t="s">
        <v>11987</v>
      </c>
      <c r="W720" t="s">
        <v>4976</v>
      </c>
      <c r="X720" t="s">
        <v>14225</v>
      </c>
      <c r="Y720" t="s">
        <v>625</v>
      </c>
      <c r="Z720" t="s">
        <v>11819</v>
      </c>
      <c r="AA720" t="s">
        <v>374</v>
      </c>
      <c r="AB720" t="s">
        <v>11990</v>
      </c>
      <c r="AC720">
        <v>103.807222</v>
      </c>
      <c r="AD720">
        <v>0.557222</v>
      </c>
      <c r="AE720" s="6">
        <v>43357</v>
      </c>
      <c r="AF720" s="6">
        <v>54788</v>
      </c>
      <c r="AG720" t="s">
        <v>1938</v>
      </c>
      <c r="AH720">
        <v>1.405556</v>
      </c>
      <c r="AI720">
        <v>1.3489868980270501</v>
      </c>
      <c r="AJ720">
        <v>3.1029810000000002</v>
      </c>
      <c r="AK720">
        <v>3.1490074241086399</v>
      </c>
      <c r="AL720">
        <v>115</v>
      </c>
      <c r="AM720">
        <v>79</v>
      </c>
      <c r="AN720">
        <v>5.9</v>
      </c>
      <c r="AO720" t="s">
        <v>11991</v>
      </c>
      <c r="AP720">
        <v>1</v>
      </c>
      <c r="AQ720">
        <v>4</v>
      </c>
      <c r="AR720">
        <v>29.759117050657899</v>
      </c>
      <c r="AS720">
        <v>4.0639064982101996E-3</v>
      </c>
      <c r="AT720">
        <v>0.40446589918958098</v>
      </c>
      <c r="AU720">
        <v>0.13743756241763799</v>
      </c>
      <c r="AV720">
        <v>1.6478735469930901</v>
      </c>
    </row>
    <row r="721" spans="1:48" x14ac:dyDescent="0.25">
      <c r="A721" t="s">
        <v>14244</v>
      </c>
      <c r="B721" s="6">
        <v>44664</v>
      </c>
      <c r="C721" t="s">
        <v>14245</v>
      </c>
      <c r="D721" t="s">
        <v>212</v>
      </c>
      <c r="E721">
        <v>101747962.2</v>
      </c>
      <c r="F721">
        <v>102130223.2</v>
      </c>
      <c r="G721">
        <v>3.7842570428755801E-2</v>
      </c>
      <c r="H721">
        <v>8.1138890000000004</v>
      </c>
      <c r="I721">
        <v>2.9448470000000002</v>
      </c>
      <c r="J721">
        <v>5.5444519999999997</v>
      </c>
      <c r="K721">
        <v>5.5444519999999997</v>
      </c>
      <c r="L721">
        <v>284.61649999999997</v>
      </c>
      <c r="M721">
        <v>285</v>
      </c>
      <c r="N721">
        <v>6.5359299999999996</v>
      </c>
      <c r="O721">
        <v>7.5500000000006104E-2</v>
      </c>
      <c r="P721">
        <v>6.1612337267091803E-2</v>
      </c>
      <c r="Q721">
        <v>-3.2827716551476001</v>
      </c>
      <c r="R721">
        <v>98.831249999999997</v>
      </c>
      <c r="S721">
        <v>99.176249999999996</v>
      </c>
      <c r="T721">
        <v>98.831249999999997</v>
      </c>
      <c r="U721">
        <v>99.176249999999996</v>
      </c>
      <c r="V721" t="s">
        <v>11987</v>
      </c>
      <c r="W721" t="s">
        <v>10401</v>
      </c>
      <c r="X721" t="s">
        <v>14225</v>
      </c>
      <c r="Y721" t="s">
        <v>625</v>
      </c>
      <c r="Z721" t="s">
        <v>11838</v>
      </c>
      <c r="AA721" t="s">
        <v>374</v>
      </c>
      <c r="AB721" t="s">
        <v>11990</v>
      </c>
      <c r="AC721">
        <v>100.375694</v>
      </c>
      <c r="AD721">
        <v>1.5444439999999999</v>
      </c>
      <c r="AE721" s="6">
        <v>43980</v>
      </c>
      <c r="AF721" s="6">
        <v>47632</v>
      </c>
      <c r="AG721" t="s">
        <v>1918</v>
      </c>
      <c r="AH721">
        <v>3.1138889999999999</v>
      </c>
      <c r="AI721">
        <v>2.8643419842515798</v>
      </c>
      <c r="AJ721">
        <v>10.123842</v>
      </c>
      <c r="AK721">
        <v>4.28410298242785</v>
      </c>
      <c r="AL721">
        <v>172</v>
      </c>
      <c r="AM721">
        <v>158</v>
      </c>
      <c r="AN721">
        <v>4</v>
      </c>
      <c r="AO721" t="s">
        <v>11991</v>
      </c>
      <c r="AP721">
        <v>1</v>
      </c>
      <c r="AQ721">
        <v>3</v>
      </c>
      <c r="AR721">
        <v>52.149223726742598</v>
      </c>
      <c r="AS721">
        <v>-0.15111049296422099</v>
      </c>
      <c r="AT721">
        <v>-3.6676711702903999</v>
      </c>
      <c r="AU721">
        <v>-2.1831964656545302</v>
      </c>
      <c r="AV721">
        <v>-6.2108267375227504</v>
      </c>
    </row>
    <row r="722" spans="1:48" x14ac:dyDescent="0.25">
      <c r="A722" t="s">
        <v>14246</v>
      </c>
      <c r="B722" s="6">
        <v>44664</v>
      </c>
      <c r="C722" t="s">
        <v>14247</v>
      </c>
      <c r="D722" t="s">
        <v>212</v>
      </c>
      <c r="E722">
        <v>84789968.400000006</v>
      </c>
      <c r="F722">
        <v>86819628.299999997</v>
      </c>
      <c r="G722">
        <v>3.21694968909296E-2</v>
      </c>
      <c r="H722">
        <v>27.697222</v>
      </c>
      <c r="I722">
        <v>4.4318000000000003E-2</v>
      </c>
      <c r="J722">
        <v>6.522723</v>
      </c>
      <c r="K722">
        <v>6.522723</v>
      </c>
      <c r="L722">
        <v>368.39640000000003</v>
      </c>
      <c r="M722">
        <v>368</v>
      </c>
      <c r="N722">
        <v>12.291615999999999</v>
      </c>
      <c r="O722">
        <v>0.24479999999999999</v>
      </c>
      <c r="P722">
        <v>0.55238529250221102</v>
      </c>
      <c r="Q722">
        <v>0.76885346233588303</v>
      </c>
      <c r="R722">
        <v>100.05</v>
      </c>
      <c r="S722">
        <v>100.58199999999999</v>
      </c>
      <c r="T722">
        <v>100.05</v>
      </c>
      <c r="U722">
        <v>100.58199999999999</v>
      </c>
      <c r="V722" t="s">
        <v>11987</v>
      </c>
      <c r="W722" t="s">
        <v>10402</v>
      </c>
      <c r="X722" t="s">
        <v>14225</v>
      </c>
      <c r="Y722" t="s">
        <v>625</v>
      </c>
      <c r="Z722" t="s">
        <v>753</v>
      </c>
      <c r="AA722" t="s">
        <v>290</v>
      </c>
      <c r="AB722" t="s">
        <v>753</v>
      </c>
      <c r="AC722">
        <v>102.39375</v>
      </c>
      <c r="AD722">
        <v>2.34375</v>
      </c>
      <c r="AE722" s="6">
        <v>42873</v>
      </c>
      <c r="AF722" s="6">
        <v>54786</v>
      </c>
      <c r="AG722" t="s">
        <v>1918</v>
      </c>
      <c r="AH722">
        <v>8.3333000000000004E-2</v>
      </c>
      <c r="AI722">
        <v>8.4039487817389902E-2</v>
      </c>
      <c r="AJ722">
        <v>2.8701000000000001E-2</v>
      </c>
      <c r="AK722">
        <v>-1.3203692953414901</v>
      </c>
      <c r="AL722">
        <v>-206</v>
      </c>
      <c r="AM722">
        <v>-187</v>
      </c>
      <c r="AN722">
        <v>5.625</v>
      </c>
      <c r="AO722" t="s">
        <v>11991</v>
      </c>
      <c r="AP722">
        <v>1</v>
      </c>
      <c r="AQ722">
        <v>3</v>
      </c>
      <c r="AR722">
        <v>52.149223726742598</v>
      </c>
      <c r="AS722">
        <v>-0.15111049296422099</v>
      </c>
      <c r="AT722">
        <v>-3.6676711702903999</v>
      </c>
      <c r="AU722">
        <v>-2.1831964656545302</v>
      </c>
      <c r="AV722">
        <v>-6.2108267375227504</v>
      </c>
    </row>
    <row r="723" spans="1:48" x14ac:dyDescent="0.25">
      <c r="A723" t="s">
        <v>14248</v>
      </c>
      <c r="B723" s="6">
        <v>44664</v>
      </c>
      <c r="C723" t="s">
        <v>14249</v>
      </c>
      <c r="D723" t="s">
        <v>212</v>
      </c>
      <c r="E723">
        <v>110226958.8</v>
      </c>
      <c r="F723">
        <v>110734844.90000001</v>
      </c>
      <c r="G723">
        <v>4.1030862734611602E-2</v>
      </c>
      <c r="H723">
        <v>27.7</v>
      </c>
      <c r="I723">
        <v>2.405087</v>
      </c>
      <c r="J723">
        <v>6.8588209999999998</v>
      </c>
      <c r="K723">
        <v>6.8588209999999998</v>
      </c>
      <c r="L723">
        <v>402.0111</v>
      </c>
      <c r="M723">
        <v>402</v>
      </c>
      <c r="N723">
        <v>12.322416</v>
      </c>
      <c r="O723">
        <v>0.221000000000004</v>
      </c>
      <c r="P723">
        <v>0.60433427690400598</v>
      </c>
      <c r="Q723">
        <v>-2.2772683874766901</v>
      </c>
      <c r="R723">
        <v>99.987499999999997</v>
      </c>
      <c r="S723">
        <v>100.9375</v>
      </c>
      <c r="T723">
        <v>99.987499999999997</v>
      </c>
      <c r="U723">
        <v>100.9375</v>
      </c>
      <c r="V723" t="s">
        <v>11987</v>
      </c>
      <c r="W723" t="s">
        <v>10403</v>
      </c>
      <c r="X723" t="s">
        <v>14225</v>
      </c>
      <c r="Y723" t="s">
        <v>625</v>
      </c>
      <c r="Z723" t="s">
        <v>753</v>
      </c>
      <c r="AA723" t="s">
        <v>290</v>
      </c>
      <c r="AB723" t="s">
        <v>753</v>
      </c>
      <c r="AC723">
        <v>100.460764</v>
      </c>
      <c r="AD723">
        <v>0.47326400000000002</v>
      </c>
      <c r="AE723" s="6">
        <v>43727</v>
      </c>
      <c r="AF723" s="6">
        <v>54788</v>
      </c>
      <c r="AG723" t="s">
        <v>1918</v>
      </c>
      <c r="AH723">
        <v>2.4194439999999999</v>
      </c>
      <c r="AI723">
        <v>2.2325832033074802</v>
      </c>
      <c r="AJ723">
        <v>6.323296</v>
      </c>
      <c r="AK723">
        <v>5.4537570839707499</v>
      </c>
      <c r="AL723">
        <v>300</v>
      </c>
      <c r="AM723">
        <v>280</v>
      </c>
      <c r="AN723">
        <v>5.875</v>
      </c>
      <c r="AO723" t="s">
        <v>11991</v>
      </c>
      <c r="AP723">
        <v>1</v>
      </c>
      <c r="AQ723">
        <v>3</v>
      </c>
      <c r="AR723">
        <v>52.149223726742598</v>
      </c>
      <c r="AS723">
        <v>-0.15111049296422099</v>
      </c>
      <c r="AT723">
        <v>-3.6676711702903999</v>
      </c>
      <c r="AU723">
        <v>-2.1831964656545302</v>
      </c>
      <c r="AV723">
        <v>-6.2108267375227504</v>
      </c>
    </row>
    <row r="724" spans="1:48" x14ac:dyDescent="0.25">
      <c r="A724" t="s">
        <v>14250</v>
      </c>
      <c r="B724" s="6">
        <v>44664</v>
      </c>
      <c r="C724" t="s">
        <v>14251</v>
      </c>
      <c r="D724" t="s">
        <v>212</v>
      </c>
      <c r="E724">
        <v>110226958.8</v>
      </c>
      <c r="F724">
        <v>112832677.8</v>
      </c>
      <c r="G724">
        <v>4.1808178063124701E-2</v>
      </c>
      <c r="H724">
        <v>27.7</v>
      </c>
      <c r="I724">
        <v>3.464636</v>
      </c>
      <c r="J724">
        <v>7.7096650000000002</v>
      </c>
      <c r="K724">
        <v>7.7096650000000002</v>
      </c>
      <c r="L724">
        <v>487.09550000000002</v>
      </c>
      <c r="M724">
        <v>487</v>
      </c>
      <c r="N724">
        <v>11.47396</v>
      </c>
      <c r="O724">
        <v>6.3300000000010501E-2</v>
      </c>
      <c r="P724">
        <v>0.46769991886426099</v>
      </c>
      <c r="Q724">
        <v>-3.7083678623875098</v>
      </c>
      <c r="R724">
        <v>99.5</v>
      </c>
      <c r="S724">
        <v>100.5</v>
      </c>
      <c r="T724">
        <v>99.5</v>
      </c>
      <c r="U724">
        <v>100.5</v>
      </c>
      <c r="V724" t="s">
        <v>11987</v>
      </c>
      <c r="W724" t="s">
        <v>10404</v>
      </c>
      <c r="X724" t="s">
        <v>14225</v>
      </c>
      <c r="Y724" t="s">
        <v>625</v>
      </c>
      <c r="Z724" t="s">
        <v>753</v>
      </c>
      <c r="AA724" t="s">
        <v>290</v>
      </c>
      <c r="AB724" t="s">
        <v>753</v>
      </c>
      <c r="AC724">
        <v>102.363958</v>
      </c>
      <c r="AD724">
        <v>2.8639579999999998</v>
      </c>
      <c r="AE724" s="6">
        <v>44125</v>
      </c>
      <c r="AF724" s="6">
        <v>54788</v>
      </c>
      <c r="AG724" t="s">
        <v>1918</v>
      </c>
      <c r="AH724">
        <v>3.5083329999999999</v>
      </c>
      <c r="AI724">
        <v>3.0635277297271402</v>
      </c>
      <c r="AJ724">
        <v>11.605088</v>
      </c>
      <c r="AK724">
        <v>5.6656332656130903</v>
      </c>
      <c r="AL724">
        <v>308</v>
      </c>
      <c r="AM724">
        <v>296</v>
      </c>
      <c r="AN724">
        <v>5.8250000000000002</v>
      </c>
      <c r="AO724" t="s">
        <v>11991</v>
      </c>
      <c r="AP724">
        <v>1</v>
      </c>
      <c r="AQ724">
        <v>3</v>
      </c>
      <c r="AR724">
        <v>52.149223726742598</v>
      </c>
      <c r="AS724">
        <v>-0.15111049296422099</v>
      </c>
      <c r="AT724">
        <v>-3.6676711702903999</v>
      </c>
      <c r="AU724">
        <v>-2.1831964656545302</v>
      </c>
      <c r="AV724">
        <v>-6.2108267375227504</v>
      </c>
    </row>
    <row r="725" spans="1:48" x14ac:dyDescent="0.25">
      <c r="A725" t="s">
        <v>14252</v>
      </c>
      <c r="B725" s="6">
        <v>44664</v>
      </c>
      <c r="C725" t="s">
        <v>14253</v>
      </c>
      <c r="D725" t="s">
        <v>373</v>
      </c>
      <c r="E725">
        <v>127184952.59999999</v>
      </c>
      <c r="F725">
        <v>120910495.40000001</v>
      </c>
      <c r="G725">
        <v>4.4801272272295002E-2</v>
      </c>
      <c r="H725">
        <v>27.7</v>
      </c>
      <c r="I725">
        <v>4.1494140000000002</v>
      </c>
      <c r="J725">
        <v>6.379378</v>
      </c>
      <c r="K725">
        <v>6.379378</v>
      </c>
      <c r="L725">
        <v>354.0668</v>
      </c>
      <c r="M725">
        <v>353</v>
      </c>
      <c r="N725">
        <v>13.690972</v>
      </c>
      <c r="O725">
        <v>4.6799999999991203E-2</v>
      </c>
      <c r="P725">
        <v>0.69436464179968205</v>
      </c>
      <c r="Q725">
        <v>-5.2108270749926602</v>
      </c>
      <c r="R725">
        <v>94</v>
      </c>
      <c r="S725">
        <v>95</v>
      </c>
      <c r="T725">
        <v>94</v>
      </c>
      <c r="U725">
        <v>95</v>
      </c>
      <c r="V725" t="s">
        <v>11987</v>
      </c>
      <c r="W725" t="s">
        <v>10453</v>
      </c>
      <c r="X725" t="s">
        <v>14225</v>
      </c>
      <c r="Y725" t="s">
        <v>625</v>
      </c>
      <c r="Z725" t="s">
        <v>753</v>
      </c>
      <c r="AA725" t="s">
        <v>290</v>
      </c>
      <c r="AB725" t="s">
        <v>753</v>
      </c>
      <c r="AC725">
        <v>95.066666999999995</v>
      </c>
      <c r="AD725">
        <v>1.066667</v>
      </c>
      <c r="AE725" s="6">
        <v>44208</v>
      </c>
      <c r="AF725" s="6">
        <v>54788</v>
      </c>
      <c r="AG725" t="s">
        <v>2046</v>
      </c>
      <c r="AH725">
        <v>4.233333</v>
      </c>
      <c r="AI725">
        <v>3.8000005657184701</v>
      </c>
      <c r="AJ725">
        <v>17.192841999999999</v>
      </c>
      <c r="AK725">
        <v>5.3333120233538596</v>
      </c>
      <c r="AL725">
        <v>271</v>
      </c>
      <c r="AM725">
        <v>263</v>
      </c>
      <c r="AN725">
        <v>4</v>
      </c>
      <c r="AO725" t="s">
        <v>11991</v>
      </c>
      <c r="AP725">
        <v>1</v>
      </c>
      <c r="AQ725">
        <v>3</v>
      </c>
      <c r="AR725">
        <v>44.93596207433</v>
      </c>
      <c r="AS725">
        <v>-7.0906523889767897E-2</v>
      </c>
      <c r="AT725">
        <v>-1.4174617736416699</v>
      </c>
      <c r="AU725">
        <v>-0.66987238199898502</v>
      </c>
      <c r="AV725">
        <v>-7.0786034621362797</v>
      </c>
    </row>
    <row r="726" spans="1:48" x14ac:dyDescent="0.25">
      <c r="A726" t="s">
        <v>18642</v>
      </c>
      <c r="B726" s="6">
        <v>44664</v>
      </c>
      <c r="C726" t="s">
        <v>18643</v>
      </c>
      <c r="D726" t="s">
        <v>212</v>
      </c>
      <c r="E726">
        <v>101747962.2</v>
      </c>
      <c r="F726">
        <v>97640594.400000006</v>
      </c>
      <c r="G726">
        <v>3.6179016879458403E-2</v>
      </c>
      <c r="H726">
        <v>27.7</v>
      </c>
      <c r="I726">
        <v>4.1246710000000002</v>
      </c>
      <c r="J726">
        <v>5.1425549999999998</v>
      </c>
      <c r="K726">
        <v>5.1425549999999998</v>
      </c>
      <c r="L726">
        <v>230.3845</v>
      </c>
      <c r="M726">
        <v>229</v>
      </c>
      <c r="N726">
        <v>15.24241</v>
      </c>
      <c r="O726">
        <v>3.7599999999993097E-2</v>
      </c>
      <c r="P726">
        <v>-0.64564993306510599</v>
      </c>
      <c r="Q726">
        <v>-4.5407289567545899</v>
      </c>
      <c r="R726">
        <v>95.25</v>
      </c>
      <c r="S726">
        <v>96</v>
      </c>
      <c r="T726">
        <v>95.25</v>
      </c>
      <c r="U726">
        <v>96</v>
      </c>
      <c r="V726" t="s">
        <v>11987</v>
      </c>
      <c r="W726" t="s">
        <v>17601</v>
      </c>
      <c r="X726" t="s">
        <v>14225</v>
      </c>
      <c r="Y726" t="s">
        <v>625</v>
      </c>
      <c r="Z726" t="s">
        <v>11839</v>
      </c>
      <c r="AA726" t="s">
        <v>290</v>
      </c>
      <c r="AB726" t="s">
        <v>753</v>
      </c>
      <c r="AC726">
        <v>95.963194000000001</v>
      </c>
      <c r="AD726">
        <v>0.71319399999999999</v>
      </c>
      <c r="AE726" s="6">
        <v>44406</v>
      </c>
      <c r="AF726" s="6">
        <v>54788</v>
      </c>
      <c r="AG726" t="s">
        <v>1014</v>
      </c>
      <c r="AH726">
        <v>4.2805559999999998</v>
      </c>
      <c r="AI726">
        <v>3.92835122276434</v>
      </c>
      <c r="AJ726">
        <v>18.139873999999999</v>
      </c>
      <c r="AK726">
        <v>4.2815490729885797</v>
      </c>
      <c r="AL726">
        <v>165</v>
      </c>
      <c r="AM726">
        <v>157</v>
      </c>
      <c r="AN726">
        <v>3.25</v>
      </c>
      <c r="AO726" t="s">
        <v>11991</v>
      </c>
      <c r="AP726">
        <v>1</v>
      </c>
      <c r="AQ726">
        <v>3</v>
      </c>
      <c r="AR726">
        <v>46.7812849107926</v>
      </c>
      <c r="AS726">
        <v>9.9921523303194704E-3</v>
      </c>
      <c r="AT726">
        <v>-0.33337824713463898</v>
      </c>
      <c r="AU726">
        <v>-7.0542057012758605E-2</v>
      </c>
      <c r="AV726">
        <v>-9.2881959565595196E-2</v>
      </c>
    </row>
    <row r="727" spans="1:48" x14ac:dyDescent="0.25">
      <c r="A727" t="s">
        <v>14254</v>
      </c>
      <c r="B727" s="6">
        <v>44664</v>
      </c>
      <c r="C727" t="s">
        <v>14255</v>
      </c>
      <c r="D727" t="s">
        <v>212</v>
      </c>
      <c r="E727">
        <v>84789968.400000006</v>
      </c>
      <c r="F727">
        <v>86039442.700000003</v>
      </c>
      <c r="G727">
        <v>3.1880412755426003E-2</v>
      </c>
      <c r="H727">
        <v>6.8611110000000002</v>
      </c>
      <c r="I727">
        <v>1.7930410000000001</v>
      </c>
      <c r="J727">
        <v>4.7078049999999996</v>
      </c>
      <c r="K727">
        <v>4.7078049999999996</v>
      </c>
      <c r="L727">
        <v>200.948599999999</v>
      </c>
      <c r="M727">
        <v>202</v>
      </c>
      <c r="N727">
        <v>5.7521139999999997</v>
      </c>
      <c r="O727">
        <v>-0.226000000000003</v>
      </c>
      <c r="P727">
        <v>-6.9071932414699305E-2</v>
      </c>
      <c r="Q727">
        <v>-2.1269544979419299</v>
      </c>
      <c r="R727">
        <v>100.83125</v>
      </c>
      <c r="S727">
        <v>101.13975000000001</v>
      </c>
      <c r="T727">
        <v>100.83125</v>
      </c>
      <c r="U727">
        <v>101.13975000000001</v>
      </c>
      <c r="V727" t="s">
        <v>11987</v>
      </c>
      <c r="W727" t="s">
        <v>10607</v>
      </c>
      <c r="X727" t="s">
        <v>14225</v>
      </c>
      <c r="Y727" t="s">
        <v>625</v>
      </c>
      <c r="Z727" t="s">
        <v>11839</v>
      </c>
      <c r="AA727" t="s">
        <v>374</v>
      </c>
      <c r="AB727" t="s">
        <v>11990</v>
      </c>
      <c r="AC727">
        <v>101.47361100000001</v>
      </c>
      <c r="AD727">
        <v>0.64236099999999996</v>
      </c>
      <c r="AE727" s="6">
        <v>43524</v>
      </c>
      <c r="AF727" s="6">
        <v>47177</v>
      </c>
      <c r="AG727" t="s">
        <v>1014</v>
      </c>
      <c r="AH727">
        <v>1.861111</v>
      </c>
      <c r="AI727">
        <v>1.7685659382910299</v>
      </c>
      <c r="AJ727">
        <v>4.0965999999999996</v>
      </c>
      <c r="AK727">
        <v>3.98098890009121</v>
      </c>
      <c r="AL727">
        <v>171</v>
      </c>
      <c r="AM727">
        <v>142</v>
      </c>
      <c r="AN727">
        <v>4.625</v>
      </c>
      <c r="AO727" t="s">
        <v>11991</v>
      </c>
      <c r="AP727">
        <v>1</v>
      </c>
      <c r="AQ727">
        <v>3</v>
      </c>
      <c r="AR727">
        <v>46.7812849107926</v>
      </c>
      <c r="AS727">
        <v>9.9921523303194704E-3</v>
      </c>
      <c r="AT727">
        <v>-0.33337824713463898</v>
      </c>
      <c r="AU727">
        <v>-7.0542057012758605E-2</v>
      </c>
      <c r="AV727">
        <v>-9.2881959565595196E-2</v>
      </c>
    </row>
    <row r="728" spans="1:48" x14ac:dyDescent="0.25">
      <c r="A728" t="s">
        <v>14256</v>
      </c>
      <c r="B728" s="6">
        <v>44664</v>
      </c>
      <c r="C728" t="s">
        <v>14257</v>
      </c>
      <c r="D728" t="s">
        <v>212</v>
      </c>
      <c r="E728">
        <v>84789968.400000006</v>
      </c>
      <c r="F728">
        <v>91102581.5</v>
      </c>
      <c r="G728">
        <v>3.3756470423692203E-2</v>
      </c>
      <c r="H728">
        <v>27.7</v>
      </c>
      <c r="I728">
        <v>1.692061</v>
      </c>
      <c r="J728">
        <v>6.6720560000000004</v>
      </c>
      <c r="K728">
        <v>6.6720560000000004</v>
      </c>
      <c r="L728">
        <v>383.33460000000002</v>
      </c>
      <c r="M728">
        <v>383</v>
      </c>
      <c r="N728">
        <v>11.899406000000001</v>
      </c>
      <c r="O728">
        <v>7.3499999999993001E-2</v>
      </c>
      <c r="P728">
        <v>0.14083818631915801</v>
      </c>
      <c r="Q728">
        <v>-1.6691753251772801</v>
      </c>
      <c r="R728">
        <v>104.25</v>
      </c>
      <c r="S728">
        <v>104.875</v>
      </c>
      <c r="T728">
        <v>104.25</v>
      </c>
      <c r="U728">
        <v>104.875</v>
      </c>
      <c r="V728" t="s">
        <v>11987</v>
      </c>
      <c r="W728" t="s">
        <v>10608</v>
      </c>
      <c r="X728" t="s">
        <v>14225</v>
      </c>
      <c r="Y728" t="s">
        <v>625</v>
      </c>
      <c r="Z728" t="s">
        <v>11839</v>
      </c>
      <c r="AA728" t="s">
        <v>290</v>
      </c>
      <c r="AB728" t="s">
        <v>753</v>
      </c>
      <c r="AC728">
        <v>107.44499999999999</v>
      </c>
      <c r="AD728">
        <v>3.1949999999999998</v>
      </c>
      <c r="AE728" s="6">
        <v>43410</v>
      </c>
      <c r="AF728" s="6">
        <v>54788</v>
      </c>
      <c r="AG728" t="s">
        <v>1014</v>
      </c>
      <c r="AH728">
        <v>1.55</v>
      </c>
      <c r="AI728">
        <v>1.4322106085458699</v>
      </c>
      <c r="AJ728">
        <v>3.1107260000000001</v>
      </c>
      <c r="AK728">
        <v>3.82855837106296</v>
      </c>
      <c r="AL728">
        <v>173</v>
      </c>
      <c r="AM728">
        <v>139</v>
      </c>
      <c r="AN728">
        <v>7.1</v>
      </c>
      <c r="AO728" t="s">
        <v>11991</v>
      </c>
      <c r="AP728">
        <v>1</v>
      </c>
      <c r="AQ728">
        <v>3</v>
      </c>
      <c r="AR728">
        <v>46.7812849107926</v>
      </c>
      <c r="AS728">
        <v>9.9921523303194704E-3</v>
      </c>
      <c r="AT728">
        <v>-0.33337824713463898</v>
      </c>
      <c r="AU728">
        <v>-7.0542057012758605E-2</v>
      </c>
      <c r="AV728">
        <v>-9.2881959565595196E-2</v>
      </c>
    </row>
    <row r="729" spans="1:48" x14ac:dyDescent="0.25">
      <c r="A729" t="s">
        <v>17905</v>
      </c>
      <c r="B729" s="6">
        <v>44664</v>
      </c>
      <c r="C729" t="s">
        <v>17906</v>
      </c>
      <c r="D729" t="s">
        <v>360</v>
      </c>
      <c r="E729">
        <v>59352978</v>
      </c>
      <c r="F729">
        <v>55014572.100000001</v>
      </c>
      <c r="G729">
        <v>2.0384688814679901E-2</v>
      </c>
      <c r="H729">
        <v>4.2</v>
      </c>
      <c r="I729">
        <v>4.026103</v>
      </c>
      <c r="J729">
        <v>3.2595830000000001</v>
      </c>
      <c r="K729">
        <v>3.2595830000000001</v>
      </c>
      <c r="L729">
        <v>64.418299999999903</v>
      </c>
      <c r="M729">
        <v>63</v>
      </c>
      <c r="N729">
        <v>4.0066829999999998</v>
      </c>
      <c r="O729">
        <v>2.7299999999996698E-2</v>
      </c>
      <c r="P729">
        <v>-0.81488728054516202</v>
      </c>
      <c r="Q729">
        <v>-5.2586063356626003</v>
      </c>
      <c r="R729">
        <v>92.278000000000006</v>
      </c>
      <c r="S729">
        <v>92.656999999999996</v>
      </c>
      <c r="T729">
        <v>92.278000000000006</v>
      </c>
      <c r="U729">
        <v>92.656999999999996</v>
      </c>
      <c r="V729" t="s">
        <v>11987</v>
      </c>
      <c r="W729" t="s">
        <v>17069</v>
      </c>
      <c r="X729" t="s">
        <v>14225</v>
      </c>
      <c r="Y729" t="s">
        <v>625</v>
      </c>
      <c r="Z729" t="s">
        <v>11829</v>
      </c>
      <c r="AA729" t="s">
        <v>358</v>
      </c>
      <c r="AB729" t="s">
        <v>11990</v>
      </c>
      <c r="AC729">
        <v>92.6905</v>
      </c>
      <c r="AD729">
        <v>0.41249999999999998</v>
      </c>
      <c r="AE729" s="6">
        <v>44377</v>
      </c>
      <c r="AF729" s="6">
        <v>46203</v>
      </c>
      <c r="AG729" t="s">
        <v>16854</v>
      </c>
      <c r="AH729">
        <v>4.2</v>
      </c>
      <c r="AI729">
        <v>4.0261034379431404</v>
      </c>
      <c r="AJ729">
        <v>18.592333</v>
      </c>
      <c r="AK729">
        <v>3.2595828775743101</v>
      </c>
      <c r="AL729">
        <v>63</v>
      </c>
      <c r="AM729">
        <v>55</v>
      </c>
      <c r="AN729">
        <v>1.375</v>
      </c>
      <c r="AO729" t="s">
        <v>11991</v>
      </c>
      <c r="AP729">
        <v>1</v>
      </c>
      <c r="AQ729">
        <v>3</v>
      </c>
      <c r="AR729">
        <v>57.071685376851697</v>
      </c>
      <c r="AS729">
        <v>-5.5461054983560097E-2</v>
      </c>
      <c r="AT729">
        <v>-1.1033096491987699</v>
      </c>
      <c r="AU729">
        <v>-0.53086316184300797</v>
      </c>
      <c r="AV729">
        <v>-1.7635312029624799</v>
      </c>
    </row>
    <row r="730" spans="1:48" x14ac:dyDescent="0.25">
      <c r="A730" t="s">
        <v>14258</v>
      </c>
      <c r="B730" s="6">
        <v>44664</v>
      </c>
      <c r="C730" t="s">
        <v>14259</v>
      </c>
      <c r="D730" t="s">
        <v>360</v>
      </c>
      <c r="E730">
        <v>84789968.400000006</v>
      </c>
      <c r="F730">
        <v>70605902.299999997</v>
      </c>
      <c r="G730">
        <v>2.6161783908675601E-2</v>
      </c>
      <c r="H730">
        <v>27.7</v>
      </c>
      <c r="I730">
        <v>16.288498000000001</v>
      </c>
      <c r="J730">
        <v>4.5713410000000003</v>
      </c>
      <c r="K730">
        <v>4.5713410000000003</v>
      </c>
      <c r="L730">
        <v>173.26310000000001</v>
      </c>
      <c r="M730">
        <v>172</v>
      </c>
      <c r="N730">
        <v>16.266952</v>
      </c>
      <c r="O730">
        <v>-0.36479999999999801</v>
      </c>
      <c r="P730">
        <v>-0.28605785353941199</v>
      </c>
      <c r="Q730">
        <v>-11.098012527253401</v>
      </c>
      <c r="R730">
        <v>82.143749999999997</v>
      </c>
      <c r="S730">
        <v>83.260750000000002</v>
      </c>
      <c r="T730">
        <v>82.143749999999997</v>
      </c>
      <c r="U730">
        <v>83.260750000000002</v>
      </c>
      <c r="V730" t="s">
        <v>11987</v>
      </c>
      <c r="W730" t="s">
        <v>14260</v>
      </c>
      <c r="X730" t="s">
        <v>14225</v>
      </c>
      <c r="Y730" t="s">
        <v>625</v>
      </c>
      <c r="Z730" t="s">
        <v>11839</v>
      </c>
      <c r="AA730" t="s">
        <v>358</v>
      </c>
      <c r="AB730" t="s">
        <v>11990</v>
      </c>
      <c r="AC730">
        <v>83.271528000000004</v>
      </c>
      <c r="AD730">
        <v>1.1277779999999999</v>
      </c>
      <c r="AE730" s="6">
        <v>44187</v>
      </c>
      <c r="AF730" s="6">
        <v>54788</v>
      </c>
      <c r="AG730" t="s">
        <v>14261</v>
      </c>
      <c r="AH730">
        <v>27.7</v>
      </c>
      <c r="AI730">
        <v>16.288498364613901</v>
      </c>
      <c r="AJ730">
        <v>371.94513499999999</v>
      </c>
      <c r="AK730">
        <v>4.5713405383221799</v>
      </c>
      <c r="AL730">
        <v>172</v>
      </c>
      <c r="AM730">
        <v>198</v>
      </c>
      <c r="AN730">
        <v>3.5</v>
      </c>
      <c r="AO730" t="s">
        <v>11991</v>
      </c>
      <c r="AP730">
        <v>1</v>
      </c>
      <c r="AQ730">
        <v>3</v>
      </c>
      <c r="AR730">
        <v>38.130290899809999</v>
      </c>
      <c r="AS730">
        <v>-0.38153453213647698</v>
      </c>
      <c r="AT730">
        <v>-9.2191033741571697</v>
      </c>
      <c r="AU730">
        <v>-3.5320737974076599</v>
      </c>
      <c r="AV730">
        <v>-20.3892283301665</v>
      </c>
    </row>
    <row r="731" spans="1:48" x14ac:dyDescent="0.25">
      <c r="A731" t="s">
        <v>14262</v>
      </c>
      <c r="B731" s="6">
        <v>44664</v>
      </c>
      <c r="C731" t="s">
        <v>14263</v>
      </c>
      <c r="D731" t="s">
        <v>360</v>
      </c>
      <c r="E731">
        <v>50873980.799999997</v>
      </c>
      <c r="F731">
        <v>44817927.899999999</v>
      </c>
      <c r="G731">
        <v>1.6606500400588298E-2</v>
      </c>
      <c r="H731">
        <v>27.7</v>
      </c>
      <c r="I731">
        <v>16.222511000000001</v>
      </c>
      <c r="J731">
        <v>4.5085309999999996</v>
      </c>
      <c r="K731">
        <v>4.5085309999999996</v>
      </c>
      <c r="L731">
        <v>166.98209999999901</v>
      </c>
      <c r="M731">
        <v>166</v>
      </c>
      <c r="N731">
        <v>16.196299</v>
      </c>
      <c r="O731">
        <v>-0.34110000000000501</v>
      </c>
      <c r="P731">
        <v>-0.221957260215011</v>
      </c>
      <c r="Q731">
        <v>-8.98988424776255</v>
      </c>
      <c r="R731">
        <v>87.768749999999997</v>
      </c>
      <c r="S731">
        <v>88.853750000000005</v>
      </c>
      <c r="T731">
        <v>87.768749999999997</v>
      </c>
      <c r="U731">
        <v>88.853750000000005</v>
      </c>
      <c r="V731" t="s">
        <v>11987</v>
      </c>
      <c r="W731" t="s">
        <v>14264</v>
      </c>
      <c r="X731" t="s">
        <v>14225</v>
      </c>
      <c r="Y731" t="s">
        <v>625</v>
      </c>
      <c r="Z731" t="s">
        <v>11839</v>
      </c>
      <c r="AA731" t="s">
        <v>358</v>
      </c>
      <c r="AB731" t="s">
        <v>11990</v>
      </c>
      <c r="AC731">
        <v>88.095972000000003</v>
      </c>
      <c r="AD731">
        <v>0.32722200000000001</v>
      </c>
      <c r="AE731" s="6">
        <v>44091</v>
      </c>
      <c r="AF731" s="6">
        <v>54788</v>
      </c>
      <c r="AG731" t="s">
        <v>14261</v>
      </c>
      <c r="AH731">
        <v>27.7</v>
      </c>
      <c r="AI731">
        <v>16.222511220002399</v>
      </c>
      <c r="AJ731">
        <v>367.45971200000002</v>
      </c>
      <c r="AK731">
        <v>4.5085308202868699</v>
      </c>
      <c r="AL731">
        <v>166</v>
      </c>
      <c r="AM731">
        <v>192</v>
      </c>
      <c r="AN731">
        <v>3.8</v>
      </c>
      <c r="AO731" t="s">
        <v>11991</v>
      </c>
      <c r="AP731">
        <v>1</v>
      </c>
      <c r="AQ731">
        <v>3</v>
      </c>
      <c r="AR731">
        <v>38.130290899809999</v>
      </c>
      <c r="AS731">
        <v>-0.38153453213647698</v>
      </c>
      <c r="AT731">
        <v>-9.2191033741571697</v>
      </c>
      <c r="AU731">
        <v>-3.5320737974076599</v>
      </c>
      <c r="AV731">
        <v>-20.3892283301665</v>
      </c>
    </row>
    <row r="732" spans="1:48" x14ac:dyDescent="0.25">
      <c r="A732" t="s">
        <v>14265</v>
      </c>
      <c r="B732" s="6">
        <v>44664</v>
      </c>
      <c r="C732" t="s">
        <v>14266</v>
      </c>
      <c r="D732" t="s">
        <v>212</v>
      </c>
      <c r="E732">
        <v>45221316.399999999</v>
      </c>
      <c r="F732">
        <v>47823426.5</v>
      </c>
      <c r="G732">
        <v>1.77201354079565E-2</v>
      </c>
      <c r="H732">
        <v>27.7</v>
      </c>
      <c r="I732">
        <v>1.9690479999999999</v>
      </c>
      <c r="J732">
        <v>6.4221849999999998</v>
      </c>
      <c r="K732">
        <v>6.4221849999999998</v>
      </c>
      <c r="L732">
        <v>358.347499999999</v>
      </c>
      <c r="M732">
        <v>358</v>
      </c>
      <c r="N732">
        <v>12.436002999999999</v>
      </c>
      <c r="O732">
        <v>0.30559999999999399</v>
      </c>
      <c r="P732">
        <v>0.32875131012179898</v>
      </c>
      <c r="Q732">
        <v>-1.5457774223516501</v>
      </c>
      <c r="R732">
        <v>104.2375</v>
      </c>
      <c r="S732">
        <v>104.92449999999999</v>
      </c>
      <c r="T732">
        <v>104.2375</v>
      </c>
      <c r="U732">
        <v>104.92449999999999</v>
      </c>
      <c r="V732" t="s">
        <v>11987</v>
      </c>
      <c r="W732" t="s">
        <v>10602</v>
      </c>
      <c r="X732" t="s">
        <v>14225</v>
      </c>
      <c r="Y732" t="s">
        <v>625</v>
      </c>
      <c r="Z732" t="s">
        <v>11839</v>
      </c>
      <c r="AA732" t="s">
        <v>268</v>
      </c>
      <c r="AB732" t="s">
        <v>753</v>
      </c>
      <c r="AC732">
        <v>105.754167</v>
      </c>
      <c r="AD732">
        <v>1.516667</v>
      </c>
      <c r="AE732" s="6">
        <v>43489</v>
      </c>
      <c r="AF732" s="6">
        <v>54788</v>
      </c>
      <c r="AG732" t="s">
        <v>1010</v>
      </c>
      <c r="AH732">
        <v>1.766667</v>
      </c>
      <c r="AI732">
        <v>1.6542000687360501</v>
      </c>
      <c r="AJ732">
        <v>3.9364309999999998</v>
      </c>
      <c r="AK732">
        <v>3.59391394239498</v>
      </c>
      <c r="AL732">
        <v>138</v>
      </c>
      <c r="AM732">
        <v>107</v>
      </c>
      <c r="AN732">
        <v>6.5</v>
      </c>
      <c r="AO732" t="s">
        <v>11991</v>
      </c>
      <c r="AP732">
        <v>1</v>
      </c>
      <c r="AQ732">
        <v>4</v>
      </c>
      <c r="AR732">
        <v>30.9994479773002</v>
      </c>
      <c r="AS732">
        <v>8.8487253963361198E-2</v>
      </c>
      <c r="AT732">
        <v>0.71552768226890195</v>
      </c>
      <c r="AU732">
        <v>0.56346347422679999</v>
      </c>
      <c r="AV732">
        <v>-10.4066545912805</v>
      </c>
    </row>
    <row r="733" spans="1:48" x14ac:dyDescent="0.25">
      <c r="A733" t="s">
        <v>20599</v>
      </c>
      <c r="B733" s="6">
        <v>44664</v>
      </c>
      <c r="C733" t="s">
        <v>20600</v>
      </c>
      <c r="D733" t="s">
        <v>212</v>
      </c>
      <c r="E733">
        <v>84789968.400000006</v>
      </c>
      <c r="F733">
        <v>81374228.299999997</v>
      </c>
      <c r="G733">
        <v>3.0151799026930499E-2</v>
      </c>
      <c r="H733">
        <v>2.5805560000000001</v>
      </c>
      <c r="I733">
        <v>2.4841039999999999</v>
      </c>
      <c r="J733">
        <v>3.5807159999999998</v>
      </c>
      <c r="K733">
        <v>3.5807159999999998</v>
      </c>
      <c r="L733">
        <v>110.883299999999</v>
      </c>
      <c r="M733">
        <v>107</v>
      </c>
      <c r="N733">
        <v>2.4696129999999998</v>
      </c>
      <c r="O733">
        <v>8.5500000000005003E-2</v>
      </c>
      <c r="P733">
        <v>0.83358006474074597</v>
      </c>
      <c r="Q733">
        <v>-2.96935232465633</v>
      </c>
      <c r="R733">
        <v>95.237499999999997</v>
      </c>
      <c r="S733">
        <v>95.524500000000003</v>
      </c>
      <c r="T733">
        <v>95.237499999999997</v>
      </c>
      <c r="U733">
        <v>95.524500000000003</v>
      </c>
      <c r="V733" t="s">
        <v>11987</v>
      </c>
      <c r="W733" t="s">
        <v>19494</v>
      </c>
      <c r="X733" t="s">
        <v>14225</v>
      </c>
      <c r="Y733" t="s">
        <v>625</v>
      </c>
      <c r="Z733" t="s">
        <v>11819</v>
      </c>
      <c r="AA733" t="s">
        <v>11839</v>
      </c>
      <c r="AB733" t="s">
        <v>11990</v>
      </c>
      <c r="AC733">
        <v>95.971528000000006</v>
      </c>
      <c r="AD733">
        <v>0.73402800000000001</v>
      </c>
      <c r="AE733" s="6">
        <v>44517</v>
      </c>
      <c r="AF733" s="6">
        <v>45613</v>
      </c>
      <c r="AG733" t="s">
        <v>19157</v>
      </c>
      <c r="AH733">
        <v>2.5805560000000001</v>
      </c>
      <c r="AI733">
        <v>2.48410402726349</v>
      </c>
      <c r="AJ733">
        <v>7.4338069999999998</v>
      </c>
      <c r="AK733">
        <v>3.58071600017532</v>
      </c>
      <c r="AL733">
        <v>107</v>
      </c>
      <c r="AM733">
        <v>89</v>
      </c>
      <c r="AN733">
        <v>1.75</v>
      </c>
      <c r="AO733" t="s">
        <v>11991</v>
      </c>
      <c r="AP733">
        <v>1</v>
      </c>
      <c r="AQ733">
        <v>3</v>
      </c>
      <c r="AR733">
        <v>53.055327451087003</v>
      </c>
      <c r="AS733">
        <v>0.18444787669329701</v>
      </c>
      <c r="AT733">
        <v>3.99005846737652</v>
      </c>
      <c r="AU733">
        <v>1.58977279014754</v>
      </c>
      <c r="AV733">
        <v>5.8626747773060899</v>
      </c>
    </row>
    <row r="734" spans="1:48" x14ac:dyDescent="0.25">
      <c r="A734" t="s">
        <v>17907</v>
      </c>
      <c r="B734" s="6">
        <v>44664</v>
      </c>
      <c r="C734" t="s">
        <v>17908</v>
      </c>
      <c r="D734" t="s">
        <v>360</v>
      </c>
      <c r="E734">
        <v>50873980.799999997</v>
      </c>
      <c r="F734">
        <v>48517031.5</v>
      </c>
      <c r="G734">
        <v>1.79771386374219E-2</v>
      </c>
      <c r="H734">
        <v>3.2583329999999999</v>
      </c>
      <c r="I734">
        <v>2.891645</v>
      </c>
      <c r="J734">
        <v>7.2067829999999997</v>
      </c>
      <c r="K734">
        <v>7.2067829999999997</v>
      </c>
      <c r="L734">
        <v>463.0933</v>
      </c>
      <c r="M734">
        <v>464</v>
      </c>
      <c r="N734">
        <v>2.8775930000000001</v>
      </c>
      <c r="O734">
        <v>-3.4800000000001399E-2</v>
      </c>
      <c r="P734">
        <v>0.25566253974986702</v>
      </c>
      <c r="Q734">
        <v>-2.9437481517020099</v>
      </c>
      <c r="R734">
        <v>94.05</v>
      </c>
      <c r="S734">
        <v>94.965999999999994</v>
      </c>
      <c r="T734">
        <v>94.05</v>
      </c>
      <c r="U734">
        <v>94.965999999999994</v>
      </c>
      <c r="V734" t="s">
        <v>11987</v>
      </c>
      <c r="W734" t="s">
        <v>17563</v>
      </c>
      <c r="X734" t="s">
        <v>14225</v>
      </c>
      <c r="Y734" t="s">
        <v>625</v>
      </c>
      <c r="Z734" t="s">
        <v>11839</v>
      </c>
      <c r="AA734" t="s">
        <v>11839</v>
      </c>
      <c r="AB734" t="s">
        <v>12045</v>
      </c>
      <c r="AC734">
        <v>95.367082999999994</v>
      </c>
      <c r="AD734">
        <v>1.317083</v>
      </c>
      <c r="AE734" s="6">
        <v>44398</v>
      </c>
      <c r="AF734" s="6">
        <v>45859</v>
      </c>
      <c r="AG734" t="s">
        <v>17520</v>
      </c>
      <c r="AH734">
        <v>3.2583329999999999</v>
      </c>
      <c r="AI734">
        <v>2.89164511010312</v>
      </c>
      <c r="AJ734">
        <v>10.313171000000001</v>
      </c>
      <c r="AK734">
        <v>7.2067832397958496</v>
      </c>
      <c r="AL734">
        <v>464</v>
      </c>
      <c r="AM734">
        <v>451</v>
      </c>
      <c r="AN734">
        <v>5.45</v>
      </c>
      <c r="AO734" t="s">
        <v>11991</v>
      </c>
      <c r="AP734">
        <v>1</v>
      </c>
      <c r="AQ734">
        <v>3</v>
      </c>
      <c r="AR734">
        <v>49.911418026118497</v>
      </c>
      <c r="AS734">
        <v>0.17734530524098999</v>
      </c>
      <c r="AT734">
        <v>-0.18002901682627401</v>
      </c>
      <c r="AU734">
        <v>1.3116366459621001</v>
      </c>
      <c r="AV734">
        <v>-8.2588238056951209</v>
      </c>
    </row>
    <row r="735" spans="1:48" x14ac:dyDescent="0.25">
      <c r="A735" t="s">
        <v>17265</v>
      </c>
      <c r="B735" s="6">
        <v>44664</v>
      </c>
      <c r="C735" t="s">
        <v>17266</v>
      </c>
      <c r="D735" t="s">
        <v>643</v>
      </c>
      <c r="E735">
        <v>73484639.200000003</v>
      </c>
      <c r="F735">
        <v>70601132.799999997</v>
      </c>
      <c r="G735">
        <v>2.6160016670035601E-2</v>
      </c>
      <c r="H735">
        <v>4.3305559999999996</v>
      </c>
      <c r="I735">
        <v>3.8285089999999999</v>
      </c>
      <c r="J735">
        <v>5.5969069999999999</v>
      </c>
      <c r="K735">
        <v>5.5969069999999999</v>
      </c>
      <c r="L735">
        <v>297.60239999999999</v>
      </c>
      <c r="M735">
        <v>297</v>
      </c>
      <c r="N735">
        <v>3.809107</v>
      </c>
      <c r="O735">
        <v>5.6400000000000797E-2</v>
      </c>
      <c r="P735">
        <v>0.45963880350707798</v>
      </c>
      <c r="Q735">
        <v>-2.1995839644967301</v>
      </c>
      <c r="R735">
        <v>95.25</v>
      </c>
      <c r="S735">
        <v>97.25</v>
      </c>
      <c r="T735">
        <v>95.25</v>
      </c>
      <c r="U735">
        <v>97.25</v>
      </c>
      <c r="V735" t="s">
        <v>11987</v>
      </c>
      <c r="W735" t="s">
        <v>16482</v>
      </c>
      <c r="X735" t="s">
        <v>14225</v>
      </c>
      <c r="Y735" t="s">
        <v>625</v>
      </c>
      <c r="Z735" t="s">
        <v>11839</v>
      </c>
      <c r="AA735" t="s">
        <v>11839</v>
      </c>
      <c r="AB735" t="s">
        <v>12045</v>
      </c>
      <c r="AC735">
        <v>96.076042000000001</v>
      </c>
      <c r="AD735">
        <v>0.82604200000000005</v>
      </c>
      <c r="AE735" s="6">
        <v>44333</v>
      </c>
      <c r="AF735" s="6">
        <v>46251</v>
      </c>
      <c r="AG735" t="s">
        <v>16794</v>
      </c>
      <c r="AH735">
        <v>4.3305559999999996</v>
      </c>
      <c r="AI735">
        <v>3.82850856152203</v>
      </c>
      <c r="AJ735">
        <v>17.555814000000002</v>
      </c>
      <c r="AK735">
        <v>5.5969067960110799</v>
      </c>
      <c r="AL735">
        <v>297</v>
      </c>
      <c r="AM735">
        <v>289</v>
      </c>
      <c r="AN735">
        <v>4.875</v>
      </c>
      <c r="AO735" t="s">
        <v>11991</v>
      </c>
      <c r="AP735">
        <v>1</v>
      </c>
      <c r="AQ735">
        <v>4</v>
      </c>
      <c r="AR735">
        <v>33.4668263489081</v>
      </c>
      <c r="AS735">
        <v>5.6084832450636599E-2</v>
      </c>
      <c r="AT735">
        <v>-2.5408724160726801</v>
      </c>
      <c r="AU735">
        <v>-0.71376063103933496</v>
      </c>
      <c r="AV735">
        <v>-6.3044592475677597</v>
      </c>
    </row>
    <row r="736" spans="1:48" x14ac:dyDescent="0.25">
      <c r="A736" t="s">
        <v>14267</v>
      </c>
      <c r="B736" s="6">
        <v>44664</v>
      </c>
      <c r="C736" t="s">
        <v>14268</v>
      </c>
      <c r="D736" t="s">
        <v>360</v>
      </c>
      <c r="E736">
        <v>67831974.400000006</v>
      </c>
      <c r="F736">
        <v>62798785.600000001</v>
      </c>
      <c r="G736">
        <v>2.3268993180103399E-2</v>
      </c>
      <c r="H736">
        <v>8.1583330000000007</v>
      </c>
      <c r="I736">
        <v>7.069941</v>
      </c>
      <c r="J736">
        <v>4.0971880000000001</v>
      </c>
      <c r="K736">
        <v>4.0971880000000001</v>
      </c>
      <c r="L736">
        <v>139.9049</v>
      </c>
      <c r="M736">
        <v>140</v>
      </c>
      <c r="N736">
        <v>7.039409</v>
      </c>
      <c r="O736">
        <v>0.16529999999999001</v>
      </c>
      <c r="P736">
        <v>-2.3338176123685699</v>
      </c>
      <c r="Q736">
        <v>-10.1913028411804</v>
      </c>
      <c r="R736">
        <v>91.572000000000003</v>
      </c>
      <c r="S736">
        <v>92.108999999999995</v>
      </c>
      <c r="T736">
        <v>91.572000000000003</v>
      </c>
      <c r="U736">
        <v>92.108999999999995</v>
      </c>
      <c r="V736" t="s">
        <v>11987</v>
      </c>
      <c r="W736" t="s">
        <v>10693</v>
      </c>
      <c r="X736" t="s">
        <v>14225</v>
      </c>
      <c r="Y736" t="s">
        <v>625</v>
      </c>
      <c r="Z736" t="s">
        <v>11839</v>
      </c>
      <c r="AA736" t="s">
        <v>343</v>
      </c>
      <c r="AB736" t="s">
        <v>11990</v>
      </c>
      <c r="AC736">
        <v>92.579916999999995</v>
      </c>
      <c r="AD736">
        <v>1.007917</v>
      </c>
      <c r="AE736" s="6">
        <v>43997</v>
      </c>
      <c r="AF736" s="6">
        <v>47649</v>
      </c>
      <c r="AG736" t="s">
        <v>1144</v>
      </c>
      <c r="AH736">
        <v>8.1583330000000007</v>
      </c>
      <c r="AI736">
        <v>7.0699408468360403</v>
      </c>
      <c r="AJ736">
        <v>57.861274000000002</v>
      </c>
      <c r="AK736">
        <v>4.0971875940352502</v>
      </c>
      <c r="AL736">
        <v>140</v>
      </c>
      <c r="AM736">
        <v>137</v>
      </c>
      <c r="AN736">
        <v>2.95</v>
      </c>
      <c r="AO736" t="s">
        <v>11991</v>
      </c>
      <c r="AP736">
        <v>1</v>
      </c>
      <c r="AQ736">
        <v>2</v>
      </c>
      <c r="AR736">
        <v>62.556675039149702</v>
      </c>
      <c r="AS736">
        <v>7.7337504462064999E-3</v>
      </c>
      <c r="AT736">
        <v>5.4562685245272698E-2</v>
      </c>
      <c r="AU736">
        <v>3.7951100471524002E-2</v>
      </c>
      <c r="AV736">
        <v>0.13259954782093</v>
      </c>
    </row>
    <row r="737" spans="1:48" x14ac:dyDescent="0.25">
      <c r="A737" t="s">
        <v>14269</v>
      </c>
      <c r="B737" s="6">
        <v>44664</v>
      </c>
      <c r="C737" t="s">
        <v>14270</v>
      </c>
      <c r="D737" t="s">
        <v>360</v>
      </c>
      <c r="E737">
        <v>90442632.799999997</v>
      </c>
      <c r="F737">
        <v>91429965.200000003</v>
      </c>
      <c r="G737">
        <v>3.3877776709376403E-2</v>
      </c>
      <c r="H737">
        <v>0.74722200000000005</v>
      </c>
      <c r="I737">
        <v>0.73511099999999996</v>
      </c>
      <c r="J737">
        <v>3.393723</v>
      </c>
      <c r="K737">
        <v>3.393723</v>
      </c>
      <c r="L737">
        <v>198.55670000000001</v>
      </c>
      <c r="M737">
        <v>188</v>
      </c>
      <c r="N737">
        <v>0.72570400000000002</v>
      </c>
      <c r="O737">
        <v>7.2199999999988898E-2</v>
      </c>
      <c r="P737">
        <v>-4.1200800756258003E-2</v>
      </c>
      <c r="Q737">
        <v>-0.65533778149414701</v>
      </c>
      <c r="R737">
        <v>100.14375</v>
      </c>
      <c r="S737">
        <v>100.25675</v>
      </c>
      <c r="T737">
        <v>100.14375</v>
      </c>
      <c r="U737">
        <v>100.25675</v>
      </c>
      <c r="V737" t="s">
        <v>11987</v>
      </c>
      <c r="W737" t="s">
        <v>10692</v>
      </c>
      <c r="X737" t="s">
        <v>14225</v>
      </c>
      <c r="Y737" t="s">
        <v>625</v>
      </c>
      <c r="Z737" t="s">
        <v>11839</v>
      </c>
      <c r="AA737" t="s">
        <v>11839</v>
      </c>
      <c r="AB737" t="s">
        <v>12045</v>
      </c>
      <c r="AC737">
        <v>101.091667</v>
      </c>
      <c r="AD737">
        <v>0.94791700000000001</v>
      </c>
      <c r="AE737" s="6">
        <v>41291</v>
      </c>
      <c r="AF737" s="6">
        <v>44943</v>
      </c>
      <c r="AG737" t="s">
        <v>1144</v>
      </c>
      <c r="AH737">
        <v>0.74722200000000005</v>
      </c>
      <c r="AI737">
        <v>0.73511105784075703</v>
      </c>
      <c r="AJ737">
        <v>1.150277</v>
      </c>
      <c r="AK737">
        <v>3.3937229442964099</v>
      </c>
      <c r="AL737">
        <v>188</v>
      </c>
      <c r="AM737">
        <v>155</v>
      </c>
      <c r="AN737">
        <v>3.75</v>
      </c>
      <c r="AO737" t="s">
        <v>11991</v>
      </c>
      <c r="AP737">
        <v>1</v>
      </c>
      <c r="AQ737">
        <v>2</v>
      </c>
      <c r="AR737">
        <v>62.556675039149702</v>
      </c>
      <c r="AS737">
        <v>7.7337504462064999E-3</v>
      </c>
      <c r="AT737">
        <v>5.4562685245272698E-2</v>
      </c>
      <c r="AU737">
        <v>3.7951100471524002E-2</v>
      </c>
      <c r="AV737">
        <v>0.13259954782093</v>
      </c>
    </row>
    <row r="738" spans="1:48" x14ac:dyDescent="0.25">
      <c r="A738" t="s">
        <v>18644</v>
      </c>
      <c r="B738" s="6">
        <v>44664</v>
      </c>
      <c r="C738" t="s">
        <v>18645</v>
      </c>
      <c r="D738" t="s">
        <v>237</v>
      </c>
      <c r="E738">
        <v>67831974.400000006</v>
      </c>
      <c r="F738">
        <v>59727937.799999997</v>
      </c>
      <c r="G738">
        <v>2.21311441742938E-2</v>
      </c>
      <c r="H738">
        <v>27.7</v>
      </c>
      <c r="I738">
        <v>15.659936</v>
      </c>
      <c r="J738">
        <v>4.7910120000000003</v>
      </c>
      <c r="K738">
        <v>4.7910120000000003</v>
      </c>
      <c r="L738">
        <v>195.2302</v>
      </c>
      <c r="M738">
        <v>194</v>
      </c>
      <c r="N738">
        <v>15.629927</v>
      </c>
      <c r="O738">
        <v>1.52859999999999</v>
      </c>
      <c r="P738">
        <v>0.17697500872510999</v>
      </c>
      <c r="Q738">
        <v>-8.5966301828324099</v>
      </c>
      <c r="R738">
        <v>87.174999999999997</v>
      </c>
      <c r="S738">
        <v>87.933000000000007</v>
      </c>
      <c r="T738">
        <v>87.174999999999997</v>
      </c>
      <c r="U738">
        <v>87.933000000000007</v>
      </c>
      <c r="V738" t="s">
        <v>11987</v>
      </c>
      <c r="W738" t="s">
        <v>18261</v>
      </c>
      <c r="X738" t="s">
        <v>14225</v>
      </c>
      <c r="Y738" t="s">
        <v>625</v>
      </c>
      <c r="Z738" t="s">
        <v>11819</v>
      </c>
      <c r="AA738" t="s">
        <v>11839</v>
      </c>
      <c r="AB738" t="s">
        <v>11990</v>
      </c>
      <c r="AC738">
        <v>88.052778000000004</v>
      </c>
      <c r="AD738">
        <v>0.87777799999999995</v>
      </c>
      <c r="AE738" s="6">
        <v>44406</v>
      </c>
      <c r="AF738" s="6">
        <v>54788</v>
      </c>
      <c r="AG738" t="s">
        <v>1044</v>
      </c>
      <c r="AH738">
        <v>27.7</v>
      </c>
      <c r="AI738">
        <v>15.659935531457901</v>
      </c>
      <c r="AJ738">
        <v>349.69133499999998</v>
      </c>
      <c r="AK738">
        <v>4.7910124305047503</v>
      </c>
      <c r="AL738">
        <v>194</v>
      </c>
      <c r="AM738">
        <v>220</v>
      </c>
      <c r="AN738">
        <v>4</v>
      </c>
      <c r="AO738" t="s">
        <v>11991</v>
      </c>
      <c r="AP738">
        <v>1</v>
      </c>
      <c r="AQ738">
        <v>2</v>
      </c>
      <c r="AR738">
        <v>62.611434663419999</v>
      </c>
      <c r="AS738">
        <v>-8.19140897055987E-2</v>
      </c>
      <c r="AT738">
        <v>-1.6373633423382901</v>
      </c>
      <c r="AU738">
        <v>-0.76894047434133395</v>
      </c>
      <c r="AV738">
        <v>-2.8349330171929701</v>
      </c>
    </row>
    <row r="739" spans="1:48" x14ac:dyDescent="0.25">
      <c r="A739" t="s">
        <v>17783</v>
      </c>
      <c r="B739" s="6">
        <v>44664</v>
      </c>
      <c r="C739" t="s">
        <v>17784</v>
      </c>
      <c r="D739" t="s">
        <v>237</v>
      </c>
      <c r="E739">
        <v>67831974.400000006</v>
      </c>
      <c r="F739">
        <v>58733445.799999997</v>
      </c>
      <c r="G739">
        <v>2.1762652519021802E-2</v>
      </c>
      <c r="H739">
        <v>27.7</v>
      </c>
      <c r="I739">
        <v>15.005984</v>
      </c>
      <c r="J739">
        <v>5.1545319999999997</v>
      </c>
      <c r="K739">
        <v>5.1545319999999997</v>
      </c>
      <c r="L739">
        <v>231.58219999999901</v>
      </c>
      <c r="M739">
        <v>230</v>
      </c>
      <c r="N739">
        <v>14.971881</v>
      </c>
      <c r="O739">
        <v>5.3900000000006699E-2</v>
      </c>
      <c r="P739">
        <v>0.77200626824367402</v>
      </c>
      <c r="Q739">
        <v>-11.757312855984001</v>
      </c>
      <c r="R739">
        <v>85</v>
      </c>
      <c r="S739">
        <v>86</v>
      </c>
      <c r="T739">
        <v>85</v>
      </c>
      <c r="U739">
        <v>86</v>
      </c>
      <c r="V739" t="s">
        <v>11987</v>
      </c>
      <c r="W739" t="s">
        <v>17065</v>
      </c>
      <c r="X739" t="s">
        <v>14225</v>
      </c>
      <c r="Y739" t="s">
        <v>625</v>
      </c>
      <c r="Z739" t="s">
        <v>11819</v>
      </c>
      <c r="AA739" t="s">
        <v>11839</v>
      </c>
      <c r="AB739" t="s">
        <v>11990</v>
      </c>
      <c r="AC739">
        <v>86.586667000000006</v>
      </c>
      <c r="AD739">
        <v>1.586667</v>
      </c>
      <c r="AE739" s="6">
        <v>44349</v>
      </c>
      <c r="AF739" s="6">
        <v>54788</v>
      </c>
      <c r="AG739" t="s">
        <v>1044</v>
      </c>
      <c r="AH739">
        <v>27.7</v>
      </c>
      <c r="AI739">
        <v>15.005984151893401</v>
      </c>
      <c r="AJ739">
        <v>329.49070699999999</v>
      </c>
      <c r="AK739">
        <v>5.1545324629453297</v>
      </c>
      <c r="AL739">
        <v>230</v>
      </c>
      <c r="AM739">
        <v>256</v>
      </c>
      <c r="AN739">
        <v>4.2</v>
      </c>
      <c r="AO739" t="s">
        <v>11991</v>
      </c>
      <c r="AP739">
        <v>1</v>
      </c>
      <c r="AQ739">
        <v>2</v>
      </c>
      <c r="AR739">
        <v>62.611434663419999</v>
      </c>
      <c r="AS739">
        <v>-8.19140897055987E-2</v>
      </c>
      <c r="AT739">
        <v>-1.6373633423382901</v>
      </c>
      <c r="AU739">
        <v>-0.76894047434133395</v>
      </c>
      <c r="AV739">
        <v>-2.8349330171929701</v>
      </c>
    </row>
    <row r="740" spans="1:48" x14ac:dyDescent="0.25">
      <c r="A740" t="s">
        <v>14271</v>
      </c>
      <c r="B740" s="6">
        <v>44664</v>
      </c>
      <c r="C740" t="s">
        <v>14272</v>
      </c>
      <c r="D740" t="s">
        <v>237</v>
      </c>
      <c r="E740">
        <v>146969278.40000001</v>
      </c>
      <c r="F740">
        <v>139864742.30000001</v>
      </c>
      <c r="G740">
        <v>5.1824437437590298E-2</v>
      </c>
      <c r="H740">
        <v>27.7</v>
      </c>
      <c r="I740">
        <v>14.690448</v>
      </c>
      <c r="J740">
        <v>5.1757119999999999</v>
      </c>
      <c r="K740">
        <v>5.1757119999999999</v>
      </c>
      <c r="L740">
        <v>233.7002</v>
      </c>
      <c r="M740">
        <v>233</v>
      </c>
      <c r="N740">
        <v>14.648023999999999</v>
      </c>
      <c r="O740">
        <v>0.485899999999994</v>
      </c>
      <c r="P740">
        <v>1.84048346929457</v>
      </c>
      <c r="Q740">
        <v>-4.0853729985873199</v>
      </c>
      <c r="R740">
        <v>94.424999999999997</v>
      </c>
      <c r="S740">
        <v>95.23</v>
      </c>
      <c r="T740">
        <v>94.424999999999997</v>
      </c>
      <c r="U740">
        <v>95.23</v>
      </c>
      <c r="V740" t="s">
        <v>11987</v>
      </c>
      <c r="W740" t="s">
        <v>10630</v>
      </c>
      <c r="X740" t="s">
        <v>14225</v>
      </c>
      <c r="Y740" t="s">
        <v>625</v>
      </c>
      <c r="Z740" t="s">
        <v>11819</v>
      </c>
      <c r="AA740" t="s">
        <v>11839</v>
      </c>
      <c r="AB740" t="s">
        <v>11990</v>
      </c>
      <c r="AC740">
        <v>95.165971999999996</v>
      </c>
      <c r="AD740">
        <v>0.74097199999999996</v>
      </c>
      <c r="AE740" s="6">
        <v>42970</v>
      </c>
      <c r="AF740" s="6">
        <v>54788</v>
      </c>
      <c r="AG740" t="s">
        <v>1044</v>
      </c>
      <c r="AH740">
        <v>27.7</v>
      </c>
      <c r="AI740">
        <v>14.6904483088385</v>
      </c>
      <c r="AJ740">
        <v>316.426402</v>
      </c>
      <c r="AK740">
        <v>5.1757122312939003</v>
      </c>
      <c r="AL740">
        <v>233</v>
      </c>
      <c r="AM740">
        <v>258</v>
      </c>
      <c r="AN740">
        <v>4.8499999999999996</v>
      </c>
      <c r="AO740" t="s">
        <v>11991</v>
      </c>
      <c r="AP740">
        <v>1</v>
      </c>
      <c r="AQ740">
        <v>2</v>
      </c>
      <c r="AR740">
        <v>62.611434663419999</v>
      </c>
      <c r="AS740">
        <v>-8.19140897055987E-2</v>
      </c>
      <c r="AT740">
        <v>-1.6373633423382901</v>
      </c>
      <c r="AU740">
        <v>-0.76894047434133395</v>
      </c>
      <c r="AV740">
        <v>-2.8349330171929701</v>
      </c>
    </row>
    <row r="741" spans="1:48" x14ac:dyDescent="0.25">
      <c r="A741" t="s">
        <v>14273</v>
      </c>
      <c r="B741" s="6">
        <v>44664</v>
      </c>
      <c r="C741" t="s">
        <v>14274</v>
      </c>
      <c r="D741" t="s">
        <v>212</v>
      </c>
      <c r="E741">
        <v>64932666.600000001</v>
      </c>
      <c r="F741">
        <v>65335487.399999999</v>
      </c>
      <c r="G741">
        <v>2.42089237405121E-2</v>
      </c>
      <c r="H741">
        <v>5.2722220000000002</v>
      </c>
      <c r="I741">
        <v>0.25537799999999999</v>
      </c>
      <c r="J741">
        <v>4.7816470000000004</v>
      </c>
      <c r="K741">
        <v>4.7816470000000004</v>
      </c>
      <c r="L741">
        <v>212.54329999999999</v>
      </c>
      <c r="M741">
        <v>213</v>
      </c>
      <c r="N741">
        <v>4.5733480000000002</v>
      </c>
      <c r="O741">
        <v>-0.17430000000000501</v>
      </c>
      <c r="P741">
        <v>8.7766522580556797E-2</v>
      </c>
      <c r="Q741">
        <v>0.73933458298964805</v>
      </c>
      <c r="R741">
        <v>99.737499999999997</v>
      </c>
      <c r="S741">
        <v>100.0055</v>
      </c>
      <c r="T741">
        <v>99.737499999999997</v>
      </c>
      <c r="U741">
        <v>100.0055</v>
      </c>
      <c r="V741" t="s">
        <v>11987</v>
      </c>
      <c r="W741" t="s">
        <v>10574</v>
      </c>
      <c r="X741" t="s">
        <v>14225</v>
      </c>
      <c r="Y741" t="s">
        <v>625</v>
      </c>
      <c r="Z741" t="s">
        <v>11839</v>
      </c>
      <c r="AA741" t="s">
        <v>11839</v>
      </c>
      <c r="AB741" t="s">
        <v>753</v>
      </c>
      <c r="AC741">
        <v>100.620367</v>
      </c>
      <c r="AD741">
        <v>0.88286699999999996</v>
      </c>
      <c r="AE741" s="6">
        <v>42942</v>
      </c>
      <c r="AF741" s="6">
        <v>46594</v>
      </c>
      <c r="AG741" t="s">
        <v>986</v>
      </c>
      <c r="AH741">
        <v>0.27222200000000002</v>
      </c>
      <c r="AI741">
        <v>0.270244071641845</v>
      </c>
      <c r="AJ741">
        <v>0.15015300000000001</v>
      </c>
      <c r="AK741">
        <v>3.8218439308337202</v>
      </c>
      <c r="AL741">
        <v>302</v>
      </c>
      <c r="AM741">
        <v>274</v>
      </c>
      <c r="AN741">
        <v>3.8759999999999999</v>
      </c>
      <c r="AO741" t="s">
        <v>11991</v>
      </c>
      <c r="AP741">
        <v>1</v>
      </c>
      <c r="AQ741">
        <v>3</v>
      </c>
      <c r="AR741">
        <v>47.983325322492597</v>
      </c>
      <c r="AS741">
        <v>-7.5454823087383702E-2</v>
      </c>
      <c r="AT741">
        <v>-1.5081803872273101</v>
      </c>
      <c r="AU741">
        <v>-0.70897576324746503</v>
      </c>
      <c r="AV741">
        <v>-1.5960913383219599</v>
      </c>
    </row>
    <row r="742" spans="1:48" x14ac:dyDescent="0.25">
      <c r="A742" t="s">
        <v>14275</v>
      </c>
      <c r="B742" s="6">
        <v>44664</v>
      </c>
      <c r="C742" t="s">
        <v>14276</v>
      </c>
      <c r="D742" t="s">
        <v>212</v>
      </c>
      <c r="E742">
        <v>50873980.799999997</v>
      </c>
      <c r="F742">
        <v>50719238.899999999</v>
      </c>
      <c r="G742">
        <v>1.8793128142697402E-2</v>
      </c>
      <c r="H742">
        <v>27.7</v>
      </c>
      <c r="I742">
        <v>3.3022680000000002</v>
      </c>
      <c r="J742">
        <v>7.5451930000000003</v>
      </c>
      <c r="K742">
        <v>7.5451930000000003</v>
      </c>
      <c r="L742">
        <v>470.64830000000001</v>
      </c>
      <c r="M742">
        <v>471</v>
      </c>
      <c r="N742">
        <v>11.85927</v>
      </c>
      <c r="O742">
        <v>-0.18909999999999699</v>
      </c>
      <c r="P742">
        <v>0.46748010811032897</v>
      </c>
      <c r="Q742">
        <v>-2.4948587010123799</v>
      </c>
      <c r="R742">
        <v>98.55</v>
      </c>
      <c r="S742">
        <v>99.442999999999998</v>
      </c>
      <c r="T742">
        <v>98.55</v>
      </c>
      <c r="U742">
        <v>99.442999999999998</v>
      </c>
      <c r="V742" t="s">
        <v>11987</v>
      </c>
      <c r="W742" t="s">
        <v>10576</v>
      </c>
      <c r="X742" t="s">
        <v>14225</v>
      </c>
      <c r="Y742" t="s">
        <v>625</v>
      </c>
      <c r="Z742" t="s">
        <v>11839</v>
      </c>
      <c r="AA742" t="s">
        <v>290</v>
      </c>
      <c r="AB742" t="s">
        <v>753</v>
      </c>
      <c r="AC742">
        <v>99.695832999999993</v>
      </c>
      <c r="AD742">
        <v>1.1458330000000001</v>
      </c>
      <c r="AE742" s="6">
        <v>44046</v>
      </c>
      <c r="AF742" s="6">
        <v>54788</v>
      </c>
      <c r="AG742" t="s">
        <v>986</v>
      </c>
      <c r="AH742">
        <v>3.2916669999999999</v>
      </c>
      <c r="AI742">
        <v>2.9534568337151099</v>
      </c>
      <c r="AJ742">
        <v>10.784788000000001</v>
      </c>
      <c r="AK742">
        <v>5.6847697191167903</v>
      </c>
      <c r="AL742">
        <v>311</v>
      </c>
      <c r="AM742">
        <v>298</v>
      </c>
      <c r="AN742">
        <v>5.5</v>
      </c>
      <c r="AO742" t="s">
        <v>11991</v>
      </c>
      <c r="AP742">
        <v>1</v>
      </c>
      <c r="AQ742">
        <v>3</v>
      </c>
      <c r="AR742">
        <v>47.983325322492597</v>
      </c>
      <c r="AS742">
        <v>-7.5454823087383702E-2</v>
      </c>
      <c r="AT742">
        <v>-1.5081803872273101</v>
      </c>
      <c r="AU742">
        <v>-0.70897576324746503</v>
      </c>
      <c r="AV742">
        <v>-1.5960913383219599</v>
      </c>
    </row>
    <row r="743" spans="1:48" x14ac:dyDescent="0.25">
      <c r="A743" t="s">
        <v>14277</v>
      </c>
      <c r="B743" s="6">
        <v>44664</v>
      </c>
      <c r="C743" t="s">
        <v>14278</v>
      </c>
      <c r="D743" t="s">
        <v>212</v>
      </c>
      <c r="E743">
        <v>67831974.599999994</v>
      </c>
      <c r="F743">
        <v>68652741.5</v>
      </c>
      <c r="G743">
        <v>2.5438074293175801E-2</v>
      </c>
      <c r="H743">
        <v>27.7</v>
      </c>
      <c r="I743">
        <v>2.1716709999999999</v>
      </c>
      <c r="J743">
        <v>6.543247</v>
      </c>
      <c r="K743">
        <v>6.543247</v>
      </c>
      <c r="L743">
        <v>370.45370000000003</v>
      </c>
      <c r="M743">
        <v>370</v>
      </c>
      <c r="N743">
        <v>12.53706</v>
      </c>
      <c r="O743">
        <v>3.169999999999E-2</v>
      </c>
      <c r="P743">
        <v>0.62428107306964298</v>
      </c>
      <c r="Q743">
        <v>-1.57520764410331</v>
      </c>
      <c r="R743">
        <v>99.737499999999997</v>
      </c>
      <c r="S743">
        <v>100.5945</v>
      </c>
      <c r="T743">
        <v>99.737499999999997</v>
      </c>
      <c r="U743">
        <v>100.5945</v>
      </c>
      <c r="V743" t="s">
        <v>11987</v>
      </c>
      <c r="W743" t="s">
        <v>10577</v>
      </c>
      <c r="X743" t="s">
        <v>14225</v>
      </c>
      <c r="Y743" t="s">
        <v>625</v>
      </c>
      <c r="Z743" t="s">
        <v>11839</v>
      </c>
      <c r="AA743" t="s">
        <v>290</v>
      </c>
      <c r="AB743" t="s">
        <v>753</v>
      </c>
      <c r="AC743">
        <v>101.21</v>
      </c>
      <c r="AD743">
        <v>1.4724999999999999</v>
      </c>
      <c r="AE743" s="6">
        <v>43661</v>
      </c>
      <c r="AF743" s="6">
        <v>54788</v>
      </c>
      <c r="AG743" t="s">
        <v>986</v>
      </c>
      <c r="AH743">
        <v>2.2416670000000001</v>
      </c>
      <c r="AI743">
        <v>2.0598916852443199</v>
      </c>
      <c r="AJ743">
        <v>5.4375039999999997</v>
      </c>
      <c r="AK743">
        <v>5.41026478682413</v>
      </c>
      <c r="AL743">
        <v>300</v>
      </c>
      <c r="AM743">
        <v>278</v>
      </c>
      <c r="AN743">
        <v>5.7</v>
      </c>
      <c r="AO743" t="s">
        <v>11991</v>
      </c>
      <c r="AP743">
        <v>1</v>
      </c>
      <c r="AQ743">
        <v>3</v>
      </c>
      <c r="AR743">
        <v>47.983325322492597</v>
      </c>
      <c r="AS743">
        <v>-7.5454823087383702E-2</v>
      </c>
      <c r="AT743">
        <v>-1.5081803872273101</v>
      </c>
      <c r="AU743">
        <v>-0.70897576324746503</v>
      </c>
      <c r="AV743">
        <v>-1.5960913383219599</v>
      </c>
    </row>
    <row r="744" spans="1:48" x14ac:dyDescent="0.25">
      <c r="A744" t="s">
        <v>14279</v>
      </c>
      <c r="B744" s="6">
        <v>44664</v>
      </c>
      <c r="C744" t="s">
        <v>14280</v>
      </c>
      <c r="D744" t="s">
        <v>373</v>
      </c>
      <c r="E744">
        <v>76310971.200000003</v>
      </c>
      <c r="F744">
        <v>81846272.200000003</v>
      </c>
      <c r="G744">
        <v>3.0326706663206599E-2</v>
      </c>
      <c r="H744">
        <v>2.8805559999999999</v>
      </c>
      <c r="I744">
        <v>2.6545830000000001</v>
      </c>
      <c r="J744">
        <v>2.651357</v>
      </c>
      <c r="K744">
        <v>2.651357</v>
      </c>
      <c r="L744">
        <v>11.2874</v>
      </c>
      <c r="M744">
        <v>12</v>
      </c>
      <c r="N744">
        <v>2.6423800000000002</v>
      </c>
      <c r="O744">
        <v>1.45939999999999</v>
      </c>
      <c r="P744">
        <v>2.6434934632863798</v>
      </c>
      <c r="Q744">
        <v>2.0979281613918701</v>
      </c>
      <c r="R744">
        <v>106.52500000000001</v>
      </c>
      <c r="S744">
        <v>109.5</v>
      </c>
      <c r="T744">
        <v>106.52500000000001</v>
      </c>
      <c r="U744">
        <v>109.5</v>
      </c>
      <c r="V744" t="s">
        <v>11987</v>
      </c>
      <c r="W744" t="s">
        <v>10627</v>
      </c>
      <c r="X744" t="s">
        <v>14225</v>
      </c>
      <c r="Y744" t="s">
        <v>625</v>
      </c>
      <c r="Z744" t="s">
        <v>11839</v>
      </c>
      <c r="AA744" t="s">
        <v>11839</v>
      </c>
      <c r="AB744" t="s">
        <v>12045</v>
      </c>
      <c r="AC744">
        <v>107.25361100000001</v>
      </c>
      <c r="AD744">
        <v>0.72861100000000001</v>
      </c>
      <c r="AE744" s="6">
        <v>41338</v>
      </c>
      <c r="AF744" s="6">
        <v>45721</v>
      </c>
      <c r="AG744" t="s">
        <v>3829</v>
      </c>
      <c r="AH744">
        <v>2.8805559999999999</v>
      </c>
      <c r="AI744">
        <v>2.6545832080017702</v>
      </c>
      <c r="AJ744">
        <v>8.6807879999999997</v>
      </c>
      <c r="AK744">
        <v>2.65135733845226</v>
      </c>
      <c r="AL744">
        <v>12</v>
      </c>
      <c r="AM744">
        <v>-4</v>
      </c>
      <c r="AN744">
        <v>6.1</v>
      </c>
      <c r="AO744" t="s">
        <v>11991</v>
      </c>
      <c r="AP744">
        <v>1</v>
      </c>
      <c r="AQ744">
        <v>3</v>
      </c>
      <c r="AR744">
        <v>51.393131150586498</v>
      </c>
      <c r="AS744">
        <v>6.0604501956404901E-3</v>
      </c>
      <c r="AT744">
        <v>0.13097726575349999</v>
      </c>
      <c r="AU744">
        <v>5.5311904145128203E-2</v>
      </c>
      <c r="AV744">
        <v>0.47954740661434397</v>
      </c>
    </row>
    <row r="745" spans="1:48" x14ac:dyDescent="0.25">
      <c r="A745" t="s">
        <v>20601</v>
      </c>
      <c r="B745" s="6">
        <v>44664</v>
      </c>
      <c r="C745" t="s">
        <v>20602</v>
      </c>
      <c r="D745" t="s">
        <v>212</v>
      </c>
      <c r="E745">
        <v>50873980.799999997</v>
      </c>
      <c r="F745">
        <v>48655027.200000003</v>
      </c>
      <c r="G745">
        <v>1.8028270523833899E-2</v>
      </c>
      <c r="H745">
        <v>9.5388889999999993</v>
      </c>
      <c r="I745">
        <v>4.1655660000000001</v>
      </c>
      <c r="J745">
        <v>4.5243399999999996</v>
      </c>
      <c r="K745">
        <v>4.5243399999999996</v>
      </c>
      <c r="L745">
        <v>183.080299999999</v>
      </c>
      <c r="M745">
        <v>183</v>
      </c>
      <c r="N745">
        <v>7.9028510000000001</v>
      </c>
      <c r="O745">
        <v>4.3199999999998698E-2</v>
      </c>
      <c r="P745">
        <v>-0.81549082405435402</v>
      </c>
      <c r="Q745">
        <v>-4.9714353455114901</v>
      </c>
      <c r="R745">
        <v>94.254999999999995</v>
      </c>
      <c r="S745">
        <v>94.73</v>
      </c>
      <c r="T745">
        <v>94.254999999999995</v>
      </c>
      <c r="U745">
        <v>94.73</v>
      </c>
      <c r="V745" t="s">
        <v>11987</v>
      </c>
      <c r="W745" t="s">
        <v>19528</v>
      </c>
      <c r="X745" t="s">
        <v>14225</v>
      </c>
      <c r="Y745" t="s">
        <v>625</v>
      </c>
      <c r="Z745" t="s">
        <v>11839</v>
      </c>
      <c r="AA745" t="s">
        <v>343</v>
      </c>
      <c r="AB745" t="s">
        <v>11990</v>
      </c>
      <c r="AC745">
        <v>95.638333000000003</v>
      </c>
      <c r="AD745">
        <v>1.3833329999999999</v>
      </c>
      <c r="AE745" s="6">
        <v>44502</v>
      </c>
      <c r="AF745" s="6">
        <v>48154</v>
      </c>
      <c r="AG745" t="s">
        <v>19161</v>
      </c>
      <c r="AH745">
        <v>4.5388890000000002</v>
      </c>
      <c r="AI745">
        <v>4.1395262053117099</v>
      </c>
      <c r="AJ745">
        <v>20.257652</v>
      </c>
      <c r="AK745">
        <v>4.2898702894941696</v>
      </c>
      <c r="AL745">
        <v>165</v>
      </c>
      <c r="AM745">
        <v>158</v>
      </c>
      <c r="AN745">
        <v>3</v>
      </c>
      <c r="AO745" t="s">
        <v>11991</v>
      </c>
      <c r="AP745">
        <v>1</v>
      </c>
      <c r="AQ745">
        <v>3</v>
      </c>
      <c r="AR745">
        <v>50.640451864222598</v>
      </c>
      <c r="AS745">
        <v>0.177355283004487</v>
      </c>
      <c r="AT745">
        <v>0.841990679761636</v>
      </c>
      <c r="AU745">
        <v>0.57641201760296901</v>
      </c>
      <c r="AV745">
        <v>-1.4256136237202699</v>
      </c>
    </row>
    <row r="746" spans="1:48" x14ac:dyDescent="0.25">
      <c r="A746" t="s">
        <v>14281</v>
      </c>
      <c r="B746" s="6">
        <v>44664</v>
      </c>
      <c r="C746" t="s">
        <v>14282</v>
      </c>
      <c r="D746" t="s">
        <v>212</v>
      </c>
      <c r="E746">
        <v>73484639.200000003</v>
      </c>
      <c r="F746">
        <v>74133753.299999997</v>
      </c>
      <c r="G746">
        <v>2.74689674769154E-2</v>
      </c>
      <c r="H746">
        <v>2.4333330000000002</v>
      </c>
      <c r="I746">
        <v>2.2762899999999999</v>
      </c>
      <c r="J746">
        <v>4.472207</v>
      </c>
      <c r="K746">
        <v>4.472207</v>
      </c>
      <c r="L746">
        <v>203.30070000000001</v>
      </c>
      <c r="M746">
        <v>201</v>
      </c>
      <c r="N746">
        <v>2.2638349999999998</v>
      </c>
      <c r="O746">
        <v>0.21040000000001</v>
      </c>
      <c r="P746">
        <v>0.442500766097775</v>
      </c>
      <c r="Q746">
        <v>-2.66654680132251</v>
      </c>
      <c r="R746">
        <v>100.55</v>
      </c>
      <c r="S746">
        <v>101.20099999999999</v>
      </c>
      <c r="T746">
        <v>100.55</v>
      </c>
      <c r="U746">
        <v>101.20099999999999</v>
      </c>
      <c r="V746" t="s">
        <v>11987</v>
      </c>
      <c r="W746" t="s">
        <v>10869</v>
      </c>
      <c r="X746" t="s">
        <v>14225</v>
      </c>
      <c r="Y746" t="s">
        <v>625</v>
      </c>
      <c r="Z746" t="s">
        <v>11839</v>
      </c>
      <c r="AA746" t="s">
        <v>256</v>
      </c>
      <c r="AB746" t="s">
        <v>11990</v>
      </c>
      <c r="AC746">
        <v>100.88333299999999</v>
      </c>
      <c r="AD746">
        <v>0.33333299999999999</v>
      </c>
      <c r="AE746" s="6">
        <v>41906</v>
      </c>
      <c r="AF746" s="6">
        <v>45559</v>
      </c>
      <c r="AG746" t="s">
        <v>1723</v>
      </c>
      <c r="AH746">
        <v>2.4333330000000002</v>
      </c>
      <c r="AI746">
        <v>2.2762901642426598</v>
      </c>
      <c r="AJ746">
        <v>6.3886479999999999</v>
      </c>
      <c r="AK746">
        <v>4.4722068997206499</v>
      </c>
      <c r="AL746">
        <v>201</v>
      </c>
      <c r="AM746">
        <v>181</v>
      </c>
      <c r="AN746">
        <v>5</v>
      </c>
      <c r="AO746" t="s">
        <v>11991</v>
      </c>
      <c r="AP746">
        <v>1</v>
      </c>
      <c r="AQ746">
        <v>2</v>
      </c>
      <c r="AR746">
        <v>67.092472556418898</v>
      </c>
      <c r="AS746">
        <v>7.2607578056107496E-3</v>
      </c>
      <c r="AT746">
        <v>4.5950580851567203E-2</v>
      </c>
      <c r="AU746">
        <v>3.3694166706581499E-2</v>
      </c>
      <c r="AV746">
        <v>-1.38927183888674</v>
      </c>
    </row>
    <row r="747" spans="1:48" x14ac:dyDescent="0.25">
      <c r="A747" t="s">
        <v>14283</v>
      </c>
      <c r="B747" s="6">
        <v>44664</v>
      </c>
      <c r="C747" t="s">
        <v>14284</v>
      </c>
      <c r="D747" t="s">
        <v>212</v>
      </c>
      <c r="E747">
        <v>169579936.80000001</v>
      </c>
      <c r="F747">
        <v>166326133.59999999</v>
      </c>
      <c r="G747">
        <v>6.1629243818494203E-2</v>
      </c>
      <c r="H747">
        <v>27.697222</v>
      </c>
      <c r="I747">
        <v>6.7899000000000001E-2</v>
      </c>
      <c r="J747">
        <v>7.7552680000000001</v>
      </c>
      <c r="K747">
        <v>7.7552680000000001</v>
      </c>
      <c r="L747">
        <v>491.65089999999998</v>
      </c>
      <c r="M747">
        <v>492</v>
      </c>
      <c r="N747">
        <v>11.328956</v>
      </c>
      <c r="O747">
        <v>0.73819999999999997</v>
      </c>
      <c r="P747">
        <v>1.35632641145799</v>
      </c>
      <c r="Q747">
        <v>1.4218366231575701</v>
      </c>
      <c r="R747">
        <v>98.081249999999997</v>
      </c>
      <c r="S747">
        <v>98.921250000000001</v>
      </c>
      <c r="T747">
        <v>98.081249999999997</v>
      </c>
      <c r="U747">
        <v>98.921250000000001</v>
      </c>
      <c r="V747" t="s">
        <v>11987</v>
      </c>
      <c r="W747" t="s">
        <v>10864</v>
      </c>
      <c r="X747" t="s">
        <v>14225</v>
      </c>
      <c r="Y747" t="s">
        <v>625</v>
      </c>
      <c r="Z747" t="s">
        <v>11839</v>
      </c>
      <c r="AA747" t="s">
        <v>11839</v>
      </c>
      <c r="AB747" t="s">
        <v>12045</v>
      </c>
      <c r="AC747">
        <v>98.081256999999994</v>
      </c>
      <c r="AD747">
        <v>6.9999999999999999E-6</v>
      </c>
      <c r="AE747" s="6">
        <v>42901</v>
      </c>
      <c r="AF747" s="6">
        <v>54786</v>
      </c>
      <c r="AG747" t="s">
        <v>1720</v>
      </c>
      <c r="AH747">
        <v>0.158333</v>
      </c>
      <c r="AI747">
        <v>0.15598205901371501</v>
      </c>
      <c r="AJ747">
        <v>6.1308000000000001E-2</v>
      </c>
      <c r="AK747">
        <v>6.8874760722218298</v>
      </c>
      <c r="AL747">
        <v>621</v>
      </c>
      <c r="AM747">
        <v>615</v>
      </c>
      <c r="AN747">
        <v>2.0000000000000002E-5</v>
      </c>
      <c r="AO747" t="s">
        <v>11991</v>
      </c>
      <c r="AP747">
        <v>1</v>
      </c>
      <c r="AQ747">
        <v>2</v>
      </c>
      <c r="AR747">
        <v>67.092472556418898</v>
      </c>
      <c r="AS747">
        <v>7.2607578056249596E-3</v>
      </c>
      <c r="AT747">
        <v>4.59505808515814E-2</v>
      </c>
      <c r="AU747">
        <v>3.3694166706595703E-2</v>
      </c>
      <c r="AV747">
        <v>-1.38927183888672</v>
      </c>
    </row>
    <row r="748" spans="1:48" x14ac:dyDescent="0.25">
      <c r="A748" t="s">
        <v>14285</v>
      </c>
      <c r="B748" s="6">
        <v>44664</v>
      </c>
      <c r="C748" t="s">
        <v>14286</v>
      </c>
      <c r="D748" t="s">
        <v>212</v>
      </c>
      <c r="E748">
        <v>203495924</v>
      </c>
      <c r="F748">
        <v>206243119</v>
      </c>
      <c r="G748">
        <v>7.6419785559151202E-2</v>
      </c>
      <c r="H748">
        <v>2.2250000000000001</v>
      </c>
      <c r="I748">
        <v>2.0422449999999999</v>
      </c>
      <c r="J748">
        <v>5.4583599999999999</v>
      </c>
      <c r="K748">
        <v>5.4583599999999999</v>
      </c>
      <c r="L748">
        <v>306.541</v>
      </c>
      <c r="M748">
        <v>305</v>
      </c>
      <c r="N748">
        <v>2.0334819999999998</v>
      </c>
      <c r="O748">
        <v>0.217700000000009</v>
      </c>
      <c r="P748">
        <v>0.34515361056333099</v>
      </c>
      <c r="Q748">
        <v>-0.91064630365100796</v>
      </c>
      <c r="R748">
        <v>99.768749999999997</v>
      </c>
      <c r="S748">
        <v>100.59375</v>
      </c>
      <c r="T748">
        <v>99.768749999999997</v>
      </c>
      <c r="U748">
        <v>100.59375</v>
      </c>
      <c r="V748" t="s">
        <v>11987</v>
      </c>
      <c r="W748" t="s">
        <v>10866</v>
      </c>
      <c r="X748" t="s">
        <v>14225</v>
      </c>
      <c r="Y748" t="s">
        <v>625</v>
      </c>
      <c r="Z748" t="s">
        <v>11839</v>
      </c>
      <c r="AA748" t="s">
        <v>11839</v>
      </c>
      <c r="AB748" t="s">
        <v>12045</v>
      </c>
      <c r="AC748">
        <v>101.35</v>
      </c>
      <c r="AD748">
        <v>1.58125</v>
      </c>
      <c r="AE748" s="6">
        <v>43655</v>
      </c>
      <c r="AF748" s="6">
        <v>45482</v>
      </c>
      <c r="AG748" t="s">
        <v>1720</v>
      </c>
      <c r="AH748">
        <v>2.2250000000000001</v>
      </c>
      <c r="AI748">
        <v>2.0422452265406501</v>
      </c>
      <c r="AJ748">
        <v>5.2948529999999998</v>
      </c>
      <c r="AK748">
        <v>5.4583602280141399</v>
      </c>
      <c r="AL748">
        <v>305</v>
      </c>
      <c r="AM748">
        <v>283</v>
      </c>
      <c r="AN748">
        <v>5.75</v>
      </c>
      <c r="AO748" t="s">
        <v>11991</v>
      </c>
      <c r="AP748">
        <v>1</v>
      </c>
      <c r="AQ748">
        <v>2</v>
      </c>
      <c r="AR748">
        <v>67.092472556418898</v>
      </c>
      <c r="AS748">
        <v>7.2607578056249596E-3</v>
      </c>
      <c r="AT748">
        <v>4.59505808515814E-2</v>
      </c>
      <c r="AU748">
        <v>3.3694166706595703E-2</v>
      </c>
      <c r="AV748">
        <v>-1.38927183888672</v>
      </c>
    </row>
    <row r="749" spans="1:48" x14ac:dyDescent="0.25">
      <c r="A749" t="s">
        <v>14287</v>
      </c>
      <c r="B749" s="6">
        <v>44664</v>
      </c>
      <c r="C749" t="s">
        <v>14288</v>
      </c>
      <c r="D749" t="s">
        <v>212</v>
      </c>
      <c r="E749">
        <v>135663949.59999999</v>
      </c>
      <c r="F749">
        <v>134452866.69999999</v>
      </c>
      <c r="G749">
        <v>4.9819161433155498E-2</v>
      </c>
      <c r="H749">
        <v>27.7</v>
      </c>
      <c r="I749">
        <v>2.2789570000000001</v>
      </c>
      <c r="J749">
        <v>7.5630199999999999</v>
      </c>
      <c r="K749">
        <v>7.5630199999999999</v>
      </c>
      <c r="L749">
        <v>472.43099999999998</v>
      </c>
      <c r="M749">
        <v>473</v>
      </c>
      <c r="N749">
        <v>11.570785000000001</v>
      </c>
      <c r="O749">
        <v>0.16629999999999701</v>
      </c>
      <c r="P749">
        <v>0.664444121766671</v>
      </c>
      <c r="Q749">
        <v>-0.82108140291282605</v>
      </c>
      <c r="R749">
        <v>98.487499999999997</v>
      </c>
      <c r="S749">
        <v>99.543499999999995</v>
      </c>
      <c r="T749">
        <v>98.487499999999997</v>
      </c>
      <c r="U749">
        <v>99.543499999999995</v>
      </c>
      <c r="V749" t="s">
        <v>11987</v>
      </c>
      <c r="W749" t="s">
        <v>10867</v>
      </c>
      <c r="X749" t="s">
        <v>14225</v>
      </c>
      <c r="Y749" t="s">
        <v>625</v>
      </c>
      <c r="Z749" t="s">
        <v>11839</v>
      </c>
      <c r="AA749" t="s">
        <v>11839</v>
      </c>
      <c r="AB749" t="s">
        <v>12045</v>
      </c>
      <c r="AC749">
        <v>99.107292000000001</v>
      </c>
      <c r="AD749">
        <v>0.61979200000000001</v>
      </c>
      <c r="AE749" s="6">
        <v>43721</v>
      </c>
      <c r="AF749" s="6">
        <v>54788</v>
      </c>
      <c r="AG749" t="s">
        <v>1720</v>
      </c>
      <c r="AH749">
        <v>2.4027780000000001</v>
      </c>
      <c r="AI749">
        <v>2.1924037206775502</v>
      </c>
      <c r="AJ749">
        <v>6.2007349999999999</v>
      </c>
      <c r="AK749">
        <v>6.5798258761626398</v>
      </c>
      <c r="AL749">
        <v>413</v>
      </c>
      <c r="AM749">
        <v>393</v>
      </c>
      <c r="AN749">
        <v>6.375</v>
      </c>
      <c r="AO749" t="s">
        <v>11991</v>
      </c>
      <c r="AP749">
        <v>1</v>
      </c>
      <c r="AQ749">
        <v>2</v>
      </c>
      <c r="AR749">
        <v>67.092472556418898</v>
      </c>
      <c r="AS749">
        <v>7.2607578056249596E-3</v>
      </c>
      <c r="AT749">
        <v>4.59505808515814E-2</v>
      </c>
      <c r="AU749">
        <v>3.3694166706595703E-2</v>
      </c>
      <c r="AV749">
        <v>-1.38927183888672</v>
      </c>
    </row>
    <row r="750" spans="1:48" x14ac:dyDescent="0.25">
      <c r="A750" t="s">
        <v>14289</v>
      </c>
      <c r="B750" s="6">
        <v>44664</v>
      </c>
      <c r="C750" t="s">
        <v>14290</v>
      </c>
      <c r="D750" t="s">
        <v>360</v>
      </c>
      <c r="E750">
        <v>61048777.200000003</v>
      </c>
      <c r="F750">
        <v>61403623.200000003</v>
      </c>
      <c r="G750">
        <v>2.2752040127098298E-2</v>
      </c>
      <c r="H750">
        <v>27.7</v>
      </c>
      <c r="I750">
        <v>2.7829579999999998</v>
      </c>
      <c r="J750">
        <v>10.60629</v>
      </c>
      <c r="K750">
        <v>10.60629</v>
      </c>
      <c r="L750">
        <v>776.75799999999902</v>
      </c>
      <c r="M750">
        <v>779</v>
      </c>
      <c r="N750">
        <v>9.3916649999999997</v>
      </c>
      <c r="O750">
        <v>-0.22060000000000399</v>
      </c>
      <c r="P750">
        <v>0.33613180196974102</v>
      </c>
      <c r="Q750">
        <v>1.52682379104385</v>
      </c>
      <c r="R750">
        <v>100.58125</v>
      </c>
      <c r="S750">
        <v>101.45525000000001</v>
      </c>
      <c r="T750">
        <v>100.58125</v>
      </c>
      <c r="U750">
        <v>101.45525000000001</v>
      </c>
      <c r="V750" t="s">
        <v>11987</v>
      </c>
      <c r="W750" t="s">
        <v>14291</v>
      </c>
      <c r="X750" t="s">
        <v>14225</v>
      </c>
      <c r="Y750" t="s">
        <v>625</v>
      </c>
      <c r="Z750" t="s">
        <v>11839</v>
      </c>
      <c r="AA750" t="s">
        <v>11839</v>
      </c>
      <c r="AB750" t="s">
        <v>12045</v>
      </c>
      <c r="AC750">
        <v>100.58125</v>
      </c>
      <c r="AD750">
        <v>0</v>
      </c>
      <c r="AE750" s="6">
        <v>43720</v>
      </c>
      <c r="AF750" s="6">
        <v>54788</v>
      </c>
      <c r="AG750" t="s">
        <v>1389</v>
      </c>
      <c r="AH750">
        <v>2.5</v>
      </c>
      <c r="AI750">
        <v>2.26464397183637</v>
      </c>
      <c r="AJ750">
        <v>6.5823799999999997</v>
      </c>
      <c r="AK750">
        <v>6.7328153913472599</v>
      </c>
      <c r="AL750">
        <v>426</v>
      </c>
      <c r="AM750">
        <v>407</v>
      </c>
      <c r="AN750">
        <v>7.375</v>
      </c>
      <c r="AO750" t="s">
        <v>11991</v>
      </c>
      <c r="AP750">
        <v>1</v>
      </c>
      <c r="AQ750">
        <v>3</v>
      </c>
      <c r="AR750">
        <v>52.633751339822702</v>
      </c>
      <c r="AS750">
        <v>-7.4528838511639606E-2</v>
      </c>
      <c r="AT750">
        <v>-1.5089326841659201</v>
      </c>
      <c r="AU750">
        <v>-0.70247321359583004</v>
      </c>
      <c r="AV750">
        <v>-2.57534752224832</v>
      </c>
    </row>
    <row r="751" spans="1:48" x14ac:dyDescent="0.25">
      <c r="A751" t="s">
        <v>14292</v>
      </c>
      <c r="B751" s="6">
        <v>44664</v>
      </c>
      <c r="C751" t="s">
        <v>14293</v>
      </c>
      <c r="D751" t="s">
        <v>326</v>
      </c>
      <c r="E751">
        <v>81134955.200000003</v>
      </c>
      <c r="F751">
        <v>81870849.200000003</v>
      </c>
      <c r="G751">
        <v>3.0335813257048001E-2</v>
      </c>
      <c r="H751">
        <v>0.99444399999999999</v>
      </c>
      <c r="I751">
        <v>0.97462000000000004</v>
      </c>
      <c r="J751">
        <v>2.9671609999999999</v>
      </c>
      <c r="K751">
        <v>2.9671609999999999</v>
      </c>
      <c r="L751">
        <v>130.58500000000001</v>
      </c>
      <c r="M751">
        <v>129</v>
      </c>
      <c r="N751">
        <v>0.96911800000000003</v>
      </c>
      <c r="O751">
        <v>0.217200000000006</v>
      </c>
      <c r="P751">
        <v>-0.165938336196125</v>
      </c>
      <c r="Q751">
        <v>-1.1001030037150801</v>
      </c>
      <c r="R751">
        <v>100.88200000000001</v>
      </c>
      <c r="S751">
        <v>101.491</v>
      </c>
      <c r="T751">
        <v>100.88200000000001</v>
      </c>
      <c r="U751">
        <v>101.491</v>
      </c>
      <c r="V751" t="s">
        <v>11987</v>
      </c>
      <c r="W751" t="s">
        <v>10820</v>
      </c>
      <c r="X751" t="s">
        <v>14225</v>
      </c>
      <c r="Y751" t="s">
        <v>625</v>
      </c>
      <c r="Z751" t="s">
        <v>11839</v>
      </c>
      <c r="AA751" t="s">
        <v>11839</v>
      </c>
      <c r="AB751" t="s">
        <v>12045</v>
      </c>
      <c r="AC751">
        <v>100.907</v>
      </c>
      <c r="AD751">
        <v>2.5000000000000001E-2</v>
      </c>
      <c r="AE751" s="6">
        <v>41380</v>
      </c>
      <c r="AF751" s="6">
        <v>45032</v>
      </c>
      <c r="AG751" t="s">
        <v>1416</v>
      </c>
      <c r="AH751">
        <v>0.99444399999999999</v>
      </c>
      <c r="AI751">
        <v>0.97462017837042303</v>
      </c>
      <c r="AJ751">
        <v>1.915646</v>
      </c>
      <c r="AK751">
        <v>2.9671609653364999</v>
      </c>
      <c r="AL751">
        <v>129</v>
      </c>
      <c r="AM751">
        <v>89</v>
      </c>
      <c r="AN751">
        <v>4.5</v>
      </c>
      <c r="AO751" t="s">
        <v>11991</v>
      </c>
      <c r="AP751">
        <v>1</v>
      </c>
      <c r="AQ751">
        <v>2</v>
      </c>
      <c r="AR751">
        <v>69.045489115696697</v>
      </c>
      <c r="AS751">
        <v>-4.01220564725406E-2</v>
      </c>
      <c r="AT751">
        <v>-1.04257430886791</v>
      </c>
      <c r="AU751">
        <v>-0.392751161796979</v>
      </c>
      <c r="AV751">
        <v>-1.6935887980707001</v>
      </c>
    </row>
    <row r="752" spans="1:48" x14ac:dyDescent="0.25">
      <c r="A752" t="s">
        <v>14294</v>
      </c>
      <c r="B752" s="6">
        <v>44664</v>
      </c>
      <c r="C752" t="s">
        <v>14295</v>
      </c>
      <c r="D752" t="s">
        <v>326</v>
      </c>
      <c r="E752">
        <v>79137304</v>
      </c>
      <c r="F752">
        <v>79186490.200000003</v>
      </c>
      <c r="G752">
        <v>2.9341170900748802E-2</v>
      </c>
      <c r="H752">
        <v>5.3972220000000002</v>
      </c>
      <c r="I752">
        <v>4.7637919999999996</v>
      </c>
      <c r="J752">
        <v>4.2756660000000002</v>
      </c>
      <c r="K752">
        <v>4.2756660000000002</v>
      </c>
      <c r="L752">
        <v>161.614</v>
      </c>
      <c r="M752">
        <v>162</v>
      </c>
      <c r="N752">
        <v>4.7418690000000003</v>
      </c>
      <c r="O752">
        <v>1.7399999999989601E-2</v>
      </c>
      <c r="P752">
        <v>-0.23540753950819199</v>
      </c>
      <c r="Q752">
        <v>-4.3070939060674904</v>
      </c>
      <c r="R752">
        <v>99.612499999999997</v>
      </c>
      <c r="S752">
        <v>100.4705</v>
      </c>
      <c r="T752">
        <v>99.612499999999997</v>
      </c>
      <c r="U752">
        <v>100.4705</v>
      </c>
      <c r="V752" t="s">
        <v>11987</v>
      </c>
      <c r="W752" t="s">
        <v>10821</v>
      </c>
      <c r="X752" t="s">
        <v>14225</v>
      </c>
      <c r="Y752" t="s">
        <v>625</v>
      </c>
      <c r="Z752" t="s">
        <v>11839</v>
      </c>
      <c r="AA752" t="s">
        <v>11839</v>
      </c>
      <c r="AB752" t="s">
        <v>12045</v>
      </c>
      <c r="AC752">
        <v>100.062153</v>
      </c>
      <c r="AD752">
        <v>0.44965300000000002</v>
      </c>
      <c r="AE752" s="6">
        <v>44085</v>
      </c>
      <c r="AF752" s="6">
        <v>46641</v>
      </c>
      <c r="AG752" t="s">
        <v>1416</v>
      </c>
      <c r="AH752">
        <v>4.3972220000000002</v>
      </c>
      <c r="AI752">
        <v>3.9665431732288501</v>
      </c>
      <c r="AJ752">
        <v>18.805119000000001</v>
      </c>
      <c r="AK752">
        <v>4.2556013618319204</v>
      </c>
      <c r="AL752">
        <v>163</v>
      </c>
      <c r="AM752">
        <v>155</v>
      </c>
      <c r="AN752">
        <v>4.375</v>
      </c>
      <c r="AO752" t="s">
        <v>11991</v>
      </c>
      <c r="AP752">
        <v>1</v>
      </c>
      <c r="AQ752">
        <v>2</v>
      </c>
      <c r="AR752">
        <v>69.045489115696697</v>
      </c>
      <c r="AS752">
        <v>-4.01220564725406E-2</v>
      </c>
      <c r="AT752">
        <v>-1.04257430886791</v>
      </c>
      <c r="AU752">
        <v>-0.392751161796979</v>
      </c>
      <c r="AV752">
        <v>-1.6935887980707001</v>
      </c>
    </row>
    <row r="753" spans="1:48" x14ac:dyDescent="0.25">
      <c r="A753" t="s">
        <v>14296</v>
      </c>
      <c r="B753" s="6">
        <v>44664</v>
      </c>
      <c r="C753" t="s">
        <v>14297</v>
      </c>
      <c r="D753" t="s">
        <v>360</v>
      </c>
      <c r="E753">
        <v>84789968</v>
      </c>
      <c r="F753">
        <v>79292752</v>
      </c>
      <c r="G753">
        <v>2.9380544360514502E-2</v>
      </c>
      <c r="H753">
        <v>8.2611109999999996</v>
      </c>
      <c r="I753">
        <v>7.1709180000000003</v>
      </c>
      <c r="J753">
        <v>3.9216739999999999</v>
      </c>
      <c r="K753">
        <v>3.9216739999999999</v>
      </c>
      <c r="L753">
        <v>122.3878</v>
      </c>
      <c r="M753">
        <v>123</v>
      </c>
      <c r="N753">
        <v>7.1414600000000004</v>
      </c>
      <c r="O753">
        <v>0.136099999999994</v>
      </c>
      <c r="P753">
        <v>-2.67551287291555</v>
      </c>
      <c r="Q753">
        <v>-7.9713840766960802</v>
      </c>
      <c r="R753">
        <v>92.8</v>
      </c>
      <c r="S753">
        <v>93.546000000000006</v>
      </c>
      <c r="T753">
        <v>92.8</v>
      </c>
      <c r="U753">
        <v>93.546000000000006</v>
      </c>
      <c r="V753" t="s">
        <v>11987</v>
      </c>
      <c r="W753" t="s">
        <v>6455</v>
      </c>
      <c r="X753" t="s">
        <v>14225</v>
      </c>
      <c r="Y753" t="s">
        <v>625</v>
      </c>
      <c r="Z753" t="s">
        <v>11894</v>
      </c>
      <c r="AA753" t="s">
        <v>11839</v>
      </c>
      <c r="AB753" t="s">
        <v>11990</v>
      </c>
      <c r="AC753">
        <v>93.516666999999998</v>
      </c>
      <c r="AD753">
        <v>0.71666700000000005</v>
      </c>
      <c r="AE753" s="6">
        <v>44034</v>
      </c>
      <c r="AF753" s="6">
        <v>47686</v>
      </c>
      <c r="AG753" t="s">
        <v>1849</v>
      </c>
      <c r="AH753">
        <v>8.2611109999999996</v>
      </c>
      <c r="AI753">
        <v>7.1709177958858596</v>
      </c>
      <c r="AJ753">
        <v>59.371018999999997</v>
      </c>
      <c r="AK753">
        <v>3.9216744373590902</v>
      </c>
      <c r="AL753">
        <v>123</v>
      </c>
      <c r="AM753">
        <v>120</v>
      </c>
      <c r="AN753">
        <v>3</v>
      </c>
      <c r="AO753" t="s">
        <v>11991</v>
      </c>
      <c r="AP753">
        <v>1</v>
      </c>
      <c r="AQ753">
        <v>1</v>
      </c>
      <c r="AR753">
        <v>86.376860959127697</v>
      </c>
      <c r="AS753">
        <v>1.19083465558418E-2</v>
      </c>
      <c r="AT753">
        <v>0.162815488793015</v>
      </c>
      <c r="AU753">
        <v>7.5522465458433802E-2</v>
      </c>
      <c r="AV753">
        <v>0.72780390537378903</v>
      </c>
    </row>
    <row r="754" spans="1:48" x14ac:dyDescent="0.25">
      <c r="A754" t="s">
        <v>14298</v>
      </c>
      <c r="B754" s="6">
        <v>44664</v>
      </c>
      <c r="C754" t="s">
        <v>14299</v>
      </c>
      <c r="D754" t="s">
        <v>360</v>
      </c>
      <c r="E754">
        <v>113053291</v>
      </c>
      <c r="F754">
        <v>116793863.8</v>
      </c>
      <c r="G754">
        <v>4.3275926331521997E-2</v>
      </c>
      <c r="H754">
        <v>2.1694439999999999</v>
      </c>
      <c r="I754">
        <v>2.0415220000000001</v>
      </c>
      <c r="J754">
        <v>3.2949670000000002</v>
      </c>
      <c r="K754">
        <v>3.2949670000000002</v>
      </c>
      <c r="L754">
        <v>91.435000000000002</v>
      </c>
      <c r="M754">
        <v>90</v>
      </c>
      <c r="N754">
        <v>2.0322680000000002</v>
      </c>
      <c r="O754">
        <v>0.16830000000001</v>
      </c>
      <c r="P754">
        <v>-4.7031327294366702E-2</v>
      </c>
      <c r="Q754">
        <v>-2.7234780852062399</v>
      </c>
      <c r="R754">
        <v>101.8625</v>
      </c>
      <c r="S754">
        <v>102.23950000000001</v>
      </c>
      <c r="T754">
        <v>101.8625</v>
      </c>
      <c r="U754">
        <v>102.23950000000001</v>
      </c>
      <c r="V754" t="s">
        <v>11987</v>
      </c>
      <c r="W754" t="s">
        <v>6454</v>
      </c>
      <c r="X754" t="s">
        <v>14225</v>
      </c>
      <c r="Y754" t="s">
        <v>625</v>
      </c>
      <c r="Z754" t="s">
        <v>11894</v>
      </c>
      <c r="AA754" t="s">
        <v>11839</v>
      </c>
      <c r="AB754" t="s">
        <v>11990</v>
      </c>
      <c r="AC754">
        <v>103.30868100000001</v>
      </c>
      <c r="AD754">
        <v>1.4461809999999999</v>
      </c>
      <c r="AE754" s="6">
        <v>41809</v>
      </c>
      <c r="AF754" s="6">
        <v>45462</v>
      </c>
      <c r="AG754" t="s">
        <v>1849</v>
      </c>
      <c r="AH754">
        <v>2.1694439999999999</v>
      </c>
      <c r="AI754">
        <v>2.0415221844887399</v>
      </c>
      <c r="AJ754">
        <v>5.2768569999999997</v>
      </c>
      <c r="AK754">
        <v>3.2949671384065602</v>
      </c>
      <c r="AL754">
        <v>90</v>
      </c>
      <c r="AM754">
        <v>67</v>
      </c>
      <c r="AN754">
        <v>4.375</v>
      </c>
      <c r="AO754" t="s">
        <v>11991</v>
      </c>
      <c r="AP754">
        <v>1</v>
      </c>
      <c r="AQ754">
        <v>1</v>
      </c>
      <c r="AR754">
        <v>86.376860959127697</v>
      </c>
      <c r="AS754">
        <v>1.19083465558418E-2</v>
      </c>
      <c r="AT754">
        <v>0.162815488793015</v>
      </c>
      <c r="AU754">
        <v>7.5522465458433802E-2</v>
      </c>
      <c r="AV754">
        <v>0.72780390537378903</v>
      </c>
    </row>
    <row r="755" spans="1:48" x14ac:dyDescent="0.25">
      <c r="A755" t="s">
        <v>14300</v>
      </c>
      <c r="B755" s="6">
        <v>44664</v>
      </c>
      <c r="C755" t="s">
        <v>14301</v>
      </c>
      <c r="D755" t="s">
        <v>360</v>
      </c>
      <c r="E755">
        <v>113053291.2</v>
      </c>
      <c r="F755">
        <v>108261480</v>
      </c>
      <c r="G755">
        <v>4.0114400542375403E-2</v>
      </c>
      <c r="H755">
        <v>3.108333</v>
      </c>
      <c r="I755">
        <v>2.9368810000000001</v>
      </c>
      <c r="J755">
        <v>4.0444990000000001</v>
      </c>
      <c r="K755">
        <v>4.0444990000000001</v>
      </c>
      <c r="L755">
        <v>147.4949</v>
      </c>
      <c r="M755">
        <v>147</v>
      </c>
      <c r="N755">
        <v>2.9235440000000001</v>
      </c>
      <c r="O755">
        <v>6.0199999999999101E-2</v>
      </c>
      <c r="P755">
        <v>-0.16434522917580999</v>
      </c>
      <c r="Q755">
        <v>-3.4361912211393899</v>
      </c>
      <c r="R755">
        <v>94.831249999999997</v>
      </c>
      <c r="S755">
        <v>95.167249999999996</v>
      </c>
      <c r="T755">
        <v>94.831249999999997</v>
      </c>
      <c r="U755">
        <v>95.167249999999996</v>
      </c>
      <c r="V755" t="s">
        <v>11987</v>
      </c>
      <c r="W755" t="s">
        <v>10972</v>
      </c>
      <c r="X755" t="s">
        <v>14225</v>
      </c>
      <c r="Y755" t="s">
        <v>625</v>
      </c>
      <c r="Z755" t="s">
        <v>11839</v>
      </c>
      <c r="AA755" t="s">
        <v>11839</v>
      </c>
      <c r="AB755" t="s">
        <v>12045</v>
      </c>
      <c r="AC755">
        <v>95.761458000000005</v>
      </c>
      <c r="AD755">
        <v>0.93020800000000003</v>
      </c>
      <c r="AE755" s="6">
        <v>43978</v>
      </c>
      <c r="AF755" s="6">
        <v>45804</v>
      </c>
      <c r="AG755" t="s">
        <v>2535</v>
      </c>
      <c r="AH755">
        <v>3.108333</v>
      </c>
      <c r="AI755">
        <v>2.9368808052146602</v>
      </c>
      <c r="AJ755">
        <v>10.342748</v>
      </c>
      <c r="AK755">
        <v>4.0444987926387501</v>
      </c>
      <c r="AL755">
        <v>147</v>
      </c>
      <c r="AM755">
        <v>134</v>
      </c>
      <c r="AN755">
        <v>2.375</v>
      </c>
      <c r="AO755" t="s">
        <v>11991</v>
      </c>
      <c r="AP755">
        <v>1</v>
      </c>
      <c r="AQ755">
        <v>2</v>
      </c>
      <c r="AR755">
        <v>63.331132462622698</v>
      </c>
      <c r="AS755">
        <v>0.114181618433221</v>
      </c>
      <c r="AT755">
        <v>2.3095699766948399</v>
      </c>
      <c r="AU755">
        <v>0.93793437627542797</v>
      </c>
      <c r="AV755">
        <v>0.32167883244625201</v>
      </c>
    </row>
    <row r="756" spans="1:48" x14ac:dyDescent="0.25">
      <c r="A756" t="s">
        <v>14302</v>
      </c>
      <c r="B756" s="6">
        <v>44664</v>
      </c>
      <c r="C756" t="s">
        <v>14303</v>
      </c>
      <c r="D756" t="s">
        <v>360</v>
      </c>
      <c r="E756">
        <v>67831974.400000006</v>
      </c>
      <c r="F756">
        <v>65389787.899999999</v>
      </c>
      <c r="G756">
        <v>2.4229043845668301E-2</v>
      </c>
      <c r="H756">
        <v>6.8694439999999997</v>
      </c>
      <c r="I756">
        <v>5.937697</v>
      </c>
      <c r="J756">
        <v>4.4830569999999996</v>
      </c>
      <c r="K756">
        <v>4.4830569999999996</v>
      </c>
      <c r="L756">
        <v>178.45169999999899</v>
      </c>
      <c r="M756">
        <v>179</v>
      </c>
      <c r="N756">
        <v>5.9116150000000003</v>
      </c>
      <c r="O756">
        <v>0.109599999999998</v>
      </c>
      <c r="P756">
        <v>-2.2553402289339299</v>
      </c>
      <c r="Q756">
        <v>-5.7669088831281003</v>
      </c>
      <c r="R756">
        <v>95.893749999999997</v>
      </c>
      <c r="S756">
        <v>96.434749999999994</v>
      </c>
      <c r="T756">
        <v>95.893749999999997</v>
      </c>
      <c r="U756">
        <v>96.434749999999994</v>
      </c>
      <c r="V756" t="s">
        <v>11987</v>
      </c>
      <c r="W756" t="s">
        <v>10974</v>
      </c>
      <c r="X756" t="s">
        <v>14225</v>
      </c>
      <c r="Y756" t="s">
        <v>625</v>
      </c>
      <c r="Z756" t="s">
        <v>11839</v>
      </c>
      <c r="AA756" t="s">
        <v>11839</v>
      </c>
      <c r="AB756" t="s">
        <v>12045</v>
      </c>
      <c r="AC756">
        <v>96.399653000000001</v>
      </c>
      <c r="AD756">
        <v>0.50590299999999999</v>
      </c>
      <c r="AE756" s="6">
        <v>43525</v>
      </c>
      <c r="AF756" s="6">
        <v>47178</v>
      </c>
      <c r="AG756" t="s">
        <v>2535</v>
      </c>
      <c r="AH756">
        <v>6.8694439999999997</v>
      </c>
      <c r="AI756">
        <v>5.9376967502502502</v>
      </c>
      <c r="AJ756">
        <v>41.154865999999998</v>
      </c>
      <c r="AK756">
        <v>4.4830566811477803</v>
      </c>
      <c r="AL756">
        <v>179</v>
      </c>
      <c r="AM756">
        <v>177</v>
      </c>
      <c r="AN756">
        <v>3.875</v>
      </c>
      <c r="AO756" t="s">
        <v>11991</v>
      </c>
      <c r="AP756">
        <v>1</v>
      </c>
      <c r="AQ756">
        <v>2</v>
      </c>
      <c r="AR756">
        <v>63.331132462622698</v>
      </c>
      <c r="AS756">
        <v>0.114181618433221</v>
      </c>
      <c r="AT756">
        <v>2.3095699766948399</v>
      </c>
      <c r="AU756">
        <v>0.93793437627542797</v>
      </c>
      <c r="AV756">
        <v>0.32167883244625201</v>
      </c>
    </row>
    <row r="757" spans="1:48" x14ac:dyDescent="0.25">
      <c r="A757" t="s">
        <v>14304</v>
      </c>
      <c r="B757" s="6">
        <v>44664</v>
      </c>
      <c r="C757" t="s">
        <v>14305</v>
      </c>
      <c r="D757" t="s">
        <v>326</v>
      </c>
      <c r="E757">
        <v>84789968.400000006</v>
      </c>
      <c r="F757">
        <v>78649902.799999997</v>
      </c>
      <c r="G757">
        <v>2.9142347822570101E-2</v>
      </c>
      <c r="H757">
        <v>3.9916670000000001</v>
      </c>
      <c r="I757">
        <v>3.8379409999999998</v>
      </c>
      <c r="J757">
        <v>3.3894570000000002</v>
      </c>
      <c r="K757">
        <v>3.3894570000000002</v>
      </c>
      <c r="L757">
        <v>78.280699999999996</v>
      </c>
      <c r="M757">
        <v>76</v>
      </c>
      <c r="N757">
        <v>3.818835</v>
      </c>
      <c r="O757">
        <v>2.8600000000000798E-2</v>
      </c>
      <c r="P757">
        <v>-0.68459402700439198</v>
      </c>
      <c r="Q757">
        <v>-5.6318679505857201</v>
      </c>
      <c r="R757">
        <v>92.745999999999995</v>
      </c>
      <c r="S757">
        <v>93.001000000000005</v>
      </c>
      <c r="T757">
        <v>92.745999999999995</v>
      </c>
      <c r="U757">
        <v>93.001000000000005</v>
      </c>
      <c r="V757" t="s">
        <v>11987</v>
      </c>
      <c r="W757" t="s">
        <v>5498</v>
      </c>
      <c r="X757" t="s">
        <v>14225</v>
      </c>
      <c r="Y757" t="s">
        <v>625</v>
      </c>
      <c r="Z757" t="s">
        <v>11829</v>
      </c>
      <c r="AA757" t="s">
        <v>358</v>
      </c>
      <c r="AB757" t="s">
        <v>11990</v>
      </c>
      <c r="AC757">
        <v>92.758499999999998</v>
      </c>
      <c r="AD757">
        <v>1.2500000000000001E-2</v>
      </c>
      <c r="AE757" s="6">
        <v>44301</v>
      </c>
      <c r="AF757" s="6">
        <v>46127</v>
      </c>
      <c r="AG757" t="s">
        <v>1039</v>
      </c>
      <c r="AH757">
        <v>3.9916670000000001</v>
      </c>
      <c r="AI757">
        <v>3.8379406368386402</v>
      </c>
      <c r="AJ757">
        <v>16.942259</v>
      </c>
      <c r="AK757">
        <v>3.3894567039132202</v>
      </c>
      <c r="AL757">
        <v>76</v>
      </c>
      <c r="AM757">
        <v>68</v>
      </c>
      <c r="AN757">
        <v>1.5</v>
      </c>
      <c r="AO757" t="s">
        <v>11991</v>
      </c>
      <c r="AP757">
        <v>1</v>
      </c>
      <c r="AQ757">
        <v>3</v>
      </c>
      <c r="AR757">
        <v>48.7723958890763</v>
      </c>
      <c r="AS757">
        <v>0.16898518572320101</v>
      </c>
      <c r="AT757">
        <v>2.38659454829663</v>
      </c>
      <c r="AU757">
        <v>1.2180925262139299</v>
      </c>
      <c r="AV757">
        <v>1.4014638088962099</v>
      </c>
    </row>
    <row r="758" spans="1:48" x14ac:dyDescent="0.25">
      <c r="A758" t="s">
        <v>14306</v>
      </c>
      <c r="B758" s="6">
        <v>44664</v>
      </c>
      <c r="C758" t="s">
        <v>14307</v>
      </c>
      <c r="D758" t="s">
        <v>326</v>
      </c>
      <c r="E758">
        <v>127184952.59999999</v>
      </c>
      <c r="F758">
        <v>116364198</v>
      </c>
      <c r="G758">
        <v>4.3116721191856201E-2</v>
      </c>
      <c r="H758">
        <v>8.0555559999999993</v>
      </c>
      <c r="I758">
        <v>7.1033850000000003</v>
      </c>
      <c r="J758">
        <v>3.8509980000000001</v>
      </c>
      <c r="K758">
        <v>3.8509980000000001</v>
      </c>
      <c r="L758">
        <v>115.2517</v>
      </c>
      <c r="M758">
        <v>115</v>
      </c>
      <c r="N758">
        <v>7.0734269999999997</v>
      </c>
      <c r="O758">
        <v>0.13549999999999901</v>
      </c>
      <c r="P758">
        <v>-2.382267534545</v>
      </c>
      <c r="Q758">
        <v>-9.9033862644158397</v>
      </c>
      <c r="R758">
        <v>90.381</v>
      </c>
      <c r="S758">
        <v>90.718000000000004</v>
      </c>
      <c r="T758">
        <v>90.381</v>
      </c>
      <c r="U758">
        <v>90.718000000000004</v>
      </c>
      <c r="V758" t="s">
        <v>11987</v>
      </c>
      <c r="W758" t="s">
        <v>5527</v>
      </c>
      <c r="X758" t="s">
        <v>14225</v>
      </c>
      <c r="Y758" t="s">
        <v>625</v>
      </c>
      <c r="Z758" t="s">
        <v>11829</v>
      </c>
      <c r="AA758" t="s">
        <v>358</v>
      </c>
      <c r="AB758" t="s">
        <v>11990</v>
      </c>
      <c r="AC758">
        <v>91.492110999999994</v>
      </c>
      <c r="AD758">
        <v>1.111111</v>
      </c>
      <c r="AE758" s="6">
        <v>43959</v>
      </c>
      <c r="AF758" s="6">
        <v>47611</v>
      </c>
      <c r="AG758" t="s">
        <v>1039</v>
      </c>
      <c r="AH758">
        <v>8.0555559999999993</v>
      </c>
      <c r="AI758">
        <v>7.1033850121395101</v>
      </c>
      <c r="AJ758">
        <v>57.87576</v>
      </c>
      <c r="AK758">
        <v>3.8509977208986599</v>
      </c>
      <c r="AL758">
        <v>115</v>
      </c>
      <c r="AM758">
        <v>113</v>
      </c>
      <c r="AN758">
        <v>2.5</v>
      </c>
      <c r="AO758" t="s">
        <v>11991</v>
      </c>
      <c r="AP758">
        <v>1</v>
      </c>
      <c r="AQ758">
        <v>3</v>
      </c>
      <c r="AR758">
        <v>48.7723958890763</v>
      </c>
      <c r="AS758">
        <v>0.16898518572320101</v>
      </c>
      <c r="AT758">
        <v>2.38659454829663</v>
      </c>
      <c r="AU758">
        <v>1.2180925262139299</v>
      </c>
      <c r="AV758">
        <v>1.4014638088962099</v>
      </c>
    </row>
    <row r="759" spans="1:48" x14ac:dyDescent="0.25">
      <c r="A759" t="s">
        <v>14308</v>
      </c>
      <c r="B759" s="6">
        <v>44664</v>
      </c>
      <c r="C759" t="s">
        <v>14309</v>
      </c>
      <c r="D759" t="s">
        <v>326</v>
      </c>
      <c r="E759">
        <v>144142945.80000001</v>
      </c>
      <c r="F759">
        <v>128756887</v>
      </c>
      <c r="G759">
        <v>4.7708615668310202E-2</v>
      </c>
      <c r="H759">
        <v>8.9916669999999996</v>
      </c>
      <c r="I759">
        <v>7.9157840000000004</v>
      </c>
      <c r="J759">
        <v>3.8710369999999998</v>
      </c>
      <c r="K759">
        <v>3.8710369999999998</v>
      </c>
      <c r="L759">
        <v>117.567599999999</v>
      </c>
      <c r="M759">
        <v>118</v>
      </c>
      <c r="N759">
        <v>7.8871000000000002</v>
      </c>
      <c r="O759">
        <v>0.14600000000000099</v>
      </c>
      <c r="P759">
        <v>-2.7544020621693099</v>
      </c>
      <c r="Q759">
        <v>-10.761224391051</v>
      </c>
      <c r="R759">
        <v>89.305000000000007</v>
      </c>
      <c r="S759">
        <v>89.671999999999997</v>
      </c>
      <c r="T759">
        <v>89.305000000000007</v>
      </c>
      <c r="U759">
        <v>89.671999999999997</v>
      </c>
      <c r="V759" t="s">
        <v>11987</v>
      </c>
      <c r="W759" t="s">
        <v>5535</v>
      </c>
      <c r="X759" t="s">
        <v>14225</v>
      </c>
      <c r="Y759" t="s">
        <v>625</v>
      </c>
      <c r="Z759" t="s">
        <v>11829</v>
      </c>
      <c r="AA759" t="s">
        <v>358</v>
      </c>
      <c r="AB759" t="s">
        <v>11990</v>
      </c>
      <c r="AC759">
        <v>89.325833000000003</v>
      </c>
      <c r="AD759">
        <v>2.0833000000000001E-2</v>
      </c>
      <c r="AE759" s="6">
        <v>44301</v>
      </c>
      <c r="AF759" s="6">
        <v>47953</v>
      </c>
      <c r="AG759" t="s">
        <v>1039</v>
      </c>
      <c r="AH759">
        <v>8.9916669999999996</v>
      </c>
      <c r="AI759">
        <v>7.9157842057216001</v>
      </c>
      <c r="AJ759">
        <v>71.204679999999996</v>
      </c>
      <c r="AK759">
        <v>3.8710368917020999</v>
      </c>
      <c r="AL759">
        <v>118</v>
      </c>
      <c r="AM759">
        <v>114</v>
      </c>
      <c r="AN759">
        <v>2.5</v>
      </c>
      <c r="AO759" t="s">
        <v>11991</v>
      </c>
      <c r="AP759">
        <v>1</v>
      </c>
      <c r="AQ759">
        <v>3</v>
      </c>
      <c r="AR759">
        <v>48.7723958890763</v>
      </c>
      <c r="AS759">
        <v>0.16898518572320101</v>
      </c>
      <c r="AT759">
        <v>2.38659454829663</v>
      </c>
      <c r="AU759">
        <v>1.2180925262139299</v>
      </c>
      <c r="AV759">
        <v>1.4014638088962099</v>
      </c>
    </row>
    <row r="760" spans="1:48" x14ac:dyDescent="0.25">
      <c r="A760" t="s">
        <v>14310</v>
      </c>
      <c r="B760" s="6">
        <v>44664</v>
      </c>
      <c r="C760" t="s">
        <v>14311</v>
      </c>
      <c r="D760" t="s">
        <v>326</v>
      </c>
      <c r="E760">
        <v>127184952.59999999</v>
      </c>
      <c r="F760">
        <v>127552375.90000001</v>
      </c>
      <c r="G760">
        <v>4.7262305114525303E-2</v>
      </c>
      <c r="H760">
        <v>0.94722200000000001</v>
      </c>
      <c r="I760">
        <v>0.93255200000000005</v>
      </c>
      <c r="J760">
        <v>2.4689399999999999</v>
      </c>
      <c r="K760">
        <v>2.4689399999999999</v>
      </c>
      <c r="L760">
        <v>85.598399999999899</v>
      </c>
      <c r="M760">
        <v>82</v>
      </c>
      <c r="N760">
        <v>0.92896599999999996</v>
      </c>
      <c r="O760">
        <v>6.1700000000008901E-2</v>
      </c>
      <c r="P760">
        <v>7.5535616610999903E-2</v>
      </c>
      <c r="Q760">
        <v>-0.89694395185197995</v>
      </c>
      <c r="R760">
        <v>100.14375</v>
      </c>
      <c r="S760">
        <v>100.26075</v>
      </c>
      <c r="T760">
        <v>100.14375</v>
      </c>
      <c r="U760">
        <v>100.26075</v>
      </c>
      <c r="V760" t="s">
        <v>11987</v>
      </c>
      <c r="W760" t="s">
        <v>5483</v>
      </c>
      <c r="X760" t="s">
        <v>14225</v>
      </c>
      <c r="Y760" t="s">
        <v>625</v>
      </c>
      <c r="Z760" t="s">
        <v>11829</v>
      </c>
      <c r="AA760" t="s">
        <v>358</v>
      </c>
      <c r="AB760" t="s">
        <v>11990</v>
      </c>
      <c r="AC760">
        <v>100.288889</v>
      </c>
      <c r="AD760">
        <v>0.14513899999999999</v>
      </c>
      <c r="AE760" s="6">
        <v>43007</v>
      </c>
      <c r="AF760" s="6">
        <v>45014</v>
      </c>
      <c r="AG760" t="s">
        <v>1039</v>
      </c>
      <c r="AH760">
        <v>0.94722200000000001</v>
      </c>
      <c r="AI760">
        <v>0.93255217465893503</v>
      </c>
      <c r="AJ760">
        <v>1.7707390000000001</v>
      </c>
      <c r="AK760">
        <v>2.46893999599141</v>
      </c>
      <c r="AL760">
        <v>82</v>
      </c>
      <c r="AM760">
        <v>43</v>
      </c>
      <c r="AN760">
        <v>2.75</v>
      </c>
      <c r="AO760" t="s">
        <v>11991</v>
      </c>
      <c r="AP760">
        <v>1</v>
      </c>
      <c r="AQ760">
        <v>3</v>
      </c>
      <c r="AR760">
        <v>48.7723958890763</v>
      </c>
      <c r="AS760">
        <v>0.16898518572320101</v>
      </c>
      <c r="AT760">
        <v>2.38659454829663</v>
      </c>
      <c r="AU760">
        <v>1.2180925262139299</v>
      </c>
      <c r="AV760">
        <v>1.4014638088962099</v>
      </c>
    </row>
    <row r="761" spans="1:48" x14ac:dyDescent="0.25">
      <c r="A761" t="s">
        <v>14312</v>
      </c>
      <c r="B761" s="6">
        <v>44664</v>
      </c>
      <c r="C761" t="s">
        <v>14313</v>
      </c>
      <c r="D761" t="s">
        <v>326</v>
      </c>
      <c r="E761">
        <v>84789968.400000006</v>
      </c>
      <c r="F761">
        <v>82423126.799999997</v>
      </c>
      <c r="G761">
        <v>3.0540450062529902E-2</v>
      </c>
      <c r="H761">
        <v>4.4583329999999997</v>
      </c>
      <c r="I761">
        <v>4.1673689999999999</v>
      </c>
      <c r="J761">
        <v>3.3869120000000001</v>
      </c>
      <c r="K761">
        <v>3.3869120000000001</v>
      </c>
      <c r="L761">
        <v>76.066199999999995</v>
      </c>
      <c r="M761">
        <v>75</v>
      </c>
      <c r="N761">
        <v>4.1461420000000002</v>
      </c>
      <c r="O761">
        <v>5.3100000000005899E-2</v>
      </c>
      <c r="P761">
        <v>-0.76771369032468895</v>
      </c>
      <c r="Q761">
        <v>-5.6853080563110998</v>
      </c>
      <c r="R761">
        <v>97.093999999999994</v>
      </c>
      <c r="S761">
        <v>97.384</v>
      </c>
      <c r="T761">
        <v>97.093999999999994</v>
      </c>
      <c r="U761">
        <v>97.384</v>
      </c>
      <c r="V761" t="s">
        <v>11987</v>
      </c>
      <c r="W761" t="s">
        <v>5502</v>
      </c>
      <c r="X761" t="s">
        <v>14225</v>
      </c>
      <c r="Y761" t="s">
        <v>625</v>
      </c>
      <c r="Z761" t="s">
        <v>11829</v>
      </c>
      <c r="AA761" t="s">
        <v>358</v>
      </c>
      <c r="AB761" t="s">
        <v>11990</v>
      </c>
      <c r="AC761">
        <v>97.208583000000004</v>
      </c>
      <c r="AD761">
        <v>0.114583</v>
      </c>
      <c r="AE761" s="6">
        <v>42646</v>
      </c>
      <c r="AF761" s="6">
        <v>46298</v>
      </c>
      <c r="AG761" t="s">
        <v>1039</v>
      </c>
      <c r="AH761">
        <v>4.4583329999999997</v>
      </c>
      <c r="AI761">
        <v>4.1673688348964504</v>
      </c>
      <c r="AJ761">
        <v>20.081491</v>
      </c>
      <c r="AK761">
        <v>3.3869124469301202</v>
      </c>
      <c r="AL761">
        <v>75</v>
      </c>
      <c r="AM761">
        <v>68</v>
      </c>
      <c r="AN761">
        <v>2.75</v>
      </c>
      <c r="AO761" t="s">
        <v>11991</v>
      </c>
      <c r="AP761">
        <v>1</v>
      </c>
      <c r="AQ761">
        <v>3</v>
      </c>
      <c r="AR761">
        <v>48.7723958890763</v>
      </c>
      <c r="AS761">
        <v>0.16898518572320101</v>
      </c>
      <c r="AT761">
        <v>2.38659454829663</v>
      </c>
      <c r="AU761">
        <v>1.2180925262139299</v>
      </c>
      <c r="AV761">
        <v>1.4014638088962099</v>
      </c>
    </row>
    <row r="762" spans="1:48" x14ac:dyDescent="0.25">
      <c r="A762" t="s">
        <v>14314</v>
      </c>
      <c r="B762" s="6">
        <v>44664</v>
      </c>
      <c r="C762" t="s">
        <v>14315</v>
      </c>
      <c r="D762" t="s">
        <v>326</v>
      </c>
      <c r="E762">
        <v>84789968.400000006</v>
      </c>
      <c r="F762">
        <v>78944406.400000006</v>
      </c>
      <c r="G762">
        <v>2.9251470965961399E-2</v>
      </c>
      <c r="H762">
        <v>7.3833330000000004</v>
      </c>
      <c r="I762">
        <v>6.5873059999999999</v>
      </c>
      <c r="J762">
        <v>3.7610839999999999</v>
      </c>
      <c r="K762">
        <v>3.7610839999999999</v>
      </c>
      <c r="L762">
        <v>106.03619999999999</v>
      </c>
      <c r="M762">
        <v>106</v>
      </c>
      <c r="N762">
        <v>6.5552840000000003</v>
      </c>
      <c r="O762">
        <v>0.129599999999996</v>
      </c>
      <c r="P762">
        <v>-2.3043159529333601</v>
      </c>
      <c r="Q762">
        <v>-9.4241613999122507</v>
      </c>
      <c r="R762">
        <v>92.784999999999997</v>
      </c>
      <c r="S762">
        <v>93.531999999999996</v>
      </c>
      <c r="T762">
        <v>92.784999999999997</v>
      </c>
      <c r="U762">
        <v>93.531999999999996</v>
      </c>
      <c r="V762" t="s">
        <v>11987</v>
      </c>
      <c r="W762" t="s">
        <v>5525</v>
      </c>
      <c r="X762" t="s">
        <v>14225</v>
      </c>
      <c r="Y762" t="s">
        <v>625</v>
      </c>
      <c r="Z762" t="s">
        <v>11829</v>
      </c>
      <c r="AA762" t="s">
        <v>358</v>
      </c>
      <c r="AB762" t="s">
        <v>11990</v>
      </c>
      <c r="AC762">
        <v>93.105833000000004</v>
      </c>
      <c r="AD762">
        <v>0.32083299999999998</v>
      </c>
      <c r="AE762" s="6">
        <v>43714</v>
      </c>
      <c r="AF762" s="6">
        <v>47367</v>
      </c>
      <c r="AG762" t="s">
        <v>1039</v>
      </c>
      <c r="AH762">
        <v>7.3833330000000004</v>
      </c>
      <c r="AI762">
        <v>6.58730642720605</v>
      </c>
      <c r="AJ762">
        <v>49.515253999999999</v>
      </c>
      <c r="AK762">
        <v>3.7610844658346498</v>
      </c>
      <c r="AL762">
        <v>106</v>
      </c>
      <c r="AM762">
        <v>104</v>
      </c>
      <c r="AN762">
        <v>2.75</v>
      </c>
      <c r="AO762" t="s">
        <v>11991</v>
      </c>
      <c r="AP762">
        <v>1</v>
      </c>
      <c r="AQ762">
        <v>3</v>
      </c>
      <c r="AR762">
        <v>48.7723958890763</v>
      </c>
      <c r="AS762">
        <v>0.16898518572320101</v>
      </c>
      <c r="AT762">
        <v>2.38659454829663</v>
      </c>
      <c r="AU762">
        <v>1.2180925262139299</v>
      </c>
      <c r="AV762">
        <v>1.4014638088962099</v>
      </c>
    </row>
    <row r="763" spans="1:48" x14ac:dyDescent="0.25">
      <c r="A763" t="s">
        <v>14316</v>
      </c>
      <c r="B763" s="6">
        <v>44664</v>
      </c>
      <c r="C763" t="s">
        <v>14317</v>
      </c>
      <c r="D763" t="s">
        <v>326</v>
      </c>
      <c r="E763">
        <v>135663949.19999999</v>
      </c>
      <c r="F763">
        <v>135140135.80000001</v>
      </c>
      <c r="G763">
        <v>5.0073816994648197E-2</v>
      </c>
      <c r="H763">
        <v>4.963889</v>
      </c>
      <c r="I763">
        <v>4.5331729999999997</v>
      </c>
      <c r="J763">
        <v>3.4972319999999999</v>
      </c>
      <c r="K763">
        <v>3.4972319999999999</v>
      </c>
      <c r="L763">
        <v>84.974900000000005</v>
      </c>
      <c r="M763">
        <v>85</v>
      </c>
      <c r="N763">
        <v>4.5130610000000004</v>
      </c>
      <c r="O763">
        <v>6.0700000000002398E-2</v>
      </c>
      <c r="P763">
        <v>-0.76098319934479997</v>
      </c>
      <c r="Q763">
        <v>-6.0502220819380703</v>
      </c>
      <c r="R763">
        <v>99.487499999999997</v>
      </c>
      <c r="S763">
        <v>100.0115</v>
      </c>
      <c r="T763">
        <v>99.487499999999997</v>
      </c>
      <c r="U763">
        <v>100.0115</v>
      </c>
      <c r="V763" t="s">
        <v>11987</v>
      </c>
      <c r="W763" t="s">
        <v>5503</v>
      </c>
      <c r="X763" t="s">
        <v>14225</v>
      </c>
      <c r="Y763" t="s">
        <v>625</v>
      </c>
      <c r="Z763" t="s">
        <v>11829</v>
      </c>
      <c r="AA763" t="s">
        <v>358</v>
      </c>
      <c r="AB763" t="s">
        <v>11990</v>
      </c>
      <c r="AC763">
        <v>99.613889</v>
      </c>
      <c r="AD763">
        <v>0.126389</v>
      </c>
      <c r="AE763" s="6">
        <v>42830</v>
      </c>
      <c r="AF763" s="6">
        <v>46482</v>
      </c>
      <c r="AG763" t="s">
        <v>1039</v>
      </c>
      <c r="AH763">
        <v>4.963889</v>
      </c>
      <c r="AI763">
        <v>4.5331729295587602</v>
      </c>
      <c r="AJ763">
        <v>23.817692999999998</v>
      </c>
      <c r="AK763">
        <v>3.4972319538821401</v>
      </c>
      <c r="AL763">
        <v>85</v>
      </c>
      <c r="AM763">
        <v>79</v>
      </c>
      <c r="AN763">
        <v>3.5</v>
      </c>
      <c r="AO763" t="s">
        <v>11991</v>
      </c>
      <c r="AP763">
        <v>1</v>
      </c>
      <c r="AQ763">
        <v>3</v>
      </c>
      <c r="AR763">
        <v>48.7723958890763</v>
      </c>
      <c r="AS763">
        <v>0.16898518572320101</v>
      </c>
      <c r="AT763">
        <v>2.38659454829663</v>
      </c>
      <c r="AU763">
        <v>1.2180925262139299</v>
      </c>
      <c r="AV763">
        <v>1.4014638088962099</v>
      </c>
    </row>
    <row r="764" spans="1:48" x14ac:dyDescent="0.25">
      <c r="A764" t="s">
        <v>14318</v>
      </c>
      <c r="B764" s="6">
        <v>44664</v>
      </c>
      <c r="C764" t="s">
        <v>14319</v>
      </c>
      <c r="D764" t="s">
        <v>326</v>
      </c>
      <c r="E764">
        <v>84789968.400000006</v>
      </c>
      <c r="F764">
        <v>86416616.5</v>
      </c>
      <c r="G764">
        <v>3.2020167904646298E-2</v>
      </c>
      <c r="H764">
        <v>0.55555600000000005</v>
      </c>
      <c r="I764">
        <v>0.55121900000000001</v>
      </c>
      <c r="J764">
        <v>2.3100139999999998</v>
      </c>
      <c r="K764">
        <v>2.3100139999999998</v>
      </c>
      <c r="L764">
        <v>109.81249999999901</v>
      </c>
      <c r="M764">
        <v>103</v>
      </c>
      <c r="N764">
        <v>0.54134199999999999</v>
      </c>
      <c r="O764">
        <v>6.8800000000002096E-2</v>
      </c>
      <c r="P764">
        <v>7.7954011166614295E-2</v>
      </c>
      <c r="Q764">
        <v>-0.51452830964997498</v>
      </c>
      <c r="R764">
        <v>100.474</v>
      </c>
      <c r="S764">
        <v>100.515</v>
      </c>
      <c r="T764">
        <v>100.474</v>
      </c>
      <c r="U764">
        <v>100.515</v>
      </c>
      <c r="V764" t="s">
        <v>11987</v>
      </c>
      <c r="W764" t="s">
        <v>5476</v>
      </c>
      <c r="X764" t="s">
        <v>14225</v>
      </c>
      <c r="Y764" t="s">
        <v>625</v>
      </c>
      <c r="Z764" t="s">
        <v>11829</v>
      </c>
      <c r="AA764" t="s">
        <v>358</v>
      </c>
      <c r="AB764" t="s">
        <v>11990</v>
      </c>
      <c r="AC764">
        <v>101.91844399999999</v>
      </c>
      <c r="AD764">
        <v>1.4444440000000001</v>
      </c>
      <c r="AE764" s="6">
        <v>41221</v>
      </c>
      <c r="AF764" s="6">
        <v>44873</v>
      </c>
      <c r="AG764" t="s">
        <v>1039</v>
      </c>
      <c r="AH764">
        <v>0.55555600000000005</v>
      </c>
      <c r="AI764">
        <v>0.55121942987684502</v>
      </c>
      <c r="AJ764">
        <v>0.640158</v>
      </c>
      <c r="AK764">
        <v>2.3100143373541502</v>
      </c>
      <c r="AL764">
        <v>103</v>
      </c>
      <c r="AM764">
        <v>72</v>
      </c>
      <c r="AN764">
        <v>3.25</v>
      </c>
      <c r="AO764" t="s">
        <v>11991</v>
      </c>
      <c r="AP764">
        <v>1</v>
      </c>
      <c r="AQ764">
        <v>3</v>
      </c>
      <c r="AR764">
        <v>48.7723958890763</v>
      </c>
      <c r="AS764">
        <v>0.16898518572320101</v>
      </c>
      <c r="AT764">
        <v>2.38659454829663</v>
      </c>
      <c r="AU764">
        <v>1.2180925262139299</v>
      </c>
      <c r="AV764">
        <v>1.4014638088962099</v>
      </c>
    </row>
    <row r="765" spans="1:48" x14ac:dyDescent="0.25">
      <c r="A765" t="s">
        <v>14320</v>
      </c>
      <c r="B765" s="6">
        <v>44664</v>
      </c>
      <c r="C765" t="s">
        <v>14321</v>
      </c>
      <c r="D765" t="s">
        <v>326</v>
      </c>
      <c r="E765">
        <v>127184952.59999999</v>
      </c>
      <c r="F765">
        <v>127822396</v>
      </c>
      <c r="G765">
        <v>4.7362356314487701E-2</v>
      </c>
      <c r="H765">
        <v>1.980556</v>
      </c>
      <c r="I765">
        <v>1.9135690000000001</v>
      </c>
      <c r="J765">
        <v>2.902879</v>
      </c>
      <c r="K765">
        <v>2.902879</v>
      </c>
      <c r="L765">
        <v>57.302300000000002</v>
      </c>
      <c r="M765">
        <v>57</v>
      </c>
      <c r="N765">
        <v>1.9053580000000001</v>
      </c>
      <c r="O765">
        <v>0.163599999999997</v>
      </c>
      <c r="P765">
        <v>9.1212258137129895E-2</v>
      </c>
      <c r="Q765">
        <v>-2.8973672728031299</v>
      </c>
      <c r="R765">
        <v>100.438</v>
      </c>
      <c r="S765">
        <v>100.663</v>
      </c>
      <c r="T765">
        <v>100.438</v>
      </c>
      <c r="U765">
        <v>100.663</v>
      </c>
      <c r="V765" t="s">
        <v>11987</v>
      </c>
      <c r="W765" t="s">
        <v>5488</v>
      </c>
      <c r="X765" t="s">
        <v>14225</v>
      </c>
      <c r="Y765" t="s">
        <v>625</v>
      </c>
      <c r="Z765" t="s">
        <v>11829</v>
      </c>
      <c r="AA765" t="s">
        <v>358</v>
      </c>
      <c r="AB765" t="s">
        <v>11990</v>
      </c>
      <c r="AC765">
        <v>100.501194</v>
      </c>
      <c r="AD765">
        <v>6.3194E-2</v>
      </c>
      <c r="AE765" s="6">
        <v>43566</v>
      </c>
      <c r="AF765" s="6">
        <v>45393</v>
      </c>
      <c r="AG765" t="s">
        <v>1039</v>
      </c>
      <c r="AH765">
        <v>1.897222</v>
      </c>
      <c r="AI765">
        <v>1.83351865506115</v>
      </c>
      <c r="AJ765">
        <v>4.3397709999999998</v>
      </c>
      <c r="AK765">
        <v>2.8889604010155798</v>
      </c>
      <c r="AL765">
        <v>60</v>
      </c>
      <c r="AM765">
        <v>31</v>
      </c>
      <c r="AN765">
        <v>3.25</v>
      </c>
      <c r="AO765" t="s">
        <v>11991</v>
      </c>
      <c r="AP765">
        <v>1</v>
      </c>
      <c r="AQ765">
        <v>3</v>
      </c>
      <c r="AR765">
        <v>48.7723958890763</v>
      </c>
      <c r="AS765">
        <v>0.16898518572320101</v>
      </c>
      <c r="AT765">
        <v>2.38659454829663</v>
      </c>
      <c r="AU765">
        <v>1.2180925262139299</v>
      </c>
      <c r="AV765">
        <v>1.4014638088962099</v>
      </c>
    </row>
    <row r="766" spans="1:48" x14ac:dyDescent="0.25">
      <c r="A766" t="s">
        <v>14322</v>
      </c>
      <c r="B766" s="6">
        <v>44664</v>
      </c>
      <c r="C766" t="s">
        <v>14323</v>
      </c>
      <c r="D766" t="s">
        <v>326</v>
      </c>
      <c r="E766">
        <v>84789968.400000006</v>
      </c>
      <c r="F766">
        <v>83493977.5</v>
      </c>
      <c r="G766">
        <v>3.0937235073831001E-2</v>
      </c>
      <c r="H766">
        <v>5.447222</v>
      </c>
      <c r="I766">
        <v>4.9579469999999999</v>
      </c>
      <c r="J766">
        <v>3.495406</v>
      </c>
      <c r="K766">
        <v>3.495406</v>
      </c>
      <c r="L766">
        <v>83.455500000000001</v>
      </c>
      <c r="M766">
        <v>83</v>
      </c>
      <c r="N766">
        <v>4.9359999999999999</v>
      </c>
      <c r="O766">
        <v>6.8500000000004599E-2</v>
      </c>
      <c r="P766">
        <v>-0.69194002918894204</v>
      </c>
      <c r="Q766">
        <v>-6.7543084436915004</v>
      </c>
      <c r="R766">
        <v>98.3</v>
      </c>
      <c r="S766">
        <v>98.790999999999997</v>
      </c>
      <c r="T766">
        <v>98.3</v>
      </c>
      <c r="U766">
        <v>98.790999999999997</v>
      </c>
      <c r="V766" t="s">
        <v>11987</v>
      </c>
      <c r="W766" t="s">
        <v>5512</v>
      </c>
      <c r="X766" t="s">
        <v>14225</v>
      </c>
      <c r="Y766" t="s">
        <v>625</v>
      </c>
      <c r="Z766" t="s">
        <v>11829</v>
      </c>
      <c r="AA766" t="s">
        <v>358</v>
      </c>
      <c r="AB766" t="s">
        <v>11990</v>
      </c>
      <c r="AC766">
        <v>98.471528000000006</v>
      </c>
      <c r="AD766">
        <v>0.17152800000000001</v>
      </c>
      <c r="AE766" s="6">
        <v>43007</v>
      </c>
      <c r="AF766" s="6">
        <v>46659</v>
      </c>
      <c r="AG766" t="s">
        <v>1039</v>
      </c>
      <c r="AH766">
        <v>5.447222</v>
      </c>
      <c r="AI766">
        <v>4.9579472187131701</v>
      </c>
      <c r="AJ766">
        <v>28.300048</v>
      </c>
      <c r="AK766">
        <v>3.495406487656</v>
      </c>
      <c r="AL766">
        <v>83</v>
      </c>
      <c r="AM766">
        <v>79</v>
      </c>
      <c r="AN766">
        <v>3.25</v>
      </c>
      <c r="AO766" t="s">
        <v>11991</v>
      </c>
      <c r="AP766">
        <v>1</v>
      </c>
      <c r="AQ766">
        <v>3</v>
      </c>
      <c r="AR766">
        <v>48.7723958890763</v>
      </c>
      <c r="AS766">
        <v>0.16898518572320101</v>
      </c>
      <c r="AT766">
        <v>2.38659454829663</v>
      </c>
      <c r="AU766">
        <v>1.2180925262139299</v>
      </c>
      <c r="AV766">
        <v>1.4014638088962099</v>
      </c>
    </row>
    <row r="767" spans="1:48" x14ac:dyDescent="0.25">
      <c r="A767" t="s">
        <v>14324</v>
      </c>
      <c r="B767" s="6">
        <v>44664</v>
      </c>
      <c r="C767" t="s">
        <v>14325</v>
      </c>
      <c r="D767" t="s">
        <v>326</v>
      </c>
      <c r="E767">
        <v>110226958.8</v>
      </c>
      <c r="F767">
        <v>94743424.200000003</v>
      </c>
      <c r="G767">
        <v>3.5105521076111902E-2</v>
      </c>
      <c r="H767">
        <v>18.991667</v>
      </c>
      <c r="I767">
        <v>13.951727999999999</v>
      </c>
      <c r="J767">
        <v>4.1366940000000003</v>
      </c>
      <c r="K767">
        <v>4.1366940000000003</v>
      </c>
      <c r="L767">
        <v>119.023</v>
      </c>
      <c r="M767">
        <v>118</v>
      </c>
      <c r="N767">
        <v>13.706435000000001</v>
      </c>
      <c r="O767">
        <v>0.27859999999999502</v>
      </c>
      <c r="P767">
        <v>-3.8824537815531999</v>
      </c>
      <c r="Q767">
        <v>-15.7331326881003</v>
      </c>
      <c r="R767">
        <v>85.927000000000007</v>
      </c>
      <c r="S767">
        <v>86.781000000000006</v>
      </c>
      <c r="T767">
        <v>85.927000000000007</v>
      </c>
      <c r="U767">
        <v>86.781000000000006</v>
      </c>
      <c r="V767" t="s">
        <v>11987</v>
      </c>
      <c r="W767" t="s">
        <v>5541</v>
      </c>
      <c r="X767" t="s">
        <v>14225</v>
      </c>
      <c r="Y767" t="s">
        <v>625</v>
      </c>
      <c r="Z767" t="s">
        <v>11829</v>
      </c>
      <c r="AA767" t="s">
        <v>358</v>
      </c>
      <c r="AB767" t="s">
        <v>11990</v>
      </c>
      <c r="AC767">
        <v>85.953041999999996</v>
      </c>
      <c r="AD767">
        <v>2.6041999999999999E-2</v>
      </c>
      <c r="AE767" s="6">
        <v>44301</v>
      </c>
      <c r="AF767" s="6">
        <v>51606</v>
      </c>
      <c r="AG767" t="s">
        <v>1039</v>
      </c>
      <c r="AH767">
        <v>18.991667</v>
      </c>
      <c r="AI767">
        <v>13.951728424576</v>
      </c>
      <c r="AJ767">
        <v>240.552832</v>
      </c>
      <c r="AK767">
        <v>4.1366936996286698</v>
      </c>
      <c r="AL767">
        <v>118</v>
      </c>
      <c r="AM767">
        <v>159</v>
      </c>
      <c r="AN767">
        <v>3.125</v>
      </c>
      <c r="AO767" t="s">
        <v>11991</v>
      </c>
      <c r="AP767">
        <v>1</v>
      </c>
      <c r="AQ767">
        <v>3</v>
      </c>
      <c r="AR767">
        <v>48.7723958890763</v>
      </c>
      <c r="AS767">
        <v>0.16898518572320101</v>
      </c>
      <c r="AT767">
        <v>2.38659454829663</v>
      </c>
      <c r="AU767">
        <v>1.2180925262139299</v>
      </c>
      <c r="AV767">
        <v>1.4014638088962099</v>
      </c>
    </row>
    <row r="768" spans="1:48" x14ac:dyDescent="0.25">
      <c r="A768" t="s">
        <v>14326</v>
      </c>
      <c r="B768" s="6">
        <v>44664</v>
      </c>
      <c r="C768" t="s">
        <v>14327</v>
      </c>
      <c r="D768" t="s">
        <v>326</v>
      </c>
      <c r="E768">
        <v>127184952.59999999</v>
      </c>
      <c r="F768">
        <v>113441028.7</v>
      </c>
      <c r="G768">
        <v>4.2033591844942E-2</v>
      </c>
      <c r="H768">
        <v>27.383333</v>
      </c>
      <c r="I768">
        <v>17.107151999999999</v>
      </c>
      <c r="J768">
        <v>3.9550649999999998</v>
      </c>
      <c r="K768">
        <v>3.9550649999999998</v>
      </c>
      <c r="L768">
        <v>111.07499999999899</v>
      </c>
      <c r="M768">
        <v>109</v>
      </c>
      <c r="N768">
        <v>17.069633</v>
      </c>
      <c r="O768">
        <v>0.39400000000000501</v>
      </c>
      <c r="P768">
        <v>-5.5526138597908501</v>
      </c>
      <c r="Q768">
        <v>-17.3159780827744</v>
      </c>
      <c r="R768">
        <v>88.8</v>
      </c>
      <c r="S768">
        <v>90.349000000000004</v>
      </c>
      <c r="T768">
        <v>88.8</v>
      </c>
      <c r="U768">
        <v>90.349000000000004</v>
      </c>
      <c r="V768" t="s">
        <v>11987</v>
      </c>
      <c r="W768" t="s">
        <v>5549</v>
      </c>
      <c r="X768" t="s">
        <v>14225</v>
      </c>
      <c r="Y768" t="s">
        <v>625</v>
      </c>
      <c r="Z768" t="s">
        <v>11829</v>
      </c>
      <c r="AA768" t="s">
        <v>358</v>
      </c>
      <c r="AB768" t="s">
        <v>11990</v>
      </c>
      <c r="AC768">
        <v>89.193749999999994</v>
      </c>
      <c r="AD768">
        <v>0.39374999999999999</v>
      </c>
      <c r="AE768" s="6">
        <v>43714</v>
      </c>
      <c r="AF768" s="6">
        <v>54672</v>
      </c>
      <c r="AG768" t="s">
        <v>1039</v>
      </c>
      <c r="AH768">
        <v>27.383333</v>
      </c>
      <c r="AI768">
        <v>17.1071523684233</v>
      </c>
      <c r="AJ768">
        <v>395.26856400000003</v>
      </c>
      <c r="AK768">
        <v>3.9550652897865199</v>
      </c>
      <c r="AL768">
        <v>109</v>
      </c>
      <c r="AM768">
        <v>137</v>
      </c>
      <c r="AN768">
        <v>3.375</v>
      </c>
      <c r="AO768" t="s">
        <v>11991</v>
      </c>
      <c r="AP768">
        <v>1</v>
      </c>
      <c r="AQ768">
        <v>3</v>
      </c>
      <c r="AR768">
        <v>48.7723958890763</v>
      </c>
      <c r="AS768">
        <v>0.16898518572320101</v>
      </c>
      <c r="AT768">
        <v>2.38659454829663</v>
      </c>
      <c r="AU768">
        <v>1.2180925262139299</v>
      </c>
      <c r="AV768">
        <v>1.4014638088962099</v>
      </c>
    </row>
    <row r="769" spans="1:48" x14ac:dyDescent="0.25">
      <c r="A769" t="s">
        <v>14328</v>
      </c>
      <c r="B769" s="6">
        <v>44664</v>
      </c>
      <c r="C769" t="s">
        <v>14329</v>
      </c>
      <c r="D769" t="s">
        <v>326</v>
      </c>
      <c r="E769">
        <v>127184952.59999999</v>
      </c>
      <c r="F769">
        <v>111166007.8</v>
      </c>
      <c r="G769">
        <v>4.1190622607606003E-2</v>
      </c>
      <c r="H769">
        <v>28.055555999999999</v>
      </c>
      <c r="I769">
        <v>16.889564</v>
      </c>
      <c r="J769">
        <v>4.146712</v>
      </c>
      <c r="K769">
        <v>4.146712</v>
      </c>
      <c r="L769">
        <v>131.42949999999999</v>
      </c>
      <c r="M769">
        <v>130</v>
      </c>
      <c r="N769">
        <v>16.896076999999998</v>
      </c>
      <c r="O769">
        <v>0.36920000000000203</v>
      </c>
      <c r="P769">
        <v>-5.3523219848927397</v>
      </c>
      <c r="Q769">
        <v>-20.095985884187201</v>
      </c>
      <c r="R769">
        <v>85.905000000000001</v>
      </c>
      <c r="S769">
        <v>87.272000000000006</v>
      </c>
      <c r="T769">
        <v>85.905000000000001</v>
      </c>
      <c r="U769">
        <v>87.272000000000006</v>
      </c>
      <c r="V769" t="s">
        <v>11987</v>
      </c>
      <c r="W769" t="s">
        <v>5551</v>
      </c>
      <c r="X769" t="s">
        <v>14225</v>
      </c>
      <c r="Y769" t="s">
        <v>625</v>
      </c>
      <c r="Z769" t="s">
        <v>11829</v>
      </c>
      <c r="AA769" t="s">
        <v>358</v>
      </c>
      <c r="AB769" t="s">
        <v>11990</v>
      </c>
      <c r="AC769">
        <v>87.405000000000001</v>
      </c>
      <c r="AD769">
        <v>1.5</v>
      </c>
      <c r="AE769" s="6">
        <v>43959</v>
      </c>
      <c r="AF769" s="6">
        <v>54916</v>
      </c>
      <c r="AG769" t="s">
        <v>1039</v>
      </c>
      <c r="AH769">
        <v>28.055555999999999</v>
      </c>
      <c r="AI769">
        <v>16.889564447850301</v>
      </c>
      <c r="AJ769">
        <v>395.30925300000001</v>
      </c>
      <c r="AK769">
        <v>4.1467116548969498</v>
      </c>
      <c r="AL769">
        <v>130</v>
      </c>
      <c r="AM769">
        <v>155</v>
      </c>
      <c r="AN769">
        <v>3.375</v>
      </c>
      <c r="AO769" t="s">
        <v>11991</v>
      </c>
      <c r="AP769">
        <v>1</v>
      </c>
      <c r="AQ769">
        <v>3</v>
      </c>
      <c r="AR769">
        <v>48.7723958890763</v>
      </c>
      <c r="AS769">
        <v>0.16898518572320101</v>
      </c>
      <c r="AT769">
        <v>2.38659454829663</v>
      </c>
      <c r="AU769">
        <v>1.2180925262139299</v>
      </c>
      <c r="AV769">
        <v>1.4014638088962099</v>
      </c>
    </row>
    <row r="770" spans="1:48" x14ac:dyDescent="0.25">
      <c r="A770" t="s">
        <v>14330</v>
      </c>
      <c r="B770" s="6">
        <v>44664</v>
      </c>
      <c r="C770" t="s">
        <v>14331</v>
      </c>
      <c r="D770" t="s">
        <v>326</v>
      </c>
      <c r="E770">
        <v>254369904.59999999</v>
      </c>
      <c r="F770">
        <v>262059295.69999999</v>
      </c>
      <c r="G770">
        <v>9.7101494973333202E-2</v>
      </c>
      <c r="H770">
        <v>2.5333329999999998</v>
      </c>
      <c r="I770">
        <v>2.3839359999999998</v>
      </c>
      <c r="J770">
        <v>2.9108100000000001</v>
      </c>
      <c r="K770">
        <v>2.9108100000000001</v>
      </c>
      <c r="L770">
        <v>44.941000000000003</v>
      </c>
      <c r="M770">
        <v>42</v>
      </c>
      <c r="N770">
        <v>2.3694449999999998</v>
      </c>
      <c r="O770">
        <v>0.40469999999999101</v>
      </c>
      <c r="P770">
        <v>0.137024115284689</v>
      </c>
      <c r="Q770">
        <v>-3.6105500619320701</v>
      </c>
      <c r="R770">
        <v>101.33125</v>
      </c>
      <c r="S770">
        <v>101.73125</v>
      </c>
      <c r="T770">
        <v>101.33125</v>
      </c>
      <c r="U770">
        <v>101.73125</v>
      </c>
      <c r="V770" t="s">
        <v>11987</v>
      </c>
      <c r="W770" t="s">
        <v>5490</v>
      </c>
      <c r="X770" t="s">
        <v>14225</v>
      </c>
      <c r="Y770" t="s">
        <v>625</v>
      </c>
      <c r="Z770" t="s">
        <v>11829</v>
      </c>
      <c r="AA770" t="s">
        <v>358</v>
      </c>
      <c r="AB770" t="s">
        <v>11990</v>
      </c>
      <c r="AC770">
        <v>103.02291700000001</v>
      </c>
      <c r="AD770">
        <v>1.691667</v>
      </c>
      <c r="AE770" s="6">
        <v>41943</v>
      </c>
      <c r="AF770" s="6">
        <v>45596</v>
      </c>
      <c r="AG770" t="s">
        <v>1039</v>
      </c>
      <c r="AH770">
        <v>2.5333329999999998</v>
      </c>
      <c r="AI770">
        <v>2.38393607866321</v>
      </c>
      <c r="AJ770">
        <v>7.0061220000000004</v>
      </c>
      <c r="AK770">
        <v>2.9108100166772899</v>
      </c>
      <c r="AL770">
        <v>42</v>
      </c>
      <c r="AM770">
        <v>23</v>
      </c>
      <c r="AN770">
        <v>3.625</v>
      </c>
      <c r="AO770" t="s">
        <v>11991</v>
      </c>
      <c r="AP770">
        <v>1</v>
      </c>
      <c r="AQ770">
        <v>3</v>
      </c>
      <c r="AR770">
        <v>48.7723958890763</v>
      </c>
      <c r="AS770">
        <v>0.16898518572320101</v>
      </c>
      <c r="AT770">
        <v>2.38659454829663</v>
      </c>
      <c r="AU770">
        <v>1.2180925262139299</v>
      </c>
      <c r="AV770">
        <v>1.4014638088962099</v>
      </c>
    </row>
    <row r="771" spans="1:48" x14ac:dyDescent="0.25">
      <c r="A771" t="s">
        <v>14332</v>
      </c>
      <c r="B771" s="6">
        <v>44664</v>
      </c>
      <c r="C771" t="s">
        <v>14333</v>
      </c>
      <c r="D771" t="s">
        <v>326</v>
      </c>
      <c r="E771">
        <v>127184952.59999999</v>
      </c>
      <c r="F771">
        <v>125281612</v>
      </c>
      <c r="G771">
        <v>4.6420913189858699E-2</v>
      </c>
      <c r="H771">
        <v>6.980556</v>
      </c>
      <c r="I771">
        <v>6.1262169999999996</v>
      </c>
      <c r="J771">
        <v>3.8313329999999999</v>
      </c>
      <c r="K771">
        <v>3.8313329999999999</v>
      </c>
      <c r="L771">
        <v>112.984799999999</v>
      </c>
      <c r="M771">
        <v>113</v>
      </c>
      <c r="N771">
        <v>6.0983869999999998</v>
      </c>
      <c r="O771">
        <v>0.12939999999999</v>
      </c>
      <c r="P771">
        <v>-2.1046896062980101</v>
      </c>
      <c r="Q771">
        <v>-8.9524253584709896</v>
      </c>
      <c r="R771">
        <v>98.433000000000007</v>
      </c>
      <c r="S771">
        <v>98.745999999999995</v>
      </c>
      <c r="T771">
        <v>98.433000000000007</v>
      </c>
      <c r="U771">
        <v>98.745999999999995</v>
      </c>
      <c r="V771" t="s">
        <v>11987</v>
      </c>
      <c r="W771" t="s">
        <v>5520</v>
      </c>
      <c r="X771" t="s">
        <v>14225</v>
      </c>
      <c r="Y771" t="s">
        <v>625</v>
      </c>
      <c r="Z771" t="s">
        <v>11829</v>
      </c>
      <c r="AA771" t="s">
        <v>358</v>
      </c>
      <c r="AB771" t="s">
        <v>11990</v>
      </c>
      <c r="AC771">
        <v>98.503485999999995</v>
      </c>
      <c r="AD771">
        <v>7.0485999999999993E-2</v>
      </c>
      <c r="AE771" s="6">
        <v>43566</v>
      </c>
      <c r="AF771" s="6">
        <v>47219</v>
      </c>
      <c r="AG771" t="s">
        <v>1039</v>
      </c>
      <c r="AH771">
        <v>6.980556</v>
      </c>
      <c r="AI771">
        <v>6.12621698997145</v>
      </c>
      <c r="AJ771">
        <v>43.365251000000001</v>
      </c>
      <c r="AK771">
        <v>3.83133347657306</v>
      </c>
      <c r="AL771">
        <v>113</v>
      </c>
      <c r="AM771">
        <v>112</v>
      </c>
      <c r="AN771">
        <v>3.625</v>
      </c>
      <c r="AO771" t="s">
        <v>11991</v>
      </c>
      <c r="AP771">
        <v>1</v>
      </c>
      <c r="AQ771">
        <v>3</v>
      </c>
      <c r="AR771">
        <v>48.7723958890763</v>
      </c>
      <c r="AS771">
        <v>0.16898518572320101</v>
      </c>
      <c r="AT771">
        <v>2.38659454829663</v>
      </c>
      <c r="AU771">
        <v>1.2180925262139299</v>
      </c>
      <c r="AV771">
        <v>1.4014638088962099</v>
      </c>
    </row>
    <row r="772" spans="1:48" x14ac:dyDescent="0.25">
      <c r="A772" t="s">
        <v>14334</v>
      </c>
      <c r="B772" s="6">
        <v>44664</v>
      </c>
      <c r="C772" t="s">
        <v>14335</v>
      </c>
      <c r="D772" t="s">
        <v>326</v>
      </c>
      <c r="E772">
        <v>169579936.80000001</v>
      </c>
      <c r="F772">
        <v>172180161.90000001</v>
      </c>
      <c r="G772">
        <v>6.3798351760126396E-2</v>
      </c>
      <c r="H772">
        <v>27.566666999999999</v>
      </c>
      <c r="I772">
        <v>0.28253800000000001</v>
      </c>
      <c r="J772">
        <v>5.2184970000000002</v>
      </c>
      <c r="K772">
        <v>5.2184970000000002</v>
      </c>
      <c r="L772">
        <v>237.74269999999899</v>
      </c>
      <c r="M772">
        <v>237</v>
      </c>
      <c r="N772">
        <v>14.384323999999999</v>
      </c>
      <c r="O772">
        <v>0.29079999999999101</v>
      </c>
      <c r="P772">
        <v>0.24614375736189401</v>
      </c>
      <c r="Q772">
        <v>0.122577250778199</v>
      </c>
      <c r="R772">
        <v>99.8</v>
      </c>
      <c r="S772">
        <v>100.268</v>
      </c>
      <c r="T772">
        <v>99.8</v>
      </c>
      <c r="U772">
        <v>100.268</v>
      </c>
      <c r="V772" t="s">
        <v>11987</v>
      </c>
      <c r="W772" t="s">
        <v>10628</v>
      </c>
      <c r="X772" t="s">
        <v>14225</v>
      </c>
      <c r="Y772" t="s">
        <v>625</v>
      </c>
      <c r="Z772" t="s">
        <v>11894</v>
      </c>
      <c r="AA772" t="s">
        <v>343</v>
      </c>
      <c r="AB772" t="s">
        <v>11990</v>
      </c>
      <c r="AC772">
        <v>101.533333</v>
      </c>
      <c r="AD772">
        <v>1.733333</v>
      </c>
      <c r="AE772" s="6">
        <v>42867</v>
      </c>
      <c r="AF772" s="6">
        <v>54739</v>
      </c>
      <c r="AG772" t="s">
        <v>1039</v>
      </c>
      <c r="AH772">
        <v>6.6667000000000004E-2</v>
      </c>
      <c r="AI772">
        <v>6.6795504975458497E-2</v>
      </c>
      <c r="AJ772">
        <v>2.1441999999999999E-2</v>
      </c>
      <c r="AK772">
        <v>-1.96075868290068E-2</v>
      </c>
      <c r="AL772">
        <v>-76</v>
      </c>
      <c r="AM772">
        <v>-53</v>
      </c>
      <c r="AN772">
        <v>4</v>
      </c>
      <c r="AO772" t="s">
        <v>11991</v>
      </c>
      <c r="AP772">
        <v>1</v>
      </c>
      <c r="AQ772">
        <v>3</v>
      </c>
      <c r="AR772">
        <v>48.7723958890763</v>
      </c>
      <c r="AS772">
        <v>0.16898518572320101</v>
      </c>
      <c r="AT772">
        <v>2.38659454829663</v>
      </c>
      <c r="AU772">
        <v>1.2180925262139299</v>
      </c>
      <c r="AV772">
        <v>1.4014638088962099</v>
      </c>
    </row>
    <row r="773" spans="1:48" x14ac:dyDescent="0.25">
      <c r="A773" t="s">
        <v>14336</v>
      </c>
      <c r="B773" s="6">
        <v>44664</v>
      </c>
      <c r="C773" t="s">
        <v>14337</v>
      </c>
      <c r="D773" t="s">
        <v>326</v>
      </c>
      <c r="E773">
        <v>55791799.200000003</v>
      </c>
      <c r="F773">
        <v>65867333.399999999</v>
      </c>
      <c r="G773">
        <v>2.4405989969724401E-2</v>
      </c>
      <c r="H773">
        <v>5.2888890000000002</v>
      </c>
      <c r="I773">
        <v>4.4083829999999997</v>
      </c>
      <c r="J773">
        <v>3.8138619999999999</v>
      </c>
      <c r="K773">
        <v>3.8138619999999999</v>
      </c>
      <c r="L773">
        <v>115.720599999999</v>
      </c>
      <c r="M773">
        <v>117</v>
      </c>
      <c r="N773">
        <v>4.3878469999999998</v>
      </c>
      <c r="O773">
        <v>7.0600000000009502E-2</v>
      </c>
      <c r="P773">
        <v>-0.87849231594533395</v>
      </c>
      <c r="Q773">
        <v>-7.0300120374224804</v>
      </c>
      <c r="R773">
        <v>116.455</v>
      </c>
      <c r="S773">
        <v>117.488</v>
      </c>
      <c r="T773">
        <v>116.455</v>
      </c>
      <c r="U773">
        <v>117.488</v>
      </c>
      <c r="V773" t="s">
        <v>11987</v>
      </c>
      <c r="W773" t="s">
        <v>5510</v>
      </c>
      <c r="X773" t="s">
        <v>14225</v>
      </c>
      <c r="Y773" t="s">
        <v>625</v>
      </c>
      <c r="Z773" t="s">
        <v>11829</v>
      </c>
      <c r="AA773" t="s">
        <v>358</v>
      </c>
      <c r="AB773" t="s">
        <v>11990</v>
      </c>
      <c r="AC773">
        <v>118.059167</v>
      </c>
      <c r="AD773">
        <v>1.6041669999999999</v>
      </c>
      <c r="AE773" s="6">
        <v>35643</v>
      </c>
      <c r="AF773" s="6">
        <v>46600</v>
      </c>
      <c r="AG773" t="s">
        <v>1039</v>
      </c>
      <c r="AH773">
        <v>5.2888890000000002</v>
      </c>
      <c r="AI773">
        <v>4.40838323197615</v>
      </c>
      <c r="AJ773">
        <v>23.771847999999999</v>
      </c>
      <c r="AK773">
        <v>3.81386151018499</v>
      </c>
      <c r="AL773">
        <v>117</v>
      </c>
      <c r="AM773">
        <v>111</v>
      </c>
      <c r="AN773">
        <v>7.5</v>
      </c>
      <c r="AO773" t="s">
        <v>11991</v>
      </c>
      <c r="AP773">
        <v>1</v>
      </c>
      <c r="AQ773">
        <v>3</v>
      </c>
      <c r="AR773">
        <v>48.7723958890763</v>
      </c>
      <c r="AS773">
        <v>0.16898518572320101</v>
      </c>
      <c r="AT773">
        <v>2.38659454829663</v>
      </c>
      <c r="AU773">
        <v>1.2180925262139299</v>
      </c>
      <c r="AV773">
        <v>1.4014638088962099</v>
      </c>
    </row>
    <row r="774" spans="1:48" x14ac:dyDescent="0.25">
      <c r="A774" t="s">
        <v>14338</v>
      </c>
      <c r="B774" s="6">
        <v>44664</v>
      </c>
      <c r="C774" t="s">
        <v>14339</v>
      </c>
      <c r="D774" t="s">
        <v>326</v>
      </c>
      <c r="E774">
        <v>254369904.59999999</v>
      </c>
      <c r="F774">
        <v>337126609.39999998</v>
      </c>
      <c r="G774">
        <v>0.124916376953253</v>
      </c>
      <c r="H774">
        <v>11.6</v>
      </c>
      <c r="I774">
        <v>8.1213650000000008</v>
      </c>
      <c r="J774">
        <v>4.1019699999999997</v>
      </c>
      <c r="K774">
        <v>4.1019699999999997</v>
      </c>
      <c r="L774">
        <v>136.468999999999</v>
      </c>
      <c r="M774">
        <v>139</v>
      </c>
      <c r="N774">
        <v>8.0985929999999993</v>
      </c>
      <c r="O774">
        <v>0.174399999999996</v>
      </c>
      <c r="P774">
        <v>-2.48204411087187</v>
      </c>
      <c r="Q774">
        <v>-10.8582310054011</v>
      </c>
      <c r="R774">
        <v>129.554</v>
      </c>
      <c r="S774">
        <v>130.65299999999999</v>
      </c>
      <c r="T774">
        <v>129.554</v>
      </c>
      <c r="U774">
        <v>130.65299999999999</v>
      </c>
      <c r="V774" t="s">
        <v>11987</v>
      </c>
      <c r="W774" t="s">
        <v>5537</v>
      </c>
      <c r="X774" t="s">
        <v>14225</v>
      </c>
      <c r="Y774" t="s">
        <v>625</v>
      </c>
      <c r="Z774" t="s">
        <v>11829</v>
      </c>
      <c r="AA774" t="s">
        <v>358</v>
      </c>
      <c r="AB774" t="s">
        <v>11990</v>
      </c>
      <c r="AC774">
        <v>132.53399999999999</v>
      </c>
      <c r="AD774">
        <v>2.98</v>
      </c>
      <c r="AE774" s="6">
        <v>37949</v>
      </c>
      <c r="AF774" s="6">
        <v>48907</v>
      </c>
      <c r="AG774" t="s">
        <v>1039</v>
      </c>
      <c r="AH774">
        <v>11.6</v>
      </c>
      <c r="AI774">
        <v>8.12136513184047</v>
      </c>
      <c r="AJ774">
        <v>85.301396999999994</v>
      </c>
      <c r="AK774">
        <v>4.1019704692923904</v>
      </c>
      <c r="AL774">
        <v>139</v>
      </c>
      <c r="AM774">
        <v>134</v>
      </c>
      <c r="AN774">
        <v>7.45</v>
      </c>
      <c r="AO774" t="s">
        <v>11991</v>
      </c>
      <c r="AP774">
        <v>1</v>
      </c>
      <c r="AQ774">
        <v>3</v>
      </c>
      <c r="AR774">
        <v>48.7723958890763</v>
      </c>
      <c r="AS774">
        <v>0.16898518572320101</v>
      </c>
      <c r="AT774">
        <v>2.38659454829663</v>
      </c>
      <c r="AU774">
        <v>1.2180925262139299</v>
      </c>
      <c r="AV774">
        <v>1.4014638088962099</v>
      </c>
    </row>
    <row r="775" spans="1:48" x14ac:dyDescent="0.25">
      <c r="A775" t="s">
        <v>18807</v>
      </c>
      <c r="B775" s="6">
        <v>44664</v>
      </c>
      <c r="C775" t="s">
        <v>18808</v>
      </c>
      <c r="D775" t="s">
        <v>254</v>
      </c>
      <c r="E775">
        <v>84789968.400000006</v>
      </c>
      <c r="F775">
        <v>77399816.400000006</v>
      </c>
      <c r="G775">
        <v>2.86791501092361E-2</v>
      </c>
      <c r="H775">
        <v>4.4138890000000002</v>
      </c>
      <c r="I775">
        <v>4.2200139999999999</v>
      </c>
      <c r="J775">
        <v>3.609407</v>
      </c>
      <c r="K775">
        <v>3.609407</v>
      </c>
      <c r="L775">
        <v>98.502399999999994</v>
      </c>
      <c r="M775">
        <v>97</v>
      </c>
      <c r="N775">
        <v>4.1978900000000001</v>
      </c>
      <c r="O775">
        <v>-0.179700000000004</v>
      </c>
      <c r="P775">
        <v>-0.35549393060555401</v>
      </c>
      <c r="Q775">
        <v>-6.0154651839415703</v>
      </c>
      <c r="R775">
        <v>91.155000000000001</v>
      </c>
      <c r="S775">
        <v>91.462999999999994</v>
      </c>
      <c r="T775">
        <v>91.155000000000001</v>
      </c>
      <c r="U775">
        <v>91.462999999999994</v>
      </c>
      <c r="V775" t="s">
        <v>11987</v>
      </c>
      <c r="W775" t="s">
        <v>18345</v>
      </c>
      <c r="X775" t="s">
        <v>14225</v>
      </c>
      <c r="Y775" t="s">
        <v>625</v>
      </c>
      <c r="Z775" t="s">
        <v>12267</v>
      </c>
      <c r="AA775" t="s">
        <v>343</v>
      </c>
      <c r="AB775" t="s">
        <v>11990</v>
      </c>
      <c r="AC775">
        <v>91.284166999999997</v>
      </c>
      <c r="AD775">
        <v>0.129167</v>
      </c>
      <c r="AE775" s="6">
        <v>44456</v>
      </c>
      <c r="AF775" s="6">
        <v>46282</v>
      </c>
      <c r="AG775" t="s">
        <v>3520</v>
      </c>
      <c r="AH775">
        <v>4.4138890000000002</v>
      </c>
      <c r="AI775">
        <v>4.22001370271642</v>
      </c>
      <c r="AJ775">
        <v>20.301079999999999</v>
      </c>
      <c r="AK775">
        <v>3.6094070816296302</v>
      </c>
      <c r="AL775">
        <v>97</v>
      </c>
      <c r="AM775">
        <v>90</v>
      </c>
      <c r="AN775">
        <v>1.5</v>
      </c>
      <c r="AO775" t="s">
        <v>11991</v>
      </c>
      <c r="AP775">
        <v>1</v>
      </c>
      <c r="AQ775">
        <v>3</v>
      </c>
      <c r="AR775">
        <v>58.7316158538111</v>
      </c>
      <c r="AS775">
        <v>8.4928630351370701E-3</v>
      </c>
      <c r="AT775">
        <v>7.1154681434194303E-2</v>
      </c>
      <c r="AU775">
        <v>4.47831137718495E-2</v>
      </c>
      <c r="AV775">
        <v>0.190525818697004</v>
      </c>
    </row>
    <row r="776" spans="1:48" x14ac:dyDescent="0.25">
      <c r="A776" t="s">
        <v>14340</v>
      </c>
      <c r="B776" s="6">
        <v>44664</v>
      </c>
      <c r="C776" t="s">
        <v>14341</v>
      </c>
      <c r="D776" t="s">
        <v>254</v>
      </c>
      <c r="E776">
        <v>84789968.400000006</v>
      </c>
      <c r="F776">
        <v>84849733.5</v>
      </c>
      <c r="G776">
        <v>3.1439586774103002E-2</v>
      </c>
      <c r="H776">
        <v>2.5472220000000001</v>
      </c>
      <c r="I776">
        <v>2.4170850000000002</v>
      </c>
      <c r="J776">
        <v>3.2614369999999999</v>
      </c>
      <c r="K776">
        <v>3.2614369999999999</v>
      </c>
      <c r="L776">
        <v>79.695399999999907</v>
      </c>
      <c r="M776">
        <v>76</v>
      </c>
      <c r="N776">
        <v>2.4025720000000002</v>
      </c>
      <c r="O776">
        <v>-9.2899999999995694E-2</v>
      </c>
      <c r="P776">
        <v>-0.13790845187825401</v>
      </c>
      <c r="Q776">
        <v>-3.3916516156006802</v>
      </c>
      <c r="R776">
        <v>98.768749999999997</v>
      </c>
      <c r="S776">
        <v>99.061750000000004</v>
      </c>
      <c r="T776">
        <v>98.768749999999997</v>
      </c>
      <c r="U776">
        <v>99.061750000000004</v>
      </c>
      <c r="V776" t="s">
        <v>11987</v>
      </c>
      <c r="W776" t="s">
        <v>6583</v>
      </c>
      <c r="X776" t="s">
        <v>14225</v>
      </c>
      <c r="Y776" t="s">
        <v>625</v>
      </c>
      <c r="Z776" t="s">
        <v>12267</v>
      </c>
      <c r="AA776" t="s">
        <v>343</v>
      </c>
      <c r="AB776" t="s">
        <v>11990</v>
      </c>
      <c r="AC776">
        <v>100.070486</v>
      </c>
      <c r="AD776">
        <v>1.301736</v>
      </c>
      <c r="AE776" s="6">
        <v>43774</v>
      </c>
      <c r="AF776" s="6">
        <v>45601</v>
      </c>
      <c r="AG776" t="s">
        <v>3520</v>
      </c>
      <c r="AH776">
        <v>2.5472220000000001</v>
      </c>
      <c r="AI776">
        <v>2.41708471441114</v>
      </c>
      <c r="AJ776">
        <v>7.1395419999999996</v>
      </c>
      <c r="AK776">
        <v>3.2614371025945101</v>
      </c>
      <c r="AL776">
        <v>76</v>
      </c>
      <c r="AM776">
        <v>58</v>
      </c>
      <c r="AN776">
        <v>2.875</v>
      </c>
      <c r="AO776" t="s">
        <v>11991</v>
      </c>
      <c r="AP776">
        <v>1</v>
      </c>
      <c r="AQ776">
        <v>3</v>
      </c>
      <c r="AR776">
        <v>58.7316158538111</v>
      </c>
      <c r="AS776">
        <v>8.4928630351370701E-3</v>
      </c>
      <c r="AT776">
        <v>7.1154681434194303E-2</v>
      </c>
      <c r="AU776">
        <v>4.47831137718495E-2</v>
      </c>
      <c r="AV776">
        <v>0.190525818697004</v>
      </c>
    </row>
    <row r="777" spans="1:48" x14ac:dyDescent="0.25">
      <c r="A777" t="s">
        <v>14342</v>
      </c>
      <c r="B777" s="6">
        <v>44664</v>
      </c>
      <c r="C777" t="s">
        <v>14343</v>
      </c>
      <c r="D777" t="s">
        <v>254</v>
      </c>
      <c r="E777">
        <v>84789968.400000006</v>
      </c>
      <c r="F777">
        <v>79845111.599999994</v>
      </c>
      <c r="G777">
        <v>2.9585211539173199E-2</v>
      </c>
      <c r="H777">
        <v>3.9194439999999999</v>
      </c>
      <c r="I777">
        <v>3.7282130000000002</v>
      </c>
      <c r="J777">
        <v>3.5761639999999999</v>
      </c>
      <c r="K777">
        <v>3.5761639999999999</v>
      </c>
      <c r="L777">
        <v>97.2547</v>
      </c>
      <c r="M777">
        <v>95</v>
      </c>
      <c r="N777">
        <v>3.7111619999999998</v>
      </c>
      <c r="O777">
        <v>-0.148199999999998</v>
      </c>
      <c r="P777">
        <v>-0.27768875359087603</v>
      </c>
      <c r="Q777">
        <v>-5.14538255395472</v>
      </c>
      <c r="R777">
        <v>94.007000000000005</v>
      </c>
      <c r="S777">
        <v>94.281999999999996</v>
      </c>
      <c r="T777">
        <v>94.007000000000005</v>
      </c>
      <c r="U777">
        <v>94.281999999999996</v>
      </c>
      <c r="V777" t="s">
        <v>11987</v>
      </c>
      <c r="W777" t="s">
        <v>6585</v>
      </c>
      <c r="X777" t="s">
        <v>14225</v>
      </c>
      <c r="Y777" t="s">
        <v>625</v>
      </c>
      <c r="Z777" t="s">
        <v>12267</v>
      </c>
      <c r="AA777" t="s">
        <v>343</v>
      </c>
      <c r="AB777" t="s">
        <v>11990</v>
      </c>
      <c r="AC777">
        <v>94.168110999999996</v>
      </c>
      <c r="AD777">
        <v>0.161111</v>
      </c>
      <c r="AE777" s="6">
        <v>44274</v>
      </c>
      <c r="AF777" s="6">
        <v>46100</v>
      </c>
      <c r="AG777" t="s">
        <v>3520</v>
      </c>
      <c r="AH777">
        <v>3.9194439999999999</v>
      </c>
      <c r="AI777">
        <v>3.7282133513610201</v>
      </c>
      <c r="AJ777">
        <v>16.132752</v>
      </c>
      <c r="AK777">
        <v>3.5761643054768402</v>
      </c>
      <c r="AL777">
        <v>95</v>
      </c>
      <c r="AM777">
        <v>87</v>
      </c>
      <c r="AN777">
        <v>2</v>
      </c>
      <c r="AO777" t="s">
        <v>11991</v>
      </c>
      <c r="AP777">
        <v>1</v>
      </c>
      <c r="AQ777">
        <v>3</v>
      </c>
      <c r="AR777">
        <v>58.7316158538111</v>
      </c>
      <c r="AS777">
        <v>8.4928630351370701E-3</v>
      </c>
      <c r="AT777">
        <v>7.1154681434194303E-2</v>
      </c>
      <c r="AU777">
        <v>4.47831137718495E-2</v>
      </c>
      <c r="AV777">
        <v>0.190525818697004</v>
      </c>
    </row>
    <row r="778" spans="1:48" x14ac:dyDescent="0.25">
      <c r="A778" t="s">
        <v>14344</v>
      </c>
      <c r="B778" s="6">
        <v>44664</v>
      </c>
      <c r="C778" t="s">
        <v>14345</v>
      </c>
      <c r="D778" t="s">
        <v>360</v>
      </c>
      <c r="E778">
        <v>113053291</v>
      </c>
      <c r="F778">
        <v>109674253.59999999</v>
      </c>
      <c r="G778">
        <v>4.0637879143719802E-2</v>
      </c>
      <c r="H778">
        <v>5.1222219999999998</v>
      </c>
      <c r="I778">
        <v>4.6734059999999999</v>
      </c>
      <c r="J778">
        <v>3.6488079999999998</v>
      </c>
      <c r="K778">
        <v>3.6488079999999998</v>
      </c>
      <c r="L778">
        <v>99.656899999999993</v>
      </c>
      <c r="M778">
        <v>100</v>
      </c>
      <c r="N778">
        <v>4.6526160000000001</v>
      </c>
      <c r="O778">
        <v>0.16199999999999501</v>
      </c>
      <c r="P778">
        <v>-0.90725303577671101</v>
      </c>
      <c r="Q778">
        <v>-6.4890559147729299</v>
      </c>
      <c r="R778">
        <v>95.924999999999997</v>
      </c>
      <c r="S778">
        <v>96.412000000000006</v>
      </c>
      <c r="T778">
        <v>95.924999999999997</v>
      </c>
      <c r="U778">
        <v>96.412000000000006</v>
      </c>
      <c r="V778" t="s">
        <v>11987</v>
      </c>
      <c r="W778" t="s">
        <v>11068</v>
      </c>
      <c r="X778" t="s">
        <v>14225</v>
      </c>
      <c r="Y778" t="s">
        <v>625</v>
      </c>
      <c r="Z778" t="s">
        <v>11839</v>
      </c>
      <c r="AA778" t="s">
        <v>389</v>
      </c>
      <c r="AB778" t="s">
        <v>11990</v>
      </c>
      <c r="AC778">
        <v>97.011111</v>
      </c>
      <c r="AD778">
        <v>1.086111</v>
      </c>
      <c r="AE778" s="6">
        <v>43984</v>
      </c>
      <c r="AF778" s="6">
        <v>46540</v>
      </c>
      <c r="AG778" t="s">
        <v>3561</v>
      </c>
      <c r="AH778">
        <v>5.1222219999999998</v>
      </c>
      <c r="AI778">
        <v>4.6734059942685002</v>
      </c>
      <c r="AJ778">
        <v>25.321082000000001</v>
      </c>
      <c r="AK778">
        <v>3.6488081489729201</v>
      </c>
      <c r="AL778">
        <v>100</v>
      </c>
      <c r="AM778">
        <v>94</v>
      </c>
      <c r="AN778">
        <v>2.875</v>
      </c>
      <c r="AO778" t="s">
        <v>11991</v>
      </c>
      <c r="AP778">
        <v>1</v>
      </c>
      <c r="AQ778">
        <v>1</v>
      </c>
      <c r="AR778">
        <v>80.214808512192306</v>
      </c>
      <c r="AS778">
        <v>-7.5225225798789097E-2</v>
      </c>
      <c r="AT778">
        <v>-1.5097596889093099</v>
      </c>
      <c r="AU778">
        <v>-0.70874069917971305</v>
      </c>
      <c r="AV778">
        <v>3.2835096835047701</v>
      </c>
    </row>
    <row r="779" spans="1:48" x14ac:dyDescent="0.25">
      <c r="A779" t="s">
        <v>14346</v>
      </c>
      <c r="B779" s="6">
        <v>44664</v>
      </c>
      <c r="C779" t="s">
        <v>14347</v>
      </c>
      <c r="D779" t="s">
        <v>360</v>
      </c>
      <c r="E779">
        <v>141316614</v>
      </c>
      <c r="F779">
        <v>130789822.09999999</v>
      </c>
      <c r="G779">
        <v>4.8461884257001098E-2</v>
      </c>
      <c r="H779">
        <v>7.3777780000000002</v>
      </c>
      <c r="I779">
        <v>6.5561160000000003</v>
      </c>
      <c r="J779">
        <v>3.9483579999999998</v>
      </c>
      <c r="K779">
        <v>3.9483579999999998</v>
      </c>
      <c r="L779">
        <v>124.761699999999</v>
      </c>
      <c r="M779">
        <v>125</v>
      </c>
      <c r="N779">
        <v>6.5241629999999997</v>
      </c>
      <c r="O779">
        <v>0.40690000000000998</v>
      </c>
      <c r="P779">
        <v>-2.2280606470682698</v>
      </c>
      <c r="Q779">
        <v>-9.3735794643340302</v>
      </c>
      <c r="R779">
        <v>92.206249999999997</v>
      </c>
      <c r="S779">
        <v>92.836250000000007</v>
      </c>
      <c r="T779">
        <v>92.206249999999997</v>
      </c>
      <c r="U779">
        <v>92.836250000000007</v>
      </c>
      <c r="V779" t="s">
        <v>11987</v>
      </c>
      <c r="W779" t="s">
        <v>11069</v>
      </c>
      <c r="X779" t="s">
        <v>14225</v>
      </c>
      <c r="Y779" t="s">
        <v>625</v>
      </c>
      <c r="Z779" t="s">
        <v>11839</v>
      </c>
      <c r="AA779" t="s">
        <v>389</v>
      </c>
      <c r="AB779" t="s">
        <v>11990</v>
      </c>
      <c r="AC779">
        <v>92.550916999999998</v>
      </c>
      <c r="AD779">
        <v>0.344667</v>
      </c>
      <c r="AE779" s="6">
        <v>43712</v>
      </c>
      <c r="AF779" s="6">
        <v>47365</v>
      </c>
      <c r="AG779" t="s">
        <v>3561</v>
      </c>
      <c r="AH779">
        <v>7.3777780000000002</v>
      </c>
      <c r="AI779">
        <v>6.5561163762972701</v>
      </c>
      <c r="AJ779">
        <v>49.153928000000001</v>
      </c>
      <c r="AK779">
        <v>3.9483582878869501</v>
      </c>
      <c r="AL779">
        <v>125</v>
      </c>
      <c r="AM779">
        <v>123</v>
      </c>
      <c r="AN779">
        <v>2.82</v>
      </c>
      <c r="AO779" t="s">
        <v>11991</v>
      </c>
      <c r="AP779">
        <v>1</v>
      </c>
      <c r="AQ779">
        <v>1</v>
      </c>
      <c r="AR779">
        <v>80.214808512192306</v>
      </c>
      <c r="AS779">
        <v>-7.5225225798789097E-2</v>
      </c>
      <c r="AT779">
        <v>-1.5097596889093099</v>
      </c>
      <c r="AU779">
        <v>-0.70874069917971305</v>
      </c>
      <c r="AV779">
        <v>3.2835096835047701</v>
      </c>
    </row>
    <row r="780" spans="1:48" x14ac:dyDescent="0.25">
      <c r="A780" t="s">
        <v>14348</v>
      </c>
      <c r="B780" s="6">
        <v>44664</v>
      </c>
      <c r="C780" t="s">
        <v>14349</v>
      </c>
      <c r="D780" t="s">
        <v>360</v>
      </c>
      <c r="E780">
        <v>84789968</v>
      </c>
      <c r="F780">
        <v>85935221</v>
      </c>
      <c r="G780">
        <v>3.18417952281803E-2</v>
      </c>
      <c r="H780">
        <v>0.74722200000000005</v>
      </c>
      <c r="I780">
        <v>0.73546</v>
      </c>
      <c r="J780">
        <v>2.7251430000000001</v>
      </c>
      <c r="K780">
        <v>2.7251430000000001</v>
      </c>
      <c r="L780">
        <v>131.6987</v>
      </c>
      <c r="M780">
        <v>121</v>
      </c>
      <c r="N780">
        <v>0.72597</v>
      </c>
      <c r="O780">
        <v>0.10010000000000201</v>
      </c>
      <c r="P780">
        <v>7.2684092686015001E-2</v>
      </c>
      <c r="Q780">
        <v>-0.63289726165230897</v>
      </c>
      <c r="R780">
        <v>100.45625</v>
      </c>
      <c r="S780">
        <v>100.56425</v>
      </c>
      <c r="T780">
        <v>100.45625</v>
      </c>
      <c r="U780">
        <v>100.56425</v>
      </c>
      <c r="V780" t="s">
        <v>11987</v>
      </c>
      <c r="W780" t="s">
        <v>11067</v>
      </c>
      <c r="X780" t="s">
        <v>14225</v>
      </c>
      <c r="Y780" t="s">
        <v>625</v>
      </c>
      <c r="Z780" t="s">
        <v>11839</v>
      </c>
      <c r="AA780" t="s">
        <v>389</v>
      </c>
      <c r="AB780" t="s">
        <v>11990</v>
      </c>
      <c r="AC780">
        <v>101.350694</v>
      </c>
      <c r="AD780">
        <v>0.89444400000000002</v>
      </c>
      <c r="AE780" s="6">
        <v>41290</v>
      </c>
      <c r="AF780" s="6">
        <v>44942</v>
      </c>
      <c r="AG780" t="s">
        <v>3561</v>
      </c>
      <c r="AH780">
        <v>0.74722200000000005</v>
      </c>
      <c r="AI780">
        <v>0.73546038405564595</v>
      </c>
      <c r="AJ780">
        <v>1.1503829999999999</v>
      </c>
      <c r="AK780">
        <v>2.7251434743221301</v>
      </c>
      <c r="AL780">
        <v>121</v>
      </c>
      <c r="AM780">
        <v>89</v>
      </c>
      <c r="AN780">
        <v>3.5</v>
      </c>
      <c r="AO780" t="s">
        <v>11991</v>
      </c>
      <c r="AP780">
        <v>1</v>
      </c>
      <c r="AQ780">
        <v>1</v>
      </c>
      <c r="AR780">
        <v>80.214808512192306</v>
      </c>
      <c r="AS780">
        <v>-7.5225225798789097E-2</v>
      </c>
      <c r="AT780">
        <v>-1.5097596889093099</v>
      </c>
      <c r="AU780">
        <v>-0.70874069917971305</v>
      </c>
      <c r="AV780">
        <v>3.2835096835047701</v>
      </c>
    </row>
    <row r="781" spans="1:48" x14ac:dyDescent="0.25">
      <c r="A781" t="s">
        <v>14350</v>
      </c>
      <c r="B781" s="6">
        <v>44664</v>
      </c>
      <c r="C781" t="s">
        <v>14351</v>
      </c>
      <c r="D781" t="s">
        <v>360</v>
      </c>
      <c r="E781">
        <v>240238243</v>
      </c>
      <c r="F781">
        <v>232205276.69999999</v>
      </c>
      <c r="G781">
        <v>8.6039609676148807E-2</v>
      </c>
      <c r="H781">
        <v>27.7</v>
      </c>
      <c r="I781">
        <v>3.3643770000000002</v>
      </c>
      <c r="J781">
        <v>5.8196149999999998</v>
      </c>
      <c r="K781">
        <v>5.8196149999999998</v>
      </c>
      <c r="L781">
        <v>298.09050000000002</v>
      </c>
      <c r="M781">
        <v>297</v>
      </c>
      <c r="N781">
        <v>14.178651</v>
      </c>
      <c r="O781">
        <v>0.14430000000000801</v>
      </c>
      <c r="P781">
        <v>0.65417768444038205</v>
      </c>
      <c r="Q781">
        <v>-3.2759632429100001</v>
      </c>
      <c r="R781">
        <v>96.143749999999997</v>
      </c>
      <c r="S781">
        <v>97.023750000000007</v>
      </c>
      <c r="T781">
        <v>96.143749999999997</v>
      </c>
      <c r="U781">
        <v>97.023750000000007</v>
      </c>
      <c r="V781" t="s">
        <v>11987</v>
      </c>
      <c r="W781" t="s">
        <v>11070</v>
      </c>
      <c r="X781" t="s">
        <v>14225</v>
      </c>
      <c r="Y781" t="s">
        <v>625</v>
      </c>
      <c r="Z781" t="s">
        <v>11839</v>
      </c>
      <c r="AA781" t="s">
        <v>374</v>
      </c>
      <c r="AB781" t="s">
        <v>11990</v>
      </c>
      <c r="AC781">
        <v>96.65625</v>
      </c>
      <c r="AD781">
        <v>0.51249999999999996</v>
      </c>
      <c r="AE781" s="6">
        <v>43893</v>
      </c>
      <c r="AF781" s="6">
        <v>54788</v>
      </c>
      <c r="AG781" t="s">
        <v>3561</v>
      </c>
      <c r="AH781">
        <v>3.375</v>
      </c>
      <c r="AI781">
        <v>3.10608972869688</v>
      </c>
      <c r="AJ781">
        <v>11.733567000000001</v>
      </c>
      <c r="AK781">
        <v>5.0689707281695497</v>
      </c>
      <c r="AL781">
        <v>248</v>
      </c>
      <c r="AM781">
        <v>236</v>
      </c>
      <c r="AN781">
        <v>4.0999999999999996</v>
      </c>
      <c r="AO781" t="s">
        <v>11991</v>
      </c>
      <c r="AP781">
        <v>1</v>
      </c>
      <c r="AQ781">
        <v>1</v>
      </c>
      <c r="AR781">
        <v>80.214808512192306</v>
      </c>
      <c r="AS781">
        <v>-7.5225225798789097E-2</v>
      </c>
      <c r="AT781">
        <v>-1.5097596889093099</v>
      </c>
      <c r="AU781">
        <v>-0.70874069917971305</v>
      </c>
      <c r="AV781">
        <v>3.2835096835047701</v>
      </c>
    </row>
    <row r="782" spans="1:48" x14ac:dyDescent="0.25">
      <c r="A782" t="s">
        <v>14352</v>
      </c>
      <c r="B782" s="6">
        <v>44664</v>
      </c>
      <c r="C782" t="s">
        <v>14353</v>
      </c>
      <c r="D782" t="s">
        <v>360</v>
      </c>
      <c r="E782">
        <v>141316614</v>
      </c>
      <c r="F782">
        <v>131373616.59999999</v>
      </c>
      <c r="G782">
        <v>4.8678199104181898E-2</v>
      </c>
      <c r="H782">
        <v>27.7</v>
      </c>
      <c r="I782">
        <v>14.570150999999999</v>
      </c>
      <c r="J782">
        <v>5.2998620000000001</v>
      </c>
      <c r="K782">
        <v>5.2998620000000001</v>
      </c>
      <c r="L782">
        <v>246.11519999999999</v>
      </c>
      <c r="M782">
        <v>245</v>
      </c>
      <c r="N782">
        <v>14.527535</v>
      </c>
      <c r="O782">
        <v>5.8000000000002397E-2</v>
      </c>
      <c r="P782">
        <v>0.33848896151107399</v>
      </c>
      <c r="Q782">
        <v>-7.3359223131334197</v>
      </c>
      <c r="R782">
        <v>92.25</v>
      </c>
      <c r="S782">
        <v>93.5</v>
      </c>
      <c r="T782">
        <v>92.25</v>
      </c>
      <c r="U782">
        <v>93.5</v>
      </c>
      <c r="V782" t="s">
        <v>11987</v>
      </c>
      <c r="W782" t="s">
        <v>14354</v>
      </c>
      <c r="X782" t="s">
        <v>14225</v>
      </c>
      <c r="Y782" t="s">
        <v>625</v>
      </c>
      <c r="Z782" t="s">
        <v>11839</v>
      </c>
      <c r="AA782" t="s">
        <v>389</v>
      </c>
      <c r="AB782" t="s">
        <v>11990</v>
      </c>
      <c r="AC782">
        <v>92.964027999999999</v>
      </c>
      <c r="AD782">
        <v>0.714028</v>
      </c>
      <c r="AE782" s="6">
        <v>44068</v>
      </c>
      <c r="AF782" s="6">
        <v>54788</v>
      </c>
      <c r="AG782" t="s">
        <v>3561</v>
      </c>
      <c r="AH782">
        <v>27.7</v>
      </c>
      <c r="AI782">
        <v>14.570150651325299</v>
      </c>
      <c r="AJ782">
        <v>312.60659700000002</v>
      </c>
      <c r="AK782">
        <v>5.2998616923617998</v>
      </c>
      <c r="AL782">
        <v>245</v>
      </c>
      <c r="AM782">
        <v>270</v>
      </c>
      <c r="AN782">
        <v>4.8499999999999996</v>
      </c>
      <c r="AO782" t="s">
        <v>11991</v>
      </c>
      <c r="AP782">
        <v>1</v>
      </c>
      <c r="AQ782">
        <v>1</v>
      </c>
      <c r="AR782">
        <v>80.214808512192306</v>
      </c>
      <c r="AS782">
        <v>-7.5225225798789097E-2</v>
      </c>
      <c r="AT782">
        <v>-1.5097596889093099</v>
      </c>
      <c r="AU782">
        <v>-0.70874069917971305</v>
      </c>
      <c r="AV782">
        <v>3.2835096835047701</v>
      </c>
    </row>
    <row r="783" spans="1:48" x14ac:dyDescent="0.25">
      <c r="A783" t="s">
        <v>14355</v>
      </c>
      <c r="B783" s="6">
        <v>44664</v>
      </c>
      <c r="C783" t="s">
        <v>14356</v>
      </c>
      <c r="D783" t="s">
        <v>360</v>
      </c>
      <c r="E783">
        <v>113053291.2</v>
      </c>
      <c r="F783">
        <v>112061326.59999999</v>
      </c>
      <c r="G783">
        <v>4.1522367335460199E-2</v>
      </c>
      <c r="H783">
        <v>6.9972219999999998</v>
      </c>
      <c r="I783">
        <v>6.1521179999999998</v>
      </c>
      <c r="J783">
        <v>3.6652439999999999</v>
      </c>
      <c r="K783">
        <v>3.6652439999999999</v>
      </c>
      <c r="L783">
        <v>96.331800000000001</v>
      </c>
      <c r="M783">
        <v>97</v>
      </c>
      <c r="N783">
        <v>6.1243939999999997</v>
      </c>
      <c r="O783">
        <v>4.0100000000009503E-2</v>
      </c>
      <c r="P783">
        <v>-1.9275817162121001</v>
      </c>
      <c r="Q783">
        <v>-6.9563405565216696</v>
      </c>
      <c r="R783">
        <v>99.112499999999997</v>
      </c>
      <c r="S783">
        <v>99.753500000000003</v>
      </c>
      <c r="T783">
        <v>99.112499999999997</v>
      </c>
      <c r="U783">
        <v>99.753500000000003</v>
      </c>
      <c r="V783" t="s">
        <v>11987</v>
      </c>
      <c r="W783" t="s">
        <v>11088</v>
      </c>
      <c r="X783" t="s">
        <v>14225</v>
      </c>
      <c r="Y783" t="s">
        <v>625</v>
      </c>
      <c r="Z783" t="s">
        <v>11829</v>
      </c>
      <c r="AA783" t="s">
        <v>358</v>
      </c>
      <c r="AB783" t="s">
        <v>11990</v>
      </c>
      <c r="AC783">
        <v>99.122568999999999</v>
      </c>
      <c r="AD783">
        <v>1.0069E-2</v>
      </c>
      <c r="AE783" s="6">
        <v>43572</v>
      </c>
      <c r="AF783" s="6">
        <v>47225</v>
      </c>
      <c r="AG783" t="s">
        <v>3611</v>
      </c>
      <c r="AH783">
        <v>6.9972219999999998</v>
      </c>
      <c r="AI783">
        <v>6.1521183112902298</v>
      </c>
      <c r="AJ783">
        <v>43.686149999999998</v>
      </c>
      <c r="AK783">
        <v>3.66524383568294</v>
      </c>
      <c r="AL783">
        <v>97</v>
      </c>
      <c r="AM783">
        <v>95</v>
      </c>
      <c r="AN783">
        <v>3.625</v>
      </c>
      <c r="AO783" t="s">
        <v>11991</v>
      </c>
      <c r="AP783">
        <v>1</v>
      </c>
      <c r="AQ783">
        <v>2</v>
      </c>
      <c r="AR783">
        <v>71.064793080627894</v>
      </c>
      <c r="AS783">
        <v>6.5551326894080802E-2</v>
      </c>
      <c r="AT783">
        <v>1.3938393071261901</v>
      </c>
      <c r="AU783">
        <v>0.55702485152603698</v>
      </c>
      <c r="AV783">
        <v>3.8980538325844201</v>
      </c>
    </row>
    <row r="784" spans="1:48" x14ac:dyDescent="0.25">
      <c r="A784" t="s">
        <v>14357</v>
      </c>
      <c r="B784" s="6">
        <v>44664</v>
      </c>
      <c r="C784" t="s">
        <v>14358</v>
      </c>
      <c r="D784" t="s">
        <v>446</v>
      </c>
      <c r="E784">
        <v>67831974.400000006</v>
      </c>
      <c r="F784">
        <v>68641718.599999994</v>
      </c>
      <c r="G784">
        <v>2.5433989950747998E-2</v>
      </c>
      <c r="H784">
        <v>2.2833329999999998</v>
      </c>
      <c r="I784">
        <v>2.1521080000000001</v>
      </c>
      <c r="J784">
        <v>3.7897409999999998</v>
      </c>
      <c r="K784">
        <v>3.7897409999999998</v>
      </c>
      <c r="L784">
        <v>138.38409999999999</v>
      </c>
      <c r="M784">
        <v>136</v>
      </c>
      <c r="N784">
        <v>2.143621</v>
      </c>
      <c r="O784">
        <v>-0.109000000000003</v>
      </c>
      <c r="P784">
        <v>-5.7611128139334299E-2</v>
      </c>
      <c r="Q784">
        <v>-2.5092771166302499</v>
      </c>
      <c r="R784">
        <v>100.3</v>
      </c>
      <c r="S784">
        <v>100.72199999999999</v>
      </c>
      <c r="T784">
        <v>100.3</v>
      </c>
      <c r="U784">
        <v>100.72199999999999</v>
      </c>
      <c r="V784" t="s">
        <v>11987</v>
      </c>
      <c r="W784" t="s">
        <v>11143</v>
      </c>
      <c r="X784" t="s">
        <v>14225</v>
      </c>
      <c r="Y784" t="s">
        <v>625</v>
      </c>
      <c r="Z784" t="s">
        <v>11819</v>
      </c>
      <c r="AA784" t="s">
        <v>343</v>
      </c>
      <c r="AB784" t="s">
        <v>11990</v>
      </c>
      <c r="AC784">
        <v>101.19374999999999</v>
      </c>
      <c r="AD784">
        <v>0.89375000000000004</v>
      </c>
      <c r="AE784" s="6">
        <v>43495</v>
      </c>
      <c r="AF784" s="6">
        <v>45503</v>
      </c>
      <c r="AG784" t="s">
        <v>3648</v>
      </c>
      <c r="AH784">
        <v>2.2833329999999998</v>
      </c>
      <c r="AI784">
        <v>2.1521079428773899</v>
      </c>
      <c r="AJ784">
        <v>5.7562139999999999</v>
      </c>
      <c r="AK784">
        <v>3.7897408566992499</v>
      </c>
      <c r="AL784">
        <v>136</v>
      </c>
      <c r="AM784">
        <v>115</v>
      </c>
      <c r="AN784">
        <v>4.125</v>
      </c>
      <c r="AO784" t="s">
        <v>11991</v>
      </c>
      <c r="AP784">
        <v>1</v>
      </c>
      <c r="AQ784">
        <v>2</v>
      </c>
      <c r="AR784">
        <v>75.867899526735101</v>
      </c>
      <c r="AS784">
        <v>0.12823696805703799</v>
      </c>
      <c r="AT784">
        <v>2.83337600878655</v>
      </c>
      <c r="AU784">
        <v>1.1224800589694399</v>
      </c>
      <c r="AV784">
        <v>4.91689175149605</v>
      </c>
    </row>
    <row r="785" spans="1:48" x14ac:dyDescent="0.25">
      <c r="A785" t="s">
        <v>14359</v>
      </c>
      <c r="B785" s="6">
        <v>44664</v>
      </c>
      <c r="C785" t="s">
        <v>14360</v>
      </c>
      <c r="D785" t="s">
        <v>280</v>
      </c>
      <c r="E785">
        <v>101747962.2</v>
      </c>
      <c r="F785">
        <v>98046880.099999994</v>
      </c>
      <c r="G785">
        <v>3.63295589561849E-2</v>
      </c>
      <c r="H785">
        <v>3.3333330000000001</v>
      </c>
      <c r="I785">
        <v>3.0353789999999998</v>
      </c>
      <c r="J785">
        <v>5.6495350000000002</v>
      </c>
      <c r="K785">
        <v>5.6495350000000002</v>
      </c>
      <c r="L785">
        <v>307.05349999999999</v>
      </c>
      <c r="M785">
        <v>307</v>
      </c>
      <c r="N785">
        <v>3.018939</v>
      </c>
      <c r="O785">
        <v>0.11689999999999701</v>
      </c>
      <c r="P785">
        <v>-0.17481361070975601</v>
      </c>
      <c r="Q785">
        <v>-4.9699129178617696</v>
      </c>
      <c r="R785">
        <v>95.612499999999997</v>
      </c>
      <c r="S785">
        <v>96.544499999999999</v>
      </c>
      <c r="T785">
        <v>95.612499999999997</v>
      </c>
      <c r="U785">
        <v>96.544499999999999</v>
      </c>
      <c r="V785" t="s">
        <v>11987</v>
      </c>
      <c r="W785" t="s">
        <v>7453</v>
      </c>
      <c r="X785" t="s">
        <v>14225</v>
      </c>
      <c r="Y785" t="s">
        <v>625</v>
      </c>
      <c r="Z785" t="s">
        <v>11838</v>
      </c>
      <c r="AA785" t="s">
        <v>256</v>
      </c>
      <c r="AB785" t="s">
        <v>11990</v>
      </c>
      <c r="AC785">
        <v>96.362499999999997</v>
      </c>
      <c r="AD785">
        <v>0.75</v>
      </c>
      <c r="AE785" s="6">
        <v>44061</v>
      </c>
      <c r="AF785" s="6">
        <v>45887</v>
      </c>
      <c r="AG785" t="s">
        <v>2627</v>
      </c>
      <c r="AH785">
        <v>3.3333330000000001</v>
      </c>
      <c r="AI785">
        <v>3.0353788139134901</v>
      </c>
      <c r="AJ785">
        <v>11.178373000000001</v>
      </c>
      <c r="AK785">
        <v>5.6495349951455003</v>
      </c>
      <c r="AL785">
        <v>307</v>
      </c>
      <c r="AM785">
        <v>295</v>
      </c>
      <c r="AN785">
        <v>4.5</v>
      </c>
      <c r="AO785" t="s">
        <v>11991</v>
      </c>
      <c r="AP785">
        <v>1</v>
      </c>
      <c r="AQ785">
        <v>3</v>
      </c>
      <c r="AR785">
        <v>56.113807650961199</v>
      </c>
      <c r="AS785">
        <v>7.0693116902916103E-2</v>
      </c>
      <c r="AT785">
        <v>0.93437131921868399</v>
      </c>
      <c r="AU785">
        <v>0.45223774481954099</v>
      </c>
      <c r="AV785">
        <v>2.2785336662176499</v>
      </c>
    </row>
    <row r="786" spans="1:48" x14ac:dyDescent="0.25">
      <c r="A786" t="s">
        <v>14361</v>
      </c>
      <c r="B786" s="6">
        <v>44664</v>
      </c>
      <c r="C786" t="s">
        <v>14362</v>
      </c>
      <c r="D786" t="s">
        <v>280</v>
      </c>
      <c r="E786">
        <v>84789968.400000006</v>
      </c>
      <c r="F786">
        <v>82247447.099999994</v>
      </c>
      <c r="G786">
        <v>3.0475355008009301E-2</v>
      </c>
      <c r="H786">
        <v>2.4611109999999998</v>
      </c>
      <c r="I786">
        <v>2.304602</v>
      </c>
      <c r="J786">
        <v>5.4070390000000002</v>
      </c>
      <c r="K786">
        <v>5.4070390000000002</v>
      </c>
      <c r="L786">
        <v>296.16719999999998</v>
      </c>
      <c r="M786">
        <v>293</v>
      </c>
      <c r="N786">
        <v>2.292224</v>
      </c>
      <c r="O786">
        <v>5.0100000000008402E-2</v>
      </c>
      <c r="P786">
        <v>-5.0087374239215998E-2</v>
      </c>
      <c r="Q786">
        <v>-3.6310015918598002</v>
      </c>
      <c r="R786">
        <v>96.831249999999997</v>
      </c>
      <c r="S786">
        <v>97.649249999999995</v>
      </c>
      <c r="T786">
        <v>96.831249999999997</v>
      </c>
      <c r="U786">
        <v>97.649249999999995</v>
      </c>
      <c r="V786" t="s">
        <v>11987</v>
      </c>
      <c r="W786" t="s">
        <v>7451</v>
      </c>
      <c r="X786" t="s">
        <v>14225</v>
      </c>
      <c r="Y786" t="s">
        <v>625</v>
      </c>
      <c r="Z786" t="s">
        <v>11838</v>
      </c>
      <c r="AA786" t="s">
        <v>256</v>
      </c>
      <c r="AB786" t="s">
        <v>11990</v>
      </c>
      <c r="AC786">
        <v>97.001389000000003</v>
      </c>
      <c r="AD786">
        <v>0.17013900000000001</v>
      </c>
      <c r="AE786" s="6">
        <v>43742</v>
      </c>
      <c r="AF786" s="6">
        <v>45569</v>
      </c>
      <c r="AG786" t="s">
        <v>2627</v>
      </c>
      <c r="AH786">
        <v>2.4611109999999998</v>
      </c>
      <c r="AI786">
        <v>2.3046021225701199</v>
      </c>
      <c r="AJ786">
        <v>6.5067729999999999</v>
      </c>
      <c r="AK786">
        <v>5.4070392939085403</v>
      </c>
      <c r="AL786">
        <v>293</v>
      </c>
      <c r="AM786">
        <v>274</v>
      </c>
      <c r="AN786">
        <v>4.375</v>
      </c>
      <c r="AO786" t="s">
        <v>11991</v>
      </c>
      <c r="AP786">
        <v>1</v>
      </c>
      <c r="AQ786">
        <v>3</v>
      </c>
      <c r="AR786">
        <v>56.113807650961199</v>
      </c>
      <c r="AS786">
        <v>7.0693116902916103E-2</v>
      </c>
      <c r="AT786">
        <v>0.93437131921868399</v>
      </c>
      <c r="AU786">
        <v>0.45223774481954099</v>
      </c>
      <c r="AV786">
        <v>2.2785336662176499</v>
      </c>
    </row>
    <row r="787" spans="1:48" x14ac:dyDescent="0.25">
      <c r="A787" t="s">
        <v>14363</v>
      </c>
      <c r="B787" s="6">
        <v>44664</v>
      </c>
      <c r="C787" t="s">
        <v>14364</v>
      </c>
      <c r="D787" t="s">
        <v>280</v>
      </c>
      <c r="E787">
        <v>110226958.8</v>
      </c>
      <c r="F787">
        <v>70441915.900000006</v>
      </c>
      <c r="G787">
        <v>2.6101021605148898E-2</v>
      </c>
      <c r="H787">
        <v>27.697222</v>
      </c>
      <c r="I787">
        <v>10.776166999999999</v>
      </c>
      <c r="J787">
        <v>8.8520439999999994</v>
      </c>
      <c r="K787">
        <v>8.8520439999999994</v>
      </c>
      <c r="L787">
        <v>601.32849999999996</v>
      </c>
      <c r="M787">
        <v>602</v>
      </c>
      <c r="N787">
        <v>10.730964999999999</v>
      </c>
      <c r="O787">
        <v>9.14000000000081E-2</v>
      </c>
      <c r="P787">
        <v>0.32050133882814902</v>
      </c>
      <c r="Q787">
        <v>-13.2175278672498</v>
      </c>
      <c r="R787">
        <v>61.5</v>
      </c>
      <c r="S787">
        <v>63</v>
      </c>
      <c r="T787">
        <v>61.5</v>
      </c>
      <c r="U787">
        <v>63</v>
      </c>
      <c r="V787" t="s">
        <v>11987</v>
      </c>
      <c r="W787" t="s">
        <v>14365</v>
      </c>
      <c r="X787" t="s">
        <v>14225</v>
      </c>
      <c r="Y787" t="s">
        <v>625</v>
      </c>
      <c r="Z787" t="s">
        <v>753</v>
      </c>
      <c r="AA787" t="s">
        <v>290</v>
      </c>
      <c r="AB787" t="s">
        <v>753</v>
      </c>
      <c r="AC787">
        <v>63.90625</v>
      </c>
      <c r="AD787">
        <v>2.40625</v>
      </c>
      <c r="AE787" s="6">
        <v>42677</v>
      </c>
      <c r="AF787" s="6">
        <v>54786</v>
      </c>
      <c r="AG787" t="s">
        <v>2627</v>
      </c>
      <c r="AH787">
        <v>27.697222</v>
      </c>
      <c r="AI787">
        <v>10.7761668692564</v>
      </c>
      <c r="AJ787">
        <v>200.79762500000001</v>
      </c>
      <c r="AK787">
        <v>8.8520439509968902</v>
      </c>
      <c r="AL787">
        <v>602</v>
      </c>
      <c r="AM787">
        <v>624</v>
      </c>
      <c r="AN787">
        <v>5.25</v>
      </c>
      <c r="AO787" t="s">
        <v>11991</v>
      </c>
      <c r="AP787">
        <v>1</v>
      </c>
      <c r="AQ787">
        <v>3</v>
      </c>
      <c r="AR787">
        <v>56.113807650961199</v>
      </c>
      <c r="AS787">
        <v>7.0693116902916103E-2</v>
      </c>
      <c r="AT787">
        <v>0.93437131921868399</v>
      </c>
      <c r="AU787">
        <v>0.45223774481954099</v>
      </c>
      <c r="AV787">
        <v>2.2785336662176499</v>
      </c>
    </row>
    <row r="788" spans="1:48" x14ac:dyDescent="0.25">
      <c r="A788" t="s">
        <v>17909</v>
      </c>
      <c r="B788" s="6">
        <v>44664</v>
      </c>
      <c r="C788" t="s">
        <v>17910</v>
      </c>
      <c r="D788" t="s">
        <v>360</v>
      </c>
      <c r="E788">
        <v>113053291.2</v>
      </c>
      <c r="F788">
        <v>98155411.099999994</v>
      </c>
      <c r="G788">
        <v>3.6369773238939702E-2</v>
      </c>
      <c r="H788">
        <v>9.2416669999999996</v>
      </c>
      <c r="I788">
        <v>8.1210649999999998</v>
      </c>
      <c r="J788">
        <v>4.0089839999999999</v>
      </c>
      <c r="K788">
        <v>4.0089839999999999</v>
      </c>
      <c r="L788">
        <v>131.44559999999899</v>
      </c>
      <c r="M788">
        <v>132</v>
      </c>
      <c r="N788">
        <v>8.0941030000000005</v>
      </c>
      <c r="O788">
        <v>-6.3299999999999398E-2</v>
      </c>
      <c r="P788">
        <v>-3.3393925926385202</v>
      </c>
      <c r="Q788">
        <v>-11.66949089341</v>
      </c>
      <c r="R788">
        <v>86.241</v>
      </c>
      <c r="S788">
        <v>86.524000000000001</v>
      </c>
      <c r="T788">
        <v>86.241</v>
      </c>
      <c r="U788">
        <v>86.524000000000001</v>
      </c>
      <c r="V788" t="s">
        <v>11987</v>
      </c>
      <c r="W788" t="s">
        <v>17635</v>
      </c>
      <c r="X788" t="s">
        <v>14225</v>
      </c>
      <c r="Y788" t="s">
        <v>625</v>
      </c>
      <c r="Z788" t="s">
        <v>11829</v>
      </c>
      <c r="AA788" t="s">
        <v>358</v>
      </c>
      <c r="AB788" t="s">
        <v>11990</v>
      </c>
      <c r="AC788">
        <v>86.822249999999997</v>
      </c>
      <c r="AD788">
        <v>0.58125000000000004</v>
      </c>
      <c r="AE788" s="6">
        <v>44392</v>
      </c>
      <c r="AF788" s="6">
        <v>48044</v>
      </c>
      <c r="AG788" t="s">
        <v>3477</v>
      </c>
      <c r="AH788">
        <v>9.2416669999999996</v>
      </c>
      <c r="AI788">
        <v>8.12106451382183</v>
      </c>
      <c r="AJ788">
        <v>75.056628000000003</v>
      </c>
      <c r="AK788">
        <v>4.00898430515391</v>
      </c>
      <c r="AL788">
        <v>132</v>
      </c>
      <c r="AM788">
        <v>127</v>
      </c>
      <c r="AN788">
        <v>2.25</v>
      </c>
      <c r="AO788" t="s">
        <v>11991</v>
      </c>
      <c r="AP788">
        <v>1</v>
      </c>
      <c r="AQ788">
        <v>2</v>
      </c>
      <c r="AR788">
        <v>57.784124983221297</v>
      </c>
      <c r="AS788">
        <v>-5.1897502005921498E-2</v>
      </c>
      <c r="AT788">
        <v>-1.2156668688759</v>
      </c>
      <c r="AU788">
        <v>-0.46502522869290802</v>
      </c>
      <c r="AV788">
        <v>-2.38181259621811</v>
      </c>
    </row>
    <row r="789" spans="1:48" x14ac:dyDescent="0.25">
      <c r="A789" t="s">
        <v>14366</v>
      </c>
      <c r="B789" s="6">
        <v>44664</v>
      </c>
      <c r="C789" t="s">
        <v>14367</v>
      </c>
      <c r="D789" t="s">
        <v>360</v>
      </c>
      <c r="E789">
        <v>101747962.2</v>
      </c>
      <c r="F789">
        <v>94868316.5</v>
      </c>
      <c r="G789">
        <v>3.5151797728138298E-2</v>
      </c>
      <c r="H789">
        <v>8.108333</v>
      </c>
      <c r="I789">
        <v>7.051539</v>
      </c>
      <c r="J789">
        <v>3.9247329999999998</v>
      </c>
      <c r="K789">
        <v>3.9247329999999998</v>
      </c>
      <c r="L789">
        <v>122.642699999999</v>
      </c>
      <c r="M789">
        <v>123</v>
      </c>
      <c r="N789">
        <v>7.0226509999999998</v>
      </c>
      <c r="O789">
        <v>0.2359</v>
      </c>
      <c r="P789">
        <v>-2.4974115995482</v>
      </c>
      <c r="Q789">
        <v>-10.241171387727899</v>
      </c>
      <c r="R789">
        <v>92.112499999999997</v>
      </c>
      <c r="S789">
        <v>92.767499999999998</v>
      </c>
      <c r="T789">
        <v>92.112499999999997</v>
      </c>
      <c r="U789">
        <v>92.767499999999998</v>
      </c>
      <c r="V789" t="s">
        <v>11987</v>
      </c>
      <c r="W789" t="s">
        <v>10998</v>
      </c>
      <c r="X789" t="s">
        <v>14225</v>
      </c>
      <c r="Y789" t="s">
        <v>625</v>
      </c>
      <c r="Z789" t="s">
        <v>11829</v>
      </c>
      <c r="AA789" t="s">
        <v>358</v>
      </c>
      <c r="AB789" t="s">
        <v>11990</v>
      </c>
      <c r="AC789">
        <v>93.238541999999995</v>
      </c>
      <c r="AD789">
        <v>1.126042</v>
      </c>
      <c r="AE789" s="6">
        <v>43978</v>
      </c>
      <c r="AF789" s="6">
        <v>47630</v>
      </c>
      <c r="AG789" t="s">
        <v>3477</v>
      </c>
      <c r="AH789">
        <v>8.108333</v>
      </c>
      <c r="AI789">
        <v>7.0515385091774201</v>
      </c>
      <c r="AJ789">
        <v>57.497135</v>
      </c>
      <c r="AK789">
        <v>3.92473295878907</v>
      </c>
      <c r="AL789">
        <v>123</v>
      </c>
      <c r="AM789">
        <v>120</v>
      </c>
      <c r="AN789">
        <v>2.875</v>
      </c>
      <c r="AO789" t="s">
        <v>11991</v>
      </c>
      <c r="AP789">
        <v>1</v>
      </c>
      <c r="AQ789">
        <v>3</v>
      </c>
      <c r="AR789">
        <v>57.784124983221297</v>
      </c>
      <c r="AS789">
        <v>-5.1897502005921498E-2</v>
      </c>
      <c r="AT789">
        <v>-1.2156668688759</v>
      </c>
      <c r="AU789">
        <v>-0.46502522869290802</v>
      </c>
      <c r="AV789">
        <v>-2.38181259621811</v>
      </c>
    </row>
    <row r="790" spans="1:48" x14ac:dyDescent="0.25">
      <c r="A790" t="s">
        <v>14368</v>
      </c>
      <c r="B790" s="6">
        <v>44664</v>
      </c>
      <c r="C790" t="s">
        <v>14369</v>
      </c>
      <c r="D790" t="s">
        <v>360</v>
      </c>
      <c r="E790">
        <v>101747962.2</v>
      </c>
      <c r="F790">
        <v>105436325.8</v>
      </c>
      <c r="G790">
        <v>3.9067589018909499E-2</v>
      </c>
      <c r="H790">
        <v>3.4694440000000002</v>
      </c>
      <c r="I790">
        <v>3.215284</v>
      </c>
      <c r="J790">
        <v>3.3150200000000001</v>
      </c>
      <c r="K790">
        <v>3.3150200000000001</v>
      </c>
      <c r="L790">
        <v>73.030299999999997</v>
      </c>
      <c r="M790">
        <v>72</v>
      </c>
      <c r="N790">
        <v>3.197308</v>
      </c>
      <c r="O790">
        <v>0.32069999999999599</v>
      </c>
      <c r="P790">
        <v>0.26767149306319199</v>
      </c>
      <c r="Q790">
        <v>-4.2108396384998104</v>
      </c>
      <c r="R790">
        <v>103.4875</v>
      </c>
      <c r="S790">
        <v>103.85250000000001</v>
      </c>
      <c r="T790">
        <v>103.4875</v>
      </c>
      <c r="U790">
        <v>103.85250000000001</v>
      </c>
      <c r="V790" t="s">
        <v>11987</v>
      </c>
      <c r="W790" t="s">
        <v>10997</v>
      </c>
      <c r="X790" t="s">
        <v>14225</v>
      </c>
      <c r="Y790" t="s">
        <v>625</v>
      </c>
      <c r="Z790" t="s">
        <v>11829</v>
      </c>
      <c r="AA790" t="s">
        <v>358</v>
      </c>
      <c r="AB790" t="s">
        <v>11990</v>
      </c>
      <c r="AC790">
        <v>103.625</v>
      </c>
      <c r="AD790">
        <v>0.13750000000000001</v>
      </c>
      <c r="AE790" s="6">
        <v>40458</v>
      </c>
      <c r="AF790" s="6">
        <v>45937</v>
      </c>
      <c r="AG790" t="s">
        <v>3477</v>
      </c>
      <c r="AH790">
        <v>3.4694440000000002</v>
      </c>
      <c r="AI790">
        <v>3.2152843176377801</v>
      </c>
      <c r="AJ790">
        <v>12.411706000000001</v>
      </c>
      <c r="AK790">
        <v>3.3150195080204998</v>
      </c>
      <c r="AL790">
        <v>72</v>
      </c>
      <c r="AM790">
        <v>61</v>
      </c>
      <c r="AN790">
        <v>4.5</v>
      </c>
      <c r="AO790" t="s">
        <v>11991</v>
      </c>
      <c r="AP790">
        <v>1</v>
      </c>
      <c r="AQ790">
        <v>3</v>
      </c>
      <c r="AR790">
        <v>57.784124983221297</v>
      </c>
      <c r="AS790">
        <v>-5.1897502005921498E-2</v>
      </c>
      <c r="AT790">
        <v>-1.2156668688759</v>
      </c>
      <c r="AU790">
        <v>-0.46502522869290802</v>
      </c>
      <c r="AV790">
        <v>-2.38181259621811</v>
      </c>
    </row>
    <row r="791" spans="1:48" x14ac:dyDescent="0.25">
      <c r="A791" t="s">
        <v>14370</v>
      </c>
      <c r="B791" s="6">
        <v>44664</v>
      </c>
      <c r="C791" t="s">
        <v>14371</v>
      </c>
      <c r="D791" t="s">
        <v>360</v>
      </c>
      <c r="E791">
        <v>67831974.599999994</v>
      </c>
      <c r="F791">
        <v>70511808.400000006</v>
      </c>
      <c r="G791">
        <v>2.6126919047516899E-2</v>
      </c>
      <c r="H791">
        <v>1.7444440000000001</v>
      </c>
      <c r="I791">
        <v>1.66232</v>
      </c>
      <c r="J791">
        <v>2.8749660000000001</v>
      </c>
      <c r="K791">
        <v>2.8749660000000001</v>
      </c>
      <c r="L791">
        <v>70.472200000000001</v>
      </c>
      <c r="M791">
        <v>66</v>
      </c>
      <c r="N791">
        <v>1.6548499999999999</v>
      </c>
      <c r="O791">
        <v>0.32099999999999301</v>
      </c>
      <c r="P791">
        <v>0.29413818833348099</v>
      </c>
      <c r="Q791">
        <v>-2.0630839885036401</v>
      </c>
      <c r="R791">
        <v>102.76875</v>
      </c>
      <c r="S791">
        <v>102.95274999999999</v>
      </c>
      <c r="T791">
        <v>102.76875</v>
      </c>
      <c r="U791">
        <v>102.95274999999999</v>
      </c>
      <c r="V791" t="s">
        <v>11987</v>
      </c>
      <c r="W791" t="s">
        <v>10995</v>
      </c>
      <c r="X791" t="s">
        <v>14225</v>
      </c>
      <c r="Y791" t="s">
        <v>625</v>
      </c>
      <c r="Z791" t="s">
        <v>11829</v>
      </c>
      <c r="AA791" t="s">
        <v>358</v>
      </c>
      <c r="AB791" t="s">
        <v>11990</v>
      </c>
      <c r="AC791">
        <v>103.950694</v>
      </c>
      <c r="AD791">
        <v>1.1819440000000001</v>
      </c>
      <c r="AE791" s="6">
        <v>41655</v>
      </c>
      <c r="AF791" s="6">
        <v>45307</v>
      </c>
      <c r="AG791" t="s">
        <v>3477</v>
      </c>
      <c r="AH791">
        <v>1.7444440000000001</v>
      </c>
      <c r="AI791">
        <v>1.6623199248564999</v>
      </c>
      <c r="AJ791">
        <v>3.854206</v>
      </c>
      <c r="AK791">
        <v>2.87496565400737</v>
      </c>
      <c r="AL791">
        <v>66</v>
      </c>
      <c r="AM791">
        <v>35</v>
      </c>
      <c r="AN791">
        <v>4.625</v>
      </c>
      <c r="AO791" t="s">
        <v>11991</v>
      </c>
      <c r="AP791">
        <v>1</v>
      </c>
      <c r="AQ791">
        <v>3</v>
      </c>
      <c r="AR791">
        <v>57.784124983221297</v>
      </c>
      <c r="AS791">
        <v>-5.1897502005921498E-2</v>
      </c>
      <c r="AT791">
        <v>-1.2156668688759</v>
      </c>
      <c r="AU791">
        <v>-0.46502522869290802</v>
      </c>
      <c r="AV791">
        <v>-2.38181259621811</v>
      </c>
    </row>
    <row r="792" spans="1:48" x14ac:dyDescent="0.25">
      <c r="A792" t="s">
        <v>14372</v>
      </c>
      <c r="B792" s="6">
        <v>44664</v>
      </c>
      <c r="C792" t="s">
        <v>14373</v>
      </c>
      <c r="D792" t="s">
        <v>280</v>
      </c>
      <c r="E792">
        <v>50873980.799999997</v>
      </c>
      <c r="F792">
        <v>46244448.5</v>
      </c>
      <c r="G792">
        <v>1.7135072718347199E-2</v>
      </c>
      <c r="H792">
        <v>3.1888890000000001</v>
      </c>
      <c r="I792">
        <v>2.8518319999999999</v>
      </c>
      <c r="J792">
        <v>7.9260520000000003</v>
      </c>
      <c r="K792">
        <v>7.9260520000000003</v>
      </c>
      <c r="L792">
        <v>535.31190000000004</v>
      </c>
      <c r="M792">
        <v>536</v>
      </c>
      <c r="N792">
        <v>2.8373029999999999</v>
      </c>
      <c r="O792">
        <v>-0.21949999999999401</v>
      </c>
      <c r="P792">
        <v>0.19288994312598401</v>
      </c>
      <c r="Q792">
        <v>-3.91120733542729</v>
      </c>
      <c r="R792">
        <v>89.5</v>
      </c>
      <c r="S792">
        <v>90.5</v>
      </c>
      <c r="T792">
        <v>89.5</v>
      </c>
      <c r="U792">
        <v>90.5</v>
      </c>
      <c r="V792" t="s">
        <v>11987</v>
      </c>
      <c r="W792" t="s">
        <v>11226</v>
      </c>
      <c r="X792" t="s">
        <v>14225</v>
      </c>
      <c r="Y792" t="s">
        <v>625</v>
      </c>
      <c r="Z792" t="s">
        <v>11839</v>
      </c>
      <c r="AA792" t="s">
        <v>11839</v>
      </c>
      <c r="AB792" t="s">
        <v>12045</v>
      </c>
      <c r="AC792">
        <v>90.9</v>
      </c>
      <c r="AD792">
        <v>1.4</v>
      </c>
      <c r="AE792" s="6">
        <v>42181</v>
      </c>
      <c r="AF792" s="6">
        <v>45834</v>
      </c>
      <c r="AG792" t="s">
        <v>2630</v>
      </c>
      <c r="AH792">
        <v>3.1888890000000001</v>
      </c>
      <c r="AI792">
        <v>2.8518323327717301</v>
      </c>
      <c r="AJ792">
        <v>9.9875369999999997</v>
      </c>
      <c r="AK792">
        <v>7.9260516215324204</v>
      </c>
      <c r="AL792">
        <v>536</v>
      </c>
      <c r="AM792">
        <v>523</v>
      </c>
      <c r="AN792">
        <v>4.5</v>
      </c>
      <c r="AO792" t="s">
        <v>11991</v>
      </c>
      <c r="AP792">
        <v>1</v>
      </c>
      <c r="AQ792">
        <v>3</v>
      </c>
      <c r="AR792">
        <v>51.159047837752198</v>
      </c>
      <c r="AS792">
        <v>1.10452975727639E-2</v>
      </c>
      <c r="AT792">
        <v>0.13236744814233201</v>
      </c>
      <c r="AU792">
        <v>6.7755024610754305E-2</v>
      </c>
      <c r="AV792">
        <v>-1.92888561593286</v>
      </c>
    </row>
    <row r="793" spans="1:48" x14ac:dyDescent="0.25">
      <c r="A793" t="s">
        <v>17785</v>
      </c>
      <c r="B793" s="6">
        <v>44664</v>
      </c>
      <c r="C793" t="s">
        <v>17786</v>
      </c>
      <c r="D793" t="s">
        <v>280</v>
      </c>
      <c r="E793">
        <v>59352978</v>
      </c>
      <c r="F793">
        <v>53031885.799999997</v>
      </c>
      <c r="G793">
        <v>1.9650039061086599E-2</v>
      </c>
      <c r="H793">
        <v>4.1666670000000003</v>
      </c>
      <c r="I793">
        <v>3.6107469999999999</v>
      </c>
      <c r="J793">
        <v>7.8733519999999997</v>
      </c>
      <c r="K793">
        <v>7.8733519999999997</v>
      </c>
      <c r="L793">
        <v>525.93520000000001</v>
      </c>
      <c r="M793">
        <v>526</v>
      </c>
      <c r="N793">
        <v>3.5927259999999999</v>
      </c>
      <c r="O793">
        <v>5.9699999999995798E-2</v>
      </c>
      <c r="P793">
        <v>0.491114059768049</v>
      </c>
      <c r="Q793">
        <v>-5.66270516729268</v>
      </c>
      <c r="R793">
        <v>87.75</v>
      </c>
      <c r="S793">
        <v>89.25</v>
      </c>
      <c r="T793">
        <v>87.75</v>
      </c>
      <c r="U793">
        <v>89.25</v>
      </c>
      <c r="V793" t="s">
        <v>11987</v>
      </c>
      <c r="W793" t="s">
        <v>17151</v>
      </c>
      <c r="X793" t="s">
        <v>14225</v>
      </c>
      <c r="Y793" t="s">
        <v>625</v>
      </c>
      <c r="Z793" t="s">
        <v>11839</v>
      </c>
      <c r="AA793" t="s">
        <v>11839</v>
      </c>
      <c r="AB793" t="s">
        <v>12045</v>
      </c>
      <c r="AC793">
        <v>89.35</v>
      </c>
      <c r="AD793">
        <v>1.6</v>
      </c>
      <c r="AE793" s="6">
        <v>44365</v>
      </c>
      <c r="AF793" s="6">
        <v>46191</v>
      </c>
      <c r="AG793" t="s">
        <v>2630</v>
      </c>
      <c r="AH793">
        <v>4.1666670000000003</v>
      </c>
      <c r="AI793">
        <v>3.6107466226181399</v>
      </c>
      <c r="AJ793">
        <v>15.840476000000001</v>
      </c>
      <c r="AK793">
        <v>7.8733518449987603</v>
      </c>
      <c r="AL793">
        <v>526</v>
      </c>
      <c r="AM793">
        <v>517</v>
      </c>
      <c r="AN793">
        <v>4.8</v>
      </c>
      <c r="AO793" t="s">
        <v>11991</v>
      </c>
      <c r="AP793">
        <v>1</v>
      </c>
      <c r="AQ793">
        <v>3</v>
      </c>
      <c r="AR793">
        <v>51.159047837752198</v>
      </c>
      <c r="AS793">
        <v>1.10452975727639E-2</v>
      </c>
      <c r="AT793">
        <v>0.13236744814233201</v>
      </c>
      <c r="AU793">
        <v>6.7755024610754305E-2</v>
      </c>
      <c r="AV793">
        <v>-1.92888561593286</v>
      </c>
    </row>
    <row r="794" spans="1:48" x14ac:dyDescent="0.25">
      <c r="A794" t="s">
        <v>21680</v>
      </c>
      <c r="B794" s="6">
        <v>44664</v>
      </c>
      <c r="C794" t="s">
        <v>21681</v>
      </c>
      <c r="D794" t="s">
        <v>360</v>
      </c>
      <c r="E794">
        <v>169579937</v>
      </c>
      <c r="F794">
        <v>153074486</v>
      </c>
      <c r="G794">
        <v>5.6719077242863403E-2</v>
      </c>
      <c r="H794">
        <v>9.7527779999999993</v>
      </c>
      <c r="I794">
        <v>8.3383179999999992</v>
      </c>
      <c r="J794">
        <v>3.9807670000000002</v>
      </c>
      <c r="K794">
        <v>3.9807670000000002</v>
      </c>
      <c r="L794">
        <v>128.79429999999999</v>
      </c>
      <c r="M794">
        <v>129</v>
      </c>
      <c r="N794">
        <v>8.3115079999999999</v>
      </c>
      <c r="O794">
        <v>0.156</v>
      </c>
      <c r="P794">
        <v>-4.2844535558731298</v>
      </c>
      <c r="Q794">
        <v>-7.8940390000000003</v>
      </c>
      <c r="R794">
        <v>89.587000000000003</v>
      </c>
      <c r="S794">
        <v>90.129000000000005</v>
      </c>
      <c r="T794">
        <v>89.587000000000003</v>
      </c>
      <c r="U794">
        <v>90.129000000000005</v>
      </c>
      <c r="V794" t="s">
        <v>11987</v>
      </c>
      <c r="W794" t="s">
        <v>21335</v>
      </c>
      <c r="X794" t="s">
        <v>14225</v>
      </c>
      <c r="Y794" t="s">
        <v>625</v>
      </c>
      <c r="Z794" t="s">
        <v>11829</v>
      </c>
      <c r="AA794" t="s">
        <v>358</v>
      </c>
      <c r="AB794" t="s">
        <v>11990</v>
      </c>
      <c r="AC794">
        <v>90.266861000000006</v>
      </c>
      <c r="AD794">
        <v>0.67986100000000005</v>
      </c>
      <c r="AE794" s="6">
        <v>44580</v>
      </c>
      <c r="AF794" s="6">
        <v>48232</v>
      </c>
      <c r="AG794" t="s">
        <v>2636</v>
      </c>
      <c r="AH794">
        <v>9.7527779999999993</v>
      </c>
      <c r="AI794">
        <v>8.3383176421373495</v>
      </c>
      <c r="AJ794">
        <v>80.321616000000006</v>
      </c>
      <c r="AK794">
        <v>3.98076673974627</v>
      </c>
      <c r="AL794">
        <v>129</v>
      </c>
      <c r="AM794">
        <v>124</v>
      </c>
      <c r="AN794">
        <v>2.75</v>
      </c>
      <c r="AO794" t="s">
        <v>11991</v>
      </c>
      <c r="AP794">
        <v>1</v>
      </c>
      <c r="AQ794">
        <v>1</v>
      </c>
      <c r="AR794">
        <v>86.514939514583403</v>
      </c>
      <c r="AS794">
        <v>-7.2312353683813002E-2</v>
      </c>
      <c r="AT794">
        <v>-1.39784888946479</v>
      </c>
      <c r="AU794">
        <v>-0.68252485014525599</v>
      </c>
      <c r="AV794">
        <v>-1.35935854089666</v>
      </c>
    </row>
    <row r="795" spans="1:48" x14ac:dyDescent="0.25">
      <c r="A795" t="s">
        <v>14374</v>
      </c>
      <c r="B795" s="6">
        <v>44664</v>
      </c>
      <c r="C795" t="s">
        <v>14375</v>
      </c>
      <c r="D795" t="s">
        <v>360</v>
      </c>
      <c r="E795">
        <v>141316614</v>
      </c>
      <c r="F795">
        <v>138615406.30000001</v>
      </c>
      <c r="G795">
        <v>5.13615177831463E-2</v>
      </c>
      <c r="H795">
        <v>4.2583330000000004</v>
      </c>
      <c r="I795">
        <v>3.9574479999999999</v>
      </c>
      <c r="J795">
        <v>3.4237259999999998</v>
      </c>
      <c r="K795">
        <v>3.4237259999999998</v>
      </c>
      <c r="L795">
        <v>80.587599999999995</v>
      </c>
      <c r="M795">
        <v>80</v>
      </c>
      <c r="N795">
        <v>3.939101</v>
      </c>
      <c r="O795">
        <v>6.4500000000000599E-2</v>
      </c>
      <c r="P795">
        <v>-0.83475701211418396</v>
      </c>
      <c r="Q795">
        <v>-4.9033157778064096</v>
      </c>
      <c r="R795">
        <v>97.393749999999997</v>
      </c>
      <c r="S795">
        <v>97.839749999999995</v>
      </c>
      <c r="T795">
        <v>97.393749999999997</v>
      </c>
      <c r="U795">
        <v>97.839749999999995</v>
      </c>
      <c r="V795" t="s">
        <v>11987</v>
      </c>
      <c r="W795" t="s">
        <v>11230</v>
      </c>
      <c r="X795" t="s">
        <v>14225</v>
      </c>
      <c r="Y795" t="s">
        <v>625</v>
      </c>
      <c r="Z795" t="s">
        <v>11829</v>
      </c>
      <c r="AA795" t="s">
        <v>358</v>
      </c>
      <c r="AB795" t="s">
        <v>11990</v>
      </c>
      <c r="AC795">
        <v>98.088542000000004</v>
      </c>
      <c r="AD795">
        <v>0.69479199999999997</v>
      </c>
      <c r="AE795" s="6">
        <v>42572</v>
      </c>
      <c r="AF795" s="6">
        <v>46224</v>
      </c>
      <c r="AG795" t="s">
        <v>2636</v>
      </c>
      <c r="AH795">
        <v>4.2583330000000004</v>
      </c>
      <c r="AI795">
        <v>3.9574484170631901</v>
      </c>
      <c r="AJ795">
        <v>18.307472000000001</v>
      </c>
      <c r="AK795">
        <v>3.4237255743957702</v>
      </c>
      <c r="AL795">
        <v>80</v>
      </c>
      <c r="AM795">
        <v>72</v>
      </c>
      <c r="AN795">
        <v>2.875</v>
      </c>
      <c r="AO795" t="s">
        <v>11991</v>
      </c>
      <c r="AP795">
        <v>1</v>
      </c>
      <c r="AQ795">
        <v>1</v>
      </c>
      <c r="AR795">
        <v>86.514939514583403</v>
      </c>
      <c r="AS795">
        <v>-7.2312353683813002E-2</v>
      </c>
      <c r="AT795">
        <v>-1.39784888946479</v>
      </c>
      <c r="AU795">
        <v>-0.68252485014525599</v>
      </c>
      <c r="AV795">
        <v>-1.9617693413670501</v>
      </c>
    </row>
    <row r="796" spans="1:48" x14ac:dyDescent="0.25">
      <c r="A796" t="s">
        <v>14376</v>
      </c>
      <c r="B796" s="6">
        <v>44664</v>
      </c>
      <c r="C796" t="s">
        <v>14377</v>
      </c>
      <c r="D796" t="s">
        <v>360</v>
      </c>
      <c r="E796">
        <v>141316614</v>
      </c>
      <c r="F796">
        <v>143259717.40000001</v>
      </c>
      <c r="G796">
        <v>5.30823861696961E-2</v>
      </c>
      <c r="H796">
        <v>2.375</v>
      </c>
      <c r="I796">
        <v>2.2668309999999998</v>
      </c>
      <c r="J796">
        <v>3.0697800000000002</v>
      </c>
      <c r="K796">
        <v>3.0697800000000002</v>
      </c>
      <c r="L796">
        <v>64.352999999999994</v>
      </c>
      <c r="M796">
        <v>61</v>
      </c>
      <c r="N796">
        <v>2.2536849999999999</v>
      </c>
      <c r="O796">
        <v>8.6000000000030496E-3</v>
      </c>
      <c r="P796">
        <v>4.5643808570883203E-2</v>
      </c>
      <c r="Q796">
        <v>-2.8205061677197398</v>
      </c>
      <c r="R796">
        <v>100.925</v>
      </c>
      <c r="S796">
        <v>101.203</v>
      </c>
      <c r="T796">
        <v>100.925</v>
      </c>
      <c r="U796">
        <v>101.203</v>
      </c>
      <c r="V796" t="s">
        <v>11987</v>
      </c>
      <c r="W796" t="s">
        <v>11228</v>
      </c>
      <c r="X796" t="s">
        <v>14225</v>
      </c>
      <c r="Y796" t="s">
        <v>625</v>
      </c>
      <c r="Z796" t="s">
        <v>11829</v>
      </c>
      <c r="AA796" t="s">
        <v>358</v>
      </c>
      <c r="AB796" t="s">
        <v>11990</v>
      </c>
      <c r="AC796">
        <v>101.375</v>
      </c>
      <c r="AD796">
        <v>0.45</v>
      </c>
      <c r="AE796" s="6">
        <v>41885</v>
      </c>
      <c r="AF796" s="6">
        <v>45538</v>
      </c>
      <c r="AG796" t="s">
        <v>2636</v>
      </c>
      <c r="AH796">
        <v>2.375</v>
      </c>
      <c r="AI796">
        <v>2.26683081013705</v>
      </c>
      <c r="AJ796">
        <v>6.3028449999999996</v>
      </c>
      <c r="AK796">
        <v>3.0697798019140099</v>
      </c>
      <c r="AL796">
        <v>61</v>
      </c>
      <c r="AM796">
        <v>41</v>
      </c>
      <c r="AN796">
        <v>3.6</v>
      </c>
      <c r="AO796" t="s">
        <v>11991</v>
      </c>
      <c r="AP796">
        <v>1</v>
      </c>
      <c r="AQ796">
        <v>1</v>
      </c>
      <c r="AR796">
        <v>86.514939514583403</v>
      </c>
      <c r="AS796">
        <v>-7.2312353683813002E-2</v>
      </c>
      <c r="AT796">
        <v>-1.39784888946479</v>
      </c>
      <c r="AU796">
        <v>-0.68252485014525599</v>
      </c>
      <c r="AV796">
        <v>-1.9617693413670501</v>
      </c>
    </row>
    <row r="797" spans="1:48" x14ac:dyDescent="0.25">
      <c r="A797" t="s">
        <v>14378</v>
      </c>
      <c r="B797" s="6">
        <v>44664</v>
      </c>
      <c r="C797" t="s">
        <v>14379</v>
      </c>
      <c r="D797" t="s">
        <v>643</v>
      </c>
      <c r="E797">
        <v>271327898.39999998</v>
      </c>
      <c r="F797">
        <v>234030674.40000001</v>
      </c>
      <c r="G797">
        <v>8.6715978887151199E-2</v>
      </c>
      <c r="H797">
        <v>8.3361110000000007</v>
      </c>
      <c r="I797">
        <v>7.6572839999999998</v>
      </c>
      <c r="J797">
        <v>3.4524339999999998</v>
      </c>
      <c r="K797">
        <v>3.4524339999999998</v>
      </c>
      <c r="L797">
        <v>75.488799999999898</v>
      </c>
      <c r="M797">
        <v>75</v>
      </c>
      <c r="N797">
        <v>7.6248329999999997</v>
      </c>
      <c r="O797">
        <v>-5.1500000000004299E-2</v>
      </c>
      <c r="P797">
        <v>-2.67895377606441</v>
      </c>
      <c r="Q797">
        <v>-10.503129570727401</v>
      </c>
      <c r="R797">
        <v>85.987499999999997</v>
      </c>
      <c r="S797">
        <v>86.858500000000006</v>
      </c>
      <c r="T797">
        <v>85.987499999999997</v>
      </c>
      <c r="U797">
        <v>86.858500000000006</v>
      </c>
      <c r="V797" t="s">
        <v>11987</v>
      </c>
      <c r="W797" t="s">
        <v>11265</v>
      </c>
      <c r="X797" t="s">
        <v>14225</v>
      </c>
      <c r="Y797" t="s">
        <v>625</v>
      </c>
      <c r="Z797" t="s">
        <v>11935</v>
      </c>
      <c r="AA797" t="s">
        <v>1038</v>
      </c>
      <c r="AB797" t="s">
        <v>11990</v>
      </c>
      <c r="AC797">
        <v>86.253818999999993</v>
      </c>
      <c r="AD797">
        <v>0.26631899999999997</v>
      </c>
      <c r="AE797" s="6">
        <v>44062</v>
      </c>
      <c r="AF797" s="6">
        <v>47714</v>
      </c>
      <c r="AG797" t="s">
        <v>2815</v>
      </c>
      <c r="AH797">
        <v>8.3361110000000007</v>
      </c>
      <c r="AI797">
        <v>7.6572844805657603</v>
      </c>
      <c r="AJ797">
        <v>65.247230999999999</v>
      </c>
      <c r="AK797">
        <v>3.45243393295106</v>
      </c>
      <c r="AL797">
        <v>75</v>
      </c>
      <c r="AM797">
        <v>72</v>
      </c>
      <c r="AN797">
        <v>1.625</v>
      </c>
      <c r="AO797" t="s">
        <v>11991</v>
      </c>
      <c r="AP797">
        <v>1</v>
      </c>
      <c r="AQ797">
        <v>2</v>
      </c>
      <c r="AR797">
        <v>59.853480715607297</v>
      </c>
      <c r="AS797">
        <v>-3.0964263231822902E-3</v>
      </c>
      <c r="AT797">
        <v>1.8878070069013599</v>
      </c>
      <c r="AU797">
        <v>0.70538184499528001</v>
      </c>
      <c r="AV797">
        <v>1.3051811037533601</v>
      </c>
    </row>
    <row r="798" spans="1:48" x14ac:dyDescent="0.25">
      <c r="A798" t="s">
        <v>14380</v>
      </c>
      <c r="B798" s="6">
        <v>44664</v>
      </c>
      <c r="C798" t="s">
        <v>14381</v>
      </c>
      <c r="D798" t="s">
        <v>643</v>
      </c>
      <c r="E798">
        <v>135663949.59999999</v>
      </c>
      <c r="F798">
        <v>133140977.3</v>
      </c>
      <c r="G798">
        <v>4.9333063734369402E-2</v>
      </c>
      <c r="H798">
        <v>4.5388890000000002</v>
      </c>
      <c r="I798">
        <v>4.2215379999999998</v>
      </c>
      <c r="J798">
        <v>3.10134</v>
      </c>
      <c r="K798">
        <v>3.10134</v>
      </c>
      <c r="L798">
        <v>47.170699999999897</v>
      </c>
      <c r="M798">
        <v>46</v>
      </c>
      <c r="N798">
        <v>4.198855</v>
      </c>
      <c r="O798">
        <v>0.18789999999999599</v>
      </c>
      <c r="P798">
        <v>-0.97399143160703505</v>
      </c>
      <c r="Q798">
        <v>-5.8995109403355599</v>
      </c>
      <c r="R798">
        <v>96.987499999999997</v>
      </c>
      <c r="S798">
        <v>97.471500000000006</v>
      </c>
      <c r="T798">
        <v>96.987499999999997</v>
      </c>
      <c r="U798">
        <v>97.471500000000006</v>
      </c>
      <c r="V798" t="s">
        <v>11987</v>
      </c>
      <c r="W798" t="s">
        <v>11264</v>
      </c>
      <c r="X798" t="s">
        <v>14225</v>
      </c>
      <c r="Y798" t="s">
        <v>625</v>
      </c>
      <c r="Z798" t="s">
        <v>11935</v>
      </c>
      <c r="AA798" t="s">
        <v>1038</v>
      </c>
      <c r="AB798" t="s">
        <v>11990</v>
      </c>
      <c r="AC798">
        <v>98.140277999999995</v>
      </c>
      <c r="AD798">
        <v>1.1527780000000001</v>
      </c>
      <c r="AE798" s="6">
        <v>42676</v>
      </c>
      <c r="AF798" s="6">
        <v>46328</v>
      </c>
      <c r="AG798" t="s">
        <v>2815</v>
      </c>
      <c r="AH798">
        <v>4.5388890000000002</v>
      </c>
      <c r="AI798">
        <v>4.22153821982032</v>
      </c>
      <c r="AJ798">
        <v>20.728726999999999</v>
      </c>
      <c r="AK798">
        <v>3.1013395272475601</v>
      </c>
      <c r="AL798">
        <v>46</v>
      </c>
      <c r="AM798">
        <v>39</v>
      </c>
      <c r="AN798">
        <v>2.5</v>
      </c>
      <c r="AO798" t="s">
        <v>11991</v>
      </c>
      <c r="AP798">
        <v>1</v>
      </c>
      <c r="AQ798">
        <v>2</v>
      </c>
      <c r="AR798">
        <v>59.853480715607297</v>
      </c>
      <c r="AS798">
        <v>-3.0964263231822902E-3</v>
      </c>
      <c r="AT798">
        <v>1.8878070069013599</v>
      </c>
      <c r="AU798">
        <v>0.70538184499528001</v>
      </c>
      <c r="AV798">
        <v>1.3051811037533601</v>
      </c>
    </row>
    <row r="799" spans="1:48" x14ac:dyDescent="0.25">
      <c r="A799" t="s">
        <v>14382</v>
      </c>
      <c r="B799" s="6">
        <v>44664</v>
      </c>
      <c r="C799" t="s">
        <v>14383</v>
      </c>
      <c r="D799" t="s">
        <v>360</v>
      </c>
      <c r="E799">
        <v>84789968.400000006</v>
      </c>
      <c r="F799">
        <v>74927658.799999997</v>
      </c>
      <c r="G799">
        <v>2.77631353195384E-2</v>
      </c>
      <c r="H799">
        <v>8.358333</v>
      </c>
      <c r="I799">
        <v>6.998856</v>
      </c>
      <c r="J799">
        <v>5.3509599999999997</v>
      </c>
      <c r="K799">
        <v>5.3509599999999997</v>
      </c>
      <c r="L799">
        <v>265.34879999999998</v>
      </c>
      <c r="M799">
        <v>266</v>
      </c>
      <c r="N799">
        <v>6.9690260000000004</v>
      </c>
      <c r="O799">
        <v>0.14989999999999101</v>
      </c>
      <c r="P799">
        <v>-2.42481929753147</v>
      </c>
      <c r="Q799">
        <v>-11.5055351954709</v>
      </c>
      <c r="R799">
        <v>87.855000000000004</v>
      </c>
      <c r="S799">
        <v>88.484999999999999</v>
      </c>
      <c r="T799">
        <v>87.855000000000004</v>
      </c>
      <c r="U799">
        <v>88.484999999999999</v>
      </c>
      <c r="V799" t="s">
        <v>11987</v>
      </c>
      <c r="W799" t="s">
        <v>11290</v>
      </c>
      <c r="X799" t="s">
        <v>14225</v>
      </c>
      <c r="Y799" t="s">
        <v>625</v>
      </c>
      <c r="Z799" t="s">
        <v>11838</v>
      </c>
      <c r="AA799" t="s">
        <v>256</v>
      </c>
      <c r="AB799" t="s">
        <v>11990</v>
      </c>
      <c r="AC799">
        <v>88.368542000000005</v>
      </c>
      <c r="AD799">
        <v>0.51354200000000005</v>
      </c>
      <c r="AE799" s="6">
        <v>44070</v>
      </c>
      <c r="AF799" s="6">
        <v>47722</v>
      </c>
      <c r="AG799" t="s">
        <v>2846</v>
      </c>
      <c r="AH799">
        <v>8.358333</v>
      </c>
      <c r="AI799">
        <v>6.9988556962820399</v>
      </c>
      <c r="AJ799">
        <v>57.565196</v>
      </c>
      <c r="AK799">
        <v>5.3509597200335497</v>
      </c>
      <c r="AL799">
        <v>266</v>
      </c>
      <c r="AM799">
        <v>263</v>
      </c>
      <c r="AN799">
        <v>3.625</v>
      </c>
      <c r="AO799" t="s">
        <v>11991</v>
      </c>
      <c r="AP799">
        <v>1</v>
      </c>
      <c r="AQ799">
        <v>3</v>
      </c>
      <c r="AR799">
        <v>46.102816767429999</v>
      </c>
      <c r="AS799">
        <v>1.37248422152893E-2</v>
      </c>
      <c r="AT799">
        <v>0.20123715392873701</v>
      </c>
      <c r="AU799">
        <v>9.1870926393177399E-2</v>
      </c>
      <c r="AV799">
        <v>0.64632483298947796</v>
      </c>
    </row>
    <row r="800" spans="1:48" x14ac:dyDescent="0.25">
      <c r="A800" t="s">
        <v>14384</v>
      </c>
      <c r="B800" s="6">
        <v>44664</v>
      </c>
      <c r="C800" t="s">
        <v>14385</v>
      </c>
      <c r="D800" t="s">
        <v>360</v>
      </c>
      <c r="E800">
        <v>69527773.799999997</v>
      </c>
      <c r="F800">
        <v>66567773.399999999</v>
      </c>
      <c r="G800">
        <v>2.46655257997021E-2</v>
      </c>
      <c r="H800">
        <v>5.4583329999999997</v>
      </c>
      <c r="I800">
        <v>4.8578599999999996</v>
      </c>
      <c r="J800">
        <v>4.6777870000000004</v>
      </c>
      <c r="K800">
        <v>4.6777870000000004</v>
      </c>
      <c r="L800">
        <v>201.66409999999999</v>
      </c>
      <c r="M800">
        <v>202</v>
      </c>
      <c r="N800">
        <v>4.8362590000000001</v>
      </c>
      <c r="O800">
        <v>0.30699999999999</v>
      </c>
      <c r="P800">
        <v>-0.84719288711639895</v>
      </c>
      <c r="Q800">
        <v>-6.2597463241273399</v>
      </c>
      <c r="R800">
        <v>95.581249999999997</v>
      </c>
      <c r="S800">
        <v>96.170249999999996</v>
      </c>
      <c r="T800">
        <v>95.581249999999997</v>
      </c>
      <c r="U800">
        <v>96.170249999999996</v>
      </c>
      <c r="V800" t="s">
        <v>11987</v>
      </c>
      <c r="W800" t="s">
        <v>11288</v>
      </c>
      <c r="X800" t="s">
        <v>14225</v>
      </c>
      <c r="Y800" t="s">
        <v>625</v>
      </c>
      <c r="Z800" t="s">
        <v>11838</v>
      </c>
      <c r="AA800" t="s">
        <v>11839</v>
      </c>
      <c r="AB800" t="s">
        <v>11990</v>
      </c>
      <c r="AC800">
        <v>95.742707999999993</v>
      </c>
      <c r="AD800">
        <v>0.16145799999999999</v>
      </c>
      <c r="AE800" s="6">
        <v>43011</v>
      </c>
      <c r="AF800" s="6">
        <v>46663</v>
      </c>
      <c r="AG800" t="s">
        <v>2846</v>
      </c>
      <c r="AH800">
        <v>5.4583329999999997</v>
      </c>
      <c r="AI800">
        <v>4.857860323943</v>
      </c>
      <c r="AJ800">
        <v>27.462025000000001</v>
      </c>
      <c r="AK800">
        <v>4.6777872524025197</v>
      </c>
      <c r="AL800">
        <v>202</v>
      </c>
      <c r="AM800">
        <v>197</v>
      </c>
      <c r="AN800">
        <v>3.875</v>
      </c>
      <c r="AO800" t="s">
        <v>11991</v>
      </c>
      <c r="AP800">
        <v>1</v>
      </c>
      <c r="AQ800">
        <v>3</v>
      </c>
      <c r="AR800">
        <v>46.102816767429999</v>
      </c>
      <c r="AS800">
        <v>1.37248422152893E-2</v>
      </c>
      <c r="AT800">
        <v>0.20123715392873701</v>
      </c>
      <c r="AU800">
        <v>9.1870926393177399E-2</v>
      </c>
      <c r="AV800">
        <v>0.64632483298947796</v>
      </c>
    </row>
    <row r="801" spans="1:48" x14ac:dyDescent="0.25">
      <c r="A801" t="s">
        <v>14386</v>
      </c>
      <c r="B801" s="6">
        <v>44664</v>
      </c>
      <c r="C801" t="s">
        <v>14387</v>
      </c>
      <c r="D801" t="s">
        <v>360</v>
      </c>
      <c r="E801">
        <v>84789968.400000006</v>
      </c>
      <c r="F801">
        <v>79768518.200000003</v>
      </c>
      <c r="G801">
        <v>2.9556831221403301E-2</v>
      </c>
      <c r="H801">
        <v>27.7</v>
      </c>
      <c r="I801">
        <v>14.415888000000001</v>
      </c>
      <c r="J801">
        <v>5.3919620000000004</v>
      </c>
      <c r="K801">
        <v>5.3919620000000004</v>
      </c>
      <c r="L801">
        <v>255.3252</v>
      </c>
      <c r="M801">
        <v>254</v>
      </c>
      <c r="N801">
        <v>14.372709</v>
      </c>
      <c r="O801">
        <v>-7.38000000000016E-2</v>
      </c>
      <c r="P801">
        <v>-0.58706022908788702</v>
      </c>
      <c r="Q801">
        <v>-5.3383984144745504</v>
      </c>
      <c r="R801">
        <v>93.55</v>
      </c>
      <c r="S801">
        <v>94.391999999999996</v>
      </c>
      <c r="T801">
        <v>93.55</v>
      </c>
      <c r="U801">
        <v>94.391999999999996</v>
      </c>
      <c r="V801" t="s">
        <v>11987</v>
      </c>
      <c r="W801" t="s">
        <v>14388</v>
      </c>
      <c r="X801" t="s">
        <v>14225</v>
      </c>
      <c r="Y801" t="s">
        <v>625</v>
      </c>
      <c r="Z801" t="s">
        <v>11839</v>
      </c>
      <c r="AA801" t="s">
        <v>256</v>
      </c>
      <c r="AB801" t="s">
        <v>11990</v>
      </c>
      <c r="AC801">
        <v>94.077777999999995</v>
      </c>
      <c r="AD801">
        <v>0.52777799999999997</v>
      </c>
      <c r="AE801" s="6">
        <v>44084</v>
      </c>
      <c r="AF801" s="6">
        <v>54788</v>
      </c>
      <c r="AG801" t="s">
        <v>2846</v>
      </c>
      <c r="AH801">
        <v>27.7</v>
      </c>
      <c r="AI801">
        <v>14.415888474947099</v>
      </c>
      <c r="AJ801">
        <v>307.15809899999999</v>
      </c>
      <c r="AK801">
        <v>5.3919616949415898</v>
      </c>
      <c r="AL801">
        <v>254</v>
      </c>
      <c r="AM801">
        <v>279</v>
      </c>
      <c r="AN801">
        <v>5</v>
      </c>
      <c r="AO801" t="s">
        <v>11991</v>
      </c>
      <c r="AP801">
        <v>1</v>
      </c>
      <c r="AQ801">
        <v>3</v>
      </c>
      <c r="AR801">
        <v>46.102816767429999</v>
      </c>
      <c r="AS801">
        <v>1.37248422152893E-2</v>
      </c>
      <c r="AT801">
        <v>0.20123715392873701</v>
      </c>
      <c r="AU801">
        <v>9.1870926393177399E-2</v>
      </c>
      <c r="AV801">
        <v>0.64632483298947796</v>
      </c>
    </row>
    <row r="802" spans="1:48" x14ac:dyDescent="0.25">
      <c r="A802" t="s">
        <v>14389</v>
      </c>
      <c r="B802" s="6">
        <v>44664</v>
      </c>
      <c r="C802" t="s">
        <v>14390</v>
      </c>
      <c r="D802" t="s">
        <v>360</v>
      </c>
      <c r="E802">
        <v>84789968.400000006</v>
      </c>
      <c r="F802">
        <v>85285754</v>
      </c>
      <c r="G802">
        <v>3.1601146570508602E-2</v>
      </c>
      <c r="H802">
        <v>6.3805560000000003</v>
      </c>
      <c r="I802">
        <v>5.4034509999999996</v>
      </c>
      <c r="J802">
        <v>4.8749019999999996</v>
      </c>
      <c r="K802">
        <v>4.8749019999999996</v>
      </c>
      <c r="L802">
        <v>218.93169999999901</v>
      </c>
      <c r="M802">
        <v>219</v>
      </c>
      <c r="N802">
        <v>5.3770829999999998</v>
      </c>
      <c r="O802">
        <v>0.39860000000000401</v>
      </c>
      <c r="P802">
        <v>-1.25104948276761</v>
      </c>
      <c r="Q802">
        <v>-7.5516439476845001</v>
      </c>
      <c r="R802">
        <v>99.987499999999997</v>
      </c>
      <c r="S802">
        <v>100.6735</v>
      </c>
      <c r="T802">
        <v>99.987499999999997</v>
      </c>
      <c r="U802">
        <v>100.6735</v>
      </c>
      <c r="V802" t="s">
        <v>11987</v>
      </c>
      <c r="W802" t="s">
        <v>11289</v>
      </c>
      <c r="X802" t="s">
        <v>14225</v>
      </c>
      <c r="Y802" t="s">
        <v>625</v>
      </c>
      <c r="Z802" t="s">
        <v>11838</v>
      </c>
      <c r="AA802" t="s">
        <v>256</v>
      </c>
      <c r="AB802" t="s">
        <v>11990</v>
      </c>
      <c r="AC802">
        <v>100.584722</v>
      </c>
      <c r="AD802">
        <v>0.59722200000000003</v>
      </c>
      <c r="AE802" s="6">
        <v>43348</v>
      </c>
      <c r="AF802" s="6">
        <v>47001</v>
      </c>
      <c r="AG802" t="s">
        <v>2846</v>
      </c>
      <c r="AH802">
        <v>6.3805560000000003</v>
      </c>
      <c r="AI802">
        <v>5.4034507709666002</v>
      </c>
      <c r="AJ802">
        <v>34.669713000000002</v>
      </c>
      <c r="AK802">
        <v>4.8749015939512397</v>
      </c>
      <c r="AL802">
        <v>219</v>
      </c>
      <c r="AM802">
        <v>217</v>
      </c>
      <c r="AN802">
        <v>5</v>
      </c>
      <c r="AO802" t="s">
        <v>11991</v>
      </c>
      <c r="AP802">
        <v>1</v>
      </c>
      <c r="AQ802">
        <v>3</v>
      </c>
      <c r="AR802">
        <v>46.102816767429999</v>
      </c>
      <c r="AS802">
        <v>1.37248422152893E-2</v>
      </c>
      <c r="AT802">
        <v>0.20123715392873701</v>
      </c>
      <c r="AU802">
        <v>9.1870926393177399E-2</v>
      </c>
      <c r="AV802">
        <v>0.64632483298947796</v>
      </c>
    </row>
    <row r="803" spans="1:48" x14ac:dyDescent="0.25">
      <c r="A803" t="s">
        <v>14391</v>
      </c>
      <c r="B803" s="6">
        <v>44664</v>
      </c>
      <c r="C803" t="s">
        <v>14392</v>
      </c>
      <c r="D803" t="s">
        <v>212</v>
      </c>
      <c r="E803">
        <v>118705955.40000001</v>
      </c>
      <c r="F803">
        <v>118653691.5</v>
      </c>
      <c r="G803">
        <v>4.3965053033265401E-2</v>
      </c>
      <c r="H803">
        <v>7.588889</v>
      </c>
      <c r="I803">
        <v>2.4340709999999999</v>
      </c>
      <c r="J803">
        <v>4.7085179999999998</v>
      </c>
      <c r="K803">
        <v>4.7085179999999998</v>
      </c>
      <c r="L803">
        <v>200.84809999999999</v>
      </c>
      <c r="M803">
        <v>201</v>
      </c>
      <c r="N803">
        <v>6.3108320000000004</v>
      </c>
      <c r="O803">
        <v>-2.0299999999995301E-2</v>
      </c>
      <c r="P803">
        <v>-8.4742168398044201E-3</v>
      </c>
      <c r="Q803">
        <v>-2.7624879720144602</v>
      </c>
      <c r="R803">
        <v>98.393749999999997</v>
      </c>
      <c r="S803">
        <v>98.731750000000005</v>
      </c>
      <c r="T803">
        <v>98.393749999999997</v>
      </c>
      <c r="U803">
        <v>98.731750000000005</v>
      </c>
      <c r="V803" t="s">
        <v>11987</v>
      </c>
      <c r="W803" t="s">
        <v>11292</v>
      </c>
      <c r="X803" t="s">
        <v>14225</v>
      </c>
      <c r="Y803" t="s">
        <v>625</v>
      </c>
      <c r="Z803" t="s">
        <v>11839</v>
      </c>
      <c r="AA803" t="s">
        <v>374</v>
      </c>
      <c r="AB803" t="s">
        <v>11990</v>
      </c>
      <c r="AC803">
        <v>99.955972000000003</v>
      </c>
      <c r="AD803">
        <v>1.562222</v>
      </c>
      <c r="AE803" s="6">
        <v>43789</v>
      </c>
      <c r="AF803" s="6">
        <v>47442</v>
      </c>
      <c r="AG803" t="s">
        <v>2849</v>
      </c>
      <c r="AH803">
        <v>2.588889</v>
      </c>
      <c r="AI803">
        <v>2.41272027747871</v>
      </c>
      <c r="AJ803">
        <v>7.0494399999999997</v>
      </c>
      <c r="AK803">
        <v>4.3218402234370297</v>
      </c>
      <c r="AL803">
        <v>182</v>
      </c>
      <c r="AM803">
        <v>164</v>
      </c>
      <c r="AN803">
        <v>3.8</v>
      </c>
      <c r="AO803" t="s">
        <v>11991</v>
      </c>
      <c r="AP803">
        <v>1</v>
      </c>
      <c r="AQ803">
        <v>3</v>
      </c>
      <c r="AR803">
        <v>41.594578061155197</v>
      </c>
      <c r="AS803">
        <v>2.1812770318042799E-2</v>
      </c>
      <c r="AT803">
        <v>-6.1162645378239199E-2</v>
      </c>
      <c r="AU803">
        <v>3.5843504876687797E-2</v>
      </c>
      <c r="AV803">
        <v>-2.3679871375982202</v>
      </c>
    </row>
    <row r="804" spans="1:48" x14ac:dyDescent="0.25">
      <c r="A804" t="s">
        <v>14393</v>
      </c>
      <c r="B804" s="6">
        <v>44664</v>
      </c>
      <c r="C804" t="s">
        <v>14394</v>
      </c>
      <c r="D804" t="s">
        <v>212</v>
      </c>
      <c r="E804">
        <v>203495923.80000001</v>
      </c>
      <c r="F804">
        <v>207339735.90000001</v>
      </c>
      <c r="G804">
        <v>7.6826117815368494E-2</v>
      </c>
      <c r="H804">
        <v>27.697222</v>
      </c>
      <c r="I804">
        <v>9.3801999999999996E-2</v>
      </c>
      <c r="J804">
        <v>6.0362479999999996</v>
      </c>
      <c r="K804">
        <v>6.0362479999999996</v>
      </c>
      <c r="L804">
        <v>319.74889999999903</v>
      </c>
      <c r="M804">
        <v>319</v>
      </c>
      <c r="N804">
        <v>12.958379000000001</v>
      </c>
      <c r="O804">
        <v>5.4599999999993501E-2</v>
      </c>
      <c r="P804">
        <v>0.25282034967080103</v>
      </c>
      <c r="Q804">
        <v>0.12966610303193299</v>
      </c>
      <c r="R804">
        <v>100</v>
      </c>
      <c r="S804">
        <v>100.65625</v>
      </c>
      <c r="T804">
        <v>100</v>
      </c>
      <c r="U804">
        <v>100.65625</v>
      </c>
      <c r="V804" t="s">
        <v>11987</v>
      </c>
      <c r="W804" t="s">
        <v>11291</v>
      </c>
      <c r="X804" t="s">
        <v>14225</v>
      </c>
      <c r="Y804" t="s">
        <v>625</v>
      </c>
      <c r="Z804" t="s">
        <v>11839</v>
      </c>
      <c r="AA804" t="s">
        <v>290</v>
      </c>
      <c r="AB804" t="s">
        <v>753</v>
      </c>
      <c r="AC804">
        <v>101.88888900000001</v>
      </c>
      <c r="AD804">
        <v>1.888889</v>
      </c>
      <c r="AE804" s="6">
        <v>42888</v>
      </c>
      <c r="AF804" s="6">
        <v>54786</v>
      </c>
      <c r="AG804" t="s">
        <v>2849</v>
      </c>
      <c r="AH804">
        <v>0.122222</v>
      </c>
      <c r="AI804">
        <v>0.125465623307948</v>
      </c>
      <c r="AJ804">
        <v>4.7756E-2</v>
      </c>
      <c r="AK804">
        <v>-0.36015181784320199</v>
      </c>
      <c r="AL804">
        <v>-112</v>
      </c>
      <c r="AM804">
        <v>-107</v>
      </c>
      <c r="AN804">
        <v>5</v>
      </c>
      <c r="AO804" t="s">
        <v>11991</v>
      </c>
      <c r="AP804">
        <v>1</v>
      </c>
      <c r="AQ804">
        <v>3</v>
      </c>
      <c r="AR804">
        <v>41.594578061155197</v>
      </c>
      <c r="AS804">
        <v>2.1812770318042799E-2</v>
      </c>
      <c r="AT804">
        <v>-6.1162645378239199E-2</v>
      </c>
      <c r="AU804">
        <v>3.5843504876687797E-2</v>
      </c>
      <c r="AV804">
        <v>-2.3679871375982202</v>
      </c>
    </row>
    <row r="805" spans="1:48" x14ac:dyDescent="0.25">
      <c r="A805" t="s">
        <v>14395</v>
      </c>
      <c r="B805" s="6">
        <v>44664</v>
      </c>
      <c r="C805" t="s">
        <v>14396</v>
      </c>
      <c r="D805" t="s">
        <v>373</v>
      </c>
      <c r="E805">
        <v>113053291.2</v>
      </c>
      <c r="F805">
        <v>105415128.2</v>
      </c>
      <c r="G805">
        <v>3.9059734612364803E-2</v>
      </c>
      <c r="H805">
        <v>7.45</v>
      </c>
      <c r="I805">
        <v>6.5234269999999999</v>
      </c>
      <c r="J805">
        <v>4.222855</v>
      </c>
      <c r="K805">
        <v>4.222855</v>
      </c>
      <c r="L805">
        <v>152.2355</v>
      </c>
      <c r="M805">
        <v>152</v>
      </c>
      <c r="N805">
        <v>6.4926940000000002</v>
      </c>
      <c r="O805">
        <v>0.105899999999992</v>
      </c>
      <c r="P805">
        <v>-2.4186234303210199</v>
      </c>
      <c r="Q805">
        <v>-10.698216113494899</v>
      </c>
      <c r="R805">
        <v>93.081249999999997</v>
      </c>
      <c r="S805">
        <v>93.835250000000002</v>
      </c>
      <c r="T805">
        <v>93.081249999999997</v>
      </c>
      <c r="U805">
        <v>93.835250000000002</v>
      </c>
      <c r="V805" t="s">
        <v>11987</v>
      </c>
      <c r="W805" t="s">
        <v>8103</v>
      </c>
      <c r="X805" t="s">
        <v>14225</v>
      </c>
      <c r="Y805" t="s">
        <v>625</v>
      </c>
      <c r="Z805" t="s">
        <v>11819</v>
      </c>
      <c r="AA805" t="s">
        <v>374</v>
      </c>
      <c r="AB805" t="s">
        <v>11990</v>
      </c>
      <c r="AC805">
        <v>93.243750000000006</v>
      </c>
      <c r="AD805">
        <v>0.16250000000000001</v>
      </c>
      <c r="AE805" s="6">
        <v>43738</v>
      </c>
      <c r="AF805" s="6">
        <v>47391</v>
      </c>
      <c r="AG805" t="s">
        <v>1427</v>
      </c>
      <c r="AH805">
        <v>7.45</v>
      </c>
      <c r="AI805">
        <v>6.5234266549800397</v>
      </c>
      <c r="AJ805">
        <v>49.021684</v>
      </c>
      <c r="AK805">
        <v>4.2228554556524802</v>
      </c>
      <c r="AL805">
        <v>152</v>
      </c>
      <c r="AM805">
        <v>150</v>
      </c>
      <c r="AN805">
        <v>3.25</v>
      </c>
      <c r="AO805" t="s">
        <v>11991</v>
      </c>
      <c r="AP805">
        <v>1</v>
      </c>
      <c r="AQ805">
        <v>2</v>
      </c>
      <c r="AR805">
        <v>60.534201986004298</v>
      </c>
      <c r="AS805">
        <v>2.0798924502152202E-2</v>
      </c>
      <c r="AT805">
        <v>0.25308964666645201</v>
      </c>
      <c r="AU805">
        <v>0.155537666974844</v>
      </c>
      <c r="AV805">
        <v>-1.7022046649851199</v>
      </c>
    </row>
    <row r="806" spans="1:48" x14ac:dyDescent="0.25">
      <c r="A806" t="s">
        <v>14397</v>
      </c>
      <c r="B806" s="6">
        <v>44664</v>
      </c>
      <c r="C806" t="s">
        <v>14398</v>
      </c>
      <c r="D806" t="s">
        <v>373</v>
      </c>
      <c r="E806">
        <v>113053291.2</v>
      </c>
      <c r="F806">
        <v>114252127.5</v>
      </c>
      <c r="G806">
        <v>4.23341303608544E-2</v>
      </c>
      <c r="H806">
        <v>0.88888900000000004</v>
      </c>
      <c r="I806">
        <v>0.87190100000000004</v>
      </c>
      <c r="J806">
        <v>2.850463</v>
      </c>
      <c r="K806">
        <v>2.850463</v>
      </c>
      <c r="L806">
        <v>129.72409999999999</v>
      </c>
      <c r="M806">
        <v>124</v>
      </c>
      <c r="N806">
        <v>0.86734500000000003</v>
      </c>
      <c r="O806">
        <v>1.0299999999996401E-2</v>
      </c>
      <c r="P806">
        <v>0.206573394936615</v>
      </c>
      <c r="Q806">
        <v>-0.97909472853767698</v>
      </c>
      <c r="R806">
        <v>100.64375</v>
      </c>
      <c r="S806">
        <v>100.78175</v>
      </c>
      <c r="T806">
        <v>100.64375</v>
      </c>
      <c r="U806">
        <v>100.78175</v>
      </c>
      <c r="V806" t="s">
        <v>11987</v>
      </c>
      <c r="W806" t="s">
        <v>8097</v>
      </c>
      <c r="X806" t="s">
        <v>14225</v>
      </c>
      <c r="Y806" t="s">
        <v>625</v>
      </c>
      <c r="Z806" t="s">
        <v>11819</v>
      </c>
      <c r="AA806" t="s">
        <v>374</v>
      </c>
      <c r="AB806" t="s">
        <v>11990</v>
      </c>
      <c r="AC806">
        <v>101.060417</v>
      </c>
      <c r="AD806">
        <v>0.41666700000000001</v>
      </c>
      <c r="AE806" s="6">
        <v>41341</v>
      </c>
      <c r="AF806" s="6">
        <v>44993</v>
      </c>
      <c r="AG806" t="s">
        <v>1427</v>
      </c>
      <c r="AH806">
        <v>0.88888900000000004</v>
      </c>
      <c r="AI806">
        <v>0.87190122357219102</v>
      </c>
      <c r="AJ806">
        <v>1.5725180000000001</v>
      </c>
      <c r="AK806">
        <v>2.8504628923589501</v>
      </c>
      <c r="AL806">
        <v>124</v>
      </c>
      <c r="AM806">
        <v>87</v>
      </c>
      <c r="AN806">
        <v>3.75</v>
      </c>
      <c r="AO806" t="s">
        <v>11991</v>
      </c>
      <c r="AP806">
        <v>1</v>
      </c>
      <c r="AQ806">
        <v>2</v>
      </c>
      <c r="AR806">
        <v>60.534201986004298</v>
      </c>
      <c r="AS806">
        <v>2.0798924502152202E-2</v>
      </c>
      <c r="AT806">
        <v>0.25308964666645201</v>
      </c>
      <c r="AU806">
        <v>0.155537666974844</v>
      </c>
      <c r="AV806">
        <v>-1.7022046649851199</v>
      </c>
    </row>
    <row r="807" spans="1:48" x14ac:dyDescent="0.25">
      <c r="A807" t="s">
        <v>14399</v>
      </c>
      <c r="B807" s="6">
        <v>44664</v>
      </c>
      <c r="C807" t="s">
        <v>14400</v>
      </c>
      <c r="D807" t="s">
        <v>373</v>
      </c>
      <c r="E807">
        <v>113053291.2</v>
      </c>
      <c r="F807">
        <v>113645250.7</v>
      </c>
      <c r="G807">
        <v>4.2109262743471702E-2</v>
      </c>
      <c r="H807">
        <v>2.9555560000000001</v>
      </c>
      <c r="I807">
        <v>2.7927919999999999</v>
      </c>
      <c r="J807">
        <v>3.352503</v>
      </c>
      <c r="K807">
        <v>3.352503</v>
      </c>
      <c r="L807">
        <v>79.736999999999995</v>
      </c>
      <c r="M807">
        <v>80</v>
      </c>
      <c r="N807">
        <v>2.7783449999999998</v>
      </c>
      <c r="O807">
        <v>0.16469999999999499</v>
      </c>
      <c r="P807">
        <v>0.171618701131692</v>
      </c>
      <c r="Q807">
        <v>-3.4886390736156199</v>
      </c>
      <c r="R807">
        <v>100.3625</v>
      </c>
      <c r="S807">
        <v>100.7595</v>
      </c>
      <c r="T807">
        <v>100.3625</v>
      </c>
      <c r="U807">
        <v>100.7595</v>
      </c>
      <c r="V807" t="s">
        <v>11987</v>
      </c>
      <c r="W807" t="s">
        <v>8099</v>
      </c>
      <c r="X807" t="s">
        <v>14225</v>
      </c>
      <c r="Y807" t="s">
        <v>625</v>
      </c>
      <c r="Z807" t="s">
        <v>11819</v>
      </c>
      <c r="AA807" t="s">
        <v>374</v>
      </c>
      <c r="AB807" t="s">
        <v>11990</v>
      </c>
      <c r="AC807">
        <v>100.523611</v>
      </c>
      <c r="AD807">
        <v>0.161111</v>
      </c>
      <c r="AE807" s="6">
        <v>42096</v>
      </c>
      <c r="AF807" s="6">
        <v>45749</v>
      </c>
      <c r="AG807" t="s">
        <v>1427</v>
      </c>
      <c r="AH807">
        <v>2.9555560000000001</v>
      </c>
      <c r="AI807">
        <v>2.7927917117507102</v>
      </c>
      <c r="AJ807">
        <v>9.3966609999999999</v>
      </c>
      <c r="AK807">
        <v>3.3525028688804102</v>
      </c>
      <c r="AL807">
        <v>80</v>
      </c>
      <c r="AM807">
        <v>65</v>
      </c>
      <c r="AN807">
        <v>3.625</v>
      </c>
      <c r="AO807" t="s">
        <v>11991</v>
      </c>
      <c r="AP807">
        <v>1</v>
      </c>
      <c r="AQ807">
        <v>2</v>
      </c>
      <c r="AR807">
        <v>60.534201986004298</v>
      </c>
      <c r="AS807">
        <v>2.0798924502152202E-2</v>
      </c>
      <c r="AT807">
        <v>0.25308964666645201</v>
      </c>
      <c r="AU807">
        <v>0.155537666974844</v>
      </c>
      <c r="AV807">
        <v>-1.7022046649851199</v>
      </c>
    </row>
    <row r="808" spans="1:48" x14ac:dyDescent="0.25">
      <c r="A808" t="s">
        <v>14401</v>
      </c>
      <c r="B808" s="6">
        <v>44664</v>
      </c>
      <c r="C808" t="s">
        <v>14402</v>
      </c>
      <c r="D808" t="s">
        <v>373</v>
      </c>
      <c r="E808">
        <v>169579936.80000001</v>
      </c>
      <c r="F808">
        <v>165799716.80000001</v>
      </c>
      <c r="G808">
        <v>6.1434189258955697E-2</v>
      </c>
      <c r="H808">
        <v>4.2388890000000004</v>
      </c>
      <c r="I808">
        <v>3.9236369999999998</v>
      </c>
      <c r="J808">
        <v>3.6355949999999999</v>
      </c>
      <c r="K808">
        <v>3.6355949999999999</v>
      </c>
      <c r="L808">
        <v>101.85619999999901</v>
      </c>
      <c r="M808">
        <v>101</v>
      </c>
      <c r="N808">
        <v>3.905132</v>
      </c>
      <c r="O808">
        <v>-0.22109999999999599</v>
      </c>
      <c r="P808">
        <v>-0.958128840316119</v>
      </c>
      <c r="Q808">
        <v>-5.4403484877371504</v>
      </c>
      <c r="R808">
        <v>96.987499999999997</v>
      </c>
      <c r="S808">
        <v>97.520499999999998</v>
      </c>
      <c r="T808">
        <v>96.987499999999997</v>
      </c>
      <c r="U808">
        <v>97.520499999999998</v>
      </c>
      <c r="V808" t="s">
        <v>11987</v>
      </c>
      <c r="W808" t="s">
        <v>8101</v>
      </c>
      <c r="X808" t="s">
        <v>14225</v>
      </c>
      <c r="Y808" t="s">
        <v>625</v>
      </c>
      <c r="Z808" t="s">
        <v>11819</v>
      </c>
      <c r="AA808" t="s">
        <v>374</v>
      </c>
      <c r="AB808" t="s">
        <v>11990</v>
      </c>
      <c r="AC808">
        <v>97.770832999999996</v>
      </c>
      <c r="AD808">
        <v>0.78333299999999995</v>
      </c>
      <c r="AE808" s="6">
        <v>42565</v>
      </c>
      <c r="AF808" s="6">
        <v>46217</v>
      </c>
      <c r="AG808" t="s">
        <v>1427</v>
      </c>
      <c r="AH808">
        <v>4.2388890000000004</v>
      </c>
      <c r="AI808">
        <v>3.92363668879945</v>
      </c>
      <c r="AJ808">
        <v>18.048749999999998</v>
      </c>
      <c r="AK808">
        <v>3.6355952734568699</v>
      </c>
      <c r="AL808">
        <v>101</v>
      </c>
      <c r="AM808">
        <v>93</v>
      </c>
      <c r="AN808">
        <v>3</v>
      </c>
      <c r="AO808" t="s">
        <v>11991</v>
      </c>
      <c r="AP808">
        <v>1</v>
      </c>
      <c r="AQ808">
        <v>2</v>
      </c>
      <c r="AR808">
        <v>60.534201986004298</v>
      </c>
      <c r="AS808">
        <v>2.0798924502152202E-2</v>
      </c>
      <c r="AT808">
        <v>0.25308964666645201</v>
      </c>
      <c r="AU808">
        <v>0.155537666974844</v>
      </c>
      <c r="AV808">
        <v>-1.7022046649851199</v>
      </c>
    </row>
    <row r="809" spans="1:48" x14ac:dyDescent="0.25">
      <c r="A809" t="s">
        <v>21682</v>
      </c>
      <c r="B809" s="6">
        <v>44664</v>
      </c>
      <c r="C809" t="s">
        <v>21683</v>
      </c>
      <c r="D809" t="s">
        <v>373</v>
      </c>
      <c r="E809">
        <v>146969278.40000001</v>
      </c>
      <c r="F809">
        <v>131322929</v>
      </c>
      <c r="G809">
        <v>4.8659417704454699E-2</v>
      </c>
      <c r="H809">
        <v>9.75</v>
      </c>
      <c r="I809">
        <v>8.2110679999999991</v>
      </c>
      <c r="J809">
        <v>4.3511100000000003</v>
      </c>
      <c r="K809">
        <v>4.3511100000000003</v>
      </c>
      <c r="L809">
        <v>165.82769999999999</v>
      </c>
      <c r="M809">
        <v>166</v>
      </c>
      <c r="N809">
        <v>8.1844610000000007</v>
      </c>
      <c r="O809">
        <v>0.15730000000000399</v>
      </c>
      <c r="P809">
        <v>-3.0724003118874599</v>
      </c>
      <c r="Q809">
        <v>-8.7271400000000092</v>
      </c>
      <c r="R809">
        <v>88.603999999999999</v>
      </c>
      <c r="S809">
        <v>89.352999999999994</v>
      </c>
      <c r="T809">
        <v>88.603999999999999</v>
      </c>
      <c r="U809">
        <v>89.352999999999994</v>
      </c>
      <c r="V809" t="s">
        <v>11987</v>
      </c>
      <c r="W809" t="s">
        <v>21358</v>
      </c>
      <c r="X809" t="s">
        <v>14225</v>
      </c>
      <c r="Y809" t="s">
        <v>625</v>
      </c>
      <c r="Z809" t="s">
        <v>11819</v>
      </c>
      <c r="AA809" t="s">
        <v>374</v>
      </c>
      <c r="AB809" t="s">
        <v>11990</v>
      </c>
      <c r="AC809">
        <v>89.353999999999999</v>
      </c>
      <c r="AD809">
        <v>0.75</v>
      </c>
      <c r="AE809" s="6">
        <v>44579</v>
      </c>
      <c r="AF809" s="6">
        <v>48231</v>
      </c>
      <c r="AG809" t="s">
        <v>1427</v>
      </c>
      <c r="AH809">
        <v>9.75</v>
      </c>
      <c r="AI809">
        <v>8.2110683315547597</v>
      </c>
      <c r="AJ809">
        <v>78.581175000000002</v>
      </c>
      <c r="AK809">
        <v>4.3511095952734102</v>
      </c>
      <c r="AL809">
        <v>166</v>
      </c>
      <c r="AM809">
        <v>161</v>
      </c>
      <c r="AN809">
        <v>3</v>
      </c>
      <c r="AO809" t="s">
        <v>11991</v>
      </c>
      <c r="AP809">
        <v>1</v>
      </c>
      <c r="AQ809">
        <v>2</v>
      </c>
      <c r="AR809">
        <v>60.534201986004298</v>
      </c>
      <c r="AS809">
        <v>2.0798924502152202E-2</v>
      </c>
      <c r="AT809">
        <v>0.25308964666645201</v>
      </c>
      <c r="AU809">
        <v>0.155537666974844</v>
      </c>
      <c r="AV809">
        <v>-1.03468038288748</v>
      </c>
    </row>
    <row r="810" spans="1:48" x14ac:dyDescent="0.25">
      <c r="A810" t="s">
        <v>17787</v>
      </c>
      <c r="B810" s="6">
        <v>44664</v>
      </c>
      <c r="C810" t="s">
        <v>17788</v>
      </c>
      <c r="D810" t="s">
        <v>360</v>
      </c>
      <c r="E810">
        <v>180885265.59999999</v>
      </c>
      <c r="F810">
        <v>178548830.30000001</v>
      </c>
      <c r="G810">
        <v>6.6158150596700993E-2</v>
      </c>
      <c r="H810">
        <v>4.1666670000000003</v>
      </c>
      <c r="I810">
        <v>3.649626</v>
      </c>
      <c r="J810">
        <v>5.6684789999999996</v>
      </c>
      <c r="K810">
        <v>5.6684789999999996</v>
      </c>
      <c r="L810">
        <v>305.44789999999898</v>
      </c>
      <c r="M810">
        <v>305</v>
      </c>
      <c r="N810">
        <v>3.6314120000000001</v>
      </c>
      <c r="O810">
        <v>5.77000000000049E-2</v>
      </c>
      <c r="P810">
        <v>0.20232067655827601</v>
      </c>
      <c r="Q810">
        <v>-1.3979375749176</v>
      </c>
      <c r="R810">
        <v>97</v>
      </c>
      <c r="S810">
        <v>98</v>
      </c>
      <c r="T810">
        <v>97</v>
      </c>
      <c r="U810">
        <v>98</v>
      </c>
      <c r="V810" t="s">
        <v>11987</v>
      </c>
      <c r="W810" t="s">
        <v>17158</v>
      </c>
      <c r="X810" t="s">
        <v>14225</v>
      </c>
      <c r="Y810" t="s">
        <v>625</v>
      </c>
      <c r="Z810" t="s">
        <v>11839</v>
      </c>
      <c r="AA810" t="s">
        <v>11839</v>
      </c>
      <c r="AB810" t="s">
        <v>12045</v>
      </c>
      <c r="AC810">
        <v>98.708332999999996</v>
      </c>
      <c r="AD810">
        <v>1.7083330000000001</v>
      </c>
      <c r="AE810" s="6">
        <v>44365</v>
      </c>
      <c r="AF810" s="6">
        <v>46191</v>
      </c>
      <c r="AG810" t="s">
        <v>1432</v>
      </c>
      <c r="AH810">
        <v>4.1666670000000003</v>
      </c>
      <c r="AI810">
        <v>3.64962620953085</v>
      </c>
      <c r="AJ810">
        <v>16.173193000000001</v>
      </c>
      <c r="AK810">
        <v>5.6684792757120004</v>
      </c>
      <c r="AL810">
        <v>305</v>
      </c>
      <c r="AM810">
        <v>297</v>
      </c>
      <c r="AN810">
        <v>5.125</v>
      </c>
      <c r="AO810" t="s">
        <v>11991</v>
      </c>
      <c r="AP810">
        <v>1</v>
      </c>
      <c r="AQ810">
        <v>2</v>
      </c>
      <c r="AR810">
        <v>61.734365205567101</v>
      </c>
      <c r="AS810">
        <v>-7.67346310857277E-2</v>
      </c>
      <c r="AT810">
        <v>-1.5591290205930499</v>
      </c>
      <c r="AU810">
        <v>-0.72232534676248805</v>
      </c>
      <c r="AV810">
        <v>-7.4187630061566203</v>
      </c>
    </row>
    <row r="811" spans="1:48" x14ac:dyDescent="0.25">
      <c r="A811" t="s">
        <v>21518</v>
      </c>
      <c r="B811" s="6">
        <v>44664</v>
      </c>
      <c r="C811" t="s">
        <v>21519</v>
      </c>
      <c r="D811" t="s">
        <v>212</v>
      </c>
      <c r="E811">
        <v>226106582.40000001</v>
      </c>
      <c r="F811">
        <v>207966239</v>
      </c>
      <c r="G811">
        <v>7.7058257575428904E-2</v>
      </c>
      <c r="H811">
        <v>11.541667</v>
      </c>
      <c r="I811">
        <v>5.7492770000000002</v>
      </c>
      <c r="J811">
        <v>4.4691080000000003</v>
      </c>
      <c r="K811">
        <v>4.4691080000000003</v>
      </c>
      <c r="L811">
        <v>173.34790000000001</v>
      </c>
      <c r="M811">
        <v>175</v>
      </c>
      <c r="N811">
        <v>9.3319320000000001</v>
      </c>
      <c r="O811">
        <v>-0.100199999999994</v>
      </c>
      <c r="P811">
        <v>-1.21925460599608</v>
      </c>
      <c r="Q811">
        <v>-7.6765713207134301</v>
      </c>
      <c r="R811">
        <v>90.625</v>
      </c>
      <c r="S811">
        <v>91.75</v>
      </c>
      <c r="T811">
        <v>90.625</v>
      </c>
      <c r="U811">
        <v>91.75</v>
      </c>
      <c r="V811" t="s">
        <v>11987</v>
      </c>
      <c r="W811" t="s">
        <v>21520</v>
      </c>
      <c r="X811" t="s">
        <v>14225</v>
      </c>
      <c r="Y811" t="s">
        <v>625</v>
      </c>
      <c r="Z811" t="s">
        <v>12267</v>
      </c>
      <c r="AA811" t="s">
        <v>389</v>
      </c>
      <c r="AB811" t="s">
        <v>11990</v>
      </c>
      <c r="AC811">
        <v>91.977082999999993</v>
      </c>
      <c r="AD811">
        <v>1.3520829999999999</v>
      </c>
      <c r="AE811" s="6">
        <v>44503</v>
      </c>
      <c r="AF811" s="6">
        <v>48886</v>
      </c>
      <c r="AG811" t="s">
        <v>21521</v>
      </c>
      <c r="AH811">
        <v>6.5416670000000003</v>
      </c>
      <c r="AI811">
        <v>5.7790754161917901</v>
      </c>
      <c r="AJ811">
        <v>38.543688000000003</v>
      </c>
      <c r="AK811">
        <v>4.41560366727155</v>
      </c>
      <c r="AL811">
        <v>172</v>
      </c>
      <c r="AM811">
        <v>170</v>
      </c>
      <c r="AN811">
        <v>2.95</v>
      </c>
      <c r="AO811" t="s">
        <v>11991</v>
      </c>
      <c r="AP811">
        <v>1</v>
      </c>
      <c r="AQ811">
        <v>2</v>
      </c>
      <c r="AR811">
        <v>69.302676327662297</v>
      </c>
      <c r="AS811">
        <v>-0.25030953174471898</v>
      </c>
      <c r="AT811">
        <v>-4.4952430993141803</v>
      </c>
      <c r="AU811">
        <v>-2.3854946547190101</v>
      </c>
      <c r="AV811">
        <v>-2.9290397737338698</v>
      </c>
    </row>
    <row r="812" spans="1:48" x14ac:dyDescent="0.25">
      <c r="A812" t="s">
        <v>21522</v>
      </c>
      <c r="B812" s="6">
        <v>44664</v>
      </c>
      <c r="C812" t="s">
        <v>21523</v>
      </c>
      <c r="D812" t="s">
        <v>212</v>
      </c>
      <c r="E812">
        <v>226106582.40000001</v>
      </c>
      <c r="F812">
        <v>212890973.69999999</v>
      </c>
      <c r="G812">
        <v>7.8883032029696806E-2</v>
      </c>
      <c r="H812">
        <v>7.9888890000000004</v>
      </c>
      <c r="I812">
        <v>6.9901179999999998</v>
      </c>
      <c r="J812">
        <v>3.8919000000000001</v>
      </c>
      <c r="K812">
        <v>3.8919000000000001</v>
      </c>
      <c r="L812">
        <v>119.31959999999999</v>
      </c>
      <c r="M812">
        <v>119</v>
      </c>
      <c r="N812">
        <v>6.9596809999999998</v>
      </c>
      <c r="O812">
        <v>-8.6799999999997907E-2</v>
      </c>
      <c r="P812">
        <v>-2.5448243859885902</v>
      </c>
      <c r="Q812">
        <v>-10.7035907649993</v>
      </c>
      <c r="R812">
        <v>94.120419999999996</v>
      </c>
      <c r="S812">
        <v>94.777140000000003</v>
      </c>
      <c r="T812">
        <v>94.120419999999996</v>
      </c>
      <c r="U812">
        <v>94.777140000000003</v>
      </c>
      <c r="V812" t="s">
        <v>11987</v>
      </c>
      <c r="W812" t="s">
        <v>21524</v>
      </c>
      <c r="X812" t="s">
        <v>14225</v>
      </c>
      <c r="Y812" t="s">
        <v>625</v>
      </c>
      <c r="Z812" t="s">
        <v>11829</v>
      </c>
      <c r="AA812" t="s">
        <v>358</v>
      </c>
      <c r="AB812" t="s">
        <v>11990</v>
      </c>
      <c r="AC812">
        <v>94.155141999999998</v>
      </c>
      <c r="AD812">
        <v>3.4722000000000003E-2</v>
      </c>
      <c r="AE812" s="6">
        <v>43935</v>
      </c>
      <c r="AF812" s="6">
        <v>47587</v>
      </c>
      <c r="AG812" t="s">
        <v>21521</v>
      </c>
      <c r="AH812">
        <v>7.9888890000000004</v>
      </c>
      <c r="AI812">
        <v>6.9901181801352497</v>
      </c>
      <c r="AJ812">
        <v>56.104466000000002</v>
      </c>
      <c r="AK812">
        <v>3.89190027396014</v>
      </c>
      <c r="AL812">
        <v>119</v>
      </c>
      <c r="AM812">
        <v>117</v>
      </c>
      <c r="AN812">
        <v>3.125</v>
      </c>
      <c r="AO812" t="s">
        <v>11991</v>
      </c>
      <c r="AP812">
        <v>1</v>
      </c>
      <c r="AQ812">
        <v>2</v>
      </c>
      <c r="AR812">
        <v>69.302676327662297</v>
      </c>
      <c r="AS812">
        <v>-0.25030953174471898</v>
      </c>
      <c r="AT812">
        <v>-4.4952430993141803</v>
      </c>
      <c r="AU812">
        <v>-2.3854946547190101</v>
      </c>
      <c r="AV812">
        <v>-2.9290397737338698</v>
      </c>
    </row>
    <row r="813" spans="1:48" x14ac:dyDescent="0.25">
      <c r="A813" t="s">
        <v>22543</v>
      </c>
      <c r="B813" s="6">
        <v>44664</v>
      </c>
      <c r="C813" t="s">
        <v>22544</v>
      </c>
      <c r="D813" t="s">
        <v>212</v>
      </c>
      <c r="E813">
        <v>79137304</v>
      </c>
      <c r="F813">
        <v>75776902.200000003</v>
      </c>
      <c r="G813">
        <v>2.8077807614905401E-2</v>
      </c>
      <c r="H813">
        <v>9.9333329999999993</v>
      </c>
      <c r="I813">
        <v>8.2181149999999992</v>
      </c>
      <c r="J813">
        <v>4.1308879999999997</v>
      </c>
      <c r="K813">
        <v>4.1308879999999997</v>
      </c>
      <c r="L813">
        <v>143.86659999999901</v>
      </c>
      <c r="M813">
        <v>144</v>
      </c>
      <c r="N813">
        <v>8.1945049999999995</v>
      </c>
      <c r="O813">
        <v>-0.26690000000000302</v>
      </c>
      <c r="P813">
        <v>-3.0406260597245902</v>
      </c>
      <c r="Q813">
        <v>-1.7945420000000101</v>
      </c>
      <c r="R813">
        <v>95.512039999999999</v>
      </c>
      <c r="S813">
        <v>95.910079999999994</v>
      </c>
      <c r="T813">
        <v>95.512039999999999</v>
      </c>
      <c r="U813">
        <v>95.910079999999994</v>
      </c>
      <c r="V813" t="s">
        <v>11987</v>
      </c>
      <c r="W813" t="s">
        <v>22545</v>
      </c>
      <c r="X813" t="s">
        <v>14225</v>
      </c>
      <c r="Y813" t="s">
        <v>625</v>
      </c>
      <c r="Z813" t="s">
        <v>11829</v>
      </c>
      <c r="AA813" t="s">
        <v>11839</v>
      </c>
      <c r="AB813" t="s">
        <v>11990</v>
      </c>
      <c r="AC813">
        <v>95.753707000000006</v>
      </c>
      <c r="AD813">
        <v>0.24166699999999999</v>
      </c>
      <c r="AE813" s="6">
        <v>44644</v>
      </c>
      <c r="AF813" s="6">
        <v>48297</v>
      </c>
      <c r="AG813" t="s">
        <v>21521</v>
      </c>
      <c r="AH813">
        <v>9.9333329999999993</v>
      </c>
      <c r="AI813">
        <v>8.2181154532455896</v>
      </c>
      <c r="AJ813">
        <v>79.35615</v>
      </c>
      <c r="AK813">
        <v>4.1308878955260004</v>
      </c>
      <c r="AL813">
        <v>144</v>
      </c>
      <c r="AM813">
        <v>139</v>
      </c>
      <c r="AN813">
        <v>3.625</v>
      </c>
      <c r="AO813" t="s">
        <v>11991</v>
      </c>
      <c r="AP813">
        <v>1</v>
      </c>
      <c r="AQ813">
        <v>2</v>
      </c>
      <c r="AR813">
        <v>69.302676327662297</v>
      </c>
      <c r="AS813">
        <v>-0.25030953174471898</v>
      </c>
      <c r="AT813">
        <v>-3.7177214912187599</v>
      </c>
      <c r="AU813">
        <v>-2.3854946547190101</v>
      </c>
      <c r="AV813">
        <v>-3.7177214912187599</v>
      </c>
    </row>
    <row r="814" spans="1:48" x14ac:dyDescent="0.25">
      <c r="A814" t="s">
        <v>21525</v>
      </c>
      <c r="B814" s="6">
        <v>44664</v>
      </c>
      <c r="C814" t="s">
        <v>21526</v>
      </c>
      <c r="D814" t="s">
        <v>212</v>
      </c>
      <c r="E814">
        <v>169579936.80000001</v>
      </c>
      <c r="F814">
        <v>166089417</v>
      </c>
      <c r="G814">
        <v>6.1541532604264697E-2</v>
      </c>
      <c r="H814">
        <v>27.7</v>
      </c>
      <c r="I814">
        <v>14.614322</v>
      </c>
      <c r="J814">
        <v>5.0575039999999998</v>
      </c>
      <c r="K814">
        <v>5.0575039999999998</v>
      </c>
      <c r="L814">
        <v>221.8794</v>
      </c>
      <c r="M814">
        <v>221</v>
      </c>
      <c r="N814">
        <v>14.573230000000001</v>
      </c>
      <c r="O814">
        <v>-7.2300000000002904E-2</v>
      </c>
      <c r="P814">
        <v>-0.31593852926620197</v>
      </c>
      <c r="Q814">
        <v>-3.5384560918471801</v>
      </c>
      <c r="R814">
        <v>96.75</v>
      </c>
      <c r="S814">
        <v>97.75</v>
      </c>
      <c r="T814">
        <v>96.75</v>
      </c>
      <c r="U814">
        <v>97.75</v>
      </c>
      <c r="V814" t="s">
        <v>11987</v>
      </c>
      <c r="W814" t="s">
        <v>21527</v>
      </c>
      <c r="X814" t="s">
        <v>14225</v>
      </c>
      <c r="Y814" t="s">
        <v>625</v>
      </c>
      <c r="Z814" t="s">
        <v>11894</v>
      </c>
      <c r="AA814" t="s">
        <v>389</v>
      </c>
      <c r="AB814" t="s">
        <v>11990</v>
      </c>
      <c r="AC814">
        <v>97.941666999999995</v>
      </c>
      <c r="AD814">
        <v>1.191667</v>
      </c>
      <c r="AE814" s="6">
        <v>43032</v>
      </c>
      <c r="AF814" s="6">
        <v>54788</v>
      </c>
      <c r="AG814" t="s">
        <v>21521</v>
      </c>
      <c r="AH814">
        <v>27.7</v>
      </c>
      <c r="AI814">
        <v>14.6143221024252</v>
      </c>
      <c r="AJ814">
        <v>315.50368400000002</v>
      </c>
      <c r="AK814">
        <v>5.0575041916785297</v>
      </c>
      <c r="AL814">
        <v>221</v>
      </c>
      <c r="AM814">
        <v>246</v>
      </c>
      <c r="AN814">
        <v>4.875</v>
      </c>
      <c r="AO814" t="s">
        <v>12197</v>
      </c>
      <c r="AP814">
        <v>1</v>
      </c>
      <c r="AQ814">
        <v>2</v>
      </c>
      <c r="AR814">
        <v>69.302676327662297</v>
      </c>
      <c r="AS814">
        <v>-0.25030953174471898</v>
      </c>
      <c r="AT814">
        <v>-4.4952430993141803</v>
      </c>
      <c r="AU814">
        <v>-2.3854946547190101</v>
      </c>
      <c r="AV814">
        <v>-2.9290397737338698</v>
      </c>
    </row>
    <row r="815" spans="1:48" x14ac:dyDescent="0.25">
      <c r="A815" t="s">
        <v>14403</v>
      </c>
      <c r="B815" s="6">
        <v>44664</v>
      </c>
      <c r="C815" t="s">
        <v>14404</v>
      </c>
      <c r="D815" t="s">
        <v>212</v>
      </c>
      <c r="E815">
        <v>59352978</v>
      </c>
      <c r="F815">
        <v>60536328</v>
      </c>
      <c r="G815">
        <v>2.24306790317482E-2</v>
      </c>
      <c r="H815">
        <v>2.5750000000000002</v>
      </c>
      <c r="I815">
        <v>2.3265440000000002</v>
      </c>
      <c r="J815">
        <v>5.255414</v>
      </c>
      <c r="K815">
        <v>5.255414</v>
      </c>
      <c r="L815">
        <v>278.47640000000001</v>
      </c>
      <c r="M815">
        <v>276</v>
      </c>
      <c r="N815">
        <v>2.3129520000000001</v>
      </c>
      <c r="O815">
        <v>0.23480000000000101</v>
      </c>
      <c r="P815">
        <v>1.4659857767284901</v>
      </c>
      <c r="Q815">
        <v>-2.0069512598686301</v>
      </c>
      <c r="R815">
        <v>99.55</v>
      </c>
      <c r="S815">
        <v>101.172</v>
      </c>
      <c r="T815">
        <v>99.55</v>
      </c>
      <c r="U815">
        <v>101.172</v>
      </c>
      <c r="V815" t="s">
        <v>11987</v>
      </c>
      <c r="W815" t="s">
        <v>11596</v>
      </c>
      <c r="X815" t="s">
        <v>14225</v>
      </c>
      <c r="Y815" t="s">
        <v>625</v>
      </c>
      <c r="Z815" t="s">
        <v>11839</v>
      </c>
      <c r="AA815" t="s">
        <v>11839</v>
      </c>
      <c r="AB815" t="s">
        <v>12045</v>
      </c>
      <c r="AC815">
        <v>101.99375000000001</v>
      </c>
      <c r="AD815">
        <v>2.4437500000000001</v>
      </c>
      <c r="AE815" s="6">
        <v>43784</v>
      </c>
      <c r="AF815" s="6">
        <v>45611</v>
      </c>
      <c r="AG815" t="s">
        <v>2308</v>
      </c>
      <c r="AH815">
        <v>2.5750000000000002</v>
      </c>
      <c r="AI815">
        <v>2.3265441807534399</v>
      </c>
      <c r="AJ815">
        <v>6.8137619999999997</v>
      </c>
      <c r="AK815">
        <v>5.2554140566334402</v>
      </c>
      <c r="AL815">
        <v>276</v>
      </c>
      <c r="AM815">
        <v>258</v>
      </c>
      <c r="AN815">
        <v>5.75</v>
      </c>
      <c r="AO815" t="s">
        <v>11991</v>
      </c>
      <c r="AP815">
        <v>1</v>
      </c>
      <c r="AQ815">
        <v>3</v>
      </c>
      <c r="AR815">
        <v>47.165032817861601</v>
      </c>
      <c r="AS815">
        <v>-7.2166357497202599E-2</v>
      </c>
      <c r="AT815">
        <v>-1.4501525665858801</v>
      </c>
      <c r="AU815">
        <v>-0.68121088446561295</v>
      </c>
      <c r="AV815">
        <v>-2.3693009005135499</v>
      </c>
    </row>
    <row r="816" spans="1:48" x14ac:dyDescent="0.25">
      <c r="A816" t="s">
        <v>18809</v>
      </c>
      <c r="B816" s="6">
        <v>44664</v>
      </c>
      <c r="C816" t="s">
        <v>18810</v>
      </c>
      <c r="D816" t="s">
        <v>212</v>
      </c>
      <c r="E816">
        <v>76310971.200000003</v>
      </c>
      <c r="F816">
        <v>74837745.200000003</v>
      </c>
      <c r="G816">
        <v>2.7729819379337901E-2</v>
      </c>
      <c r="H816">
        <v>4.3861109999999996</v>
      </c>
      <c r="I816">
        <v>3.8797579999999998</v>
      </c>
      <c r="J816">
        <v>5.4524540000000004</v>
      </c>
      <c r="K816">
        <v>5.4524540000000004</v>
      </c>
      <c r="L816">
        <v>282.9237</v>
      </c>
      <c r="M816">
        <v>283</v>
      </c>
      <c r="N816">
        <v>3.8589699999999998</v>
      </c>
      <c r="O816">
        <v>2.8100999999999901</v>
      </c>
      <c r="P816">
        <v>2.9600469258476498</v>
      </c>
      <c r="Q816">
        <v>-1.5644280162899</v>
      </c>
      <c r="R816">
        <v>97.5</v>
      </c>
      <c r="S816">
        <v>98.25</v>
      </c>
      <c r="T816">
        <v>97.5</v>
      </c>
      <c r="U816">
        <v>98.25</v>
      </c>
      <c r="V816" t="s">
        <v>11987</v>
      </c>
      <c r="W816" t="s">
        <v>18481</v>
      </c>
      <c r="X816" t="s">
        <v>14225</v>
      </c>
      <c r="Y816" t="s">
        <v>625</v>
      </c>
      <c r="Z816" t="s">
        <v>11839</v>
      </c>
      <c r="AA816" t="s">
        <v>11839</v>
      </c>
      <c r="AB816" t="s">
        <v>12045</v>
      </c>
      <c r="AC816">
        <v>98.069444000000004</v>
      </c>
      <c r="AD816">
        <v>0.56944399999999995</v>
      </c>
      <c r="AE816" s="6">
        <v>44446</v>
      </c>
      <c r="AF816" s="6">
        <v>46272</v>
      </c>
      <c r="AG816" t="s">
        <v>2308</v>
      </c>
      <c r="AH816">
        <v>4.3861109999999996</v>
      </c>
      <c r="AI816">
        <v>3.8797578715632701</v>
      </c>
      <c r="AJ816">
        <v>17.990749000000001</v>
      </c>
      <c r="AK816">
        <v>5.4524539271708896</v>
      </c>
      <c r="AL816">
        <v>283</v>
      </c>
      <c r="AM816">
        <v>275</v>
      </c>
      <c r="AN816">
        <v>5</v>
      </c>
      <c r="AO816" t="s">
        <v>11991</v>
      </c>
      <c r="AP816">
        <v>1</v>
      </c>
      <c r="AQ816">
        <v>3</v>
      </c>
      <c r="AR816">
        <v>47.165032817861601</v>
      </c>
      <c r="AS816">
        <v>-7.2166357497202599E-2</v>
      </c>
      <c r="AT816">
        <v>-1.4501525665858801</v>
      </c>
      <c r="AU816">
        <v>-0.68121088446561295</v>
      </c>
      <c r="AV816">
        <v>-2.3693009005135499</v>
      </c>
    </row>
    <row r="817" spans="1:48" x14ac:dyDescent="0.25">
      <c r="A817" t="s">
        <v>17789</v>
      </c>
      <c r="B817" s="6">
        <v>44664</v>
      </c>
      <c r="C817" t="s">
        <v>17790</v>
      </c>
      <c r="D817" t="s">
        <v>643</v>
      </c>
      <c r="E817">
        <v>127184952.59999999</v>
      </c>
      <c r="F817">
        <v>118506346.2</v>
      </c>
      <c r="G817">
        <v>4.3910456784377203E-2</v>
      </c>
      <c r="H817">
        <v>7.286111</v>
      </c>
      <c r="I817">
        <v>5.8016949999999996</v>
      </c>
      <c r="J817">
        <v>6.7292269999999998</v>
      </c>
      <c r="K817">
        <v>6.7292269999999998</v>
      </c>
      <c r="L817">
        <v>402.81810000000002</v>
      </c>
      <c r="M817">
        <v>404</v>
      </c>
      <c r="N817">
        <v>5.7735669999999999</v>
      </c>
      <c r="O817">
        <v>6.5599999999998895E-2</v>
      </c>
      <c r="P817">
        <v>-1.49185840574137</v>
      </c>
      <c r="Q817">
        <v>-6.8813018314293304</v>
      </c>
      <c r="R817">
        <v>92</v>
      </c>
      <c r="S817">
        <v>93</v>
      </c>
      <c r="T817">
        <v>92</v>
      </c>
      <c r="U817">
        <v>93</v>
      </c>
      <c r="V817" t="s">
        <v>11987</v>
      </c>
      <c r="W817" t="s">
        <v>17691</v>
      </c>
      <c r="X817" t="s">
        <v>14225</v>
      </c>
      <c r="Y817" t="s">
        <v>625</v>
      </c>
      <c r="Z817" t="s">
        <v>11859</v>
      </c>
      <c r="AA817" t="s">
        <v>11839</v>
      </c>
      <c r="AB817" t="s">
        <v>753</v>
      </c>
      <c r="AC817">
        <v>93.176389</v>
      </c>
      <c r="AD817">
        <v>1.1763889999999999</v>
      </c>
      <c r="AE817" s="6">
        <v>44391</v>
      </c>
      <c r="AF817" s="6">
        <v>47331</v>
      </c>
      <c r="AG817" t="s">
        <v>17538</v>
      </c>
      <c r="AH817">
        <v>7.286111</v>
      </c>
      <c r="AI817">
        <v>5.8016949753240699</v>
      </c>
      <c r="AJ817">
        <v>41.068641</v>
      </c>
      <c r="AK817">
        <v>6.7292272920993197</v>
      </c>
      <c r="AL817">
        <v>404</v>
      </c>
      <c r="AM817">
        <v>402</v>
      </c>
      <c r="AN817">
        <v>5.5</v>
      </c>
      <c r="AO817" t="s">
        <v>11991</v>
      </c>
      <c r="AP817">
        <v>1</v>
      </c>
      <c r="AQ817">
        <v>3</v>
      </c>
      <c r="AR817">
        <v>45.434266875218903</v>
      </c>
      <c r="AS817">
        <v>-0.16135260239795399</v>
      </c>
      <c r="AT817">
        <v>-4.1597631274571496</v>
      </c>
      <c r="AU817">
        <v>-1.57926729152872</v>
      </c>
      <c r="AV817">
        <v>-7.0121006292439301</v>
      </c>
    </row>
    <row r="818" spans="1:48" x14ac:dyDescent="0.25">
      <c r="A818" t="s">
        <v>14405</v>
      </c>
      <c r="B818" s="6">
        <v>44664</v>
      </c>
      <c r="C818" t="s">
        <v>14406</v>
      </c>
      <c r="D818" t="s">
        <v>212</v>
      </c>
      <c r="E818">
        <v>50873980.799999997</v>
      </c>
      <c r="F818">
        <v>52178333.200000003</v>
      </c>
      <c r="G818">
        <v>1.933377003621E-2</v>
      </c>
      <c r="H818">
        <v>6.7472219999999998</v>
      </c>
      <c r="I818">
        <v>1.6752800000000001</v>
      </c>
      <c r="J818">
        <v>4.9259539999999999</v>
      </c>
      <c r="K818">
        <v>4.9259539999999999</v>
      </c>
      <c r="L818">
        <v>223.06529999999901</v>
      </c>
      <c r="M818">
        <v>224</v>
      </c>
      <c r="N818">
        <v>5.5813389999999998</v>
      </c>
      <c r="O818">
        <v>0.20690000000000899</v>
      </c>
      <c r="P818">
        <v>0.12881438682579199</v>
      </c>
      <c r="Q818">
        <v>-1.81250638970775</v>
      </c>
      <c r="R818">
        <v>101.3</v>
      </c>
      <c r="S818">
        <v>101.542</v>
      </c>
      <c r="T818">
        <v>101.3</v>
      </c>
      <c r="U818">
        <v>101.542</v>
      </c>
      <c r="V818" t="s">
        <v>11987</v>
      </c>
      <c r="W818" t="s">
        <v>11518</v>
      </c>
      <c r="X818" t="s">
        <v>14225</v>
      </c>
      <c r="Y818" t="s">
        <v>625</v>
      </c>
      <c r="Z818" t="s">
        <v>11839</v>
      </c>
      <c r="AA818" t="s">
        <v>389</v>
      </c>
      <c r="AB818" t="s">
        <v>11990</v>
      </c>
      <c r="AC818">
        <v>102.563889</v>
      </c>
      <c r="AD818">
        <v>1.263889</v>
      </c>
      <c r="AE818" s="6">
        <v>43482</v>
      </c>
      <c r="AF818" s="6">
        <v>47135</v>
      </c>
      <c r="AG818" t="s">
        <v>1584</v>
      </c>
      <c r="AH818">
        <v>1.7472220000000001</v>
      </c>
      <c r="AI818">
        <v>1.6495928480425299</v>
      </c>
      <c r="AJ818">
        <v>3.7184520000000001</v>
      </c>
      <c r="AK818">
        <v>4.0729571244965301</v>
      </c>
      <c r="AL818">
        <v>186</v>
      </c>
      <c r="AM818">
        <v>155</v>
      </c>
      <c r="AN818">
        <v>5</v>
      </c>
      <c r="AO818" t="s">
        <v>11991</v>
      </c>
      <c r="AP818">
        <v>1</v>
      </c>
      <c r="AQ818">
        <v>3</v>
      </c>
      <c r="AR818">
        <v>51.483925967702199</v>
      </c>
      <c r="AS818">
        <v>1.0903830996355101E-2</v>
      </c>
      <c r="AT818">
        <v>1.8677722091779601</v>
      </c>
      <c r="AU818">
        <v>0.64868539814565196</v>
      </c>
      <c r="AV818">
        <v>6.29111832687237</v>
      </c>
    </row>
    <row r="819" spans="1:48" x14ac:dyDescent="0.25">
      <c r="A819" t="s">
        <v>14407</v>
      </c>
      <c r="B819" s="6">
        <v>44664</v>
      </c>
      <c r="C819" t="s">
        <v>14408</v>
      </c>
      <c r="D819" t="s">
        <v>360</v>
      </c>
      <c r="E819">
        <v>84789968.400000006</v>
      </c>
      <c r="F819">
        <v>79053102.900000006</v>
      </c>
      <c r="G819">
        <v>2.9291746555574399E-2</v>
      </c>
      <c r="H819">
        <v>8.0694440000000007</v>
      </c>
      <c r="I819">
        <v>7.0595949999999998</v>
      </c>
      <c r="J819">
        <v>3.743798</v>
      </c>
      <c r="K819">
        <v>3.743798</v>
      </c>
      <c r="L819">
        <v>104.5363</v>
      </c>
      <c r="M819">
        <v>105</v>
      </c>
      <c r="N819">
        <v>7.0300219999999998</v>
      </c>
      <c r="O819">
        <v>0.20080000000000001</v>
      </c>
      <c r="P819">
        <v>-2.4068090078613702</v>
      </c>
      <c r="Q819">
        <v>-8.9029532185542806</v>
      </c>
      <c r="R819">
        <v>92.05</v>
      </c>
      <c r="S819">
        <v>93.132000000000005</v>
      </c>
      <c r="T819">
        <v>92.05</v>
      </c>
      <c r="U819">
        <v>93.132000000000005</v>
      </c>
      <c r="V819" t="s">
        <v>11987</v>
      </c>
      <c r="W819" t="s">
        <v>9358</v>
      </c>
      <c r="X819" t="s">
        <v>14225</v>
      </c>
      <c r="Y819" t="s">
        <v>625</v>
      </c>
      <c r="Z819" t="s">
        <v>12266</v>
      </c>
      <c r="AA819" t="s">
        <v>350</v>
      </c>
      <c r="AB819" t="s">
        <v>11990</v>
      </c>
      <c r="AC819">
        <v>93.234027999999995</v>
      </c>
      <c r="AD819">
        <v>1.1840280000000001</v>
      </c>
      <c r="AE819" s="6">
        <v>43964</v>
      </c>
      <c r="AF819" s="6">
        <v>47616</v>
      </c>
      <c r="AG819" t="s">
        <v>2311</v>
      </c>
      <c r="AH819">
        <v>8.0694440000000007</v>
      </c>
      <c r="AI819">
        <v>7.0595948165839904</v>
      </c>
      <c r="AJ819">
        <v>57.471403000000002</v>
      </c>
      <c r="AK819">
        <v>3.74379783076321</v>
      </c>
      <c r="AL819">
        <v>105</v>
      </c>
      <c r="AM819">
        <v>102</v>
      </c>
      <c r="AN819">
        <v>2.75</v>
      </c>
      <c r="AO819" t="s">
        <v>11991</v>
      </c>
      <c r="AP819">
        <v>1</v>
      </c>
      <c r="AQ819">
        <v>3</v>
      </c>
      <c r="AR819">
        <v>48.002369996266502</v>
      </c>
      <c r="AS819">
        <v>7.4318607372525394E-2</v>
      </c>
      <c r="AT819">
        <v>0.307185677703955</v>
      </c>
      <c r="AU819">
        <v>0.60516674972603801</v>
      </c>
      <c r="AV819">
        <v>-11.120807901624101</v>
      </c>
    </row>
    <row r="820" spans="1:48" x14ac:dyDescent="0.25">
      <c r="A820" t="s">
        <v>14409</v>
      </c>
      <c r="B820" s="6">
        <v>44664</v>
      </c>
      <c r="C820" t="s">
        <v>14410</v>
      </c>
      <c r="D820" t="s">
        <v>360</v>
      </c>
      <c r="E820">
        <v>135663949.19999999</v>
      </c>
      <c r="F820">
        <v>127347466.90000001</v>
      </c>
      <c r="G820">
        <v>4.7186379661712498E-2</v>
      </c>
      <c r="H820">
        <v>7.7583330000000004</v>
      </c>
      <c r="I820">
        <v>6.8289210000000002</v>
      </c>
      <c r="J820">
        <v>3.7879499999999999</v>
      </c>
      <c r="K820">
        <v>3.7879499999999999</v>
      </c>
      <c r="L820">
        <v>108.847799999999</v>
      </c>
      <c r="M820">
        <v>109</v>
      </c>
      <c r="N820">
        <v>6.7960950000000002</v>
      </c>
      <c r="O820">
        <v>3.4000000000000599E-2</v>
      </c>
      <c r="P820">
        <v>-2.48103391489563</v>
      </c>
      <c r="Q820">
        <v>-9.0052358483775592</v>
      </c>
      <c r="R820">
        <v>93.174999999999997</v>
      </c>
      <c r="S820">
        <v>93.909000000000006</v>
      </c>
      <c r="T820">
        <v>93.174999999999997</v>
      </c>
      <c r="U820">
        <v>93.909000000000006</v>
      </c>
      <c r="V820" t="s">
        <v>11987</v>
      </c>
      <c r="W820" t="s">
        <v>9356</v>
      </c>
      <c r="X820" t="s">
        <v>14225</v>
      </c>
      <c r="Y820" t="s">
        <v>625</v>
      </c>
      <c r="Z820" t="s">
        <v>12266</v>
      </c>
      <c r="AA820" t="s">
        <v>350</v>
      </c>
      <c r="AB820" t="s">
        <v>11990</v>
      </c>
      <c r="AC820">
        <v>93.869792000000004</v>
      </c>
      <c r="AD820">
        <v>0.69479199999999997</v>
      </c>
      <c r="AE820" s="6">
        <v>43851</v>
      </c>
      <c r="AF820" s="6">
        <v>47504</v>
      </c>
      <c r="AG820" t="s">
        <v>2311</v>
      </c>
      <c r="AH820">
        <v>7.7583330000000004</v>
      </c>
      <c r="AI820">
        <v>6.8289206513619503</v>
      </c>
      <c r="AJ820">
        <v>53.590738000000002</v>
      </c>
      <c r="AK820">
        <v>3.7879495128471801</v>
      </c>
      <c r="AL820">
        <v>109</v>
      </c>
      <c r="AM820">
        <v>106</v>
      </c>
      <c r="AN820">
        <v>2.875</v>
      </c>
      <c r="AO820" t="s">
        <v>11991</v>
      </c>
      <c r="AP820">
        <v>1</v>
      </c>
      <c r="AQ820">
        <v>3</v>
      </c>
      <c r="AR820">
        <v>48.002369996266502</v>
      </c>
      <c r="AS820">
        <v>7.4318607372525394E-2</v>
      </c>
      <c r="AT820">
        <v>0.307185677703955</v>
      </c>
      <c r="AU820">
        <v>0.60516674972603801</v>
      </c>
      <c r="AV820">
        <v>-11.120807901624101</v>
      </c>
    </row>
    <row r="821" spans="1:48" x14ac:dyDescent="0.25">
      <c r="A821" t="s">
        <v>14411</v>
      </c>
      <c r="B821" s="6">
        <v>44664</v>
      </c>
      <c r="C821" t="s">
        <v>14412</v>
      </c>
      <c r="D821" t="s">
        <v>360</v>
      </c>
      <c r="E821">
        <v>84789968.400000006</v>
      </c>
      <c r="F821">
        <v>85035505.700000003</v>
      </c>
      <c r="G821">
        <v>3.1508421446730099E-2</v>
      </c>
      <c r="H821">
        <v>6.8527779999999998</v>
      </c>
      <c r="I821">
        <v>5.9944550000000003</v>
      </c>
      <c r="J821">
        <v>3.6527270000000001</v>
      </c>
      <c r="K821">
        <v>3.6527270000000001</v>
      </c>
      <c r="L821">
        <v>95.462800000000001</v>
      </c>
      <c r="M821">
        <v>96</v>
      </c>
      <c r="N821">
        <v>5.9635119999999997</v>
      </c>
      <c r="O821">
        <v>0.41720000000000601</v>
      </c>
      <c r="P821">
        <v>-2.1445723359454001</v>
      </c>
      <c r="Q821">
        <v>-7.4007656443340197</v>
      </c>
      <c r="R821">
        <v>99.737499999999997</v>
      </c>
      <c r="S821">
        <v>100.58150000000001</v>
      </c>
      <c r="T821">
        <v>99.737499999999997</v>
      </c>
      <c r="U821">
        <v>100.58150000000001</v>
      </c>
      <c r="V821" t="s">
        <v>11987</v>
      </c>
      <c r="W821" t="s">
        <v>9355</v>
      </c>
      <c r="X821" t="s">
        <v>14225</v>
      </c>
      <c r="Y821" t="s">
        <v>625</v>
      </c>
      <c r="Z821" t="s">
        <v>12266</v>
      </c>
      <c r="AA821" t="s">
        <v>350</v>
      </c>
      <c r="AB821" t="s">
        <v>11990</v>
      </c>
      <c r="AC821">
        <v>100.28958299999999</v>
      </c>
      <c r="AD821">
        <v>0.55208299999999999</v>
      </c>
      <c r="AE821" s="6">
        <v>43521</v>
      </c>
      <c r="AF821" s="6">
        <v>47174</v>
      </c>
      <c r="AG821" t="s">
        <v>2311</v>
      </c>
      <c r="AH821">
        <v>6.8527779999999998</v>
      </c>
      <c r="AI821">
        <v>5.9944549153719002</v>
      </c>
      <c r="AJ821">
        <v>41.754579999999997</v>
      </c>
      <c r="AK821">
        <v>3.6527270440335</v>
      </c>
      <c r="AL821">
        <v>96</v>
      </c>
      <c r="AM821">
        <v>94</v>
      </c>
      <c r="AN821">
        <v>3.75</v>
      </c>
      <c r="AO821" t="s">
        <v>11991</v>
      </c>
      <c r="AP821">
        <v>1</v>
      </c>
      <c r="AQ821">
        <v>3</v>
      </c>
      <c r="AR821">
        <v>48.002369996266502</v>
      </c>
      <c r="AS821">
        <v>7.4318607372525394E-2</v>
      </c>
      <c r="AT821">
        <v>0.307185677703955</v>
      </c>
      <c r="AU821">
        <v>0.60516674972603801</v>
      </c>
      <c r="AV821">
        <v>-11.120807901624101</v>
      </c>
    </row>
    <row r="822" spans="1:48" x14ac:dyDescent="0.25">
      <c r="A822" t="s">
        <v>14413</v>
      </c>
      <c r="B822" s="6">
        <v>44664</v>
      </c>
      <c r="C822" t="s">
        <v>14414</v>
      </c>
      <c r="D822" t="s">
        <v>360</v>
      </c>
      <c r="E822">
        <v>84789968.400000006</v>
      </c>
      <c r="F822">
        <v>86174282.5</v>
      </c>
      <c r="G822">
        <v>3.19303752848926E-2</v>
      </c>
      <c r="H822">
        <v>0.74722200000000005</v>
      </c>
      <c r="I822">
        <v>0.73584499999999997</v>
      </c>
      <c r="J822">
        <v>2.5400469999999999</v>
      </c>
      <c r="K822">
        <v>2.5400469999999999</v>
      </c>
      <c r="L822">
        <v>113.1891</v>
      </c>
      <c r="M822">
        <v>103</v>
      </c>
      <c r="N822">
        <v>0.72634900000000002</v>
      </c>
      <c r="O822">
        <v>0.16290000000001001</v>
      </c>
      <c r="P822">
        <v>7.7270472143364799E-2</v>
      </c>
      <c r="Q822">
        <v>-0.47393288985123599</v>
      </c>
      <c r="R822">
        <v>100.70625</v>
      </c>
      <c r="S822">
        <v>100.79225</v>
      </c>
      <c r="T822">
        <v>100.70625</v>
      </c>
      <c r="U822">
        <v>100.79225</v>
      </c>
      <c r="V822" t="s">
        <v>11987</v>
      </c>
      <c r="W822" t="s">
        <v>9354</v>
      </c>
      <c r="X822" t="s">
        <v>14225</v>
      </c>
      <c r="Y822" t="s">
        <v>625</v>
      </c>
      <c r="Z822" t="s">
        <v>12266</v>
      </c>
      <c r="AA822" t="s">
        <v>350</v>
      </c>
      <c r="AB822" t="s">
        <v>11990</v>
      </c>
      <c r="AC822">
        <v>101.632639</v>
      </c>
      <c r="AD822">
        <v>0.92638900000000002</v>
      </c>
      <c r="AE822" s="6">
        <v>41290</v>
      </c>
      <c r="AF822" s="6">
        <v>44942</v>
      </c>
      <c r="AG822" t="s">
        <v>2311</v>
      </c>
      <c r="AH822">
        <v>0.74722200000000005</v>
      </c>
      <c r="AI822">
        <v>0.73584463278794199</v>
      </c>
      <c r="AJ822">
        <v>1.1516500000000001</v>
      </c>
      <c r="AK822">
        <v>2.5400467974596501</v>
      </c>
      <c r="AL822">
        <v>103</v>
      </c>
      <c r="AM822">
        <v>70</v>
      </c>
      <c r="AN822">
        <v>3.625</v>
      </c>
      <c r="AO822" t="s">
        <v>11991</v>
      </c>
      <c r="AP822">
        <v>1</v>
      </c>
      <c r="AQ822">
        <v>3</v>
      </c>
      <c r="AR822">
        <v>48.002369996266502</v>
      </c>
      <c r="AS822">
        <v>7.4318607372525394E-2</v>
      </c>
      <c r="AT822">
        <v>0.307185677703955</v>
      </c>
      <c r="AU822">
        <v>0.60516674972603801</v>
      </c>
      <c r="AV822">
        <v>-11.120807901624101</v>
      </c>
    </row>
    <row r="823" spans="1:48" x14ac:dyDescent="0.25">
      <c r="A823" t="s">
        <v>14415</v>
      </c>
      <c r="B823" s="6">
        <v>44664</v>
      </c>
      <c r="C823" t="s">
        <v>14416</v>
      </c>
      <c r="D823" t="s">
        <v>360</v>
      </c>
      <c r="E823">
        <v>84789968.400000006</v>
      </c>
      <c r="F823">
        <v>78868802.599999994</v>
      </c>
      <c r="G823">
        <v>2.92234572897382E-2</v>
      </c>
      <c r="H823">
        <v>7.7833329999999998</v>
      </c>
      <c r="I823">
        <v>6.846768</v>
      </c>
      <c r="J823">
        <v>3.8794960000000001</v>
      </c>
      <c r="K823">
        <v>3.8794960000000001</v>
      </c>
      <c r="L823">
        <v>118.0107</v>
      </c>
      <c r="M823">
        <v>118</v>
      </c>
      <c r="N823">
        <v>6.8142760000000004</v>
      </c>
      <c r="O823">
        <v>6.9999999999999999E-4</v>
      </c>
      <c r="P823">
        <v>-2.7897904802304798</v>
      </c>
      <c r="Q823">
        <v>-9.9115430272320104</v>
      </c>
      <c r="R823">
        <v>92.393749999999997</v>
      </c>
      <c r="S823">
        <v>93.303749999999994</v>
      </c>
      <c r="T823">
        <v>92.393749999999997</v>
      </c>
      <c r="U823">
        <v>93.303749999999994</v>
      </c>
      <c r="V823" t="s">
        <v>11987</v>
      </c>
      <c r="W823" t="s">
        <v>9386</v>
      </c>
      <c r="X823" t="s">
        <v>14225</v>
      </c>
      <c r="Y823" t="s">
        <v>625</v>
      </c>
      <c r="Z823" t="s">
        <v>11839</v>
      </c>
      <c r="AA823" t="s">
        <v>389</v>
      </c>
      <c r="AB823" t="s">
        <v>11990</v>
      </c>
      <c r="AC823">
        <v>93.016666999999998</v>
      </c>
      <c r="AD823">
        <v>0.62291700000000005</v>
      </c>
      <c r="AE823" s="6">
        <v>43860</v>
      </c>
      <c r="AF823" s="6">
        <v>47513</v>
      </c>
      <c r="AG823" t="s">
        <v>2329</v>
      </c>
      <c r="AH823">
        <v>7.7833329999999998</v>
      </c>
      <c r="AI823">
        <v>6.8467678592644097</v>
      </c>
      <c r="AJ823">
        <v>53.853507999999998</v>
      </c>
      <c r="AK823">
        <v>3.8794956070319899</v>
      </c>
      <c r="AL823">
        <v>118</v>
      </c>
      <c r="AM823">
        <v>116</v>
      </c>
      <c r="AN823">
        <v>2.875</v>
      </c>
      <c r="AO823" t="s">
        <v>11991</v>
      </c>
      <c r="AP823">
        <v>1</v>
      </c>
      <c r="AQ823">
        <v>3</v>
      </c>
      <c r="AR823">
        <v>56.212040197109999</v>
      </c>
      <c r="AS823">
        <v>6.5397746303851506E-2</v>
      </c>
      <c r="AT823">
        <v>-1.0695608171873701</v>
      </c>
      <c r="AU823">
        <v>0.45867034094511799</v>
      </c>
      <c r="AV823">
        <v>-8.2702426292094504</v>
      </c>
    </row>
    <row r="824" spans="1:48" x14ac:dyDescent="0.25">
      <c r="A824" t="s">
        <v>14417</v>
      </c>
      <c r="B824" s="6">
        <v>44664</v>
      </c>
      <c r="C824" t="s">
        <v>14418</v>
      </c>
      <c r="D824" t="s">
        <v>360</v>
      </c>
      <c r="E824">
        <v>84789968.400000006</v>
      </c>
      <c r="F824">
        <v>86112162</v>
      </c>
      <c r="G824">
        <v>3.19073576102765E-2</v>
      </c>
      <c r="H824">
        <v>3.4249999999999998</v>
      </c>
      <c r="I824">
        <v>3.197139</v>
      </c>
      <c r="J824">
        <v>3.3674949999999999</v>
      </c>
      <c r="K824">
        <v>3.3674949999999999</v>
      </c>
      <c r="L824">
        <v>78.464499999999902</v>
      </c>
      <c r="M824">
        <v>77</v>
      </c>
      <c r="N824">
        <v>3.1787879999999999</v>
      </c>
      <c r="O824">
        <v>0.103999999999992</v>
      </c>
      <c r="P824">
        <v>2.5305978596779001E-2</v>
      </c>
      <c r="Q824">
        <v>-4.4368208309775499</v>
      </c>
      <c r="R824">
        <v>101.26875</v>
      </c>
      <c r="S824">
        <v>101.62675</v>
      </c>
      <c r="T824">
        <v>101.26875</v>
      </c>
      <c r="U824">
        <v>101.62675</v>
      </c>
      <c r="V824" t="s">
        <v>11987</v>
      </c>
      <c r="W824" t="s">
        <v>9385</v>
      </c>
      <c r="X824" t="s">
        <v>14225</v>
      </c>
      <c r="Y824" t="s">
        <v>625</v>
      </c>
      <c r="Z824" t="s">
        <v>12267</v>
      </c>
      <c r="AA824" t="s">
        <v>389</v>
      </c>
      <c r="AB824" t="s">
        <v>11990</v>
      </c>
      <c r="AC824">
        <v>101.559375</v>
      </c>
      <c r="AD824">
        <v>0.29062500000000002</v>
      </c>
      <c r="AE824" s="6">
        <v>42268</v>
      </c>
      <c r="AF824" s="6">
        <v>45921</v>
      </c>
      <c r="AG824" t="s">
        <v>2329</v>
      </c>
      <c r="AH824">
        <v>3.4249999999999998</v>
      </c>
      <c r="AI824">
        <v>3.1971390249718699</v>
      </c>
      <c r="AJ824">
        <v>12.235562</v>
      </c>
      <c r="AK824">
        <v>3.3674953012420801</v>
      </c>
      <c r="AL824">
        <v>77</v>
      </c>
      <c r="AM824">
        <v>66</v>
      </c>
      <c r="AN824">
        <v>3.875</v>
      </c>
      <c r="AO824" t="s">
        <v>11991</v>
      </c>
      <c r="AP824">
        <v>1</v>
      </c>
      <c r="AQ824">
        <v>3</v>
      </c>
      <c r="AR824">
        <v>56.212040197109999</v>
      </c>
      <c r="AS824">
        <v>6.5397746303851506E-2</v>
      </c>
      <c r="AT824">
        <v>-1.0695608171873701</v>
      </c>
      <c r="AU824">
        <v>0.45867034094511799</v>
      </c>
      <c r="AV824">
        <v>-8.2702426292094504</v>
      </c>
    </row>
    <row r="825" spans="1:48" x14ac:dyDescent="0.25">
      <c r="A825" t="s">
        <v>14419</v>
      </c>
      <c r="B825" s="6">
        <v>44664</v>
      </c>
      <c r="C825" t="s">
        <v>14420</v>
      </c>
      <c r="D825" t="s">
        <v>360</v>
      </c>
      <c r="E825">
        <v>50873980.799999997</v>
      </c>
      <c r="F825">
        <v>51065817.899999999</v>
      </c>
      <c r="G825">
        <v>1.89215469357598E-2</v>
      </c>
      <c r="H825">
        <v>2.213889</v>
      </c>
      <c r="I825">
        <v>2.1175519999999999</v>
      </c>
      <c r="J825">
        <v>3.0552769999999998</v>
      </c>
      <c r="K825">
        <v>3.0552769999999998</v>
      </c>
      <c r="L825">
        <v>66.479399999999899</v>
      </c>
      <c r="M825">
        <v>64</v>
      </c>
      <c r="N825">
        <v>2.1084499999999999</v>
      </c>
      <c r="O825">
        <v>9.5599999999995605E-2</v>
      </c>
      <c r="P825">
        <v>-0.13265722778547001</v>
      </c>
      <c r="Q825">
        <v>-2.9074164721228</v>
      </c>
      <c r="R825">
        <v>99.518749999999997</v>
      </c>
      <c r="S825">
        <v>99.879750000000001</v>
      </c>
      <c r="T825">
        <v>99.518749999999997</v>
      </c>
      <c r="U825">
        <v>99.879750000000001</v>
      </c>
      <c r="V825" t="s">
        <v>11987</v>
      </c>
      <c r="W825" t="s">
        <v>9384</v>
      </c>
      <c r="X825" t="s">
        <v>14225</v>
      </c>
      <c r="Y825" t="s">
        <v>625</v>
      </c>
      <c r="Z825" t="s">
        <v>11839</v>
      </c>
      <c r="AA825" t="s">
        <v>389</v>
      </c>
      <c r="AB825" t="s">
        <v>11990</v>
      </c>
      <c r="AC825">
        <v>100.377083</v>
      </c>
      <c r="AD825">
        <v>0.85833300000000001</v>
      </c>
      <c r="AE825" s="6">
        <v>42921</v>
      </c>
      <c r="AF825" s="6">
        <v>45478</v>
      </c>
      <c r="AG825" t="s">
        <v>2329</v>
      </c>
      <c r="AH825">
        <v>2.213889</v>
      </c>
      <c r="AI825">
        <v>2.1175524749004402</v>
      </c>
      <c r="AJ825">
        <v>5.5698970000000001</v>
      </c>
      <c r="AK825">
        <v>3.0552772812355502</v>
      </c>
      <c r="AL825">
        <v>64</v>
      </c>
      <c r="AM825">
        <v>42</v>
      </c>
      <c r="AN825">
        <v>3</v>
      </c>
      <c r="AO825" t="s">
        <v>11991</v>
      </c>
      <c r="AP825">
        <v>1</v>
      </c>
      <c r="AQ825">
        <v>3</v>
      </c>
      <c r="AR825">
        <v>56.212040197109999</v>
      </c>
      <c r="AS825">
        <v>6.5397746303851506E-2</v>
      </c>
      <c r="AT825">
        <v>-1.0695608171873701</v>
      </c>
      <c r="AU825">
        <v>0.45867034094511799</v>
      </c>
      <c r="AV825">
        <v>-8.2702426292094504</v>
      </c>
    </row>
    <row r="826" spans="1:48" x14ac:dyDescent="0.25">
      <c r="A826" t="s">
        <v>14421</v>
      </c>
      <c r="B826" s="6">
        <v>44664</v>
      </c>
      <c r="C826" t="s">
        <v>14422</v>
      </c>
      <c r="D826" t="s">
        <v>360</v>
      </c>
      <c r="E826">
        <v>118705955.40000001</v>
      </c>
      <c r="F826">
        <v>121755214.59999999</v>
      </c>
      <c r="G826">
        <v>4.51142682430795E-2</v>
      </c>
      <c r="H826">
        <v>1.4750000000000001</v>
      </c>
      <c r="I826">
        <v>1.4293640000000001</v>
      </c>
      <c r="J826">
        <v>2.6185200000000002</v>
      </c>
      <c r="K826">
        <v>2.6185200000000002</v>
      </c>
      <c r="L826">
        <v>63.042000000000002</v>
      </c>
      <c r="M826">
        <v>57</v>
      </c>
      <c r="N826">
        <v>1.4239440000000001</v>
      </c>
      <c r="O826">
        <v>7.9300000000004298E-2</v>
      </c>
      <c r="P826">
        <v>0.11570610891118401</v>
      </c>
      <c r="Q826">
        <v>-1.7319919793540299</v>
      </c>
      <c r="R826">
        <v>102.45625</v>
      </c>
      <c r="S826">
        <v>102.70425</v>
      </c>
      <c r="T826">
        <v>102.45625</v>
      </c>
      <c r="U826">
        <v>102.70425</v>
      </c>
      <c r="V826" t="s">
        <v>11987</v>
      </c>
      <c r="W826" t="s">
        <v>9382</v>
      </c>
      <c r="X826" t="s">
        <v>14225</v>
      </c>
      <c r="Y826" t="s">
        <v>625</v>
      </c>
      <c r="Z826" t="s">
        <v>12267</v>
      </c>
      <c r="AA826" t="s">
        <v>389</v>
      </c>
      <c r="AB826" t="s">
        <v>11990</v>
      </c>
      <c r="AC826">
        <v>102.56874999999999</v>
      </c>
      <c r="AD826">
        <v>0.1125</v>
      </c>
      <c r="AE826" s="6">
        <v>41556</v>
      </c>
      <c r="AF826" s="6">
        <v>45208</v>
      </c>
      <c r="AG826" t="s">
        <v>2329</v>
      </c>
      <c r="AH826">
        <v>1.4750000000000001</v>
      </c>
      <c r="AI826">
        <v>1.4293643713431301</v>
      </c>
      <c r="AJ826">
        <v>3.1839029999999999</v>
      </c>
      <c r="AK826">
        <v>2.6185196390972698</v>
      </c>
      <c r="AL826">
        <v>57</v>
      </c>
      <c r="AM826">
        <v>22</v>
      </c>
      <c r="AN826">
        <v>4.5</v>
      </c>
      <c r="AO826" t="s">
        <v>11991</v>
      </c>
      <c r="AP826">
        <v>1</v>
      </c>
      <c r="AQ826">
        <v>3</v>
      </c>
      <c r="AR826">
        <v>56.212040197109999</v>
      </c>
      <c r="AS826">
        <v>6.5397746303851506E-2</v>
      </c>
      <c r="AT826">
        <v>-1.0695608171873701</v>
      </c>
      <c r="AU826">
        <v>0.45867034094511799</v>
      </c>
      <c r="AV826">
        <v>-8.2702426292094504</v>
      </c>
    </row>
    <row r="827" spans="1:48" x14ac:dyDescent="0.25">
      <c r="A827" t="s">
        <v>14423</v>
      </c>
      <c r="B827" s="6">
        <v>44664</v>
      </c>
      <c r="C827" t="s">
        <v>14424</v>
      </c>
      <c r="D827" t="s">
        <v>360</v>
      </c>
      <c r="E827">
        <v>141316614</v>
      </c>
      <c r="F827">
        <v>141850477.09999999</v>
      </c>
      <c r="G827">
        <v>5.2560216765987898E-2</v>
      </c>
      <c r="H827">
        <v>5.7277779999999998</v>
      </c>
      <c r="I827">
        <v>5.1241380000000003</v>
      </c>
      <c r="J827">
        <v>3.4765700000000002</v>
      </c>
      <c r="K827">
        <v>3.4765700000000002</v>
      </c>
      <c r="L827">
        <v>80.828400000000002</v>
      </c>
      <c r="M827">
        <v>81</v>
      </c>
      <c r="N827">
        <v>5.1003230000000004</v>
      </c>
      <c r="O827">
        <v>0.132299999999996</v>
      </c>
      <c r="P827">
        <v>-1.24954780400898</v>
      </c>
      <c r="Q827">
        <v>-6.2526850442627797</v>
      </c>
      <c r="R827">
        <v>99.424999999999997</v>
      </c>
      <c r="S827">
        <v>100.117</v>
      </c>
      <c r="T827">
        <v>99.424999999999997</v>
      </c>
      <c r="U827">
        <v>100.117</v>
      </c>
      <c r="V827" t="s">
        <v>11987</v>
      </c>
      <c r="W827" t="s">
        <v>9380</v>
      </c>
      <c r="X827" t="s">
        <v>14225</v>
      </c>
      <c r="Y827" t="s">
        <v>625</v>
      </c>
      <c r="Z827" t="s">
        <v>11839</v>
      </c>
      <c r="AA827" t="s">
        <v>358</v>
      </c>
      <c r="AB827" t="s">
        <v>11990</v>
      </c>
      <c r="AC827">
        <v>100.37777800000001</v>
      </c>
      <c r="AD827">
        <v>0.95277800000000001</v>
      </c>
      <c r="AE827" s="6">
        <v>43110</v>
      </c>
      <c r="AF827" s="6">
        <v>46762</v>
      </c>
      <c r="AG827" t="s">
        <v>2326</v>
      </c>
      <c r="AH827">
        <v>5.7277779999999998</v>
      </c>
      <c r="AI827">
        <v>5.1241379348185996</v>
      </c>
      <c r="AJ827">
        <v>30.518311000000001</v>
      </c>
      <c r="AK827">
        <v>3.4765695785594999</v>
      </c>
      <c r="AL827">
        <v>81</v>
      </c>
      <c r="AM827">
        <v>77</v>
      </c>
      <c r="AN827">
        <v>3.5</v>
      </c>
      <c r="AO827" t="s">
        <v>11991</v>
      </c>
      <c r="AP827">
        <v>1</v>
      </c>
      <c r="AQ827">
        <v>1</v>
      </c>
      <c r="AR827">
        <v>89.898205679612403</v>
      </c>
      <c r="AS827">
        <v>-6.9714767655611298E-2</v>
      </c>
      <c r="AT827">
        <v>-1.37580692010929</v>
      </c>
      <c r="AU827">
        <v>-0.65914657589158299</v>
      </c>
      <c r="AV827">
        <v>-1.90507665162462</v>
      </c>
    </row>
    <row r="828" spans="1:48" x14ac:dyDescent="0.25">
      <c r="A828" t="s">
        <v>14425</v>
      </c>
      <c r="B828" s="6">
        <v>44664</v>
      </c>
      <c r="C828" t="s">
        <v>14426</v>
      </c>
      <c r="D828" t="s">
        <v>360</v>
      </c>
      <c r="E828">
        <v>141316614</v>
      </c>
      <c r="F828">
        <v>143048232.90000001</v>
      </c>
      <c r="G828">
        <v>5.3004024262544899E-2</v>
      </c>
      <c r="H828">
        <v>3.7361110000000002</v>
      </c>
      <c r="I828">
        <v>3.4577309999999999</v>
      </c>
      <c r="J828">
        <v>3.394752</v>
      </c>
      <c r="K828">
        <v>3.394752</v>
      </c>
      <c r="L828">
        <v>79.883499999999998</v>
      </c>
      <c r="M828">
        <v>78</v>
      </c>
      <c r="N828">
        <v>3.4370419999999999</v>
      </c>
      <c r="O828">
        <v>3.9799999999989802E-2</v>
      </c>
      <c r="P828">
        <v>-0.84148851505801903</v>
      </c>
      <c r="Q828">
        <v>-4.7679708369379803</v>
      </c>
      <c r="R828">
        <v>100.26875</v>
      </c>
      <c r="S828">
        <v>100.79774999999999</v>
      </c>
      <c r="T828">
        <v>100.26875</v>
      </c>
      <c r="U828">
        <v>100.79774999999999</v>
      </c>
      <c r="V828" t="s">
        <v>11987</v>
      </c>
      <c r="W828" t="s">
        <v>9379</v>
      </c>
      <c r="X828" t="s">
        <v>14225</v>
      </c>
      <c r="Y828" t="s">
        <v>625</v>
      </c>
      <c r="Z828" t="s">
        <v>11839</v>
      </c>
      <c r="AA828" t="s">
        <v>358</v>
      </c>
      <c r="AB828" t="s">
        <v>11990</v>
      </c>
      <c r="AC828">
        <v>101.225347</v>
      </c>
      <c r="AD828">
        <v>0.95659700000000003</v>
      </c>
      <c r="AE828" s="6">
        <v>42382</v>
      </c>
      <c r="AF828" s="6">
        <v>46035</v>
      </c>
      <c r="AG828" t="s">
        <v>2326</v>
      </c>
      <c r="AH828">
        <v>3.7361110000000002</v>
      </c>
      <c r="AI828">
        <v>3.45773149468938</v>
      </c>
      <c r="AJ828">
        <v>14.270913999999999</v>
      </c>
      <c r="AK828">
        <v>3.39475201518766</v>
      </c>
      <c r="AL828">
        <v>78</v>
      </c>
      <c r="AM828">
        <v>69</v>
      </c>
      <c r="AN828">
        <v>3.625</v>
      </c>
      <c r="AO828" t="s">
        <v>11991</v>
      </c>
      <c r="AP828">
        <v>1</v>
      </c>
      <c r="AQ828">
        <v>1</v>
      </c>
      <c r="AR828">
        <v>89.898205679612403</v>
      </c>
      <c r="AS828">
        <v>-6.9714767655611298E-2</v>
      </c>
      <c r="AT828">
        <v>-1.37580692010929</v>
      </c>
      <c r="AU828">
        <v>-0.65914657589158299</v>
      </c>
      <c r="AV828">
        <v>-1.90507665162462</v>
      </c>
    </row>
    <row r="829" spans="1:48" x14ac:dyDescent="0.25">
      <c r="A829" t="s">
        <v>14427</v>
      </c>
      <c r="B829" s="6">
        <v>44664</v>
      </c>
      <c r="C829" t="s">
        <v>14428</v>
      </c>
      <c r="D829" t="s">
        <v>360</v>
      </c>
      <c r="E829">
        <v>67831974.400000006</v>
      </c>
      <c r="F829">
        <v>66723580.899999999</v>
      </c>
      <c r="G829">
        <v>2.47232575464746E-2</v>
      </c>
      <c r="H829">
        <v>2.411111</v>
      </c>
      <c r="I829">
        <v>2.3253910000000002</v>
      </c>
      <c r="J829">
        <v>3.182404</v>
      </c>
      <c r="K829">
        <v>3.182404</v>
      </c>
      <c r="L829">
        <v>74.813699999999898</v>
      </c>
      <c r="M829">
        <v>71</v>
      </c>
      <c r="N829">
        <v>2.3123749999999998</v>
      </c>
      <c r="O829">
        <v>5.9999999999993302E-2</v>
      </c>
      <c r="P829">
        <v>-0.28159776812659498</v>
      </c>
      <c r="Q829">
        <v>-2.9294106732120802</v>
      </c>
      <c r="R829">
        <v>98.143749999999997</v>
      </c>
      <c r="S829">
        <v>98.426749999999998</v>
      </c>
      <c r="T829">
        <v>98.143749999999997</v>
      </c>
      <c r="U829">
        <v>98.426749999999998</v>
      </c>
      <c r="V829" t="s">
        <v>11987</v>
      </c>
      <c r="W829" t="s">
        <v>11706</v>
      </c>
      <c r="X829" t="s">
        <v>14225</v>
      </c>
      <c r="Y829" t="s">
        <v>625</v>
      </c>
      <c r="Z829" t="s">
        <v>11839</v>
      </c>
      <c r="AA829" t="s">
        <v>358</v>
      </c>
      <c r="AB829" t="s">
        <v>11990</v>
      </c>
      <c r="AC829">
        <v>98.365971999999999</v>
      </c>
      <c r="AD829">
        <v>0.222222</v>
      </c>
      <c r="AE829" s="6">
        <v>43724</v>
      </c>
      <c r="AF829" s="6">
        <v>45551</v>
      </c>
      <c r="AG829" t="s">
        <v>3804</v>
      </c>
      <c r="AH829">
        <v>2.411111</v>
      </c>
      <c r="AI829">
        <v>2.3253912549404498</v>
      </c>
      <c r="AJ829">
        <v>6.5596509999999997</v>
      </c>
      <c r="AK829">
        <v>3.1824037226202901</v>
      </c>
      <c r="AL829">
        <v>71</v>
      </c>
      <c r="AM829">
        <v>51</v>
      </c>
      <c r="AN829">
        <v>2.5</v>
      </c>
      <c r="AO829" t="s">
        <v>11991</v>
      </c>
      <c r="AP829">
        <v>1</v>
      </c>
      <c r="AQ829">
        <v>2</v>
      </c>
      <c r="AR829">
        <v>62.0797902249532</v>
      </c>
      <c r="AS829">
        <v>-7.6780739263426698E-2</v>
      </c>
      <c r="AT829">
        <v>-1.56004240262359</v>
      </c>
      <c r="AU829">
        <v>-0.72274032036192803</v>
      </c>
      <c r="AV829">
        <v>-0.65831566542168896</v>
      </c>
    </row>
    <row r="830" spans="1:48" x14ac:dyDescent="0.25">
      <c r="A830" t="s">
        <v>14429</v>
      </c>
      <c r="B830" s="6">
        <v>44664</v>
      </c>
      <c r="C830" t="s">
        <v>14430</v>
      </c>
      <c r="D830" t="s">
        <v>360</v>
      </c>
      <c r="E830">
        <v>101747961.59999999</v>
      </c>
      <c r="F830">
        <v>99668134.599999994</v>
      </c>
      <c r="G830">
        <v>3.6930286492769297E-2</v>
      </c>
      <c r="H830">
        <v>3.052778</v>
      </c>
      <c r="I830">
        <v>2.8944740000000002</v>
      </c>
      <c r="J830">
        <v>3.3497400000000002</v>
      </c>
      <c r="K830">
        <v>3.3497400000000002</v>
      </c>
      <c r="L830">
        <v>78.252300000000005</v>
      </c>
      <c r="M830">
        <v>78</v>
      </c>
      <c r="N830">
        <v>2.8806530000000001</v>
      </c>
      <c r="O830">
        <v>0.28300000000001102</v>
      </c>
      <c r="P830">
        <v>0.28652042815984202</v>
      </c>
      <c r="Q830">
        <v>-3.6588149617889401</v>
      </c>
      <c r="R830">
        <v>96.893749999999997</v>
      </c>
      <c r="S830">
        <v>97.192750000000004</v>
      </c>
      <c r="T830">
        <v>96.893749999999997</v>
      </c>
      <c r="U830">
        <v>97.192750000000004</v>
      </c>
      <c r="V830" t="s">
        <v>11987</v>
      </c>
      <c r="W830" t="s">
        <v>11708</v>
      </c>
      <c r="X830" t="s">
        <v>14225</v>
      </c>
      <c r="Y830" t="s">
        <v>625</v>
      </c>
      <c r="Z830" t="s">
        <v>11839</v>
      </c>
      <c r="AA830" t="s">
        <v>358</v>
      </c>
      <c r="AB830" t="s">
        <v>11990</v>
      </c>
      <c r="AC830">
        <v>97.955903000000006</v>
      </c>
      <c r="AD830">
        <v>1.0621529999999999</v>
      </c>
      <c r="AE830" s="6">
        <v>43958</v>
      </c>
      <c r="AF830" s="6">
        <v>45784</v>
      </c>
      <c r="AG830" t="s">
        <v>3804</v>
      </c>
      <c r="AH830">
        <v>3.052778</v>
      </c>
      <c r="AI830">
        <v>2.8944737394075899</v>
      </c>
      <c r="AJ830">
        <v>10.067848</v>
      </c>
      <c r="AK830">
        <v>3.3497400758057898</v>
      </c>
      <c r="AL830">
        <v>78</v>
      </c>
      <c r="AM830">
        <v>64</v>
      </c>
      <c r="AN830">
        <v>2.375</v>
      </c>
      <c r="AO830" t="s">
        <v>11991</v>
      </c>
      <c r="AP830">
        <v>1</v>
      </c>
      <c r="AQ830">
        <v>2</v>
      </c>
      <c r="AR830">
        <v>62.0797902249532</v>
      </c>
      <c r="AS830">
        <v>-7.6780739263426698E-2</v>
      </c>
      <c r="AT830">
        <v>-1.56004240262359</v>
      </c>
      <c r="AU830">
        <v>-0.72274032036192803</v>
      </c>
      <c r="AV830">
        <v>-0.65831566542168896</v>
      </c>
    </row>
    <row r="831" spans="1:48" x14ac:dyDescent="0.25">
      <c r="A831" t="s">
        <v>14431</v>
      </c>
      <c r="B831" s="6">
        <v>44664</v>
      </c>
      <c r="C831" t="s">
        <v>14432</v>
      </c>
      <c r="D831" t="s">
        <v>360</v>
      </c>
      <c r="E831">
        <v>67831974.400000006</v>
      </c>
      <c r="F831">
        <v>63226701.600000001</v>
      </c>
      <c r="G831">
        <v>2.3427549970996699E-2</v>
      </c>
      <c r="H831">
        <v>8.052778</v>
      </c>
      <c r="I831">
        <v>6.994866</v>
      </c>
      <c r="J831">
        <v>3.9636200000000001</v>
      </c>
      <c r="K831">
        <v>3.9636200000000001</v>
      </c>
      <c r="L831">
        <v>126.5129</v>
      </c>
      <c r="M831">
        <v>127</v>
      </c>
      <c r="N831">
        <v>6.9652500000000002</v>
      </c>
      <c r="O831">
        <v>0.13499999999999601</v>
      </c>
      <c r="P831">
        <v>-2.4024263529284302</v>
      </c>
      <c r="Q831">
        <v>-8.7334010439598</v>
      </c>
      <c r="R831">
        <v>91.924999999999997</v>
      </c>
      <c r="S831">
        <v>92.555999999999997</v>
      </c>
      <c r="T831">
        <v>91.924999999999997</v>
      </c>
      <c r="U831">
        <v>92.555999999999997</v>
      </c>
      <c r="V831" t="s">
        <v>11987</v>
      </c>
      <c r="W831" t="s">
        <v>11710</v>
      </c>
      <c r="X831" t="s">
        <v>14225</v>
      </c>
      <c r="Y831" t="s">
        <v>625</v>
      </c>
      <c r="Z831" t="s">
        <v>11839</v>
      </c>
      <c r="AA831" t="s">
        <v>358</v>
      </c>
      <c r="AB831" t="s">
        <v>11990</v>
      </c>
      <c r="AC831">
        <v>93.210763999999998</v>
      </c>
      <c r="AD831">
        <v>1.2857639999999999</v>
      </c>
      <c r="AE831" s="6">
        <v>43958</v>
      </c>
      <c r="AF831" s="6">
        <v>47610</v>
      </c>
      <c r="AG831" t="s">
        <v>3804</v>
      </c>
      <c r="AH831">
        <v>8.052778</v>
      </c>
      <c r="AI831">
        <v>6.9948656488276404</v>
      </c>
      <c r="AJ831">
        <v>56.677199000000002</v>
      </c>
      <c r="AK831">
        <v>3.9636204327297402</v>
      </c>
      <c r="AL831">
        <v>127</v>
      </c>
      <c r="AM831">
        <v>124</v>
      </c>
      <c r="AN831">
        <v>2.875</v>
      </c>
      <c r="AO831" t="s">
        <v>11991</v>
      </c>
      <c r="AP831">
        <v>1</v>
      </c>
      <c r="AQ831">
        <v>2</v>
      </c>
      <c r="AR831">
        <v>62.0797902249532</v>
      </c>
      <c r="AS831">
        <v>-7.6780739263426698E-2</v>
      </c>
      <c r="AT831">
        <v>-1.56004240262359</v>
      </c>
      <c r="AU831">
        <v>-0.72274032036192803</v>
      </c>
      <c r="AV831">
        <v>-0.65831566542168896</v>
      </c>
    </row>
    <row r="832" spans="1:48" x14ac:dyDescent="0.25">
      <c r="A832" t="s">
        <v>14433</v>
      </c>
      <c r="B832" s="6">
        <v>44664</v>
      </c>
      <c r="C832" t="s">
        <v>14434</v>
      </c>
      <c r="D832" t="s">
        <v>360</v>
      </c>
      <c r="E832">
        <v>135663949.59999999</v>
      </c>
      <c r="F832">
        <v>134261146.40000001</v>
      </c>
      <c r="G832">
        <v>4.9748122826897001E-2</v>
      </c>
      <c r="H832">
        <v>5.7472219999999998</v>
      </c>
      <c r="I832">
        <v>5.1297649999999999</v>
      </c>
      <c r="J832">
        <v>3.7856749999999999</v>
      </c>
      <c r="K832">
        <v>3.7856749999999999</v>
      </c>
      <c r="L832">
        <v>111.687399999999</v>
      </c>
      <c r="M832">
        <v>112</v>
      </c>
      <c r="N832">
        <v>5.1062200000000004</v>
      </c>
      <c r="O832">
        <v>-0.18139999999999801</v>
      </c>
      <c r="P832">
        <v>-1.2055468839071399</v>
      </c>
      <c r="Q832">
        <v>-6.5292458624889802</v>
      </c>
      <c r="R832">
        <v>98.081249999999997</v>
      </c>
      <c r="S832">
        <v>98.532749999999993</v>
      </c>
      <c r="T832">
        <v>98.081249999999997</v>
      </c>
      <c r="U832">
        <v>98.532749999999993</v>
      </c>
      <c r="V832" t="s">
        <v>11987</v>
      </c>
      <c r="W832" t="s">
        <v>11709</v>
      </c>
      <c r="X832" t="s">
        <v>14225</v>
      </c>
      <c r="Y832" t="s">
        <v>625</v>
      </c>
      <c r="Z832" t="s">
        <v>11839</v>
      </c>
      <c r="AA832" t="s">
        <v>358</v>
      </c>
      <c r="AB832" t="s">
        <v>11990</v>
      </c>
      <c r="AC832">
        <v>98.965971999999994</v>
      </c>
      <c r="AD832">
        <v>0.88472200000000001</v>
      </c>
      <c r="AE832" s="6">
        <v>43117</v>
      </c>
      <c r="AF832" s="6">
        <v>46769</v>
      </c>
      <c r="AG832" t="s">
        <v>3804</v>
      </c>
      <c r="AH832">
        <v>5.7472219999999998</v>
      </c>
      <c r="AI832">
        <v>5.1297650753696198</v>
      </c>
      <c r="AJ832">
        <v>30.587325</v>
      </c>
      <c r="AK832">
        <v>3.78567463273746</v>
      </c>
      <c r="AL832">
        <v>112</v>
      </c>
      <c r="AM832">
        <v>108</v>
      </c>
      <c r="AN832">
        <v>3.5</v>
      </c>
      <c r="AO832" t="s">
        <v>11991</v>
      </c>
      <c r="AP832">
        <v>1</v>
      </c>
      <c r="AQ832">
        <v>2</v>
      </c>
      <c r="AR832">
        <v>62.0797902249532</v>
      </c>
      <c r="AS832">
        <v>-7.6780739263426698E-2</v>
      </c>
      <c r="AT832">
        <v>-1.56004240262359</v>
      </c>
      <c r="AU832">
        <v>-0.72274032036192803</v>
      </c>
      <c r="AV832">
        <v>-0.65831566542168896</v>
      </c>
    </row>
    <row r="833" spans="1:48" x14ac:dyDescent="0.25">
      <c r="A833" t="s">
        <v>14435</v>
      </c>
      <c r="B833" s="6">
        <v>44664</v>
      </c>
      <c r="C833" t="s">
        <v>14436</v>
      </c>
      <c r="D833" t="s">
        <v>360</v>
      </c>
      <c r="E833">
        <v>141316614</v>
      </c>
      <c r="F833">
        <v>134609471.69999999</v>
      </c>
      <c r="G833">
        <v>4.98771886983609E-2</v>
      </c>
      <c r="H833">
        <v>3.769444</v>
      </c>
      <c r="I833">
        <v>3.5566710000000001</v>
      </c>
      <c r="J833">
        <v>3.7758069999999999</v>
      </c>
      <c r="K833">
        <v>3.7758069999999999</v>
      </c>
      <c r="L833">
        <v>117.849</v>
      </c>
      <c r="M833">
        <v>116</v>
      </c>
      <c r="N833">
        <v>3.5358719999999999</v>
      </c>
      <c r="O833">
        <v>6.0499999999996598E-2</v>
      </c>
      <c r="P833">
        <v>-0.52361577493602596</v>
      </c>
      <c r="Q833">
        <v>-3.93507412125191</v>
      </c>
      <c r="R833">
        <v>94.706249999999997</v>
      </c>
      <c r="S833">
        <v>95.118250000000003</v>
      </c>
      <c r="T833">
        <v>94.706249999999997</v>
      </c>
      <c r="U833">
        <v>95.118250000000003</v>
      </c>
      <c r="V833" t="s">
        <v>11987</v>
      </c>
      <c r="W833" t="s">
        <v>11691</v>
      </c>
      <c r="X833" t="s">
        <v>14225</v>
      </c>
      <c r="Y833" t="s">
        <v>625</v>
      </c>
      <c r="Z833" t="s">
        <v>11839</v>
      </c>
      <c r="AA833" t="s">
        <v>11839</v>
      </c>
      <c r="AB833" t="s">
        <v>12045</v>
      </c>
      <c r="AC833">
        <v>95.253818999999993</v>
      </c>
      <c r="AD833">
        <v>0.54756899999999997</v>
      </c>
      <c r="AE833" s="6">
        <v>44221</v>
      </c>
      <c r="AF833" s="6">
        <v>46047</v>
      </c>
      <c r="AG833" t="s">
        <v>3783</v>
      </c>
      <c r="AH833">
        <v>3.769444</v>
      </c>
      <c r="AI833">
        <v>3.5566710938838</v>
      </c>
      <c r="AJ833">
        <v>14.855074999999999</v>
      </c>
      <c r="AK833">
        <v>3.7758073984964202</v>
      </c>
      <c r="AL833">
        <v>116</v>
      </c>
      <c r="AM833">
        <v>106</v>
      </c>
      <c r="AN833">
        <v>2.375</v>
      </c>
      <c r="AO833" t="s">
        <v>11991</v>
      </c>
      <c r="AP833">
        <v>1</v>
      </c>
      <c r="AQ833">
        <v>1</v>
      </c>
      <c r="AR833">
        <v>81.470853566900502</v>
      </c>
      <c r="AS833">
        <v>-7.4778218901087698E-2</v>
      </c>
      <c r="AT833">
        <v>-1.49826124038965</v>
      </c>
      <c r="AU833">
        <v>-0.70471763710064295</v>
      </c>
      <c r="AV833">
        <v>-2.5350552916423901</v>
      </c>
    </row>
    <row r="834" spans="1:48" x14ac:dyDescent="0.25">
      <c r="A834" t="s">
        <v>14437</v>
      </c>
      <c r="B834" s="6">
        <v>44664</v>
      </c>
      <c r="C834" t="s">
        <v>14438</v>
      </c>
      <c r="D834" t="s">
        <v>212</v>
      </c>
      <c r="E834">
        <v>45221316.399999999</v>
      </c>
      <c r="F834">
        <v>45974062.700000003</v>
      </c>
      <c r="G834">
        <v>1.7034885981877499E-2</v>
      </c>
      <c r="H834">
        <v>5.5944440000000002</v>
      </c>
      <c r="I834">
        <v>0.57744600000000001</v>
      </c>
      <c r="J834">
        <v>4.4033230000000003</v>
      </c>
      <c r="K834">
        <v>4.4033230000000003</v>
      </c>
      <c r="L834">
        <v>173.857</v>
      </c>
      <c r="M834">
        <v>174</v>
      </c>
      <c r="N834">
        <v>4.8369980000000004</v>
      </c>
      <c r="O834">
        <v>0.380500000000005</v>
      </c>
      <c r="P834">
        <v>0.17448778033843901</v>
      </c>
      <c r="Q834">
        <v>-1.02443631385007E-2</v>
      </c>
      <c r="R834">
        <v>100.14375</v>
      </c>
      <c r="S834">
        <v>100.29875</v>
      </c>
      <c r="T834">
        <v>100.14375</v>
      </c>
      <c r="U834">
        <v>100.29875</v>
      </c>
      <c r="V834" t="s">
        <v>11987</v>
      </c>
      <c r="W834" t="s">
        <v>10601</v>
      </c>
      <c r="X834" t="s">
        <v>14225</v>
      </c>
      <c r="Y834" t="s">
        <v>625</v>
      </c>
      <c r="Z834" t="s">
        <v>11839</v>
      </c>
      <c r="AA834" t="s">
        <v>343</v>
      </c>
      <c r="AB834" t="s">
        <v>11990</v>
      </c>
      <c r="AC834">
        <v>101.66458299999999</v>
      </c>
      <c r="AD834">
        <v>1.5208330000000001</v>
      </c>
      <c r="AE834" s="6">
        <v>43061</v>
      </c>
      <c r="AF834" s="6">
        <v>46713</v>
      </c>
      <c r="AG834" t="s">
        <v>1010</v>
      </c>
      <c r="AH834">
        <v>0.59444399999999997</v>
      </c>
      <c r="AI834">
        <v>0.58512488052764799</v>
      </c>
      <c r="AJ834">
        <v>0.60750199999999999</v>
      </c>
      <c r="AK834">
        <v>3.2345781452715201</v>
      </c>
      <c r="AL834">
        <v>189</v>
      </c>
      <c r="AM834">
        <v>160</v>
      </c>
      <c r="AN834">
        <v>3.75</v>
      </c>
      <c r="AO834" t="s">
        <v>11991</v>
      </c>
      <c r="AP834">
        <v>1</v>
      </c>
      <c r="AQ834">
        <v>4</v>
      </c>
      <c r="AR834">
        <v>30.9994479773002</v>
      </c>
      <c r="AS834">
        <v>8.8487253963361198E-2</v>
      </c>
      <c r="AT834">
        <v>0.71552768226890195</v>
      </c>
      <c r="AU834">
        <v>0.56346347422679999</v>
      </c>
      <c r="AV834">
        <v>-10.4066545912805</v>
      </c>
    </row>
    <row r="835" spans="1:48" x14ac:dyDescent="0.25">
      <c r="A835" t="s">
        <v>16597</v>
      </c>
      <c r="B835" s="6">
        <v>44664</v>
      </c>
      <c r="C835" t="s">
        <v>16598</v>
      </c>
      <c r="D835" t="s">
        <v>212</v>
      </c>
      <c r="E835">
        <v>180000000</v>
      </c>
      <c r="F835">
        <v>182077500.59999999</v>
      </c>
      <c r="G835">
        <v>6.7465637739663603E-2</v>
      </c>
      <c r="H835">
        <v>4.0861109999999998</v>
      </c>
      <c r="I835">
        <v>3.368611</v>
      </c>
      <c r="J835">
        <v>7.6999839999999997</v>
      </c>
      <c r="K835">
        <v>7.6999839999999997</v>
      </c>
      <c r="L835">
        <v>508.93669999999901</v>
      </c>
      <c r="M835">
        <v>510</v>
      </c>
      <c r="N835">
        <v>3.3528120000000001</v>
      </c>
      <c r="O835">
        <v>-0.37960000000000199</v>
      </c>
      <c r="P835">
        <v>-0.48166508353675302</v>
      </c>
      <c r="Q835">
        <v>-1.36112397891137</v>
      </c>
      <c r="R835">
        <v>98.05</v>
      </c>
      <c r="S835">
        <v>99.3</v>
      </c>
      <c r="T835">
        <v>98.05</v>
      </c>
      <c r="U835">
        <v>99.3</v>
      </c>
      <c r="V835" t="s">
        <v>11987</v>
      </c>
      <c r="W835" t="s">
        <v>16503</v>
      </c>
      <c r="X835" t="s">
        <v>3500</v>
      </c>
      <c r="Y835" t="s">
        <v>12104</v>
      </c>
      <c r="Z835" t="s">
        <v>11844</v>
      </c>
      <c r="AA835" t="s">
        <v>11839</v>
      </c>
      <c r="AB835" t="s">
        <v>11815</v>
      </c>
      <c r="AC835">
        <v>101.154167</v>
      </c>
      <c r="AD835">
        <v>3.1041669999999999</v>
      </c>
      <c r="AE835" s="6">
        <v>44335</v>
      </c>
      <c r="AF835" s="6">
        <v>46161</v>
      </c>
      <c r="AG835" t="s">
        <v>16558</v>
      </c>
      <c r="AH835">
        <v>4.0861109999999998</v>
      </c>
      <c r="AI835">
        <v>3.3686113574820902</v>
      </c>
      <c r="AJ835">
        <v>14.341782</v>
      </c>
      <c r="AK835">
        <v>7.6999841034147503</v>
      </c>
      <c r="AL835">
        <v>510</v>
      </c>
      <c r="AM835">
        <v>500</v>
      </c>
      <c r="AN835">
        <v>7.5</v>
      </c>
      <c r="AO835" t="s">
        <v>11991</v>
      </c>
      <c r="AP835">
        <v>1</v>
      </c>
      <c r="AQ835">
        <v>3</v>
      </c>
      <c r="AR835">
        <v>35.743457700248399</v>
      </c>
      <c r="AS835">
        <v>-0.53270095089509795</v>
      </c>
      <c r="AT835">
        <v>-9.8385642286935209</v>
      </c>
      <c r="AU835">
        <v>-4.8091027777628996</v>
      </c>
      <c r="AV835">
        <v>-12.2013184640763</v>
      </c>
    </row>
    <row r="836" spans="1:48" x14ac:dyDescent="0.25">
      <c r="A836" t="s">
        <v>17267</v>
      </c>
      <c r="B836" s="6">
        <v>44664</v>
      </c>
      <c r="C836" t="s">
        <v>17268</v>
      </c>
      <c r="D836" t="s">
        <v>212</v>
      </c>
      <c r="E836">
        <v>113171544</v>
      </c>
      <c r="F836">
        <v>105821554.7</v>
      </c>
      <c r="G836">
        <v>3.9210328848071699E-2</v>
      </c>
      <c r="H836">
        <v>4.0027780000000002</v>
      </c>
      <c r="I836">
        <v>3.7657080000000001</v>
      </c>
      <c r="J836">
        <v>3.8382610000000001</v>
      </c>
      <c r="K836">
        <v>3.8382610000000001</v>
      </c>
      <c r="L836">
        <v>123.1144</v>
      </c>
      <c r="M836">
        <v>121</v>
      </c>
      <c r="N836">
        <v>3.747115</v>
      </c>
      <c r="O836">
        <v>2.3799999999996001E-2</v>
      </c>
      <c r="P836">
        <v>-0.97664468878149102</v>
      </c>
      <c r="Q836">
        <v>-6.05929787507998</v>
      </c>
      <c r="R836">
        <v>92.510999999999996</v>
      </c>
      <c r="S836">
        <v>93.239000000000004</v>
      </c>
      <c r="T836">
        <v>92.510999999999996</v>
      </c>
      <c r="U836">
        <v>93.239000000000004</v>
      </c>
      <c r="V836" t="s">
        <v>11987</v>
      </c>
      <c r="W836" t="s">
        <v>4900</v>
      </c>
      <c r="X836" t="s">
        <v>2133</v>
      </c>
      <c r="Y836" t="s">
        <v>625</v>
      </c>
      <c r="Z836" t="s">
        <v>11839</v>
      </c>
      <c r="AA836" t="s">
        <v>374</v>
      </c>
      <c r="AB836" t="s">
        <v>11990</v>
      </c>
      <c r="AC836">
        <v>93.505443999999997</v>
      </c>
      <c r="AD836">
        <v>0.99444399999999999</v>
      </c>
      <c r="AE836" s="6">
        <v>44305</v>
      </c>
      <c r="AF836" s="6">
        <v>46131</v>
      </c>
      <c r="AG836" t="s">
        <v>906</v>
      </c>
      <c r="AH836">
        <v>4.0027780000000002</v>
      </c>
      <c r="AI836">
        <v>3.7657077239717101</v>
      </c>
      <c r="AJ836">
        <v>16.577483999999998</v>
      </c>
      <c r="AK836">
        <v>3.8382612932661502</v>
      </c>
      <c r="AL836">
        <v>121</v>
      </c>
      <c r="AM836">
        <v>113</v>
      </c>
      <c r="AN836">
        <v>2</v>
      </c>
      <c r="AO836" t="s">
        <v>11991</v>
      </c>
      <c r="AP836">
        <v>1</v>
      </c>
      <c r="AQ836">
        <v>4</v>
      </c>
      <c r="AR836">
        <v>31.1620134562292</v>
      </c>
      <c r="AS836">
        <v>-7.8528488996287393E-2</v>
      </c>
      <c r="AT836">
        <v>-2.03089132719384</v>
      </c>
      <c r="AU836">
        <v>-0.74120793790891704</v>
      </c>
      <c r="AV836">
        <v>-2.7383327508071602</v>
      </c>
    </row>
    <row r="837" spans="1:48" x14ac:dyDescent="0.25">
      <c r="A837" t="s">
        <v>14439</v>
      </c>
      <c r="B837" s="6">
        <v>44664</v>
      </c>
      <c r="C837" t="s">
        <v>14440</v>
      </c>
      <c r="D837" t="s">
        <v>212</v>
      </c>
      <c r="E837">
        <v>282928860.39999998</v>
      </c>
      <c r="F837">
        <v>283276628.10000002</v>
      </c>
      <c r="G837">
        <v>0.10496320691093899</v>
      </c>
      <c r="H837">
        <v>1.980556</v>
      </c>
      <c r="I837">
        <v>1.9017809999999999</v>
      </c>
      <c r="J837">
        <v>3.4127550000000002</v>
      </c>
      <c r="K837">
        <v>3.4127550000000002</v>
      </c>
      <c r="L837">
        <v>108.2899</v>
      </c>
      <c r="M837">
        <v>108</v>
      </c>
      <c r="N837">
        <v>1.8936040000000001</v>
      </c>
      <c r="O837">
        <v>1.51999999999929E-2</v>
      </c>
      <c r="P837">
        <v>-1.1167998178884799E-2</v>
      </c>
      <c r="Q837">
        <v>-2.9659481806266701</v>
      </c>
      <c r="R837">
        <v>100.05</v>
      </c>
      <c r="S837">
        <v>100.64</v>
      </c>
      <c r="T837">
        <v>100.05</v>
      </c>
      <c r="U837">
        <v>100.64</v>
      </c>
      <c r="V837" t="s">
        <v>11987</v>
      </c>
      <c r="W837" t="s">
        <v>4896</v>
      </c>
      <c r="X837" t="s">
        <v>2133</v>
      </c>
      <c r="Y837" t="s">
        <v>625</v>
      </c>
      <c r="Z837" t="s">
        <v>11839</v>
      </c>
      <c r="AA837" t="s">
        <v>374</v>
      </c>
      <c r="AB837" t="s">
        <v>11990</v>
      </c>
      <c r="AC837">
        <v>100.122917</v>
      </c>
      <c r="AD837">
        <v>7.2916999999999996E-2</v>
      </c>
      <c r="AE837" s="6">
        <v>43566</v>
      </c>
      <c r="AF837" s="6">
        <v>45393</v>
      </c>
      <c r="AG837" t="s">
        <v>906</v>
      </c>
      <c r="AH837">
        <v>1.980556</v>
      </c>
      <c r="AI837">
        <v>1.9017808356435599</v>
      </c>
      <c r="AJ837">
        <v>4.6438199999999998</v>
      </c>
      <c r="AK837">
        <v>3.4127550020150901</v>
      </c>
      <c r="AL837">
        <v>108</v>
      </c>
      <c r="AM837">
        <v>82</v>
      </c>
      <c r="AN837">
        <v>3.75</v>
      </c>
      <c r="AO837" t="s">
        <v>11991</v>
      </c>
      <c r="AP837">
        <v>1</v>
      </c>
      <c r="AQ837">
        <v>4</v>
      </c>
      <c r="AR837">
        <v>31.1620134562292</v>
      </c>
      <c r="AS837">
        <v>-7.8528488996287393E-2</v>
      </c>
      <c r="AT837">
        <v>-2.03089132719384</v>
      </c>
      <c r="AU837">
        <v>-0.74120793790891704</v>
      </c>
      <c r="AV837">
        <v>-2.7383327508071602</v>
      </c>
    </row>
    <row r="838" spans="1:48" x14ac:dyDescent="0.25">
      <c r="A838" t="s">
        <v>14441</v>
      </c>
      <c r="B838" s="6">
        <v>44664</v>
      </c>
      <c r="C838" t="s">
        <v>14442</v>
      </c>
      <c r="D838" t="s">
        <v>212</v>
      </c>
      <c r="E838">
        <v>188619240.40000001</v>
      </c>
      <c r="F838">
        <v>197817048.30000001</v>
      </c>
      <c r="G838">
        <v>7.3297652234540905E-2</v>
      </c>
      <c r="H838">
        <v>3.0694439999999998</v>
      </c>
      <c r="I838">
        <v>2.8033450000000002</v>
      </c>
      <c r="J838">
        <v>3.529973</v>
      </c>
      <c r="K838">
        <v>3.529973</v>
      </c>
      <c r="L838">
        <v>96.205600000000004</v>
      </c>
      <c r="M838">
        <v>97</v>
      </c>
      <c r="N838">
        <v>2.7900870000000002</v>
      </c>
      <c r="O838">
        <v>0.22960000000000699</v>
      </c>
      <c r="P838">
        <v>-0.32932782419295897</v>
      </c>
      <c r="Q838">
        <v>-4.3734838694912401</v>
      </c>
      <c r="R838">
        <v>102.83125</v>
      </c>
      <c r="S838">
        <v>103.51725</v>
      </c>
      <c r="T838">
        <v>102.83125</v>
      </c>
      <c r="U838">
        <v>103.51725</v>
      </c>
      <c r="V838" t="s">
        <v>11987</v>
      </c>
      <c r="W838" t="s">
        <v>4898</v>
      </c>
      <c r="X838" t="s">
        <v>2133</v>
      </c>
      <c r="Y838" t="s">
        <v>625</v>
      </c>
      <c r="Z838" t="s">
        <v>11839</v>
      </c>
      <c r="AA838" t="s">
        <v>374</v>
      </c>
      <c r="AB838" t="s">
        <v>11990</v>
      </c>
      <c r="AC838">
        <v>104.876389</v>
      </c>
      <c r="AD838">
        <v>2.0451389999999998</v>
      </c>
      <c r="AE838" s="6">
        <v>43964</v>
      </c>
      <c r="AF838" s="6">
        <v>45790</v>
      </c>
      <c r="AG838" t="s">
        <v>906</v>
      </c>
      <c r="AH838">
        <v>3.0694439999999998</v>
      </c>
      <c r="AI838">
        <v>2.8033446716923698</v>
      </c>
      <c r="AJ838">
        <v>9.7008890000000001</v>
      </c>
      <c r="AK838">
        <v>3.5299725193414599</v>
      </c>
      <c r="AL838">
        <v>97</v>
      </c>
      <c r="AM838">
        <v>83</v>
      </c>
      <c r="AN838">
        <v>4.75</v>
      </c>
      <c r="AO838" t="s">
        <v>11991</v>
      </c>
      <c r="AP838">
        <v>1</v>
      </c>
      <c r="AQ838">
        <v>4</v>
      </c>
      <c r="AR838">
        <v>31.1620134562292</v>
      </c>
      <c r="AS838">
        <v>-7.8528488996287393E-2</v>
      </c>
      <c r="AT838">
        <v>-2.03089132719384</v>
      </c>
      <c r="AU838">
        <v>-0.74120793790891704</v>
      </c>
      <c r="AV838">
        <v>-2.7383327508071602</v>
      </c>
    </row>
    <row r="839" spans="1:48" x14ac:dyDescent="0.25">
      <c r="A839" t="s">
        <v>14443</v>
      </c>
      <c r="B839" s="6">
        <v>44664</v>
      </c>
      <c r="C839" t="s">
        <v>14444</v>
      </c>
      <c r="D839" t="s">
        <v>212</v>
      </c>
      <c r="E839">
        <v>282928860.60000002</v>
      </c>
      <c r="F839">
        <v>284995497.5</v>
      </c>
      <c r="G839">
        <v>0.10560010395299101</v>
      </c>
      <c r="H839">
        <v>1.9444440000000001</v>
      </c>
      <c r="I839">
        <v>1.862554</v>
      </c>
      <c r="J839">
        <v>3.2861579999999999</v>
      </c>
      <c r="K839">
        <v>3.2861579999999999</v>
      </c>
      <c r="L839">
        <v>98.071399999999898</v>
      </c>
      <c r="M839">
        <v>98</v>
      </c>
      <c r="N839">
        <v>1.8566959999999999</v>
      </c>
      <c r="O839">
        <v>0.29259999999999797</v>
      </c>
      <c r="P839">
        <v>-0.34269928026278101</v>
      </c>
      <c r="Q839">
        <v>-3.1573586374776399</v>
      </c>
      <c r="R839">
        <v>100.511</v>
      </c>
      <c r="S839">
        <v>101.239</v>
      </c>
      <c r="T839">
        <v>100.511</v>
      </c>
      <c r="U839">
        <v>101.239</v>
      </c>
      <c r="V839" t="s">
        <v>11987</v>
      </c>
      <c r="W839" t="s">
        <v>4661</v>
      </c>
      <c r="X839" t="s">
        <v>2133</v>
      </c>
      <c r="Y839" t="s">
        <v>625</v>
      </c>
      <c r="Z839" t="s">
        <v>11839</v>
      </c>
      <c r="AA839" t="s">
        <v>374</v>
      </c>
      <c r="AB839" t="s">
        <v>11990</v>
      </c>
      <c r="AC839">
        <v>100.73044400000001</v>
      </c>
      <c r="AD839">
        <v>0.219444</v>
      </c>
      <c r="AE839" s="6">
        <v>43552</v>
      </c>
      <c r="AF839" s="6">
        <v>45379</v>
      </c>
      <c r="AG839" t="s">
        <v>772</v>
      </c>
      <c r="AH839">
        <v>1.9444440000000001</v>
      </c>
      <c r="AI839">
        <v>1.86255419815803</v>
      </c>
      <c r="AJ839">
        <v>4.5076090000000004</v>
      </c>
      <c r="AK839">
        <v>3.2861578549239998</v>
      </c>
      <c r="AL839">
        <v>98</v>
      </c>
      <c r="AM839">
        <v>70</v>
      </c>
      <c r="AN839">
        <v>3.95</v>
      </c>
      <c r="AO839" t="s">
        <v>11991</v>
      </c>
      <c r="AP839">
        <v>1</v>
      </c>
      <c r="AQ839">
        <v>3</v>
      </c>
      <c r="AR839">
        <v>43.626122414718502</v>
      </c>
      <c r="AS839">
        <v>-4.4753781607866402E-2</v>
      </c>
      <c r="AT839">
        <v>-5.53478107698381E-2</v>
      </c>
      <c r="AU839">
        <v>-0.39810645785860199</v>
      </c>
      <c r="AV839">
        <v>6.9183118040325402</v>
      </c>
    </row>
    <row r="840" spans="1:48" x14ac:dyDescent="0.25">
      <c r="A840" t="s">
        <v>14445</v>
      </c>
      <c r="B840" s="6">
        <v>44664</v>
      </c>
      <c r="C840" t="s">
        <v>14446</v>
      </c>
      <c r="D840" t="s">
        <v>212</v>
      </c>
      <c r="E840">
        <v>282928860.60000002</v>
      </c>
      <c r="F840">
        <v>289341601.69999999</v>
      </c>
      <c r="G840">
        <v>0.107210476948899</v>
      </c>
      <c r="H840">
        <v>1.2555559999999999</v>
      </c>
      <c r="I840">
        <v>1.2069730000000001</v>
      </c>
      <c r="J840">
        <v>3.0962619999999998</v>
      </c>
      <c r="K840">
        <v>3.0962619999999998</v>
      </c>
      <c r="L840">
        <v>125.6506</v>
      </c>
      <c r="M840">
        <v>121</v>
      </c>
      <c r="N840">
        <v>1.2035849999999999</v>
      </c>
      <c r="O840">
        <v>0.17279999999999501</v>
      </c>
      <c r="P840">
        <v>-0.43338641424213098</v>
      </c>
      <c r="Q840">
        <v>-2.5379500775180102</v>
      </c>
      <c r="R840">
        <v>101.136</v>
      </c>
      <c r="S840">
        <v>101.864</v>
      </c>
      <c r="T840">
        <v>101.136</v>
      </c>
      <c r="U840">
        <v>101.864</v>
      </c>
      <c r="V840" t="s">
        <v>11987</v>
      </c>
      <c r="W840" t="s">
        <v>4659</v>
      </c>
      <c r="X840" t="s">
        <v>2133</v>
      </c>
      <c r="Y840" t="s">
        <v>625</v>
      </c>
      <c r="Z840" t="s">
        <v>11839</v>
      </c>
      <c r="AA840" t="s">
        <v>374</v>
      </c>
      <c r="AB840" t="s">
        <v>11990</v>
      </c>
      <c r="AC840">
        <v>102.26655599999999</v>
      </c>
      <c r="AD840">
        <v>1.1305559999999999</v>
      </c>
      <c r="AE840" s="6">
        <v>43301</v>
      </c>
      <c r="AF840" s="6">
        <v>45127</v>
      </c>
      <c r="AG840" t="s">
        <v>772</v>
      </c>
      <c r="AH840">
        <v>1.2555559999999999</v>
      </c>
      <c r="AI840">
        <v>1.2069726559114899</v>
      </c>
      <c r="AJ840">
        <v>2.5909659999999999</v>
      </c>
      <c r="AK840">
        <v>3.0962617862512598</v>
      </c>
      <c r="AL840">
        <v>121</v>
      </c>
      <c r="AM840">
        <v>84</v>
      </c>
      <c r="AN840">
        <v>4.625</v>
      </c>
      <c r="AO840" t="s">
        <v>11991</v>
      </c>
      <c r="AP840">
        <v>1</v>
      </c>
      <c r="AQ840">
        <v>3</v>
      </c>
      <c r="AR840">
        <v>43.626122414718502</v>
      </c>
      <c r="AS840">
        <v>-4.4753781607866402E-2</v>
      </c>
      <c r="AT840">
        <v>-5.53478107698381E-2</v>
      </c>
      <c r="AU840">
        <v>-0.39810645785860199</v>
      </c>
      <c r="AV840">
        <v>6.9183118040325402</v>
      </c>
    </row>
    <row r="841" spans="1:48" x14ac:dyDescent="0.25">
      <c r="A841" t="s">
        <v>14447</v>
      </c>
      <c r="B841" s="6">
        <v>44664</v>
      </c>
      <c r="C841" t="s">
        <v>14448</v>
      </c>
      <c r="D841" t="s">
        <v>360</v>
      </c>
      <c r="E841">
        <v>157319763.59999999</v>
      </c>
      <c r="F841">
        <v>152442850.90000001</v>
      </c>
      <c r="G841">
        <v>5.6485035893210002E-2</v>
      </c>
      <c r="H841">
        <v>4.5333329999999998</v>
      </c>
      <c r="I841">
        <v>3.7113849999999999</v>
      </c>
      <c r="J841">
        <v>7.8820230000000002</v>
      </c>
      <c r="K841">
        <v>7.8820230000000002</v>
      </c>
      <c r="L841">
        <v>525.26229999999998</v>
      </c>
      <c r="M841">
        <v>526</v>
      </c>
      <c r="N841">
        <v>3.6912780000000001</v>
      </c>
      <c r="O841">
        <v>7.7499999999997002E-2</v>
      </c>
      <c r="P841">
        <v>-0.88224061098706097</v>
      </c>
      <c r="Q841">
        <v>-4.4849718990452603</v>
      </c>
      <c r="R841">
        <v>93.75</v>
      </c>
      <c r="S841">
        <v>95.75</v>
      </c>
      <c r="T841">
        <v>93.75</v>
      </c>
      <c r="U841">
        <v>95.75</v>
      </c>
      <c r="V841" t="s">
        <v>11987</v>
      </c>
      <c r="W841" t="s">
        <v>7496</v>
      </c>
      <c r="X841" t="s">
        <v>2133</v>
      </c>
      <c r="Y841" t="s">
        <v>625</v>
      </c>
      <c r="Z841" t="s">
        <v>11839</v>
      </c>
      <c r="AA841" t="s">
        <v>367</v>
      </c>
      <c r="AB841" t="s">
        <v>11815</v>
      </c>
      <c r="AC841">
        <v>96.9</v>
      </c>
      <c r="AD841">
        <v>3.15</v>
      </c>
      <c r="AE841" s="6">
        <v>42674</v>
      </c>
      <c r="AF841" s="6">
        <v>46326</v>
      </c>
      <c r="AG841" t="s">
        <v>2660</v>
      </c>
      <c r="AH841">
        <v>4.5333329999999998</v>
      </c>
      <c r="AI841">
        <v>3.7113853483755599</v>
      </c>
      <c r="AJ841">
        <v>17.278151000000001</v>
      </c>
      <c r="AK841">
        <v>7.8820225634376699</v>
      </c>
      <c r="AL841">
        <v>526</v>
      </c>
      <c r="AM841">
        <v>518</v>
      </c>
      <c r="AN841">
        <v>6.75</v>
      </c>
      <c r="AO841" t="s">
        <v>11991</v>
      </c>
      <c r="AP841">
        <v>1</v>
      </c>
      <c r="AQ841">
        <v>4</v>
      </c>
      <c r="AR841">
        <v>31.805041550445502</v>
      </c>
      <c r="AS841">
        <v>2.6687371295864099E-2</v>
      </c>
      <c r="AT841">
        <v>6.3361617711407803E-2</v>
      </c>
      <c r="AU841">
        <v>7.9714913677168597E-2</v>
      </c>
      <c r="AV841">
        <v>2.76320948206103</v>
      </c>
    </row>
    <row r="842" spans="1:48" x14ac:dyDescent="0.25">
      <c r="A842" t="s">
        <v>14449</v>
      </c>
      <c r="B842" s="6">
        <v>44664</v>
      </c>
      <c r="C842" t="s">
        <v>14450</v>
      </c>
      <c r="D842" t="s">
        <v>360</v>
      </c>
      <c r="E842">
        <v>158440162</v>
      </c>
      <c r="F842">
        <v>159931039.59999999</v>
      </c>
      <c r="G842">
        <v>5.9259653404765703E-2</v>
      </c>
      <c r="H842">
        <v>2.7611110000000001</v>
      </c>
      <c r="I842">
        <v>2.4054709999999999</v>
      </c>
      <c r="J842">
        <v>7.7081739999999996</v>
      </c>
      <c r="K842">
        <v>7.7081739999999996</v>
      </c>
      <c r="L842">
        <v>519.62069999999903</v>
      </c>
      <c r="M842">
        <v>520</v>
      </c>
      <c r="N842">
        <v>2.3911820000000001</v>
      </c>
      <c r="O842">
        <v>8.9500000000009003E-2</v>
      </c>
      <c r="P842">
        <v>-1.15939066646439</v>
      </c>
      <c r="Q842">
        <v>-3.5856921408656102</v>
      </c>
      <c r="R842">
        <v>99</v>
      </c>
      <c r="S842">
        <v>101</v>
      </c>
      <c r="T842">
        <v>99</v>
      </c>
      <c r="U842">
        <v>101</v>
      </c>
      <c r="V842" t="s">
        <v>11987</v>
      </c>
      <c r="W842" t="s">
        <v>7494</v>
      </c>
      <c r="X842" t="s">
        <v>2133</v>
      </c>
      <c r="Y842" t="s">
        <v>625</v>
      </c>
      <c r="Z842" t="s">
        <v>11839</v>
      </c>
      <c r="AA842" t="s">
        <v>367</v>
      </c>
      <c r="AB842" t="s">
        <v>11815</v>
      </c>
      <c r="AC842">
        <v>100.940972</v>
      </c>
      <c r="AD842">
        <v>1.9409719999999999</v>
      </c>
      <c r="AE842" s="6">
        <v>43852</v>
      </c>
      <c r="AF842" s="6">
        <v>45679</v>
      </c>
      <c r="AG842" t="s">
        <v>2660</v>
      </c>
      <c r="AH842">
        <v>2.7611110000000001</v>
      </c>
      <c r="AI842">
        <v>2.40547139931234</v>
      </c>
      <c r="AJ842">
        <v>7.3422029999999996</v>
      </c>
      <c r="AK842">
        <v>7.7081741776801396</v>
      </c>
      <c r="AL842">
        <v>520</v>
      </c>
      <c r="AM842">
        <v>503</v>
      </c>
      <c r="AN842">
        <v>8.125</v>
      </c>
      <c r="AO842" t="s">
        <v>11991</v>
      </c>
      <c r="AP842">
        <v>1</v>
      </c>
      <c r="AQ842">
        <v>4</v>
      </c>
      <c r="AR842">
        <v>31.805041550445502</v>
      </c>
      <c r="AS842">
        <v>2.6687371295864099E-2</v>
      </c>
      <c r="AT842">
        <v>6.3361617711407803E-2</v>
      </c>
      <c r="AU842">
        <v>7.9714913677168597E-2</v>
      </c>
      <c r="AV842">
        <v>2.76320948206103</v>
      </c>
    </row>
    <row r="843" spans="1:48" x14ac:dyDescent="0.25">
      <c r="A843" t="s">
        <v>17269</v>
      </c>
      <c r="B843" s="6">
        <v>44664</v>
      </c>
      <c r="C843" t="s">
        <v>17270</v>
      </c>
      <c r="D843" t="s">
        <v>223</v>
      </c>
      <c r="E843">
        <v>282928860.60000002</v>
      </c>
      <c r="F843">
        <v>283406303.10000002</v>
      </c>
      <c r="G843">
        <v>0.10501125571174</v>
      </c>
      <c r="H843">
        <v>2.7833329999999998</v>
      </c>
      <c r="I843">
        <v>2.475902</v>
      </c>
      <c r="J843">
        <v>6.9369389999999997</v>
      </c>
      <c r="K843">
        <v>6.9369389999999997</v>
      </c>
      <c r="L843">
        <v>442.00389999999902</v>
      </c>
      <c r="M843">
        <v>442</v>
      </c>
      <c r="N843">
        <v>2.4614609999999999</v>
      </c>
      <c r="O843">
        <v>0.41979999999999201</v>
      </c>
      <c r="P843">
        <v>-1.28118336660177</v>
      </c>
      <c r="Q843">
        <v>-1.3248596320626</v>
      </c>
      <c r="R843">
        <v>98.706249999999997</v>
      </c>
      <c r="S843">
        <v>99.52</v>
      </c>
      <c r="T843">
        <v>98.706249999999997</v>
      </c>
      <c r="U843">
        <v>99.52</v>
      </c>
      <c r="V843" t="s">
        <v>11987</v>
      </c>
      <c r="W843" t="s">
        <v>7537</v>
      </c>
      <c r="X843" t="s">
        <v>2133</v>
      </c>
      <c r="Y843" t="s">
        <v>625</v>
      </c>
      <c r="Z843" t="s">
        <v>11844</v>
      </c>
      <c r="AA843" t="s">
        <v>248</v>
      </c>
      <c r="AB843" t="s">
        <v>11815</v>
      </c>
      <c r="AC843">
        <v>100.16875</v>
      </c>
      <c r="AD843">
        <v>1.4624999999999999</v>
      </c>
      <c r="AE843" s="6">
        <v>43130</v>
      </c>
      <c r="AF843" s="6">
        <v>45687</v>
      </c>
      <c r="AG843" t="s">
        <v>2709</v>
      </c>
      <c r="AH843">
        <v>2.7833329999999998</v>
      </c>
      <c r="AI843">
        <v>2.4759017810634298</v>
      </c>
      <c r="AJ843">
        <v>7.6728389999999997</v>
      </c>
      <c r="AK843">
        <v>6.9369389956886902</v>
      </c>
      <c r="AL843">
        <v>442</v>
      </c>
      <c r="AM843">
        <v>426</v>
      </c>
      <c r="AN843">
        <v>6.75</v>
      </c>
      <c r="AO843" t="s">
        <v>11991</v>
      </c>
      <c r="AP843">
        <v>1</v>
      </c>
      <c r="AQ843">
        <v>3</v>
      </c>
      <c r="AR843">
        <v>62.8985324219883</v>
      </c>
      <c r="AS843">
        <v>5.8860877297469402E-2</v>
      </c>
      <c r="AT843">
        <v>1.31548201734934</v>
      </c>
      <c r="AU843">
        <v>0.52255483008521197</v>
      </c>
      <c r="AV843">
        <v>13.274479690287301</v>
      </c>
    </row>
    <row r="844" spans="1:48" x14ac:dyDescent="0.25">
      <c r="A844" t="s">
        <v>17271</v>
      </c>
      <c r="B844" s="6">
        <v>44664</v>
      </c>
      <c r="C844" t="s">
        <v>17272</v>
      </c>
      <c r="D844" t="s">
        <v>223</v>
      </c>
      <c r="E844">
        <v>367807518.60000002</v>
      </c>
      <c r="F844">
        <v>354497484</v>
      </c>
      <c r="G844">
        <v>0.13135285116364401</v>
      </c>
      <c r="H844">
        <v>4.7833329999999998</v>
      </c>
      <c r="I844">
        <v>3.9959850000000001</v>
      </c>
      <c r="J844">
        <v>7.379092</v>
      </c>
      <c r="K844">
        <v>7.379092</v>
      </c>
      <c r="L844">
        <v>473.91919999999999</v>
      </c>
      <c r="M844">
        <v>475</v>
      </c>
      <c r="N844">
        <v>3.9759090000000001</v>
      </c>
      <c r="O844">
        <v>0.33399999999998897</v>
      </c>
      <c r="P844">
        <v>-1.78541241074895</v>
      </c>
      <c r="Q844">
        <v>-1.9245355577682799</v>
      </c>
      <c r="R844">
        <v>95</v>
      </c>
      <c r="S844">
        <v>96</v>
      </c>
      <c r="T844">
        <v>95</v>
      </c>
      <c r="U844">
        <v>96</v>
      </c>
      <c r="V844" t="s">
        <v>11987</v>
      </c>
      <c r="W844" t="s">
        <v>7545</v>
      </c>
      <c r="X844" t="s">
        <v>2133</v>
      </c>
      <c r="Y844" t="s">
        <v>625</v>
      </c>
      <c r="Z844" t="s">
        <v>11844</v>
      </c>
      <c r="AA844" t="s">
        <v>248</v>
      </c>
      <c r="AB844" t="s">
        <v>11815</v>
      </c>
      <c r="AC844">
        <v>96.381249999999994</v>
      </c>
      <c r="AD844">
        <v>1.3812500000000001</v>
      </c>
      <c r="AE844" s="6">
        <v>43860</v>
      </c>
      <c r="AF844" s="6">
        <v>46417</v>
      </c>
      <c r="AG844" t="s">
        <v>2709</v>
      </c>
      <c r="AH844">
        <v>4.7833329999999998</v>
      </c>
      <c r="AI844">
        <v>3.995985483643</v>
      </c>
      <c r="AJ844">
        <v>19.537948</v>
      </c>
      <c r="AK844">
        <v>7.3790918668353704</v>
      </c>
      <c r="AL844">
        <v>475</v>
      </c>
      <c r="AM844">
        <v>468</v>
      </c>
      <c r="AN844">
        <v>6.375</v>
      </c>
      <c r="AO844" t="s">
        <v>11991</v>
      </c>
      <c r="AP844">
        <v>1</v>
      </c>
      <c r="AQ844">
        <v>3</v>
      </c>
      <c r="AR844">
        <v>62.8985324219883</v>
      </c>
      <c r="AS844">
        <v>5.8860877297469402E-2</v>
      </c>
      <c r="AT844">
        <v>1.31548201734934</v>
      </c>
      <c r="AU844">
        <v>0.52255483008521197</v>
      </c>
      <c r="AV844">
        <v>13.274479690287301</v>
      </c>
    </row>
    <row r="845" spans="1:48" x14ac:dyDescent="0.25">
      <c r="A845" t="s">
        <v>20457</v>
      </c>
      <c r="B845" s="6">
        <v>44664</v>
      </c>
      <c r="C845" t="s">
        <v>20458</v>
      </c>
      <c r="D845" t="s">
        <v>223</v>
      </c>
      <c r="E845">
        <v>226343088.59999999</v>
      </c>
      <c r="F845">
        <v>221842634.30000001</v>
      </c>
      <c r="G845">
        <v>8.2199913498193097E-2</v>
      </c>
      <c r="H845">
        <v>6.5666669999999998</v>
      </c>
      <c r="I845">
        <v>5.0168470000000003</v>
      </c>
      <c r="J845">
        <v>7.7368759999999996</v>
      </c>
      <c r="K845">
        <v>7.7368759999999996</v>
      </c>
      <c r="L845">
        <v>504.63589999999999</v>
      </c>
      <c r="M845">
        <v>506</v>
      </c>
      <c r="N845">
        <v>4.9922180000000003</v>
      </c>
      <c r="O845">
        <v>0.59240000000000403</v>
      </c>
      <c r="P845">
        <v>-1.9798919962983099</v>
      </c>
      <c r="Q845">
        <v>-2.2365430382899398</v>
      </c>
      <c r="R845">
        <v>95</v>
      </c>
      <c r="S845">
        <v>96</v>
      </c>
      <c r="T845">
        <v>95</v>
      </c>
      <c r="U845">
        <v>96</v>
      </c>
      <c r="V845" t="s">
        <v>11987</v>
      </c>
      <c r="W845" t="s">
        <v>19082</v>
      </c>
      <c r="X845" t="s">
        <v>2133</v>
      </c>
      <c r="Y845" t="s">
        <v>625</v>
      </c>
      <c r="Z845" t="s">
        <v>11844</v>
      </c>
      <c r="AA845" t="s">
        <v>248</v>
      </c>
      <c r="AB845" t="s">
        <v>11815</v>
      </c>
      <c r="AC845">
        <v>98.011667000000003</v>
      </c>
      <c r="AD845">
        <v>3.0116670000000001</v>
      </c>
      <c r="AE845" s="6">
        <v>44512</v>
      </c>
      <c r="AF845" s="6">
        <v>47069</v>
      </c>
      <c r="AG845" t="s">
        <v>2709</v>
      </c>
      <c r="AH845">
        <v>6.5666669999999998</v>
      </c>
      <c r="AI845">
        <v>5.0168472109121103</v>
      </c>
      <c r="AJ845">
        <v>31.848842999999999</v>
      </c>
      <c r="AK845">
        <v>7.7368756862381103</v>
      </c>
      <c r="AL845">
        <v>506</v>
      </c>
      <c r="AM845">
        <v>503</v>
      </c>
      <c r="AN845">
        <v>6.95</v>
      </c>
      <c r="AO845" t="s">
        <v>11991</v>
      </c>
      <c r="AP845">
        <v>1</v>
      </c>
      <c r="AQ845">
        <v>3</v>
      </c>
      <c r="AR845">
        <v>62.8985324219883</v>
      </c>
      <c r="AS845">
        <v>5.8860877297469402E-2</v>
      </c>
      <c r="AT845">
        <v>1.31548201734934</v>
      </c>
      <c r="AU845">
        <v>0.52255483008521197</v>
      </c>
      <c r="AV845">
        <v>13.274479690287301</v>
      </c>
    </row>
    <row r="846" spans="1:48" x14ac:dyDescent="0.25">
      <c r="A846" t="s">
        <v>17273</v>
      </c>
      <c r="B846" s="6">
        <v>44664</v>
      </c>
      <c r="C846" t="s">
        <v>17274</v>
      </c>
      <c r="D846" t="s">
        <v>223</v>
      </c>
      <c r="E846">
        <v>367807518.60000002</v>
      </c>
      <c r="F846">
        <v>377572297</v>
      </c>
      <c r="G846">
        <v>0.13990282008334201</v>
      </c>
      <c r="H846">
        <v>4.072222</v>
      </c>
      <c r="I846">
        <v>3.3761109999999999</v>
      </c>
      <c r="J846">
        <v>7.2287309999999998</v>
      </c>
      <c r="K846">
        <v>7.2287309999999998</v>
      </c>
      <c r="L846">
        <v>461.8698</v>
      </c>
      <c r="M846">
        <v>463</v>
      </c>
      <c r="N846">
        <v>3.3600729999999999</v>
      </c>
      <c r="O846">
        <v>0.32440000000000202</v>
      </c>
      <c r="P846">
        <v>-1.16801616544034</v>
      </c>
      <c r="Q846">
        <v>-1.67564638632322</v>
      </c>
      <c r="R846">
        <v>99.5</v>
      </c>
      <c r="S846">
        <v>100.5</v>
      </c>
      <c r="T846">
        <v>99.5</v>
      </c>
      <c r="U846">
        <v>100.5</v>
      </c>
      <c r="V846" t="s">
        <v>11987</v>
      </c>
      <c r="W846" t="s">
        <v>7541</v>
      </c>
      <c r="X846" t="s">
        <v>2133</v>
      </c>
      <c r="Y846" t="s">
        <v>625</v>
      </c>
      <c r="Z846" t="s">
        <v>11844</v>
      </c>
      <c r="AA846" t="s">
        <v>248</v>
      </c>
      <c r="AB846" t="s">
        <v>11815</v>
      </c>
      <c r="AC846">
        <v>102.654861</v>
      </c>
      <c r="AD846">
        <v>3.1548609999999999</v>
      </c>
      <c r="AE846" s="6">
        <v>43599</v>
      </c>
      <c r="AF846" s="6">
        <v>46156</v>
      </c>
      <c r="AG846" t="s">
        <v>2709</v>
      </c>
      <c r="AH846">
        <v>4.072222</v>
      </c>
      <c r="AI846">
        <v>3.3761110789031399</v>
      </c>
      <c r="AJ846">
        <v>14.381814</v>
      </c>
      <c r="AK846">
        <v>7.2287309551400103</v>
      </c>
      <c r="AL846">
        <v>463</v>
      </c>
      <c r="AM846">
        <v>453</v>
      </c>
      <c r="AN846">
        <v>7.375</v>
      </c>
      <c r="AO846" t="s">
        <v>11991</v>
      </c>
      <c r="AP846">
        <v>1</v>
      </c>
      <c r="AQ846">
        <v>3</v>
      </c>
      <c r="AR846">
        <v>62.8985324219883</v>
      </c>
      <c r="AS846">
        <v>5.8860877297469402E-2</v>
      </c>
      <c r="AT846">
        <v>1.31548201734934</v>
      </c>
      <c r="AU846">
        <v>0.52255483008521197</v>
      </c>
      <c r="AV846">
        <v>13.274479690287301</v>
      </c>
    </row>
    <row r="847" spans="1:48" x14ac:dyDescent="0.25">
      <c r="A847" t="s">
        <v>18646</v>
      </c>
      <c r="B847" s="6">
        <v>44664</v>
      </c>
      <c r="C847" t="s">
        <v>18647</v>
      </c>
      <c r="D847" t="s">
        <v>266</v>
      </c>
      <c r="E847">
        <v>183903759</v>
      </c>
      <c r="F847">
        <v>175043172.90000001</v>
      </c>
      <c r="G847">
        <v>6.4859190471711597E-2</v>
      </c>
      <c r="H847">
        <v>1.9527779999999999</v>
      </c>
      <c r="I847">
        <v>1.7925500000000001</v>
      </c>
      <c r="J847">
        <v>8.2624569999999995</v>
      </c>
      <c r="K847">
        <v>8.2624569999999995</v>
      </c>
      <c r="L847">
        <v>595.13789999999995</v>
      </c>
      <c r="M847">
        <v>596</v>
      </c>
      <c r="N847">
        <v>1.784392</v>
      </c>
      <c r="O847">
        <v>-1.22229999999999</v>
      </c>
      <c r="P847">
        <v>3.0479360457909399</v>
      </c>
      <c r="Q847">
        <v>-2.7246365257648999</v>
      </c>
      <c r="R847">
        <v>94.875</v>
      </c>
      <c r="S847">
        <v>96.875</v>
      </c>
      <c r="T847">
        <v>94.875</v>
      </c>
      <c r="U847">
        <v>96.875</v>
      </c>
      <c r="V847" t="s">
        <v>11987</v>
      </c>
      <c r="W847" t="s">
        <v>18405</v>
      </c>
      <c r="X847" t="s">
        <v>2133</v>
      </c>
      <c r="Y847" t="s">
        <v>625</v>
      </c>
      <c r="Z847" t="s">
        <v>11839</v>
      </c>
      <c r="AA847" t="s">
        <v>248</v>
      </c>
      <c r="AB847" t="s">
        <v>11815</v>
      </c>
      <c r="AC847">
        <v>95.181944000000001</v>
      </c>
      <c r="AD847">
        <v>0.30694399999999999</v>
      </c>
      <c r="AE847" s="6">
        <v>44287</v>
      </c>
      <c r="AF847" s="6">
        <v>45383</v>
      </c>
      <c r="AG847" t="s">
        <v>18540</v>
      </c>
      <c r="AH847">
        <v>1.9527779999999999</v>
      </c>
      <c r="AI847">
        <v>1.7925499839216501</v>
      </c>
      <c r="AJ847">
        <v>4.2284829999999998</v>
      </c>
      <c r="AK847">
        <v>8.2624572696962293</v>
      </c>
      <c r="AL847">
        <v>596</v>
      </c>
      <c r="AM847">
        <v>568</v>
      </c>
      <c r="AN847">
        <v>6.5</v>
      </c>
      <c r="AO847" t="s">
        <v>11991</v>
      </c>
      <c r="AP847">
        <v>1</v>
      </c>
      <c r="AQ847">
        <v>3</v>
      </c>
      <c r="AR847">
        <v>58.137227274204797</v>
      </c>
      <c r="AS847">
        <v>3.0495604918030399E-3</v>
      </c>
      <c r="AT847">
        <v>5.5628954799217901E-2</v>
      </c>
      <c r="AU847">
        <v>2.82138968104064E-2</v>
      </c>
      <c r="AV847">
        <v>1.99560524046279</v>
      </c>
    </row>
    <row r="848" spans="1:48" x14ac:dyDescent="0.25">
      <c r="A848" t="s">
        <v>17275</v>
      </c>
      <c r="B848" s="6">
        <v>44664</v>
      </c>
      <c r="C848" t="s">
        <v>17276</v>
      </c>
      <c r="D848" t="s">
        <v>360</v>
      </c>
      <c r="E848">
        <v>113171544</v>
      </c>
      <c r="F848">
        <v>57913023</v>
      </c>
      <c r="G848">
        <v>2.14586591712175E-2</v>
      </c>
      <c r="H848">
        <v>2.1222219999999998</v>
      </c>
      <c r="I848">
        <v>1.5665750000000001</v>
      </c>
      <c r="J848">
        <v>43.607889999999998</v>
      </c>
      <c r="K848">
        <v>43.607889999999998</v>
      </c>
      <c r="L848">
        <v>4123.7756999999901</v>
      </c>
      <c r="M848">
        <v>4125</v>
      </c>
      <c r="N848">
        <v>1.5588379999999999</v>
      </c>
      <c r="O848">
        <v>6.7201999999999904</v>
      </c>
      <c r="P848">
        <v>-7.1234648364011397</v>
      </c>
      <c r="Q848">
        <v>-14.6909116118609</v>
      </c>
      <c r="R848">
        <v>48.924999999999997</v>
      </c>
      <c r="S848">
        <v>50.975000000000001</v>
      </c>
      <c r="T848">
        <v>48.924999999999997</v>
      </c>
      <c r="U848">
        <v>50.975000000000001</v>
      </c>
      <c r="V848" t="s">
        <v>11987</v>
      </c>
      <c r="W848" t="s">
        <v>4292</v>
      </c>
      <c r="X848" t="s">
        <v>2133</v>
      </c>
      <c r="Y848" t="s">
        <v>625</v>
      </c>
      <c r="Z848" t="s">
        <v>11839</v>
      </c>
      <c r="AA848" t="s">
        <v>575</v>
      </c>
      <c r="AB848" t="s">
        <v>12045</v>
      </c>
      <c r="AC848">
        <v>51.172778000000001</v>
      </c>
      <c r="AD848">
        <v>2.2477779999999998</v>
      </c>
      <c r="AE848" s="6">
        <v>42888</v>
      </c>
      <c r="AF848" s="6">
        <v>45445</v>
      </c>
      <c r="AG848" t="s">
        <v>590</v>
      </c>
      <c r="AH848">
        <v>2.1222219999999998</v>
      </c>
      <c r="AI848">
        <v>1.56657489222502</v>
      </c>
      <c r="AJ848">
        <v>3.3013180000000002</v>
      </c>
      <c r="AK848">
        <v>43.607890479220003</v>
      </c>
      <c r="AL848">
        <v>4125</v>
      </c>
      <c r="AM848">
        <v>4100</v>
      </c>
      <c r="AN848">
        <v>5.95</v>
      </c>
      <c r="AO848" t="s">
        <v>11991</v>
      </c>
      <c r="AP848">
        <v>1</v>
      </c>
      <c r="AQ848">
        <v>4</v>
      </c>
      <c r="AR848">
        <v>34.384353122988799</v>
      </c>
      <c r="AS848">
        <v>2.5042685929278701E-2</v>
      </c>
      <c r="AT848">
        <v>1.9734118448511102E-2</v>
      </c>
      <c r="AU848">
        <v>6.4912745377902994E-2</v>
      </c>
      <c r="AV848">
        <v>0.30346740333922601</v>
      </c>
    </row>
    <row r="849" spans="1:48" x14ac:dyDescent="0.25">
      <c r="A849" t="s">
        <v>16599</v>
      </c>
      <c r="B849" s="6">
        <v>44664</v>
      </c>
      <c r="C849" t="s">
        <v>16600</v>
      </c>
      <c r="D849" t="s">
        <v>212</v>
      </c>
      <c r="E849">
        <v>282928860.60000002</v>
      </c>
      <c r="F849">
        <v>268636709.19999999</v>
      </c>
      <c r="G849">
        <v>9.9538640673326101E-2</v>
      </c>
      <c r="H849">
        <v>3.95</v>
      </c>
      <c r="I849">
        <v>3.620244</v>
      </c>
      <c r="J849">
        <v>4.95031</v>
      </c>
      <c r="K849">
        <v>4.95031</v>
      </c>
      <c r="L849">
        <v>234.540999999999</v>
      </c>
      <c r="M849">
        <v>234</v>
      </c>
      <c r="N849">
        <v>3.6040519999999998</v>
      </c>
      <c r="O849">
        <v>0.44079999999999597</v>
      </c>
      <c r="P849">
        <v>-0.10958994076570799</v>
      </c>
      <c r="Q849">
        <v>-5.4956773526353997</v>
      </c>
      <c r="R849">
        <v>94.760999999999996</v>
      </c>
      <c r="S849">
        <v>95.739000000000004</v>
      </c>
      <c r="T849">
        <v>94.760999999999996</v>
      </c>
      <c r="U849">
        <v>95.739000000000004</v>
      </c>
      <c r="V849" t="s">
        <v>11987</v>
      </c>
      <c r="W849" t="s">
        <v>10356</v>
      </c>
      <c r="X849" t="s">
        <v>2133</v>
      </c>
      <c r="Y849" t="s">
        <v>625</v>
      </c>
      <c r="Z849" t="s">
        <v>11839</v>
      </c>
      <c r="AA849" t="s">
        <v>290</v>
      </c>
      <c r="AB849" t="s">
        <v>753</v>
      </c>
      <c r="AC849">
        <v>94.948499999999996</v>
      </c>
      <c r="AD849">
        <v>0.1875</v>
      </c>
      <c r="AE849" s="6">
        <v>44285</v>
      </c>
      <c r="AF849" s="6">
        <v>46111</v>
      </c>
      <c r="AG849" t="s">
        <v>770</v>
      </c>
      <c r="AH849">
        <v>3.95</v>
      </c>
      <c r="AI849">
        <v>3.6202443185583002</v>
      </c>
      <c r="AJ849">
        <v>15.508485</v>
      </c>
      <c r="AK849">
        <v>4.9503099237196597</v>
      </c>
      <c r="AL849">
        <v>234</v>
      </c>
      <c r="AM849">
        <v>224</v>
      </c>
      <c r="AN849">
        <v>3.75</v>
      </c>
      <c r="AO849" t="s">
        <v>11991</v>
      </c>
      <c r="AP849">
        <v>1</v>
      </c>
      <c r="AQ849">
        <v>3</v>
      </c>
      <c r="AR849">
        <v>44.907938427114303</v>
      </c>
      <c r="AS849">
        <v>-0.114096446652091</v>
      </c>
      <c r="AT849">
        <v>-3.2513242954515298</v>
      </c>
      <c r="AU849">
        <v>-1.15101199582831</v>
      </c>
      <c r="AV849">
        <v>-5.3080329781384199</v>
      </c>
    </row>
    <row r="850" spans="1:48" x14ac:dyDescent="0.25">
      <c r="A850" t="s">
        <v>20459</v>
      </c>
      <c r="B850" s="6">
        <v>44664</v>
      </c>
      <c r="C850" t="s">
        <v>20460</v>
      </c>
      <c r="D850" t="s">
        <v>212</v>
      </c>
      <c r="E850">
        <v>339514632.60000002</v>
      </c>
      <c r="F850">
        <v>312515298.39999998</v>
      </c>
      <c r="G850">
        <v>0.115797085541226</v>
      </c>
      <c r="H850">
        <v>27.7</v>
      </c>
      <c r="I850">
        <v>4.3366210000000001</v>
      </c>
      <c r="J850">
        <v>6.2802009999999999</v>
      </c>
      <c r="K850">
        <v>6.2802009999999999</v>
      </c>
      <c r="L850">
        <v>344.14909999999998</v>
      </c>
      <c r="M850">
        <v>343</v>
      </c>
      <c r="N850">
        <v>13.756549</v>
      </c>
      <c r="O850">
        <v>0.73629999999999995</v>
      </c>
      <c r="P850">
        <v>0.73015939926031004</v>
      </c>
      <c r="Q850">
        <v>-6.3562490147051696</v>
      </c>
      <c r="R850">
        <v>91.760999999999996</v>
      </c>
      <c r="S850">
        <v>92.739000000000004</v>
      </c>
      <c r="T850">
        <v>91.760999999999996</v>
      </c>
      <c r="U850">
        <v>92.739000000000004</v>
      </c>
      <c r="V850" t="s">
        <v>11987</v>
      </c>
      <c r="W850" t="s">
        <v>18216</v>
      </c>
      <c r="X850" t="s">
        <v>2133</v>
      </c>
      <c r="Y850" t="s">
        <v>625</v>
      </c>
      <c r="Z850" t="s">
        <v>11839</v>
      </c>
      <c r="AA850" t="s">
        <v>396</v>
      </c>
      <c r="AB850" t="s">
        <v>753</v>
      </c>
      <c r="AC850">
        <v>92.047667000000004</v>
      </c>
      <c r="AD850">
        <v>0.28666700000000001</v>
      </c>
      <c r="AE850" s="6">
        <v>44463</v>
      </c>
      <c r="AF850" s="6">
        <v>54788</v>
      </c>
      <c r="AG850" t="s">
        <v>770</v>
      </c>
      <c r="AH850">
        <v>4.9333330000000002</v>
      </c>
      <c r="AI850">
        <v>4.3484135033731297</v>
      </c>
      <c r="AJ850">
        <v>22.080484999999999</v>
      </c>
      <c r="AK850">
        <v>6.0222933938152003</v>
      </c>
      <c r="AL850">
        <v>338</v>
      </c>
      <c r="AM850">
        <v>332</v>
      </c>
      <c r="AN850">
        <v>4.3</v>
      </c>
      <c r="AO850" t="s">
        <v>11991</v>
      </c>
      <c r="AP850">
        <v>1</v>
      </c>
      <c r="AQ850">
        <v>3</v>
      </c>
      <c r="AR850">
        <v>44.907938427114303</v>
      </c>
      <c r="AS850">
        <v>-0.114096446652091</v>
      </c>
      <c r="AT850">
        <v>-3.2513242954515298</v>
      </c>
      <c r="AU850">
        <v>-1.15101199582831</v>
      </c>
      <c r="AV850">
        <v>-5.3080329781384199</v>
      </c>
    </row>
    <row r="851" spans="1:48" x14ac:dyDescent="0.25">
      <c r="A851" t="s">
        <v>14451</v>
      </c>
      <c r="B851" s="6">
        <v>44664</v>
      </c>
      <c r="C851" t="s">
        <v>14452</v>
      </c>
      <c r="D851" t="s">
        <v>212</v>
      </c>
      <c r="E851">
        <v>113171544</v>
      </c>
      <c r="F851">
        <v>110628202.5</v>
      </c>
      <c r="G851">
        <v>4.0991348256108402E-2</v>
      </c>
      <c r="H851">
        <v>2.7638889999999998</v>
      </c>
      <c r="I851">
        <v>2.561213</v>
      </c>
      <c r="J851">
        <v>5.0846390000000001</v>
      </c>
      <c r="K851">
        <v>5.0846390000000001</v>
      </c>
      <c r="L851">
        <v>257.2056</v>
      </c>
      <c r="M851">
        <v>256</v>
      </c>
      <c r="N851">
        <v>2.545957</v>
      </c>
      <c r="O851">
        <v>0.304400000000004</v>
      </c>
      <c r="P851">
        <v>0.42463158356382802</v>
      </c>
      <c r="Q851">
        <v>-3.8221868174761799</v>
      </c>
      <c r="R851">
        <v>96.760999999999996</v>
      </c>
      <c r="S851">
        <v>97.739000000000004</v>
      </c>
      <c r="T851">
        <v>96.760999999999996</v>
      </c>
      <c r="U851">
        <v>97.739000000000004</v>
      </c>
      <c r="V851" t="s">
        <v>11987</v>
      </c>
      <c r="W851" t="s">
        <v>10358</v>
      </c>
      <c r="X851" t="s">
        <v>2133</v>
      </c>
      <c r="Y851" t="s">
        <v>625</v>
      </c>
      <c r="Z851" t="s">
        <v>11839</v>
      </c>
      <c r="AA851" t="s">
        <v>396</v>
      </c>
      <c r="AB851" t="s">
        <v>753</v>
      </c>
      <c r="AC851">
        <v>97.752667000000002</v>
      </c>
      <c r="AD851">
        <v>0.99166699999999997</v>
      </c>
      <c r="AE851" s="6">
        <v>43853</v>
      </c>
      <c r="AF851" s="6">
        <v>45680</v>
      </c>
      <c r="AG851" t="s">
        <v>776</v>
      </c>
      <c r="AH851">
        <v>2.7638889999999998</v>
      </c>
      <c r="AI851">
        <v>2.56121264236456</v>
      </c>
      <c r="AJ851">
        <v>8.0276759999999996</v>
      </c>
      <c r="AK851">
        <v>5.0846390441168596</v>
      </c>
      <c r="AL851">
        <v>256</v>
      </c>
      <c r="AM851">
        <v>240</v>
      </c>
      <c r="AN851">
        <v>4.2</v>
      </c>
      <c r="AO851" t="s">
        <v>11991</v>
      </c>
      <c r="AP851">
        <v>1</v>
      </c>
      <c r="AQ851">
        <v>4</v>
      </c>
      <c r="AR851">
        <v>28.960539105958699</v>
      </c>
      <c r="AS851">
        <v>8.9654737049258398E-3</v>
      </c>
      <c r="AT851">
        <v>-0.52568849000636597</v>
      </c>
      <c r="AU851">
        <v>-0.13661254451610799</v>
      </c>
      <c r="AV851">
        <v>-4.1583794042254603</v>
      </c>
    </row>
    <row r="852" spans="1:48" x14ac:dyDescent="0.25">
      <c r="A852" t="s">
        <v>14453</v>
      </c>
      <c r="B852" s="6">
        <v>44664</v>
      </c>
      <c r="C852" t="s">
        <v>14454</v>
      </c>
      <c r="D852" t="s">
        <v>360</v>
      </c>
      <c r="E852">
        <v>226343088</v>
      </c>
      <c r="F852">
        <v>222732601.09999999</v>
      </c>
      <c r="G852">
        <v>8.2529675171828201E-2</v>
      </c>
      <c r="H852">
        <v>2.7638889999999998</v>
      </c>
      <c r="I852">
        <v>2.4891399999999999</v>
      </c>
      <c r="J852">
        <v>6.3455269999999997</v>
      </c>
      <c r="K852">
        <v>6.3455269999999997</v>
      </c>
      <c r="L852">
        <v>383.2944</v>
      </c>
      <c r="M852">
        <v>382</v>
      </c>
      <c r="N852">
        <v>2.4743499999999998</v>
      </c>
      <c r="O852">
        <v>6.7200000000000495E-2</v>
      </c>
      <c r="P852">
        <v>2.3201714934059701</v>
      </c>
      <c r="Q852">
        <v>-2.7295742326262702</v>
      </c>
      <c r="R852">
        <v>97</v>
      </c>
      <c r="S852">
        <v>99</v>
      </c>
      <c r="T852">
        <v>97</v>
      </c>
      <c r="U852">
        <v>99</v>
      </c>
      <c r="V852" t="s">
        <v>11987</v>
      </c>
      <c r="W852" t="s">
        <v>10429</v>
      </c>
      <c r="X852" t="s">
        <v>2133</v>
      </c>
      <c r="Y852" t="s">
        <v>625</v>
      </c>
      <c r="Z852" t="s">
        <v>11839</v>
      </c>
      <c r="AA852" t="s">
        <v>396</v>
      </c>
      <c r="AB852" t="s">
        <v>753</v>
      </c>
      <c r="AC852">
        <v>98.404860999999997</v>
      </c>
      <c r="AD852">
        <v>1.4048609999999999</v>
      </c>
      <c r="AE852" s="6">
        <v>43853</v>
      </c>
      <c r="AF852" s="6">
        <v>45680</v>
      </c>
      <c r="AG852" t="s">
        <v>1985</v>
      </c>
      <c r="AH852">
        <v>2.7638889999999998</v>
      </c>
      <c r="AI852">
        <v>2.48914025254407</v>
      </c>
      <c r="AJ852">
        <v>7.7087719999999997</v>
      </c>
      <c r="AK852">
        <v>6.3455267963527398</v>
      </c>
      <c r="AL852">
        <v>382</v>
      </c>
      <c r="AM852">
        <v>366</v>
      </c>
      <c r="AN852">
        <v>5.95</v>
      </c>
      <c r="AO852" t="s">
        <v>11991</v>
      </c>
      <c r="AP852">
        <v>1</v>
      </c>
      <c r="AQ852">
        <v>2</v>
      </c>
      <c r="AR852">
        <v>62.8374793168393</v>
      </c>
      <c r="AS852">
        <v>1.6918048727063699E-3</v>
      </c>
      <c r="AT852">
        <v>2.3883707008223998E-2</v>
      </c>
      <c r="AU852">
        <v>1.5994096238785002E-2</v>
      </c>
      <c r="AV852">
        <v>0.104292761339969</v>
      </c>
    </row>
    <row r="853" spans="1:48" x14ac:dyDescent="0.25">
      <c r="A853" t="s">
        <v>14455</v>
      </c>
      <c r="B853" s="6">
        <v>44664</v>
      </c>
      <c r="C853" t="s">
        <v>14456</v>
      </c>
      <c r="D853" t="s">
        <v>266</v>
      </c>
      <c r="E853">
        <v>226343088.59999999</v>
      </c>
      <c r="F853">
        <v>210417337.59999999</v>
      </c>
      <c r="G853">
        <v>7.7966469382217796E-2</v>
      </c>
      <c r="H853">
        <v>3.8111109999999999</v>
      </c>
      <c r="I853">
        <v>3.176641</v>
      </c>
      <c r="J853">
        <v>9.49695</v>
      </c>
      <c r="K853">
        <v>9.49695</v>
      </c>
      <c r="L853">
        <v>689.78830000000005</v>
      </c>
      <c r="M853">
        <v>690</v>
      </c>
      <c r="N853">
        <v>3.1562260000000002</v>
      </c>
      <c r="O853">
        <v>9.2699999999989999E-2</v>
      </c>
      <c r="P853">
        <v>-0.74588112714360999</v>
      </c>
      <c r="Q853">
        <v>-5.2342406146459401</v>
      </c>
      <c r="R853">
        <v>91.5</v>
      </c>
      <c r="S853">
        <v>94.5</v>
      </c>
      <c r="T853">
        <v>91.5</v>
      </c>
      <c r="U853">
        <v>94.5</v>
      </c>
      <c r="V853" t="s">
        <v>11987</v>
      </c>
      <c r="W853" t="s">
        <v>5864</v>
      </c>
      <c r="X853" t="s">
        <v>2133</v>
      </c>
      <c r="Y853" t="s">
        <v>625</v>
      </c>
      <c r="Z853" t="s">
        <v>11839</v>
      </c>
      <c r="AA853" t="s">
        <v>396</v>
      </c>
      <c r="AB853" t="s">
        <v>753</v>
      </c>
      <c r="AC853">
        <v>92.963888999999995</v>
      </c>
      <c r="AD853">
        <v>1.463889</v>
      </c>
      <c r="AE853" s="6">
        <v>44237</v>
      </c>
      <c r="AF853" s="6">
        <v>46063</v>
      </c>
      <c r="AG853" t="s">
        <v>1285</v>
      </c>
      <c r="AH853">
        <v>3.8111109999999999</v>
      </c>
      <c r="AI853">
        <v>3.1766409947701302</v>
      </c>
      <c r="AJ853">
        <v>12.647631000000001</v>
      </c>
      <c r="AK853">
        <v>9.4969497090053796</v>
      </c>
      <c r="AL853">
        <v>690</v>
      </c>
      <c r="AM853">
        <v>680</v>
      </c>
      <c r="AN853">
        <v>7.75</v>
      </c>
      <c r="AO853" t="s">
        <v>11991</v>
      </c>
      <c r="AP853">
        <v>1</v>
      </c>
      <c r="AQ853">
        <v>3</v>
      </c>
      <c r="AR853">
        <v>45.937129410032902</v>
      </c>
      <c r="AS853">
        <v>0.13361409115613199</v>
      </c>
      <c r="AT853">
        <v>2.5321275064550499</v>
      </c>
      <c r="AU853">
        <v>1.0439300726152301</v>
      </c>
      <c r="AV853">
        <v>5.4060469777802904</v>
      </c>
    </row>
    <row r="854" spans="1:48" x14ac:dyDescent="0.25">
      <c r="A854" t="s">
        <v>17791</v>
      </c>
      <c r="B854" s="6">
        <v>44664</v>
      </c>
      <c r="C854" t="s">
        <v>17792</v>
      </c>
      <c r="D854" t="s">
        <v>280</v>
      </c>
      <c r="E854">
        <v>650736378.60000002</v>
      </c>
      <c r="F854">
        <v>569255184.29999995</v>
      </c>
      <c r="G854">
        <v>0.21092756611814001</v>
      </c>
      <c r="H854">
        <v>9.141667</v>
      </c>
      <c r="I854">
        <v>7.5491149999999996</v>
      </c>
      <c r="J854">
        <v>5.1664289999999999</v>
      </c>
      <c r="K854">
        <v>5.1664289999999999</v>
      </c>
      <c r="L854">
        <v>247.1568</v>
      </c>
      <c r="M854">
        <v>248</v>
      </c>
      <c r="N854">
        <v>7.5218119999999997</v>
      </c>
      <c r="O854">
        <v>0.33000000000000801</v>
      </c>
      <c r="P854">
        <v>-3.4414740831545099</v>
      </c>
      <c r="Q854">
        <v>-13.3754803570075</v>
      </c>
      <c r="R854">
        <v>86.260999999999996</v>
      </c>
      <c r="S854">
        <v>87.239000000000004</v>
      </c>
      <c r="T854">
        <v>86.260999999999996</v>
      </c>
      <c r="U854">
        <v>87.239000000000004</v>
      </c>
      <c r="V854" t="s">
        <v>11987</v>
      </c>
      <c r="W854" t="s">
        <v>17118</v>
      </c>
      <c r="X854" t="s">
        <v>2133</v>
      </c>
      <c r="Y854" t="s">
        <v>625</v>
      </c>
      <c r="Z854" t="s">
        <v>11839</v>
      </c>
      <c r="AA854" t="s">
        <v>256</v>
      </c>
      <c r="AB854" t="s">
        <v>11990</v>
      </c>
      <c r="AC854">
        <v>87.478617</v>
      </c>
      <c r="AD854">
        <v>1.2176169999999999</v>
      </c>
      <c r="AE854" s="6">
        <v>44356</v>
      </c>
      <c r="AF854" s="6">
        <v>48008</v>
      </c>
      <c r="AG854" t="s">
        <v>16915</v>
      </c>
      <c r="AH854">
        <v>9.141667</v>
      </c>
      <c r="AI854">
        <v>7.5491149342118096</v>
      </c>
      <c r="AJ854">
        <v>67.467608999999996</v>
      </c>
      <c r="AK854">
        <v>5.1664287403577998</v>
      </c>
      <c r="AL854">
        <v>248</v>
      </c>
      <c r="AM854">
        <v>243</v>
      </c>
      <c r="AN854">
        <v>3.3980000000000001</v>
      </c>
      <c r="AO854" t="s">
        <v>11991</v>
      </c>
      <c r="AP854">
        <v>1</v>
      </c>
      <c r="AQ854">
        <v>3</v>
      </c>
      <c r="AR854">
        <v>43.418645144995601</v>
      </c>
      <c r="AS854">
        <v>1.9137644483855298E-2</v>
      </c>
      <c r="AT854">
        <v>2.3440900399819902</v>
      </c>
      <c r="AU854">
        <v>0.82740450336080995</v>
      </c>
      <c r="AV854">
        <v>7.65668512004991</v>
      </c>
    </row>
    <row r="855" spans="1:48" x14ac:dyDescent="0.25">
      <c r="A855" t="s">
        <v>20603</v>
      </c>
      <c r="B855" s="6">
        <v>44664</v>
      </c>
      <c r="C855" t="s">
        <v>20604</v>
      </c>
      <c r="D855" t="s">
        <v>280</v>
      </c>
      <c r="E855">
        <v>339514632.60000002</v>
      </c>
      <c r="F855">
        <v>298579268.5</v>
      </c>
      <c r="G855">
        <v>0.11063333304063901</v>
      </c>
      <c r="H855">
        <v>10.025</v>
      </c>
      <c r="I855">
        <v>8.0449819999999992</v>
      </c>
      <c r="J855">
        <v>5.1895629999999997</v>
      </c>
      <c r="K855">
        <v>5.1895629999999997</v>
      </c>
      <c r="L855">
        <v>249.685499999999</v>
      </c>
      <c r="M855">
        <v>250</v>
      </c>
      <c r="N855">
        <v>8.0214440000000007</v>
      </c>
      <c r="O855">
        <v>0.114199999999997</v>
      </c>
      <c r="P855">
        <v>-3.2735577417110902</v>
      </c>
      <c r="Q855">
        <v>-13.2789412614268</v>
      </c>
      <c r="R855">
        <v>86.260999999999996</v>
      </c>
      <c r="S855">
        <v>87.239000000000004</v>
      </c>
      <c r="T855">
        <v>86.260999999999996</v>
      </c>
      <c r="U855">
        <v>87.239000000000004</v>
      </c>
      <c r="V855" t="s">
        <v>11987</v>
      </c>
      <c r="W855" t="s">
        <v>19753</v>
      </c>
      <c r="X855" t="s">
        <v>2133</v>
      </c>
      <c r="Y855" t="s">
        <v>625</v>
      </c>
      <c r="Z855" t="s">
        <v>11839</v>
      </c>
      <c r="AA855" t="s">
        <v>256</v>
      </c>
      <c r="AB855" t="s">
        <v>11990</v>
      </c>
      <c r="AC855">
        <v>87.942975000000004</v>
      </c>
      <c r="AD855">
        <v>1.681975</v>
      </c>
      <c r="AE855" s="6">
        <v>44496</v>
      </c>
      <c r="AF855" s="6">
        <v>48331</v>
      </c>
      <c r="AG855" t="s">
        <v>16915</v>
      </c>
      <c r="AH855">
        <v>10.025</v>
      </c>
      <c r="AI855">
        <v>8.0449821536165604</v>
      </c>
      <c r="AJ855">
        <v>77.780152999999999</v>
      </c>
      <c r="AK855">
        <v>5.1895633563495096</v>
      </c>
      <c r="AL855">
        <v>250</v>
      </c>
      <c r="AM855">
        <v>245</v>
      </c>
      <c r="AN855">
        <v>3.5409999999999999</v>
      </c>
      <c r="AO855" t="s">
        <v>11991</v>
      </c>
      <c r="AP855">
        <v>1</v>
      </c>
      <c r="AQ855">
        <v>3</v>
      </c>
      <c r="AR855">
        <v>43.418645144995601</v>
      </c>
      <c r="AS855">
        <v>1.9137644483855298E-2</v>
      </c>
      <c r="AT855">
        <v>2.3440900399819902</v>
      </c>
      <c r="AU855">
        <v>0.82740450336080995</v>
      </c>
      <c r="AV855">
        <v>7.65668512004991</v>
      </c>
    </row>
    <row r="856" spans="1:48" x14ac:dyDescent="0.25">
      <c r="A856" t="s">
        <v>17793</v>
      </c>
      <c r="B856" s="6">
        <v>44664</v>
      </c>
      <c r="C856" t="s">
        <v>17794</v>
      </c>
      <c r="D856" t="s">
        <v>280</v>
      </c>
      <c r="E856">
        <v>339514632.60000002</v>
      </c>
      <c r="F856">
        <v>285485265.39999998</v>
      </c>
      <c r="G856">
        <v>0.105781578880956</v>
      </c>
      <c r="H856">
        <v>29.141667000000002</v>
      </c>
      <c r="I856">
        <v>14.050644999999999</v>
      </c>
      <c r="J856">
        <v>5.9537240000000002</v>
      </c>
      <c r="K856">
        <v>5.9537240000000002</v>
      </c>
      <c r="L856">
        <v>314.0532</v>
      </c>
      <c r="M856">
        <v>313</v>
      </c>
      <c r="N856">
        <v>14.065734000000001</v>
      </c>
      <c r="O856">
        <v>-0.51619999999999999</v>
      </c>
      <c r="P856">
        <v>-4.47644758972507</v>
      </c>
      <c r="Q856">
        <v>-18.5245965126574</v>
      </c>
      <c r="R856">
        <v>82.385999999999996</v>
      </c>
      <c r="S856">
        <v>83.364000000000004</v>
      </c>
      <c r="T856">
        <v>82.385999999999996</v>
      </c>
      <c r="U856">
        <v>83.364000000000004</v>
      </c>
      <c r="V856" t="s">
        <v>11987</v>
      </c>
      <c r="W856" t="s">
        <v>17120</v>
      </c>
      <c r="X856" t="s">
        <v>2133</v>
      </c>
      <c r="Y856" t="s">
        <v>625</v>
      </c>
      <c r="Z856" t="s">
        <v>11839</v>
      </c>
      <c r="AA856" t="s">
        <v>256</v>
      </c>
      <c r="AB856" t="s">
        <v>11990</v>
      </c>
      <c r="AC856">
        <v>84.086292</v>
      </c>
      <c r="AD856">
        <v>1.7002919999999999</v>
      </c>
      <c r="AE856" s="6">
        <v>44356</v>
      </c>
      <c r="AF856" s="6">
        <v>55313</v>
      </c>
      <c r="AG856" t="s">
        <v>16915</v>
      </c>
      <c r="AH856">
        <v>29.141667000000002</v>
      </c>
      <c r="AI856">
        <v>14.050645041066</v>
      </c>
      <c r="AJ856">
        <v>305.47742899999997</v>
      </c>
      <c r="AK856">
        <v>5.95372440990828</v>
      </c>
      <c r="AL856">
        <v>313</v>
      </c>
      <c r="AM856">
        <v>334</v>
      </c>
      <c r="AN856">
        <v>4.7450000000000001</v>
      </c>
      <c r="AO856" t="s">
        <v>11991</v>
      </c>
      <c r="AP856">
        <v>1</v>
      </c>
      <c r="AQ856">
        <v>3</v>
      </c>
      <c r="AR856">
        <v>43.418645144995601</v>
      </c>
      <c r="AS856">
        <v>1.9137644483855298E-2</v>
      </c>
      <c r="AT856">
        <v>2.3440900399819902</v>
      </c>
      <c r="AU856">
        <v>0.82740450336080995</v>
      </c>
      <c r="AV856">
        <v>7.65668512004991</v>
      </c>
    </row>
    <row r="857" spans="1:48" x14ac:dyDescent="0.25">
      <c r="A857" t="s">
        <v>20605</v>
      </c>
      <c r="B857" s="6">
        <v>44664</v>
      </c>
      <c r="C857" t="s">
        <v>20606</v>
      </c>
      <c r="D857" t="s">
        <v>280</v>
      </c>
      <c r="E857">
        <v>226343088.59999999</v>
      </c>
      <c r="F857">
        <v>191641015</v>
      </c>
      <c r="G857">
        <v>7.1009230983007099E-2</v>
      </c>
      <c r="H857">
        <v>30.024999999999999</v>
      </c>
      <c r="I857">
        <v>13.994006000000001</v>
      </c>
      <c r="J857">
        <v>6.0077259999999999</v>
      </c>
      <c r="K857">
        <v>6.0077259999999999</v>
      </c>
      <c r="L857">
        <v>320.9726</v>
      </c>
      <c r="M857">
        <v>320</v>
      </c>
      <c r="N857">
        <v>14.036085999999999</v>
      </c>
      <c r="O857">
        <v>6.3100000000004805E-2</v>
      </c>
      <c r="P857">
        <v>-4.5791385259611399</v>
      </c>
      <c r="Q857">
        <v>-18.505246567996899</v>
      </c>
      <c r="R857">
        <v>82.385999999999996</v>
      </c>
      <c r="S857">
        <v>83.364000000000004</v>
      </c>
      <c r="T857">
        <v>82.385999999999996</v>
      </c>
      <c r="U857">
        <v>83.364000000000004</v>
      </c>
      <c r="V857" t="s">
        <v>11987</v>
      </c>
      <c r="W857" t="s">
        <v>19750</v>
      </c>
      <c r="X857" t="s">
        <v>2133</v>
      </c>
      <c r="Y857" t="s">
        <v>625</v>
      </c>
      <c r="Z857" t="s">
        <v>11839</v>
      </c>
      <c r="AA857" t="s">
        <v>256</v>
      </c>
      <c r="AB857" t="s">
        <v>11990</v>
      </c>
      <c r="AC857">
        <v>84.668374999999997</v>
      </c>
      <c r="AD857">
        <v>2.282375</v>
      </c>
      <c r="AE857" s="6">
        <v>44496</v>
      </c>
      <c r="AF857" s="6">
        <v>55636</v>
      </c>
      <c r="AG857" t="s">
        <v>16915</v>
      </c>
      <c r="AH857">
        <v>30.024999999999999</v>
      </c>
      <c r="AI857">
        <v>13.9940057984396</v>
      </c>
      <c r="AJ857">
        <v>308.65320700000001</v>
      </c>
      <c r="AK857">
        <v>6.0077256493997799</v>
      </c>
      <c r="AL857">
        <v>320</v>
      </c>
      <c r="AM857">
        <v>339</v>
      </c>
      <c r="AN857">
        <v>4.8049999999999997</v>
      </c>
      <c r="AO857" t="s">
        <v>11991</v>
      </c>
      <c r="AP857">
        <v>1</v>
      </c>
      <c r="AQ857">
        <v>3</v>
      </c>
      <c r="AR857">
        <v>43.418645144995601</v>
      </c>
      <c r="AS857">
        <v>1.9137644483855298E-2</v>
      </c>
      <c r="AT857">
        <v>2.3440900399819902</v>
      </c>
      <c r="AU857">
        <v>0.82740450336080995</v>
      </c>
      <c r="AV857">
        <v>7.65668512004991</v>
      </c>
    </row>
    <row r="858" spans="1:48" x14ac:dyDescent="0.25">
      <c r="A858" t="s">
        <v>16601</v>
      </c>
      <c r="B858" s="6">
        <v>44664</v>
      </c>
      <c r="C858" t="s">
        <v>16602</v>
      </c>
      <c r="D858" t="s">
        <v>280</v>
      </c>
      <c r="E858">
        <v>132033468</v>
      </c>
      <c r="F858">
        <v>127228458.5</v>
      </c>
      <c r="G858">
        <v>4.71422831656019E-2</v>
      </c>
      <c r="H858">
        <v>3.9305560000000002</v>
      </c>
      <c r="I858">
        <v>3.4807480000000002</v>
      </c>
      <c r="J858">
        <v>6.286003</v>
      </c>
      <c r="K858">
        <v>6.286003</v>
      </c>
      <c r="L858">
        <v>368.19200000000001</v>
      </c>
      <c r="M858">
        <v>368</v>
      </c>
      <c r="N858">
        <v>3.464839</v>
      </c>
      <c r="O858">
        <v>0.159500000000001</v>
      </c>
      <c r="P858">
        <v>-1.1638723777483799</v>
      </c>
      <c r="Q858">
        <v>-5.3369602359436099</v>
      </c>
      <c r="R858">
        <v>95.987499999999997</v>
      </c>
      <c r="S858">
        <v>96.865499999999997</v>
      </c>
      <c r="T858">
        <v>95.987499999999997</v>
      </c>
      <c r="U858">
        <v>96.865499999999997</v>
      </c>
      <c r="V858" t="s">
        <v>11987</v>
      </c>
      <c r="W858" t="s">
        <v>7133</v>
      </c>
      <c r="X858" t="s">
        <v>2133</v>
      </c>
      <c r="Y858" t="s">
        <v>625</v>
      </c>
      <c r="Z858" t="s">
        <v>11859</v>
      </c>
      <c r="AA858" t="s">
        <v>11839</v>
      </c>
      <c r="AB858" t="s">
        <v>753</v>
      </c>
      <c r="AC858">
        <v>96.360764000000003</v>
      </c>
      <c r="AD858">
        <v>0.37326399999999998</v>
      </c>
      <c r="AE858" s="6">
        <v>44278</v>
      </c>
      <c r="AF858" s="6">
        <v>46104</v>
      </c>
      <c r="AG858" t="s">
        <v>3654</v>
      </c>
      <c r="AH858">
        <v>3.9305560000000002</v>
      </c>
      <c r="AI858">
        <v>3.4807476320776898</v>
      </c>
      <c r="AJ858">
        <v>14.619342</v>
      </c>
      <c r="AK858">
        <v>6.2860031011361297</v>
      </c>
      <c r="AL858">
        <v>368</v>
      </c>
      <c r="AM858">
        <v>358</v>
      </c>
      <c r="AN858">
        <v>5.375</v>
      </c>
      <c r="AO858" t="s">
        <v>11991</v>
      </c>
      <c r="AP858">
        <v>1</v>
      </c>
      <c r="AQ858">
        <v>4</v>
      </c>
      <c r="AR858">
        <v>43.504233292223603</v>
      </c>
      <c r="AS858">
        <v>0.19297524215337999</v>
      </c>
      <c r="AT858">
        <v>3.35247733028271</v>
      </c>
      <c r="AU858">
        <v>1.5318145835057899</v>
      </c>
      <c r="AV858">
        <v>4.6292399378492801</v>
      </c>
    </row>
    <row r="859" spans="1:48" x14ac:dyDescent="0.25">
      <c r="A859" t="s">
        <v>14457</v>
      </c>
      <c r="B859" s="6">
        <v>44664</v>
      </c>
      <c r="C859" t="s">
        <v>14458</v>
      </c>
      <c r="D859" t="s">
        <v>360</v>
      </c>
      <c r="E859">
        <v>113171544</v>
      </c>
      <c r="F859">
        <v>95329735.5</v>
      </c>
      <c r="G859">
        <v>3.5322768480152797E-2</v>
      </c>
      <c r="H859">
        <v>1.463889</v>
      </c>
      <c r="I859">
        <v>1.302829</v>
      </c>
      <c r="J859">
        <v>17.770599000000001</v>
      </c>
      <c r="K859">
        <v>17.770599000000001</v>
      </c>
      <c r="L859">
        <v>1579.001</v>
      </c>
      <c r="M859">
        <v>1573</v>
      </c>
      <c r="N859">
        <v>1.2975909999999999</v>
      </c>
      <c r="O859">
        <v>8.5800000000002499E-2</v>
      </c>
      <c r="P859">
        <v>-0.88004673746556705</v>
      </c>
      <c r="Q859">
        <v>-7.7723999659452199</v>
      </c>
      <c r="R859">
        <v>84</v>
      </c>
      <c r="S859">
        <v>86</v>
      </c>
      <c r="T859">
        <v>84</v>
      </c>
      <c r="U859">
        <v>86</v>
      </c>
      <c r="V859" t="s">
        <v>11987</v>
      </c>
      <c r="W859" t="s">
        <v>7257</v>
      </c>
      <c r="X859" t="s">
        <v>2133</v>
      </c>
      <c r="Y859" t="s">
        <v>625</v>
      </c>
      <c r="Z859" t="s">
        <v>11877</v>
      </c>
      <c r="AA859" t="s">
        <v>11839</v>
      </c>
      <c r="AB859" t="s">
        <v>11815</v>
      </c>
      <c r="AC859">
        <v>84.234722000000005</v>
      </c>
      <c r="AD859">
        <v>0.23472199999999999</v>
      </c>
      <c r="AE859" s="6">
        <v>42648</v>
      </c>
      <c r="AF859" s="6">
        <v>45204</v>
      </c>
      <c r="AG859" t="s">
        <v>3712</v>
      </c>
      <c r="AH859">
        <v>1.463889</v>
      </c>
      <c r="AI859">
        <v>1.3028288201718801</v>
      </c>
      <c r="AJ859">
        <v>2.711055</v>
      </c>
      <c r="AK859">
        <v>17.770599343802498</v>
      </c>
      <c r="AL859">
        <v>1573</v>
      </c>
      <c r="AM859">
        <v>1538</v>
      </c>
      <c r="AN859">
        <v>6.5</v>
      </c>
      <c r="AO859" t="s">
        <v>11991</v>
      </c>
      <c r="AP859">
        <v>1</v>
      </c>
      <c r="AQ859">
        <v>4</v>
      </c>
      <c r="AR859">
        <v>32.998966551838997</v>
      </c>
      <c r="AS859">
        <v>2.5880835344082601E-2</v>
      </c>
      <c r="AT859">
        <v>4.1739569167241003E-2</v>
      </c>
      <c r="AU859">
        <v>7.2456090111046395E-2</v>
      </c>
      <c r="AV859">
        <v>-7.0470144790460703</v>
      </c>
    </row>
    <row r="860" spans="1:48" x14ac:dyDescent="0.25">
      <c r="A860" t="s">
        <v>17277</v>
      </c>
      <c r="B860" s="6">
        <v>44664</v>
      </c>
      <c r="C860" t="s">
        <v>17278</v>
      </c>
      <c r="D860" t="s">
        <v>360</v>
      </c>
      <c r="E860">
        <v>150895392.40000001</v>
      </c>
      <c r="F860">
        <v>146737910.5</v>
      </c>
      <c r="G860">
        <v>5.4371169849604301E-2</v>
      </c>
      <c r="H860">
        <v>6.0305559999999998</v>
      </c>
      <c r="I860">
        <v>5.0314509999999997</v>
      </c>
      <c r="J860">
        <v>5.675217</v>
      </c>
      <c r="K860">
        <v>5.675217</v>
      </c>
      <c r="L860">
        <v>299.89069999999998</v>
      </c>
      <c r="M860">
        <v>300</v>
      </c>
      <c r="N860">
        <v>5.0095039999999997</v>
      </c>
      <c r="O860">
        <v>8.7900000000007403E-2</v>
      </c>
      <c r="P860">
        <v>-0.15828267569907201</v>
      </c>
      <c r="Q860">
        <v>-5.29353628446425</v>
      </c>
      <c r="R860">
        <v>94.956249999999997</v>
      </c>
      <c r="S860">
        <v>95.959249999999997</v>
      </c>
      <c r="T860">
        <v>94.956249999999997</v>
      </c>
      <c r="U860">
        <v>95.959249999999997</v>
      </c>
      <c r="V860" t="s">
        <v>11987</v>
      </c>
      <c r="W860" t="s">
        <v>8581</v>
      </c>
      <c r="X860" t="s">
        <v>2133</v>
      </c>
      <c r="Y860" t="s">
        <v>625</v>
      </c>
      <c r="Z860" t="s">
        <v>753</v>
      </c>
      <c r="AA860" t="s">
        <v>290</v>
      </c>
      <c r="AB860" t="s">
        <v>753</v>
      </c>
      <c r="AC860">
        <v>97.244792000000004</v>
      </c>
      <c r="AD860">
        <v>2.2885420000000001</v>
      </c>
      <c r="AE860" s="6">
        <v>44315</v>
      </c>
      <c r="AF860" s="6">
        <v>46872</v>
      </c>
      <c r="AG860" t="s">
        <v>3158</v>
      </c>
      <c r="AH860">
        <v>6.0305559999999998</v>
      </c>
      <c r="AI860">
        <v>5.0314506312783296</v>
      </c>
      <c r="AJ860">
        <v>30.600767000000001</v>
      </c>
      <c r="AK860">
        <v>5.6752168664197997</v>
      </c>
      <c r="AL860">
        <v>300</v>
      </c>
      <c r="AM860">
        <v>297</v>
      </c>
      <c r="AN860">
        <v>4.875</v>
      </c>
      <c r="AO860" t="s">
        <v>11991</v>
      </c>
      <c r="AP860">
        <v>1</v>
      </c>
      <c r="AQ860">
        <v>4</v>
      </c>
      <c r="AR860">
        <v>32.899514934303099</v>
      </c>
      <c r="AS860">
        <v>2.5944726508129099E-2</v>
      </c>
      <c r="AT860">
        <v>4.3435390918105499E-2</v>
      </c>
      <c r="AU860">
        <v>7.3031110587393699E-2</v>
      </c>
      <c r="AV860">
        <v>-0.16914571108971899</v>
      </c>
    </row>
    <row r="861" spans="1:48" x14ac:dyDescent="0.25">
      <c r="A861" t="s">
        <v>14459</v>
      </c>
      <c r="B861" s="6">
        <v>44664</v>
      </c>
      <c r="C861" t="s">
        <v>14460</v>
      </c>
      <c r="D861" t="s">
        <v>237</v>
      </c>
      <c r="E861">
        <v>1018543897.6</v>
      </c>
      <c r="F861">
        <v>1065602041.4</v>
      </c>
      <c r="G861">
        <v>0.394840224991443</v>
      </c>
      <c r="H861">
        <v>2.0777779999999999</v>
      </c>
      <c r="I861">
        <v>1.931049</v>
      </c>
      <c r="J861">
        <v>3.563739</v>
      </c>
      <c r="K861">
        <v>3.563739</v>
      </c>
      <c r="L861">
        <v>120.3472</v>
      </c>
      <c r="M861">
        <v>121</v>
      </c>
      <c r="N861">
        <v>1.923756</v>
      </c>
      <c r="O861">
        <v>-0.21390000000000001</v>
      </c>
      <c r="P861">
        <v>-0.43486532051414301</v>
      </c>
      <c r="Q861">
        <v>-3.5610950378662301</v>
      </c>
      <c r="R861">
        <v>102.45625</v>
      </c>
      <c r="S861">
        <v>103.09725</v>
      </c>
      <c r="T861">
        <v>102.45625</v>
      </c>
      <c r="U861">
        <v>103.09725</v>
      </c>
      <c r="V861" t="s">
        <v>11987</v>
      </c>
      <c r="W861" t="s">
        <v>8326</v>
      </c>
      <c r="X861" t="s">
        <v>2133</v>
      </c>
      <c r="Y861" t="s">
        <v>625</v>
      </c>
      <c r="Z861" t="s">
        <v>11839</v>
      </c>
      <c r="AA861" t="s">
        <v>374</v>
      </c>
      <c r="AB861" t="s">
        <v>11990</v>
      </c>
      <c r="AC861">
        <v>104.62013899999999</v>
      </c>
      <c r="AD861">
        <v>2.1638890000000002</v>
      </c>
      <c r="AE861" s="6">
        <v>41775</v>
      </c>
      <c r="AF861" s="6">
        <v>45428</v>
      </c>
      <c r="AG861" t="s">
        <v>3065</v>
      </c>
      <c r="AH861">
        <v>2.0777779999999999</v>
      </c>
      <c r="AI861">
        <v>1.93104900457413</v>
      </c>
      <c r="AJ861">
        <v>4.8368279999999997</v>
      </c>
      <c r="AK861">
        <v>3.56373927553155</v>
      </c>
      <c r="AL861">
        <v>121</v>
      </c>
      <c r="AM861">
        <v>96</v>
      </c>
      <c r="AN861">
        <v>5.125</v>
      </c>
      <c r="AO861" t="s">
        <v>11991</v>
      </c>
      <c r="AP861">
        <v>1</v>
      </c>
      <c r="AQ861">
        <v>2</v>
      </c>
      <c r="AR861">
        <v>64.059100719524395</v>
      </c>
      <c r="AS861">
        <v>2.0043349291285002E-2</v>
      </c>
      <c r="AT861">
        <v>-9.1070398772956196E-2</v>
      </c>
      <c r="AU861">
        <v>1.9918715635910099E-2</v>
      </c>
      <c r="AV861">
        <v>-0.638392761675731</v>
      </c>
    </row>
    <row r="862" spans="1:48" x14ac:dyDescent="0.25">
      <c r="A862" t="s">
        <v>14461</v>
      </c>
      <c r="B862" s="6">
        <v>44664</v>
      </c>
      <c r="C862" t="s">
        <v>14462</v>
      </c>
      <c r="D862" t="s">
        <v>223</v>
      </c>
      <c r="E862">
        <v>229172377.19999999</v>
      </c>
      <c r="F862">
        <v>226169900.5</v>
      </c>
      <c r="G862">
        <v>8.3803306422150295E-2</v>
      </c>
      <c r="H862">
        <v>2.0472220000000001</v>
      </c>
      <c r="I862">
        <v>1.892712</v>
      </c>
      <c r="J862">
        <v>5.6578670000000004</v>
      </c>
      <c r="K862">
        <v>5.6578670000000004</v>
      </c>
      <c r="L862">
        <v>330.4384</v>
      </c>
      <c r="M862">
        <v>331</v>
      </c>
      <c r="N862">
        <v>1.8852370000000001</v>
      </c>
      <c r="O862">
        <v>8.1799999999998499E-2</v>
      </c>
      <c r="P862">
        <v>-0.92429508786181502</v>
      </c>
      <c r="Q862">
        <v>1.06042918782085</v>
      </c>
      <c r="R862">
        <v>96.674999999999997</v>
      </c>
      <c r="S862">
        <v>97.692999999999998</v>
      </c>
      <c r="T862">
        <v>96.674999999999997</v>
      </c>
      <c r="U862">
        <v>97.692999999999998</v>
      </c>
      <c r="V862" t="s">
        <v>11987</v>
      </c>
      <c r="W862" t="s">
        <v>8803</v>
      </c>
      <c r="X862" t="s">
        <v>2133</v>
      </c>
      <c r="Y862" t="s">
        <v>625</v>
      </c>
      <c r="Z862" t="s">
        <v>11839</v>
      </c>
      <c r="AA862" t="s">
        <v>283</v>
      </c>
      <c r="AB862" t="s">
        <v>11815</v>
      </c>
      <c r="AC862">
        <v>98.689860999999993</v>
      </c>
      <c r="AD862">
        <v>2.0148609999999998</v>
      </c>
      <c r="AE862" s="6">
        <v>42860</v>
      </c>
      <c r="AF862" s="6">
        <v>45417</v>
      </c>
      <c r="AG862" t="s">
        <v>1491</v>
      </c>
      <c r="AH862">
        <v>2.0472220000000001</v>
      </c>
      <c r="AI862">
        <v>1.89271156781573</v>
      </c>
      <c r="AJ862">
        <v>4.6532330000000002</v>
      </c>
      <c r="AK862">
        <v>5.6578673413876199</v>
      </c>
      <c r="AL862">
        <v>331</v>
      </c>
      <c r="AM862">
        <v>305</v>
      </c>
      <c r="AN862">
        <v>4.45</v>
      </c>
      <c r="AO862" t="s">
        <v>11991</v>
      </c>
      <c r="AP862">
        <v>1</v>
      </c>
      <c r="AQ862">
        <v>3</v>
      </c>
      <c r="AR862">
        <v>44.630465569170703</v>
      </c>
      <c r="AS862">
        <v>2.17894008236783E-2</v>
      </c>
      <c r="AT862">
        <v>-6.1723013753223199E-2</v>
      </c>
      <c r="AU862">
        <v>3.5633179427414001E-2</v>
      </c>
      <c r="AV862">
        <v>2.4297359397730598</v>
      </c>
    </row>
    <row r="863" spans="1:48" x14ac:dyDescent="0.25">
      <c r="A863" t="s">
        <v>14463</v>
      </c>
      <c r="B863" s="6">
        <v>44664</v>
      </c>
      <c r="C863" t="s">
        <v>14464</v>
      </c>
      <c r="D863" t="s">
        <v>280</v>
      </c>
      <c r="E863">
        <v>169757316</v>
      </c>
      <c r="F863">
        <v>105416935.3</v>
      </c>
      <c r="G863">
        <v>3.9060404199328998E-2</v>
      </c>
      <c r="H863">
        <v>0.76388900000000004</v>
      </c>
      <c r="I863">
        <v>0.53424000000000005</v>
      </c>
      <c r="J863">
        <v>80.072355000000002</v>
      </c>
      <c r="K863">
        <v>80.072355000000002</v>
      </c>
      <c r="L863">
        <v>7864.7132999999903</v>
      </c>
      <c r="M863">
        <v>7855</v>
      </c>
      <c r="N863">
        <v>0.52774299999999996</v>
      </c>
      <c r="O863">
        <v>-2.7524999999999999</v>
      </c>
      <c r="P863">
        <v>6.4636349665945598</v>
      </c>
      <c r="Q863">
        <v>-11.978011006607099</v>
      </c>
      <c r="R863">
        <v>60.268749999999997</v>
      </c>
      <c r="S863">
        <v>63.513750000000002</v>
      </c>
      <c r="T863">
        <v>60.268749999999997</v>
      </c>
      <c r="U863">
        <v>63.513750000000002</v>
      </c>
      <c r="V863" t="s">
        <v>11987</v>
      </c>
      <c r="W863" t="s">
        <v>8890</v>
      </c>
      <c r="X863" t="s">
        <v>2133</v>
      </c>
      <c r="Y863" t="s">
        <v>625</v>
      </c>
      <c r="Z863" t="s">
        <v>11839</v>
      </c>
      <c r="AA863" t="s">
        <v>575</v>
      </c>
      <c r="AB863" t="s">
        <v>12045</v>
      </c>
      <c r="AC863">
        <v>62.098610999999998</v>
      </c>
      <c r="AD863">
        <v>1.829861</v>
      </c>
      <c r="AE863" s="6">
        <v>43123</v>
      </c>
      <c r="AF863" s="6">
        <v>44949</v>
      </c>
      <c r="AG863" t="s">
        <v>1519</v>
      </c>
      <c r="AH863">
        <v>0.76388900000000004</v>
      </c>
      <c r="AI863">
        <v>0.53423990432352497</v>
      </c>
      <c r="AJ863">
        <v>0.66277799999999998</v>
      </c>
      <c r="AK863">
        <v>80.072355162225605</v>
      </c>
      <c r="AL863">
        <v>7855</v>
      </c>
      <c r="AM863">
        <v>7822</v>
      </c>
      <c r="AN863">
        <v>7.75</v>
      </c>
      <c r="AO863" t="s">
        <v>11991</v>
      </c>
      <c r="AP863">
        <v>1</v>
      </c>
      <c r="AQ863">
        <v>3</v>
      </c>
      <c r="AR863">
        <v>42.4647356091657</v>
      </c>
      <c r="AS863">
        <v>3.3922725826812397E-2</v>
      </c>
      <c r="AT863">
        <v>0.44955642013838498</v>
      </c>
      <c r="AU863">
        <v>0.196322593010229</v>
      </c>
      <c r="AV863">
        <v>2.15311434081495</v>
      </c>
    </row>
    <row r="864" spans="1:48" x14ac:dyDescent="0.25">
      <c r="A864" t="s">
        <v>14465</v>
      </c>
      <c r="B864" s="6">
        <v>44664</v>
      </c>
      <c r="C864" t="s">
        <v>14466</v>
      </c>
      <c r="D864" t="s">
        <v>237</v>
      </c>
      <c r="E864">
        <v>228605311.69999999</v>
      </c>
      <c r="F864">
        <v>228016334.40000001</v>
      </c>
      <c r="G864">
        <v>8.4487470254349106E-2</v>
      </c>
      <c r="H864">
        <v>3.9876269999999998</v>
      </c>
      <c r="I864">
        <v>3.6772049999999998</v>
      </c>
      <c r="J864">
        <v>3.0880450000000002</v>
      </c>
      <c r="K864">
        <v>3.0880450000000002</v>
      </c>
      <c r="L864">
        <v>48.156500000000001</v>
      </c>
      <c r="M864">
        <v>49</v>
      </c>
      <c r="N864">
        <v>3.6599219999999999</v>
      </c>
      <c r="O864">
        <v>-0.38219999999999898</v>
      </c>
      <c r="P864">
        <v>2.8624986906983798</v>
      </c>
      <c r="Q864">
        <v>-0.36072791749919197</v>
      </c>
      <c r="R864">
        <v>99.706249999999997</v>
      </c>
      <c r="S864">
        <v>100.59524999999999</v>
      </c>
      <c r="T864">
        <v>94.408856999999998</v>
      </c>
      <c r="U864">
        <v>95.250624000000002</v>
      </c>
      <c r="V864" t="s">
        <v>11987</v>
      </c>
      <c r="W864" t="s">
        <v>9311</v>
      </c>
      <c r="X864" t="s">
        <v>2133</v>
      </c>
      <c r="Y864" t="s">
        <v>625</v>
      </c>
      <c r="Z864" t="s">
        <v>11839</v>
      </c>
      <c r="AA864" t="s">
        <v>256</v>
      </c>
      <c r="AB864" t="s">
        <v>11990</v>
      </c>
      <c r="AC864">
        <v>94.443049000000002</v>
      </c>
      <c r="AD864">
        <v>3.6110999999999997E-2</v>
      </c>
      <c r="AE864" s="6">
        <v>44118</v>
      </c>
      <c r="AF864" s="6">
        <v>47222</v>
      </c>
      <c r="AG864" t="s">
        <v>2291</v>
      </c>
      <c r="AH864">
        <v>3.1913749999999999</v>
      </c>
      <c r="AI864">
        <v>3.00464914459211</v>
      </c>
      <c r="AJ864">
        <v>11.783184</v>
      </c>
      <c r="AK864">
        <v>3.05170860153043</v>
      </c>
      <c r="AL864">
        <v>50</v>
      </c>
      <c r="AM864">
        <v>38</v>
      </c>
      <c r="AN864">
        <v>3.25</v>
      </c>
      <c r="AO864" t="s">
        <v>11991</v>
      </c>
      <c r="AP864">
        <v>0.94686999999999999</v>
      </c>
      <c r="AQ864">
        <v>2</v>
      </c>
      <c r="AR864">
        <v>42.636247796926902</v>
      </c>
      <c r="AS864">
        <v>2.2521072039261E-2</v>
      </c>
      <c r="AT864">
        <v>-4.3982419055005502E-2</v>
      </c>
      <c r="AU864">
        <v>4.2218220367658398E-2</v>
      </c>
      <c r="AV864">
        <v>2.4919100638090401</v>
      </c>
    </row>
    <row r="865" spans="1:48" x14ac:dyDescent="0.25">
      <c r="A865" t="s">
        <v>14467</v>
      </c>
      <c r="B865" s="6">
        <v>44664</v>
      </c>
      <c r="C865" t="s">
        <v>14468</v>
      </c>
      <c r="D865" t="s">
        <v>237</v>
      </c>
      <c r="E865">
        <v>596036799.20000005</v>
      </c>
      <c r="F865">
        <v>578774911.89999998</v>
      </c>
      <c r="G865">
        <v>0.214454934904065</v>
      </c>
      <c r="H865">
        <v>12.579394000000001</v>
      </c>
      <c r="I865">
        <v>9.2027260000000002</v>
      </c>
      <c r="J865">
        <v>5.0540690000000001</v>
      </c>
      <c r="K865">
        <v>5.0540690000000001</v>
      </c>
      <c r="L865">
        <v>228.90719999999999</v>
      </c>
      <c r="M865">
        <v>229</v>
      </c>
      <c r="N865">
        <v>9.1539680000000008</v>
      </c>
      <c r="O865">
        <v>0.152299999999994</v>
      </c>
      <c r="P865">
        <v>-1.9047853321533199</v>
      </c>
      <c r="Q865">
        <v>-10.0547154148815</v>
      </c>
      <c r="R865">
        <v>97.05</v>
      </c>
      <c r="S865">
        <v>98.135999999999996</v>
      </c>
      <c r="T865">
        <v>97.05</v>
      </c>
      <c r="U865">
        <v>98.135999999999996</v>
      </c>
      <c r="V865" t="s">
        <v>11987</v>
      </c>
      <c r="W865" t="s">
        <v>9316</v>
      </c>
      <c r="X865" t="s">
        <v>2133</v>
      </c>
      <c r="Y865" t="s">
        <v>625</v>
      </c>
      <c r="Z865" t="s">
        <v>11839</v>
      </c>
      <c r="AA865" t="s">
        <v>256</v>
      </c>
      <c r="AB865" t="s">
        <v>11990</v>
      </c>
      <c r="AC865">
        <v>97.103888999999995</v>
      </c>
      <c r="AD865">
        <v>5.3888999999999999E-2</v>
      </c>
      <c r="AE865" s="6">
        <v>44118</v>
      </c>
      <c r="AF865" s="6">
        <v>50692</v>
      </c>
      <c r="AG865" t="s">
        <v>2291</v>
      </c>
      <c r="AH865">
        <v>12.579394000000001</v>
      </c>
      <c r="AI865">
        <v>9.2027262738804296</v>
      </c>
      <c r="AJ865">
        <v>108.503991</v>
      </c>
      <c r="AK865">
        <v>5.0540689812681903</v>
      </c>
      <c r="AL865">
        <v>229</v>
      </c>
      <c r="AM865">
        <v>235</v>
      </c>
      <c r="AN865">
        <v>4.8499999999999996</v>
      </c>
      <c r="AO865" t="s">
        <v>11991</v>
      </c>
      <c r="AP865">
        <v>1</v>
      </c>
      <c r="AQ865">
        <v>2</v>
      </c>
      <c r="AR865">
        <v>42.636247796926902</v>
      </c>
      <c r="AS865">
        <v>2.2521072039261E-2</v>
      </c>
      <c r="AT865">
        <v>-4.3982419055005502E-2</v>
      </c>
      <c r="AU865">
        <v>4.2218220367658398E-2</v>
      </c>
      <c r="AV865">
        <v>2.4919100638090401</v>
      </c>
    </row>
    <row r="866" spans="1:48" x14ac:dyDescent="0.25">
      <c r="A866" t="s">
        <v>14469</v>
      </c>
      <c r="B866" s="6">
        <v>44664</v>
      </c>
      <c r="C866" t="s">
        <v>14470</v>
      </c>
      <c r="D866" t="s">
        <v>237</v>
      </c>
      <c r="E866">
        <v>458765374.89999998</v>
      </c>
      <c r="F866">
        <v>496470156.19999999</v>
      </c>
      <c r="G866">
        <v>0.183958345208108</v>
      </c>
      <c r="H866">
        <v>6.8791919999999998</v>
      </c>
      <c r="I866">
        <v>5.218229</v>
      </c>
      <c r="J866">
        <v>5.66127</v>
      </c>
      <c r="K866">
        <v>5.66127</v>
      </c>
      <c r="L866">
        <v>296.24709999999999</v>
      </c>
      <c r="M866">
        <v>300</v>
      </c>
      <c r="N866">
        <v>5.1976259999999996</v>
      </c>
      <c r="O866">
        <v>0.35940000000000899</v>
      </c>
      <c r="P866">
        <v>-0.218982019773694</v>
      </c>
      <c r="Q866">
        <v>-3.1491218363348401</v>
      </c>
      <c r="R866">
        <v>104.95625</v>
      </c>
      <c r="S866">
        <v>105.94325000000001</v>
      </c>
      <c r="T866">
        <v>88.026807000000005</v>
      </c>
      <c r="U866">
        <v>88.854603999999995</v>
      </c>
      <c r="V866" t="s">
        <v>11987</v>
      </c>
      <c r="W866" t="s">
        <v>11587</v>
      </c>
      <c r="X866" t="s">
        <v>2133</v>
      </c>
      <c r="Y866" t="s">
        <v>625</v>
      </c>
      <c r="Z866" t="s">
        <v>11839</v>
      </c>
      <c r="AA866" t="s">
        <v>396</v>
      </c>
      <c r="AB866" t="s">
        <v>753</v>
      </c>
      <c r="AC866">
        <v>90.763065999999995</v>
      </c>
      <c r="AD866">
        <v>3.2625000000000002</v>
      </c>
      <c r="AE866" s="6">
        <v>43214</v>
      </c>
      <c r="AF866" s="6">
        <v>48693</v>
      </c>
      <c r="AG866" t="s">
        <v>2283</v>
      </c>
      <c r="AH866">
        <v>4.3670900000000001</v>
      </c>
      <c r="AI866">
        <v>3.6548733229658099</v>
      </c>
      <c r="AJ866">
        <v>17.687432000000001</v>
      </c>
      <c r="AK866">
        <v>5.42572038218389</v>
      </c>
      <c r="AL866">
        <v>281</v>
      </c>
      <c r="AM866">
        <v>273</v>
      </c>
      <c r="AN866">
        <v>6.75</v>
      </c>
      <c r="AO866" t="s">
        <v>11991</v>
      </c>
      <c r="AP866">
        <v>0.8387</v>
      </c>
      <c r="AQ866">
        <v>1</v>
      </c>
      <c r="AR866">
        <v>63.853990134572101</v>
      </c>
      <c r="AS866">
        <v>2.00048260854188E-2</v>
      </c>
      <c r="AT866">
        <v>-9.2150354278054097E-2</v>
      </c>
      <c r="AU866">
        <v>1.95720067832496E-2</v>
      </c>
      <c r="AV866">
        <v>-0.64220811947627898</v>
      </c>
    </row>
    <row r="867" spans="1:48" x14ac:dyDescent="0.25">
      <c r="A867" t="s">
        <v>17279</v>
      </c>
      <c r="B867" s="6">
        <v>44664</v>
      </c>
      <c r="C867" t="s">
        <v>17280</v>
      </c>
      <c r="D867" t="s">
        <v>373</v>
      </c>
      <c r="E867">
        <v>169757316</v>
      </c>
      <c r="F867">
        <v>163079015.69999999</v>
      </c>
      <c r="G867">
        <v>6.0426080965344298E-2</v>
      </c>
      <c r="H867">
        <v>3.7555559999999999</v>
      </c>
      <c r="I867">
        <v>3.5177559999999999</v>
      </c>
      <c r="J867">
        <v>3.875578</v>
      </c>
      <c r="K867">
        <v>3.875578</v>
      </c>
      <c r="L867">
        <v>127.8845</v>
      </c>
      <c r="M867">
        <v>126</v>
      </c>
      <c r="N867">
        <v>3.4969779999999999</v>
      </c>
      <c r="O867">
        <v>-6.9999999999999999E-4</v>
      </c>
      <c r="P867">
        <v>-0.95298874240131703</v>
      </c>
      <c r="Q867">
        <v>-3.3870226465345601</v>
      </c>
      <c r="R867">
        <v>95.393749999999997</v>
      </c>
      <c r="S867">
        <v>96.097750000000005</v>
      </c>
      <c r="T867">
        <v>95.393749999999997</v>
      </c>
      <c r="U867">
        <v>96.097750000000005</v>
      </c>
      <c r="V867" t="s">
        <v>11987</v>
      </c>
      <c r="W867" t="s">
        <v>9446</v>
      </c>
      <c r="X867" t="s">
        <v>2133</v>
      </c>
      <c r="Y867" t="s">
        <v>625</v>
      </c>
      <c r="Z867" t="s">
        <v>11839</v>
      </c>
      <c r="AA867" t="s">
        <v>11839</v>
      </c>
      <c r="AB867" t="s">
        <v>11990</v>
      </c>
      <c r="AC867">
        <v>96.065972000000002</v>
      </c>
      <c r="AD867">
        <v>0.67222199999999999</v>
      </c>
      <c r="AE867" s="6">
        <v>44216</v>
      </c>
      <c r="AF867" s="6">
        <v>46042</v>
      </c>
      <c r="AG867" t="s">
        <v>2358</v>
      </c>
      <c r="AH867">
        <v>3.7555559999999999</v>
      </c>
      <c r="AI867">
        <v>3.5177560777403301</v>
      </c>
      <c r="AJ867">
        <v>14.61192</v>
      </c>
      <c r="AK867">
        <v>3.8755776300138098</v>
      </c>
      <c r="AL867">
        <v>126</v>
      </c>
      <c r="AM867">
        <v>116</v>
      </c>
      <c r="AN867">
        <v>2.75</v>
      </c>
      <c r="AO867" t="s">
        <v>11991</v>
      </c>
      <c r="AP867">
        <v>1</v>
      </c>
      <c r="AQ867">
        <v>3</v>
      </c>
      <c r="AR867">
        <v>56.983535165406202</v>
      </c>
      <c r="AS867">
        <v>0.12747500829178901</v>
      </c>
      <c r="AT867">
        <v>3.4704747277238801</v>
      </c>
      <c r="AU867">
        <v>0.98867832683602297</v>
      </c>
      <c r="AV867">
        <v>12.203308998508501</v>
      </c>
    </row>
    <row r="868" spans="1:48" x14ac:dyDescent="0.25">
      <c r="A868" t="s">
        <v>20607</v>
      </c>
      <c r="B868" s="6">
        <v>44664</v>
      </c>
      <c r="C868" t="s">
        <v>20608</v>
      </c>
      <c r="D868" t="s">
        <v>373</v>
      </c>
      <c r="E868">
        <v>226343088.59999999</v>
      </c>
      <c r="F868">
        <v>213421412.90000001</v>
      </c>
      <c r="G868">
        <v>7.9079577004322596E-2</v>
      </c>
      <c r="H868">
        <v>5.0388890000000002</v>
      </c>
      <c r="I868">
        <v>4.582122</v>
      </c>
      <c r="J868">
        <v>4.1309469999999999</v>
      </c>
      <c r="K868">
        <v>4.1309469999999999</v>
      </c>
      <c r="L868">
        <v>148.0916</v>
      </c>
      <c r="M868">
        <v>148</v>
      </c>
      <c r="N868">
        <v>4.562907</v>
      </c>
      <c r="O868">
        <v>0.566500000000003</v>
      </c>
      <c r="P868">
        <v>0.115615569141191</v>
      </c>
      <c r="Q868">
        <v>-4.25570207403974</v>
      </c>
      <c r="R868">
        <v>93</v>
      </c>
      <c r="S868">
        <v>94</v>
      </c>
      <c r="T868">
        <v>93</v>
      </c>
      <c r="U868">
        <v>94</v>
      </c>
      <c r="V868" t="s">
        <v>11987</v>
      </c>
      <c r="W868" t="s">
        <v>20299</v>
      </c>
      <c r="X868" t="s">
        <v>2133</v>
      </c>
      <c r="Y868" t="s">
        <v>625</v>
      </c>
      <c r="Z868" t="s">
        <v>11839</v>
      </c>
      <c r="AA868" t="s">
        <v>11839</v>
      </c>
      <c r="AB868" t="s">
        <v>11990</v>
      </c>
      <c r="AC868">
        <v>94.291111000000001</v>
      </c>
      <c r="AD868">
        <v>1.2911109999999999</v>
      </c>
      <c r="AE868" s="6">
        <v>44502</v>
      </c>
      <c r="AF868" s="6">
        <v>46509</v>
      </c>
      <c r="AG868" t="s">
        <v>2358</v>
      </c>
      <c r="AH868">
        <v>5.0388890000000002</v>
      </c>
      <c r="AI868">
        <v>4.5821223132705704</v>
      </c>
      <c r="AJ868">
        <v>24.418723</v>
      </c>
      <c r="AK868">
        <v>4.1309465456029599</v>
      </c>
      <c r="AL868">
        <v>148</v>
      </c>
      <c r="AM868">
        <v>142</v>
      </c>
      <c r="AN868">
        <v>2.8</v>
      </c>
      <c r="AO868" t="s">
        <v>11991</v>
      </c>
      <c r="AP868">
        <v>1</v>
      </c>
      <c r="AQ868">
        <v>3</v>
      </c>
      <c r="AR868">
        <v>56.983535165406202</v>
      </c>
      <c r="AS868">
        <v>0.12747500829178901</v>
      </c>
      <c r="AT868">
        <v>3.4704747277238801</v>
      </c>
      <c r="AU868">
        <v>0.98867832683602297</v>
      </c>
      <c r="AV868">
        <v>12.203308998508501</v>
      </c>
    </row>
    <row r="869" spans="1:48" x14ac:dyDescent="0.25">
      <c r="A869" t="s">
        <v>17281</v>
      </c>
      <c r="B869" s="6">
        <v>44664</v>
      </c>
      <c r="C869" t="s">
        <v>17282</v>
      </c>
      <c r="D869" t="s">
        <v>373</v>
      </c>
      <c r="E869">
        <v>198050202</v>
      </c>
      <c r="F869">
        <v>200864164.59999999</v>
      </c>
      <c r="G869">
        <v>7.4426707972820097E-2</v>
      </c>
      <c r="H869">
        <v>2.7583329999999999</v>
      </c>
      <c r="I869">
        <v>2.5736690000000002</v>
      </c>
      <c r="J869">
        <v>3.794333</v>
      </c>
      <c r="K869">
        <v>3.794333</v>
      </c>
      <c r="L869">
        <v>128.29829999999899</v>
      </c>
      <c r="M869">
        <v>127</v>
      </c>
      <c r="N869">
        <v>2.5582669999999998</v>
      </c>
      <c r="O869">
        <v>0.108299999999994</v>
      </c>
      <c r="P869">
        <v>-1.17871360122243</v>
      </c>
      <c r="Q869">
        <v>-2.0862792894390099</v>
      </c>
      <c r="R869">
        <v>100.39375</v>
      </c>
      <c r="S869">
        <v>101.17775</v>
      </c>
      <c r="T869">
        <v>100.39375</v>
      </c>
      <c r="U869">
        <v>101.17775</v>
      </c>
      <c r="V869" t="s">
        <v>11987</v>
      </c>
      <c r="W869" t="s">
        <v>9444</v>
      </c>
      <c r="X869" t="s">
        <v>2133</v>
      </c>
      <c r="Y869" t="s">
        <v>625</v>
      </c>
      <c r="Z869" t="s">
        <v>11839</v>
      </c>
      <c r="AA869" t="s">
        <v>11839</v>
      </c>
      <c r="AB869" t="s">
        <v>11990</v>
      </c>
      <c r="AC869">
        <v>101.420833</v>
      </c>
      <c r="AD869">
        <v>1.027083</v>
      </c>
      <c r="AE869" s="6">
        <v>43851</v>
      </c>
      <c r="AF869" s="6">
        <v>45678</v>
      </c>
      <c r="AG869" t="s">
        <v>2358</v>
      </c>
      <c r="AH869">
        <v>2.6749999999999998</v>
      </c>
      <c r="AI869">
        <v>2.49824883950056</v>
      </c>
      <c r="AJ869">
        <v>7.7713869999999998</v>
      </c>
      <c r="AK869">
        <v>3.7819497902999601</v>
      </c>
      <c r="AL869">
        <v>127</v>
      </c>
      <c r="AM869">
        <v>110</v>
      </c>
      <c r="AN869">
        <v>4.25</v>
      </c>
      <c r="AO869" t="s">
        <v>11991</v>
      </c>
      <c r="AP869">
        <v>1</v>
      </c>
      <c r="AQ869">
        <v>3</v>
      </c>
      <c r="AR869">
        <v>56.983535165406202</v>
      </c>
      <c r="AS869">
        <v>0.12747500829178901</v>
      </c>
      <c r="AT869">
        <v>3.4704747277238801</v>
      </c>
      <c r="AU869">
        <v>0.98867832683602297</v>
      </c>
      <c r="AV869">
        <v>12.203308998508501</v>
      </c>
    </row>
    <row r="870" spans="1:48" x14ac:dyDescent="0.25">
      <c r="A870" t="s">
        <v>17911</v>
      </c>
      <c r="B870" s="6">
        <v>44664</v>
      </c>
      <c r="C870" t="s">
        <v>17912</v>
      </c>
      <c r="D870" t="s">
        <v>373</v>
      </c>
      <c r="E870">
        <v>1230231974.4000001</v>
      </c>
      <c r="F870">
        <v>1091907766.8</v>
      </c>
      <c r="G870">
        <v>0.40458735206625801</v>
      </c>
      <c r="H870">
        <v>7.3250000000000002</v>
      </c>
      <c r="I870">
        <v>5.7215680000000004</v>
      </c>
      <c r="J870">
        <v>7.7923090000000004</v>
      </c>
      <c r="K870">
        <v>7.7923090000000004</v>
      </c>
      <c r="L870">
        <v>509.13920000000002</v>
      </c>
      <c r="M870">
        <v>510</v>
      </c>
      <c r="N870">
        <v>5.6943140000000003</v>
      </c>
      <c r="O870">
        <v>-0.242900000000001</v>
      </c>
      <c r="P870">
        <v>-3.2731040971807599</v>
      </c>
      <c r="Q870">
        <v>-9.11958132252491</v>
      </c>
      <c r="R870">
        <v>87.75</v>
      </c>
      <c r="S870">
        <v>88.75</v>
      </c>
      <c r="T870">
        <v>87.75</v>
      </c>
      <c r="U870">
        <v>88.75</v>
      </c>
      <c r="V870" t="s">
        <v>11987</v>
      </c>
      <c r="W870" t="s">
        <v>17913</v>
      </c>
      <c r="X870" t="s">
        <v>2193</v>
      </c>
      <c r="Y870" t="s">
        <v>11989</v>
      </c>
      <c r="Z870" t="s">
        <v>11815</v>
      </c>
      <c r="AA870" t="s">
        <v>283</v>
      </c>
      <c r="AB870" t="s">
        <v>11815</v>
      </c>
      <c r="AC870">
        <v>88.756249999999994</v>
      </c>
      <c r="AD870">
        <v>1.0062500000000001</v>
      </c>
      <c r="AE870" s="6">
        <v>44420</v>
      </c>
      <c r="AF870" s="6">
        <v>47345</v>
      </c>
      <c r="AG870" t="s">
        <v>560</v>
      </c>
      <c r="AH870">
        <v>7.3250000000000002</v>
      </c>
      <c r="AI870">
        <v>5.7215678017559801</v>
      </c>
      <c r="AJ870">
        <v>40.278466999999999</v>
      </c>
      <c r="AK870">
        <v>7.7923085609406799</v>
      </c>
      <c r="AL870">
        <v>510</v>
      </c>
      <c r="AM870">
        <v>508</v>
      </c>
      <c r="AN870">
        <v>5.75</v>
      </c>
      <c r="AO870" t="s">
        <v>11991</v>
      </c>
      <c r="AP870">
        <v>1</v>
      </c>
      <c r="AQ870">
        <v>2</v>
      </c>
      <c r="AR870">
        <v>61.449461269446999</v>
      </c>
      <c r="AS870">
        <v>-2.1883531697568502E-3</v>
      </c>
      <c r="AT870">
        <v>0.65731275994327998</v>
      </c>
      <c r="AU870">
        <v>0.219953954860308</v>
      </c>
      <c r="AV870">
        <v>2.19521879690038</v>
      </c>
    </row>
    <row r="871" spans="1:48" x14ac:dyDescent="0.25">
      <c r="A871" t="s">
        <v>14471</v>
      </c>
      <c r="B871" s="6">
        <v>44664</v>
      </c>
      <c r="C871" t="s">
        <v>14472</v>
      </c>
      <c r="D871" t="s">
        <v>373</v>
      </c>
      <c r="E871">
        <v>720135789.60000002</v>
      </c>
      <c r="F871">
        <v>631679112.5</v>
      </c>
      <c r="G871">
        <v>0.23405766243474199</v>
      </c>
      <c r="H871">
        <v>5.7416669999999996</v>
      </c>
      <c r="I871">
        <v>4.7670589999999997</v>
      </c>
      <c r="J871">
        <v>7.7525130000000004</v>
      </c>
      <c r="K871">
        <v>7.7525130000000004</v>
      </c>
      <c r="L871">
        <v>508.38589999999999</v>
      </c>
      <c r="M871">
        <v>509</v>
      </c>
      <c r="N871">
        <v>4.7449649999999997</v>
      </c>
      <c r="O871">
        <v>-0.86960000000000304</v>
      </c>
      <c r="P871">
        <v>-2.9116045697764701</v>
      </c>
      <c r="Q871">
        <v>-9.9446170438181198</v>
      </c>
      <c r="R871">
        <v>86.424999999999997</v>
      </c>
      <c r="S871">
        <v>87.424999999999997</v>
      </c>
      <c r="T871">
        <v>86.424999999999997</v>
      </c>
      <c r="U871">
        <v>87.424999999999997</v>
      </c>
      <c r="V871" t="s">
        <v>11987</v>
      </c>
      <c r="W871" t="s">
        <v>4234</v>
      </c>
      <c r="X871" t="s">
        <v>2193</v>
      </c>
      <c r="Y871" t="s">
        <v>11989</v>
      </c>
      <c r="Z871" t="s">
        <v>11815</v>
      </c>
      <c r="AA871" t="s">
        <v>283</v>
      </c>
      <c r="AB871" t="s">
        <v>11815</v>
      </c>
      <c r="AC871">
        <v>87.716667000000001</v>
      </c>
      <c r="AD871">
        <v>1.2916669999999999</v>
      </c>
      <c r="AE871" s="6">
        <v>43852</v>
      </c>
      <c r="AF871" s="6">
        <v>46767</v>
      </c>
      <c r="AG871" t="s">
        <v>560</v>
      </c>
      <c r="AH871">
        <v>5.7416669999999996</v>
      </c>
      <c r="AI871">
        <v>4.7670594045272798</v>
      </c>
      <c r="AJ871">
        <v>27.406880000000001</v>
      </c>
      <c r="AK871">
        <v>7.7525132555878997</v>
      </c>
      <c r="AL871">
        <v>509</v>
      </c>
      <c r="AM871">
        <v>505</v>
      </c>
      <c r="AN871">
        <v>5</v>
      </c>
      <c r="AO871" t="s">
        <v>11991</v>
      </c>
      <c r="AP871">
        <v>1</v>
      </c>
      <c r="AQ871">
        <v>2</v>
      </c>
      <c r="AR871">
        <v>61.449461269446999</v>
      </c>
      <c r="AS871">
        <v>-2.1883531697568502E-3</v>
      </c>
      <c r="AT871">
        <v>0.65731275994327998</v>
      </c>
      <c r="AU871">
        <v>0.219953954860308</v>
      </c>
      <c r="AV871">
        <v>2.19521879690038</v>
      </c>
    </row>
    <row r="872" spans="1:48" x14ac:dyDescent="0.25">
      <c r="A872" t="s">
        <v>18811</v>
      </c>
      <c r="B872" s="6">
        <v>44664</v>
      </c>
      <c r="C872" t="s">
        <v>18812</v>
      </c>
      <c r="D872" t="s">
        <v>212</v>
      </c>
      <c r="E872">
        <v>600113158.39999998</v>
      </c>
      <c r="F872">
        <v>559486727.79999995</v>
      </c>
      <c r="G872">
        <v>0.207308035172272</v>
      </c>
      <c r="H872">
        <v>9.7555560000000003</v>
      </c>
      <c r="I872">
        <v>4.2737230000000004</v>
      </c>
      <c r="J872">
        <v>5.0083789999999997</v>
      </c>
      <c r="K872">
        <v>5.0083789999999997</v>
      </c>
      <c r="L872">
        <v>231.556399999999</v>
      </c>
      <c r="M872">
        <v>232</v>
      </c>
      <c r="N872">
        <v>7.9201410000000001</v>
      </c>
      <c r="O872">
        <v>0.27850000000000302</v>
      </c>
      <c r="P872">
        <v>-0.283598000402418</v>
      </c>
      <c r="Q872">
        <v>-6.6264710894766701</v>
      </c>
      <c r="R872">
        <v>91.625</v>
      </c>
      <c r="S872">
        <v>92.625</v>
      </c>
      <c r="T872">
        <v>91.625</v>
      </c>
      <c r="U872">
        <v>92.625</v>
      </c>
      <c r="V872" t="s">
        <v>11987</v>
      </c>
      <c r="W872" t="s">
        <v>18813</v>
      </c>
      <c r="X872" t="s">
        <v>2193</v>
      </c>
      <c r="Y872" t="s">
        <v>11989</v>
      </c>
      <c r="Z872" t="s">
        <v>11819</v>
      </c>
      <c r="AA872" t="s">
        <v>11839</v>
      </c>
      <c r="AB872" t="s">
        <v>11990</v>
      </c>
      <c r="AC872">
        <v>93.230204999999998</v>
      </c>
      <c r="AD872">
        <v>1.605205</v>
      </c>
      <c r="AE872" s="6">
        <v>44490</v>
      </c>
      <c r="AF872" s="6">
        <v>48234</v>
      </c>
      <c r="AG872" t="s">
        <v>18814</v>
      </c>
      <c r="AH872">
        <v>9.7555560000000003</v>
      </c>
      <c r="AI872">
        <v>4.2737231935419802</v>
      </c>
      <c r="AJ872">
        <v>21.682030999999998</v>
      </c>
      <c r="AK872">
        <v>5.00837898206772</v>
      </c>
      <c r="AL872">
        <v>232</v>
      </c>
      <c r="AM872">
        <v>227</v>
      </c>
      <c r="AN872">
        <v>3.2549999999999999</v>
      </c>
      <c r="AO872" t="s">
        <v>11991</v>
      </c>
      <c r="AP872">
        <v>1</v>
      </c>
      <c r="AQ872">
        <v>2</v>
      </c>
      <c r="AR872">
        <v>54.309077135735599</v>
      </c>
      <c r="AS872">
        <v>0.14833684658140101</v>
      </c>
      <c r="AT872">
        <v>2.9608619613073799</v>
      </c>
      <c r="AU872">
        <v>1.2380460625508301</v>
      </c>
      <c r="AV872">
        <v>-0.58520343441158895</v>
      </c>
    </row>
    <row r="873" spans="1:48" x14ac:dyDescent="0.25">
      <c r="A873" t="s">
        <v>14473</v>
      </c>
      <c r="B873" s="6">
        <v>44664</v>
      </c>
      <c r="C873" t="s">
        <v>14474</v>
      </c>
      <c r="D873" t="s">
        <v>212</v>
      </c>
      <c r="E873">
        <v>337563651.60000002</v>
      </c>
      <c r="F873">
        <v>316149224.5</v>
      </c>
      <c r="G873">
        <v>0.117143573388875</v>
      </c>
      <c r="H873">
        <v>8.7805560000000007</v>
      </c>
      <c r="I873">
        <v>3.4643999999999999</v>
      </c>
      <c r="J873">
        <v>4.727633</v>
      </c>
      <c r="K873">
        <v>4.727633</v>
      </c>
      <c r="L873">
        <v>203.1568</v>
      </c>
      <c r="M873">
        <v>204</v>
      </c>
      <c r="N873">
        <v>7.3407369999999998</v>
      </c>
      <c r="O873">
        <v>0.105700000000008</v>
      </c>
      <c r="P873">
        <v>-0.42939453484850398</v>
      </c>
      <c r="Q873">
        <v>-6.17851201417702</v>
      </c>
      <c r="R873">
        <v>92.9375</v>
      </c>
      <c r="S873">
        <v>93.875</v>
      </c>
      <c r="T873">
        <v>92.9375</v>
      </c>
      <c r="U873">
        <v>93.875</v>
      </c>
      <c r="V873" t="s">
        <v>11987</v>
      </c>
      <c r="W873" t="s">
        <v>7507</v>
      </c>
      <c r="X873" t="s">
        <v>2193</v>
      </c>
      <c r="Y873" t="s">
        <v>11989</v>
      </c>
      <c r="Z873" t="s">
        <v>11819</v>
      </c>
      <c r="AA873" t="s">
        <v>11839</v>
      </c>
      <c r="AB873" t="s">
        <v>11990</v>
      </c>
      <c r="AC873">
        <v>93.656181000000004</v>
      </c>
      <c r="AD873">
        <v>0.71868100000000001</v>
      </c>
      <c r="AE873" s="6">
        <v>43859</v>
      </c>
      <c r="AF873" s="6">
        <v>47877</v>
      </c>
      <c r="AG873" t="s">
        <v>2668</v>
      </c>
      <c r="AH873">
        <v>8.7805560000000007</v>
      </c>
      <c r="AI873">
        <v>3.46439959258131</v>
      </c>
      <c r="AJ873">
        <v>14.272095</v>
      </c>
      <c r="AK873">
        <v>4.7276334201401804</v>
      </c>
      <c r="AL873">
        <v>204</v>
      </c>
      <c r="AM873">
        <v>200</v>
      </c>
      <c r="AN873">
        <v>3.2749999999999999</v>
      </c>
      <c r="AO873" t="s">
        <v>11991</v>
      </c>
      <c r="AP873">
        <v>1</v>
      </c>
      <c r="AQ873">
        <v>3</v>
      </c>
      <c r="AR873">
        <v>55.260206786059797</v>
      </c>
      <c r="AS873">
        <v>0.22446979815801801</v>
      </c>
      <c r="AT873">
        <v>7.1555380316962003</v>
      </c>
      <c r="AU873">
        <v>2.7669088181114101</v>
      </c>
      <c r="AV873">
        <v>8.0986868966971794</v>
      </c>
    </row>
    <row r="874" spans="1:48" x14ac:dyDescent="0.25">
      <c r="A874" t="s">
        <v>14475</v>
      </c>
      <c r="B874" s="6">
        <v>44664</v>
      </c>
      <c r="C874" t="s">
        <v>14476</v>
      </c>
      <c r="D874" t="s">
        <v>223</v>
      </c>
      <c r="E874">
        <v>468838405</v>
      </c>
      <c r="F874">
        <v>461747224.10000002</v>
      </c>
      <c r="G874">
        <v>0.17109236916925399</v>
      </c>
      <c r="H874">
        <v>1.947222</v>
      </c>
      <c r="I874">
        <v>1.8402510000000001</v>
      </c>
      <c r="J874">
        <v>5.1128720000000003</v>
      </c>
      <c r="K874">
        <v>5.1128720000000003</v>
      </c>
      <c r="L874">
        <v>280.55500000000001</v>
      </c>
      <c r="M874">
        <v>280</v>
      </c>
      <c r="N874">
        <v>1.834498</v>
      </c>
      <c r="O874">
        <v>1.2699999999998801E-2</v>
      </c>
      <c r="P874">
        <v>-0.35411735746402301</v>
      </c>
      <c r="Q874">
        <v>-0.512063740128476</v>
      </c>
      <c r="R874">
        <v>98.25</v>
      </c>
      <c r="S874">
        <v>98.875</v>
      </c>
      <c r="T874">
        <v>98.25</v>
      </c>
      <c r="U874">
        <v>98.875</v>
      </c>
      <c r="V874" t="s">
        <v>11987</v>
      </c>
      <c r="W874" t="s">
        <v>6149</v>
      </c>
      <c r="X874" t="s">
        <v>2193</v>
      </c>
      <c r="Y874" t="s">
        <v>11989</v>
      </c>
      <c r="Z874" t="s">
        <v>11859</v>
      </c>
      <c r="AA874" t="s">
        <v>396</v>
      </c>
      <c r="AB874" t="s">
        <v>753</v>
      </c>
      <c r="AC874">
        <v>98.487499999999997</v>
      </c>
      <c r="AD874">
        <v>0.23749999999999999</v>
      </c>
      <c r="AE874" s="6">
        <v>44279</v>
      </c>
      <c r="AF874" s="6">
        <v>45381</v>
      </c>
      <c r="AG874" t="s">
        <v>517</v>
      </c>
      <c r="AH874">
        <v>1.947222</v>
      </c>
      <c r="AI874">
        <v>1.8402511232432499</v>
      </c>
      <c r="AJ874">
        <v>4.4115780000000004</v>
      </c>
      <c r="AK874">
        <v>5.1128716465678101</v>
      </c>
      <c r="AL874">
        <v>280</v>
      </c>
      <c r="AM874">
        <v>253</v>
      </c>
      <c r="AN874">
        <v>4.5</v>
      </c>
      <c r="AO874" t="s">
        <v>11991</v>
      </c>
      <c r="AP874">
        <v>1</v>
      </c>
      <c r="AQ874">
        <v>1</v>
      </c>
      <c r="AR874">
        <v>85.320588933917406</v>
      </c>
      <c r="AS874">
        <v>2.0942417378080301E-2</v>
      </c>
      <c r="AT874">
        <v>0.19396543314314801</v>
      </c>
      <c r="AU874">
        <v>9.8781566778839605E-2</v>
      </c>
      <c r="AV874">
        <v>-1.7184808921062</v>
      </c>
    </row>
    <row r="875" spans="1:48" x14ac:dyDescent="0.25">
      <c r="A875" t="s">
        <v>14477</v>
      </c>
      <c r="B875" s="6">
        <v>44664</v>
      </c>
      <c r="C875" t="s">
        <v>14478</v>
      </c>
      <c r="D875" t="s">
        <v>223</v>
      </c>
      <c r="E875">
        <v>468838405</v>
      </c>
      <c r="F875">
        <v>447774864.5</v>
      </c>
      <c r="G875">
        <v>0.16591515533666401</v>
      </c>
      <c r="H875">
        <v>3.947222</v>
      </c>
      <c r="I875">
        <v>3.5294120000000002</v>
      </c>
      <c r="J875">
        <v>6.0278470000000004</v>
      </c>
      <c r="K875">
        <v>6.0278470000000004</v>
      </c>
      <c r="L875">
        <v>342.3064</v>
      </c>
      <c r="M875">
        <v>342</v>
      </c>
      <c r="N875">
        <v>3.5135749999999999</v>
      </c>
      <c r="O875">
        <v>1.42000000000086E-2</v>
      </c>
      <c r="P875">
        <v>-1.80986726555683</v>
      </c>
      <c r="Q875">
        <v>-2.5409965333306799</v>
      </c>
      <c r="R875">
        <v>95.25</v>
      </c>
      <c r="S875">
        <v>96</v>
      </c>
      <c r="T875">
        <v>95.25</v>
      </c>
      <c r="U875">
        <v>96</v>
      </c>
      <c r="V875" t="s">
        <v>11987</v>
      </c>
      <c r="W875" t="s">
        <v>6151</v>
      </c>
      <c r="X875" t="s">
        <v>2193</v>
      </c>
      <c r="Y875" t="s">
        <v>11989</v>
      </c>
      <c r="Z875" t="s">
        <v>11859</v>
      </c>
      <c r="AA875" t="s">
        <v>396</v>
      </c>
      <c r="AB875" t="s">
        <v>753</v>
      </c>
      <c r="AC875">
        <v>95.507292000000007</v>
      </c>
      <c r="AD875">
        <v>0.25729200000000002</v>
      </c>
      <c r="AE875" s="6">
        <v>44279</v>
      </c>
      <c r="AF875" s="6">
        <v>46111</v>
      </c>
      <c r="AG875" t="s">
        <v>517</v>
      </c>
      <c r="AH875">
        <v>3.947222</v>
      </c>
      <c r="AI875">
        <v>3.52941200336448</v>
      </c>
      <c r="AJ875">
        <v>14.935983999999999</v>
      </c>
      <c r="AK875">
        <v>6.0278474094278502</v>
      </c>
      <c r="AL875">
        <v>342</v>
      </c>
      <c r="AM875">
        <v>332</v>
      </c>
      <c r="AN875">
        <v>4.875</v>
      </c>
      <c r="AO875" t="s">
        <v>11991</v>
      </c>
      <c r="AP875">
        <v>1</v>
      </c>
      <c r="AQ875">
        <v>1</v>
      </c>
      <c r="AR875">
        <v>85.320588933917406</v>
      </c>
      <c r="AS875">
        <v>2.0942417378080301E-2</v>
      </c>
      <c r="AT875">
        <v>0.19396543314314801</v>
      </c>
      <c r="AU875">
        <v>9.8781566778839605E-2</v>
      </c>
      <c r="AV875">
        <v>-1.7184808921062</v>
      </c>
    </row>
    <row r="876" spans="1:48" x14ac:dyDescent="0.25">
      <c r="A876" t="s">
        <v>14479</v>
      </c>
      <c r="B876" s="6">
        <v>44664</v>
      </c>
      <c r="C876" t="s">
        <v>14480</v>
      </c>
      <c r="D876" t="s">
        <v>223</v>
      </c>
      <c r="E876">
        <v>468838405</v>
      </c>
      <c r="F876">
        <v>443210202.19999999</v>
      </c>
      <c r="G876">
        <v>0.16422379945252399</v>
      </c>
      <c r="H876">
        <v>5.947222</v>
      </c>
      <c r="I876">
        <v>4.9892820000000002</v>
      </c>
      <c r="J876">
        <v>6.3455060000000003</v>
      </c>
      <c r="K876">
        <v>6.3455060000000003</v>
      </c>
      <c r="L876">
        <v>367.14049999999997</v>
      </c>
      <c r="M876">
        <v>368</v>
      </c>
      <c r="N876">
        <v>4.9686500000000002</v>
      </c>
      <c r="O876">
        <v>1.5800000000010202E-2</v>
      </c>
      <c r="P876">
        <v>-2.6175452603989502</v>
      </c>
      <c r="Q876">
        <v>-2.6694517146747399</v>
      </c>
      <c r="R876">
        <v>94.25</v>
      </c>
      <c r="S876">
        <v>95.25</v>
      </c>
      <c r="T876">
        <v>94.25</v>
      </c>
      <c r="U876">
        <v>95.25</v>
      </c>
      <c r="V876" t="s">
        <v>11987</v>
      </c>
      <c r="W876" t="s">
        <v>6153</v>
      </c>
      <c r="X876" t="s">
        <v>2193</v>
      </c>
      <c r="Y876" t="s">
        <v>11989</v>
      </c>
      <c r="Z876" t="s">
        <v>11859</v>
      </c>
      <c r="AA876" t="s">
        <v>396</v>
      </c>
      <c r="AB876" t="s">
        <v>753</v>
      </c>
      <c r="AC876">
        <v>94.533681000000001</v>
      </c>
      <c r="AD876">
        <v>0.28368100000000002</v>
      </c>
      <c r="AE876" s="6">
        <v>44279</v>
      </c>
      <c r="AF876" s="6">
        <v>46842</v>
      </c>
      <c r="AG876" t="s">
        <v>517</v>
      </c>
      <c r="AH876">
        <v>5.947222</v>
      </c>
      <c r="AI876">
        <v>4.9892822984398402</v>
      </c>
      <c r="AJ876">
        <v>29.728809999999999</v>
      </c>
      <c r="AK876">
        <v>6.3455055432614804</v>
      </c>
      <c r="AL876">
        <v>368</v>
      </c>
      <c r="AM876">
        <v>364</v>
      </c>
      <c r="AN876">
        <v>5.375</v>
      </c>
      <c r="AO876" t="s">
        <v>11991</v>
      </c>
      <c r="AP876">
        <v>1</v>
      </c>
      <c r="AQ876">
        <v>1</v>
      </c>
      <c r="AR876">
        <v>85.320588933917406</v>
      </c>
      <c r="AS876">
        <v>2.0942417378080301E-2</v>
      </c>
      <c r="AT876">
        <v>0.19396543314314801</v>
      </c>
      <c r="AU876">
        <v>9.8781566778839605E-2</v>
      </c>
      <c r="AV876">
        <v>-1.7184808921062</v>
      </c>
    </row>
    <row r="877" spans="1:48" x14ac:dyDescent="0.25">
      <c r="A877" t="s">
        <v>14481</v>
      </c>
      <c r="B877" s="6">
        <v>44664</v>
      </c>
      <c r="C877" t="s">
        <v>14482</v>
      </c>
      <c r="D877" t="s">
        <v>223</v>
      </c>
      <c r="E877">
        <v>468838405</v>
      </c>
      <c r="F877">
        <v>435052737.39999998</v>
      </c>
      <c r="G877">
        <v>0.16120119336565</v>
      </c>
      <c r="H877">
        <v>8.9499999999999993</v>
      </c>
      <c r="I877">
        <v>6.7740140000000002</v>
      </c>
      <c r="J877">
        <v>6.858142</v>
      </c>
      <c r="K877">
        <v>6.858142</v>
      </c>
      <c r="L877">
        <v>416.26420000000002</v>
      </c>
      <c r="M877">
        <v>418</v>
      </c>
      <c r="N877">
        <v>6.7497530000000001</v>
      </c>
      <c r="O877">
        <v>7.0400000000003696E-2</v>
      </c>
      <c r="P877">
        <v>-3.6062100485504498</v>
      </c>
      <c r="Q877">
        <v>-3.8048166768713698</v>
      </c>
      <c r="R877">
        <v>92.5</v>
      </c>
      <c r="S877">
        <v>93.5</v>
      </c>
      <c r="T877">
        <v>92.5</v>
      </c>
      <c r="U877">
        <v>93.5</v>
      </c>
      <c r="V877" t="s">
        <v>11987</v>
      </c>
      <c r="W877" t="s">
        <v>6154</v>
      </c>
      <c r="X877" t="s">
        <v>2193</v>
      </c>
      <c r="Y877" t="s">
        <v>11989</v>
      </c>
      <c r="Z877" t="s">
        <v>11859</v>
      </c>
      <c r="AA877" t="s">
        <v>396</v>
      </c>
      <c r="AB877" t="s">
        <v>753</v>
      </c>
      <c r="AC877">
        <v>92.793750000000003</v>
      </c>
      <c r="AD877">
        <v>0.29375000000000001</v>
      </c>
      <c r="AE877" s="6">
        <v>44279</v>
      </c>
      <c r="AF877" s="6">
        <v>47937</v>
      </c>
      <c r="AG877" t="s">
        <v>517</v>
      </c>
      <c r="AH877">
        <v>8.9499999999999993</v>
      </c>
      <c r="AI877">
        <v>6.7740136724889197</v>
      </c>
      <c r="AJ877">
        <v>56.851013000000002</v>
      </c>
      <c r="AK877">
        <v>6.8581416042281598</v>
      </c>
      <c r="AL877">
        <v>418</v>
      </c>
      <c r="AM877">
        <v>413</v>
      </c>
      <c r="AN877">
        <v>5.875</v>
      </c>
      <c r="AO877" t="s">
        <v>11991</v>
      </c>
      <c r="AP877">
        <v>1</v>
      </c>
      <c r="AQ877">
        <v>1</v>
      </c>
      <c r="AR877">
        <v>85.320588933917406</v>
      </c>
      <c r="AS877">
        <v>2.0942417378080301E-2</v>
      </c>
      <c r="AT877">
        <v>0.19396543314314801</v>
      </c>
      <c r="AU877">
        <v>9.8781566778839605E-2</v>
      </c>
      <c r="AV877">
        <v>-1.7184808921062</v>
      </c>
    </row>
    <row r="878" spans="1:48" x14ac:dyDescent="0.25">
      <c r="A878" t="s">
        <v>14483</v>
      </c>
      <c r="B878" s="6">
        <v>44664</v>
      </c>
      <c r="C878" t="s">
        <v>14484</v>
      </c>
      <c r="D878" t="s">
        <v>223</v>
      </c>
      <c r="E878">
        <v>150028289.59999999</v>
      </c>
      <c r="F878">
        <v>153019478.59999999</v>
      </c>
      <c r="G878">
        <v>5.6698695214581797E-2</v>
      </c>
      <c r="H878">
        <v>1.2</v>
      </c>
      <c r="I878">
        <v>1.136787</v>
      </c>
      <c r="J878">
        <v>4.6365970000000001</v>
      </c>
      <c r="K878">
        <v>4.6365970000000001</v>
      </c>
      <c r="L878">
        <v>283.43970000000002</v>
      </c>
      <c r="M878">
        <v>279</v>
      </c>
      <c r="N878">
        <v>1.132479</v>
      </c>
      <c r="O878">
        <v>-5.9900000000001598E-2</v>
      </c>
      <c r="P878">
        <v>-0.51345147876863395</v>
      </c>
      <c r="Q878">
        <v>-0.78563548925037996</v>
      </c>
      <c r="R878">
        <v>100.26875</v>
      </c>
      <c r="S878">
        <v>101.27725</v>
      </c>
      <c r="T878">
        <v>100.26875</v>
      </c>
      <c r="U878">
        <v>101.27725</v>
      </c>
      <c r="V878" t="s">
        <v>11987</v>
      </c>
      <c r="W878" t="s">
        <v>7509</v>
      </c>
      <c r="X878" t="s">
        <v>2193</v>
      </c>
      <c r="Y878" t="s">
        <v>11989</v>
      </c>
      <c r="Z878" t="s">
        <v>11859</v>
      </c>
      <c r="AA878" t="s">
        <v>396</v>
      </c>
      <c r="AB878" t="s">
        <v>753</v>
      </c>
      <c r="AC878">
        <v>101.99375000000001</v>
      </c>
      <c r="AD878">
        <v>1.7250000000000001</v>
      </c>
      <c r="AE878" s="6">
        <v>44061</v>
      </c>
      <c r="AF878" s="6">
        <v>45107</v>
      </c>
      <c r="AG878" t="s">
        <v>2674</v>
      </c>
      <c r="AH878">
        <v>0.95</v>
      </c>
      <c r="AI878">
        <v>0.90628284736391096</v>
      </c>
      <c r="AJ878">
        <v>1.8306480000000001</v>
      </c>
      <c r="AK878">
        <v>4.3628546744900296</v>
      </c>
      <c r="AL878">
        <v>272</v>
      </c>
      <c r="AM878">
        <v>233</v>
      </c>
      <c r="AN878">
        <v>5.75</v>
      </c>
      <c r="AO878" t="s">
        <v>11991</v>
      </c>
      <c r="AP878">
        <v>1</v>
      </c>
      <c r="AQ878">
        <v>4</v>
      </c>
      <c r="AR878">
        <v>34.052221675272698</v>
      </c>
      <c r="AS878">
        <v>0.2976349487637</v>
      </c>
      <c r="AT878">
        <v>5.1708698148011196</v>
      </c>
      <c r="AU878">
        <v>2.5378063262027899</v>
      </c>
      <c r="AV878">
        <v>6.8393048166446997</v>
      </c>
    </row>
    <row r="879" spans="1:48" x14ac:dyDescent="0.25">
      <c r="A879" t="s">
        <v>14485</v>
      </c>
      <c r="B879" s="6">
        <v>44664</v>
      </c>
      <c r="C879" t="s">
        <v>14486</v>
      </c>
      <c r="D879" t="s">
        <v>223</v>
      </c>
      <c r="E879">
        <v>180033947.59999999</v>
      </c>
      <c r="F879">
        <v>184183730.09999999</v>
      </c>
      <c r="G879">
        <v>6.8246064291257E-2</v>
      </c>
      <c r="H879">
        <v>5.2</v>
      </c>
      <c r="I879">
        <v>4.3031139999999999</v>
      </c>
      <c r="J879">
        <v>6.1040409999999996</v>
      </c>
      <c r="K879">
        <v>6.1040409999999996</v>
      </c>
      <c r="L879">
        <v>344.974099999999</v>
      </c>
      <c r="M879">
        <v>347</v>
      </c>
      <c r="N879">
        <v>4.2848220000000001</v>
      </c>
      <c r="O879">
        <v>-5.8899999999994998E-2</v>
      </c>
      <c r="P879">
        <v>-1.50879866646237</v>
      </c>
      <c r="Q879">
        <v>-4.4411870772717599</v>
      </c>
      <c r="R879">
        <v>100.355</v>
      </c>
      <c r="S879">
        <v>101.73</v>
      </c>
      <c r="T879">
        <v>100.355</v>
      </c>
      <c r="U879">
        <v>101.73</v>
      </c>
      <c r="V879" t="s">
        <v>11987</v>
      </c>
      <c r="W879" t="s">
        <v>7511</v>
      </c>
      <c r="X879" t="s">
        <v>2193</v>
      </c>
      <c r="Y879" t="s">
        <v>11989</v>
      </c>
      <c r="Z879" t="s">
        <v>11859</v>
      </c>
      <c r="AA879" t="s">
        <v>396</v>
      </c>
      <c r="AB879" t="s">
        <v>753</v>
      </c>
      <c r="AC879">
        <v>102.30500000000001</v>
      </c>
      <c r="AD879">
        <v>1.95</v>
      </c>
      <c r="AE879" s="6">
        <v>44061</v>
      </c>
      <c r="AF879" s="6">
        <v>46568</v>
      </c>
      <c r="AG879" t="s">
        <v>2674</v>
      </c>
      <c r="AH879">
        <v>4.7</v>
      </c>
      <c r="AI879">
        <v>3.9512920042883501</v>
      </c>
      <c r="AJ879">
        <v>19.00657</v>
      </c>
      <c r="AK879">
        <v>6.0685197997257498</v>
      </c>
      <c r="AL879">
        <v>344</v>
      </c>
      <c r="AM879">
        <v>337</v>
      </c>
      <c r="AN879">
        <v>6.5</v>
      </c>
      <c r="AO879" t="s">
        <v>11991</v>
      </c>
      <c r="AP879">
        <v>1</v>
      </c>
      <c r="AQ879">
        <v>4</v>
      </c>
      <c r="AR879">
        <v>34.052221675272698</v>
      </c>
      <c r="AS879">
        <v>0.2976349487637</v>
      </c>
      <c r="AT879">
        <v>5.1708698148011196</v>
      </c>
      <c r="AU879">
        <v>2.5378063262027899</v>
      </c>
      <c r="AV879">
        <v>6.8393048166446997</v>
      </c>
    </row>
    <row r="880" spans="1:48" x14ac:dyDescent="0.25">
      <c r="A880" t="s">
        <v>14487</v>
      </c>
      <c r="B880" s="6">
        <v>44664</v>
      </c>
      <c r="C880" t="s">
        <v>14488</v>
      </c>
      <c r="D880" t="s">
        <v>223</v>
      </c>
      <c r="E880">
        <v>180033947.59999999</v>
      </c>
      <c r="F880">
        <v>183938433.80000001</v>
      </c>
      <c r="G880">
        <v>6.8155174048750003E-2</v>
      </c>
      <c r="H880">
        <v>3.2</v>
      </c>
      <c r="I880">
        <v>2.8397619999999999</v>
      </c>
      <c r="J880">
        <v>5.5836899999999998</v>
      </c>
      <c r="K880">
        <v>5.5836899999999998</v>
      </c>
      <c r="L880">
        <v>301.029</v>
      </c>
      <c r="M880">
        <v>302</v>
      </c>
      <c r="N880">
        <v>2.825431</v>
      </c>
      <c r="O880">
        <v>0.12790000000000301</v>
      </c>
      <c r="P880">
        <v>-0.619427873159761</v>
      </c>
      <c r="Q880">
        <v>-3.35161920118599</v>
      </c>
      <c r="R880">
        <v>100.33125</v>
      </c>
      <c r="S880">
        <v>101.55625000000001</v>
      </c>
      <c r="T880">
        <v>100.33125</v>
      </c>
      <c r="U880">
        <v>101.55625000000001</v>
      </c>
      <c r="V880" t="s">
        <v>11987</v>
      </c>
      <c r="W880" t="s">
        <v>7510</v>
      </c>
      <c r="X880" t="s">
        <v>2193</v>
      </c>
      <c r="Y880" t="s">
        <v>11989</v>
      </c>
      <c r="Z880" t="s">
        <v>11859</v>
      </c>
      <c r="AA880" t="s">
        <v>396</v>
      </c>
      <c r="AB880" t="s">
        <v>753</v>
      </c>
      <c r="AC880">
        <v>102.16875</v>
      </c>
      <c r="AD880">
        <v>1.8374999999999999</v>
      </c>
      <c r="AE880" s="6">
        <v>44061</v>
      </c>
      <c r="AF880" s="6">
        <v>45838</v>
      </c>
      <c r="AG880" t="s">
        <v>2674</v>
      </c>
      <c r="AH880">
        <v>2.95</v>
      </c>
      <c r="AI880">
        <v>2.6341754549647498</v>
      </c>
      <c r="AJ880">
        <v>8.6248290000000001</v>
      </c>
      <c r="AK880">
        <v>5.5454387295287004</v>
      </c>
      <c r="AL880">
        <v>301</v>
      </c>
      <c r="AM880">
        <v>286</v>
      </c>
      <c r="AN880">
        <v>6.125</v>
      </c>
      <c r="AO880" t="s">
        <v>11991</v>
      </c>
      <c r="AP880">
        <v>1</v>
      </c>
      <c r="AQ880">
        <v>4</v>
      </c>
      <c r="AR880">
        <v>34.052221675272698</v>
      </c>
      <c r="AS880">
        <v>0.2976349487637</v>
      </c>
      <c r="AT880">
        <v>5.1708698148011196</v>
      </c>
      <c r="AU880">
        <v>2.5378063262027899</v>
      </c>
      <c r="AV880">
        <v>6.8393048166446997</v>
      </c>
    </row>
    <row r="881" spans="1:48" x14ac:dyDescent="0.25">
      <c r="A881" t="s">
        <v>14489</v>
      </c>
      <c r="B881" s="6">
        <v>44664</v>
      </c>
      <c r="C881" t="s">
        <v>14490</v>
      </c>
      <c r="D881" t="s">
        <v>223</v>
      </c>
      <c r="E881">
        <v>165031118.40000001</v>
      </c>
      <c r="F881">
        <v>170002680.80000001</v>
      </c>
      <c r="G881">
        <v>6.2991524173220806E-2</v>
      </c>
      <c r="H881">
        <v>8.1999999999999993</v>
      </c>
      <c r="I881">
        <v>6.1497599999999997</v>
      </c>
      <c r="J881">
        <v>6.4073640000000003</v>
      </c>
      <c r="K881">
        <v>6.4073640000000003</v>
      </c>
      <c r="L881">
        <v>370.93639999999999</v>
      </c>
      <c r="M881">
        <v>372</v>
      </c>
      <c r="N881">
        <v>6.1234250000000001</v>
      </c>
      <c r="O881">
        <v>0.10319999999999201</v>
      </c>
      <c r="P881">
        <v>-1.3939559456635899</v>
      </c>
      <c r="Q881">
        <v>-4.3412646047645902</v>
      </c>
      <c r="R881">
        <v>100.9875</v>
      </c>
      <c r="S881">
        <v>102.1465</v>
      </c>
      <c r="T881">
        <v>100.9875</v>
      </c>
      <c r="U881">
        <v>102.1465</v>
      </c>
      <c r="V881" t="s">
        <v>11987</v>
      </c>
      <c r="W881" t="s">
        <v>7512</v>
      </c>
      <c r="X881" t="s">
        <v>2193</v>
      </c>
      <c r="Y881" t="s">
        <v>11989</v>
      </c>
      <c r="Z881" t="s">
        <v>11859</v>
      </c>
      <c r="AA881" t="s">
        <v>396</v>
      </c>
      <c r="AB881" t="s">
        <v>753</v>
      </c>
      <c r="AC881">
        <v>103.0125</v>
      </c>
      <c r="AD881">
        <v>2.0249999999999999</v>
      </c>
      <c r="AE881" s="6">
        <v>44061</v>
      </c>
      <c r="AF881" s="6">
        <v>47664</v>
      </c>
      <c r="AG881" t="s">
        <v>2674</v>
      </c>
      <c r="AH881">
        <v>7.7</v>
      </c>
      <c r="AI881">
        <v>5.8641164128190901</v>
      </c>
      <c r="AJ881">
        <v>43.088236000000002</v>
      </c>
      <c r="AK881">
        <v>6.3905785118586698</v>
      </c>
      <c r="AL881">
        <v>371</v>
      </c>
      <c r="AM881">
        <v>368</v>
      </c>
      <c r="AN881">
        <v>6.75</v>
      </c>
      <c r="AO881" t="s">
        <v>11991</v>
      </c>
      <c r="AP881">
        <v>1</v>
      </c>
      <c r="AQ881">
        <v>4</v>
      </c>
      <c r="AR881">
        <v>34.052221675272698</v>
      </c>
      <c r="AS881">
        <v>0.2976349487637</v>
      </c>
      <c r="AT881">
        <v>5.1708698148011196</v>
      </c>
      <c r="AU881">
        <v>2.5378063262027899</v>
      </c>
      <c r="AV881">
        <v>6.8393048166446997</v>
      </c>
    </row>
    <row r="882" spans="1:48" x14ac:dyDescent="0.25">
      <c r="A882" t="s">
        <v>14491</v>
      </c>
      <c r="B882" s="6">
        <v>44664</v>
      </c>
      <c r="C882" t="s">
        <v>14492</v>
      </c>
      <c r="D882" t="s">
        <v>212</v>
      </c>
      <c r="E882">
        <v>270050921.39999998</v>
      </c>
      <c r="F882">
        <v>249736521.80000001</v>
      </c>
      <c r="G882">
        <v>9.2535506323948399E-2</v>
      </c>
      <c r="H882">
        <v>8.9666669999999993</v>
      </c>
      <c r="I882">
        <v>3.6911339999999999</v>
      </c>
      <c r="J882">
        <v>4.9919370000000001</v>
      </c>
      <c r="K882">
        <v>4.9919370000000001</v>
      </c>
      <c r="L882">
        <v>229.64929999999899</v>
      </c>
      <c r="M882">
        <v>230</v>
      </c>
      <c r="N882">
        <v>7.515117</v>
      </c>
      <c r="O882">
        <v>0.47099999999999898</v>
      </c>
      <c r="P882">
        <v>-0.41583813661103503</v>
      </c>
      <c r="Q882">
        <v>-5.7335848043234803</v>
      </c>
      <c r="R882">
        <v>92.375</v>
      </c>
      <c r="S882">
        <v>93.375</v>
      </c>
      <c r="T882">
        <v>92.375</v>
      </c>
      <c r="U882">
        <v>93.375</v>
      </c>
      <c r="V882" t="s">
        <v>11987</v>
      </c>
      <c r="W882" t="s">
        <v>11280</v>
      </c>
      <c r="X882" t="s">
        <v>2193</v>
      </c>
      <c r="Y882" t="s">
        <v>11989</v>
      </c>
      <c r="Z882" t="s">
        <v>11838</v>
      </c>
      <c r="AA882" t="s">
        <v>11839</v>
      </c>
      <c r="AB882" t="s">
        <v>11990</v>
      </c>
      <c r="AC882">
        <v>92.477566999999993</v>
      </c>
      <c r="AD882">
        <v>0.10256700000000001</v>
      </c>
      <c r="AE882" s="6">
        <v>44293</v>
      </c>
      <c r="AF882" s="6">
        <v>47945</v>
      </c>
      <c r="AG882" t="s">
        <v>2832</v>
      </c>
      <c r="AH882">
        <v>3.9666670000000002</v>
      </c>
      <c r="AI882">
        <v>3.6789647649899901</v>
      </c>
      <c r="AJ882">
        <v>16.068366999999999</v>
      </c>
      <c r="AK882">
        <v>4.9361460545376996</v>
      </c>
      <c r="AL882">
        <v>231</v>
      </c>
      <c r="AM882">
        <v>223</v>
      </c>
      <c r="AN882">
        <v>3.077</v>
      </c>
      <c r="AO882" t="s">
        <v>11991</v>
      </c>
      <c r="AP882">
        <v>1</v>
      </c>
      <c r="AQ882">
        <v>3</v>
      </c>
      <c r="AR882">
        <v>44.896791313551198</v>
      </c>
      <c r="AS882">
        <v>9.2617779321173502E-2</v>
      </c>
      <c r="AT882">
        <v>-1.00800449976583</v>
      </c>
      <c r="AU882">
        <v>-0.19758698146488701</v>
      </c>
      <c r="AV882">
        <v>-3.6220509239922798</v>
      </c>
    </row>
    <row r="883" spans="1:48" x14ac:dyDescent="0.25">
      <c r="A883" t="s">
        <v>14493</v>
      </c>
      <c r="B883" s="6">
        <v>44664</v>
      </c>
      <c r="C883" t="s">
        <v>14494</v>
      </c>
      <c r="D883" t="s">
        <v>373</v>
      </c>
      <c r="E883">
        <v>270050921.39999998</v>
      </c>
      <c r="F883">
        <v>250511611.09999999</v>
      </c>
      <c r="G883">
        <v>9.2822702146077601E-2</v>
      </c>
      <c r="H883">
        <v>6.9083329999999998</v>
      </c>
      <c r="I883">
        <v>5.8606699999999998</v>
      </c>
      <c r="J883">
        <v>5.4114079999999998</v>
      </c>
      <c r="K883">
        <v>5.4114079999999998</v>
      </c>
      <c r="L883">
        <v>271.18369999999999</v>
      </c>
      <c r="M883">
        <v>272</v>
      </c>
      <c r="N883">
        <v>5.8353770000000003</v>
      </c>
      <c r="O883">
        <v>0.729899999999994</v>
      </c>
      <c r="P883">
        <v>-0.19335375165940799</v>
      </c>
      <c r="Q883">
        <v>-4.4190805021008002</v>
      </c>
      <c r="R883">
        <v>92.375</v>
      </c>
      <c r="S883">
        <v>93.375</v>
      </c>
      <c r="T883">
        <v>92.375</v>
      </c>
      <c r="U883">
        <v>93.375</v>
      </c>
      <c r="V883" t="s">
        <v>11987</v>
      </c>
      <c r="W883" t="s">
        <v>14495</v>
      </c>
      <c r="X883" t="s">
        <v>2193</v>
      </c>
      <c r="Y883" t="s">
        <v>11989</v>
      </c>
      <c r="Z883" t="s">
        <v>11815</v>
      </c>
      <c r="AA883" t="s">
        <v>283</v>
      </c>
      <c r="AB883" t="s">
        <v>11815</v>
      </c>
      <c r="AC883">
        <v>92.764583000000002</v>
      </c>
      <c r="AD883">
        <v>0.38958300000000001</v>
      </c>
      <c r="AE883" s="6">
        <v>44266</v>
      </c>
      <c r="AF883" s="6">
        <v>47192</v>
      </c>
      <c r="AG883" t="s">
        <v>14496</v>
      </c>
      <c r="AH883">
        <v>6.9083329999999998</v>
      </c>
      <c r="AI883">
        <v>5.8606697767878302</v>
      </c>
      <c r="AJ883">
        <v>40.436855000000001</v>
      </c>
      <c r="AK883">
        <v>5.4114079185019897</v>
      </c>
      <c r="AL883">
        <v>272</v>
      </c>
      <c r="AM883">
        <v>270</v>
      </c>
      <c r="AN883">
        <v>4.25</v>
      </c>
      <c r="AO883" t="s">
        <v>11991</v>
      </c>
      <c r="AP883">
        <v>1</v>
      </c>
      <c r="AQ883">
        <v>3</v>
      </c>
      <c r="AR883">
        <v>58.0149426787058</v>
      </c>
      <c r="AS883">
        <v>2.25603375192449E-2</v>
      </c>
      <c r="AT883">
        <v>0.20660172755565701</v>
      </c>
      <c r="AU883">
        <v>0.11334284804938401</v>
      </c>
      <c r="AV883">
        <v>0.53477185324097498</v>
      </c>
    </row>
    <row r="884" spans="1:48" x14ac:dyDescent="0.25">
      <c r="A884" t="s">
        <v>14497</v>
      </c>
      <c r="B884" s="6">
        <v>44664</v>
      </c>
      <c r="C884" t="s">
        <v>14498</v>
      </c>
      <c r="D884" t="s">
        <v>280</v>
      </c>
      <c r="E884">
        <v>436250460</v>
      </c>
      <c r="F884">
        <v>428923271.39999998</v>
      </c>
      <c r="G884">
        <v>0.15893002679344101</v>
      </c>
      <c r="H884">
        <v>1.2583329999999999</v>
      </c>
      <c r="I884">
        <v>1.2167110000000001</v>
      </c>
      <c r="J884">
        <v>3.9620760000000002</v>
      </c>
      <c r="K884">
        <v>3.9620760000000002</v>
      </c>
      <c r="L884">
        <v>212.04429999999999</v>
      </c>
      <c r="M884">
        <v>207</v>
      </c>
      <c r="N884">
        <v>1.21343</v>
      </c>
      <c r="O884">
        <v>-0.317</v>
      </c>
      <c r="P884">
        <v>-0.62700245452135195</v>
      </c>
      <c r="Q884">
        <v>-1.4120586266068</v>
      </c>
      <c r="R884">
        <v>97.643749999999997</v>
      </c>
      <c r="S884">
        <v>98.583749999999995</v>
      </c>
      <c r="T884">
        <v>97.643749999999997</v>
      </c>
      <c r="U884">
        <v>98.583749999999995</v>
      </c>
      <c r="V884" t="s">
        <v>11987</v>
      </c>
      <c r="W884" t="s">
        <v>9632</v>
      </c>
      <c r="X884" t="s">
        <v>2193</v>
      </c>
      <c r="Y884" t="s">
        <v>11989</v>
      </c>
      <c r="Z884" t="s">
        <v>11859</v>
      </c>
      <c r="AA884" t="s">
        <v>290</v>
      </c>
      <c r="AB884" t="s">
        <v>753</v>
      </c>
      <c r="AC884">
        <v>98.320417000000006</v>
      </c>
      <c r="AD884">
        <v>0.67666700000000002</v>
      </c>
      <c r="AE884" s="6">
        <v>42572</v>
      </c>
      <c r="AF884" s="6">
        <v>45128</v>
      </c>
      <c r="AG884" t="s">
        <v>2408</v>
      </c>
      <c r="AH884">
        <v>1.2583329999999999</v>
      </c>
      <c r="AI884">
        <v>1.2167106558289</v>
      </c>
      <c r="AJ884">
        <v>2.610954</v>
      </c>
      <c r="AK884">
        <v>3.9620756025839698</v>
      </c>
      <c r="AL884">
        <v>207</v>
      </c>
      <c r="AM884">
        <v>170</v>
      </c>
      <c r="AN884">
        <v>2.8</v>
      </c>
      <c r="AO884" t="s">
        <v>11991</v>
      </c>
      <c r="AP884">
        <v>1</v>
      </c>
      <c r="AQ884">
        <v>4</v>
      </c>
      <c r="AR884">
        <v>36.941635676352398</v>
      </c>
      <c r="AS884">
        <v>-1.6036097606168101E-2</v>
      </c>
      <c r="AT884">
        <v>-0.57547260754166896</v>
      </c>
      <c r="AU884">
        <v>-0.185742124579512</v>
      </c>
      <c r="AV884">
        <v>0.32055249679108</v>
      </c>
    </row>
    <row r="885" spans="1:48" x14ac:dyDescent="0.25">
      <c r="A885" t="s">
        <v>14499</v>
      </c>
      <c r="B885" s="6">
        <v>44664</v>
      </c>
      <c r="C885" t="s">
        <v>14500</v>
      </c>
      <c r="D885" t="s">
        <v>280</v>
      </c>
      <c r="E885">
        <v>213837721.59999999</v>
      </c>
      <c r="F885">
        <v>214243121.59999999</v>
      </c>
      <c r="G885">
        <v>7.9384046794763199E-2</v>
      </c>
      <c r="H885">
        <v>0.66944400000000004</v>
      </c>
      <c r="I885">
        <v>0.657667</v>
      </c>
      <c r="J885">
        <v>3.020661</v>
      </c>
      <c r="K885">
        <v>3.020661</v>
      </c>
      <c r="L885">
        <v>169.215</v>
      </c>
      <c r="M885">
        <v>159</v>
      </c>
      <c r="N885">
        <v>0.64957799999999999</v>
      </c>
      <c r="O885">
        <v>0.1139</v>
      </c>
      <c r="P885">
        <v>-0.103722497818237</v>
      </c>
      <c r="Q885">
        <v>-0.15971855295439</v>
      </c>
      <c r="R885">
        <v>99.206249999999997</v>
      </c>
      <c r="S885">
        <v>99.951250000000002</v>
      </c>
      <c r="T885">
        <v>99.206249999999997</v>
      </c>
      <c r="U885">
        <v>99.951250000000002</v>
      </c>
      <c r="V885" t="s">
        <v>11987</v>
      </c>
      <c r="W885" t="s">
        <v>9629</v>
      </c>
      <c r="X885" t="s">
        <v>2193</v>
      </c>
      <c r="Y885" t="s">
        <v>11989</v>
      </c>
      <c r="Z885" t="s">
        <v>11859</v>
      </c>
      <c r="AA885" t="s">
        <v>290</v>
      </c>
      <c r="AB885" t="s">
        <v>753</v>
      </c>
      <c r="AC885">
        <v>100.189583</v>
      </c>
      <c r="AD885">
        <v>0.98333300000000001</v>
      </c>
      <c r="AE885" s="6">
        <v>41261</v>
      </c>
      <c r="AF885" s="6">
        <v>44913</v>
      </c>
      <c r="AG885" t="s">
        <v>2408</v>
      </c>
      <c r="AH885">
        <v>0.66944400000000004</v>
      </c>
      <c r="AI885">
        <v>0.65766706386725404</v>
      </c>
      <c r="AJ885">
        <v>0.92591199999999996</v>
      </c>
      <c r="AK885">
        <v>3.02066134142395</v>
      </c>
      <c r="AL885">
        <v>159</v>
      </c>
      <c r="AM885">
        <v>129</v>
      </c>
      <c r="AN885">
        <v>2.95</v>
      </c>
      <c r="AO885" t="s">
        <v>11991</v>
      </c>
      <c r="AP885">
        <v>1</v>
      </c>
      <c r="AQ885">
        <v>4</v>
      </c>
      <c r="AR885">
        <v>36.941635676352398</v>
      </c>
      <c r="AS885">
        <v>-1.6036097606168101E-2</v>
      </c>
      <c r="AT885">
        <v>-0.57547260754166896</v>
      </c>
      <c r="AU885">
        <v>-0.185742124579512</v>
      </c>
      <c r="AV885">
        <v>0.32055249679108</v>
      </c>
    </row>
    <row r="886" spans="1:48" x14ac:dyDescent="0.25">
      <c r="A886" t="s">
        <v>14501</v>
      </c>
      <c r="B886" s="6">
        <v>44664</v>
      </c>
      <c r="C886" t="s">
        <v>14502</v>
      </c>
      <c r="D886" t="s">
        <v>280</v>
      </c>
      <c r="E886">
        <v>1050198026.8</v>
      </c>
      <c r="F886">
        <v>930882403.5</v>
      </c>
      <c r="G886">
        <v>0.344922216113842</v>
      </c>
      <c r="H886">
        <v>4.4527780000000003</v>
      </c>
      <c r="I886">
        <v>4.0647719999999996</v>
      </c>
      <c r="J886">
        <v>5.865723</v>
      </c>
      <c r="K886">
        <v>5.865723</v>
      </c>
      <c r="L886">
        <v>323.97059999999999</v>
      </c>
      <c r="M886">
        <v>323</v>
      </c>
      <c r="N886">
        <v>4.0439540000000003</v>
      </c>
      <c r="O886">
        <v>-7.8900000000003898E-2</v>
      </c>
      <c r="P886">
        <v>-1.8138779129131799</v>
      </c>
      <c r="Q886">
        <v>-5.4298625878662898</v>
      </c>
      <c r="R886">
        <v>88.49</v>
      </c>
      <c r="S886">
        <v>89.49</v>
      </c>
      <c r="T886">
        <v>88.49</v>
      </c>
      <c r="U886">
        <v>89.49</v>
      </c>
      <c r="V886" t="s">
        <v>11987</v>
      </c>
      <c r="W886" t="s">
        <v>9642</v>
      </c>
      <c r="X886" t="s">
        <v>2193</v>
      </c>
      <c r="Y886" t="s">
        <v>11989</v>
      </c>
      <c r="Z886" t="s">
        <v>11859</v>
      </c>
      <c r="AA886" t="s">
        <v>290</v>
      </c>
      <c r="AB886" t="s">
        <v>753</v>
      </c>
      <c r="AC886">
        <v>88.638750000000002</v>
      </c>
      <c r="AD886">
        <v>0.14874999999999999</v>
      </c>
      <c r="AE886" s="6">
        <v>42572</v>
      </c>
      <c r="AF886" s="6">
        <v>46296</v>
      </c>
      <c r="AG886" t="s">
        <v>2408</v>
      </c>
      <c r="AH886">
        <v>4.4527780000000003</v>
      </c>
      <c r="AI886">
        <v>4.0647718932936803</v>
      </c>
      <c r="AJ886">
        <v>19.262397</v>
      </c>
      <c r="AK886">
        <v>5.8657233919023204</v>
      </c>
      <c r="AL886">
        <v>323</v>
      </c>
      <c r="AM886">
        <v>316</v>
      </c>
      <c r="AN886">
        <v>3.15</v>
      </c>
      <c r="AO886" t="s">
        <v>11991</v>
      </c>
      <c r="AP886">
        <v>1</v>
      </c>
      <c r="AQ886">
        <v>4</v>
      </c>
      <c r="AR886">
        <v>36.941635676352398</v>
      </c>
      <c r="AS886">
        <v>-1.6036097606168101E-2</v>
      </c>
      <c r="AT886">
        <v>-0.57547260754166896</v>
      </c>
      <c r="AU886">
        <v>-0.185742124579512</v>
      </c>
      <c r="AV886">
        <v>0.32055249679108</v>
      </c>
    </row>
    <row r="887" spans="1:48" x14ac:dyDescent="0.25">
      <c r="A887" t="s">
        <v>20461</v>
      </c>
      <c r="B887" s="6">
        <v>44664</v>
      </c>
      <c r="C887" t="s">
        <v>20462</v>
      </c>
      <c r="D887" t="s">
        <v>280</v>
      </c>
      <c r="E887">
        <v>300056579.19999999</v>
      </c>
      <c r="F887">
        <v>285557596.19999999</v>
      </c>
      <c r="G887">
        <v>0.105808379830913</v>
      </c>
      <c r="H887">
        <v>5.0583330000000002</v>
      </c>
      <c r="I887">
        <v>4.3228229999999996</v>
      </c>
      <c r="J887">
        <v>6.1001799999999999</v>
      </c>
      <c r="K887">
        <v>6.1001799999999999</v>
      </c>
      <c r="L887">
        <v>344.96339999999998</v>
      </c>
      <c r="M887">
        <v>346</v>
      </c>
      <c r="N887">
        <v>4.3047399999999998</v>
      </c>
      <c r="O887">
        <v>-0.34920000000000501</v>
      </c>
      <c r="P887">
        <v>-2.56695335342387</v>
      </c>
      <c r="Q887">
        <v>-5.1823791291861498</v>
      </c>
      <c r="R887">
        <v>93.07</v>
      </c>
      <c r="S887">
        <v>94.194999999999993</v>
      </c>
      <c r="T887">
        <v>93.07</v>
      </c>
      <c r="U887">
        <v>94.194999999999993</v>
      </c>
      <c r="V887" t="s">
        <v>11987</v>
      </c>
      <c r="W887" t="s">
        <v>19115</v>
      </c>
      <c r="X887" t="s">
        <v>2193</v>
      </c>
      <c r="Y887" t="s">
        <v>11989</v>
      </c>
      <c r="Z887" t="s">
        <v>11859</v>
      </c>
      <c r="AA887" t="s">
        <v>290</v>
      </c>
      <c r="AB887" t="s">
        <v>753</v>
      </c>
      <c r="AC887">
        <v>95.167917000000003</v>
      </c>
      <c r="AD887">
        <v>2.0979169999999998</v>
      </c>
      <c r="AE887" s="6">
        <v>44509</v>
      </c>
      <c r="AF887" s="6">
        <v>46516</v>
      </c>
      <c r="AG887" t="s">
        <v>2408</v>
      </c>
      <c r="AH887">
        <v>5.0583330000000002</v>
      </c>
      <c r="AI887">
        <v>4.3228234106141397</v>
      </c>
      <c r="AJ887">
        <v>22.546959999999999</v>
      </c>
      <c r="AK887">
        <v>6.1001796646466904</v>
      </c>
      <c r="AL887">
        <v>346</v>
      </c>
      <c r="AM887">
        <v>340</v>
      </c>
      <c r="AN887">
        <v>4.75</v>
      </c>
      <c r="AO887" t="s">
        <v>11991</v>
      </c>
      <c r="AP887">
        <v>1</v>
      </c>
      <c r="AQ887">
        <v>4</v>
      </c>
      <c r="AR887">
        <v>36.941635676352398</v>
      </c>
      <c r="AS887">
        <v>-1.6036097606168101E-2</v>
      </c>
      <c r="AT887">
        <v>-0.57547260754166896</v>
      </c>
      <c r="AU887">
        <v>-0.185742124579512</v>
      </c>
      <c r="AV887">
        <v>0.32055249679108</v>
      </c>
    </row>
    <row r="888" spans="1:48" x14ac:dyDescent="0.25">
      <c r="A888" t="s">
        <v>14503</v>
      </c>
      <c r="B888" s="6">
        <v>44664</v>
      </c>
      <c r="C888" t="s">
        <v>14504</v>
      </c>
      <c r="D888" t="s">
        <v>280</v>
      </c>
      <c r="E888">
        <v>600113158.39999998</v>
      </c>
      <c r="F888">
        <v>466062047.5</v>
      </c>
      <c r="G888">
        <v>0.172691151604243</v>
      </c>
      <c r="H888">
        <v>24.452777999999999</v>
      </c>
      <c r="I888">
        <v>14.057283999999999</v>
      </c>
      <c r="J888">
        <v>5.7535400000000001</v>
      </c>
      <c r="K888">
        <v>5.7535400000000001</v>
      </c>
      <c r="L888">
        <v>285.735399999999</v>
      </c>
      <c r="M888">
        <v>285</v>
      </c>
      <c r="N888">
        <v>13.881924</v>
      </c>
      <c r="O888">
        <v>0.179700000000004</v>
      </c>
      <c r="P888">
        <v>-1.14943242414302</v>
      </c>
      <c r="Q888">
        <v>-7.1000730227457396</v>
      </c>
      <c r="R888">
        <v>77.46875</v>
      </c>
      <c r="S888">
        <v>78.4375</v>
      </c>
      <c r="T888">
        <v>77.46875</v>
      </c>
      <c r="U888">
        <v>78.4375</v>
      </c>
      <c r="V888" t="s">
        <v>11987</v>
      </c>
      <c r="W888" t="s">
        <v>9650</v>
      </c>
      <c r="X888" t="s">
        <v>2193</v>
      </c>
      <c r="Y888" t="s">
        <v>11989</v>
      </c>
      <c r="Z888" t="s">
        <v>11859</v>
      </c>
      <c r="AA888" t="s">
        <v>290</v>
      </c>
      <c r="AB888" t="s">
        <v>753</v>
      </c>
      <c r="AC888">
        <v>77.662361000000004</v>
      </c>
      <c r="AD888">
        <v>0.19361100000000001</v>
      </c>
      <c r="AE888" s="6">
        <v>42572</v>
      </c>
      <c r="AF888" s="6">
        <v>53601</v>
      </c>
      <c r="AG888" t="s">
        <v>2408</v>
      </c>
      <c r="AH888">
        <v>24.452777999999999</v>
      </c>
      <c r="AI888">
        <v>14.057284194914899</v>
      </c>
      <c r="AJ888">
        <v>279.17209800000001</v>
      </c>
      <c r="AK888">
        <v>5.7535399104411704</v>
      </c>
      <c r="AL888">
        <v>285</v>
      </c>
      <c r="AM888">
        <v>319</v>
      </c>
      <c r="AN888">
        <v>4.0999999999999996</v>
      </c>
      <c r="AO888" t="s">
        <v>11991</v>
      </c>
      <c r="AP888">
        <v>1</v>
      </c>
      <c r="AQ888">
        <v>4</v>
      </c>
      <c r="AR888">
        <v>36.941635676352398</v>
      </c>
      <c r="AS888">
        <v>-1.6036097606168101E-2</v>
      </c>
      <c r="AT888">
        <v>-0.57547260754166896</v>
      </c>
      <c r="AU888">
        <v>-0.185742124579512</v>
      </c>
      <c r="AV888">
        <v>0.32055249679108</v>
      </c>
    </row>
    <row r="889" spans="1:48" x14ac:dyDescent="0.25">
      <c r="A889" t="s">
        <v>20463</v>
      </c>
      <c r="B889" s="6">
        <v>44664</v>
      </c>
      <c r="C889" t="s">
        <v>20464</v>
      </c>
      <c r="D889" t="s">
        <v>280</v>
      </c>
      <c r="E889">
        <v>300056579.19999999</v>
      </c>
      <c r="F889">
        <v>286838462.80000001</v>
      </c>
      <c r="G889">
        <v>0.106282982549604</v>
      </c>
      <c r="H889">
        <v>7.0583330000000002</v>
      </c>
      <c r="I889">
        <v>5.6895689999999997</v>
      </c>
      <c r="J889">
        <v>5.9963040000000003</v>
      </c>
      <c r="K889">
        <v>5.9963040000000003</v>
      </c>
      <c r="L889">
        <v>329.44979999999998</v>
      </c>
      <c r="M889">
        <v>331</v>
      </c>
      <c r="N889">
        <v>5.6642520000000003</v>
      </c>
      <c r="O889">
        <v>0.34190000000000598</v>
      </c>
      <c r="P889">
        <v>-1.5138897552164701</v>
      </c>
      <c r="Q889">
        <v>-3.2578356639571302</v>
      </c>
      <c r="R889">
        <v>93.331249999999997</v>
      </c>
      <c r="S889">
        <v>95.041250000000005</v>
      </c>
      <c r="T889">
        <v>93.331249999999997</v>
      </c>
      <c r="U889">
        <v>95.041250000000005</v>
      </c>
      <c r="V889" t="s">
        <v>11987</v>
      </c>
      <c r="W889" t="s">
        <v>19112</v>
      </c>
      <c r="X889" t="s">
        <v>2193</v>
      </c>
      <c r="Y889" t="s">
        <v>11989</v>
      </c>
      <c r="Z889" t="s">
        <v>11859</v>
      </c>
      <c r="AA889" t="s">
        <v>290</v>
      </c>
      <c r="AB889" t="s">
        <v>753</v>
      </c>
      <c r="AC889">
        <v>95.594791999999998</v>
      </c>
      <c r="AD889">
        <v>2.2635420000000002</v>
      </c>
      <c r="AE889" s="6">
        <v>44509</v>
      </c>
      <c r="AF889" s="6">
        <v>47247</v>
      </c>
      <c r="AG889" t="s">
        <v>2408</v>
      </c>
      <c r="AH889">
        <v>7.0583330000000002</v>
      </c>
      <c r="AI889">
        <v>5.6895693807494103</v>
      </c>
      <c r="AJ889">
        <v>39.519674999999999</v>
      </c>
      <c r="AK889">
        <v>5.9963037176723804</v>
      </c>
      <c r="AL889">
        <v>331</v>
      </c>
      <c r="AM889">
        <v>328</v>
      </c>
      <c r="AN889">
        <v>5.125</v>
      </c>
      <c r="AO889" t="s">
        <v>11991</v>
      </c>
      <c r="AP889">
        <v>1</v>
      </c>
      <c r="AQ889">
        <v>4</v>
      </c>
      <c r="AR889">
        <v>36.941635676352398</v>
      </c>
      <c r="AS889">
        <v>-1.6036097606168101E-2</v>
      </c>
      <c r="AT889">
        <v>-0.57547260754166896</v>
      </c>
      <c r="AU889">
        <v>-0.185742124579512</v>
      </c>
      <c r="AV889">
        <v>0.32055249679108</v>
      </c>
    </row>
    <row r="890" spans="1:48" x14ac:dyDescent="0.25">
      <c r="A890" t="s">
        <v>14505</v>
      </c>
      <c r="B890" s="6">
        <v>44664</v>
      </c>
      <c r="C890" t="s">
        <v>14506</v>
      </c>
      <c r="D890" t="s">
        <v>280</v>
      </c>
      <c r="E890">
        <v>375070724</v>
      </c>
      <c r="F890">
        <v>390331414.10000002</v>
      </c>
      <c r="G890">
        <v>0.14463048808413501</v>
      </c>
      <c r="H890">
        <v>5.8694439999999997</v>
      </c>
      <c r="I890">
        <v>4.8061290000000003</v>
      </c>
      <c r="J890">
        <v>5.7698780000000003</v>
      </c>
      <c r="K890">
        <v>5.7698780000000003</v>
      </c>
      <c r="L890">
        <v>309.78379999999999</v>
      </c>
      <c r="M890">
        <v>311</v>
      </c>
      <c r="N890">
        <v>4.7850419999999998</v>
      </c>
      <c r="O890">
        <v>-9.5999999999996005E-2</v>
      </c>
      <c r="P890">
        <v>-0.89870215645029194</v>
      </c>
      <c r="Q890">
        <v>-1.7227271597146701</v>
      </c>
      <c r="R890">
        <v>103.1875</v>
      </c>
      <c r="S890">
        <v>104.8125</v>
      </c>
      <c r="T890">
        <v>103.1875</v>
      </c>
      <c r="U890">
        <v>104.8125</v>
      </c>
      <c r="V890" t="s">
        <v>11987</v>
      </c>
      <c r="W890" t="s">
        <v>9644</v>
      </c>
      <c r="X890" t="s">
        <v>2193</v>
      </c>
      <c r="Y890" t="s">
        <v>11989</v>
      </c>
      <c r="Z890" t="s">
        <v>11859</v>
      </c>
      <c r="AA890" t="s">
        <v>290</v>
      </c>
      <c r="AB890" t="s">
        <v>753</v>
      </c>
      <c r="AC890">
        <v>104.06874999999999</v>
      </c>
      <c r="AD890">
        <v>0.88124999999999998</v>
      </c>
      <c r="AE890" s="6">
        <v>43173</v>
      </c>
      <c r="AF890" s="6">
        <v>46813</v>
      </c>
      <c r="AG890" t="s">
        <v>2408</v>
      </c>
      <c r="AH890">
        <v>5.6194439999999997</v>
      </c>
      <c r="AI890">
        <v>4.6365140173143402</v>
      </c>
      <c r="AJ890">
        <v>26.120739</v>
      </c>
      <c r="AK890">
        <v>5.7359502623456899</v>
      </c>
      <c r="AL890">
        <v>308</v>
      </c>
      <c r="AM890">
        <v>303</v>
      </c>
      <c r="AN890">
        <v>6.75</v>
      </c>
      <c r="AO890" t="s">
        <v>11991</v>
      </c>
      <c r="AP890">
        <v>1</v>
      </c>
      <c r="AQ890">
        <v>4</v>
      </c>
      <c r="AR890">
        <v>36.941635676352398</v>
      </c>
      <c r="AS890">
        <v>-1.6036097606168101E-2</v>
      </c>
      <c r="AT890">
        <v>-0.57547260754166896</v>
      </c>
      <c r="AU890">
        <v>-0.185742124579512</v>
      </c>
      <c r="AV890">
        <v>0.32055249679108</v>
      </c>
    </row>
    <row r="891" spans="1:48" x14ac:dyDescent="0.25">
      <c r="A891" t="s">
        <v>14507</v>
      </c>
      <c r="B891" s="6">
        <v>44664</v>
      </c>
      <c r="C891" t="s">
        <v>14508</v>
      </c>
      <c r="D891" t="s">
        <v>280</v>
      </c>
      <c r="E891">
        <v>375070724</v>
      </c>
      <c r="F891">
        <v>378962082.80000001</v>
      </c>
      <c r="G891">
        <v>0.140417780936167</v>
      </c>
      <c r="H891">
        <v>1.9916670000000001</v>
      </c>
      <c r="I891">
        <v>1.8721730000000001</v>
      </c>
      <c r="J891">
        <v>4.5705119999999999</v>
      </c>
      <c r="K891">
        <v>4.5705119999999999</v>
      </c>
      <c r="L891">
        <v>223.31449999999899</v>
      </c>
      <c r="M891">
        <v>225</v>
      </c>
      <c r="N891">
        <v>1.864196</v>
      </c>
      <c r="O891">
        <v>0.58009999999999395</v>
      </c>
      <c r="P891">
        <v>-0.98289410975904701</v>
      </c>
      <c r="Q891">
        <v>-2.3032287648068102</v>
      </c>
      <c r="R891">
        <v>100.9875</v>
      </c>
      <c r="S891">
        <v>102.6915</v>
      </c>
      <c r="T891">
        <v>100.9875</v>
      </c>
      <c r="U891">
        <v>102.6915</v>
      </c>
      <c r="V891" t="s">
        <v>11987</v>
      </c>
      <c r="W891" t="s">
        <v>9635</v>
      </c>
      <c r="X891" t="s">
        <v>2193</v>
      </c>
      <c r="Y891" t="s">
        <v>11989</v>
      </c>
      <c r="Z891" t="s">
        <v>11859</v>
      </c>
      <c r="AA891" t="s">
        <v>290</v>
      </c>
      <c r="AB891" t="s">
        <v>753</v>
      </c>
      <c r="AC891">
        <v>101.03749999999999</v>
      </c>
      <c r="AD891">
        <v>0.05</v>
      </c>
      <c r="AE891" s="6">
        <v>43173</v>
      </c>
      <c r="AF891" s="6">
        <v>45397</v>
      </c>
      <c r="AG891" t="s">
        <v>2408</v>
      </c>
      <c r="AH891">
        <v>1.7416670000000001</v>
      </c>
      <c r="AI891">
        <v>1.64931697571461</v>
      </c>
      <c r="AJ891">
        <v>3.8220179999999999</v>
      </c>
      <c r="AK891">
        <v>4.3822771669071896</v>
      </c>
      <c r="AL891">
        <v>217</v>
      </c>
      <c r="AM891">
        <v>186</v>
      </c>
      <c r="AN891">
        <v>6</v>
      </c>
      <c r="AO891" t="s">
        <v>11991</v>
      </c>
      <c r="AP891">
        <v>1</v>
      </c>
      <c r="AQ891">
        <v>4</v>
      </c>
      <c r="AR891">
        <v>36.941635676352398</v>
      </c>
      <c r="AS891">
        <v>-1.6036097606168101E-2</v>
      </c>
      <c r="AT891">
        <v>-0.57547260754166896</v>
      </c>
      <c r="AU891">
        <v>-0.185742124579512</v>
      </c>
      <c r="AV891">
        <v>0.32055249679108</v>
      </c>
    </row>
    <row r="892" spans="1:48" x14ac:dyDescent="0.25">
      <c r="A892" t="s">
        <v>14509</v>
      </c>
      <c r="B892" s="6">
        <v>44664</v>
      </c>
      <c r="C892" t="s">
        <v>14510</v>
      </c>
      <c r="D892" t="s">
        <v>280</v>
      </c>
      <c r="E892">
        <v>236873065.19999999</v>
      </c>
      <c r="F892">
        <v>237590594</v>
      </c>
      <c r="G892">
        <v>8.8035044918683497E-2</v>
      </c>
      <c r="H892">
        <v>13.786111</v>
      </c>
      <c r="I892">
        <v>9.1163340000000002</v>
      </c>
      <c r="J892">
        <v>6.1102489999999996</v>
      </c>
      <c r="K892">
        <v>6.1102489999999996</v>
      </c>
      <c r="L892">
        <v>331.110199999999</v>
      </c>
      <c r="M892">
        <v>334</v>
      </c>
      <c r="N892">
        <v>9.0725809999999996</v>
      </c>
      <c r="O892">
        <v>9.9399999999993896E-2</v>
      </c>
      <c r="P892">
        <v>-0.997724136265565</v>
      </c>
      <c r="Q892">
        <v>-4.8707696881881297</v>
      </c>
      <c r="R892">
        <v>98.987499999999997</v>
      </c>
      <c r="S892">
        <v>100.35550000000001</v>
      </c>
      <c r="T892">
        <v>98.987499999999997</v>
      </c>
      <c r="U892">
        <v>100.35550000000001</v>
      </c>
      <c r="V892" t="s">
        <v>11987</v>
      </c>
      <c r="W892" t="s">
        <v>9647</v>
      </c>
      <c r="X892" t="s">
        <v>2193</v>
      </c>
      <c r="Y892" t="s">
        <v>11989</v>
      </c>
      <c r="Z892" t="s">
        <v>11859</v>
      </c>
      <c r="AA892" t="s">
        <v>290</v>
      </c>
      <c r="AB892" t="s">
        <v>753</v>
      </c>
      <c r="AC892">
        <v>100.30291699999999</v>
      </c>
      <c r="AD892">
        <v>1.3154170000000001</v>
      </c>
      <c r="AE892" s="6">
        <v>38748</v>
      </c>
      <c r="AF892" s="6">
        <v>49706</v>
      </c>
      <c r="AG892" t="s">
        <v>2408</v>
      </c>
      <c r="AH892">
        <v>13.786111</v>
      </c>
      <c r="AI892">
        <v>9.1163337637902799</v>
      </c>
      <c r="AJ892">
        <v>109.654488</v>
      </c>
      <c r="AK892">
        <v>6.1102487849266396</v>
      </c>
      <c r="AL892">
        <v>334</v>
      </c>
      <c r="AM892">
        <v>340</v>
      </c>
      <c r="AN892">
        <v>6.15</v>
      </c>
      <c r="AO892" t="s">
        <v>11991</v>
      </c>
      <c r="AP892">
        <v>1</v>
      </c>
      <c r="AQ892">
        <v>4</v>
      </c>
      <c r="AR892">
        <v>36.941635676352398</v>
      </c>
      <c r="AS892">
        <v>-1.6036097606168101E-2</v>
      </c>
      <c r="AT892">
        <v>-0.57547260754166896</v>
      </c>
      <c r="AU892">
        <v>-0.185742124579512</v>
      </c>
      <c r="AV892">
        <v>0.32055249679108</v>
      </c>
    </row>
    <row r="893" spans="1:48" x14ac:dyDescent="0.25">
      <c r="A893" t="s">
        <v>14511</v>
      </c>
      <c r="B893" s="6">
        <v>44664</v>
      </c>
      <c r="C893" t="s">
        <v>14512</v>
      </c>
      <c r="D893" t="s">
        <v>280</v>
      </c>
      <c r="E893">
        <v>299513476.80000001</v>
      </c>
      <c r="F893">
        <v>315705924.10000002</v>
      </c>
      <c r="G893">
        <v>0.116979316170716</v>
      </c>
      <c r="H893">
        <v>2.7833329999999998</v>
      </c>
      <c r="I893">
        <v>2.4966349999999999</v>
      </c>
      <c r="J893">
        <v>5.1365059999999998</v>
      </c>
      <c r="K893">
        <v>5.1365059999999998</v>
      </c>
      <c r="L893">
        <v>261.96059999999898</v>
      </c>
      <c r="M893">
        <v>262</v>
      </c>
      <c r="N893">
        <v>2.4793769999999999</v>
      </c>
      <c r="O893">
        <v>4.5500000000009401E-2</v>
      </c>
      <c r="P893">
        <v>-0.270047163829989</v>
      </c>
      <c r="Q893">
        <v>-0.69839897307876198</v>
      </c>
      <c r="R893">
        <v>103.8625</v>
      </c>
      <c r="S893">
        <v>105.0855</v>
      </c>
      <c r="T893">
        <v>103.8625</v>
      </c>
      <c r="U893">
        <v>105.0855</v>
      </c>
      <c r="V893" t="s">
        <v>11987</v>
      </c>
      <c r="W893" t="s">
        <v>9639</v>
      </c>
      <c r="X893" t="s">
        <v>2193</v>
      </c>
      <c r="Y893" t="s">
        <v>11989</v>
      </c>
      <c r="Z893" t="s">
        <v>11859</v>
      </c>
      <c r="AA893" t="s">
        <v>290</v>
      </c>
      <c r="AB893" t="s">
        <v>753</v>
      </c>
      <c r="AC893">
        <v>105.40625</v>
      </c>
      <c r="AD893">
        <v>1.54375</v>
      </c>
      <c r="AE893" s="6">
        <v>44043</v>
      </c>
      <c r="AF893" s="6">
        <v>45688</v>
      </c>
      <c r="AG893" t="s">
        <v>2408</v>
      </c>
      <c r="AH893">
        <v>2.5333329999999998</v>
      </c>
      <c r="AI893">
        <v>2.2898456089181698</v>
      </c>
      <c r="AJ893">
        <v>6.6821999999999999</v>
      </c>
      <c r="AK893">
        <v>4.96348011147309</v>
      </c>
      <c r="AL893">
        <v>249</v>
      </c>
      <c r="AM893">
        <v>230</v>
      </c>
      <c r="AN893">
        <v>7.125</v>
      </c>
      <c r="AO893" t="s">
        <v>11991</v>
      </c>
      <c r="AP893">
        <v>1</v>
      </c>
      <c r="AQ893">
        <v>4</v>
      </c>
      <c r="AR893">
        <v>36.941635676352398</v>
      </c>
      <c r="AS893">
        <v>-1.6036097606168101E-2</v>
      </c>
      <c r="AT893">
        <v>-0.57547260754166896</v>
      </c>
      <c r="AU893">
        <v>-0.185742124579512</v>
      </c>
      <c r="AV893">
        <v>0.32055249679108</v>
      </c>
    </row>
    <row r="894" spans="1:48" x14ac:dyDescent="0.25">
      <c r="A894" t="s">
        <v>14513</v>
      </c>
      <c r="B894" s="6">
        <v>44664</v>
      </c>
      <c r="C894" t="s">
        <v>14514</v>
      </c>
      <c r="D894" t="s">
        <v>237</v>
      </c>
      <c r="E894">
        <v>89993707.599999994</v>
      </c>
      <c r="F894">
        <v>75179430.900000006</v>
      </c>
      <c r="G894">
        <v>2.78564250610276E-2</v>
      </c>
      <c r="H894">
        <v>12.052293000000001</v>
      </c>
      <c r="I894">
        <v>8.1619860000000006</v>
      </c>
      <c r="J894">
        <v>6.4755469999999997</v>
      </c>
      <c r="K894">
        <v>6.4755469999999997</v>
      </c>
      <c r="L894">
        <v>372.54669999999999</v>
      </c>
      <c r="M894">
        <v>368</v>
      </c>
      <c r="N894">
        <v>8.097709</v>
      </c>
      <c r="O894">
        <v>0.34439999999999998</v>
      </c>
      <c r="P894">
        <v>-3.3412159847303902</v>
      </c>
      <c r="Q894">
        <v>-15.3980429531521</v>
      </c>
      <c r="R894">
        <v>83.5</v>
      </c>
      <c r="S894">
        <v>85.5</v>
      </c>
      <c r="T894">
        <v>76.611249999999998</v>
      </c>
      <c r="U894">
        <v>78.446250000000006</v>
      </c>
      <c r="V894" t="s">
        <v>11987</v>
      </c>
      <c r="W894" t="s">
        <v>4354</v>
      </c>
      <c r="X894" t="s">
        <v>14515</v>
      </c>
      <c r="Y894" t="s">
        <v>625</v>
      </c>
      <c r="Z894" t="s">
        <v>753</v>
      </c>
      <c r="AA894" t="s">
        <v>268</v>
      </c>
      <c r="AB894" t="s">
        <v>753</v>
      </c>
      <c r="AC894">
        <v>76.646612000000005</v>
      </c>
      <c r="AD894">
        <v>3.8542E-2</v>
      </c>
      <c r="AE894" s="6">
        <v>43753</v>
      </c>
      <c r="AF894" s="6">
        <v>51058</v>
      </c>
      <c r="AG894" t="s">
        <v>613</v>
      </c>
      <c r="AH894">
        <v>12.052293000000001</v>
      </c>
      <c r="AI894">
        <v>8.1619859654829305</v>
      </c>
      <c r="AJ894">
        <v>99.096753000000007</v>
      </c>
      <c r="AK894">
        <v>6.4755472539629002</v>
      </c>
      <c r="AL894">
        <v>368</v>
      </c>
      <c r="AM894">
        <v>381</v>
      </c>
      <c r="AN894">
        <v>4.625</v>
      </c>
      <c r="AO894" t="s">
        <v>11991</v>
      </c>
      <c r="AP894">
        <v>0.91749999999999898</v>
      </c>
      <c r="AQ894">
        <v>2</v>
      </c>
      <c r="AR894">
        <v>46.7646525421194</v>
      </c>
      <c r="AS894">
        <v>3.2930950122839399E-2</v>
      </c>
      <c r="AT894">
        <v>0.247352277159819</v>
      </c>
      <c r="AU894">
        <v>0.15379735638384701</v>
      </c>
      <c r="AV894">
        <v>0.202675234208257</v>
      </c>
    </row>
    <row r="895" spans="1:48" x14ac:dyDescent="0.25">
      <c r="A895" t="s">
        <v>14516</v>
      </c>
      <c r="B895" s="6">
        <v>44664</v>
      </c>
      <c r="C895" t="s">
        <v>14517</v>
      </c>
      <c r="D895" t="s">
        <v>237</v>
      </c>
      <c r="E895">
        <v>135290737.59999999</v>
      </c>
      <c r="F895">
        <v>139590915.80000001</v>
      </c>
      <c r="G895">
        <v>5.1722975804083797E-2</v>
      </c>
      <c r="H895">
        <v>2.644444</v>
      </c>
      <c r="I895">
        <v>2.376045</v>
      </c>
      <c r="J895">
        <v>5.4897109999999998</v>
      </c>
      <c r="K895">
        <v>5.4897109999999998</v>
      </c>
      <c r="L895">
        <v>300.36439999999999</v>
      </c>
      <c r="M895">
        <v>299</v>
      </c>
      <c r="N895">
        <v>2.362841</v>
      </c>
      <c r="O895">
        <v>0.31669999999999199</v>
      </c>
      <c r="P895">
        <v>-0.787944288102149</v>
      </c>
      <c r="Q895">
        <v>-5.0395641172667798</v>
      </c>
      <c r="R895">
        <v>100.95625</v>
      </c>
      <c r="S895">
        <v>101.83925000000001</v>
      </c>
      <c r="T895">
        <v>100.95625</v>
      </c>
      <c r="U895">
        <v>101.83925000000001</v>
      </c>
      <c r="V895" t="s">
        <v>11987</v>
      </c>
      <c r="W895" t="s">
        <v>3926</v>
      </c>
      <c r="X895" t="s">
        <v>14515</v>
      </c>
      <c r="Y895" t="s">
        <v>625</v>
      </c>
      <c r="Z895" t="s">
        <v>11859</v>
      </c>
      <c r="AA895" t="s">
        <v>290</v>
      </c>
      <c r="AB895" t="s">
        <v>753</v>
      </c>
      <c r="AC895">
        <v>103.178472</v>
      </c>
      <c r="AD895">
        <v>2.2222219999999999</v>
      </c>
      <c r="AE895" s="6">
        <v>43626</v>
      </c>
      <c r="AF895" s="6">
        <v>45636</v>
      </c>
      <c r="AG895" t="s">
        <v>236</v>
      </c>
      <c r="AH895">
        <v>2.644444</v>
      </c>
      <c r="AI895">
        <v>2.3760451851441</v>
      </c>
      <c r="AJ895">
        <v>7.1015129999999997</v>
      </c>
      <c r="AK895">
        <v>5.4897107618553997</v>
      </c>
      <c r="AL895">
        <v>299</v>
      </c>
      <c r="AM895">
        <v>282</v>
      </c>
      <c r="AN895">
        <v>6.25</v>
      </c>
      <c r="AO895" t="s">
        <v>11991</v>
      </c>
      <c r="AP895">
        <v>1</v>
      </c>
      <c r="AQ895">
        <v>2</v>
      </c>
      <c r="AR895">
        <v>46.7646525421194</v>
      </c>
      <c r="AS895">
        <v>3.2930950122853603E-2</v>
      </c>
      <c r="AT895">
        <v>0.24735227715983399</v>
      </c>
      <c r="AU895">
        <v>0.15379735638386099</v>
      </c>
      <c r="AV895">
        <v>0.20267523420827099</v>
      </c>
    </row>
    <row r="896" spans="1:48" x14ac:dyDescent="0.25">
      <c r="A896" t="s">
        <v>18648</v>
      </c>
      <c r="B896" s="6">
        <v>44664</v>
      </c>
      <c r="C896" t="s">
        <v>18649</v>
      </c>
      <c r="D896" t="s">
        <v>237</v>
      </c>
      <c r="E896">
        <v>202936106.40000001</v>
      </c>
      <c r="F896">
        <v>195805156.90000001</v>
      </c>
      <c r="G896">
        <v>7.2552181011410297E-2</v>
      </c>
      <c r="H896">
        <v>2.3888889999999998</v>
      </c>
      <c r="I896">
        <v>2.2307039999999998</v>
      </c>
      <c r="J896">
        <v>5.7342620000000002</v>
      </c>
      <c r="K896">
        <v>5.7342620000000002</v>
      </c>
      <c r="L896">
        <v>330.49290000000002</v>
      </c>
      <c r="M896">
        <v>328</v>
      </c>
      <c r="N896">
        <v>2.217937</v>
      </c>
      <c r="O896">
        <v>0.83459999999999601</v>
      </c>
      <c r="P896">
        <v>-1.7362694473462601</v>
      </c>
      <c r="Q896">
        <v>-4.0164470658287099</v>
      </c>
      <c r="R896">
        <v>96</v>
      </c>
      <c r="S896">
        <v>97</v>
      </c>
      <c r="T896">
        <v>96</v>
      </c>
      <c r="U896">
        <v>97</v>
      </c>
      <c r="V896" t="s">
        <v>11987</v>
      </c>
      <c r="W896" t="s">
        <v>18192</v>
      </c>
      <c r="X896" t="s">
        <v>14515</v>
      </c>
      <c r="Y896" t="s">
        <v>625</v>
      </c>
      <c r="Z896" t="s">
        <v>11839</v>
      </c>
      <c r="AA896" t="s">
        <v>396</v>
      </c>
      <c r="AB896" t="s">
        <v>753</v>
      </c>
      <c r="AC896">
        <v>96.486110999999994</v>
      </c>
      <c r="AD896">
        <v>0.48611100000000002</v>
      </c>
      <c r="AE896" s="6">
        <v>44447</v>
      </c>
      <c r="AF896" s="6">
        <v>45543</v>
      </c>
      <c r="AG896" t="s">
        <v>18507</v>
      </c>
      <c r="AH896">
        <v>2.3888889999999998</v>
      </c>
      <c r="AI896">
        <v>2.2307036021294802</v>
      </c>
      <c r="AJ896">
        <v>6.1365809999999996</v>
      </c>
      <c r="AK896">
        <v>5.7342623746296502</v>
      </c>
      <c r="AL896">
        <v>328</v>
      </c>
      <c r="AM896">
        <v>308</v>
      </c>
      <c r="AN896">
        <v>4.375</v>
      </c>
      <c r="AO896" t="s">
        <v>11991</v>
      </c>
      <c r="AP896">
        <v>1</v>
      </c>
      <c r="AQ896">
        <v>2</v>
      </c>
      <c r="AR896">
        <v>46.7646525421194</v>
      </c>
      <c r="AS896">
        <v>3.2930950122860701E-2</v>
      </c>
      <c r="AT896">
        <v>0.24735227715984101</v>
      </c>
      <c r="AU896">
        <v>0.15379735638386899</v>
      </c>
      <c r="AV896">
        <v>0.20267523420827799</v>
      </c>
    </row>
    <row r="897" spans="1:48" x14ac:dyDescent="0.25">
      <c r="A897" t="s">
        <v>14518</v>
      </c>
      <c r="B897" s="6">
        <v>44664</v>
      </c>
      <c r="C897" t="s">
        <v>14519</v>
      </c>
      <c r="D897" t="s">
        <v>254</v>
      </c>
      <c r="E897">
        <v>101468053.2</v>
      </c>
      <c r="F897">
        <v>84267385.700000003</v>
      </c>
      <c r="G897">
        <v>3.1223807972521101E-2</v>
      </c>
      <c r="H897">
        <v>8.7888889999999993</v>
      </c>
      <c r="I897">
        <v>7.4016390000000003</v>
      </c>
      <c r="J897">
        <v>5.5382749999999996</v>
      </c>
      <c r="K897">
        <v>5.5382749999999996</v>
      </c>
      <c r="L897">
        <v>284.22379999999998</v>
      </c>
      <c r="M897">
        <v>285</v>
      </c>
      <c r="N897">
        <v>7.3686400000000001</v>
      </c>
      <c r="O897">
        <v>0.23010000000000999</v>
      </c>
      <c r="P897">
        <v>-3.52643799311367</v>
      </c>
      <c r="Q897">
        <v>-12.6342025043761</v>
      </c>
      <c r="R897">
        <v>82.393749999999997</v>
      </c>
      <c r="S897">
        <v>83.207750000000004</v>
      </c>
      <c r="T897">
        <v>82.393749999999997</v>
      </c>
      <c r="U897">
        <v>83.207750000000004</v>
      </c>
      <c r="V897" t="s">
        <v>11987</v>
      </c>
      <c r="W897" t="s">
        <v>3968</v>
      </c>
      <c r="X897" t="s">
        <v>14515</v>
      </c>
      <c r="Y897" t="s">
        <v>625</v>
      </c>
      <c r="Z897" t="s">
        <v>11838</v>
      </c>
      <c r="AA897" t="s">
        <v>256</v>
      </c>
      <c r="AB897" t="s">
        <v>11990</v>
      </c>
      <c r="AC897">
        <v>83.048193999999995</v>
      </c>
      <c r="AD897">
        <v>0.65444400000000003</v>
      </c>
      <c r="AE897" s="6">
        <v>44229</v>
      </c>
      <c r="AF897" s="6">
        <v>47881</v>
      </c>
      <c r="AG897" t="s">
        <v>272</v>
      </c>
      <c r="AH897">
        <v>8.7888889999999993</v>
      </c>
      <c r="AI897">
        <v>7.4016390386997397</v>
      </c>
      <c r="AJ897">
        <v>64.018583000000007</v>
      </c>
      <c r="AK897">
        <v>5.5382754110076498</v>
      </c>
      <c r="AL897">
        <v>285</v>
      </c>
      <c r="AM897">
        <v>281</v>
      </c>
      <c r="AN897">
        <v>3.1</v>
      </c>
      <c r="AO897" t="s">
        <v>11991</v>
      </c>
      <c r="AP897">
        <v>1</v>
      </c>
      <c r="AQ897">
        <v>3</v>
      </c>
      <c r="AR897">
        <v>48.182455033437002</v>
      </c>
      <c r="AS897">
        <v>4.9987622406604199E-3</v>
      </c>
      <c r="AT897">
        <v>0.37051935341825898</v>
      </c>
      <c r="AU897">
        <v>0.13659746541436099</v>
      </c>
      <c r="AV897">
        <v>1.2308704069574199</v>
      </c>
    </row>
    <row r="898" spans="1:48" x14ac:dyDescent="0.25">
      <c r="A898" t="s">
        <v>17914</v>
      </c>
      <c r="B898" s="6">
        <v>44664</v>
      </c>
      <c r="C898" t="s">
        <v>17915</v>
      </c>
      <c r="D898" t="s">
        <v>254</v>
      </c>
      <c r="E898">
        <v>60880831.799999997</v>
      </c>
      <c r="F898">
        <v>52705225.899999999</v>
      </c>
      <c r="G898">
        <v>1.9529000913091302E-2</v>
      </c>
      <c r="H898">
        <v>9.7888889999999993</v>
      </c>
      <c r="I898">
        <v>7.8525859999999996</v>
      </c>
      <c r="J898">
        <v>5.5437779999999997</v>
      </c>
      <c r="K898">
        <v>5.5437779999999997</v>
      </c>
      <c r="L898">
        <v>285.10739999999998</v>
      </c>
      <c r="M898">
        <v>286</v>
      </c>
      <c r="N898">
        <v>7.8247929999999997</v>
      </c>
      <c r="O898">
        <v>0.193899999999991</v>
      </c>
      <c r="P898">
        <v>-3.8453935320118999</v>
      </c>
      <c r="Q898">
        <v>-12.5633355019148</v>
      </c>
      <c r="R898">
        <v>85.763000000000005</v>
      </c>
      <c r="S898">
        <v>87.165000000000006</v>
      </c>
      <c r="T898">
        <v>85.763000000000005</v>
      </c>
      <c r="U898">
        <v>87.165000000000006</v>
      </c>
      <c r="V898" t="s">
        <v>11987</v>
      </c>
      <c r="W898" t="s">
        <v>17916</v>
      </c>
      <c r="X898" t="s">
        <v>14515</v>
      </c>
      <c r="Y898" t="s">
        <v>625</v>
      </c>
      <c r="Z898" t="s">
        <v>11838</v>
      </c>
      <c r="AA898" t="s">
        <v>256</v>
      </c>
      <c r="AB898" t="s">
        <v>11990</v>
      </c>
      <c r="AC898">
        <v>86.571133000000003</v>
      </c>
      <c r="AD898">
        <v>0.80813299999999999</v>
      </c>
      <c r="AE898" s="6">
        <v>44410</v>
      </c>
      <c r="AF898" s="6">
        <v>48246</v>
      </c>
      <c r="AG898" t="s">
        <v>272</v>
      </c>
      <c r="AH898">
        <v>9.7888889999999993</v>
      </c>
      <c r="AI898">
        <v>7.8525860202441402</v>
      </c>
      <c r="AJ898">
        <v>73.866915000000006</v>
      </c>
      <c r="AK898">
        <v>5.5437783728601797</v>
      </c>
      <c r="AL898">
        <v>286</v>
      </c>
      <c r="AM898">
        <v>280</v>
      </c>
      <c r="AN898">
        <v>3.8279999999999998</v>
      </c>
      <c r="AO898" t="s">
        <v>11991</v>
      </c>
      <c r="AP898">
        <v>1</v>
      </c>
      <c r="AQ898">
        <v>3</v>
      </c>
      <c r="AR898">
        <v>48.182455033437002</v>
      </c>
      <c r="AS898">
        <v>4.9987622406604199E-3</v>
      </c>
      <c r="AT898">
        <v>0.37051935341825898</v>
      </c>
      <c r="AU898">
        <v>0.13659746541436099</v>
      </c>
      <c r="AV898">
        <v>1.2308704069574199</v>
      </c>
    </row>
    <row r="899" spans="1:48" x14ac:dyDescent="0.25">
      <c r="A899" t="s">
        <v>14520</v>
      </c>
      <c r="B899" s="6">
        <v>44664</v>
      </c>
      <c r="C899" t="s">
        <v>14521</v>
      </c>
      <c r="D899" t="s">
        <v>254</v>
      </c>
      <c r="E899">
        <v>152202079.80000001</v>
      </c>
      <c r="F899">
        <v>143518634.59999999</v>
      </c>
      <c r="G899">
        <v>5.3178323388046601E-2</v>
      </c>
      <c r="H899">
        <v>7.2083329999999997</v>
      </c>
      <c r="I899">
        <v>5.9994709999999998</v>
      </c>
      <c r="J899">
        <v>5.4310210000000003</v>
      </c>
      <c r="K899">
        <v>5.4310210000000003</v>
      </c>
      <c r="L899">
        <v>272.97149999999999</v>
      </c>
      <c r="M899">
        <v>274</v>
      </c>
      <c r="N899">
        <v>5.9721890000000002</v>
      </c>
      <c r="O899">
        <v>0.217700000000009</v>
      </c>
      <c r="P899">
        <v>-2.63168454245519</v>
      </c>
      <c r="Q899">
        <v>-9.6032550838040098</v>
      </c>
      <c r="R899">
        <v>93.018749999999997</v>
      </c>
      <c r="S899">
        <v>93.762749999999997</v>
      </c>
      <c r="T899">
        <v>93.018749999999997</v>
      </c>
      <c r="U899">
        <v>93.762749999999997</v>
      </c>
      <c r="V899" t="s">
        <v>11987</v>
      </c>
      <c r="W899" t="s">
        <v>3963</v>
      </c>
      <c r="X899" t="s">
        <v>14515</v>
      </c>
      <c r="Y899" t="s">
        <v>625</v>
      </c>
      <c r="Z899" t="s">
        <v>11838</v>
      </c>
      <c r="AA899" t="s">
        <v>256</v>
      </c>
      <c r="AB899" t="s">
        <v>11990</v>
      </c>
      <c r="AC899">
        <v>94.294792000000001</v>
      </c>
      <c r="AD899">
        <v>1.2760419999999999</v>
      </c>
      <c r="AE899" s="6">
        <v>43649</v>
      </c>
      <c r="AF899" s="6">
        <v>47302</v>
      </c>
      <c r="AG899" t="s">
        <v>272</v>
      </c>
      <c r="AH899">
        <v>7.2083329999999997</v>
      </c>
      <c r="AI899">
        <v>5.9994706641768296</v>
      </c>
      <c r="AJ899">
        <v>42.919657999999998</v>
      </c>
      <c r="AK899">
        <v>5.4310209904456004</v>
      </c>
      <c r="AL899">
        <v>274</v>
      </c>
      <c r="AM899">
        <v>272</v>
      </c>
      <c r="AN899">
        <v>4.375</v>
      </c>
      <c r="AO899" t="s">
        <v>11991</v>
      </c>
      <c r="AP899">
        <v>1</v>
      </c>
      <c r="AQ899">
        <v>3</v>
      </c>
      <c r="AR899">
        <v>48.182455033437002</v>
      </c>
      <c r="AS899">
        <v>4.9987622406604199E-3</v>
      </c>
      <c r="AT899">
        <v>0.37051935341825898</v>
      </c>
      <c r="AU899">
        <v>0.13659746541436099</v>
      </c>
      <c r="AV899">
        <v>1.2308704069574199</v>
      </c>
    </row>
    <row r="900" spans="1:48" x14ac:dyDescent="0.25">
      <c r="A900" t="s">
        <v>14522</v>
      </c>
      <c r="B900" s="6">
        <v>44664</v>
      </c>
      <c r="C900" t="s">
        <v>14523</v>
      </c>
      <c r="D900" t="s">
        <v>254</v>
      </c>
      <c r="E900">
        <v>101468053.2</v>
      </c>
      <c r="F900">
        <v>97673571.099999994</v>
      </c>
      <c r="G900">
        <v>3.6191235847498497E-2</v>
      </c>
      <c r="H900">
        <v>5.2833329999999998</v>
      </c>
      <c r="I900">
        <v>4.6649599999999998</v>
      </c>
      <c r="J900">
        <v>4.8387510000000002</v>
      </c>
      <c r="K900">
        <v>4.8387510000000002</v>
      </c>
      <c r="L900">
        <v>218.2243</v>
      </c>
      <c r="M900">
        <v>219</v>
      </c>
      <c r="N900">
        <v>4.6464249999999998</v>
      </c>
      <c r="O900">
        <v>0.53600000000000303</v>
      </c>
      <c r="P900">
        <v>-1.44054672497487</v>
      </c>
      <c r="Q900">
        <v>-6.23811805433738</v>
      </c>
      <c r="R900">
        <v>95.393749999999997</v>
      </c>
      <c r="S900">
        <v>96.124750000000006</v>
      </c>
      <c r="T900">
        <v>95.393749999999997</v>
      </c>
      <c r="U900">
        <v>96.124750000000006</v>
      </c>
      <c r="V900" t="s">
        <v>11987</v>
      </c>
      <c r="W900" t="s">
        <v>3958</v>
      </c>
      <c r="X900" t="s">
        <v>14515</v>
      </c>
      <c r="Y900" t="s">
        <v>625</v>
      </c>
      <c r="Z900" t="s">
        <v>11838</v>
      </c>
      <c r="AA900" t="s">
        <v>256</v>
      </c>
      <c r="AB900" t="s">
        <v>11990</v>
      </c>
      <c r="AC900">
        <v>96.260417000000004</v>
      </c>
      <c r="AD900">
        <v>0.86666699999999997</v>
      </c>
      <c r="AE900" s="6">
        <v>42916</v>
      </c>
      <c r="AF900" s="6">
        <v>46598</v>
      </c>
      <c r="AG900" t="s">
        <v>272</v>
      </c>
      <c r="AH900">
        <v>5.2833329999999998</v>
      </c>
      <c r="AI900">
        <v>4.6649604514655296</v>
      </c>
      <c r="AJ900">
        <v>25.570907999999999</v>
      </c>
      <c r="AK900">
        <v>4.8387514648111898</v>
      </c>
      <c r="AL900">
        <v>219</v>
      </c>
      <c r="AM900">
        <v>213</v>
      </c>
      <c r="AN900">
        <v>4</v>
      </c>
      <c r="AO900" t="s">
        <v>11991</v>
      </c>
      <c r="AP900">
        <v>1</v>
      </c>
      <c r="AQ900">
        <v>3</v>
      </c>
      <c r="AR900">
        <v>48.182455033437002</v>
      </c>
      <c r="AS900">
        <v>4.9987622406604199E-3</v>
      </c>
      <c r="AT900">
        <v>0.37051935341825898</v>
      </c>
      <c r="AU900">
        <v>0.13659746541436099</v>
      </c>
      <c r="AV900">
        <v>1.2308704069574199</v>
      </c>
    </row>
    <row r="901" spans="1:48" x14ac:dyDescent="0.25">
      <c r="A901" t="s">
        <v>14524</v>
      </c>
      <c r="B901" s="6">
        <v>44664</v>
      </c>
      <c r="C901" t="s">
        <v>14525</v>
      </c>
      <c r="D901" t="s">
        <v>254</v>
      </c>
      <c r="E901">
        <v>152202079.80000001</v>
      </c>
      <c r="F901">
        <v>147789487.30000001</v>
      </c>
      <c r="G901">
        <v>5.4760813285665899E-2</v>
      </c>
      <c r="H901">
        <v>5.2944440000000004</v>
      </c>
      <c r="I901">
        <v>4.6567059999999998</v>
      </c>
      <c r="J901">
        <v>4.8738419999999998</v>
      </c>
      <c r="K901">
        <v>4.8738419999999998</v>
      </c>
      <c r="L901">
        <v>221.70389999999901</v>
      </c>
      <c r="M901">
        <v>222</v>
      </c>
      <c r="N901">
        <v>4.635643</v>
      </c>
      <c r="O901">
        <v>0.66779999999999595</v>
      </c>
      <c r="P901">
        <v>-1.57660396040221</v>
      </c>
      <c r="Q901">
        <v>-6.1667886604669198</v>
      </c>
      <c r="R901">
        <v>96.237499999999997</v>
      </c>
      <c r="S901">
        <v>96.882499999999993</v>
      </c>
      <c r="T901">
        <v>96.237499999999997</v>
      </c>
      <c r="U901">
        <v>96.882499999999993</v>
      </c>
      <c r="V901" t="s">
        <v>11987</v>
      </c>
      <c r="W901" t="s">
        <v>3955</v>
      </c>
      <c r="X901" t="s">
        <v>14515</v>
      </c>
      <c r="Y901" t="s">
        <v>625</v>
      </c>
      <c r="Z901" t="s">
        <v>11838</v>
      </c>
      <c r="AA901" t="s">
        <v>256</v>
      </c>
      <c r="AB901" t="s">
        <v>11990</v>
      </c>
      <c r="AC901">
        <v>97.100832999999994</v>
      </c>
      <c r="AD901">
        <v>0.86333300000000002</v>
      </c>
      <c r="AE901" s="6">
        <v>44047</v>
      </c>
      <c r="AF901" s="6">
        <v>46603</v>
      </c>
      <c r="AG901" t="s">
        <v>272</v>
      </c>
      <c r="AH901">
        <v>5.2944440000000004</v>
      </c>
      <c r="AI901">
        <v>4.6567057049576404</v>
      </c>
      <c r="AJ901">
        <v>25.540873999999999</v>
      </c>
      <c r="AK901">
        <v>4.87384163866738</v>
      </c>
      <c r="AL901">
        <v>222</v>
      </c>
      <c r="AM901">
        <v>217</v>
      </c>
      <c r="AN901">
        <v>4.2</v>
      </c>
      <c r="AO901" t="s">
        <v>11991</v>
      </c>
      <c r="AP901">
        <v>1</v>
      </c>
      <c r="AQ901">
        <v>3</v>
      </c>
      <c r="AR901">
        <v>48.182455033437002</v>
      </c>
      <c r="AS901">
        <v>4.9987622406604199E-3</v>
      </c>
      <c r="AT901">
        <v>0.37051935341825898</v>
      </c>
      <c r="AU901">
        <v>0.13659746541436099</v>
      </c>
      <c r="AV901">
        <v>1.2308704069574199</v>
      </c>
    </row>
    <row r="902" spans="1:48" x14ac:dyDescent="0.25">
      <c r="A902" t="s">
        <v>17917</v>
      </c>
      <c r="B902" s="6">
        <v>44664</v>
      </c>
      <c r="C902" t="s">
        <v>17918</v>
      </c>
      <c r="D902" t="s">
        <v>254</v>
      </c>
      <c r="E902">
        <v>91321248</v>
      </c>
      <c r="F902">
        <v>81857449.900000006</v>
      </c>
      <c r="G902">
        <v>3.0330848366704799E-2</v>
      </c>
      <c r="H902">
        <v>19.288889000000001</v>
      </c>
      <c r="I902">
        <v>11.829862</v>
      </c>
      <c r="J902">
        <v>5.8430840000000002</v>
      </c>
      <c r="K902">
        <v>5.8430840000000002</v>
      </c>
      <c r="L902">
        <v>288.82080000000002</v>
      </c>
      <c r="M902">
        <v>292</v>
      </c>
      <c r="N902">
        <v>11.638213</v>
      </c>
      <c r="O902">
        <v>-0.596799999999997</v>
      </c>
      <c r="P902">
        <v>-5.6192503303461896</v>
      </c>
      <c r="Q902">
        <v>-13.7002626095826</v>
      </c>
      <c r="R902">
        <v>88.581249999999997</v>
      </c>
      <c r="S902">
        <v>90.313249999999996</v>
      </c>
      <c r="T902">
        <v>88.581249999999997</v>
      </c>
      <c r="U902">
        <v>90.313249999999996</v>
      </c>
      <c r="V902" t="s">
        <v>11987</v>
      </c>
      <c r="W902" t="s">
        <v>17565</v>
      </c>
      <c r="X902" t="s">
        <v>14515</v>
      </c>
      <c r="Y902" t="s">
        <v>625</v>
      </c>
      <c r="Z902" t="s">
        <v>11838</v>
      </c>
      <c r="AA902" t="s">
        <v>256</v>
      </c>
      <c r="AB902" t="s">
        <v>11990</v>
      </c>
      <c r="AC902">
        <v>89.636806000000007</v>
      </c>
      <c r="AD902">
        <v>1.0555559999999999</v>
      </c>
      <c r="AE902" s="6">
        <v>44410</v>
      </c>
      <c r="AF902" s="6">
        <v>51715</v>
      </c>
      <c r="AG902" t="s">
        <v>272</v>
      </c>
      <c r="AH902">
        <v>19.288889000000001</v>
      </c>
      <c r="AI902">
        <v>11.829862051171</v>
      </c>
      <c r="AJ902">
        <v>191.58417800000001</v>
      </c>
      <c r="AK902">
        <v>5.8430836052240398</v>
      </c>
      <c r="AL902">
        <v>292</v>
      </c>
      <c r="AM902">
        <v>328</v>
      </c>
      <c r="AN902">
        <v>5</v>
      </c>
      <c r="AO902" t="s">
        <v>11991</v>
      </c>
      <c r="AP902">
        <v>1</v>
      </c>
      <c r="AQ902">
        <v>3</v>
      </c>
      <c r="AR902">
        <v>48.182455033437002</v>
      </c>
      <c r="AS902">
        <v>4.9987622406604199E-3</v>
      </c>
      <c r="AT902">
        <v>0.37051935341825898</v>
      </c>
      <c r="AU902">
        <v>0.13659746541436099</v>
      </c>
      <c r="AV902">
        <v>1.2308704069574199</v>
      </c>
    </row>
    <row r="903" spans="1:48" x14ac:dyDescent="0.25">
      <c r="A903" t="s">
        <v>18650</v>
      </c>
      <c r="B903" s="6">
        <v>44664</v>
      </c>
      <c r="C903" t="s">
        <v>18651</v>
      </c>
      <c r="D903" t="s">
        <v>212</v>
      </c>
      <c r="E903">
        <v>81174442.400000006</v>
      </c>
      <c r="F903">
        <v>75253218.200000003</v>
      </c>
      <c r="G903">
        <v>2.78837656392559E-2</v>
      </c>
      <c r="H903">
        <v>27.7</v>
      </c>
      <c r="I903">
        <v>4.3657959999999996</v>
      </c>
      <c r="J903">
        <v>6.0771940000000004</v>
      </c>
      <c r="K903">
        <v>6.0771940000000004</v>
      </c>
      <c r="L903">
        <v>323.84840000000003</v>
      </c>
      <c r="M903">
        <v>323</v>
      </c>
      <c r="N903">
        <v>14.011409</v>
      </c>
      <c r="O903">
        <v>4.9199999999993603E-2</v>
      </c>
      <c r="P903">
        <v>-0.36600694506877501</v>
      </c>
      <c r="Q903">
        <v>-5.9051418018361401</v>
      </c>
      <c r="R903">
        <v>92.25</v>
      </c>
      <c r="S903">
        <v>93.25</v>
      </c>
      <c r="T903">
        <v>92.25</v>
      </c>
      <c r="U903">
        <v>93.25</v>
      </c>
      <c r="V903" t="s">
        <v>11987</v>
      </c>
      <c r="W903" t="s">
        <v>18015</v>
      </c>
      <c r="X903" t="s">
        <v>14515</v>
      </c>
      <c r="Y903" t="s">
        <v>625</v>
      </c>
      <c r="Z903" t="s">
        <v>11839</v>
      </c>
      <c r="AA903" t="s">
        <v>248</v>
      </c>
      <c r="AB903" t="s">
        <v>11815</v>
      </c>
      <c r="AC903">
        <v>92.705556000000001</v>
      </c>
      <c r="AD903">
        <v>0.45555600000000002</v>
      </c>
      <c r="AE903" s="6">
        <v>44447</v>
      </c>
      <c r="AF903" s="6">
        <v>54788</v>
      </c>
      <c r="AG903" t="s">
        <v>669</v>
      </c>
      <c r="AH903">
        <v>4.8888889999999998</v>
      </c>
      <c r="AI903">
        <v>4.3337479750009402</v>
      </c>
      <c r="AJ903">
        <v>22.109567999999999</v>
      </c>
      <c r="AK903">
        <v>5.7002709212717502</v>
      </c>
      <c r="AL903">
        <v>306</v>
      </c>
      <c r="AM903">
        <v>300</v>
      </c>
      <c r="AN903">
        <v>4.0999999999999996</v>
      </c>
      <c r="AO903" t="s">
        <v>11991</v>
      </c>
      <c r="AP903">
        <v>1</v>
      </c>
      <c r="AQ903">
        <v>4</v>
      </c>
      <c r="AR903">
        <v>33.156754272951602</v>
      </c>
      <c r="AS903">
        <v>-0.103380157949843</v>
      </c>
      <c r="AT903">
        <v>-1.50684603695709</v>
      </c>
      <c r="AU903">
        <v>-0.70787585004845899</v>
      </c>
      <c r="AV903">
        <v>-0.194273006942943</v>
      </c>
    </row>
    <row r="904" spans="1:48" x14ac:dyDescent="0.25">
      <c r="A904" t="s">
        <v>17919</v>
      </c>
      <c r="B904" s="6">
        <v>44664</v>
      </c>
      <c r="C904" t="s">
        <v>17920</v>
      </c>
      <c r="D904" t="s">
        <v>237</v>
      </c>
      <c r="E904">
        <v>134942972.40000001</v>
      </c>
      <c r="F904">
        <v>125275527.3</v>
      </c>
      <c r="G904">
        <v>4.6418658623799999E-2</v>
      </c>
      <c r="H904">
        <v>4.1691279999999997</v>
      </c>
      <c r="I904">
        <v>3.7796780000000001</v>
      </c>
      <c r="J904">
        <v>5.4074270000000002</v>
      </c>
      <c r="K904">
        <v>5.4074270000000002</v>
      </c>
      <c r="L904">
        <v>279.33240000000001</v>
      </c>
      <c r="M904">
        <v>279</v>
      </c>
      <c r="N904">
        <v>3.7605580000000001</v>
      </c>
      <c r="O904">
        <v>1.9657</v>
      </c>
      <c r="P904">
        <v>-1.96518881169975</v>
      </c>
      <c r="Q904">
        <v>-7.4124148903663203</v>
      </c>
      <c r="R904">
        <v>92.25</v>
      </c>
      <c r="S904">
        <v>93.25</v>
      </c>
      <c r="T904">
        <v>88.901325</v>
      </c>
      <c r="U904">
        <v>89.865025000000003</v>
      </c>
      <c r="V904" t="s">
        <v>11987</v>
      </c>
      <c r="W904" t="s">
        <v>17576</v>
      </c>
      <c r="X904" t="s">
        <v>14515</v>
      </c>
      <c r="Y904" t="s">
        <v>625</v>
      </c>
      <c r="Z904" t="s">
        <v>11839</v>
      </c>
      <c r="AA904" t="s">
        <v>290</v>
      </c>
      <c r="AB904" t="s">
        <v>753</v>
      </c>
      <c r="AC904">
        <v>89.465959999999995</v>
      </c>
      <c r="AD904">
        <v>0.58590299999999995</v>
      </c>
      <c r="AE904" s="6">
        <v>44427</v>
      </c>
      <c r="AF904" s="6">
        <v>46253</v>
      </c>
      <c r="AG904" t="s">
        <v>683</v>
      </c>
      <c r="AH904">
        <v>4.1691279999999997</v>
      </c>
      <c r="AI904">
        <v>3.77967846984621</v>
      </c>
      <c r="AJ904">
        <v>17.18524</v>
      </c>
      <c r="AK904">
        <v>5.4074271593352199</v>
      </c>
      <c r="AL904">
        <v>279</v>
      </c>
      <c r="AM904">
        <v>270</v>
      </c>
      <c r="AN904">
        <v>3.5750000000000002</v>
      </c>
      <c r="AO904" t="s">
        <v>11991</v>
      </c>
      <c r="AP904">
        <v>0.9637</v>
      </c>
      <c r="AQ904">
        <v>1</v>
      </c>
      <c r="AR904">
        <v>68.834663051851095</v>
      </c>
      <c r="AS904">
        <v>2.1288637308572299E-2</v>
      </c>
      <c r="AT904">
        <v>-5.7798486398226601E-2</v>
      </c>
      <c r="AU904">
        <v>3.1126307791410499E-2</v>
      </c>
      <c r="AV904">
        <v>-0.52114985032662198</v>
      </c>
    </row>
    <row r="905" spans="1:48" x14ac:dyDescent="0.25">
      <c r="A905" t="s">
        <v>14526</v>
      </c>
      <c r="B905" s="6">
        <v>44664</v>
      </c>
      <c r="C905" t="s">
        <v>14527</v>
      </c>
      <c r="D905" t="s">
        <v>237</v>
      </c>
      <c r="E905">
        <v>118413556</v>
      </c>
      <c r="F905">
        <v>121886527.3</v>
      </c>
      <c r="G905">
        <v>4.5162923865000301E-2</v>
      </c>
      <c r="H905">
        <v>2.6833330000000002</v>
      </c>
      <c r="I905">
        <v>2.4412189999999998</v>
      </c>
      <c r="J905">
        <v>4.7943800000000003</v>
      </c>
      <c r="K905">
        <v>4.7943800000000003</v>
      </c>
      <c r="L905">
        <v>229.96799999999999</v>
      </c>
      <c r="M905">
        <v>229</v>
      </c>
      <c r="N905">
        <v>2.4281540000000001</v>
      </c>
      <c r="O905">
        <v>0.365900000000007</v>
      </c>
      <c r="P905">
        <v>-0.81211545840553701</v>
      </c>
      <c r="Q905">
        <v>-2.13241258414484</v>
      </c>
      <c r="R905">
        <v>101.14375</v>
      </c>
      <c r="S905">
        <v>102.12275</v>
      </c>
      <c r="T905">
        <v>101.14375</v>
      </c>
      <c r="U905">
        <v>102.12275</v>
      </c>
      <c r="V905" t="s">
        <v>11987</v>
      </c>
      <c r="W905" t="s">
        <v>4485</v>
      </c>
      <c r="X905" t="s">
        <v>14515</v>
      </c>
      <c r="Y905" t="s">
        <v>625</v>
      </c>
      <c r="Z905" t="s">
        <v>11839</v>
      </c>
      <c r="AA905" t="s">
        <v>268</v>
      </c>
      <c r="AB905" t="s">
        <v>753</v>
      </c>
      <c r="AC905">
        <v>102.932917</v>
      </c>
      <c r="AD905">
        <v>1.789167</v>
      </c>
      <c r="AE905" s="6">
        <v>43732</v>
      </c>
      <c r="AF905" s="6">
        <v>45650</v>
      </c>
      <c r="AG905" t="s">
        <v>683</v>
      </c>
      <c r="AH905">
        <v>2.4333330000000002</v>
      </c>
      <c r="AI905">
        <v>2.2285644969227301</v>
      </c>
      <c r="AJ905">
        <v>6.1050040000000001</v>
      </c>
      <c r="AK905">
        <v>4.7162537331035699</v>
      </c>
      <c r="AL905">
        <v>225</v>
      </c>
      <c r="AM905">
        <v>206</v>
      </c>
      <c r="AN905">
        <v>5.65</v>
      </c>
      <c r="AO905" t="s">
        <v>11991</v>
      </c>
      <c r="AP905">
        <v>1</v>
      </c>
      <c r="AQ905">
        <v>1</v>
      </c>
      <c r="AR905">
        <v>68.834663051851095</v>
      </c>
      <c r="AS905">
        <v>2.1288637308572299E-2</v>
      </c>
      <c r="AT905">
        <v>-5.7798486398226601E-2</v>
      </c>
      <c r="AU905">
        <v>3.1126307791410499E-2</v>
      </c>
      <c r="AV905">
        <v>-0.52114985032662198</v>
      </c>
    </row>
    <row r="906" spans="1:48" x14ac:dyDescent="0.25">
      <c r="A906" t="s">
        <v>14528</v>
      </c>
      <c r="B906" s="6">
        <v>44664</v>
      </c>
      <c r="C906" t="s">
        <v>14529</v>
      </c>
      <c r="D906" t="s">
        <v>223</v>
      </c>
      <c r="E906">
        <v>81174442.400000006</v>
      </c>
      <c r="F906">
        <v>81164295.599999994</v>
      </c>
      <c r="G906">
        <v>3.0074012142865501E-2</v>
      </c>
      <c r="H906">
        <v>4.75</v>
      </c>
      <c r="I906">
        <v>4.2189030000000001</v>
      </c>
      <c r="J906">
        <v>4.4744149999999996</v>
      </c>
      <c r="K906">
        <v>4.4744149999999996</v>
      </c>
      <c r="L906">
        <v>183.591499999999</v>
      </c>
      <c r="M906">
        <v>184</v>
      </c>
      <c r="N906">
        <v>4.1971600000000002</v>
      </c>
      <c r="O906">
        <v>-7.6299999999995802E-2</v>
      </c>
      <c r="P906">
        <v>-0.14217548590895701</v>
      </c>
      <c r="Q906">
        <v>-4.6562434045251404</v>
      </c>
      <c r="R906">
        <v>98.893749999999997</v>
      </c>
      <c r="S906">
        <v>99.572749999999999</v>
      </c>
      <c r="T906">
        <v>98.893749999999997</v>
      </c>
      <c r="U906">
        <v>99.572749999999999</v>
      </c>
      <c r="V906" t="s">
        <v>11987</v>
      </c>
      <c r="W906" t="s">
        <v>4987</v>
      </c>
      <c r="X906" t="s">
        <v>14515</v>
      </c>
      <c r="Y906" t="s">
        <v>625</v>
      </c>
      <c r="Z906" t="s">
        <v>11839</v>
      </c>
      <c r="AA906" t="s">
        <v>256</v>
      </c>
      <c r="AB906" t="s">
        <v>11990</v>
      </c>
      <c r="AC906">
        <v>99.987499999999997</v>
      </c>
      <c r="AD906">
        <v>1.09375</v>
      </c>
      <c r="AE906" s="6">
        <v>42753</v>
      </c>
      <c r="AF906" s="6">
        <v>46405</v>
      </c>
      <c r="AG906" t="s">
        <v>1963</v>
      </c>
      <c r="AH906">
        <v>4.75</v>
      </c>
      <c r="AI906">
        <v>4.2189029375641001</v>
      </c>
      <c r="AJ906">
        <v>21.115670000000001</v>
      </c>
      <c r="AK906">
        <v>4.4744149485937896</v>
      </c>
      <c r="AL906">
        <v>184</v>
      </c>
      <c r="AM906">
        <v>177</v>
      </c>
      <c r="AN906">
        <v>4.375</v>
      </c>
      <c r="AO906" t="s">
        <v>11991</v>
      </c>
      <c r="AP906">
        <v>1</v>
      </c>
      <c r="AQ906">
        <v>4</v>
      </c>
      <c r="AR906">
        <v>40.346588864729398</v>
      </c>
      <c r="AS906">
        <v>5.7834040225991097E-2</v>
      </c>
      <c r="AT906">
        <v>0.55045930716396096</v>
      </c>
      <c r="AU906">
        <v>0.29436837518514303</v>
      </c>
      <c r="AV906">
        <v>2.6344007734044501</v>
      </c>
    </row>
    <row r="907" spans="1:48" x14ac:dyDescent="0.25">
      <c r="A907" t="s">
        <v>14530</v>
      </c>
      <c r="B907" s="6">
        <v>44664</v>
      </c>
      <c r="C907" t="s">
        <v>14531</v>
      </c>
      <c r="D907" t="s">
        <v>223</v>
      </c>
      <c r="E907">
        <v>67645368.799999997</v>
      </c>
      <c r="F907">
        <v>68628105.799999997</v>
      </c>
      <c r="G907">
        <v>2.5428945980858701E-2</v>
      </c>
      <c r="H907">
        <v>3.0555560000000002</v>
      </c>
      <c r="I907">
        <v>2.8142290000000001</v>
      </c>
      <c r="J907">
        <v>3.916274</v>
      </c>
      <c r="K907">
        <v>3.916274</v>
      </c>
      <c r="L907">
        <v>134.89409999999901</v>
      </c>
      <c r="M907">
        <v>135</v>
      </c>
      <c r="N907">
        <v>2.8007680000000001</v>
      </c>
      <c r="O907">
        <v>-1.1399999999994701E-2</v>
      </c>
      <c r="P907">
        <v>0.18447121738112099</v>
      </c>
      <c r="Q907">
        <v>-3.53652759073307</v>
      </c>
      <c r="R907">
        <v>99.674999999999997</v>
      </c>
      <c r="S907">
        <v>100.23699999999999</v>
      </c>
      <c r="T907">
        <v>99.674999999999997</v>
      </c>
      <c r="U907">
        <v>100.23699999999999</v>
      </c>
      <c r="V907" t="s">
        <v>11987</v>
      </c>
      <c r="W907" t="s">
        <v>4986</v>
      </c>
      <c r="X907" t="s">
        <v>14515</v>
      </c>
      <c r="Y907" t="s">
        <v>625</v>
      </c>
      <c r="Z907" t="s">
        <v>11839</v>
      </c>
      <c r="AA907" t="s">
        <v>256</v>
      </c>
      <c r="AB907" t="s">
        <v>11990</v>
      </c>
      <c r="AC907">
        <v>101.452778</v>
      </c>
      <c r="AD907">
        <v>1.7777780000000001</v>
      </c>
      <c r="AE907" s="6">
        <v>42132</v>
      </c>
      <c r="AF907" s="6">
        <v>45785</v>
      </c>
      <c r="AG907" t="s">
        <v>1963</v>
      </c>
      <c r="AH907">
        <v>3.0555560000000002</v>
      </c>
      <c r="AI907">
        <v>2.81422919536341</v>
      </c>
      <c r="AJ907">
        <v>9.7079749999999994</v>
      </c>
      <c r="AK907">
        <v>3.91627412972379</v>
      </c>
      <c r="AL907">
        <v>135</v>
      </c>
      <c r="AM907">
        <v>122</v>
      </c>
      <c r="AN907">
        <v>4</v>
      </c>
      <c r="AO907" t="s">
        <v>11991</v>
      </c>
      <c r="AP907">
        <v>1</v>
      </c>
      <c r="AQ907">
        <v>4</v>
      </c>
      <c r="AR907">
        <v>40.346588864729398</v>
      </c>
      <c r="AS907">
        <v>5.7834040225991097E-2</v>
      </c>
      <c r="AT907">
        <v>0.55045930716396096</v>
      </c>
      <c r="AU907">
        <v>0.29436837518514303</v>
      </c>
      <c r="AV907">
        <v>2.6344007734044501</v>
      </c>
    </row>
    <row r="908" spans="1:48" x14ac:dyDescent="0.25">
      <c r="A908" t="s">
        <v>14532</v>
      </c>
      <c r="B908" s="6">
        <v>44664</v>
      </c>
      <c r="C908" t="s">
        <v>14533</v>
      </c>
      <c r="D908" t="s">
        <v>373</v>
      </c>
      <c r="E908">
        <v>152202079.80000001</v>
      </c>
      <c r="F908">
        <v>135719736.09999999</v>
      </c>
      <c r="G908">
        <v>5.0288577764238097E-2</v>
      </c>
      <c r="H908">
        <v>9.125</v>
      </c>
      <c r="I908">
        <v>7.6143090000000004</v>
      </c>
      <c r="J908">
        <v>4.8009440000000003</v>
      </c>
      <c r="K908">
        <v>4.8009440000000003</v>
      </c>
      <c r="L908">
        <v>210.6027</v>
      </c>
      <c r="M908">
        <v>211</v>
      </c>
      <c r="N908">
        <v>7.5865020000000003</v>
      </c>
      <c r="O908">
        <v>0.13829999999999101</v>
      </c>
      <c r="P908">
        <v>-4.1930484605424398</v>
      </c>
      <c r="Q908">
        <v>-12.2998599307322</v>
      </c>
      <c r="R908">
        <v>87.951999999999998</v>
      </c>
      <c r="S908">
        <v>88.644999999999996</v>
      </c>
      <c r="T908">
        <v>87.951999999999998</v>
      </c>
      <c r="U908">
        <v>88.644999999999996</v>
      </c>
      <c r="V908" t="s">
        <v>11987</v>
      </c>
      <c r="W908" t="s">
        <v>4799</v>
      </c>
      <c r="X908" t="s">
        <v>14515</v>
      </c>
      <c r="Y908" t="s">
        <v>625</v>
      </c>
      <c r="Z908" t="s">
        <v>11838</v>
      </c>
      <c r="AA908" t="s">
        <v>11839</v>
      </c>
      <c r="AB908" t="s">
        <v>11990</v>
      </c>
      <c r="AC908">
        <v>89.170749999999998</v>
      </c>
      <c r="AD908">
        <v>1.21875</v>
      </c>
      <c r="AE908" s="6">
        <v>44258</v>
      </c>
      <c r="AF908" s="6">
        <v>48002</v>
      </c>
      <c r="AG908" t="s">
        <v>851</v>
      </c>
      <c r="AH908">
        <v>9.125</v>
      </c>
      <c r="AI908">
        <v>7.6143089225592799</v>
      </c>
      <c r="AJ908">
        <v>68.258159000000006</v>
      </c>
      <c r="AK908">
        <v>4.8009444749796302</v>
      </c>
      <c r="AL908">
        <v>211</v>
      </c>
      <c r="AM908">
        <v>207</v>
      </c>
      <c r="AN908">
        <v>3.25</v>
      </c>
      <c r="AO908" t="s">
        <v>11991</v>
      </c>
      <c r="AP908">
        <v>1</v>
      </c>
      <c r="AQ908">
        <v>3</v>
      </c>
      <c r="AR908">
        <v>41.790239039990801</v>
      </c>
      <c r="AS908">
        <v>4.2472287593540103E-2</v>
      </c>
      <c r="AT908">
        <v>0.45782217698264499</v>
      </c>
      <c r="AU908">
        <v>0.290306060488774</v>
      </c>
      <c r="AV908">
        <v>-2.1508858340214299</v>
      </c>
    </row>
    <row r="909" spans="1:48" x14ac:dyDescent="0.25">
      <c r="A909" t="s">
        <v>14534</v>
      </c>
      <c r="B909" s="6">
        <v>44664</v>
      </c>
      <c r="C909" t="s">
        <v>14535</v>
      </c>
      <c r="D909" t="s">
        <v>373</v>
      </c>
      <c r="E909">
        <v>101468053.2</v>
      </c>
      <c r="F909">
        <v>94802236.299999997</v>
      </c>
      <c r="G909">
        <v>3.51273128679069E-2</v>
      </c>
      <c r="H909">
        <v>27.7</v>
      </c>
      <c r="I909">
        <v>7.6862830000000004</v>
      </c>
      <c r="J909">
        <v>5.6557279999999999</v>
      </c>
      <c r="K909">
        <v>5.6557279999999999</v>
      </c>
      <c r="L909">
        <v>281.70179999999999</v>
      </c>
      <c r="M909">
        <v>280</v>
      </c>
      <c r="N909">
        <v>14.789375</v>
      </c>
      <c r="O909">
        <v>0.197500000000006</v>
      </c>
      <c r="P909">
        <v>-0.48507270302149402</v>
      </c>
      <c r="Q909">
        <v>-6.9923641355113997</v>
      </c>
      <c r="R909">
        <v>91.94</v>
      </c>
      <c r="S909">
        <v>92.94</v>
      </c>
      <c r="T909">
        <v>91.94</v>
      </c>
      <c r="U909">
        <v>92.94</v>
      </c>
      <c r="V909" t="s">
        <v>11987</v>
      </c>
      <c r="W909" t="s">
        <v>4803</v>
      </c>
      <c r="X909" t="s">
        <v>14515</v>
      </c>
      <c r="Y909" t="s">
        <v>625</v>
      </c>
      <c r="Z909" t="s">
        <v>753</v>
      </c>
      <c r="AA909" t="s">
        <v>11839</v>
      </c>
      <c r="AB909" t="s">
        <v>753</v>
      </c>
      <c r="AC909">
        <v>93.430625000000006</v>
      </c>
      <c r="AD909">
        <v>1.4906250000000001</v>
      </c>
      <c r="AE909" s="6">
        <v>44258</v>
      </c>
      <c r="AF909" s="6">
        <v>54788</v>
      </c>
      <c r="AG909" t="s">
        <v>851</v>
      </c>
      <c r="AH909">
        <v>9.125</v>
      </c>
      <c r="AI909">
        <v>7.3974719549862797</v>
      </c>
      <c r="AJ909">
        <v>65.690456999999995</v>
      </c>
      <c r="AK909">
        <v>4.9450849287374599</v>
      </c>
      <c r="AL909">
        <v>226</v>
      </c>
      <c r="AM909">
        <v>221</v>
      </c>
      <c r="AN909">
        <v>3.9750000000000001</v>
      </c>
      <c r="AO909" t="s">
        <v>11991</v>
      </c>
      <c r="AP909">
        <v>1</v>
      </c>
      <c r="AQ909">
        <v>3</v>
      </c>
      <c r="AR909">
        <v>41.790239039990801</v>
      </c>
      <c r="AS909">
        <v>4.2472287593540103E-2</v>
      </c>
      <c r="AT909">
        <v>0.45782217698264499</v>
      </c>
      <c r="AU909">
        <v>0.290306060488774</v>
      </c>
      <c r="AV909">
        <v>-2.1508858340214299</v>
      </c>
    </row>
    <row r="910" spans="1:48" x14ac:dyDescent="0.25">
      <c r="A910" t="s">
        <v>14536</v>
      </c>
      <c r="B910" s="6">
        <v>44664</v>
      </c>
      <c r="C910" t="s">
        <v>14537</v>
      </c>
      <c r="D910" t="s">
        <v>373</v>
      </c>
      <c r="E910">
        <v>202936106.40000001</v>
      </c>
      <c r="F910">
        <v>207716380</v>
      </c>
      <c r="G910">
        <v>7.6965676712118097E-2</v>
      </c>
      <c r="H910">
        <v>3.144444</v>
      </c>
      <c r="I910">
        <v>2.8869229999999999</v>
      </c>
      <c r="J910">
        <v>3.9374099999999999</v>
      </c>
      <c r="K910">
        <v>3.9374099999999999</v>
      </c>
      <c r="L910">
        <v>136.634299999999</v>
      </c>
      <c r="M910">
        <v>137</v>
      </c>
      <c r="N910">
        <v>2.8716539999999999</v>
      </c>
      <c r="O910">
        <v>-7.4600000000002401E-2</v>
      </c>
      <c r="P910">
        <v>-0.108436002026079</v>
      </c>
      <c r="Q910">
        <v>-4.0304211522491604</v>
      </c>
      <c r="R910">
        <v>100.8</v>
      </c>
      <c r="S910">
        <v>101.27800000000001</v>
      </c>
      <c r="T910">
        <v>100.8</v>
      </c>
      <c r="U910">
        <v>101.27800000000001</v>
      </c>
      <c r="V910" t="s">
        <v>11987</v>
      </c>
      <c r="W910" t="s">
        <v>4794</v>
      </c>
      <c r="X910" t="s">
        <v>14515</v>
      </c>
      <c r="Y910" t="s">
        <v>625</v>
      </c>
      <c r="Z910" t="s">
        <v>11838</v>
      </c>
      <c r="AA910" t="s">
        <v>268</v>
      </c>
      <c r="AB910" t="s">
        <v>11990</v>
      </c>
      <c r="AC910">
        <v>102.35555600000001</v>
      </c>
      <c r="AD910">
        <v>1.5555559999999999</v>
      </c>
      <c r="AE910" s="6">
        <v>42165</v>
      </c>
      <c r="AF910" s="6">
        <v>45818</v>
      </c>
      <c r="AG910" t="s">
        <v>851</v>
      </c>
      <c r="AH910">
        <v>3.144444</v>
      </c>
      <c r="AI910">
        <v>2.8869233836672299</v>
      </c>
      <c r="AJ910">
        <v>10.200507999999999</v>
      </c>
      <c r="AK910">
        <v>3.93741032134669</v>
      </c>
      <c r="AL910">
        <v>137</v>
      </c>
      <c r="AM910">
        <v>124</v>
      </c>
      <c r="AN910">
        <v>4.375</v>
      </c>
      <c r="AO910" t="s">
        <v>11991</v>
      </c>
      <c r="AP910">
        <v>1</v>
      </c>
      <c r="AQ910">
        <v>3</v>
      </c>
      <c r="AR910">
        <v>41.790239039990801</v>
      </c>
      <c r="AS910">
        <v>4.2472287593540103E-2</v>
      </c>
      <c r="AT910">
        <v>0.45782217698264499</v>
      </c>
      <c r="AU910">
        <v>0.290306060488774</v>
      </c>
      <c r="AV910">
        <v>-2.1508858340214299</v>
      </c>
    </row>
    <row r="911" spans="1:48" x14ac:dyDescent="0.25">
      <c r="A911" t="s">
        <v>14538</v>
      </c>
      <c r="B911" s="6">
        <v>44664</v>
      </c>
      <c r="C911" t="s">
        <v>14539</v>
      </c>
      <c r="D911" t="s">
        <v>373</v>
      </c>
      <c r="E911">
        <v>202936106.40000001</v>
      </c>
      <c r="F911">
        <v>214096463.90000001</v>
      </c>
      <c r="G911">
        <v>7.9329705367554307E-2</v>
      </c>
      <c r="H911">
        <v>2.088889</v>
      </c>
      <c r="I911">
        <v>1.937341</v>
      </c>
      <c r="J911">
        <v>3.5621879999999999</v>
      </c>
      <c r="K911">
        <v>3.5621879999999999</v>
      </c>
      <c r="L911">
        <v>119.9455</v>
      </c>
      <c r="M911">
        <v>120</v>
      </c>
      <c r="N911">
        <v>1.9301440000000001</v>
      </c>
      <c r="O911">
        <v>0.32399999999999002</v>
      </c>
      <c r="P911">
        <v>1.94872927373301E-2</v>
      </c>
      <c r="Q911">
        <v>-2.5556811612348702</v>
      </c>
      <c r="R911">
        <v>103.3</v>
      </c>
      <c r="S911">
        <v>103.565</v>
      </c>
      <c r="T911">
        <v>103.3</v>
      </c>
      <c r="U911">
        <v>103.565</v>
      </c>
      <c r="V911" t="s">
        <v>11987</v>
      </c>
      <c r="W911" t="s">
        <v>4789</v>
      </c>
      <c r="X911" t="s">
        <v>14515</v>
      </c>
      <c r="Y911" t="s">
        <v>625</v>
      </c>
      <c r="Z911" t="s">
        <v>11838</v>
      </c>
      <c r="AA911" t="s">
        <v>268</v>
      </c>
      <c r="AB911" t="s">
        <v>11990</v>
      </c>
      <c r="AC911">
        <v>105.499444</v>
      </c>
      <c r="AD911">
        <v>2.1994440000000002</v>
      </c>
      <c r="AE911" s="6">
        <v>41779</v>
      </c>
      <c r="AF911" s="6">
        <v>45432</v>
      </c>
      <c r="AG911" t="s">
        <v>851</v>
      </c>
      <c r="AH911">
        <v>2.088889</v>
      </c>
      <c r="AI911">
        <v>1.9373411657297199</v>
      </c>
      <c r="AJ911">
        <v>4.8671430000000004</v>
      </c>
      <c r="AK911">
        <v>3.5621883185896999</v>
      </c>
      <c r="AL911">
        <v>120</v>
      </c>
      <c r="AM911">
        <v>95</v>
      </c>
      <c r="AN911">
        <v>5.35</v>
      </c>
      <c r="AO911" t="s">
        <v>11991</v>
      </c>
      <c r="AP911">
        <v>1</v>
      </c>
      <c r="AQ911">
        <v>3</v>
      </c>
      <c r="AR911">
        <v>41.790239039990801</v>
      </c>
      <c r="AS911">
        <v>4.2472287593540103E-2</v>
      </c>
      <c r="AT911">
        <v>0.45782217698264499</v>
      </c>
      <c r="AU911">
        <v>0.290306060488774</v>
      </c>
      <c r="AV911">
        <v>-2.1508858340214299</v>
      </c>
    </row>
    <row r="912" spans="1:48" x14ac:dyDescent="0.25">
      <c r="A912" t="s">
        <v>14540</v>
      </c>
      <c r="B912" s="6">
        <v>44664</v>
      </c>
      <c r="C912" t="s">
        <v>14541</v>
      </c>
      <c r="D912" t="s">
        <v>373</v>
      </c>
      <c r="E912">
        <v>202936106.40000001</v>
      </c>
      <c r="F912">
        <v>200469586.5</v>
      </c>
      <c r="G912">
        <v>7.4280503926131697E-2</v>
      </c>
      <c r="H912">
        <v>27.7</v>
      </c>
      <c r="I912">
        <v>3.0537260000000002</v>
      </c>
      <c r="J912">
        <v>7.0547639999999996</v>
      </c>
      <c r="K912">
        <v>7.0547639999999996</v>
      </c>
      <c r="L912">
        <v>421.60539999999997</v>
      </c>
      <c r="M912">
        <v>421</v>
      </c>
      <c r="N912">
        <v>12.448377000000001</v>
      </c>
      <c r="O912">
        <v>-2.9199999999995799E-2</v>
      </c>
      <c r="P912">
        <v>-0.45699306418630598</v>
      </c>
      <c r="Q912">
        <v>-4.4301987705439503</v>
      </c>
      <c r="R912">
        <v>98.737499999999997</v>
      </c>
      <c r="S912">
        <v>99.643500000000003</v>
      </c>
      <c r="T912">
        <v>98.737499999999997</v>
      </c>
      <c r="U912">
        <v>99.643500000000003</v>
      </c>
      <c r="V912" t="s">
        <v>11987</v>
      </c>
      <c r="W912" t="s">
        <v>4800</v>
      </c>
      <c r="X912" t="s">
        <v>14515</v>
      </c>
      <c r="Y912" t="s">
        <v>625</v>
      </c>
      <c r="Z912" t="s">
        <v>753</v>
      </c>
      <c r="AA912" t="s">
        <v>11839</v>
      </c>
      <c r="AB912" t="s">
        <v>753</v>
      </c>
      <c r="AC912">
        <v>98.784582999999998</v>
      </c>
      <c r="AD912">
        <v>4.7083E-2</v>
      </c>
      <c r="AE912" s="6">
        <v>43753</v>
      </c>
      <c r="AF912" s="6">
        <v>54788</v>
      </c>
      <c r="AG912" t="s">
        <v>851</v>
      </c>
      <c r="AH912">
        <v>2.9916670000000001</v>
      </c>
      <c r="AI912">
        <v>2.72658244979247</v>
      </c>
      <c r="AJ912">
        <v>8.9735549999999993</v>
      </c>
      <c r="AK912">
        <v>5.7812340416288199</v>
      </c>
      <c r="AL912">
        <v>323</v>
      </c>
      <c r="AM912">
        <v>309</v>
      </c>
      <c r="AN912">
        <v>5.65</v>
      </c>
      <c r="AO912" t="s">
        <v>11991</v>
      </c>
      <c r="AP912">
        <v>1</v>
      </c>
      <c r="AQ912">
        <v>3</v>
      </c>
      <c r="AR912">
        <v>41.790239039990801</v>
      </c>
      <c r="AS912">
        <v>4.2472287593540103E-2</v>
      </c>
      <c r="AT912">
        <v>0.45782217698264499</v>
      </c>
      <c r="AU912">
        <v>0.290306060488774</v>
      </c>
      <c r="AV912">
        <v>-2.1508858340214299</v>
      </c>
    </row>
    <row r="913" spans="1:48" x14ac:dyDescent="0.25">
      <c r="A913" t="s">
        <v>20465</v>
      </c>
      <c r="B913" s="6">
        <v>44664</v>
      </c>
      <c r="C913" t="s">
        <v>20466</v>
      </c>
      <c r="D913" t="s">
        <v>373</v>
      </c>
      <c r="E913">
        <v>204965467.19999999</v>
      </c>
      <c r="F913">
        <v>200791431.5</v>
      </c>
      <c r="G913">
        <v>7.4399758000131197E-2</v>
      </c>
      <c r="H913">
        <v>4.5333329999999998</v>
      </c>
      <c r="I913">
        <v>3.8743270000000001</v>
      </c>
      <c r="J913">
        <v>6.1425939999999999</v>
      </c>
      <c r="K913">
        <v>6.1425939999999999</v>
      </c>
      <c r="L913">
        <v>351.31939999999997</v>
      </c>
      <c r="M913">
        <v>352</v>
      </c>
      <c r="N913">
        <v>3.853367</v>
      </c>
      <c r="O913">
        <v>-0.80019999999999503</v>
      </c>
      <c r="P913">
        <v>-1.79537832773488</v>
      </c>
      <c r="Q913">
        <v>-6.06690633164113</v>
      </c>
      <c r="R913">
        <v>95.5</v>
      </c>
      <c r="S913">
        <v>97</v>
      </c>
      <c r="T913">
        <v>95.5</v>
      </c>
      <c r="U913">
        <v>97</v>
      </c>
      <c r="V913" t="s">
        <v>11987</v>
      </c>
      <c r="W913" t="s">
        <v>19693</v>
      </c>
      <c r="X913" t="s">
        <v>14515</v>
      </c>
      <c r="Y913" t="s">
        <v>625</v>
      </c>
      <c r="Z913" t="s">
        <v>11839</v>
      </c>
      <c r="AA913" t="s">
        <v>248</v>
      </c>
      <c r="AB913" t="s">
        <v>11815</v>
      </c>
      <c r="AC913">
        <v>97.963542000000004</v>
      </c>
      <c r="AD913">
        <v>2.4635419999999999</v>
      </c>
      <c r="AE913" s="6">
        <v>44503</v>
      </c>
      <c r="AF913" s="6">
        <v>46326</v>
      </c>
      <c r="AG913" t="s">
        <v>19171</v>
      </c>
      <c r="AH913">
        <v>4.5333329999999998</v>
      </c>
      <c r="AI913">
        <v>3.8743274449499099</v>
      </c>
      <c r="AJ913">
        <v>18.363059</v>
      </c>
      <c r="AK913">
        <v>6.1425939600541097</v>
      </c>
      <c r="AL913">
        <v>352</v>
      </c>
      <c r="AM913">
        <v>344</v>
      </c>
      <c r="AN913">
        <v>5.375</v>
      </c>
      <c r="AO913" t="s">
        <v>11991</v>
      </c>
      <c r="AP913">
        <v>1</v>
      </c>
      <c r="AQ913">
        <v>3</v>
      </c>
      <c r="AR913">
        <v>58.714522290464203</v>
      </c>
      <c r="AS913">
        <v>0.11954726858211701</v>
      </c>
      <c r="AT913">
        <v>2.5579462747394999</v>
      </c>
      <c r="AU913">
        <v>1.0344891345026901</v>
      </c>
      <c r="AV913">
        <v>5.5435452237204297</v>
      </c>
    </row>
    <row r="914" spans="1:48" x14ac:dyDescent="0.25">
      <c r="A914" t="s">
        <v>14542</v>
      </c>
      <c r="B914" s="6">
        <v>44664</v>
      </c>
      <c r="C914" t="s">
        <v>14543</v>
      </c>
      <c r="D914" t="s">
        <v>254</v>
      </c>
      <c r="E914">
        <v>121761664</v>
      </c>
      <c r="F914">
        <v>119635062.40000001</v>
      </c>
      <c r="G914">
        <v>4.4328682881066797E-2</v>
      </c>
      <c r="H914">
        <v>3.519444</v>
      </c>
      <c r="I914">
        <v>3.0156040000000002</v>
      </c>
      <c r="J914">
        <v>7.3133780000000002</v>
      </c>
      <c r="K914">
        <v>7.3133780000000002</v>
      </c>
      <c r="L914">
        <v>472.65609999999998</v>
      </c>
      <c r="M914">
        <v>473</v>
      </c>
      <c r="N914">
        <v>2.9994269999999998</v>
      </c>
      <c r="O914">
        <v>0.45440000000001002</v>
      </c>
      <c r="P914">
        <v>0.247989311407281</v>
      </c>
      <c r="Q914">
        <v>-1.4488229750853701</v>
      </c>
      <c r="R914">
        <v>95.25</v>
      </c>
      <c r="S914">
        <v>96.75</v>
      </c>
      <c r="T914">
        <v>95.25</v>
      </c>
      <c r="U914">
        <v>96.75</v>
      </c>
      <c r="V914" t="s">
        <v>11987</v>
      </c>
      <c r="W914" t="s">
        <v>5556</v>
      </c>
      <c r="X914" t="s">
        <v>14515</v>
      </c>
      <c r="Y914" t="s">
        <v>625</v>
      </c>
      <c r="Z914" t="s">
        <v>11839</v>
      </c>
      <c r="AA914" t="s">
        <v>248</v>
      </c>
      <c r="AB914" t="s">
        <v>11815</v>
      </c>
      <c r="AC914">
        <v>98.253472000000002</v>
      </c>
      <c r="AD914">
        <v>3.0034719999999999</v>
      </c>
      <c r="AE914" s="6">
        <v>44280</v>
      </c>
      <c r="AF914" s="6">
        <v>45955</v>
      </c>
      <c r="AG914" t="s">
        <v>20609</v>
      </c>
      <c r="AH914">
        <v>3.519444</v>
      </c>
      <c r="AI914">
        <v>3.01560414851867</v>
      </c>
      <c r="AJ914">
        <v>11.448242</v>
      </c>
      <c r="AK914">
        <v>7.3133775374476597</v>
      </c>
      <c r="AL914">
        <v>473</v>
      </c>
      <c r="AM914">
        <v>461</v>
      </c>
      <c r="AN914">
        <v>6.25</v>
      </c>
      <c r="AO914" t="s">
        <v>11991</v>
      </c>
      <c r="AP914">
        <v>1</v>
      </c>
      <c r="AQ914">
        <v>2</v>
      </c>
      <c r="AR914">
        <v>63.671137576216097</v>
      </c>
      <c r="AS914">
        <v>-0.25195445001980199</v>
      </c>
      <c r="AT914">
        <v>-4.0217870612638897</v>
      </c>
      <c r="AU914">
        <v>-2.2668221977937701</v>
      </c>
      <c r="AV914">
        <v>-4.7593082642626197</v>
      </c>
    </row>
    <row r="915" spans="1:48" x14ac:dyDescent="0.25">
      <c r="A915" t="s">
        <v>14544</v>
      </c>
      <c r="B915" s="6">
        <v>44664</v>
      </c>
      <c r="C915" t="s">
        <v>14545</v>
      </c>
      <c r="D915" t="s">
        <v>237</v>
      </c>
      <c r="E915">
        <v>149709009.40000001</v>
      </c>
      <c r="F915">
        <v>139210665.30000001</v>
      </c>
      <c r="G915">
        <v>5.1582080602929598E-2</v>
      </c>
      <c r="H915">
        <v>3.9767570000000001</v>
      </c>
      <c r="I915">
        <v>3.4888659999999998</v>
      </c>
      <c r="J915">
        <v>6.2090120000000004</v>
      </c>
      <c r="K915">
        <v>6.2090120000000004</v>
      </c>
      <c r="L915">
        <v>360.29880000000003</v>
      </c>
      <c r="M915">
        <v>362</v>
      </c>
      <c r="N915">
        <v>3.4690099999999999</v>
      </c>
      <c r="O915">
        <v>5.3799999999992701E-2</v>
      </c>
      <c r="P915">
        <v>-3.32683586419693</v>
      </c>
      <c r="Q915">
        <v>-8.4796604280965493</v>
      </c>
      <c r="R915">
        <v>92.125</v>
      </c>
      <c r="S915">
        <v>94.125</v>
      </c>
      <c r="T915">
        <v>90.858281000000005</v>
      </c>
      <c r="U915">
        <v>92.830781000000002</v>
      </c>
      <c r="V915" t="s">
        <v>11987</v>
      </c>
      <c r="W915" t="s">
        <v>5753</v>
      </c>
      <c r="X915" t="s">
        <v>14515</v>
      </c>
      <c r="Y915" t="s">
        <v>625</v>
      </c>
      <c r="Z915" t="s">
        <v>11839</v>
      </c>
      <c r="AA915" t="s">
        <v>290</v>
      </c>
      <c r="AB915" t="s">
        <v>753</v>
      </c>
      <c r="AC915">
        <v>91.708922000000001</v>
      </c>
      <c r="AD915">
        <v>0.86250000000000004</v>
      </c>
      <c r="AE915" s="6">
        <v>44236</v>
      </c>
      <c r="AF915" s="6">
        <v>46427</v>
      </c>
      <c r="AG915" t="s">
        <v>1120</v>
      </c>
      <c r="AH915">
        <v>3.9767570000000001</v>
      </c>
      <c r="AI915">
        <v>3.4888660151712698</v>
      </c>
      <c r="AJ915">
        <v>16.148009999999999</v>
      </c>
      <c r="AK915">
        <v>6.2090117693935003</v>
      </c>
      <c r="AL915">
        <v>362</v>
      </c>
      <c r="AM915">
        <v>352</v>
      </c>
      <c r="AN915">
        <v>4.5</v>
      </c>
      <c r="AO915" t="s">
        <v>11991</v>
      </c>
      <c r="AP915">
        <v>0.98624999999999996</v>
      </c>
      <c r="AQ915">
        <v>2</v>
      </c>
      <c r="AR915">
        <v>53.5415375921338</v>
      </c>
      <c r="AS915">
        <v>6.2608711455851507E-2</v>
      </c>
      <c r="AT915">
        <v>2.6082388062402599</v>
      </c>
      <c r="AU915">
        <v>0.957000405232726</v>
      </c>
      <c r="AV915">
        <v>5.7843542741162297</v>
      </c>
    </row>
    <row r="916" spans="1:48" x14ac:dyDescent="0.25">
      <c r="A916" t="s">
        <v>14546</v>
      </c>
      <c r="B916" s="6">
        <v>44664</v>
      </c>
      <c r="C916" t="s">
        <v>14547</v>
      </c>
      <c r="D916" t="s">
        <v>254</v>
      </c>
      <c r="E916">
        <v>106054409.40000001</v>
      </c>
      <c r="F916">
        <v>106852026.59999999</v>
      </c>
      <c r="G916">
        <v>3.9592152207161703E-2</v>
      </c>
      <c r="H916">
        <v>4.5333329999999998</v>
      </c>
      <c r="I916">
        <v>3.8056610000000002</v>
      </c>
      <c r="J916">
        <v>6.4453589999999998</v>
      </c>
      <c r="K916">
        <v>6.4453589999999998</v>
      </c>
      <c r="L916">
        <v>381.59589999999997</v>
      </c>
      <c r="M916">
        <v>382</v>
      </c>
      <c r="N916">
        <v>3.7850600000000001</v>
      </c>
      <c r="O916">
        <v>-2.5500000000000501E-2</v>
      </c>
      <c r="P916">
        <v>0.67517801210585904</v>
      </c>
      <c r="Q916">
        <v>-2.6680508243082399</v>
      </c>
      <c r="R916">
        <v>97.893749999999997</v>
      </c>
      <c r="S916">
        <v>98.754750000000001</v>
      </c>
      <c r="T916">
        <v>97.893749999999997</v>
      </c>
      <c r="U916">
        <v>98.754750000000001</v>
      </c>
      <c r="V916" t="s">
        <v>11987</v>
      </c>
      <c r="W916" t="s">
        <v>5838</v>
      </c>
      <c r="X916" t="s">
        <v>14515</v>
      </c>
      <c r="Y916" t="s">
        <v>625</v>
      </c>
      <c r="Z916" t="s">
        <v>11877</v>
      </c>
      <c r="AA916" t="s">
        <v>248</v>
      </c>
      <c r="AB916" t="s">
        <v>11815</v>
      </c>
      <c r="AC916">
        <v>100.752083</v>
      </c>
      <c r="AD916">
        <v>2.858333</v>
      </c>
      <c r="AE916" s="6">
        <v>42674</v>
      </c>
      <c r="AF916" s="6">
        <v>46326</v>
      </c>
      <c r="AG916" t="s">
        <v>1257</v>
      </c>
      <c r="AH916">
        <v>4.5333329999999998</v>
      </c>
      <c r="AI916">
        <v>3.8056608391596698</v>
      </c>
      <c r="AJ916">
        <v>17.927277</v>
      </c>
      <c r="AK916">
        <v>6.4453585345867701</v>
      </c>
      <c r="AL916">
        <v>382</v>
      </c>
      <c r="AM916">
        <v>374</v>
      </c>
      <c r="AN916">
        <v>6.125</v>
      </c>
      <c r="AO916" t="s">
        <v>11991</v>
      </c>
      <c r="AP916">
        <v>1</v>
      </c>
      <c r="AQ916">
        <v>3</v>
      </c>
      <c r="AR916">
        <v>46.090725135679001</v>
      </c>
      <c r="AS916">
        <v>2.0525400004707699E-2</v>
      </c>
      <c r="AT916">
        <v>-9.1217488409405606E-2</v>
      </c>
      <c r="AU916">
        <v>2.4257172056756801E-2</v>
      </c>
      <c r="AV916">
        <v>-0.64093649656577101</v>
      </c>
    </row>
    <row r="917" spans="1:48" x14ac:dyDescent="0.25">
      <c r="A917" t="s">
        <v>14548</v>
      </c>
      <c r="B917" s="6">
        <v>44664</v>
      </c>
      <c r="C917" t="s">
        <v>14549</v>
      </c>
      <c r="D917" t="s">
        <v>254</v>
      </c>
      <c r="E917">
        <v>101468053.2</v>
      </c>
      <c r="F917">
        <v>94772006.900000006</v>
      </c>
      <c r="G917">
        <v>3.5116111905642497E-2</v>
      </c>
      <c r="H917">
        <v>7.1277780000000002</v>
      </c>
      <c r="I917">
        <v>5.4335639999999996</v>
      </c>
      <c r="J917">
        <v>7.7441950000000004</v>
      </c>
      <c r="K917">
        <v>7.7441950000000004</v>
      </c>
      <c r="L917">
        <v>504.26209999999998</v>
      </c>
      <c r="M917">
        <v>506</v>
      </c>
      <c r="N917">
        <v>5.4079920000000001</v>
      </c>
      <c r="O917">
        <v>0.48049999999999399</v>
      </c>
      <c r="P917">
        <v>1.35738865902439</v>
      </c>
      <c r="Q917">
        <v>-6.1651814986920002</v>
      </c>
      <c r="R917">
        <v>91</v>
      </c>
      <c r="S917">
        <v>93</v>
      </c>
      <c r="T917">
        <v>91</v>
      </c>
      <c r="U917">
        <v>93</v>
      </c>
      <c r="V917" t="s">
        <v>11987</v>
      </c>
      <c r="W917" t="s">
        <v>5842</v>
      </c>
      <c r="X917" t="s">
        <v>14515</v>
      </c>
      <c r="Y917" t="s">
        <v>625</v>
      </c>
      <c r="Z917" t="s">
        <v>11877</v>
      </c>
      <c r="AA917" t="s">
        <v>248</v>
      </c>
      <c r="AB917" t="s">
        <v>11815</v>
      </c>
      <c r="AC917">
        <v>93.400833000000006</v>
      </c>
      <c r="AD917">
        <v>2.400833</v>
      </c>
      <c r="AE917" s="6">
        <v>43620</v>
      </c>
      <c r="AF917" s="6">
        <v>47273</v>
      </c>
      <c r="AG917" t="s">
        <v>1257</v>
      </c>
      <c r="AH917">
        <v>7.1277780000000002</v>
      </c>
      <c r="AI917">
        <v>5.4335636219029801</v>
      </c>
      <c r="AJ917">
        <v>37.130651999999998</v>
      </c>
      <c r="AK917">
        <v>7.7441945432427604</v>
      </c>
      <c r="AL917">
        <v>506</v>
      </c>
      <c r="AM917">
        <v>503</v>
      </c>
      <c r="AN917">
        <v>6.45</v>
      </c>
      <c r="AO917" t="s">
        <v>11991</v>
      </c>
      <c r="AP917">
        <v>1</v>
      </c>
      <c r="AQ917">
        <v>3</v>
      </c>
      <c r="AR917">
        <v>46.090725135679001</v>
      </c>
      <c r="AS917">
        <v>2.0525400004707699E-2</v>
      </c>
      <c r="AT917">
        <v>-9.1217488409405606E-2</v>
      </c>
      <c r="AU917">
        <v>2.4257172056756801E-2</v>
      </c>
      <c r="AV917">
        <v>-0.64093649656577101</v>
      </c>
    </row>
    <row r="918" spans="1:48" x14ac:dyDescent="0.25">
      <c r="A918" t="s">
        <v>14550</v>
      </c>
      <c r="B918" s="6">
        <v>44664</v>
      </c>
      <c r="C918" t="s">
        <v>14551</v>
      </c>
      <c r="D918" t="s">
        <v>280</v>
      </c>
      <c r="E918">
        <v>67645368.799999997</v>
      </c>
      <c r="F918">
        <v>34981299.399999999</v>
      </c>
      <c r="G918">
        <v>1.29617095185125E-2</v>
      </c>
      <c r="H918">
        <v>2.7611110000000001</v>
      </c>
      <c r="I918">
        <v>2.1253389999999999</v>
      </c>
      <c r="J918">
        <v>33.014252999999997</v>
      </c>
      <c r="K918">
        <v>33.014252999999997</v>
      </c>
      <c r="L918">
        <v>3050.2285999999999</v>
      </c>
      <c r="M918">
        <v>3051</v>
      </c>
      <c r="N918">
        <v>2.1126429999999998</v>
      </c>
      <c r="O918">
        <v>-2.1643999999999899</v>
      </c>
      <c r="P918">
        <v>-10.8131278101632</v>
      </c>
      <c r="Q918">
        <v>-15.365343991894299</v>
      </c>
      <c r="R918">
        <v>50.375</v>
      </c>
      <c r="S918">
        <v>52.625</v>
      </c>
      <c r="T918">
        <v>50.375</v>
      </c>
      <c r="U918">
        <v>52.625</v>
      </c>
      <c r="V918" t="s">
        <v>11987</v>
      </c>
      <c r="W918" t="s">
        <v>10840</v>
      </c>
      <c r="X918" t="s">
        <v>14515</v>
      </c>
      <c r="Y918" t="s">
        <v>625</v>
      </c>
      <c r="Z918" t="s">
        <v>14552</v>
      </c>
      <c r="AA918" t="s">
        <v>11839</v>
      </c>
      <c r="AB918" t="s">
        <v>12045</v>
      </c>
      <c r="AC918">
        <v>51.712778</v>
      </c>
      <c r="AD918">
        <v>1.3377779999999999</v>
      </c>
      <c r="AE918" s="6">
        <v>43852</v>
      </c>
      <c r="AF918" s="6">
        <v>45679</v>
      </c>
      <c r="AG918" t="s">
        <v>1695</v>
      </c>
      <c r="AH918">
        <v>2.7611110000000001</v>
      </c>
      <c r="AI918">
        <v>2.1253386757431101</v>
      </c>
      <c r="AJ918">
        <v>5.7851129999999999</v>
      </c>
      <c r="AK918">
        <v>33.014253479679603</v>
      </c>
      <c r="AL918">
        <v>3051</v>
      </c>
      <c r="AM918">
        <v>3034</v>
      </c>
      <c r="AN918">
        <v>5.6</v>
      </c>
      <c r="AO918" t="s">
        <v>11991</v>
      </c>
      <c r="AP918">
        <v>1</v>
      </c>
      <c r="AQ918">
        <v>4</v>
      </c>
      <c r="AR918">
        <v>27.818769841538401</v>
      </c>
      <c r="AS918">
        <v>4.0537670477416299E-2</v>
      </c>
      <c r="AT918">
        <v>0.35044087956564901</v>
      </c>
      <c r="AU918">
        <v>0.21828160038860001</v>
      </c>
      <c r="AV918">
        <v>0.40727715721857999</v>
      </c>
    </row>
    <row r="919" spans="1:48" x14ac:dyDescent="0.25">
      <c r="A919" t="s">
        <v>14553</v>
      </c>
      <c r="B919" s="6">
        <v>44664</v>
      </c>
      <c r="C919" t="s">
        <v>14554</v>
      </c>
      <c r="D919" t="s">
        <v>254</v>
      </c>
      <c r="E919">
        <v>47351758</v>
      </c>
      <c r="F919">
        <v>43966107.299999997</v>
      </c>
      <c r="G919">
        <v>1.6290873163091801E-2</v>
      </c>
      <c r="H919">
        <v>5.5250000000000004</v>
      </c>
      <c r="I919">
        <v>4.7228370000000002</v>
      </c>
      <c r="J919">
        <v>5.9984359999999999</v>
      </c>
      <c r="K919">
        <v>5.9984359999999999</v>
      </c>
      <c r="L919">
        <v>333.5523</v>
      </c>
      <c r="M919">
        <v>334</v>
      </c>
      <c r="N919">
        <v>4.7027960000000002</v>
      </c>
      <c r="O919">
        <v>1.7200000000006099E-2</v>
      </c>
      <c r="P919">
        <v>-0.29232766350554201</v>
      </c>
      <c r="Q919">
        <v>-4.6442634654691997</v>
      </c>
      <c r="R919">
        <v>90.831249999999997</v>
      </c>
      <c r="S919">
        <v>91.878249999999994</v>
      </c>
      <c r="T919">
        <v>90.831249999999997</v>
      </c>
      <c r="U919">
        <v>91.878249999999994</v>
      </c>
      <c r="V919" t="s">
        <v>11987</v>
      </c>
      <c r="W919" t="s">
        <v>6445</v>
      </c>
      <c r="X919" t="s">
        <v>14515</v>
      </c>
      <c r="Y919" t="s">
        <v>625</v>
      </c>
      <c r="Z919" t="s">
        <v>11859</v>
      </c>
      <c r="AA919" t="s">
        <v>11839</v>
      </c>
      <c r="AB919" t="s">
        <v>753</v>
      </c>
      <c r="AC919">
        <v>92.85</v>
      </c>
      <c r="AD919">
        <v>2.0187499999999998</v>
      </c>
      <c r="AE919" s="6">
        <v>43035</v>
      </c>
      <c r="AF919" s="6">
        <v>46687</v>
      </c>
      <c r="AG919" t="s">
        <v>1829</v>
      </c>
      <c r="AH919">
        <v>5.5250000000000004</v>
      </c>
      <c r="AI919">
        <v>4.7228373149930896</v>
      </c>
      <c r="AJ919">
        <v>26.696937999999999</v>
      </c>
      <c r="AK919">
        <v>5.9984355578608204</v>
      </c>
      <c r="AL919">
        <v>334</v>
      </c>
      <c r="AM919">
        <v>329</v>
      </c>
      <c r="AN919">
        <v>4.25</v>
      </c>
      <c r="AO919" t="s">
        <v>11991</v>
      </c>
      <c r="AP919">
        <v>1</v>
      </c>
      <c r="AQ919">
        <v>4</v>
      </c>
      <c r="AR919">
        <v>38.267144072240797</v>
      </c>
      <c r="AS919">
        <v>2.3101752517355498E-2</v>
      </c>
      <c r="AT919">
        <v>-2.96432818096477E-2</v>
      </c>
      <c r="AU919">
        <v>4.7444344670623098E-2</v>
      </c>
      <c r="AV919">
        <v>0.72275882157700899</v>
      </c>
    </row>
    <row r="920" spans="1:48" x14ac:dyDescent="0.25">
      <c r="A920" t="s">
        <v>14555</v>
      </c>
      <c r="B920" s="6">
        <v>44664</v>
      </c>
      <c r="C920" t="s">
        <v>14556</v>
      </c>
      <c r="D920" t="s">
        <v>254</v>
      </c>
      <c r="E920">
        <v>40587221.200000003</v>
      </c>
      <c r="F920">
        <v>39378342.200000003</v>
      </c>
      <c r="G920">
        <v>1.4590956925572499E-2</v>
      </c>
      <c r="H920">
        <v>3.7888890000000002</v>
      </c>
      <c r="I920">
        <v>3.3977249999999999</v>
      </c>
      <c r="J920">
        <v>5.6438629999999996</v>
      </c>
      <c r="K920">
        <v>5.6438629999999996</v>
      </c>
      <c r="L920">
        <v>304.57299999999998</v>
      </c>
      <c r="M920">
        <v>303</v>
      </c>
      <c r="N920">
        <v>3.3755510000000002</v>
      </c>
      <c r="O920">
        <v>5.4400000000009899E-2</v>
      </c>
      <c r="P920">
        <v>6.15945302319564E-2</v>
      </c>
      <c r="Q920">
        <v>-2.2431980985571802</v>
      </c>
      <c r="R920">
        <v>96.018749999999997</v>
      </c>
      <c r="S920">
        <v>96.98075</v>
      </c>
      <c r="T920">
        <v>96.018749999999997</v>
      </c>
      <c r="U920">
        <v>96.98075</v>
      </c>
      <c r="V920" t="s">
        <v>11987</v>
      </c>
      <c r="W920" t="s">
        <v>6440</v>
      </c>
      <c r="X920" t="s">
        <v>14515</v>
      </c>
      <c r="Y920" t="s">
        <v>625</v>
      </c>
      <c r="Z920" t="s">
        <v>11839</v>
      </c>
      <c r="AA920" t="s">
        <v>290</v>
      </c>
      <c r="AB920" t="s">
        <v>753</v>
      </c>
      <c r="AC920">
        <v>97.021528000000004</v>
      </c>
      <c r="AD920">
        <v>1.0027779999999999</v>
      </c>
      <c r="AE920" s="6">
        <v>44229</v>
      </c>
      <c r="AF920" s="6">
        <v>46055</v>
      </c>
      <c r="AG920" t="s">
        <v>1829</v>
      </c>
      <c r="AH920">
        <v>3.7888890000000002</v>
      </c>
      <c r="AI920">
        <v>3.3977248007496601</v>
      </c>
      <c r="AJ920">
        <v>13.950696000000001</v>
      </c>
      <c r="AK920">
        <v>5.6438630533748597</v>
      </c>
      <c r="AL920">
        <v>303</v>
      </c>
      <c r="AM920">
        <v>294</v>
      </c>
      <c r="AN920">
        <v>4.75</v>
      </c>
      <c r="AO920" t="s">
        <v>11991</v>
      </c>
      <c r="AP920">
        <v>1</v>
      </c>
      <c r="AQ920">
        <v>4</v>
      </c>
      <c r="AR920">
        <v>38.267144072240797</v>
      </c>
      <c r="AS920">
        <v>2.3101752517355498E-2</v>
      </c>
      <c r="AT920">
        <v>-2.96432818096477E-2</v>
      </c>
      <c r="AU920">
        <v>4.7444344670623098E-2</v>
      </c>
      <c r="AV920">
        <v>0.72275882157700899</v>
      </c>
    </row>
    <row r="921" spans="1:48" x14ac:dyDescent="0.25">
      <c r="A921" t="s">
        <v>14557</v>
      </c>
      <c r="B921" s="6">
        <v>44664</v>
      </c>
      <c r="C921" t="s">
        <v>14558</v>
      </c>
      <c r="D921" t="s">
        <v>254</v>
      </c>
      <c r="E921">
        <v>40587221.200000003</v>
      </c>
      <c r="F921">
        <v>40744778.399999999</v>
      </c>
      <c r="G921">
        <v>1.5097265985029799E-2</v>
      </c>
      <c r="H921">
        <v>1.977778</v>
      </c>
      <c r="I921">
        <v>1.864657</v>
      </c>
      <c r="J921">
        <v>4.7577509999999998</v>
      </c>
      <c r="K921">
        <v>4.7577509999999998</v>
      </c>
      <c r="L921">
        <v>242.97729999999899</v>
      </c>
      <c r="M921">
        <v>244</v>
      </c>
      <c r="N921">
        <v>1.8565499999999999</v>
      </c>
      <c r="O921">
        <v>0.34080000000000699</v>
      </c>
      <c r="P921">
        <v>-4.475150616009E-2</v>
      </c>
      <c r="Q921">
        <v>-0.79635426468330694</v>
      </c>
      <c r="R921">
        <v>100.26875</v>
      </c>
      <c r="S921">
        <v>101.15075</v>
      </c>
      <c r="T921">
        <v>100.26875</v>
      </c>
      <c r="U921">
        <v>101.15075</v>
      </c>
      <c r="V921" t="s">
        <v>11987</v>
      </c>
      <c r="W921" t="s">
        <v>6435</v>
      </c>
      <c r="X921" t="s">
        <v>14515</v>
      </c>
      <c r="Y921" t="s">
        <v>625</v>
      </c>
      <c r="Z921" t="s">
        <v>11859</v>
      </c>
      <c r="AA921" t="s">
        <v>11839</v>
      </c>
      <c r="AB921" t="s">
        <v>753</v>
      </c>
      <c r="AC921">
        <v>100.388194</v>
      </c>
      <c r="AD921">
        <v>0.11944399999999999</v>
      </c>
      <c r="AE921" s="6">
        <v>43565</v>
      </c>
      <c r="AF921" s="6">
        <v>45392</v>
      </c>
      <c r="AG921" t="s">
        <v>1829</v>
      </c>
      <c r="AH921">
        <v>1.977778</v>
      </c>
      <c r="AI921">
        <v>1.86465722464075</v>
      </c>
      <c r="AJ921">
        <v>4.5090950000000003</v>
      </c>
      <c r="AK921">
        <v>4.7577512045243102</v>
      </c>
      <c r="AL921">
        <v>244</v>
      </c>
      <c r="AM921">
        <v>217</v>
      </c>
      <c r="AN921">
        <v>5.375</v>
      </c>
      <c r="AO921" t="s">
        <v>11991</v>
      </c>
      <c r="AP921">
        <v>1</v>
      </c>
      <c r="AQ921">
        <v>4</v>
      </c>
      <c r="AR921">
        <v>38.267144072240797</v>
      </c>
      <c r="AS921">
        <v>2.3101752517355498E-2</v>
      </c>
      <c r="AT921">
        <v>-2.96432818096477E-2</v>
      </c>
      <c r="AU921">
        <v>4.7444344670623098E-2</v>
      </c>
      <c r="AV921">
        <v>0.72275882157700899</v>
      </c>
    </row>
    <row r="922" spans="1:48" x14ac:dyDescent="0.25">
      <c r="A922" t="s">
        <v>14559</v>
      </c>
      <c r="B922" s="6">
        <v>44664</v>
      </c>
      <c r="C922" t="s">
        <v>14560</v>
      </c>
      <c r="D922" t="s">
        <v>237</v>
      </c>
      <c r="E922">
        <v>308395236</v>
      </c>
      <c r="F922">
        <v>284350260.39999998</v>
      </c>
      <c r="G922">
        <v>0.105361022602341</v>
      </c>
      <c r="H922">
        <v>3.7307269999999999</v>
      </c>
      <c r="I922">
        <v>3.387327</v>
      </c>
      <c r="J922">
        <v>5.9780870000000004</v>
      </c>
      <c r="K922">
        <v>5.9780870000000004</v>
      </c>
      <c r="L922">
        <v>338.2396</v>
      </c>
      <c r="M922">
        <v>338</v>
      </c>
      <c r="N922">
        <v>3.372004</v>
      </c>
      <c r="O922">
        <v>0.72950000000000503</v>
      </c>
      <c r="P922">
        <v>-2.3565734838267698</v>
      </c>
      <c r="Q922">
        <v>-7.7364565720200096</v>
      </c>
      <c r="R922">
        <v>92</v>
      </c>
      <c r="S922">
        <v>93</v>
      </c>
      <c r="T922">
        <v>89.24</v>
      </c>
      <c r="U922">
        <v>90.21</v>
      </c>
      <c r="V922" t="s">
        <v>11987</v>
      </c>
      <c r="W922" t="s">
        <v>6460</v>
      </c>
      <c r="X922" t="s">
        <v>14515</v>
      </c>
      <c r="Y922" t="s">
        <v>625</v>
      </c>
      <c r="Z922" t="s">
        <v>11839</v>
      </c>
      <c r="AA922" t="s">
        <v>268</v>
      </c>
      <c r="AB922" t="s">
        <v>753</v>
      </c>
      <c r="AC922">
        <v>89.437099000000003</v>
      </c>
      <c r="AD922">
        <v>0.20319400000000001</v>
      </c>
      <c r="AE922" s="6">
        <v>44284</v>
      </c>
      <c r="AF922" s="6">
        <v>46110</v>
      </c>
      <c r="AG922" t="s">
        <v>1856</v>
      </c>
      <c r="AH922">
        <v>3.7307269999999999</v>
      </c>
      <c r="AI922">
        <v>3.3873270464161198</v>
      </c>
      <c r="AJ922">
        <v>14.136542</v>
      </c>
      <c r="AK922">
        <v>5.9780870699524398</v>
      </c>
      <c r="AL922">
        <v>338</v>
      </c>
      <c r="AM922">
        <v>328</v>
      </c>
      <c r="AN922">
        <v>3.85</v>
      </c>
      <c r="AO922" t="s">
        <v>11991</v>
      </c>
      <c r="AP922">
        <v>0.97</v>
      </c>
      <c r="AQ922">
        <v>1</v>
      </c>
      <c r="AR922">
        <v>78.601289346798197</v>
      </c>
      <c r="AS922">
        <v>-4.1697433745895296E-3</v>
      </c>
      <c r="AT922">
        <v>-7.0213301669752995E-2</v>
      </c>
      <c r="AU922">
        <v>-2.65501358035749E-2</v>
      </c>
      <c r="AV922">
        <v>-0.19679853928413099</v>
      </c>
    </row>
    <row r="923" spans="1:48" x14ac:dyDescent="0.25">
      <c r="A923" t="s">
        <v>20610</v>
      </c>
      <c r="B923" s="6">
        <v>44664</v>
      </c>
      <c r="C923" t="s">
        <v>20611</v>
      </c>
      <c r="D923" t="s">
        <v>237</v>
      </c>
      <c r="E923">
        <v>270581475.19999999</v>
      </c>
      <c r="F923">
        <v>244857445.90000001</v>
      </c>
      <c r="G923">
        <v>9.0727649968020602E-2</v>
      </c>
      <c r="H923">
        <v>5.2352780000000001</v>
      </c>
      <c r="I923">
        <v>4.3703789999999998</v>
      </c>
      <c r="J923">
        <v>6.5152359999999998</v>
      </c>
      <c r="K923">
        <v>6.5152359999999998</v>
      </c>
      <c r="L923">
        <v>386.00009999999997</v>
      </c>
      <c r="M923">
        <v>387</v>
      </c>
      <c r="N923">
        <v>4.349335</v>
      </c>
      <c r="O923">
        <v>8.6000000000030496E-3</v>
      </c>
      <c r="P923">
        <v>-5.2238531699251398</v>
      </c>
      <c r="Q923">
        <v>-11.282043491815701</v>
      </c>
      <c r="R923">
        <v>89</v>
      </c>
      <c r="S923">
        <v>90.5</v>
      </c>
      <c r="T923">
        <v>89</v>
      </c>
      <c r="U923">
        <v>90.5</v>
      </c>
      <c r="V923" t="s">
        <v>11987</v>
      </c>
      <c r="W923" t="s">
        <v>20612</v>
      </c>
      <c r="X923" t="s">
        <v>14515</v>
      </c>
      <c r="Y923" t="s">
        <v>625</v>
      </c>
      <c r="Z923" t="s">
        <v>11839</v>
      </c>
      <c r="AA923" t="s">
        <v>268</v>
      </c>
      <c r="AB923" t="s">
        <v>753</v>
      </c>
      <c r="AC923">
        <v>90.493055999999996</v>
      </c>
      <c r="AD923">
        <v>1.4930559999999999</v>
      </c>
      <c r="AE923" s="6">
        <v>44543</v>
      </c>
      <c r="AF923" s="6">
        <v>47100</v>
      </c>
      <c r="AG923" t="s">
        <v>1856</v>
      </c>
      <c r="AH923">
        <v>5.2352780000000001</v>
      </c>
      <c r="AI923">
        <v>4.3703792662069496</v>
      </c>
      <c r="AJ923">
        <v>26.021646</v>
      </c>
      <c r="AK923">
        <v>6.5152357877878098</v>
      </c>
      <c r="AL923">
        <v>387</v>
      </c>
      <c r="AM923">
        <v>382</v>
      </c>
      <c r="AN923">
        <v>4.3</v>
      </c>
      <c r="AO923" t="s">
        <v>11991</v>
      </c>
      <c r="AP923">
        <v>1</v>
      </c>
      <c r="AQ923">
        <v>2</v>
      </c>
      <c r="AR923">
        <v>78.601289346798197</v>
      </c>
      <c r="AS923">
        <v>-4.1697433745895296E-3</v>
      </c>
      <c r="AT923">
        <v>-7.0213301669752995E-2</v>
      </c>
      <c r="AU923">
        <v>-2.65501358035749E-2</v>
      </c>
      <c r="AV923">
        <v>-0.19679853928413099</v>
      </c>
    </row>
    <row r="924" spans="1:48" x14ac:dyDescent="0.25">
      <c r="A924" t="s">
        <v>14561</v>
      </c>
      <c r="B924" s="6">
        <v>44664</v>
      </c>
      <c r="C924" t="s">
        <v>14562</v>
      </c>
      <c r="D924" t="s">
        <v>237</v>
      </c>
      <c r="E924">
        <v>169113422</v>
      </c>
      <c r="F924">
        <v>168926692</v>
      </c>
      <c r="G924">
        <v>6.2592835312935094E-2</v>
      </c>
      <c r="H924">
        <v>1.3277779999999999</v>
      </c>
      <c r="I924">
        <v>1.2651509999999999</v>
      </c>
      <c r="J924">
        <v>5.0839980000000002</v>
      </c>
      <c r="K924">
        <v>5.0839980000000002</v>
      </c>
      <c r="L924">
        <v>319.54199999999997</v>
      </c>
      <c r="M924">
        <v>314</v>
      </c>
      <c r="N924">
        <v>1.260168</v>
      </c>
      <c r="O924">
        <v>0.20480000000000401</v>
      </c>
      <c r="P924">
        <v>-0.65062890336061696</v>
      </c>
      <c r="Q924">
        <v>-0.53478457155588999</v>
      </c>
      <c r="R924">
        <v>99.05</v>
      </c>
      <c r="S924">
        <v>99.727999999999994</v>
      </c>
      <c r="T924">
        <v>99.05</v>
      </c>
      <c r="U924">
        <v>99.727999999999994</v>
      </c>
      <c r="V924" t="s">
        <v>11987</v>
      </c>
      <c r="W924" t="s">
        <v>14563</v>
      </c>
      <c r="X924" t="s">
        <v>14515</v>
      </c>
      <c r="Y924" t="s">
        <v>625</v>
      </c>
      <c r="Z924" t="s">
        <v>11844</v>
      </c>
      <c r="AA924" t="s">
        <v>11839</v>
      </c>
      <c r="AB924" t="s">
        <v>11815</v>
      </c>
      <c r="AC924">
        <v>99.889583000000002</v>
      </c>
      <c r="AD924">
        <v>0.83958299999999997</v>
      </c>
      <c r="AE924" s="6">
        <v>42598</v>
      </c>
      <c r="AF924" s="6">
        <v>45154</v>
      </c>
      <c r="AG924" t="s">
        <v>1856</v>
      </c>
      <c r="AH924">
        <v>1.3277779999999999</v>
      </c>
      <c r="AI924">
        <v>1.2651507911737001</v>
      </c>
      <c r="AJ924">
        <v>2.7178089999999999</v>
      </c>
      <c r="AK924">
        <v>5.0839984236014999</v>
      </c>
      <c r="AL924">
        <v>314</v>
      </c>
      <c r="AM924">
        <v>277</v>
      </c>
      <c r="AN924">
        <v>4.875</v>
      </c>
      <c r="AO924" t="s">
        <v>11991</v>
      </c>
      <c r="AP924">
        <v>1</v>
      </c>
      <c r="AQ924">
        <v>1</v>
      </c>
      <c r="AR924">
        <v>78.601289346798197</v>
      </c>
      <c r="AS924">
        <v>-4.1697433745895296E-3</v>
      </c>
      <c r="AT924">
        <v>-7.0213301669752995E-2</v>
      </c>
      <c r="AU924">
        <v>-2.65501358035749E-2</v>
      </c>
      <c r="AV924">
        <v>-0.19679853928413099</v>
      </c>
    </row>
    <row r="925" spans="1:48" x14ac:dyDescent="0.25">
      <c r="A925" t="s">
        <v>14564</v>
      </c>
      <c r="B925" s="6">
        <v>44664</v>
      </c>
      <c r="C925" t="s">
        <v>14565</v>
      </c>
      <c r="D925" t="s">
        <v>237</v>
      </c>
      <c r="E925">
        <v>169113422</v>
      </c>
      <c r="F925">
        <v>168636381.80000001</v>
      </c>
      <c r="G925">
        <v>6.2485265921371699E-2</v>
      </c>
      <c r="H925">
        <v>2.7805559999999998</v>
      </c>
      <c r="I925">
        <v>2.5261269999999998</v>
      </c>
      <c r="J925">
        <v>5.7433129999999997</v>
      </c>
      <c r="K925">
        <v>5.7433129999999997</v>
      </c>
      <c r="L925">
        <v>322.70299999999997</v>
      </c>
      <c r="M925">
        <v>322</v>
      </c>
      <c r="N925">
        <v>2.5113279999999998</v>
      </c>
      <c r="O925">
        <v>6.1899999999992503E-2</v>
      </c>
      <c r="P925">
        <v>-1.2714249858161299</v>
      </c>
      <c r="Q925">
        <v>-1.84415842770809</v>
      </c>
      <c r="R925">
        <v>98.5</v>
      </c>
      <c r="S925">
        <v>99.5</v>
      </c>
      <c r="T925">
        <v>98.5</v>
      </c>
      <c r="U925">
        <v>99.5</v>
      </c>
      <c r="V925" t="s">
        <v>11987</v>
      </c>
      <c r="W925" t="s">
        <v>14566</v>
      </c>
      <c r="X925" t="s">
        <v>14515</v>
      </c>
      <c r="Y925" t="s">
        <v>625</v>
      </c>
      <c r="Z925" t="s">
        <v>11839</v>
      </c>
      <c r="AA925" t="s">
        <v>268</v>
      </c>
      <c r="AB925" t="s">
        <v>753</v>
      </c>
      <c r="AC925">
        <v>99.717917</v>
      </c>
      <c r="AD925">
        <v>1.2179169999999999</v>
      </c>
      <c r="AE925" s="6">
        <v>43675</v>
      </c>
      <c r="AF925" s="6">
        <v>45686</v>
      </c>
      <c r="AG925" t="s">
        <v>1856</v>
      </c>
      <c r="AH925">
        <v>2.7805559999999998</v>
      </c>
      <c r="AI925">
        <v>2.5261272032823299</v>
      </c>
      <c r="AJ925">
        <v>7.8993409999999997</v>
      </c>
      <c r="AK925">
        <v>5.7433130959400698</v>
      </c>
      <c r="AL925">
        <v>322</v>
      </c>
      <c r="AM925">
        <v>306</v>
      </c>
      <c r="AN925">
        <v>5.55</v>
      </c>
      <c r="AO925" t="s">
        <v>11991</v>
      </c>
      <c r="AP925">
        <v>1</v>
      </c>
      <c r="AQ925">
        <v>1</v>
      </c>
      <c r="AR925">
        <v>78.601289346798197</v>
      </c>
      <c r="AS925">
        <v>-4.1697433745895296E-3</v>
      </c>
      <c r="AT925">
        <v>-7.0213301669752995E-2</v>
      </c>
      <c r="AU925">
        <v>-2.65501358035749E-2</v>
      </c>
      <c r="AV925">
        <v>-0.19679853928413099</v>
      </c>
    </row>
    <row r="926" spans="1:48" x14ac:dyDescent="0.25">
      <c r="A926" t="s">
        <v>14567</v>
      </c>
      <c r="B926" s="6">
        <v>44664</v>
      </c>
      <c r="C926" t="s">
        <v>14568</v>
      </c>
      <c r="D926" t="s">
        <v>237</v>
      </c>
      <c r="E926">
        <v>180951361</v>
      </c>
      <c r="F926">
        <v>179468815.59999999</v>
      </c>
      <c r="G926">
        <v>6.6499035091028696E-2</v>
      </c>
      <c r="H926">
        <v>4.2805559999999998</v>
      </c>
      <c r="I926">
        <v>3.6939829999999998</v>
      </c>
      <c r="J926">
        <v>6.1151939999999998</v>
      </c>
      <c r="K926">
        <v>6.1151939999999998</v>
      </c>
      <c r="L926">
        <v>349.64109999999999</v>
      </c>
      <c r="M926">
        <v>350</v>
      </c>
      <c r="N926">
        <v>3.6770390000000002</v>
      </c>
      <c r="O926">
        <v>6.6699999999997303E-2</v>
      </c>
      <c r="P926">
        <v>-2.59624871958655</v>
      </c>
      <c r="Q926">
        <v>-6.3388001202728299</v>
      </c>
      <c r="R926">
        <v>97.875</v>
      </c>
      <c r="S926">
        <v>99.375</v>
      </c>
      <c r="T926">
        <v>97.875</v>
      </c>
      <c r="U926">
        <v>99.375</v>
      </c>
      <c r="V926" t="s">
        <v>11987</v>
      </c>
      <c r="W926" t="s">
        <v>6468</v>
      </c>
      <c r="X926" t="s">
        <v>14515</v>
      </c>
      <c r="Y926" t="s">
        <v>625</v>
      </c>
      <c r="Z926" t="s">
        <v>11839</v>
      </c>
      <c r="AA926" t="s">
        <v>268</v>
      </c>
      <c r="AB926" t="s">
        <v>753</v>
      </c>
      <c r="AC926">
        <v>99.180694000000003</v>
      </c>
      <c r="AD926">
        <v>1.3056939999999999</v>
      </c>
      <c r="AE926" s="6">
        <v>43675</v>
      </c>
      <c r="AF926" s="6">
        <v>46232</v>
      </c>
      <c r="AG926" t="s">
        <v>1856</v>
      </c>
      <c r="AH926">
        <v>4.2805559999999998</v>
      </c>
      <c r="AI926">
        <v>3.6939834938010598</v>
      </c>
      <c r="AJ926">
        <v>16.619143000000001</v>
      </c>
      <c r="AK926">
        <v>6.1151938026427404</v>
      </c>
      <c r="AL926">
        <v>350</v>
      </c>
      <c r="AM926">
        <v>341</v>
      </c>
      <c r="AN926">
        <v>5.95</v>
      </c>
      <c r="AO926" t="s">
        <v>11991</v>
      </c>
      <c r="AP926">
        <v>1</v>
      </c>
      <c r="AQ926">
        <v>1</v>
      </c>
      <c r="AR926">
        <v>78.601289346798197</v>
      </c>
      <c r="AS926">
        <v>-4.1697433745895296E-3</v>
      </c>
      <c r="AT926">
        <v>-7.0213301669752995E-2</v>
      </c>
      <c r="AU926">
        <v>-2.65501358035749E-2</v>
      </c>
      <c r="AV926">
        <v>-0.19679853928413099</v>
      </c>
    </row>
    <row r="927" spans="1:48" x14ac:dyDescent="0.25">
      <c r="A927" t="s">
        <v>14569</v>
      </c>
      <c r="B927" s="6">
        <v>44664</v>
      </c>
      <c r="C927" t="s">
        <v>14570</v>
      </c>
      <c r="D927" t="s">
        <v>373</v>
      </c>
      <c r="E927">
        <v>135290737.59999999</v>
      </c>
      <c r="F927">
        <v>123124906.09999999</v>
      </c>
      <c r="G927">
        <v>4.5621783485839902E-2</v>
      </c>
      <c r="H927">
        <v>3.894444</v>
      </c>
      <c r="I927">
        <v>3.741161</v>
      </c>
      <c r="J927">
        <v>3.7725369999999998</v>
      </c>
      <c r="K927">
        <v>3.7725369999999998</v>
      </c>
      <c r="L927">
        <v>116.99699999999901</v>
      </c>
      <c r="M927">
        <v>115</v>
      </c>
      <c r="N927">
        <v>3.7237110000000002</v>
      </c>
      <c r="O927">
        <v>0.15439999999999801</v>
      </c>
      <c r="P927">
        <v>-0.79334413127687398</v>
      </c>
      <c r="Q927">
        <v>-6.2567728691164604</v>
      </c>
      <c r="R927">
        <v>90.862499999999997</v>
      </c>
      <c r="S927">
        <v>91.390500000000003</v>
      </c>
      <c r="T927">
        <v>90.862499999999997</v>
      </c>
      <c r="U927">
        <v>91.390500000000003</v>
      </c>
      <c r="V927" t="s">
        <v>11987</v>
      </c>
      <c r="W927" t="s">
        <v>6555</v>
      </c>
      <c r="X927" t="s">
        <v>14515</v>
      </c>
      <c r="Y927" t="s">
        <v>625</v>
      </c>
      <c r="Z927" t="s">
        <v>12267</v>
      </c>
      <c r="AA927" t="s">
        <v>11839</v>
      </c>
      <c r="AB927" t="s">
        <v>11990</v>
      </c>
      <c r="AC927">
        <v>91.007638999999998</v>
      </c>
      <c r="AD927">
        <v>0.14513899999999999</v>
      </c>
      <c r="AE927" s="6">
        <v>44265</v>
      </c>
      <c r="AF927" s="6">
        <v>46091</v>
      </c>
      <c r="AG927" t="s">
        <v>2528</v>
      </c>
      <c r="AH927">
        <v>3.894444</v>
      </c>
      <c r="AI927">
        <v>3.7411612093929398</v>
      </c>
      <c r="AJ927">
        <v>16.140837999999999</v>
      </c>
      <c r="AK927">
        <v>3.7725373568854601</v>
      </c>
      <c r="AL927">
        <v>115</v>
      </c>
      <c r="AM927">
        <v>106</v>
      </c>
      <c r="AN927">
        <v>1.375</v>
      </c>
      <c r="AO927" t="s">
        <v>11991</v>
      </c>
      <c r="AP927">
        <v>1</v>
      </c>
      <c r="AQ927">
        <v>2</v>
      </c>
      <c r="AR927">
        <v>55.444703050213</v>
      </c>
      <c r="AS927">
        <v>-0.47021443670692498</v>
      </c>
      <c r="AT927">
        <v>-8.0431803559420505</v>
      </c>
      <c r="AU927">
        <v>-3.5920200664731801</v>
      </c>
      <c r="AV927">
        <v>-20.4896129839818</v>
      </c>
    </row>
    <row r="928" spans="1:48" x14ac:dyDescent="0.25">
      <c r="A928" t="s">
        <v>17921</v>
      </c>
      <c r="B928" s="6">
        <v>44664</v>
      </c>
      <c r="C928" t="s">
        <v>17922</v>
      </c>
      <c r="D928" t="s">
        <v>212</v>
      </c>
      <c r="E928">
        <v>135290737.59999999</v>
      </c>
      <c r="F928">
        <v>125373550.40000001</v>
      </c>
      <c r="G928">
        <v>4.6454979375709103E-2</v>
      </c>
      <c r="H928">
        <v>27.7</v>
      </c>
      <c r="I928">
        <v>4.3413589999999997</v>
      </c>
      <c r="J928">
        <v>5.7299059999999997</v>
      </c>
      <c r="K928">
        <v>5.7299059999999997</v>
      </c>
      <c r="L928">
        <v>289.11959999999999</v>
      </c>
      <c r="M928">
        <v>288</v>
      </c>
      <c r="N928">
        <v>14.539870000000001</v>
      </c>
      <c r="O928">
        <v>-0.19799999999999801</v>
      </c>
      <c r="P928">
        <v>-0.248770500292816</v>
      </c>
      <c r="Q928">
        <v>-6.3868101069106302</v>
      </c>
      <c r="R928">
        <v>92.125</v>
      </c>
      <c r="S928">
        <v>92.625</v>
      </c>
      <c r="T928">
        <v>92.125</v>
      </c>
      <c r="U928">
        <v>92.625</v>
      </c>
      <c r="V928" t="s">
        <v>11987</v>
      </c>
      <c r="W928" t="s">
        <v>17632</v>
      </c>
      <c r="X928" t="s">
        <v>14515</v>
      </c>
      <c r="Y928" t="s">
        <v>625</v>
      </c>
      <c r="Z928" t="s">
        <v>11839</v>
      </c>
      <c r="AA928" t="s">
        <v>396</v>
      </c>
      <c r="AB928" t="s">
        <v>753</v>
      </c>
      <c r="AC928">
        <v>92.669721999999993</v>
      </c>
      <c r="AD928">
        <v>0.54472200000000004</v>
      </c>
      <c r="AE928" s="6">
        <v>44433</v>
      </c>
      <c r="AF928" s="6">
        <v>54788</v>
      </c>
      <c r="AG928" t="s">
        <v>17923</v>
      </c>
      <c r="AH928">
        <v>4.8527779999999998</v>
      </c>
      <c r="AI928">
        <v>4.3471910778087901</v>
      </c>
      <c r="AJ928">
        <v>22.241302000000001</v>
      </c>
      <c r="AK928">
        <v>5.4487841348210697</v>
      </c>
      <c r="AL928">
        <v>281</v>
      </c>
      <c r="AM928">
        <v>274</v>
      </c>
      <c r="AN928">
        <v>3.7</v>
      </c>
      <c r="AO928" t="s">
        <v>11991</v>
      </c>
      <c r="AP928">
        <v>1</v>
      </c>
      <c r="AQ928">
        <v>4</v>
      </c>
      <c r="AR928">
        <v>38.8495624503296</v>
      </c>
      <c r="AS928">
        <v>5.5571065407811197E-2</v>
      </c>
      <c r="AT928">
        <v>1.97860720548185</v>
      </c>
      <c r="AU928">
        <v>0.77125512043895805</v>
      </c>
      <c r="AV928">
        <v>6.1554634346534698</v>
      </c>
    </row>
    <row r="929" spans="1:48" x14ac:dyDescent="0.25">
      <c r="A929" t="s">
        <v>14571</v>
      </c>
      <c r="B929" s="6">
        <v>44664</v>
      </c>
      <c r="C929" t="s">
        <v>14572</v>
      </c>
      <c r="D929" t="s">
        <v>223</v>
      </c>
      <c r="E929">
        <v>67645368.799999997</v>
      </c>
      <c r="F929">
        <v>66709608.100000001</v>
      </c>
      <c r="G929">
        <v>2.4718080149124501E-2</v>
      </c>
      <c r="H929">
        <v>5.233333</v>
      </c>
      <c r="I929">
        <v>4.6340250000000003</v>
      </c>
      <c r="J929">
        <v>4.3827239999999996</v>
      </c>
      <c r="K929">
        <v>4.3827239999999996</v>
      </c>
      <c r="L929">
        <v>172.754099999999</v>
      </c>
      <c r="M929">
        <v>173</v>
      </c>
      <c r="N929">
        <v>4.6148429999999996</v>
      </c>
      <c r="O929">
        <v>0.10859999999999199</v>
      </c>
      <c r="P929">
        <v>-0.91128554018747798</v>
      </c>
      <c r="Q929">
        <v>-5.9547011676588903</v>
      </c>
      <c r="R929">
        <v>97.55</v>
      </c>
      <c r="S929">
        <v>98.221999999999994</v>
      </c>
      <c r="T929">
        <v>97.55</v>
      </c>
      <c r="U929">
        <v>98.221999999999994</v>
      </c>
      <c r="V929" t="s">
        <v>11987</v>
      </c>
      <c r="W929" t="s">
        <v>11036</v>
      </c>
      <c r="X929" t="s">
        <v>14515</v>
      </c>
      <c r="Y929" t="s">
        <v>625</v>
      </c>
      <c r="Z929" t="s">
        <v>11839</v>
      </c>
      <c r="AA929" t="s">
        <v>256</v>
      </c>
      <c r="AB929" t="s">
        <v>11990</v>
      </c>
      <c r="AC929">
        <v>98.616667000000007</v>
      </c>
      <c r="AD929">
        <v>1.066667</v>
      </c>
      <c r="AE929" s="6">
        <v>42928</v>
      </c>
      <c r="AF929" s="6">
        <v>46580</v>
      </c>
      <c r="AG929" t="s">
        <v>3515</v>
      </c>
      <c r="AH929">
        <v>5.233333</v>
      </c>
      <c r="AI929">
        <v>4.6340245003196001</v>
      </c>
      <c r="AJ929">
        <v>25.261199999999999</v>
      </c>
      <c r="AK929">
        <v>4.3827236435530796</v>
      </c>
      <c r="AL929">
        <v>173</v>
      </c>
      <c r="AM929">
        <v>168</v>
      </c>
      <c r="AN929">
        <v>4</v>
      </c>
      <c r="AO929" t="s">
        <v>11991</v>
      </c>
      <c r="AP929">
        <v>1</v>
      </c>
      <c r="AQ929">
        <v>4</v>
      </c>
      <c r="AR929">
        <v>39.901444424896198</v>
      </c>
      <c r="AS929">
        <v>2.1122920713672499E-2</v>
      </c>
      <c r="AT929">
        <v>0.19654147919182199</v>
      </c>
      <c r="AU929">
        <v>0.148617157879641</v>
      </c>
      <c r="AV929">
        <v>-2.6739902361942698</v>
      </c>
    </row>
    <row r="930" spans="1:48" x14ac:dyDescent="0.25">
      <c r="A930" t="s">
        <v>14573</v>
      </c>
      <c r="B930" s="6">
        <v>44664</v>
      </c>
      <c r="C930" t="s">
        <v>14574</v>
      </c>
      <c r="D930" t="s">
        <v>223</v>
      </c>
      <c r="E930">
        <v>50734026.399999999</v>
      </c>
      <c r="F930">
        <v>49201436.200000003</v>
      </c>
      <c r="G930">
        <v>1.8230732842944498E-2</v>
      </c>
      <c r="H930">
        <v>5.0277779999999996</v>
      </c>
      <c r="I930">
        <v>4.2468700000000004</v>
      </c>
      <c r="J930">
        <v>6.0676509999999997</v>
      </c>
      <c r="K930">
        <v>6.0676509999999997</v>
      </c>
      <c r="L930">
        <v>341.79149999999998</v>
      </c>
      <c r="M930">
        <v>343</v>
      </c>
      <c r="N930">
        <v>4.2288759999999996</v>
      </c>
      <c r="O930">
        <v>0.319000000000002</v>
      </c>
      <c r="P930">
        <v>-1.06690360522199</v>
      </c>
      <c r="Q930">
        <v>-6.94094619014166</v>
      </c>
      <c r="R930">
        <v>94.5</v>
      </c>
      <c r="S930">
        <v>96.5</v>
      </c>
      <c r="T930">
        <v>94.5</v>
      </c>
      <c r="U930">
        <v>96.5</v>
      </c>
      <c r="V930" t="s">
        <v>11987</v>
      </c>
      <c r="W930" t="s">
        <v>6575</v>
      </c>
      <c r="X930" t="s">
        <v>14515</v>
      </c>
      <c r="Y930" t="s">
        <v>625</v>
      </c>
      <c r="Z930" t="s">
        <v>11839</v>
      </c>
      <c r="AA930" t="s">
        <v>396</v>
      </c>
      <c r="AB930" t="s">
        <v>753</v>
      </c>
      <c r="AC930">
        <v>96.979167000000004</v>
      </c>
      <c r="AD930">
        <v>2.4791669999999999</v>
      </c>
      <c r="AE930" s="6">
        <v>42853</v>
      </c>
      <c r="AF930" s="6">
        <v>46505</v>
      </c>
      <c r="AG930" t="s">
        <v>3487</v>
      </c>
      <c r="AH930">
        <v>5.0277779999999996</v>
      </c>
      <c r="AI930">
        <v>4.2468698656358503</v>
      </c>
      <c r="AJ930">
        <v>21.969277000000002</v>
      </c>
      <c r="AK930">
        <v>6.06765099370973</v>
      </c>
      <c r="AL930">
        <v>343</v>
      </c>
      <c r="AM930">
        <v>336</v>
      </c>
      <c r="AN930">
        <v>5.25</v>
      </c>
      <c r="AO930" t="s">
        <v>11991</v>
      </c>
      <c r="AP930">
        <v>1</v>
      </c>
      <c r="AQ930">
        <v>4</v>
      </c>
      <c r="AR930">
        <v>21.8231773263633</v>
      </c>
      <c r="AS930">
        <v>3.970666910093E-2</v>
      </c>
      <c r="AT930">
        <v>0.31567264338788398</v>
      </c>
      <c r="AU930">
        <v>0.197693203287268</v>
      </c>
      <c r="AV930">
        <v>-5.8379643678067801</v>
      </c>
    </row>
    <row r="931" spans="1:48" x14ac:dyDescent="0.25">
      <c r="A931" t="s">
        <v>14575</v>
      </c>
      <c r="B931" s="6">
        <v>44664</v>
      </c>
      <c r="C931" t="s">
        <v>14576</v>
      </c>
      <c r="D931" t="s">
        <v>223</v>
      </c>
      <c r="E931">
        <v>40587221.200000003</v>
      </c>
      <c r="F931">
        <v>40028921.200000003</v>
      </c>
      <c r="G931">
        <v>1.4832017634401101E-2</v>
      </c>
      <c r="H931">
        <v>4.5111109999999996</v>
      </c>
      <c r="I931">
        <v>3.8487589999999998</v>
      </c>
      <c r="J931">
        <v>5.972321</v>
      </c>
      <c r="K931">
        <v>5.972321</v>
      </c>
      <c r="L931">
        <v>334.3854</v>
      </c>
      <c r="M931">
        <v>335</v>
      </c>
      <c r="N931">
        <v>3.8299150000000002</v>
      </c>
      <c r="O931">
        <v>0.27509999999999402</v>
      </c>
      <c r="P931">
        <v>-0.58270448418826704</v>
      </c>
      <c r="Q931">
        <v>-6.3751264402181196</v>
      </c>
      <c r="R931">
        <v>95.96</v>
      </c>
      <c r="S931">
        <v>97.96</v>
      </c>
      <c r="T931">
        <v>95.96</v>
      </c>
      <c r="U931">
        <v>97.96</v>
      </c>
      <c r="V931" t="s">
        <v>11987</v>
      </c>
      <c r="W931" t="s">
        <v>6574</v>
      </c>
      <c r="X931" t="s">
        <v>14515</v>
      </c>
      <c r="Y931" t="s">
        <v>625</v>
      </c>
      <c r="Z931" t="s">
        <v>11839</v>
      </c>
      <c r="AA931" t="s">
        <v>396</v>
      </c>
      <c r="AB931" t="s">
        <v>753</v>
      </c>
      <c r="AC931">
        <v>98.624443999999997</v>
      </c>
      <c r="AD931">
        <v>2.664444</v>
      </c>
      <c r="AE931" s="6">
        <v>43760</v>
      </c>
      <c r="AF931" s="6">
        <v>46317</v>
      </c>
      <c r="AG931" t="s">
        <v>3487</v>
      </c>
      <c r="AH931">
        <v>4.5111109999999996</v>
      </c>
      <c r="AI931">
        <v>3.84875909179679</v>
      </c>
      <c r="AJ931">
        <v>18.169318000000001</v>
      </c>
      <c r="AK931">
        <v>5.9723212737456697</v>
      </c>
      <c r="AL931">
        <v>335</v>
      </c>
      <c r="AM931">
        <v>327</v>
      </c>
      <c r="AN931">
        <v>5.45</v>
      </c>
      <c r="AO931" t="s">
        <v>11991</v>
      </c>
      <c r="AP931">
        <v>1</v>
      </c>
      <c r="AQ931">
        <v>4</v>
      </c>
      <c r="AR931">
        <v>21.8231773263633</v>
      </c>
      <c r="AS931">
        <v>3.970666910093E-2</v>
      </c>
      <c r="AT931">
        <v>0.31567264338788398</v>
      </c>
      <c r="AU931">
        <v>0.197693203287268</v>
      </c>
      <c r="AV931">
        <v>-5.8379643678067801</v>
      </c>
    </row>
    <row r="932" spans="1:48" x14ac:dyDescent="0.25">
      <c r="A932" t="s">
        <v>14577</v>
      </c>
      <c r="B932" s="6">
        <v>44664</v>
      </c>
      <c r="C932" t="s">
        <v>14578</v>
      </c>
      <c r="D932" t="s">
        <v>237</v>
      </c>
      <c r="E932">
        <v>48128326.799999997</v>
      </c>
      <c r="F932">
        <v>44550720.899999999</v>
      </c>
      <c r="G932">
        <v>1.65074915324936E-2</v>
      </c>
      <c r="H932">
        <v>4.265193</v>
      </c>
      <c r="I932">
        <v>3.7630430000000001</v>
      </c>
      <c r="J932">
        <v>6.0428369999999996</v>
      </c>
      <c r="K932">
        <v>6.0428369999999996</v>
      </c>
      <c r="L932">
        <v>342.46989999999897</v>
      </c>
      <c r="M932">
        <v>344</v>
      </c>
      <c r="N932">
        <v>3.747271</v>
      </c>
      <c r="O932">
        <v>0.28269999999999101</v>
      </c>
      <c r="P932">
        <v>-3.38783732867117</v>
      </c>
      <c r="Q932">
        <v>-8.3618820728870702</v>
      </c>
      <c r="R932">
        <v>92.295000000000002</v>
      </c>
      <c r="S932">
        <v>93.42</v>
      </c>
      <c r="T932">
        <v>90.449100000000001</v>
      </c>
      <c r="U932">
        <v>91.551599999999993</v>
      </c>
      <c r="V932" t="s">
        <v>11987</v>
      </c>
      <c r="W932" t="s">
        <v>5561</v>
      </c>
      <c r="X932" t="s">
        <v>14515</v>
      </c>
      <c r="Y932" t="s">
        <v>625</v>
      </c>
      <c r="Z932" t="s">
        <v>11839</v>
      </c>
      <c r="AA932" t="s">
        <v>290</v>
      </c>
      <c r="AB932" t="s">
        <v>753</v>
      </c>
      <c r="AC932">
        <v>90.715197000000003</v>
      </c>
      <c r="AD932">
        <v>0.27152799999999999</v>
      </c>
      <c r="AE932" s="6">
        <v>44280</v>
      </c>
      <c r="AF932" s="6">
        <v>46471</v>
      </c>
      <c r="AG932" t="s">
        <v>1048</v>
      </c>
      <c r="AH932">
        <v>4.265193</v>
      </c>
      <c r="AI932">
        <v>3.7630428531609099</v>
      </c>
      <c r="AJ932">
        <v>18.188281</v>
      </c>
      <c r="AK932">
        <v>6.0428373608432402</v>
      </c>
      <c r="AL932">
        <v>344</v>
      </c>
      <c r="AM932">
        <v>335</v>
      </c>
      <c r="AN932">
        <v>4.25</v>
      </c>
      <c r="AO932" t="s">
        <v>11991</v>
      </c>
      <c r="AP932">
        <v>0.98</v>
      </c>
      <c r="AQ932">
        <v>4</v>
      </c>
      <c r="AR932">
        <v>31.522780000742401</v>
      </c>
      <c r="AS932">
        <v>7.4680731065932093E-2</v>
      </c>
      <c r="AT932">
        <v>1.01979705780442</v>
      </c>
      <c r="AU932">
        <v>0.48414579323770102</v>
      </c>
      <c r="AV932">
        <v>2.6733660311677401</v>
      </c>
    </row>
    <row r="933" spans="1:48" x14ac:dyDescent="0.25">
      <c r="A933" t="s">
        <v>21528</v>
      </c>
      <c r="B933" s="6">
        <v>44664</v>
      </c>
      <c r="C933" t="s">
        <v>21529</v>
      </c>
      <c r="D933" t="s">
        <v>237</v>
      </c>
      <c r="E933">
        <v>81174442.200000003</v>
      </c>
      <c r="F933">
        <v>71129105</v>
      </c>
      <c r="G933">
        <v>2.6355647531199601E-2</v>
      </c>
      <c r="H933">
        <v>5</v>
      </c>
      <c r="I933">
        <v>4.3032789999999999</v>
      </c>
      <c r="J933">
        <v>7.4056090000000001</v>
      </c>
      <c r="K933">
        <v>7.4056090000000001</v>
      </c>
      <c r="L933">
        <v>475.66090000000003</v>
      </c>
      <c r="M933">
        <v>477</v>
      </c>
      <c r="N933">
        <v>4.2845709999999997</v>
      </c>
      <c r="O933">
        <v>5.71000000000099E-2</v>
      </c>
      <c r="P933">
        <v>-4.9620393929309499</v>
      </c>
      <c r="Q933">
        <v>-10.6095399999999</v>
      </c>
      <c r="R933">
        <v>86.5</v>
      </c>
      <c r="S933">
        <v>88</v>
      </c>
      <c r="T933">
        <v>86.5</v>
      </c>
      <c r="U933">
        <v>88</v>
      </c>
      <c r="V933" t="s">
        <v>11987</v>
      </c>
      <c r="W933" t="s">
        <v>21285</v>
      </c>
      <c r="X933" t="s">
        <v>14515</v>
      </c>
      <c r="Y933" t="s">
        <v>625</v>
      </c>
      <c r="Z933" t="s">
        <v>11839</v>
      </c>
      <c r="AA933" t="s">
        <v>396</v>
      </c>
      <c r="AB933" t="s">
        <v>753</v>
      </c>
      <c r="AC933">
        <v>87.625</v>
      </c>
      <c r="AD933">
        <v>1.125</v>
      </c>
      <c r="AE933" s="6">
        <v>44579</v>
      </c>
      <c r="AF933" s="6">
        <v>46495</v>
      </c>
      <c r="AG933" t="s">
        <v>21058</v>
      </c>
      <c r="AH933">
        <v>5</v>
      </c>
      <c r="AI933">
        <v>4.3032794125670399</v>
      </c>
      <c r="AJ933">
        <v>22.079273000000001</v>
      </c>
      <c r="AK933">
        <v>7.4056088306718699</v>
      </c>
      <c r="AL933">
        <v>477</v>
      </c>
      <c r="AM933">
        <v>470</v>
      </c>
      <c r="AN933">
        <v>4.5</v>
      </c>
      <c r="AO933" t="s">
        <v>11991</v>
      </c>
      <c r="AP933">
        <v>1</v>
      </c>
      <c r="AQ933">
        <v>3</v>
      </c>
      <c r="AR933">
        <v>65.096722781710199</v>
      </c>
      <c r="AS933">
        <v>0.236357304931615</v>
      </c>
      <c r="AT933">
        <v>5.5635638248504602</v>
      </c>
      <c r="AU933">
        <v>2.1445798411183299</v>
      </c>
      <c r="AV933">
        <v>9.3490267925647501</v>
      </c>
    </row>
    <row r="934" spans="1:48" x14ac:dyDescent="0.25">
      <c r="A934" t="s">
        <v>17924</v>
      </c>
      <c r="B934" s="6">
        <v>44664</v>
      </c>
      <c r="C934" t="s">
        <v>17925</v>
      </c>
      <c r="D934" t="s">
        <v>237</v>
      </c>
      <c r="E934">
        <v>87979296.200000003</v>
      </c>
      <c r="F934">
        <v>80842220.400000006</v>
      </c>
      <c r="G934">
        <v>2.9954672822494199E-2</v>
      </c>
      <c r="H934">
        <v>3.7576960000000001</v>
      </c>
      <c r="I934">
        <v>3.2959130000000001</v>
      </c>
      <c r="J934">
        <v>6.8647289999999996</v>
      </c>
      <c r="K934">
        <v>6.8647289999999996</v>
      </c>
      <c r="L934">
        <v>426.79059999999998</v>
      </c>
      <c r="M934">
        <v>428</v>
      </c>
      <c r="N934">
        <v>3.2783540000000002</v>
      </c>
      <c r="O934">
        <v>0.60459999999999903</v>
      </c>
      <c r="P934">
        <v>-1.93930157949218</v>
      </c>
      <c r="Q934">
        <v>-8.9439427024480107</v>
      </c>
      <c r="R934">
        <v>91</v>
      </c>
      <c r="S934">
        <v>93</v>
      </c>
      <c r="T934">
        <v>88.588499999999996</v>
      </c>
      <c r="U934">
        <v>90.535499999999999</v>
      </c>
      <c r="V934" t="s">
        <v>11987</v>
      </c>
      <c r="W934" t="s">
        <v>17926</v>
      </c>
      <c r="X934" t="s">
        <v>14515</v>
      </c>
      <c r="Y934" t="s">
        <v>625</v>
      </c>
      <c r="Z934" t="s">
        <v>11839</v>
      </c>
      <c r="AA934" t="s">
        <v>396</v>
      </c>
      <c r="AB934" t="s">
        <v>753</v>
      </c>
      <c r="AC934">
        <v>89.452752000000004</v>
      </c>
      <c r="AD934">
        <v>0.88777799999999996</v>
      </c>
      <c r="AE934" s="6">
        <v>44418</v>
      </c>
      <c r="AF934" s="6">
        <v>46244</v>
      </c>
      <c r="AG934" t="s">
        <v>17927</v>
      </c>
      <c r="AH934">
        <v>3.7576960000000001</v>
      </c>
      <c r="AI934">
        <v>3.2959128105683502</v>
      </c>
      <c r="AJ934">
        <v>14.260453999999999</v>
      </c>
      <c r="AK934">
        <v>6.8647285313445803</v>
      </c>
      <c r="AL934">
        <v>428</v>
      </c>
      <c r="AM934">
        <v>418</v>
      </c>
      <c r="AN934">
        <v>4.7</v>
      </c>
      <c r="AO934" t="s">
        <v>11991</v>
      </c>
      <c r="AP934">
        <v>0.97350000000000003</v>
      </c>
      <c r="AQ934">
        <v>2</v>
      </c>
      <c r="AR934">
        <v>60.842204294015403</v>
      </c>
      <c r="AS934">
        <v>3.9405934513830197E-2</v>
      </c>
      <c r="AT934">
        <v>2.3512922098748001</v>
      </c>
      <c r="AU934">
        <v>0.37201750735828598</v>
      </c>
      <c r="AV934">
        <v>5.2033359546867004</v>
      </c>
    </row>
    <row r="935" spans="1:48" x14ac:dyDescent="0.25">
      <c r="A935" t="s">
        <v>14579</v>
      </c>
      <c r="B935" s="6">
        <v>44664</v>
      </c>
      <c r="C935" t="s">
        <v>14580</v>
      </c>
      <c r="D935" t="s">
        <v>237</v>
      </c>
      <c r="E935">
        <v>124467478.40000001</v>
      </c>
      <c r="F935">
        <v>109683507.59999999</v>
      </c>
      <c r="G935">
        <v>4.0641308056345103E-2</v>
      </c>
      <c r="H935">
        <v>4.4443440000000001</v>
      </c>
      <c r="I935">
        <v>3.9146100000000001</v>
      </c>
      <c r="J935">
        <v>6.931762</v>
      </c>
      <c r="K935">
        <v>6.931762</v>
      </c>
      <c r="L935">
        <v>430.60999999999899</v>
      </c>
      <c r="M935">
        <v>431</v>
      </c>
      <c r="N935">
        <v>3.8930539999999998</v>
      </c>
      <c r="O935">
        <v>5.04999999999977E-2</v>
      </c>
      <c r="P935">
        <v>-3.9190746150980602</v>
      </c>
      <c r="Q935">
        <v>-11.460847975714399</v>
      </c>
      <c r="R935">
        <v>87.5</v>
      </c>
      <c r="S935">
        <v>89</v>
      </c>
      <c r="T935">
        <v>87.5</v>
      </c>
      <c r="U935">
        <v>89</v>
      </c>
      <c r="V935" t="s">
        <v>11987</v>
      </c>
      <c r="W935" t="s">
        <v>11108</v>
      </c>
      <c r="X935" t="s">
        <v>14515</v>
      </c>
      <c r="Y935" t="s">
        <v>625</v>
      </c>
      <c r="Z935" t="s">
        <v>11839</v>
      </c>
      <c r="AA935" t="s">
        <v>396</v>
      </c>
      <c r="AB935" t="s">
        <v>753</v>
      </c>
      <c r="AC935">
        <v>88.122221999999994</v>
      </c>
      <c r="AD935">
        <v>0.62222200000000005</v>
      </c>
      <c r="AE935" s="6">
        <v>44249</v>
      </c>
      <c r="AF935" s="6">
        <v>46440</v>
      </c>
      <c r="AG935" t="s">
        <v>2148</v>
      </c>
      <c r="AH935">
        <v>4.4443440000000001</v>
      </c>
      <c r="AI935">
        <v>3.9146104553858398</v>
      </c>
      <c r="AJ935">
        <v>18.826761999999999</v>
      </c>
      <c r="AK935">
        <v>6.9317617115047199</v>
      </c>
      <c r="AL935">
        <v>431</v>
      </c>
      <c r="AM935">
        <v>423</v>
      </c>
      <c r="AN935">
        <v>4</v>
      </c>
      <c r="AO935" t="s">
        <v>11991</v>
      </c>
      <c r="AP935">
        <v>1</v>
      </c>
      <c r="AQ935">
        <v>2</v>
      </c>
      <c r="AR935">
        <v>62.720370040791103</v>
      </c>
      <c r="AS935">
        <v>0.33748511736263898</v>
      </c>
      <c r="AT935">
        <v>7.68314428981241</v>
      </c>
      <c r="AU935">
        <v>3.00571340271958</v>
      </c>
      <c r="AV935">
        <v>14.015776114185901</v>
      </c>
    </row>
    <row r="936" spans="1:48" x14ac:dyDescent="0.25">
      <c r="A936" t="s">
        <v>14581</v>
      </c>
      <c r="B936" s="6">
        <v>44664</v>
      </c>
      <c r="C936" t="s">
        <v>14582</v>
      </c>
      <c r="D936" t="s">
        <v>254</v>
      </c>
      <c r="E936">
        <v>40587221.200000003</v>
      </c>
      <c r="F936">
        <v>40496463.700000003</v>
      </c>
      <c r="G936">
        <v>1.5005257328952399E-2</v>
      </c>
      <c r="H936">
        <v>2.3361109999999998</v>
      </c>
      <c r="I936">
        <v>2.1560980000000001</v>
      </c>
      <c r="J936">
        <v>5.5539620000000003</v>
      </c>
      <c r="K936">
        <v>5.5539620000000003</v>
      </c>
      <c r="L936">
        <v>313.6345</v>
      </c>
      <c r="M936">
        <v>312</v>
      </c>
      <c r="N936">
        <v>2.1454339999999998</v>
      </c>
      <c r="O936">
        <v>6.1299999999997398E-2</v>
      </c>
      <c r="P936">
        <v>-0.90489007146672396</v>
      </c>
      <c r="Q936">
        <v>-1.02617843916748</v>
      </c>
      <c r="R936">
        <v>98.875</v>
      </c>
      <c r="S936">
        <v>99.875</v>
      </c>
      <c r="T936">
        <v>98.875</v>
      </c>
      <c r="U936">
        <v>99.875</v>
      </c>
      <c r="V936" t="s">
        <v>11987</v>
      </c>
      <c r="W936" t="s">
        <v>11102</v>
      </c>
      <c r="X936" t="s">
        <v>14515</v>
      </c>
      <c r="Y936" t="s">
        <v>625</v>
      </c>
      <c r="Z936" t="s">
        <v>11839</v>
      </c>
      <c r="AA936" t="s">
        <v>290</v>
      </c>
      <c r="AB936" t="s">
        <v>753</v>
      </c>
      <c r="AC936">
        <v>99.776388999999995</v>
      </c>
      <c r="AD936">
        <v>0.901389</v>
      </c>
      <c r="AE936" s="6">
        <v>44246</v>
      </c>
      <c r="AF936" s="6">
        <v>45523</v>
      </c>
      <c r="AG936" t="s">
        <v>2138</v>
      </c>
      <c r="AH936">
        <v>2.3361109999999998</v>
      </c>
      <c r="AI936">
        <v>2.1560977379988899</v>
      </c>
      <c r="AJ936">
        <v>5.8099290000000003</v>
      </c>
      <c r="AK936">
        <v>5.55396182752468</v>
      </c>
      <c r="AL936">
        <v>312</v>
      </c>
      <c r="AM936">
        <v>291</v>
      </c>
      <c r="AN936">
        <v>5.5</v>
      </c>
      <c r="AO936" t="s">
        <v>11991</v>
      </c>
      <c r="AP936">
        <v>1</v>
      </c>
      <c r="AQ936">
        <v>4</v>
      </c>
      <c r="AR936">
        <v>33.477149086121202</v>
      </c>
      <c r="AS936">
        <v>2.55809796765262E-2</v>
      </c>
      <c r="AT936">
        <v>3.3816498103511998E-2</v>
      </c>
      <c r="AU936">
        <v>6.9757389103145301E-2</v>
      </c>
      <c r="AV936">
        <v>-0.20282945166841401</v>
      </c>
    </row>
    <row r="937" spans="1:48" x14ac:dyDescent="0.25">
      <c r="A937" t="s">
        <v>14583</v>
      </c>
      <c r="B937" s="6">
        <v>44664</v>
      </c>
      <c r="C937" t="s">
        <v>14584</v>
      </c>
      <c r="D937" t="s">
        <v>223</v>
      </c>
      <c r="E937">
        <v>121761663.59999999</v>
      </c>
      <c r="F937">
        <v>125393374.5</v>
      </c>
      <c r="G937">
        <v>4.6462324827458497E-2</v>
      </c>
      <c r="H937">
        <v>1.7444440000000001</v>
      </c>
      <c r="I937">
        <v>1.655079</v>
      </c>
      <c r="J937">
        <v>3.5097960000000001</v>
      </c>
      <c r="K937">
        <v>3.5097960000000001</v>
      </c>
      <c r="L937">
        <v>133.95519999999999</v>
      </c>
      <c r="M937">
        <v>130</v>
      </c>
      <c r="N937">
        <v>1.647637</v>
      </c>
      <c r="O937">
        <v>-0.1004</v>
      </c>
      <c r="P937">
        <v>-3.3031642294822902E-2</v>
      </c>
      <c r="Q937">
        <v>-2.3116166702347298</v>
      </c>
      <c r="R937">
        <v>101.76875</v>
      </c>
      <c r="S937">
        <v>102.07575</v>
      </c>
      <c r="T937">
        <v>101.76875</v>
      </c>
      <c r="U937">
        <v>102.07575</v>
      </c>
      <c r="V937" t="s">
        <v>11987</v>
      </c>
      <c r="W937" t="s">
        <v>6964</v>
      </c>
      <c r="X937" t="s">
        <v>14515</v>
      </c>
      <c r="Y937" t="s">
        <v>625</v>
      </c>
      <c r="Z937" t="s">
        <v>11839</v>
      </c>
      <c r="AA937" t="s">
        <v>256</v>
      </c>
      <c r="AB937" t="s">
        <v>11990</v>
      </c>
      <c r="AC937">
        <v>102.98263900000001</v>
      </c>
      <c r="AD937">
        <v>1.213889</v>
      </c>
      <c r="AE937" s="6">
        <v>43481</v>
      </c>
      <c r="AF937" s="6">
        <v>45307</v>
      </c>
      <c r="AG937" t="s">
        <v>2172</v>
      </c>
      <c r="AH937">
        <v>1.7444440000000001</v>
      </c>
      <c r="AI937">
        <v>1.6550794056908</v>
      </c>
      <c r="AJ937">
        <v>3.8252660000000001</v>
      </c>
      <c r="AK937">
        <v>3.50979642217799</v>
      </c>
      <c r="AL937">
        <v>130</v>
      </c>
      <c r="AM937">
        <v>99</v>
      </c>
      <c r="AN937">
        <v>4.75</v>
      </c>
      <c r="AO937" t="s">
        <v>11991</v>
      </c>
      <c r="AP937">
        <v>1</v>
      </c>
      <c r="AQ937">
        <v>4</v>
      </c>
      <c r="AR937">
        <v>30.0127670156029</v>
      </c>
      <c r="AS937">
        <v>8.2649219404643703E-2</v>
      </c>
      <c r="AT937">
        <v>1.2571782756369201</v>
      </c>
      <c r="AU937">
        <v>0.66246832410902101</v>
      </c>
      <c r="AV937">
        <v>1.93101680597077</v>
      </c>
    </row>
    <row r="938" spans="1:48" x14ac:dyDescent="0.25">
      <c r="A938" t="s">
        <v>14585</v>
      </c>
      <c r="B938" s="6">
        <v>44664</v>
      </c>
      <c r="C938" t="s">
        <v>14586</v>
      </c>
      <c r="D938" t="s">
        <v>223</v>
      </c>
      <c r="E938">
        <v>67645368.799999997</v>
      </c>
      <c r="F938">
        <v>70392522.299999997</v>
      </c>
      <c r="G938">
        <v>2.6082719689816101E-2</v>
      </c>
      <c r="H938">
        <v>1.286111</v>
      </c>
      <c r="I938">
        <v>1.2306680000000001</v>
      </c>
      <c r="J938">
        <v>3.306565</v>
      </c>
      <c r="K938">
        <v>3.306565</v>
      </c>
      <c r="L938">
        <v>144.61539999999999</v>
      </c>
      <c r="M938">
        <v>139</v>
      </c>
      <c r="N938">
        <v>1.224993</v>
      </c>
      <c r="O938">
        <v>-0.12269999999999701</v>
      </c>
      <c r="P938">
        <v>0.12494870994983399</v>
      </c>
      <c r="Q938">
        <v>-1.52282287483906</v>
      </c>
      <c r="R938">
        <v>102.83125</v>
      </c>
      <c r="S938">
        <v>103.04625</v>
      </c>
      <c r="T938">
        <v>102.83125</v>
      </c>
      <c r="U938">
        <v>103.04625</v>
      </c>
      <c r="V938" t="s">
        <v>11987</v>
      </c>
      <c r="W938" t="s">
        <v>6962</v>
      </c>
      <c r="X938" t="s">
        <v>14515</v>
      </c>
      <c r="Y938" t="s">
        <v>625</v>
      </c>
      <c r="Z938" t="s">
        <v>11839</v>
      </c>
      <c r="AA938" t="s">
        <v>256</v>
      </c>
      <c r="AB938" t="s">
        <v>11990</v>
      </c>
      <c r="AC938">
        <v>104.061111</v>
      </c>
      <c r="AD938">
        <v>1.2298610000000001</v>
      </c>
      <c r="AE938" s="6">
        <v>41487</v>
      </c>
      <c r="AF938" s="6">
        <v>45139</v>
      </c>
      <c r="AG938" t="s">
        <v>2172</v>
      </c>
      <c r="AH938">
        <v>1.286111</v>
      </c>
      <c r="AI938">
        <v>1.2306677033400699</v>
      </c>
      <c r="AJ938">
        <v>2.6452279999999999</v>
      </c>
      <c r="AK938">
        <v>3.3065646852156401</v>
      </c>
      <c r="AL938">
        <v>139</v>
      </c>
      <c r="AM938">
        <v>102</v>
      </c>
      <c r="AN938">
        <v>5.75</v>
      </c>
      <c r="AO938" t="s">
        <v>11991</v>
      </c>
      <c r="AP938">
        <v>1</v>
      </c>
      <c r="AQ938">
        <v>4</v>
      </c>
      <c r="AR938">
        <v>30.0127670156029</v>
      </c>
      <c r="AS938">
        <v>8.2649219404643703E-2</v>
      </c>
      <c r="AT938">
        <v>1.2571782756369201</v>
      </c>
      <c r="AU938">
        <v>0.66246832410902101</v>
      </c>
      <c r="AV938">
        <v>1.93101680597077</v>
      </c>
    </row>
    <row r="939" spans="1:48" x14ac:dyDescent="0.25">
      <c r="A939" t="s">
        <v>21684</v>
      </c>
      <c r="B939" s="6">
        <v>44664</v>
      </c>
      <c r="C939" t="s">
        <v>21685</v>
      </c>
      <c r="D939" t="s">
        <v>212</v>
      </c>
      <c r="E939">
        <v>67645368.799999997</v>
      </c>
      <c r="F939">
        <v>61258800.399999999</v>
      </c>
      <c r="G939">
        <v>2.26983785682447E-2</v>
      </c>
      <c r="H939">
        <v>9.7583330000000004</v>
      </c>
      <c r="I939">
        <v>7.9841509999999998</v>
      </c>
      <c r="J939">
        <v>4.824624</v>
      </c>
      <c r="K939">
        <v>4.824624</v>
      </c>
      <c r="L939">
        <v>213.18180000000001</v>
      </c>
      <c r="M939">
        <v>214</v>
      </c>
      <c r="N939">
        <v>7.9581530000000003</v>
      </c>
      <c r="O939">
        <v>-0.58519999999999595</v>
      </c>
      <c r="P939">
        <v>-5.0825624727084699</v>
      </c>
      <c r="Q939">
        <v>-9.7808737307161806</v>
      </c>
      <c r="R939">
        <v>89.695999999999998</v>
      </c>
      <c r="S939">
        <v>90.320999999999998</v>
      </c>
      <c r="T939">
        <v>89.695999999999998</v>
      </c>
      <c r="U939">
        <v>90.320999999999998</v>
      </c>
      <c r="V939" t="s">
        <v>11987</v>
      </c>
      <c r="W939" t="s">
        <v>21288</v>
      </c>
      <c r="X939" t="s">
        <v>14515</v>
      </c>
      <c r="Y939" t="s">
        <v>625</v>
      </c>
      <c r="Z939" t="s">
        <v>11838</v>
      </c>
      <c r="AA939" t="s">
        <v>256</v>
      </c>
      <c r="AB939" t="s">
        <v>11990</v>
      </c>
      <c r="AC939">
        <v>90.558750000000003</v>
      </c>
      <c r="AD939">
        <v>0.86275000000000002</v>
      </c>
      <c r="AE939" s="6">
        <v>44582</v>
      </c>
      <c r="AF939" s="6">
        <v>48234</v>
      </c>
      <c r="AG939" t="s">
        <v>2158</v>
      </c>
      <c r="AH939">
        <v>9.7583330000000004</v>
      </c>
      <c r="AI939">
        <v>7.9841509925142002</v>
      </c>
      <c r="AJ939">
        <v>75.579127</v>
      </c>
      <c r="AK939">
        <v>4.8246235545668803</v>
      </c>
      <c r="AL939">
        <v>214</v>
      </c>
      <c r="AM939">
        <v>209</v>
      </c>
      <c r="AN939">
        <v>3.57</v>
      </c>
      <c r="AO939" t="s">
        <v>11991</v>
      </c>
      <c r="AP939">
        <v>1</v>
      </c>
      <c r="AQ939">
        <v>4</v>
      </c>
      <c r="AR939">
        <v>3.82752886469728</v>
      </c>
      <c r="AS939">
        <v>-1.26340632401511E-2</v>
      </c>
      <c r="AT939">
        <v>-0.41351560181800101</v>
      </c>
      <c r="AU939">
        <v>-9.5402862306912001E-2</v>
      </c>
      <c r="AV939">
        <v>-3.6606555154654301</v>
      </c>
    </row>
    <row r="940" spans="1:48" x14ac:dyDescent="0.25">
      <c r="A940" t="s">
        <v>14587</v>
      </c>
      <c r="B940" s="6">
        <v>44664</v>
      </c>
      <c r="C940" t="s">
        <v>14588</v>
      </c>
      <c r="D940" t="s">
        <v>212</v>
      </c>
      <c r="E940">
        <v>67645368.799999997</v>
      </c>
      <c r="F940">
        <v>66677429.200000003</v>
      </c>
      <c r="G940">
        <v>2.4706156819037699E-2</v>
      </c>
      <c r="H940">
        <v>5.6527779999999996</v>
      </c>
      <c r="I940">
        <v>4.9772360000000004</v>
      </c>
      <c r="J940">
        <v>4.1944299999999997</v>
      </c>
      <c r="K940">
        <v>4.1944299999999997</v>
      </c>
      <c r="L940">
        <v>152.813099999999</v>
      </c>
      <c r="M940">
        <v>153</v>
      </c>
      <c r="N940">
        <v>4.9553539999999998</v>
      </c>
      <c r="O940">
        <v>-5.1900000000004699E-2</v>
      </c>
      <c r="P940">
        <v>-1.4136093757444801</v>
      </c>
      <c r="Q940">
        <v>-7.6570862702302396</v>
      </c>
      <c r="R940">
        <v>97.237499999999997</v>
      </c>
      <c r="S940">
        <v>98.203500000000005</v>
      </c>
      <c r="T940">
        <v>97.237499999999997</v>
      </c>
      <c r="U940">
        <v>98.203500000000005</v>
      </c>
      <c r="V940" t="s">
        <v>11987</v>
      </c>
      <c r="W940" t="s">
        <v>6940</v>
      </c>
      <c r="X940" t="s">
        <v>14515</v>
      </c>
      <c r="Y940" t="s">
        <v>625</v>
      </c>
      <c r="Z940" t="s">
        <v>11838</v>
      </c>
      <c r="AA940" t="s">
        <v>256</v>
      </c>
      <c r="AB940" t="s">
        <v>11990</v>
      </c>
      <c r="AC940">
        <v>98.569096999999999</v>
      </c>
      <c r="AD940">
        <v>1.3315969999999999</v>
      </c>
      <c r="AE940" s="6">
        <v>43082</v>
      </c>
      <c r="AF940" s="6">
        <v>46734</v>
      </c>
      <c r="AG940" t="s">
        <v>2158</v>
      </c>
      <c r="AH940">
        <v>5.6527779999999996</v>
      </c>
      <c r="AI940">
        <v>4.9772359659143097</v>
      </c>
      <c r="AJ940">
        <v>29.097128999999999</v>
      </c>
      <c r="AK940">
        <v>4.1944300530639902</v>
      </c>
      <c r="AL940">
        <v>153</v>
      </c>
      <c r="AM940">
        <v>149</v>
      </c>
      <c r="AN940">
        <v>3.835</v>
      </c>
      <c r="AO940" t="s">
        <v>11991</v>
      </c>
      <c r="AP940">
        <v>1</v>
      </c>
      <c r="AQ940">
        <v>4</v>
      </c>
      <c r="AR940">
        <v>3.82752886469728</v>
      </c>
      <c r="AS940">
        <v>-1.26340632401511E-2</v>
      </c>
      <c r="AT940">
        <v>-0.41351560181800101</v>
      </c>
      <c r="AU940">
        <v>-9.5402862306912001E-2</v>
      </c>
      <c r="AV940">
        <v>-4.6095874501843799</v>
      </c>
    </row>
    <row r="941" spans="1:48" x14ac:dyDescent="0.25">
      <c r="A941" t="s">
        <v>16603</v>
      </c>
      <c r="B941" s="6">
        <v>44664</v>
      </c>
      <c r="C941" t="s">
        <v>16604</v>
      </c>
      <c r="D941" t="s">
        <v>237</v>
      </c>
      <c r="E941">
        <v>184605563.80000001</v>
      </c>
      <c r="F941">
        <v>164702776.90000001</v>
      </c>
      <c r="G941">
        <v>6.1027737350822002E-2</v>
      </c>
      <c r="H941">
        <v>6.4401989999999998</v>
      </c>
      <c r="I941">
        <v>5.0524779999999998</v>
      </c>
      <c r="J941">
        <v>6.2228820000000002</v>
      </c>
      <c r="K941">
        <v>6.2228820000000002</v>
      </c>
      <c r="L941">
        <v>353.57170000000002</v>
      </c>
      <c r="M941">
        <v>358</v>
      </c>
      <c r="N941">
        <v>5.0329759999999997</v>
      </c>
      <c r="O941">
        <v>0.11879999999999601</v>
      </c>
      <c r="P941">
        <v>-5.6468678610386203</v>
      </c>
      <c r="Q941">
        <v>-10.805409356381</v>
      </c>
      <c r="R941">
        <v>87.5</v>
      </c>
      <c r="S941">
        <v>89.5</v>
      </c>
      <c r="T941">
        <v>84.4375</v>
      </c>
      <c r="U941">
        <v>86.367500000000007</v>
      </c>
      <c r="V941" t="s">
        <v>11987</v>
      </c>
      <c r="W941" t="s">
        <v>6550</v>
      </c>
      <c r="X941" t="s">
        <v>14515</v>
      </c>
      <c r="Y941" t="s">
        <v>625</v>
      </c>
      <c r="Z941" t="s">
        <v>11839</v>
      </c>
      <c r="AA941" t="s">
        <v>268</v>
      </c>
      <c r="AB941" t="s">
        <v>753</v>
      </c>
      <c r="AC941">
        <v>86.096093999999994</v>
      </c>
      <c r="AD941">
        <v>1.71875</v>
      </c>
      <c r="AE941" s="6">
        <v>44334</v>
      </c>
      <c r="AF941" s="6">
        <v>47986</v>
      </c>
      <c r="AG941" t="s">
        <v>2525</v>
      </c>
      <c r="AH941">
        <v>6.4401989999999998</v>
      </c>
      <c r="AI941">
        <v>5.0524782919655298</v>
      </c>
      <c r="AJ941">
        <v>39.282462000000002</v>
      </c>
      <c r="AK941">
        <v>6.2228816971042997</v>
      </c>
      <c r="AL941">
        <v>358</v>
      </c>
      <c r="AM941">
        <v>352</v>
      </c>
      <c r="AN941">
        <v>4.125</v>
      </c>
      <c r="AO941" t="s">
        <v>11991</v>
      </c>
      <c r="AP941">
        <v>0.96499999999999997</v>
      </c>
      <c r="AQ941">
        <v>2</v>
      </c>
      <c r="AR941">
        <v>58.148982215931497</v>
      </c>
      <c r="AS941">
        <v>4.07150189156553E-2</v>
      </c>
      <c r="AT941">
        <v>1.02764413268932</v>
      </c>
      <c r="AU941">
        <v>0.38186357333245202</v>
      </c>
      <c r="AV941">
        <v>2.5101138766028002</v>
      </c>
    </row>
    <row r="942" spans="1:48" x14ac:dyDescent="0.25">
      <c r="A942" t="s">
        <v>21530</v>
      </c>
      <c r="B942" s="6">
        <v>44664</v>
      </c>
      <c r="C942" t="s">
        <v>21531</v>
      </c>
      <c r="D942" t="s">
        <v>643</v>
      </c>
      <c r="E942">
        <v>81174442.200000003</v>
      </c>
      <c r="F942">
        <v>74601341.700000003</v>
      </c>
      <c r="G942">
        <v>2.7642224219527198E-2</v>
      </c>
      <c r="H942">
        <v>6.7583330000000004</v>
      </c>
      <c r="I942">
        <v>5.5439639999999999</v>
      </c>
      <c r="J942">
        <v>6.519158</v>
      </c>
      <c r="K942">
        <v>6.519158</v>
      </c>
      <c r="L942">
        <v>382.3562</v>
      </c>
      <c r="M942">
        <v>383</v>
      </c>
      <c r="N942">
        <v>5.5166719999999998</v>
      </c>
      <c r="O942">
        <v>0.64200000000000901</v>
      </c>
      <c r="P942">
        <v>-4.4150900935405302</v>
      </c>
      <c r="Q942">
        <v>-7.6171072799786499</v>
      </c>
      <c r="R942">
        <v>90.706249999999997</v>
      </c>
      <c r="S942">
        <v>91.52225</v>
      </c>
      <c r="T942">
        <v>90.706249999999997</v>
      </c>
      <c r="U942">
        <v>91.52225</v>
      </c>
      <c r="V942" t="s">
        <v>11987</v>
      </c>
      <c r="W942" t="s">
        <v>21312</v>
      </c>
      <c r="X942" t="s">
        <v>14515</v>
      </c>
      <c r="Y942" t="s">
        <v>625</v>
      </c>
      <c r="Z942" t="s">
        <v>11839</v>
      </c>
      <c r="AA942" t="s">
        <v>290</v>
      </c>
      <c r="AB942" t="s">
        <v>753</v>
      </c>
      <c r="AC942">
        <v>91.902500000000003</v>
      </c>
      <c r="AD942">
        <v>1.19625</v>
      </c>
      <c r="AE942" s="6">
        <v>44582</v>
      </c>
      <c r="AF942" s="6">
        <v>47139</v>
      </c>
      <c r="AG942" t="s">
        <v>21062</v>
      </c>
      <c r="AH942">
        <v>6.7583330000000004</v>
      </c>
      <c r="AI942">
        <v>5.5439639578659303</v>
      </c>
      <c r="AJ942">
        <v>37.023412</v>
      </c>
      <c r="AK942">
        <v>6.51915766705892</v>
      </c>
      <c r="AL942">
        <v>383</v>
      </c>
      <c r="AM942">
        <v>381</v>
      </c>
      <c r="AN942">
        <v>4.95</v>
      </c>
      <c r="AO942" t="s">
        <v>11991</v>
      </c>
      <c r="AP942">
        <v>1</v>
      </c>
      <c r="AQ942">
        <v>3</v>
      </c>
      <c r="AR942">
        <v>51.556599637287697</v>
      </c>
      <c r="AS942">
        <v>1.0195142857369801E-3</v>
      </c>
      <c r="AT942">
        <v>-9.7497084647521604E-2</v>
      </c>
      <c r="AU942">
        <v>-4.8494197762046498E-2</v>
      </c>
      <c r="AV942">
        <v>8.6782333963533603E-2</v>
      </c>
    </row>
    <row r="943" spans="1:48" x14ac:dyDescent="0.25">
      <c r="A943" t="s">
        <v>18652</v>
      </c>
      <c r="B943" s="6">
        <v>44664</v>
      </c>
      <c r="C943" t="s">
        <v>18653</v>
      </c>
      <c r="D943" t="s">
        <v>266</v>
      </c>
      <c r="E943">
        <v>101468053.2</v>
      </c>
      <c r="F943">
        <v>92074789.200000003</v>
      </c>
      <c r="G943">
        <v>3.4116704994882903E-2</v>
      </c>
      <c r="H943">
        <v>4.963889</v>
      </c>
      <c r="I943">
        <v>4.4137409999999999</v>
      </c>
      <c r="J943">
        <v>5.927702</v>
      </c>
      <c r="K943">
        <v>5.927702</v>
      </c>
      <c r="L943">
        <v>328.02190000000002</v>
      </c>
      <c r="M943">
        <v>329</v>
      </c>
      <c r="N943">
        <v>4.3940970000000004</v>
      </c>
      <c r="O943">
        <v>0.71460000000000901</v>
      </c>
      <c r="P943">
        <v>-3.7933433287006699</v>
      </c>
      <c r="Q943">
        <v>-7.0810550289567704</v>
      </c>
      <c r="R943">
        <v>90.6</v>
      </c>
      <c r="S943">
        <v>91.6</v>
      </c>
      <c r="T943">
        <v>90.6</v>
      </c>
      <c r="U943">
        <v>91.6</v>
      </c>
      <c r="V943" t="s">
        <v>11987</v>
      </c>
      <c r="W943" t="s">
        <v>18379</v>
      </c>
      <c r="X943" t="s">
        <v>14515</v>
      </c>
      <c r="Y943" t="s">
        <v>625</v>
      </c>
      <c r="Z943" t="s">
        <v>11839</v>
      </c>
      <c r="AA943" t="s">
        <v>290</v>
      </c>
      <c r="AB943" t="s">
        <v>753</v>
      </c>
      <c r="AC943">
        <v>90.742638999999997</v>
      </c>
      <c r="AD943">
        <v>0.14263899999999999</v>
      </c>
      <c r="AE943" s="6">
        <v>44462</v>
      </c>
      <c r="AF943" s="6">
        <v>46482</v>
      </c>
      <c r="AG943" t="s">
        <v>3657</v>
      </c>
      <c r="AH943">
        <v>4.963889</v>
      </c>
      <c r="AI943">
        <v>4.4137412922524204</v>
      </c>
      <c r="AJ943">
        <v>22.808374000000001</v>
      </c>
      <c r="AK943">
        <v>5.9277023558792399</v>
      </c>
      <c r="AL943">
        <v>329</v>
      </c>
      <c r="AM943">
        <v>322</v>
      </c>
      <c r="AN943">
        <v>3.95</v>
      </c>
      <c r="AO943" t="s">
        <v>11991</v>
      </c>
      <c r="AP943">
        <v>1</v>
      </c>
      <c r="AQ943">
        <v>3</v>
      </c>
      <c r="AR943">
        <v>52.977435066915596</v>
      </c>
      <c r="AS943">
        <v>6.3599426201498901E-2</v>
      </c>
      <c r="AT943">
        <v>1.1180950760619399</v>
      </c>
      <c r="AU943">
        <v>0.41789849210348901</v>
      </c>
      <c r="AV943">
        <v>4.1072649995946602</v>
      </c>
    </row>
    <row r="944" spans="1:48" x14ac:dyDescent="0.25">
      <c r="A944" t="s">
        <v>14589</v>
      </c>
      <c r="B944" s="6">
        <v>44664</v>
      </c>
      <c r="C944" t="s">
        <v>14590</v>
      </c>
      <c r="D944" t="s">
        <v>266</v>
      </c>
      <c r="E944">
        <v>81174442.200000003</v>
      </c>
      <c r="F944">
        <v>80532375.099999994</v>
      </c>
      <c r="G944">
        <v>2.9839865037157302E-2</v>
      </c>
      <c r="H944">
        <v>2.9611109999999998</v>
      </c>
      <c r="I944">
        <v>2.71184</v>
      </c>
      <c r="J944">
        <v>5.3740579999999998</v>
      </c>
      <c r="K944">
        <v>5.3740579999999998</v>
      </c>
      <c r="L944">
        <v>281.76909999999998</v>
      </c>
      <c r="M944">
        <v>283</v>
      </c>
      <c r="N944">
        <v>2.6978390000000001</v>
      </c>
      <c r="O944">
        <v>0.56739999999999502</v>
      </c>
      <c r="P944">
        <v>-1.16161710999213</v>
      </c>
      <c r="Q944">
        <v>-3.9855698893733802</v>
      </c>
      <c r="R944">
        <v>99</v>
      </c>
      <c r="S944">
        <v>100</v>
      </c>
      <c r="T944">
        <v>99</v>
      </c>
      <c r="U944">
        <v>100</v>
      </c>
      <c r="V944" t="s">
        <v>11987</v>
      </c>
      <c r="W944" t="s">
        <v>7137</v>
      </c>
      <c r="X944" t="s">
        <v>14515</v>
      </c>
      <c r="Y944" t="s">
        <v>625</v>
      </c>
      <c r="Z944" t="s">
        <v>11839</v>
      </c>
      <c r="AA944" t="s">
        <v>290</v>
      </c>
      <c r="AB944" t="s">
        <v>753</v>
      </c>
      <c r="AC944">
        <v>99.209028000000004</v>
      </c>
      <c r="AD944">
        <v>0.20902799999999999</v>
      </c>
      <c r="AE944" s="6">
        <v>43742</v>
      </c>
      <c r="AF944" s="6">
        <v>45751</v>
      </c>
      <c r="AG944" t="s">
        <v>3657</v>
      </c>
      <c r="AH944">
        <v>2.9611109999999998</v>
      </c>
      <c r="AI944">
        <v>2.7118401242580399</v>
      </c>
      <c r="AJ944">
        <v>8.9899100000000001</v>
      </c>
      <c r="AK944">
        <v>5.37405842582712</v>
      </c>
      <c r="AL944">
        <v>283</v>
      </c>
      <c r="AM944">
        <v>268</v>
      </c>
      <c r="AN944">
        <v>5.375</v>
      </c>
      <c r="AO944" t="s">
        <v>11991</v>
      </c>
      <c r="AP944">
        <v>1</v>
      </c>
      <c r="AQ944">
        <v>3</v>
      </c>
      <c r="AR944">
        <v>52.977435066915596</v>
      </c>
      <c r="AS944">
        <v>6.3599426201498901E-2</v>
      </c>
      <c r="AT944">
        <v>1.1180950760619399</v>
      </c>
      <c r="AU944">
        <v>0.41789849210348901</v>
      </c>
      <c r="AV944">
        <v>4.1072649995946602</v>
      </c>
    </row>
    <row r="945" spans="1:48" x14ac:dyDescent="0.25">
      <c r="A945" t="s">
        <v>18654</v>
      </c>
      <c r="B945" s="6">
        <v>44664</v>
      </c>
      <c r="C945" t="s">
        <v>18655</v>
      </c>
      <c r="D945" t="s">
        <v>266</v>
      </c>
      <c r="E945">
        <v>101468053.2</v>
      </c>
      <c r="F945">
        <v>88969584.700000003</v>
      </c>
      <c r="G945">
        <v>3.2966125698546497E-2</v>
      </c>
      <c r="H945">
        <v>9.963889</v>
      </c>
      <c r="I945">
        <v>7.5681219999999998</v>
      </c>
      <c r="J945">
        <v>6.4975630000000004</v>
      </c>
      <c r="K945">
        <v>6.4975630000000004</v>
      </c>
      <c r="L945">
        <v>380.54430000000002</v>
      </c>
      <c r="M945">
        <v>381</v>
      </c>
      <c r="N945">
        <v>7.5439610000000004</v>
      </c>
      <c r="O945">
        <v>1.2191999999999901</v>
      </c>
      <c r="P945">
        <v>-4.90028222353732</v>
      </c>
      <c r="Q945">
        <v>-9.9851660988764603</v>
      </c>
      <c r="R945">
        <v>87.5</v>
      </c>
      <c r="S945">
        <v>89.5</v>
      </c>
      <c r="T945">
        <v>87.5</v>
      </c>
      <c r="U945">
        <v>89.5</v>
      </c>
      <c r="V945" t="s">
        <v>11987</v>
      </c>
      <c r="W945" t="s">
        <v>18378</v>
      </c>
      <c r="X945" t="s">
        <v>14515</v>
      </c>
      <c r="Y945" t="s">
        <v>625</v>
      </c>
      <c r="Z945" t="s">
        <v>11839</v>
      </c>
      <c r="AA945" t="s">
        <v>290</v>
      </c>
      <c r="AB945" t="s">
        <v>753</v>
      </c>
      <c r="AC945">
        <v>87.682361</v>
      </c>
      <c r="AD945">
        <v>0.182361</v>
      </c>
      <c r="AE945" s="6">
        <v>44462</v>
      </c>
      <c r="AF945" s="6">
        <v>48309</v>
      </c>
      <c r="AG945" t="s">
        <v>3657</v>
      </c>
      <c r="AH945">
        <v>9.963889</v>
      </c>
      <c r="AI945">
        <v>7.5681218545347502</v>
      </c>
      <c r="AJ945">
        <v>70.488488000000004</v>
      </c>
      <c r="AK945">
        <v>6.4975625503258696</v>
      </c>
      <c r="AL945">
        <v>381</v>
      </c>
      <c r="AM945">
        <v>376</v>
      </c>
      <c r="AN945">
        <v>5.05</v>
      </c>
      <c r="AO945" t="s">
        <v>11991</v>
      </c>
      <c r="AP945">
        <v>1</v>
      </c>
      <c r="AQ945">
        <v>3</v>
      </c>
      <c r="AR945">
        <v>52.977435066915596</v>
      </c>
      <c r="AS945">
        <v>6.3599426201498901E-2</v>
      </c>
      <c r="AT945">
        <v>1.1180950760619399</v>
      </c>
      <c r="AU945">
        <v>0.41789849210348901</v>
      </c>
      <c r="AV945">
        <v>4.1072649995946602</v>
      </c>
    </row>
    <row r="946" spans="1:48" x14ac:dyDescent="0.25">
      <c r="A946" t="s">
        <v>14591</v>
      </c>
      <c r="B946" s="6">
        <v>44664</v>
      </c>
      <c r="C946" t="s">
        <v>14592</v>
      </c>
      <c r="D946" t="s">
        <v>266</v>
      </c>
      <c r="E946">
        <v>101468053.2</v>
      </c>
      <c r="F946">
        <v>101975393.5</v>
      </c>
      <c r="G946">
        <v>3.7785200979064897E-2</v>
      </c>
      <c r="H946">
        <v>2</v>
      </c>
      <c r="I946">
        <v>1.8750290000000001</v>
      </c>
      <c r="J946">
        <v>5.1510949999999998</v>
      </c>
      <c r="K946">
        <v>5.1510949999999998</v>
      </c>
      <c r="L946">
        <v>280.80949999999899</v>
      </c>
      <c r="M946">
        <v>282</v>
      </c>
      <c r="N946">
        <v>1.867146</v>
      </c>
      <c r="O946">
        <v>0.18499999999999001</v>
      </c>
      <c r="P946">
        <v>-0.49869420741306397</v>
      </c>
      <c r="Q946">
        <v>-3.52530710424071</v>
      </c>
      <c r="R946">
        <v>100.5</v>
      </c>
      <c r="S946">
        <v>101.5</v>
      </c>
      <c r="T946">
        <v>100.5</v>
      </c>
      <c r="U946">
        <v>101.5</v>
      </c>
      <c r="V946" t="s">
        <v>11987</v>
      </c>
      <c r="W946" t="s">
        <v>7135</v>
      </c>
      <c r="X946" t="s">
        <v>14515</v>
      </c>
      <c r="Y946" t="s">
        <v>625</v>
      </c>
      <c r="Z946" t="s">
        <v>11839</v>
      </c>
      <c r="AA946" t="s">
        <v>290</v>
      </c>
      <c r="AB946" t="s">
        <v>753</v>
      </c>
      <c r="AC946">
        <v>100.5</v>
      </c>
      <c r="AD946">
        <v>0</v>
      </c>
      <c r="AE946" s="6">
        <v>43573</v>
      </c>
      <c r="AF946" s="6">
        <v>45400</v>
      </c>
      <c r="AG946" t="s">
        <v>3657</v>
      </c>
      <c r="AH946">
        <v>2</v>
      </c>
      <c r="AI946">
        <v>1.8750287210037899</v>
      </c>
      <c r="AJ946">
        <v>4.5450689999999998</v>
      </c>
      <c r="AK946">
        <v>5.1510945864749598</v>
      </c>
      <c r="AL946">
        <v>282</v>
      </c>
      <c r="AM946">
        <v>256</v>
      </c>
      <c r="AN946">
        <v>5.95</v>
      </c>
      <c r="AO946" t="s">
        <v>11991</v>
      </c>
      <c r="AP946">
        <v>1</v>
      </c>
      <c r="AQ946">
        <v>3</v>
      </c>
      <c r="AR946">
        <v>52.977435066915596</v>
      </c>
      <c r="AS946">
        <v>6.3599426201498901E-2</v>
      </c>
      <c r="AT946">
        <v>1.1180950760619399</v>
      </c>
      <c r="AU946">
        <v>0.41789849210348901</v>
      </c>
      <c r="AV946">
        <v>4.1072649995946602</v>
      </c>
    </row>
    <row r="947" spans="1:48" x14ac:dyDescent="0.25">
      <c r="A947" t="s">
        <v>14593</v>
      </c>
      <c r="B947" s="6">
        <v>44664</v>
      </c>
      <c r="C947" t="s">
        <v>14594</v>
      </c>
      <c r="D947" t="s">
        <v>266</v>
      </c>
      <c r="E947">
        <v>152202079.80000001</v>
      </c>
      <c r="F947">
        <v>156324430.5</v>
      </c>
      <c r="G947">
        <v>5.7923287414517299E-2</v>
      </c>
      <c r="H947">
        <v>4.0027780000000002</v>
      </c>
      <c r="I947">
        <v>3.4354089999999999</v>
      </c>
      <c r="J947">
        <v>5.7375619999999996</v>
      </c>
      <c r="K947">
        <v>5.7375619999999996</v>
      </c>
      <c r="L947">
        <v>313.044499999999</v>
      </c>
      <c r="M947">
        <v>313</v>
      </c>
      <c r="N947">
        <v>3.4183669999999999</v>
      </c>
      <c r="O947">
        <v>1.3479999999999901</v>
      </c>
      <c r="P947">
        <v>-1.4097255476131201</v>
      </c>
      <c r="Q947">
        <v>-4.4479743396388303</v>
      </c>
      <c r="R947">
        <v>99.75</v>
      </c>
      <c r="S947">
        <v>100.75</v>
      </c>
      <c r="T947">
        <v>99.75</v>
      </c>
      <c r="U947">
        <v>100.75</v>
      </c>
      <c r="V947" t="s">
        <v>11987</v>
      </c>
      <c r="W947" t="s">
        <v>7139</v>
      </c>
      <c r="X947" t="s">
        <v>14515</v>
      </c>
      <c r="Y947" t="s">
        <v>625</v>
      </c>
      <c r="Z947" t="s">
        <v>11839</v>
      </c>
      <c r="AA947" t="s">
        <v>290</v>
      </c>
      <c r="AB947" t="s">
        <v>753</v>
      </c>
      <c r="AC947">
        <v>102.708472</v>
      </c>
      <c r="AD947">
        <v>2.958472</v>
      </c>
      <c r="AE947" s="6">
        <v>44123</v>
      </c>
      <c r="AF947" s="6">
        <v>46131</v>
      </c>
      <c r="AG947" t="s">
        <v>3657</v>
      </c>
      <c r="AH947">
        <v>4.0027780000000002</v>
      </c>
      <c r="AI947">
        <v>3.4354092274687398</v>
      </c>
      <c r="AJ947">
        <v>14.659421999999999</v>
      </c>
      <c r="AK947">
        <v>5.7375619128537698</v>
      </c>
      <c r="AL947">
        <v>313</v>
      </c>
      <c r="AM947">
        <v>304</v>
      </c>
      <c r="AN947">
        <v>5.95</v>
      </c>
      <c r="AO947" t="s">
        <v>11991</v>
      </c>
      <c r="AP947">
        <v>1</v>
      </c>
      <c r="AQ947">
        <v>3</v>
      </c>
      <c r="AR947">
        <v>52.977435066915596</v>
      </c>
      <c r="AS947">
        <v>6.3599426201498901E-2</v>
      </c>
      <c r="AT947">
        <v>1.1180950760619399</v>
      </c>
      <c r="AU947">
        <v>0.41789849210348901</v>
      </c>
      <c r="AV947">
        <v>4.1072649995946602</v>
      </c>
    </row>
    <row r="948" spans="1:48" x14ac:dyDescent="0.25">
      <c r="A948" t="s">
        <v>17283</v>
      </c>
      <c r="B948" s="6">
        <v>44664</v>
      </c>
      <c r="C948" t="s">
        <v>17284</v>
      </c>
      <c r="D948" t="s">
        <v>223</v>
      </c>
      <c r="E948">
        <v>81174442.400000006</v>
      </c>
      <c r="F948">
        <v>79642274.799999997</v>
      </c>
      <c r="G948">
        <v>2.95100539204089E-2</v>
      </c>
      <c r="H948">
        <v>4.2750000000000004</v>
      </c>
      <c r="I948">
        <v>3.8853110000000002</v>
      </c>
      <c r="J948">
        <v>4.3225959999999999</v>
      </c>
      <c r="K948">
        <v>4.3225959999999999</v>
      </c>
      <c r="L948">
        <v>170.40459999999999</v>
      </c>
      <c r="M948">
        <v>170</v>
      </c>
      <c r="N948">
        <v>3.867515</v>
      </c>
      <c r="O948">
        <v>0.65189999999999404</v>
      </c>
      <c r="P948">
        <v>-1.0817278381695301</v>
      </c>
      <c r="Q948">
        <v>-6.0973506769449299</v>
      </c>
      <c r="R948">
        <v>97.268749999999997</v>
      </c>
      <c r="S948">
        <v>97.781750000000002</v>
      </c>
      <c r="T948">
        <v>97.268749999999997</v>
      </c>
      <c r="U948">
        <v>97.781750000000002</v>
      </c>
      <c r="V948" t="s">
        <v>11987</v>
      </c>
      <c r="W948" t="s">
        <v>11351</v>
      </c>
      <c r="X948" t="s">
        <v>14515</v>
      </c>
      <c r="Y948" t="s">
        <v>625</v>
      </c>
      <c r="Z948" t="s">
        <v>11838</v>
      </c>
      <c r="AA948" t="s">
        <v>256</v>
      </c>
      <c r="AB948" t="s">
        <v>11990</v>
      </c>
      <c r="AC948">
        <v>98.112499999999997</v>
      </c>
      <c r="AD948">
        <v>0.84375</v>
      </c>
      <c r="AE948" s="6">
        <v>42578</v>
      </c>
      <c r="AF948" s="6">
        <v>46230</v>
      </c>
      <c r="AG948" t="s">
        <v>2938</v>
      </c>
      <c r="AH948">
        <v>4.2750000000000004</v>
      </c>
      <c r="AI948">
        <v>3.88531066235526</v>
      </c>
      <c r="AJ948">
        <v>17.854703000000001</v>
      </c>
      <c r="AK948">
        <v>4.32259619623217</v>
      </c>
      <c r="AL948">
        <v>170</v>
      </c>
      <c r="AM948">
        <v>162</v>
      </c>
      <c r="AN948">
        <v>3.75</v>
      </c>
      <c r="AO948" t="s">
        <v>11991</v>
      </c>
      <c r="AP948">
        <v>1</v>
      </c>
      <c r="AQ948">
        <v>4</v>
      </c>
      <c r="AR948">
        <v>23.2634768065789</v>
      </c>
      <c r="AS948">
        <v>2.1025820412660299E-2</v>
      </c>
      <c r="AT948">
        <v>3.4187600197792899E-2</v>
      </c>
      <c r="AU948">
        <v>6.1721442779731399E-2</v>
      </c>
      <c r="AV948">
        <v>-0.307809437942133</v>
      </c>
    </row>
    <row r="949" spans="1:48" x14ac:dyDescent="0.25">
      <c r="A949" t="s">
        <v>17285</v>
      </c>
      <c r="B949" s="6">
        <v>44664</v>
      </c>
      <c r="C949" t="s">
        <v>17286</v>
      </c>
      <c r="D949" t="s">
        <v>223</v>
      </c>
      <c r="E949">
        <v>40587221.200000003</v>
      </c>
      <c r="F949">
        <v>37727090.5</v>
      </c>
      <c r="G949">
        <v>1.3979114439141301E-2</v>
      </c>
      <c r="H949">
        <v>7.6305560000000003</v>
      </c>
      <c r="I949">
        <v>6.5376459999999996</v>
      </c>
      <c r="J949">
        <v>4.5642969999999998</v>
      </c>
      <c r="K949">
        <v>4.5642969999999998</v>
      </c>
      <c r="L949">
        <v>186.439899999999</v>
      </c>
      <c r="M949">
        <v>186</v>
      </c>
      <c r="N949">
        <v>6.5065900000000001</v>
      </c>
      <c r="O949">
        <v>0.27639999999999798</v>
      </c>
      <c r="P949">
        <v>-2.64458463454686</v>
      </c>
      <c r="Q949">
        <v>-9.6528258711629302</v>
      </c>
      <c r="R949">
        <v>91.706249999999997</v>
      </c>
      <c r="S949">
        <v>92.405249999999995</v>
      </c>
      <c r="T949">
        <v>91.706249999999997</v>
      </c>
      <c r="U949">
        <v>92.405249999999995</v>
      </c>
      <c r="V949" t="s">
        <v>11987</v>
      </c>
      <c r="W949" t="s">
        <v>11352</v>
      </c>
      <c r="X949" t="s">
        <v>14515</v>
      </c>
      <c r="Y949" t="s">
        <v>625</v>
      </c>
      <c r="Z949" t="s">
        <v>11838</v>
      </c>
      <c r="AA949" t="s">
        <v>256</v>
      </c>
      <c r="AB949" t="s">
        <v>11990</v>
      </c>
      <c r="AC949">
        <v>92.953125</v>
      </c>
      <c r="AD949">
        <v>1.246875</v>
      </c>
      <c r="AE949" s="6">
        <v>43804</v>
      </c>
      <c r="AF949" s="6">
        <v>47457</v>
      </c>
      <c r="AG949" t="s">
        <v>2938</v>
      </c>
      <c r="AH949">
        <v>7.6305560000000003</v>
      </c>
      <c r="AI949">
        <v>6.5376460379375096</v>
      </c>
      <c r="AJ949">
        <v>50.011924</v>
      </c>
      <c r="AK949">
        <v>4.5642972504994104</v>
      </c>
      <c r="AL949">
        <v>186</v>
      </c>
      <c r="AM949">
        <v>184</v>
      </c>
      <c r="AN949">
        <v>3.375</v>
      </c>
      <c r="AO949" t="s">
        <v>11991</v>
      </c>
      <c r="AP949">
        <v>1</v>
      </c>
      <c r="AQ949">
        <v>4</v>
      </c>
      <c r="AR949">
        <v>23.2634768065789</v>
      </c>
      <c r="AS949">
        <v>2.1025820412660299E-2</v>
      </c>
      <c r="AT949">
        <v>3.4187600197792899E-2</v>
      </c>
      <c r="AU949">
        <v>6.1721442779731399E-2</v>
      </c>
      <c r="AV949">
        <v>-0.307809437942133</v>
      </c>
    </row>
    <row r="950" spans="1:48" x14ac:dyDescent="0.25">
      <c r="A950" t="s">
        <v>17287</v>
      </c>
      <c r="B950" s="6">
        <v>44664</v>
      </c>
      <c r="C950" t="s">
        <v>17288</v>
      </c>
      <c r="D950" t="s">
        <v>223</v>
      </c>
      <c r="E950">
        <v>101468053.2</v>
      </c>
      <c r="F950">
        <v>104316557.7</v>
      </c>
      <c r="G950">
        <v>3.8652678510780199E-2</v>
      </c>
      <c r="H950">
        <v>2.2416670000000001</v>
      </c>
      <c r="I950">
        <v>2.1027909999999999</v>
      </c>
      <c r="J950">
        <v>3.6377329999999999</v>
      </c>
      <c r="K950">
        <v>3.6377329999999999</v>
      </c>
      <c r="L950">
        <v>124.10829999999901</v>
      </c>
      <c r="M950">
        <v>122</v>
      </c>
      <c r="N950">
        <v>2.094017</v>
      </c>
      <c r="O950">
        <v>-7.1600000000004896E-2</v>
      </c>
      <c r="P950">
        <v>-0.159159739275993</v>
      </c>
      <c r="Q950">
        <v>-3.5420908918432699</v>
      </c>
      <c r="R950">
        <v>101.6125</v>
      </c>
      <c r="S950">
        <v>102.10175</v>
      </c>
      <c r="T950">
        <v>101.6125</v>
      </c>
      <c r="U950">
        <v>102.10175</v>
      </c>
      <c r="V950" t="s">
        <v>11987</v>
      </c>
      <c r="W950" t="s">
        <v>11349</v>
      </c>
      <c r="X950" t="s">
        <v>14515</v>
      </c>
      <c r="Y950" t="s">
        <v>625</v>
      </c>
      <c r="Z950" t="s">
        <v>11838</v>
      </c>
      <c r="AA950" t="s">
        <v>256</v>
      </c>
      <c r="AB950" t="s">
        <v>11990</v>
      </c>
      <c r="AC950">
        <v>102.807292</v>
      </c>
      <c r="AD950">
        <v>1.1947920000000001</v>
      </c>
      <c r="AE950" s="6">
        <v>41835</v>
      </c>
      <c r="AF950" s="6">
        <v>45488</v>
      </c>
      <c r="AG950" t="s">
        <v>2938</v>
      </c>
      <c r="AH950">
        <v>2.2416670000000001</v>
      </c>
      <c r="AI950">
        <v>2.10279140492224</v>
      </c>
      <c r="AJ950">
        <v>5.5428230000000003</v>
      </c>
      <c r="AK950">
        <v>3.6377334239903099</v>
      </c>
      <c r="AL950">
        <v>122</v>
      </c>
      <c r="AM950">
        <v>100</v>
      </c>
      <c r="AN950">
        <v>4.625</v>
      </c>
      <c r="AO950" t="s">
        <v>11991</v>
      </c>
      <c r="AP950">
        <v>1</v>
      </c>
      <c r="AQ950">
        <v>4</v>
      </c>
      <c r="AR950">
        <v>23.2634768065789</v>
      </c>
      <c r="AS950">
        <v>2.1025820412660299E-2</v>
      </c>
      <c r="AT950">
        <v>3.4187600197792899E-2</v>
      </c>
      <c r="AU950">
        <v>6.1721442779731399E-2</v>
      </c>
      <c r="AV950">
        <v>-0.307809437942133</v>
      </c>
    </row>
    <row r="951" spans="1:48" x14ac:dyDescent="0.25">
      <c r="A951" t="s">
        <v>14595</v>
      </c>
      <c r="B951" s="6">
        <v>44664</v>
      </c>
      <c r="C951" t="s">
        <v>14596</v>
      </c>
      <c r="D951" t="s">
        <v>237</v>
      </c>
      <c r="E951">
        <v>67645368.799999997</v>
      </c>
      <c r="F951">
        <v>68553179.099999994</v>
      </c>
      <c r="G951">
        <v>2.54011831947808E-2</v>
      </c>
      <c r="H951">
        <v>0.74722200000000005</v>
      </c>
      <c r="I951">
        <v>0.73560999999999999</v>
      </c>
      <c r="J951">
        <v>3.1771349999999998</v>
      </c>
      <c r="K951">
        <v>3.1771349999999998</v>
      </c>
      <c r="L951">
        <v>176.89789999999999</v>
      </c>
      <c r="M951">
        <v>166</v>
      </c>
      <c r="N951">
        <v>0.72619699999999998</v>
      </c>
      <c r="O951">
        <v>-0.173100000000003</v>
      </c>
      <c r="P951">
        <v>-0.31286056610217899</v>
      </c>
      <c r="Q951">
        <v>-1.0084927281015199</v>
      </c>
      <c r="R951">
        <v>100.3625</v>
      </c>
      <c r="S951">
        <v>100.50749999999999</v>
      </c>
      <c r="T951">
        <v>100.3625</v>
      </c>
      <c r="U951">
        <v>100.50749999999999</v>
      </c>
      <c r="V951" t="s">
        <v>11987</v>
      </c>
      <c r="W951" t="s">
        <v>11407</v>
      </c>
      <c r="X951" t="s">
        <v>14515</v>
      </c>
      <c r="Y951" t="s">
        <v>625</v>
      </c>
      <c r="Z951" t="s">
        <v>11838</v>
      </c>
      <c r="AA951" t="s">
        <v>11839</v>
      </c>
      <c r="AB951" t="s">
        <v>11990</v>
      </c>
      <c r="AC951">
        <v>101.34201400000001</v>
      </c>
      <c r="AD951">
        <v>0.979514</v>
      </c>
      <c r="AE951" s="6">
        <v>41291</v>
      </c>
      <c r="AF951" s="6">
        <v>44943</v>
      </c>
      <c r="AG951" t="s">
        <v>3155</v>
      </c>
      <c r="AH951">
        <v>0.74722200000000005</v>
      </c>
      <c r="AI951">
        <v>0.73561019353544599</v>
      </c>
      <c r="AJ951">
        <v>1.1518550000000001</v>
      </c>
      <c r="AK951">
        <v>3.1771345798156698</v>
      </c>
      <c r="AL951">
        <v>166</v>
      </c>
      <c r="AM951">
        <v>134</v>
      </c>
      <c r="AN951">
        <v>3.875</v>
      </c>
      <c r="AO951" t="s">
        <v>11991</v>
      </c>
      <c r="AP951">
        <v>1</v>
      </c>
      <c r="AQ951">
        <v>4</v>
      </c>
      <c r="AR951">
        <v>21.781368797708598</v>
      </c>
      <c r="AS951">
        <v>3.5426502341138602E-2</v>
      </c>
      <c r="AT951">
        <v>8.5751048371765295E-2</v>
      </c>
      <c r="AU951">
        <v>0.16368466812545801</v>
      </c>
      <c r="AV951">
        <v>0.67562007016396897</v>
      </c>
    </row>
    <row r="952" spans="1:48" x14ac:dyDescent="0.25">
      <c r="A952" t="s">
        <v>14597</v>
      </c>
      <c r="B952" s="6">
        <v>44664</v>
      </c>
      <c r="C952" t="s">
        <v>14598</v>
      </c>
      <c r="D952" t="s">
        <v>212</v>
      </c>
      <c r="E952">
        <v>60880831.799999997</v>
      </c>
      <c r="F952">
        <v>60092053</v>
      </c>
      <c r="G952">
        <v>2.2266060707639299E-2</v>
      </c>
      <c r="H952">
        <v>2.411111</v>
      </c>
      <c r="I952">
        <v>2.3010130000000002</v>
      </c>
      <c r="J952">
        <v>3.7785829999999998</v>
      </c>
      <c r="K952">
        <v>3.7785829999999998</v>
      </c>
      <c r="L952">
        <v>134.43159999999901</v>
      </c>
      <c r="M952">
        <v>131</v>
      </c>
      <c r="N952">
        <v>2.2881339999999999</v>
      </c>
      <c r="O952">
        <v>5.8699999999989302E-2</v>
      </c>
      <c r="P952">
        <v>-7.1486609645510193E-2</v>
      </c>
      <c r="Q952">
        <v>-3.1448095438112702</v>
      </c>
      <c r="R952">
        <v>98.415499999999994</v>
      </c>
      <c r="S952">
        <v>98.790499999999994</v>
      </c>
      <c r="T952">
        <v>98.415499999999994</v>
      </c>
      <c r="U952">
        <v>98.790499999999994</v>
      </c>
      <c r="V952" t="s">
        <v>11987</v>
      </c>
      <c r="W952" t="s">
        <v>8494</v>
      </c>
      <c r="X952" t="s">
        <v>14515</v>
      </c>
      <c r="Y952" t="s">
        <v>625</v>
      </c>
      <c r="Z952" t="s">
        <v>11839</v>
      </c>
      <c r="AA952" t="s">
        <v>256</v>
      </c>
      <c r="AB952" t="s">
        <v>11990</v>
      </c>
      <c r="AC952">
        <v>98.704389000000006</v>
      </c>
      <c r="AD952">
        <v>0.28888900000000001</v>
      </c>
      <c r="AE952" s="6">
        <v>43724</v>
      </c>
      <c r="AF952" s="6">
        <v>45551</v>
      </c>
      <c r="AG952" t="s">
        <v>3111</v>
      </c>
      <c r="AH952">
        <v>2.411111</v>
      </c>
      <c r="AI952">
        <v>2.30101281548699</v>
      </c>
      <c r="AJ952">
        <v>6.4591390000000004</v>
      </c>
      <c r="AK952">
        <v>3.7785832327337499</v>
      </c>
      <c r="AL952">
        <v>131</v>
      </c>
      <c r="AM952">
        <v>111</v>
      </c>
      <c r="AN952">
        <v>3.25</v>
      </c>
      <c r="AO952" t="s">
        <v>11991</v>
      </c>
      <c r="AP952">
        <v>1</v>
      </c>
      <c r="AQ952">
        <v>3</v>
      </c>
      <c r="AR952">
        <v>46.058765618296498</v>
      </c>
      <c r="AS952">
        <v>2.05328411231064E-2</v>
      </c>
      <c r="AT952">
        <v>-9.1049896545740694E-2</v>
      </c>
      <c r="AU952">
        <v>2.4324142122139802E-2</v>
      </c>
      <c r="AV952">
        <v>1.0195124850734201</v>
      </c>
    </row>
    <row r="953" spans="1:48" x14ac:dyDescent="0.25">
      <c r="A953" t="s">
        <v>14599</v>
      </c>
      <c r="B953" s="6">
        <v>44664</v>
      </c>
      <c r="C953" t="s">
        <v>14600</v>
      </c>
      <c r="D953" t="s">
        <v>212</v>
      </c>
      <c r="E953">
        <v>81174442.200000003</v>
      </c>
      <c r="F953">
        <v>82077507.900000006</v>
      </c>
      <c r="G953">
        <v>3.0412387001408501E-2</v>
      </c>
      <c r="H953">
        <v>2.1666669999999999</v>
      </c>
      <c r="I953">
        <v>2.0480360000000002</v>
      </c>
      <c r="J953">
        <v>3.6578520000000001</v>
      </c>
      <c r="K953">
        <v>3.6578520000000001</v>
      </c>
      <c r="L953">
        <v>127.7852</v>
      </c>
      <c r="M953">
        <v>126</v>
      </c>
      <c r="N953">
        <v>2.0387339999999998</v>
      </c>
      <c r="O953">
        <v>7.2199999999988898E-2</v>
      </c>
      <c r="P953">
        <v>0.26857336327581399</v>
      </c>
      <c r="Q953">
        <v>-2.80370494267</v>
      </c>
      <c r="R953">
        <v>99.862499999999997</v>
      </c>
      <c r="S953">
        <v>100.1865</v>
      </c>
      <c r="T953">
        <v>99.862499999999997</v>
      </c>
      <c r="U953">
        <v>100.1865</v>
      </c>
      <c r="V953" t="s">
        <v>11987</v>
      </c>
      <c r="W953" t="s">
        <v>8492</v>
      </c>
      <c r="X953" t="s">
        <v>14515</v>
      </c>
      <c r="Y953" t="s">
        <v>625</v>
      </c>
      <c r="Z953" t="s">
        <v>11839</v>
      </c>
      <c r="AA953" t="s">
        <v>256</v>
      </c>
      <c r="AB953" t="s">
        <v>11990</v>
      </c>
      <c r="AC953">
        <v>101.1125</v>
      </c>
      <c r="AD953">
        <v>1.25</v>
      </c>
      <c r="AE953" s="6">
        <v>43634</v>
      </c>
      <c r="AF953" s="6">
        <v>45461</v>
      </c>
      <c r="AG953" t="s">
        <v>3111</v>
      </c>
      <c r="AH953">
        <v>2.1666669999999999</v>
      </c>
      <c r="AI953">
        <v>2.0480357839746901</v>
      </c>
      <c r="AJ953">
        <v>5.2857890000000003</v>
      </c>
      <c r="AK953">
        <v>3.6578523480538201</v>
      </c>
      <c r="AL953">
        <v>126</v>
      </c>
      <c r="AM953">
        <v>103</v>
      </c>
      <c r="AN953">
        <v>3.75</v>
      </c>
      <c r="AO953" t="s">
        <v>11991</v>
      </c>
      <c r="AP953">
        <v>1</v>
      </c>
      <c r="AQ953">
        <v>3</v>
      </c>
      <c r="AR953">
        <v>46.058765618296498</v>
      </c>
      <c r="AS953">
        <v>2.05328411231064E-2</v>
      </c>
      <c r="AT953">
        <v>-9.1049896545740694E-2</v>
      </c>
      <c r="AU953">
        <v>2.4324142122139802E-2</v>
      </c>
      <c r="AV953">
        <v>1.0195124850734201</v>
      </c>
    </row>
    <row r="954" spans="1:48" x14ac:dyDescent="0.25">
      <c r="A954" t="s">
        <v>14601</v>
      </c>
      <c r="B954" s="6">
        <v>44664</v>
      </c>
      <c r="C954" t="s">
        <v>14602</v>
      </c>
      <c r="D954" t="s">
        <v>212</v>
      </c>
      <c r="E954">
        <v>108232589.59999999</v>
      </c>
      <c r="F954">
        <v>105411777.7</v>
      </c>
      <c r="G954">
        <v>3.90584931506118E-2</v>
      </c>
      <c r="H954">
        <v>5.6333330000000004</v>
      </c>
      <c r="I954">
        <v>4.9584640000000002</v>
      </c>
      <c r="J954">
        <v>4.4336700000000002</v>
      </c>
      <c r="K954">
        <v>4.4336700000000002</v>
      </c>
      <c r="L954">
        <v>176.78870000000001</v>
      </c>
      <c r="M954">
        <v>177</v>
      </c>
      <c r="N954">
        <v>4.9363770000000002</v>
      </c>
      <c r="O954">
        <v>-5.3400000000003403E-2</v>
      </c>
      <c r="P954">
        <v>-1.0896227884710099</v>
      </c>
      <c r="Q954">
        <v>-7.1593128575699598</v>
      </c>
      <c r="R954">
        <v>96.018749999999997</v>
      </c>
      <c r="S954">
        <v>96.620750000000001</v>
      </c>
      <c r="T954">
        <v>96.018749999999997</v>
      </c>
      <c r="U954">
        <v>96.620750000000001</v>
      </c>
      <c r="V954" t="s">
        <v>11987</v>
      </c>
      <c r="W954" t="s">
        <v>8496</v>
      </c>
      <c r="X954" t="s">
        <v>14515</v>
      </c>
      <c r="Y954" t="s">
        <v>625</v>
      </c>
      <c r="Z954" t="s">
        <v>11839</v>
      </c>
      <c r="AA954" t="s">
        <v>256</v>
      </c>
      <c r="AB954" t="s">
        <v>11990</v>
      </c>
      <c r="AC954">
        <v>97.393749999999997</v>
      </c>
      <c r="AD954">
        <v>1.375</v>
      </c>
      <c r="AE954" s="6">
        <v>43075</v>
      </c>
      <c r="AF954" s="6">
        <v>46727</v>
      </c>
      <c r="AG954" t="s">
        <v>3111</v>
      </c>
      <c r="AH954">
        <v>5.6333330000000004</v>
      </c>
      <c r="AI954">
        <v>4.9584635541578397</v>
      </c>
      <c r="AJ954">
        <v>28.880989</v>
      </c>
      <c r="AK954">
        <v>4.4336695695984503</v>
      </c>
      <c r="AL954">
        <v>177</v>
      </c>
      <c r="AM954">
        <v>173</v>
      </c>
      <c r="AN954">
        <v>3.75</v>
      </c>
      <c r="AO954" t="s">
        <v>11991</v>
      </c>
      <c r="AP954">
        <v>1</v>
      </c>
      <c r="AQ954">
        <v>2</v>
      </c>
      <c r="AR954">
        <v>46.058765618296498</v>
      </c>
      <c r="AS954">
        <v>2.05328411231064E-2</v>
      </c>
      <c r="AT954">
        <v>-9.1049896545740694E-2</v>
      </c>
      <c r="AU954">
        <v>2.4324142122139802E-2</v>
      </c>
      <c r="AV954">
        <v>1.0195124850734201</v>
      </c>
    </row>
    <row r="955" spans="1:48" x14ac:dyDescent="0.25">
      <c r="A955" t="s">
        <v>14603</v>
      </c>
      <c r="B955" s="6">
        <v>44664</v>
      </c>
      <c r="C955" t="s">
        <v>14604</v>
      </c>
      <c r="D955" t="s">
        <v>212</v>
      </c>
      <c r="E955">
        <v>101468053.2</v>
      </c>
      <c r="F955">
        <v>89100562.700000003</v>
      </c>
      <c r="G955">
        <v>3.30146573114617E-2</v>
      </c>
      <c r="H955">
        <v>9.0777780000000003</v>
      </c>
      <c r="I955">
        <v>7.5013209999999999</v>
      </c>
      <c r="J955">
        <v>5.1509090000000004</v>
      </c>
      <c r="K955">
        <v>5.1509090000000004</v>
      </c>
      <c r="L955">
        <v>245.58349999999999</v>
      </c>
      <c r="M955">
        <v>246</v>
      </c>
      <c r="N955">
        <v>7.4752140000000002</v>
      </c>
      <c r="O955">
        <v>-0.29499999999999998</v>
      </c>
      <c r="P955">
        <v>-4.4574084134029901</v>
      </c>
      <c r="Q955">
        <v>-11.503290492159501</v>
      </c>
      <c r="R955">
        <v>86.397000000000006</v>
      </c>
      <c r="S955">
        <v>87.069000000000003</v>
      </c>
      <c r="T955">
        <v>86.397000000000006</v>
      </c>
      <c r="U955">
        <v>87.069000000000003</v>
      </c>
      <c r="V955" t="s">
        <v>11987</v>
      </c>
      <c r="W955" t="s">
        <v>8511</v>
      </c>
      <c r="X955" t="s">
        <v>14515</v>
      </c>
      <c r="Y955" t="s">
        <v>625</v>
      </c>
      <c r="Z955" t="s">
        <v>11839</v>
      </c>
      <c r="AA955" t="s">
        <v>256</v>
      </c>
      <c r="AB955" t="s">
        <v>11990</v>
      </c>
      <c r="AC955">
        <v>87.811443999999995</v>
      </c>
      <c r="AD955">
        <v>1.414444</v>
      </c>
      <c r="AE955" s="6">
        <v>44225</v>
      </c>
      <c r="AF955" s="6">
        <v>47984</v>
      </c>
      <c r="AG955" t="s">
        <v>3111</v>
      </c>
      <c r="AH955">
        <v>9.0777780000000003</v>
      </c>
      <c r="AI955">
        <v>7.5013211253680803</v>
      </c>
      <c r="AJ955">
        <v>66.672494999999998</v>
      </c>
      <c r="AK955">
        <v>5.15090874459238</v>
      </c>
      <c r="AL955">
        <v>246</v>
      </c>
      <c r="AM955">
        <v>242</v>
      </c>
      <c r="AN955">
        <v>3.35</v>
      </c>
      <c r="AO955" t="s">
        <v>11991</v>
      </c>
      <c r="AP955">
        <v>1</v>
      </c>
      <c r="AQ955">
        <v>3</v>
      </c>
      <c r="AR955">
        <v>46.058765618296498</v>
      </c>
      <c r="AS955">
        <v>2.05328411231064E-2</v>
      </c>
      <c r="AT955">
        <v>-9.1049896545740694E-2</v>
      </c>
      <c r="AU955">
        <v>2.4324142122139802E-2</v>
      </c>
      <c r="AV955">
        <v>1.0195124850734201</v>
      </c>
    </row>
    <row r="956" spans="1:48" x14ac:dyDescent="0.25">
      <c r="A956" t="s">
        <v>14605</v>
      </c>
      <c r="B956" s="6">
        <v>44664</v>
      </c>
      <c r="C956" t="s">
        <v>14606</v>
      </c>
      <c r="D956" t="s">
        <v>212</v>
      </c>
      <c r="E956">
        <v>91321248</v>
      </c>
      <c r="F956">
        <v>84463403.099999994</v>
      </c>
      <c r="G956">
        <v>3.1296438802162298E-2</v>
      </c>
      <c r="H956">
        <v>7.411111</v>
      </c>
      <c r="I956">
        <v>6.308624</v>
      </c>
      <c r="J956">
        <v>5.0588870000000004</v>
      </c>
      <c r="K956">
        <v>5.0588870000000004</v>
      </c>
      <c r="L956">
        <v>235.82570000000001</v>
      </c>
      <c r="M956">
        <v>236</v>
      </c>
      <c r="N956">
        <v>6.2783569999999997</v>
      </c>
      <c r="O956">
        <v>4.6900000000005201E-2</v>
      </c>
      <c r="P956">
        <v>-3.5566108564545602</v>
      </c>
      <c r="Q956">
        <v>-9.1997303914185196</v>
      </c>
      <c r="R956">
        <v>92.143749999999997</v>
      </c>
      <c r="S956">
        <v>92.907749999999993</v>
      </c>
      <c r="T956">
        <v>92.143749999999997</v>
      </c>
      <c r="U956">
        <v>92.907749999999993</v>
      </c>
      <c r="V956" t="s">
        <v>11987</v>
      </c>
      <c r="W956" t="s">
        <v>8505</v>
      </c>
      <c r="X956" t="s">
        <v>14515</v>
      </c>
      <c r="Y956" t="s">
        <v>625</v>
      </c>
      <c r="Z956" t="s">
        <v>11839</v>
      </c>
      <c r="AA956" t="s">
        <v>256</v>
      </c>
      <c r="AB956" t="s">
        <v>11990</v>
      </c>
      <c r="AC956">
        <v>92.490416999999994</v>
      </c>
      <c r="AD956">
        <v>0.346667</v>
      </c>
      <c r="AE956" s="6">
        <v>43724</v>
      </c>
      <c r="AF956" s="6">
        <v>47377</v>
      </c>
      <c r="AG956" t="s">
        <v>3111</v>
      </c>
      <c r="AH956">
        <v>7.411111</v>
      </c>
      <c r="AI956">
        <v>6.30862440275751</v>
      </c>
      <c r="AJ956">
        <v>46.610875999999998</v>
      </c>
      <c r="AK956">
        <v>5.05888707389696</v>
      </c>
      <c r="AL956">
        <v>236</v>
      </c>
      <c r="AM956">
        <v>234</v>
      </c>
      <c r="AN956">
        <v>3.9</v>
      </c>
      <c r="AO956" t="s">
        <v>11991</v>
      </c>
      <c r="AP956">
        <v>1</v>
      </c>
      <c r="AQ956">
        <v>3</v>
      </c>
      <c r="AR956">
        <v>46.058765618296498</v>
      </c>
      <c r="AS956">
        <v>2.05328411231064E-2</v>
      </c>
      <c r="AT956">
        <v>-9.1049896545740694E-2</v>
      </c>
      <c r="AU956">
        <v>2.4324142122139802E-2</v>
      </c>
      <c r="AV956">
        <v>1.0195124850734201</v>
      </c>
    </row>
    <row r="957" spans="1:48" x14ac:dyDescent="0.25">
      <c r="A957" t="s">
        <v>14607</v>
      </c>
      <c r="B957" s="6">
        <v>44664</v>
      </c>
      <c r="C957" t="s">
        <v>14608</v>
      </c>
      <c r="D957" t="s">
        <v>212</v>
      </c>
      <c r="E957">
        <v>152202079.80000001</v>
      </c>
      <c r="F957">
        <v>141211018.19999999</v>
      </c>
      <c r="G957">
        <v>5.2323276435509103E-2</v>
      </c>
      <c r="H957">
        <v>8.0138890000000007</v>
      </c>
      <c r="I957">
        <v>6.6815110000000004</v>
      </c>
      <c r="J957">
        <v>5.0861700000000001</v>
      </c>
      <c r="K957">
        <v>5.0861700000000001</v>
      </c>
      <c r="L957">
        <v>238.755</v>
      </c>
      <c r="M957">
        <v>239</v>
      </c>
      <c r="N957">
        <v>6.6525970000000001</v>
      </c>
      <c r="O957">
        <v>-0.105100000000002</v>
      </c>
      <c r="P957">
        <v>-3.8483902117686699</v>
      </c>
      <c r="Q957">
        <v>-9.6747920447101201</v>
      </c>
      <c r="R957">
        <v>91.846000000000004</v>
      </c>
      <c r="S957">
        <v>92.596000000000004</v>
      </c>
      <c r="T957">
        <v>91.846000000000004</v>
      </c>
      <c r="U957">
        <v>92.596000000000004</v>
      </c>
      <c r="V957" t="s">
        <v>11987</v>
      </c>
      <c r="W957" t="s">
        <v>8510</v>
      </c>
      <c r="X957" t="s">
        <v>14515</v>
      </c>
      <c r="Y957" t="s">
        <v>625</v>
      </c>
      <c r="Z957" t="s">
        <v>11839</v>
      </c>
      <c r="AA957" t="s">
        <v>256</v>
      </c>
      <c r="AB957" t="s">
        <v>11990</v>
      </c>
      <c r="AC957">
        <v>92.778638999999998</v>
      </c>
      <c r="AD957">
        <v>0.932639</v>
      </c>
      <c r="AE957" s="6">
        <v>43853</v>
      </c>
      <c r="AF957" s="6">
        <v>47596</v>
      </c>
      <c r="AG957" t="s">
        <v>3111</v>
      </c>
      <c r="AH957">
        <v>8.0138890000000007</v>
      </c>
      <c r="AI957">
        <v>6.6815114298173102</v>
      </c>
      <c r="AJ957">
        <v>52.831063</v>
      </c>
      <c r="AK957">
        <v>5.0861696601738497</v>
      </c>
      <c r="AL957">
        <v>239</v>
      </c>
      <c r="AM957">
        <v>236</v>
      </c>
      <c r="AN957">
        <v>3.95</v>
      </c>
      <c r="AO957" t="s">
        <v>11991</v>
      </c>
      <c r="AP957">
        <v>1</v>
      </c>
      <c r="AQ957">
        <v>3</v>
      </c>
      <c r="AR957">
        <v>46.058765618296498</v>
      </c>
      <c r="AS957">
        <v>2.05328411231064E-2</v>
      </c>
      <c r="AT957">
        <v>-9.1049896545740694E-2</v>
      </c>
      <c r="AU957">
        <v>2.4324142122139802E-2</v>
      </c>
      <c r="AV957">
        <v>1.0195124850734201</v>
      </c>
    </row>
    <row r="958" spans="1:48" x14ac:dyDescent="0.25">
      <c r="A958" t="s">
        <v>14609</v>
      </c>
      <c r="B958" s="6">
        <v>44664</v>
      </c>
      <c r="C958" t="s">
        <v>14610</v>
      </c>
      <c r="D958" t="s">
        <v>212</v>
      </c>
      <c r="E958">
        <v>121761663.59999999</v>
      </c>
      <c r="F958">
        <v>118313373.3</v>
      </c>
      <c r="G958">
        <v>4.3838954047725302E-2</v>
      </c>
      <c r="H958">
        <v>7.1666670000000003</v>
      </c>
      <c r="I958">
        <v>5.960572</v>
      </c>
      <c r="J958">
        <v>5.1019639999999997</v>
      </c>
      <c r="K958">
        <v>5.1019639999999997</v>
      </c>
      <c r="L958">
        <v>240.051999999999</v>
      </c>
      <c r="M958">
        <v>241</v>
      </c>
      <c r="N958">
        <v>5.9332549999999999</v>
      </c>
      <c r="O958">
        <v>-0.34049999999999903</v>
      </c>
      <c r="P958">
        <v>-3.59456788946488</v>
      </c>
      <c r="Q958">
        <v>-9.2153004993849095</v>
      </c>
      <c r="R958">
        <v>95.668000000000006</v>
      </c>
      <c r="S958">
        <v>96.418000000000006</v>
      </c>
      <c r="T958">
        <v>95.668000000000006</v>
      </c>
      <c r="U958">
        <v>96.418000000000006</v>
      </c>
      <c r="V958" t="s">
        <v>11987</v>
      </c>
      <c r="W958" t="s">
        <v>8503</v>
      </c>
      <c r="X958" t="s">
        <v>14515</v>
      </c>
      <c r="Y958" t="s">
        <v>625</v>
      </c>
      <c r="Z958" t="s">
        <v>11839</v>
      </c>
      <c r="AA958" t="s">
        <v>256</v>
      </c>
      <c r="AB958" t="s">
        <v>11990</v>
      </c>
      <c r="AC958">
        <v>97.168000000000006</v>
      </c>
      <c r="AD958">
        <v>1.5</v>
      </c>
      <c r="AE958" s="6">
        <v>43634</v>
      </c>
      <c r="AF958" s="6">
        <v>47287</v>
      </c>
      <c r="AG958" t="s">
        <v>3111</v>
      </c>
      <c r="AH958">
        <v>7.1666670000000003</v>
      </c>
      <c r="AI958">
        <v>5.9605721771243099</v>
      </c>
      <c r="AJ958">
        <v>42.466763999999998</v>
      </c>
      <c r="AK958">
        <v>5.10196351992243</v>
      </c>
      <c r="AL958">
        <v>241</v>
      </c>
      <c r="AM958">
        <v>239</v>
      </c>
      <c r="AN958">
        <v>4.5</v>
      </c>
      <c r="AO958" t="s">
        <v>11991</v>
      </c>
      <c r="AP958">
        <v>1</v>
      </c>
      <c r="AQ958">
        <v>3</v>
      </c>
      <c r="AR958">
        <v>46.058765618296498</v>
      </c>
      <c r="AS958">
        <v>2.05328411231064E-2</v>
      </c>
      <c r="AT958">
        <v>-9.1049896545740694E-2</v>
      </c>
      <c r="AU958">
        <v>2.4324142122139802E-2</v>
      </c>
      <c r="AV958">
        <v>1.0195124850734201</v>
      </c>
    </row>
    <row r="959" spans="1:48" x14ac:dyDescent="0.25">
      <c r="A959" t="s">
        <v>14611</v>
      </c>
      <c r="B959" s="6">
        <v>44664</v>
      </c>
      <c r="C959" t="s">
        <v>14612</v>
      </c>
      <c r="D959" t="s">
        <v>212</v>
      </c>
      <c r="E959">
        <v>60880831.799999997</v>
      </c>
      <c r="F959">
        <v>63056053.399999999</v>
      </c>
      <c r="G959">
        <v>2.3364319266383299E-2</v>
      </c>
      <c r="H959">
        <v>6.3111110000000004</v>
      </c>
      <c r="I959">
        <v>5.3183990000000003</v>
      </c>
      <c r="J959">
        <v>4.6130719999999998</v>
      </c>
      <c r="K959">
        <v>4.6130719999999998</v>
      </c>
      <c r="L959">
        <v>192.93279999999999</v>
      </c>
      <c r="M959">
        <v>193</v>
      </c>
      <c r="N959">
        <v>5.293253</v>
      </c>
      <c r="O959">
        <v>2.6199999999998402E-2</v>
      </c>
      <c r="P959">
        <v>-1.6459925461161899</v>
      </c>
      <c r="Q959">
        <v>-7.0342677982274404</v>
      </c>
      <c r="R959">
        <v>102.58125</v>
      </c>
      <c r="S959">
        <v>103.44625000000001</v>
      </c>
      <c r="T959">
        <v>102.58125</v>
      </c>
      <c r="U959">
        <v>103.44625000000001</v>
      </c>
      <c r="V959" t="s">
        <v>11987</v>
      </c>
      <c r="W959" t="s">
        <v>8497</v>
      </c>
      <c r="X959" t="s">
        <v>14515</v>
      </c>
      <c r="Y959" t="s">
        <v>625</v>
      </c>
      <c r="Z959" t="s">
        <v>11839</v>
      </c>
      <c r="AA959" t="s">
        <v>256</v>
      </c>
      <c r="AB959" t="s">
        <v>11990</v>
      </c>
      <c r="AC959">
        <v>103.572917</v>
      </c>
      <c r="AD959">
        <v>0.99166699999999997</v>
      </c>
      <c r="AE959" s="6">
        <v>43322</v>
      </c>
      <c r="AF959" s="6">
        <v>46975</v>
      </c>
      <c r="AG959" t="s">
        <v>3111</v>
      </c>
      <c r="AH959">
        <v>6.3111110000000004</v>
      </c>
      <c r="AI959">
        <v>5.3183985105612104</v>
      </c>
      <c r="AJ959">
        <v>33.774760999999998</v>
      </c>
      <c r="AK959">
        <v>4.61307231624256</v>
      </c>
      <c r="AL959">
        <v>193</v>
      </c>
      <c r="AM959">
        <v>191</v>
      </c>
      <c r="AN959">
        <v>5.25</v>
      </c>
      <c r="AO959" t="s">
        <v>11991</v>
      </c>
      <c r="AP959">
        <v>1</v>
      </c>
      <c r="AQ959">
        <v>3</v>
      </c>
      <c r="AR959">
        <v>46.058765618296498</v>
      </c>
      <c r="AS959">
        <v>2.05328411231064E-2</v>
      </c>
      <c r="AT959">
        <v>-9.1049896545740694E-2</v>
      </c>
      <c r="AU959">
        <v>2.4324142122139802E-2</v>
      </c>
      <c r="AV959">
        <v>1.0195124850734201</v>
      </c>
    </row>
    <row r="960" spans="1:48" x14ac:dyDescent="0.25">
      <c r="A960" t="s">
        <v>14613</v>
      </c>
      <c r="B960" s="6">
        <v>44664</v>
      </c>
      <c r="C960" t="s">
        <v>14614</v>
      </c>
      <c r="D960" t="s">
        <v>212</v>
      </c>
      <c r="E960">
        <v>101468053.2</v>
      </c>
      <c r="F960">
        <v>111195034.40000001</v>
      </c>
      <c r="G960">
        <v>4.1201377918328903E-2</v>
      </c>
      <c r="H960">
        <v>6.6333330000000004</v>
      </c>
      <c r="I960">
        <v>5.3765549999999998</v>
      </c>
      <c r="J960">
        <v>4.7088809999999999</v>
      </c>
      <c r="K960">
        <v>4.7088809999999999</v>
      </c>
      <c r="L960">
        <v>201.659799999999</v>
      </c>
      <c r="M960">
        <v>203</v>
      </c>
      <c r="N960">
        <v>5.350644</v>
      </c>
      <c r="O960">
        <v>-0.307400000000002</v>
      </c>
      <c r="P960">
        <v>-2.1307388020776199</v>
      </c>
      <c r="Q960">
        <v>-7.4466498796835801</v>
      </c>
      <c r="R960">
        <v>107.33125</v>
      </c>
      <c r="S960">
        <v>108.12224999999999</v>
      </c>
      <c r="T960">
        <v>107.33125</v>
      </c>
      <c r="U960">
        <v>108.12224999999999</v>
      </c>
      <c r="V960" t="s">
        <v>11987</v>
      </c>
      <c r="W960" t="s">
        <v>8502</v>
      </c>
      <c r="X960" t="s">
        <v>14515</v>
      </c>
      <c r="Y960" t="s">
        <v>625</v>
      </c>
      <c r="Z960" t="s">
        <v>11839</v>
      </c>
      <c r="AA960" t="s">
        <v>256</v>
      </c>
      <c r="AB960" t="s">
        <v>11990</v>
      </c>
      <c r="AC960">
        <v>109.58625000000001</v>
      </c>
      <c r="AD960">
        <v>2.2549999999999999</v>
      </c>
      <c r="AE960" s="6">
        <v>43440</v>
      </c>
      <c r="AF960" s="6">
        <v>47093</v>
      </c>
      <c r="AG960" t="s">
        <v>3111</v>
      </c>
      <c r="AH960">
        <v>6.6333330000000004</v>
      </c>
      <c r="AI960">
        <v>5.3765551567951499</v>
      </c>
      <c r="AJ960">
        <v>35.37659</v>
      </c>
      <c r="AK960">
        <v>4.7088808605094998</v>
      </c>
      <c r="AL960">
        <v>203</v>
      </c>
      <c r="AM960">
        <v>200</v>
      </c>
      <c r="AN960">
        <v>6.15</v>
      </c>
      <c r="AO960" t="s">
        <v>11991</v>
      </c>
      <c r="AP960">
        <v>1</v>
      </c>
      <c r="AQ960">
        <v>3</v>
      </c>
      <c r="AR960">
        <v>46.058765618296498</v>
      </c>
      <c r="AS960">
        <v>2.05328411231064E-2</v>
      </c>
      <c r="AT960">
        <v>-9.1049896545740694E-2</v>
      </c>
      <c r="AU960">
        <v>2.4324142122139802E-2</v>
      </c>
      <c r="AV960">
        <v>1.0195124850734201</v>
      </c>
    </row>
    <row r="961" spans="1:48" x14ac:dyDescent="0.25">
      <c r="A961" t="s">
        <v>14615</v>
      </c>
      <c r="B961" s="6">
        <v>44664</v>
      </c>
      <c r="C961" t="s">
        <v>14616</v>
      </c>
      <c r="D961" t="s">
        <v>237</v>
      </c>
      <c r="E961">
        <v>118717622.40000001</v>
      </c>
      <c r="F961">
        <v>104679263.59999999</v>
      </c>
      <c r="G961">
        <v>3.8787072814201497E-2</v>
      </c>
      <c r="H961">
        <v>6.2388890000000004</v>
      </c>
      <c r="I961">
        <v>5.2301760000000002</v>
      </c>
      <c r="J961">
        <v>6.6832330000000004</v>
      </c>
      <c r="K961">
        <v>6.6832330000000004</v>
      </c>
      <c r="L961">
        <v>400.14019999999999</v>
      </c>
      <c r="M961">
        <v>401</v>
      </c>
      <c r="N961">
        <v>5.2071990000000001</v>
      </c>
      <c r="O961">
        <v>1.2051999999999901</v>
      </c>
      <c r="P961">
        <v>-4.1576100392406596</v>
      </c>
      <c r="Q961">
        <v>-12.267907843953999</v>
      </c>
      <c r="R961">
        <v>87</v>
      </c>
      <c r="S961">
        <v>89</v>
      </c>
      <c r="T961">
        <v>87</v>
      </c>
      <c r="U961">
        <v>89</v>
      </c>
      <c r="V961" t="s">
        <v>11987</v>
      </c>
      <c r="W961" t="s">
        <v>8772</v>
      </c>
      <c r="X961" t="s">
        <v>14515</v>
      </c>
      <c r="Y961" t="s">
        <v>625</v>
      </c>
      <c r="Z961" t="s">
        <v>11839</v>
      </c>
      <c r="AA961" t="s">
        <v>396</v>
      </c>
      <c r="AB961" t="s">
        <v>753</v>
      </c>
      <c r="AC961">
        <v>88.174999999999997</v>
      </c>
      <c r="AD961">
        <v>1.175</v>
      </c>
      <c r="AE961" s="6">
        <v>44300</v>
      </c>
      <c r="AF961" s="6">
        <v>46948</v>
      </c>
      <c r="AG961" t="s">
        <v>1462</v>
      </c>
      <c r="AH961">
        <v>6.2388890000000004</v>
      </c>
      <c r="AI961">
        <v>5.2301756904877896</v>
      </c>
      <c r="AJ961">
        <v>32.658704999999998</v>
      </c>
      <c r="AK961">
        <v>6.6832328078050196</v>
      </c>
      <c r="AL961">
        <v>401</v>
      </c>
      <c r="AM961">
        <v>398</v>
      </c>
      <c r="AN961">
        <v>4.5</v>
      </c>
      <c r="AO961" t="s">
        <v>11991</v>
      </c>
      <c r="AP961">
        <v>1</v>
      </c>
      <c r="AQ961">
        <v>3</v>
      </c>
      <c r="AR961">
        <v>38.802100584062202</v>
      </c>
      <c r="AS961">
        <v>2.5344027532767599E-2</v>
      </c>
      <c r="AT961">
        <v>1.4436428345713599</v>
      </c>
      <c r="AU961">
        <v>9.9728920815401495E-2</v>
      </c>
      <c r="AV961">
        <v>12.3525575500767</v>
      </c>
    </row>
    <row r="962" spans="1:48" x14ac:dyDescent="0.25">
      <c r="A962" t="s">
        <v>14617</v>
      </c>
      <c r="B962" s="6">
        <v>44664</v>
      </c>
      <c r="C962" t="s">
        <v>14618</v>
      </c>
      <c r="D962" t="s">
        <v>237</v>
      </c>
      <c r="E962">
        <v>91321248</v>
      </c>
      <c r="F962">
        <v>87019319.5</v>
      </c>
      <c r="G962">
        <v>3.2243488998203999E-2</v>
      </c>
      <c r="H962">
        <v>3.2405560000000002</v>
      </c>
      <c r="I962">
        <v>2.7080609999999998</v>
      </c>
      <c r="J962">
        <v>7.3407280000000004</v>
      </c>
      <c r="K962">
        <v>7.3407280000000004</v>
      </c>
      <c r="L962">
        <v>476.5625</v>
      </c>
      <c r="M962">
        <v>484</v>
      </c>
      <c r="N962">
        <v>2.6943030000000001</v>
      </c>
      <c r="O962">
        <v>1.1306</v>
      </c>
      <c r="P962">
        <v>-3.6419250509036898</v>
      </c>
      <c r="Q962">
        <v>-7.8651966495254602</v>
      </c>
      <c r="R962">
        <v>94</v>
      </c>
      <c r="S962">
        <v>96</v>
      </c>
      <c r="T962">
        <v>94</v>
      </c>
      <c r="U962">
        <v>96</v>
      </c>
      <c r="V962" t="s">
        <v>11987</v>
      </c>
      <c r="W962" t="s">
        <v>11478</v>
      </c>
      <c r="X962" t="s">
        <v>14515</v>
      </c>
      <c r="Y962" t="s">
        <v>625</v>
      </c>
      <c r="Z962" t="s">
        <v>11859</v>
      </c>
      <c r="AA962" t="s">
        <v>11839</v>
      </c>
      <c r="AB962" t="s">
        <v>753</v>
      </c>
      <c r="AC962">
        <v>95.289236000000002</v>
      </c>
      <c r="AD962">
        <v>1.289236</v>
      </c>
      <c r="AE962" s="6">
        <v>43859</v>
      </c>
      <c r="AF962" s="6">
        <v>46451</v>
      </c>
      <c r="AG962" t="s">
        <v>1462</v>
      </c>
      <c r="AH962">
        <v>3.2405560000000002</v>
      </c>
      <c r="AI962">
        <v>2.7080608300129398</v>
      </c>
      <c r="AJ962">
        <v>12.435358000000001</v>
      </c>
      <c r="AK962">
        <v>7.3407278076884399</v>
      </c>
      <c r="AL962">
        <v>484</v>
      </c>
      <c r="AM962">
        <v>473</v>
      </c>
      <c r="AN962">
        <v>5.875</v>
      </c>
      <c r="AO962" t="s">
        <v>11991</v>
      </c>
      <c r="AP962">
        <v>1</v>
      </c>
      <c r="AQ962">
        <v>3</v>
      </c>
      <c r="AR962">
        <v>38.802100584062202</v>
      </c>
      <c r="AS962">
        <v>2.5344027532767599E-2</v>
      </c>
      <c r="AT962">
        <v>1.4436428345713599</v>
      </c>
      <c r="AU962">
        <v>9.9728920815401495E-2</v>
      </c>
      <c r="AV962">
        <v>12.3525575500767</v>
      </c>
    </row>
    <row r="963" spans="1:48" x14ac:dyDescent="0.25">
      <c r="A963" t="s">
        <v>14619</v>
      </c>
      <c r="B963" s="6">
        <v>44664</v>
      </c>
      <c r="C963" t="s">
        <v>14620</v>
      </c>
      <c r="D963" t="s">
        <v>237</v>
      </c>
      <c r="E963">
        <v>106541455.8</v>
      </c>
      <c r="F963">
        <v>108270890</v>
      </c>
      <c r="G963">
        <v>4.01178872576613E-2</v>
      </c>
      <c r="H963">
        <v>1.9</v>
      </c>
      <c r="I963">
        <v>1.7625489999999999</v>
      </c>
      <c r="J963">
        <v>5.6309979999999999</v>
      </c>
      <c r="K963">
        <v>5.6309979999999999</v>
      </c>
      <c r="L963">
        <v>335.5598</v>
      </c>
      <c r="M963">
        <v>335</v>
      </c>
      <c r="N963">
        <v>1.756364</v>
      </c>
      <c r="O963">
        <v>0.38190000000000102</v>
      </c>
      <c r="P963">
        <v>-0.297381811203623</v>
      </c>
      <c r="Q963">
        <v>-0.91236731160564399</v>
      </c>
      <c r="R963">
        <v>100.95625</v>
      </c>
      <c r="S963">
        <v>101.84025</v>
      </c>
      <c r="T963">
        <v>100.95625</v>
      </c>
      <c r="U963">
        <v>101.84025</v>
      </c>
      <c r="V963" t="s">
        <v>11987</v>
      </c>
      <c r="W963" t="s">
        <v>8767</v>
      </c>
      <c r="X963" t="s">
        <v>14515</v>
      </c>
      <c r="Y963" t="s">
        <v>625</v>
      </c>
      <c r="Z963" t="s">
        <v>11859</v>
      </c>
      <c r="AA963" t="s">
        <v>11839</v>
      </c>
      <c r="AB963" t="s">
        <v>753</v>
      </c>
      <c r="AC963">
        <v>101.62325</v>
      </c>
      <c r="AD963">
        <v>0.66700000000000004</v>
      </c>
      <c r="AE963" s="6">
        <v>43536</v>
      </c>
      <c r="AF963" s="6">
        <v>45363</v>
      </c>
      <c r="AG963" t="s">
        <v>1462</v>
      </c>
      <c r="AH963">
        <v>1.65</v>
      </c>
      <c r="AI963">
        <v>1.5428759536449901</v>
      </c>
      <c r="AJ963">
        <v>3.650928</v>
      </c>
      <c r="AK963">
        <v>5.4901917855080304</v>
      </c>
      <c r="AL963">
        <v>334</v>
      </c>
      <c r="AM963">
        <v>301</v>
      </c>
      <c r="AN963">
        <v>6.67</v>
      </c>
      <c r="AO963" t="s">
        <v>11991</v>
      </c>
      <c r="AP963">
        <v>1</v>
      </c>
      <c r="AQ963">
        <v>3</v>
      </c>
      <c r="AR963">
        <v>38.802100584062202</v>
      </c>
      <c r="AS963">
        <v>2.5344027532767599E-2</v>
      </c>
      <c r="AT963">
        <v>1.4436428345713599</v>
      </c>
      <c r="AU963">
        <v>9.9728920815401495E-2</v>
      </c>
      <c r="AV963">
        <v>12.3525575500767</v>
      </c>
    </row>
    <row r="964" spans="1:48" x14ac:dyDescent="0.25">
      <c r="A964" t="s">
        <v>21532</v>
      </c>
      <c r="B964" s="6">
        <v>44664</v>
      </c>
      <c r="C964" t="s">
        <v>21533</v>
      </c>
      <c r="D964" t="s">
        <v>223</v>
      </c>
      <c r="E964">
        <v>304404159.60000002</v>
      </c>
      <c r="F964">
        <v>268115126.09999999</v>
      </c>
      <c r="G964">
        <v>9.9345377151138295E-2</v>
      </c>
      <c r="H964">
        <v>9.733333</v>
      </c>
      <c r="I964">
        <v>8.2320499999999992</v>
      </c>
      <c r="J964">
        <v>4.3952400000000003</v>
      </c>
      <c r="K964">
        <v>4.3952400000000003</v>
      </c>
      <c r="L964">
        <v>170.23509999999999</v>
      </c>
      <c r="M964">
        <v>171</v>
      </c>
      <c r="N964">
        <v>8.205076</v>
      </c>
      <c r="O964">
        <v>-2.8399999999994999E-2</v>
      </c>
      <c r="P964">
        <v>-4.45015854759309</v>
      </c>
      <c r="Q964">
        <v>-11.166225999999901</v>
      </c>
      <c r="R964">
        <v>87.311999999999998</v>
      </c>
      <c r="S964">
        <v>88.061999999999998</v>
      </c>
      <c r="T964">
        <v>87.311999999999998</v>
      </c>
      <c r="U964">
        <v>88.061999999999998</v>
      </c>
      <c r="V964" t="s">
        <v>11987</v>
      </c>
      <c r="W964" t="s">
        <v>21379</v>
      </c>
      <c r="X964" t="s">
        <v>14515</v>
      </c>
      <c r="Y964" t="s">
        <v>625</v>
      </c>
      <c r="Z964" t="s">
        <v>11894</v>
      </c>
      <c r="AA964" t="s">
        <v>374</v>
      </c>
      <c r="AB964" t="s">
        <v>11990</v>
      </c>
      <c r="AC964">
        <v>88.078666999999996</v>
      </c>
      <c r="AD964">
        <v>0.76666699999999999</v>
      </c>
      <c r="AE964" s="6">
        <v>44573</v>
      </c>
      <c r="AF964" s="6">
        <v>48225</v>
      </c>
      <c r="AG964" t="s">
        <v>3241</v>
      </c>
      <c r="AH964">
        <v>9.733333</v>
      </c>
      <c r="AI964">
        <v>8.2320498318052806</v>
      </c>
      <c r="AJ964">
        <v>78.783697000000004</v>
      </c>
      <c r="AK964">
        <v>4.3952396348028504</v>
      </c>
      <c r="AL964">
        <v>171</v>
      </c>
      <c r="AM964">
        <v>165</v>
      </c>
      <c r="AN964">
        <v>2.875</v>
      </c>
      <c r="AO964" t="s">
        <v>11991</v>
      </c>
      <c r="AP964">
        <v>1</v>
      </c>
      <c r="AQ964">
        <v>3</v>
      </c>
      <c r="AR964">
        <v>47.425290511330701</v>
      </c>
      <c r="AS964">
        <v>4.37915553048853E-2</v>
      </c>
      <c r="AT964">
        <v>1.7113026087738601</v>
      </c>
      <c r="AU964">
        <v>0.66457032354006795</v>
      </c>
      <c r="AV964">
        <v>2.9012789145692301</v>
      </c>
    </row>
    <row r="965" spans="1:48" x14ac:dyDescent="0.25">
      <c r="A965" t="s">
        <v>21534</v>
      </c>
      <c r="B965" s="6">
        <v>44664</v>
      </c>
      <c r="C965" t="s">
        <v>21535</v>
      </c>
      <c r="D965" t="s">
        <v>223</v>
      </c>
      <c r="E965">
        <v>152202079.80000001</v>
      </c>
      <c r="F965">
        <v>127627532</v>
      </c>
      <c r="G965">
        <v>4.7290152879082198E-2</v>
      </c>
      <c r="H965">
        <v>39.733333000000002</v>
      </c>
      <c r="I965">
        <v>18.581030999999999</v>
      </c>
      <c r="J965">
        <v>4.6049730000000002</v>
      </c>
      <c r="K965">
        <v>4.6049730000000002</v>
      </c>
      <c r="L965">
        <v>180.69730000000001</v>
      </c>
      <c r="M965">
        <v>180</v>
      </c>
      <c r="N965">
        <v>18.709543</v>
      </c>
      <c r="O965">
        <v>1.2211999999999801</v>
      </c>
      <c r="P965">
        <v>-7.4031604150974903</v>
      </c>
      <c r="Q965">
        <v>-14.012508</v>
      </c>
      <c r="R965">
        <v>82.853999999999999</v>
      </c>
      <c r="S965">
        <v>84.47</v>
      </c>
      <c r="T965">
        <v>82.853999999999999</v>
      </c>
      <c r="U965">
        <v>84.47</v>
      </c>
      <c r="V965" t="s">
        <v>11987</v>
      </c>
      <c r="W965" t="s">
        <v>21373</v>
      </c>
      <c r="X965" t="s">
        <v>14515</v>
      </c>
      <c r="Y965" t="s">
        <v>625</v>
      </c>
      <c r="Z965" t="s">
        <v>11894</v>
      </c>
      <c r="AA965" t="s">
        <v>374</v>
      </c>
      <c r="AB965" t="s">
        <v>11990</v>
      </c>
      <c r="AC965">
        <v>83.853999999999999</v>
      </c>
      <c r="AD965">
        <v>1</v>
      </c>
      <c r="AE965" s="6">
        <v>44573</v>
      </c>
      <c r="AF965" s="6">
        <v>59183</v>
      </c>
      <c r="AG965" t="s">
        <v>3241</v>
      </c>
      <c r="AH965">
        <v>39.733333000000002</v>
      </c>
      <c r="AI965">
        <v>18.581031073319799</v>
      </c>
      <c r="AJ965">
        <v>537.33959400000003</v>
      </c>
      <c r="AK965">
        <v>4.6049726344723103</v>
      </c>
      <c r="AL965">
        <v>180</v>
      </c>
      <c r="AM965">
        <v>199</v>
      </c>
      <c r="AN965">
        <v>3.75</v>
      </c>
      <c r="AO965" t="s">
        <v>11991</v>
      </c>
      <c r="AP965">
        <v>1</v>
      </c>
      <c r="AQ965">
        <v>3</v>
      </c>
      <c r="AR965">
        <v>47.425290511330701</v>
      </c>
      <c r="AS965">
        <v>4.37915553048853E-2</v>
      </c>
      <c r="AT965">
        <v>1.7113026087738601</v>
      </c>
      <c r="AU965">
        <v>0.66457032354006795</v>
      </c>
      <c r="AV965">
        <v>2.9012789145692301</v>
      </c>
    </row>
    <row r="966" spans="1:48" x14ac:dyDescent="0.25">
      <c r="A966" t="s">
        <v>21536</v>
      </c>
      <c r="B966" s="6">
        <v>44664</v>
      </c>
      <c r="C966" t="s">
        <v>21537</v>
      </c>
      <c r="D966" t="s">
        <v>223</v>
      </c>
      <c r="E966">
        <v>355138185.60000002</v>
      </c>
      <c r="F966">
        <v>291833621.39999998</v>
      </c>
      <c r="G966">
        <v>0.108133851339096</v>
      </c>
      <c r="H966">
        <v>29.733332999999998</v>
      </c>
      <c r="I966">
        <v>16.530771999999999</v>
      </c>
      <c r="J966">
        <v>4.7115609999999997</v>
      </c>
      <c r="K966">
        <v>4.7115609999999997</v>
      </c>
      <c r="L966">
        <v>190.88409999999999</v>
      </c>
      <c r="M966">
        <v>190</v>
      </c>
      <c r="N966">
        <v>16.616278999999999</v>
      </c>
      <c r="O966">
        <v>-0.56359999999999699</v>
      </c>
      <c r="P966">
        <v>-7.9813561720345199</v>
      </c>
      <c r="Q966">
        <v>-15.2455259999999</v>
      </c>
      <c r="R966">
        <v>81.207999999999998</v>
      </c>
      <c r="S966">
        <v>82.707999999999998</v>
      </c>
      <c r="T966">
        <v>81.207999999999998</v>
      </c>
      <c r="U966">
        <v>82.707999999999998</v>
      </c>
      <c r="V966" t="s">
        <v>11987</v>
      </c>
      <c r="W966" t="s">
        <v>21375</v>
      </c>
      <c r="X966" t="s">
        <v>14515</v>
      </c>
      <c r="Y966" t="s">
        <v>625</v>
      </c>
      <c r="Z966" t="s">
        <v>11894</v>
      </c>
      <c r="AA966" t="s">
        <v>374</v>
      </c>
      <c r="AB966" t="s">
        <v>11990</v>
      </c>
      <c r="AC966">
        <v>82.174666999999999</v>
      </c>
      <c r="AD966">
        <v>0.96666700000000005</v>
      </c>
      <c r="AE966" s="6">
        <v>44573</v>
      </c>
      <c r="AF966" s="6">
        <v>55530</v>
      </c>
      <c r="AG966" t="s">
        <v>3241</v>
      </c>
      <c r="AH966">
        <v>29.733332999999998</v>
      </c>
      <c r="AI966">
        <v>16.530771880184599</v>
      </c>
      <c r="AJ966">
        <v>393.21240999999998</v>
      </c>
      <c r="AK966">
        <v>4.7115607234559</v>
      </c>
      <c r="AL966">
        <v>190</v>
      </c>
      <c r="AM966">
        <v>210</v>
      </c>
      <c r="AN966">
        <v>3.625</v>
      </c>
      <c r="AO966" t="s">
        <v>11991</v>
      </c>
      <c r="AP966">
        <v>1</v>
      </c>
      <c r="AQ966">
        <v>3</v>
      </c>
      <c r="AR966">
        <v>47.425290511330701</v>
      </c>
      <c r="AS966">
        <v>4.37915553048853E-2</v>
      </c>
      <c r="AT966">
        <v>1.7113026087738601</v>
      </c>
      <c r="AU966">
        <v>0.66457032354006795</v>
      </c>
      <c r="AV966">
        <v>2.9012789145692301</v>
      </c>
    </row>
    <row r="967" spans="1:48" x14ac:dyDescent="0.25">
      <c r="A967" t="s">
        <v>14621</v>
      </c>
      <c r="B967" s="6">
        <v>44664</v>
      </c>
      <c r="C967" t="s">
        <v>14622</v>
      </c>
      <c r="D967" t="s">
        <v>223</v>
      </c>
      <c r="E967">
        <v>162348885</v>
      </c>
      <c r="F967">
        <v>161312990.30000001</v>
      </c>
      <c r="G967">
        <v>5.9771711129127401E-2</v>
      </c>
      <c r="H967">
        <v>5.6166669999999996</v>
      </c>
      <c r="I967">
        <v>4.9722900000000001</v>
      </c>
      <c r="J967">
        <v>3.9654349999999998</v>
      </c>
      <c r="K967">
        <v>3.9654349999999998</v>
      </c>
      <c r="L967">
        <v>130.0093</v>
      </c>
      <c r="M967">
        <v>130</v>
      </c>
      <c r="N967">
        <v>4.9501759999999999</v>
      </c>
      <c r="O967">
        <v>0.167099999999997</v>
      </c>
      <c r="P967">
        <v>-1.0098519984507199</v>
      </c>
      <c r="Q967">
        <v>-7.6154773028992704</v>
      </c>
      <c r="R967">
        <v>97.956249999999997</v>
      </c>
      <c r="S967">
        <v>98.507249999999999</v>
      </c>
      <c r="T967">
        <v>97.956249999999997</v>
      </c>
      <c r="U967">
        <v>98.507249999999999</v>
      </c>
      <c r="V967" t="s">
        <v>11987</v>
      </c>
      <c r="W967" t="s">
        <v>8740</v>
      </c>
      <c r="X967" t="s">
        <v>14515</v>
      </c>
      <c r="Y967" t="s">
        <v>625</v>
      </c>
      <c r="Z967" t="s">
        <v>11894</v>
      </c>
      <c r="AA967" t="s">
        <v>374</v>
      </c>
      <c r="AB967" t="s">
        <v>11990</v>
      </c>
      <c r="AC967">
        <v>99.361932999999993</v>
      </c>
      <c r="AD967">
        <v>1.405683</v>
      </c>
      <c r="AE967" s="6">
        <v>43069</v>
      </c>
      <c r="AF967" s="6">
        <v>46721</v>
      </c>
      <c r="AG967" t="s">
        <v>3241</v>
      </c>
      <c r="AH967">
        <v>5.6166669999999996</v>
      </c>
      <c r="AI967">
        <v>4.97229007225088</v>
      </c>
      <c r="AJ967">
        <v>28.984741</v>
      </c>
      <c r="AK967">
        <v>3.96543547407046</v>
      </c>
      <c r="AL967">
        <v>130</v>
      </c>
      <c r="AM967">
        <v>126</v>
      </c>
      <c r="AN967">
        <v>3.6669999999999998</v>
      </c>
      <c r="AO967" t="s">
        <v>11991</v>
      </c>
      <c r="AP967">
        <v>1</v>
      </c>
      <c r="AQ967">
        <v>3</v>
      </c>
      <c r="AR967">
        <v>47.425290511330701</v>
      </c>
      <c r="AS967">
        <v>4.37915553048853E-2</v>
      </c>
      <c r="AT967">
        <v>1.7113026087738601</v>
      </c>
      <c r="AU967">
        <v>0.66457032354006795</v>
      </c>
      <c r="AV967">
        <v>2.9962714213034798</v>
      </c>
    </row>
    <row r="968" spans="1:48" x14ac:dyDescent="0.25">
      <c r="A968" t="s">
        <v>14623</v>
      </c>
      <c r="B968" s="6">
        <v>44664</v>
      </c>
      <c r="C968" t="s">
        <v>14624</v>
      </c>
      <c r="D968" t="s">
        <v>223</v>
      </c>
      <c r="E968">
        <v>202936106.40000001</v>
      </c>
      <c r="F968">
        <v>207561359.19999999</v>
      </c>
      <c r="G968">
        <v>7.6908236439131195E-2</v>
      </c>
      <c r="H968">
        <v>2.7777780000000001</v>
      </c>
      <c r="I968">
        <v>2.601664</v>
      </c>
      <c r="J968">
        <v>3.4539800000000001</v>
      </c>
      <c r="K968">
        <v>3.4539800000000001</v>
      </c>
      <c r="L968">
        <v>93.831299999999999</v>
      </c>
      <c r="M968">
        <v>92</v>
      </c>
      <c r="N968">
        <v>2.5863499999999999</v>
      </c>
      <c r="O968">
        <v>7.5399999999992098E-2</v>
      </c>
      <c r="P968">
        <v>-2.6472240674002501E-2</v>
      </c>
      <c r="Q968">
        <v>-4.0506631386227996</v>
      </c>
      <c r="R968">
        <v>101.3625</v>
      </c>
      <c r="S968">
        <v>101.7585</v>
      </c>
      <c r="T968">
        <v>101.3625</v>
      </c>
      <c r="U968">
        <v>101.7585</v>
      </c>
      <c r="V968" t="s">
        <v>11987</v>
      </c>
      <c r="W968" t="s">
        <v>8736</v>
      </c>
      <c r="X968" t="s">
        <v>14515</v>
      </c>
      <c r="Y968" t="s">
        <v>625</v>
      </c>
      <c r="Z968" t="s">
        <v>11894</v>
      </c>
      <c r="AA968" t="s">
        <v>374</v>
      </c>
      <c r="AB968" t="s">
        <v>11990</v>
      </c>
      <c r="AC968">
        <v>102.279167</v>
      </c>
      <c r="AD968">
        <v>0.91666700000000001</v>
      </c>
      <c r="AE968" s="6">
        <v>42032</v>
      </c>
      <c r="AF968" s="6">
        <v>45685</v>
      </c>
      <c r="AG968" t="s">
        <v>3241</v>
      </c>
      <c r="AH968">
        <v>2.7777780000000001</v>
      </c>
      <c r="AI968">
        <v>2.6016641317913098</v>
      </c>
      <c r="AJ968">
        <v>8.262219</v>
      </c>
      <c r="AK968">
        <v>3.4539796123306901</v>
      </c>
      <c r="AL968">
        <v>92</v>
      </c>
      <c r="AM968">
        <v>76</v>
      </c>
      <c r="AN968">
        <v>4.125</v>
      </c>
      <c r="AO968" t="s">
        <v>11991</v>
      </c>
      <c r="AP968">
        <v>1</v>
      </c>
      <c r="AQ968">
        <v>3</v>
      </c>
      <c r="AR968">
        <v>47.425290511330701</v>
      </c>
      <c r="AS968">
        <v>4.37915553048853E-2</v>
      </c>
      <c r="AT968">
        <v>1.7113026087738601</v>
      </c>
      <c r="AU968">
        <v>0.66457032354006795</v>
      </c>
      <c r="AV968">
        <v>2.9962714213034798</v>
      </c>
    </row>
    <row r="969" spans="1:48" x14ac:dyDescent="0.25">
      <c r="A969" t="s">
        <v>14625</v>
      </c>
      <c r="B969" s="6">
        <v>44664</v>
      </c>
      <c r="C969" t="s">
        <v>14626</v>
      </c>
      <c r="D969" t="s">
        <v>223</v>
      </c>
      <c r="E969">
        <v>152202079.80000001</v>
      </c>
      <c r="F969">
        <v>157675012.40000001</v>
      </c>
      <c r="G969">
        <v>5.8423721947741002E-2</v>
      </c>
      <c r="H969">
        <v>22.811111</v>
      </c>
      <c r="I969">
        <v>13.882441999999999</v>
      </c>
      <c r="J969">
        <v>4.5777789999999996</v>
      </c>
      <c r="K969">
        <v>4.5777789999999996</v>
      </c>
      <c r="L969">
        <v>165.25359999999901</v>
      </c>
      <c r="M969">
        <v>164</v>
      </c>
      <c r="N969">
        <v>13.654941000000001</v>
      </c>
      <c r="O969">
        <v>0.32479999999999098</v>
      </c>
      <c r="P969">
        <v>-5.1754396336589199</v>
      </c>
      <c r="Q969">
        <v>-16.708790771587498</v>
      </c>
      <c r="R969">
        <v>102.675</v>
      </c>
      <c r="S969">
        <v>104.17400000000001</v>
      </c>
      <c r="T969">
        <v>102.675</v>
      </c>
      <c r="U969">
        <v>104.17400000000001</v>
      </c>
      <c r="V969" t="s">
        <v>11987</v>
      </c>
      <c r="W969" t="s">
        <v>8745</v>
      </c>
      <c r="X969" t="s">
        <v>14515</v>
      </c>
      <c r="Y969" t="s">
        <v>625</v>
      </c>
      <c r="Z969" t="s">
        <v>11894</v>
      </c>
      <c r="AA969" t="s">
        <v>374</v>
      </c>
      <c r="AB969" t="s">
        <v>11990</v>
      </c>
      <c r="AC969">
        <v>103.595833</v>
      </c>
      <c r="AD969">
        <v>0.92083300000000001</v>
      </c>
      <c r="AE969" s="6">
        <v>42045</v>
      </c>
      <c r="AF969" s="6">
        <v>53003</v>
      </c>
      <c r="AG969" t="s">
        <v>3241</v>
      </c>
      <c r="AH969">
        <v>22.811111</v>
      </c>
      <c r="AI969">
        <v>13.882441726134401</v>
      </c>
      <c r="AJ969">
        <v>263.877026</v>
      </c>
      <c r="AK969">
        <v>4.5777788066218701</v>
      </c>
      <c r="AL969">
        <v>164</v>
      </c>
      <c r="AM969">
        <v>202</v>
      </c>
      <c r="AN969">
        <v>4.875</v>
      </c>
      <c r="AO969" t="s">
        <v>11991</v>
      </c>
      <c r="AP969">
        <v>1</v>
      </c>
      <c r="AQ969">
        <v>3</v>
      </c>
      <c r="AR969">
        <v>47.425290511330701</v>
      </c>
      <c r="AS969">
        <v>4.37915553048853E-2</v>
      </c>
      <c r="AT969">
        <v>1.7113026087738601</v>
      </c>
      <c r="AU969">
        <v>0.66457032354006795</v>
      </c>
      <c r="AV969">
        <v>2.9962714213034798</v>
      </c>
    </row>
    <row r="970" spans="1:48" x14ac:dyDescent="0.25">
      <c r="A970" t="s">
        <v>14627</v>
      </c>
      <c r="B970" s="6">
        <v>44664</v>
      </c>
      <c r="C970" t="s">
        <v>14628</v>
      </c>
      <c r="D970" t="s">
        <v>223</v>
      </c>
      <c r="E970">
        <v>101468053.2</v>
      </c>
      <c r="F970">
        <v>123795732</v>
      </c>
      <c r="G970">
        <v>4.5870346318340902E-2</v>
      </c>
      <c r="H970">
        <v>18.502777999999999</v>
      </c>
      <c r="I970">
        <v>11.424239999999999</v>
      </c>
      <c r="J970">
        <v>4.6060080000000001</v>
      </c>
      <c r="K970">
        <v>4.6060080000000001</v>
      </c>
      <c r="L970">
        <v>167.33789999999999</v>
      </c>
      <c r="M970">
        <v>170</v>
      </c>
      <c r="N970">
        <v>11.259974</v>
      </c>
      <c r="O970">
        <v>0.27410000000001</v>
      </c>
      <c r="P970">
        <v>-3.7625394999727599</v>
      </c>
      <c r="Q970">
        <v>-14.59372775662</v>
      </c>
      <c r="R970">
        <v>118.89700000000001</v>
      </c>
      <c r="S970">
        <v>120.32299999999999</v>
      </c>
      <c r="T970">
        <v>118.89700000000001</v>
      </c>
      <c r="U970">
        <v>120.32299999999999</v>
      </c>
      <c r="V970" t="s">
        <v>11987</v>
      </c>
      <c r="W970" t="s">
        <v>8744</v>
      </c>
      <c r="X970" t="s">
        <v>14515</v>
      </c>
      <c r="Y970" t="s">
        <v>625</v>
      </c>
      <c r="Z970" t="s">
        <v>11894</v>
      </c>
      <c r="AA970" t="s">
        <v>374</v>
      </c>
      <c r="AB970" t="s">
        <v>11990</v>
      </c>
      <c r="AC970">
        <v>122.004639</v>
      </c>
      <c r="AD970">
        <v>3.1076389999999998</v>
      </c>
      <c r="AE970" s="6">
        <v>40470</v>
      </c>
      <c r="AF970" s="6">
        <v>51428</v>
      </c>
      <c r="AG970" t="s">
        <v>3241</v>
      </c>
      <c r="AH970">
        <v>18.502777999999999</v>
      </c>
      <c r="AI970">
        <v>11.424239813745601</v>
      </c>
      <c r="AJ970">
        <v>178.63735600000001</v>
      </c>
      <c r="AK970">
        <v>4.6060076013059001</v>
      </c>
      <c r="AL970">
        <v>170</v>
      </c>
      <c r="AM970">
        <v>202</v>
      </c>
      <c r="AN970">
        <v>6.25</v>
      </c>
      <c r="AO970" t="s">
        <v>11991</v>
      </c>
      <c r="AP970">
        <v>1</v>
      </c>
      <c r="AQ970">
        <v>3</v>
      </c>
      <c r="AR970">
        <v>47.425290511330701</v>
      </c>
      <c r="AS970">
        <v>4.37915553048853E-2</v>
      </c>
      <c r="AT970">
        <v>1.7113026087738601</v>
      </c>
      <c r="AU970">
        <v>0.66457032354006795</v>
      </c>
      <c r="AV970">
        <v>2.9962714213034798</v>
      </c>
    </row>
    <row r="971" spans="1:48" x14ac:dyDescent="0.25">
      <c r="A971" t="s">
        <v>14629</v>
      </c>
      <c r="B971" s="6">
        <v>44664</v>
      </c>
      <c r="C971" t="s">
        <v>14630</v>
      </c>
      <c r="D971" t="s">
        <v>212</v>
      </c>
      <c r="E971">
        <v>101468053.2</v>
      </c>
      <c r="F971">
        <v>93160356.299999997</v>
      </c>
      <c r="G971">
        <v>3.4518942934232799E-2</v>
      </c>
      <c r="H971">
        <v>4.3694439999999997</v>
      </c>
      <c r="I971">
        <v>4.0979289999999997</v>
      </c>
      <c r="J971">
        <v>4.2599919999999996</v>
      </c>
      <c r="K971">
        <v>4.2599919999999996</v>
      </c>
      <c r="L971">
        <v>163.74749999999901</v>
      </c>
      <c r="M971">
        <v>162</v>
      </c>
      <c r="N971">
        <v>4.0756940000000004</v>
      </c>
      <c r="O971">
        <v>-0.14279999999999801</v>
      </c>
      <c r="P971">
        <v>-0.950712713535939</v>
      </c>
      <c r="Q971">
        <v>-5.7110145253519899</v>
      </c>
      <c r="R971">
        <v>91.518749999999997</v>
      </c>
      <c r="S971">
        <v>92.060749999999999</v>
      </c>
      <c r="T971">
        <v>91.518749999999997</v>
      </c>
      <c r="U971">
        <v>92.060749999999999</v>
      </c>
      <c r="V971" t="s">
        <v>11987</v>
      </c>
      <c r="W971" t="s">
        <v>8729</v>
      </c>
      <c r="X971" t="s">
        <v>14515</v>
      </c>
      <c r="Y971" t="s">
        <v>625</v>
      </c>
      <c r="Z971" t="s">
        <v>11839</v>
      </c>
      <c r="AA971" t="s">
        <v>256</v>
      </c>
      <c r="AB971" t="s">
        <v>11990</v>
      </c>
      <c r="AC971">
        <v>91.8125</v>
      </c>
      <c r="AD971">
        <v>0.29375000000000001</v>
      </c>
      <c r="AE971" s="6">
        <v>44256</v>
      </c>
      <c r="AF971" s="6">
        <v>46266</v>
      </c>
      <c r="AG971" t="s">
        <v>3217</v>
      </c>
      <c r="AH971">
        <v>4.3694439999999997</v>
      </c>
      <c r="AI971">
        <v>4.0979286792552401</v>
      </c>
      <c r="AJ971">
        <v>19.384032999999999</v>
      </c>
      <c r="AK971">
        <v>4.2599915340274803</v>
      </c>
      <c r="AL971">
        <v>162</v>
      </c>
      <c r="AM971">
        <v>155</v>
      </c>
      <c r="AN971">
        <v>2.25</v>
      </c>
      <c r="AO971" t="s">
        <v>11991</v>
      </c>
      <c r="AP971">
        <v>1</v>
      </c>
      <c r="AQ971">
        <v>3</v>
      </c>
      <c r="AR971">
        <v>47.128425180631901</v>
      </c>
      <c r="AS971">
        <v>0.12108080698802499</v>
      </c>
      <c r="AT971">
        <v>2.2224383307853799</v>
      </c>
      <c r="AU971">
        <v>0.92925583490644204</v>
      </c>
      <c r="AV971">
        <v>3.6245332814840401</v>
      </c>
    </row>
    <row r="972" spans="1:48" x14ac:dyDescent="0.25">
      <c r="A972" t="s">
        <v>17928</v>
      </c>
      <c r="B972" s="6">
        <v>44664</v>
      </c>
      <c r="C972" t="s">
        <v>17929</v>
      </c>
      <c r="D972" t="s">
        <v>212</v>
      </c>
      <c r="E972">
        <v>81174442.200000003</v>
      </c>
      <c r="F972">
        <v>75729012.200000003</v>
      </c>
      <c r="G972">
        <v>2.80600628205709E-2</v>
      </c>
      <c r="H972">
        <v>4.7361110000000002</v>
      </c>
      <c r="I972">
        <v>4.3528399999999996</v>
      </c>
      <c r="J972">
        <v>4.4098660000000001</v>
      </c>
      <c r="K972">
        <v>4.4098660000000001</v>
      </c>
      <c r="L972">
        <v>177.19489999999999</v>
      </c>
      <c r="M972">
        <v>177</v>
      </c>
      <c r="N972">
        <v>4.3301920000000003</v>
      </c>
      <c r="O972">
        <v>4.3499999999996299E-2</v>
      </c>
      <c r="P972">
        <v>-0.990244481538193</v>
      </c>
      <c r="Q972">
        <v>-5.6498160870259202</v>
      </c>
      <c r="R972">
        <v>92.566000000000003</v>
      </c>
      <c r="S972">
        <v>92.971000000000004</v>
      </c>
      <c r="T972">
        <v>92.566000000000003</v>
      </c>
      <c r="U972">
        <v>92.971000000000004</v>
      </c>
      <c r="V972" t="s">
        <v>11987</v>
      </c>
      <c r="W972" t="s">
        <v>17413</v>
      </c>
      <c r="X972" t="s">
        <v>14515</v>
      </c>
      <c r="Y972" t="s">
        <v>625</v>
      </c>
      <c r="Z972" t="s">
        <v>11839</v>
      </c>
      <c r="AA972" t="s">
        <v>256</v>
      </c>
      <c r="AB972" t="s">
        <v>11990</v>
      </c>
      <c r="AC972">
        <v>93.291694000000007</v>
      </c>
      <c r="AD972">
        <v>0.72569399999999995</v>
      </c>
      <c r="AE972" s="6">
        <v>44390</v>
      </c>
      <c r="AF972" s="6">
        <v>46400</v>
      </c>
      <c r="AG972" t="s">
        <v>3217</v>
      </c>
      <c r="AH972">
        <v>4.7361110000000002</v>
      </c>
      <c r="AI972">
        <v>4.35284013516352</v>
      </c>
      <c r="AJ972">
        <v>21.974734999999999</v>
      </c>
      <c r="AK972">
        <v>4.4098657118449802</v>
      </c>
      <c r="AL972">
        <v>177</v>
      </c>
      <c r="AM972">
        <v>170</v>
      </c>
      <c r="AN972">
        <v>2.75</v>
      </c>
      <c r="AO972" t="s">
        <v>11991</v>
      </c>
      <c r="AP972">
        <v>1</v>
      </c>
      <c r="AQ972">
        <v>3</v>
      </c>
      <c r="AR972">
        <v>47.128425180631901</v>
      </c>
      <c r="AS972">
        <v>0.12108080698802499</v>
      </c>
      <c r="AT972">
        <v>2.2224383307853799</v>
      </c>
      <c r="AU972">
        <v>0.92925583490644204</v>
      </c>
      <c r="AV972">
        <v>3.6245332814840401</v>
      </c>
    </row>
    <row r="973" spans="1:48" x14ac:dyDescent="0.25">
      <c r="A973" t="s">
        <v>14631</v>
      </c>
      <c r="B973" s="6">
        <v>44664</v>
      </c>
      <c r="C973" t="s">
        <v>14632</v>
      </c>
      <c r="D973" t="s">
        <v>212</v>
      </c>
      <c r="E973">
        <v>101468053.2</v>
      </c>
      <c r="F973">
        <v>101651964</v>
      </c>
      <c r="G973">
        <v>3.7665359856556703E-2</v>
      </c>
      <c r="H973">
        <v>2.65</v>
      </c>
      <c r="I973">
        <v>2.4903059999999999</v>
      </c>
      <c r="J973">
        <v>3.732043</v>
      </c>
      <c r="K973">
        <v>3.732043</v>
      </c>
      <c r="L973">
        <v>124.4743</v>
      </c>
      <c r="M973">
        <v>122</v>
      </c>
      <c r="N973">
        <v>2.4765630000000001</v>
      </c>
      <c r="O973">
        <v>7.0100000000006199E-2</v>
      </c>
      <c r="P973">
        <v>1.10928090200523E-2</v>
      </c>
      <c r="Q973">
        <v>-3.4235993154692999</v>
      </c>
      <c r="R973">
        <v>98.956249999999997</v>
      </c>
      <c r="S973">
        <v>99.416250000000005</v>
      </c>
      <c r="T973">
        <v>98.956249999999997</v>
      </c>
      <c r="U973">
        <v>99.416250000000005</v>
      </c>
      <c r="V973" t="s">
        <v>11987</v>
      </c>
      <c r="W973" t="s">
        <v>8727</v>
      </c>
      <c r="X973" t="s">
        <v>14515</v>
      </c>
      <c r="Y973" t="s">
        <v>625</v>
      </c>
      <c r="Z973" t="s">
        <v>11839</v>
      </c>
      <c r="AA973" t="s">
        <v>256</v>
      </c>
      <c r="AB973" t="s">
        <v>11990</v>
      </c>
      <c r="AC973">
        <v>100.18125000000001</v>
      </c>
      <c r="AD973">
        <v>1.2250000000000001</v>
      </c>
      <c r="AE973" s="6">
        <v>43811</v>
      </c>
      <c r="AF973" s="6">
        <v>45638</v>
      </c>
      <c r="AG973" t="s">
        <v>3217</v>
      </c>
      <c r="AH973">
        <v>2.65</v>
      </c>
      <c r="AI973">
        <v>2.4903063800277798</v>
      </c>
      <c r="AJ973">
        <v>7.5840920000000001</v>
      </c>
      <c r="AK973">
        <v>3.73204272857609</v>
      </c>
      <c r="AL973">
        <v>122</v>
      </c>
      <c r="AM973">
        <v>105</v>
      </c>
      <c r="AN973">
        <v>3.5</v>
      </c>
      <c r="AO973" t="s">
        <v>11991</v>
      </c>
      <c r="AP973">
        <v>1</v>
      </c>
      <c r="AQ973">
        <v>3</v>
      </c>
      <c r="AR973">
        <v>47.128425180631901</v>
      </c>
      <c r="AS973">
        <v>0.12108080698802499</v>
      </c>
      <c r="AT973">
        <v>2.2224383307853799</v>
      </c>
      <c r="AU973">
        <v>0.92925583490644204</v>
      </c>
      <c r="AV973">
        <v>3.6245332814840401</v>
      </c>
    </row>
    <row r="974" spans="1:48" x14ac:dyDescent="0.25">
      <c r="A974" t="s">
        <v>14633</v>
      </c>
      <c r="B974" s="6">
        <v>44664</v>
      </c>
      <c r="C974" t="s">
        <v>14634</v>
      </c>
      <c r="D974" t="s">
        <v>212</v>
      </c>
      <c r="E974">
        <v>131908468.8</v>
      </c>
      <c r="F974">
        <v>131475644.09999999</v>
      </c>
      <c r="G974">
        <v>4.8716003623123602E-2</v>
      </c>
      <c r="H974">
        <v>2.269444</v>
      </c>
      <c r="I974">
        <v>2.1558600000000001</v>
      </c>
      <c r="J974">
        <v>3.706121</v>
      </c>
      <c r="K974">
        <v>3.706121</v>
      </c>
      <c r="L974">
        <v>130.330399999999</v>
      </c>
      <c r="M974">
        <v>128</v>
      </c>
      <c r="N974">
        <v>2.1472259999999999</v>
      </c>
      <c r="O974">
        <v>0.22629999999999001</v>
      </c>
      <c r="P974">
        <v>6.9023968576531397E-2</v>
      </c>
      <c r="Q974">
        <v>-3.0217469123479499</v>
      </c>
      <c r="R974">
        <v>98.893749999999997</v>
      </c>
      <c r="S974">
        <v>99.281750000000002</v>
      </c>
      <c r="T974">
        <v>98.893749999999997</v>
      </c>
      <c r="U974">
        <v>99.281750000000002</v>
      </c>
      <c r="V974" t="s">
        <v>11987</v>
      </c>
      <c r="W974" t="s">
        <v>8725</v>
      </c>
      <c r="X974" t="s">
        <v>14515</v>
      </c>
      <c r="Y974" t="s">
        <v>625</v>
      </c>
      <c r="Z974" t="s">
        <v>11839</v>
      </c>
      <c r="AA974" t="s">
        <v>256</v>
      </c>
      <c r="AB974" t="s">
        <v>11990</v>
      </c>
      <c r="AC974">
        <v>99.671875</v>
      </c>
      <c r="AD974">
        <v>0.77812499999999996</v>
      </c>
      <c r="AE974" s="6">
        <v>43671</v>
      </c>
      <c r="AF974" s="6">
        <v>45498</v>
      </c>
      <c r="AG974" t="s">
        <v>3217</v>
      </c>
      <c r="AH974">
        <v>2.269444</v>
      </c>
      <c r="AI974">
        <v>2.1558596820292202</v>
      </c>
      <c r="AJ974">
        <v>5.7496489999999998</v>
      </c>
      <c r="AK974">
        <v>3.7061211474943998</v>
      </c>
      <c r="AL974">
        <v>128</v>
      </c>
      <c r="AM974">
        <v>106</v>
      </c>
      <c r="AN974">
        <v>3.375</v>
      </c>
      <c r="AO974" t="s">
        <v>11991</v>
      </c>
      <c r="AP974">
        <v>1</v>
      </c>
      <c r="AQ974">
        <v>3</v>
      </c>
      <c r="AR974">
        <v>47.128425180631901</v>
      </c>
      <c r="AS974">
        <v>0.12108080698802499</v>
      </c>
      <c r="AT974">
        <v>2.2224383307853799</v>
      </c>
      <c r="AU974">
        <v>0.92925583490644204</v>
      </c>
      <c r="AV974">
        <v>3.6245332814840401</v>
      </c>
    </row>
    <row r="975" spans="1:48" x14ac:dyDescent="0.25">
      <c r="A975" t="s">
        <v>14635</v>
      </c>
      <c r="B975" s="6">
        <v>44664</v>
      </c>
      <c r="C975" t="s">
        <v>14636</v>
      </c>
      <c r="D975" t="s">
        <v>212</v>
      </c>
      <c r="E975">
        <v>121761664</v>
      </c>
      <c r="F975">
        <v>119759784.09999999</v>
      </c>
      <c r="G975">
        <v>4.4374896324966197E-2</v>
      </c>
      <c r="H975">
        <v>5.2194440000000002</v>
      </c>
      <c r="I975">
        <v>4.6355269999999997</v>
      </c>
      <c r="J975">
        <v>4.3268870000000001</v>
      </c>
      <c r="K975">
        <v>4.3268870000000001</v>
      </c>
      <c r="L975">
        <v>167.2072</v>
      </c>
      <c r="M975">
        <v>168</v>
      </c>
      <c r="N975">
        <v>4.6161339999999997</v>
      </c>
      <c r="O975">
        <v>7.5599999999997794E-2</v>
      </c>
      <c r="P975">
        <v>-0.78935365440437799</v>
      </c>
      <c r="Q975">
        <v>-5.9445346377022403</v>
      </c>
      <c r="R975">
        <v>97.268749999999997</v>
      </c>
      <c r="S975">
        <v>97.903750000000002</v>
      </c>
      <c r="T975">
        <v>97.268749999999997</v>
      </c>
      <c r="U975">
        <v>97.903750000000002</v>
      </c>
      <c r="V975" t="s">
        <v>11987</v>
      </c>
      <c r="W975" t="s">
        <v>8730</v>
      </c>
      <c r="X975" t="s">
        <v>14515</v>
      </c>
      <c r="Y975" t="s">
        <v>625</v>
      </c>
      <c r="Z975" t="s">
        <v>11839</v>
      </c>
      <c r="AA975" t="s">
        <v>256</v>
      </c>
      <c r="AB975" t="s">
        <v>11990</v>
      </c>
      <c r="AC975">
        <v>98.355902999999998</v>
      </c>
      <c r="AD975">
        <v>1.087153</v>
      </c>
      <c r="AE975" s="6">
        <v>42923</v>
      </c>
      <c r="AF975" s="6">
        <v>46575</v>
      </c>
      <c r="AG975" t="s">
        <v>3217</v>
      </c>
      <c r="AH975">
        <v>5.2194440000000002</v>
      </c>
      <c r="AI975">
        <v>4.6355268925121802</v>
      </c>
      <c r="AJ975">
        <v>25.242953</v>
      </c>
      <c r="AK975">
        <v>4.3268868254998898</v>
      </c>
      <c r="AL975">
        <v>168</v>
      </c>
      <c r="AM975">
        <v>162</v>
      </c>
      <c r="AN975">
        <v>3.875</v>
      </c>
      <c r="AO975" t="s">
        <v>11991</v>
      </c>
      <c r="AP975">
        <v>1</v>
      </c>
      <c r="AQ975">
        <v>2</v>
      </c>
      <c r="AR975">
        <v>47.128425180631901</v>
      </c>
      <c r="AS975">
        <v>0.12108080698802499</v>
      </c>
      <c r="AT975">
        <v>2.2224383307853799</v>
      </c>
      <c r="AU975">
        <v>0.92925583490644204</v>
      </c>
      <c r="AV975">
        <v>3.6245332814840401</v>
      </c>
    </row>
    <row r="976" spans="1:48" x14ac:dyDescent="0.25">
      <c r="A976" t="s">
        <v>14637</v>
      </c>
      <c r="B976" s="6">
        <v>44664</v>
      </c>
      <c r="C976" t="s">
        <v>14638</v>
      </c>
      <c r="D976" t="s">
        <v>212</v>
      </c>
      <c r="E976">
        <v>60880831.799999997</v>
      </c>
      <c r="F976">
        <v>61019504.899999999</v>
      </c>
      <c r="G976">
        <v>2.26097118086593E-2</v>
      </c>
      <c r="H976">
        <v>5.927778</v>
      </c>
      <c r="I976">
        <v>5.1402140000000003</v>
      </c>
      <c r="J976">
        <v>4.5044769999999996</v>
      </c>
      <c r="K976">
        <v>4.5044769999999996</v>
      </c>
      <c r="L976">
        <v>183.08909999999901</v>
      </c>
      <c r="M976">
        <v>183</v>
      </c>
      <c r="N976">
        <v>5.1187319999999996</v>
      </c>
      <c r="O976">
        <v>0.96469999999999601</v>
      </c>
      <c r="P976">
        <v>-0.68878176874556096</v>
      </c>
      <c r="Q976">
        <v>-6.3771448681218699</v>
      </c>
      <c r="R976">
        <v>99.893749999999997</v>
      </c>
      <c r="S976">
        <v>100.61775</v>
      </c>
      <c r="T976">
        <v>99.893749999999997</v>
      </c>
      <c r="U976">
        <v>100.61775</v>
      </c>
      <c r="V976" t="s">
        <v>11987</v>
      </c>
      <c r="W976" t="s">
        <v>8732</v>
      </c>
      <c r="X976" t="s">
        <v>14515</v>
      </c>
      <c r="Y976" t="s">
        <v>625</v>
      </c>
      <c r="Z976" t="s">
        <v>11839</v>
      </c>
      <c r="AA976" t="s">
        <v>256</v>
      </c>
      <c r="AB976" t="s">
        <v>11990</v>
      </c>
      <c r="AC976">
        <v>100.227778</v>
      </c>
      <c r="AD976">
        <v>0.33402799999999999</v>
      </c>
      <c r="AE976" s="6">
        <v>43181</v>
      </c>
      <c r="AF976" s="6">
        <v>46834</v>
      </c>
      <c r="AG976" t="s">
        <v>3217</v>
      </c>
      <c r="AH976">
        <v>5.927778</v>
      </c>
      <c r="AI976">
        <v>5.1402139276739804</v>
      </c>
      <c r="AJ976">
        <v>31.072071000000001</v>
      </c>
      <c r="AK976">
        <v>4.5044771541306696</v>
      </c>
      <c r="AL976">
        <v>183</v>
      </c>
      <c r="AM976">
        <v>180</v>
      </c>
      <c r="AN976">
        <v>4.625</v>
      </c>
      <c r="AO976" t="s">
        <v>11991</v>
      </c>
      <c r="AP976">
        <v>1</v>
      </c>
      <c r="AQ976">
        <v>3</v>
      </c>
      <c r="AR976">
        <v>47.128425180631901</v>
      </c>
      <c r="AS976">
        <v>0.12108080698802499</v>
      </c>
      <c r="AT976">
        <v>2.2224383307853799</v>
      </c>
      <c r="AU976">
        <v>0.92925583490644204</v>
      </c>
      <c r="AV976">
        <v>3.6245332814840401</v>
      </c>
    </row>
    <row r="977" spans="1:48" x14ac:dyDescent="0.25">
      <c r="A977" t="s">
        <v>14639</v>
      </c>
      <c r="B977" s="6">
        <v>44664</v>
      </c>
      <c r="C977" t="s">
        <v>14640</v>
      </c>
      <c r="D977" t="s">
        <v>212</v>
      </c>
      <c r="E977">
        <v>142055274.59999999</v>
      </c>
      <c r="F977">
        <v>148622372</v>
      </c>
      <c r="G977">
        <v>5.5069424167966598E-2</v>
      </c>
      <c r="H977">
        <v>1.5694440000000001</v>
      </c>
      <c r="I977">
        <v>1.47567</v>
      </c>
      <c r="J977">
        <v>3.5673270000000001</v>
      </c>
      <c r="K977">
        <v>3.5673270000000001</v>
      </c>
      <c r="L977">
        <v>151.53829999999999</v>
      </c>
      <c r="M977">
        <v>146</v>
      </c>
      <c r="N977">
        <v>1.4689669999999999</v>
      </c>
      <c r="O977">
        <v>0.35570000000000301</v>
      </c>
      <c r="P977">
        <v>1.593297414757E-2</v>
      </c>
      <c r="Q977">
        <v>-1.77405039595951</v>
      </c>
      <c r="R977">
        <v>102.3625</v>
      </c>
      <c r="S977">
        <v>102.54349999999999</v>
      </c>
      <c r="T977">
        <v>102.3625</v>
      </c>
      <c r="U977">
        <v>102.54349999999999</v>
      </c>
      <c r="V977" t="s">
        <v>11987</v>
      </c>
      <c r="W977" t="s">
        <v>8723</v>
      </c>
      <c r="X977" t="s">
        <v>14515</v>
      </c>
      <c r="Y977" t="s">
        <v>625</v>
      </c>
      <c r="Z977" t="s">
        <v>11839</v>
      </c>
      <c r="AA977" t="s">
        <v>256</v>
      </c>
      <c r="AB977" t="s">
        <v>11990</v>
      </c>
      <c r="AC977">
        <v>104.622917</v>
      </c>
      <c r="AD977">
        <v>2.2604169999999999</v>
      </c>
      <c r="AE977" s="6">
        <v>43417</v>
      </c>
      <c r="AF977" s="6">
        <v>45243</v>
      </c>
      <c r="AG977" t="s">
        <v>3217</v>
      </c>
      <c r="AH977">
        <v>1.5694440000000001</v>
      </c>
      <c r="AI977">
        <v>1.4756696724143401</v>
      </c>
      <c r="AJ977">
        <v>3.3136939999999999</v>
      </c>
      <c r="AK977">
        <v>3.5673271509576598</v>
      </c>
      <c r="AL977">
        <v>146</v>
      </c>
      <c r="AM977">
        <v>112</v>
      </c>
      <c r="AN977">
        <v>5.25</v>
      </c>
      <c r="AO977" t="s">
        <v>11991</v>
      </c>
      <c r="AP977">
        <v>1</v>
      </c>
      <c r="AQ977">
        <v>3</v>
      </c>
      <c r="AR977">
        <v>47.128425180631901</v>
      </c>
      <c r="AS977">
        <v>0.12108080698802499</v>
      </c>
      <c r="AT977">
        <v>2.2224383307853799</v>
      </c>
      <c r="AU977">
        <v>0.92925583490644204</v>
      </c>
      <c r="AV977">
        <v>3.6245332814840401</v>
      </c>
    </row>
    <row r="978" spans="1:48" x14ac:dyDescent="0.25">
      <c r="A978" t="s">
        <v>21538</v>
      </c>
      <c r="B978" s="6">
        <v>44664</v>
      </c>
      <c r="C978" t="s">
        <v>21539</v>
      </c>
      <c r="D978" t="s">
        <v>212</v>
      </c>
      <c r="E978">
        <v>96394650.599999994</v>
      </c>
      <c r="F978">
        <v>90454330.299999997</v>
      </c>
      <c r="G978">
        <v>3.3516272230109202E-2</v>
      </c>
      <c r="H978">
        <v>3.25</v>
      </c>
      <c r="I978">
        <v>2.956156</v>
      </c>
      <c r="J978">
        <v>6.2592840000000001</v>
      </c>
      <c r="K978">
        <v>6.2592840000000001</v>
      </c>
      <c r="L978">
        <v>368.3784</v>
      </c>
      <c r="M978">
        <v>368</v>
      </c>
      <c r="N978">
        <v>2.9417170000000001</v>
      </c>
      <c r="O978">
        <v>0.76899999999999702</v>
      </c>
      <c r="P978">
        <v>-2.3046195608345399</v>
      </c>
      <c r="Q978">
        <v>-2.358692</v>
      </c>
      <c r="R978">
        <v>92.8</v>
      </c>
      <c r="S978">
        <v>93.875</v>
      </c>
      <c r="T978">
        <v>92.8</v>
      </c>
      <c r="U978">
        <v>93.875</v>
      </c>
      <c r="V978" t="s">
        <v>11987</v>
      </c>
      <c r="W978" t="s">
        <v>20926</v>
      </c>
      <c r="X978" t="s">
        <v>14515</v>
      </c>
      <c r="Y978" t="s">
        <v>625</v>
      </c>
      <c r="Z978" t="s">
        <v>11859</v>
      </c>
      <c r="AA978" t="s">
        <v>11839</v>
      </c>
      <c r="AB978" t="s">
        <v>753</v>
      </c>
      <c r="AC978">
        <v>93.837500000000006</v>
      </c>
      <c r="AD978">
        <v>1.0375000000000001</v>
      </c>
      <c r="AE978" s="6">
        <v>44579</v>
      </c>
      <c r="AF978" s="6">
        <v>45856</v>
      </c>
      <c r="AG978" t="s">
        <v>1630</v>
      </c>
      <c r="AH978">
        <v>3.25</v>
      </c>
      <c r="AI978">
        <v>2.9561563130385098</v>
      </c>
      <c r="AJ978">
        <v>10.629785999999999</v>
      </c>
      <c r="AK978">
        <v>6.2592844874939697</v>
      </c>
      <c r="AL978">
        <v>368</v>
      </c>
      <c r="AM978">
        <v>356</v>
      </c>
      <c r="AN978">
        <v>4.1500000000000004</v>
      </c>
      <c r="AO978" t="s">
        <v>11991</v>
      </c>
      <c r="AP978">
        <v>1</v>
      </c>
      <c r="AQ978">
        <v>3</v>
      </c>
      <c r="AR978">
        <v>53.272063149581498</v>
      </c>
      <c r="AS978">
        <v>-4.3099869110420699E-2</v>
      </c>
      <c r="AT978">
        <v>-1.52924188643439</v>
      </c>
      <c r="AU978">
        <v>-0.548370249979377</v>
      </c>
      <c r="AV978">
        <v>-2.82666241290252</v>
      </c>
    </row>
    <row r="979" spans="1:48" x14ac:dyDescent="0.25">
      <c r="A979" t="s">
        <v>14641</v>
      </c>
      <c r="B979" s="6">
        <v>44664</v>
      </c>
      <c r="C979" t="s">
        <v>14642</v>
      </c>
      <c r="D979" t="s">
        <v>212</v>
      </c>
      <c r="E979">
        <v>147128677.19999999</v>
      </c>
      <c r="F979">
        <v>140033805.80000001</v>
      </c>
      <c r="G979">
        <v>5.1887080938400602E-2</v>
      </c>
      <c r="H979">
        <v>1.9027780000000001</v>
      </c>
      <c r="I979">
        <v>1.7840499999999999</v>
      </c>
      <c r="J979">
        <v>6.670026</v>
      </c>
      <c r="K979">
        <v>6.670026</v>
      </c>
      <c r="L979">
        <v>439.27480000000003</v>
      </c>
      <c r="M979">
        <v>438</v>
      </c>
      <c r="N979">
        <v>1.777925</v>
      </c>
      <c r="O979">
        <v>-0.47169999999999701</v>
      </c>
      <c r="P979">
        <v>-2.5134158633154402</v>
      </c>
      <c r="Q979">
        <v>-5.3199058931221002</v>
      </c>
      <c r="R979">
        <v>94.75</v>
      </c>
      <c r="S979">
        <v>96</v>
      </c>
      <c r="T979">
        <v>94.75</v>
      </c>
      <c r="U979">
        <v>96</v>
      </c>
      <c r="V979" t="s">
        <v>11987</v>
      </c>
      <c r="W979" t="s">
        <v>9056</v>
      </c>
      <c r="X979" t="s">
        <v>14515</v>
      </c>
      <c r="Y979" t="s">
        <v>625</v>
      </c>
      <c r="Z979" t="s">
        <v>11859</v>
      </c>
      <c r="AA979" t="s">
        <v>11839</v>
      </c>
      <c r="AB979" t="s">
        <v>753</v>
      </c>
      <c r="AC979">
        <v>95.177778000000004</v>
      </c>
      <c r="AD979">
        <v>0.42777799999999999</v>
      </c>
      <c r="AE979" s="6">
        <v>44209</v>
      </c>
      <c r="AF979" s="6">
        <v>45364</v>
      </c>
      <c r="AG979" t="s">
        <v>1630</v>
      </c>
      <c r="AH979">
        <v>1.9027780000000001</v>
      </c>
      <c r="AI979">
        <v>1.7840495126032501</v>
      </c>
      <c r="AJ979">
        <v>4.2033230000000001</v>
      </c>
      <c r="AK979">
        <v>6.6700262579084102</v>
      </c>
      <c r="AL979">
        <v>438</v>
      </c>
      <c r="AM979">
        <v>410</v>
      </c>
      <c r="AN979">
        <v>4.4000000000000004</v>
      </c>
      <c r="AO979" t="s">
        <v>11991</v>
      </c>
      <c r="AP979">
        <v>1</v>
      </c>
      <c r="AQ979">
        <v>3</v>
      </c>
      <c r="AR979">
        <v>53.272063149581498</v>
      </c>
      <c r="AS979">
        <v>-4.3099869110420699E-2</v>
      </c>
      <c r="AT979">
        <v>-1.52924188643439</v>
      </c>
      <c r="AU979">
        <v>-0.548370249979377</v>
      </c>
      <c r="AV979">
        <v>-2.8843134721893899</v>
      </c>
    </row>
    <row r="980" spans="1:48" x14ac:dyDescent="0.25">
      <c r="A980" t="s">
        <v>17930</v>
      </c>
      <c r="B980" s="6">
        <v>44664</v>
      </c>
      <c r="C980" t="s">
        <v>17931</v>
      </c>
      <c r="D980" t="s">
        <v>254</v>
      </c>
      <c r="E980">
        <v>101468053.2</v>
      </c>
      <c r="F980">
        <v>85401685.900000006</v>
      </c>
      <c r="G980">
        <v>3.1644103102245302E-2</v>
      </c>
      <c r="H980">
        <v>9.3166670000000007</v>
      </c>
      <c r="I980">
        <v>7.8952309999999999</v>
      </c>
      <c r="J980">
        <v>5.000839</v>
      </c>
      <c r="K980">
        <v>5.000839</v>
      </c>
      <c r="L980">
        <v>230.65609999999899</v>
      </c>
      <c r="M980">
        <v>231</v>
      </c>
      <c r="N980">
        <v>7.8675670000000002</v>
      </c>
      <c r="O980">
        <v>0.155799999999994</v>
      </c>
      <c r="P980">
        <v>-3.51165942413843</v>
      </c>
      <c r="Q980">
        <v>-12.422239367560501</v>
      </c>
      <c r="R980">
        <v>83.638999999999996</v>
      </c>
      <c r="S980">
        <v>84.316999999999993</v>
      </c>
      <c r="T980">
        <v>83.638999999999996</v>
      </c>
      <c r="U980">
        <v>84.316999999999993</v>
      </c>
      <c r="V980" t="s">
        <v>11987</v>
      </c>
      <c r="W980" t="s">
        <v>17696</v>
      </c>
      <c r="X980" t="s">
        <v>14515</v>
      </c>
      <c r="Y980" t="s">
        <v>625</v>
      </c>
      <c r="Z980" t="s">
        <v>11838</v>
      </c>
      <c r="AA980" t="s">
        <v>11839</v>
      </c>
      <c r="AB980" t="s">
        <v>11990</v>
      </c>
      <c r="AC980">
        <v>84.166083</v>
      </c>
      <c r="AD980">
        <v>0.52708299999999997</v>
      </c>
      <c r="AE980" s="6">
        <v>44420</v>
      </c>
      <c r="AF980" s="6">
        <v>48072</v>
      </c>
      <c r="AG980" t="s">
        <v>17542</v>
      </c>
      <c r="AH980">
        <v>9.3166670000000007</v>
      </c>
      <c r="AI980">
        <v>7.8952308800795103</v>
      </c>
      <c r="AJ980">
        <v>72.367272</v>
      </c>
      <c r="AK980">
        <v>5.0008387532927401</v>
      </c>
      <c r="AL980">
        <v>231</v>
      </c>
      <c r="AM980">
        <v>227</v>
      </c>
      <c r="AN980">
        <v>2.875</v>
      </c>
      <c r="AO980" t="s">
        <v>11991</v>
      </c>
      <c r="AP980">
        <v>1</v>
      </c>
      <c r="AQ980">
        <v>3</v>
      </c>
      <c r="AR980">
        <v>54.765278776603601</v>
      </c>
      <c r="AS980">
        <v>8.3087053018218102E-3</v>
      </c>
      <c r="AT980">
        <v>-2.17232382227052E-2</v>
      </c>
      <c r="AU980">
        <v>3.1467384784391997E-2</v>
      </c>
      <c r="AV980">
        <v>0.47102639213920799</v>
      </c>
    </row>
    <row r="981" spans="1:48" x14ac:dyDescent="0.25">
      <c r="A981" t="s">
        <v>14643</v>
      </c>
      <c r="B981" s="6">
        <v>44664</v>
      </c>
      <c r="C981" t="s">
        <v>14644</v>
      </c>
      <c r="D981" t="s">
        <v>446</v>
      </c>
      <c r="E981">
        <v>81174442.200000003</v>
      </c>
      <c r="F981">
        <v>69024431.900000006</v>
      </c>
      <c r="G981">
        <v>2.5575797681331999E-2</v>
      </c>
      <c r="H981">
        <v>8.8333329999999997</v>
      </c>
      <c r="I981">
        <v>7.5858160000000003</v>
      </c>
      <c r="J981">
        <v>4.8643320000000001</v>
      </c>
      <c r="K981">
        <v>4.8643320000000001</v>
      </c>
      <c r="L981">
        <v>216.84429999999901</v>
      </c>
      <c r="M981">
        <v>217</v>
      </c>
      <c r="N981">
        <v>7.5529219999999997</v>
      </c>
      <c r="O981">
        <v>-3.6899999999995201E-2</v>
      </c>
      <c r="P981">
        <v>-3.86905953379941</v>
      </c>
      <c r="Q981">
        <v>-11.6117084237786</v>
      </c>
      <c r="R981">
        <v>84.55</v>
      </c>
      <c r="S981">
        <v>85.322999999999993</v>
      </c>
      <c r="T981">
        <v>84.55</v>
      </c>
      <c r="U981">
        <v>85.322999999999993</v>
      </c>
      <c r="V981" t="s">
        <v>11987</v>
      </c>
      <c r="W981" t="s">
        <v>11667</v>
      </c>
      <c r="X981" t="s">
        <v>14515</v>
      </c>
      <c r="Y981" t="s">
        <v>625</v>
      </c>
      <c r="Z981" t="s">
        <v>11839</v>
      </c>
      <c r="AA981" t="s">
        <v>256</v>
      </c>
      <c r="AB981" t="s">
        <v>11990</v>
      </c>
      <c r="AC981">
        <v>85.032222000000004</v>
      </c>
      <c r="AD981">
        <v>0.48222199999999998</v>
      </c>
      <c r="AE981" s="6">
        <v>44243</v>
      </c>
      <c r="AF981" s="6">
        <v>47895</v>
      </c>
      <c r="AG981" t="s">
        <v>3297</v>
      </c>
      <c r="AH981">
        <v>8.8333329999999997</v>
      </c>
      <c r="AI981">
        <v>7.5858161983093204</v>
      </c>
      <c r="AJ981">
        <v>66.439711000000003</v>
      </c>
      <c r="AK981">
        <v>4.8643323699442904</v>
      </c>
      <c r="AL981">
        <v>217</v>
      </c>
      <c r="AM981">
        <v>213</v>
      </c>
      <c r="AN981">
        <v>2.8</v>
      </c>
      <c r="AO981" t="s">
        <v>11991</v>
      </c>
      <c r="AP981">
        <v>1</v>
      </c>
      <c r="AQ981">
        <v>3</v>
      </c>
      <c r="AR981">
        <v>50.9472238744492</v>
      </c>
      <c r="AS981">
        <v>0.268871653325014</v>
      </c>
      <c r="AT981">
        <v>5.5841362325796702</v>
      </c>
      <c r="AU981">
        <v>2.1797891438340899</v>
      </c>
      <c r="AV981">
        <v>10.7521782763641</v>
      </c>
    </row>
    <row r="982" spans="1:48" x14ac:dyDescent="0.25">
      <c r="A982" t="s">
        <v>17289</v>
      </c>
      <c r="B982" s="6">
        <v>44664</v>
      </c>
      <c r="C982" t="s">
        <v>17290</v>
      </c>
      <c r="D982" t="s">
        <v>373</v>
      </c>
      <c r="E982">
        <v>202936106.40000001</v>
      </c>
      <c r="F982">
        <v>185644259.69999999</v>
      </c>
      <c r="G982">
        <v>6.8787238019750105E-2</v>
      </c>
      <c r="H982">
        <v>4.1805560000000002</v>
      </c>
      <c r="I982">
        <v>3.9862899999999999</v>
      </c>
      <c r="J982">
        <v>3.6963720000000002</v>
      </c>
      <c r="K982">
        <v>3.6963720000000002</v>
      </c>
      <c r="L982">
        <v>108.1789</v>
      </c>
      <c r="M982">
        <v>106</v>
      </c>
      <c r="N982">
        <v>3.9667479999999999</v>
      </c>
      <c r="O982">
        <v>0.22370000000000401</v>
      </c>
      <c r="P982">
        <v>-1.05742891610539</v>
      </c>
      <c r="Q982">
        <v>-6.5187746373168904</v>
      </c>
      <c r="R982">
        <v>91</v>
      </c>
      <c r="S982">
        <v>91.5625</v>
      </c>
      <c r="T982">
        <v>91</v>
      </c>
      <c r="U982">
        <v>91.5625</v>
      </c>
      <c r="V982" t="s">
        <v>11987</v>
      </c>
      <c r="W982" t="s">
        <v>17191</v>
      </c>
      <c r="X982" t="s">
        <v>14515</v>
      </c>
      <c r="Y982" t="s">
        <v>625</v>
      </c>
      <c r="Z982" t="s">
        <v>12267</v>
      </c>
      <c r="AA982" t="s">
        <v>11839</v>
      </c>
      <c r="AB982" t="s">
        <v>11990</v>
      </c>
      <c r="AC982">
        <v>91.479167000000004</v>
      </c>
      <c r="AD982">
        <v>0.47916700000000001</v>
      </c>
      <c r="AE982" s="6">
        <v>44370</v>
      </c>
      <c r="AF982" s="6">
        <v>46196</v>
      </c>
      <c r="AG982" t="s">
        <v>16896</v>
      </c>
      <c r="AH982">
        <v>4.1805560000000002</v>
      </c>
      <c r="AI982">
        <v>3.98628961296368</v>
      </c>
      <c r="AJ982">
        <v>18.280809000000001</v>
      </c>
      <c r="AK982">
        <v>3.6963720610347499</v>
      </c>
      <c r="AL982">
        <v>106</v>
      </c>
      <c r="AM982">
        <v>98</v>
      </c>
      <c r="AN982">
        <v>1.5</v>
      </c>
      <c r="AO982" t="s">
        <v>11991</v>
      </c>
      <c r="AP982">
        <v>1</v>
      </c>
      <c r="AQ982">
        <v>2</v>
      </c>
      <c r="AR982">
        <v>77.388501447365101</v>
      </c>
      <c r="AS982">
        <v>7.7636065400625398E-2</v>
      </c>
      <c r="AT982">
        <v>4.2141691860331996</v>
      </c>
      <c r="AU982">
        <v>1.5450818102135799</v>
      </c>
      <c r="AV982">
        <v>9.3756670777101299</v>
      </c>
    </row>
    <row r="983" spans="1:48" x14ac:dyDescent="0.25">
      <c r="A983" t="s">
        <v>14645</v>
      </c>
      <c r="B983" s="6">
        <v>44664</v>
      </c>
      <c r="C983" t="s">
        <v>14646</v>
      </c>
      <c r="D983" t="s">
        <v>223</v>
      </c>
      <c r="E983">
        <v>300000000</v>
      </c>
      <c r="F983">
        <v>300116610</v>
      </c>
      <c r="G983">
        <v>0.11120296809432299</v>
      </c>
      <c r="H983">
        <v>3.4888889999999999</v>
      </c>
      <c r="I983">
        <v>2.9494630000000002</v>
      </c>
      <c r="J983">
        <v>8.5991350000000004</v>
      </c>
      <c r="K983">
        <v>8.5991350000000004</v>
      </c>
      <c r="L983">
        <v>601.36019999999996</v>
      </c>
      <c r="M983">
        <v>603</v>
      </c>
      <c r="N983">
        <v>2.9332379999999998</v>
      </c>
      <c r="O983">
        <v>1.0494000000000001</v>
      </c>
      <c r="P983">
        <v>0.80945877553904</v>
      </c>
      <c r="Q983">
        <v>-0.47858110098736301</v>
      </c>
      <c r="R983">
        <v>99.9375</v>
      </c>
      <c r="S983">
        <v>101.9375</v>
      </c>
      <c r="T983">
        <v>99.9375</v>
      </c>
      <c r="U983">
        <v>101.9375</v>
      </c>
      <c r="V983" t="s">
        <v>11987</v>
      </c>
      <c r="W983" t="s">
        <v>10879</v>
      </c>
      <c r="X983" t="s">
        <v>2177</v>
      </c>
      <c r="Y983" t="s">
        <v>11989</v>
      </c>
      <c r="Z983" t="s">
        <v>11839</v>
      </c>
      <c r="AA983" t="s">
        <v>11839</v>
      </c>
      <c r="AB983" t="s">
        <v>12045</v>
      </c>
      <c r="AC983">
        <v>100.03887</v>
      </c>
      <c r="AD983">
        <v>0.10137</v>
      </c>
      <c r="AE983" s="6">
        <v>44118</v>
      </c>
      <c r="AF983" s="6">
        <v>45944</v>
      </c>
      <c r="AG983" t="s">
        <v>1762</v>
      </c>
      <c r="AH983">
        <v>2.9444439999999998</v>
      </c>
      <c r="AI983">
        <v>2.5456131896333201</v>
      </c>
      <c r="AJ983">
        <v>8.1318230000000007</v>
      </c>
      <c r="AK983">
        <v>8.4894524856356401</v>
      </c>
      <c r="AL983">
        <v>597</v>
      </c>
      <c r="AM983">
        <v>581</v>
      </c>
      <c r="AN983">
        <v>9.25</v>
      </c>
      <c r="AO983" t="s">
        <v>11991</v>
      </c>
      <c r="AP983">
        <v>1</v>
      </c>
      <c r="AQ983">
        <v>1</v>
      </c>
      <c r="AR983">
        <v>83.332441440103906</v>
      </c>
      <c r="AS983">
        <v>1.7819811371850799E-3</v>
      </c>
      <c r="AT983">
        <v>-0.38828736217916998</v>
      </c>
      <c r="AU983">
        <v>1.6805682618865999E-2</v>
      </c>
      <c r="AV983">
        <v>-2.0340881243658302</v>
      </c>
    </row>
    <row r="984" spans="1:48" x14ac:dyDescent="0.25">
      <c r="A984" t="s">
        <v>14647</v>
      </c>
      <c r="B984" s="6">
        <v>44664</v>
      </c>
      <c r="C984" t="s">
        <v>14648</v>
      </c>
      <c r="D984" t="s">
        <v>373</v>
      </c>
      <c r="E984">
        <v>370000000</v>
      </c>
      <c r="F984">
        <v>340423125</v>
      </c>
      <c r="G984">
        <v>0.12613784324681199</v>
      </c>
      <c r="H984">
        <v>0.86944399999999999</v>
      </c>
      <c r="I984">
        <v>0.79078499999999996</v>
      </c>
      <c r="J984">
        <v>16.827985999999999</v>
      </c>
      <c r="K984">
        <v>16.827985999999999</v>
      </c>
      <c r="L984">
        <v>1529.4675</v>
      </c>
      <c r="M984">
        <v>1523</v>
      </c>
      <c r="N984">
        <v>0.78617099999999995</v>
      </c>
      <c r="O984">
        <v>8.1599999999992706E-2</v>
      </c>
      <c r="P984">
        <v>-1.8534574428086401</v>
      </c>
      <c r="Q984">
        <v>-3.56638924772541</v>
      </c>
      <c r="R984">
        <v>91.125</v>
      </c>
      <c r="S984">
        <v>92.125</v>
      </c>
      <c r="T984">
        <v>91.125</v>
      </c>
      <c r="U984">
        <v>92.125</v>
      </c>
      <c r="V984" t="s">
        <v>11987</v>
      </c>
      <c r="W984" t="s">
        <v>10769</v>
      </c>
      <c r="X984" t="s">
        <v>2212</v>
      </c>
      <c r="Y984" t="s">
        <v>12104</v>
      </c>
      <c r="Z984" t="s">
        <v>11839</v>
      </c>
      <c r="AA984" t="s">
        <v>301</v>
      </c>
      <c r="AB984" t="s">
        <v>12045</v>
      </c>
      <c r="AC984">
        <v>92.006249999999994</v>
      </c>
      <c r="AD984">
        <v>0.88124999999999998</v>
      </c>
      <c r="AE984" s="6">
        <v>42066</v>
      </c>
      <c r="AF984" s="6">
        <v>44986</v>
      </c>
      <c r="AG984" t="s">
        <v>1271</v>
      </c>
      <c r="AH984">
        <v>0.86944399999999999</v>
      </c>
      <c r="AI984">
        <v>0.79078514298173896</v>
      </c>
      <c r="AJ984">
        <v>1.3271999999999999</v>
      </c>
      <c r="AK984">
        <v>16.827986297451002</v>
      </c>
      <c r="AL984">
        <v>1523</v>
      </c>
      <c r="AM984">
        <v>1487</v>
      </c>
      <c r="AN984">
        <v>6.75</v>
      </c>
      <c r="AO984" t="s">
        <v>11991</v>
      </c>
      <c r="AP984">
        <v>1</v>
      </c>
      <c r="AQ984">
        <v>4</v>
      </c>
      <c r="AR984">
        <v>39.207357432463603</v>
      </c>
      <c r="AS984">
        <v>1.9136211653147901E-2</v>
      </c>
      <c r="AT984">
        <v>0.131448210417872</v>
      </c>
      <c r="AU984">
        <v>8.2525715254902807E-2</v>
      </c>
      <c r="AV984">
        <v>0.31539183609473298</v>
      </c>
    </row>
    <row r="985" spans="1:48" x14ac:dyDescent="0.25">
      <c r="A985" t="s">
        <v>14649</v>
      </c>
      <c r="B985" s="6">
        <v>44664</v>
      </c>
      <c r="C985" t="s">
        <v>14650</v>
      </c>
      <c r="D985" t="s">
        <v>373</v>
      </c>
      <c r="E985">
        <v>250500212</v>
      </c>
      <c r="F985">
        <v>256887967.40000001</v>
      </c>
      <c r="G985">
        <v>9.5185349598827407E-2</v>
      </c>
      <c r="H985">
        <v>2.1027779999999998</v>
      </c>
      <c r="I985">
        <v>1.8248770000000001</v>
      </c>
      <c r="J985">
        <v>8.6689860000000003</v>
      </c>
      <c r="K985">
        <v>8.6689860000000003</v>
      </c>
      <c r="L985">
        <v>630.31690000000003</v>
      </c>
      <c r="M985">
        <v>632</v>
      </c>
      <c r="N985">
        <v>1.818068</v>
      </c>
      <c r="O985">
        <v>6.4400000000008895E-2</v>
      </c>
      <c r="P985">
        <v>-0.12512016020109701</v>
      </c>
      <c r="Q985">
        <v>-1.5336216090550101</v>
      </c>
      <c r="R985">
        <v>98.831249999999997</v>
      </c>
      <c r="S985">
        <v>100.13625</v>
      </c>
      <c r="T985">
        <v>98.831249999999997</v>
      </c>
      <c r="U985">
        <v>100.13625</v>
      </c>
      <c r="V985" t="s">
        <v>11987</v>
      </c>
      <c r="W985" t="s">
        <v>10768</v>
      </c>
      <c r="X985" t="s">
        <v>2212</v>
      </c>
      <c r="Y985" t="s">
        <v>12104</v>
      </c>
      <c r="Z985" t="s">
        <v>11839</v>
      </c>
      <c r="AA985" t="s">
        <v>575</v>
      </c>
      <c r="AB985" t="s">
        <v>12045</v>
      </c>
      <c r="AC985">
        <v>102.55</v>
      </c>
      <c r="AD985">
        <v>3.71875</v>
      </c>
      <c r="AE985" s="6">
        <v>43966</v>
      </c>
      <c r="AF985" s="6">
        <v>45437</v>
      </c>
      <c r="AG985" t="s">
        <v>1271</v>
      </c>
      <c r="AH985">
        <v>1.102778</v>
      </c>
      <c r="AI985">
        <v>0.99805007036470295</v>
      </c>
      <c r="AJ985">
        <v>1.8347899999999999</v>
      </c>
      <c r="AK985">
        <v>8.6106411165470593</v>
      </c>
      <c r="AL985">
        <v>685</v>
      </c>
      <c r="AM985">
        <v>647</v>
      </c>
      <c r="AN985">
        <v>8.75</v>
      </c>
      <c r="AO985" t="s">
        <v>11991</v>
      </c>
      <c r="AP985">
        <v>1</v>
      </c>
      <c r="AQ985">
        <v>4</v>
      </c>
      <c r="AR985">
        <v>39.207357432463603</v>
      </c>
      <c r="AS985">
        <v>1.9136211653147901E-2</v>
      </c>
      <c r="AT985">
        <v>0.131448210417872</v>
      </c>
      <c r="AU985">
        <v>8.2525715254902807E-2</v>
      </c>
      <c r="AV985">
        <v>0.31539183609473298</v>
      </c>
    </row>
    <row r="986" spans="1:48" x14ac:dyDescent="0.25">
      <c r="A986" t="s">
        <v>14651</v>
      </c>
      <c r="B986" s="6">
        <v>44664</v>
      </c>
      <c r="C986" t="s">
        <v>14652</v>
      </c>
      <c r="D986" t="s">
        <v>373</v>
      </c>
      <c r="E986">
        <v>419241690.80000001</v>
      </c>
      <c r="F986">
        <v>417811888</v>
      </c>
      <c r="G986">
        <v>0.15481289771992501</v>
      </c>
      <c r="H986">
        <v>1.9527779999999999</v>
      </c>
      <c r="I986">
        <v>1.76294</v>
      </c>
      <c r="J986">
        <v>9.8169579999999996</v>
      </c>
      <c r="K986">
        <v>9.8169579999999996</v>
      </c>
      <c r="L986">
        <v>750.58799999999997</v>
      </c>
      <c r="M986">
        <v>752</v>
      </c>
      <c r="N986">
        <v>1.754872</v>
      </c>
      <c r="O986">
        <v>0.155499999999997</v>
      </c>
      <c r="P986">
        <v>7.6021721818264595E-2</v>
      </c>
      <c r="Q986">
        <v>1.85946021401424</v>
      </c>
      <c r="R986">
        <v>99.1875</v>
      </c>
      <c r="S986">
        <v>100.3125</v>
      </c>
      <c r="T986">
        <v>99.1875</v>
      </c>
      <c r="U986">
        <v>100.3125</v>
      </c>
      <c r="V986" t="s">
        <v>11987</v>
      </c>
      <c r="W986" t="s">
        <v>10764</v>
      </c>
      <c r="X986" t="s">
        <v>2212</v>
      </c>
      <c r="Y986" t="s">
        <v>12104</v>
      </c>
      <c r="Z986" t="s">
        <v>11839</v>
      </c>
      <c r="AA986" t="s">
        <v>301</v>
      </c>
      <c r="AB986" t="s">
        <v>12045</v>
      </c>
      <c r="AC986">
        <v>99.658955000000006</v>
      </c>
      <c r="AD986">
        <v>0.377778</v>
      </c>
      <c r="AE986" s="6">
        <v>43920</v>
      </c>
      <c r="AF986" s="6">
        <v>45383</v>
      </c>
      <c r="AG986" t="s">
        <v>1271</v>
      </c>
      <c r="AH986">
        <v>2.7778000000000001E-2</v>
      </c>
      <c r="AI986">
        <v>2.80033495005566E-2</v>
      </c>
      <c r="AJ986">
        <v>7.9889999999999996E-3</v>
      </c>
      <c r="AK986">
        <v>-1.25080595609086</v>
      </c>
      <c r="AL986">
        <v>-199</v>
      </c>
      <c r="AM986">
        <v>-164</v>
      </c>
      <c r="AN986">
        <v>8</v>
      </c>
      <c r="AO986" t="s">
        <v>11991</v>
      </c>
      <c r="AP986">
        <v>1</v>
      </c>
      <c r="AQ986">
        <v>4</v>
      </c>
      <c r="AR986">
        <v>39.207357432463603</v>
      </c>
      <c r="AS986">
        <v>1.9136211653147901E-2</v>
      </c>
      <c r="AT986">
        <v>0.131448210417872</v>
      </c>
      <c r="AU986">
        <v>8.2525715254902807E-2</v>
      </c>
      <c r="AV986">
        <v>0.31539183609473298</v>
      </c>
    </row>
    <row r="987" spans="1:48" x14ac:dyDescent="0.25">
      <c r="A987" t="s">
        <v>14653</v>
      </c>
      <c r="B987" s="6">
        <v>44664</v>
      </c>
      <c r="C987" t="s">
        <v>14654</v>
      </c>
      <c r="D987" t="s">
        <v>373</v>
      </c>
      <c r="E987">
        <v>170080364</v>
      </c>
      <c r="F987">
        <v>144088895.40000001</v>
      </c>
      <c r="G987">
        <v>5.3389623570046299E-2</v>
      </c>
      <c r="H987">
        <v>2.9527779999999999</v>
      </c>
      <c r="I987">
        <v>2.5932230000000001</v>
      </c>
      <c r="J987">
        <v>13.94814</v>
      </c>
      <c r="K987">
        <v>13.94814</v>
      </c>
      <c r="L987">
        <v>1139.3623</v>
      </c>
      <c r="M987">
        <v>1140</v>
      </c>
      <c r="N987">
        <v>2.5797270000000001</v>
      </c>
      <c r="O987">
        <v>0.13590000000001101</v>
      </c>
      <c r="P987">
        <v>-2.8542114610994198</v>
      </c>
      <c r="Q987">
        <v>-6.5286339663378197</v>
      </c>
      <c r="R987">
        <v>84.362499999999997</v>
      </c>
      <c r="S987">
        <v>85.500500000000002</v>
      </c>
      <c r="T987">
        <v>84.362499999999997</v>
      </c>
      <c r="U987">
        <v>85.500500000000002</v>
      </c>
      <c r="V987" t="s">
        <v>11987</v>
      </c>
      <c r="W987" t="s">
        <v>5857</v>
      </c>
      <c r="X987" t="s">
        <v>2212</v>
      </c>
      <c r="Y987" t="s">
        <v>12104</v>
      </c>
      <c r="Z987" t="s">
        <v>11839</v>
      </c>
      <c r="AA987" t="s">
        <v>406</v>
      </c>
      <c r="AB987" t="s">
        <v>12045</v>
      </c>
      <c r="AC987">
        <v>84.718125000000001</v>
      </c>
      <c r="AD987">
        <v>0.23611099999999999</v>
      </c>
      <c r="AE987" s="6">
        <v>44005</v>
      </c>
      <c r="AF987" s="6">
        <v>45748</v>
      </c>
      <c r="AG987" t="s">
        <v>1271</v>
      </c>
      <c r="AH987">
        <v>2.9527779999999999</v>
      </c>
      <c r="AI987">
        <v>2.5932227216358998</v>
      </c>
      <c r="AJ987">
        <v>8.2327969999999997</v>
      </c>
      <c r="AK987">
        <v>13.948139929653699</v>
      </c>
      <c r="AL987">
        <v>1140</v>
      </c>
      <c r="AM987">
        <v>1126</v>
      </c>
      <c r="AN987">
        <v>5</v>
      </c>
      <c r="AO987" t="s">
        <v>11991</v>
      </c>
      <c r="AP987">
        <v>1</v>
      </c>
      <c r="AQ987">
        <v>4</v>
      </c>
      <c r="AR987">
        <v>39.207357432463603</v>
      </c>
      <c r="AS987">
        <v>1.9136211653147901E-2</v>
      </c>
      <c r="AT987">
        <v>0.131448210417872</v>
      </c>
      <c r="AU987">
        <v>8.2525715254902807E-2</v>
      </c>
      <c r="AV987">
        <v>0.31539183609473298</v>
      </c>
    </row>
    <row r="988" spans="1:48" x14ac:dyDescent="0.25">
      <c r="A988" t="s">
        <v>14655</v>
      </c>
      <c r="B988" s="6">
        <v>44664</v>
      </c>
      <c r="C988" t="s">
        <v>14656</v>
      </c>
      <c r="D988" t="s">
        <v>373</v>
      </c>
      <c r="E988">
        <v>142259673.59999999</v>
      </c>
      <c r="F988">
        <v>145965560.90000001</v>
      </c>
      <c r="G988">
        <v>5.4084989188216498E-2</v>
      </c>
      <c r="H988">
        <v>3.7</v>
      </c>
      <c r="I988">
        <v>3.1295839999999999</v>
      </c>
      <c r="J988">
        <v>13.129517</v>
      </c>
      <c r="K988">
        <v>13.129517</v>
      </c>
      <c r="L988">
        <v>1053.5117</v>
      </c>
      <c r="M988">
        <v>1053</v>
      </c>
      <c r="N988">
        <v>3.1105209999999999</v>
      </c>
      <c r="O988">
        <v>-0.357899999999999</v>
      </c>
      <c r="P988">
        <v>-0.25782241852318999</v>
      </c>
      <c r="Q988">
        <v>-0.68072725292266301</v>
      </c>
      <c r="R988">
        <v>98.206249999999997</v>
      </c>
      <c r="S988">
        <v>99.324250000000006</v>
      </c>
      <c r="T988">
        <v>98.206249999999997</v>
      </c>
      <c r="U988">
        <v>99.324250000000006</v>
      </c>
      <c r="V988" t="s">
        <v>11987</v>
      </c>
      <c r="W988" t="s">
        <v>10766</v>
      </c>
      <c r="X988" t="s">
        <v>2212</v>
      </c>
      <c r="Y988" t="s">
        <v>12104</v>
      </c>
      <c r="Z988" t="s">
        <v>11839</v>
      </c>
      <c r="AA988" t="s">
        <v>434</v>
      </c>
      <c r="AB988" t="s">
        <v>12045</v>
      </c>
      <c r="AC988">
        <v>102.60501600000001</v>
      </c>
      <c r="AD988">
        <v>2.0499999999999998</v>
      </c>
      <c r="AE988" s="6">
        <v>43936</v>
      </c>
      <c r="AF988" s="6">
        <v>46022</v>
      </c>
      <c r="AG988" t="s">
        <v>1271</v>
      </c>
      <c r="AH988">
        <v>3.7</v>
      </c>
      <c r="AI988">
        <v>3.1295835940517001</v>
      </c>
      <c r="AJ988">
        <v>12.086772</v>
      </c>
      <c r="AK988">
        <v>13.129516562838999</v>
      </c>
      <c r="AL988">
        <v>1053</v>
      </c>
      <c r="AM988">
        <v>1043</v>
      </c>
      <c r="AN988">
        <v>6</v>
      </c>
      <c r="AO988" t="s">
        <v>11991</v>
      </c>
      <c r="AP988">
        <v>1</v>
      </c>
      <c r="AQ988">
        <v>4</v>
      </c>
      <c r="AR988">
        <v>39.207357432463603</v>
      </c>
      <c r="AS988">
        <v>1.9136211653147901E-2</v>
      </c>
      <c r="AT988">
        <v>0.131448210417872</v>
      </c>
      <c r="AU988">
        <v>8.2525715254902807E-2</v>
      </c>
      <c r="AV988">
        <v>0.31539183609473298</v>
      </c>
    </row>
    <row r="989" spans="1:48" x14ac:dyDescent="0.25">
      <c r="A989" t="s">
        <v>14657</v>
      </c>
      <c r="B989" s="6">
        <v>44664</v>
      </c>
      <c r="C989" t="s">
        <v>14658</v>
      </c>
      <c r="D989" t="s">
        <v>373</v>
      </c>
      <c r="E989">
        <v>240000000</v>
      </c>
      <c r="F989">
        <v>245295000</v>
      </c>
      <c r="G989">
        <v>9.0889778005612501E-2</v>
      </c>
      <c r="H989">
        <v>2.1027779999999998</v>
      </c>
      <c r="I989">
        <v>1.824533</v>
      </c>
      <c r="J989">
        <v>8.6995710000000006</v>
      </c>
      <c r="K989">
        <v>8.6995710000000006</v>
      </c>
      <c r="L989">
        <v>633.37540000000001</v>
      </c>
      <c r="M989">
        <v>635</v>
      </c>
      <c r="N989">
        <v>1.8177239999999999</v>
      </c>
      <c r="O989">
        <v>-2.7200000000004901E-2</v>
      </c>
      <c r="P989">
        <v>-0.42959831656237402</v>
      </c>
      <c r="Q989">
        <v>-1.7457531114873801</v>
      </c>
      <c r="R989">
        <v>98.487499999999997</v>
      </c>
      <c r="S989">
        <v>100.07850000000001</v>
      </c>
      <c r="T989">
        <v>98.487499999999997</v>
      </c>
      <c r="U989">
        <v>100.07850000000001</v>
      </c>
      <c r="V989" t="s">
        <v>11987</v>
      </c>
      <c r="W989" t="s">
        <v>10767</v>
      </c>
      <c r="X989" t="s">
        <v>2212</v>
      </c>
      <c r="Y989" t="s">
        <v>12104</v>
      </c>
      <c r="Z989" t="s">
        <v>11839</v>
      </c>
      <c r="AA989" t="s">
        <v>575</v>
      </c>
      <c r="AB989" t="s">
        <v>12045</v>
      </c>
      <c r="AC989">
        <v>102.20625</v>
      </c>
      <c r="AD989">
        <v>3.71875</v>
      </c>
      <c r="AE989" s="6">
        <v>43539</v>
      </c>
      <c r="AF989" s="6">
        <v>45437</v>
      </c>
      <c r="AG989" t="s">
        <v>1271</v>
      </c>
      <c r="AH989">
        <v>1.102778</v>
      </c>
      <c r="AI989">
        <v>0.99775625929175304</v>
      </c>
      <c r="AJ989">
        <v>2.068174</v>
      </c>
      <c r="AK989">
        <v>8.66656863530004</v>
      </c>
      <c r="AL989">
        <v>690</v>
      </c>
      <c r="AM989">
        <v>652</v>
      </c>
      <c r="AN989">
        <v>8.75</v>
      </c>
      <c r="AO989" t="s">
        <v>11991</v>
      </c>
      <c r="AP989">
        <v>1</v>
      </c>
      <c r="AQ989">
        <v>4</v>
      </c>
      <c r="AR989">
        <v>39.207357432463603</v>
      </c>
      <c r="AS989">
        <v>1.9136211653147901E-2</v>
      </c>
      <c r="AT989">
        <v>0.131448210417872</v>
      </c>
      <c r="AU989">
        <v>8.2525715254902807E-2</v>
      </c>
      <c r="AV989">
        <v>0.31539183609473298</v>
      </c>
    </row>
    <row r="990" spans="1:48" x14ac:dyDescent="0.25">
      <c r="A990" t="s">
        <v>14659</v>
      </c>
      <c r="B990" s="6">
        <v>44664</v>
      </c>
      <c r="C990" t="s">
        <v>14660</v>
      </c>
      <c r="D990" t="s">
        <v>280</v>
      </c>
      <c r="E990">
        <v>400000000</v>
      </c>
      <c r="F990">
        <v>389900000</v>
      </c>
      <c r="G990">
        <v>0.14447063513071301</v>
      </c>
      <c r="H990">
        <v>3.2250000000000001</v>
      </c>
      <c r="I990">
        <v>3.010723</v>
      </c>
      <c r="J990">
        <v>4.1330010000000001</v>
      </c>
      <c r="K990">
        <v>4.1330010000000001</v>
      </c>
      <c r="L990">
        <v>155.85509999999999</v>
      </c>
      <c r="M990">
        <v>155</v>
      </c>
      <c r="N990">
        <v>2.9957340000000001</v>
      </c>
      <c r="O990">
        <v>0.262099999999998</v>
      </c>
      <c r="P990">
        <v>0.21347281248449401</v>
      </c>
      <c r="Q990">
        <v>-4.9716991164442197</v>
      </c>
      <c r="R990">
        <v>96.581249999999997</v>
      </c>
      <c r="S990">
        <v>97.355249999999998</v>
      </c>
      <c r="T990">
        <v>96.581249999999997</v>
      </c>
      <c r="U990">
        <v>97.355249999999998</v>
      </c>
      <c r="V990" t="s">
        <v>11987</v>
      </c>
      <c r="W990" t="s">
        <v>6563</v>
      </c>
      <c r="X990" t="s">
        <v>3651</v>
      </c>
      <c r="Y990" t="s">
        <v>11989</v>
      </c>
      <c r="Z990" t="s">
        <v>11838</v>
      </c>
      <c r="AA990" t="s">
        <v>11839</v>
      </c>
      <c r="AB990" t="s">
        <v>11990</v>
      </c>
      <c r="AC990">
        <v>97.474999999999994</v>
      </c>
      <c r="AD990">
        <v>0.89375000000000004</v>
      </c>
      <c r="AE990" s="6">
        <v>44021</v>
      </c>
      <c r="AF990" s="6">
        <v>45847</v>
      </c>
      <c r="AG990" t="s">
        <v>3458</v>
      </c>
      <c r="AH990">
        <v>3.2250000000000001</v>
      </c>
      <c r="AI990">
        <v>3.0107226615851301</v>
      </c>
      <c r="AJ990">
        <v>10.912447999999999</v>
      </c>
      <c r="AK990">
        <v>4.13300138274061</v>
      </c>
      <c r="AL990">
        <v>155</v>
      </c>
      <c r="AM990">
        <v>143</v>
      </c>
      <c r="AN990">
        <v>3.25</v>
      </c>
      <c r="AO990" t="s">
        <v>11991</v>
      </c>
      <c r="AP990">
        <v>1</v>
      </c>
      <c r="AQ990">
        <v>2</v>
      </c>
      <c r="AR990">
        <v>66.242938485505206</v>
      </c>
      <c r="AS990">
        <v>1.5085607342527301E-2</v>
      </c>
      <c r="AT990">
        <v>0.69926931433684503</v>
      </c>
      <c r="AU990">
        <v>0.24406846709635399</v>
      </c>
      <c r="AV990">
        <v>0.97851772744191101</v>
      </c>
    </row>
    <row r="991" spans="1:48" x14ac:dyDescent="0.25">
      <c r="A991" t="s">
        <v>17291</v>
      </c>
      <c r="B991" s="6">
        <v>44664</v>
      </c>
      <c r="C991" t="s">
        <v>17292</v>
      </c>
      <c r="D991" t="s">
        <v>280</v>
      </c>
      <c r="E991">
        <v>220000000</v>
      </c>
      <c r="F991">
        <v>206970500</v>
      </c>
      <c r="G991">
        <v>7.6689303894130006E-2</v>
      </c>
      <c r="H991">
        <v>2.2166670000000002</v>
      </c>
      <c r="I991">
        <v>1.927951</v>
      </c>
      <c r="J991">
        <v>10.954179999999999</v>
      </c>
      <c r="K991">
        <v>10.954179999999999</v>
      </c>
      <c r="L991">
        <v>856.30799999999999</v>
      </c>
      <c r="M991">
        <v>856</v>
      </c>
      <c r="N991">
        <v>1.919478</v>
      </c>
      <c r="O991">
        <v>2.64679999999999</v>
      </c>
      <c r="P991">
        <v>10.6880922598094</v>
      </c>
      <c r="Q991">
        <v>-3.63256358124204</v>
      </c>
      <c r="R991">
        <v>91.825000000000003</v>
      </c>
      <c r="S991">
        <v>94.2</v>
      </c>
      <c r="T991">
        <v>91.825000000000003</v>
      </c>
      <c r="U991">
        <v>94.2</v>
      </c>
      <c r="V991" t="s">
        <v>11987</v>
      </c>
      <c r="W991" t="s">
        <v>7811</v>
      </c>
      <c r="X991" t="s">
        <v>17293</v>
      </c>
      <c r="Y991" t="s">
        <v>625</v>
      </c>
      <c r="Z991" t="s">
        <v>11844</v>
      </c>
      <c r="AA991" t="s">
        <v>248</v>
      </c>
      <c r="AB991" t="s">
        <v>11815</v>
      </c>
      <c r="AC991">
        <v>94.077500000000001</v>
      </c>
      <c r="AD991">
        <v>2.2524999999999999</v>
      </c>
      <c r="AE991" s="6">
        <v>44018</v>
      </c>
      <c r="AF991" s="6">
        <v>45479</v>
      </c>
      <c r="AG991" t="s">
        <v>2838</v>
      </c>
      <c r="AH991">
        <v>2.2166670000000002</v>
      </c>
      <c r="AI991">
        <v>1.92795055225809</v>
      </c>
      <c r="AJ991">
        <v>4.8295139999999996</v>
      </c>
      <c r="AK991">
        <v>10.954180025239699</v>
      </c>
      <c r="AL991">
        <v>856</v>
      </c>
      <c r="AM991">
        <v>833</v>
      </c>
      <c r="AN991">
        <v>7.95</v>
      </c>
      <c r="AO991" t="s">
        <v>11991</v>
      </c>
      <c r="AP991">
        <v>1</v>
      </c>
      <c r="AQ991">
        <v>4</v>
      </c>
      <c r="AR991">
        <v>23.559797087452601</v>
      </c>
      <c r="AS991">
        <v>1.13479857847451E-2</v>
      </c>
      <c r="AT991">
        <v>-0.42633614561807598</v>
      </c>
      <c r="AU991">
        <v>-9.3071410472564495E-2</v>
      </c>
      <c r="AV991">
        <v>-2.2942600189368498</v>
      </c>
    </row>
    <row r="992" spans="1:48" x14ac:dyDescent="0.25">
      <c r="A992" t="s">
        <v>14661</v>
      </c>
      <c r="B992" s="6">
        <v>44664</v>
      </c>
      <c r="C992" t="s">
        <v>14662</v>
      </c>
      <c r="D992" t="s">
        <v>212</v>
      </c>
      <c r="E992">
        <v>76021713</v>
      </c>
      <c r="F992">
        <v>77239643.900000006</v>
      </c>
      <c r="G992">
        <v>2.86198010190373E-2</v>
      </c>
      <c r="H992">
        <v>1.3194440000000001</v>
      </c>
      <c r="I992">
        <v>1.279064</v>
      </c>
      <c r="J992">
        <v>2.8540990000000002</v>
      </c>
      <c r="K992">
        <v>2.8540990000000002</v>
      </c>
      <c r="L992">
        <v>97.115499999999997</v>
      </c>
      <c r="M992">
        <v>91</v>
      </c>
      <c r="N992">
        <v>1.273938</v>
      </c>
      <c r="O992">
        <v>7.17999999999996E-2</v>
      </c>
      <c r="P992">
        <v>-4.0993075827155903E-2</v>
      </c>
      <c r="Q992">
        <v>-1.7983597589640401</v>
      </c>
      <c r="R992">
        <v>100.925</v>
      </c>
      <c r="S992">
        <v>101.149</v>
      </c>
      <c r="T992">
        <v>100.925</v>
      </c>
      <c r="U992">
        <v>101.149</v>
      </c>
      <c r="V992" t="s">
        <v>11987</v>
      </c>
      <c r="W992" t="s">
        <v>10737</v>
      </c>
      <c r="X992" t="s">
        <v>14663</v>
      </c>
      <c r="Y992" t="s">
        <v>625</v>
      </c>
      <c r="Z992" t="s">
        <v>12267</v>
      </c>
      <c r="AA992" t="s">
        <v>358</v>
      </c>
      <c r="AB992" t="s">
        <v>11990</v>
      </c>
      <c r="AC992">
        <v>101.60208299999999</v>
      </c>
      <c r="AD992">
        <v>0.67708299999999999</v>
      </c>
      <c r="AE992" s="6">
        <v>43144</v>
      </c>
      <c r="AF992" s="6">
        <v>45151</v>
      </c>
      <c r="AG992" t="s">
        <v>1205</v>
      </c>
      <c r="AH992">
        <v>1.3194440000000001</v>
      </c>
      <c r="AI992">
        <v>1.2790635985241801</v>
      </c>
      <c r="AJ992">
        <v>2.7743929999999999</v>
      </c>
      <c r="AK992">
        <v>2.85409938001643</v>
      </c>
      <c r="AL992">
        <v>91</v>
      </c>
      <c r="AM992">
        <v>55</v>
      </c>
      <c r="AN992">
        <v>3.75</v>
      </c>
      <c r="AO992" t="s">
        <v>11991</v>
      </c>
      <c r="AP992">
        <v>1</v>
      </c>
      <c r="AQ992">
        <v>3</v>
      </c>
      <c r="AR992">
        <v>53.3000422718331</v>
      </c>
      <c r="AS992">
        <v>-8.0009612522530901E-2</v>
      </c>
      <c r="AT992">
        <v>-1.90868854837646</v>
      </c>
      <c r="AU992">
        <v>-0.82018322147573697</v>
      </c>
      <c r="AV992">
        <v>-2.50679019279093</v>
      </c>
    </row>
    <row r="993" spans="1:48" x14ac:dyDescent="0.25">
      <c r="A993" t="s">
        <v>14664</v>
      </c>
      <c r="B993" s="6">
        <v>44664</v>
      </c>
      <c r="C993" t="s">
        <v>14665</v>
      </c>
      <c r="D993" t="s">
        <v>446</v>
      </c>
      <c r="E993">
        <v>101362284</v>
      </c>
      <c r="F993">
        <v>104578776.90000001</v>
      </c>
      <c r="G993">
        <v>3.8749839228717498E-2</v>
      </c>
      <c r="H993">
        <v>3.1194440000000001</v>
      </c>
      <c r="I993">
        <v>2.7766730000000002</v>
      </c>
      <c r="J993">
        <v>5.3222829999999997</v>
      </c>
      <c r="K993">
        <v>5.3222829999999997</v>
      </c>
      <c r="L993">
        <v>275.226599999999</v>
      </c>
      <c r="M993">
        <v>276</v>
      </c>
      <c r="N993">
        <v>2.7616329999999998</v>
      </c>
      <c r="O993">
        <v>0.12399999999998999</v>
      </c>
      <c r="P993">
        <v>0.28282035080100498</v>
      </c>
      <c r="Q993">
        <v>-1.06941842994868</v>
      </c>
      <c r="R993">
        <v>100.9375</v>
      </c>
      <c r="S993">
        <v>101.5625</v>
      </c>
      <c r="T993">
        <v>100.9375</v>
      </c>
      <c r="U993">
        <v>101.5625</v>
      </c>
      <c r="V993" t="s">
        <v>11987</v>
      </c>
      <c r="W993" t="s">
        <v>5801</v>
      </c>
      <c r="X993" t="s">
        <v>14663</v>
      </c>
      <c r="Y993" t="s">
        <v>625</v>
      </c>
      <c r="Z993" t="s">
        <v>753</v>
      </c>
      <c r="AA993" t="s">
        <v>396</v>
      </c>
      <c r="AB993" t="s">
        <v>753</v>
      </c>
      <c r="AC993">
        <v>103.173264</v>
      </c>
      <c r="AD993">
        <v>2.2357640000000001</v>
      </c>
      <c r="AE993" s="6">
        <v>43980</v>
      </c>
      <c r="AF993" s="6">
        <v>45809</v>
      </c>
      <c r="AG993" t="s">
        <v>1207</v>
      </c>
      <c r="AH993">
        <v>2.1194440000000001</v>
      </c>
      <c r="AI993">
        <v>1.94198838251134</v>
      </c>
      <c r="AJ993">
        <v>4.8140489999999998</v>
      </c>
      <c r="AK993">
        <v>5.0846341838501097</v>
      </c>
      <c r="AL993">
        <v>271</v>
      </c>
      <c r="AM993">
        <v>247</v>
      </c>
      <c r="AN993">
        <v>5.875</v>
      </c>
      <c r="AO993" t="s">
        <v>11991</v>
      </c>
      <c r="AP993">
        <v>1</v>
      </c>
      <c r="AQ993">
        <v>2</v>
      </c>
      <c r="AR993">
        <v>70.959371168013703</v>
      </c>
      <c r="AS993">
        <v>-0.127098224396405</v>
      </c>
      <c r="AT993">
        <v>-0.69384735981228096</v>
      </c>
      <c r="AU993">
        <v>-1.21596914722421</v>
      </c>
      <c r="AV993">
        <v>1.2198021366966001</v>
      </c>
    </row>
    <row r="994" spans="1:48" x14ac:dyDescent="0.25">
      <c r="A994" t="s">
        <v>14666</v>
      </c>
      <c r="B994" s="6">
        <v>44664</v>
      </c>
      <c r="C994" t="s">
        <v>14667</v>
      </c>
      <c r="D994" t="s">
        <v>223</v>
      </c>
      <c r="E994">
        <v>101362284</v>
      </c>
      <c r="F994">
        <v>95123055.299999997</v>
      </c>
      <c r="G994">
        <v>3.5246186756573698E-2</v>
      </c>
      <c r="H994">
        <v>3.2749999999999999</v>
      </c>
      <c r="I994">
        <v>3.1451009999999999</v>
      </c>
      <c r="J994">
        <v>3.6569319999999998</v>
      </c>
      <c r="K994">
        <v>3.6569319999999998</v>
      </c>
      <c r="L994">
        <v>108.03819999999899</v>
      </c>
      <c r="M994">
        <v>106</v>
      </c>
      <c r="N994">
        <v>3.1301480000000002</v>
      </c>
      <c r="O994">
        <v>7.4700000000005304E-2</v>
      </c>
      <c r="P994">
        <v>-6.5816572135435306E-2</v>
      </c>
      <c r="Q994">
        <v>-5.7401904164945696</v>
      </c>
      <c r="R994">
        <v>93.478999999999999</v>
      </c>
      <c r="S994">
        <v>93.78</v>
      </c>
      <c r="T994">
        <v>93.478999999999999</v>
      </c>
      <c r="U994">
        <v>93.78</v>
      </c>
      <c r="V994" t="s">
        <v>11987</v>
      </c>
      <c r="W994" t="s">
        <v>6509</v>
      </c>
      <c r="X994" t="s">
        <v>14663</v>
      </c>
      <c r="Y994" t="s">
        <v>625</v>
      </c>
      <c r="Z994" t="s">
        <v>11819</v>
      </c>
      <c r="AA994" t="s">
        <v>343</v>
      </c>
      <c r="AB994" t="s">
        <v>11990</v>
      </c>
      <c r="AC994">
        <v>93.844624999999994</v>
      </c>
      <c r="AD994">
        <v>0.36562499999999998</v>
      </c>
      <c r="AE994" s="6">
        <v>44039</v>
      </c>
      <c r="AF994" s="6">
        <v>45865</v>
      </c>
      <c r="AG994" t="s">
        <v>1885</v>
      </c>
      <c r="AH994">
        <v>3.2749999999999999</v>
      </c>
      <c r="AI994">
        <v>3.1451013462117201</v>
      </c>
      <c r="AJ994">
        <v>11.662798</v>
      </c>
      <c r="AK994">
        <v>3.6569322113011302</v>
      </c>
      <c r="AL994">
        <v>106</v>
      </c>
      <c r="AM994">
        <v>95</v>
      </c>
      <c r="AN994">
        <v>1.625</v>
      </c>
      <c r="AO994" t="s">
        <v>11991</v>
      </c>
      <c r="AP994">
        <v>1</v>
      </c>
      <c r="AQ994">
        <v>2</v>
      </c>
      <c r="AR994">
        <v>78.296005413037506</v>
      </c>
      <c r="AS994">
        <v>6.9028498738120406E-2</v>
      </c>
      <c r="AT994">
        <v>1.64569839319057</v>
      </c>
      <c r="AU994">
        <v>0.65713505766645097</v>
      </c>
      <c r="AV994">
        <v>6.2822489905163899</v>
      </c>
    </row>
    <row r="995" spans="1:48" x14ac:dyDescent="0.25">
      <c r="A995" t="s">
        <v>14668</v>
      </c>
      <c r="B995" s="6">
        <v>44664</v>
      </c>
      <c r="C995" t="s">
        <v>14669</v>
      </c>
      <c r="D995" t="s">
        <v>223</v>
      </c>
      <c r="E995">
        <v>101362284</v>
      </c>
      <c r="F995">
        <v>103525144.3</v>
      </c>
      <c r="G995">
        <v>3.8359434085745998E-2</v>
      </c>
      <c r="H995">
        <v>1.191667</v>
      </c>
      <c r="I995">
        <v>1.151003</v>
      </c>
      <c r="J995">
        <v>2.957687</v>
      </c>
      <c r="K995">
        <v>2.957687</v>
      </c>
      <c r="L995">
        <v>116.11199999999999</v>
      </c>
      <c r="M995">
        <v>112</v>
      </c>
      <c r="N995">
        <v>1.1465240000000001</v>
      </c>
      <c r="O995">
        <v>5.79000000000107E-2</v>
      </c>
      <c r="P995">
        <v>3.2022006781828802E-2</v>
      </c>
      <c r="Q995">
        <v>-1.72388935784904</v>
      </c>
      <c r="R995">
        <v>100.93899999999999</v>
      </c>
      <c r="S995">
        <v>101.063</v>
      </c>
      <c r="T995">
        <v>100.93899999999999</v>
      </c>
      <c r="U995">
        <v>101.063</v>
      </c>
      <c r="V995" t="s">
        <v>11987</v>
      </c>
      <c r="W995" t="s">
        <v>6503</v>
      </c>
      <c r="X995" t="s">
        <v>14663</v>
      </c>
      <c r="Y995" t="s">
        <v>625</v>
      </c>
      <c r="Z995" t="s">
        <v>11819</v>
      </c>
      <c r="AA995" t="s">
        <v>343</v>
      </c>
      <c r="AB995" t="s">
        <v>11990</v>
      </c>
      <c r="AC995">
        <v>102.133792</v>
      </c>
      <c r="AD995">
        <v>1.1947920000000001</v>
      </c>
      <c r="AE995" s="6">
        <v>43278</v>
      </c>
      <c r="AF995" s="6">
        <v>45104</v>
      </c>
      <c r="AG995" t="s">
        <v>1885</v>
      </c>
      <c r="AH995">
        <v>1.191667</v>
      </c>
      <c r="AI995">
        <v>1.15100299772667</v>
      </c>
      <c r="AJ995">
        <v>2.4243670000000002</v>
      </c>
      <c r="AK995">
        <v>2.9576870169311</v>
      </c>
      <c r="AL995">
        <v>112</v>
      </c>
      <c r="AM995">
        <v>74</v>
      </c>
      <c r="AN995">
        <v>3.875</v>
      </c>
      <c r="AO995" t="s">
        <v>11991</v>
      </c>
      <c r="AP995">
        <v>1</v>
      </c>
      <c r="AQ995">
        <v>2</v>
      </c>
      <c r="AR995">
        <v>78.296005413037506</v>
      </c>
      <c r="AS995">
        <v>6.9028498738120406E-2</v>
      </c>
      <c r="AT995">
        <v>1.64569839319057</v>
      </c>
      <c r="AU995">
        <v>0.65713505766645097</v>
      </c>
      <c r="AV995">
        <v>6.2822489905163899</v>
      </c>
    </row>
    <row r="996" spans="1:48" x14ac:dyDescent="0.25">
      <c r="A996" t="s">
        <v>14670</v>
      </c>
      <c r="B996" s="6">
        <v>44664</v>
      </c>
      <c r="C996" t="s">
        <v>14671</v>
      </c>
      <c r="D996" t="s">
        <v>223</v>
      </c>
      <c r="E996">
        <v>101362284</v>
      </c>
      <c r="F996">
        <v>101816302.90000001</v>
      </c>
      <c r="G996">
        <v>3.77262527490606E-2</v>
      </c>
      <c r="H996">
        <v>2.1277780000000002</v>
      </c>
      <c r="I996">
        <v>2.0318489999999998</v>
      </c>
      <c r="J996">
        <v>3.1931210000000001</v>
      </c>
      <c r="K996">
        <v>3.1931210000000001</v>
      </c>
      <c r="L996">
        <v>82.175399999999996</v>
      </c>
      <c r="M996">
        <v>81</v>
      </c>
      <c r="N996">
        <v>2.02217</v>
      </c>
      <c r="O996">
        <v>-0.215200000000004</v>
      </c>
      <c r="P996">
        <v>-0.101523982048756</v>
      </c>
      <c r="Q996">
        <v>-3.11268775983969</v>
      </c>
      <c r="R996">
        <v>99.331249999999997</v>
      </c>
      <c r="S996">
        <v>99.603499999999997</v>
      </c>
      <c r="T996">
        <v>99.331249999999997</v>
      </c>
      <c r="U996">
        <v>99.603499999999997</v>
      </c>
      <c r="V996" t="s">
        <v>11987</v>
      </c>
      <c r="W996" t="s">
        <v>6507</v>
      </c>
      <c r="X996" t="s">
        <v>14663</v>
      </c>
      <c r="Y996" t="s">
        <v>625</v>
      </c>
      <c r="Z996" t="s">
        <v>11819</v>
      </c>
      <c r="AA996" t="s">
        <v>343</v>
      </c>
      <c r="AB996" t="s">
        <v>11990</v>
      </c>
      <c r="AC996">
        <v>100.447917</v>
      </c>
      <c r="AD996">
        <v>1.1166670000000001</v>
      </c>
      <c r="AE996" s="6">
        <v>43620</v>
      </c>
      <c r="AF996" s="6">
        <v>45447</v>
      </c>
      <c r="AG996" t="s">
        <v>1885</v>
      </c>
      <c r="AH996">
        <v>2.1277780000000002</v>
      </c>
      <c r="AI996">
        <v>2.0318489632365</v>
      </c>
      <c r="AJ996">
        <v>5.2016479999999996</v>
      </c>
      <c r="AK996">
        <v>3.1931212080759601</v>
      </c>
      <c r="AL996">
        <v>81</v>
      </c>
      <c r="AM996">
        <v>57</v>
      </c>
      <c r="AN996">
        <v>3</v>
      </c>
      <c r="AO996" t="s">
        <v>11991</v>
      </c>
      <c r="AP996">
        <v>1</v>
      </c>
      <c r="AQ996">
        <v>2</v>
      </c>
      <c r="AR996">
        <v>78.296005413037506</v>
      </c>
      <c r="AS996">
        <v>6.9028498738120406E-2</v>
      </c>
      <c r="AT996">
        <v>1.64569839319057</v>
      </c>
      <c r="AU996">
        <v>0.65713505766645097</v>
      </c>
      <c r="AV996">
        <v>6.2822489905163899</v>
      </c>
    </row>
    <row r="997" spans="1:48" x14ac:dyDescent="0.25">
      <c r="A997" t="s">
        <v>14672</v>
      </c>
      <c r="B997" s="6">
        <v>44664</v>
      </c>
      <c r="C997" t="s">
        <v>14673</v>
      </c>
      <c r="D997" t="s">
        <v>446</v>
      </c>
      <c r="E997">
        <v>50681142</v>
      </c>
      <c r="F997">
        <v>51344220.100000001</v>
      </c>
      <c r="G997">
        <v>1.9024703998311899E-2</v>
      </c>
      <c r="H997">
        <v>0.78333299999999995</v>
      </c>
      <c r="I997">
        <v>0.77343099999999998</v>
      </c>
      <c r="J997">
        <v>2.6627160000000001</v>
      </c>
      <c r="K997">
        <v>2.6627160000000001</v>
      </c>
      <c r="L997">
        <v>121.75830000000001</v>
      </c>
      <c r="M997">
        <v>112</v>
      </c>
      <c r="N997">
        <v>0.76457299999999995</v>
      </c>
      <c r="O997">
        <v>0.19299999999999801</v>
      </c>
      <c r="P997">
        <v>0.35151139268252402</v>
      </c>
      <c r="Q997">
        <v>-0.60132483299248896</v>
      </c>
      <c r="R997">
        <v>100.55</v>
      </c>
      <c r="S997">
        <v>100.642</v>
      </c>
      <c r="T997">
        <v>100.55</v>
      </c>
      <c r="U997">
        <v>100.642</v>
      </c>
      <c r="V997" t="s">
        <v>11987</v>
      </c>
      <c r="W997" t="s">
        <v>10964</v>
      </c>
      <c r="X997" t="s">
        <v>14663</v>
      </c>
      <c r="Y997" t="s">
        <v>625</v>
      </c>
      <c r="Z997" t="s">
        <v>11819</v>
      </c>
      <c r="AA997" t="s">
        <v>374</v>
      </c>
      <c r="AB997" t="s">
        <v>11990</v>
      </c>
      <c r="AC997">
        <v>101.308333</v>
      </c>
      <c r="AD997">
        <v>0.75833300000000003</v>
      </c>
      <c r="AE997" s="6">
        <v>43130</v>
      </c>
      <c r="AF997" s="6">
        <v>44956</v>
      </c>
      <c r="AG997" t="s">
        <v>2511</v>
      </c>
      <c r="AH997">
        <v>0.78333299999999995</v>
      </c>
      <c r="AI997">
        <v>0.77343110813581395</v>
      </c>
      <c r="AJ997">
        <v>1.264005</v>
      </c>
      <c r="AK997">
        <v>2.6627163268552301</v>
      </c>
      <c r="AL997">
        <v>112</v>
      </c>
      <c r="AM997">
        <v>78</v>
      </c>
      <c r="AN997">
        <v>3.5</v>
      </c>
      <c r="AO997" t="s">
        <v>11991</v>
      </c>
      <c r="AP997">
        <v>1</v>
      </c>
      <c r="AQ997">
        <v>4</v>
      </c>
      <c r="AR997">
        <v>34.324892687978</v>
      </c>
      <c r="AS997">
        <v>7.40341519266252E-2</v>
      </c>
      <c r="AT997">
        <v>0.51613241986581204</v>
      </c>
      <c r="AU997">
        <v>0.48475534643007701</v>
      </c>
      <c r="AV997">
        <v>-0.190270562400606</v>
      </c>
    </row>
    <row r="998" spans="1:48" x14ac:dyDescent="0.25">
      <c r="A998" t="s">
        <v>21686</v>
      </c>
      <c r="B998" s="6">
        <v>44664</v>
      </c>
      <c r="C998" t="s">
        <v>21687</v>
      </c>
      <c r="D998" t="s">
        <v>212</v>
      </c>
      <c r="E998">
        <v>190054283.40000001</v>
      </c>
      <c r="F998">
        <v>180229564.09999999</v>
      </c>
      <c r="G998">
        <v>6.6780917129764E-2</v>
      </c>
      <c r="H998">
        <v>9.7944440000000004</v>
      </c>
      <c r="I998">
        <v>4.3533489999999997</v>
      </c>
      <c r="J998">
        <v>4.6510350000000003</v>
      </c>
      <c r="K998">
        <v>4.6510350000000003</v>
      </c>
      <c r="L998">
        <v>195.83500000000001</v>
      </c>
      <c r="M998">
        <v>196</v>
      </c>
      <c r="N998">
        <v>8.0398829999999997</v>
      </c>
      <c r="O998">
        <v>4.9100000000001899E-2</v>
      </c>
      <c r="P998">
        <v>-1.1297557237674001</v>
      </c>
      <c r="Q998">
        <v>-4.7983774169456996</v>
      </c>
      <c r="R998">
        <v>94.135999999999996</v>
      </c>
      <c r="S998">
        <v>94.754000000000005</v>
      </c>
      <c r="T998">
        <v>94.135999999999996</v>
      </c>
      <c r="U998">
        <v>94.754000000000005</v>
      </c>
      <c r="V998" t="s">
        <v>11987</v>
      </c>
      <c r="W998" t="s">
        <v>21688</v>
      </c>
      <c r="X998" t="s">
        <v>14663</v>
      </c>
      <c r="Y998" t="s">
        <v>625</v>
      </c>
      <c r="Z998" t="s">
        <v>12267</v>
      </c>
      <c r="AA998" t="s">
        <v>343</v>
      </c>
      <c r="AB998" t="s">
        <v>11990</v>
      </c>
      <c r="AC998">
        <v>94.830572000000004</v>
      </c>
      <c r="AD998">
        <v>0.69457199999999997</v>
      </c>
      <c r="AE998" s="6">
        <v>44596</v>
      </c>
      <c r="AF998" s="6">
        <v>48248</v>
      </c>
      <c r="AG998" t="s">
        <v>3481</v>
      </c>
      <c r="AH998">
        <v>6.7944440000000004</v>
      </c>
      <c r="AI998">
        <v>4.3512244407066598</v>
      </c>
      <c r="AJ998">
        <v>22.242493</v>
      </c>
      <c r="AK998">
        <v>4.6052465533734601</v>
      </c>
      <c r="AL998">
        <v>191</v>
      </c>
      <c r="AM998">
        <v>189</v>
      </c>
      <c r="AN998">
        <v>3.379</v>
      </c>
      <c r="AO998" t="s">
        <v>11991</v>
      </c>
      <c r="AP998">
        <v>1</v>
      </c>
      <c r="AQ998">
        <v>3</v>
      </c>
      <c r="AR998">
        <v>48.203428752256897</v>
      </c>
      <c r="AS998">
        <v>6.5650328646334799E-2</v>
      </c>
      <c r="AT998">
        <v>1.7763257528146501</v>
      </c>
      <c r="AU998">
        <v>0.69593581895265499</v>
      </c>
      <c r="AV998">
        <v>0.99948908369557898</v>
      </c>
    </row>
    <row r="999" spans="1:48" x14ac:dyDescent="0.25">
      <c r="A999" t="s">
        <v>14674</v>
      </c>
      <c r="B999" s="6">
        <v>44664</v>
      </c>
      <c r="C999" t="s">
        <v>14675</v>
      </c>
      <c r="D999" t="s">
        <v>212</v>
      </c>
      <c r="E999">
        <v>253405711.19999999</v>
      </c>
      <c r="F999">
        <v>261380951.5</v>
      </c>
      <c r="G999">
        <v>9.6850146378917798E-2</v>
      </c>
      <c r="H999">
        <v>27.7</v>
      </c>
      <c r="I999">
        <v>1.368268</v>
      </c>
      <c r="J999">
        <v>5.4228990000000001</v>
      </c>
      <c r="K999">
        <v>5.4228990000000001</v>
      </c>
      <c r="L999">
        <v>258.41890000000001</v>
      </c>
      <c r="M999">
        <v>257</v>
      </c>
      <c r="N999">
        <v>14.081312</v>
      </c>
      <c r="O999">
        <v>-7.0499999999995497E-2</v>
      </c>
      <c r="P999">
        <v>-3.4861810793485E-2</v>
      </c>
      <c r="Q999">
        <v>-0.91710225195543704</v>
      </c>
      <c r="R999">
        <v>100.8625</v>
      </c>
      <c r="S999">
        <v>101.4485</v>
      </c>
      <c r="T999">
        <v>100.8625</v>
      </c>
      <c r="U999">
        <v>101.4485</v>
      </c>
      <c r="V999" t="s">
        <v>11987</v>
      </c>
      <c r="W999" t="s">
        <v>10999</v>
      </c>
      <c r="X999" t="s">
        <v>14663</v>
      </c>
      <c r="Y999" t="s">
        <v>625</v>
      </c>
      <c r="Z999" t="s">
        <v>11839</v>
      </c>
      <c r="AA999" t="s">
        <v>343</v>
      </c>
      <c r="AB999" t="s">
        <v>11990</v>
      </c>
      <c r="AC999">
        <v>103.147222</v>
      </c>
      <c r="AD999">
        <v>2.2847219999999999</v>
      </c>
      <c r="AE999" s="6">
        <v>43213</v>
      </c>
      <c r="AF999" s="6">
        <v>54788</v>
      </c>
      <c r="AG999" t="s">
        <v>3481</v>
      </c>
      <c r="AH999">
        <v>1.013889</v>
      </c>
      <c r="AI999">
        <v>0.96949893768108397</v>
      </c>
      <c r="AJ999">
        <v>1.924585</v>
      </c>
      <c r="AK999">
        <v>3.2357386763743898</v>
      </c>
      <c r="AL999">
        <v>155</v>
      </c>
      <c r="AM999">
        <v>114</v>
      </c>
      <c r="AN999">
        <v>4.7</v>
      </c>
      <c r="AO999" t="s">
        <v>11991</v>
      </c>
      <c r="AP999">
        <v>1</v>
      </c>
      <c r="AQ999">
        <v>3</v>
      </c>
      <c r="AR999">
        <v>48.203428752256897</v>
      </c>
      <c r="AS999">
        <v>6.5650328646334799E-2</v>
      </c>
      <c r="AT999">
        <v>1.7763257528146501</v>
      </c>
      <c r="AU999">
        <v>0.69593581895265499</v>
      </c>
      <c r="AV999">
        <v>-1.65096505471401</v>
      </c>
    </row>
    <row r="1000" spans="1:48" x14ac:dyDescent="0.25">
      <c r="A1000" t="s">
        <v>14676</v>
      </c>
      <c r="B1000" s="6">
        <v>44664</v>
      </c>
      <c r="C1000" t="s">
        <v>14677</v>
      </c>
      <c r="D1000" t="s">
        <v>212</v>
      </c>
      <c r="E1000">
        <v>84468570.400000006</v>
      </c>
      <c r="F1000">
        <v>85652361.900000006</v>
      </c>
      <c r="G1000">
        <v>3.1736986738998697E-2</v>
      </c>
      <c r="H1000">
        <v>27.7</v>
      </c>
      <c r="I1000">
        <v>0.82632099999999997</v>
      </c>
      <c r="J1000">
        <v>5.9740979999999997</v>
      </c>
      <c r="K1000">
        <v>5.9740979999999997</v>
      </c>
      <c r="L1000">
        <v>313.53879999999998</v>
      </c>
      <c r="M1000">
        <v>313</v>
      </c>
      <c r="N1000">
        <v>13.408783</v>
      </c>
      <c r="O1000">
        <v>-1.2599999999995899E-2</v>
      </c>
      <c r="P1000">
        <v>7.9230338426805602E-2</v>
      </c>
      <c r="Q1000">
        <v>0.134820708673211</v>
      </c>
      <c r="R1000">
        <v>99.424999999999997</v>
      </c>
      <c r="S1000">
        <v>100.152</v>
      </c>
      <c r="T1000">
        <v>99.424999999999997</v>
      </c>
      <c r="U1000">
        <v>100.152</v>
      </c>
      <c r="V1000" t="s">
        <v>11987</v>
      </c>
      <c r="W1000" t="s">
        <v>11060</v>
      </c>
      <c r="X1000" t="s">
        <v>14663</v>
      </c>
      <c r="Y1000" t="s">
        <v>625</v>
      </c>
      <c r="Z1000" t="s">
        <v>11839</v>
      </c>
      <c r="AA1000" t="s">
        <v>256</v>
      </c>
      <c r="AB1000" t="s">
        <v>11990</v>
      </c>
      <c r="AC1000">
        <v>101.40145800000001</v>
      </c>
      <c r="AD1000">
        <v>1.976458</v>
      </c>
      <c r="AE1000" s="6">
        <v>43048</v>
      </c>
      <c r="AF1000" s="6">
        <v>54788</v>
      </c>
      <c r="AG1000" t="s">
        <v>3544</v>
      </c>
      <c r="AH1000">
        <v>0.55833299999999997</v>
      </c>
      <c r="AI1000">
        <v>0.54584665723659997</v>
      </c>
      <c r="AJ1000">
        <v>0.63943399999999995</v>
      </c>
      <c r="AK1000">
        <v>4.1923287800518203</v>
      </c>
      <c r="AL1000">
        <v>290</v>
      </c>
      <c r="AM1000">
        <v>260</v>
      </c>
      <c r="AN1000">
        <v>4.4749999999999996</v>
      </c>
      <c r="AO1000" t="s">
        <v>11991</v>
      </c>
      <c r="AP1000">
        <v>1</v>
      </c>
      <c r="AQ1000">
        <v>4</v>
      </c>
      <c r="AR1000">
        <v>37.786010217762602</v>
      </c>
      <c r="AS1000">
        <v>1.1525069297270801E-2</v>
      </c>
      <c r="AT1000">
        <v>-9.2151532602599603E-2</v>
      </c>
      <c r="AU1000">
        <v>4.19582931612296E-2</v>
      </c>
      <c r="AV1000">
        <v>-5.6510358362829098</v>
      </c>
    </row>
    <row r="1001" spans="1:48" x14ac:dyDescent="0.25">
      <c r="A1001" t="s">
        <v>14678</v>
      </c>
      <c r="B1001" s="6">
        <v>44664</v>
      </c>
      <c r="C1001" t="s">
        <v>14679</v>
      </c>
      <c r="D1001" t="s">
        <v>237</v>
      </c>
      <c r="E1001">
        <v>126702855.59999999</v>
      </c>
      <c r="F1001">
        <v>117253039.90000001</v>
      </c>
      <c r="G1001">
        <v>4.3446066020378198E-2</v>
      </c>
      <c r="H1001">
        <v>4.0250000000000004</v>
      </c>
      <c r="I1001">
        <v>3.8641529999999999</v>
      </c>
      <c r="J1001">
        <v>3.2558250000000002</v>
      </c>
      <c r="K1001">
        <v>3.2558250000000002</v>
      </c>
      <c r="L1001">
        <v>64.777500000000003</v>
      </c>
      <c r="M1001">
        <v>63</v>
      </c>
      <c r="N1001">
        <v>3.8454459999999999</v>
      </c>
      <c r="O1001">
        <v>3.99000000000038E-2</v>
      </c>
      <c r="P1001">
        <v>-0.75540924958760103</v>
      </c>
      <c r="Q1001">
        <v>-5.9177870067476501</v>
      </c>
      <c r="R1001">
        <v>91.947999999999993</v>
      </c>
      <c r="S1001">
        <v>92.49</v>
      </c>
      <c r="T1001">
        <v>91.947999999999993</v>
      </c>
      <c r="U1001">
        <v>92.49</v>
      </c>
      <c r="V1001" t="s">
        <v>11987</v>
      </c>
      <c r="W1001" t="s">
        <v>7301</v>
      </c>
      <c r="X1001" t="s">
        <v>14663</v>
      </c>
      <c r="Y1001" t="s">
        <v>625</v>
      </c>
      <c r="Z1001" t="s">
        <v>11906</v>
      </c>
      <c r="AA1001" t="s">
        <v>232</v>
      </c>
      <c r="AB1001" t="s">
        <v>11990</v>
      </c>
      <c r="AC1001">
        <v>92.541749999999993</v>
      </c>
      <c r="AD1001">
        <v>0.59375</v>
      </c>
      <c r="AE1001" s="6">
        <v>44313</v>
      </c>
      <c r="AF1001" s="6">
        <v>46139</v>
      </c>
      <c r="AG1001" t="s">
        <v>2544</v>
      </c>
      <c r="AH1001">
        <v>4.0250000000000004</v>
      </c>
      <c r="AI1001">
        <v>3.8641525748802499</v>
      </c>
      <c r="AJ1001">
        <v>17.215430000000001</v>
      </c>
      <c r="AK1001">
        <v>3.2558247566384599</v>
      </c>
      <c r="AL1001">
        <v>63</v>
      </c>
      <c r="AM1001">
        <v>54</v>
      </c>
      <c r="AN1001">
        <v>1.25</v>
      </c>
      <c r="AO1001" t="s">
        <v>11991</v>
      </c>
      <c r="AP1001">
        <v>1</v>
      </c>
      <c r="AQ1001">
        <v>3</v>
      </c>
      <c r="AR1001">
        <v>44.309563944994999</v>
      </c>
      <c r="AS1001">
        <v>7.0022980375128397E-3</v>
      </c>
      <c r="AT1001">
        <v>-0.396861658383038</v>
      </c>
      <c r="AU1001">
        <v>-8.8069951604154498E-2</v>
      </c>
      <c r="AV1001">
        <v>-0.49912827423900502</v>
      </c>
    </row>
    <row r="1002" spans="1:48" x14ac:dyDescent="0.25">
      <c r="A1002" t="s">
        <v>14680</v>
      </c>
      <c r="B1002" s="6">
        <v>44664</v>
      </c>
      <c r="C1002" t="s">
        <v>14681</v>
      </c>
      <c r="D1002" t="s">
        <v>237</v>
      </c>
      <c r="E1002">
        <v>76021713</v>
      </c>
      <c r="F1002">
        <v>77046422.599999994</v>
      </c>
      <c r="G1002">
        <v>2.8548206223625399E-2</v>
      </c>
      <c r="H1002">
        <v>3.1583329999999998</v>
      </c>
      <c r="I1002">
        <v>2.9645570000000001</v>
      </c>
      <c r="J1002">
        <v>3.0795750000000002</v>
      </c>
      <c r="K1002">
        <v>3.0795750000000002</v>
      </c>
      <c r="L1002">
        <v>50.792499999999997</v>
      </c>
      <c r="M1002">
        <v>50</v>
      </c>
      <c r="N1002">
        <v>2.9490789999999998</v>
      </c>
      <c r="O1002">
        <v>0.68790000000000795</v>
      </c>
      <c r="P1002">
        <v>-0.183300439527989</v>
      </c>
      <c r="Q1002">
        <v>-4.3630726145720997</v>
      </c>
      <c r="R1002">
        <v>100.2375</v>
      </c>
      <c r="S1002">
        <v>100.5065</v>
      </c>
      <c r="T1002">
        <v>100.2375</v>
      </c>
      <c r="U1002">
        <v>100.5065</v>
      </c>
      <c r="V1002" t="s">
        <v>11987</v>
      </c>
      <c r="W1002" t="s">
        <v>7300</v>
      </c>
      <c r="X1002" t="s">
        <v>14663</v>
      </c>
      <c r="Y1002" t="s">
        <v>625</v>
      </c>
      <c r="Z1002" t="s">
        <v>11906</v>
      </c>
      <c r="AA1002" t="s">
        <v>232</v>
      </c>
      <c r="AB1002" t="s">
        <v>11990</v>
      </c>
      <c r="AC1002">
        <v>101.347917</v>
      </c>
      <c r="AD1002">
        <v>1.110417</v>
      </c>
      <c r="AE1002" s="6">
        <v>42170</v>
      </c>
      <c r="AF1002" s="6">
        <v>45823</v>
      </c>
      <c r="AG1002" t="s">
        <v>2544</v>
      </c>
      <c r="AH1002">
        <v>3.1583329999999998</v>
      </c>
      <c r="AI1002">
        <v>2.9645565149044999</v>
      </c>
      <c r="AJ1002">
        <v>10.608765</v>
      </c>
      <c r="AK1002">
        <v>3.0795745831975498</v>
      </c>
      <c r="AL1002">
        <v>50</v>
      </c>
      <c r="AM1002">
        <v>37</v>
      </c>
      <c r="AN1002">
        <v>3.25</v>
      </c>
      <c r="AO1002" t="s">
        <v>11991</v>
      </c>
      <c r="AP1002">
        <v>1</v>
      </c>
      <c r="AQ1002">
        <v>3</v>
      </c>
      <c r="AR1002">
        <v>44.309563944994999</v>
      </c>
      <c r="AS1002">
        <v>7.0022980375128397E-3</v>
      </c>
      <c r="AT1002">
        <v>-0.396861658383038</v>
      </c>
      <c r="AU1002">
        <v>-8.8069951604154498E-2</v>
      </c>
      <c r="AV1002">
        <v>-0.49912827423900502</v>
      </c>
    </row>
    <row r="1003" spans="1:48" x14ac:dyDescent="0.25">
      <c r="A1003" t="s">
        <v>14682</v>
      </c>
      <c r="B1003" s="6">
        <v>44664</v>
      </c>
      <c r="C1003" t="s">
        <v>14683</v>
      </c>
      <c r="D1003" t="s">
        <v>237</v>
      </c>
      <c r="E1003">
        <v>76021713</v>
      </c>
      <c r="F1003">
        <v>75264146</v>
      </c>
      <c r="G1003">
        <v>2.78878147558357E-2</v>
      </c>
      <c r="H1003">
        <v>5.269444</v>
      </c>
      <c r="I1003">
        <v>4.7973220000000003</v>
      </c>
      <c r="J1003">
        <v>3.4046750000000001</v>
      </c>
      <c r="K1003">
        <v>3.4046750000000001</v>
      </c>
      <c r="L1003">
        <v>74.853499999999997</v>
      </c>
      <c r="M1003">
        <v>75</v>
      </c>
      <c r="N1003">
        <v>4.7781700000000003</v>
      </c>
      <c r="O1003">
        <v>-0.108200000000002</v>
      </c>
      <c r="P1003">
        <v>-1.2977613359400499</v>
      </c>
      <c r="Q1003">
        <v>-7.04144354025303</v>
      </c>
      <c r="R1003">
        <v>98.283000000000001</v>
      </c>
      <c r="S1003">
        <v>98.658000000000001</v>
      </c>
      <c r="T1003">
        <v>98.283000000000001</v>
      </c>
      <c r="U1003">
        <v>98.658000000000001</v>
      </c>
      <c r="V1003" t="s">
        <v>11987</v>
      </c>
      <c r="W1003" t="s">
        <v>7304</v>
      </c>
      <c r="X1003" t="s">
        <v>14663</v>
      </c>
      <c r="Y1003" t="s">
        <v>625</v>
      </c>
      <c r="Z1003" t="s">
        <v>11906</v>
      </c>
      <c r="AA1003" t="s">
        <v>232</v>
      </c>
      <c r="AB1003" t="s">
        <v>11990</v>
      </c>
      <c r="AC1003">
        <v>99.003485999999995</v>
      </c>
      <c r="AD1003">
        <v>0.72048599999999996</v>
      </c>
      <c r="AE1003" s="6">
        <v>42941</v>
      </c>
      <c r="AF1003" s="6">
        <v>46593</v>
      </c>
      <c r="AG1003" t="s">
        <v>2544</v>
      </c>
      <c r="AH1003">
        <v>5.269444</v>
      </c>
      <c r="AI1003">
        <v>4.79732196448888</v>
      </c>
      <c r="AJ1003">
        <v>26.620408000000001</v>
      </c>
      <c r="AK1003">
        <v>3.4046753566761701</v>
      </c>
      <c r="AL1003">
        <v>75</v>
      </c>
      <c r="AM1003">
        <v>70</v>
      </c>
      <c r="AN1003">
        <v>3.125</v>
      </c>
      <c r="AO1003" t="s">
        <v>11991</v>
      </c>
      <c r="AP1003">
        <v>1</v>
      </c>
      <c r="AQ1003">
        <v>3</v>
      </c>
      <c r="AR1003">
        <v>44.309563944994999</v>
      </c>
      <c r="AS1003">
        <v>7.0022980375128397E-3</v>
      </c>
      <c r="AT1003">
        <v>-0.396861658383038</v>
      </c>
      <c r="AU1003">
        <v>-8.8069951604154498E-2</v>
      </c>
      <c r="AV1003">
        <v>-0.49912827423900502</v>
      </c>
    </row>
    <row r="1004" spans="1:48" x14ac:dyDescent="0.25">
      <c r="A1004" t="s">
        <v>14684</v>
      </c>
      <c r="B1004" s="6">
        <v>44664</v>
      </c>
      <c r="C1004" t="s">
        <v>14685</v>
      </c>
      <c r="D1004" t="s">
        <v>212</v>
      </c>
      <c r="E1004">
        <v>253405711</v>
      </c>
      <c r="F1004">
        <v>231681381.30000001</v>
      </c>
      <c r="G1004">
        <v>8.5845489368632094E-2</v>
      </c>
      <c r="H1004">
        <v>3.8055560000000002</v>
      </c>
      <c r="I1004">
        <v>3.6709879999999999</v>
      </c>
      <c r="J1004">
        <v>3.6556679999999999</v>
      </c>
      <c r="K1004">
        <v>3.6556679999999999</v>
      </c>
      <c r="L1004">
        <v>105.6835</v>
      </c>
      <c r="M1004">
        <v>103</v>
      </c>
      <c r="N1004">
        <v>3.647335</v>
      </c>
      <c r="O1004">
        <v>3.26999999999966E-2</v>
      </c>
      <c r="P1004">
        <v>-0.70419336121170195</v>
      </c>
      <c r="Q1004">
        <v>-5.6841153485379801</v>
      </c>
      <c r="R1004">
        <v>91.183999999999997</v>
      </c>
      <c r="S1004">
        <v>91.524000000000001</v>
      </c>
      <c r="T1004">
        <v>91.183999999999997</v>
      </c>
      <c r="U1004">
        <v>91.524000000000001</v>
      </c>
      <c r="V1004" t="s">
        <v>11987</v>
      </c>
      <c r="W1004" t="s">
        <v>6704</v>
      </c>
      <c r="X1004" t="s">
        <v>14663</v>
      </c>
      <c r="Y1004" t="s">
        <v>625</v>
      </c>
      <c r="Z1004" t="s">
        <v>11894</v>
      </c>
      <c r="AA1004" t="s">
        <v>343</v>
      </c>
      <c r="AB1004" t="s">
        <v>11990</v>
      </c>
      <c r="AC1004">
        <v>91.427055999999993</v>
      </c>
      <c r="AD1004">
        <v>0.24305599999999999</v>
      </c>
      <c r="AE1004" s="6">
        <v>44235</v>
      </c>
      <c r="AF1004" s="6">
        <v>46061</v>
      </c>
      <c r="AG1004" t="s">
        <v>3567</v>
      </c>
      <c r="AH1004">
        <v>3.8055560000000002</v>
      </c>
      <c r="AI1004">
        <v>3.6709883638588501</v>
      </c>
      <c r="AJ1004">
        <v>15.569476</v>
      </c>
      <c r="AK1004">
        <v>3.6556682868738402</v>
      </c>
      <c r="AL1004">
        <v>103</v>
      </c>
      <c r="AM1004">
        <v>94</v>
      </c>
      <c r="AN1004">
        <v>1.25</v>
      </c>
      <c r="AO1004" t="s">
        <v>11991</v>
      </c>
      <c r="AP1004">
        <v>1</v>
      </c>
      <c r="AQ1004">
        <v>1</v>
      </c>
      <c r="AR1004">
        <v>72.435379136537307</v>
      </c>
      <c r="AS1004">
        <v>-6.1200000000000002E-4</v>
      </c>
      <c r="AT1004">
        <v>-0.13119545887030801</v>
      </c>
      <c r="AU1004">
        <v>-3.7160570925067297E-2</v>
      </c>
      <c r="AV1004">
        <v>4.8965127268009203</v>
      </c>
    </row>
    <row r="1005" spans="1:48" x14ac:dyDescent="0.25">
      <c r="A1005" t="s">
        <v>21540</v>
      </c>
      <c r="B1005" s="6">
        <v>44664</v>
      </c>
      <c r="C1005" t="s">
        <v>21541</v>
      </c>
      <c r="D1005" t="s">
        <v>212</v>
      </c>
      <c r="E1005">
        <v>126702855</v>
      </c>
      <c r="F1005">
        <v>120537916</v>
      </c>
      <c r="G1005">
        <v>4.4663219495523501E-2</v>
      </c>
      <c r="H1005">
        <v>4.766667</v>
      </c>
      <c r="I1005">
        <v>4.4275669999999998</v>
      </c>
      <c r="J1005">
        <v>3.7066669999999999</v>
      </c>
      <c r="K1005">
        <v>3.7066669999999999</v>
      </c>
      <c r="L1005">
        <v>106.746699999999</v>
      </c>
      <c r="M1005">
        <v>106</v>
      </c>
      <c r="N1005">
        <v>4.4050710000000004</v>
      </c>
      <c r="O1005">
        <v>4.5999999999990403E-2</v>
      </c>
      <c r="P1005">
        <v>-0.87087468436494098</v>
      </c>
      <c r="Q1005">
        <v>-4.7578059999999898</v>
      </c>
      <c r="R1005">
        <v>94.551000000000002</v>
      </c>
      <c r="S1005">
        <v>94.769000000000005</v>
      </c>
      <c r="T1005">
        <v>94.551000000000002</v>
      </c>
      <c r="U1005">
        <v>94.769000000000005</v>
      </c>
      <c r="V1005" t="s">
        <v>11987</v>
      </c>
      <c r="W1005" t="s">
        <v>21271</v>
      </c>
      <c r="X1005" t="s">
        <v>14663</v>
      </c>
      <c r="Y1005" t="s">
        <v>625</v>
      </c>
      <c r="Z1005" t="s">
        <v>11894</v>
      </c>
      <c r="AA1005" t="s">
        <v>11839</v>
      </c>
      <c r="AB1005" t="s">
        <v>11990</v>
      </c>
      <c r="AC1005">
        <v>95.134332999999998</v>
      </c>
      <c r="AD1005">
        <v>0.58333299999999999</v>
      </c>
      <c r="AE1005" s="6">
        <v>44585</v>
      </c>
      <c r="AF1005" s="6">
        <v>46411</v>
      </c>
      <c r="AG1005" t="s">
        <v>3567</v>
      </c>
      <c r="AH1005">
        <v>4.766667</v>
      </c>
      <c r="AI1005">
        <v>4.4275670573835102</v>
      </c>
      <c r="AJ1005">
        <v>22.597653999999999</v>
      </c>
      <c r="AK1005">
        <v>3.70666681359033</v>
      </c>
      <c r="AL1005">
        <v>106</v>
      </c>
      <c r="AM1005">
        <v>100</v>
      </c>
      <c r="AN1005">
        <v>2.5</v>
      </c>
      <c r="AO1005" t="s">
        <v>11991</v>
      </c>
      <c r="AP1005">
        <v>1</v>
      </c>
      <c r="AQ1005">
        <v>1</v>
      </c>
      <c r="AR1005">
        <v>72.435379136537307</v>
      </c>
      <c r="AS1005">
        <v>-6.1200000000000002E-4</v>
      </c>
      <c r="AT1005">
        <v>-0.13119545887030801</v>
      </c>
      <c r="AU1005">
        <v>-3.7160570925067297E-2</v>
      </c>
      <c r="AV1005">
        <v>2.7598488244983601</v>
      </c>
    </row>
    <row r="1006" spans="1:48" x14ac:dyDescent="0.25">
      <c r="A1006" t="s">
        <v>21542</v>
      </c>
      <c r="B1006" s="6">
        <v>44664</v>
      </c>
      <c r="C1006" t="s">
        <v>21543</v>
      </c>
      <c r="D1006" t="s">
        <v>212</v>
      </c>
      <c r="E1006">
        <v>135149712.80000001</v>
      </c>
      <c r="F1006">
        <v>129946223.2</v>
      </c>
      <c r="G1006">
        <v>4.8149303391523797E-2</v>
      </c>
      <c r="H1006">
        <v>3.016667</v>
      </c>
      <c r="I1006">
        <v>2.8835500000000001</v>
      </c>
      <c r="J1006">
        <v>3.557261</v>
      </c>
      <c r="K1006">
        <v>3.557261</v>
      </c>
      <c r="L1006">
        <v>99.156099999999995</v>
      </c>
      <c r="M1006">
        <v>99</v>
      </c>
      <c r="N1006">
        <v>2.8694009999999999</v>
      </c>
      <c r="O1006">
        <v>8.6000000000008195E-2</v>
      </c>
      <c r="P1006">
        <v>7.5604662558936803E-2</v>
      </c>
      <c r="Q1006">
        <v>-3.642137</v>
      </c>
      <c r="R1006">
        <v>95.653999999999996</v>
      </c>
      <c r="S1006">
        <v>95.936999999999998</v>
      </c>
      <c r="T1006">
        <v>95.653999999999996</v>
      </c>
      <c r="U1006">
        <v>95.936999999999998</v>
      </c>
      <c r="V1006" t="s">
        <v>11987</v>
      </c>
      <c r="W1006" t="s">
        <v>21273</v>
      </c>
      <c r="X1006" t="s">
        <v>14663</v>
      </c>
      <c r="Y1006" t="s">
        <v>625</v>
      </c>
      <c r="Z1006" t="s">
        <v>11894</v>
      </c>
      <c r="AA1006" t="s">
        <v>11839</v>
      </c>
      <c r="AB1006" t="s">
        <v>11990</v>
      </c>
      <c r="AC1006">
        <v>96.149833000000001</v>
      </c>
      <c r="AD1006">
        <v>0.49583300000000002</v>
      </c>
      <c r="AE1006" s="6">
        <v>44585</v>
      </c>
      <c r="AF1006" s="6">
        <v>45771</v>
      </c>
      <c r="AG1006" t="s">
        <v>3567</v>
      </c>
      <c r="AH1006">
        <v>3.016667</v>
      </c>
      <c r="AI1006">
        <v>2.8835503975888601</v>
      </c>
      <c r="AJ1006">
        <v>9.9208379999999998</v>
      </c>
      <c r="AK1006">
        <v>3.5572605448077801</v>
      </c>
      <c r="AL1006">
        <v>99</v>
      </c>
      <c r="AM1006">
        <v>85</v>
      </c>
      <c r="AN1006">
        <v>2.125</v>
      </c>
      <c r="AO1006" t="s">
        <v>11991</v>
      </c>
      <c r="AP1006">
        <v>1</v>
      </c>
      <c r="AQ1006">
        <v>2</v>
      </c>
      <c r="AR1006">
        <v>72.435379136537307</v>
      </c>
      <c r="AS1006">
        <v>-6.1200000000000002E-4</v>
      </c>
      <c r="AT1006">
        <v>-0.13119545887030801</v>
      </c>
      <c r="AU1006">
        <v>-3.7160570925067297E-2</v>
      </c>
      <c r="AV1006">
        <v>2.7598488244983601</v>
      </c>
    </row>
    <row r="1007" spans="1:48" x14ac:dyDescent="0.25">
      <c r="A1007" t="s">
        <v>14686</v>
      </c>
      <c r="B1007" s="6">
        <v>44664</v>
      </c>
      <c r="C1007" t="s">
        <v>14687</v>
      </c>
      <c r="D1007" t="s">
        <v>212</v>
      </c>
      <c r="E1007">
        <v>168937140.80000001</v>
      </c>
      <c r="F1007">
        <v>170834164.69999999</v>
      </c>
      <c r="G1007">
        <v>6.3299615984572399E-2</v>
      </c>
      <c r="H1007">
        <v>0.88055600000000001</v>
      </c>
      <c r="I1007">
        <v>0.86424500000000004</v>
      </c>
      <c r="J1007">
        <v>2.7520660000000001</v>
      </c>
      <c r="K1007">
        <v>2.7520660000000001</v>
      </c>
      <c r="L1007">
        <v>120.7377</v>
      </c>
      <c r="M1007">
        <v>115</v>
      </c>
      <c r="N1007">
        <v>0.85955099999999995</v>
      </c>
      <c r="O1007">
        <v>-5.4699999999996397E-2</v>
      </c>
      <c r="P1007">
        <v>-5.0572962122108399E-2</v>
      </c>
      <c r="Q1007">
        <v>-1.25050624849889</v>
      </c>
      <c r="R1007">
        <v>100.675</v>
      </c>
      <c r="S1007">
        <v>100.86</v>
      </c>
      <c r="T1007">
        <v>100.675</v>
      </c>
      <c r="U1007">
        <v>100.86</v>
      </c>
      <c r="V1007" t="s">
        <v>11987</v>
      </c>
      <c r="W1007" t="s">
        <v>6700</v>
      </c>
      <c r="X1007" t="s">
        <v>14663</v>
      </c>
      <c r="Y1007" t="s">
        <v>625</v>
      </c>
      <c r="Z1007" t="s">
        <v>11894</v>
      </c>
      <c r="AA1007" t="s">
        <v>343</v>
      </c>
      <c r="AB1007" t="s">
        <v>11990</v>
      </c>
      <c r="AC1007">
        <v>101.122917</v>
      </c>
      <c r="AD1007">
        <v>0.44791700000000001</v>
      </c>
      <c r="AE1007" s="6">
        <v>43164</v>
      </c>
      <c r="AF1007" s="6">
        <v>44990</v>
      </c>
      <c r="AG1007" t="s">
        <v>3567</v>
      </c>
      <c r="AH1007">
        <v>0.88055600000000001</v>
      </c>
      <c r="AI1007">
        <v>0.86424490544360399</v>
      </c>
      <c r="AJ1007">
        <v>1.547828</v>
      </c>
      <c r="AK1007">
        <v>2.7520655660695201</v>
      </c>
      <c r="AL1007">
        <v>115</v>
      </c>
      <c r="AM1007">
        <v>78</v>
      </c>
      <c r="AN1007">
        <v>3.75</v>
      </c>
      <c r="AO1007" t="s">
        <v>11991</v>
      </c>
      <c r="AP1007">
        <v>1</v>
      </c>
      <c r="AQ1007">
        <v>2</v>
      </c>
      <c r="AR1007">
        <v>72.435379136537307</v>
      </c>
      <c r="AS1007">
        <v>-6.1200000000000002E-4</v>
      </c>
      <c r="AT1007">
        <v>-0.13119545887030801</v>
      </c>
      <c r="AU1007">
        <v>-3.7160570925067297E-2</v>
      </c>
      <c r="AV1007">
        <v>4.8965127268009203</v>
      </c>
    </row>
    <row r="1008" spans="1:48" x14ac:dyDescent="0.25">
      <c r="A1008" t="s">
        <v>14688</v>
      </c>
      <c r="B1008" s="6">
        <v>44664</v>
      </c>
      <c r="C1008" t="s">
        <v>14689</v>
      </c>
      <c r="D1008" t="s">
        <v>212</v>
      </c>
      <c r="E1008">
        <v>101362284</v>
      </c>
      <c r="F1008">
        <v>100751294.5</v>
      </c>
      <c r="G1008">
        <v>3.7331632469058497E-2</v>
      </c>
      <c r="H1008">
        <v>5.3638890000000004</v>
      </c>
      <c r="I1008">
        <v>4.8250900000000003</v>
      </c>
      <c r="J1008">
        <v>3.753231</v>
      </c>
      <c r="K1008">
        <v>3.753231</v>
      </c>
      <c r="L1008">
        <v>109.4588</v>
      </c>
      <c r="M1008">
        <v>110</v>
      </c>
      <c r="N1008">
        <v>4.8044909999999996</v>
      </c>
      <c r="O1008">
        <v>0.103499999999989</v>
      </c>
      <c r="P1008">
        <v>-0.82591898435668798</v>
      </c>
      <c r="Q1008">
        <v>-6.9195370671279104</v>
      </c>
      <c r="R1008">
        <v>98.893749999999997</v>
      </c>
      <c r="S1008">
        <v>99.378749999999997</v>
      </c>
      <c r="T1008">
        <v>98.893749999999997</v>
      </c>
      <c r="U1008">
        <v>99.378749999999997</v>
      </c>
      <c r="V1008" t="s">
        <v>11987</v>
      </c>
      <c r="W1008" t="s">
        <v>6706</v>
      </c>
      <c r="X1008" t="s">
        <v>14663</v>
      </c>
      <c r="Y1008" t="s">
        <v>625</v>
      </c>
      <c r="Z1008" t="s">
        <v>11894</v>
      </c>
      <c r="AA1008" t="s">
        <v>343</v>
      </c>
      <c r="AB1008" t="s">
        <v>11990</v>
      </c>
      <c r="AC1008">
        <v>99.397221999999999</v>
      </c>
      <c r="AD1008">
        <v>0.50347200000000003</v>
      </c>
      <c r="AE1008" s="6">
        <v>42976</v>
      </c>
      <c r="AF1008" s="6">
        <v>46628</v>
      </c>
      <c r="AG1008" t="s">
        <v>3567</v>
      </c>
      <c r="AH1008">
        <v>5.3638890000000004</v>
      </c>
      <c r="AI1008">
        <v>4.8250898068871297</v>
      </c>
      <c r="AJ1008">
        <v>27.048103000000001</v>
      </c>
      <c r="AK1008">
        <v>3.7532306426253501</v>
      </c>
      <c r="AL1008">
        <v>110</v>
      </c>
      <c r="AM1008">
        <v>105</v>
      </c>
      <c r="AN1008">
        <v>3.625</v>
      </c>
      <c r="AO1008" t="s">
        <v>11991</v>
      </c>
      <c r="AP1008">
        <v>1</v>
      </c>
      <c r="AQ1008">
        <v>2</v>
      </c>
      <c r="AR1008">
        <v>72.435379136537307</v>
      </c>
      <c r="AS1008">
        <v>-6.1200000000000002E-4</v>
      </c>
      <c r="AT1008">
        <v>-0.13119545887030801</v>
      </c>
      <c r="AU1008">
        <v>-3.7160570925067297E-2</v>
      </c>
      <c r="AV1008">
        <v>4.8965127268009203</v>
      </c>
    </row>
    <row r="1009" spans="1:48" x14ac:dyDescent="0.25">
      <c r="A1009" t="s">
        <v>17932</v>
      </c>
      <c r="B1009" s="6">
        <v>44664</v>
      </c>
      <c r="C1009" t="s">
        <v>17933</v>
      </c>
      <c r="D1009" t="s">
        <v>446</v>
      </c>
      <c r="E1009">
        <v>50681142</v>
      </c>
      <c r="F1009">
        <v>46491500.799999997</v>
      </c>
      <c r="G1009">
        <v>1.72266136005177E-2</v>
      </c>
      <c r="H1009">
        <v>4.233333</v>
      </c>
      <c r="I1009">
        <v>4.0248369999999998</v>
      </c>
      <c r="J1009">
        <v>3.7822689999999999</v>
      </c>
      <c r="K1009">
        <v>3.7822689999999999</v>
      </c>
      <c r="L1009">
        <v>116.54689999999999</v>
      </c>
      <c r="M1009">
        <v>115</v>
      </c>
      <c r="N1009">
        <v>4.0058579999999999</v>
      </c>
      <c r="O1009">
        <v>0.224599999999997</v>
      </c>
      <c r="P1009">
        <v>-1.5956147037958499</v>
      </c>
      <c r="Q1009">
        <v>-6.1293718503251204</v>
      </c>
      <c r="R1009">
        <v>91.3</v>
      </c>
      <c r="S1009">
        <v>91.632000000000005</v>
      </c>
      <c r="T1009">
        <v>91.3</v>
      </c>
      <c r="U1009">
        <v>91.632000000000005</v>
      </c>
      <c r="V1009" t="s">
        <v>11987</v>
      </c>
      <c r="W1009" t="s">
        <v>17639</v>
      </c>
      <c r="X1009" t="s">
        <v>14663</v>
      </c>
      <c r="Y1009" t="s">
        <v>625</v>
      </c>
      <c r="Z1009" t="s">
        <v>11894</v>
      </c>
      <c r="AA1009" t="s">
        <v>343</v>
      </c>
      <c r="AB1009" t="s">
        <v>11990</v>
      </c>
      <c r="AC1009">
        <v>91.733333000000002</v>
      </c>
      <c r="AD1009">
        <v>0.43333300000000002</v>
      </c>
      <c r="AE1009" s="6">
        <v>44389</v>
      </c>
      <c r="AF1009" s="6">
        <v>46215</v>
      </c>
      <c r="AG1009" t="s">
        <v>16546</v>
      </c>
      <c r="AH1009">
        <v>4.233333</v>
      </c>
      <c r="AI1009">
        <v>4.0248374542015899</v>
      </c>
      <c r="AJ1009">
        <v>18.632866</v>
      </c>
      <c r="AK1009">
        <v>3.7822689650911201</v>
      </c>
      <c r="AL1009">
        <v>115</v>
      </c>
      <c r="AM1009">
        <v>107</v>
      </c>
      <c r="AN1009">
        <v>1.625</v>
      </c>
      <c r="AO1009" t="s">
        <v>11991</v>
      </c>
      <c r="AP1009">
        <v>1</v>
      </c>
      <c r="AQ1009">
        <v>4</v>
      </c>
      <c r="AR1009">
        <v>30.430165311541501</v>
      </c>
      <c r="AS1009">
        <v>-2.2231907303471101E-2</v>
      </c>
      <c r="AT1009">
        <v>-0.284785503714854</v>
      </c>
      <c r="AU1009">
        <v>-0.128343173829499</v>
      </c>
      <c r="AV1009">
        <v>4.7710522611147299</v>
      </c>
    </row>
    <row r="1010" spans="1:48" x14ac:dyDescent="0.25">
      <c r="A1010" t="s">
        <v>17294</v>
      </c>
      <c r="B1010" s="6">
        <v>44664</v>
      </c>
      <c r="C1010" t="s">
        <v>17295</v>
      </c>
      <c r="D1010" t="s">
        <v>446</v>
      </c>
      <c r="E1010">
        <v>50681142</v>
      </c>
      <c r="F1010">
        <v>47130294.5</v>
      </c>
      <c r="G1010">
        <v>1.7463307460039001E-2</v>
      </c>
      <c r="H1010">
        <v>4.05</v>
      </c>
      <c r="I1010">
        <v>3.8343980000000002</v>
      </c>
      <c r="J1010">
        <v>3.7538170000000002</v>
      </c>
      <c r="K1010">
        <v>3.7538170000000002</v>
      </c>
      <c r="L1010">
        <v>114.4717</v>
      </c>
      <c r="M1010">
        <v>113</v>
      </c>
      <c r="N1010">
        <v>3.8161299999999998</v>
      </c>
      <c r="O1010">
        <v>-0.21390000000000001</v>
      </c>
      <c r="P1010">
        <v>-1.09093736853095</v>
      </c>
      <c r="Q1010">
        <v>-5.7581964221606601</v>
      </c>
      <c r="R1010">
        <v>92.206249999999997</v>
      </c>
      <c r="S1010">
        <v>92.535250000000005</v>
      </c>
      <c r="T1010">
        <v>92.206249999999997</v>
      </c>
      <c r="U1010">
        <v>92.535250000000005</v>
      </c>
      <c r="V1010" t="s">
        <v>11987</v>
      </c>
      <c r="W1010" t="s">
        <v>16499</v>
      </c>
      <c r="X1010" t="s">
        <v>14663</v>
      </c>
      <c r="Y1010" t="s">
        <v>625</v>
      </c>
      <c r="Z1010" t="s">
        <v>11894</v>
      </c>
      <c r="AA1010" t="s">
        <v>343</v>
      </c>
      <c r="AB1010" t="s">
        <v>11990</v>
      </c>
      <c r="AC1010">
        <v>92.993750000000006</v>
      </c>
      <c r="AD1010">
        <v>0.78749999999999998</v>
      </c>
      <c r="AE1010" s="6">
        <v>44322</v>
      </c>
      <c r="AF1010" s="6">
        <v>46148</v>
      </c>
      <c r="AG1010" t="s">
        <v>16546</v>
      </c>
      <c r="AH1010">
        <v>4.05</v>
      </c>
      <c r="AI1010">
        <v>3.8343976764429</v>
      </c>
      <c r="AJ1010">
        <v>17.078627999999998</v>
      </c>
      <c r="AK1010">
        <v>3.7538169395110801</v>
      </c>
      <c r="AL1010">
        <v>113</v>
      </c>
      <c r="AM1010">
        <v>104</v>
      </c>
      <c r="AN1010">
        <v>1.75</v>
      </c>
      <c r="AO1010" t="s">
        <v>11991</v>
      </c>
      <c r="AP1010">
        <v>1</v>
      </c>
      <c r="AQ1010">
        <v>4</v>
      </c>
      <c r="AR1010">
        <v>30.430165311541501</v>
      </c>
      <c r="AS1010">
        <v>-2.2231907303471101E-2</v>
      </c>
      <c r="AT1010">
        <v>-0.284785503714854</v>
      </c>
      <c r="AU1010">
        <v>-0.128343173829499</v>
      </c>
      <c r="AV1010">
        <v>4.7710522611147299</v>
      </c>
    </row>
    <row r="1011" spans="1:48" x14ac:dyDescent="0.25">
      <c r="A1011" t="s">
        <v>14690</v>
      </c>
      <c r="B1011" s="6">
        <v>44664</v>
      </c>
      <c r="C1011" t="s">
        <v>14691</v>
      </c>
      <c r="D1011" t="s">
        <v>212</v>
      </c>
      <c r="E1011">
        <v>126702855.59999999</v>
      </c>
      <c r="F1011">
        <v>118885430</v>
      </c>
      <c r="G1011">
        <v>4.4050919689820098E-2</v>
      </c>
      <c r="H1011">
        <v>3.177778</v>
      </c>
      <c r="I1011">
        <v>3.0893109999999999</v>
      </c>
      <c r="J1011">
        <v>3.1070799999999998</v>
      </c>
      <c r="K1011">
        <v>3.1070799999999998</v>
      </c>
      <c r="L1011">
        <v>53.461299999999902</v>
      </c>
      <c r="M1011">
        <v>52</v>
      </c>
      <c r="N1011">
        <v>3.073464</v>
      </c>
      <c r="O1011">
        <v>7.9500000000010104E-2</v>
      </c>
      <c r="P1011">
        <v>-0.101736339534963</v>
      </c>
      <c r="Q1011">
        <v>-5.0155136938229896</v>
      </c>
      <c r="R1011">
        <v>93.495000000000005</v>
      </c>
      <c r="S1011">
        <v>93.79</v>
      </c>
      <c r="T1011">
        <v>93.495000000000005</v>
      </c>
      <c r="U1011">
        <v>93.79</v>
      </c>
      <c r="V1011" t="s">
        <v>11987</v>
      </c>
      <c r="W1011" t="s">
        <v>11098</v>
      </c>
      <c r="X1011" t="s">
        <v>14663</v>
      </c>
      <c r="Y1011" t="s">
        <v>625</v>
      </c>
      <c r="Z1011" t="s">
        <v>11839</v>
      </c>
      <c r="AA1011" t="s">
        <v>232</v>
      </c>
      <c r="AB1011" t="s">
        <v>11990</v>
      </c>
      <c r="AC1011">
        <v>93.830111000000002</v>
      </c>
      <c r="AD1011">
        <v>0.33511099999999999</v>
      </c>
      <c r="AE1011" s="6">
        <v>44004</v>
      </c>
      <c r="AF1011" s="6">
        <v>45830</v>
      </c>
      <c r="AG1011" t="s">
        <v>2130</v>
      </c>
      <c r="AH1011">
        <v>3.177778</v>
      </c>
      <c r="AI1011">
        <v>3.0893114671847401</v>
      </c>
      <c r="AJ1011">
        <v>11.21626</v>
      </c>
      <c r="AK1011">
        <v>3.1070804150111901</v>
      </c>
      <c r="AL1011">
        <v>52</v>
      </c>
      <c r="AM1011">
        <v>39</v>
      </c>
      <c r="AN1011">
        <v>1.04</v>
      </c>
      <c r="AO1011" t="s">
        <v>11991</v>
      </c>
      <c r="AP1011">
        <v>1</v>
      </c>
      <c r="AQ1011">
        <v>3</v>
      </c>
      <c r="AR1011">
        <v>56.6438608011658</v>
      </c>
      <c r="AS1011">
        <v>-4.2446697181894401E-2</v>
      </c>
      <c r="AT1011">
        <v>-8.8666689069874793E-2</v>
      </c>
      <c r="AU1011">
        <v>-0.292605490789284</v>
      </c>
      <c r="AV1011">
        <v>3.65762429922045</v>
      </c>
    </row>
    <row r="1012" spans="1:48" x14ac:dyDescent="0.25">
      <c r="A1012" t="s">
        <v>14692</v>
      </c>
      <c r="B1012" s="6">
        <v>44664</v>
      </c>
      <c r="C1012" t="s">
        <v>14693</v>
      </c>
      <c r="D1012" t="s">
        <v>212</v>
      </c>
      <c r="E1012">
        <v>76021713</v>
      </c>
      <c r="F1012">
        <v>75514637.5</v>
      </c>
      <c r="G1012">
        <v>2.79806300225835E-2</v>
      </c>
      <c r="H1012">
        <v>2.5138889999999998</v>
      </c>
      <c r="I1012">
        <v>2.414593</v>
      </c>
      <c r="J1012">
        <v>2.71977</v>
      </c>
      <c r="K1012">
        <v>2.71977</v>
      </c>
      <c r="L1012">
        <v>26.268699999999999</v>
      </c>
      <c r="M1012">
        <v>22</v>
      </c>
      <c r="N1012">
        <v>2.4023099999999999</v>
      </c>
      <c r="O1012">
        <v>-0.196099999999999</v>
      </c>
      <c r="P1012">
        <v>-0.13683605803955701</v>
      </c>
      <c r="Q1012">
        <v>-3.7357650751032101</v>
      </c>
      <c r="R1012">
        <v>98.3</v>
      </c>
      <c r="S1012">
        <v>98.563999999999993</v>
      </c>
      <c r="T1012">
        <v>98.3</v>
      </c>
      <c r="U1012">
        <v>98.563999999999993</v>
      </c>
      <c r="V1012" t="s">
        <v>11987</v>
      </c>
      <c r="W1012" t="s">
        <v>11096</v>
      </c>
      <c r="X1012" t="s">
        <v>14663</v>
      </c>
      <c r="Y1012" t="s">
        <v>625</v>
      </c>
      <c r="Z1012" t="s">
        <v>11839</v>
      </c>
      <c r="AA1012" t="s">
        <v>232</v>
      </c>
      <c r="AB1012" t="s">
        <v>11990</v>
      </c>
      <c r="AC1012">
        <v>99.332986000000005</v>
      </c>
      <c r="AD1012">
        <v>1.032986</v>
      </c>
      <c r="AE1012" s="6">
        <v>43761</v>
      </c>
      <c r="AF1012" s="6">
        <v>45588</v>
      </c>
      <c r="AG1012" t="s">
        <v>2130</v>
      </c>
      <c r="AH1012">
        <v>2.5138889999999998</v>
      </c>
      <c r="AI1012">
        <v>2.4145933152914401</v>
      </c>
      <c r="AJ1012">
        <v>7.0755850000000002</v>
      </c>
      <c r="AK1012">
        <v>2.7197703038614698</v>
      </c>
      <c r="AL1012">
        <v>22</v>
      </c>
      <c r="AM1012">
        <v>4</v>
      </c>
      <c r="AN1012">
        <v>2.125</v>
      </c>
      <c r="AO1012" t="s">
        <v>11991</v>
      </c>
      <c r="AP1012">
        <v>1</v>
      </c>
      <c r="AQ1012">
        <v>3</v>
      </c>
      <c r="AR1012">
        <v>56.6438608011658</v>
      </c>
      <c r="AS1012">
        <v>-4.2446697181894401E-2</v>
      </c>
      <c r="AT1012">
        <v>-8.8666689069874793E-2</v>
      </c>
      <c r="AU1012">
        <v>-0.292605490789284</v>
      </c>
      <c r="AV1012">
        <v>3.65762429922045</v>
      </c>
    </row>
    <row r="1013" spans="1:48" x14ac:dyDescent="0.25">
      <c r="A1013" t="s">
        <v>14694</v>
      </c>
      <c r="B1013" s="6">
        <v>44664</v>
      </c>
      <c r="C1013" t="s">
        <v>14695</v>
      </c>
      <c r="D1013" t="s">
        <v>212</v>
      </c>
      <c r="E1013">
        <v>76021713</v>
      </c>
      <c r="F1013">
        <v>76321998.799999997</v>
      </c>
      <c r="G1013">
        <v>2.8279783627135398E-2</v>
      </c>
      <c r="H1013">
        <v>27.7</v>
      </c>
      <c r="I1013">
        <v>0.22114</v>
      </c>
      <c r="J1013">
        <v>4.9348669999999997</v>
      </c>
      <c r="K1013">
        <v>4.9348669999999997</v>
      </c>
      <c r="L1013">
        <v>209.61569999999901</v>
      </c>
      <c r="M1013">
        <v>209</v>
      </c>
      <c r="N1013">
        <v>14.705289</v>
      </c>
      <c r="O1013">
        <v>-0.2054</v>
      </c>
      <c r="P1013">
        <v>-0.41989674504431201</v>
      </c>
      <c r="Q1013">
        <v>-0.80936843891421495</v>
      </c>
      <c r="R1013">
        <v>99.55</v>
      </c>
      <c r="S1013">
        <v>100.215</v>
      </c>
      <c r="T1013">
        <v>99.55</v>
      </c>
      <c r="U1013">
        <v>100.215</v>
      </c>
      <c r="V1013" t="s">
        <v>11987</v>
      </c>
      <c r="W1013" t="s">
        <v>11100</v>
      </c>
      <c r="X1013" t="s">
        <v>14663</v>
      </c>
      <c r="Y1013" t="s">
        <v>625</v>
      </c>
      <c r="Z1013" t="s">
        <v>11839</v>
      </c>
      <c r="AA1013" t="s">
        <v>290</v>
      </c>
      <c r="AB1013" t="s">
        <v>753</v>
      </c>
      <c r="AC1013">
        <v>100.395</v>
      </c>
      <c r="AD1013">
        <v>0.84499999999999997</v>
      </c>
      <c r="AE1013" s="6">
        <v>42947</v>
      </c>
      <c r="AF1013" s="6">
        <v>54788</v>
      </c>
      <c r="AG1013" t="s">
        <v>2130</v>
      </c>
      <c r="AH1013">
        <v>0.283333</v>
      </c>
      <c r="AI1013">
        <v>0.28486241925678202</v>
      </c>
      <c r="AJ1013">
        <v>0.16928000000000001</v>
      </c>
      <c r="AK1013">
        <v>3.1082292406374799</v>
      </c>
      <c r="AL1013">
        <v>226</v>
      </c>
      <c r="AM1013">
        <v>198</v>
      </c>
      <c r="AN1013">
        <v>3.9</v>
      </c>
      <c r="AO1013" t="s">
        <v>11991</v>
      </c>
      <c r="AP1013">
        <v>1</v>
      </c>
      <c r="AQ1013">
        <v>3</v>
      </c>
      <c r="AR1013">
        <v>56.6438608011658</v>
      </c>
      <c r="AS1013">
        <v>-4.2446697181894401E-2</v>
      </c>
      <c r="AT1013">
        <v>-8.8666689069874793E-2</v>
      </c>
      <c r="AU1013">
        <v>-0.292605490789284</v>
      </c>
      <c r="AV1013">
        <v>3.65762429922045</v>
      </c>
    </row>
    <row r="1014" spans="1:48" x14ac:dyDescent="0.25">
      <c r="A1014" t="s">
        <v>18656</v>
      </c>
      <c r="B1014" s="6">
        <v>44664</v>
      </c>
      <c r="C1014" t="s">
        <v>18657</v>
      </c>
      <c r="D1014" t="s">
        <v>212</v>
      </c>
      <c r="E1014">
        <v>126702855.59999999</v>
      </c>
      <c r="F1014">
        <v>120072265.8</v>
      </c>
      <c r="G1014">
        <v>4.4490680960920098E-2</v>
      </c>
      <c r="H1014">
        <v>2.4138890000000002</v>
      </c>
      <c r="I1014">
        <v>2.3774030000000002</v>
      </c>
      <c r="J1014">
        <v>2.8441000000000001</v>
      </c>
      <c r="K1014">
        <v>2.8441000000000001</v>
      </c>
      <c r="L1014">
        <v>40.921699999999902</v>
      </c>
      <c r="M1014">
        <v>36</v>
      </c>
      <c r="N1014">
        <v>2.3641260000000002</v>
      </c>
      <c r="O1014">
        <v>5.0599999999989501E-2</v>
      </c>
      <c r="P1014">
        <v>-4.8195612410351002E-2</v>
      </c>
      <c r="Q1014">
        <v>-3.7746626198527702</v>
      </c>
      <c r="R1014">
        <v>94.712999999999994</v>
      </c>
      <c r="S1014">
        <v>94.858000000000004</v>
      </c>
      <c r="T1014">
        <v>94.712999999999994</v>
      </c>
      <c r="U1014">
        <v>94.858000000000004</v>
      </c>
      <c r="V1014" t="s">
        <v>11987</v>
      </c>
      <c r="W1014" t="s">
        <v>18363</v>
      </c>
      <c r="X1014" t="s">
        <v>14663</v>
      </c>
      <c r="Y1014" t="s">
        <v>625</v>
      </c>
      <c r="Z1014" t="s">
        <v>11839</v>
      </c>
      <c r="AA1014" t="s">
        <v>232</v>
      </c>
      <c r="AB1014" t="s">
        <v>11990</v>
      </c>
      <c r="AC1014">
        <v>94.766818999999998</v>
      </c>
      <c r="AD1014">
        <v>5.3818999999999999E-2</v>
      </c>
      <c r="AE1014" s="6">
        <v>44456</v>
      </c>
      <c r="AF1014" s="6">
        <v>45552</v>
      </c>
      <c r="AG1014" t="s">
        <v>2130</v>
      </c>
      <c r="AH1014">
        <v>2.4138890000000002</v>
      </c>
      <c r="AI1014">
        <v>2.3774030811124902</v>
      </c>
      <c r="AJ1014">
        <v>6.7558490000000004</v>
      </c>
      <c r="AK1014">
        <v>2.8441000183801801</v>
      </c>
      <c r="AL1014">
        <v>36</v>
      </c>
      <c r="AM1014">
        <v>17</v>
      </c>
      <c r="AN1014">
        <v>0.625</v>
      </c>
      <c r="AO1014" t="s">
        <v>11991</v>
      </c>
      <c r="AP1014">
        <v>1</v>
      </c>
      <c r="AQ1014">
        <v>3</v>
      </c>
      <c r="AR1014">
        <v>56.6438608011658</v>
      </c>
      <c r="AS1014">
        <v>-4.2446697181894401E-2</v>
      </c>
      <c r="AT1014">
        <v>-8.8666689069874793E-2</v>
      </c>
      <c r="AU1014">
        <v>-0.292605490789284</v>
      </c>
      <c r="AV1014">
        <v>3.65762429922045</v>
      </c>
    </row>
    <row r="1015" spans="1:48" x14ac:dyDescent="0.25">
      <c r="A1015" t="s">
        <v>14696</v>
      </c>
      <c r="B1015" s="6">
        <v>44664</v>
      </c>
      <c r="C1015" t="s">
        <v>14697</v>
      </c>
      <c r="D1015" t="s">
        <v>212</v>
      </c>
      <c r="E1015">
        <v>50681142</v>
      </c>
      <c r="F1015">
        <v>47581145.299999997</v>
      </c>
      <c r="G1015">
        <v>1.7630362358246901E-2</v>
      </c>
      <c r="H1015">
        <v>3.5277780000000001</v>
      </c>
      <c r="I1015">
        <v>3.37886</v>
      </c>
      <c r="J1015">
        <v>3.4966059999999999</v>
      </c>
      <c r="K1015">
        <v>3.4966059999999999</v>
      </c>
      <c r="L1015">
        <v>90.9438999999999</v>
      </c>
      <c r="M1015">
        <v>89</v>
      </c>
      <c r="N1015">
        <v>3.3607819999999999</v>
      </c>
      <c r="O1015">
        <v>8.4400000000006595E-2</v>
      </c>
      <c r="P1015">
        <v>-0.23687960310557701</v>
      </c>
      <c r="Q1015">
        <v>-5.2700219825113601</v>
      </c>
      <c r="R1015">
        <v>93.174999999999997</v>
      </c>
      <c r="S1015">
        <v>93.427000000000007</v>
      </c>
      <c r="T1015">
        <v>93.174999999999997</v>
      </c>
      <c r="U1015">
        <v>93.427000000000007</v>
      </c>
      <c r="V1015" t="s">
        <v>11987</v>
      </c>
      <c r="W1015" t="s">
        <v>10966</v>
      </c>
      <c r="X1015" t="s">
        <v>14663</v>
      </c>
      <c r="Y1015" t="s">
        <v>625</v>
      </c>
      <c r="Z1015" t="s">
        <v>11839</v>
      </c>
      <c r="AA1015" t="s">
        <v>389</v>
      </c>
      <c r="AB1015" t="s">
        <v>11990</v>
      </c>
      <c r="AC1015">
        <v>93.883332999999993</v>
      </c>
      <c r="AD1015">
        <v>0.70833299999999999</v>
      </c>
      <c r="AE1015" s="6">
        <v>44132</v>
      </c>
      <c r="AF1015" s="6">
        <v>45958</v>
      </c>
      <c r="AG1015" t="s">
        <v>2514</v>
      </c>
      <c r="AH1015">
        <v>3.5277780000000001</v>
      </c>
      <c r="AI1015">
        <v>3.37886023472121</v>
      </c>
      <c r="AJ1015">
        <v>13.400807</v>
      </c>
      <c r="AK1015">
        <v>3.4966064969529</v>
      </c>
      <c r="AL1015">
        <v>89</v>
      </c>
      <c r="AM1015">
        <v>78</v>
      </c>
      <c r="AN1015">
        <v>1.5</v>
      </c>
      <c r="AO1015" t="s">
        <v>11991</v>
      </c>
      <c r="AP1015">
        <v>1</v>
      </c>
      <c r="AQ1015">
        <v>4</v>
      </c>
      <c r="AR1015">
        <v>30.842163276825801</v>
      </c>
      <c r="AS1015">
        <v>2.3550226585221799E-2</v>
      </c>
      <c r="AT1015">
        <v>-0.21442577154074199</v>
      </c>
      <c r="AU1015">
        <v>-4.9788004361026499E-3</v>
      </c>
      <c r="AV1015">
        <v>-1.8246064844463099</v>
      </c>
    </row>
    <row r="1016" spans="1:48" x14ac:dyDescent="0.25">
      <c r="A1016" t="s">
        <v>17296</v>
      </c>
      <c r="B1016" s="6">
        <v>44664</v>
      </c>
      <c r="C1016" t="s">
        <v>17297</v>
      </c>
      <c r="D1016" t="s">
        <v>212</v>
      </c>
      <c r="E1016">
        <v>101362284</v>
      </c>
      <c r="F1016">
        <v>93815692.700000003</v>
      </c>
      <c r="G1016">
        <v>3.47617663679885E-2</v>
      </c>
      <c r="H1016">
        <v>4.0694439999999998</v>
      </c>
      <c r="I1016">
        <v>3.8790490000000002</v>
      </c>
      <c r="J1016">
        <v>3.5557989999999999</v>
      </c>
      <c r="K1016">
        <v>3.5557989999999999</v>
      </c>
      <c r="L1016">
        <v>94.588200000000001</v>
      </c>
      <c r="M1016">
        <v>93</v>
      </c>
      <c r="N1016">
        <v>3.8608929999999999</v>
      </c>
      <c r="O1016">
        <v>3.6400000000003097E-2</v>
      </c>
      <c r="P1016">
        <v>-0.75027738277384504</v>
      </c>
      <c r="Q1016">
        <v>-6.0857561015486201</v>
      </c>
      <c r="R1016">
        <v>91.909000000000006</v>
      </c>
      <c r="S1016">
        <v>92.274000000000001</v>
      </c>
      <c r="T1016">
        <v>91.909000000000006</v>
      </c>
      <c r="U1016">
        <v>92.274000000000001</v>
      </c>
      <c r="V1016" t="s">
        <v>11987</v>
      </c>
      <c r="W1016" t="s">
        <v>16508</v>
      </c>
      <c r="X1016" t="s">
        <v>14663</v>
      </c>
      <c r="Y1016" t="s">
        <v>625</v>
      </c>
      <c r="Z1016" t="s">
        <v>11839</v>
      </c>
      <c r="AA1016" t="s">
        <v>358</v>
      </c>
      <c r="AB1016" t="s">
        <v>11990</v>
      </c>
      <c r="AC1016">
        <v>92.554833000000002</v>
      </c>
      <c r="AD1016">
        <v>0.64583299999999999</v>
      </c>
      <c r="AE1016" s="6">
        <v>44329</v>
      </c>
      <c r="AF1016" s="6">
        <v>46155</v>
      </c>
      <c r="AG1016" t="s">
        <v>16564</v>
      </c>
      <c r="AH1016">
        <v>4.0694439999999998</v>
      </c>
      <c r="AI1016">
        <v>3.8790491822530799</v>
      </c>
      <c r="AJ1016">
        <v>17.390591000000001</v>
      </c>
      <c r="AK1016">
        <v>3.5557989534863101</v>
      </c>
      <c r="AL1016">
        <v>93</v>
      </c>
      <c r="AM1016">
        <v>84</v>
      </c>
      <c r="AN1016">
        <v>1.5</v>
      </c>
      <c r="AO1016" t="s">
        <v>11991</v>
      </c>
      <c r="AP1016">
        <v>1</v>
      </c>
      <c r="AQ1016">
        <v>2</v>
      </c>
      <c r="AR1016">
        <v>64.178501921781702</v>
      </c>
      <c r="AS1016">
        <v>3.9502992123033202E-2</v>
      </c>
      <c r="AT1016">
        <v>0.70643489849739105</v>
      </c>
      <c r="AU1016">
        <v>0.30111937490445201</v>
      </c>
      <c r="AV1016">
        <v>2.6478716096409798</v>
      </c>
    </row>
    <row r="1017" spans="1:48" x14ac:dyDescent="0.25">
      <c r="A1017" t="s">
        <v>20613</v>
      </c>
      <c r="B1017" s="6">
        <v>44664</v>
      </c>
      <c r="C1017" t="s">
        <v>20614</v>
      </c>
      <c r="D1017" t="s">
        <v>212</v>
      </c>
      <c r="E1017">
        <v>76021713</v>
      </c>
      <c r="F1017">
        <v>71480756.700000003</v>
      </c>
      <c r="G1017">
        <v>2.64859459243959E-2</v>
      </c>
      <c r="H1017">
        <v>4.536111</v>
      </c>
      <c r="I1017">
        <v>4.238569</v>
      </c>
      <c r="J1017">
        <v>3.7096840000000002</v>
      </c>
      <c r="K1017">
        <v>3.7096840000000002</v>
      </c>
      <c r="L1017">
        <v>108.0167</v>
      </c>
      <c r="M1017">
        <v>107</v>
      </c>
      <c r="N1017">
        <v>4.2157489999999997</v>
      </c>
      <c r="O1017">
        <v>3.5800000000007999E-2</v>
      </c>
      <c r="P1017">
        <v>-0.83879359694110001</v>
      </c>
      <c r="Q1017">
        <v>-6.1907586570118998</v>
      </c>
      <c r="R1017">
        <v>93.040999999999997</v>
      </c>
      <c r="S1017">
        <v>93.438999999999993</v>
      </c>
      <c r="T1017">
        <v>93.040999999999997</v>
      </c>
      <c r="U1017">
        <v>93.438999999999993</v>
      </c>
      <c r="V1017" t="s">
        <v>11987</v>
      </c>
      <c r="W1017" t="s">
        <v>19735</v>
      </c>
      <c r="X1017" t="s">
        <v>14663</v>
      </c>
      <c r="Y1017" t="s">
        <v>625</v>
      </c>
      <c r="Z1017" t="s">
        <v>12267</v>
      </c>
      <c r="AA1017" t="s">
        <v>389</v>
      </c>
      <c r="AB1017" t="s">
        <v>11990</v>
      </c>
      <c r="AC1017">
        <v>94.026764</v>
      </c>
      <c r="AD1017">
        <v>0.98576399999999997</v>
      </c>
      <c r="AE1017" s="6">
        <v>44501</v>
      </c>
      <c r="AF1017" s="6">
        <v>46327</v>
      </c>
      <c r="AG1017" t="s">
        <v>19167</v>
      </c>
      <c r="AH1017">
        <v>4.536111</v>
      </c>
      <c r="AI1017">
        <v>4.2385693917424598</v>
      </c>
      <c r="AJ1017">
        <v>20.784153</v>
      </c>
      <c r="AK1017">
        <v>3.7096841993624499</v>
      </c>
      <c r="AL1017">
        <v>107</v>
      </c>
      <c r="AM1017">
        <v>100</v>
      </c>
      <c r="AN1017">
        <v>2.125</v>
      </c>
      <c r="AO1017" t="s">
        <v>11991</v>
      </c>
      <c r="AP1017">
        <v>1</v>
      </c>
      <c r="AQ1017">
        <v>3</v>
      </c>
      <c r="AR1017">
        <v>50.282537999615698</v>
      </c>
      <c r="AS1017">
        <v>7.0064795525887194E-2</v>
      </c>
      <c r="AT1017">
        <v>1.38942643279987</v>
      </c>
      <c r="AU1017">
        <v>0.58170005714629203</v>
      </c>
      <c r="AV1017">
        <v>2.9382398499915601</v>
      </c>
    </row>
    <row r="1018" spans="1:48" x14ac:dyDescent="0.25">
      <c r="A1018" t="s">
        <v>17298</v>
      </c>
      <c r="B1018" s="6">
        <v>44664</v>
      </c>
      <c r="C1018" t="s">
        <v>17299</v>
      </c>
      <c r="D1018" t="s">
        <v>212</v>
      </c>
      <c r="E1018">
        <v>152043426.59999999</v>
      </c>
      <c r="F1018">
        <v>138655411.40000001</v>
      </c>
      <c r="G1018">
        <v>5.1376340997420097E-2</v>
      </c>
      <c r="H1018">
        <v>4.661111</v>
      </c>
      <c r="I1018">
        <v>4.4625979999999998</v>
      </c>
      <c r="J1018">
        <v>3.3027299999999999</v>
      </c>
      <c r="K1018">
        <v>3.3027299999999999</v>
      </c>
      <c r="L1018">
        <v>66.796299999999903</v>
      </c>
      <c r="M1018">
        <v>66</v>
      </c>
      <c r="N1018">
        <v>4.4407240000000003</v>
      </c>
      <c r="O1018">
        <v>4.2699999999995499E-2</v>
      </c>
      <c r="P1018">
        <v>-1.1129666813171499</v>
      </c>
      <c r="Q1018">
        <v>-7.0130655586399397</v>
      </c>
      <c r="R1018">
        <v>90.771000000000001</v>
      </c>
      <c r="S1018">
        <v>91.197999999999993</v>
      </c>
      <c r="T1018">
        <v>90.771000000000001</v>
      </c>
      <c r="U1018">
        <v>91.197999999999993</v>
      </c>
      <c r="V1018" t="s">
        <v>11987</v>
      </c>
      <c r="W1018" t="s">
        <v>17145</v>
      </c>
      <c r="X1018" t="s">
        <v>14663</v>
      </c>
      <c r="Y1018" t="s">
        <v>625</v>
      </c>
      <c r="Z1018" t="s">
        <v>12266</v>
      </c>
      <c r="AA1018" t="s">
        <v>350</v>
      </c>
      <c r="AB1018" t="s">
        <v>11990</v>
      </c>
      <c r="AC1018">
        <v>91.194610999999995</v>
      </c>
      <c r="AD1018">
        <v>0.42361100000000002</v>
      </c>
      <c r="AE1018" s="6">
        <v>44363</v>
      </c>
      <c r="AF1018" s="6">
        <v>46372</v>
      </c>
      <c r="AG1018" t="s">
        <v>3689</v>
      </c>
      <c r="AH1018">
        <v>4.661111</v>
      </c>
      <c r="AI1018">
        <v>4.4625980096991098</v>
      </c>
      <c r="AJ1018">
        <v>22.575222</v>
      </c>
      <c r="AK1018">
        <v>3.302730149392</v>
      </c>
      <c r="AL1018">
        <v>66</v>
      </c>
      <c r="AM1018">
        <v>59</v>
      </c>
      <c r="AN1018">
        <v>1.25</v>
      </c>
      <c r="AO1018" t="s">
        <v>11991</v>
      </c>
      <c r="AP1018">
        <v>1</v>
      </c>
      <c r="AQ1018">
        <v>3</v>
      </c>
      <c r="AR1018">
        <v>54.4825463023137</v>
      </c>
      <c r="AS1018">
        <v>9.0153583934409198E-3</v>
      </c>
      <c r="AT1018">
        <v>-0.96381480660924901</v>
      </c>
      <c r="AU1018">
        <v>-0.32379698631119402</v>
      </c>
      <c r="AV1018">
        <v>3.3750494959280801</v>
      </c>
    </row>
    <row r="1019" spans="1:48" x14ac:dyDescent="0.25">
      <c r="A1019" t="s">
        <v>14698</v>
      </c>
      <c r="B1019" s="6">
        <v>44664</v>
      </c>
      <c r="C1019" t="s">
        <v>14699</v>
      </c>
      <c r="D1019" t="s">
        <v>212</v>
      </c>
      <c r="E1019">
        <v>76021713</v>
      </c>
      <c r="F1019">
        <v>77169133.799999997</v>
      </c>
      <c r="G1019">
        <v>2.85936747186098E-2</v>
      </c>
      <c r="H1019">
        <v>1.7833330000000001</v>
      </c>
      <c r="I1019">
        <v>1.714286</v>
      </c>
      <c r="J1019">
        <v>2.959524</v>
      </c>
      <c r="K1019">
        <v>2.959524</v>
      </c>
      <c r="L1019">
        <v>76.299099999999996</v>
      </c>
      <c r="M1019">
        <v>72</v>
      </c>
      <c r="N1019">
        <v>1.707144</v>
      </c>
      <c r="O1019">
        <v>7.0900000000006999E-2</v>
      </c>
      <c r="P1019">
        <v>-8.5522869662424394E-2</v>
      </c>
      <c r="Q1019">
        <v>-2.79042144527028</v>
      </c>
      <c r="R1019">
        <v>100.751</v>
      </c>
      <c r="S1019">
        <v>100.929</v>
      </c>
      <c r="T1019">
        <v>100.751</v>
      </c>
      <c r="U1019">
        <v>100.929</v>
      </c>
      <c r="V1019" t="s">
        <v>11987</v>
      </c>
      <c r="W1019" t="s">
        <v>11152</v>
      </c>
      <c r="X1019" t="s">
        <v>14663</v>
      </c>
      <c r="Y1019" t="s">
        <v>625</v>
      </c>
      <c r="Z1019" t="s">
        <v>12266</v>
      </c>
      <c r="AA1019" t="s">
        <v>350</v>
      </c>
      <c r="AB1019" t="s">
        <v>11990</v>
      </c>
      <c r="AC1019">
        <v>101.509333</v>
      </c>
      <c r="AD1019">
        <v>0.75833300000000003</v>
      </c>
      <c r="AE1019" s="6">
        <v>43495</v>
      </c>
      <c r="AF1019" s="6">
        <v>45321</v>
      </c>
      <c r="AG1019" t="s">
        <v>3689</v>
      </c>
      <c r="AH1019">
        <v>1.7833330000000001</v>
      </c>
      <c r="AI1019">
        <v>1.7142863909949899</v>
      </c>
      <c r="AJ1019">
        <v>4.0113430000000001</v>
      </c>
      <c r="AK1019">
        <v>2.9595241730712298</v>
      </c>
      <c r="AL1019">
        <v>72</v>
      </c>
      <c r="AM1019">
        <v>42</v>
      </c>
      <c r="AN1019">
        <v>3.5</v>
      </c>
      <c r="AO1019" t="s">
        <v>11991</v>
      </c>
      <c r="AP1019">
        <v>1</v>
      </c>
      <c r="AQ1019">
        <v>3</v>
      </c>
      <c r="AR1019">
        <v>54.4825463023137</v>
      </c>
      <c r="AS1019">
        <v>9.0153583934409198E-3</v>
      </c>
      <c r="AT1019">
        <v>-0.96381480660924901</v>
      </c>
      <c r="AU1019">
        <v>-0.32379698631119402</v>
      </c>
      <c r="AV1019">
        <v>3.3750494959280801</v>
      </c>
    </row>
    <row r="1020" spans="1:48" x14ac:dyDescent="0.25">
      <c r="A1020" t="s">
        <v>18815</v>
      </c>
      <c r="B1020" s="6">
        <v>44664</v>
      </c>
      <c r="C1020" t="s">
        <v>18816</v>
      </c>
      <c r="D1020" t="s">
        <v>212</v>
      </c>
      <c r="E1020">
        <v>76021713</v>
      </c>
      <c r="F1020">
        <v>72783399.400000006</v>
      </c>
      <c r="G1020">
        <v>2.6968617423594701E-2</v>
      </c>
      <c r="H1020">
        <v>27.7</v>
      </c>
      <c r="I1020">
        <v>4.1626209999999997</v>
      </c>
      <c r="J1020">
        <v>5.0980999999999996</v>
      </c>
      <c r="K1020">
        <v>5.0980999999999996</v>
      </c>
      <c r="L1020">
        <v>225.938999999999</v>
      </c>
      <c r="M1020">
        <v>225</v>
      </c>
      <c r="N1020">
        <v>15.048157</v>
      </c>
      <c r="O1020">
        <v>4.0599999999990602E-2</v>
      </c>
      <c r="P1020">
        <v>0.14236824986930599</v>
      </c>
      <c r="Q1020">
        <v>-7.4786970430595998</v>
      </c>
      <c r="R1020">
        <v>94</v>
      </c>
      <c r="S1020">
        <v>96</v>
      </c>
      <c r="T1020">
        <v>94</v>
      </c>
      <c r="U1020">
        <v>96</v>
      </c>
      <c r="V1020" t="s">
        <v>11987</v>
      </c>
      <c r="W1020" t="s">
        <v>18817</v>
      </c>
      <c r="X1020" t="s">
        <v>14663</v>
      </c>
      <c r="Y1020" t="s">
        <v>625</v>
      </c>
      <c r="Z1020" t="s">
        <v>11838</v>
      </c>
      <c r="AA1020" t="s">
        <v>11839</v>
      </c>
      <c r="AB1020" t="s">
        <v>11990</v>
      </c>
      <c r="AC1020">
        <v>95.740278000000004</v>
      </c>
      <c r="AD1020">
        <v>1.740278</v>
      </c>
      <c r="AE1020" s="6">
        <v>44488</v>
      </c>
      <c r="AF1020" s="6">
        <v>54788</v>
      </c>
      <c r="AG1020" t="s">
        <v>3689</v>
      </c>
      <c r="AH1020">
        <v>4.5027780000000002</v>
      </c>
      <c r="AI1020">
        <v>4.0502585047727298</v>
      </c>
      <c r="AJ1020">
        <v>19.328689000000001</v>
      </c>
      <c r="AK1020">
        <v>4.4910639947687203</v>
      </c>
      <c r="AL1020">
        <v>186</v>
      </c>
      <c r="AM1020">
        <v>178</v>
      </c>
      <c r="AN1020">
        <v>3.5</v>
      </c>
      <c r="AO1020" t="s">
        <v>11991</v>
      </c>
      <c r="AP1020">
        <v>1</v>
      </c>
      <c r="AQ1020">
        <v>3</v>
      </c>
      <c r="AR1020">
        <v>54.4825463023137</v>
      </c>
      <c r="AS1020">
        <v>9.0153583934409198E-3</v>
      </c>
      <c r="AT1020">
        <v>-0.96381480660924901</v>
      </c>
      <c r="AU1020">
        <v>-0.32379698631119402</v>
      </c>
      <c r="AV1020">
        <v>3.3750494959280801</v>
      </c>
    </row>
    <row r="1021" spans="1:48" x14ac:dyDescent="0.25">
      <c r="A1021" t="s">
        <v>22546</v>
      </c>
      <c r="B1021" s="6">
        <v>44664</v>
      </c>
      <c r="C1021" t="s">
        <v>22547</v>
      </c>
      <c r="D1021" t="s">
        <v>212</v>
      </c>
      <c r="E1021">
        <v>152043426.59999999</v>
      </c>
      <c r="F1021">
        <v>150275921.80000001</v>
      </c>
      <c r="G1021">
        <v>5.5682118138894302E-2</v>
      </c>
      <c r="H1021">
        <v>4.95</v>
      </c>
      <c r="I1021">
        <v>4.5393840000000001</v>
      </c>
      <c r="J1021">
        <v>3.5048020000000002</v>
      </c>
      <c r="K1021">
        <v>3.5048020000000002</v>
      </c>
      <c r="L1021">
        <v>85.790199999999999</v>
      </c>
      <c r="M1021">
        <v>86</v>
      </c>
      <c r="N1021">
        <v>4.5213830000000002</v>
      </c>
      <c r="O1021">
        <v>-5.8299999999999998E-2</v>
      </c>
      <c r="P1021">
        <v>-1.1423240904344101</v>
      </c>
      <c r="Q1021">
        <v>-0.85418439632577403</v>
      </c>
      <c r="R1021">
        <v>98.674999999999997</v>
      </c>
      <c r="S1021">
        <v>98.85</v>
      </c>
      <c r="T1021">
        <v>98.674999999999997</v>
      </c>
      <c r="U1021">
        <v>98.85</v>
      </c>
      <c r="V1021" t="s">
        <v>11987</v>
      </c>
      <c r="W1021" t="s">
        <v>22323</v>
      </c>
      <c r="X1021" t="s">
        <v>14663</v>
      </c>
      <c r="Y1021" t="s">
        <v>625</v>
      </c>
      <c r="Z1021" t="s">
        <v>12266</v>
      </c>
      <c r="AA1021" t="s">
        <v>350</v>
      </c>
      <c r="AB1021" t="s">
        <v>11990</v>
      </c>
      <c r="AC1021">
        <v>98.837500000000006</v>
      </c>
      <c r="AD1021">
        <v>0.16250000000000001</v>
      </c>
      <c r="AE1021" s="6">
        <v>44650</v>
      </c>
      <c r="AF1021" s="6">
        <v>46476</v>
      </c>
      <c r="AG1021" t="s">
        <v>3689</v>
      </c>
      <c r="AH1021">
        <v>4.95</v>
      </c>
      <c r="AI1021">
        <v>4.5393838352946396</v>
      </c>
      <c r="AJ1021">
        <v>23.821624</v>
      </c>
      <c r="AK1021">
        <v>3.5048018163302399</v>
      </c>
      <c r="AL1021">
        <v>86</v>
      </c>
      <c r="AM1021">
        <v>80</v>
      </c>
      <c r="AN1021">
        <v>3.25</v>
      </c>
      <c r="AO1021" t="s">
        <v>11991</v>
      </c>
      <c r="AP1021">
        <v>1</v>
      </c>
      <c r="AQ1021">
        <v>3</v>
      </c>
      <c r="AR1021">
        <v>54.4825463023137</v>
      </c>
      <c r="AS1021">
        <v>9.0153583934409198E-3</v>
      </c>
      <c r="AT1021">
        <v>-0.59852453975567199</v>
      </c>
      <c r="AU1021">
        <v>-0.32379698631119402</v>
      </c>
      <c r="AV1021">
        <v>-0.59852453975567199</v>
      </c>
    </row>
    <row r="1022" spans="1:48" x14ac:dyDescent="0.25">
      <c r="A1022" t="s">
        <v>14700</v>
      </c>
      <c r="B1022" s="6">
        <v>44664</v>
      </c>
      <c r="C1022" t="s">
        <v>14701</v>
      </c>
      <c r="D1022" t="s">
        <v>212</v>
      </c>
      <c r="E1022">
        <v>76021713</v>
      </c>
      <c r="F1022">
        <v>77426002.799999997</v>
      </c>
      <c r="G1022">
        <v>2.8688853042331E-2</v>
      </c>
      <c r="H1022">
        <v>2.4888889999999999</v>
      </c>
      <c r="I1022">
        <v>2.3602889999999999</v>
      </c>
      <c r="J1022">
        <v>3.37405</v>
      </c>
      <c r="K1022">
        <v>3.37405</v>
      </c>
      <c r="L1022">
        <v>92.2517</v>
      </c>
      <c r="M1022">
        <v>89</v>
      </c>
      <c r="N1022">
        <v>2.347966</v>
      </c>
      <c r="O1022">
        <v>0.57119999999999305</v>
      </c>
      <c r="P1022">
        <v>-3.9734000547275702E-2</v>
      </c>
      <c r="Q1022">
        <v>-3.7410824063774202</v>
      </c>
      <c r="R1022">
        <v>101.8</v>
      </c>
      <c r="S1022">
        <v>102.074</v>
      </c>
      <c r="T1022">
        <v>101.8</v>
      </c>
      <c r="U1022">
        <v>102.074</v>
      </c>
      <c r="V1022" t="s">
        <v>11987</v>
      </c>
      <c r="W1022" t="s">
        <v>11161</v>
      </c>
      <c r="X1022" t="s">
        <v>14663</v>
      </c>
      <c r="Y1022" t="s">
        <v>625</v>
      </c>
      <c r="Z1022" t="s">
        <v>11894</v>
      </c>
      <c r="AA1022" t="s">
        <v>374</v>
      </c>
      <c r="AB1022" t="s">
        <v>11990</v>
      </c>
      <c r="AC1022">
        <v>101.847222</v>
      </c>
      <c r="AD1022">
        <v>4.7222E-2</v>
      </c>
      <c r="AE1022" s="6">
        <v>41926</v>
      </c>
      <c r="AF1022" s="6">
        <v>45579</v>
      </c>
      <c r="AG1022" t="s">
        <v>3689</v>
      </c>
      <c r="AH1022">
        <v>2.4888889999999999</v>
      </c>
      <c r="AI1022">
        <v>2.3602893833209202</v>
      </c>
      <c r="AJ1022">
        <v>6.7981480000000003</v>
      </c>
      <c r="AK1022">
        <v>3.3740498876492402</v>
      </c>
      <c r="AL1022">
        <v>89</v>
      </c>
      <c r="AM1022">
        <v>71</v>
      </c>
      <c r="AN1022">
        <v>4.25</v>
      </c>
      <c r="AO1022" t="s">
        <v>11991</v>
      </c>
      <c r="AP1022">
        <v>1</v>
      </c>
      <c r="AQ1022">
        <v>3</v>
      </c>
      <c r="AR1022">
        <v>54.4825463023137</v>
      </c>
      <c r="AS1022">
        <v>9.0153583934409198E-3</v>
      </c>
      <c r="AT1022">
        <v>-0.96381480660924901</v>
      </c>
      <c r="AU1022">
        <v>-0.32379698631119402</v>
      </c>
      <c r="AV1022">
        <v>3.3750494959280801</v>
      </c>
    </row>
    <row r="1023" spans="1:48" x14ac:dyDescent="0.25">
      <c r="A1023" t="s">
        <v>14702</v>
      </c>
      <c r="B1023" s="6">
        <v>44664</v>
      </c>
      <c r="C1023" t="s">
        <v>14703</v>
      </c>
      <c r="D1023" t="s">
        <v>212</v>
      </c>
      <c r="E1023">
        <v>76021713</v>
      </c>
      <c r="F1023">
        <v>77675185.299999997</v>
      </c>
      <c r="G1023">
        <v>2.87811832471991E-2</v>
      </c>
      <c r="H1023">
        <v>2.4500000000000002</v>
      </c>
      <c r="I1023">
        <v>2.318886</v>
      </c>
      <c r="J1023">
        <v>3.429011</v>
      </c>
      <c r="K1023">
        <v>3.429011</v>
      </c>
      <c r="L1023">
        <v>98.611099999999993</v>
      </c>
      <c r="M1023">
        <v>96</v>
      </c>
      <c r="N1023">
        <v>2.3064070000000001</v>
      </c>
      <c r="O1023">
        <v>0.200899999999992</v>
      </c>
      <c r="P1023">
        <v>-0.23055161243070699</v>
      </c>
      <c r="Q1023">
        <v>-3.5652376281731599</v>
      </c>
      <c r="R1023">
        <v>101.95625</v>
      </c>
      <c r="S1023">
        <v>102.20325</v>
      </c>
      <c r="T1023">
        <v>101.95625</v>
      </c>
      <c r="U1023">
        <v>102.20325</v>
      </c>
      <c r="V1023" t="s">
        <v>11987</v>
      </c>
      <c r="W1023" t="s">
        <v>11156</v>
      </c>
      <c r="X1023" t="s">
        <v>14663</v>
      </c>
      <c r="Y1023" t="s">
        <v>625</v>
      </c>
      <c r="Z1023" t="s">
        <v>11894</v>
      </c>
      <c r="AA1023" t="s">
        <v>374</v>
      </c>
      <c r="AB1023" t="s">
        <v>11990</v>
      </c>
      <c r="AC1023">
        <v>102.175</v>
      </c>
      <c r="AD1023">
        <v>0.21875</v>
      </c>
      <c r="AE1023" s="6">
        <v>41912</v>
      </c>
      <c r="AF1023" s="6">
        <v>45565</v>
      </c>
      <c r="AG1023" t="s">
        <v>3689</v>
      </c>
      <c r="AH1023">
        <v>2.4500000000000002</v>
      </c>
      <c r="AI1023">
        <v>2.31888634009522</v>
      </c>
      <c r="AJ1023">
        <v>6.5892350000000004</v>
      </c>
      <c r="AK1023">
        <v>3.4290114315823299</v>
      </c>
      <c r="AL1023">
        <v>96</v>
      </c>
      <c r="AM1023">
        <v>76</v>
      </c>
      <c r="AN1023">
        <v>4.375</v>
      </c>
      <c r="AO1023" t="s">
        <v>11991</v>
      </c>
      <c r="AP1023">
        <v>1</v>
      </c>
      <c r="AQ1023">
        <v>3</v>
      </c>
      <c r="AR1023">
        <v>54.4825463023137</v>
      </c>
      <c r="AS1023">
        <v>9.0153583934409198E-3</v>
      </c>
      <c r="AT1023">
        <v>-0.96381480660924901</v>
      </c>
      <c r="AU1023">
        <v>-0.32379698631119402</v>
      </c>
      <c r="AV1023">
        <v>3.3750494959280801</v>
      </c>
    </row>
    <row r="1024" spans="1:48" x14ac:dyDescent="0.25">
      <c r="A1024" t="s">
        <v>14704</v>
      </c>
      <c r="B1024" s="6">
        <v>44664</v>
      </c>
      <c r="C1024" t="s">
        <v>14705</v>
      </c>
      <c r="D1024" t="s">
        <v>212</v>
      </c>
      <c r="E1024">
        <v>79822798.799999997</v>
      </c>
      <c r="F1024">
        <v>80356071.799999997</v>
      </c>
      <c r="G1024">
        <v>2.97745389208664E-2</v>
      </c>
      <c r="H1024">
        <v>1.272222</v>
      </c>
      <c r="I1024">
        <v>2.7223000000000001E-2</v>
      </c>
      <c r="J1024">
        <v>2.5775399999999999</v>
      </c>
      <c r="K1024">
        <v>2.5775399999999999</v>
      </c>
      <c r="L1024">
        <v>72.651799999999994</v>
      </c>
      <c r="M1024">
        <v>68</v>
      </c>
      <c r="N1024">
        <v>1.236605</v>
      </c>
      <c r="O1024">
        <v>0.104999999999999</v>
      </c>
      <c r="P1024">
        <v>-2.0854717217699801E-2</v>
      </c>
      <c r="Q1024">
        <v>4.9668391473400797E-2</v>
      </c>
      <c r="R1024">
        <v>100.425</v>
      </c>
      <c r="S1024">
        <v>100.634</v>
      </c>
      <c r="T1024">
        <v>100.425</v>
      </c>
      <c r="U1024">
        <v>100.634</v>
      </c>
      <c r="V1024" t="s">
        <v>11987</v>
      </c>
      <c r="W1024" t="s">
        <v>14706</v>
      </c>
      <c r="X1024" t="s">
        <v>14663</v>
      </c>
      <c r="Y1024" t="s">
        <v>625</v>
      </c>
      <c r="Z1024" t="s">
        <v>12266</v>
      </c>
      <c r="AA1024" t="s">
        <v>11839</v>
      </c>
      <c r="AB1024" t="s">
        <v>11990</v>
      </c>
      <c r="AC1024">
        <v>100.668071</v>
      </c>
      <c r="AD1024">
        <v>0.24307100000000001</v>
      </c>
      <c r="AE1024" s="6">
        <v>43307</v>
      </c>
      <c r="AF1024" s="6">
        <v>45133</v>
      </c>
      <c r="AG1024" t="s">
        <v>3689</v>
      </c>
      <c r="AH1024">
        <v>1.272222</v>
      </c>
      <c r="AI1024">
        <v>2.7222777453181999E-2</v>
      </c>
      <c r="AJ1024">
        <v>4.4016E-2</v>
      </c>
      <c r="AK1024">
        <v>2.5775400920503002</v>
      </c>
      <c r="AL1024">
        <v>68</v>
      </c>
      <c r="AM1024">
        <v>30</v>
      </c>
      <c r="AN1024">
        <v>1.06714</v>
      </c>
      <c r="AO1024" t="s">
        <v>12197</v>
      </c>
      <c r="AP1024">
        <v>1</v>
      </c>
      <c r="AQ1024">
        <v>3</v>
      </c>
      <c r="AR1024">
        <v>54.4825463023137</v>
      </c>
      <c r="AS1024">
        <v>9.0153583934409198E-3</v>
      </c>
      <c r="AT1024">
        <v>-0.96381480660924901</v>
      </c>
      <c r="AU1024">
        <v>-0.32379698631119402</v>
      </c>
      <c r="AV1024">
        <v>3.3750494959280801</v>
      </c>
    </row>
    <row r="1025" spans="1:48" x14ac:dyDescent="0.25">
      <c r="A1025" t="s">
        <v>14707</v>
      </c>
      <c r="B1025" s="6">
        <v>44664</v>
      </c>
      <c r="C1025" t="s">
        <v>14708</v>
      </c>
      <c r="D1025" t="s">
        <v>212</v>
      </c>
      <c r="E1025">
        <v>107697427.2</v>
      </c>
      <c r="F1025">
        <v>108179732.90000001</v>
      </c>
      <c r="G1025">
        <v>4.0084110591880898E-2</v>
      </c>
      <c r="H1025">
        <v>0.90277799999999997</v>
      </c>
      <c r="I1025">
        <v>0.15809100000000001</v>
      </c>
      <c r="J1025">
        <v>2.3302209999999999</v>
      </c>
      <c r="K1025">
        <v>2.3302209999999999</v>
      </c>
      <c r="L1025">
        <v>76.277699999999896</v>
      </c>
      <c r="M1025">
        <v>71</v>
      </c>
      <c r="N1025">
        <v>0.88446000000000002</v>
      </c>
      <c r="O1025">
        <v>1.6700000000002799E-2</v>
      </c>
      <c r="P1025">
        <v>5.3122830666829601E-2</v>
      </c>
      <c r="Q1025">
        <v>0.22520254989089</v>
      </c>
      <c r="R1025">
        <v>100.292</v>
      </c>
      <c r="S1025">
        <v>100.43</v>
      </c>
      <c r="T1025">
        <v>100.292</v>
      </c>
      <c r="U1025">
        <v>100.43</v>
      </c>
      <c r="V1025" t="s">
        <v>11987</v>
      </c>
      <c r="W1025" t="s">
        <v>14709</v>
      </c>
      <c r="X1025" t="s">
        <v>14663</v>
      </c>
      <c r="Y1025" t="s">
        <v>625</v>
      </c>
      <c r="Z1025" t="s">
        <v>12266</v>
      </c>
      <c r="AA1025" t="s">
        <v>11839</v>
      </c>
      <c r="AB1025" t="s">
        <v>11990</v>
      </c>
      <c r="AC1025">
        <v>100.447834</v>
      </c>
      <c r="AD1025">
        <v>0.155834</v>
      </c>
      <c r="AE1025" s="6">
        <v>43172</v>
      </c>
      <c r="AF1025" s="6">
        <v>44998</v>
      </c>
      <c r="AG1025" t="s">
        <v>3689</v>
      </c>
      <c r="AH1025">
        <v>0.90277799999999997</v>
      </c>
      <c r="AI1025">
        <v>0.15809093210139799</v>
      </c>
      <c r="AJ1025">
        <v>3.0963000000000001E-2</v>
      </c>
      <c r="AK1025">
        <v>2.3302208340954298</v>
      </c>
      <c r="AL1025">
        <v>71</v>
      </c>
      <c r="AM1025">
        <v>33</v>
      </c>
      <c r="AN1025">
        <v>1.60286</v>
      </c>
      <c r="AO1025" t="s">
        <v>12197</v>
      </c>
      <c r="AP1025">
        <v>1</v>
      </c>
      <c r="AQ1025">
        <v>3</v>
      </c>
      <c r="AR1025">
        <v>54.4825463023137</v>
      </c>
      <c r="AS1025">
        <v>9.0153583934409198E-3</v>
      </c>
      <c r="AT1025">
        <v>-0.96381480660924901</v>
      </c>
      <c r="AU1025">
        <v>-0.32379698631119402</v>
      </c>
      <c r="AV1025">
        <v>3.3750494959280801</v>
      </c>
    </row>
    <row r="1026" spans="1:48" x14ac:dyDescent="0.25">
      <c r="A1026" t="s">
        <v>14710</v>
      </c>
      <c r="B1026" s="6">
        <v>44664</v>
      </c>
      <c r="C1026" t="s">
        <v>14711</v>
      </c>
      <c r="D1026" t="s">
        <v>212</v>
      </c>
      <c r="E1026">
        <v>101362284.59999999</v>
      </c>
      <c r="F1026">
        <v>101724374</v>
      </c>
      <c r="G1026">
        <v>3.7692190097910597E-2</v>
      </c>
      <c r="H1026">
        <v>2.1527780000000001</v>
      </c>
      <c r="I1026">
        <v>0.155311</v>
      </c>
      <c r="J1026">
        <v>3.152155</v>
      </c>
      <c r="K1026">
        <v>3.152155</v>
      </c>
      <c r="L1026">
        <v>77.523799999999994</v>
      </c>
      <c r="M1026">
        <v>76</v>
      </c>
      <c r="N1026">
        <v>2.0572680000000001</v>
      </c>
      <c r="O1026">
        <v>-0.10719999999999601</v>
      </c>
      <c r="P1026">
        <v>-9.5428649033268906E-2</v>
      </c>
      <c r="Q1026">
        <v>8.3080872410956602E-2</v>
      </c>
      <c r="R1026">
        <v>100.20625</v>
      </c>
      <c r="S1026">
        <v>100.51425</v>
      </c>
      <c r="T1026">
        <v>100.20625</v>
      </c>
      <c r="U1026">
        <v>100.51425</v>
      </c>
      <c r="V1026" t="s">
        <v>11987</v>
      </c>
      <c r="W1026" t="s">
        <v>14712</v>
      </c>
      <c r="X1026" t="s">
        <v>14663</v>
      </c>
      <c r="Y1026" t="s">
        <v>625</v>
      </c>
      <c r="Z1026" t="s">
        <v>12266</v>
      </c>
      <c r="AA1026" t="s">
        <v>11839</v>
      </c>
      <c r="AB1026" t="s">
        <v>11990</v>
      </c>
      <c r="AC1026">
        <v>100.357223</v>
      </c>
      <c r="AD1026">
        <v>0.150973</v>
      </c>
      <c r="AE1026" s="6">
        <v>43629</v>
      </c>
      <c r="AF1026" s="6">
        <v>45456</v>
      </c>
      <c r="AG1026" t="s">
        <v>3689</v>
      </c>
      <c r="AH1026">
        <v>2.1527780000000001</v>
      </c>
      <c r="AI1026">
        <v>0.15531092306729599</v>
      </c>
      <c r="AJ1026">
        <v>2.1572000000000001E-2</v>
      </c>
      <c r="AK1026">
        <v>3.15215509511324</v>
      </c>
      <c r="AL1026">
        <v>76</v>
      </c>
      <c r="AM1026">
        <v>52</v>
      </c>
      <c r="AN1026">
        <v>1.5528599999999999</v>
      </c>
      <c r="AO1026" t="s">
        <v>12197</v>
      </c>
      <c r="AP1026">
        <v>1</v>
      </c>
      <c r="AQ1026">
        <v>3</v>
      </c>
      <c r="AR1026">
        <v>54.4825463023137</v>
      </c>
      <c r="AS1026">
        <v>9.0153583934409198E-3</v>
      </c>
      <c r="AT1026">
        <v>-0.96381480660924901</v>
      </c>
      <c r="AU1026">
        <v>-0.32379698631119402</v>
      </c>
      <c r="AV1026">
        <v>3.3750494959280801</v>
      </c>
    </row>
    <row r="1027" spans="1:48" x14ac:dyDescent="0.25">
      <c r="A1027" t="s">
        <v>17934</v>
      </c>
      <c r="B1027" s="6">
        <v>44664</v>
      </c>
      <c r="C1027" t="s">
        <v>17935</v>
      </c>
      <c r="D1027" t="s">
        <v>373</v>
      </c>
      <c r="E1027">
        <v>76021713</v>
      </c>
      <c r="F1027">
        <v>69067468.700000003</v>
      </c>
      <c r="G1027">
        <v>2.5591744208270598E-2</v>
      </c>
      <c r="H1027">
        <v>4.7583330000000004</v>
      </c>
      <c r="I1027">
        <v>4.5433649999999997</v>
      </c>
      <c r="J1027">
        <v>3.4028809999999998</v>
      </c>
      <c r="K1027">
        <v>3.4028809999999998</v>
      </c>
      <c r="L1027">
        <v>76.403099999999895</v>
      </c>
      <c r="M1027">
        <v>75</v>
      </c>
      <c r="N1027">
        <v>4.520149</v>
      </c>
      <c r="O1027">
        <v>3.6600000000008799E-2</v>
      </c>
      <c r="P1027">
        <v>-0.90370699222124196</v>
      </c>
      <c r="Q1027">
        <v>-6.9544240951005598</v>
      </c>
      <c r="R1027">
        <v>90.52</v>
      </c>
      <c r="S1027">
        <v>91.159000000000006</v>
      </c>
      <c r="T1027">
        <v>90.52</v>
      </c>
      <c r="U1027">
        <v>91.159000000000006</v>
      </c>
      <c r="V1027" t="s">
        <v>11987</v>
      </c>
      <c r="W1027" t="s">
        <v>17646</v>
      </c>
      <c r="X1027" t="s">
        <v>14663</v>
      </c>
      <c r="Y1027" t="s">
        <v>625</v>
      </c>
      <c r="Z1027" t="s">
        <v>11839</v>
      </c>
      <c r="AA1027" t="s">
        <v>389</v>
      </c>
      <c r="AB1027" t="s">
        <v>11990</v>
      </c>
      <c r="AC1027">
        <v>90.852292000000006</v>
      </c>
      <c r="AD1027">
        <v>0.33229199999999998</v>
      </c>
      <c r="AE1027" s="6">
        <v>44398</v>
      </c>
      <c r="AF1027" s="6">
        <v>46408</v>
      </c>
      <c r="AG1027" t="s">
        <v>2554</v>
      </c>
      <c r="AH1027">
        <v>4.7583330000000004</v>
      </c>
      <c r="AI1027">
        <v>4.5433649563454201</v>
      </c>
      <c r="AJ1027">
        <v>23.374206000000001</v>
      </c>
      <c r="AK1027">
        <v>3.4028812072679502</v>
      </c>
      <c r="AL1027">
        <v>75</v>
      </c>
      <c r="AM1027">
        <v>69</v>
      </c>
      <c r="AN1027">
        <v>1.375</v>
      </c>
      <c r="AO1027" t="s">
        <v>11991</v>
      </c>
      <c r="AP1027">
        <v>1</v>
      </c>
      <c r="AQ1027">
        <v>3</v>
      </c>
      <c r="AR1027">
        <v>54.109081170105298</v>
      </c>
      <c r="AS1027">
        <v>-4.0368226770830497E-2</v>
      </c>
      <c r="AT1027">
        <v>-1.19049413643299</v>
      </c>
      <c r="AU1027">
        <v>-0.51427159099536301</v>
      </c>
      <c r="AV1027">
        <v>-1.36370651383105</v>
      </c>
    </row>
    <row r="1028" spans="1:48" x14ac:dyDescent="0.25">
      <c r="A1028" t="s">
        <v>14713</v>
      </c>
      <c r="B1028" s="6">
        <v>44664</v>
      </c>
      <c r="C1028" t="s">
        <v>14714</v>
      </c>
      <c r="D1028" t="s">
        <v>373</v>
      </c>
      <c r="E1028">
        <v>101362284.59999999</v>
      </c>
      <c r="F1028">
        <v>94386588.900000006</v>
      </c>
      <c r="G1028">
        <v>3.4973302004379703E-2</v>
      </c>
      <c r="H1028">
        <v>3.3694440000000001</v>
      </c>
      <c r="I1028">
        <v>3.2842039999999999</v>
      </c>
      <c r="J1028">
        <v>3.0924130000000001</v>
      </c>
      <c r="K1028">
        <v>3.0924130000000001</v>
      </c>
      <c r="L1028">
        <v>51.189599999999999</v>
      </c>
      <c r="M1028">
        <v>49</v>
      </c>
      <c r="N1028">
        <v>3.2644799999999998</v>
      </c>
      <c r="O1028">
        <v>7.9099999999998602E-2</v>
      </c>
      <c r="P1028">
        <v>0.24371335821045101</v>
      </c>
      <c r="Q1028">
        <v>-4.8023144782432698</v>
      </c>
      <c r="R1028">
        <v>92.987499999999997</v>
      </c>
      <c r="S1028">
        <v>93.352500000000006</v>
      </c>
      <c r="T1028">
        <v>92.987499999999997</v>
      </c>
      <c r="U1028">
        <v>93.352500000000006</v>
      </c>
      <c r="V1028" t="s">
        <v>11987</v>
      </c>
      <c r="W1028" t="s">
        <v>7311</v>
      </c>
      <c r="X1028" t="s">
        <v>14663</v>
      </c>
      <c r="Y1028" t="s">
        <v>625</v>
      </c>
      <c r="Z1028" t="s">
        <v>12267</v>
      </c>
      <c r="AA1028" t="s">
        <v>11839</v>
      </c>
      <c r="AB1028" t="s">
        <v>11990</v>
      </c>
      <c r="AC1028">
        <v>93.118055999999996</v>
      </c>
      <c r="AD1028">
        <v>0.13055600000000001</v>
      </c>
      <c r="AE1028" s="6">
        <v>44075</v>
      </c>
      <c r="AF1028" s="6">
        <v>45901</v>
      </c>
      <c r="AG1028" t="s">
        <v>2554</v>
      </c>
      <c r="AH1028">
        <v>3.3694440000000001</v>
      </c>
      <c r="AI1028">
        <v>3.2842037770072201</v>
      </c>
      <c r="AJ1028">
        <v>12.573161000000001</v>
      </c>
      <c r="AK1028">
        <v>3.09241290926236</v>
      </c>
      <c r="AL1028">
        <v>49</v>
      </c>
      <c r="AM1028">
        <v>37</v>
      </c>
      <c r="AN1028">
        <v>1</v>
      </c>
      <c r="AO1028" t="s">
        <v>11991</v>
      </c>
      <c r="AP1028">
        <v>1</v>
      </c>
      <c r="AQ1028">
        <v>3</v>
      </c>
      <c r="AR1028">
        <v>54.109081170105298</v>
      </c>
      <c r="AS1028">
        <v>-4.0368226770830497E-2</v>
      </c>
      <c r="AT1028">
        <v>-1.19049413643299</v>
      </c>
      <c r="AU1028">
        <v>-0.51427159099536301</v>
      </c>
      <c r="AV1028">
        <v>-1.36370651383105</v>
      </c>
    </row>
    <row r="1029" spans="1:48" x14ac:dyDescent="0.25">
      <c r="A1029" t="s">
        <v>14715</v>
      </c>
      <c r="B1029" s="6">
        <v>44664</v>
      </c>
      <c r="C1029" t="s">
        <v>14716</v>
      </c>
      <c r="D1029" t="s">
        <v>373</v>
      </c>
      <c r="E1029">
        <v>101362284.59999999</v>
      </c>
      <c r="F1029">
        <v>98403772.900000006</v>
      </c>
      <c r="G1029">
        <v>3.6461799365879101E-2</v>
      </c>
      <c r="H1029">
        <v>4.25</v>
      </c>
      <c r="I1029">
        <v>3.9806849999999998</v>
      </c>
      <c r="J1029">
        <v>3.328481</v>
      </c>
      <c r="K1029">
        <v>3.328481</v>
      </c>
      <c r="L1029">
        <v>71.098099999999903</v>
      </c>
      <c r="M1029">
        <v>70</v>
      </c>
      <c r="N1029">
        <v>3.9621189999999999</v>
      </c>
      <c r="O1029">
        <v>2.8600000000000798E-2</v>
      </c>
      <c r="P1029">
        <v>-0.57253837766849602</v>
      </c>
      <c r="Q1029">
        <v>-5.7506970206897901</v>
      </c>
      <c r="R1029">
        <v>96.456249999999997</v>
      </c>
      <c r="S1029">
        <v>96.739249999999998</v>
      </c>
      <c r="T1029">
        <v>96.456249999999997</v>
      </c>
      <c r="U1029">
        <v>96.739249999999998</v>
      </c>
      <c r="V1029" t="s">
        <v>11987</v>
      </c>
      <c r="W1029" t="s">
        <v>7316</v>
      </c>
      <c r="X1029" t="s">
        <v>14663</v>
      </c>
      <c r="Y1029" t="s">
        <v>625</v>
      </c>
      <c r="Z1029" t="s">
        <v>12267</v>
      </c>
      <c r="AA1029" t="s">
        <v>389</v>
      </c>
      <c r="AB1029" t="s">
        <v>11990</v>
      </c>
      <c r="AC1029">
        <v>97.081249999999997</v>
      </c>
      <c r="AD1029">
        <v>0.625</v>
      </c>
      <c r="AE1029" s="6">
        <v>42569</v>
      </c>
      <c r="AF1029" s="6">
        <v>46221</v>
      </c>
      <c r="AG1029" t="s">
        <v>2554</v>
      </c>
      <c r="AH1029">
        <v>4.25</v>
      </c>
      <c r="AI1029">
        <v>3.9806849204856301</v>
      </c>
      <c r="AJ1029">
        <v>18.434992000000001</v>
      </c>
      <c r="AK1029">
        <v>3.3284814967944101</v>
      </c>
      <c r="AL1029">
        <v>70</v>
      </c>
      <c r="AM1029">
        <v>62</v>
      </c>
      <c r="AN1029">
        <v>2.5</v>
      </c>
      <c r="AO1029" t="s">
        <v>11991</v>
      </c>
      <c r="AP1029">
        <v>1</v>
      </c>
      <c r="AQ1029">
        <v>3</v>
      </c>
      <c r="AR1029">
        <v>54.109081170105298</v>
      </c>
      <c r="AS1029">
        <v>-4.0368226770830497E-2</v>
      </c>
      <c r="AT1029">
        <v>-1.19049413643299</v>
      </c>
      <c r="AU1029">
        <v>-0.51427159099536301</v>
      </c>
      <c r="AV1029">
        <v>-1.36370651383105</v>
      </c>
    </row>
    <row r="1030" spans="1:48" x14ac:dyDescent="0.25">
      <c r="A1030" t="s">
        <v>14717</v>
      </c>
      <c r="B1030" s="6">
        <v>44664</v>
      </c>
      <c r="C1030" t="s">
        <v>14718</v>
      </c>
      <c r="D1030" t="s">
        <v>212</v>
      </c>
      <c r="E1030">
        <v>168937140.80000001</v>
      </c>
      <c r="F1030">
        <v>162710492.80000001</v>
      </c>
      <c r="G1030">
        <v>6.0289531268692097E-2</v>
      </c>
      <c r="H1030">
        <v>3.0444439999999999</v>
      </c>
      <c r="I1030">
        <v>2.919708</v>
      </c>
      <c r="J1030">
        <v>3.157613</v>
      </c>
      <c r="K1030">
        <v>3.157613</v>
      </c>
      <c r="L1030">
        <v>59.074599999999997</v>
      </c>
      <c r="M1030">
        <v>59</v>
      </c>
      <c r="N1030">
        <v>2.9056869999999999</v>
      </c>
      <c r="O1030">
        <v>8.1500000000001002E-2</v>
      </c>
      <c r="P1030">
        <v>0.20814110214795101</v>
      </c>
      <c r="Q1030">
        <v>-4.6220736520342296</v>
      </c>
      <c r="R1030">
        <v>95.516999999999996</v>
      </c>
      <c r="S1030">
        <v>95.944000000000003</v>
      </c>
      <c r="T1030">
        <v>95.516999999999996</v>
      </c>
      <c r="U1030">
        <v>95.944000000000003</v>
      </c>
      <c r="V1030" t="s">
        <v>11987</v>
      </c>
      <c r="W1030" t="s">
        <v>5468</v>
      </c>
      <c r="X1030" t="s">
        <v>14663</v>
      </c>
      <c r="Y1030" t="s">
        <v>625</v>
      </c>
      <c r="Z1030" t="s">
        <v>12266</v>
      </c>
      <c r="AA1030" t="s">
        <v>1038</v>
      </c>
      <c r="AB1030" t="s">
        <v>11990</v>
      </c>
      <c r="AC1030">
        <v>96.314222000000001</v>
      </c>
      <c r="AD1030">
        <v>0.79722199999999999</v>
      </c>
      <c r="AE1030" s="6">
        <v>43955</v>
      </c>
      <c r="AF1030" s="6">
        <v>45781</v>
      </c>
      <c r="AG1030" t="s">
        <v>1032</v>
      </c>
      <c r="AH1030">
        <v>3.0444439999999999</v>
      </c>
      <c r="AI1030">
        <v>2.9197081531324001</v>
      </c>
      <c r="AJ1030">
        <v>10.165903999999999</v>
      </c>
      <c r="AK1030">
        <v>3.1576133999697999</v>
      </c>
      <c r="AL1030">
        <v>59</v>
      </c>
      <c r="AM1030">
        <v>45</v>
      </c>
      <c r="AN1030">
        <v>1.75</v>
      </c>
      <c r="AO1030" t="s">
        <v>11991</v>
      </c>
      <c r="AP1030">
        <v>1</v>
      </c>
      <c r="AQ1030">
        <v>2</v>
      </c>
      <c r="AR1030">
        <v>65.574020780744604</v>
      </c>
      <c r="AS1030">
        <v>2.14941092441733E-3</v>
      </c>
      <c r="AT1030">
        <v>-0.23582816250805599</v>
      </c>
      <c r="AU1030">
        <v>-3.5935616358031497E-2</v>
      </c>
      <c r="AV1030">
        <v>-0.78900157576167296</v>
      </c>
    </row>
    <row r="1031" spans="1:48" x14ac:dyDescent="0.25">
      <c r="A1031" t="s">
        <v>16608</v>
      </c>
      <c r="B1031" s="6">
        <v>44664</v>
      </c>
      <c r="C1031" t="s">
        <v>16609</v>
      </c>
      <c r="D1031" t="s">
        <v>212</v>
      </c>
      <c r="E1031">
        <v>168937140.80000001</v>
      </c>
      <c r="F1031">
        <v>157070573.69999999</v>
      </c>
      <c r="G1031">
        <v>5.81997577352086E-2</v>
      </c>
      <c r="H1031">
        <v>4.05</v>
      </c>
      <c r="I1031">
        <v>3.8764919999999998</v>
      </c>
      <c r="J1031">
        <v>3.3092890000000001</v>
      </c>
      <c r="K1031">
        <v>3.3092890000000001</v>
      </c>
      <c r="L1031">
        <v>70.018900000000002</v>
      </c>
      <c r="M1031">
        <v>68</v>
      </c>
      <c r="N1031">
        <v>3.8580480000000001</v>
      </c>
      <c r="O1031">
        <v>2.7200000000004901E-2</v>
      </c>
      <c r="P1031">
        <v>-0.96560179544159497</v>
      </c>
      <c r="Q1031">
        <v>-6.1150010502568799</v>
      </c>
      <c r="R1031">
        <v>92.356999999999999</v>
      </c>
      <c r="S1031">
        <v>92.724000000000004</v>
      </c>
      <c r="T1031">
        <v>92.356999999999999</v>
      </c>
      <c r="U1031">
        <v>92.724000000000004</v>
      </c>
      <c r="V1031" t="s">
        <v>11987</v>
      </c>
      <c r="W1031" t="s">
        <v>5474</v>
      </c>
      <c r="X1031" t="s">
        <v>14663</v>
      </c>
      <c r="Y1031" t="s">
        <v>625</v>
      </c>
      <c r="Z1031" t="s">
        <v>12266</v>
      </c>
      <c r="AA1031" t="s">
        <v>1038</v>
      </c>
      <c r="AB1031" t="s">
        <v>11990</v>
      </c>
      <c r="AC1031">
        <v>92.975750000000005</v>
      </c>
      <c r="AD1031">
        <v>0.61875000000000002</v>
      </c>
      <c r="AE1031" s="6">
        <v>44322</v>
      </c>
      <c r="AF1031" s="6">
        <v>46148</v>
      </c>
      <c r="AG1031" t="s">
        <v>1032</v>
      </c>
      <c r="AH1031">
        <v>4.05</v>
      </c>
      <c r="AI1031">
        <v>3.8764919437441598</v>
      </c>
      <c r="AJ1031">
        <v>17.343389999999999</v>
      </c>
      <c r="AK1031">
        <v>3.3092888964516902</v>
      </c>
      <c r="AL1031">
        <v>68</v>
      </c>
      <c r="AM1031">
        <v>60</v>
      </c>
      <c r="AN1031">
        <v>1.375</v>
      </c>
      <c r="AO1031" t="s">
        <v>11991</v>
      </c>
      <c r="AP1031">
        <v>1</v>
      </c>
      <c r="AQ1031">
        <v>2</v>
      </c>
      <c r="AR1031">
        <v>65.574020780744604</v>
      </c>
      <c r="AS1031">
        <v>2.14941092441733E-3</v>
      </c>
      <c r="AT1031">
        <v>-0.23582816250805599</v>
      </c>
      <c r="AU1031">
        <v>-3.5935616358031497E-2</v>
      </c>
      <c r="AV1031">
        <v>-0.78900157576167296</v>
      </c>
    </row>
    <row r="1032" spans="1:48" x14ac:dyDescent="0.25">
      <c r="A1032" t="s">
        <v>14719</v>
      </c>
      <c r="B1032" s="6">
        <v>44664</v>
      </c>
      <c r="C1032" t="s">
        <v>14720</v>
      </c>
      <c r="D1032" t="s">
        <v>212</v>
      </c>
      <c r="E1032">
        <v>168937140.80000001</v>
      </c>
      <c r="F1032">
        <v>148172889.30000001</v>
      </c>
      <c r="G1032">
        <v>5.4902876191096101E-2</v>
      </c>
      <c r="H1032">
        <v>8.5444440000000004</v>
      </c>
      <c r="I1032">
        <v>7.4455530000000003</v>
      </c>
      <c r="J1032">
        <v>4.2995380000000001</v>
      </c>
      <c r="K1032">
        <v>4.2995380000000001</v>
      </c>
      <c r="L1032">
        <v>160.26859999999999</v>
      </c>
      <c r="M1032">
        <v>160</v>
      </c>
      <c r="N1032">
        <v>7.4130190000000002</v>
      </c>
      <c r="O1032">
        <v>0.11620000000001</v>
      </c>
      <c r="P1032">
        <v>-2.2629667220598599</v>
      </c>
      <c r="Q1032">
        <v>-10.979542006671499</v>
      </c>
      <c r="R1032">
        <v>86.57</v>
      </c>
      <c r="S1032">
        <v>87.244</v>
      </c>
      <c r="T1032">
        <v>86.57</v>
      </c>
      <c r="U1032">
        <v>87.244</v>
      </c>
      <c r="V1032" t="s">
        <v>11987</v>
      </c>
      <c r="W1032" t="s">
        <v>10623</v>
      </c>
      <c r="X1032" t="s">
        <v>14663</v>
      </c>
      <c r="Y1032" t="s">
        <v>625</v>
      </c>
      <c r="Z1032" t="s">
        <v>11894</v>
      </c>
      <c r="AA1032" t="s">
        <v>343</v>
      </c>
      <c r="AB1032" t="s">
        <v>11990</v>
      </c>
      <c r="AC1032">
        <v>87.708888999999999</v>
      </c>
      <c r="AD1032">
        <v>1.138889</v>
      </c>
      <c r="AE1032" s="6">
        <v>44139</v>
      </c>
      <c r="AF1032" s="6">
        <v>47791</v>
      </c>
      <c r="AG1032" t="s">
        <v>1032</v>
      </c>
      <c r="AH1032">
        <v>8.5444440000000004</v>
      </c>
      <c r="AI1032">
        <v>7.4455533693525702</v>
      </c>
      <c r="AJ1032">
        <v>63.820157000000002</v>
      </c>
      <c r="AK1032">
        <v>4.29953812750413</v>
      </c>
      <c r="AL1032">
        <v>160</v>
      </c>
      <c r="AM1032">
        <v>157</v>
      </c>
      <c r="AN1032">
        <v>2.5</v>
      </c>
      <c r="AO1032" t="s">
        <v>11991</v>
      </c>
      <c r="AP1032">
        <v>1</v>
      </c>
      <c r="AQ1032">
        <v>2</v>
      </c>
      <c r="AR1032">
        <v>65.574020780744604</v>
      </c>
      <c r="AS1032">
        <v>2.14941092441733E-3</v>
      </c>
      <c r="AT1032">
        <v>-0.23582816250805599</v>
      </c>
      <c r="AU1032">
        <v>-3.5935616358031497E-2</v>
      </c>
      <c r="AV1032">
        <v>-0.78900157576167296</v>
      </c>
    </row>
    <row r="1033" spans="1:48" x14ac:dyDescent="0.25">
      <c r="A1033" t="s">
        <v>21689</v>
      </c>
      <c r="B1033" s="6">
        <v>44664</v>
      </c>
      <c r="C1033" t="s">
        <v>21690</v>
      </c>
      <c r="D1033" t="s">
        <v>212</v>
      </c>
      <c r="E1033">
        <v>135149712.80000001</v>
      </c>
      <c r="F1033">
        <v>132172195.7</v>
      </c>
      <c r="G1033">
        <v>4.8974098635386397E-2</v>
      </c>
      <c r="H1033">
        <v>2.8250000000000002</v>
      </c>
      <c r="I1033">
        <v>2.7229480000000001</v>
      </c>
      <c r="J1033">
        <v>3.0166140000000001</v>
      </c>
      <c r="K1033">
        <v>3.0166140000000001</v>
      </c>
      <c r="L1033">
        <v>49.046399999999998</v>
      </c>
      <c r="M1033">
        <v>47</v>
      </c>
      <c r="N1033">
        <v>2.7047460000000001</v>
      </c>
      <c r="O1033">
        <v>0.216299999999991</v>
      </c>
      <c r="P1033">
        <v>9.9958774579356202E-2</v>
      </c>
      <c r="Q1033">
        <v>-1.4535950822975601</v>
      </c>
      <c r="R1033">
        <v>97.424999999999997</v>
      </c>
      <c r="S1033">
        <v>97.600999999999999</v>
      </c>
      <c r="T1033">
        <v>97.424999999999997</v>
      </c>
      <c r="U1033">
        <v>97.600999999999999</v>
      </c>
      <c r="V1033" t="s">
        <v>11987</v>
      </c>
      <c r="W1033" t="s">
        <v>21691</v>
      </c>
      <c r="X1033" t="s">
        <v>14663</v>
      </c>
      <c r="Y1033" t="s">
        <v>625</v>
      </c>
      <c r="Z1033" t="s">
        <v>12266</v>
      </c>
      <c r="AA1033" t="s">
        <v>1038</v>
      </c>
      <c r="AB1033" t="s">
        <v>11990</v>
      </c>
      <c r="AC1033">
        <v>97.796875</v>
      </c>
      <c r="AD1033">
        <v>0.37187500000000001</v>
      </c>
      <c r="AE1033" s="6">
        <v>44607</v>
      </c>
      <c r="AF1033" s="6">
        <v>45703</v>
      </c>
      <c r="AG1033" t="s">
        <v>1032</v>
      </c>
      <c r="AH1033">
        <v>2.8250000000000002</v>
      </c>
      <c r="AI1033">
        <v>2.7229475455837702</v>
      </c>
      <c r="AJ1033">
        <v>8.8658160000000006</v>
      </c>
      <c r="AK1033">
        <v>3.0166137214167699</v>
      </c>
      <c r="AL1033">
        <v>47</v>
      </c>
      <c r="AM1033">
        <v>31</v>
      </c>
      <c r="AN1033">
        <v>2.125</v>
      </c>
      <c r="AO1033" t="s">
        <v>11991</v>
      </c>
      <c r="AP1033">
        <v>1</v>
      </c>
      <c r="AQ1033">
        <v>2</v>
      </c>
      <c r="AR1033">
        <v>65.574020780744604</v>
      </c>
      <c r="AS1033">
        <v>2.14941092441733E-3</v>
      </c>
      <c r="AT1033">
        <v>-0.23582816250805599</v>
      </c>
      <c r="AU1033">
        <v>-3.5935616358031497E-2</v>
      </c>
      <c r="AV1033">
        <v>-0.38003072863118298</v>
      </c>
    </row>
    <row r="1034" spans="1:48" x14ac:dyDescent="0.25">
      <c r="A1034" t="s">
        <v>21692</v>
      </c>
      <c r="B1034" s="6">
        <v>44664</v>
      </c>
      <c r="C1034" t="s">
        <v>21693</v>
      </c>
      <c r="D1034" t="s">
        <v>212</v>
      </c>
      <c r="E1034">
        <v>101362284</v>
      </c>
      <c r="F1034">
        <v>96861165.099999994</v>
      </c>
      <c r="G1034">
        <v>3.5890212972681801E-2</v>
      </c>
      <c r="H1034">
        <v>4.8250000000000002</v>
      </c>
      <c r="I1034">
        <v>4.5079019999999996</v>
      </c>
      <c r="J1034">
        <v>3.4090739999999999</v>
      </c>
      <c r="K1034">
        <v>3.4090739999999999</v>
      </c>
      <c r="L1034">
        <v>76.742400000000004</v>
      </c>
      <c r="M1034">
        <v>76</v>
      </c>
      <c r="N1034">
        <v>4.4832999999999998</v>
      </c>
      <c r="O1034">
        <v>-0.23349999999999699</v>
      </c>
      <c r="P1034">
        <v>-1.6100503208500201</v>
      </c>
      <c r="Q1034">
        <v>-3.2301601005809002</v>
      </c>
      <c r="R1034">
        <v>95.143749999999997</v>
      </c>
      <c r="S1034">
        <v>95.432749999999999</v>
      </c>
      <c r="T1034">
        <v>95.143749999999997</v>
      </c>
      <c r="U1034">
        <v>95.432749999999999</v>
      </c>
      <c r="V1034" t="s">
        <v>11987</v>
      </c>
      <c r="W1034" t="s">
        <v>21694</v>
      </c>
      <c r="X1034" t="s">
        <v>14663</v>
      </c>
      <c r="Y1034" t="s">
        <v>625</v>
      </c>
      <c r="Z1034" t="s">
        <v>12266</v>
      </c>
      <c r="AA1034" t="s">
        <v>1038</v>
      </c>
      <c r="AB1034" t="s">
        <v>11990</v>
      </c>
      <c r="AC1034">
        <v>95.559375000000003</v>
      </c>
      <c r="AD1034">
        <v>0.41562500000000002</v>
      </c>
      <c r="AE1034" s="6">
        <v>44607</v>
      </c>
      <c r="AF1034" s="6">
        <v>46433</v>
      </c>
      <c r="AG1034" t="s">
        <v>1032</v>
      </c>
      <c r="AH1034">
        <v>4.8250000000000002</v>
      </c>
      <c r="AI1034">
        <v>4.5079022174723997</v>
      </c>
      <c r="AJ1034">
        <v>23.316835999999999</v>
      </c>
      <c r="AK1034">
        <v>3.40907405183451</v>
      </c>
      <c r="AL1034">
        <v>76</v>
      </c>
      <c r="AM1034">
        <v>70</v>
      </c>
      <c r="AN1034">
        <v>2.375</v>
      </c>
      <c r="AO1034" t="s">
        <v>11991</v>
      </c>
      <c r="AP1034">
        <v>1</v>
      </c>
      <c r="AQ1034">
        <v>2</v>
      </c>
      <c r="AR1034">
        <v>65.574020780744604</v>
      </c>
      <c r="AS1034">
        <v>2.14941092441733E-3</v>
      </c>
      <c r="AT1034">
        <v>-0.23582816250805599</v>
      </c>
      <c r="AU1034">
        <v>-3.5935616358031497E-2</v>
      </c>
      <c r="AV1034">
        <v>-0.38003072863118298</v>
      </c>
    </row>
    <row r="1035" spans="1:48" x14ac:dyDescent="0.25">
      <c r="A1035" t="s">
        <v>14721</v>
      </c>
      <c r="B1035" s="6">
        <v>44664</v>
      </c>
      <c r="C1035" t="s">
        <v>14722</v>
      </c>
      <c r="D1035" t="s">
        <v>212</v>
      </c>
      <c r="E1035">
        <v>168937140.80000001</v>
      </c>
      <c r="F1035">
        <v>169434966.5</v>
      </c>
      <c r="G1035">
        <v>6.2781167523037196E-2</v>
      </c>
      <c r="H1035">
        <v>0.93611100000000003</v>
      </c>
      <c r="I1035">
        <v>0.92094699999999996</v>
      </c>
      <c r="J1035">
        <v>2.582274</v>
      </c>
      <c r="K1035">
        <v>2.582274</v>
      </c>
      <c r="L1035">
        <v>98.069599999999994</v>
      </c>
      <c r="M1035">
        <v>94</v>
      </c>
      <c r="N1035">
        <v>0.91717800000000005</v>
      </c>
      <c r="O1035">
        <v>0.13769999999999599</v>
      </c>
      <c r="P1035">
        <v>2.5238740670641101E-2</v>
      </c>
      <c r="Q1035">
        <v>-1.25811827961012</v>
      </c>
      <c r="R1035">
        <v>100.111</v>
      </c>
      <c r="S1035">
        <v>100.268</v>
      </c>
      <c r="T1035">
        <v>100.111</v>
      </c>
      <c r="U1035">
        <v>100.268</v>
      </c>
      <c r="V1035" t="s">
        <v>11987</v>
      </c>
      <c r="W1035" t="s">
        <v>5463</v>
      </c>
      <c r="X1035" t="s">
        <v>14663</v>
      </c>
      <c r="Y1035" t="s">
        <v>625</v>
      </c>
      <c r="Z1035" t="s">
        <v>12266</v>
      </c>
      <c r="AA1035" t="s">
        <v>1038</v>
      </c>
      <c r="AB1035" t="s">
        <v>11990</v>
      </c>
      <c r="AC1035">
        <v>100.294681</v>
      </c>
      <c r="AD1035">
        <v>0.18368100000000001</v>
      </c>
      <c r="AE1035" s="6">
        <v>43003</v>
      </c>
      <c r="AF1035" s="6">
        <v>45010</v>
      </c>
      <c r="AG1035" t="s">
        <v>1032</v>
      </c>
      <c r="AH1035">
        <v>0.93611100000000003</v>
      </c>
      <c r="AI1035">
        <v>0.92094688709997596</v>
      </c>
      <c r="AJ1035">
        <v>1.7321219999999999</v>
      </c>
      <c r="AK1035">
        <v>2.5822744527251</v>
      </c>
      <c r="AL1035">
        <v>94</v>
      </c>
      <c r="AM1035">
        <v>55</v>
      </c>
      <c r="AN1035">
        <v>2.875</v>
      </c>
      <c r="AO1035" t="s">
        <v>11991</v>
      </c>
      <c r="AP1035">
        <v>1</v>
      </c>
      <c r="AQ1035">
        <v>2</v>
      </c>
      <c r="AR1035">
        <v>65.574020780744604</v>
      </c>
      <c r="AS1035">
        <v>2.14941092441733E-3</v>
      </c>
      <c r="AT1035">
        <v>-0.23582816250805599</v>
      </c>
      <c r="AU1035">
        <v>-3.5935616358031497E-2</v>
      </c>
      <c r="AV1035">
        <v>-0.78900157576167296</v>
      </c>
    </row>
    <row r="1036" spans="1:48" x14ac:dyDescent="0.25">
      <c r="A1036" t="s">
        <v>14723</v>
      </c>
      <c r="B1036" s="6">
        <v>44664</v>
      </c>
      <c r="C1036" t="s">
        <v>14724</v>
      </c>
      <c r="D1036" t="s">
        <v>212</v>
      </c>
      <c r="E1036">
        <v>152043426.40000001</v>
      </c>
      <c r="F1036">
        <v>156053571.80000001</v>
      </c>
      <c r="G1036">
        <v>5.7822925437845799E-2</v>
      </c>
      <c r="H1036">
        <v>6.786111</v>
      </c>
      <c r="I1036">
        <v>5.7875069999999997</v>
      </c>
      <c r="J1036">
        <v>4.1225490000000002</v>
      </c>
      <c r="K1036">
        <v>4.1225490000000002</v>
      </c>
      <c r="L1036">
        <v>142.6217</v>
      </c>
      <c r="M1036">
        <v>143</v>
      </c>
      <c r="N1036">
        <v>5.7566860000000002</v>
      </c>
      <c r="O1036">
        <v>-1.2199999999995499E-2</v>
      </c>
      <c r="P1036">
        <v>-2.2732690111051901</v>
      </c>
      <c r="Q1036">
        <v>-8.5766219579821001</v>
      </c>
      <c r="R1036">
        <v>101.675</v>
      </c>
      <c r="S1036">
        <v>102.209</v>
      </c>
      <c r="T1036">
        <v>101.675</v>
      </c>
      <c r="U1036">
        <v>102.209</v>
      </c>
      <c r="V1036" t="s">
        <v>11987</v>
      </c>
      <c r="W1036" t="s">
        <v>10621</v>
      </c>
      <c r="X1036" t="s">
        <v>14663</v>
      </c>
      <c r="Y1036" t="s">
        <v>625</v>
      </c>
      <c r="Z1036" t="s">
        <v>11894</v>
      </c>
      <c r="AA1036" t="s">
        <v>343</v>
      </c>
      <c r="AB1036" t="s">
        <v>11990</v>
      </c>
      <c r="AC1036">
        <v>102.6375</v>
      </c>
      <c r="AD1036">
        <v>0.96250000000000002</v>
      </c>
      <c r="AE1036" s="6">
        <v>43497</v>
      </c>
      <c r="AF1036" s="6">
        <v>47150</v>
      </c>
      <c r="AG1036" t="s">
        <v>1032</v>
      </c>
      <c r="AH1036">
        <v>6.786111</v>
      </c>
      <c r="AI1036">
        <v>5.7875073708159297</v>
      </c>
      <c r="AJ1036">
        <v>39.573573000000003</v>
      </c>
      <c r="AK1036">
        <v>4.1225491748818897</v>
      </c>
      <c r="AL1036">
        <v>143</v>
      </c>
      <c r="AM1036">
        <v>141</v>
      </c>
      <c r="AN1036">
        <v>4.5</v>
      </c>
      <c r="AO1036" t="s">
        <v>11991</v>
      </c>
      <c r="AP1036">
        <v>1</v>
      </c>
      <c r="AQ1036">
        <v>2</v>
      </c>
      <c r="AR1036">
        <v>65.574020780744604</v>
      </c>
      <c r="AS1036">
        <v>2.14941092441733E-3</v>
      </c>
      <c r="AT1036">
        <v>-0.23582816250805599</v>
      </c>
      <c r="AU1036">
        <v>-3.5935616358031497E-2</v>
      </c>
      <c r="AV1036">
        <v>-0.78900157576167296</v>
      </c>
    </row>
    <row r="1037" spans="1:48" x14ac:dyDescent="0.25">
      <c r="A1037" t="s">
        <v>14725</v>
      </c>
      <c r="B1037" s="6">
        <v>44664</v>
      </c>
      <c r="C1037" t="s">
        <v>14726</v>
      </c>
      <c r="D1037" t="s">
        <v>212</v>
      </c>
      <c r="E1037">
        <v>168937140.80000001</v>
      </c>
      <c r="F1037">
        <v>171027033.40000001</v>
      </c>
      <c r="G1037">
        <v>6.3371080140995906E-2</v>
      </c>
      <c r="H1037">
        <v>27.7</v>
      </c>
      <c r="I1037">
        <v>2.2238190000000002</v>
      </c>
      <c r="J1037">
        <v>5.313771</v>
      </c>
      <c r="K1037">
        <v>5.313771</v>
      </c>
      <c r="L1037">
        <v>247.5061</v>
      </c>
      <c r="M1037">
        <v>247</v>
      </c>
      <c r="N1037">
        <v>14.235696000000001</v>
      </c>
      <c r="O1037">
        <v>-7.5700000000000697E-2</v>
      </c>
      <c r="P1037">
        <v>-7.9782361591984596E-2</v>
      </c>
      <c r="Q1037">
        <v>-2.8427146757942698</v>
      </c>
      <c r="R1037">
        <v>99.956249999999997</v>
      </c>
      <c r="S1037">
        <v>100.70625</v>
      </c>
      <c r="T1037">
        <v>99.956249999999997</v>
      </c>
      <c r="U1037">
        <v>100.70625</v>
      </c>
      <c r="V1037" t="s">
        <v>11987</v>
      </c>
      <c r="W1037" t="s">
        <v>10625</v>
      </c>
      <c r="X1037" t="s">
        <v>14663</v>
      </c>
      <c r="Y1037" t="s">
        <v>625</v>
      </c>
      <c r="Z1037" t="s">
        <v>11838</v>
      </c>
      <c r="AA1037" t="s">
        <v>256</v>
      </c>
      <c r="AB1037" t="s">
        <v>11990</v>
      </c>
      <c r="AC1037">
        <v>101.237083</v>
      </c>
      <c r="AD1037">
        <v>1.2808330000000001</v>
      </c>
      <c r="AE1037" s="6">
        <v>43648</v>
      </c>
      <c r="AF1037" s="6">
        <v>54788</v>
      </c>
      <c r="AG1037" t="s">
        <v>1032</v>
      </c>
      <c r="AH1037">
        <v>2.2055560000000001</v>
      </c>
      <c r="AI1037">
        <v>2.0690952530798898</v>
      </c>
      <c r="AJ1037">
        <v>5.2617330000000004</v>
      </c>
      <c r="AK1037">
        <v>4.0097196062852598</v>
      </c>
      <c r="AL1037">
        <v>160</v>
      </c>
      <c r="AM1037">
        <v>138</v>
      </c>
      <c r="AN1037">
        <v>4.3499999999999996</v>
      </c>
      <c r="AO1037" t="s">
        <v>11991</v>
      </c>
      <c r="AP1037">
        <v>1</v>
      </c>
      <c r="AQ1037">
        <v>2</v>
      </c>
      <c r="AR1037">
        <v>65.574020780744604</v>
      </c>
      <c r="AS1037">
        <v>2.14941092441733E-3</v>
      </c>
      <c r="AT1037">
        <v>-0.23582816250805599</v>
      </c>
      <c r="AU1037">
        <v>-3.5935616358031497E-2</v>
      </c>
      <c r="AV1037">
        <v>-0.78900157576167296</v>
      </c>
    </row>
    <row r="1038" spans="1:48" x14ac:dyDescent="0.25">
      <c r="A1038" t="s">
        <v>14727</v>
      </c>
      <c r="B1038" s="6">
        <v>44664</v>
      </c>
      <c r="C1038" t="s">
        <v>14728</v>
      </c>
      <c r="D1038" t="s">
        <v>212</v>
      </c>
      <c r="E1038">
        <v>101362284</v>
      </c>
      <c r="F1038">
        <v>101717356.09999999</v>
      </c>
      <c r="G1038">
        <v>3.7689589732797103E-2</v>
      </c>
      <c r="H1038">
        <v>0.95833299999999999</v>
      </c>
      <c r="I1038">
        <v>0.21906600000000001</v>
      </c>
      <c r="J1038">
        <v>2.3916270000000002</v>
      </c>
      <c r="K1038">
        <v>2.3916270000000002</v>
      </c>
      <c r="L1038">
        <v>76.729399999999998</v>
      </c>
      <c r="M1038">
        <v>73</v>
      </c>
      <c r="N1038">
        <v>0.938697</v>
      </c>
      <c r="O1038">
        <v>2.5399999999997602E-2</v>
      </c>
      <c r="P1038">
        <v>0.100623032320812</v>
      </c>
      <c r="Q1038">
        <v>0.16700034165288899</v>
      </c>
      <c r="R1038">
        <v>100.292</v>
      </c>
      <c r="S1038">
        <v>100.434</v>
      </c>
      <c r="T1038">
        <v>100.292</v>
      </c>
      <c r="U1038">
        <v>100.434</v>
      </c>
      <c r="V1038" t="s">
        <v>11987</v>
      </c>
      <c r="W1038" t="s">
        <v>14729</v>
      </c>
      <c r="X1038" t="s">
        <v>14663</v>
      </c>
      <c r="Y1038" t="s">
        <v>625</v>
      </c>
      <c r="Z1038" t="s">
        <v>11839</v>
      </c>
      <c r="AA1038" t="s">
        <v>1038</v>
      </c>
      <c r="AB1038" t="s">
        <v>11990</v>
      </c>
      <c r="AC1038">
        <v>100.3503</v>
      </c>
      <c r="AD1038">
        <v>5.8299999999999998E-2</v>
      </c>
      <c r="AE1038" s="6">
        <v>43193</v>
      </c>
      <c r="AF1038" s="6">
        <v>45019</v>
      </c>
      <c r="AG1038" t="s">
        <v>1032</v>
      </c>
      <c r="AH1038">
        <v>0.95833299999999999</v>
      </c>
      <c r="AI1038">
        <v>0.219066021933946</v>
      </c>
      <c r="AJ1038">
        <v>8.4522E-2</v>
      </c>
      <c r="AK1038">
        <v>2.39162747439457</v>
      </c>
      <c r="AL1038">
        <v>73</v>
      </c>
      <c r="AM1038">
        <v>34</v>
      </c>
      <c r="AN1038">
        <v>1.7490000000000001</v>
      </c>
      <c r="AO1038" t="s">
        <v>12197</v>
      </c>
      <c r="AP1038">
        <v>1</v>
      </c>
      <c r="AQ1038">
        <v>2</v>
      </c>
      <c r="AR1038">
        <v>65.574020780744604</v>
      </c>
      <c r="AS1038">
        <v>2.14941092441733E-3</v>
      </c>
      <c r="AT1038">
        <v>-0.23582816250805599</v>
      </c>
      <c r="AU1038">
        <v>-3.5935616358031497E-2</v>
      </c>
      <c r="AV1038">
        <v>-0.78900157576167296</v>
      </c>
    </row>
    <row r="1039" spans="1:48" x14ac:dyDescent="0.25">
      <c r="A1039" t="s">
        <v>20467</v>
      </c>
      <c r="B1039" s="6">
        <v>44664</v>
      </c>
      <c r="C1039" t="s">
        <v>20468</v>
      </c>
      <c r="D1039" t="s">
        <v>237</v>
      </c>
      <c r="E1039">
        <v>101362284</v>
      </c>
      <c r="F1039">
        <v>92173793</v>
      </c>
      <c r="G1039">
        <v>3.4153389101496498E-2</v>
      </c>
      <c r="H1039">
        <v>4.4333330000000002</v>
      </c>
      <c r="I1039">
        <v>4.2812549999999998</v>
      </c>
      <c r="J1039">
        <v>3.2095590000000001</v>
      </c>
      <c r="K1039">
        <v>3.2095590000000001</v>
      </c>
      <c r="L1039">
        <v>58.435899999999997</v>
      </c>
      <c r="M1039">
        <v>57</v>
      </c>
      <c r="N1039">
        <v>4.2591419999999998</v>
      </c>
      <c r="O1039">
        <v>1.91999999999969E-2</v>
      </c>
      <c r="P1039">
        <v>-1.3219824919590999</v>
      </c>
      <c r="Q1039">
        <v>-6.6619774588696101</v>
      </c>
      <c r="R1039">
        <v>90.86</v>
      </c>
      <c r="S1039">
        <v>91.448999999999998</v>
      </c>
      <c r="T1039">
        <v>90.86</v>
      </c>
      <c r="U1039">
        <v>91.448999999999998</v>
      </c>
      <c r="V1039" t="s">
        <v>11987</v>
      </c>
      <c r="W1039" t="s">
        <v>18383</v>
      </c>
      <c r="X1039" t="s">
        <v>14663</v>
      </c>
      <c r="Y1039" t="s">
        <v>625</v>
      </c>
      <c r="Z1039" t="s">
        <v>11906</v>
      </c>
      <c r="AA1039" t="s">
        <v>232</v>
      </c>
      <c r="AB1039" t="s">
        <v>11990</v>
      </c>
      <c r="AC1039">
        <v>90.935000000000002</v>
      </c>
      <c r="AD1039">
        <v>7.4999999999999997E-2</v>
      </c>
      <c r="AE1039" s="6">
        <v>44463</v>
      </c>
      <c r="AF1039" s="6">
        <v>46289</v>
      </c>
      <c r="AG1039" t="s">
        <v>2557</v>
      </c>
      <c r="AH1039">
        <v>4.4333330000000002</v>
      </c>
      <c r="AI1039">
        <v>4.2812545764876697</v>
      </c>
      <c r="AJ1039">
        <v>20.765585999999999</v>
      </c>
      <c r="AK1039">
        <v>3.20955855970529</v>
      </c>
      <c r="AL1039">
        <v>57</v>
      </c>
      <c r="AM1039">
        <v>49</v>
      </c>
      <c r="AN1039">
        <v>1.125</v>
      </c>
      <c r="AO1039" t="s">
        <v>11991</v>
      </c>
      <c r="AP1039">
        <v>1</v>
      </c>
      <c r="AQ1039">
        <v>2</v>
      </c>
      <c r="AR1039">
        <v>44.770834500915697</v>
      </c>
      <c r="AS1039">
        <v>4.5732104208127497E-2</v>
      </c>
      <c r="AT1039">
        <v>0.818857482519874</v>
      </c>
      <c r="AU1039">
        <v>0.36612290630922201</v>
      </c>
      <c r="AV1039">
        <v>1.4813282636406899</v>
      </c>
    </row>
    <row r="1040" spans="1:48" x14ac:dyDescent="0.25">
      <c r="A1040" t="s">
        <v>16610</v>
      </c>
      <c r="B1040" s="6">
        <v>44664</v>
      </c>
      <c r="C1040" t="s">
        <v>16611</v>
      </c>
      <c r="D1040" t="s">
        <v>254</v>
      </c>
      <c r="E1040">
        <v>126702855.59999999</v>
      </c>
      <c r="F1040">
        <v>117051740.7</v>
      </c>
      <c r="G1040">
        <v>4.3371478131787503E-2</v>
      </c>
      <c r="H1040">
        <v>4.0805559999999996</v>
      </c>
      <c r="I1040">
        <v>3.931495</v>
      </c>
      <c r="J1040">
        <v>3.1524670000000001</v>
      </c>
      <c r="K1040">
        <v>3.1524670000000001</v>
      </c>
      <c r="L1040">
        <v>54.208399999999997</v>
      </c>
      <c r="M1040">
        <v>52</v>
      </c>
      <c r="N1040">
        <v>3.9132920000000002</v>
      </c>
      <c r="O1040">
        <v>5.0400000000005898E-2</v>
      </c>
      <c r="P1040">
        <v>-0.80343808355116597</v>
      </c>
      <c r="Q1040">
        <v>-6.0737999562453204</v>
      </c>
      <c r="R1040">
        <v>91.911000000000001</v>
      </c>
      <c r="S1040">
        <v>92.293000000000006</v>
      </c>
      <c r="T1040">
        <v>91.911000000000001</v>
      </c>
      <c r="U1040">
        <v>92.293000000000006</v>
      </c>
      <c r="V1040" t="s">
        <v>11987</v>
      </c>
      <c r="W1040" t="s">
        <v>16494</v>
      </c>
      <c r="X1040" t="s">
        <v>14663</v>
      </c>
      <c r="Y1040" t="s">
        <v>625</v>
      </c>
      <c r="Z1040" t="s">
        <v>11906</v>
      </c>
      <c r="AA1040" t="s">
        <v>232</v>
      </c>
      <c r="AB1040" t="s">
        <v>11990</v>
      </c>
      <c r="AC1040">
        <v>92.382874999999999</v>
      </c>
      <c r="AD1040">
        <v>0.47187499999999999</v>
      </c>
      <c r="AE1040" s="6">
        <v>44333</v>
      </c>
      <c r="AF1040" s="6">
        <v>46159</v>
      </c>
      <c r="AG1040" t="s">
        <v>16493</v>
      </c>
      <c r="AH1040">
        <v>4.0805559999999996</v>
      </c>
      <c r="AI1040">
        <v>3.9314952446378002</v>
      </c>
      <c r="AJ1040">
        <v>17.742348</v>
      </c>
      <c r="AK1040">
        <v>3.1524670013439402</v>
      </c>
      <c r="AL1040">
        <v>52</v>
      </c>
      <c r="AM1040">
        <v>44</v>
      </c>
      <c r="AN1040">
        <v>1.125</v>
      </c>
      <c r="AO1040" t="s">
        <v>11991</v>
      </c>
      <c r="AP1040">
        <v>1</v>
      </c>
      <c r="AQ1040">
        <v>3</v>
      </c>
      <c r="AR1040">
        <v>51.293578326295602</v>
      </c>
      <c r="AS1040">
        <v>-7.1716965339675198E-2</v>
      </c>
      <c r="AT1040">
        <v>-0.99055596473518603</v>
      </c>
      <c r="AU1040">
        <v>-0.70093183659797298</v>
      </c>
      <c r="AV1040">
        <v>4.4475697329847996</v>
      </c>
    </row>
    <row r="1041" spans="1:48" x14ac:dyDescent="0.25">
      <c r="A1041" t="s">
        <v>17795</v>
      </c>
      <c r="B1041" s="6">
        <v>44664</v>
      </c>
      <c r="C1041" t="s">
        <v>17796</v>
      </c>
      <c r="D1041" t="s">
        <v>237</v>
      </c>
      <c r="E1041">
        <v>152043426.40000001</v>
      </c>
      <c r="F1041">
        <v>138810896.90000001</v>
      </c>
      <c r="G1041">
        <v>5.1433953436446897E-2</v>
      </c>
      <c r="H1041">
        <v>4.2361110000000002</v>
      </c>
      <c r="I1041">
        <v>4.0831559999999998</v>
      </c>
      <c r="J1041">
        <v>3.2573279999999998</v>
      </c>
      <c r="K1041">
        <v>3.2573279999999998</v>
      </c>
      <c r="L1041">
        <v>64.041099999999901</v>
      </c>
      <c r="M1041">
        <v>62</v>
      </c>
      <c r="N1041">
        <v>4.0639820000000002</v>
      </c>
      <c r="O1041">
        <v>0.19260000000000899</v>
      </c>
      <c r="P1041">
        <v>-0.67263061173920002</v>
      </c>
      <c r="Q1041">
        <v>-6.6158510014368597</v>
      </c>
      <c r="R1041">
        <v>91</v>
      </c>
      <c r="S1041">
        <v>91.625</v>
      </c>
      <c r="T1041">
        <v>91</v>
      </c>
      <c r="U1041">
        <v>91.625</v>
      </c>
      <c r="V1041" t="s">
        <v>11987</v>
      </c>
      <c r="W1041" t="s">
        <v>17650</v>
      </c>
      <c r="X1041" t="s">
        <v>14663</v>
      </c>
      <c r="Y1041" t="s">
        <v>625</v>
      </c>
      <c r="Z1041" t="s">
        <v>11906</v>
      </c>
      <c r="AA1041" t="s">
        <v>232</v>
      </c>
      <c r="AB1041" t="s">
        <v>11990</v>
      </c>
      <c r="AC1041">
        <v>91.296875</v>
      </c>
      <c r="AD1041">
        <v>0.296875</v>
      </c>
      <c r="AE1041" s="6">
        <v>44390</v>
      </c>
      <c r="AF1041" s="6">
        <v>46216</v>
      </c>
      <c r="AG1041" t="s">
        <v>2562</v>
      </c>
      <c r="AH1041">
        <v>4.2361110000000002</v>
      </c>
      <c r="AI1041">
        <v>4.08315569133417</v>
      </c>
      <c r="AJ1041">
        <v>19.023758000000001</v>
      </c>
      <c r="AK1041">
        <v>3.25732841179539</v>
      </c>
      <c r="AL1041">
        <v>62</v>
      </c>
      <c r="AM1041">
        <v>54</v>
      </c>
      <c r="AN1041">
        <v>1.125</v>
      </c>
      <c r="AO1041" t="s">
        <v>11991</v>
      </c>
      <c r="AP1041">
        <v>1</v>
      </c>
      <c r="AQ1041">
        <v>2</v>
      </c>
      <c r="AR1041">
        <v>79.979825588626696</v>
      </c>
      <c r="AS1041">
        <v>4.7350323235775697E-2</v>
      </c>
      <c r="AT1041">
        <v>3.49348988647683</v>
      </c>
      <c r="AU1041">
        <v>0.76495951667713702</v>
      </c>
      <c r="AV1041">
        <v>24.1510433601809</v>
      </c>
    </row>
    <row r="1042" spans="1:48" x14ac:dyDescent="0.25">
      <c r="A1042" t="s">
        <v>14730</v>
      </c>
      <c r="B1042" s="6">
        <v>44664</v>
      </c>
      <c r="C1042" t="s">
        <v>14731</v>
      </c>
      <c r="D1042" t="s">
        <v>237</v>
      </c>
      <c r="E1042">
        <v>135149712.80000001</v>
      </c>
      <c r="F1042">
        <v>129726830.59999999</v>
      </c>
      <c r="G1042">
        <v>4.8068011301630603E-2</v>
      </c>
      <c r="H1042">
        <v>4.25</v>
      </c>
      <c r="I1042">
        <v>4.000902</v>
      </c>
      <c r="J1042">
        <v>3.3105899999999999</v>
      </c>
      <c r="K1042">
        <v>3.3105899999999999</v>
      </c>
      <c r="L1042">
        <v>69.308999999999898</v>
      </c>
      <c r="M1042">
        <v>68</v>
      </c>
      <c r="N1042">
        <v>3.9822579999999999</v>
      </c>
      <c r="O1042">
        <v>0.64880000000000404</v>
      </c>
      <c r="P1042">
        <v>-0.90973566352906499</v>
      </c>
      <c r="Q1042">
        <v>-6.50735886639601</v>
      </c>
      <c r="R1042">
        <v>95.424999999999997</v>
      </c>
      <c r="S1042">
        <v>95.825000000000003</v>
      </c>
      <c r="T1042">
        <v>95.424999999999997</v>
      </c>
      <c r="U1042">
        <v>95.825000000000003</v>
      </c>
      <c r="V1042" t="s">
        <v>11987</v>
      </c>
      <c r="W1042" t="s">
        <v>7333</v>
      </c>
      <c r="X1042" t="s">
        <v>14663</v>
      </c>
      <c r="Y1042" t="s">
        <v>625</v>
      </c>
      <c r="Z1042" t="s">
        <v>11906</v>
      </c>
      <c r="AA1042" t="s">
        <v>232</v>
      </c>
      <c r="AB1042" t="s">
        <v>11990</v>
      </c>
      <c r="AC1042">
        <v>95.987499999999997</v>
      </c>
      <c r="AD1042">
        <v>0.5625</v>
      </c>
      <c r="AE1042" s="6">
        <v>42569</v>
      </c>
      <c r="AF1042" s="6">
        <v>46221</v>
      </c>
      <c r="AG1042" t="s">
        <v>2562</v>
      </c>
      <c r="AH1042">
        <v>4.25</v>
      </c>
      <c r="AI1042">
        <v>4.0009024509096998</v>
      </c>
      <c r="AJ1042">
        <v>18.558223999999999</v>
      </c>
      <c r="AK1042">
        <v>3.3105896720875498</v>
      </c>
      <c r="AL1042">
        <v>68</v>
      </c>
      <c r="AM1042">
        <v>60</v>
      </c>
      <c r="AN1042">
        <v>2.25</v>
      </c>
      <c r="AO1042" t="s">
        <v>11991</v>
      </c>
      <c r="AP1042">
        <v>1</v>
      </c>
      <c r="AQ1042">
        <v>2</v>
      </c>
      <c r="AR1042">
        <v>79.979825588626696</v>
      </c>
      <c r="AS1042">
        <v>4.7350323235775697E-2</v>
      </c>
      <c r="AT1042">
        <v>3.49348988647683</v>
      </c>
      <c r="AU1042">
        <v>0.76495951667713702</v>
      </c>
      <c r="AV1042">
        <v>24.1510433601809</v>
      </c>
    </row>
    <row r="1043" spans="1:48" x14ac:dyDescent="0.25">
      <c r="A1043" t="s">
        <v>14732</v>
      </c>
      <c r="B1043" s="6">
        <v>44664</v>
      </c>
      <c r="C1043" t="s">
        <v>14733</v>
      </c>
      <c r="D1043" t="s">
        <v>237</v>
      </c>
      <c r="E1043">
        <v>168937140.80000001</v>
      </c>
      <c r="F1043">
        <v>163346963.5</v>
      </c>
      <c r="G1043">
        <v>6.05253643620174E-2</v>
      </c>
      <c r="H1043">
        <v>7.2444439999999997</v>
      </c>
      <c r="I1043">
        <v>6.4432410000000004</v>
      </c>
      <c r="J1043">
        <v>3.4193039999999999</v>
      </c>
      <c r="K1043">
        <v>3.4193039999999999</v>
      </c>
      <c r="L1043">
        <v>71.811899999999895</v>
      </c>
      <c r="M1043">
        <v>72</v>
      </c>
      <c r="N1043">
        <v>6.41465</v>
      </c>
      <c r="O1043">
        <v>0.39009999999999301</v>
      </c>
      <c r="P1043">
        <v>-2.3796021575293</v>
      </c>
      <c r="Q1043">
        <v>-8.9389654388180002</v>
      </c>
      <c r="R1043">
        <v>95.956249999999997</v>
      </c>
      <c r="S1043">
        <v>96.530249999999995</v>
      </c>
      <c r="T1043">
        <v>95.956249999999997</v>
      </c>
      <c r="U1043">
        <v>96.530249999999995</v>
      </c>
      <c r="V1043" t="s">
        <v>11987</v>
      </c>
      <c r="W1043" t="s">
        <v>7341</v>
      </c>
      <c r="X1043" t="s">
        <v>14663</v>
      </c>
      <c r="Y1043" t="s">
        <v>625</v>
      </c>
      <c r="Z1043" t="s">
        <v>11839</v>
      </c>
      <c r="AA1043" t="s">
        <v>232</v>
      </c>
      <c r="AB1043" t="s">
        <v>11990</v>
      </c>
      <c r="AC1043">
        <v>96.690972000000002</v>
      </c>
      <c r="AD1043">
        <v>0.73472199999999999</v>
      </c>
      <c r="AE1043" s="6">
        <v>43662</v>
      </c>
      <c r="AF1043" s="6">
        <v>47315</v>
      </c>
      <c r="AG1043" t="s">
        <v>2562</v>
      </c>
      <c r="AH1043">
        <v>7.2444439999999997</v>
      </c>
      <c r="AI1043">
        <v>6.4432406073374597</v>
      </c>
      <c r="AJ1043">
        <v>47.621797000000001</v>
      </c>
      <c r="AK1043">
        <v>3.4193043880166898</v>
      </c>
      <c r="AL1043">
        <v>72</v>
      </c>
      <c r="AM1043">
        <v>70</v>
      </c>
      <c r="AN1043">
        <v>2.875</v>
      </c>
      <c r="AO1043" t="s">
        <v>11991</v>
      </c>
      <c r="AP1043">
        <v>1</v>
      </c>
      <c r="AQ1043">
        <v>2</v>
      </c>
      <c r="AR1043">
        <v>79.979825588626696</v>
      </c>
      <c r="AS1043">
        <v>4.7350323235775697E-2</v>
      </c>
      <c r="AT1043">
        <v>3.49348988647683</v>
      </c>
      <c r="AU1043">
        <v>0.76495951667713702</v>
      </c>
      <c r="AV1043">
        <v>24.1510433601809</v>
      </c>
    </row>
    <row r="1044" spans="1:48" x14ac:dyDescent="0.25">
      <c r="A1044" t="s">
        <v>17797</v>
      </c>
      <c r="B1044" s="6">
        <v>44664</v>
      </c>
      <c r="C1044" t="s">
        <v>17798</v>
      </c>
      <c r="D1044" t="s">
        <v>237</v>
      </c>
      <c r="E1044">
        <v>118255998.40000001</v>
      </c>
      <c r="F1044">
        <v>103245502</v>
      </c>
      <c r="G1044">
        <v>3.8255817511089897E-2</v>
      </c>
      <c r="H1044">
        <v>9.2361109999999993</v>
      </c>
      <c r="I1044">
        <v>8.2431000000000001</v>
      </c>
      <c r="J1044">
        <v>3.55091</v>
      </c>
      <c r="K1044">
        <v>3.55091</v>
      </c>
      <c r="L1044">
        <v>85.636399999999995</v>
      </c>
      <c r="M1044">
        <v>86</v>
      </c>
      <c r="N1044">
        <v>8.2157640000000001</v>
      </c>
      <c r="O1044">
        <v>0.116099999999996</v>
      </c>
      <c r="P1044">
        <v>-3.80743426967874</v>
      </c>
      <c r="Q1044">
        <v>-11.531151814820101</v>
      </c>
      <c r="R1044">
        <v>86.778999999999996</v>
      </c>
      <c r="S1044">
        <v>87.876000000000005</v>
      </c>
      <c r="T1044">
        <v>86.778999999999996</v>
      </c>
      <c r="U1044">
        <v>87.876000000000005</v>
      </c>
      <c r="V1044" t="s">
        <v>11987</v>
      </c>
      <c r="W1044" t="s">
        <v>17648</v>
      </c>
      <c r="X1044" t="s">
        <v>14663</v>
      </c>
      <c r="Y1044" t="s">
        <v>625</v>
      </c>
      <c r="Z1044" t="s">
        <v>11906</v>
      </c>
      <c r="AA1044" t="s">
        <v>232</v>
      </c>
      <c r="AB1044" t="s">
        <v>11990</v>
      </c>
      <c r="AC1044">
        <v>87.306777999999994</v>
      </c>
      <c r="AD1044">
        <v>0.52777799999999997</v>
      </c>
      <c r="AE1044" s="6">
        <v>44390</v>
      </c>
      <c r="AF1044" s="6">
        <v>48042</v>
      </c>
      <c r="AG1044" t="s">
        <v>2562</v>
      </c>
      <c r="AH1044">
        <v>9.2361109999999993</v>
      </c>
      <c r="AI1044">
        <v>8.2430999633327797</v>
      </c>
      <c r="AJ1044">
        <v>76.644463000000002</v>
      </c>
      <c r="AK1044">
        <v>3.5509104268927398</v>
      </c>
      <c r="AL1044">
        <v>86</v>
      </c>
      <c r="AM1044">
        <v>81</v>
      </c>
      <c r="AN1044">
        <v>2</v>
      </c>
      <c r="AO1044" t="s">
        <v>11991</v>
      </c>
      <c r="AP1044">
        <v>1</v>
      </c>
      <c r="AQ1044">
        <v>2</v>
      </c>
      <c r="AR1044">
        <v>79.979825588626696</v>
      </c>
      <c r="AS1044">
        <v>4.7350323235775697E-2</v>
      </c>
      <c r="AT1044">
        <v>3.49348988647683</v>
      </c>
      <c r="AU1044">
        <v>0.76495951667713702</v>
      </c>
      <c r="AV1044">
        <v>24.1510433601809</v>
      </c>
    </row>
    <row r="1045" spans="1:48" x14ac:dyDescent="0.25">
      <c r="A1045" t="s">
        <v>14734</v>
      </c>
      <c r="B1045" s="6">
        <v>44664</v>
      </c>
      <c r="C1045" t="s">
        <v>14735</v>
      </c>
      <c r="D1045" t="s">
        <v>237</v>
      </c>
      <c r="E1045">
        <v>168937140.80000001</v>
      </c>
      <c r="F1045">
        <v>171660079.80000001</v>
      </c>
      <c r="G1045">
        <v>6.3605644399071903E-2</v>
      </c>
      <c r="H1045">
        <v>4.2055559999999996</v>
      </c>
      <c r="I1045">
        <v>3.8638560000000002</v>
      </c>
      <c r="J1045">
        <v>3.2771949999999999</v>
      </c>
      <c r="K1045">
        <v>3.2771949999999999</v>
      </c>
      <c r="L1045">
        <v>66.156199999999998</v>
      </c>
      <c r="M1045">
        <v>65</v>
      </c>
      <c r="N1045">
        <v>3.8450799999999998</v>
      </c>
      <c r="O1045">
        <v>0.16149999999999201</v>
      </c>
      <c r="P1045">
        <v>-0.84301810613745998</v>
      </c>
      <c r="Q1045">
        <v>-6.1653880539166801</v>
      </c>
      <c r="R1045">
        <v>100.58125</v>
      </c>
      <c r="S1045">
        <v>100.86525</v>
      </c>
      <c r="T1045">
        <v>100.58125</v>
      </c>
      <c r="U1045">
        <v>100.86525</v>
      </c>
      <c r="V1045" t="s">
        <v>11987</v>
      </c>
      <c r="W1045" t="s">
        <v>7330</v>
      </c>
      <c r="X1045" t="s">
        <v>14663</v>
      </c>
      <c r="Y1045" t="s">
        <v>625</v>
      </c>
      <c r="Z1045" t="s">
        <v>11906</v>
      </c>
      <c r="AA1045" t="s">
        <v>232</v>
      </c>
      <c r="AB1045" t="s">
        <v>11990</v>
      </c>
      <c r="AC1045">
        <v>101.611806</v>
      </c>
      <c r="AD1045">
        <v>1.030556</v>
      </c>
      <c r="AE1045" s="6">
        <v>41822</v>
      </c>
      <c r="AF1045" s="6">
        <v>46205</v>
      </c>
      <c r="AG1045" t="s">
        <v>2562</v>
      </c>
      <c r="AH1045">
        <v>4.2055559999999996</v>
      </c>
      <c r="AI1045">
        <v>3.8638561438138899</v>
      </c>
      <c r="AJ1045">
        <v>17.638684000000001</v>
      </c>
      <c r="AK1045">
        <v>3.2771947846271701</v>
      </c>
      <c r="AL1045">
        <v>65</v>
      </c>
      <c r="AM1045">
        <v>57</v>
      </c>
      <c r="AN1045">
        <v>3.5</v>
      </c>
      <c r="AO1045" t="s">
        <v>11991</v>
      </c>
      <c r="AP1045">
        <v>1</v>
      </c>
      <c r="AQ1045">
        <v>2</v>
      </c>
      <c r="AR1045">
        <v>79.979825588626696</v>
      </c>
      <c r="AS1045">
        <v>4.7350323235775697E-2</v>
      </c>
      <c r="AT1045">
        <v>3.49348988647683</v>
      </c>
      <c r="AU1045">
        <v>0.76495951667713702</v>
      </c>
      <c r="AV1045">
        <v>24.1510433601809</v>
      </c>
    </row>
    <row r="1046" spans="1:48" x14ac:dyDescent="0.25">
      <c r="A1046" t="s">
        <v>14736</v>
      </c>
      <c r="B1046" s="6">
        <v>44664</v>
      </c>
      <c r="C1046" t="s">
        <v>14737</v>
      </c>
      <c r="D1046" t="s">
        <v>237</v>
      </c>
      <c r="E1046">
        <v>168937140.80000001</v>
      </c>
      <c r="F1046">
        <v>171928735.40000001</v>
      </c>
      <c r="G1046">
        <v>6.37051900641874E-2</v>
      </c>
      <c r="H1046">
        <v>3.2583329999999999</v>
      </c>
      <c r="I1046">
        <v>3.0510700000000002</v>
      </c>
      <c r="J1046">
        <v>3.0891220000000001</v>
      </c>
      <c r="K1046">
        <v>3.0891220000000001</v>
      </c>
      <c r="L1046">
        <v>51.327199999999998</v>
      </c>
      <c r="M1046">
        <v>51</v>
      </c>
      <c r="N1046">
        <v>3.0363039999999999</v>
      </c>
      <c r="O1046">
        <v>6.9000000000007902E-2</v>
      </c>
      <c r="P1046">
        <v>-0.173018181506467</v>
      </c>
      <c r="Q1046">
        <v>-4.52385767640504</v>
      </c>
      <c r="R1046">
        <v>100.925</v>
      </c>
      <c r="S1046">
        <v>101.261</v>
      </c>
      <c r="T1046">
        <v>100.925</v>
      </c>
      <c r="U1046">
        <v>101.261</v>
      </c>
      <c r="V1046" t="s">
        <v>11987</v>
      </c>
      <c r="W1046" t="s">
        <v>7325</v>
      </c>
      <c r="X1046" t="s">
        <v>14663</v>
      </c>
      <c r="Y1046" t="s">
        <v>625</v>
      </c>
      <c r="Z1046" t="s">
        <v>11906</v>
      </c>
      <c r="AA1046" t="s">
        <v>232</v>
      </c>
      <c r="AB1046" t="s">
        <v>11990</v>
      </c>
      <c r="AC1046">
        <v>101.770833</v>
      </c>
      <c r="AD1046">
        <v>0.84583299999999995</v>
      </c>
      <c r="AE1046" s="6">
        <v>42206</v>
      </c>
      <c r="AF1046" s="6">
        <v>45859</v>
      </c>
      <c r="AG1046" t="s">
        <v>2562</v>
      </c>
      <c r="AH1046">
        <v>3.2583329999999999</v>
      </c>
      <c r="AI1046">
        <v>3.0510699073547198</v>
      </c>
      <c r="AJ1046">
        <v>11.206559</v>
      </c>
      <c r="AK1046">
        <v>3.0891217867738998</v>
      </c>
      <c r="AL1046">
        <v>51</v>
      </c>
      <c r="AM1046">
        <v>38</v>
      </c>
      <c r="AN1046">
        <v>3.5</v>
      </c>
      <c r="AO1046" t="s">
        <v>11991</v>
      </c>
      <c r="AP1046">
        <v>1</v>
      </c>
      <c r="AQ1046">
        <v>2</v>
      </c>
      <c r="AR1046">
        <v>79.979825588626696</v>
      </c>
      <c r="AS1046">
        <v>4.7350323235775697E-2</v>
      </c>
      <c r="AT1046">
        <v>3.49348988647683</v>
      </c>
      <c r="AU1046">
        <v>0.76495951667713702</v>
      </c>
      <c r="AV1046">
        <v>24.1510433601809</v>
      </c>
    </row>
    <row r="1047" spans="1:48" x14ac:dyDescent="0.25">
      <c r="A1047" t="s">
        <v>14738</v>
      </c>
      <c r="B1047" s="6">
        <v>44664</v>
      </c>
      <c r="C1047" t="s">
        <v>14739</v>
      </c>
      <c r="D1047" t="s">
        <v>237</v>
      </c>
      <c r="E1047">
        <v>135149712.80000001</v>
      </c>
      <c r="F1047">
        <v>133757858.59999999</v>
      </c>
      <c r="G1047">
        <v>4.9561638338074698E-2</v>
      </c>
      <c r="H1047">
        <v>5.2555560000000003</v>
      </c>
      <c r="I1047">
        <v>4.784033</v>
      </c>
      <c r="J1047">
        <v>3.399181</v>
      </c>
      <c r="K1047">
        <v>3.399181</v>
      </c>
      <c r="L1047">
        <v>74.340900000000005</v>
      </c>
      <c r="M1047">
        <v>75</v>
      </c>
      <c r="N1047">
        <v>4.7647199999999996</v>
      </c>
      <c r="O1047">
        <v>-0.27989999999999898</v>
      </c>
      <c r="P1047">
        <v>-1.0037385827377101</v>
      </c>
      <c r="Q1047">
        <v>-7.1035456318577301</v>
      </c>
      <c r="R1047">
        <v>98.206249999999997</v>
      </c>
      <c r="S1047">
        <v>98.687250000000006</v>
      </c>
      <c r="T1047">
        <v>98.206249999999997</v>
      </c>
      <c r="U1047">
        <v>98.687250000000006</v>
      </c>
      <c r="V1047" t="s">
        <v>11987</v>
      </c>
      <c r="W1047" t="s">
        <v>7335</v>
      </c>
      <c r="X1047" t="s">
        <v>14663</v>
      </c>
      <c r="Y1047" t="s">
        <v>625</v>
      </c>
      <c r="Z1047" t="s">
        <v>11906</v>
      </c>
      <c r="AA1047" t="s">
        <v>232</v>
      </c>
      <c r="AB1047" t="s">
        <v>11990</v>
      </c>
      <c r="AC1047">
        <v>98.970139000000003</v>
      </c>
      <c r="AD1047">
        <v>0.76388900000000004</v>
      </c>
      <c r="AE1047" s="6">
        <v>42936</v>
      </c>
      <c r="AF1047" s="6">
        <v>46588</v>
      </c>
      <c r="AG1047" t="s">
        <v>2562</v>
      </c>
      <c r="AH1047">
        <v>5.2555560000000003</v>
      </c>
      <c r="AI1047">
        <v>4.7840325060065902</v>
      </c>
      <c r="AJ1047">
        <v>26.486851000000001</v>
      </c>
      <c r="AK1047">
        <v>3.3991809083228599</v>
      </c>
      <c r="AL1047">
        <v>75</v>
      </c>
      <c r="AM1047">
        <v>69</v>
      </c>
      <c r="AN1047">
        <v>3.125</v>
      </c>
      <c r="AO1047" t="s">
        <v>11991</v>
      </c>
      <c r="AP1047">
        <v>1</v>
      </c>
      <c r="AQ1047">
        <v>2</v>
      </c>
      <c r="AR1047">
        <v>79.979825588626696</v>
      </c>
      <c r="AS1047">
        <v>4.7350323235775697E-2</v>
      </c>
      <c r="AT1047">
        <v>3.49348988647683</v>
      </c>
      <c r="AU1047">
        <v>0.76495951667713702</v>
      </c>
      <c r="AV1047">
        <v>24.1510433601809</v>
      </c>
    </row>
    <row r="1048" spans="1:48" x14ac:dyDescent="0.25">
      <c r="A1048" t="s">
        <v>14740</v>
      </c>
      <c r="B1048" s="6">
        <v>44664</v>
      </c>
      <c r="C1048" t="s">
        <v>14741</v>
      </c>
      <c r="D1048" t="s">
        <v>237</v>
      </c>
      <c r="E1048">
        <v>168937140.80000001</v>
      </c>
      <c r="F1048">
        <v>173494924.59999999</v>
      </c>
      <c r="G1048">
        <v>6.4285514118579898E-2</v>
      </c>
      <c r="H1048">
        <v>1.816667</v>
      </c>
      <c r="I1048">
        <v>1.747417</v>
      </c>
      <c r="J1048">
        <v>2.6518510000000002</v>
      </c>
      <c r="K1048">
        <v>2.6518510000000002</v>
      </c>
      <c r="L1048">
        <v>43.278399999999998</v>
      </c>
      <c r="M1048">
        <v>39</v>
      </c>
      <c r="N1048">
        <v>1.7378210000000001</v>
      </c>
      <c r="O1048">
        <v>0.133399999999994</v>
      </c>
      <c r="P1048">
        <v>-6.6222682934946597E-2</v>
      </c>
      <c r="Q1048">
        <v>-2.45383333338639</v>
      </c>
      <c r="R1048">
        <v>101.9875</v>
      </c>
      <c r="S1048">
        <v>102.1525</v>
      </c>
      <c r="T1048">
        <v>101.9875</v>
      </c>
      <c r="U1048">
        <v>102.1525</v>
      </c>
      <c r="V1048" t="s">
        <v>11987</v>
      </c>
      <c r="W1048" t="s">
        <v>7323</v>
      </c>
      <c r="X1048" t="s">
        <v>14663</v>
      </c>
      <c r="Y1048" t="s">
        <v>625</v>
      </c>
      <c r="Z1048" t="s">
        <v>11906</v>
      </c>
      <c r="AA1048" t="s">
        <v>232</v>
      </c>
      <c r="AB1048" t="s">
        <v>11990</v>
      </c>
      <c r="AC1048">
        <v>102.697917</v>
      </c>
      <c r="AD1048">
        <v>0.71041699999999997</v>
      </c>
      <c r="AE1048" s="6">
        <v>41682</v>
      </c>
      <c r="AF1048" s="6">
        <v>45334</v>
      </c>
      <c r="AG1048" t="s">
        <v>2562</v>
      </c>
      <c r="AH1048">
        <v>1.816667</v>
      </c>
      <c r="AI1048">
        <v>1.7474174925264601</v>
      </c>
      <c r="AJ1048">
        <v>4.1242890000000001</v>
      </c>
      <c r="AK1048">
        <v>2.6518509126599499</v>
      </c>
      <c r="AL1048">
        <v>39</v>
      </c>
      <c r="AM1048">
        <v>10</v>
      </c>
      <c r="AN1048">
        <v>3.875</v>
      </c>
      <c r="AO1048" t="s">
        <v>11991</v>
      </c>
      <c r="AP1048">
        <v>1</v>
      </c>
      <c r="AQ1048">
        <v>2</v>
      </c>
      <c r="AR1048">
        <v>79.979825588626696</v>
      </c>
      <c r="AS1048">
        <v>4.7350323235775697E-2</v>
      </c>
      <c r="AT1048">
        <v>3.49348988647683</v>
      </c>
      <c r="AU1048">
        <v>0.76495951667713702</v>
      </c>
      <c r="AV1048">
        <v>24.1510433601809</v>
      </c>
    </row>
    <row r="1049" spans="1:48" x14ac:dyDescent="0.25">
      <c r="A1049" t="s">
        <v>14742</v>
      </c>
      <c r="B1049" s="6">
        <v>44664</v>
      </c>
      <c r="C1049" t="s">
        <v>14743</v>
      </c>
      <c r="D1049" t="s">
        <v>237</v>
      </c>
      <c r="E1049">
        <v>253405711.19999999</v>
      </c>
      <c r="F1049">
        <v>340869396.89999998</v>
      </c>
      <c r="G1049">
        <v>0.12630320150067401</v>
      </c>
      <c r="H1049">
        <v>19.755555999999999</v>
      </c>
      <c r="I1049">
        <v>12.519844000000001</v>
      </c>
      <c r="J1049">
        <v>3.7711549999999998</v>
      </c>
      <c r="K1049">
        <v>3.7711549999999998</v>
      </c>
      <c r="L1049">
        <v>80.307299999999998</v>
      </c>
      <c r="M1049">
        <v>84</v>
      </c>
      <c r="N1049">
        <v>12.311145</v>
      </c>
      <c r="O1049">
        <v>0.47200000000000503</v>
      </c>
      <c r="P1049">
        <v>-4.1468310956162604</v>
      </c>
      <c r="Q1049">
        <v>-12.237871627762599</v>
      </c>
      <c r="R1049">
        <v>132.98750000000001</v>
      </c>
      <c r="S1049">
        <v>134.30250000000001</v>
      </c>
      <c r="T1049">
        <v>132.98750000000001</v>
      </c>
      <c r="U1049">
        <v>134.30250000000001</v>
      </c>
      <c r="V1049" t="s">
        <v>11987</v>
      </c>
      <c r="W1049" t="s">
        <v>7344</v>
      </c>
      <c r="X1049" t="s">
        <v>14663</v>
      </c>
      <c r="Y1049" t="s">
        <v>625</v>
      </c>
      <c r="Z1049" t="s">
        <v>11906</v>
      </c>
      <c r="AA1049" t="s">
        <v>232</v>
      </c>
      <c r="AB1049" t="s">
        <v>11990</v>
      </c>
      <c r="AC1049">
        <v>134.515278</v>
      </c>
      <c r="AD1049">
        <v>1.5277780000000001</v>
      </c>
      <c r="AE1049" s="6">
        <v>40928</v>
      </c>
      <c r="AF1049" s="6">
        <v>51886</v>
      </c>
      <c r="AG1049" t="s">
        <v>2562</v>
      </c>
      <c r="AH1049">
        <v>19.755555999999999</v>
      </c>
      <c r="AI1049">
        <v>12.519843935971</v>
      </c>
      <c r="AJ1049">
        <v>209.822776</v>
      </c>
      <c r="AK1049">
        <v>3.7711552388679701</v>
      </c>
      <c r="AL1049">
        <v>84</v>
      </c>
      <c r="AM1049">
        <v>121</v>
      </c>
      <c r="AN1049">
        <v>6.25</v>
      </c>
      <c r="AO1049" t="s">
        <v>11991</v>
      </c>
      <c r="AP1049">
        <v>1</v>
      </c>
      <c r="AQ1049">
        <v>2</v>
      </c>
      <c r="AR1049">
        <v>79.979825588626696</v>
      </c>
      <c r="AS1049">
        <v>4.7350323235775697E-2</v>
      </c>
      <c r="AT1049">
        <v>3.49348988647683</v>
      </c>
      <c r="AU1049">
        <v>0.76495951667713702</v>
      </c>
      <c r="AV1049">
        <v>24.1510433601809</v>
      </c>
    </row>
    <row r="1050" spans="1:48" x14ac:dyDescent="0.25">
      <c r="A1050" t="s">
        <v>17936</v>
      </c>
      <c r="B1050" s="6">
        <v>44664</v>
      </c>
      <c r="C1050" t="s">
        <v>17937</v>
      </c>
      <c r="D1050" t="s">
        <v>212</v>
      </c>
      <c r="E1050">
        <v>50681142</v>
      </c>
      <c r="F1050">
        <v>48372074.200000003</v>
      </c>
      <c r="G1050">
        <v>1.7923427243742102E-2</v>
      </c>
      <c r="H1050">
        <v>2.2527780000000002</v>
      </c>
      <c r="I1050">
        <v>2.187729</v>
      </c>
      <c r="J1050">
        <v>3.5558489999999998</v>
      </c>
      <c r="K1050">
        <v>3.5558489999999998</v>
      </c>
      <c r="L1050">
        <v>115.673199999999</v>
      </c>
      <c r="M1050">
        <v>112</v>
      </c>
      <c r="N1050">
        <v>2.178852</v>
      </c>
      <c r="O1050">
        <v>6.6300000000008005E-2</v>
      </c>
      <c r="P1050">
        <v>-5.7908976234588502E-3</v>
      </c>
      <c r="Q1050">
        <v>-3.7076059157288799</v>
      </c>
      <c r="R1050">
        <v>95.103999999999999</v>
      </c>
      <c r="S1050">
        <v>95.316999999999993</v>
      </c>
      <c r="T1050">
        <v>95.103999999999999</v>
      </c>
      <c r="U1050">
        <v>95.316999999999993</v>
      </c>
      <c r="V1050" t="s">
        <v>11987</v>
      </c>
      <c r="W1050" t="s">
        <v>17619</v>
      </c>
      <c r="X1050" t="s">
        <v>14663</v>
      </c>
      <c r="Y1050" t="s">
        <v>625</v>
      </c>
      <c r="Z1050" t="s">
        <v>11819</v>
      </c>
      <c r="AA1050" t="s">
        <v>374</v>
      </c>
      <c r="AB1050" t="s">
        <v>11990</v>
      </c>
      <c r="AC1050">
        <v>95.443931000000006</v>
      </c>
      <c r="AD1050">
        <v>0.33993099999999998</v>
      </c>
      <c r="AE1050" s="6">
        <v>44396</v>
      </c>
      <c r="AF1050" s="6">
        <v>45492</v>
      </c>
      <c r="AG1050" t="s">
        <v>17518</v>
      </c>
      <c r="AH1050">
        <v>2.2527780000000002</v>
      </c>
      <c r="AI1050">
        <v>2.1877286155404501</v>
      </c>
      <c r="AJ1050">
        <v>5.8297829999999999</v>
      </c>
      <c r="AK1050">
        <v>3.5558486418069202</v>
      </c>
      <c r="AL1050">
        <v>112</v>
      </c>
      <c r="AM1050">
        <v>91</v>
      </c>
      <c r="AN1050">
        <v>1.375</v>
      </c>
      <c r="AO1050" t="s">
        <v>11991</v>
      </c>
      <c r="AP1050">
        <v>1</v>
      </c>
      <c r="AQ1050">
        <v>4</v>
      </c>
      <c r="AR1050">
        <v>42.543008916705602</v>
      </c>
      <c r="AS1050">
        <v>6.6719768742764501E-2</v>
      </c>
      <c r="AT1050">
        <v>2.88134064729612</v>
      </c>
      <c r="AU1050">
        <v>0.80720211886081406</v>
      </c>
      <c r="AV1050">
        <v>8.8202544341967304</v>
      </c>
    </row>
    <row r="1051" spans="1:48" x14ac:dyDescent="0.25">
      <c r="A1051" t="s">
        <v>17938</v>
      </c>
      <c r="B1051" s="6">
        <v>44664</v>
      </c>
      <c r="C1051" t="s">
        <v>17939</v>
      </c>
      <c r="D1051" t="s">
        <v>212</v>
      </c>
      <c r="E1051">
        <v>50681142</v>
      </c>
      <c r="F1051">
        <v>46871109.600000001</v>
      </c>
      <c r="G1051">
        <v>1.7367271029365E-2</v>
      </c>
      <c r="H1051">
        <v>4.2527780000000002</v>
      </c>
      <c r="I1051">
        <v>3.9939420000000001</v>
      </c>
      <c r="J1051">
        <v>4.1094689999999998</v>
      </c>
      <c r="K1051">
        <v>4.1094689999999998</v>
      </c>
      <c r="L1051">
        <v>149.18519999999901</v>
      </c>
      <c r="M1051">
        <v>148</v>
      </c>
      <c r="N1051">
        <v>3.9753780000000001</v>
      </c>
      <c r="O1051">
        <v>3.6400000000003097E-2</v>
      </c>
      <c r="P1051">
        <v>-0.77502698271486503</v>
      </c>
      <c r="Q1051">
        <v>-6.6587202485865102</v>
      </c>
      <c r="R1051">
        <v>91.956999999999994</v>
      </c>
      <c r="S1051">
        <v>92.325999999999993</v>
      </c>
      <c r="T1051">
        <v>91.956999999999994</v>
      </c>
      <c r="U1051">
        <v>92.325999999999993</v>
      </c>
      <c r="V1051" t="s">
        <v>11987</v>
      </c>
      <c r="W1051" t="s">
        <v>17617</v>
      </c>
      <c r="X1051" t="s">
        <v>14663</v>
      </c>
      <c r="Y1051" t="s">
        <v>625</v>
      </c>
      <c r="Z1051" t="s">
        <v>11819</v>
      </c>
      <c r="AA1051" t="s">
        <v>374</v>
      </c>
      <c r="AB1051" t="s">
        <v>11990</v>
      </c>
      <c r="AC1051">
        <v>92.482347000000004</v>
      </c>
      <c r="AD1051">
        <v>0.52534700000000001</v>
      </c>
      <c r="AE1051" s="6">
        <v>44396</v>
      </c>
      <c r="AF1051" s="6">
        <v>46222</v>
      </c>
      <c r="AG1051" t="s">
        <v>17518</v>
      </c>
      <c r="AH1051">
        <v>4.2527780000000002</v>
      </c>
      <c r="AI1051">
        <v>3.9939415105673399</v>
      </c>
      <c r="AJ1051">
        <v>18.473424999999999</v>
      </c>
      <c r="AK1051">
        <v>4.10946905347914</v>
      </c>
      <c r="AL1051">
        <v>148</v>
      </c>
      <c r="AM1051">
        <v>140</v>
      </c>
      <c r="AN1051">
        <v>2.125</v>
      </c>
      <c r="AO1051" t="s">
        <v>11991</v>
      </c>
      <c r="AP1051">
        <v>1</v>
      </c>
      <c r="AQ1051">
        <v>4</v>
      </c>
      <c r="AR1051">
        <v>42.543008916705602</v>
      </c>
      <c r="AS1051">
        <v>6.6719768742764501E-2</v>
      </c>
      <c r="AT1051">
        <v>2.88134064729612</v>
      </c>
      <c r="AU1051">
        <v>0.80720211886081406</v>
      </c>
      <c r="AV1051">
        <v>8.8202544341967304</v>
      </c>
    </row>
    <row r="1052" spans="1:48" x14ac:dyDescent="0.25">
      <c r="A1052" t="s">
        <v>14744</v>
      </c>
      <c r="B1052" s="6">
        <v>44664</v>
      </c>
      <c r="C1052" t="s">
        <v>14745</v>
      </c>
      <c r="D1052" t="s">
        <v>212</v>
      </c>
      <c r="E1052">
        <v>126702855.59999999</v>
      </c>
      <c r="F1052">
        <v>127933985.40000001</v>
      </c>
      <c r="G1052">
        <v>4.7403703849015599E-2</v>
      </c>
      <c r="H1052">
        <v>27.7</v>
      </c>
      <c r="I1052">
        <v>0.61184099999999997</v>
      </c>
      <c r="J1052">
        <v>5.5772300000000001</v>
      </c>
      <c r="K1052">
        <v>5.5772300000000001</v>
      </c>
      <c r="L1052">
        <v>273.85199999999998</v>
      </c>
      <c r="M1052">
        <v>273</v>
      </c>
      <c r="N1052">
        <v>14.055980999999999</v>
      </c>
      <c r="O1052">
        <v>4.3499999999996299E-2</v>
      </c>
      <c r="P1052">
        <v>-9.53704553486978E-2</v>
      </c>
      <c r="Q1052">
        <v>0.319329326624884</v>
      </c>
      <c r="R1052">
        <v>100.05</v>
      </c>
      <c r="S1052">
        <v>100.875</v>
      </c>
      <c r="T1052">
        <v>100.05</v>
      </c>
      <c r="U1052">
        <v>100.875</v>
      </c>
      <c r="V1052" t="s">
        <v>11987</v>
      </c>
      <c r="W1052" t="s">
        <v>11195</v>
      </c>
      <c r="X1052" t="s">
        <v>14663</v>
      </c>
      <c r="Y1052" t="s">
        <v>625</v>
      </c>
      <c r="Z1052" t="s">
        <v>11839</v>
      </c>
      <c r="AA1052" t="s">
        <v>389</v>
      </c>
      <c r="AB1052" t="s">
        <v>11990</v>
      </c>
      <c r="AC1052">
        <v>100.971667</v>
      </c>
      <c r="AD1052">
        <v>0.92166700000000001</v>
      </c>
      <c r="AE1052" s="6">
        <v>42940</v>
      </c>
      <c r="AF1052" s="6">
        <v>54788</v>
      </c>
      <c r="AG1052" t="s">
        <v>2599</v>
      </c>
      <c r="AH1052">
        <v>0.26666699999999999</v>
      </c>
      <c r="AI1052">
        <v>0.26900173575182501</v>
      </c>
      <c r="AJ1052">
        <v>0.148676</v>
      </c>
      <c r="AK1052">
        <v>0.6569468548413</v>
      </c>
      <c r="AL1052">
        <v>-14</v>
      </c>
      <c r="AM1052">
        <v>-43</v>
      </c>
      <c r="AN1052">
        <v>3.95</v>
      </c>
      <c r="AO1052" t="s">
        <v>11991</v>
      </c>
      <c r="AP1052">
        <v>1</v>
      </c>
      <c r="AQ1052">
        <v>3</v>
      </c>
      <c r="AR1052">
        <v>57.145717826075703</v>
      </c>
      <c r="AS1052">
        <v>6.7331077089889294E-2</v>
      </c>
      <c r="AT1052">
        <v>1.2378065167269801</v>
      </c>
      <c r="AU1052">
        <v>0.52099540864636396</v>
      </c>
      <c r="AV1052">
        <v>6.66912726412935</v>
      </c>
    </row>
    <row r="1053" spans="1:48" x14ac:dyDescent="0.25">
      <c r="A1053" t="s">
        <v>17799</v>
      </c>
      <c r="B1053" s="6">
        <v>44664</v>
      </c>
      <c r="C1053" t="s">
        <v>17800</v>
      </c>
      <c r="D1053" t="s">
        <v>446</v>
      </c>
      <c r="E1053">
        <v>126702855.59999999</v>
      </c>
      <c r="F1053">
        <v>116155810.90000001</v>
      </c>
      <c r="G1053">
        <v>4.3039506981579802E-2</v>
      </c>
      <c r="H1053">
        <v>4.2194440000000002</v>
      </c>
      <c r="I1053">
        <v>4.0390810000000004</v>
      </c>
      <c r="J1053">
        <v>3.5175049999999999</v>
      </c>
      <c r="K1053">
        <v>3.5175049999999999</v>
      </c>
      <c r="L1053">
        <v>90.128799999999998</v>
      </c>
      <c r="M1053">
        <v>88</v>
      </c>
      <c r="N1053">
        <v>4.0198320000000001</v>
      </c>
      <c r="O1053">
        <v>0.190500000000004</v>
      </c>
      <c r="P1053">
        <v>-0.65186967225132597</v>
      </c>
      <c r="Q1053">
        <v>-6.2367073959963797</v>
      </c>
      <c r="R1053">
        <v>91.29</v>
      </c>
      <c r="S1053">
        <v>91.665000000000006</v>
      </c>
      <c r="T1053">
        <v>91.29</v>
      </c>
      <c r="U1053">
        <v>91.665000000000006</v>
      </c>
      <c r="V1053" t="s">
        <v>11987</v>
      </c>
      <c r="W1053" t="s">
        <v>17652</v>
      </c>
      <c r="X1053" t="s">
        <v>14663</v>
      </c>
      <c r="Y1053" t="s">
        <v>625</v>
      </c>
      <c r="Z1053" t="s">
        <v>11894</v>
      </c>
      <c r="AA1053" t="s">
        <v>389</v>
      </c>
      <c r="AB1053" t="s">
        <v>11990</v>
      </c>
      <c r="AC1053">
        <v>91.675764000000001</v>
      </c>
      <c r="AD1053">
        <v>0.385764</v>
      </c>
      <c r="AE1053" s="6">
        <v>44384</v>
      </c>
      <c r="AF1053" s="6">
        <v>46210</v>
      </c>
      <c r="AG1053" t="s">
        <v>2621</v>
      </c>
      <c r="AH1053">
        <v>4.2194440000000002</v>
      </c>
      <c r="AI1053">
        <v>4.0390810555199099</v>
      </c>
      <c r="AJ1053">
        <v>18.701087999999999</v>
      </c>
      <c r="AK1053">
        <v>3.5175048687161499</v>
      </c>
      <c r="AL1053">
        <v>88</v>
      </c>
      <c r="AM1053">
        <v>80</v>
      </c>
      <c r="AN1053">
        <v>1.375</v>
      </c>
      <c r="AO1053" t="s">
        <v>11991</v>
      </c>
      <c r="AP1053">
        <v>1</v>
      </c>
      <c r="AQ1053">
        <v>3</v>
      </c>
      <c r="AR1053">
        <v>31.306455355431599</v>
      </c>
      <c r="AS1053">
        <v>-1.0718751831934201E-2</v>
      </c>
      <c r="AT1053">
        <v>0.28953287095282199</v>
      </c>
      <c r="AU1053">
        <v>-2.4929546545468601E-2</v>
      </c>
      <c r="AV1053">
        <v>2.0020046654615098</v>
      </c>
    </row>
    <row r="1054" spans="1:48" x14ac:dyDescent="0.25">
      <c r="A1054" t="s">
        <v>17801</v>
      </c>
      <c r="B1054" s="6">
        <v>44664</v>
      </c>
      <c r="C1054" t="s">
        <v>17802</v>
      </c>
      <c r="D1054" t="s">
        <v>446</v>
      </c>
      <c r="E1054">
        <v>126702855.59999999</v>
      </c>
      <c r="F1054">
        <v>110876806.09999999</v>
      </c>
      <c r="G1054">
        <v>4.1083463957320203E-2</v>
      </c>
      <c r="H1054">
        <v>9.2194439999999993</v>
      </c>
      <c r="I1054">
        <v>8.0581659999999999</v>
      </c>
      <c r="J1054">
        <v>4.0009790000000001</v>
      </c>
      <c r="K1054">
        <v>4.0009790000000001</v>
      </c>
      <c r="L1054">
        <v>130.6377</v>
      </c>
      <c r="M1054">
        <v>131</v>
      </c>
      <c r="N1054">
        <v>8.0308840000000004</v>
      </c>
      <c r="O1054">
        <v>0.149200000000004</v>
      </c>
      <c r="P1054">
        <v>-2.8386297913803999</v>
      </c>
      <c r="Q1054">
        <v>-11.060312202623701</v>
      </c>
      <c r="R1054">
        <v>86.843000000000004</v>
      </c>
      <c r="S1054">
        <v>87.563000000000002</v>
      </c>
      <c r="T1054">
        <v>86.843000000000004</v>
      </c>
      <c r="U1054">
        <v>87.563000000000002</v>
      </c>
      <c r="V1054" t="s">
        <v>11987</v>
      </c>
      <c r="W1054" t="s">
        <v>17651</v>
      </c>
      <c r="X1054" t="s">
        <v>14663</v>
      </c>
      <c r="Y1054" t="s">
        <v>625</v>
      </c>
      <c r="Z1054" t="s">
        <v>11894</v>
      </c>
      <c r="AA1054" t="s">
        <v>389</v>
      </c>
      <c r="AB1054" t="s">
        <v>11990</v>
      </c>
      <c r="AC1054">
        <v>87.509319000000005</v>
      </c>
      <c r="AD1054">
        <v>0.66631899999999999</v>
      </c>
      <c r="AE1054" s="6">
        <v>44384</v>
      </c>
      <c r="AF1054" s="6">
        <v>48036</v>
      </c>
      <c r="AG1054" t="s">
        <v>2621</v>
      </c>
      <c r="AH1054">
        <v>9.2194439999999993</v>
      </c>
      <c r="AI1054">
        <v>8.0581660768319203</v>
      </c>
      <c r="AJ1054">
        <v>74.187213999999997</v>
      </c>
      <c r="AK1054">
        <v>4.0009786099021598</v>
      </c>
      <c r="AL1054">
        <v>131</v>
      </c>
      <c r="AM1054">
        <v>127</v>
      </c>
      <c r="AN1054">
        <v>2.375</v>
      </c>
      <c r="AO1054" t="s">
        <v>11991</v>
      </c>
      <c r="AP1054">
        <v>1</v>
      </c>
      <c r="AQ1054">
        <v>3</v>
      </c>
      <c r="AR1054">
        <v>31.306455355431599</v>
      </c>
      <c r="AS1054">
        <v>-1.0718751831934201E-2</v>
      </c>
      <c r="AT1054">
        <v>0.28953287095282199</v>
      </c>
      <c r="AU1054">
        <v>-2.4929546545468601E-2</v>
      </c>
      <c r="AV1054">
        <v>2.0020046654615098</v>
      </c>
    </row>
    <row r="1055" spans="1:48" x14ac:dyDescent="0.25">
      <c r="A1055" t="s">
        <v>14746</v>
      </c>
      <c r="B1055" s="6">
        <v>44664</v>
      </c>
      <c r="C1055" t="s">
        <v>14747</v>
      </c>
      <c r="D1055" t="s">
        <v>446</v>
      </c>
      <c r="E1055">
        <v>126702855.59999999</v>
      </c>
      <c r="F1055">
        <v>126853737.2</v>
      </c>
      <c r="G1055">
        <v>4.7003436718213401E-2</v>
      </c>
      <c r="H1055">
        <v>2.4916670000000001</v>
      </c>
      <c r="I1055">
        <v>2.3881610000000002</v>
      </c>
      <c r="J1055">
        <v>3.106633</v>
      </c>
      <c r="K1055">
        <v>3.106633</v>
      </c>
      <c r="L1055">
        <v>65.448299999999904</v>
      </c>
      <c r="M1055">
        <v>62</v>
      </c>
      <c r="N1055">
        <v>2.3757350000000002</v>
      </c>
      <c r="O1055">
        <v>7.3300000000009399E-2</v>
      </c>
      <c r="P1055">
        <v>-3.4569879130019701E-2</v>
      </c>
      <c r="Q1055">
        <v>-3.74509092363901</v>
      </c>
      <c r="R1055">
        <v>100.092</v>
      </c>
      <c r="S1055">
        <v>100.34099999999999</v>
      </c>
      <c r="T1055">
        <v>100.092</v>
      </c>
      <c r="U1055">
        <v>100.34099999999999</v>
      </c>
      <c r="V1055" t="s">
        <v>11987</v>
      </c>
      <c r="W1055" t="s">
        <v>7447</v>
      </c>
      <c r="X1055" t="s">
        <v>14663</v>
      </c>
      <c r="Y1055" t="s">
        <v>625</v>
      </c>
      <c r="Z1055" t="s">
        <v>11894</v>
      </c>
      <c r="AA1055" t="s">
        <v>389</v>
      </c>
      <c r="AB1055" t="s">
        <v>11990</v>
      </c>
      <c r="AC1055">
        <v>100.119083</v>
      </c>
      <c r="AD1055">
        <v>2.7082999999999999E-2</v>
      </c>
      <c r="AE1055" s="6">
        <v>43570</v>
      </c>
      <c r="AF1055" s="6">
        <v>45580</v>
      </c>
      <c r="AG1055" t="s">
        <v>2621</v>
      </c>
      <c r="AH1055">
        <v>2.4916670000000001</v>
      </c>
      <c r="AI1055">
        <v>2.3881605568905999</v>
      </c>
      <c r="AJ1055">
        <v>6.9113150000000001</v>
      </c>
      <c r="AK1055">
        <v>3.1066329986853098</v>
      </c>
      <c r="AL1055">
        <v>62</v>
      </c>
      <c r="AM1055">
        <v>43</v>
      </c>
      <c r="AN1055">
        <v>3.25</v>
      </c>
      <c r="AO1055" t="s">
        <v>11991</v>
      </c>
      <c r="AP1055">
        <v>1</v>
      </c>
      <c r="AQ1055">
        <v>3</v>
      </c>
      <c r="AR1055">
        <v>31.306455355431599</v>
      </c>
      <c r="AS1055">
        <v>-1.0718751831934201E-2</v>
      </c>
      <c r="AT1055">
        <v>0.28953287095282199</v>
      </c>
      <c r="AU1055">
        <v>-2.4929546545468601E-2</v>
      </c>
      <c r="AV1055">
        <v>2.0020046654615098</v>
      </c>
    </row>
    <row r="1056" spans="1:48" x14ac:dyDescent="0.25">
      <c r="A1056" t="s">
        <v>14748</v>
      </c>
      <c r="B1056" s="6">
        <v>44664</v>
      </c>
      <c r="C1056" t="s">
        <v>14749</v>
      </c>
      <c r="D1056" t="s">
        <v>446</v>
      </c>
      <c r="E1056">
        <v>126702855.59999999</v>
      </c>
      <c r="F1056">
        <v>124112045.7</v>
      </c>
      <c r="G1056">
        <v>4.5987550849296399E-2</v>
      </c>
      <c r="H1056">
        <v>6.9916669999999996</v>
      </c>
      <c r="I1056">
        <v>6.1350369999999996</v>
      </c>
      <c r="J1056">
        <v>3.8650920000000002</v>
      </c>
      <c r="K1056">
        <v>3.8650920000000002</v>
      </c>
      <c r="L1056">
        <v>116.3313</v>
      </c>
      <c r="M1056">
        <v>117</v>
      </c>
      <c r="N1056">
        <v>6.1073139999999997</v>
      </c>
      <c r="O1056">
        <v>0.2923</v>
      </c>
      <c r="P1056">
        <v>-2.1596797316805501</v>
      </c>
      <c r="Q1056">
        <v>-9.1740075393416198</v>
      </c>
      <c r="R1056">
        <v>97.924999999999997</v>
      </c>
      <c r="S1056">
        <v>98.540999999999997</v>
      </c>
      <c r="T1056">
        <v>97.924999999999997</v>
      </c>
      <c r="U1056">
        <v>98.540999999999997</v>
      </c>
      <c r="V1056" t="s">
        <v>11987</v>
      </c>
      <c r="W1056" t="s">
        <v>7449</v>
      </c>
      <c r="X1056" t="s">
        <v>14663</v>
      </c>
      <c r="Y1056" t="s">
        <v>625</v>
      </c>
      <c r="Z1056" t="s">
        <v>11894</v>
      </c>
      <c r="AA1056" t="s">
        <v>389</v>
      </c>
      <c r="AB1056" t="s">
        <v>11990</v>
      </c>
      <c r="AC1056">
        <v>97.955207999999999</v>
      </c>
      <c r="AD1056">
        <v>3.0207999999999999E-2</v>
      </c>
      <c r="AE1056" s="6">
        <v>43570</v>
      </c>
      <c r="AF1056" s="6">
        <v>47223</v>
      </c>
      <c r="AG1056" t="s">
        <v>2621</v>
      </c>
      <c r="AH1056">
        <v>6.9916669999999996</v>
      </c>
      <c r="AI1056">
        <v>6.1350374767505302</v>
      </c>
      <c r="AJ1056">
        <v>43.480032999999999</v>
      </c>
      <c r="AK1056">
        <v>3.86509245538234</v>
      </c>
      <c r="AL1056">
        <v>117</v>
      </c>
      <c r="AM1056">
        <v>115</v>
      </c>
      <c r="AN1056">
        <v>3.625</v>
      </c>
      <c r="AO1056" t="s">
        <v>11991</v>
      </c>
      <c r="AP1056">
        <v>1</v>
      </c>
      <c r="AQ1056">
        <v>3</v>
      </c>
      <c r="AR1056">
        <v>31.306455355431599</v>
      </c>
      <c r="AS1056">
        <v>-1.0718751831934201E-2</v>
      </c>
      <c r="AT1056">
        <v>0.28953287095282199</v>
      </c>
      <c r="AU1056">
        <v>-2.4929546545468601E-2</v>
      </c>
      <c r="AV1056">
        <v>2.0020046654615098</v>
      </c>
    </row>
    <row r="1057" spans="1:48" x14ac:dyDescent="0.25">
      <c r="A1057" t="s">
        <v>17940</v>
      </c>
      <c r="B1057" s="6">
        <v>44664</v>
      </c>
      <c r="C1057" t="s">
        <v>17941</v>
      </c>
      <c r="D1057" t="s">
        <v>212</v>
      </c>
      <c r="E1057">
        <v>101362284</v>
      </c>
      <c r="F1057">
        <v>96860545.799999997</v>
      </c>
      <c r="G1057">
        <v>3.5889983493155302E-2</v>
      </c>
      <c r="H1057">
        <v>2.2194440000000002</v>
      </c>
      <c r="I1057">
        <v>2.1552340000000001</v>
      </c>
      <c r="J1057">
        <v>3.556149</v>
      </c>
      <c r="K1057">
        <v>3.556149</v>
      </c>
      <c r="L1057">
        <v>116.4432</v>
      </c>
      <c r="M1057">
        <v>113</v>
      </c>
      <c r="N1057">
        <v>2.1461070000000002</v>
      </c>
      <c r="O1057">
        <v>6.5200000000009695E-2</v>
      </c>
      <c r="P1057">
        <v>-4.73829129100655E-3</v>
      </c>
      <c r="Q1057">
        <v>-3.70572098042974</v>
      </c>
      <c r="R1057">
        <v>95.173000000000002</v>
      </c>
      <c r="S1057">
        <v>95.382999999999996</v>
      </c>
      <c r="T1057">
        <v>95.173000000000002</v>
      </c>
      <c r="U1057">
        <v>95.382999999999996</v>
      </c>
      <c r="V1057" t="s">
        <v>11987</v>
      </c>
      <c r="W1057" t="s">
        <v>17615</v>
      </c>
      <c r="X1057" t="s">
        <v>14663</v>
      </c>
      <c r="Y1057" t="s">
        <v>625</v>
      </c>
      <c r="Z1057" t="s">
        <v>11819</v>
      </c>
      <c r="AA1057" t="s">
        <v>374</v>
      </c>
      <c r="AB1057" t="s">
        <v>11990</v>
      </c>
      <c r="AC1057">
        <v>95.558763999999996</v>
      </c>
      <c r="AD1057">
        <v>0.385764</v>
      </c>
      <c r="AE1057" s="6">
        <v>44384</v>
      </c>
      <c r="AF1057" s="6">
        <v>45480</v>
      </c>
      <c r="AG1057" t="s">
        <v>1214</v>
      </c>
      <c r="AH1057">
        <v>2.2194440000000002</v>
      </c>
      <c r="AI1057">
        <v>2.1552342925558601</v>
      </c>
      <c r="AJ1057">
        <v>5.6837819999999999</v>
      </c>
      <c r="AK1057">
        <v>3.55614887057996</v>
      </c>
      <c r="AL1057">
        <v>113</v>
      </c>
      <c r="AM1057">
        <v>91</v>
      </c>
      <c r="AN1057">
        <v>1.375</v>
      </c>
      <c r="AO1057" t="s">
        <v>11991</v>
      </c>
      <c r="AP1057">
        <v>1</v>
      </c>
      <c r="AQ1057">
        <v>2</v>
      </c>
      <c r="AR1057">
        <v>63.221911650078397</v>
      </c>
      <c r="AS1057">
        <v>0.11560633317935699</v>
      </c>
      <c r="AT1057">
        <v>2.55383728292998</v>
      </c>
      <c r="AU1057">
        <v>1.0259087545688499</v>
      </c>
      <c r="AV1057">
        <v>6.9779259224429202</v>
      </c>
    </row>
    <row r="1058" spans="1:48" x14ac:dyDescent="0.25">
      <c r="A1058" t="s">
        <v>14750</v>
      </c>
      <c r="B1058" s="6">
        <v>44664</v>
      </c>
      <c r="C1058" t="s">
        <v>14751</v>
      </c>
      <c r="D1058" t="s">
        <v>212</v>
      </c>
      <c r="E1058">
        <v>76021713</v>
      </c>
      <c r="F1058">
        <v>75170586.799999997</v>
      </c>
      <c r="G1058">
        <v>2.78531480424416E-2</v>
      </c>
      <c r="H1058">
        <v>1.2833330000000001</v>
      </c>
      <c r="I1058">
        <v>1.249741</v>
      </c>
      <c r="J1058">
        <v>3.3001870000000002</v>
      </c>
      <c r="K1058">
        <v>3.3001870000000002</v>
      </c>
      <c r="L1058">
        <v>144.16540000000001</v>
      </c>
      <c r="M1058">
        <v>139</v>
      </c>
      <c r="N1058">
        <v>1.246848</v>
      </c>
      <c r="O1058">
        <v>7.3499999999993001E-2</v>
      </c>
      <c r="P1058">
        <v>8.0605498903763007E-2</v>
      </c>
      <c r="Q1058">
        <v>-1.83758595723381</v>
      </c>
      <c r="R1058">
        <v>98.42</v>
      </c>
      <c r="S1058">
        <v>98.533000000000001</v>
      </c>
      <c r="T1058">
        <v>98.42</v>
      </c>
      <c r="U1058">
        <v>98.533000000000001</v>
      </c>
      <c r="V1058" t="s">
        <v>11987</v>
      </c>
      <c r="W1058" t="s">
        <v>10743</v>
      </c>
      <c r="X1058" t="s">
        <v>14663</v>
      </c>
      <c r="Y1058" t="s">
        <v>625</v>
      </c>
      <c r="Z1058" t="s">
        <v>11819</v>
      </c>
      <c r="AA1058" t="s">
        <v>374</v>
      </c>
      <c r="AB1058" t="s">
        <v>11990</v>
      </c>
      <c r="AC1058">
        <v>98.880416999999994</v>
      </c>
      <c r="AD1058">
        <v>0.46041700000000002</v>
      </c>
      <c r="AE1058" s="6">
        <v>44042</v>
      </c>
      <c r="AF1058" s="6">
        <v>45137</v>
      </c>
      <c r="AG1058" t="s">
        <v>1214</v>
      </c>
      <c r="AH1058">
        <v>1.2833330000000001</v>
      </c>
      <c r="AI1058">
        <v>1.2497412841086499</v>
      </c>
      <c r="AJ1058">
        <v>2.6991779999999999</v>
      </c>
      <c r="AK1058">
        <v>3.3001865730481801</v>
      </c>
      <c r="AL1058">
        <v>139</v>
      </c>
      <c r="AM1058">
        <v>102</v>
      </c>
      <c r="AN1058">
        <v>2.125</v>
      </c>
      <c r="AO1058" t="s">
        <v>11991</v>
      </c>
      <c r="AP1058">
        <v>1</v>
      </c>
      <c r="AQ1058">
        <v>3</v>
      </c>
      <c r="AR1058">
        <v>63.221911650078397</v>
      </c>
      <c r="AS1058">
        <v>0.11560633317935699</v>
      </c>
      <c r="AT1058">
        <v>2.55383728292998</v>
      </c>
      <c r="AU1058">
        <v>1.0259087545688499</v>
      </c>
      <c r="AV1058">
        <v>6.9779259224429202</v>
      </c>
    </row>
    <row r="1059" spans="1:48" x14ac:dyDescent="0.25">
      <c r="A1059" t="s">
        <v>14752</v>
      </c>
      <c r="B1059" s="6">
        <v>44664</v>
      </c>
      <c r="C1059" t="s">
        <v>14753</v>
      </c>
      <c r="D1059" t="s">
        <v>212</v>
      </c>
      <c r="E1059">
        <v>76021713</v>
      </c>
      <c r="F1059">
        <v>73855094.200000003</v>
      </c>
      <c r="G1059">
        <v>2.73657152186484E-2</v>
      </c>
      <c r="H1059">
        <v>3.2833329999999998</v>
      </c>
      <c r="I1059">
        <v>3.1055069999999998</v>
      </c>
      <c r="J1059">
        <v>3.6145520000000002</v>
      </c>
      <c r="K1059">
        <v>3.6145520000000002</v>
      </c>
      <c r="L1059">
        <v>103.76519999999999</v>
      </c>
      <c r="M1059">
        <v>103</v>
      </c>
      <c r="N1059">
        <v>3.0908280000000001</v>
      </c>
      <c r="O1059">
        <v>-3.42999999999982E-2</v>
      </c>
      <c r="P1059">
        <v>0.105188500970831</v>
      </c>
      <c r="Q1059">
        <v>-4.1720510172481697</v>
      </c>
      <c r="R1059">
        <v>96.581249999999997</v>
      </c>
      <c r="S1059">
        <v>96.959249999999997</v>
      </c>
      <c r="T1059">
        <v>96.581249999999997</v>
      </c>
      <c r="U1059">
        <v>96.959249999999997</v>
      </c>
      <c r="V1059" t="s">
        <v>11987</v>
      </c>
      <c r="W1059" t="s">
        <v>10747</v>
      </c>
      <c r="X1059" t="s">
        <v>14663</v>
      </c>
      <c r="Y1059" t="s">
        <v>625</v>
      </c>
      <c r="Z1059" t="s">
        <v>11819</v>
      </c>
      <c r="AA1059" t="s">
        <v>374</v>
      </c>
      <c r="AB1059" t="s">
        <v>11990</v>
      </c>
      <c r="AC1059">
        <v>97.15</v>
      </c>
      <c r="AD1059">
        <v>0.56874999999999998</v>
      </c>
      <c r="AE1059" s="6">
        <v>44042</v>
      </c>
      <c r="AF1059" s="6">
        <v>45868</v>
      </c>
      <c r="AG1059" t="s">
        <v>1214</v>
      </c>
      <c r="AH1059">
        <v>3.2833329999999998</v>
      </c>
      <c r="AI1059">
        <v>3.1055070410604002</v>
      </c>
      <c r="AJ1059">
        <v>11.492737</v>
      </c>
      <c r="AK1059">
        <v>3.6145524795265298</v>
      </c>
      <c r="AL1059">
        <v>103</v>
      </c>
      <c r="AM1059">
        <v>91</v>
      </c>
      <c r="AN1059">
        <v>2.625</v>
      </c>
      <c r="AO1059" t="s">
        <v>11991</v>
      </c>
      <c r="AP1059">
        <v>1</v>
      </c>
      <c r="AQ1059">
        <v>3</v>
      </c>
      <c r="AR1059">
        <v>63.221911650078397</v>
      </c>
      <c r="AS1059">
        <v>0.11560633317935699</v>
      </c>
      <c r="AT1059">
        <v>2.55383728292998</v>
      </c>
      <c r="AU1059">
        <v>1.0259087545688499</v>
      </c>
      <c r="AV1059">
        <v>6.9779259224429202</v>
      </c>
    </row>
    <row r="1060" spans="1:48" x14ac:dyDescent="0.25">
      <c r="A1060" t="s">
        <v>14754</v>
      </c>
      <c r="B1060" s="6">
        <v>44664</v>
      </c>
      <c r="C1060" t="s">
        <v>14755</v>
      </c>
      <c r="D1060" t="s">
        <v>212</v>
      </c>
      <c r="E1060">
        <v>76021713</v>
      </c>
      <c r="F1060">
        <v>77040879.099999994</v>
      </c>
      <c r="G1060">
        <v>2.8546152175294302E-2</v>
      </c>
      <c r="H1060">
        <v>2.052778</v>
      </c>
      <c r="I1060">
        <v>1.94665</v>
      </c>
      <c r="J1060">
        <v>3.2884000000000002</v>
      </c>
      <c r="K1060">
        <v>3.2884000000000002</v>
      </c>
      <c r="L1060">
        <v>93.368300000000005</v>
      </c>
      <c r="M1060">
        <v>93</v>
      </c>
      <c r="N1060">
        <v>1.9390810000000001</v>
      </c>
      <c r="O1060">
        <v>0.19160000000000199</v>
      </c>
      <c r="P1060">
        <v>0.34656665940293502</v>
      </c>
      <c r="Q1060">
        <v>-2.84028061080175</v>
      </c>
      <c r="R1060">
        <v>99.831249999999997</v>
      </c>
      <c r="S1060">
        <v>100.16925000000001</v>
      </c>
      <c r="T1060">
        <v>99.831249999999997</v>
      </c>
      <c r="U1060">
        <v>100.16925000000001</v>
      </c>
      <c r="V1060" t="s">
        <v>11987</v>
      </c>
      <c r="W1060" t="s">
        <v>10745</v>
      </c>
      <c r="X1060" t="s">
        <v>14663</v>
      </c>
      <c r="Y1060" t="s">
        <v>625</v>
      </c>
      <c r="Z1060" t="s">
        <v>11819</v>
      </c>
      <c r="AA1060" t="s">
        <v>374</v>
      </c>
      <c r="AB1060" t="s">
        <v>11990</v>
      </c>
      <c r="AC1060">
        <v>101.340625</v>
      </c>
      <c r="AD1060">
        <v>1.5093749999999999</v>
      </c>
      <c r="AE1060" s="6">
        <v>43592</v>
      </c>
      <c r="AF1060" s="6">
        <v>45419</v>
      </c>
      <c r="AG1060" t="s">
        <v>1214</v>
      </c>
      <c r="AH1060">
        <v>2.052778</v>
      </c>
      <c r="AI1060">
        <v>1.9466501996933701</v>
      </c>
      <c r="AJ1060">
        <v>4.8598229999999996</v>
      </c>
      <c r="AK1060">
        <v>3.2883998404441002</v>
      </c>
      <c r="AL1060">
        <v>93</v>
      </c>
      <c r="AM1060">
        <v>68</v>
      </c>
      <c r="AN1060">
        <v>3.375</v>
      </c>
      <c r="AO1060" t="s">
        <v>11991</v>
      </c>
      <c r="AP1060">
        <v>1</v>
      </c>
      <c r="AQ1060">
        <v>3</v>
      </c>
      <c r="AR1060">
        <v>63.221911650078397</v>
      </c>
      <c r="AS1060">
        <v>0.11560633317935699</v>
      </c>
      <c r="AT1060">
        <v>2.55383728292998</v>
      </c>
      <c r="AU1060">
        <v>1.0259087545688499</v>
      </c>
      <c r="AV1060">
        <v>6.9779259224429202</v>
      </c>
    </row>
    <row r="1061" spans="1:48" x14ac:dyDescent="0.25">
      <c r="A1061" t="s">
        <v>16612</v>
      </c>
      <c r="B1061" s="6">
        <v>44664</v>
      </c>
      <c r="C1061" t="s">
        <v>16613</v>
      </c>
      <c r="D1061" t="s">
        <v>373</v>
      </c>
      <c r="E1061">
        <v>135149712.40000001</v>
      </c>
      <c r="F1061">
        <v>124844772.5</v>
      </c>
      <c r="G1061">
        <v>4.6259049961757198E-2</v>
      </c>
      <c r="H1061">
        <v>3.947222</v>
      </c>
      <c r="I1061">
        <v>3.7903769999999999</v>
      </c>
      <c r="J1061">
        <v>3.4684539999999999</v>
      </c>
      <c r="K1061">
        <v>3.4684539999999999</v>
      </c>
      <c r="L1061">
        <v>86.367099999999994</v>
      </c>
      <c r="M1061">
        <v>84</v>
      </c>
      <c r="N1061">
        <v>3.7734749999999999</v>
      </c>
      <c r="O1061">
        <v>0.399600000000011</v>
      </c>
      <c r="P1061">
        <v>-0.36743138904233802</v>
      </c>
      <c r="Q1061">
        <v>-5.7196655919724204</v>
      </c>
      <c r="R1061">
        <v>92.296000000000006</v>
      </c>
      <c r="S1061">
        <v>92.796000000000006</v>
      </c>
      <c r="T1061">
        <v>92.296000000000006</v>
      </c>
      <c r="U1061">
        <v>92.796000000000006</v>
      </c>
      <c r="V1061" t="s">
        <v>11987</v>
      </c>
      <c r="W1061" t="s">
        <v>7831</v>
      </c>
      <c r="X1061" t="s">
        <v>14663</v>
      </c>
      <c r="Y1061" t="s">
        <v>625</v>
      </c>
      <c r="Z1061" t="s">
        <v>12267</v>
      </c>
      <c r="AA1061" t="s">
        <v>389</v>
      </c>
      <c r="AB1061" t="s">
        <v>11990</v>
      </c>
      <c r="AC1061">
        <v>92.375167000000005</v>
      </c>
      <c r="AD1061">
        <v>7.9167000000000001E-2</v>
      </c>
      <c r="AE1061" s="6">
        <v>44284</v>
      </c>
      <c r="AF1061" s="6">
        <v>46110</v>
      </c>
      <c r="AG1061" t="s">
        <v>2867</v>
      </c>
      <c r="AH1061">
        <v>3.947222</v>
      </c>
      <c r="AI1061">
        <v>3.7903772668849198</v>
      </c>
      <c r="AJ1061">
        <v>16.555968</v>
      </c>
      <c r="AK1061">
        <v>3.4684542790509498</v>
      </c>
      <c r="AL1061">
        <v>84</v>
      </c>
      <c r="AM1061">
        <v>76</v>
      </c>
      <c r="AN1061">
        <v>1.5</v>
      </c>
      <c r="AO1061" t="s">
        <v>11991</v>
      </c>
      <c r="AP1061">
        <v>1</v>
      </c>
      <c r="AQ1061">
        <v>4</v>
      </c>
      <c r="AR1061">
        <v>43.858996563548999</v>
      </c>
      <c r="AS1061">
        <v>0.32770235618278298</v>
      </c>
      <c r="AT1061">
        <v>7.0601567918345003</v>
      </c>
      <c r="AU1061">
        <v>2.7264340756725902</v>
      </c>
      <c r="AV1061">
        <v>12.5314155546117</v>
      </c>
    </row>
    <row r="1062" spans="1:48" x14ac:dyDescent="0.25">
      <c r="A1062" t="s">
        <v>20469</v>
      </c>
      <c r="B1062" s="6">
        <v>44664</v>
      </c>
      <c r="C1062" t="s">
        <v>20470</v>
      </c>
      <c r="D1062" t="s">
        <v>212</v>
      </c>
      <c r="E1062">
        <v>76021713</v>
      </c>
      <c r="F1062">
        <v>69950270.799999997</v>
      </c>
      <c r="G1062">
        <v>2.59188511233262E-2</v>
      </c>
      <c r="H1062">
        <v>4.4694440000000002</v>
      </c>
      <c r="I1062">
        <v>4.2389679999999998</v>
      </c>
      <c r="J1062">
        <v>3.7398310000000001</v>
      </c>
      <c r="K1062">
        <v>3.7398310000000001</v>
      </c>
      <c r="L1062">
        <v>111.311399999999</v>
      </c>
      <c r="M1062">
        <v>110</v>
      </c>
      <c r="N1062">
        <v>4.2175929999999999</v>
      </c>
      <c r="O1062">
        <v>5.6600000000006603E-2</v>
      </c>
      <c r="P1062">
        <v>-0.954304416533169</v>
      </c>
      <c r="Q1062">
        <v>-6.5171650458350703</v>
      </c>
      <c r="R1062">
        <v>91.956249999999997</v>
      </c>
      <c r="S1062">
        <v>92.389250000000004</v>
      </c>
      <c r="T1062">
        <v>91.956249999999997</v>
      </c>
      <c r="U1062">
        <v>92.389250000000004</v>
      </c>
      <c r="V1062" t="s">
        <v>11987</v>
      </c>
      <c r="W1062" t="s">
        <v>18953</v>
      </c>
      <c r="X1062" t="s">
        <v>14663</v>
      </c>
      <c r="Y1062" t="s">
        <v>625</v>
      </c>
      <c r="Z1062" t="s">
        <v>12267</v>
      </c>
      <c r="AA1062" t="s">
        <v>389</v>
      </c>
      <c r="AB1062" t="s">
        <v>11990</v>
      </c>
      <c r="AC1062">
        <v>92.013542000000001</v>
      </c>
      <c r="AD1062">
        <v>5.7292000000000003E-2</v>
      </c>
      <c r="AE1062" s="6">
        <v>44476</v>
      </c>
      <c r="AF1062" s="6">
        <v>46302</v>
      </c>
      <c r="AG1062" t="s">
        <v>18868</v>
      </c>
      <c r="AH1062">
        <v>4.4694440000000002</v>
      </c>
      <c r="AI1062">
        <v>4.2389681803330204</v>
      </c>
      <c r="AJ1062">
        <v>20.545833999999999</v>
      </c>
      <c r="AK1062">
        <v>3.7398310120987999</v>
      </c>
      <c r="AL1062">
        <v>110</v>
      </c>
      <c r="AM1062">
        <v>103</v>
      </c>
      <c r="AN1062">
        <v>1.875</v>
      </c>
      <c r="AO1062" t="s">
        <v>11991</v>
      </c>
      <c r="AP1062">
        <v>1</v>
      </c>
      <c r="AQ1062">
        <v>3</v>
      </c>
      <c r="AR1062">
        <v>54.927313382131203</v>
      </c>
      <c r="AS1062">
        <v>-1.7007634663301002E-2</v>
      </c>
      <c r="AT1062">
        <v>-0.63160418123487705</v>
      </c>
      <c r="AU1062">
        <v>-0.20321301487850699</v>
      </c>
      <c r="AV1062">
        <v>2.7435777361442799</v>
      </c>
    </row>
    <row r="1063" spans="1:48" x14ac:dyDescent="0.25">
      <c r="A1063" t="s">
        <v>17803</v>
      </c>
      <c r="B1063" s="6">
        <v>44664</v>
      </c>
      <c r="C1063" t="s">
        <v>17804</v>
      </c>
      <c r="D1063" t="s">
        <v>212</v>
      </c>
      <c r="E1063">
        <v>50681142</v>
      </c>
      <c r="F1063">
        <v>48308476</v>
      </c>
      <c r="G1063">
        <v>1.7899862024969501E-2</v>
      </c>
      <c r="H1063">
        <v>2.2777780000000001</v>
      </c>
      <c r="I1063">
        <v>2.2302119999999999</v>
      </c>
      <c r="J1063">
        <v>3.0439080000000001</v>
      </c>
      <c r="K1063">
        <v>3.0439080000000001</v>
      </c>
      <c r="L1063">
        <v>63.924100000000003</v>
      </c>
      <c r="M1063">
        <v>60</v>
      </c>
      <c r="N1063">
        <v>2.2214580000000002</v>
      </c>
      <c r="O1063">
        <v>5.1099999999992797E-2</v>
      </c>
      <c r="P1063">
        <v>-0.14349292234807601</v>
      </c>
      <c r="Q1063">
        <v>-3.6777975910179901</v>
      </c>
      <c r="R1063">
        <v>95.123999999999995</v>
      </c>
      <c r="S1063">
        <v>95.260999999999996</v>
      </c>
      <c r="T1063">
        <v>95.123999999999995</v>
      </c>
      <c r="U1063">
        <v>95.260999999999996</v>
      </c>
      <c r="V1063" t="s">
        <v>11987</v>
      </c>
      <c r="W1063" t="s">
        <v>17664</v>
      </c>
      <c r="X1063" t="s">
        <v>14663</v>
      </c>
      <c r="Y1063" t="s">
        <v>625</v>
      </c>
      <c r="Z1063" t="s">
        <v>12266</v>
      </c>
      <c r="AA1063" t="s">
        <v>350</v>
      </c>
      <c r="AB1063" t="s">
        <v>11990</v>
      </c>
      <c r="AC1063">
        <v>95.318444</v>
      </c>
      <c r="AD1063">
        <v>0.19444400000000001</v>
      </c>
      <c r="AE1063" s="6">
        <v>44405</v>
      </c>
      <c r="AF1063" s="6">
        <v>45501</v>
      </c>
      <c r="AG1063" t="s">
        <v>2835</v>
      </c>
      <c r="AH1063">
        <v>2.2777780000000001</v>
      </c>
      <c r="AI1063">
        <v>2.2302116905464202</v>
      </c>
      <c r="AJ1063">
        <v>6.0193349999999999</v>
      </c>
      <c r="AK1063">
        <v>3.04390829786862</v>
      </c>
      <c r="AL1063">
        <v>60</v>
      </c>
      <c r="AM1063">
        <v>39</v>
      </c>
      <c r="AN1063">
        <v>0.875</v>
      </c>
      <c r="AO1063" t="s">
        <v>11991</v>
      </c>
      <c r="AP1063">
        <v>1</v>
      </c>
      <c r="AQ1063">
        <v>4</v>
      </c>
      <c r="AR1063">
        <v>37.017157266194502</v>
      </c>
      <c r="AS1063">
        <v>7.1668014398341001E-2</v>
      </c>
      <c r="AT1063">
        <v>1.59285137958398</v>
      </c>
      <c r="AU1063">
        <v>0.64732845628286295</v>
      </c>
      <c r="AV1063">
        <v>5.6071448419802996</v>
      </c>
    </row>
    <row r="1064" spans="1:48" x14ac:dyDescent="0.25">
      <c r="A1064" t="s">
        <v>14756</v>
      </c>
      <c r="B1064" s="6">
        <v>44664</v>
      </c>
      <c r="C1064" t="s">
        <v>14757</v>
      </c>
      <c r="D1064" t="s">
        <v>212</v>
      </c>
      <c r="E1064">
        <v>84468570.400000006</v>
      </c>
      <c r="F1064">
        <v>79531852.099999994</v>
      </c>
      <c r="G1064">
        <v>2.9469138719633099E-2</v>
      </c>
      <c r="H1064">
        <v>3.2555559999999999</v>
      </c>
      <c r="I1064">
        <v>3.1534270000000002</v>
      </c>
      <c r="J1064">
        <v>3.17137</v>
      </c>
      <c r="K1064">
        <v>3.17137</v>
      </c>
      <c r="L1064">
        <v>59.563699999999997</v>
      </c>
      <c r="M1064">
        <v>58</v>
      </c>
      <c r="N1064">
        <v>3.1381899999999998</v>
      </c>
      <c r="O1064">
        <v>0.39549999999999302</v>
      </c>
      <c r="P1064">
        <v>0.38339810642611299</v>
      </c>
      <c r="Q1064">
        <v>-4.8062476936525202</v>
      </c>
      <c r="R1064">
        <v>93.85</v>
      </c>
      <c r="S1064">
        <v>94.1</v>
      </c>
      <c r="T1064">
        <v>93.85</v>
      </c>
      <c r="U1064">
        <v>94.1</v>
      </c>
      <c r="V1064" t="s">
        <v>11987</v>
      </c>
      <c r="W1064" t="s">
        <v>7809</v>
      </c>
      <c r="X1064" t="s">
        <v>14663</v>
      </c>
      <c r="Y1064" t="s">
        <v>625</v>
      </c>
      <c r="Z1064" t="s">
        <v>12266</v>
      </c>
      <c r="AA1064" t="s">
        <v>350</v>
      </c>
      <c r="AB1064" t="s">
        <v>11990</v>
      </c>
      <c r="AC1064">
        <v>94.155556000000004</v>
      </c>
      <c r="AD1064">
        <v>0.30555599999999999</v>
      </c>
      <c r="AE1064" s="6">
        <v>44032</v>
      </c>
      <c r="AF1064" s="6">
        <v>45858</v>
      </c>
      <c r="AG1064" t="s">
        <v>2835</v>
      </c>
      <c r="AH1064">
        <v>3.2555559999999999</v>
      </c>
      <c r="AI1064">
        <v>3.15342740128815</v>
      </c>
      <c r="AJ1064">
        <v>11.682076</v>
      </c>
      <c r="AK1064">
        <v>3.1713698330661502</v>
      </c>
      <c r="AL1064">
        <v>58</v>
      </c>
      <c r="AM1064">
        <v>46</v>
      </c>
      <c r="AN1064">
        <v>1.25</v>
      </c>
      <c r="AO1064" t="s">
        <v>11991</v>
      </c>
      <c r="AP1064">
        <v>1</v>
      </c>
      <c r="AQ1064">
        <v>4</v>
      </c>
      <c r="AR1064">
        <v>37.017157266194502</v>
      </c>
      <c r="AS1064">
        <v>7.1668014398341001E-2</v>
      </c>
      <c r="AT1064">
        <v>1.59285137958398</v>
      </c>
      <c r="AU1064">
        <v>0.64732845628286295</v>
      </c>
      <c r="AV1064">
        <v>5.6071448419802996</v>
      </c>
    </row>
    <row r="1065" spans="1:48" x14ac:dyDescent="0.25">
      <c r="A1065" t="s">
        <v>17805</v>
      </c>
      <c r="B1065" s="6">
        <v>44664</v>
      </c>
      <c r="C1065" t="s">
        <v>17806</v>
      </c>
      <c r="D1065" t="s">
        <v>212</v>
      </c>
      <c r="E1065">
        <v>50681142</v>
      </c>
      <c r="F1065">
        <v>46495274</v>
      </c>
      <c r="G1065">
        <v>1.7228011697960101E-2</v>
      </c>
      <c r="H1065">
        <v>4.2777779999999996</v>
      </c>
      <c r="I1065">
        <v>4.111472</v>
      </c>
      <c r="J1065">
        <v>3.309364</v>
      </c>
      <c r="K1065">
        <v>3.309364</v>
      </c>
      <c r="L1065">
        <v>69.069699999999997</v>
      </c>
      <c r="M1065">
        <v>67</v>
      </c>
      <c r="N1065">
        <v>4.0928339999999999</v>
      </c>
      <c r="O1065">
        <v>4.6799999999991203E-2</v>
      </c>
      <c r="P1065">
        <v>-1.03814080256404</v>
      </c>
      <c r="Q1065">
        <v>-6.5259073327171899</v>
      </c>
      <c r="R1065">
        <v>91.462999999999994</v>
      </c>
      <c r="S1065">
        <v>91.846999999999994</v>
      </c>
      <c r="T1065">
        <v>91.462999999999994</v>
      </c>
      <c r="U1065">
        <v>91.846999999999994</v>
      </c>
      <c r="V1065" t="s">
        <v>11987</v>
      </c>
      <c r="W1065" t="s">
        <v>17662</v>
      </c>
      <c r="X1065" t="s">
        <v>14663</v>
      </c>
      <c r="Y1065" t="s">
        <v>625</v>
      </c>
      <c r="Z1065" t="s">
        <v>12266</v>
      </c>
      <c r="AA1065" t="s">
        <v>350</v>
      </c>
      <c r="AB1065" t="s">
        <v>11990</v>
      </c>
      <c r="AC1065">
        <v>91.740778000000006</v>
      </c>
      <c r="AD1065">
        <v>0.27777800000000002</v>
      </c>
      <c r="AE1065" s="6">
        <v>44405</v>
      </c>
      <c r="AF1065" s="6">
        <v>46231</v>
      </c>
      <c r="AG1065" t="s">
        <v>2835</v>
      </c>
      <c r="AH1065">
        <v>4.2777779999999996</v>
      </c>
      <c r="AI1065">
        <v>4.11147242118499</v>
      </c>
      <c r="AJ1065">
        <v>19.295667000000002</v>
      </c>
      <c r="AK1065">
        <v>3.3093635958888301</v>
      </c>
      <c r="AL1065">
        <v>67</v>
      </c>
      <c r="AM1065">
        <v>60</v>
      </c>
      <c r="AN1065">
        <v>1.25</v>
      </c>
      <c r="AO1065" t="s">
        <v>11991</v>
      </c>
      <c r="AP1065">
        <v>1</v>
      </c>
      <c r="AQ1065">
        <v>4</v>
      </c>
      <c r="AR1065">
        <v>37.017157266194502</v>
      </c>
      <c r="AS1065">
        <v>7.1668014398341001E-2</v>
      </c>
      <c r="AT1065">
        <v>1.59285137958398</v>
      </c>
      <c r="AU1065">
        <v>0.64732845628286295</v>
      </c>
      <c r="AV1065">
        <v>5.6071448419802996</v>
      </c>
    </row>
    <row r="1066" spans="1:48" x14ac:dyDescent="0.25">
      <c r="A1066" t="s">
        <v>14758</v>
      </c>
      <c r="B1066" s="6">
        <v>44664</v>
      </c>
      <c r="C1066" t="s">
        <v>14759</v>
      </c>
      <c r="D1066" t="s">
        <v>373</v>
      </c>
      <c r="E1066">
        <v>101362284</v>
      </c>
      <c r="F1066">
        <v>103189494.3</v>
      </c>
      <c r="G1066">
        <v>3.8235064820735999E-2</v>
      </c>
      <c r="H1066">
        <v>1.3194440000000001</v>
      </c>
      <c r="I1066">
        <v>1.27796</v>
      </c>
      <c r="J1066">
        <v>2.8938739999999998</v>
      </c>
      <c r="K1066">
        <v>2.8938739999999998</v>
      </c>
      <c r="L1066">
        <v>101.09299999999899</v>
      </c>
      <c r="M1066">
        <v>95</v>
      </c>
      <c r="N1066">
        <v>1.272831</v>
      </c>
      <c r="O1066">
        <v>6.4899999999989896E-2</v>
      </c>
      <c r="P1066">
        <v>4.1957802387071398E-2</v>
      </c>
      <c r="Q1066">
        <v>-1.9405013069688699</v>
      </c>
      <c r="R1066">
        <v>101.10299999999999</v>
      </c>
      <c r="S1066">
        <v>101.258</v>
      </c>
      <c r="T1066">
        <v>101.10299999999999</v>
      </c>
      <c r="U1066">
        <v>101.258</v>
      </c>
      <c r="V1066" t="s">
        <v>11987</v>
      </c>
      <c r="W1066" t="s">
        <v>6546</v>
      </c>
      <c r="X1066" t="s">
        <v>14663</v>
      </c>
      <c r="Y1066" t="s">
        <v>625</v>
      </c>
      <c r="Z1066" t="s">
        <v>12267</v>
      </c>
      <c r="AA1066" t="s">
        <v>11839</v>
      </c>
      <c r="AB1066" t="s">
        <v>11990</v>
      </c>
      <c r="AC1066">
        <v>101.80265300000001</v>
      </c>
      <c r="AD1066">
        <v>0.69965299999999997</v>
      </c>
      <c r="AE1066" s="6">
        <v>43325</v>
      </c>
      <c r="AF1066" s="6">
        <v>45151</v>
      </c>
      <c r="AG1066" t="s">
        <v>2522</v>
      </c>
      <c r="AH1066">
        <v>1.3194440000000001</v>
      </c>
      <c r="AI1066">
        <v>1.27796016403051</v>
      </c>
      <c r="AJ1066">
        <v>2.7710379999999999</v>
      </c>
      <c r="AK1066">
        <v>2.8938736493112298</v>
      </c>
      <c r="AL1066">
        <v>95</v>
      </c>
      <c r="AM1066">
        <v>59</v>
      </c>
      <c r="AN1066">
        <v>3.875</v>
      </c>
      <c r="AO1066" t="s">
        <v>11991</v>
      </c>
      <c r="AP1066">
        <v>1</v>
      </c>
      <c r="AQ1066">
        <v>2</v>
      </c>
      <c r="AR1066">
        <v>71.858122717446193</v>
      </c>
      <c r="AS1066">
        <v>0.111671334618677</v>
      </c>
      <c r="AT1066">
        <v>3.87877521679816</v>
      </c>
      <c r="AU1066">
        <v>1.56144354635476</v>
      </c>
      <c r="AV1066">
        <v>10.3438367767813</v>
      </c>
    </row>
    <row r="1067" spans="1:48" x14ac:dyDescent="0.25">
      <c r="A1067" t="s">
        <v>14760</v>
      </c>
      <c r="B1067" s="6">
        <v>44664</v>
      </c>
      <c r="C1067" t="s">
        <v>14761</v>
      </c>
      <c r="D1067" t="s">
        <v>446</v>
      </c>
      <c r="E1067">
        <v>337874281.60000002</v>
      </c>
      <c r="F1067">
        <v>309874075.60000002</v>
      </c>
      <c r="G1067">
        <v>0.114818426564123</v>
      </c>
      <c r="H1067">
        <v>3.7527780000000002</v>
      </c>
      <c r="I1067">
        <v>3.5969329999999999</v>
      </c>
      <c r="J1067">
        <v>3.8055409999999998</v>
      </c>
      <c r="K1067">
        <v>3.8055409999999998</v>
      </c>
      <c r="L1067">
        <v>120.892399999999</v>
      </c>
      <c r="M1067">
        <v>118</v>
      </c>
      <c r="N1067">
        <v>3.5756009999999998</v>
      </c>
      <c r="O1067">
        <v>3.5600000000002199E-2</v>
      </c>
      <c r="P1067">
        <v>-0.67112717378684505</v>
      </c>
      <c r="Q1067">
        <v>-6.2443651417157602</v>
      </c>
      <c r="R1067">
        <v>91.341999999999999</v>
      </c>
      <c r="S1067">
        <v>92.006</v>
      </c>
      <c r="T1067">
        <v>91.341999999999999</v>
      </c>
      <c r="U1067">
        <v>92.006</v>
      </c>
      <c r="V1067" t="s">
        <v>11987</v>
      </c>
      <c r="W1067" t="s">
        <v>6718</v>
      </c>
      <c r="X1067" t="s">
        <v>14663</v>
      </c>
      <c r="Y1067" t="s">
        <v>625</v>
      </c>
      <c r="Z1067" t="s">
        <v>11838</v>
      </c>
      <c r="AA1067" t="s">
        <v>374</v>
      </c>
      <c r="AB1067" t="s">
        <v>11990</v>
      </c>
      <c r="AC1067">
        <v>91.712833000000003</v>
      </c>
      <c r="AD1067">
        <v>0.37083300000000002</v>
      </c>
      <c r="AE1067" s="6">
        <v>44215</v>
      </c>
      <c r="AF1067" s="6">
        <v>46041</v>
      </c>
      <c r="AG1067" t="s">
        <v>3570</v>
      </c>
      <c r="AH1067">
        <v>3.7527780000000002</v>
      </c>
      <c r="AI1067">
        <v>3.5969333611749899</v>
      </c>
      <c r="AJ1067">
        <v>15.035539</v>
      </c>
      <c r="AK1067">
        <v>3.80554084447874</v>
      </c>
      <c r="AL1067">
        <v>118</v>
      </c>
      <c r="AM1067">
        <v>109</v>
      </c>
      <c r="AN1067">
        <v>1.5</v>
      </c>
      <c r="AO1067" t="s">
        <v>11991</v>
      </c>
      <c r="AP1067">
        <v>1</v>
      </c>
      <c r="AQ1067">
        <v>2</v>
      </c>
      <c r="AR1067">
        <v>77.740542759542393</v>
      </c>
      <c r="AS1067">
        <v>-5.1432365724366396E-3</v>
      </c>
      <c r="AT1067">
        <v>0.13937048015043199</v>
      </c>
      <c r="AU1067">
        <v>-0.146154464631365</v>
      </c>
      <c r="AV1067">
        <v>2.75088814798998</v>
      </c>
    </row>
    <row r="1068" spans="1:48" x14ac:dyDescent="0.25">
      <c r="A1068" t="s">
        <v>14762</v>
      </c>
      <c r="B1068" s="6">
        <v>44664</v>
      </c>
      <c r="C1068" t="s">
        <v>14763</v>
      </c>
      <c r="D1068" t="s">
        <v>446</v>
      </c>
      <c r="E1068">
        <v>168937140.80000001</v>
      </c>
      <c r="F1068">
        <v>161936760.69999999</v>
      </c>
      <c r="G1068">
        <v>6.0002838350993397E-2</v>
      </c>
      <c r="H1068">
        <v>1.7527779999999999</v>
      </c>
      <c r="I1068">
        <v>1.7149540000000001</v>
      </c>
      <c r="J1068">
        <v>3.50447</v>
      </c>
      <c r="K1068">
        <v>3.50447</v>
      </c>
      <c r="L1068">
        <v>132.85919999999999</v>
      </c>
      <c r="M1068">
        <v>127</v>
      </c>
      <c r="N1068">
        <v>1.7074860000000001</v>
      </c>
      <c r="O1068">
        <v>5.3299999999989398E-2</v>
      </c>
      <c r="P1068">
        <v>1.24058524132886E-2</v>
      </c>
      <c r="Q1068">
        <v>-3.0638043624054299</v>
      </c>
      <c r="R1068">
        <v>95.608999999999995</v>
      </c>
      <c r="S1068">
        <v>95.777000000000001</v>
      </c>
      <c r="T1068">
        <v>95.608999999999995</v>
      </c>
      <c r="U1068">
        <v>95.777000000000001</v>
      </c>
      <c r="V1068" t="s">
        <v>11987</v>
      </c>
      <c r="W1068" t="s">
        <v>6711</v>
      </c>
      <c r="X1068" t="s">
        <v>14663</v>
      </c>
      <c r="Y1068" t="s">
        <v>625</v>
      </c>
      <c r="Z1068" t="s">
        <v>11838</v>
      </c>
      <c r="AA1068" t="s">
        <v>374</v>
      </c>
      <c r="AB1068" t="s">
        <v>11990</v>
      </c>
      <c r="AC1068">
        <v>95.856222000000002</v>
      </c>
      <c r="AD1068">
        <v>0.247222</v>
      </c>
      <c r="AE1068" s="6">
        <v>44215</v>
      </c>
      <c r="AF1068" s="6">
        <v>45310</v>
      </c>
      <c r="AG1068" t="s">
        <v>3570</v>
      </c>
      <c r="AH1068">
        <v>1.7527779999999999</v>
      </c>
      <c r="AI1068">
        <v>1.71495413954565</v>
      </c>
      <c r="AJ1068">
        <v>3.9926620000000002</v>
      </c>
      <c r="AK1068">
        <v>3.50446979560577</v>
      </c>
      <c r="AL1068">
        <v>127</v>
      </c>
      <c r="AM1068">
        <v>96</v>
      </c>
      <c r="AN1068">
        <v>1</v>
      </c>
      <c r="AO1068" t="s">
        <v>11991</v>
      </c>
      <c r="AP1068">
        <v>1</v>
      </c>
      <c r="AQ1068">
        <v>2</v>
      </c>
      <c r="AR1068">
        <v>77.740542759542393</v>
      </c>
      <c r="AS1068">
        <v>-5.1432365724366396E-3</v>
      </c>
      <c r="AT1068">
        <v>0.13937048015043199</v>
      </c>
      <c r="AU1068">
        <v>-0.146154464631365</v>
      </c>
      <c r="AV1068">
        <v>2.75088814798998</v>
      </c>
    </row>
    <row r="1069" spans="1:48" x14ac:dyDescent="0.25">
      <c r="A1069" t="s">
        <v>14764</v>
      </c>
      <c r="B1069" s="6">
        <v>44664</v>
      </c>
      <c r="C1069" t="s">
        <v>14765</v>
      </c>
      <c r="D1069" t="s">
        <v>446</v>
      </c>
      <c r="E1069">
        <v>337874281.60000002</v>
      </c>
      <c r="F1069">
        <v>289808803.19999999</v>
      </c>
      <c r="G1069">
        <v>0.10738359033495699</v>
      </c>
      <c r="H1069">
        <v>8.7527779999999993</v>
      </c>
      <c r="I1069">
        <v>7.6926540000000001</v>
      </c>
      <c r="J1069">
        <v>4.2273560000000003</v>
      </c>
      <c r="K1069">
        <v>4.2273560000000003</v>
      </c>
      <c r="L1069">
        <v>153.1199</v>
      </c>
      <c r="M1069">
        <v>153</v>
      </c>
      <c r="N1069">
        <v>7.6605480000000004</v>
      </c>
      <c r="O1069">
        <v>0.44779999999999798</v>
      </c>
      <c r="P1069">
        <v>-1.44842989181617</v>
      </c>
      <c r="Q1069">
        <v>-10.8129735451825</v>
      </c>
      <c r="R1069">
        <v>85.186999999999998</v>
      </c>
      <c r="S1069">
        <v>86.561999999999998</v>
      </c>
      <c r="T1069">
        <v>85.186999999999998</v>
      </c>
      <c r="U1069">
        <v>86.561999999999998</v>
      </c>
      <c r="V1069" t="s">
        <v>11987</v>
      </c>
      <c r="W1069" t="s">
        <v>6723</v>
      </c>
      <c r="X1069" t="s">
        <v>14663</v>
      </c>
      <c r="Y1069" t="s">
        <v>625</v>
      </c>
      <c r="Z1069" t="s">
        <v>11838</v>
      </c>
      <c r="AA1069" t="s">
        <v>374</v>
      </c>
      <c r="AB1069" t="s">
        <v>11990</v>
      </c>
      <c r="AC1069">
        <v>85.774152999999998</v>
      </c>
      <c r="AD1069">
        <v>0.58715300000000004</v>
      </c>
      <c r="AE1069" s="6">
        <v>44215</v>
      </c>
      <c r="AF1069" s="6">
        <v>47867</v>
      </c>
      <c r="AG1069" t="s">
        <v>3570</v>
      </c>
      <c r="AH1069">
        <v>8.7527779999999993</v>
      </c>
      <c r="AI1069">
        <v>7.6926535234541502</v>
      </c>
      <c r="AJ1069">
        <v>67.519861000000006</v>
      </c>
      <c r="AK1069">
        <v>4.22735591630647</v>
      </c>
      <c r="AL1069">
        <v>153</v>
      </c>
      <c r="AM1069">
        <v>149</v>
      </c>
      <c r="AN1069">
        <v>2.375</v>
      </c>
      <c r="AO1069" t="s">
        <v>11991</v>
      </c>
      <c r="AP1069">
        <v>1</v>
      </c>
      <c r="AQ1069">
        <v>2</v>
      </c>
      <c r="AR1069">
        <v>77.740542759542393</v>
      </c>
      <c r="AS1069">
        <v>-5.1432365724366396E-3</v>
      </c>
      <c r="AT1069">
        <v>0.13937048015043199</v>
      </c>
      <c r="AU1069">
        <v>-0.146154464631365</v>
      </c>
      <c r="AV1069">
        <v>2.75088814798998</v>
      </c>
    </row>
    <row r="1070" spans="1:48" x14ac:dyDescent="0.25">
      <c r="A1070" t="s">
        <v>14766</v>
      </c>
      <c r="B1070" s="6">
        <v>44664</v>
      </c>
      <c r="C1070" t="s">
        <v>14767</v>
      </c>
      <c r="D1070" t="s">
        <v>446</v>
      </c>
      <c r="E1070">
        <v>168937140.80000001</v>
      </c>
      <c r="F1070">
        <v>167610279.80000001</v>
      </c>
      <c r="G1070">
        <v>6.2105061743516397E-2</v>
      </c>
      <c r="H1070">
        <v>2.4138890000000002</v>
      </c>
      <c r="I1070">
        <v>2.3145889999999998</v>
      </c>
      <c r="J1070">
        <v>3.3542939999999999</v>
      </c>
      <c r="K1070">
        <v>3.3542939999999999</v>
      </c>
      <c r="L1070">
        <v>91.941099999999906</v>
      </c>
      <c r="M1070">
        <v>88</v>
      </c>
      <c r="N1070">
        <v>2.301669</v>
      </c>
      <c r="O1070">
        <v>0.159799999999998</v>
      </c>
      <c r="P1070">
        <v>-0.13420792540792501</v>
      </c>
      <c r="Q1070">
        <v>-3.3790929369161899</v>
      </c>
      <c r="R1070">
        <v>98.956249999999997</v>
      </c>
      <c r="S1070">
        <v>99.183250000000001</v>
      </c>
      <c r="T1070">
        <v>98.956249999999997</v>
      </c>
      <c r="U1070">
        <v>99.183250000000001</v>
      </c>
      <c r="V1070" t="s">
        <v>11987</v>
      </c>
      <c r="W1070" t="s">
        <v>6713</v>
      </c>
      <c r="X1070" t="s">
        <v>14663</v>
      </c>
      <c r="Y1070" t="s">
        <v>625</v>
      </c>
      <c r="Z1070" t="s">
        <v>11838</v>
      </c>
      <c r="AA1070" t="s">
        <v>374</v>
      </c>
      <c r="AB1070" t="s">
        <v>11990</v>
      </c>
      <c r="AC1070">
        <v>99.214583000000005</v>
      </c>
      <c r="AD1070">
        <v>0.25833299999999998</v>
      </c>
      <c r="AE1070" s="6">
        <v>43725</v>
      </c>
      <c r="AF1070" s="6">
        <v>45552</v>
      </c>
      <c r="AG1070" t="s">
        <v>3570</v>
      </c>
      <c r="AH1070">
        <v>2.4138890000000002</v>
      </c>
      <c r="AI1070">
        <v>2.31458885285811</v>
      </c>
      <c r="AJ1070">
        <v>6.5216750000000001</v>
      </c>
      <c r="AK1070">
        <v>3.3542936159808101</v>
      </c>
      <c r="AL1070">
        <v>88</v>
      </c>
      <c r="AM1070">
        <v>69</v>
      </c>
      <c r="AN1070">
        <v>3</v>
      </c>
      <c r="AO1070" t="s">
        <v>11991</v>
      </c>
      <c r="AP1070">
        <v>1</v>
      </c>
      <c r="AQ1070">
        <v>2</v>
      </c>
      <c r="AR1070">
        <v>77.740542759542393</v>
      </c>
      <c r="AS1070">
        <v>-5.1432365724366396E-3</v>
      </c>
      <c r="AT1070">
        <v>0.13937048015043199</v>
      </c>
      <c r="AU1070">
        <v>-0.146154464631365</v>
      </c>
      <c r="AV1070">
        <v>2.75088814798998</v>
      </c>
    </row>
    <row r="1071" spans="1:48" x14ac:dyDescent="0.25">
      <c r="A1071" t="s">
        <v>14768</v>
      </c>
      <c r="B1071" s="6">
        <v>44664</v>
      </c>
      <c r="C1071" t="s">
        <v>14769</v>
      </c>
      <c r="D1071" t="s">
        <v>223</v>
      </c>
      <c r="E1071">
        <v>101362284</v>
      </c>
      <c r="F1071">
        <v>97894821.200000003</v>
      </c>
      <c r="G1071">
        <v>3.6273216180288302E-2</v>
      </c>
      <c r="H1071">
        <v>1.772222</v>
      </c>
      <c r="I1071">
        <v>1.723093</v>
      </c>
      <c r="J1071">
        <v>3.6923240000000002</v>
      </c>
      <c r="K1071">
        <v>3.6923240000000002</v>
      </c>
      <c r="L1071">
        <v>150.33019999999999</v>
      </c>
      <c r="M1071">
        <v>145</v>
      </c>
      <c r="N1071">
        <v>1.7158199999999999</v>
      </c>
      <c r="O1071">
        <v>5.29000000000001E-2</v>
      </c>
      <c r="P1071">
        <v>-0.14144882321274199</v>
      </c>
      <c r="Q1071">
        <v>-2.6692530486471302</v>
      </c>
      <c r="R1071">
        <v>96.209000000000003</v>
      </c>
      <c r="S1071">
        <v>96.483000000000004</v>
      </c>
      <c r="T1071">
        <v>96.209000000000003</v>
      </c>
      <c r="U1071">
        <v>96.483000000000004</v>
      </c>
      <c r="V1071" t="s">
        <v>11987</v>
      </c>
      <c r="W1071" t="s">
        <v>9178</v>
      </c>
      <c r="X1071" t="s">
        <v>14663</v>
      </c>
      <c r="Y1071" t="s">
        <v>625</v>
      </c>
      <c r="Z1071" t="s">
        <v>11839</v>
      </c>
      <c r="AA1071" t="s">
        <v>256</v>
      </c>
      <c r="AB1071" t="s">
        <v>11990</v>
      </c>
      <c r="AC1071">
        <v>96.579138999999998</v>
      </c>
      <c r="AD1071">
        <v>0.370139</v>
      </c>
      <c r="AE1071" s="6">
        <v>44222</v>
      </c>
      <c r="AF1071" s="6">
        <v>45317</v>
      </c>
      <c r="AG1071" t="s">
        <v>1671</v>
      </c>
      <c r="AH1071">
        <v>1.772222</v>
      </c>
      <c r="AI1071">
        <v>1.7230927546416499</v>
      </c>
      <c r="AJ1071">
        <v>4.0201710000000004</v>
      </c>
      <c r="AK1071">
        <v>3.6923243357944</v>
      </c>
      <c r="AL1071">
        <v>145</v>
      </c>
      <c r="AM1071">
        <v>115</v>
      </c>
      <c r="AN1071">
        <v>1.625</v>
      </c>
      <c r="AO1071" t="s">
        <v>11991</v>
      </c>
      <c r="AP1071">
        <v>1</v>
      </c>
      <c r="AQ1071">
        <v>2</v>
      </c>
      <c r="AR1071">
        <v>56.685928127674302</v>
      </c>
      <c r="AS1071">
        <v>7.0295246253948502E-3</v>
      </c>
      <c r="AT1071">
        <v>1.2563586612630999</v>
      </c>
      <c r="AU1071">
        <v>0.42089164684507002</v>
      </c>
      <c r="AV1071">
        <v>5.4752127945742304</v>
      </c>
    </row>
    <row r="1072" spans="1:48" x14ac:dyDescent="0.25">
      <c r="A1072" t="s">
        <v>14770</v>
      </c>
      <c r="B1072" s="6">
        <v>44664</v>
      </c>
      <c r="C1072" t="s">
        <v>14771</v>
      </c>
      <c r="D1072" t="s">
        <v>223</v>
      </c>
      <c r="E1072">
        <v>236511996.80000001</v>
      </c>
      <c r="F1072">
        <v>218688518.90000001</v>
      </c>
      <c r="G1072">
        <v>8.1031211150829799E-2</v>
      </c>
      <c r="H1072">
        <v>3.7722220000000002</v>
      </c>
      <c r="I1072">
        <v>3.563104</v>
      </c>
      <c r="J1072">
        <v>4.3557329999999999</v>
      </c>
      <c r="K1072">
        <v>4.3557329999999999</v>
      </c>
      <c r="L1072">
        <v>175.82999999999899</v>
      </c>
      <c r="M1072">
        <v>174</v>
      </c>
      <c r="N1072">
        <v>3.5423019999999998</v>
      </c>
      <c r="O1072">
        <v>4.2900000000001201E-2</v>
      </c>
      <c r="P1072">
        <v>-0.64723750760501397</v>
      </c>
      <c r="Q1072">
        <v>-5.40785942851379</v>
      </c>
      <c r="R1072">
        <v>91.98</v>
      </c>
      <c r="S1072">
        <v>92.313999999999993</v>
      </c>
      <c r="T1072">
        <v>91.98</v>
      </c>
      <c r="U1072">
        <v>92.313999999999993</v>
      </c>
      <c r="V1072" t="s">
        <v>11987</v>
      </c>
      <c r="W1072" t="s">
        <v>9180</v>
      </c>
      <c r="X1072" t="s">
        <v>14663</v>
      </c>
      <c r="Y1072" t="s">
        <v>625</v>
      </c>
      <c r="Z1072" t="s">
        <v>11839</v>
      </c>
      <c r="AA1072" t="s">
        <v>256</v>
      </c>
      <c r="AB1072" t="s">
        <v>11990</v>
      </c>
      <c r="AC1072">
        <v>92.464027999999999</v>
      </c>
      <c r="AD1072">
        <v>0.48402800000000001</v>
      </c>
      <c r="AE1072" s="6">
        <v>44222</v>
      </c>
      <c r="AF1072" s="6">
        <v>46048</v>
      </c>
      <c r="AG1072" t="s">
        <v>1671</v>
      </c>
      <c r="AH1072">
        <v>3.7722220000000002</v>
      </c>
      <c r="AI1072">
        <v>3.5631036125636002</v>
      </c>
      <c r="AJ1072">
        <v>14.866197</v>
      </c>
      <c r="AK1072">
        <v>4.3557330053800003</v>
      </c>
      <c r="AL1072">
        <v>174</v>
      </c>
      <c r="AM1072">
        <v>164</v>
      </c>
      <c r="AN1072">
        <v>2.125</v>
      </c>
      <c r="AO1072" t="s">
        <v>11991</v>
      </c>
      <c r="AP1072">
        <v>1</v>
      </c>
      <c r="AQ1072">
        <v>2</v>
      </c>
      <c r="AR1072">
        <v>56.685928127674302</v>
      </c>
      <c r="AS1072">
        <v>7.0295246253948502E-3</v>
      </c>
      <c r="AT1072">
        <v>1.2563586612630999</v>
      </c>
      <c r="AU1072">
        <v>0.42089164684507002</v>
      </c>
      <c r="AV1072">
        <v>5.4752127945742304</v>
      </c>
    </row>
    <row r="1073" spans="1:48" x14ac:dyDescent="0.25">
      <c r="A1073" t="s">
        <v>14772</v>
      </c>
      <c r="B1073" s="6">
        <v>44664</v>
      </c>
      <c r="C1073" t="s">
        <v>14773</v>
      </c>
      <c r="D1073" t="s">
        <v>373</v>
      </c>
      <c r="E1073">
        <v>126702855.59999999</v>
      </c>
      <c r="F1073">
        <v>127841702.7</v>
      </c>
      <c r="G1073">
        <v>4.7369510084876401E-2</v>
      </c>
      <c r="H1073">
        <v>0.99444399999999999</v>
      </c>
      <c r="I1073">
        <v>0.97772899999999996</v>
      </c>
      <c r="J1073">
        <v>2.6820189999999999</v>
      </c>
      <c r="K1073">
        <v>2.6820189999999999</v>
      </c>
      <c r="L1073">
        <v>102.070799999999</v>
      </c>
      <c r="M1073">
        <v>101</v>
      </c>
      <c r="N1073">
        <v>0.97222900000000001</v>
      </c>
      <c r="O1073">
        <v>0.15110000000000401</v>
      </c>
      <c r="P1073">
        <v>4.1085698743947803E-2</v>
      </c>
      <c r="Q1073">
        <v>-1.32997157436504</v>
      </c>
      <c r="R1073">
        <v>100.878</v>
      </c>
      <c r="S1073">
        <v>101.041</v>
      </c>
      <c r="T1073">
        <v>100.878</v>
      </c>
      <c r="U1073">
        <v>101.041</v>
      </c>
      <c r="V1073" t="s">
        <v>11987</v>
      </c>
      <c r="W1073" t="s">
        <v>9185</v>
      </c>
      <c r="X1073" t="s">
        <v>14663</v>
      </c>
      <c r="Y1073" t="s">
        <v>625</v>
      </c>
      <c r="Z1073" t="s">
        <v>12267</v>
      </c>
      <c r="AA1073" t="s">
        <v>389</v>
      </c>
      <c r="AB1073" t="s">
        <v>11990</v>
      </c>
      <c r="AC1073">
        <v>100.898833</v>
      </c>
      <c r="AD1073">
        <v>2.0833000000000001E-2</v>
      </c>
      <c r="AE1073" s="6">
        <v>43206</v>
      </c>
      <c r="AF1073" s="6">
        <v>45032</v>
      </c>
      <c r="AG1073" t="s">
        <v>1674</v>
      </c>
      <c r="AH1073">
        <v>0.99444399999999999</v>
      </c>
      <c r="AI1073">
        <v>0.97772891700401898</v>
      </c>
      <c r="AJ1073">
        <v>1.92553</v>
      </c>
      <c r="AK1073">
        <v>2.6820189910636598</v>
      </c>
      <c r="AL1073">
        <v>101</v>
      </c>
      <c r="AM1073">
        <v>60</v>
      </c>
      <c r="AN1073">
        <v>3.75</v>
      </c>
      <c r="AO1073" t="s">
        <v>11991</v>
      </c>
      <c r="AP1073">
        <v>1</v>
      </c>
      <c r="AQ1073">
        <v>3</v>
      </c>
      <c r="AR1073">
        <v>47.820469785476298</v>
      </c>
      <c r="AS1073">
        <v>0.171867441845556</v>
      </c>
      <c r="AT1073">
        <v>1.8893856883665501</v>
      </c>
      <c r="AU1073">
        <v>1.36230955909725</v>
      </c>
      <c r="AV1073">
        <v>-1.27017022201271</v>
      </c>
    </row>
    <row r="1074" spans="1:48" x14ac:dyDescent="0.25">
      <c r="A1074" t="s">
        <v>14774</v>
      </c>
      <c r="B1074" s="6">
        <v>44664</v>
      </c>
      <c r="C1074" t="s">
        <v>14775</v>
      </c>
      <c r="D1074" t="s">
        <v>373</v>
      </c>
      <c r="E1074">
        <v>101362284.59999999</v>
      </c>
      <c r="F1074">
        <v>117752002.40000001</v>
      </c>
      <c r="G1074">
        <v>4.3630947887194703E-2</v>
      </c>
      <c r="H1074">
        <v>5.2555560000000003</v>
      </c>
      <c r="I1074">
        <v>4.4591940000000001</v>
      </c>
      <c r="J1074">
        <v>3.4224950000000001</v>
      </c>
      <c r="K1074">
        <v>3.4224950000000001</v>
      </c>
      <c r="L1074">
        <v>76.672300000000007</v>
      </c>
      <c r="M1074">
        <v>78</v>
      </c>
      <c r="N1074">
        <v>4.4407940000000004</v>
      </c>
      <c r="O1074">
        <v>0.225300000000006</v>
      </c>
      <c r="P1074">
        <v>-0.95267489922905502</v>
      </c>
      <c r="Q1074">
        <v>-6.4109423141924502</v>
      </c>
      <c r="R1074">
        <v>114.55</v>
      </c>
      <c r="S1074">
        <v>115.27800000000001</v>
      </c>
      <c r="T1074">
        <v>114.55</v>
      </c>
      <c r="U1074">
        <v>115.27800000000001</v>
      </c>
      <c r="V1074" t="s">
        <v>11987</v>
      </c>
      <c r="W1074" t="s">
        <v>9190</v>
      </c>
      <c r="X1074" t="s">
        <v>14663</v>
      </c>
      <c r="Y1074" t="s">
        <v>625</v>
      </c>
      <c r="Z1074" t="s">
        <v>12267</v>
      </c>
      <c r="AA1074" t="s">
        <v>389</v>
      </c>
      <c r="AB1074" t="s">
        <v>11990</v>
      </c>
      <c r="AC1074">
        <v>116.169444</v>
      </c>
      <c r="AD1074">
        <v>1.6194440000000001</v>
      </c>
      <c r="AE1074" s="6">
        <v>39283</v>
      </c>
      <c r="AF1074" s="6">
        <v>46588</v>
      </c>
      <c r="AG1074" t="s">
        <v>1674</v>
      </c>
      <c r="AH1074">
        <v>5.2555560000000003</v>
      </c>
      <c r="AI1074">
        <v>4.4591938370842303</v>
      </c>
      <c r="AJ1074">
        <v>24.105938999999999</v>
      </c>
      <c r="AK1074">
        <v>3.4224952682543899</v>
      </c>
      <c r="AL1074">
        <v>78</v>
      </c>
      <c r="AM1074">
        <v>72</v>
      </c>
      <c r="AN1074">
        <v>6.625</v>
      </c>
      <c r="AO1074" t="s">
        <v>11991</v>
      </c>
      <c r="AP1074">
        <v>1</v>
      </c>
      <c r="AQ1074">
        <v>3</v>
      </c>
      <c r="AR1074">
        <v>47.820469785476298</v>
      </c>
      <c r="AS1074">
        <v>0.171867441845556</v>
      </c>
      <c r="AT1074">
        <v>1.8893856883665501</v>
      </c>
      <c r="AU1074">
        <v>1.36230955909725</v>
      </c>
      <c r="AV1074">
        <v>-1.27017022201271</v>
      </c>
    </row>
    <row r="1075" spans="1:48" x14ac:dyDescent="0.25">
      <c r="A1075" t="s">
        <v>14776</v>
      </c>
      <c r="B1075" s="6">
        <v>44664</v>
      </c>
      <c r="C1075" t="s">
        <v>14777</v>
      </c>
      <c r="D1075" t="s">
        <v>212</v>
      </c>
      <c r="E1075">
        <v>168937140.80000001</v>
      </c>
      <c r="F1075">
        <v>155837825.90000001</v>
      </c>
      <c r="G1075">
        <v>5.7742984557068597E-2</v>
      </c>
      <c r="H1075">
        <v>4.5083330000000004</v>
      </c>
      <c r="I1075">
        <v>4.2979469999999997</v>
      </c>
      <c r="J1075">
        <v>3.306092</v>
      </c>
      <c r="K1075">
        <v>3.306092</v>
      </c>
      <c r="L1075">
        <v>67.774199999999894</v>
      </c>
      <c r="M1075">
        <v>66</v>
      </c>
      <c r="N1075">
        <v>4.2769500000000003</v>
      </c>
      <c r="O1075">
        <v>3.5000000000007199E-2</v>
      </c>
      <c r="P1075">
        <v>-1.06874611371925</v>
      </c>
      <c r="Q1075">
        <v>-6.7928187908556001</v>
      </c>
      <c r="R1075">
        <v>91.57</v>
      </c>
      <c r="S1075">
        <v>91.972999999999999</v>
      </c>
      <c r="T1075">
        <v>91.57</v>
      </c>
      <c r="U1075">
        <v>91.972999999999999</v>
      </c>
      <c r="V1075" t="s">
        <v>11987</v>
      </c>
      <c r="W1075" t="s">
        <v>9033</v>
      </c>
      <c r="X1075" t="s">
        <v>14663</v>
      </c>
      <c r="Y1075" t="s">
        <v>625</v>
      </c>
      <c r="Z1075" t="s">
        <v>12266</v>
      </c>
      <c r="AA1075" t="s">
        <v>1038</v>
      </c>
      <c r="AB1075" t="s">
        <v>11990</v>
      </c>
      <c r="AC1075">
        <v>92.246042000000003</v>
      </c>
      <c r="AD1075">
        <v>0.67604200000000003</v>
      </c>
      <c r="AE1075" s="6">
        <v>44307</v>
      </c>
      <c r="AF1075" s="6">
        <v>46316</v>
      </c>
      <c r="AG1075" t="s">
        <v>1621</v>
      </c>
      <c r="AH1075">
        <v>4.5083330000000004</v>
      </c>
      <c r="AI1075">
        <v>4.2979470708356002</v>
      </c>
      <c r="AJ1075">
        <v>21.102851999999999</v>
      </c>
      <c r="AK1075">
        <v>3.3060922922546201</v>
      </c>
      <c r="AL1075">
        <v>66</v>
      </c>
      <c r="AM1075">
        <v>59</v>
      </c>
      <c r="AN1075">
        <v>1.375</v>
      </c>
      <c r="AO1075" t="s">
        <v>11991</v>
      </c>
      <c r="AP1075">
        <v>1</v>
      </c>
      <c r="AQ1075">
        <v>2</v>
      </c>
      <c r="AR1075">
        <v>71.184870048428294</v>
      </c>
      <c r="AS1075">
        <v>5.8026853865953798E-2</v>
      </c>
      <c r="AT1075">
        <v>1.3186062544478001</v>
      </c>
      <c r="AU1075">
        <v>0.37888880240365003</v>
      </c>
      <c r="AV1075">
        <v>3.2379236182853002</v>
      </c>
    </row>
    <row r="1076" spans="1:48" x14ac:dyDescent="0.25">
      <c r="A1076" t="s">
        <v>14778</v>
      </c>
      <c r="B1076" s="6">
        <v>44664</v>
      </c>
      <c r="C1076" t="s">
        <v>14779</v>
      </c>
      <c r="D1076" t="s">
        <v>212</v>
      </c>
      <c r="E1076">
        <v>118255998.40000001</v>
      </c>
      <c r="F1076">
        <v>116738380.09999999</v>
      </c>
      <c r="G1076">
        <v>4.3255367848473697E-2</v>
      </c>
      <c r="H1076">
        <v>5.4222219999999997</v>
      </c>
      <c r="I1076">
        <v>4.86327</v>
      </c>
      <c r="J1076">
        <v>3.960178</v>
      </c>
      <c r="K1076">
        <v>3.960178</v>
      </c>
      <c r="L1076">
        <v>129.99889999999999</v>
      </c>
      <c r="M1076">
        <v>130</v>
      </c>
      <c r="N1076">
        <v>4.8413240000000002</v>
      </c>
      <c r="O1076">
        <v>1.0599999999993901E-2</v>
      </c>
      <c r="P1076">
        <v>-1.04418946588487</v>
      </c>
      <c r="Q1076">
        <v>-7.0455032458941496</v>
      </c>
      <c r="R1076">
        <v>98.424999999999997</v>
      </c>
      <c r="S1076">
        <v>98.980999999999995</v>
      </c>
      <c r="T1076">
        <v>98.424999999999997</v>
      </c>
      <c r="U1076">
        <v>98.980999999999995</v>
      </c>
      <c r="V1076" t="s">
        <v>11987</v>
      </c>
      <c r="W1076" t="s">
        <v>9018</v>
      </c>
      <c r="X1076" t="s">
        <v>14663</v>
      </c>
      <c r="Y1076" t="s">
        <v>625</v>
      </c>
      <c r="Z1076" t="s">
        <v>11894</v>
      </c>
      <c r="AA1076" t="s">
        <v>343</v>
      </c>
      <c r="AB1076" t="s">
        <v>11990</v>
      </c>
      <c r="AC1076">
        <v>98.716667000000001</v>
      </c>
      <c r="AD1076">
        <v>0.29166700000000001</v>
      </c>
      <c r="AE1076" s="6">
        <v>42998</v>
      </c>
      <c r="AF1076" s="6">
        <v>46650</v>
      </c>
      <c r="AG1076" t="s">
        <v>1621</v>
      </c>
      <c r="AH1076">
        <v>5.4222219999999997</v>
      </c>
      <c r="AI1076">
        <v>4.86327001384858</v>
      </c>
      <c r="AJ1076">
        <v>27.472836000000001</v>
      </c>
      <c r="AK1076">
        <v>3.9601783685036498</v>
      </c>
      <c r="AL1076">
        <v>130</v>
      </c>
      <c r="AM1076">
        <v>125</v>
      </c>
      <c r="AN1076">
        <v>3.75</v>
      </c>
      <c r="AO1076" t="s">
        <v>11991</v>
      </c>
      <c r="AP1076">
        <v>1</v>
      </c>
      <c r="AQ1076">
        <v>2</v>
      </c>
      <c r="AR1076">
        <v>71.184870048428294</v>
      </c>
      <c r="AS1076">
        <v>5.8026853865953798E-2</v>
      </c>
      <c r="AT1076">
        <v>1.3186062544478001</v>
      </c>
      <c r="AU1076">
        <v>0.37888880240365003</v>
      </c>
      <c r="AV1076">
        <v>3.2379236182853002</v>
      </c>
    </row>
    <row r="1077" spans="1:48" x14ac:dyDescent="0.25">
      <c r="A1077" t="s">
        <v>14780</v>
      </c>
      <c r="B1077" s="6">
        <v>44664</v>
      </c>
      <c r="C1077" t="s">
        <v>14781</v>
      </c>
      <c r="D1077" t="s">
        <v>212</v>
      </c>
      <c r="E1077">
        <v>168937140.80000001</v>
      </c>
      <c r="F1077">
        <v>174768029.90000001</v>
      </c>
      <c r="G1077">
        <v>6.4757241024036294E-2</v>
      </c>
      <c r="H1077">
        <v>1.5472220000000001</v>
      </c>
      <c r="I1077">
        <v>1.4794259999999999</v>
      </c>
      <c r="J1077">
        <v>2.6041080000000001</v>
      </c>
      <c r="K1077">
        <v>2.6041080000000001</v>
      </c>
      <c r="L1077">
        <v>56.718599999999903</v>
      </c>
      <c r="M1077">
        <v>50</v>
      </c>
      <c r="N1077">
        <v>1.472394</v>
      </c>
      <c r="O1077">
        <v>9.2899999999995694E-2</v>
      </c>
      <c r="P1077">
        <v>4.6125769160276699E-2</v>
      </c>
      <c r="Q1077">
        <v>-2.1226677952771702</v>
      </c>
      <c r="R1077">
        <v>101.697</v>
      </c>
      <c r="S1077">
        <v>101.914</v>
      </c>
      <c r="T1077">
        <v>101.697</v>
      </c>
      <c r="U1077">
        <v>101.914</v>
      </c>
      <c r="V1077" t="s">
        <v>11987</v>
      </c>
      <c r="W1077" t="s">
        <v>9027</v>
      </c>
      <c r="X1077" t="s">
        <v>14663</v>
      </c>
      <c r="Y1077" t="s">
        <v>625</v>
      </c>
      <c r="Z1077" t="s">
        <v>12266</v>
      </c>
      <c r="AA1077" t="s">
        <v>1038</v>
      </c>
      <c r="AB1077" t="s">
        <v>11990</v>
      </c>
      <c r="AC1077">
        <v>103.451514</v>
      </c>
      <c r="AD1077">
        <v>1.7545139999999999</v>
      </c>
      <c r="AE1077" s="6">
        <v>43409</v>
      </c>
      <c r="AF1077" s="6">
        <v>45235</v>
      </c>
      <c r="AG1077" t="s">
        <v>1621</v>
      </c>
      <c r="AH1077">
        <v>1.5472220000000001</v>
      </c>
      <c r="AI1077">
        <v>1.4794261007881899</v>
      </c>
      <c r="AJ1077">
        <v>3.333294</v>
      </c>
      <c r="AK1077">
        <v>2.6041080335529698</v>
      </c>
      <c r="AL1077">
        <v>50</v>
      </c>
      <c r="AM1077">
        <v>16</v>
      </c>
      <c r="AN1077">
        <v>3.875</v>
      </c>
      <c r="AO1077" t="s">
        <v>11991</v>
      </c>
      <c r="AP1077">
        <v>1</v>
      </c>
      <c r="AQ1077">
        <v>2</v>
      </c>
      <c r="AR1077">
        <v>71.184870048428294</v>
      </c>
      <c r="AS1077">
        <v>5.8026853865953798E-2</v>
      </c>
      <c r="AT1077">
        <v>1.3186062544478001</v>
      </c>
      <c r="AU1077">
        <v>0.37888880240365003</v>
      </c>
      <c r="AV1077">
        <v>3.2379236182853002</v>
      </c>
    </row>
    <row r="1078" spans="1:48" x14ac:dyDescent="0.25">
      <c r="A1078" t="s">
        <v>14782</v>
      </c>
      <c r="B1078" s="6">
        <v>44664</v>
      </c>
      <c r="C1078" t="s">
        <v>14783</v>
      </c>
      <c r="D1078" t="s">
        <v>212</v>
      </c>
      <c r="E1078">
        <v>168937140.80000001</v>
      </c>
      <c r="F1078">
        <v>168238303.59999999</v>
      </c>
      <c r="G1078">
        <v>6.2337765001495599E-2</v>
      </c>
      <c r="H1078">
        <v>3.9333330000000002</v>
      </c>
      <c r="I1078">
        <v>3.620098</v>
      </c>
      <c r="J1078">
        <v>3.9605579999999998</v>
      </c>
      <c r="K1078">
        <v>3.9605579999999998</v>
      </c>
      <c r="L1078">
        <v>135.63579999999899</v>
      </c>
      <c r="M1078">
        <v>135</v>
      </c>
      <c r="N1078">
        <v>3.6036619999999999</v>
      </c>
      <c r="O1078">
        <v>4.8300000000001099E-2</v>
      </c>
      <c r="P1078">
        <v>-0.70721615883673195</v>
      </c>
      <c r="Q1078">
        <v>-6.0844372271804499</v>
      </c>
      <c r="R1078">
        <v>99.328000000000003</v>
      </c>
      <c r="S1078">
        <v>99.688999999999993</v>
      </c>
      <c r="T1078">
        <v>99.328000000000003</v>
      </c>
      <c r="U1078">
        <v>99.688999999999993</v>
      </c>
      <c r="V1078" t="s">
        <v>11987</v>
      </c>
      <c r="W1078" t="s">
        <v>9016</v>
      </c>
      <c r="X1078" t="s">
        <v>14663</v>
      </c>
      <c r="Y1078" t="s">
        <v>625</v>
      </c>
      <c r="Z1078" t="s">
        <v>11894</v>
      </c>
      <c r="AA1078" t="s">
        <v>343</v>
      </c>
      <c r="AB1078" t="s">
        <v>11990</v>
      </c>
      <c r="AC1078">
        <v>99.586332999999996</v>
      </c>
      <c r="AD1078">
        <v>0.25833299999999998</v>
      </c>
      <c r="AE1078" s="6">
        <v>42453</v>
      </c>
      <c r="AF1078" s="6">
        <v>46105</v>
      </c>
      <c r="AG1078" t="s">
        <v>1621</v>
      </c>
      <c r="AH1078">
        <v>3.9333330000000002</v>
      </c>
      <c r="AI1078">
        <v>3.6200976008582901</v>
      </c>
      <c r="AJ1078">
        <v>15.523253</v>
      </c>
      <c r="AK1078">
        <v>3.9605583401562301</v>
      </c>
      <c r="AL1078">
        <v>135</v>
      </c>
      <c r="AM1078">
        <v>126</v>
      </c>
      <c r="AN1078">
        <v>3.875</v>
      </c>
      <c r="AO1078" t="s">
        <v>11991</v>
      </c>
      <c r="AP1078">
        <v>1</v>
      </c>
      <c r="AQ1078">
        <v>2</v>
      </c>
      <c r="AR1078">
        <v>71.184870048428294</v>
      </c>
      <c r="AS1078">
        <v>5.8026853865953798E-2</v>
      </c>
      <c r="AT1078">
        <v>1.3186062544478001</v>
      </c>
      <c r="AU1078">
        <v>0.37888880240365003</v>
      </c>
      <c r="AV1078">
        <v>3.2379236182853002</v>
      </c>
    </row>
    <row r="1079" spans="1:48" x14ac:dyDescent="0.25">
      <c r="A1079" t="s">
        <v>14784</v>
      </c>
      <c r="B1079" s="6">
        <v>44664</v>
      </c>
      <c r="C1079" t="s">
        <v>14785</v>
      </c>
      <c r="D1079" t="s">
        <v>212</v>
      </c>
      <c r="E1079">
        <v>135149712.80000001</v>
      </c>
      <c r="F1079">
        <v>138123006.5</v>
      </c>
      <c r="G1079">
        <v>5.1179067639293099E-2</v>
      </c>
      <c r="H1079">
        <v>5.9388889999999996</v>
      </c>
      <c r="I1079">
        <v>5.1870419999999999</v>
      </c>
      <c r="J1079">
        <v>4.0296430000000001</v>
      </c>
      <c r="K1079">
        <v>4.0296430000000001</v>
      </c>
      <c r="L1079">
        <v>135.5762</v>
      </c>
      <c r="M1079">
        <v>136</v>
      </c>
      <c r="N1079">
        <v>5.1655389999999999</v>
      </c>
      <c r="O1079">
        <v>-0.13440000000000099</v>
      </c>
      <c r="P1079">
        <v>-1.5177060496466801</v>
      </c>
      <c r="Q1079">
        <v>-8.4557212064795007</v>
      </c>
      <c r="R1079">
        <v>101.925</v>
      </c>
      <c r="S1079">
        <v>102.46</v>
      </c>
      <c r="T1079">
        <v>101.925</v>
      </c>
      <c r="U1079">
        <v>102.46</v>
      </c>
      <c r="V1079" t="s">
        <v>11987</v>
      </c>
      <c r="W1079" t="s">
        <v>9019</v>
      </c>
      <c r="X1079" t="s">
        <v>14663</v>
      </c>
      <c r="Y1079" t="s">
        <v>625</v>
      </c>
      <c r="Z1079" t="s">
        <v>11894</v>
      </c>
      <c r="AA1079" t="s">
        <v>343</v>
      </c>
      <c r="AB1079" t="s">
        <v>11990</v>
      </c>
      <c r="AC1079">
        <v>102.2</v>
      </c>
      <c r="AD1079">
        <v>0.27500000000000002</v>
      </c>
      <c r="AE1079" s="6">
        <v>43185</v>
      </c>
      <c r="AF1079" s="6">
        <v>46838</v>
      </c>
      <c r="AG1079" t="s">
        <v>1621</v>
      </c>
      <c r="AH1079">
        <v>5.9388889999999996</v>
      </c>
      <c r="AI1079">
        <v>5.18704167946309</v>
      </c>
      <c r="AJ1079">
        <v>31.527688000000001</v>
      </c>
      <c r="AK1079">
        <v>4.0296432926805101</v>
      </c>
      <c r="AL1079">
        <v>136</v>
      </c>
      <c r="AM1079">
        <v>132</v>
      </c>
      <c r="AN1079">
        <v>4.5</v>
      </c>
      <c r="AO1079" t="s">
        <v>11991</v>
      </c>
      <c r="AP1079">
        <v>1</v>
      </c>
      <c r="AQ1079">
        <v>2</v>
      </c>
      <c r="AR1079">
        <v>71.184870048428294</v>
      </c>
      <c r="AS1079">
        <v>5.8026853865953798E-2</v>
      </c>
      <c r="AT1079">
        <v>1.3186062544478001</v>
      </c>
      <c r="AU1079">
        <v>0.37888880240365003</v>
      </c>
      <c r="AV1079">
        <v>3.2379236182853002</v>
      </c>
    </row>
    <row r="1080" spans="1:48" x14ac:dyDescent="0.25">
      <c r="A1080" t="s">
        <v>14786</v>
      </c>
      <c r="B1080" s="6">
        <v>44664</v>
      </c>
      <c r="C1080" t="s">
        <v>14787</v>
      </c>
      <c r="D1080" t="s">
        <v>212</v>
      </c>
      <c r="E1080">
        <v>135149712.80000001</v>
      </c>
      <c r="F1080">
        <v>135285800.5</v>
      </c>
      <c r="G1080">
        <v>5.0127790498690601E-2</v>
      </c>
      <c r="H1080">
        <v>7.0138889999999998</v>
      </c>
      <c r="I1080">
        <v>5.9540100000000002</v>
      </c>
      <c r="J1080">
        <v>4.2442219999999997</v>
      </c>
      <c r="K1080">
        <v>4.2442219999999997</v>
      </c>
      <c r="L1080">
        <v>154.226799999999</v>
      </c>
      <c r="M1080">
        <v>155</v>
      </c>
      <c r="N1080">
        <v>5.9273790000000002</v>
      </c>
      <c r="O1080">
        <v>-0.26709999999999701</v>
      </c>
      <c r="P1080">
        <v>-2.8220664304406098</v>
      </c>
      <c r="Q1080">
        <v>-9.9268279829793098</v>
      </c>
      <c r="R1080">
        <v>98.15625</v>
      </c>
      <c r="S1080">
        <v>98.53125</v>
      </c>
      <c r="T1080">
        <v>98.15625</v>
      </c>
      <c r="U1080">
        <v>98.53125</v>
      </c>
      <c r="V1080" t="s">
        <v>11987</v>
      </c>
      <c r="W1080" t="s">
        <v>9021</v>
      </c>
      <c r="X1080" t="s">
        <v>14663</v>
      </c>
      <c r="Y1080" t="s">
        <v>625</v>
      </c>
      <c r="Z1080" t="s">
        <v>11894</v>
      </c>
      <c r="AA1080" t="s">
        <v>343</v>
      </c>
      <c r="AB1080" t="s">
        <v>11990</v>
      </c>
      <c r="AC1080">
        <v>100.100694</v>
      </c>
      <c r="AD1080">
        <v>1.9444440000000001</v>
      </c>
      <c r="AE1080" s="6">
        <v>43578</v>
      </c>
      <c r="AF1080" s="6">
        <v>47231</v>
      </c>
      <c r="AG1080" t="s">
        <v>1621</v>
      </c>
      <c r="AH1080">
        <v>7.0138889999999998</v>
      </c>
      <c r="AI1080">
        <v>5.9540103457132396</v>
      </c>
      <c r="AJ1080">
        <v>42.060063999999997</v>
      </c>
      <c r="AK1080">
        <v>4.2442219474500797</v>
      </c>
      <c r="AL1080">
        <v>155</v>
      </c>
      <c r="AM1080">
        <v>153</v>
      </c>
      <c r="AN1080">
        <v>4</v>
      </c>
      <c r="AO1080" t="s">
        <v>11991</v>
      </c>
      <c r="AP1080">
        <v>1</v>
      </c>
      <c r="AQ1080">
        <v>2</v>
      </c>
      <c r="AR1080">
        <v>71.184870048428294</v>
      </c>
      <c r="AS1080">
        <v>5.8026853865953798E-2</v>
      </c>
      <c r="AT1080">
        <v>1.3186062544478001</v>
      </c>
      <c r="AU1080">
        <v>0.37888880240365003</v>
      </c>
      <c r="AV1080">
        <v>3.2379236182853002</v>
      </c>
    </row>
    <row r="1081" spans="1:48" x14ac:dyDescent="0.25">
      <c r="A1081" t="s">
        <v>14788</v>
      </c>
      <c r="B1081" s="6">
        <v>44664</v>
      </c>
      <c r="C1081" t="s">
        <v>14789</v>
      </c>
      <c r="D1081" t="s">
        <v>212</v>
      </c>
      <c r="E1081">
        <v>168937141</v>
      </c>
      <c r="F1081">
        <v>158568929.69999999</v>
      </c>
      <c r="G1081">
        <v>5.8754947403429403E-2</v>
      </c>
      <c r="H1081">
        <v>3.5027780000000002</v>
      </c>
      <c r="I1081">
        <v>3.3655879999999998</v>
      </c>
      <c r="J1081">
        <v>3.357113</v>
      </c>
      <c r="K1081">
        <v>3.357113</v>
      </c>
      <c r="L1081">
        <v>77.099599999999896</v>
      </c>
      <c r="M1081">
        <v>75</v>
      </c>
      <c r="N1081">
        <v>3.347216</v>
      </c>
      <c r="O1081">
        <v>8.8799999999999907E-2</v>
      </c>
      <c r="P1081">
        <v>-9.10365577284966E-2</v>
      </c>
      <c r="Q1081">
        <v>-5.3197170160189202</v>
      </c>
      <c r="R1081">
        <v>93.179000000000002</v>
      </c>
      <c r="S1081">
        <v>93.501000000000005</v>
      </c>
      <c r="T1081">
        <v>93.179000000000002</v>
      </c>
      <c r="U1081">
        <v>93.501000000000005</v>
      </c>
      <c r="V1081" t="s">
        <v>11987</v>
      </c>
      <c r="W1081" t="s">
        <v>11533</v>
      </c>
      <c r="X1081" t="s">
        <v>14663</v>
      </c>
      <c r="Y1081" t="s">
        <v>625</v>
      </c>
      <c r="Z1081" t="s">
        <v>12267</v>
      </c>
      <c r="AA1081" t="s">
        <v>358</v>
      </c>
      <c r="AB1081" t="s">
        <v>11990</v>
      </c>
      <c r="AC1081">
        <v>93.862680999999995</v>
      </c>
      <c r="AD1081">
        <v>0.68368099999999998</v>
      </c>
      <c r="AE1081" s="6">
        <v>44123</v>
      </c>
      <c r="AF1081" s="6">
        <v>45949</v>
      </c>
      <c r="AG1081" t="s">
        <v>1607</v>
      </c>
      <c r="AH1081">
        <v>3.5027780000000002</v>
      </c>
      <c r="AI1081">
        <v>3.3655880634733402</v>
      </c>
      <c r="AJ1081">
        <v>13.28546</v>
      </c>
      <c r="AK1081">
        <v>3.35711274647519</v>
      </c>
      <c r="AL1081">
        <v>75</v>
      </c>
      <c r="AM1081">
        <v>64</v>
      </c>
      <c r="AN1081">
        <v>1.375</v>
      </c>
      <c r="AO1081" t="s">
        <v>11991</v>
      </c>
      <c r="AP1081">
        <v>1</v>
      </c>
      <c r="AQ1081">
        <v>1</v>
      </c>
      <c r="AR1081">
        <v>86.771021043672903</v>
      </c>
      <c r="AS1081">
        <v>2.8803221696023199E-3</v>
      </c>
      <c r="AT1081">
        <v>0.313189713532466</v>
      </c>
      <c r="AU1081">
        <v>2.6690751910905398E-2</v>
      </c>
      <c r="AV1081">
        <v>2.58689460661896</v>
      </c>
    </row>
    <row r="1082" spans="1:48" x14ac:dyDescent="0.25">
      <c r="A1082" t="s">
        <v>17942</v>
      </c>
      <c r="B1082" s="6">
        <v>44664</v>
      </c>
      <c r="C1082" t="s">
        <v>17943</v>
      </c>
      <c r="D1082" t="s">
        <v>212</v>
      </c>
      <c r="E1082">
        <v>126702855</v>
      </c>
      <c r="F1082">
        <v>115211205.09999999</v>
      </c>
      <c r="G1082">
        <v>4.2689499796542997E-2</v>
      </c>
      <c r="H1082">
        <v>4.1805560000000002</v>
      </c>
      <c r="I1082">
        <v>3.9956659999999999</v>
      </c>
      <c r="J1082">
        <v>3.7592279999999998</v>
      </c>
      <c r="K1082">
        <v>3.7592279999999998</v>
      </c>
      <c r="L1082">
        <v>114.46449999999901</v>
      </c>
      <c r="M1082">
        <v>113</v>
      </c>
      <c r="N1082">
        <v>3.9760819999999999</v>
      </c>
      <c r="O1082">
        <v>2.8899999999998299E-2</v>
      </c>
      <c r="P1082">
        <v>-0.802401588090773</v>
      </c>
      <c r="Q1082">
        <v>-7.0262125308017698</v>
      </c>
      <c r="R1082">
        <v>90.491</v>
      </c>
      <c r="S1082">
        <v>90.853999999999999</v>
      </c>
      <c r="T1082">
        <v>90.491</v>
      </c>
      <c r="U1082">
        <v>90.853999999999999</v>
      </c>
      <c r="V1082" t="s">
        <v>11987</v>
      </c>
      <c r="W1082" t="s">
        <v>17173</v>
      </c>
      <c r="X1082" t="s">
        <v>14663</v>
      </c>
      <c r="Y1082" t="s">
        <v>625</v>
      </c>
      <c r="Z1082" t="s">
        <v>11839</v>
      </c>
      <c r="AA1082" t="s">
        <v>358</v>
      </c>
      <c r="AB1082" t="s">
        <v>11990</v>
      </c>
      <c r="AC1082">
        <v>90.930235999999994</v>
      </c>
      <c r="AD1082">
        <v>0.43923600000000002</v>
      </c>
      <c r="AE1082" s="6">
        <v>44370</v>
      </c>
      <c r="AF1082" s="6">
        <v>46196</v>
      </c>
      <c r="AG1082" t="s">
        <v>1607</v>
      </c>
      <c r="AH1082">
        <v>4.1805560000000002</v>
      </c>
      <c r="AI1082">
        <v>3.9956658385125201</v>
      </c>
      <c r="AJ1082">
        <v>18.332087000000001</v>
      </c>
      <c r="AK1082">
        <v>3.7592275880933999</v>
      </c>
      <c r="AL1082">
        <v>113</v>
      </c>
      <c r="AM1082">
        <v>105</v>
      </c>
      <c r="AN1082">
        <v>1.375</v>
      </c>
      <c r="AO1082" t="s">
        <v>11991</v>
      </c>
      <c r="AP1082">
        <v>1</v>
      </c>
      <c r="AQ1082">
        <v>1</v>
      </c>
      <c r="AR1082">
        <v>86.771021043672903</v>
      </c>
      <c r="AS1082">
        <v>2.8803221696023199E-3</v>
      </c>
      <c r="AT1082">
        <v>0.313189713532466</v>
      </c>
      <c r="AU1082">
        <v>2.6690751910905398E-2</v>
      </c>
      <c r="AV1082">
        <v>2.58689460661896</v>
      </c>
    </row>
    <row r="1083" spans="1:48" x14ac:dyDescent="0.25">
      <c r="A1083" t="s">
        <v>22548</v>
      </c>
      <c r="B1083" s="6">
        <v>44664</v>
      </c>
      <c r="C1083" t="s">
        <v>22549</v>
      </c>
      <c r="D1083" t="s">
        <v>212</v>
      </c>
      <c r="E1083">
        <v>168937141</v>
      </c>
      <c r="F1083">
        <v>159257887.5</v>
      </c>
      <c r="G1083">
        <v>5.9010228667930299E-2</v>
      </c>
      <c r="H1083">
        <v>4.7750000000000004</v>
      </c>
      <c r="I1083">
        <v>4.4314340000000003</v>
      </c>
      <c r="J1083">
        <v>3.8482409999999998</v>
      </c>
      <c r="K1083">
        <v>3.8482409999999998</v>
      </c>
      <c r="L1083">
        <v>120.8691</v>
      </c>
      <c r="M1083">
        <v>120</v>
      </c>
      <c r="N1083">
        <v>4.4090629999999997</v>
      </c>
      <c r="O1083">
        <v>4.6499999999993699E-2</v>
      </c>
      <c r="P1083">
        <v>-1.083676215254</v>
      </c>
      <c r="Q1083">
        <v>-5.3355389999999998</v>
      </c>
      <c r="R1083">
        <v>93.707999999999998</v>
      </c>
      <c r="S1083">
        <v>94.167000000000002</v>
      </c>
      <c r="T1083">
        <v>93.707999999999998</v>
      </c>
      <c r="U1083">
        <v>94.167000000000002</v>
      </c>
      <c r="V1083" t="s">
        <v>11987</v>
      </c>
      <c r="W1083" t="s">
        <v>21394</v>
      </c>
      <c r="X1083" t="s">
        <v>14663</v>
      </c>
      <c r="Y1083" t="s">
        <v>625</v>
      </c>
      <c r="Z1083" t="s">
        <v>11839</v>
      </c>
      <c r="AA1083" t="s">
        <v>358</v>
      </c>
      <c r="AB1083" t="s">
        <v>11990</v>
      </c>
      <c r="AC1083">
        <v>94.270499999999998</v>
      </c>
      <c r="AD1083">
        <v>0.5625</v>
      </c>
      <c r="AE1083" s="6">
        <v>44588</v>
      </c>
      <c r="AF1083" s="6">
        <v>46414</v>
      </c>
      <c r="AG1083" t="s">
        <v>1607</v>
      </c>
      <c r="AH1083">
        <v>4.7750000000000004</v>
      </c>
      <c r="AI1083">
        <v>4.4314339711903203</v>
      </c>
      <c r="AJ1083">
        <v>22.634053000000002</v>
      </c>
      <c r="AK1083">
        <v>3.8482406896352499</v>
      </c>
      <c r="AL1083">
        <v>120</v>
      </c>
      <c r="AM1083">
        <v>114</v>
      </c>
      <c r="AN1083">
        <v>2.5</v>
      </c>
      <c r="AO1083" t="s">
        <v>11991</v>
      </c>
      <c r="AP1083">
        <v>1</v>
      </c>
      <c r="AQ1083">
        <v>1</v>
      </c>
      <c r="AR1083">
        <v>86.771021043672903</v>
      </c>
      <c r="AS1083">
        <v>2.8803221696023199E-3</v>
      </c>
      <c r="AT1083">
        <v>0.313189713532466</v>
      </c>
      <c r="AU1083">
        <v>2.6690751910905398E-2</v>
      </c>
      <c r="AV1083">
        <v>1.78190915746353</v>
      </c>
    </row>
    <row r="1084" spans="1:48" x14ac:dyDescent="0.25">
      <c r="A1084" t="s">
        <v>14790</v>
      </c>
      <c r="B1084" s="6">
        <v>44664</v>
      </c>
      <c r="C1084" t="s">
        <v>14791</v>
      </c>
      <c r="D1084" t="s">
        <v>212</v>
      </c>
      <c r="E1084">
        <v>168937140.80000001</v>
      </c>
      <c r="F1084">
        <v>174703500.90000001</v>
      </c>
      <c r="G1084">
        <v>6.4733330959893601E-2</v>
      </c>
      <c r="H1084">
        <v>3.016667</v>
      </c>
      <c r="I1084">
        <v>6.8346000000000004E-2</v>
      </c>
      <c r="J1084">
        <v>3.225857</v>
      </c>
      <c r="K1084">
        <v>3.225857</v>
      </c>
      <c r="L1084">
        <v>66.015699999999896</v>
      </c>
      <c r="M1084">
        <v>67</v>
      </c>
      <c r="N1084">
        <v>2.795334</v>
      </c>
      <c r="O1084">
        <v>2.1099999999996101E-2</v>
      </c>
      <c r="P1084">
        <v>0.16458875404352599</v>
      </c>
      <c r="Q1084">
        <v>-0.24581583336686899</v>
      </c>
      <c r="R1084">
        <v>102.95625</v>
      </c>
      <c r="S1084">
        <v>103.44825</v>
      </c>
      <c r="T1084">
        <v>102.95625</v>
      </c>
      <c r="U1084">
        <v>103.44825</v>
      </c>
      <c r="V1084" t="s">
        <v>11987</v>
      </c>
      <c r="W1084" t="s">
        <v>14792</v>
      </c>
      <c r="X1084" t="s">
        <v>14663</v>
      </c>
      <c r="Y1084" t="s">
        <v>625</v>
      </c>
      <c r="Z1084" t="s">
        <v>12266</v>
      </c>
      <c r="AA1084" t="s">
        <v>1038</v>
      </c>
      <c r="AB1084" t="s">
        <v>11990</v>
      </c>
      <c r="AC1084">
        <v>103.41331700000001</v>
      </c>
      <c r="AD1084">
        <v>0.457067</v>
      </c>
      <c r="AE1084" s="6">
        <v>43945</v>
      </c>
      <c r="AF1084" s="6">
        <v>45771</v>
      </c>
      <c r="AG1084" t="s">
        <v>1621</v>
      </c>
      <c r="AH1084">
        <v>3.016667</v>
      </c>
      <c r="AI1084">
        <v>6.8345773217594705E-2</v>
      </c>
      <c r="AJ1084">
        <v>0.12620600000000001</v>
      </c>
      <c r="AK1084">
        <v>3.22585702312815</v>
      </c>
      <c r="AL1084">
        <v>67</v>
      </c>
      <c r="AM1084">
        <v>53</v>
      </c>
      <c r="AN1084">
        <v>1.95886</v>
      </c>
      <c r="AO1084" t="s">
        <v>12197</v>
      </c>
      <c r="AP1084">
        <v>1</v>
      </c>
      <c r="AQ1084">
        <v>2</v>
      </c>
      <c r="AR1084">
        <v>71.184870048428294</v>
      </c>
      <c r="AS1084">
        <v>5.8026853865953798E-2</v>
      </c>
      <c r="AT1084">
        <v>1.3186062544478001</v>
      </c>
      <c r="AU1084">
        <v>0.37888880240365003</v>
      </c>
      <c r="AV1084">
        <v>3.2379236182853002</v>
      </c>
    </row>
    <row r="1085" spans="1:48" x14ac:dyDescent="0.25">
      <c r="A1085" t="s">
        <v>14793</v>
      </c>
      <c r="B1085" s="6">
        <v>44664</v>
      </c>
      <c r="C1085" t="s">
        <v>14794</v>
      </c>
      <c r="D1085" t="s">
        <v>212</v>
      </c>
      <c r="E1085">
        <v>211171426</v>
      </c>
      <c r="F1085">
        <v>196489732.59999999</v>
      </c>
      <c r="G1085">
        <v>7.2805838590530594E-2</v>
      </c>
      <c r="H1085">
        <v>3.7277779999999998</v>
      </c>
      <c r="I1085">
        <v>3.5927579999999999</v>
      </c>
      <c r="J1085">
        <v>3.3078620000000001</v>
      </c>
      <c r="K1085">
        <v>3.3078620000000001</v>
      </c>
      <c r="L1085">
        <v>71.229500000000002</v>
      </c>
      <c r="M1085">
        <v>69</v>
      </c>
      <c r="N1085">
        <v>3.5710670000000002</v>
      </c>
      <c r="O1085">
        <v>2.15000000000076E-2</v>
      </c>
      <c r="P1085">
        <v>-1.23394536830625</v>
      </c>
      <c r="Q1085">
        <v>-5.53682700129818</v>
      </c>
      <c r="R1085">
        <v>92.68</v>
      </c>
      <c r="S1085">
        <v>93.185000000000002</v>
      </c>
      <c r="T1085">
        <v>92.68</v>
      </c>
      <c r="U1085">
        <v>93.185000000000002</v>
      </c>
      <c r="V1085" t="s">
        <v>11987</v>
      </c>
      <c r="W1085" t="s">
        <v>9008</v>
      </c>
      <c r="X1085" t="s">
        <v>14663</v>
      </c>
      <c r="Y1085" t="s">
        <v>625</v>
      </c>
      <c r="Z1085" t="s">
        <v>11829</v>
      </c>
      <c r="AA1085" t="s">
        <v>350</v>
      </c>
      <c r="AB1085" t="s">
        <v>11990</v>
      </c>
      <c r="AC1085">
        <v>93.047499999999999</v>
      </c>
      <c r="AD1085">
        <v>0.36749999999999999</v>
      </c>
      <c r="AE1085" s="6">
        <v>44022</v>
      </c>
      <c r="AF1085" s="6">
        <v>46032</v>
      </c>
      <c r="AG1085" t="s">
        <v>1611</v>
      </c>
      <c r="AH1085">
        <v>3.7277779999999998</v>
      </c>
      <c r="AI1085">
        <v>3.5927584045452399</v>
      </c>
      <c r="AJ1085">
        <v>14.981339</v>
      </c>
      <c r="AK1085">
        <v>3.3078615735311301</v>
      </c>
      <c r="AL1085">
        <v>69</v>
      </c>
      <c r="AM1085">
        <v>59</v>
      </c>
      <c r="AN1085">
        <v>1.35</v>
      </c>
      <c r="AO1085" t="s">
        <v>11991</v>
      </c>
      <c r="AP1085">
        <v>1</v>
      </c>
      <c r="AQ1085">
        <v>1</v>
      </c>
      <c r="AR1085">
        <v>86.771021043672903</v>
      </c>
      <c r="AS1085">
        <v>2.8803221695881099E-3</v>
      </c>
      <c r="AT1085">
        <v>0.31318971353245201</v>
      </c>
      <c r="AU1085">
        <v>2.6690751910891201E-2</v>
      </c>
      <c r="AV1085">
        <v>2.5868946066189502</v>
      </c>
    </row>
    <row r="1086" spans="1:48" x14ac:dyDescent="0.25">
      <c r="A1086" t="s">
        <v>16614</v>
      </c>
      <c r="B1086" s="6">
        <v>44664</v>
      </c>
      <c r="C1086" t="s">
        <v>16615</v>
      </c>
      <c r="D1086" t="s">
        <v>212</v>
      </c>
      <c r="E1086">
        <v>211171426</v>
      </c>
      <c r="F1086">
        <v>191629269.59999999</v>
      </c>
      <c r="G1086">
        <v>7.1004878907668101E-2</v>
      </c>
      <c r="H1086">
        <v>27.7</v>
      </c>
      <c r="I1086">
        <v>3.550856</v>
      </c>
      <c r="J1086">
        <v>5.0261319999999996</v>
      </c>
      <c r="K1086">
        <v>5.0261319999999996</v>
      </c>
      <c r="L1086">
        <v>218.742199999999</v>
      </c>
      <c r="M1086">
        <v>217</v>
      </c>
      <c r="N1086">
        <v>15.520452000000001</v>
      </c>
      <c r="O1086">
        <v>0.58959999999999002</v>
      </c>
      <c r="P1086">
        <v>-1.2387303695735801</v>
      </c>
      <c r="Q1086">
        <v>-8.2300405990495502</v>
      </c>
      <c r="R1086">
        <v>89.5</v>
      </c>
      <c r="S1086">
        <v>91.5</v>
      </c>
      <c r="T1086">
        <v>89.5</v>
      </c>
      <c r="U1086">
        <v>91.5</v>
      </c>
      <c r="V1086" t="s">
        <v>11987</v>
      </c>
      <c r="W1086" t="s">
        <v>16463</v>
      </c>
      <c r="X1086" t="s">
        <v>14663</v>
      </c>
      <c r="Y1086" t="s">
        <v>625</v>
      </c>
      <c r="Z1086" t="s">
        <v>11839</v>
      </c>
      <c r="AA1086" t="s">
        <v>256</v>
      </c>
      <c r="AB1086" t="s">
        <v>11990</v>
      </c>
      <c r="AC1086">
        <v>90.745833000000005</v>
      </c>
      <c r="AD1086">
        <v>1.245833</v>
      </c>
      <c r="AE1086" s="6">
        <v>44328</v>
      </c>
      <c r="AF1086" s="6">
        <v>54788</v>
      </c>
      <c r="AG1086" t="s">
        <v>1611</v>
      </c>
      <c r="AH1086">
        <v>27.7</v>
      </c>
      <c r="AI1086">
        <v>3.5508560316163398</v>
      </c>
      <c r="AJ1086">
        <v>12.910434</v>
      </c>
      <c r="AK1086">
        <v>5.0261315595678697</v>
      </c>
      <c r="AL1086">
        <v>217</v>
      </c>
      <c r="AM1086">
        <v>243</v>
      </c>
      <c r="AN1086">
        <v>2.875</v>
      </c>
      <c r="AO1086" t="s">
        <v>11991</v>
      </c>
      <c r="AP1086">
        <v>1</v>
      </c>
      <c r="AQ1086">
        <v>1</v>
      </c>
      <c r="AR1086">
        <v>86.771021043672903</v>
      </c>
      <c r="AS1086">
        <v>2.8803221695881099E-3</v>
      </c>
      <c r="AT1086">
        <v>0.31318971353245201</v>
      </c>
      <c r="AU1086">
        <v>2.6690751910891201E-2</v>
      </c>
      <c r="AV1086">
        <v>2.5868946066189502</v>
      </c>
    </row>
    <row r="1087" spans="1:48" x14ac:dyDescent="0.25">
      <c r="A1087" t="s">
        <v>14795</v>
      </c>
      <c r="B1087" s="6">
        <v>44664</v>
      </c>
      <c r="C1087" t="s">
        <v>14796</v>
      </c>
      <c r="D1087" t="s">
        <v>212</v>
      </c>
      <c r="E1087">
        <v>211171426</v>
      </c>
      <c r="F1087">
        <v>208945738.30000001</v>
      </c>
      <c r="G1087">
        <v>7.74211939465555E-2</v>
      </c>
      <c r="H1087">
        <v>7.7972219999999997</v>
      </c>
      <c r="I1087">
        <v>2.659446</v>
      </c>
      <c r="J1087">
        <v>4.1069380000000004</v>
      </c>
      <c r="K1087">
        <v>4.1069380000000004</v>
      </c>
      <c r="L1087">
        <v>140.7595</v>
      </c>
      <c r="M1087">
        <v>141</v>
      </c>
      <c r="N1087">
        <v>6.6595490000000002</v>
      </c>
      <c r="O1087">
        <v>5.9000000000031198E-3</v>
      </c>
      <c r="P1087">
        <v>0.19481752561083501</v>
      </c>
      <c r="Q1087">
        <v>-3.5202565942640902</v>
      </c>
      <c r="R1087">
        <v>98.268749999999997</v>
      </c>
      <c r="S1087">
        <v>98.620750000000001</v>
      </c>
      <c r="T1087">
        <v>98.268749999999997</v>
      </c>
      <c r="U1087">
        <v>98.620750000000001</v>
      </c>
      <c r="V1087" t="s">
        <v>11987</v>
      </c>
      <c r="W1087" t="s">
        <v>9002</v>
      </c>
      <c r="X1087" t="s">
        <v>14663</v>
      </c>
      <c r="Y1087" t="s">
        <v>625</v>
      </c>
      <c r="Z1087" t="s">
        <v>11819</v>
      </c>
      <c r="AA1087" t="s">
        <v>343</v>
      </c>
      <c r="AB1087" t="s">
        <v>11990</v>
      </c>
      <c r="AC1087">
        <v>98.946027999999998</v>
      </c>
      <c r="AD1087">
        <v>0.67727800000000005</v>
      </c>
      <c r="AE1087" s="6">
        <v>43682</v>
      </c>
      <c r="AF1087" s="6">
        <v>47519</v>
      </c>
      <c r="AG1087" t="s">
        <v>1611</v>
      </c>
      <c r="AH1087">
        <v>2.7972220000000001</v>
      </c>
      <c r="AI1087">
        <v>2.6422414734659498</v>
      </c>
      <c r="AJ1087">
        <v>8.5548649999999995</v>
      </c>
      <c r="AK1087">
        <v>3.863479464084</v>
      </c>
      <c r="AL1087">
        <v>132</v>
      </c>
      <c r="AM1087">
        <v>117</v>
      </c>
      <c r="AN1087">
        <v>3.34</v>
      </c>
      <c r="AO1087" t="s">
        <v>11991</v>
      </c>
      <c r="AP1087">
        <v>1</v>
      </c>
      <c r="AQ1087">
        <v>1</v>
      </c>
      <c r="AR1087">
        <v>86.771021043672903</v>
      </c>
      <c r="AS1087">
        <v>2.8803221695881099E-3</v>
      </c>
      <c r="AT1087">
        <v>0.31318971353245201</v>
      </c>
      <c r="AU1087">
        <v>2.6690751910891201E-2</v>
      </c>
      <c r="AV1087">
        <v>2.5868946066189502</v>
      </c>
    </row>
    <row r="1088" spans="1:48" x14ac:dyDescent="0.25">
      <c r="A1088" t="s">
        <v>14797</v>
      </c>
      <c r="B1088" s="6">
        <v>44664</v>
      </c>
      <c r="C1088" t="s">
        <v>14798</v>
      </c>
      <c r="D1088" t="s">
        <v>212</v>
      </c>
      <c r="E1088">
        <v>211171426</v>
      </c>
      <c r="F1088">
        <v>217344524.30000001</v>
      </c>
      <c r="G1088">
        <v>8.0533217399656798E-2</v>
      </c>
      <c r="H1088">
        <v>27.7</v>
      </c>
      <c r="I1088">
        <v>1.3766700000000001</v>
      </c>
      <c r="J1088">
        <v>5.756113</v>
      </c>
      <c r="K1088">
        <v>5.756113</v>
      </c>
      <c r="L1088">
        <v>291.74029999999999</v>
      </c>
      <c r="M1088">
        <v>291</v>
      </c>
      <c r="N1088">
        <v>13.367255</v>
      </c>
      <c r="O1088">
        <v>-2.7699999999997098E-2</v>
      </c>
      <c r="P1088">
        <v>0.191987035565999</v>
      </c>
      <c r="Q1088">
        <v>-1.4538594112676599</v>
      </c>
      <c r="R1088">
        <v>101.8625</v>
      </c>
      <c r="S1088">
        <v>102.5415</v>
      </c>
      <c r="T1088">
        <v>101.8625</v>
      </c>
      <c r="U1088">
        <v>102.5415</v>
      </c>
      <c r="V1088" t="s">
        <v>11987</v>
      </c>
      <c r="W1088" t="s">
        <v>8999</v>
      </c>
      <c r="X1088" t="s">
        <v>14663</v>
      </c>
      <c r="Y1088" t="s">
        <v>625</v>
      </c>
      <c r="Z1088" t="s">
        <v>11839</v>
      </c>
      <c r="AA1088" t="s">
        <v>256</v>
      </c>
      <c r="AB1088" t="s">
        <v>11990</v>
      </c>
      <c r="AC1088">
        <v>102.923264</v>
      </c>
      <c r="AD1088">
        <v>1.060764</v>
      </c>
      <c r="AE1088" s="6">
        <v>43325</v>
      </c>
      <c r="AF1088" s="6">
        <v>54788</v>
      </c>
      <c r="AG1088" t="s">
        <v>1611</v>
      </c>
      <c r="AH1088">
        <v>1.3194440000000001</v>
      </c>
      <c r="AI1088">
        <v>1.2584525284608099</v>
      </c>
      <c r="AJ1088">
        <v>2.72993</v>
      </c>
      <c r="AK1088">
        <v>3.8754463583294201</v>
      </c>
      <c r="AL1088">
        <v>194</v>
      </c>
      <c r="AM1088">
        <v>157</v>
      </c>
      <c r="AN1088">
        <v>5.875</v>
      </c>
      <c r="AO1088" t="s">
        <v>11991</v>
      </c>
      <c r="AP1088">
        <v>1</v>
      </c>
      <c r="AQ1088">
        <v>1</v>
      </c>
      <c r="AR1088">
        <v>86.771021043672903</v>
      </c>
      <c r="AS1088">
        <v>2.8803221695881099E-3</v>
      </c>
      <c r="AT1088">
        <v>0.31318971353245201</v>
      </c>
      <c r="AU1088">
        <v>2.6690751910891201E-2</v>
      </c>
      <c r="AV1088">
        <v>2.5868946066189502</v>
      </c>
    </row>
    <row r="1089" spans="1:48" x14ac:dyDescent="0.25">
      <c r="A1089" t="s">
        <v>14799</v>
      </c>
      <c r="B1089" s="6">
        <v>44664</v>
      </c>
      <c r="C1089" t="s">
        <v>14800</v>
      </c>
      <c r="D1089" t="s">
        <v>212</v>
      </c>
      <c r="E1089">
        <v>76021713</v>
      </c>
      <c r="F1089">
        <v>76309962.200000003</v>
      </c>
      <c r="G1089">
        <v>2.8275323705683399E-2</v>
      </c>
      <c r="H1089">
        <v>27.7</v>
      </c>
      <c r="I1089">
        <v>3.9222839999999999</v>
      </c>
      <c r="J1089">
        <v>7.5170079999999997</v>
      </c>
      <c r="K1089">
        <v>7.5170079999999997</v>
      </c>
      <c r="L1089">
        <v>467.82979999999998</v>
      </c>
      <c r="M1089">
        <v>467</v>
      </c>
      <c r="N1089">
        <v>12.254732000000001</v>
      </c>
      <c r="O1089">
        <v>5.8099999999994198E-2</v>
      </c>
      <c r="P1089">
        <v>-1.7576060090772301</v>
      </c>
      <c r="Q1089">
        <v>-3.86998685825011</v>
      </c>
      <c r="R1089">
        <v>100</v>
      </c>
      <c r="S1089">
        <v>102</v>
      </c>
      <c r="T1089">
        <v>100</v>
      </c>
      <c r="U1089">
        <v>102</v>
      </c>
      <c r="V1089" t="s">
        <v>11987</v>
      </c>
      <c r="W1089" t="s">
        <v>11644</v>
      </c>
      <c r="X1089" t="s">
        <v>14663</v>
      </c>
      <c r="Y1089" t="s">
        <v>625</v>
      </c>
      <c r="Z1089" t="s">
        <v>11839</v>
      </c>
      <c r="AA1089" t="s">
        <v>256</v>
      </c>
      <c r="AB1089" t="s">
        <v>11990</v>
      </c>
      <c r="AC1089">
        <v>100.379167</v>
      </c>
      <c r="AD1089">
        <v>0.37916699999999998</v>
      </c>
      <c r="AE1089" s="6">
        <v>44096</v>
      </c>
      <c r="AF1089" s="6">
        <v>54788</v>
      </c>
      <c r="AG1089" t="s">
        <v>3011</v>
      </c>
      <c r="AH1089">
        <v>3.427778</v>
      </c>
      <c r="AI1089">
        <v>3.1181769511353701</v>
      </c>
      <c r="AJ1089">
        <v>11.621186</v>
      </c>
      <c r="AK1089">
        <v>4.6113414532356902</v>
      </c>
      <c r="AL1089">
        <v>202</v>
      </c>
      <c r="AM1089">
        <v>191</v>
      </c>
      <c r="AN1089">
        <v>5.25</v>
      </c>
      <c r="AO1089" t="s">
        <v>11991</v>
      </c>
      <c r="AP1089">
        <v>1</v>
      </c>
      <c r="AQ1089">
        <v>3</v>
      </c>
      <c r="AR1089">
        <v>48.929573918090398</v>
      </c>
      <c r="AS1089">
        <v>4.1156511712614398E-2</v>
      </c>
      <c r="AT1089">
        <v>0.83594862585498197</v>
      </c>
      <c r="AU1089">
        <v>0.34399458077658002</v>
      </c>
      <c r="AV1089">
        <v>2.8510994217881298</v>
      </c>
    </row>
    <row r="1090" spans="1:48" x14ac:dyDescent="0.25">
      <c r="A1090" t="s">
        <v>14801</v>
      </c>
      <c r="B1090" s="6">
        <v>44664</v>
      </c>
      <c r="C1090" t="s">
        <v>14802</v>
      </c>
      <c r="D1090" t="s">
        <v>212</v>
      </c>
      <c r="E1090">
        <v>92915427.200000003</v>
      </c>
      <c r="F1090">
        <v>84517189.200000003</v>
      </c>
      <c r="G1090">
        <v>3.1316368305040802E-2</v>
      </c>
      <c r="H1090">
        <v>3.786111</v>
      </c>
      <c r="I1090">
        <v>3.6949640000000001</v>
      </c>
      <c r="J1090">
        <v>3.2555079999999998</v>
      </c>
      <c r="K1090">
        <v>3.2555079999999998</v>
      </c>
      <c r="L1090">
        <v>65.749099999999899</v>
      </c>
      <c r="M1090">
        <v>63</v>
      </c>
      <c r="N1090">
        <v>3.6708340000000002</v>
      </c>
      <c r="O1090">
        <v>-8.2000000000004195E-2</v>
      </c>
      <c r="P1090">
        <v>-0.74292383086201896</v>
      </c>
      <c r="Q1090">
        <v>-5.5610049339693299</v>
      </c>
      <c r="R1090">
        <v>90.801000000000002</v>
      </c>
      <c r="S1090">
        <v>91.141999999999996</v>
      </c>
      <c r="T1090">
        <v>90.801000000000002</v>
      </c>
      <c r="U1090">
        <v>91.141999999999996</v>
      </c>
      <c r="V1090" t="s">
        <v>11987</v>
      </c>
      <c r="W1090" t="s">
        <v>10116</v>
      </c>
      <c r="X1090" t="s">
        <v>14663</v>
      </c>
      <c r="Y1090" t="s">
        <v>625</v>
      </c>
      <c r="Z1090" t="s">
        <v>12266</v>
      </c>
      <c r="AA1090" t="s">
        <v>350</v>
      </c>
      <c r="AB1090" t="s">
        <v>11990</v>
      </c>
      <c r="AC1090">
        <v>90.961416999999997</v>
      </c>
      <c r="AD1090">
        <v>0.160417</v>
      </c>
      <c r="AE1090" s="6">
        <v>44228</v>
      </c>
      <c r="AF1090" s="6">
        <v>46054</v>
      </c>
      <c r="AG1090" t="s">
        <v>3797</v>
      </c>
      <c r="AH1090">
        <v>3.786111</v>
      </c>
      <c r="AI1090">
        <v>3.6949643139536201</v>
      </c>
      <c r="AJ1090">
        <v>15.678827</v>
      </c>
      <c r="AK1090">
        <v>3.2555084127394398</v>
      </c>
      <c r="AL1090">
        <v>63</v>
      </c>
      <c r="AM1090">
        <v>54</v>
      </c>
      <c r="AN1090">
        <v>0.75</v>
      </c>
      <c r="AO1090" t="s">
        <v>11991</v>
      </c>
      <c r="AP1090">
        <v>1</v>
      </c>
      <c r="AQ1090">
        <v>4</v>
      </c>
      <c r="AR1090">
        <v>32.948921982689797</v>
      </c>
      <c r="AS1090">
        <v>7.4361978110111596E-2</v>
      </c>
      <c r="AT1090">
        <v>1.15255077922113</v>
      </c>
      <c r="AU1090">
        <v>0.50742988725779203</v>
      </c>
      <c r="AV1090">
        <v>2.2253080197904702</v>
      </c>
    </row>
    <row r="1091" spans="1:48" x14ac:dyDescent="0.25">
      <c r="A1091" t="s">
        <v>21544</v>
      </c>
      <c r="B1091" s="6">
        <v>44664</v>
      </c>
      <c r="C1091" t="s">
        <v>21545</v>
      </c>
      <c r="D1091" t="s">
        <v>212</v>
      </c>
      <c r="E1091">
        <v>84468570.400000006</v>
      </c>
      <c r="F1091">
        <v>79459701.599999994</v>
      </c>
      <c r="G1091">
        <v>2.94424046050577E-2</v>
      </c>
      <c r="H1091">
        <v>4.7555560000000003</v>
      </c>
      <c r="I1091">
        <v>4.4756749999999998</v>
      </c>
      <c r="J1091">
        <v>3.3897430000000002</v>
      </c>
      <c r="K1091">
        <v>3.3897430000000002</v>
      </c>
      <c r="L1091">
        <v>75.100999999999999</v>
      </c>
      <c r="M1091">
        <v>74</v>
      </c>
      <c r="N1091">
        <v>4.4527469999999996</v>
      </c>
      <c r="O1091">
        <v>0.156700000000009</v>
      </c>
      <c r="P1091">
        <v>-0.87300835514911801</v>
      </c>
      <c r="Q1091">
        <v>-5.27354099999999</v>
      </c>
      <c r="R1091">
        <v>93.581249999999997</v>
      </c>
      <c r="S1091">
        <v>93.941249999999997</v>
      </c>
      <c r="T1091">
        <v>93.581249999999997</v>
      </c>
      <c r="U1091">
        <v>93.941249999999997</v>
      </c>
      <c r="V1091" t="s">
        <v>11987</v>
      </c>
      <c r="W1091" t="s">
        <v>21432</v>
      </c>
      <c r="X1091" t="s">
        <v>14663</v>
      </c>
      <c r="Y1091" t="s">
        <v>625</v>
      </c>
      <c r="Z1091" t="s">
        <v>12266</v>
      </c>
      <c r="AA1091" t="s">
        <v>350</v>
      </c>
      <c r="AB1091" t="s">
        <v>11990</v>
      </c>
      <c r="AC1091">
        <v>94.070138999999998</v>
      </c>
      <c r="AD1091">
        <v>0.48888900000000002</v>
      </c>
      <c r="AE1091" s="6">
        <v>44581</v>
      </c>
      <c r="AF1091" s="6">
        <v>46407</v>
      </c>
      <c r="AG1091" t="s">
        <v>3797</v>
      </c>
      <c r="AH1091">
        <v>4.7555560000000003</v>
      </c>
      <c r="AI1091">
        <v>4.4756752676723899</v>
      </c>
      <c r="AJ1091">
        <v>22.914818</v>
      </c>
      <c r="AK1091">
        <v>3.38974349406835</v>
      </c>
      <c r="AL1091">
        <v>74</v>
      </c>
      <c r="AM1091">
        <v>68</v>
      </c>
      <c r="AN1091">
        <v>2</v>
      </c>
      <c r="AO1091" t="s">
        <v>11991</v>
      </c>
      <c r="AP1091">
        <v>1</v>
      </c>
      <c r="AQ1091">
        <v>4</v>
      </c>
      <c r="AR1091">
        <v>32.948921982689797</v>
      </c>
      <c r="AS1091">
        <v>7.4361978110111596E-2</v>
      </c>
      <c r="AT1091">
        <v>1.15255077922113</v>
      </c>
      <c r="AU1091">
        <v>0.50742988725779203</v>
      </c>
      <c r="AV1091">
        <v>2.2549804469039301</v>
      </c>
    </row>
    <row r="1092" spans="1:48" x14ac:dyDescent="0.25">
      <c r="A1092" t="s">
        <v>14803</v>
      </c>
      <c r="B1092" s="6">
        <v>44664</v>
      </c>
      <c r="C1092" t="s">
        <v>14804</v>
      </c>
      <c r="D1092" t="s">
        <v>212</v>
      </c>
      <c r="E1092">
        <v>92915427.200000003</v>
      </c>
      <c r="F1092">
        <v>91286181.200000003</v>
      </c>
      <c r="G1092">
        <v>3.3824500068413602E-2</v>
      </c>
      <c r="H1092">
        <v>27.7</v>
      </c>
      <c r="I1092">
        <v>2.3720219999999999</v>
      </c>
      <c r="J1092">
        <v>5.4210929999999999</v>
      </c>
      <c r="K1092">
        <v>5.4210929999999999</v>
      </c>
      <c r="L1092">
        <v>258.23829999999998</v>
      </c>
      <c r="M1092">
        <v>257</v>
      </c>
      <c r="N1092">
        <v>14.345563</v>
      </c>
      <c r="O1092">
        <v>7.9899999999999402E-2</v>
      </c>
      <c r="P1092">
        <v>0.64953444596167398</v>
      </c>
      <c r="Q1092">
        <v>-3.9834251804194198</v>
      </c>
      <c r="R1092">
        <v>98.081249999999997</v>
      </c>
      <c r="S1092">
        <v>98.983249999999998</v>
      </c>
      <c r="T1092">
        <v>98.081249999999997</v>
      </c>
      <c r="U1092">
        <v>98.983249999999998</v>
      </c>
      <c r="V1092" t="s">
        <v>11987</v>
      </c>
      <c r="W1092" t="s">
        <v>11704</v>
      </c>
      <c r="X1092" t="s">
        <v>14663</v>
      </c>
      <c r="Y1092" t="s">
        <v>625</v>
      </c>
      <c r="Z1092" t="s">
        <v>11838</v>
      </c>
      <c r="AA1092" t="s">
        <v>268</v>
      </c>
      <c r="AB1092" t="s">
        <v>753</v>
      </c>
      <c r="AC1092">
        <v>98.246527999999998</v>
      </c>
      <c r="AD1092">
        <v>0.16527800000000001</v>
      </c>
      <c r="AE1092" s="6">
        <v>43742</v>
      </c>
      <c r="AF1092" s="6">
        <v>54788</v>
      </c>
      <c r="AG1092" t="s">
        <v>3797</v>
      </c>
      <c r="AH1092">
        <v>2.4611109999999998</v>
      </c>
      <c r="AI1092">
        <v>2.3163524395006601</v>
      </c>
      <c r="AJ1092">
        <v>6.3751439999999997</v>
      </c>
      <c r="AK1092">
        <v>4.6914909983429602</v>
      </c>
      <c r="AL1092">
        <v>222</v>
      </c>
      <c r="AM1092">
        <v>203</v>
      </c>
      <c r="AN1092">
        <v>4.25</v>
      </c>
      <c r="AO1092" t="s">
        <v>11991</v>
      </c>
      <c r="AP1092">
        <v>1</v>
      </c>
      <c r="AQ1092">
        <v>4</v>
      </c>
      <c r="AR1092">
        <v>32.948921982689797</v>
      </c>
      <c r="AS1092">
        <v>7.4361978110111596E-2</v>
      </c>
      <c r="AT1092">
        <v>1.15255077922113</v>
      </c>
      <c r="AU1092">
        <v>0.50742988725779203</v>
      </c>
      <c r="AV1092">
        <v>2.2253080197904702</v>
      </c>
    </row>
    <row r="1093" spans="1:48" x14ac:dyDescent="0.25">
      <c r="A1093" t="s">
        <v>14805</v>
      </c>
      <c r="B1093" s="6">
        <v>44664</v>
      </c>
      <c r="C1093" t="s">
        <v>14806</v>
      </c>
      <c r="D1093" t="s">
        <v>212</v>
      </c>
      <c r="E1093">
        <v>168937140.80000001</v>
      </c>
      <c r="F1093">
        <v>176884226</v>
      </c>
      <c r="G1093">
        <v>6.5541360551184799E-2</v>
      </c>
      <c r="H1093">
        <v>2.0333329999999998</v>
      </c>
      <c r="I1093">
        <v>1.897494</v>
      </c>
      <c r="J1093">
        <v>3.3631660000000001</v>
      </c>
      <c r="K1093">
        <v>3.3631660000000001</v>
      </c>
      <c r="L1093">
        <v>101.2766</v>
      </c>
      <c r="M1093">
        <v>102</v>
      </c>
      <c r="N1093">
        <v>1.8899509999999999</v>
      </c>
      <c r="O1093">
        <v>-0.187999999999999</v>
      </c>
      <c r="P1093">
        <v>-0.21112816093842299</v>
      </c>
      <c r="Q1093">
        <v>-3.0971844954314798</v>
      </c>
      <c r="R1093">
        <v>102.4875</v>
      </c>
      <c r="S1093">
        <v>102.7025</v>
      </c>
      <c r="T1093">
        <v>102.4875</v>
      </c>
      <c r="U1093">
        <v>102.7025</v>
      </c>
      <c r="V1093" t="s">
        <v>11987</v>
      </c>
      <c r="W1093" t="s">
        <v>11700</v>
      </c>
      <c r="X1093" t="s">
        <v>14663</v>
      </c>
      <c r="Y1093" t="s">
        <v>625</v>
      </c>
      <c r="Z1093" t="s">
        <v>11894</v>
      </c>
      <c r="AA1093" t="s">
        <v>374</v>
      </c>
      <c r="AB1093" t="s">
        <v>11990</v>
      </c>
      <c r="AC1093">
        <v>104.704167</v>
      </c>
      <c r="AD1093">
        <v>2.2166670000000002</v>
      </c>
      <c r="AE1093" s="6">
        <v>41759</v>
      </c>
      <c r="AF1093" s="6">
        <v>45412</v>
      </c>
      <c r="AG1093" t="s">
        <v>3797</v>
      </c>
      <c r="AH1093">
        <v>2.0333329999999998</v>
      </c>
      <c r="AI1093">
        <v>1.8974940355837</v>
      </c>
      <c r="AJ1093">
        <v>4.6966029999999996</v>
      </c>
      <c r="AK1093">
        <v>3.3631658256574699</v>
      </c>
      <c r="AL1093">
        <v>102</v>
      </c>
      <c r="AM1093">
        <v>76</v>
      </c>
      <c r="AN1093">
        <v>4.75</v>
      </c>
      <c r="AO1093" t="s">
        <v>11991</v>
      </c>
      <c r="AP1093">
        <v>1</v>
      </c>
      <c r="AQ1093">
        <v>4</v>
      </c>
      <c r="AR1093">
        <v>32.948921982689797</v>
      </c>
      <c r="AS1093">
        <v>7.4361978110111596E-2</v>
      </c>
      <c r="AT1093">
        <v>1.15255077922113</v>
      </c>
      <c r="AU1093">
        <v>0.50742988725779203</v>
      </c>
      <c r="AV1093">
        <v>2.2253080197904702</v>
      </c>
    </row>
    <row r="1094" spans="1:48" x14ac:dyDescent="0.25">
      <c r="A1094" t="s">
        <v>14807</v>
      </c>
      <c r="B1094" s="6">
        <v>44664</v>
      </c>
      <c r="C1094" t="s">
        <v>14808</v>
      </c>
      <c r="D1094" t="s">
        <v>212</v>
      </c>
      <c r="E1094">
        <v>84468570.400000006</v>
      </c>
      <c r="F1094">
        <v>86040038</v>
      </c>
      <c r="G1094">
        <v>3.1880633349057802E-2</v>
      </c>
      <c r="H1094">
        <v>27.697222</v>
      </c>
      <c r="I1094">
        <v>-4.6210000000000001E-3</v>
      </c>
      <c r="J1094">
        <v>6.2208810000000003</v>
      </c>
      <c r="K1094">
        <v>6.2208810000000003</v>
      </c>
      <c r="L1094">
        <v>338.2122</v>
      </c>
      <c r="M1094">
        <v>338</v>
      </c>
      <c r="N1094">
        <v>12.690020000000001</v>
      </c>
      <c r="O1094">
        <v>5.7299999999993398E-2</v>
      </c>
      <c r="P1094">
        <v>0.20084028041191801</v>
      </c>
      <c r="Q1094">
        <v>7.7780177341857298E-2</v>
      </c>
      <c r="R1094">
        <v>99.643749999999997</v>
      </c>
      <c r="S1094">
        <v>100.14375</v>
      </c>
      <c r="T1094">
        <v>99.643749999999997</v>
      </c>
      <c r="U1094">
        <v>100.14375</v>
      </c>
      <c r="V1094" t="s">
        <v>11987</v>
      </c>
      <c r="W1094" t="s">
        <v>11703</v>
      </c>
      <c r="X1094" t="s">
        <v>14663</v>
      </c>
      <c r="Y1094" t="s">
        <v>625</v>
      </c>
      <c r="Z1094" t="s">
        <v>11838</v>
      </c>
      <c r="AA1094" t="s">
        <v>268</v>
      </c>
      <c r="AB1094" t="s">
        <v>753</v>
      </c>
      <c r="AC1094">
        <v>101.860417</v>
      </c>
      <c r="AD1094">
        <v>2.2166670000000002</v>
      </c>
      <c r="AE1094" s="6">
        <v>42871</v>
      </c>
      <c r="AF1094" s="6">
        <v>54786</v>
      </c>
      <c r="AG1094" t="s">
        <v>3797</v>
      </c>
      <c r="AH1094">
        <v>7.7778E-2</v>
      </c>
      <c r="AI1094">
        <v>7.6638009582827293E-2</v>
      </c>
      <c r="AJ1094">
        <v>2.4719999999999999E-2</v>
      </c>
      <c r="AK1094">
        <v>3.3233410189835202</v>
      </c>
      <c r="AL1094">
        <v>260</v>
      </c>
      <c r="AM1094">
        <v>281</v>
      </c>
      <c r="AN1094">
        <v>5.25</v>
      </c>
      <c r="AO1094" t="s">
        <v>11991</v>
      </c>
      <c r="AP1094">
        <v>1</v>
      </c>
      <c r="AQ1094">
        <v>4</v>
      </c>
      <c r="AR1094">
        <v>32.948921982689797</v>
      </c>
      <c r="AS1094">
        <v>7.4361978110111596E-2</v>
      </c>
      <c r="AT1094">
        <v>1.15255077922113</v>
      </c>
      <c r="AU1094">
        <v>0.50742988725779203</v>
      </c>
      <c r="AV1094">
        <v>2.2253080197904702</v>
      </c>
    </row>
    <row r="1095" spans="1:48" x14ac:dyDescent="0.25">
      <c r="A1095" t="s">
        <v>14809</v>
      </c>
      <c r="B1095" s="6">
        <v>44664</v>
      </c>
      <c r="C1095" t="s">
        <v>14810</v>
      </c>
      <c r="D1095" t="s">
        <v>212</v>
      </c>
      <c r="E1095">
        <v>50681142</v>
      </c>
      <c r="F1095">
        <v>54013427.100000001</v>
      </c>
      <c r="G1095">
        <v>2.0013732025578601E-2</v>
      </c>
      <c r="H1095">
        <v>6.3</v>
      </c>
      <c r="I1095">
        <v>5.3581779999999997</v>
      </c>
      <c r="J1095">
        <v>3.963768</v>
      </c>
      <c r="K1095">
        <v>3.963768</v>
      </c>
      <c r="L1095">
        <v>128.03179999999901</v>
      </c>
      <c r="M1095">
        <v>128</v>
      </c>
      <c r="N1095">
        <v>5.3327260000000001</v>
      </c>
      <c r="O1095">
        <v>-3.4500000000003903E-2</v>
      </c>
      <c r="P1095">
        <v>-2.3373907532971798</v>
      </c>
      <c r="Q1095">
        <v>-8.1383599340907598</v>
      </c>
      <c r="R1095">
        <v>105.55</v>
      </c>
      <c r="S1095">
        <v>106.41200000000001</v>
      </c>
      <c r="T1095">
        <v>105.55</v>
      </c>
      <c r="U1095">
        <v>106.41200000000001</v>
      </c>
      <c r="V1095" t="s">
        <v>11987</v>
      </c>
      <c r="W1095" t="s">
        <v>11702</v>
      </c>
      <c r="X1095" t="s">
        <v>14663</v>
      </c>
      <c r="Y1095" t="s">
        <v>625</v>
      </c>
      <c r="Z1095" t="s">
        <v>11894</v>
      </c>
      <c r="AA1095" t="s">
        <v>374</v>
      </c>
      <c r="AB1095" t="s">
        <v>11990</v>
      </c>
      <c r="AC1095">
        <v>106.575</v>
      </c>
      <c r="AD1095">
        <v>1.0249999999999999</v>
      </c>
      <c r="AE1095" s="6">
        <v>43318</v>
      </c>
      <c r="AF1095" s="6">
        <v>46971</v>
      </c>
      <c r="AG1095" t="s">
        <v>3797</v>
      </c>
      <c r="AH1095">
        <v>6.3</v>
      </c>
      <c r="AI1095">
        <v>5.3581782585260704</v>
      </c>
      <c r="AJ1095">
        <v>34.150526999999997</v>
      </c>
      <c r="AK1095">
        <v>3.9637681738934298</v>
      </c>
      <c r="AL1095">
        <v>128</v>
      </c>
      <c r="AM1095">
        <v>126</v>
      </c>
      <c r="AN1095">
        <v>5.125</v>
      </c>
      <c r="AO1095" t="s">
        <v>11991</v>
      </c>
      <c r="AP1095">
        <v>1</v>
      </c>
      <c r="AQ1095">
        <v>4</v>
      </c>
      <c r="AR1095">
        <v>32.948921982689797</v>
      </c>
      <c r="AS1095">
        <v>7.4361978110111596E-2</v>
      </c>
      <c r="AT1095">
        <v>1.15255077922113</v>
      </c>
      <c r="AU1095">
        <v>0.50742988725779203</v>
      </c>
      <c r="AV1095">
        <v>2.2253080197904702</v>
      </c>
    </row>
    <row r="1096" spans="1:48" x14ac:dyDescent="0.25">
      <c r="A1096" t="s">
        <v>14811</v>
      </c>
      <c r="B1096" s="6">
        <v>44664</v>
      </c>
      <c r="C1096" t="s">
        <v>14812</v>
      </c>
      <c r="D1096" t="s">
        <v>212</v>
      </c>
      <c r="E1096">
        <v>50681142</v>
      </c>
      <c r="F1096">
        <v>50930134.399999999</v>
      </c>
      <c r="G1096">
        <v>1.8871271770979799E-2</v>
      </c>
      <c r="H1096">
        <v>0.786111</v>
      </c>
      <c r="I1096">
        <v>4.3561999999999997E-2</v>
      </c>
      <c r="J1096">
        <v>2.296996</v>
      </c>
      <c r="K1096">
        <v>2.296996</v>
      </c>
      <c r="L1096">
        <v>84.901799999999994</v>
      </c>
      <c r="M1096">
        <v>74</v>
      </c>
      <c r="N1096">
        <v>0.77070799999999995</v>
      </c>
      <c r="O1096">
        <v>1.1099999999997201E-2</v>
      </c>
      <c r="P1096">
        <v>3.8908077365240601E-2</v>
      </c>
      <c r="Q1096">
        <v>0.152898836927684</v>
      </c>
      <c r="R1096">
        <v>100.251</v>
      </c>
      <c r="S1096">
        <v>100.38</v>
      </c>
      <c r="T1096">
        <v>100.251</v>
      </c>
      <c r="U1096">
        <v>100.38</v>
      </c>
      <c r="V1096" t="s">
        <v>11987</v>
      </c>
      <c r="W1096" t="s">
        <v>14813</v>
      </c>
      <c r="X1096" t="s">
        <v>14663</v>
      </c>
      <c r="Y1096" t="s">
        <v>625</v>
      </c>
      <c r="Z1096" t="s">
        <v>12266</v>
      </c>
      <c r="AA1096" t="s">
        <v>350</v>
      </c>
      <c r="AB1096" t="s">
        <v>11990</v>
      </c>
      <c r="AC1096">
        <v>100.491292</v>
      </c>
      <c r="AD1096">
        <v>0.24029200000000001</v>
      </c>
      <c r="AE1096" s="6">
        <v>43132</v>
      </c>
      <c r="AF1096" s="6">
        <v>44958</v>
      </c>
      <c r="AG1096" t="s">
        <v>3797</v>
      </c>
      <c r="AH1096">
        <v>0.786111</v>
      </c>
      <c r="AI1096">
        <v>4.3561825265367699E-2</v>
      </c>
      <c r="AJ1096">
        <v>-6.6490000000000004E-3</v>
      </c>
      <c r="AK1096">
        <v>2.2969959297427098</v>
      </c>
      <c r="AL1096">
        <v>74</v>
      </c>
      <c r="AM1096">
        <v>40</v>
      </c>
      <c r="AN1096">
        <v>1.1850000000000001</v>
      </c>
      <c r="AO1096" t="s">
        <v>12197</v>
      </c>
      <c r="AP1096">
        <v>1</v>
      </c>
      <c r="AQ1096">
        <v>4</v>
      </c>
      <c r="AR1096">
        <v>32.948921982689797</v>
      </c>
      <c r="AS1096">
        <v>7.4361978110111596E-2</v>
      </c>
      <c r="AT1096">
        <v>1.15255077922113</v>
      </c>
      <c r="AU1096">
        <v>0.50742988725779203</v>
      </c>
      <c r="AV1096">
        <v>2.2253080197904702</v>
      </c>
    </row>
    <row r="1097" spans="1:48" x14ac:dyDescent="0.25">
      <c r="A1097" t="s">
        <v>14814</v>
      </c>
      <c r="B1097" s="6">
        <v>44664</v>
      </c>
      <c r="C1097" t="s">
        <v>14815</v>
      </c>
      <c r="D1097" t="s">
        <v>212</v>
      </c>
      <c r="E1097">
        <v>76021713.200000003</v>
      </c>
      <c r="F1097">
        <v>76394909.099999994</v>
      </c>
      <c r="G1097">
        <v>2.83067992821458E-2</v>
      </c>
      <c r="H1097">
        <v>2.0916670000000002</v>
      </c>
      <c r="I1097">
        <v>0.102626</v>
      </c>
      <c r="J1097">
        <v>3.0573130000000002</v>
      </c>
      <c r="K1097">
        <v>3.0573130000000002</v>
      </c>
      <c r="L1097">
        <v>69.396299999999997</v>
      </c>
      <c r="M1097">
        <v>69</v>
      </c>
      <c r="N1097">
        <v>2.0010650000000001</v>
      </c>
      <c r="O1097">
        <v>0.13840000000000499</v>
      </c>
      <c r="P1097">
        <v>0.20426453694701799</v>
      </c>
      <c r="Q1097">
        <v>-0.18075197861884201</v>
      </c>
      <c r="R1097">
        <v>100.3</v>
      </c>
      <c r="S1097">
        <v>100.688</v>
      </c>
      <c r="T1097">
        <v>100.3</v>
      </c>
      <c r="U1097">
        <v>100.688</v>
      </c>
      <c r="V1097" t="s">
        <v>11987</v>
      </c>
      <c r="W1097" t="s">
        <v>14816</v>
      </c>
      <c r="X1097" t="s">
        <v>14663</v>
      </c>
      <c r="Y1097" t="s">
        <v>625</v>
      </c>
      <c r="Z1097" t="s">
        <v>12266</v>
      </c>
      <c r="AA1097" t="s">
        <v>350</v>
      </c>
      <c r="AB1097" t="s">
        <v>11990</v>
      </c>
      <c r="AC1097">
        <v>100.49090700000001</v>
      </c>
      <c r="AD1097">
        <v>0.19090699999999999</v>
      </c>
      <c r="AE1097" s="6">
        <v>43606</v>
      </c>
      <c r="AF1097" s="6">
        <v>45433</v>
      </c>
      <c r="AG1097" t="s">
        <v>3797</v>
      </c>
      <c r="AH1097">
        <v>2.0916670000000002</v>
      </c>
      <c r="AI1097">
        <v>0.10262551507873</v>
      </c>
      <c r="AJ1097">
        <v>9.8390000000000005E-3</v>
      </c>
      <c r="AK1097">
        <v>3.0573131797060098</v>
      </c>
      <c r="AL1097">
        <v>69</v>
      </c>
      <c r="AM1097">
        <v>44</v>
      </c>
      <c r="AN1097">
        <v>1.2495700000000001</v>
      </c>
      <c r="AO1097" t="s">
        <v>12197</v>
      </c>
      <c r="AP1097">
        <v>1</v>
      </c>
      <c r="AQ1097">
        <v>4</v>
      </c>
      <c r="AR1097">
        <v>32.948921982689797</v>
      </c>
      <c r="AS1097">
        <v>7.4361978110111596E-2</v>
      </c>
      <c r="AT1097">
        <v>1.15255077922113</v>
      </c>
      <c r="AU1097">
        <v>0.50742988725779203</v>
      </c>
      <c r="AV1097">
        <v>2.2253080197904702</v>
      </c>
    </row>
    <row r="1098" spans="1:48" x14ac:dyDescent="0.25">
      <c r="A1098" t="s">
        <v>14817</v>
      </c>
      <c r="B1098" s="6">
        <v>44664</v>
      </c>
      <c r="C1098" t="s">
        <v>14818</v>
      </c>
      <c r="D1098" t="s">
        <v>212</v>
      </c>
      <c r="E1098">
        <v>200000000</v>
      </c>
      <c r="F1098">
        <v>176729166</v>
      </c>
      <c r="G1098">
        <v>6.5483905765943207E-2</v>
      </c>
      <c r="H1098">
        <v>9.6583330000000007</v>
      </c>
      <c r="I1098">
        <v>4.225568</v>
      </c>
      <c r="J1098">
        <v>5.3154019999999997</v>
      </c>
      <c r="K1098">
        <v>5.3154019999999997</v>
      </c>
      <c r="L1098">
        <v>262.22629999999998</v>
      </c>
      <c r="M1098">
        <v>263</v>
      </c>
      <c r="N1098">
        <v>7.9958660000000004</v>
      </c>
      <c r="O1098">
        <v>-0.106799999999995</v>
      </c>
      <c r="P1098">
        <v>1.0153517127327001</v>
      </c>
      <c r="Q1098">
        <v>-2.2125032333658998</v>
      </c>
      <c r="R1098">
        <v>87.424999999999997</v>
      </c>
      <c r="S1098">
        <v>88.685000000000002</v>
      </c>
      <c r="T1098">
        <v>87.424999999999997</v>
      </c>
      <c r="U1098">
        <v>88.685000000000002</v>
      </c>
      <c r="V1098" t="s">
        <v>11987</v>
      </c>
      <c r="W1098" t="s">
        <v>4784</v>
      </c>
      <c r="X1098" t="s">
        <v>2590</v>
      </c>
      <c r="Y1098" t="s">
        <v>11989</v>
      </c>
      <c r="Z1098" t="s">
        <v>11839</v>
      </c>
      <c r="AA1098" t="s">
        <v>11839</v>
      </c>
      <c r="AB1098" t="s">
        <v>11990</v>
      </c>
      <c r="AC1098">
        <v>88.364582999999996</v>
      </c>
      <c r="AD1098">
        <v>0.93958299999999995</v>
      </c>
      <c r="AE1098" s="6">
        <v>44180</v>
      </c>
      <c r="AF1098" s="6">
        <v>48197</v>
      </c>
      <c r="AG1098" t="s">
        <v>844</v>
      </c>
      <c r="AH1098">
        <v>9.1583330000000007</v>
      </c>
      <c r="AI1098">
        <v>4.2302269687911904</v>
      </c>
      <c r="AJ1098">
        <v>20.890111999999998</v>
      </c>
      <c r="AK1098">
        <v>5.3148394820818803</v>
      </c>
      <c r="AL1098">
        <v>262</v>
      </c>
      <c r="AM1098">
        <v>258</v>
      </c>
      <c r="AN1098">
        <v>2.75</v>
      </c>
      <c r="AO1098" t="s">
        <v>11991</v>
      </c>
      <c r="AP1098">
        <v>1</v>
      </c>
      <c r="AQ1098">
        <v>4</v>
      </c>
      <c r="AR1098">
        <v>19.5423671907486</v>
      </c>
      <c r="AS1098">
        <v>2.1433753718912998E-2</v>
      </c>
      <c r="AT1098">
        <v>-0.320946155309009</v>
      </c>
      <c r="AU1098">
        <v>-4.1298098436705198E-2</v>
      </c>
      <c r="AV1098">
        <v>-1.54479483192082</v>
      </c>
    </row>
    <row r="1099" spans="1:48" x14ac:dyDescent="0.25">
      <c r="A1099" t="s">
        <v>14819</v>
      </c>
      <c r="B1099" s="6">
        <v>44664</v>
      </c>
      <c r="C1099" t="s">
        <v>14820</v>
      </c>
      <c r="D1099" t="s">
        <v>212</v>
      </c>
      <c r="E1099">
        <v>200000000</v>
      </c>
      <c r="F1099">
        <v>195549520</v>
      </c>
      <c r="G1099">
        <v>7.24574592303312E-2</v>
      </c>
      <c r="H1099">
        <v>27.7</v>
      </c>
      <c r="I1099">
        <v>1.9899169999999999</v>
      </c>
      <c r="J1099">
        <v>6.6682629999999996</v>
      </c>
      <c r="K1099">
        <v>6.6682629999999996</v>
      </c>
      <c r="L1099">
        <v>382.955299999999</v>
      </c>
      <c r="M1099">
        <v>383</v>
      </c>
      <c r="N1099">
        <v>12.456018</v>
      </c>
      <c r="O1099">
        <v>-0.15810000000000499</v>
      </c>
      <c r="P1099">
        <v>0.29344941238322803</v>
      </c>
      <c r="Q1099">
        <v>-2.6403610177089401</v>
      </c>
      <c r="R1099">
        <v>96.05</v>
      </c>
      <c r="S1099">
        <v>97.93</v>
      </c>
      <c r="T1099">
        <v>96.05</v>
      </c>
      <c r="U1099">
        <v>97.93</v>
      </c>
      <c r="V1099" t="s">
        <v>11987</v>
      </c>
      <c r="W1099" t="s">
        <v>10376</v>
      </c>
      <c r="X1099" t="s">
        <v>2590</v>
      </c>
      <c r="Y1099" t="s">
        <v>11989</v>
      </c>
      <c r="Z1099" t="s">
        <v>11839</v>
      </c>
      <c r="AA1099" t="s">
        <v>11839</v>
      </c>
      <c r="AB1099" t="s">
        <v>12045</v>
      </c>
      <c r="AC1099">
        <v>97.774760000000001</v>
      </c>
      <c r="AD1099">
        <v>1.7247600000000001</v>
      </c>
      <c r="AE1099" s="6">
        <v>43655</v>
      </c>
      <c r="AF1099" s="6">
        <v>54788</v>
      </c>
      <c r="AG1099" t="s">
        <v>844</v>
      </c>
      <c r="AH1099">
        <v>19.2</v>
      </c>
      <c r="AI1099">
        <v>1.9874956579226</v>
      </c>
      <c r="AJ1099">
        <v>4.5017820000000004</v>
      </c>
      <c r="AK1099">
        <v>6.6172420956305498</v>
      </c>
      <c r="AL1099">
        <v>372</v>
      </c>
      <c r="AM1099">
        <v>403</v>
      </c>
      <c r="AN1099">
        <v>5.7492000000000001</v>
      </c>
      <c r="AO1099" t="s">
        <v>11991</v>
      </c>
      <c r="AP1099">
        <v>1</v>
      </c>
      <c r="AQ1099">
        <v>4</v>
      </c>
      <c r="AR1099">
        <v>19.5423671907486</v>
      </c>
      <c r="AS1099">
        <v>2.1433753718912998E-2</v>
      </c>
      <c r="AT1099">
        <v>-0.320946155309009</v>
      </c>
      <c r="AU1099">
        <v>-4.1298098436705198E-2</v>
      </c>
      <c r="AV1099">
        <v>-1.54479483192082</v>
      </c>
    </row>
    <row r="1100" spans="1:48" x14ac:dyDescent="0.25">
      <c r="A1100" t="s">
        <v>14821</v>
      </c>
      <c r="B1100" s="6">
        <v>44664</v>
      </c>
      <c r="C1100" t="s">
        <v>14822</v>
      </c>
      <c r="D1100" t="s">
        <v>446</v>
      </c>
      <c r="E1100">
        <v>560000000</v>
      </c>
      <c r="F1100">
        <v>523541664.80000001</v>
      </c>
      <c r="G1100">
        <v>0.19398921987957601</v>
      </c>
      <c r="H1100">
        <v>6.0277779999999996</v>
      </c>
      <c r="I1100">
        <v>5.4362430000000002</v>
      </c>
      <c r="J1100">
        <v>3.9409019999999999</v>
      </c>
      <c r="K1100">
        <v>3.9409019999999999</v>
      </c>
      <c r="L1100">
        <v>126.4666</v>
      </c>
      <c r="M1100">
        <v>126</v>
      </c>
      <c r="N1100">
        <v>5.4126250000000002</v>
      </c>
      <c r="O1100">
        <v>0.43420000000000603</v>
      </c>
      <c r="P1100">
        <v>-0.291073841332112</v>
      </c>
      <c r="Q1100">
        <v>-7.18909650330614</v>
      </c>
      <c r="R1100">
        <v>92.25</v>
      </c>
      <c r="S1100">
        <v>93</v>
      </c>
      <c r="T1100">
        <v>92.25</v>
      </c>
      <c r="U1100">
        <v>93</v>
      </c>
      <c r="V1100" t="s">
        <v>11987</v>
      </c>
      <c r="W1100" t="s">
        <v>6172</v>
      </c>
      <c r="X1100" t="s">
        <v>2590</v>
      </c>
      <c r="Y1100" t="s">
        <v>11989</v>
      </c>
      <c r="Z1100" t="s">
        <v>11819</v>
      </c>
      <c r="AA1100" t="s">
        <v>374</v>
      </c>
      <c r="AB1100" t="s">
        <v>11990</v>
      </c>
      <c r="AC1100">
        <v>93.489582999999996</v>
      </c>
      <c r="AD1100">
        <v>1.2395830000000001</v>
      </c>
      <c r="AE1100" s="6">
        <v>44314</v>
      </c>
      <c r="AF1100" s="6">
        <v>46871</v>
      </c>
      <c r="AG1100" t="s">
        <v>534</v>
      </c>
      <c r="AH1100">
        <v>6.0277779999999996</v>
      </c>
      <c r="AI1100">
        <v>5.4362431309001797</v>
      </c>
      <c r="AJ1100">
        <v>34.035867000000003</v>
      </c>
      <c r="AK1100">
        <v>3.9409021634844699</v>
      </c>
      <c r="AL1100">
        <v>126</v>
      </c>
      <c r="AM1100">
        <v>123</v>
      </c>
      <c r="AN1100">
        <v>2.625</v>
      </c>
      <c r="AO1100" t="s">
        <v>11991</v>
      </c>
      <c r="AP1100">
        <v>1</v>
      </c>
      <c r="AQ1100">
        <v>2</v>
      </c>
      <c r="AR1100">
        <v>59.739477708733901</v>
      </c>
      <c r="AS1100">
        <v>-0.21916252433928199</v>
      </c>
      <c r="AT1100">
        <v>-5.0212421591696996</v>
      </c>
      <c r="AU1100">
        <v>-1.9614851644857001</v>
      </c>
      <c r="AV1100">
        <v>-12.963136468756</v>
      </c>
    </row>
    <row r="1101" spans="1:48" x14ac:dyDescent="0.25">
      <c r="A1101" t="s">
        <v>14823</v>
      </c>
      <c r="B1101" s="6">
        <v>44664</v>
      </c>
      <c r="C1101" t="s">
        <v>14824</v>
      </c>
      <c r="D1101" t="s">
        <v>446</v>
      </c>
      <c r="E1101">
        <v>1000000000</v>
      </c>
      <c r="F1101">
        <v>1026229170</v>
      </c>
      <c r="G1101">
        <v>0.38025129515148698</v>
      </c>
      <c r="H1101">
        <v>4.5416670000000003</v>
      </c>
      <c r="I1101">
        <v>4.0429219999999999</v>
      </c>
      <c r="J1101">
        <v>3.9289489999999998</v>
      </c>
      <c r="K1101">
        <v>3.9289489999999998</v>
      </c>
      <c r="L1101">
        <v>129.91989999999899</v>
      </c>
      <c r="M1101">
        <v>130</v>
      </c>
      <c r="N1101">
        <v>4.0212219999999999</v>
      </c>
      <c r="O1101">
        <v>4.5999999999990403E-2</v>
      </c>
      <c r="P1101">
        <v>-0.47614495674141999</v>
      </c>
      <c r="Q1101">
        <v>-6.1906081829509603</v>
      </c>
      <c r="R1101">
        <v>100.675</v>
      </c>
      <c r="S1101">
        <v>101.322</v>
      </c>
      <c r="T1101">
        <v>100.675</v>
      </c>
      <c r="U1101">
        <v>101.322</v>
      </c>
      <c r="V1101" t="s">
        <v>11987</v>
      </c>
      <c r="W1101" t="s">
        <v>6171</v>
      </c>
      <c r="X1101" t="s">
        <v>2590</v>
      </c>
      <c r="Y1101" t="s">
        <v>11989</v>
      </c>
      <c r="Z1101" t="s">
        <v>11819</v>
      </c>
      <c r="AA1101" t="s">
        <v>374</v>
      </c>
      <c r="AB1101" t="s">
        <v>11990</v>
      </c>
      <c r="AC1101">
        <v>102.622917</v>
      </c>
      <c r="AD1101">
        <v>1.9479169999999999</v>
      </c>
      <c r="AE1101" s="6">
        <v>42677</v>
      </c>
      <c r="AF1101" s="6">
        <v>46329</v>
      </c>
      <c r="AG1101" t="s">
        <v>534</v>
      </c>
      <c r="AH1101">
        <v>4.5416670000000003</v>
      </c>
      <c r="AI1101">
        <v>4.04292238551389</v>
      </c>
      <c r="AJ1101">
        <v>19.559370000000001</v>
      </c>
      <c r="AK1101">
        <v>3.9289487255828299</v>
      </c>
      <c r="AL1101">
        <v>130</v>
      </c>
      <c r="AM1101">
        <v>122</v>
      </c>
      <c r="AN1101">
        <v>4.25</v>
      </c>
      <c r="AO1101" t="s">
        <v>11991</v>
      </c>
      <c r="AP1101">
        <v>1</v>
      </c>
      <c r="AQ1101">
        <v>2</v>
      </c>
      <c r="AR1101">
        <v>59.739477708733901</v>
      </c>
      <c r="AS1101">
        <v>-0.21916252433928199</v>
      </c>
      <c r="AT1101">
        <v>-5.0212421591696996</v>
      </c>
      <c r="AU1101">
        <v>-1.9614851644857001</v>
      </c>
      <c r="AV1101">
        <v>-12.963136468756</v>
      </c>
    </row>
    <row r="1102" spans="1:48" x14ac:dyDescent="0.25">
      <c r="A1102" t="s">
        <v>14825</v>
      </c>
      <c r="B1102" s="6">
        <v>44664</v>
      </c>
      <c r="C1102" t="s">
        <v>14826</v>
      </c>
      <c r="D1102" t="s">
        <v>446</v>
      </c>
      <c r="E1102">
        <v>480000000</v>
      </c>
      <c r="F1102">
        <v>539690001.60000002</v>
      </c>
      <c r="G1102">
        <v>0.199972704039106</v>
      </c>
      <c r="H1102">
        <v>8.0833329999999997</v>
      </c>
      <c r="I1102">
        <v>6.3806370000000001</v>
      </c>
      <c r="J1102">
        <v>4.2813639999999999</v>
      </c>
      <c r="K1102">
        <v>4.2813639999999999</v>
      </c>
      <c r="L1102">
        <v>158.29749999999899</v>
      </c>
      <c r="M1102">
        <v>159</v>
      </c>
      <c r="N1102">
        <v>6.3537119999999998</v>
      </c>
      <c r="O1102">
        <v>0.25329999999998898</v>
      </c>
      <c r="P1102">
        <v>-0.516749116277193</v>
      </c>
      <c r="Q1102">
        <v>-7.6653254588633901</v>
      </c>
      <c r="R1102">
        <v>109.9875</v>
      </c>
      <c r="S1102">
        <v>110.7885</v>
      </c>
      <c r="T1102">
        <v>109.9875</v>
      </c>
      <c r="U1102">
        <v>110.7885</v>
      </c>
      <c r="V1102" t="s">
        <v>11987</v>
      </c>
      <c r="W1102" t="s">
        <v>6176</v>
      </c>
      <c r="X1102" t="s">
        <v>2590</v>
      </c>
      <c r="Y1102" t="s">
        <v>11989</v>
      </c>
      <c r="Z1102" t="s">
        <v>11819</v>
      </c>
      <c r="AA1102" t="s">
        <v>374</v>
      </c>
      <c r="AB1102" t="s">
        <v>11990</v>
      </c>
      <c r="AC1102">
        <v>112.435417</v>
      </c>
      <c r="AD1102">
        <v>2.4479169999999999</v>
      </c>
      <c r="AE1102" s="6">
        <v>43969</v>
      </c>
      <c r="AF1102" s="6">
        <v>47621</v>
      </c>
      <c r="AG1102" t="s">
        <v>534</v>
      </c>
      <c r="AH1102">
        <v>8.0833329999999997</v>
      </c>
      <c r="AI1102">
        <v>6.3806370945348503</v>
      </c>
      <c r="AJ1102">
        <v>50.098860000000002</v>
      </c>
      <c r="AK1102">
        <v>4.2813636138543201</v>
      </c>
      <c r="AL1102">
        <v>159</v>
      </c>
      <c r="AM1102">
        <v>156</v>
      </c>
      <c r="AN1102">
        <v>5.875</v>
      </c>
      <c r="AO1102" t="s">
        <v>11991</v>
      </c>
      <c r="AP1102">
        <v>1</v>
      </c>
      <c r="AQ1102">
        <v>2</v>
      </c>
      <c r="AR1102">
        <v>59.739477708733901</v>
      </c>
      <c r="AS1102">
        <v>-0.21916252433928199</v>
      </c>
      <c r="AT1102">
        <v>-5.0212421591696996</v>
      </c>
      <c r="AU1102">
        <v>-1.9614851644857001</v>
      </c>
      <c r="AV1102">
        <v>-12.963136468756</v>
      </c>
    </row>
    <row r="1103" spans="1:48" x14ac:dyDescent="0.25">
      <c r="A1103" t="s">
        <v>14827</v>
      </c>
      <c r="B1103" s="6">
        <v>44664</v>
      </c>
      <c r="C1103" t="s">
        <v>14828</v>
      </c>
      <c r="D1103" t="s">
        <v>446</v>
      </c>
      <c r="E1103">
        <v>800000000</v>
      </c>
      <c r="F1103">
        <v>838066664</v>
      </c>
      <c r="G1103">
        <v>0.31053096493962001</v>
      </c>
      <c r="H1103">
        <v>3.0833330000000001</v>
      </c>
      <c r="I1103">
        <v>2.800872</v>
      </c>
      <c r="J1103">
        <v>3.8527900000000002</v>
      </c>
      <c r="K1103">
        <v>3.8527900000000002</v>
      </c>
      <c r="L1103">
        <v>128.429</v>
      </c>
      <c r="M1103">
        <v>129</v>
      </c>
      <c r="N1103">
        <v>2.787792</v>
      </c>
      <c r="O1103">
        <v>0.14270000000000599</v>
      </c>
      <c r="P1103">
        <v>-0.26116366200688002</v>
      </c>
      <c r="Q1103">
        <v>-4.54942266034237</v>
      </c>
      <c r="R1103">
        <v>102.675</v>
      </c>
      <c r="S1103">
        <v>103.30200000000001</v>
      </c>
      <c r="T1103">
        <v>102.675</v>
      </c>
      <c r="U1103">
        <v>103.30200000000001</v>
      </c>
      <c r="V1103" t="s">
        <v>11987</v>
      </c>
      <c r="W1103" t="s">
        <v>6167</v>
      </c>
      <c r="X1103" t="s">
        <v>2590</v>
      </c>
      <c r="Y1103" t="s">
        <v>11989</v>
      </c>
      <c r="Z1103" t="s">
        <v>11819</v>
      </c>
      <c r="AA1103" t="s">
        <v>374</v>
      </c>
      <c r="AB1103" t="s">
        <v>11990</v>
      </c>
      <c r="AC1103">
        <v>104.75833299999999</v>
      </c>
      <c r="AD1103">
        <v>2.0833330000000001</v>
      </c>
      <c r="AE1103" s="6">
        <v>43969</v>
      </c>
      <c r="AF1103" s="6">
        <v>45795</v>
      </c>
      <c r="AG1103" t="s">
        <v>534</v>
      </c>
      <c r="AH1103">
        <v>3.0833330000000001</v>
      </c>
      <c r="AI1103">
        <v>2.8008724559565801</v>
      </c>
      <c r="AJ1103">
        <v>9.7045589999999997</v>
      </c>
      <c r="AK1103">
        <v>3.8527899334405098</v>
      </c>
      <c r="AL1103">
        <v>129</v>
      </c>
      <c r="AM1103">
        <v>116</v>
      </c>
      <c r="AN1103">
        <v>5</v>
      </c>
      <c r="AO1103" t="s">
        <v>11991</v>
      </c>
      <c r="AP1103">
        <v>1</v>
      </c>
      <c r="AQ1103">
        <v>2</v>
      </c>
      <c r="AR1103">
        <v>59.739477708733901</v>
      </c>
      <c r="AS1103">
        <v>-0.21916252433928199</v>
      </c>
      <c r="AT1103">
        <v>-5.0212421591696996</v>
      </c>
      <c r="AU1103">
        <v>-1.9614851644857001</v>
      </c>
      <c r="AV1103">
        <v>-12.963136468756</v>
      </c>
    </row>
    <row r="1104" spans="1:48" x14ac:dyDescent="0.25">
      <c r="A1104" t="s">
        <v>14829</v>
      </c>
      <c r="B1104" s="6">
        <v>44664</v>
      </c>
      <c r="C1104" t="s">
        <v>14830</v>
      </c>
      <c r="D1104" t="s">
        <v>326</v>
      </c>
      <c r="E1104">
        <v>200000000</v>
      </c>
      <c r="F1104">
        <v>180225000</v>
      </c>
      <c r="G1104">
        <v>6.6779225997519398E-2</v>
      </c>
      <c r="H1104">
        <v>4.8472220000000004</v>
      </c>
      <c r="I1104">
        <v>4.2257920000000002</v>
      </c>
      <c r="J1104">
        <v>6.8503400000000001</v>
      </c>
      <c r="K1104">
        <v>6.8503400000000001</v>
      </c>
      <c r="L1104">
        <v>420.77569999999997</v>
      </c>
      <c r="M1104">
        <v>421</v>
      </c>
      <c r="N1104">
        <v>4.2029779999999999</v>
      </c>
      <c r="O1104">
        <v>0.33399999999998897</v>
      </c>
      <c r="P1104">
        <v>-0.73666161808067998</v>
      </c>
      <c r="Q1104">
        <v>-3.7078526501145599</v>
      </c>
      <c r="R1104">
        <v>89.424999999999997</v>
      </c>
      <c r="S1104">
        <v>90.435000000000002</v>
      </c>
      <c r="T1104">
        <v>89.424999999999997</v>
      </c>
      <c r="U1104">
        <v>90.435000000000002</v>
      </c>
      <c r="V1104" t="s">
        <v>11987</v>
      </c>
      <c r="W1104" t="s">
        <v>7407</v>
      </c>
      <c r="X1104" t="s">
        <v>2590</v>
      </c>
      <c r="Y1104" t="s">
        <v>11989</v>
      </c>
      <c r="Z1104" t="s">
        <v>11859</v>
      </c>
      <c r="AA1104" t="s">
        <v>290</v>
      </c>
      <c r="AB1104" t="s">
        <v>753</v>
      </c>
      <c r="AC1104">
        <v>90.112499999999997</v>
      </c>
      <c r="AD1104">
        <v>0.6875</v>
      </c>
      <c r="AE1104" s="6">
        <v>42789</v>
      </c>
      <c r="AF1104" s="6">
        <v>46441</v>
      </c>
      <c r="AG1104" t="s">
        <v>2596</v>
      </c>
      <c r="AH1104">
        <v>4.8472220000000004</v>
      </c>
      <c r="AI1104">
        <v>4.2257919550032996</v>
      </c>
      <c r="AJ1104">
        <v>21.222237</v>
      </c>
      <c r="AK1104">
        <v>6.85034031515388</v>
      </c>
      <c r="AL1104">
        <v>421</v>
      </c>
      <c r="AM1104">
        <v>414</v>
      </c>
      <c r="AN1104">
        <v>4.5</v>
      </c>
      <c r="AO1104" t="s">
        <v>11991</v>
      </c>
      <c r="AP1104">
        <v>1</v>
      </c>
      <c r="AQ1104">
        <v>4</v>
      </c>
      <c r="AR1104">
        <v>19.5423671907486</v>
      </c>
      <c r="AS1104">
        <v>2.14337537189166E-2</v>
      </c>
      <c r="AT1104">
        <v>-0.320946155309005</v>
      </c>
      <c r="AU1104">
        <v>-4.1298098436701701E-2</v>
      </c>
      <c r="AV1104">
        <v>-1.54479483192082</v>
      </c>
    </row>
    <row r="1105" spans="1:48" x14ac:dyDescent="0.25">
      <c r="A1105" t="s">
        <v>14831</v>
      </c>
      <c r="B1105" s="6">
        <v>44664</v>
      </c>
      <c r="C1105" t="s">
        <v>14832</v>
      </c>
      <c r="D1105" t="s">
        <v>326</v>
      </c>
      <c r="E1105">
        <v>200000000</v>
      </c>
      <c r="F1105">
        <v>185008062</v>
      </c>
      <c r="G1105">
        <v>6.8551506082180996E-2</v>
      </c>
      <c r="H1105">
        <v>4.5305559999999998</v>
      </c>
      <c r="I1105">
        <v>3.9520879999999998</v>
      </c>
      <c r="J1105">
        <v>6.4488320000000003</v>
      </c>
      <c r="K1105">
        <v>6.4488320000000003</v>
      </c>
      <c r="L1105">
        <v>381.95490000000001</v>
      </c>
      <c r="M1105">
        <v>382</v>
      </c>
      <c r="N1105">
        <v>3.9330850000000002</v>
      </c>
      <c r="O1105">
        <v>-1.67999999999945E-2</v>
      </c>
      <c r="P1105">
        <v>-0.59563516289282603</v>
      </c>
      <c r="Q1105">
        <v>-2.43587041609252</v>
      </c>
      <c r="R1105">
        <v>90.518749999999997</v>
      </c>
      <c r="S1105">
        <v>91.395750000000007</v>
      </c>
      <c r="T1105">
        <v>90.518749999999997</v>
      </c>
      <c r="U1105">
        <v>91.395750000000007</v>
      </c>
      <c r="V1105" t="s">
        <v>11987</v>
      </c>
      <c r="W1105" t="s">
        <v>7406</v>
      </c>
      <c r="X1105" t="s">
        <v>2590</v>
      </c>
      <c r="Y1105" t="s">
        <v>11989</v>
      </c>
      <c r="Z1105" t="s">
        <v>11859</v>
      </c>
      <c r="AA1105" t="s">
        <v>290</v>
      </c>
      <c r="AB1105" t="s">
        <v>753</v>
      </c>
      <c r="AC1105">
        <v>92.504030999999998</v>
      </c>
      <c r="AD1105">
        <v>1.9852810000000001</v>
      </c>
      <c r="AE1105" s="6">
        <v>43767</v>
      </c>
      <c r="AF1105" s="6">
        <v>46324</v>
      </c>
      <c r="AG1105" t="s">
        <v>2596</v>
      </c>
      <c r="AH1105">
        <v>4.5305559999999998</v>
      </c>
      <c r="AI1105">
        <v>3.9520879569460901</v>
      </c>
      <c r="AJ1105">
        <v>18.812754000000002</v>
      </c>
      <c r="AK1105">
        <v>6.4488324148654099</v>
      </c>
      <c r="AL1105">
        <v>382</v>
      </c>
      <c r="AM1105">
        <v>374</v>
      </c>
      <c r="AN1105">
        <v>4.2290000000000001</v>
      </c>
      <c r="AO1105" t="s">
        <v>11991</v>
      </c>
      <c r="AP1105">
        <v>1</v>
      </c>
      <c r="AQ1105">
        <v>4</v>
      </c>
      <c r="AR1105">
        <v>19.5423671907486</v>
      </c>
      <c r="AS1105">
        <v>2.14337537189166E-2</v>
      </c>
      <c r="AT1105">
        <v>-0.320946155309005</v>
      </c>
      <c r="AU1105">
        <v>-4.1298098436701701E-2</v>
      </c>
      <c r="AV1105">
        <v>-1.54479483192082</v>
      </c>
    </row>
    <row r="1106" spans="1:48" x14ac:dyDescent="0.25">
      <c r="A1106" t="s">
        <v>14833</v>
      </c>
      <c r="B1106" s="6">
        <v>44664</v>
      </c>
      <c r="C1106" t="s">
        <v>14834</v>
      </c>
      <c r="D1106" t="s">
        <v>326</v>
      </c>
      <c r="E1106">
        <v>200000000</v>
      </c>
      <c r="F1106">
        <v>199829166</v>
      </c>
      <c r="G1106">
        <v>7.4043207308696402E-2</v>
      </c>
      <c r="H1106">
        <v>0.90833299999999995</v>
      </c>
      <c r="I1106">
        <v>0.87983800000000001</v>
      </c>
      <c r="J1106">
        <v>4.686572</v>
      </c>
      <c r="K1106">
        <v>4.686572</v>
      </c>
      <c r="L1106">
        <v>311.34390000000002</v>
      </c>
      <c r="M1106">
        <v>307</v>
      </c>
      <c r="N1106">
        <v>0.87561199999999995</v>
      </c>
      <c r="O1106">
        <v>0.40130000000000399</v>
      </c>
      <c r="P1106">
        <v>0.49757958245912798</v>
      </c>
      <c r="Q1106">
        <v>1.4804329317865399</v>
      </c>
      <c r="R1106">
        <v>99.456249999999997</v>
      </c>
      <c r="S1106">
        <v>100.27124999999999</v>
      </c>
      <c r="T1106">
        <v>99.456249999999997</v>
      </c>
      <c r="U1106">
        <v>100.27124999999999</v>
      </c>
      <c r="V1106" t="s">
        <v>11987</v>
      </c>
      <c r="W1106" t="s">
        <v>7405</v>
      </c>
      <c r="X1106" t="s">
        <v>2590</v>
      </c>
      <c r="Y1106" t="s">
        <v>11989</v>
      </c>
      <c r="Z1106" t="s">
        <v>11859</v>
      </c>
      <c r="AA1106" t="s">
        <v>290</v>
      </c>
      <c r="AB1106" t="s">
        <v>753</v>
      </c>
      <c r="AC1106">
        <v>99.914582999999993</v>
      </c>
      <c r="AD1106">
        <v>0.45833299999999999</v>
      </c>
      <c r="AE1106" s="6">
        <v>42444</v>
      </c>
      <c r="AF1106" s="6">
        <v>45000</v>
      </c>
      <c r="AG1106" t="s">
        <v>2596</v>
      </c>
      <c r="AH1106">
        <v>0.90833299999999995</v>
      </c>
      <c r="AI1106">
        <v>0.87983774038978602</v>
      </c>
      <c r="AJ1106">
        <v>1.600284</v>
      </c>
      <c r="AK1106">
        <v>4.6865718047101304</v>
      </c>
      <c r="AL1106">
        <v>307</v>
      </c>
      <c r="AM1106">
        <v>269</v>
      </c>
      <c r="AN1106">
        <v>5</v>
      </c>
      <c r="AO1106" t="s">
        <v>11991</v>
      </c>
      <c r="AP1106">
        <v>1</v>
      </c>
      <c r="AQ1106">
        <v>4</v>
      </c>
      <c r="AR1106">
        <v>19.5423671907486</v>
      </c>
      <c r="AS1106">
        <v>2.14337537189166E-2</v>
      </c>
      <c r="AT1106">
        <v>-0.320946155309005</v>
      </c>
      <c r="AU1106">
        <v>-4.1298098436701701E-2</v>
      </c>
      <c r="AV1106">
        <v>-1.54479483192082</v>
      </c>
    </row>
    <row r="1107" spans="1:48" x14ac:dyDescent="0.25">
      <c r="A1107" t="s">
        <v>14835</v>
      </c>
      <c r="B1107" s="6">
        <v>44664</v>
      </c>
      <c r="C1107" t="s">
        <v>14836</v>
      </c>
      <c r="D1107" t="s">
        <v>212</v>
      </c>
      <c r="E1107">
        <v>120000000</v>
      </c>
      <c r="F1107">
        <v>112522500</v>
      </c>
      <c r="G1107">
        <v>4.1693247092833202E-2</v>
      </c>
      <c r="H1107">
        <v>8.6027780000000007</v>
      </c>
      <c r="I1107">
        <v>3.3948320000000001</v>
      </c>
      <c r="J1107">
        <v>4.663907</v>
      </c>
      <c r="K1107">
        <v>4.663907</v>
      </c>
      <c r="L1107">
        <v>196.72499999999999</v>
      </c>
      <c r="M1107">
        <v>197</v>
      </c>
      <c r="N1107">
        <v>7.3142509999999996</v>
      </c>
      <c r="O1107">
        <v>0.26360000000000799</v>
      </c>
      <c r="P1107">
        <v>-0.19587451769400499</v>
      </c>
      <c r="Q1107">
        <v>-6.3333734252286904</v>
      </c>
      <c r="R1107">
        <v>92.768749999999997</v>
      </c>
      <c r="S1107">
        <v>93.740750000000006</v>
      </c>
      <c r="T1107">
        <v>92.768749999999997</v>
      </c>
      <c r="U1107">
        <v>93.740750000000006</v>
      </c>
      <c r="V1107" t="s">
        <v>11987</v>
      </c>
      <c r="W1107" t="s">
        <v>7859</v>
      </c>
      <c r="X1107" t="s">
        <v>2590</v>
      </c>
      <c r="Y1107" t="s">
        <v>11989</v>
      </c>
      <c r="Z1107" t="s">
        <v>11839</v>
      </c>
      <c r="AA1107" t="s">
        <v>343</v>
      </c>
      <c r="AB1107" t="s">
        <v>11990</v>
      </c>
      <c r="AC1107">
        <v>93.768749999999997</v>
      </c>
      <c r="AD1107">
        <v>1</v>
      </c>
      <c r="AE1107" s="6">
        <v>44159</v>
      </c>
      <c r="AF1107" s="6">
        <v>47811</v>
      </c>
      <c r="AG1107" t="s">
        <v>2887</v>
      </c>
      <c r="AH1107">
        <v>3.6</v>
      </c>
      <c r="AI1107">
        <v>3.3687272635366901</v>
      </c>
      <c r="AJ1107">
        <v>13.3009</v>
      </c>
      <c r="AK1107">
        <v>4.3983103511079902</v>
      </c>
      <c r="AL1107">
        <v>179</v>
      </c>
      <c r="AM1107">
        <v>169</v>
      </c>
      <c r="AN1107">
        <v>2.5</v>
      </c>
      <c r="AO1107" t="s">
        <v>11991</v>
      </c>
      <c r="AP1107">
        <v>1</v>
      </c>
      <c r="AQ1107">
        <v>4</v>
      </c>
      <c r="AR1107">
        <v>35.384615923001299</v>
      </c>
      <c r="AS1107">
        <v>2.1954186097161699E-2</v>
      </c>
      <c r="AT1107">
        <v>2.2019433351752</v>
      </c>
      <c r="AU1107">
        <v>0.878536883792293</v>
      </c>
      <c r="AV1107">
        <v>6.3782588579041901</v>
      </c>
    </row>
    <row r="1108" spans="1:48" x14ac:dyDescent="0.25">
      <c r="A1108" t="s">
        <v>14837</v>
      </c>
      <c r="B1108" s="6">
        <v>44664</v>
      </c>
      <c r="C1108" t="s">
        <v>14838</v>
      </c>
      <c r="D1108" t="s">
        <v>212</v>
      </c>
      <c r="E1108">
        <v>280000000</v>
      </c>
      <c r="F1108">
        <v>263147500</v>
      </c>
      <c r="G1108">
        <v>9.7504710074530307E-2</v>
      </c>
      <c r="H1108">
        <v>27.7</v>
      </c>
      <c r="I1108">
        <v>4.5963779999999996</v>
      </c>
      <c r="J1108">
        <v>5.2734810000000003</v>
      </c>
      <c r="K1108">
        <v>5.2734810000000003</v>
      </c>
      <c r="L1108">
        <v>243.47710000000001</v>
      </c>
      <c r="M1108">
        <v>242</v>
      </c>
      <c r="N1108">
        <v>15.254092</v>
      </c>
      <c r="O1108">
        <v>4.2900000000001201E-2</v>
      </c>
      <c r="P1108">
        <v>0.150225707863649</v>
      </c>
      <c r="Q1108">
        <v>-4.2214418076927798</v>
      </c>
      <c r="R1108">
        <v>93.4375</v>
      </c>
      <c r="S1108">
        <v>94.4375</v>
      </c>
      <c r="T1108">
        <v>93.4375</v>
      </c>
      <c r="U1108">
        <v>94.4375</v>
      </c>
      <c r="V1108" t="s">
        <v>11987</v>
      </c>
      <c r="W1108" t="s">
        <v>7861</v>
      </c>
      <c r="X1108" t="s">
        <v>2590</v>
      </c>
      <c r="Y1108" t="s">
        <v>11989</v>
      </c>
      <c r="Z1108" t="s">
        <v>11839</v>
      </c>
      <c r="AA1108" t="s">
        <v>256</v>
      </c>
      <c r="AB1108" t="s">
        <v>11990</v>
      </c>
      <c r="AC1108">
        <v>93.981250000000003</v>
      </c>
      <c r="AD1108">
        <v>0.54374999999999996</v>
      </c>
      <c r="AE1108" s="6">
        <v>44251</v>
      </c>
      <c r="AF1108" s="6">
        <v>54788</v>
      </c>
      <c r="AG1108" t="s">
        <v>2887</v>
      </c>
      <c r="AH1108">
        <v>4.8499999999999996</v>
      </c>
      <c r="AI1108">
        <v>4.36801345627764</v>
      </c>
      <c r="AJ1108">
        <v>22.243701000000001</v>
      </c>
      <c r="AK1108">
        <v>4.92732255133423</v>
      </c>
      <c r="AL1108">
        <v>228</v>
      </c>
      <c r="AM1108">
        <v>222</v>
      </c>
      <c r="AN1108">
        <v>3.625</v>
      </c>
      <c r="AO1108" t="s">
        <v>11991</v>
      </c>
      <c r="AP1108">
        <v>1</v>
      </c>
      <c r="AQ1108">
        <v>4</v>
      </c>
      <c r="AR1108">
        <v>35.384615923001299</v>
      </c>
      <c r="AS1108">
        <v>2.1954186097161699E-2</v>
      </c>
      <c r="AT1108">
        <v>2.2019433351752</v>
      </c>
      <c r="AU1108">
        <v>0.878536883792293</v>
      </c>
      <c r="AV1108">
        <v>6.3782588579041901</v>
      </c>
    </row>
    <row r="1109" spans="1:48" x14ac:dyDescent="0.25">
      <c r="A1109" t="s">
        <v>18658</v>
      </c>
      <c r="B1109" s="6">
        <v>44664</v>
      </c>
      <c r="C1109" t="s">
        <v>18659</v>
      </c>
      <c r="D1109" t="s">
        <v>212</v>
      </c>
      <c r="E1109">
        <v>400000000</v>
      </c>
      <c r="F1109">
        <v>362595832</v>
      </c>
      <c r="G1109">
        <v>0.13435355256421999</v>
      </c>
      <c r="H1109">
        <v>5.4083329999999998</v>
      </c>
      <c r="I1109">
        <v>5.1149329999999997</v>
      </c>
      <c r="J1109">
        <v>3.3591660000000001</v>
      </c>
      <c r="K1109">
        <v>3.3591660000000001</v>
      </c>
      <c r="L1109">
        <v>69.9345</v>
      </c>
      <c r="M1109">
        <v>69</v>
      </c>
      <c r="N1109">
        <v>5.0917440000000003</v>
      </c>
      <c r="O1109">
        <v>0.29660000000000197</v>
      </c>
      <c r="P1109">
        <v>-0.88760034181096703</v>
      </c>
      <c r="Q1109">
        <v>-6.5384790287103698</v>
      </c>
      <c r="R1109">
        <v>90.5</v>
      </c>
      <c r="S1109">
        <v>91.25</v>
      </c>
      <c r="T1109">
        <v>90.5</v>
      </c>
      <c r="U1109">
        <v>91.25</v>
      </c>
      <c r="V1109" t="s">
        <v>11987</v>
      </c>
      <c r="W1109" t="s">
        <v>18416</v>
      </c>
      <c r="X1109" t="s">
        <v>2590</v>
      </c>
      <c r="Y1109" t="s">
        <v>11989</v>
      </c>
      <c r="Z1109" t="s">
        <v>11839</v>
      </c>
      <c r="AA1109" t="s">
        <v>350</v>
      </c>
      <c r="AB1109" t="s">
        <v>11990</v>
      </c>
      <c r="AC1109">
        <v>90.648957999999993</v>
      </c>
      <c r="AD1109">
        <v>0.14895800000000001</v>
      </c>
      <c r="AE1109" s="6">
        <v>44454</v>
      </c>
      <c r="AF1109" s="6">
        <v>46645</v>
      </c>
      <c r="AG1109" t="s">
        <v>2887</v>
      </c>
      <c r="AH1109">
        <v>5.4083329999999998</v>
      </c>
      <c r="AI1109">
        <v>5.1149326882416402</v>
      </c>
      <c r="AJ1109">
        <v>29.406869</v>
      </c>
      <c r="AK1109">
        <v>3.3591655593468799</v>
      </c>
      <c r="AL1109">
        <v>69</v>
      </c>
      <c r="AM1109">
        <v>65</v>
      </c>
      <c r="AN1109">
        <v>1.625</v>
      </c>
      <c r="AO1109" t="s">
        <v>11991</v>
      </c>
      <c r="AP1109">
        <v>1</v>
      </c>
      <c r="AQ1109">
        <v>4</v>
      </c>
      <c r="AR1109">
        <v>35.384615923001299</v>
      </c>
      <c r="AS1109">
        <v>2.1954186097161699E-2</v>
      </c>
      <c r="AT1109">
        <v>2.2019433351752</v>
      </c>
      <c r="AU1109">
        <v>0.878536883792293</v>
      </c>
      <c r="AV1109">
        <v>6.3782588579041901</v>
      </c>
    </row>
    <row r="1110" spans="1:48" x14ac:dyDescent="0.25">
      <c r="A1110" t="s">
        <v>14839</v>
      </c>
      <c r="B1110" s="6">
        <v>44664</v>
      </c>
      <c r="C1110" t="s">
        <v>14840</v>
      </c>
      <c r="D1110" t="s">
        <v>212</v>
      </c>
      <c r="E1110">
        <v>300000000</v>
      </c>
      <c r="F1110">
        <v>296062500</v>
      </c>
      <c r="G1110">
        <v>0.109700788441617</v>
      </c>
      <c r="H1110">
        <v>27.7</v>
      </c>
      <c r="I1110">
        <v>3.35223</v>
      </c>
      <c r="J1110">
        <v>5.3384150000000004</v>
      </c>
      <c r="K1110">
        <v>5.3384150000000004</v>
      </c>
      <c r="L1110">
        <v>249.97049999999999</v>
      </c>
      <c r="M1110">
        <v>249</v>
      </c>
      <c r="N1110">
        <v>14.415668999999999</v>
      </c>
      <c r="O1110">
        <v>-7.5899999999995402E-2</v>
      </c>
      <c r="P1110">
        <v>-6.07613520995142E-2</v>
      </c>
      <c r="Q1110">
        <v>-3.3777999315554399</v>
      </c>
      <c r="R1110">
        <v>96.924999999999997</v>
      </c>
      <c r="S1110">
        <v>97.842250000000007</v>
      </c>
      <c r="T1110">
        <v>96.924999999999997</v>
      </c>
      <c r="U1110">
        <v>97.842250000000007</v>
      </c>
      <c r="V1110" t="s">
        <v>11987</v>
      </c>
      <c r="W1110" t="s">
        <v>7860</v>
      </c>
      <c r="X1110" t="s">
        <v>2590</v>
      </c>
      <c r="Y1110" t="s">
        <v>11989</v>
      </c>
      <c r="Z1110" t="s">
        <v>11839</v>
      </c>
      <c r="AA1110" t="s">
        <v>256</v>
      </c>
      <c r="AB1110" t="s">
        <v>11990</v>
      </c>
      <c r="AC1110">
        <v>98.6875</v>
      </c>
      <c r="AD1110">
        <v>1.7625</v>
      </c>
      <c r="AE1110" s="6">
        <v>43796</v>
      </c>
      <c r="AF1110" s="6">
        <v>54788</v>
      </c>
      <c r="AG1110" t="s">
        <v>2887</v>
      </c>
      <c r="AH1110">
        <v>3.358333</v>
      </c>
      <c r="AI1110">
        <v>3.0316521382189401</v>
      </c>
      <c r="AJ1110">
        <v>11.082713</v>
      </c>
      <c r="AK1110">
        <v>5.2090351782490902</v>
      </c>
      <c r="AL1110">
        <v>262</v>
      </c>
      <c r="AM1110">
        <v>250</v>
      </c>
      <c r="AN1110">
        <v>4.5</v>
      </c>
      <c r="AO1110" t="s">
        <v>11991</v>
      </c>
      <c r="AP1110">
        <v>1</v>
      </c>
      <c r="AQ1110">
        <v>4</v>
      </c>
      <c r="AR1110">
        <v>35.384615923001299</v>
      </c>
      <c r="AS1110">
        <v>2.1954186097161699E-2</v>
      </c>
      <c r="AT1110">
        <v>2.2019433351752</v>
      </c>
      <c r="AU1110">
        <v>0.878536883792293</v>
      </c>
      <c r="AV1110">
        <v>6.3782588579041901</v>
      </c>
    </row>
    <row r="1111" spans="1:48" x14ac:dyDescent="0.25">
      <c r="A1111" t="s">
        <v>14841</v>
      </c>
      <c r="B1111" s="6">
        <v>44664</v>
      </c>
      <c r="C1111" t="s">
        <v>14842</v>
      </c>
      <c r="D1111" t="s">
        <v>223</v>
      </c>
      <c r="E1111">
        <v>400000000</v>
      </c>
      <c r="F1111">
        <v>356537500</v>
      </c>
      <c r="G1111">
        <v>0.13210874345451801</v>
      </c>
      <c r="H1111">
        <v>3.3250000000000002</v>
      </c>
      <c r="I1111">
        <v>3.1090909999999998</v>
      </c>
      <c r="J1111">
        <v>5.8175650000000001</v>
      </c>
      <c r="K1111">
        <v>5.8175650000000001</v>
      </c>
      <c r="L1111">
        <v>323.89150000000001</v>
      </c>
      <c r="M1111">
        <v>323</v>
      </c>
      <c r="N1111">
        <v>3.0922320000000001</v>
      </c>
      <c r="O1111">
        <v>-0.28200000000000403</v>
      </c>
      <c r="P1111">
        <v>0.45880383968539501</v>
      </c>
      <c r="Q1111">
        <v>-10.517391886779899</v>
      </c>
      <c r="R1111">
        <v>88.674999999999997</v>
      </c>
      <c r="S1111">
        <v>90.468999999999994</v>
      </c>
      <c r="T1111">
        <v>88.674999999999997</v>
      </c>
      <c r="U1111">
        <v>90.468999999999994</v>
      </c>
      <c r="V1111" t="s">
        <v>11987</v>
      </c>
      <c r="W1111" t="s">
        <v>9620</v>
      </c>
      <c r="X1111" t="s">
        <v>3671</v>
      </c>
      <c r="Y1111" t="s">
        <v>12097</v>
      </c>
      <c r="Z1111" t="s">
        <v>11838</v>
      </c>
      <c r="AA1111" t="s">
        <v>374</v>
      </c>
      <c r="AB1111" t="s">
        <v>11990</v>
      </c>
      <c r="AC1111">
        <v>89.134375000000006</v>
      </c>
      <c r="AD1111">
        <v>0.45937499999999998</v>
      </c>
      <c r="AE1111" s="6">
        <v>44035</v>
      </c>
      <c r="AF1111" s="6">
        <v>45884</v>
      </c>
      <c r="AG1111" t="s">
        <v>2399</v>
      </c>
      <c r="AH1111">
        <v>3.3250000000000002</v>
      </c>
      <c r="AI1111">
        <v>3.1090910078409801</v>
      </c>
      <c r="AJ1111">
        <v>11.510887</v>
      </c>
      <c r="AK1111">
        <v>5.8175651239706001</v>
      </c>
      <c r="AL1111">
        <v>323</v>
      </c>
      <c r="AM1111">
        <v>311</v>
      </c>
      <c r="AN1111">
        <v>2.625</v>
      </c>
      <c r="AO1111" t="s">
        <v>11991</v>
      </c>
      <c r="AP1111">
        <v>1</v>
      </c>
      <c r="AQ1111">
        <v>2</v>
      </c>
      <c r="AR1111">
        <v>64.237854750345804</v>
      </c>
      <c r="AS1111">
        <v>-0.45052062918234898</v>
      </c>
      <c r="AT1111">
        <v>-9.4520657350790298</v>
      </c>
      <c r="AU1111">
        <v>-3.9419568358453101</v>
      </c>
      <c r="AV1111">
        <v>-12.867330781833701</v>
      </c>
    </row>
    <row r="1112" spans="1:48" x14ac:dyDescent="0.25">
      <c r="A1112" t="s">
        <v>14843</v>
      </c>
      <c r="B1112" s="6">
        <v>44664</v>
      </c>
      <c r="C1112" t="s">
        <v>14844</v>
      </c>
      <c r="D1112" t="s">
        <v>223</v>
      </c>
      <c r="E1112">
        <v>600000000</v>
      </c>
      <c r="F1112">
        <v>492412500</v>
      </c>
      <c r="G1112">
        <v>0.18245485155502</v>
      </c>
      <c r="H1112">
        <v>8.3249999999999993</v>
      </c>
      <c r="I1112">
        <v>7.0222129999999998</v>
      </c>
      <c r="J1112">
        <v>5.7734329999999998</v>
      </c>
      <c r="K1112">
        <v>5.7734329999999998</v>
      </c>
      <c r="L1112">
        <v>307.58499999999998</v>
      </c>
      <c r="M1112">
        <v>308</v>
      </c>
      <c r="N1112">
        <v>6.9917499999999997</v>
      </c>
      <c r="O1112">
        <v>4.3999999999999498E-2</v>
      </c>
      <c r="P1112">
        <v>-8.9614224943335097E-2</v>
      </c>
      <c r="Q1112">
        <v>-17.452688474823599</v>
      </c>
      <c r="R1112">
        <v>81.5</v>
      </c>
      <c r="S1112">
        <v>83.5</v>
      </c>
      <c r="T1112">
        <v>81.5</v>
      </c>
      <c r="U1112">
        <v>83.5</v>
      </c>
      <c r="V1112" t="s">
        <v>11987</v>
      </c>
      <c r="W1112" t="s">
        <v>9626</v>
      </c>
      <c r="X1112" t="s">
        <v>3671</v>
      </c>
      <c r="Y1112" t="s">
        <v>12097</v>
      </c>
      <c r="Z1112" t="s">
        <v>11838</v>
      </c>
      <c r="AA1112" t="s">
        <v>374</v>
      </c>
      <c r="AB1112" t="s">
        <v>11990</v>
      </c>
      <c r="AC1112">
        <v>82.068749999999994</v>
      </c>
      <c r="AD1112">
        <v>0.56874999999999998</v>
      </c>
      <c r="AE1112" s="6">
        <v>44035</v>
      </c>
      <c r="AF1112" s="6">
        <v>47710</v>
      </c>
      <c r="AG1112" t="s">
        <v>2399</v>
      </c>
      <c r="AH1112">
        <v>8.3249999999999993</v>
      </c>
      <c r="AI1112">
        <v>7.0222130898953496</v>
      </c>
      <c r="AJ1112">
        <v>57.659607000000001</v>
      </c>
      <c r="AK1112">
        <v>5.7734330105724396</v>
      </c>
      <c r="AL1112">
        <v>308</v>
      </c>
      <c r="AM1112">
        <v>305</v>
      </c>
      <c r="AN1112">
        <v>3.25</v>
      </c>
      <c r="AO1112" t="s">
        <v>11991</v>
      </c>
      <c r="AP1112">
        <v>1</v>
      </c>
      <c r="AQ1112">
        <v>2</v>
      </c>
      <c r="AR1112">
        <v>64.237854750345804</v>
      </c>
      <c r="AS1112">
        <v>-0.45052062918234898</v>
      </c>
      <c r="AT1112">
        <v>-9.4520657350790298</v>
      </c>
      <c r="AU1112">
        <v>-3.9419568358453101</v>
      </c>
      <c r="AV1112">
        <v>-12.867330781833701</v>
      </c>
    </row>
    <row r="1113" spans="1:48" x14ac:dyDescent="0.25">
      <c r="A1113" t="s">
        <v>14845</v>
      </c>
      <c r="B1113" s="6">
        <v>44664</v>
      </c>
      <c r="C1113" t="s">
        <v>14846</v>
      </c>
      <c r="D1113" t="s">
        <v>223</v>
      </c>
      <c r="E1113">
        <v>800000000</v>
      </c>
      <c r="F1113">
        <v>738500000</v>
      </c>
      <c r="G1113">
        <v>0.27363827659408002</v>
      </c>
      <c r="H1113">
        <v>4.0750000000000002</v>
      </c>
      <c r="I1113">
        <v>3.6698170000000001</v>
      </c>
      <c r="J1113">
        <v>5.9475020000000001</v>
      </c>
      <c r="K1113">
        <v>5.9475020000000001</v>
      </c>
      <c r="L1113">
        <v>333.73520000000002</v>
      </c>
      <c r="M1113">
        <v>333</v>
      </c>
      <c r="N1113">
        <v>3.6489699999999998</v>
      </c>
      <c r="O1113">
        <v>-5.3400000000003403E-2</v>
      </c>
      <c r="P1113">
        <v>1.1289805211002399</v>
      </c>
      <c r="Q1113">
        <v>-12.088789179039701</v>
      </c>
      <c r="R1113">
        <v>91.612499999999997</v>
      </c>
      <c r="S1113">
        <v>93.039500000000004</v>
      </c>
      <c r="T1113">
        <v>91.612499999999997</v>
      </c>
      <c r="U1113">
        <v>93.039500000000004</v>
      </c>
      <c r="V1113" t="s">
        <v>11987</v>
      </c>
      <c r="W1113" t="s">
        <v>9625</v>
      </c>
      <c r="X1113" t="s">
        <v>3671</v>
      </c>
      <c r="Y1113" t="s">
        <v>12097</v>
      </c>
      <c r="Z1113" t="s">
        <v>11838</v>
      </c>
      <c r="AA1113" t="s">
        <v>374</v>
      </c>
      <c r="AB1113" t="s">
        <v>11990</v>
      </c>
      <c r="AC1113">
        <v>92.3125</v>
      </c>
      <c r="AD1113">
        <v>0.7</v>
      </c>
      <c r="AE1113" s="6">
        <v>42578</v>
      </c>
      <c r="AF1113" s="6">
        <v>46249</v>
      </c>
      <c r="AG1113" t="s">
        <v>2399</v>
      </c>
      <c r="AH1113">
        <v>4.0750000000000002</v>
      </c>
      <c r="AI1113">
        <v>3.6698165794932098</v>
      </c>
      <c r="AJ1113">
        <v>16.085061</v>
      </c>
      <c r="AK1113">
        <v>5.9475019661484101</v>
      </c>
      <c r="AL1113">
        <v>333</v>
      </c>
      <c r="AM1113">
        <v>324</v>
      </c>
      <c r="AN1113">
        <v>4</v>
      </c>
      <c r="AO1113" t="s">
        <v>11991</v>
      </c>
      <c r="AP1113">
        <v>1</v>
      </c>
      <c r="AQ1113">
        <v>2</v>
      </c>
      <c r="AR1113">
        <v>64.237854750345804</v>
      </c>
      <c r="AS1113">
        <v>-0.45052062918234898</v>
      </c>
      <c r="AT1113">
        <v>-9.4520657350790298</v>
      </c>
      <c r="AU1113">
        <v>-3.9419568358453101</v>
      </c>
      <c r="AV1113">
        <v>-12.867330781833701</v>
      </c>
    </row>
    <row r="1114" spans="1:48" x14ac:dyDescent="0.25">
      <c r="A1114" t="s">
        <v>14847</v>
      </c>
      <c r="B1114" s="6">
        <v>44664</v>
      </c>
      <c r="C1114" t="s">
        <v>14848</v>
      </c>
      <c r="D1114" t="s">
        <v>254</v>
      </c>
      <c r="E1114">
        <v>180000000</v>
      </c>
      <c r="F1114">
        <v>177215625</v>
      </c>
      <c r="G1114">
        <v>6.5664154652055204E-2</v>
      </c>
      <c r="H1114">
        <v>2.625</v>
      </c>
      <c r="I1114">
        <v>2.2545540000000002</v>
      </c>
      <c r="J1114">
        <v>9.4031319999999994</v>
      </c>
      <c r="K1114">
        <v>9.4031319999999994</v>
      </c>
      <c r="L1114">
        <v>692.13819999999998</v>
      </c>
      <c r="M1114">
        <v>692</v>
      </c>
      <c r="N1114">
        <v>2.2417549999999999</v>
      </c>
      <c r="O1114">
        <v>8.90000000000057E-2</v>
      </c>
      <c r="P1114">
        <v>0.82567982454728694</v>
      </c>
      <c r="Q1114">
        <v>1.3120250127066799</v>
      </c>
      <c r="R1114">
        <v>95.5</v>
      </c>
      <c r="S1114">
        <v>96.5</v>
      </c>
      <c r="T1114">
        <v>95.5</v>
      </c>
      <c r="U1114">
        <v>96.5</v>
      </c>
      <c r="V1114" t="s">
        <v>11987</v>
      </c>
      <c r="W1114" t="s">
        <v>10308</v>
      </c>
      <c r="X1114" t="s">
        <v>2642</v>
      </c>
      <c r="Y1114" t="s">
        <v>12097</v>
      </c>
      <c r="Z1114" t="s">
        <v>11859</v>
      </c>
      <c r="AA1114" t="s">
        <v>11839</v>
      </c>
      <c r="AB1114" t="s">
        <v>753</v>
      </c>
      <c r="AC1114">
        <v>98.453125</v>
      </c>
      <c r="AD1114">
        <v>2.953125</v>
      </c>
      <c r="AE1114" s="6">
        <v>43802</v>
      </c>
      <c r="AF1114" s="6">
        <v>45629</v>
      </c>
      <c r="AG1114" t="s">
        <v>649</v>
      </c>
      <c r="AH1114">
        <v>2.625</v>
      </c>
      <c r="AI1114">
        <v>2.25455379309571</v>
      </c>
      <c r="AJ1114">
        <v>6.5337370000000004</v>
      </c>
      <c r="AK1114">
        <v>9.4031315347480504</v>
      </c>
      <c r="AL1114">
        <v>692</v>
      </c>
      <c r="AM1114">
        <v>674</v>
      </c>
      <c r="AN1114">
        <v>7.875</v>
      </c>
      <c r="AO1114" t="s">
        <v>11991</v>
      </c>
      <c r="AP1114">
        <v>1</v>
      </c>
      <c r="AQ1114">
        <v>3</v>
      </c>
      <c r="AR1114">
        <v>53.439404352169603</v>
      </c>
      <c r="AS1114">
        <v>3.5602253058421199E-2</v>
      </c>
      <c r="AT1114">
        <v>0.81121885197310195</v>
      </c>
      <c r="AU1114">
        <v>0.31952407654600901</v>
      </c>
      <c r="AV1114">
        <v>2.48385219881026</v>
      </c>
    </row>
    <row r="1115" spans="1:48" x14ac:dyDescent="0.25">
      <c r="A1115" t="s">
        <v>17300</v>
      </c>
      <c r="B1115" s="6">
        <v>44664</v>
      </c>
      <c r="C1115" t="s">
        <v>17301</v>
      </c>
      <c r="D1115" t="s">
        <v>446</v>
      </c>
      <c r="E1115">
        <v>450000000</v>
      </c>
      <c r="F1115">
        <v>404203126.5</v>
      </c>
      <c r="G1115">
        <v>0.149770408841433</v>
      </c>
      <c r="H1115">
        <v>9.1805559999999993</v>
      </c>
      <c r="I1115">
        <v>7.4851219999999996</v>
      </c>
      <c r="J1115">
        <v>5.1838139999999999</v>
      </c>
      <c r="K1115">
        <v>5.1838139999999999</v>
      </c>
      <c r="L1115">
        <v>248.9083</v>
      </c>
      <c r="M1115">
        <v>250</v>
      </c>
      <c r="N1115">
        <v>7.4587139999999996</v>
      </c>
      <c r="O1115">
        <v>-0.36969999999999498</v>
      </c>
      <c r="P1115">
        <v>-1.75458578605924</v>
      </c>
      <c r="Q1115">
        <v>-7.7161776805148499</v>
      </c>
      <c r="R1115">
        <v>88.625</v>
      </c>
      <c r="S1115">
        <v>89.625</v>
      </c>
      <c r="T1115">
        <v>88.625</v>
      </c>
      <c r="U1115">
        <v>89.625</v>
      </c>
      <c r="V1115" t="s">
        <v>11987</v>
      </c>
      <c r="W1115" t="s">
        <v>16730</v>
      </c>
      <c r="X1115" t="s">
        <v>2786</v>
      </c>
      <c r="Y1115" t="s">
        <v>12201</v>
      </c>
      <c r="Z1115" t="s">
        <v>11847</v>
      </c>
      <c r="AA1115" t="s">
        <v>11839</v>
      </c>
      <c r="AB1115" t="s">
        <v>753</v>
      </c>
      <c r="AC1115">
        <v>89.822917000000004</v>
      </c>
      <c r="AD1115">
        <v>1.1979169999999999</v>
      </c>
      <c r="AE1115" s="6">
        <v>44370</v>
      </c>
      <c r="AF1115" s="6">
        <v>48022</v>
      </c>
      <c r="AG1115" t="s">
        <v>2910</v>
      </c>
      <c r="AH1115">
        <v>9.1805559999999993</v>
      </c>
      <c r="AI1115">
        <v>7.4851223108421001</v>
      </c>
      <c r="AJ1115">
        <v>66.813946000000001</v>
      </c>
      <c r="AK1115">
        <v>5.1838136335665599</v>
      </c>
      <c r="AL1115">
        <v>250</v>
      </c>
      <c r="AM1115">
        <v>245</v>
      </c>
      <c r="AN1115">
        <v>3.75</v>
      </c>
      <c r="AO1115" t="s">
        <v>11991</v>
      </c>
      <c r="AP1115">
        <v>1</v>
      </c>
      <c r="AQ1115">
        <v>3</v>
      </c>
      <c r="AR1115">
        <v>56.9726609674575</v>
      </c>
      <c r="AS1115">
        <v>5.4436240308120797E-2</v>
      </c>
      <c r="AT1115">
        <v>0.59022588988535296</v>
      </c>
      <c r="AU1115">
        <v>0.28735551142160098</v>
      </c>
      <c r="AV1115">
        <v>0.35324160216748601</v>
      </c>
    </row>
    <row r="1116" spans="1:48" x14ac:dyDescent="0.25">
      <c r="A1116" t="s">
        <v>14849</v>
      </c>
      <c r="B1116" s="6">
        <v>44664</v>
      </c>
      <c r="C1116" t="s">
        <v>14850</v>
      </c>
      <c r="D1116" t="s">
        <v>446</v>
      </c>
      <c r="E1116">
        <v>333375600</v>
      </c>
      <c r="F1116">
        <v>341397450.39999998</v>
      </c>
      <c r="G1116">
        <v>0.126498862497262</v>
      </c>
      <c r="H1116">
        <v>3.5111110000000001</v>
      </c>
      <c r="I1116">
        <v>3.1694140000000002</v>
      </c>
      <c r="J1116">
        <v>4.1217540000000001</v>
      </c>
      <c r="K1116">
        <v>4.1217540000000001</v>
      </c>
      <c r="L1116">
        <v>153.52869999999999</v>
      </c>
      <c r="M1116">
        <v>153</v>
      </c>
      <c r="N1116">
        <v>3.1522679999999998</v>
      </c>
      <c r="O1116">
        <v>6.10000000000887E-3</v>
      </c>
      <c r="P1116">
        <v>0.416743726851875</v>
      </c>
      <c r="Q1116">
        <v>-3.88337990960038</v>
      </c>
      <c r="R1116">
        <v>100.20625</v>
      </c>
      <c r="S1116">
        <v>101.22425</v>
      </c>
      <c r="T1116">
        <v>100.20625</v>
      </c>
      <c r="U1116">
        <v>101.22425</v>
      </c>
      <c r="V1116" t="s">
        <v>11987</v>
      </c>
      <c r="W1116" t="s">
        <v>7894</v>
      </c>
      <c r="X1116" t="s">
        <v>2786</v>
      </c>
      <c r="Y1116" t="s">
        <v>12201</v>
      </c>
      <c r="Z1116" t="s">
        <v>11847</v>
      </c>
      <c r="AA1116" t="s">
        <v>11839</v>
      </c>
      <c r="AB1116" t="s">
        <v>753</v>
      </c>
      <c r="AC1116">
        <v>102.40625</v>
      </c>
      <c r="AD1116">
        <v>2.2000000000000002</v>
      </c>
      <c r="AE1116" s="6">
        <v>42116</v>
      </c>
      <c r="AF1116" s="6">
        <v>45952</v>
      </c>
      <c r="AG1116" t="s">
        <v>2910</v>
      </c>
      <c r="AH1116">
        <v>3.5111110000000001</v>
      </c>
      <c r="AI1116">
        <v>3.1694142426046601</v>
      </c>
      <c r="AJ1116">
        <v>12.306861</v>
      </c>
      <c r="AK1116">
        <v>4.1217535531731997</v>
      </c>
      <c r="AL1116">
        <v>153</v>
      </c>
      <c r="AM1116">
        <v>142</v>
      </c>
      <c r="AN1116">
        <v>4.5</v>
      </c>
      <c r="AO1116" t="s">
        <v>11991</v>
      </c>
      <c r="AP1116">
        <v>1</v>
      </c>
      <c r="AQ1116">
        <v>3</v>
      </c>
      <c r="AR1116">
        <v>56.9726609674575</v>
      </c>
      <c r="AS1116">
        <v>5.4436240308120797E-2</v>
      </c>
      <c r="AT1116">
        <v>0.59022588988535296</v>
      </c>
      <c r="AU1116">
        <v>0.28735551142160098</v>
      </c>
      <c r="AV1116">
        <v>0.35324160216748601</v>
      </c>
    </row>
    <row r="1117" spans="1:48" x14ac:dyDescent="0.25">
      <c r="A1117" t="s">
        <v>17302</v>
      </c>
      <c r="B1117" s="6">
        <v>44664</v>
      </c>
      <c r="C1117" t="s">
        <v>17303</v>
      </c>
      <c r="D1117" t="s">
        <v>446</v>
      </c>
      <c r="E1117">
        <v>450000000</v>
      </c>
      <c r="F1117">
        <v>374117188.5</v>
      </c>
      <c r="G1117">
        <v>0.13862258998695001</v>
      </c>
      <c r="H1117">
        <v>29.180555999999999</v>
      </c>
      <c r="I1117">
        <v>13.339859000000001</v>
      </c>
      <c r="J1117">
        <v>6.4540009999999999</v>
      </c>
      <c r="K1117">
        <v>6.4540009999999999</v>
      </c>
      <c r="L1117">
        <v>364.1497</v>
      </c>
      <c r="M1117">
        <v>363</v>
      </c>
      <c r="N1117">
        <v>13.345848999999999</v>
      </c>
      <c r="O1117">
        <v>-0.62670000000000203</v>
      </c>
      <c r="P1117">
        <v>-1.54041453359714</v>
      </c>
      <c r="Q1117">
        <v>-12.1581221850092</v>
      </c>
      <c r="R1117">
        <v>81.5</v>
      </c>
      <c r="S1117">
        <v>82.625</v>
      </c>
      <c r="T1117">
        <v>81.5</v>
      </c>
      <c r="U1117">
        <v>82.625</v>
      </c>
      <c r="V1117" t="s">
        <v>11987</v>
      </c>
      <c r="W1117" t="s">
        <v>17002</v>
      </c>
      <c r="X1117" t="s">
        <v>2786</v>
      </c>
      <c r="Y1117" t="s">
        <v>12201</v>
      </c>
      <c r="Z1117" t="s">
        <v>11847</v>
      </c>
      <c r="AA1117" t="s">
        <v>11839</v>
      </c>
      <c r="AB1117" t="s">
        <v>753</v>
      </c>
      <c r="AC1117">
        <v>83.137152999999998</v>
      </c>
      <c r="AD1117">
        <v>1.6371530000000001</v>
      </c>
      <c r="AE1117" s="6">
        <v>44370</v>
      </c>
      <c r="AF1117" s="6">
        <v>55327</v>
      </c>
      <c r="AG1117" t="s">
        <v>2910</v>
      </c>
      <c r="AH1117">
        <v>29.180555999999999</v>
      </c>
      <c r="AI1117">
        <v>13.339859121611401</v>
      </c>
      <c r="AJ1117">
        <v>281.90394900000001</v>
      </c>
      <c r="AK1117">
        <v>6.4540006021501997</v>
      </c>
      <c r="AL1117">
        <v>363</v>
      </c>
      <c r="AM1117">
        <v>384</v>
      </c>
      <c r="AN1117">
        <v>5.125</v>
      </c>
      <c r="AO1117" t="s">
        <v>11991</v>
      </c>
      <c r="AP1117">
        <v>1</v>
      </c>
      <c r="AQ1117">
        <v>3</v>
      </c>
      <c r="AR1117">
        <v>56.9726609674575</v>
      </c>
      <c r="AS1117">
        <v>5.4436240308120797E-2</v>
      </c>
      <c r="AT1117">
        <v>0.59022588988535296</v>
      </c>
      <c r="AU1117">
        <v>0.28735551142160098</v>
      </c>
      <c r="AV1117">
        <v>0.35324160216748601</v>
      </c>
    </row>
    <row r="1118" spans="1:48" x14ac:dyDescent="0.25">
      <c r="A1118" t="s">
        <v>14851</v>
      </c>
      <c r="B1118" s="6">
        <v>44664</v>
      </c>
      <c r="C1118" t="s">
        <v>14852</v>
      </c>
      <c r="D1118" t="s">
        <v>446</v>
      </c>
      <c r="E1118">
        <v>360000000</v>
      </c>
      <c r="F1118">
        <v>374886248.39999998</v>
      </c>
      <c r="G1118">
        <v>0.13890755170073901</v>
      </c>
      <c r="H1118">
        <v>22.019444</v>
      </c>
      <c r="I1118">
        <v>11.076122</v>
      </c>
      <c r="J1118">
        <v>6.6935849999999997</v>
      </c>
      <c r="K1118">
        <v>6.6935849999999997</v>
      </c>
      <c r="L1118">
        <v>375.43289999999899</v>
      </c>
      <c r="M1118">
        <v>379</v>
      </c>
      <c r="N1118">
        <v>10.907961</v>
      </c>
      <c r="O1118">
        <v>-0.52410000000000501</v>
      </c>
      <c r="P1118">
        <v>-0.34226282863789498</v>
      </c>
      <c r="Q1118">
        <v>-11.0851196873038</v>
      </c>
      <c r="R1118">
        <v>100.83125</v>
      </c>
      <c r="S1118">
        <v>102.07225</v>
      </c>
      <c r="T1118">
        <v>100.83125</v>
      </c>
      <c r="U1118">
        <v>102.07225</v>
      </c>
      <c r="V1118" t="s">
        <v>11987</v>
      </c>
      <c r="W1118" t="s">
        <v>7897</v>
      </c>
      <c r="X1118" t="s">
        <v>2786</v>
      </c>
      <c r="Y1118" t="s">
        <v>12201</v>
      </c>
      <c r="Z1118" t="s">
        <v>11847</v>
      </c>
      <c r="AA1118" t="s">
        <v>11839</v>
      </c>
      <c r="AB1118" t="s">
        <v>753</v>
      </c>
      <c r="AC1118">
        <v>104.135069</v>
      </c>
      <c r="AD1118">
        <v>3.3038189999999998</v>
      </c>
      <c r="AE1118" s="6">
        <v>41754</v>
      </c>
      <c r="AF1118" s="6">
        <v>52712</v>
      </c>
      <c r="AG1118" t="s">
        <v>2910</v>
      </c>
      <c r="AH1118">
        <v>22.019444</v>
      </c>
      <c r="AI1118">
        <v>11.076122106766199</v>
      </c>
      <c r="AJ1118">
        <v>186.44635199999999</v>
      </c>
      <c r="AK1118">
        <v>6.6935853333049797</v>
      </c>
      <c r="AL1118">
        <v>379</v>
      </c>
      <c r="AM1118">
        <v>412</v>
      </c>
      <c r="AN1118">
        <v>6.875</v>
      </c>
      <c r="AO1118" t="s">
        <v>11991</v>
      </c>
      <c r="AP1118">
        <v>1</v>
      </c>
      <c r="AQ1118">
        <v>3</v>
      </c>
      <c r="AR1118">
        <v>56.9726609674575</v>
      </c>
      <c r="AS1118">
        <v>5.4436240308120797E-2</v>
      </c>
      <c r="AT1118">
        <v>0.59022588988535296</v>
      </c>
      <c r="AU1118">
        <v>0.28735551142160098</v>
      </c>
      <c r="AV1118">
        <v>0.35324160216748601</v>
      </c>
    </row>
    <row r="1119" spans="1:48" x14ac:dyDescent="0.25">
      <c r="A1119" t="s">
        <v>14853</v>
      </c>
      <c r="B1119" s="6">
        <v>44664</v>
      </c>
      <c r="C1119" t="s">
        <v>14854</v>
      </c>
      <c r="D1119" t="s">
        <v>223</v>
      </c>
      <c r="E1119">
        <v>210000000</v>
      </c>
      <c r="F1119">
        <v>207042500.69999999</v>
      </c>
      <c r="G1119">
        <v>7.6715982495973695E-2</v>
      </c>
      <c r="H1119">
        <v>5.4333330000000002</v>
      </c>
      <c r="I1119">
        <v>4.6864540000000003</v>
      </c>
      <c r="J1119">
        <v>5.2847809999999997</v>
      </c>
      <c r="K1119">
        <v>5.2847809999999997</v>
      </c>
      <c r="L1119">
        <v>262.42979999999898</v>
      </c>
      <c r="M1119">
        <v>263</v>
      </c>
      <c r="N1119">
        <v>4.6654080000000002</v>
      </c>
      <c r="O1119">
        <v>-0.19540000000000099</v>
      </c>
      <c r="P1119">
        <v>-0.55545741894457101</v>
      </c>
      <c r="Q1119">
        <v>-4.0663813175011096</v>
      </c>
      <c r="R1119">
        <v>98.25</v>
      </c>
      <c r="S1119">
        <v>99.25</v>
      </c>
      <c r="T1119">
        <v>98.25</v>
      </c>
      <c r="U1119">
        <v>99.25</v>
      </c>
      <c r="V1119" t="s">
        <v>11987</v>
      </c>
      <c r="W1119" t="s">
        <v>11676</v>
      </c>
      <c r="X1119" t="s">
        <v>2786</v>
      </c>
      <c r="Y1119" t="s">
        <v>12201</v>
      </c>
      <c r="Z1119" t="s">
        <v>11847</v>
      </c>
      <c r="AA1119" t="s">
        <v>256</v>
      </c>
      <c r="AB1119" t="s">
        <v>753</v>
      </c>
      <c r="AC1119">
        <v>98.591667000000001</v>
      </c>
      <c r="AD1119">
        <v>0.341667</v>
      </c>
      <c r="AE1119" s="6">
        <v>44098</v>
      </c>
      <c r="AF1119" s="6">
        <v>46654</v>
      </c>
      <c r="AG1119" t="s">
        <v>3754</v>
      </c>
      <c r="AH1119">
        <v>5.4333330000000002</v>
      </c>
      <c r="AI1119">
        <v>4.6864543439293298</v>
      </c>
      <c r="AJ1119">
        <v>26.053260000000002</v>
      </c>
      <c r="AK1119">
        <v>5.2847811581439501</v>
      </c>
      <c r="AL1119">
        <v>263</v>
      </c>
      <c r="AM1119">
        <v>258</v>
      </c>
      <c r="AN1119">
        <v>5.125</v>
      </c>
      <c r="AO1119" t="s">
        <v>11991</v>
      </c>
      <c r="AP1119">
        <v>1</v>
      </c>
      <c r="AQ1119">
        <v>3</v>
      </c>
      <c r="AR1119">
        <v>58.647702847639302</v>
      </c>
      <c r="AS1119">
        <v>1.75295995044422E-2</v>
      </c>
      <c r="AT1119">
        <v>1.00933651973988</v>
      </c>
      <c r="AU1119">
        <v>-2.7050324455331E-3</v>
      </c>
      <c r="AV1119">
        <v>6.1069549330075397</v>
      </c>
    </row>
    <row r="1120" spans="1:48" x14ac:dyDescent="0.25">
      <c r="A1120" t="s">
        <v>14855</v>
      </c>
      <c r="B1120" s="6">
        <v>44664</v>
      </c>
      <c r="C1120" t="s">
        <v>14856</v>
      </c>
      <c r="D1120" t="s">
        <v>280</v>
      </c>
      <c r="E1120">
        <v>300000000</v>
      </c>
      <c r="F1120">
        <v>262775418</v>
      </c>
      <c r="G1120">
        <v>9.7366841588096095E-2</v>
      </c>
      <c r="H1120">
        <v>4.0305559999999998</v>
      </c>
      <c r="I1120">
        <v>3.0941360000000002</v>
      </c>
      <c r="J1120">
        <v>13.519743999999999</v>
      </c>
      <c r="K1120">
        <v>13.519743999999999</v>
      </c>
      <c r="L1120">
        <v>1091.1460999999999</v>
      </c>
      <c r="M1120">
        <v>1093</v>
      </c>
      <c r="N1120">
        <v>3.0791230000000001</v>
      </c>
      <c r="O1120">
        <v>0.10730000000001</v>
      </c>
      <c r="P1120">
        <v>1.10068351243841</v>
      </c>
      <c r="Q1120">
        <v>-14.5034523824883</v>
      </c>
      <c r="R1120">
        <v>83.625</v>
      </c>
      <c r="S1120">
        <v>84.625</v>
      </c>
      <c r="T1120">
        <v>83.625</v>
      </c>
      <c r="U1120">
        <v>84.625</v>
      </c>
      <c r="V1120" t="s">
        <v>11987</v>
      </c>
      <c r="W1120" t="s">
        <v>10301</v>
      </c>
      <c r="X1120" t="s">
        <v>14857</v>
      </c>
      <c r="Y1120" t="s">
        <v>12097</v>
      </c>
      <c r="Z1120" t="s">
        <v>11877</v>
      </c>
      <c r="AA1120" t="s">
        <v>11839</v>
      </c>
      <c r="AB1120" t="s">
        <v>11815</v>
      </c>
      <c r="AC1120">
        <v>87.591806000000005</v>
      </c>
      <c r="AD1120">
        <v>3.9668060000000001</v>
      </c>
      <c r="AE1120" s="6">
        <v>44315</v>
      </c>
      <c r="AF1120" s="6">
        <v>46141</v>
      </c>
      <c r="AG1120" t="s">
        <v>594</v>
      </c>
      <c r="AH1120">
        <v>4.0305559999999998</v>
      </c>
      <c r="AI1120">
        <v>3.0941359898508298</v>
      </c>
      <c r="AJ1120">
        <v>12.553369</v>
      </c>
      <c r="AK1120">
        <v>13.519744301271</v>
      </c>
      <c r="AL1120">
        <v>1093</v>
      </c>
      <c r="AM1120">
        <v>1083</v>
      </c>
      <c r="AN1120">
        <v>8.4499999999999993</v>
      </c>
      <c r="AO1120" t="s">
        <v>11991</v>
      </c>
      <c r="AP1120">
        <v>1</v>
      </c>
      <c r="AQ1120">
        <v>3</v>
      </c>
      <c r="AR1120">
        <v>52.410427916474802</v>
      </c>
      <c r="AS1120">
        <v>3.6202031390253298E-2</v>
      </c>
      <c r="AT1120">
        <v>0.82686095202259902</v>
      </c>
      <c r="AU1120">
        <v>0.324922081532108</v>
      </c>
      <c r="AV1120">
        <v>1.96700472329653</v>
      </c>
    </row>
    <row r="1121" spans="1:48" x14ac:dyDescent="0.25">
      <c r="A1121" t="s">
        <v>21695</v>
      </c>
      <c r="B1121" s="6">
        <v>44664</v>
      </c>
      <c r="C1121" t="s">
        <v>21696</v>
      </c>
      <c r="D1121" t="s">
        <v>373</v>
      </c>
      <c r="E1121">
        <v>252000000</v>
      </c>
      <c r="F1121">
        <v>247955750.30000001</v>
      </c>
      <c r="G1121">
        <v>9.1875672550049095E-2</v>
      </c>
      <c r="H1121">
        <v>4.8277780000000003</v>
      </c>
      <c r="I1121">
        <v>3.9587699999999999</v>
      </c>
      <c r="J1121">
        <v>7.7175900000000004</v>
      </c>
      <c r="K1121">
        <v>7.7175900000000004</v>
      </c>
      <c r="L1121">
        <v>507.58229999999998</v>
      </c>
      <c r="M1121">
        <v>509</v>
      </c>
      <c r="N1121">
        <v>3.9369420000000002</v>
      </c>
      <c r="O1121">
        <v>8.3400000000000099E-2</v>
      </c>
      <c r="P1121">
        <v>0.67715510692742897</v>
      </c>
      <c r="Q1121">
        <v>-1.1821391225521001</v>
      </c>
      <c r="R1121">
        <v>97.125</v>
      </c>
      <c r="S1121">
        <v>98.625</v>
      </c>
      <c r="T1121">
        <v>97.125</v>
      </c>
      <c r="U1121">
        <v>98.625</v>
      </c>
      <c r="V1121" t="s">
        <v>11987</v>
      </c>
      <c r="W1121" t="s">
        <v>21697</v>
      </c>
      <c r="X1121" t="s">
        <v>21698</v>
      </c>
      <c r="Y1121" t="s">
        <v>12201</v>
      </c>
      <c r="Z1121" t="s">
        <v>11844</v>
      </c>
      <c r="AA1121" t="s">
        <v>11839</v>
      </c>
      <c r="AB1121" t="s">
        <v>11815</v>
      </c>
      <c r="AC1121">
        <v>98.395139</v>
      </c>
      <c r="AD1121">
        <v>1.2701389999999999</v>
      </c>
      <c r="AE1121" s="6">
        <v>44608</v>
      </c>
      <c r="AF1121" s="6">
        <v>46434</v>
      </c>
      <c r="AG1121" t="s">
        <v>21699</v>
      </c>
      <c r="AH1121">
        <v>4.8277780000000003</v>
      </c>
      <c r="AI1121">
        <v>3.9587699310998401</v>
      </c>
      <c r="AJ1121">
        <v>19.354907000000001</v>
      </c>
      <c r="AK1121">
        <v>7.7175897046426103</v>
      </c>
      <c r="AL1121">
        <v>509</v>
      </c>
      <c r="AM1121">
        <v>502</v>
      </c>
      <c r="AN1121">
        <v>7.375</v>
      </c>
      <c r="AO1121" t="s">
        <v>11991</v>
      </c>
      <c r="AP1121">
        <v>1</v>
      </c>
      <c r="AQ1121">
        <v>3</v>
      </c>
      <c r="AR1121">
        <v>45.837744811399297</v>
      </c>
      <c r="AS1121">
        <v>-0.26679101874912398</v>
      </c>
      <c r="AT1121">
        <v>-6.2372325457325299</v>
      </c>
      <c r="AU1121">
        <v>-2.4257278286150501</v>
      </c>
      <c r="AV1121">
        <v>-9.4361261938826093</v>
      </c>
    </row>
    <row r="1122" spans="1:48" x14ac:dyDescent="0.25">
      <c r="A1122" t="s">
        <v>14858</v>
      </c>
      <c r="B1122" s="6">
        <v>44664</v>
      </c>
      <c r="C1122" t="s">
        <v>14859</v>
      </c>
      <c r="D1122" t="s">
        <v>280</v>
      </c>
      <c r="E1122">
        <v>437521692</v>
      </c>
      <c r="F1122">
        <v>371963319.19999999</v>
      </c>
      <c r="G1122">
        <v>0.13782451132352999</v>
      </c>
      <c r="H1122">
        <v>4.786111</v>
      </c>
      <c r="I1122">
        <v>4.0961119999999998</v>
      </c>
      <c r="J1122">
        <v>8.3557520000000007</v>
      </c>
      <c r="K1122">
        <v>8.3557520000000007</v>
      </c>
      <c r="L1122">
        <v>571.57349999999997</v>
      </c>
      <c r="M1122">
        <v>572</v>
      </c>
      <c r="N1122">
        <v>4.0729329999999999</v>
      </c>
      <c r="O1122">
        <v>6.2099999999998198E-2</v>
      </c>
      <c r="P1122">
        <v>-1.52352383566816</v>
      </c>
      <c r="Q1122">
        <v>-10.7740301558316</v>
      </c>
      <c r="R1122">
        <v>84</v>
      </c>
      <c r="S1122">
        <v>86</v>
      </c>
      <c r="T1122">
        <v>84</v>
      </c>
      <c r="U1122">
        <v>86</v>
      </c>
      <c r="V1122" t="s">
        <v>11987</v>
      </c>
      <c r="W1122" t="s">
        <v>7668</v>
      </c>
      <c r="X1122" t="s">
        <v>14860</v>
      </c>
      <c r="Y1122" t="s">
        <v>625</v>
      </c>
      <c r="Z1122" t="s">
        <v>11844</v>
      </c>
      <c r="AA1122" t="s">
        <v>396</v>
      </c>
      <c r="AB1122" t="s">
        <v>11815</v>
      </c>
      <c r="AC1122">
        <v>85.015972000000005</v>
      </c>
      <c r="AD1122">
        <v>1.0159720000000001</v>
      </c>
      <c r="AE1122" s="6">
        <v>44286</v>
      </c>
      <c r="AF1122" s="6">
        <v>46419</v>
      </c>
      <c r="AG1122" t="s">
        <v>2744</v>
      </c>
      <c r="AH1122">
        <v>4.786111</v>
      </c>
      <c r="AI1122">
        <v>4.0961116851569903</v>
      </c>
      <c r="AJ1122">
        <v>20.147753000000002</v>
      </c>
      <c r="AK1122">
        <v>8.3557524442017392</v>
      </c>
      <c r="AL1122">
        <v>572</v>
      </c>
      <c r="AM1122">
        <v>565</v>
      </c>
      <c r="AN1122">
        <v>4.75</v>
      </c>
      <c r="AO1122" t="s">
        <v>11991</v>
      </c>
      <c r="AP1122">
        <v>1</v>
      </c>
      <c r="AQ1122">
        <v>3</v>
      </c>
      <c r="AR1122">
        <v>50.060343934910897</v>
      </c>
      <c r="AS1122">
        <v>-0.18784815410814501</v>
      </c>
      <c r="AT1122">
        <v>-4.4681170073023599</v>
      </c>
      <c r="AU1122">
        <v>-1.72422173415985</v>
      </c>
      <c r="AV1122">
        <v>-8.5075981138602703</v>
      </c>
    </row>
    <row r="1123" spans="1:48" x14ac:dyDescent="0.25">
      <c r="A1123" t="s">
        <v>14861</v>
      </c>
      <c r="B1123" s="6">
        <v>44664</v>
      </c>
      <c r="C1123" t="s">
        <v>14862</v>
      </c>
      <c r="D1123" t="s">
        <v>280</v>
      </c>
      <c r="E1123">
        <v>291681127.80000001</v>
      </c>
      <c r="F1123">
        <v>267672125</v>
      </c>
      <c r="G1123">
        <v>9.9181230830749395E-2</v>
      </c>
      <c r="H1123">
        <v>3.1666669999999999</v>
      </c>
      <c r="I1123">
        <v>2.7870140000000001</v>
      </c>
      <c r="J1123">
        <v>8.5668530000000001</v>
      </c>
      <c r="K1123">
        <v>8.5668530000000001</v>
      </c>
      <c r="L1123">
        <v>599.48530000000005</v>
      </c>
      <c r="M1123">
        <v>600</v>
      </c>
      <c r="N1123">
        <v>2.7725279999999999</v>
      </c>
      <c r="O1123">
        <v>-0.17449999999999899</v>
      </c>
      <c r="P1123">
        <v>-1.82097876928679</v>
      </c>
      <c r="Q1123">
        <v>-7.27697447854601</v>
      </c>
      <c r="R1123">
        <v>90.018749999999997</v>
      </c>
      <c r="S1123">
        <v>90.955749999999995</v>
      </c>
      <c r="T1123">
        <v>90.018749999999997</v>
      </c>
      <c r="U1123">
        <v>90.955749999999995</v>
      </c>
      <c r="V1123" t="s">
        <v>11987</v>
      </c>
      <c r="W1123" t="s">
        <v>7662</v>
      </c>
      <c r="X1123" t="s">
        <v>14860</v>
      </c>
      <c r="Y1123" t="s">
        <v>625</v>
      </c>
      <c r="Z1123" t="s">
        <v>11844</v>
      </c>
      <c r="AA1123" t="s">
        <v>396</v>
      </c>
      <c r="AB1123" t="s">
        <v>11815</v>
      </c>
      <c r="AC1123">
        <v>91.768749999999997</v>
      </c>
      <c r="AD1123">
        <v>1.75</v>
      </c>
      <c r="AE1123" s="6">
        <v>44000</v>
      </c>
      <c r="AF1123" s="6">
        <v>45826</v>
      </c>
      <c r="AG1123" t="s">
        <v>2744</v>
      </c>
      <c r="AH1123">
        <v>3.1666669999999999</v>
      </c>
      <c r="AI1123">
        <v>2.7870135997448302</v>
      </c>
      <c r="AJ1123">
        <v>9.640625</v>
      </c>
      <c r="AK1123">
        <v>8.5668525654692598</v>
      </c>
      <c r="AL1123">
        <v>600</v>
      </c>
      <c r="AM1123">
        <v>587</v>
      </c>
      <c r="AN1123">
        <v>5.25</v>
      </c>
      <c r="AO1123" t="s">
        <v>11991</v>
      </c>
      <c r="AP1123">
        <v>1</v>
      </c>
      <c r="AQ1123">
        <v>3</v>
      </c>
      <c r="AR1123">
        <v>50.060343934910897</v>
      </c>
      <c r="AS1123">
        <v>-0.18784815410814501</v>
      </c>
      <c r="AT1123">
        <v>-4.4681170073023599</v>
      </c>
      <c r="AU1123">
        <v>-1.72422173415985</v>
      </c>
      <c r="AV1123">
        <v>-8.5075981138602703</v>
      </c>
    </row>
    <row r="1124" spans="1:48" x14ac:dyDescent="0.25">
      <c r="A1124" t="s">
        <v>14863</v>
      </c>
      <c r="B1124" s="6">
        <v>44664</v>
      </c>
      <c r="C1124" t="s">
        <v>14864</v>
      </c>
      <c r="D1124" t="s">
        <v>280</v>
      </c>
      <c r="E1124">
        <v>437521692</v>
      </c>
      <c r="F1124">
        <v>412514592.80000001</v>
      </c>
      <c r="G1124">
        <v>0.152850077510371</v>
      </c>
      <c r="H1124">
        <v>2.0750000000000002</v>
      </c>
      <c r="I1124">
        <v>1.868582</v>
      </c>
      <c r="J1124">
        <v>8.5895170000000007</v>
      </c>
      <c r="K1124">
        <v>8.5895170000000007</v>
      </c>
      <c r="L1124">
        <v>622.98670000000004</v>
      </c>
      <c r="M1124">
        <v>623</v>
      </c>
      <c r="N1124">
        <v>1.8614710000000001</v>
      </c>
      <c r="O1124">
        <v>-0.59599999999999598</v>
      </c>
      <c r="P1124">
        <v>-0.83194193503414104</v>
      </c>
      <c r="Q1124">
        <v>-6.0096737805399201</v>
      </c>
      <c r="R1124">
        <v>92</v>
      </c>
      <c r="S1124">
        <v>94</v>
      </c>
      <c r="T1124">
        <v>92</v>
      </c>
      <c r="U1124">
        <v>94</v>
      </c>
      <c r="V1124" t="s">
        <v>11987</v>
      </c>
      <c r="W1124" t="s">
        <v>7667</v>
      </c>
      <c r="X1124" t="s">
        <v>14860</v>
      </c>
      <c r="Y1124" t="s">
        <v>625</v>
      </c>
      <c r="Z1124" t="s">
        <v>11844</v>
      </c>
      <c r="AA1124" t="s">
        <v>396</v>
      </c>
      <c r="AB1124" t="s">
        <v>11815</v>
      </c>
      <c r="AC1124">
        <v>94.284374999999997</v>
      </c>
      <c r="AD1124">
        <v>2.2843749999999998</v>
      </c>
      <c r="AE1124" s="6">
        <v>43601</v>
      </c>
      <c r="AF1124" s="6">
        <v>45427</v>
      </c>
      <c r="AG1124" t="s">
        <v>2744</v>
      </c>
      <c r="AH1124">
        <v>2.0750000000000002</v>
      </c>
      <c r="AI1124">
        <v>1.8685819952585501</v>
      </c>
      <c r="AJ1124">
        <v>4.5590080000000004</v>
      </c>
      <c r="AK1124">
        <v>8.5895171664356305</v>
      </c>
      <c r="AL1124">
        <v>623</v>
      </c>
      <c r="AM1124">
        <v>598</v>
      </c>
      <c r="AN1124">
        <v>5.375</v>
      </c>
      <c r="AO1124" t="s">
        <v>11991</v>
      </c>
      <c r="AP1124">
        <v>1</v>
      </c>
      <c r="AQ1124">
        <v>3</v>
      </c>
      <c r="AR1124">
        <v>50.060343934910897</v>
      </c>
      <c r="AS1124">
        <v>-0.18784815410814501</v>
      </c>
      <c r="AT1124">
        <v>-4.4681170073023599</v>
      </c>
      <c r="AU1124">
        <v>-1.72422173415985</v>
      </c>
      <c r="AV1124">
        <v>-8.5075981138602703</v>
      </c>
    </row>
    <row r="1125" spans="1:48" x14ac:dyDescent="0.25">
      <c r="A1125" t="s">
        <v>14865</v>
      </c>
      <c r="B1125" s="6">
        <v>44664</v>
      </c>
      <c r="C1125" t="s">
        <v>14866</v>
      </c>
      <c r="D1125" t="s">
        <v>280</v>
      </c>
      <c r="E1125">
        <v>437521692</v>
      </c>
      <c r="F1125">
        <v>404229025.69999999</v>
      </c>
      <c r="G1125">
        <v>0.14978000535594099</v>
      </c>
      <c r="H1125">
        <v>4.0750000000000002</v>
      </c>
      <c r="I1125">
        <v>3.4299919999999999</v>
      </c>
      <c r="J1125">
        <v>8.5868570000000002</v>
      </c>
      <c r="K1125">
        <v>8.5868570000000002</v>
      </c>
      <c r="L1125">
        <v>597.67070000000001</v>
      </c>
      <c r="M1125">
        <v>598</v>
      </c>
      <c r="N1125">
        <v>3.4137960000000001</v>
      </c>
      <c r="O1125">
        <v>2.99999999999744E-3</v>
      </c>
      <c r="P1125">
        <v>-1.35756896767921</v>
      </c>
      <c r="Q1125">
        <v>-8.4728403151452998</v>
      </c>
      <c r="R1125">
        <v>89.893749999999997</v>
      </c>
      <c r="S1125">
        <v>90.830749999999995</v>
      </c>
      <c r="T1125">
        <v>89.893749999999997</v>
      </c>
      <c r="U1125">
        <v>90.830749999999995</v>
      </c>
      <c r="V1125" t="s">
        <v>11987</v>
      </c>
      <c r="W1125" t="s">
        <v>7660</v>
      </c>
      <c r="X1125" t="s">
        <v>14860</v>
      </c>
      <c r="Y1125" t="s">
        <v>625</v>
      </c>
      <c r="Z1125" t="s">
        <v>11844</v>
      </c>
      <c r="AA1125" t="s">
        <v>396</v>
      </c>
      <c r="AB1125" t="s">
        <v>11815</v>
      </c>
      <c r="AC1125">
        <v>92.390625</v>
      </c>
      <c r="AD1125">
        <v>2.4968750000000002</v>
      </c>
      <c r="AE1125" s="6">
        <v>43601</v>
      </c>
      <c r="AF1125" s="6">
        <v>46157</v>
      </c>
      <c r="AG1125" t="s">
        <v>2744</v>
      </c>
      <c r="AH1125">
        <v>4.0750000000000002</v>
      </c>
      <c r="AI1125">
        <v>3.4299924322820599</v>
      </c>
      <c r="AJ1125">
        <v>14.625855</v>
      </c>
      <c r="AK1125">
        <v>8.5868572377980108</v>
      </c>
      <c r="AL1125">
        <v>598</v>
      </c>
      <c r="AM1125">
        <v>589</v>
      </c>
      <c r="AN1125">
        <v>5.875</v>
      </c>
      <c r="AO1125" t="s">
        <v>11991</v>
      </c>
      <c r="AP1125">
        <v>1</v>
      </c>
      <c r="AQ1125">
        <v>3</v>
      </c>
      <c r="AR1125">
        <v>50.060343934910897</v>
      </c>
      <c r="AS1125">
        <v>-0.18784815410814501</v>
      </c>
      <c r="AT1125">
        <v>-4.4681170073023599</v>
      </c>
      <c r="AU1125">
        <v>-1.72422173415985</v>
      </c>
      <c r="AV1125">
        <v>-8.5075981138602703</v>
      </c>
    </row>
    <row r="1126" spans="1:48" x14ac:dyDescent="0.25">
      <c r="A1126" t="s">
        <v>17304</v>
      </c>
      <c r="B1126" s="6">
        <v>44664</v>
      </c>
      <c r="C1126" t="s">
        <v>17305</v>
      </c>
      <c r="D1126" t="s">
        <v>280</v>
      </c>
      <c r="E1126">
        <v>583362256.20000005</v>
      </c>
      <c r="F1126">
        <v>535453630.89999998</v>
      </c>
      <c r="G1126">
        <v>0.19840299087087099</v>
      </c>
      <c r="H1126">
        <v>3.1333329999999999</v>
      </c>
      <c r="I1126">
        <v>2.7850429999999999</v>
      </c>
      <c r="J1126">
        <v>7.7987070000000003</v>
      </c>
      <c r="K1126">
        <v>7.7987070000000003</v>
      </c>
      <c r="L1126">
        <v>522.8107</v>
      </c>
      <c r="M1126">
        <v>523</v>
      </c>
      <c r="N1126">
        <v>2.7701509999999998</v>
      </c>
      <c r="O1126">
        <v>0.60739999999999095</v>
      </c>
      <c r="P1126">
        <v>-1.40756820791669</v>
      </c>
      <c r="Q1126">
        <v>-6.3014386876142297</v>
      </c>
      <c r="R1126">
        <v>90</v>
      </c>
      <c r="S1126">
        <v>92</v>
      </c>
      <c r="T1126">
        <v>90</v>
      </c>
      <c r="U1126">
        <v>92</v>
      </c>
      <c r="V1126" t="s">
        <v>11987</v>
      </c>
      <c r="W1126" t="s">
        <v>16462</v>
      </c>
      <c r="X1126" t="s">
        <v>14860</v>
      </c>
      <c r="Y1126" t="s">
        <v>625</v>
      </c>
      <c r="Z1126" t="s">
        <v>11859</v>
      </c>
      <c r="AA1126" t="s">
        <v>396</v>
      </c>
      <c r="AB1126" t="s">
        <v>753</v>
      </c>
      <c r="AC1126">
        <v>91.787499999999994</v>
      </c>
      <c r="AD1126">
        <v>1.7875000000000001</v>
      </c>
      <c r="AE1126" s="6">
        <v>42892</v>
      </c>
      <c r="AF1126" s="6">
        <v>45814</v>
      </c>
      <c r="AG1126" t="s">
        <v>2797</v>
      </c>
      <c r="AH1126">
        <v>3.1333329999999999</v>
      </c>
      <c r="AI1126">
        <v>2.7850434150855099</v>
      </c>
      <c r="AJ1126">
        <v>9.5990070000000003</v>
      </c>
      <c r="AK1126">
        <v>7.7987070964537102</v>
      </c>
      <c r="AL1126">
        <v>523</v>
      </c>
      <c r="AM1126">
        <v>510</v>
      </c>
      <c r="AN1126">
        <v>4.875</v>
      </c>
      <c r="AO1126" t="s">
        <v>11991</v>
      </c>
      <c r="AP1126">
        <v>1</v>
      </c>
      <c r="AQ1126">
        <v>3</v>
      </c>
      <c r="AR1126">
        <v>55.117812443859997</v>
      </c>
      <c r="AS1126">
        <v>0.21768316255649001</v>
      </c>
      <c r="AT1126">
        <v>6.9550168851792904</v>
      </c>
      <c r="AU1126">
        <v>2.6529988402964899</v>
      </c>
      <c r="AV1126">
        <v>19.904355544176202</v>
      </c>
    </row>
    <row r="1127" spans="1:48" x14ac:dyDescent="0.25">
      <c r="A1127" t="s">
        <v>17306</v>
      </c>
      <c r="B1127" s="6">
        <v>44664</v>
      </c>
      <c r="C1127" t="s">
        <v>17307</v>
      </c>
      <c r="D1127" t="s">
        <v>280</v>
      </c>
      <c r="E1127">
        <v>291681127.80000001</v>
      </c>
      <c r="F1127">
        <v>259620509.5</v>
      </c>
      <c r="G1127">
        <v>9.6197845357305301E-2</v>
      </c>
      <c r="H1127">
        <v>4.0222220000000002</v>
      </c>
      <c r="I1127">
        <v>3.417872</v>
      </c>
      <c r="J1127">
        <v>8.6988129999999995</v>
      </c>
      <c r="K1127">
        <v>8.6988129999999995</v>
      </c>
      <c r="L1127">
        <v>609.08799999999997</v>
      </c>
      <c r="M1127">
        <v>609</v>
      </c>
      <c r="N1127">
        <v>3.4012169999999999</v>
      </c>
      <c r="O1127">
        <v>6.5599999999998895E-2</v>
      </c>
      <c r="P1127">
        <v>-3.5706221267307598</v>
      </c>
      <c r="Q1127">
        <v>-10.6659676523428</v>
      </c>
      <c r="R1127">
        <v>86.5</v>
      </c>
      <c r="S1127">
        <v>88.5</v>
      </c>
      <c r="T1127">
        <v>86.5</v>
      </c>
      <c r="U1127">
        <v>88.5</v>
      </c>
      <c r="V1127" t="s">
        <v>11987</v>
      </c>
      <c r="W1127" t="s">
        <v>7731</v>
      </c>
      <c r="X1127" t="s">
        <v>14860</v>
      </c>
      <c r="Y1127" t="s">
        <v>625</v>
      </c>
      <c r="Z1127" t="s">
        <v>11859</v>
      </c>
      <c r="AA1127" t="s">
        <v>396</v>
      </c>
      <c r="AB1127" t="s">
        <v>753</v>
      </c>
      <c r="AC1127">
        <v>89.008332999999993</v>
      </c>
      <c r="AD1127">
        <v>2.5083329999999999</v>
      </c>
      <c r="AE1127" s="6">
        <v>43581</v>
      </c>
      <c r="AF1127" s="6">
        <v>46138</v>
      </c>
      <c r="AG1127" t="s">
        <v>2797</v>
      </c>
      <c r="AH1127">
        <v>4.0222220000000002</v>
      </c>
      <c r="AI1127">
        <v>3.4178716973822998</v>
      </c>
      <c r="AJ1127">
        <v>14.463628</v>
      </c>
      <c r="AK1127">
        <v>8.6988129998837103</v>
      </c>
      <c r="AL1127">
        <v>609</v>
      </c>
      <c r="AM1127">
        <v>600</v>
      </c>
      <c r="AN1127">
        <v>5.25</v>
      </c>
      <c r="AO1127" t="s">
        <v>11991</v>
      </c>
      <c r="AP1127">
        <v>1</v>
      </c>
      <c r="AQ1127">
        <v>3</v>
      </c>
      <c r="AR1127">
        <v>55.117812443859997</v>
      </c>
      <c r="AS1127">
        <v>0.21768316255649001</v>
      </c>
      <c r="AT1127">
        <v>6.9550168851792904</v>
      </c>
      <c r="AU1127">
        <v>2.6529988402964899</v>
      </c>
      <c r="AV1127">
        <v>19.904355544176202</v>
      </c>
    </row>
    <row r="1128" spans="1:48" x14ac:dyDescent="0.25">
      <c r="A1128" t="s">
        <v>17308</v>
      </c>
      <c r="B1128" s="6">
        <v>44664</v>
      </c>
      <c r="C1128" t="s">
        <v>17309</v>
      </c>
      <c r="D1128" t="s">
        <v>280</v>
      </c>
      <c r="E1128">
        <v>495857917.80000001</v>
      </c>
      <c r="F1128">
        <v>418452429.10000002</v>
      </c>
      <c r="G1128">
        <v>0.15505023904752599</v>
      </c>
      <c r="H1128">
        <v>6.2583330000000004</v>
      </c>
      <c r="I1128">
        <v>4.9637770000000003</v>
      </c>
      <c r="J1128">
        <v>8.9267760000000003</v>
      </c>
      <c r="K1128">
        <v>8.9267760000000003</v>
      </c>
      <c r="L1128">
        <v>624.44299999999998</v>
      </c>
      <c r="M1128">
        <v>626</v>
      </c>
      <c r="N1128">
        <v>4.9420719999999996</v>
      </c>
      <c r="O1128">
        <v>0.67269999999999197</v>
      </c>
      <c r="P1128">
        <v>-4.2832724779192501</v>
      </c>
      <c r="Q1128">
        <v>-13.2596188082516</v>
      </c>
      <c r="R1128">
        <v>83</v>
      </c>
      <c r="S1128">
        <v>85</v>
      </c>
      <c r="T1128">
        <v>83</v>
      </c>
      <c r="U1128">
        <v>85</v>
      </c>
      <c r="V1128" t="s">
        <v>11987</v>
      </c>
      <c r="W1128" t="s">
        <v>7739</v>
      </c>
      <c r="X1128" t="s">
        <v>14860</v>
      </c>
      <c r="Y1128" t="s">
        <v>625</v>
      </c>
      <c r="Z1128" t="s">
        <v>11859</v>
      </c>
      <c r="AA1128" t="s">
        <v>396</v>
      </c>
      <c r="AB1128" t="s">
        <v>753</v>
      </c>
      <c r="AC1128">
        <v>84.389583000000002</v>
      </c>
      <c r="AD1128">
        <v>1.389583</v>
      </c>
      <c r="AE1128" s="6">
        <v>44033</v>
      </c>
      <c r="AF1128" s="6">
        <v>46955</v>
      </c>
      <c r="AG1128" t="s">
        <v>2797</v>
      </c>
      <c r="AH1128">
        <v>6.2583330000000004</v>
      </c>
      <c r="AI1128">
        <v>4.9637769862458203</v>
      </c>
      <c r="AJ1128">
        <v>30.297319000000002</v>
      </c>
      <c r="AK1128">
        <v>8.9267763348402305</v>
      </c>
      <c r="AL1128">
        <v>626</v>
      </c>
      <c r="AM1128">
        <v>622</v>
      </c>
      <c r="AN1128">
        <v>5.75</v>
      </c>
      <c r="AO1128" t="s">
        <v>11991</v>
      </c>
      <c r="AP1128">
        <v>1</v>
      </c>
      <c r="AQ1128">
        <v>3</v>
      </c>
      <c r="AR1128">
        <v>55.117812443859997</v>
      </c>
      <c r="AS1128">
        <v>0.21768316255649001</v>
      </c>
      <c r="AT1128">
        <v>6.9550168851792904</v>
      </c>
      <c r="AU1128">
        <v>2.6529988402964899</v>
      </c>
      <c r="AV1128">
        <v>19.904355544176202</v>
      </c>
    </row>
    <row r="1129" spans="1:48" x14ac:dyDescent="0.25">
      <c r="A1129" t="s">
        <v>17310</v>
      </c>
      <c r="B1129" s="6">
        <v>44664</v>
      </c>
      <c r="C1129" t="s">
        <v>17311</v>
      </c>
      <c r="D1129" t="s">
        <v>280</v>
      </c>
      <c r="E1129">
        <v>670866594.60000002</v>
      </c>
      <c r="F1129">
        <v>550115263.39999998</v>
      </c>
      <c r="G1129">
        <v>0.203835602709666</v>
      </c>
      <c r="H1129">
        <v>7.6277780000000002</v>
      </c>
      <c r="I1129">
        <v>5.8209419999999996</v>
      </c>
      <c r="J1129">
        <v>8.6446079999999998</v>
      </c>
      <c r="K1129">
        <v>8.6446079999999998</v>
      </c>
      <c r="L1129">
        <v>594.4701</v>
      </c>
      <c r="M1129">
        <v>596</v>
      </c>
      <c r="N1129">
        <v>5.7930809999999999</v>
      </c>
      <c r="O1129">
        <v>-1.72609999999999</v>
      </c>
      <c r="P1129">
        <v>-3.8584919876242201</v>
      </c>
      <c r="Q1129">
        <v>-15.4886121633687</v>
      </c>
      <c r="R1129">
        <v>80</v>
      </c>
      <c r="S1129">
        <v>82</v>
      </c>
      <c r="T1129">
        <v>80</v>
      </c>
      <c r="U1129">
        <v>82</v>
      </c>
      <c r="V1129" t="s">
        <v>11987</v>
      </c>
      <c r="W1129" t="s">
        <v>7740</v>
      </c>
      <c r="X1129" t="s">
        <v>14860</v>
      </c>
      <c r="Y1129" t="s">
        <v>625</v>
      </c>
      <c r="Z1129" t="s">
        <v>11859</v>
      </c>
      <c r="AA1129" t="s">
        <v>396</v>
      </c>
      <c r="AB1129" t="s">
        <v>753</v>
      </c>
      <c r="AC1129">
        <v>82.000693999999996</v>
      </c>
      <c r="AD1129">
        <v>2.0006940000000002</v>
      </c>
      <c r="AE1129" s="6">
        <v>43803</v>
      </c>
      <c r="AF1129" s="6">
        <v>47456</v>
      </c>
      <c r="AG1129" t="s">
        <v>2797</v>
      </c>
      <c r="AH1129">
        <v>7.6277780000000002</v>
      </c>
      <c r="AI1129">
        <v>5.8209417677531903</v>
      </c>
      <c r="AJ1129">
        <v>42.333956999999998</v>
      </c>
      <c r="AK1129">
        <v>8.6446078059231706</v>
      </c>
      <c r="AL1129">
        <v>596</v>
      </c>
      <c r="AM1129">
        <v>593</v>
      </c>
      <c r="AN1129">
        <v>5.375</v>
      </c>
      <c r="AO1129" t="s">
        <v>11991</v>
      </c>
      <c r="AP1129">
        <v>1</v>
      </c>
      <c r="AQ1129">
        <v>3</v>
      </c>
      <c r="AR1129">
        <v>55.117812443859997</v>
      </c>
      <c r="AS1129">
        <v>0.21768316255649001</v>
      </c>
      <c r="AT1129">
        <v>6.9550168851792904</v>
      </c>
      <c r="AU1129">
        <v>2.6529988402964899</v>
      </c>
      <c r="AV1129">
        <v>19.904355544176202</v>
      </c>
    </row>
    <row r="1130" spans="1:48" x14ac:dyDescent="0.25">
      <c r="A1130" t="s">
        <v>17312</v>
      </c>
      <c r="B1130" s="6">
        <v>44664</v>
      </c>
      <c r="C1130" t="s">
        <v>17313</v>
      </c>
      <c r="D1130" t="s">
        <v>280</v>
      </c>
      <c r="E1130">
        <v>350017353.60000002</v>
      </c>
      <c r="F1130">
        <v>302491559.80000001</v>
      </c>
      <c r="G1130">
        <v>0.112082964265004</v>
      </c>
      <c r="H1130">
        <v>5.2472219999999998</v>
      </c>
      <c r="I1130">
        <v>4.3157120000000004</v>
      </c>
      <c r="J1130">
        <v>8.7650849999999991</v>
      </c>
      <c r="K1130">
        <v>8.7650849999999991</v>
      </c>
      <c r="L1130">
        <v>610.95339999999896</v>
      </c>
      <c r="M1130">
        <v>613</v>
      </c>
      <c r="N1130">
        <v>4.2977990000000004</v>
      </c>
      <c r="O1130">
        <v>-0.50369999999999504</v>
      </c>
      <c r="P1130">
        <v>-3.1178850148369999</v>
      </c>
      <c r="Q1130">
        <v>-12.242893217747801</v>
      </c>
      <c r="R1130">
        <v>85</v>
      </c>
      <c r="S1130">
        <v>87</v>
      </c>
      <c r="T1130">
        <v>85</v>
      </c>
      <c r="U1130">
        <v>87</v>
      </c>
      <c r="V1130" t="s">
        <v>11987</v>
      </c>
      <c r="W1130" t="s">
        <v>7735</v>
      </c>
      <c r="X1130" t="s">
        <v>14860</v>
      </c>
      <c r="Y1130" t="s">
        <v>625</v>
      </c>
      <c r="Z1130" t="s">
        <v>11859</v>
      </c>
      <c r="AA1130" t="s">
        <v>396</v>
      </c>
      <c r="AB1130" t="s">
        <v>753</v>
      </c>
      <c r="AC1130">
        <v>86.421875</v>
      </c>
      <c r="AD1130">
        <v>1.421875</v>
      </c>
      <c r="AE1130" s="6">
        <v>43663</v>
      </c>
      <c r="AF1130" s="6">
        <v>46585</v>
      </c>
      <c r="AG1130" t="s">
        <v>2797</v>
      </c>
      <c r="AH1130">
        <v>5.2472219999999998</v>
      </c>
      <c r="AI1130">
        <v>4.3157124071393698</v>
      </c>
      <c r="AJ1130">
        <v>22.715170000000001</v>
      </c>
      <c r="AK1130">
        <v>8.7650847899612305</v>
      </c>
      <c r="AL1130">
        <v>613</v>
      </c>
      <c r="AM1130">
        <v>606</v>
      </c>
      <c r="AN1130">
        <v>5.625</v>
      </c>
      <c r="AO1130" t="s">
        <v>11991</v>
      </c>
      <c r="AP1130">
        <v>1</v>
      </c>
      <c r="AQ1130">
        <v>3</v>
      </c>
      <c r="AR1130">
        <v>55.117812443859997</v>
      </c>
      <c r="AS1130">
        <v>0.21768316255649001</v>
      </c>
      <c r="AT1130">
        <v>6.9550168851792904</v>
      </c>
      <c r="AU1130">
        <v>2.6529988402964899</v>
      </c>
      <c r="AV1130">
        <v>19.904355544176202</v>
      </c>
    </row>
    <row r="1131" spans="1:48" x14ac:dyDescent="0.25">
      <c r="A1131" t="s">
        <v>14867</v>
      </c>
      <c r="B1131" s="6">
        <v>44664</v>
      </c>
      <c r="C1131" t="s">
        <v>14868</v>
      </c>
      <c r="D1131" t="s">
        <v>280</v>
      </c>
      <c r="E1131">
        <v>291681127.80000001</v>
      </c>
      <c r="F1131">
        <v>239214984.90000001</v>
      </c>
      <c r="G1131">
        <v>8.8636934615616295E-2</v>
      </c>
      <c r="H1131">
        <v>3.7749999999999999</v>
      </c>
      <c r="I1131">
        <v>3.2876940000000001</v>
      </c>
      <c r="J1131">
        <v>10.379816999999999</v>
      </c>
      <c r="K1131">
        <v>10.379816999999999</v>
      </c>
      <c r="L1131">
        <v>778.22669999999903</v>
      </c>
      <c r="M1131">
        <v>777</v>
      </c>
      <c r="N1131">
        <v>3.2686280000000001</v>
      </c>
      <c r="O1131">
        <v>-1.14509999999999</v>
      </c>
      <c r="P1131">
        <v>-4.4560970967533704</v>
      </c>
      <c r="Q1131">
        <v>-13.957516232965</v>
      </c>
      <c r="R1131">
        <v>81</v>
      </c>
      <c r="S1131">
        <v>82</v>
      </c>
      <c r="T1131">
        <v>81</v>
      </c>
      <c r="U1131">
        <v>82</v>
      </c>
      <c r="V1131" t="s">
        <v>11987</v>
      </c>
      <c r="W1131" t="s">
        <v>11563</v>
      </c>
      <c r="X1131" t="s">
        <v>14860</v>
      </c>
      <c r="Y1131" t="s">
        <v>625</v>
      </c>
      <c r="Z1131" t="s">
        <v>11839</v>
      </c>
      <c r="AA1131" t="s">
        <v>396</v>
      </c>
      <c r="AB1131" t="s">
        <v>753</v>
      </c>
      <c r="AC1131">
        <v>82.012500000000003</v>
      </c>
      <c r="AD1131">
        <v>1.0125</v>
      </c>
      <c r="AE1131" s="6">
        <v>44223</v>
      </c>
      <c r="AF1131" s="6">
        <v>46049</v>
      </c>
      <c r="AG1131" t="s">
        <v>1669</v>
      </c>
      <c r="AH1131">
        <v>3.7749999999999999</v>
      </c>
      <c r="AI1131">
        <v>3.2876943496359199</v>
      </c>
      <c r="AJ1131">
        <v>13.136566999999999</v>
      </c>
      <c r="AK1131">
        <v>10.3798170898101</v>
      </c>
      <c r="AL1131">
        <v>777</v>
      </c>
      <c r="AM1131">
        <v>768</v>
      </c>
      <c r="AN1131">
        <v>4.5</v>
      </c>
      <c r="AO1131" t="s">
        <v>11991</v>
      </c>
      <c r="AP1131">
        <v>1</v>
      </c>
      <c r="AQ1131">
        <v>3</v>
      </c>
      <c r="AR1131">
        <v>57.596617902644802</v>
      </c>
      <c r="AS1131">
        <v>6.1256304256609398E-2</v>
      </c>
      <c r="AT1131">
        <v>0.89491168627854001</v>
      </c>
      <c r="AU1131">
        <v>0.55207459069374198</v>
      </c>
      <c r="AV1131">
        <v>1.01182577721101</v>
      </c>
    </row>
    <row r="1132" spans="1:48" x14ac:dyDescent="0.25">
      <c r="A1132" t="s">
        <v>14869</v>
      </c>
      <c r="B1132" s="6">
        <v>44664</v>
      </c>
      <c r="C1132" t="s">
        <v>14870</v>
      </c>
      <c r="D1132" t="s">
        <v>280</v>
      </c>
      <c r="E1132">
        <v>291681127.80000001</v>
      </c>
      <c r="F1132">
        <v>220631251.09999999</v>
      </c>
      <c r="G1132">
        <v>8.1751056613241696E-2</v>
      </c>
      <c r="H1132">
        <v>5.7750000000000004</v>
      </c>
      <c r="I1132">
        <v>4.6823790000000001</v>
      </c>
      <c r="J1132">
        <v>10.608851</v>
      </c>
      <c r="K1132">
        <v>10.608851</v>
      </c>
      <c r="L1132">
        <v>793.93129999999996</v>
      </c>
      <c r="M1132">
        <v>795</v>
      </c>
      <c r="N1132">
        <v>4.6611279999999997</v>
      </c>
      <c r="O1132">
        <v>-1.1143000000000001</v>
      </c>
      <c r="P1132">
        <v>-6.0169052885844296</v>
      </c>
      <c r="Q1132">
        <v>-20.100739251347701</v>
      </c>
      <c r="R1132">
        <v>74.55</v>
      </c>
      <c r="S1132">
        <v>75.582999999999998</v>
      </c>
      <c r="T1132">
        <v>74.55</v>
      </c>
      <c r="U1132">
        <v>75.582999999999998</v>
      </c>
      <c r="V1132" t="s">
        <v>11987</v>
      </c>
      <c r="W1132" t="s">
        <v>11575</v>
      </c>
      <c r="X1132" t="s">
        <v>14860</v>
      </c>
      <c r="Y1132" t="s">
        <v>625</v>
      </c>
      <c r="Z1132" t="s">
        <v>11839</v>
      </c>
      <c r="AA1132" t="s">
        <v>396</v>
      </c>
      <c r="AB1132" t="s">
        <v>753</v>
      </c>
      <c r="AC1132">
        <v>75.641249999999999</v>
      </c>
      <c r="AD1132">
        <v>1.0912500000000001</v>
      </c>
      <c r="AE1132" s="6">
        <v>44223</v>
      </c>
      <c r="AF1132" s="6">
        <v>46779</v>
      </c>
      <c r="AG1132" t="s">
        <v>1669</v>
      </c>
      <c r="AH1132">
        <v>5.7750000000000004</v>
      </c>
      <c r="AI1132">
        <v>4.6823786740660198</v>
      </c>
      <c r="AJ1132">
        <v>26.620885000000001</v>
      </c>
      <c r="AK1132">
        <v>10.6088514502084</v>
      </c>
      <c r="AL1132">
        <v>795</v>
      </c>
      <c r="AM1132">
        <v>791</v>
      </c>
      <c r="AN1132">
        <v>4.8499999999999996</v>
      </c>
      <c r="AO1132" t="s">
        <v>11991</v>
      </c>
      <c r="AP1132">
        <v>1</v>
      </c>
      <c r="AQ1132">
        <v>3</v>
      </c>
      <c r="AR1132">
        <v>57.596617902644802</v>
      </c>
      <c r="AS1132">
        <v>6.1256304256609398E-2</v>
      </c>
      <c r="AT1132">
        <v>0.89491168627854001</v>
      </c>
      <c r="AU1132">
        <v>0.55207459069374198</v>
      </c>
      <c r="AV1132">
        <v>1.01182577721101</v>
      </c>
    </row>
    <row r="1133" spans="1:48" x14ac:dyDescent="0.25">
      <c r="A1133" t="s">
        <v>18660</v>
      </c>
      <c r="B1133" s="6">
        <v>44664</v>
      </c>
      <c r="C1133" t="s">
        <v>18661</v>
      </c>
      <c r="D1133" t="s">
        <v>280</v>
      </c>
      <c r="E1133">
        <v>408353579.39999998</v>
      </c>
      <c r="F1133">
        <v>349528433.19999999</v>
      </c>
      <c r="G1133">
        <v>0.12951165616899499</v>
      </c>
      <c r="H1133">
        <v>4.8888889999999998</v>
      </c>
      <c r="I1133">
        <v>4.5075200000000004</v>
      </c>
      <c r="J1133">
        <v>5.5865559999999999</v>
      </c>
      <c r="K1133">
        <v>5.5865559999999999</v>
      </c>
      <c r="L1133">
        <v>294.222299999999</v>
      </c>
      <c r="M1133">
        <v>294</v>
      </c>
      <c r="N1133">
        <v>4.4889089999999996</v>
      </c>
      <c r="O1133">
        <v>0.33710000000000101</v>
      </c>
      <c r="P1133">
        <v>-1.63367042490204</v>
      </c>
      <c r="Q1133">
        <v>-8.5611588055064995</v>
      </c>
      <c r="R1133">
        <v>85.338999999999999</v>
      </c>
      <c r="S1133">
        <v>86.105000000000004</v>
      </c>
      <c r="T1133">
        <v>85.338999999999999</v>
      </c>
      <c r="U1133">
        <v>86.105000000000004</v>
      </c>
      <c r="V1133" t="s">
        <v>11987</v>
      </c>
      <c r="W1133" t="s">
        <v>18442</v>
      </c>
      <c r="X1133" t="s">
        <v>14860</v>
      </c>
      <c r="Y1133" t="s">
        <v>625</v>
      </c>
      <c r="Z1133" t="s">
        <v>11847</v>
      </c>
      <c r="AA1133" t="s">
        <v>374</v>
      </c>
      <c r="AB1133" t="s">
        <v>11990</v>
      </c>
      <c r="AC1133">
        <v>85.594555999999997</v>
      </c>
      <c r="AD1133">
        <v>0.25555600000000001</v>
      </c>
      <c r="AE1133" s="6">
        <v>44462</v>
      </c>
      <c r="AF1133" s="6">
        <v>46454</v>
      </c>
      <c r="AG1133" t="s">
        <v>1500</v>
      </c>
      <c r="AH1133">
        <v>4.8888889999999998</v>
      </c>
      <c r="AI1133">
        <v>4.5075200395283304</v>
      </c>
      <c r="AJ1133">
        <v>23.297844999999999</v>
      </c>
      <c r="AK1133">
        <v>5.5865556450537497</v>
      </c>
      <c r="AL1133">
        <v>294</v>
      </c>
      <c r="AM1133">
        <v>288</v>
      </c>
      <c r="AN1133">
        <v>2.2999999999999998</v>
      </c>
      <c r="AO1133" t="s">
        <v>11991</v>
      </c>
      <c r="AP1133">
        <v>1</v>
      </c>
      <c r="AQ1133">
        <v>3</v>
      </c>
      <c r="AR1133">
        <v>52.792454784341402</v>
      </c>
      <c r="AS1133">
        <v>-2.7346156819824299E-2</v>
      </c>
      <c r="AT1133">
        <v>-1.40946629400118</v>
      </c>
      <c r="AU1133">
        <v>-0.42878257987727803</v>
      </c>
      <c r="AV1133">
        <v>-2.1753385024194198</v>
      </c>
    </row>
    <row r="1134" spans="1:48" x14ac:dyDescent="0.25">
      <c r="A1134" t="s">
        <v>18662</v>
      </c>
      <c r="B1134" s="6">
        <v>44664</v>
      </c>
      <c r="C1134" t="s">
        <v>18663</v>
      </c>
      <c r="D1134" t="s">
        <v>280</v>
      </c>
      <c r="E1134">
        <v>379185466.19999999</v>
      </c>
      <c r="F1134">
        <v>311665593.80000001</v>
      </c>
      <c r="G1134">
        <v>0.115482242336924</v>
      </c>
      <c r="H1134">
        <v>6.8888889999999998</v>
      </c>
      <c r="I1134">
        <v>5.9897790000000004</v>
      </c>
      <c r="J1134">
        <v>6.1965250000000003</v>
      </c>
      <c r="K1134">
        <v>6.1965250000000003</v>
      </c>
      <c r="L1134">
        <v>349.74689999999998</v>
      </c>
      <c r="M1134">
        <v>350</v>
      </c>
      <c r="N1134">
        <v>5.9637820000000001</v>
      </c>
      <c r="O1134">
        <v>0.18703460000000199</v>
      </c>
      <c r="P1134">
        <v>-2.9683088323448201</v>
      </c>
      <c r="Q1134">
        <v>-11.730701423887</v>
      </c>
      <c r="R1134">
        <v>81.849000000000004</v>
      </c>
      <c r="S1134">
        <v>82.844999999999999</v>
      </c>
      <c r="T1134">
        <v>81.849000000000004</v>
      </c>
      <c r="U1134">
        <v>82.844999999999999</v>
      </c>
      <c r="V1134" t="s">
        <v>11987</v>
      </c>
      <c r="W1134" t="s">
        <v>18093</v>
      </c>
      <c r="X1134" t="s">
        <v>14860</v>
      </c>
      <c r="Y1134" t="s">
        <v>625</v>
      </c>
      <c r="Z1134" t="s">
        <v>11847</v>
      </c>
      <c r="AA1134" t="s">
        <v>374</v>
      </c>
      <c r="AB1134" t="s">
        <v>11990</v>
      </c>
      <c r="AC1134">
        <v>82.193444</v>
      </c>
      <c r="AD1134">
        <v>0.34444399999999997</v>
      </c>
      <c r="AE1134" s="6">
        <v>44462</v>
      </c>
      <c r="AF1134" s="6">
        <v>47185</v>
      </c>
      <c r="AG1134" t="s">
        <v>1500</v>
      </c>
      <c r="AH1134">
        <v>6.8888889999999998</v>
      </c>
      <c r="AI1134">
        <v>5.9897794969081</v>
      </c>
      <c r="AJ1134">
        <v>41.508068000000002</v>
      </c>
      <c r="AK1134">
        <v>6.1965249994711602</v>
      </c>
      <c r="AL1134">
        <v>350</v>
      </c>
      <c r="AM1134">
        <v>348</v>
      </c>
      <c r="AN1134">
        <v>3.1</v>
      </c>
      <c r="AO1134" t="s">
        <v>11991</v>
      </c>
      <c r="AP1134">
        <v>1</v>
      </c>
      <c r="AQ1134">
        <v>3</v>
      </c>
      <c r="AR1134">
        <v>52.792454784341402</v>
      </c>
      <c r="AS1134">
        <v>-2.7346156819824299E-2</v>
      </c>
      <c r="AT1134">
        <v>-1.40946629400118</v>
      </c>
      <c r="AU1134">
        <v>-0.42878257987727803</v>
      </c>
      <c r="AV1134">
        <v>-2.1753385024194198</v>
      </c>
    </row>
    <row r="1135" spans="1:48" x14ac:dyDescent="0.25">
      <c r="A1135" t="s">
        <v>18664</v>
      </c>
      <c r="B1135" s="6">
        <v>44664</v>
      </c>
      <c r="C1135" t="s">
        <v>18665</v>
      </c>
      <c r="D1135" t="s">
        <v>280</v>
      </c>
      <c r="E1135">
        <v>350017353.60000002</v>
      </c>
      <c r="F1135">
        <v>277336054.10000002</v>
      </c>
      <c r="G1135">
        <v>0.10276203098916301</v>
      </c>
      <c r="H1135">
        <v>9.3055559999999993</v>
      </c>
      <c r="I1135">
        <v>7.6519769999999996</v>
      </c>
      <c r="J1135">
        <v>6.1270249999999997</v>
      </c>
      <c r="K1135">
        <v>6.1270249999999997</v>
      </c>
      <c r="L1135">
        <v>343.27099999999899</v>
      </c>
      <c r="M1135">
        <v>344</v>
      </c>
      <c r="N1135">
        <v>7.6246419999999997</v>
      </c>
      <c r="O1135">
        <v>0.16069999999999099</v>
      </c>
      <c r="P1135">
        <v>-1.0720122405622801</v>
      </c>
      <c r="Q1135">
        <v>-14.7241008167735</v>
      </c>
      <c r="R1135">
        <v>78.602999999999994</v>
      </c>
      <c r="S1135">
        <v>79.816999999999993</v>
      </c>
      <c r="T1135">
        <v>78.602999999999994</v>
      </c>
      <c r="U1135">
        <v>79.816999999999993</v>
      </c>
      <c r="V1135" t="s">
        <v>11987</v>
      </c>
      <c r="W1135" t="s">
        <v>18440</v>
      </c>
      <c r="X1135" t="s">
        <v>14860</v>
      </c>
      <c r="Y1135" t="s">
        <v>625</v>
      </c>
      <c r="Z1135" t="s">
        <v>11847</v>
      </c>
      <c r="AA1135" t="s">
        <v>374</v>
      </c>
      <c r="AB1135" t="s">
        <v>11990</v>
      </c>
      <c r="AC1135">
        <v>79.234943999999999</v>
      </c>
      <c r="AD1135">
        <v>0.63194399999999995</v>
      </c>
      <c r="AE1135" s="6">
        <v>44462</v>
      </c>
      <c r="AF1135" s="6">
        <v>48068</v>
      </c>
      <c r="AG1135" t="s">
        <v>1500</v>
      </c>
      <c r="AH1135">
        <v>9.3055559999999993</v>
      </c>
      <c r="AI1135">
        <v>7.6519774552254303</v>
      </c>
      <c r="AJ1135">
        <v>69.126392999999993</v>
      </c>
      <c r="AK1135">
        <v>6.1270249413912996</v>
      </c>
      <c r="AL1135">
        <v>344</v>
      </c>
      <c r="AM1135">
        <v>339</v>
      </c>
      <c r="AN1135">
        <v>3.25</v>
      </c>
      <c r="AO1135" t="s">
        <v>11991</v>
      </c>
      <c r="AP1135">
        <v>1</v>
      </c>
      <c r="AQ1135">
        <v>3</v>
      </c>
      <c r="AR1135">
        <v>52.792454784341402</v>
      </c>
      <c r="AS1135">
        <v>-2.7346156819824299E-2</v>
      </c>
      <c r="AT1135">
        <v>-1.40946629400118</v>
      </c>
      <c r="AU1135">
        <v>-0.42878257987727803</v>
      </c>
      <c r="AV1135">
        <v>-2.1753385024194198</v>
      </c>
    </row>
    <row r="1136" spans="1:48" x14ac:dyDescent="0.25">
      <c r="A1136" t="s">
        <v>14871</v>
      </c>
      <c r="B1136" s="6">
        <v>44664</v>
      </c>
      <c r="C1136" t="s">
        <v>14872</v>
      </c>
      <c r="D1136" t="s">
        <v>280</v>
      </c>
      <c r="E1136">
        <v>464903549.39999998</v>
      </c>
      <c r="F1136">
        <v>440280193.30000001</v>
      </c>
      <c r="G1136">
        <v>0.16313813581582901</v>
      </c>
      <c r="H1136">
        <v>3.7222219999999999</v>
      </c>
      <c r="I1136">
        <v>3.3869739999999999</v>
      </c>
      <c r="J1136">
        <v>5.5175169999999998</v>
      </c>
      <c r="K1136">
        <v>5.5175169999999998</v>
      </c>
      <c r="L1136">
        <v>292.21839999999997</v>
      </c>
      <c r="M1136">
        <v>291</v>
      </c>
      <c r="N1136">
        <v>3.3665029999999998</v>
      </c>
      <c r="O1136">
        <v>1.0027999999999899</v>
      </c>
      <c r="P1136">
        <v>-0.54265871118814801</v>
      </c>
      <c r="Q1136">
        <v>-5.37740280916766</v>
      </c>
      <c r="R1136">
        <v>93.647999999999996</v>
      </c>
      <c r="S1136">
        <v>94.284999999999997</v>
      </c>
      <c r="T1136">
        <v>93.647999999999996</v>
      </c>
      <c r="U1136">
        <v>94.284999999999997</v>
      </c>
      <c r="V1136" t="s">
        <v>11987</v>
      </c>
      <c r="W1136" t="s">
        <v>8813</v>
      </c>
      <c r="X1136" t="s">
        <v>14860</v>
      </c>
      <c r="Y1136" t="s">
        <v>625</v>
      </c>
      <c r="Z1136" t="s">
        <v>11847</v>
      </c>
      <c r="AA1136" t="s">
        <v>374</v>
      </c>
      <c r="AB1136" t="s">
        <v>11990</v>
      </c>
      <c r="AC1136">
        <v>94.703556000000006</v>
      </c>
      <c r="AD1136">
        <v>1.0555559999999999</v>
      </c>
      <c r="AE1136" s="6">
        <v>44204</v>
      </c>
      <c r="AF1136" s="6">
        <v>46030</v>
      </c>
      <c r="AG1136" t="s">
        <v>1500</v>
      </c>
      <c r="AH1136">
        <v>3.7222219999999999</v>
      </c>
      <c r="AI1136">
        <v>3.3869744390437999</v>
      </c>
      <c r="AJ1136">
        <v>13.768897000000001</v>
      </c>
      <c r="AK1136">
        <v>5.5175171590969097</v>
      </c>
      <c r="AL1136">
        <v>291</v>
      </c>
      <c r="AM1136">
        <v>281</v>
      </c>
      <c r="AN1136">
        <v>3.8</v>
      </c>
      <c r="AO1136" t="s">
        <v>11991</v>
      </c>
      <c r="AP1136">
        <v>1</v>
      </c>
      <c r="AQ1136">
        <v>3</v>
      </c>
      <c r="AR1136">
        <v>52.792454784341402</v>
      </c>
      <c r="AS1136">
        <v>-2.7346156819824299E-2</v>
      </c>
      <c r="AT1136">
        <v>-1.40946629400118</v>
      </c>
      <c r="AU1136">
        <v>-0.42878257987727803</v>
      </c>
      <c r="AV1136">
        <v>-2.1753385024194198</v>
      </c>
    </row>
    <row r="1137" spans="1:48" x14ac:dyDescent="0.25">
      <c r="A1137" t="s">
        <v>14873</v>
      </c>
      <c r="B1137" s="6">
        <v>44664</v>
      </c>
      <c r="C1137" t="s">
        <v>14874</v>
      </c>
      <c r="D1137" t="s">
        <v>280</v>
      </c>
      <c r="E1137">
        <v>406822253.39999998</v>
      </c>
      <c r="F1137">
        <v>367113688</v>
      </c>
      <c r="G1137">
        <v>0.13602756518414599</v>
      </c>
      <c r="H1137">
        <v>8.1666670000000003</v>
      </c>
      <c r="I1137">
        <v>6.5930140000000002</v>
      </c>
      <c r="J1137">
        <v>5.9415129999999996</v>
      </c>
      <c r="K1137">
        <v>5.9415129999999996</v>
      </c>
      <c r="L1137">
        <v>324.34019999999998</v>
      </c>
      <c r="M1137">
        <v>325</v>
      </c>
      <c r="N1137">
        <v>6.5644629999999999</v>
      </c>
      <c r="O1137">
        <v>0.43640000000000301</v>
      </c>
      <c r="P1137">
        <v>-1.20198696652777</v>
      </c>
      <c r="Q1137">
        <v>-11.594583593526</v>
      </c>
      <c r="R1137">
        <v>88.781000000000006</v>
      </c>
      <c r="S1137">
        <v>89.971999999999994</v>
      </c>
      <c r="T1137">
        <v>88.781000000000006</v>
      </c>
      <c r="U1137">
        <v>89.971999999999994</v>
      </c>
      <c r="V1137" t="s">
        <v>11987</v>
      </c>
      <c r="W1137" t="s">
        <v>8819</v>
      </c>
      <c r="X1137" t="s">
        <v>14860</v>
      </c>
      <c r="Y1137" t="s">
        <v>625</v>
      </c>
      <c r="Z1137" t="s">
        <v>11847</v>
      </c>
      <c r="AA1137" t="s">
        <v>374</v>
      </c>
      <c r="AB1137" t="s">
        <v>11990</v>
      </c>
      <c r="AC1137">
        <v>90.239333000000002</v>
      </c>
      <c r="AD1137">
        <v>1.4583330000000001</v>
      </c>
      <c r="AE1137" s="6">
        <v>44183</v>
      </c>
      <c r="AF1137" s="6">
        <v>47652</v>
      </c>
      <c r="AG1137" t="s">
        <v>1500</v>
      </c>
      <c r="AH1137">
        <v>8.1666670000000003</v>
      </c>
      <c r="AI1137">
        <v>6.5930140087884004</v>
      </c>
      <c r="AJ1137">
        <v>52.438536999999997</v>
      </c>
      <c r="AK1137">
        <v>5.9415130166357102</v>
      </c>
      <c r="AL1137">
        <v>325</v>
      </c>
      <c r="AM1137">
        <v>322</v>
      </c>
      <c r="AN1137">
        <v>4.375</v>
      </c>
      <c r="AO1137" t="s">
        <v>11991</v>
      </c>
      <c r="AP1137">
        <v>1</v>
      </c>
      <c r="AQ1137">
        <v>3</v>
      </c>
      <c r="AR1137">
        <v>52.792454784341402</v>
      </c>
      <c r="AS1137">
        <v>-2.7346156819824299E-2</v>
      </c>
      <c r="AT1137">
        <v>-1.40946629400118</v>
      </c>
      <c r="AU1137">
        <v>-0.42878257987727803</v>
      </c>
      <c r="AV1137">
        <v>-2.1753385024194198</v>
      </c>
    </row>
    <row r="1138" spans="1:48" x14ac:dyDescent="0.25">
      <c r="A1138" t="s">
        <v>14875</v>
      </c>
      <c r="B1138" s="6">
        <v>44664</v>
      </c>
      <c r="C1138" t="s">
        <v>14876</v>
      </c>
      <c r="D1138" t="s">
        <v>280</v>
      </c>
      <c r="E1138">
        <v>1042162086</v>
      </c>
      <c r="F1138">
        <v>1046034010</v>
      </c>
      <c r="G1138">
        <v>0.38758963269173502</v>
      </c>
      <c r="H1138">
        <v>3.3055560000000002</v>
      </c>
      <c r="I1138">
        <v>2.9926710000000001</v>
      </c>
      <c r="J1138">
        <v>5.1274290000000002</v>
      </c>
      <c r="K1138">
        <v>5.1274290000000002</v>
      </c>
      <c r="L1138">
        <v>254.95959999999999</v>
      </c>
      <c r="M1138">
        <v>255</v>
      </c>
      <c r="N1138">
        <v>2.9760559999999998</v>
      </c>
      <c r="O1138">
        <v>1.3837999999999999</v>
      </c>
      <c r="P1138">
        <v>1.0819095304011901</v>
      </c>
      <c r="Q1138">
        <v>-3.32591827485146</v>
      </c>
      <c r="R1138">
        <v>99.375</v>
      </c>
      <c r="S1138">
        <v>99.984999999999999</v>
      </c>
      <c r="T1138">
        <v>99.375</v>
      </c>
      <c r="U1138">
        <v>99.984999999999999</v>
      </c>
      <c r="V1138" t="s">
        <v>11987</v>
      </c>
      <c r="W1138" t="s">
        <v>8810</v>
      </c>
      <c r="X1138" t="s">
        <v>14860</v>
      </c>
      <c r="Y1138" t="s">
        <v>625</v>
      </c>
      <c r="Z1138" t="s">
        <v>11847</v>
      </c>
      <c r="AA1138" t="s">
        <v>374</v>
      </c>
      <c r="AB1138" t="s">
        <v>11990</v>
      </c>
      <c r="AC1138">
        <v>100.371528</v>
      </c>
      <c r="AD1138">
        <v>0.99652799999999997</v>
      </c>
      <c r="AE1138" s="6">
        <v>43321</v>
      </c>
      <c r="AF1138" s="6">
        <v>45877</v>
      </c>
      <c r="AG1138" t="s">
        <v>1500</v>
      </c>
      <c r="AH1138">
        <v>3.3055560000000002</v>
      </c>
      <c r="AI1138">
        <v>2.9926705719506601</v>
      </c>
      <c r="AJ1138">
        <v>10.943891000000001</v>
      </c>
      <c r="AK1138">
        <v>5.1274287420392097</v>
      </c>
      <c r="AL1138">
        <v>255</v>
      </c>
      <c r="AM1138">
        <v>242</v>
      </c>
      <c r="AN1138">
        <v>5.125</v>
      </c>
      <c r="AO1138" t="s">
        <v>11991</v>
      </c>
      <c r="AP1138">
        <v>1</v>
      </c>
      <c r="AQ1138">
        <v>3</v>
      </c>
      <c r="AR1138">
        <v>52.792454784341402</v>
      </c>
      <c r="AS1138">
        <v>-2.7346156819824299E-2</v>
      </c>
      <c r="AT1138">
        <v>-1.40946629400118</v>
      </c>
      <c r="AU1138">
        <v>-0.42878257987727803</v>
      </c>
      <c r="AV1138">
        <v>-2.1753385024194198</v>
      </c>
    </row>
    <row r="1139" spans="1:48" x14ac:dyDescent="0.25">
      <c r="A1139" t="s">
        <v>14877</v>
      </c>
      <c r="B1139" s="6">
        <v>44664</v>
      </c>
      <c r="C1139" t="s">
        <v>14878</v>
      </c>
      <c r="D1139" t="s">
        <v>280</v>
      </c>
      <c r="E1139">
        <v>1104164743.8</v>
      </c>
      <c r="F1139">
        <v>1080138119</v>
      </c>
      <c r="G1139">
        <v>0.400226314637598</v>
      </c>
      <c r="H1139">
        <v>6.3055560000000002</v>
      </c>
      <c r="I1139">
        <v>5.2282140000000004</v>
      </c>
      <c r="J1139">
        <v>5.821809</v>
      </c>
      <c r="K1139">
        <v>5.821809</v>
      </c>
      <c r="L1139">
        <v>313.82119999999998</v>
      </c>
      <c r="M1139">
        <v>314</v>
      </c>
      <c r="N1139">
        <v>5.2033680000000002</v>
      </c>
      <c r="O1139">
        <v>-0.169399999999997</v>
      </c>
      <c r="P1139">
        <v>-1.0499498255955999</v>
      </c>
      <c r="Q1139">
        <v>-7.7123805425623697</v>
      </c>
      <c r="R1139">
        <v>96.774000000000001</v>
      </c>
      <c r="S1139">
        <v>97.790999999999997</v>
      </c>
      <c r="T1139">
        <v>96.774000000000001</v>
      </c>
      <c r="U1139">
        <v>97.790999999999997</v>
      </c>
      <c r="V1139" t="s">
        <v>11987</v>
      </c>
      <c r="W1139" t="s">
        <v>8816</v>
      </c>
      <c r="X1139" t="s">
        <v>14860</v>
      </c>
      <c r="Y1139" t="s">
        <v>625</v>
      </c>
      <c r="Z1139" t="s">
        <v>11847</v>
      </c>
      <c r="AA1139" t="s">
        <v>374</v>
      </c>
      <c r="AB1139" t="s">
        <v>11990</v>
      </c>
      <c r="AC1139">
        <v>97.823999999999998</v>
      </c>
      <c r="AD1139">
        <v>1.05</v>
      </c>
      <c r="AE1139" s="6">
        <v>43321</v>
      </c>
      <c r="AF1139" s="6">
        <v>46973</v>
      </c>
      <c r="AG1139" t="s">
        <v>1500</v>
      </c>
      <c r="AH1139">
        <v>6.3055560000000002</v>
      </c>
      <c r="AI1139">
        <v>5.2282140653990297</v>
      </c>
      <c r="AJ1139">
        <v>32.880907000000001</v>
      </c>
      <c r="AK1139">
        <v>5.8218085838315297</v>
      </c>
      <c r="AL1139">
        <v>314</v>
      </c>
      <c r="AM1139">
        <v>312</v>
      </c>
      <c r="AN1139">
        <v>5.4</v>
      </c>
      <c r="AO1139" t="s">
        <v>11991</v>
      </c>
      <c r="AP1139">
        <v>1</v>
      </c>
      <c r="AQ1139">
        <v>3</v>
      </c>
      <c r="AR1139">
        <v>52.792454784341402</v>
      </c>
      <c r="AS1139">
        <v>-2.7346156819824299E-2</v>
      </c>
      <c r="AT1139">
        <v>-1.40946629400118</v>
      </c>
      <c r="AU1139">
        <v>-0.42878257987727803</v>
      </c>
      <c r="AV1139">
        <v>-2.1753385024194198</v>
      </c>
    </row>
    <row r="1140" spans="1:48" x14ac:dyDescent="0.25">
      <c r="A1140" t="s">
        <v>21700</v>
      </c>
      <c r="B1140" s="6">
        <v>44664</v>
      </c>
      <c r="C1140" t="s">
        <v>21701</v>
      </c>
      <c r="D1140" t="s">
        <v>280</v>
      </c>
      <c r="E1140">
        <v>204176789.40000001</v>
      </c>
      <c r="F1140">
        <v>196174194.5</v>
      </c>
      <c r="G1140">
        <v>7.2688921447962296E-2</v>
      </c>
      <c r="H1140">
        <v>4.8250000000000002</v>
      </c>
      <c r="I1140">
        <v>3.9800230000000001</v>
      </c>
      <c r="J1140">
        <v>7.7855869999999996</v>
      </c>
      <c r="K1140">
        <v>7.7855869999999996</v>
      </c>
      <c r="L1140">
        <v>514.39369999999997</v>
      </c>
      <c r="M1140">
        <v>516</v>
      </c>
      <c r="N1140">
        <v>3.9580470000000001</v>
      </c>
      <c r="O1140">
        <v>1.5352999999999899</v>
      </c>
      <c r="P1140">
        <v>-1.8216995303046599</v>
      </c>
      <c r="Q1140">
        <v>-4.0766516927532601</v>
      </c>
      <c r="R1140">
        <v>94.875</v>
      </c>
      <c r="S1140">
        <v>96.875</v>
      </c>
      <c r="T1140">
        <v>94.875</v>
      </c>
      <c r="U1140">
        <v>96.875</v>
      </c>
      <c r="V1140" t="s">
        <v>11987</v>
      </c>
      <c r="W1140" t="s">
        <v>21702</v>
      </c>
      <c r="X1140" t="s">
        <v>14860</v>
      </c>
      <c r="Y1140" t="s">
        <v>625</v>
      </c>
      <c r="Z1140" t="s">
        <v>11844</v>
      </c>
      <c r="AA1140" t="s">
        <v>396</v>
      </c>
      <c r="AB1140" t="s">
        <v>11815</v>
      </c>
      <c r="AC1140">
        <v>96.080556000000001</v>
      </c>
      <c r="AD1140">
        <v>1.2055560000000001</v>
      </c>
      <c r="AE1140" s="6">
        <v>44608</v>
      </c>
      <c r="AF1140" s="6">
        <v>46433</v>
      </c>
      <c r="AG1140" t="s">
        <v>21086</v>
      </c>
      <c r="AH1140">
        <v>4.8250000000000002</v>
      </c>
      <c r="AI1140">
        <v>3.9800225041809898</v>
      </c>
      <c r="AJ1140">
        <v>19.487171</v>
      </c>
      <c r="AK1140">
        <v>7.7855868207870298</v>
      </c>
      <c r="AL1140">
        <v>516</v>
      </c>
      <c r="AM1140">
        <v>508</v>
      </c>
      <c r="AN1140">
        <v>7</v>
      </c>
      <c r="AO1140" t="s">
        <v>11991</v>
      </c>
      <c r="AP1140">
        <v>1</v>
      </c>
      <c r="AQ1140">
        <v>3</v>
      </c>
      <c r="AR1140">
        <v>41.489527819233302</v>
      </c>
      <c r="AS1140">
        <v>2.0190612110653199E-2</v>
      </c>
      <c r="AT1140">
        <v>0.15059103447035899</v>
      </c>
      <c r="AU1140">
        <v>9.2015319372322296E-2</v>
      </c>
      <c r="AV1140">
        <v>0.243880499585102</v>
      </c>
    </row>
    <row r="1141" spans="1:48" x14ac:dyDescent="0.25">
      <c r="A1141" t="s">
        <v>14879</v>
      </c>
      <c r="B1141" s="6">
        <v>44664</v>
      </c>
      <c r="C1141" t="s">
        <v>14880</v>
      </c>
      <c r="D1141" t="s">
        <v>280</v>
      </c>
      <c r="E1141">
        <v>641698481.39999998</v>
      </c>
      <c r="F1141">
        <v>471635017.19999999</v>
      </c>
      <c r="G1141">
        <v>0.17475611821477099</v>
      </c>
      <c r="H1141">
        <v>6.7444439999999997</v>
      </c>
      <c r="I1141">
        <v>5.2581889999999998</v>
      </c>
      <c r="J1141">
        <v>10.649008</v>
      </c>
      <c r="K1141">
        <v>10.649008</v>
      </c>
      <c r="L1141">
        <v>795.37800000000004</v>
      </c>
      <c r="M1141">
        <v>797</v>
      </c>
      <c r="N1141">
        <v>5.2320539999999998</v>
      </c>
      <c r="O1141">
        <v>-0.51700000000000002</v>
      </c>
      <c r="P1141">
        <v>-5.5338844249608803</v>
      </c>
      <c r="Q1141">
        <v>-17.974136515588299</v>
      </c>
      <c r="R1141">
        <v>72.206249999999997</v>
      </c>
      <c r="S1141">
        <v>73.29325</v>
      </c>
      <c r="T1141">
        <v>72.206249999999997</v>
      </c>
      <c r="U1141">
        <v>73.29325</v>
      </c>
      <c r="V1141" t="s">
        <v>11987</v>
      </c>
      <c r="W1141" t="s">
        <v>9305</v>
      </c>
      <c r="X1141" t="s">
        <v>14860</v>
      </c>
      <c r="Y1141" t="s">
        <v>625</v>
      </c>
      <c r="Z1141" t="s">
        <v>11844</v>
      </c>
      <c r="AA1141" t="s">
        <v>248</v>
      </c>
      <c r="AB1141" t="s">
        <v>11815</v>
      </c>
      <c r="AC1141">
        <v>73.497917000000001</v>
      </c>
      <c r="AD1141">
        <v>1.2916669999999999</v>
      </c>
      <c r="AE1141" s="6">
        <v>44210</v>
      </c>
      <c r="AF1141" s="6">
        <v>47133</v>
      </c>
      <c r="AG1141" t="s">
        <v>2287</v>
      </c>
      <c r="AH1141">
        <v>6.7444439999999997</v>
      </c>
      <c r="AI1141">
        <v>5.2581890938136597</v>
      </c>
      <c r="AJ1141">
        <v>34.078327000000002</v>
      </c>
      <c r="AK1141">
        <v>10.649008199374901</v>
      </c>
      <c r="AL1141">
        <v>797</v>
      </c>
      <c r="AM1141">
        <v>794</v>
      </c>
      <c r="AN1141">
        <v>5</v>
      </c>
      <c r="AO1141" t="s">
        <v>11991</v>
      </c>
      <c r="AP1141">
        <v>1</v>
      </c>
      <c r="AQ1141">
        <v>3</v>
      </c>
      <c r="AR1141">
        <v>41.489527819233302</v>
      </c>
      <c r="AS1141">
        <v>2.0190612110653199E-2</v>
      </c>
      <c r="AT1141">
        <v>0.15059103447035899</v>
      </c>
      <c r="AU1141">
        <v>9.2015319372322296E-2</v>
      </c>
      <c r="AV1141">
        <v>0.34202807963930498</v>
      </c>
    </row>
    <row r="1142" spans="1:48" x14ac:dyDescent="0.25">
      <c r="A1142" t="s">
        <v>14881</v>
      </c>
      <c r="B1142" s="6">
        <v>44664</v>
      </c>
      <c r="C1142" t="s">
        <v>14882</v>
      </c>
      <c r="D1142" t="s">
        <v>280</v>
      </c>
      <c r="E1142">
        <v>291681127.80000001</v>
      </c>
      <c r="F1142">
        <v>242617932.40000001</v>
      </c>
      <c r="G1142">
        <v>8.9897837363333996E-2</v>
      </c>
      <c r="H1142">
        <v>5.7416669999999996</v>
      </c>
      <c r="I1142">
        <v>4.4783350000000004</v>
      </c>
      <c r="J1142">
        <v>10.381845</v>
      </c>
      <c r="K1142">
        <v>10.381845</v>
      </c>
      <c r="L1142">
        <v>771.31910000000005</v>
      </c>
      <c r="M1142">
        <v>773</v>
      </c>
      <c r="N1142">
        <v>4.4574540000000002</v>
      </c>
      <c r="O1142">
        <v>-1.9424999999999999</v>
      </c>
      <c r="P1142">
        <v>-3.7572105268153999</v>
      </c>
      <c r="Q1142">
        <v>-13.541792163341301</v>
      </c>
      <c r="R1142">
        <v>81.5</v>
      </c>
      <c r="S1142">
        <v>83.5</v>
      </c>
      <c r="T1142">
        <v>81.5</v>
      </c>
      <c r="U1142">
        <v>83.5</v>
      </c>
      <c r="V1142" t="s">
        <v>11987</v>
      </c>
      <c r="W1142" t="s">
        <v>9304</v>
      </c>
      <c r="X1142" t="s">
        <v>14860</v>
      </c>
      <c r="Y1142" t="s">
        <v>625</v>
      </c>
      <c r="Z1142" t="s">
        <v>11844</v>
      </c>
      <c r="AA1142" t="s">
        <v>248</v>
      </c>
      <c r="AB1142" t="s">
        <v>11815</v>
      </c>
      <c r="AC1142">
        <v>83.179167000000007</v>
      </c>
      <c r="AD1142">
        <v>1.6791670000000001</v>
      </c>
      <c r="AE1142" s="6">
        <v>44027</v>
      </c>
      <c r="AF1142" s="6">
        <v>46767</v>
      </c>
      <c r="AG1142" t="s">
        <v>2287</v>
      </c>
      <c r="AH1142">
        <v>5.7416669999999996</v>
      </c>
      <c r="AI1142">
        <v>4.4783346729510596</v>
      </c>
      <c r="AJ1142">
        <v>25.021429000000001</v>
      </c>
      <c r="AK1142">
        <v>10.381845249675999</v>
      </c>
      <c r="AL1142">
        <v>773</v>
      </c>
      <c r="AM1142">
        <v>768</v>
      </c>
      <c r="AN1142">
        <v>6.5</v>
      </c>
      <c r="AO1142" t="s">
        <v>11991</v>
      </c>
      <c r="AP1142">
        <v>1</v>
      </c>
      <c r="AQ1142">
        <v>3</v>
      </c>
      <c r="AR1142">
        <v>41.489527819233302</v>
      </c>
      <c r="AS1142">
        <v>2.0190612110653199E-2</v>
      </c>
      <c r="AT1142">
        <v>0.15059103447035899</v>
      </c>
      <c r="AU1142">
        <v>9.2015319372322296E-2</v>
      </c>
      <c r="AV1142">
        <v>0.34202807963930498</v>
      </c>
    </row>
    <row r="1143" spans="1:48" x14ac:dyDescent="0.25">
      <c r="A1143" t="s">
        <v>14883</v>
      </c>
      <c r="B1143" s="6">
        <v>44664</v>
      </c>
      <c r="C1143" t="s">
        <v>14884</v>
      </c>
      <c r="D1143" t="s">
        <v>280</v>
      </c>
      <c r="E1143">
        <v>291681127.80000001</v>
      </c>
      <c r="F1143">
        <v>259800380.5</v>
      </c>
      <c r="G1143">
        <v>9.6264493415186003E-2</v>
      </c>
      <c r="H1143">
        <v>3.2416670000000001</v>
      </c>
      <c r="I1143">
        <v>2.8036690000000002</v>
      </c>
      <c r="J1143">
        <v>9.8480340000000002</v>
      </c>
      <c r="K1143">
        <v>9.8480340000000002</v>
      </c>
      <c r="L1143">
        <v>727.28840000000002</v>
      </c>
      <c r="M1143">
        <v>728</v>
      </c>
      <c r="N1143">
        <v>2.789812</v>
      </c>
      <c r="O1143">
        <v>0.66299999999999104</v>
      </c>
      <c r="P1143">
        <v>-2.99146777212834</v>
      </c>
      <c r="Q1143">
        <v>-7.4500508084324899</v>
      </c>
      <c r="R1143">
        <v>87.52</v>
      </c>
      <c r="S1143">
        <v>89.52</v>
      </c>
      <c r="T1143">
        <v>87.52</v>
      </c>
      <c r="U1143">
        <v>89.52</v>
      </c>
      <c r="V1143" t="s">
        <v>11987</v>
      </c>
      <c r="W1143" t="s">
        <v>9299</v>
      </c>
      <c r="X1143" t="s">
        <v>14860</v>
      </c>
      <c r="Y1143" t="s">
        <v>625</v>
      </c>
      <c r="Z1143" t="s">
        <v>11844</v>
      </c>
      <c r="AA1143" t="s">
        <v>248</v>
      </c>
      <c r="AB1143" t="s">
        <v>11815</v>
      </c>
      <c r="AC1143">
        <v>89.07</v>
      </c>
      <c r="AD1143">
        <v>1.55</v>
      </c>
      <c r="AE1143" s="6">
        <v>44027</v>
      </c>
      <c r="AF1143" s="6">
        <v>45853</v>
      </c>
      <c r="AG1143" t="s">
        <v>2287</v>
      </c>
      <c r="AH1143">
        <v>3.2416670000000001</v>
      </c>
      <c r="AI1143">
        <v>2.8036692695576901</v>
      </c>
      <c r="AJ1143">
        <v>9.7995990000000006</v>
      </c>
      <c r="AK1143">
        <v>9.8480335843658704</v>
      </c>
      <c r="AL1143">
        <v>728</v>
      </c>
      <c r="AM1143">
        <v>715</v>
      </c>
      <c r="AN1143">
        <v>6</v>
      </c>
      <c r="AO1143" t="s">
        <v>11991</v>
      </c>
      <c r="AP1143">
        <v>1</v>
      </c>
      <c r="AQ1143">
        <v>3</v>
      </c>
      <c r="AR1143">
        <v>41.489527819233302</v>
      </c>
      <c r="AS1143">
        <v>2.0190612110653199E-2</v>
      </c>
      <c r="AT1143">
        <v>0.15059103447035899</v>
      </c>
      <c r="AU1143">
        <v>9.2015319372322296E-2</v>
      </c>
      <c r="AV1143">
        <v>0.34202807963930498</v>
      </c>
    </row>
    <row r="1144" spans="1:48" x14ac:dyDescent="0.25">
      <c r="A1144" t="s">
        <v>14885</v>
      </c>
      <c r="B1144" s="6">
        <v>44664</v>
      </c>
      <c r="C1144" t="s">
        <v>14886</v>
      </c>
      <c r="D1144" t="s">
        <v>280</v>
      </c>
      <c r="E1144">
        <v>233344902.40000001</v>
      </c>
      <c r="F1144">
        <v>207047417.30000001</v>
      </c>
      <c r="G1144">
        <v>7.6717804240268306E-2</v>
      </c>
      <c r="H1144">
        <v>2.4527779999999999</v>
      </c>
      <c r="I1144">
        <v>2.2374580000000002</v>
      </c>
      <c r="J1144">
        <v>9.2930720000000004</v>
      </c>
      <c r="K1144">
        <v>9.2930720000000004</v>
      </c>
      <c r="L1144">
        <v>684.95550000000003</v>
      </c>
      <c r="M1144">
        <v>682</v>
      </c>
      <c r="N1144">
        <v>2.2253229999999999</v>
      </c>
      <c r="O1144">
        <v>-1.05469999999999</v>
      </c>
      <c r="P1144">
        <v>-2.5377876730023998</v>
      </c>
      <c r="Q1144">
        <v>-4.1335423380835401</v>
      </c>
      <c r="R1144">
        <v>88.5</v>
      </c>
      <c r="S1144">
        <v>90.5</v>
      </c>
      <c r="T1144">
        <v>88.5</v>
      </c>
      <c r="U1144">
        <v>90.5</v>
      </c>
      <c r="V1144" t="s">
        <v>11987</v>
      </c>
      <c r="W1144" t="s">
        <v>14887</v>
      </c>
      <c r="X1144" t="s">
        <v>14860</v>
      </c>
      <c r="Y1144" t="s">
        <v>625</v>
      </c>
      <c r="Z1144" t="s">
        <v>11844</v>
      </c>
      <c r="AA1144" t="s">
        <v>283</v>
      </c>
      <c r="AB1144" t="s">
        <v>11815</v>
      </c>
      <c r="AC1144">
        <v>88.730208000000005</v>
      </c>
      <c r="AD1144">
        <v>0.230208</v>
      </c>
      <c r="AE1144" s="6">
        <v>42998</v>
      </c>
      <c r="AF1144" s="6">
        <v>45566</v>
      </c>
      <c r="AG1144" t="s">
        <v>3319</v>
      </c>
      <c r="AH1144">
        <v>2.4527779999999999</v>
      </c>
      <c r="AI1144">
        <v>2.2374583311380301</v>
      </c>
      <c r="AJ1144">
        <v>6.1702009999999996</v>
      </c>
      <c r="AK1144">
        <v>9.2930721801667708</v>
      </c>
      <c r="AL1144">
        <v>682</v>
      </c>
      <c r="AM1144">
        <v>663</v>
      </c>
      <c r="AN1144">
        <v>4.875</v>
      </c>
      <c r="AO1144" t="s">
        <v>11991</v>
      </c>
      <c r="AP1144">
        <v>1</v>
      </c>
      <c r="AQ1144">
        <v>4</v>
      </c>
      <c r="AR1144">
        <v>26.538281183794702</v>
      </c>
      <c r="AS1144">
        <v>-5.7969720019624298E-2</v>
      </c>
      <c r="AT1144">
        <v>-2.67914012173715</v>
      </c>
      <c r="AU1144">
        <v>-0.76041373212903096</v>
      </c>
      <c r="AV1144">
        <v>-7.0181428405348996</v>
      </c>
    </row>
    <row r="1145" spans="1:48" x14ac:dyDescent="0.25">
      <c r="A1145" t="s">
        <v>14888</v>
      </c>
      <c r="B1145" s="6">
        <v>44664</v>
      </c>
      <c r="C1145" t="s">
        <v>14889</v>
      </c>
      <c r="D1145" t="s">
        <v>280</v>
      </c>
      <c r="E1145">
        <v>388908170.80000001</v>
      </c>
      <c r="F1145">
        <v>338042221.69999999</v>
      </c>
      <c r="G1145">
        <v>0.12525564109991399</v>
      </c>
      <c r="H1145">
        <v>3.7416670000000001</v>
      </c>
      <c r="I1145">
        <v>3.2190080000000001</v>
      </c>
      <c r="J1145">
        <v>9.5459189999999996</v>
      </c>
      <c r="K1145">
        <v>9.5459189999999996</v>
      </c>
      <c r="L1145">
        <v>694.9769</v>
      </c>
      <c r="M1145">
        <v>695</v>
      </c>
      <c r="N1145">
        <v>3.1998709999999999</v>
      </c>
      <c r="O1145">
        <v>-0.50240000000000196</v>
      </c>
      <c r="P1145">
        <v>-4.1740048043343601</v>
      </c>
      <c r="Q1145">
        <v>-6.3035186290321104</v>
      </c>
      <c r="R1145">
        <v>85.5</v>
      </c>
      <c r="S1145">
        <v>87.5</v>
      </c>
      <c r="T1145">
        <v>85.5</v>
      </c>
      <c r="U1145">
        <v>87.5</v>
      </c>
      <c r="V1145" t="s">
        <v>11987</v>
      </c>
      <c r="W1145" t="s">
        <v>10120</v>
      </c>
      <c r="X1145" t="s">
        <v>14860</v>
      </c>
      <c r="Y1145" t="s">
        <v>625</v>
      </c>
      <c r="Z1145" t="s">
        <v>11844</v>
      </c>
      <c r="AA1145" t="s">
        <v>283</v>
      </c>
      <c r="AB1145" t="s">
        <v>11815</v>
      </c>
      <c r="AC1145">
        <v>86.920833000000002</v>
      </c>
      <c r="AD1145">
        <v>1.420833</v>
      </c>
      <c r="AE1145" s="6">
        <v>44001</v>
      </c>
      <c r="AF1145" s="6">
        <v>46037</v>
      </c>
      <c r="AG1145" t="s">
        <v>3319</v>
      </c>
      <c r="AH1145">
        <v>3.7416670000000001</v>
      </c>
      <c r="AI1145">
        <v>3.21900756349212</v>
      </c>
      <c r="AJ1145">
        <v>12.756819</v>
      </c>
      <c r="AK1145">
        <v>9.5459191679363702</v>
      </c>
      <c r="AL1145">
        <v>695</v>
      </c>
      <c r="AM1145">
        <v>684</v>
      </c>
      <c r="AN1145">
        <v>5.5</v>
      </c>
      <c r="AO1145" t="s">
        <v>11991</v>
      </c>
      <c r="AP1145">
        <v>1</v>
      </c>
      <c r="AQ1145">
        <v>4</v>
      </c>
      <c r="AR1145">
        <v>26.538281183794702</v>
      </c>
      <c r="AS1145">
        <v>-5.7969720019624298E-2</v>
      </c>
      <c r="AT1145">
        <v>-2.67914012173715</v>
      </c>
      <c r="AU1145">
        <v>-0.76041373212903096</v>
      </c>
      <c r="AV1145">
        <v>-7.0181428405348996</v>
      </c>
    </row>
    <row r="1146" spans="1:48" x14ac:dyDescent="0.25">
      <c r="A1146" t="s">
        <v>14890</v>
      </c>
      <c r="B1146" s="6">
        <v>44664</v>
      </c>
      <c r="C1146" t="s">
        <v>14891</v>
      </c>
      <c r="D1146" t="s">
        <v>280</v>
      </c>
      <c r="E1146">
        <v>291681128</v>
      </c>
      <c r="F1146">
        <v>235560868.09999999</v>
      </c>
      <c r="G1146">
        <v>8.7282965443043994E-2</v>
      </c>
      <c r="H1146">
        <v>5.4527780000000003</v>
      </c>
      <c r="I1146">
        <v>4.4875069999999999</v>
      </c>
      <c r="J1146">
        <v>9.7075790000000008</v>
      </c>
      <c r="K1146">
        <v>9.7075790000000008</v>
      </c>
      <c r="L1146">
        <v>704.65800000000002</v>
      </c>
      <c r="M1146">
        <v>706</v>
      </c>
      <c r="N1146">
        <v>4.4672599999999996</v>
      </c>
      <c r="O1146">
        <v>-1.6907000000000001</v>
      </c>
      <c r="P1146">
        <v>-5.0397664060413998</v>
      </c>
      <c r="Q1146">
        <v>-11.7132771588679</v>
      </c>
      <c r="R1146">
        <v>80.5</v>
      </c>
      <c r="S1146">
        <v>82.5</v>
      </c>
      <c r="T1146">
        <v>80.5</v>
      </c>
      <c r="U1146">
        <v>82.5</v>
      </c>
      <c r="V1146" t="s">
        <v>11987</v>
      </c>
      <c r="W1146" t="s">
        <v>14892</v>
      </c>
      <c r="X1146" t="s">
        <v>14860</v>
      </c>
      <c r="Y1146" t="s">
        <v>625</v>
      </c>
      <c r="Z1146" t="s">
        <v>11844</v>
      </c>
      <c r="AA1146" t="s">
        <v>283</v>
      </c>
      <c r="AB1146" t="s">
        <v>11815</v>
      </c>
      <c r="AC1146">
        <v>80.759721999999996</v>
      </c>
      <c r="AD1146">
        <v>0.25972200000000001</v>
      </c>
      <c r="AE1146" s="6">
        <v>42998</v>
      </c>
      <c r="AF1146" s="6">
        <v>46661</v>
      </c>
      <c r="AG1146" t="s">
        <v>3319</v>
      </c>
      <c r="AH1146">
        <v>5.4527780000000003</v>
      </c>
      <c r="AI1146">
        <v>4.4875068769967701</v>
      </c>
      <c r="AJ1146">
        <v>24.301838</v>
      </c>
      <c r="AK1146">
        <v>9.7075789025335393</v>
      </c>
      <c r="AL1146">
        <v>706</v>
      </c>
      <c r="AM1146">
        <v>701</v>
      </c>
      <c r="AN1146">
        <v>5.5</v>
      </c>
      <c r="AO1146" t="s">
        <v>11991</v>
      </c>
      <c r="AP1146">
        <v>1</v>
      </c>
      <c r="AQ1146">
        <v>4</v>
      </c>
      <c r="AR1146">
        <v>26.538281183794702</v>
      </c>
      <c r="AS1146">
        <v>-5.7969720019624298E-2</v>
      </c>
      <c r="AT1146">
        <v>-2.67914012173715</v>
      </c>
      <c r="AU1146">
        <v>-0.76041373212903096</v>
      </c>
      <c r="AV1146">
        <v>-7.0181428405348996</v>
      </c>
    </row>
    <row r="1147" spans="1:48" x14ac:dyDescent="0.25">
      <c r="A1147" t="s">
        <v>14893</v>
      </c>
      <c r="B1147" s="6">
        <v>44664</v>
      </c>
      <c r="C1147" t="s">
        <v>14894</v>
      </c>
      <c r="D1147" t="s">
        <v>280</v>
      </c>
      <c r="E1147">
        <v>388908170.80000001</v>
      </c>
      <c r="F1147">
        <v>312102859.5</v>
      </c>
      <c r="G1147">
        <v>0.115644263494876</v>
      </c>
      <c r="H1147">
        <v>7.6583329999999998</v>
      </c>
      <c r="I1147">
        <v>5.8936830000000002</v>
      </c>
      <c r="J1147">
        <v>8.6587750000000003</v>
      </c>
      <c r="K1147">
        <v>8.6587750000000003</v>
      </c>
      <c r="L1147">
        <v>595.89689999999996</v>
      </c>
      <c r="M1147">
        <v>597</v>
      </c>
      <c r="N1147">
        <v>5.8659489999999996</v>
      </c>
      <c r="O1147">
        <v>-0.239999999999995</v>
      </c>
      <c r="P1147">
        <v>-5.3662739981140302</v>
      </c>
      <c r="Q1147">
        <v>-10.1035023985474</v>
      </c>
      <c r="R1147">
        <v>78.5</v>
      </c>
      <c r="S1147">
        <v>80.5</v>
      </c>
      <c r="T1147">
        <v>78.5</v>
      </c>
      <c r="U1147">
        <v>80.5</v>
      </c>
      <c r="V1147" t="s">
        <v>11987</v>
      </c>
      <c r="W1147" t="s">
        <v>10129</v>
      </c>
      <c r="X1147" t="s">
        <v>14860</v>
      </c>
      <c r="Y1147" t="s">
        <v>625</v>
      </c>
      <c r="Z1147" t="s">
        <v>11844</v>
      </c>
      <c r="AA1147" t="s">
        <v>283</v>
      </c>
      <c r="AB1147" t="s">
        <v>11815</v>
      </c>
      <c r="AC1147">
        <v>80.251041999999998</v>
      </c>
      <c r="AD1147">
        <v>1.751042</v>
      </c>
      <c r="AE1147" s="6">
        <v>43816</v>
      </c>
      <c r="AF1147" s="6">
        <v>47467</v>
      </c>
      <c r="AG1147" t="s">
        <v>3319</v>
      </c>
      <c r="AH1147">
        <v>7.6583329999999998</v>
      </c>
      <c r="AI1147">
        <v>5.8936830342839697</v>
      </c>
      <c r="AJ1147">
        <v>43.122028</v>
      </c>
      <c r="AK1147">
        <v>8.6587750154993692</v>
      </c>
      <c r="AL1147">
        <v>597</v>
      </c>
      <c r="AM1147">
        <v>594</v>
      </c>
      <c r="AN1147">
        <v>5.125</v>
      </c>
      <c r="AO1147" t="s">
        <v>11991</v>
      </c>
      <c r="AP1147">
        <v>1</v>
      </c>
      <c r="AQ1147">
        <v>4</v>
      </c>
      <c r="AR1147">
        <v>26.538281183794702</v>
      </c>
      <c r="AS1147">
        <v>-5.7969720019624298E-2</v>
      </c>
      <c r="AT1147">
        <v>-2.67914012173715</v>
      </c>
      <c r="AU1147">
        <v>-0.76041373212903096</v>
      </c>
      <c r="AV1147">
        <v>-7.0181428405348996</v>
      </c>
    </row>
    <row r="1148" spans="1:48" x14ac:dyDescent="0.25">
      <c r="A1148" t="s">
        <v>14895</v>
      </c>
      <c r="B1148" s="6">
        <v>44664</v>
      </c>
      <c r="C1148" t="s">
        <v>14896</v>
      </c>
      <c r="D1148" t="s">
        <v>280</v>
      </c>
      <c r="E1148">
        <v>525026030.39999998</v>
      </c>
      <c r="F1148">
        <v>421661530.69999999</v>
      </c>
      <c r="G1148">
        <v>0.15623931558184401</v>
      </c>
      <c r="H1148">
        <v>6.355556</v>
      </c>
      <c r="I1148">
        <v>5.0371410000000001</v>
      </c>
      <c r="J1148">
        <v>9.5750209999999996</v>
      </c>
      <c r="K1148">
        <v>9.5750209999999996</v>
      </c>
      <c r="L1148">
        <v>689.00989999999899</v>
      </c>
      <c r="M1148">
        <v>690</v>
      </c>
      <c r="N1148">
        <v>5.0137340000000004</v>
      </c>
      <c r="O1148">
        <v>-1.1781999999999899</v>
      </c>
      <c r="P1148">
        <v>-5.5966145931036699</v>
      </c>
      <c r="Q1148">
        <v>-11.8093638778835</v>
      </c>
      <c r="R1148">
        <v>79.5</v>
      </c>
      <c r="S1148">
        <v>81.5</v>
      </c>
      <c r="T1148">
        <v>79.5</v>
      </c>
      <c r="U1148">
        <v>81.5</v>
      </c>
      <c r="V1148" t="s">
        <v>11987</v>
      </c>
      <c r="W1148" t="s">
        <v>10124</v>
      </c>
      <c r="X1148" t="s">
        <v>14860</v>
      </c>
      <c r="Y1148" t="s">
        <v>625</v>
      </c>
      <c r="Z1148" t="s">
        <v>11844</v>
      </c>
      <c r="AA1148" t="s">
        <v>283</v>
      </c>
      <c r="AB1148" t="s">
        <v>11815</v>
      </c>
      <c r="AC1148">
        <v>80.3125</v>
      </c>
      <c r="AD1148">
        <v>0.8125</v>
      </c>
      <c r="AE1148" s="6">
        <v>44069</v>
      </c>
      <c r="AF1148" s="6">
        <v>46991</v>
      </c>
      <c r="AG1148" t="s">
        <v>3319</v>
      </c>
      <c r="AH1148">
        <v>6.355556</v>
      </c>
      <c r="AI1148">
        <v>5.03714101731157</v>
      </c>
      <c r="AJ1148">
        <v>31.064162</v>
      </c>
      <c r="AK1148">
        <v>9.5750208015322507</v>
      </c>
      <c r="AL1148">
        <v>690</v>
      </c>
      <c r="AM1148">
        <v>687</v>
      </c>
      <c r="AN1148">
        <v>5.625</v>
      </c>
      <c r="AO1148" t="s">
        <v>11991</v>
      </c>
      <c r="AP1148">
        <v>1</v>
      </c>
      <c r="AQ1148">
        <v>4</v>
      </c>
      <c r="AR1148">
        <v>26.538281183794702</v>
      </c>
      <c r="AS1148">
        <v>-5.7969720019624298E-2</v>
      </c>
      <c r="AT1148">
        <v>-2.67914012173715</v>
      </c>
      <c r="AU1148">
        <v>-0.76041373212903096</v>
      </c>
      <c r="AV1148">
        <v>-7.0181428405348996</v>
      </c>
    </row>
    <row r="1149" spans="1:48" x14ac:dyDescent="0.25">
      <c r="A1149" t="s">
        <v>14897</v>
      </c>
      <c r="B1149" s="6">
        <v>44664</v>
      </c>
      <c r="C1149" t="s">
        <v>14898</v>
      </c>
      <c r="D1149" t="s">
        <v>446</v>
      </c>
      <c r="E1149">
        <v>75315399.200000003</v>
      </c>
      <c r="F1149">
        <v>67358117.900000006</v>
      </c>
      <c r="G1149">
        <v>2.49583741315508E-2</v>
      </c>
      <c r="H1149">
        <v>8.8527780000000007</v>
      </c>
      <c r="I1149">
        <v>7.5019460000000002</v>
      </c>
      <c r="J1149">
        <v>4.6670870000000004</v>
      </c>
      <c r="K1149">
        <v>4.6670870000000004</v>
      </c>
      <c r="L1149">
        <v>197.12629999999999</v>
      </c>
      <c r="M1149">
        <v>198</v>
      </c>
      <c r="N1149">
        <v>7.4698260000000003</v>
      </c>
      <c r="O1149">
        <v>-0.27329999999999799</v>
      </c>
      <c r="P1149">
        <v>-1.2884470929834499</v>
      </c>
      <c r="Q1149">
        <v>-10.1989946951668</v>
      </c>
      <c r="R1149">
        <v>88.956249999999997</v>
      </c>
      <c r="S1149">
        <v>89.815250000000006</v>
      </c>
      <c r="T1149">
        <v>88.956249999999997</v>
      </c>
      <c r="U1149">
        <v>89.815250000000006</v>
      </c>
      <c r="V1149" t="s">
        <v>11987</v>
      </c>
      <c r="W1149" t="s">
        <v>4233</v>
      </c>
      <c r="X1149" t="s">
        <v>2736</v>
      </c>
      <c r="Y1149" t="s">
        <v>12104</v>
      </c>
      <c r="Z1149" t="s">
        <v>11838</v>
      </c>
      <c r="AA1149" t="s">
        <v>256</v>
      </c>
      <c r="AB1149" t="s">
        <v>11990</v>
      </c>
      <c r="AC1149">
        <v>89.434721999999994</v>
      </c>
      <c r="AD1149">
        <v>0.47847200000000001</v>
      </c>
      <c r="AE1149" s="6">
        <v>44252</v>
      </c>
      <c r="AF1149" s="6">
        <v>47904</v>
      </c>
      <c r="AG1149" t="s">
        <v>462</v>
      </c>
      <c r="AH1149">
        <v>8.8527780000000007</v>
      </c>
      <c r="AI1149">
        <v>7.5019455362667697</v>
      </c>
      <c r="AJ1149">
        <v>65.560598999999996</v>
      </c>
      <c r="AK1149">
        <v>4.6670873076612898</v>
      </c>
      <c r="AL1149">
        <v>198</v>
      </c>
      <c r="AM1149">
        <v>193</v>
      </c>
      <c r="AN1149">
        <v>3.25</v>
      </c>
      <c r="AO1149" t="s">
        <v>11991</v>
      </c>
      <c r="AP1149">
        <v>1</v>
      </c>
      <c r="AQ1149">
        <v>4</v>
      </c>
      <c r="AR1149">
        <v>38.788217825224798</v>
      </c>
      <c r="AS1149">
        <v>6.6747323951233201E-2</v>
      </c>
      <c r="AT1149">
        <v>0.72250001915592299</v>
      </c>
      <c r="AU1149">
        <v>0.36902117974711501</v>
      </c>
      <c r="AV1149">
        <v>3.8689029260160499</v>
      </c>
    </row>
    <row r="1150" spans="1:48" x14ac:dyDescent="0.25">
      <c r="A1150" t="s">
        <v>14899</v>
      </c>
      <c r="B1150" s="6">
        <v>44664</v>
      </c>
      <c r="C1150" t="s">
        <v>14900</v>
      </c>
      <c r="D1150" t="s">
        <v>446</v>
      </c>
      <c r="E1150">
        <v>62762832.799999997</v>
      </c>
      <c r="F1150">
        <v>61557263.600000001</v>
      </c>
      <c r="G1150">
        <v>2.2808968885868499E-2</v>
      </c>
      <c r="H1150">
        <v>7.4166670000000003</v>
      </c>
      <c r="I1150">
        <v>6.2926669999999998</v>
      </c>
      <c r="J1150">
        <v>4.4733689999999999</v>
      </c>
      <c r="K1150">
        <v>4.4733689999999999</v>
      </c>
      <c r="L1150">
        <v>177.2758</v>
      </c>
      <c r="M1150">
        <v>178</v>
      </c>
      <c r="N1150">
        <v>6.2625650000000004</v>
      </c>
      <c r="O1150">
        <v>0.87129999999999697</v>
      </c>
      <c r="P1150">
        <v>-0.47916192346011399</v>
      </c>
      <c r="Q1150">
        <v>-6.7390992959238201</v>
      </c>
      <c r="R1150">
        <v>97.724999999999994</v>
      </c>
      <c r="S1150">
        <v>98.6</v>
      </c>
      <c r="T1150">
        <v>97.724999999999994</v>
      </c>
      <c r="U1150">
        <v>98.6</v>
      </c>
      <c r="V1150" t="s">
        <v>11987</v>
      </c>
      <c r="W1150" t="s">
        <v>4229</v>
      </c>
      <c r="X1150" t="s">
        <v>2736</v>
      </c>
      <c r="Y1150" t="s">
        <v>12104</v>
      </c>
      <c r="Z1150" t="s">
        <v>11838</v>
      </c>
      <c r="AA1150" t="s">
        <v>256</v>
      </c>
      <c r="AB1150" t="s">
        <v>11990</v>
      </c>
      <c r="AC1150">
        <v>98.079166999999998</v>
      </c>
      <c r="AD1150">
        <v>0.35416700000000001</v>
      </c>
      <c r="AE1150" s="6">
        <v>43726</v>
      </c>
      <c r="AF1150" s="6">
        <v>47379</v>
      </c>
      <c r="AG1150" t="s">
        <v>462</v>
      </c>
      <c r="AH1150">
        <v>7.4166670000000003</v>
      </c>
      <c r="AI1150">
        <v>6.2926674315695701</v>
      </c>
      <c r="AJ1150">
        <v>46.533276999999998</v>
      </c>
      <c r="AK1150">
        <v>4.4733694974723504</v>
      </c>
      <c r="AL1150">
        <v>178</v>
      </c>
      <c r="AM1150">
        <v>176</v>
      </c>
      <c r="AN1150">
        <v>4.25</v>
      </c>
      <c r="AO1150" t="s">
        <v>11991</v>
      </c>
      <c r="AP1150">
        <v>1</v>
      </c>
      <c r="AQ1150">
        <v>4</v>
      </c>
      <c r="AR1150">
        <v>38.788217825224798</v>
      </c>
      <c r="AS1150">
        <v>6.6747323951233201E-2</v>
      </c>
      <c r="AT1150">
        <v>0.72250001915592299</v>
      </c>
      <c r="AU1150">
        <v>0.36902117974711501</v>
      </c>
      <c r="AV1150">
        <v>3.8689029260160499</v>
      </c>
    </row>
    <row r="1151" spans="1:48" x14ac:dyDescent="0.25">
      <c r="A1151" t="s">
        <v>14901</v>
      </c>
      <c r="B1151" s="6">
        <v>44664</v>
      </c>
      <c r="C1151" t="s">
        <v>14902</v>
      </c>
      <c r="D1151" t="s">
        <v>446</v>
      </c>
      <c r="E1151">
        <v>37657699.600000001</v>
      </c>
      <c r="F1151">
        <v>39058618.399999999</v>
      </c>
      <c r="G1151">
        <v>1.44724888513571E-2</v>
      </c>
      <c r="H1151">
        <v>1.3055559999999999</v>
      </c>
      <c r="I1151">
        <v>1.255468</v>
      </c>
      <c r="J1151">
        <v>2.7572079999999999</v>
      </c>
      <c r="K1151">
        <v>2.7572079999999999</v>
      </c>
      <c r="L1151">
        <v>88.365199999999902</v>
      </c>
      <c r="M1151">
        <v>83</v>
      </c>
      <c r="N1151">
        <v>1.250081</v>
      </c>
      <c r="O1151">
        <v>-6.2899999999998998E-2</v>
      </c>
      <c r="P1151">
        <v>-0.48903716915725798</v>
      </c>
      <c r="Q1151">
        <v>-1.42315017083619</v>
      </c>
      <c r="R1151">
        <v>102.675</v>
      </c>
      <c r="S1151">
        <v>103.33</v>
      </c>
      <c r="T1151">
        <v>102.675</v>
      </c>
      <c r="U1151">
        <v>103.33</v>
      </c>
      <c r="V1151" t="s">
        <v>11987</v>
      </c>
      <c r="W1151" t="s">
        <v>4224</v>
      </c>
      <c r="X1151" t="s">
        <v>2736</v>
      </c>
      <c r="Y1151" t="s">
        <v>12104</v>
      </c>
      <c r="Z1151" t="s">
        <v>11838</v>
      </c>
      <c r="AA1151" t="s">
        <v>256</v>
      </c>
      <c r="AB1151" t="s">
        <v>11990</v>
      </c>
      <c r="AC1151">
        <v>103.720139</v>
      </c>
      <c r="AD1151">
        <v>1.045139</v>
      </c>
      <c r="AE1151" s="6">
        <v>41494</v>
      </c>
      <c r="AF1151" s="6">
        <v>45146</v>
      </c>
      <c r="AG1151" t="s">
        <v>462</v>
      </c>
      <c r="AH1151">
        <v>1.3055559999999999</v>
      </c>
      <c r="AI1151">
        <v>1.25546777308266</v>
      </c>
      <c r="AJ1151">
        <v>2.7127409999999998</v>
      </c>
      <c r="AK1151">
        <v>2.7572081253488099</v>
      </c>
      <c r="AL1151">
        <v>83</v>
      </c>
      <c r="AM1151">
        <v>46</v>
      </c>
      <c r="AN1151">
        <v>5.375</v>
      </c>
      <c r="AO1151" t="s">
        <v>11991</v>
      </c>
      <c r="AP1151">
        <v>1</v>
      </c>
      <c r="AQ1151">
        <v>4</v>
      </c>
      <c r="AR1151">
        <v>38.788217825224798</v>
      </c>
      <c r="AS1151">
        <v>6.6747323951233201E-2</v>
      </c>
      <c r="AT1151">
        <v>0.72250001915592299</v>
      </c>
      <c r="AU1151">
        <v>0.36902117974711501</v>
      </c>
      <c r="AV1151">
        <v>3.8689029260160499</v>
      </c>
    </row>
    <row r="1152" spans="1:48" x14ac:dyDescent="0.25">
      <c r="A1152" t="s">
        <v>20615</v>
      </c>
      <c r="B1152" s="6">
        <v>44664</v>
      </c>
      <c r="C1152" t="s">
        <v>20616</v>
      </c>
      <c r="D1152" t="s">
        <v>280</v>
      </c>
      <c r="E1152">
        <v>62762832.799999997</v>
      </c>
      <c r="F1152">
        <v>66150282.200000003</v>
      </c>
      <c r="G1152">
        <v>2.45108317167393E-2</v>
      </c>
      <c r="H1152">
        <v>4.6555559999999998</v>
      </c>
      <c r="I1152">
        <v>3.795312</v>
      </c>
      <c r="J1152">
        <v>6.8659369999999997</v>
      </c>
      <c r="K1152">
        <v>6.8659369999999997</v>
      </c>
      <c r="L1152">
        <v>423.14039999999898</v>
      </c>
      <c r="M1152">
        <v>425</v>
      </c>
      <c r="N1152">
        <v>3.776376</v>
      </c>
      <c r="O1152">
        <v>0.379599999999991</v>
      </c>
      <c r="P1152">
        <v>1.9111334071264498E-2</v>
      </c>
      <c r="Q1152">
        <v>1.71211037681957</v>
      </c>
      <c r="R1152">
        <v>102.70625</v>
      </c>
      <c r="S1152">
        <v>103.45825000000001</v>
      </c>
      <c r="T1152">
        <v>102.70625</v>
      </c>
      <c r="U1152">
        <v>103.45825000000001</v>
      </c>
      <c r="V1152" t="s">
        <v>11987</v>
      </c>
      <c r="W1152" t="s">
        <v>20617</v>
      </c>
      <c r="X1152" t="s">
        <v>2736</v>
      </c>
      <c r="Y1152" t="s">
        <v>12104</v>
      </c>
      <c r="Z1152" t="s">
        <v>11839</v>
      </c>
      <c r="AA1152" t="s">
        <v>248</v>
      </c>
      <c r="AB1152" t="s">
        <v>11815</v>
      </c>
      <c r="AC1152">
        <v>105.397222</v>
      </c>
      <c r="AD1152">
        <v>2.6909719999999999</v>
      </c>
      <c r="AE1152" s="6">
        <v>44543</v>
      </c>
      <c r="AF1152" s="6">
        <v>46370</v>
      </c>
      <c r="AG1152" t="s">
        <v>20618</v>
      </c>
      <c r="AH1152">
        <v>3.6555559999999998</v>
      </c>
      <c r="AI1152">
        <v>3.0926265046833801</v>
      </c>
      <c r="AJ1152">
        <v>12.224442</v>
      </c>
      <c r="AK1152">
        <v>6.6641363353200003</v>
      </c>
      <c r="AL1152">
        <v>408</v>
      </c>
      <c r="AM1152">
        <v>397</v>
      </c>
      <c r="AN1152">
        <v>7.75</v>
      </c>
      <c r="AO1152" t="s">
        <v>11991</v>
      </c>
      <c r="AP1152">
        <v>1</v>
      </c>
      <c r="AQ1152">
        <v>4</v>
      </c>
      <c r="AR1152">
        <v>26.561927731662799</v>
      </c>
      <c r="AS1152">
        <v>4.4807483284007001E-2</v>
      </c>
      <c r="AT1152">
        <v>-2.6743683788974901</v>
      </c>
      <c r="AU1152">
        <v>-0.174708048870378</v>
      </c>
      <c r="AV1152">
        <v>-8.2998350712547193</v>
      </c>
    </row>
    <row r="1153" spans="1:48" x14ac:dyDescent="0.25">
      <c r="A1153" t="s">
        <v>14903</v>
      </c>
      <c r="B1153" s="6">
        <v>44664</v>
      </c>
      <c r="C1153" t="s">
        <v>14904</v>
      </c>
      <c r="D1153" t="s">
        <v>373</v>
      </c>
      <c r="E1153">
        <v>125525665.59999999</v>
      </c>
      <c r="F1153">
        <v>117732736</v>
      </c>
      <c r="G1153">
        <v>4.3623809056753601E-2</v>
      </c>
      <c r="H1153">
        <v>8.052778</v>
      </c>
      <c r="I1153">
        <v>7.0001709999999999</v>
      </c>
      <c r="J1153">
        <v>3.8950079999999998</v>
      </c>
      <c r="K1153">
        <v>3.8950079999999998</v>
      </c>
      <c r="L1153">
        <v>119.651699999999</v>
      </c>
      <c r="M1153">
        <v>120</v>
      </c>
      <c r="N1153">
        <v>6.9705339999999998</v>
      </c>
      <c r="O1153">
        <v>-0.145899999999998</v>
      </c>
      <c r="P1153">
        <v>-2.6348948266972898</v>
      </c>
      <c r="Q1153">
        <v>-9.6844421741991304</v>
      </c>
      <c r="R1153">
        <v>92.506</v>
      </c>
      <c r="S1153">
        <v>93.006</v>
      </c>
      <c r="T1153">
        <v>92.506</v>
      </c>
      <c r="U1153">
        <v>93.006</v>
      </c>
      <c r="V1153" t="s">
        <v>11987</v>
      </c>
      <c r="W1153" t="s">
        <v>4245</v>
      </c>
      <c r="X1153" t="s">
        <v>2736</v>
      </c>
      <c r="Y1153" t="s">
        <v>12104</v>
      </c>
      <c r="Z1153" t="s">
        <v>11894</v>
      </c>
      <c r="AA1153" t="s">
        <v>389</v>
      </c>
      <c r="AB1153" t="s">
        <v>11990</v>
      </c>
      <c r="AC1153">
        <v>93.791764000000001</v>
      </c>
      <c r="AD1153">
        <v>1.2857639999999999</v>
      </c>
      <c r="AE1153" s="6">
        <v>43958</v>
      </c>
      <c r="AF1153" s="6">
        <v>47610</v>
      </c>
      <c r="AG1153" t="s">
        <v>567</v>
      </c>
      <c r="AH1153">
        <v>8.052778</v>
      </c>
      <c r="AI1153">
        <v>7.0001706601884299</v>
      </c>
      <c r="AJ1153">
        <v>56.744954999999997</v>
      </c>
      <c r="AK1153">
        <v>3.8950079207808601</v>
      </c>
      <c r="AL1153">
        <v>120</v>
      </c>
      <c r="AM1153">
        <v>117</v>
      </c>
      <c r="AN1153">
        <v>2.875</v>
      </c>
      <c r="AO1153" t="s">
        <v>11991</v>
      </c>
      <c r="AP1153">
        <v>1</v>
      </c>
      <c r="AQ1153">
        <v>4</v>
      </c>
      <c r="AR1153">
        <v>36.603246681483803</v>
      </c>
      <c r="AS1153">
        <v>6.5695856546525905E-2</v>
      </c>
      <c r="AT1153">
        <v>0.91498388331466096</v>
      </c>
      <c r="AU1153">
        <v>0.51071946418742398</v>
      </c>
      <c r="AV1153">
        <v>1.1050480370871301</v>
      </c>
    </row>
    <row r="1154" spans="1:48" x14ac:dyDescent="0.25">
      <c r="A1154" t="s">
        <v>14905</v>
      </c>
      <c r="B1154" s="6">
        <v>44664</v>
      </c>
      <c r="C1154" t="s">
        <v>14906</v>
      </c>
      <c r="D1154" t="s">
        <v>373</v>
      </c>
      <c r="E1154">
        <v>125525665.59999999</v>
      </c>
      <c r="F1154">
        <v>125341735.40000001</v>
      </c>
      <c r="G1154">
        <v>4.6443190856095801E-2</v>
      </c>
      <c r="H1154">
        <v>7.0111109999999996</v>
      </c>
      <c r="I1154">
        <v>6.0459550000000002</v>
      </c>
      <c r="J1154">
        <v>3.8183259999999999</v>
      </c>
      <c r="K1154">
        <v>3.8183259999999999</v>
      </c>
      <c r="L1154">
        <v>111.636299999999</v>
      </c>
      <c r="M1154">
        <v>112</v>
      </c>
      <c r="N1154">
        <v>6.0188959999999998</v>
      </c>
      <c r="O1154">
        <v>0.29159999999999098</v>
      </c>
      <c r="P1154">
        <v>-2.1392185494570799</v>
      </c>
      <c r="Q1154">
        <v>-8.1226327862976699</v>
      </c>
      <c r="R1154">
        <v>98.081249999999997</v>
      </c>
      <c r="S1154">
        <v>98.820250000000001</v>
      </c>
      <c r="T1154">
        <v>98.081249999999997</v>
      </c>
      <c r="U1154">
        <v>98.820250000000001</v>
      </c>
      <c r="V1154" t="s">
        <v>11987</v>
      </c>
      <c r="W1154" t="s">
        <v>4243</v>
      </c>
      <c r="X1154" t="s">
        <v>2736</v>
      </c>
      <c r="Y1154" t="s">
        <v>12104</v>
      </c>
      <c r="Z1154" t="s">
        <v>11894</v>
      </c>
      <c r="AA1154" t="s">
        <v>389</v>
      </c>
      <c r="AB1154" t="s">
        <v>11990</v>
      </c>
      <c r="AC1154">
        <v>99.853471999999996</v>
      </c>
      <c r="AD1154">
        <v>1.772222</v>
      </c>
      <c r="AE1154" s="6">
        <v>43577</v>
      </c>
      <c r="AF1154" s="6">
        <v>47230</v>
      </c>
      <c r="AG1154" t="s">
        <v>567</v>
      </c>
      <c r="AH1154">
        <v>7.0111109999999996</v>
      </c>
      <c r="AI1154">
        <v>6.0459552496497597</v>
      </c>
      <c r="AJ1154">
        <v>42.965899</v>
      </c>
      <c r="AK1154">
        <v>3.8183262495757702</v>
      </c>
      <c r="AL1154">
        <v>112</v>
      </c>
      <c r="AM1154">
        <v>110</v>
      </c>
      <c r="AN1154">
        <v>3.625</v>
      </c>
      <c r="AO1154" t="s">
        <v>11991</v>
      </c>
      <c r="AP1154">
        <v>1</v>
      </c>
      <c r="AQ1154">
        <v>4</v>
      </c>
      <c r="AR1154">
        <v>36.603246681483803</v>
      </c>
      <c r="AS1154">
        <v>6.5695856546525905E-2</v>
      </c>
      <c r="AT1154">
        <v>0.91498388331466096</v>
      </c>
      <c r="AU1154">
        <v>0.51071946418742398</v>
      </c>
      <c r="AV1154">
        <v>1.1050480370871301</v>
      </c>
    </row>
    <row r="1155" spans="1:48" x14ac:dyDescent="0.25">
      <c r="A1155" t="s">
        <v>14907</v>
      </c>
      <c r="B1155" s="6">
        <v>44664</v>
      </c>
      <c r="C1155" t="s">
        <v>14908</v>
      </c>
      <c r="D1155" t="s">
        <v>373</v>
      </c>
      <c r="E1155">
        <v>144354515.59999999</v>
      </c>
      <c r="F1155">
        <v>143559563.90000001</v>
      </c>
      <c r="G1155">
        <v>5.3193489053752097E-2</v>
      </c>
      <c r="H1155">
        <v>20.244444000000001</v>
      </c>
      <c r="I1155">
        <v>13.315337</v>
      </c>
      <c r="J1155">
        <v>4.4199120000000001</v>
      </c>
      <c r="K1155">
        <v>4.4199120000000001</v>
      </c>
      <c r="L1155">
        <v>144.9239</v>
      </c>
      <c r="M1155">
        <v>147</v>
      </c>
      <c r="N1155">
        <v>13.075378000000001</v>
      </c>
      <c r="O1155">
        <v>4.8899999999996099E-2</v>
      </c>
      <c r="P1155">
        <v>-4.6314358177171204</v>
      </c>
      <c r="Q1155">
        <v>-15.545017592000599</v>
      </c>
      <c r="R1155">
        <v>98.331249999999997</v>
      </c>
      <c r="S1155">
        <v>99.39725</v>
      </c>
      <c r="T1155">
        <v>98.331249999999997</v>
      </c>
      <c r="U1155">
        <v>99.39725</v>
      </c>
      <c r="V1155" t="s">
        <v>11987</v>
      </c>
      <c r="W1155" t="s">
        <v>4256</v>
      </c>
      <c r="X1155" t="s">
        <v>2736</v>
      </c>
      <c r="Y1155" t="s">
        <v>12104</v>
      </c>
      <c r="Z1155" t="s">
        <v>11894</v>
      </c>
      <c r="AA1155" t="s">
        <v>389</v>
      </c>
      <c r="AB1155" t="s">
        <v>11990</v>
      </c>
      <c r="AC1155">
        <v>99.449306000000007</v>
      </c>
      <c r="AD1155">
        <v>1.1180559999999999</v>
      </c>
      <c r="AE1155" s="6">
        <v>41106</v>
      </c>
      <c r="AF1155" s="6">
        <v>52063</v>
      </c>
      <c r="AG1155" t="s">
        <v>567</v>
      </c>
      <c r="AH1155">
        <v>20.244444000000001</v>
      </c>
      <c r="AI1155">
        <v>13.3153374154696</v>
      </c>
      <c r="AJ1155">
        <v>233.63836000000001</v>
      </c>
      <c r="AK1155">
        <v>4.4199119626069496</v>
      </c>
      <c r="AL1155">
        <v>147</v>
      </c>
      <c r="AM1155">
        <v>187</v>
      </c>
      <c r="AN1155">
        <v>4.375</v>
      </c>
      <c r="AO1155" t="s">
        <v>11991</v>
      </c>
      <c r="AP1155">
        <v>1</v>
      </c>
      <c r="AQ1155">
        <v>4</v>
      </c>
      <c r="AR1155">
        <v>36.603246681483803</v>
      </c>
      <c r="AS1155">
        <v>6.5695856546525905E-2</v>
      </c>
      <c r="AT1155">
        <v>0.91498388331466096</v>
      </c>
      <c r="AU1155">
        <v>0.51071946418742398</v>
      </c>
      <c r="AV1155">
        <v>1.1050480370871301</v>
      </c>
    </row>
    <row r="1156" spans="1:48" x14ac:dyDescent="0.25">
      <c r="A1156" t="s">
        <v>14909</v>
      </c>
      <c r="B1156" s="6">
        <v>44664</v>
      </c>
      <c r="C1156" t="s">
        <v>14910</v>
      </c>
      <c r="D1156" t="s">
        <v>373</v>
      </c>
      <c r="E1156">
        <v>156907082</v>
      </c>
      <c r="F1156">
        <v>161126139.30000001</v>
      </c>
      <c r="G1156">
        <v>5.9702476727942801E-2</v>
      </c>
      <c r="H1156">
        <v>27.011111</v>
      </c>
      <c r="I1156">
        <v>15.525608999999999</v>
      </c>
      <c r="J1156">
        <v>4.2737569999999998</v>
      </c>
      <c r="K1156">
        <v>4.2737569999999998</v>
      </c>
      <c r="L1156">
        <v>142.28539999999899</v>
      </c>
      <c r="M1156">
        <v>141</v>
      </c>
      <c r="N1156">
        <v>15.457013</v>
      </c>
      <c r="O1156">
        <v>-0.45600000000000002</v>
      </c>
      <c r="P1156">
        <v>-4.3809449119007997</v>
      </c>
      <c r="Q1156">
        <v>-16.099566648656001</v>
      </c>
      <c r="R1156">
        <v>100.55</v>
      </c>
      <c r="S1156">
        <v>101.6125</v>
      </c>
      <c r="T1156">
        <v>100.55</v>
      </c>
      <c r="U1156">
        <v>101.6125</v>
      </c>
      <c r="V1156" t="s">
        <v>11987</v>
      </c>
      <c r="W1156" t="s">
        <v>4259</v>
      </c>
      <c r="X1156" t="s">
        <v>2736</v>
      </c>
      <c r="Y1156" t="s">
        <v>12104</v>
      </c>
      <c r="Z1156" t="s">
        <v>11894</v>
      </c>
      <c r="AA1156" t="s">
        <v>389</v>
      </c>
      <c r="AB1156" t="s">
        <v>11990</v>
      </c>
      <c r="AC1156">
        <v>102.688889</v>
      </c>
      <c r="AD1156">
        <v>2.1388889999999998</v>
      </c>
      <c r="AE1156" s="6">
        <v>43577</v>
      </c>
      <c r="AF1156" s="6">
        <v>54535</v>
      </c>
      <c r="AG1156" t="s">
        <v>567</v>
      </c>
      <c r="AH1156">
        <v>26.511111</v>
      </c>
      <c r="AI1156">
        <v>15.390276397031601</v>
      </c>
      <c r="AJ1156">
        <v>334.25795499999998</v>
      </c>
      <c r="AK1156">
        <v>4.2727437024221899</v>
      </c>
      <c r="AL1156">
        <v>140</v>
      </c>
      <c r="AM1156">
        <v>169</v>
      </c>
      <c r="AN1156">
        <v>4.375</v>
      </c>
      <c r="AO1156" t="s">
        <v>11991</v>
      </c>
      <c r="AP1156">
        <v>1</v>
      </c>
      <c r="AQ1156">
        <v>4</v>
      </c>
      <c r="AR1156">
        <v>36.603246681483803</v>
      </c>
      <c r="AS1156">
        <v>6.5695856546525905E-2</v>
      </c>
      <c r="AT1156">
        <v>0.91498388331466096</v>
      </c>
      <c r="AU1156">
        <v>0.51071946418742398</v>
      </c>
      <c r="AV1156">
        <v>1.1050480370871301</v>
      </c>
    </row>
    <row r="1157" spans="1:48" x14ac:dyDescent="0.25">
      <c r="A1157" t="s">
        <v>14911</v>
      </c>
      <c r="B1157" s="6">
        <v>44664</v>
      </c>
      <c r="C1157" t="s">
        <v>14912</v>
      </c>
      <c r="D1157" t="s">
        <v>373</v>
      </c>
      <c r="E1157">
        <v>46347214</v>
      </c>
      <c r="F1157">
        <v>55296571.399999999</v>
      </c>
      <c r="G1157">
        <v>2.0489178722656699E-2</v>
      </c>
      <c r="H1157">
        <v>15.574999999999999</v>
      </c>
      <c r="I1157">
        <v>10.292218</v>
      </c>
      <c r="J1157">
        <v>4.5079419999999999</v>
      </c>
      <c r="K1157">
        <v>4.5079419999999999</v>
      </c>
      <c r="L1157">
        <v>165.8169</v>
      </c>
      <c r="M1157">
        <v>167</v>
      </c>
      <c r="N1157">
        <v>10.210051999999999</v>
      </c>
      <c r="O1157">
        <v>0.16210000000000899</v>
      </c>
      <c r="P1157">
        <v>-3.3755602769681299</v>
      </c>
      <c r="Q1157">
        <v>-12.1974217703891</v>
      </c>
      <c r="R1157">
        <v>116.70625</v>
      </c>
      <c r="S1157">
        <v>117.95225000000001</v>
      </c>
      <c r="T1157">
        <v>116.70625</v>
      </c>
      <c r="U1157">
        <v>117.95225000000001</v>
      </c>
      <c r="V1157" t="s">
        <v>11987</v>
      </c>
      <c r="W1157" t="s">
        <v>4250</v>
      </c>
      <c r="X1157" t="s">
        <v>2736</v>
      </c>
      <c r="Y1157" t="s">
        <v>12104</v>
      </c>
      <c r="Z1157" t="s">
        <v>11894</v>
      </c>
      <c r="AA1157" t="s">
        <v>389</v>
      </c>
      <c r="AB1157" t="s">
        <v>11990</v>
      </c>
      <c r="AC1157">
        <v>119.309375</v>
      </c>
      <c r="AD1157">
        <v>2.6031249999999999</v>
      </c>
      <c r="AE1157" s="6">
        <v>39385</v>
      </c>
      <c r="AF1157" s="6">
        <v>50359</v>
      </c>
      <c r="AG1157" t="s">
        <v>567</v>
      </c>
      <c r="AH1157">
        <v>15.574999999999999</v>
      </c>
      <c r="AI1157">
        <v>10.2922182356447</v>
      </c>
      <c r="AJ1157">
        <v>140.02918600000001</v>
      </c>
      <c r="AK1157">
        <v>4.5079418737669696</v>
      </c>
      <c r="AL1157">
        <v>167</v>
      </c>
      <c r="AM1157">
        <v>185</v>
      </c>
      <c r="AN1157">
        <v>6.125</v>
      </c>
      <c r="AO1157" t="s">
        <v>11991</v>
      </c>
      <c r="AP1157">
        <v>1</v>
      </c>
      <c r="AQ1157">
        <v>4</v>
      </c>
      <c r="AR1157">
        <v>36.603246681483803</v>
      </c>
      <c r="AS1157">
        <v>6.5695856546525905E-2</v>
      </c>
      <c r="AT1157">
        <v>0.91498388331466096</v>
      </c>
      <c r="AU1157">
        <v>0.51071946418742398</v>
      </c>
      <c r="AV1157">
        <v>1.1050480370871301</v>
      </c>
    </row>
    <row r="1158" spans="1:48" x14ac:dyDescent="0.25">
      <c r="A1158" t="s">
        <v>14913</v>
      </c>
      <c r="B1158" s="6">
        <v>44664</v>
      </c>
      <c r="C1158" t="s">
        <v>14914</v>
      </c>
      <c r="D1158" t="s">
        <v>373</v>
      </c>
      <c r="E1158">
        <v>251051331.19999999</v>
      </c>
      <c r="F1158">
        <v>298452960.69999999</v>
      </c>
      <c r="G1158">
        <v>0.110586531892676</v>
      </c>
      <c r="H1158">
        <v>17.95</v>
      </c>
      <c r="I1158">
        <v>11.549033</v>
      </c>
      <c r="J1158">
        <v>4.5118140000000002</v>
      </c>
      <c r="K1158">
        <v>4.5118140000000002</v>
      </c>
      <c r="L1158">
        <v>159.4829</v>
      </c>
      <c r="M1158">
        <v>161</v>
      </c>
      <c r="N1158">
        <v>11.396459</v>
      </c>
      <c r="O1158">
        <v>0.22599999999999201</v>
      </c>
      <c r="P1158">
        <v>-3.8761295981067101</v>
      </c>
      <c r="Q1158">
        <v>-12.886210038781</v>
      </c>
      <c r="R1158">
        <v>118.575</v>
      </c>
      <c r="S1158">
        <v>119.7</v>
      </c>
      <c r="T1158">
        <v>118.575</v>
      </c>
      <c r="U1158">
        <v>119.7</v>
      </c>
      <c r="V1158" t="s">
        <v>11987</v>
      </c>
      <c r="W1158" t="s">
        <v>4253</v>
      </c>
      <c r="X1158" t="s">
        <v>2736</v>
      </c>
      <c r="Y1158" t="s">
        <v>12104</v>
      </c>
      <c r="Z1158" t="s">
        <v>11894</v>
      </c>
      <c r="AA1158" t="s">
        <v>389</v>
      </c>
      <c r="AB1158" t="s">
        <v>11990</v>
      </c>
      <c r="AC1158">
        <v>118.88124999999999</v>
      </c>
      <c r="AD1158">
        <v>0.30625000000000002</v>
      </c>
      <c r="AE1158" s="6">
        <v>40267</v>
      </c>
      <c r="AF1158" s="6">
        <v>51225</v>
      </c>
      <c r="AG1158" t="s">
        <v>567</v>
      </c>
      <c r="AH1158">
        <v>17.95</v>
      </c>
      <c r="AI1158">
        <v>11.549032620551699</v>
      </c>
      <c r="AJ1158">
        <v>176.79715899999999</v>
      </c>
      <c r="AK1158">
        <v>4.5118140648171101</v>
      </c>
      <c r="AL1158">
        <v>161</v>
      </c>
      <c r="AM1158">
        <v>192</v>
      </c>
      <c r="AN1158">
        <v>6.125</v>
      </c>
      <c r="AO1158" t="s">
        <v>11991</v>
      </c>
      <c r="AP1158">
        <v>1</v>
      </c>
      <c r="AQ1158">
        <v>4</v>
      </c>
      <c r="AR1158">
        <v>36.603246681483803</v>
      </c>
      <c r="AS1158">
        <v>6.5695856546525905E-2</v>
      </c>
      <c r="AT1158">
        <v>0.91498388331466096</v>
      </c>
      <c r="AU1158">
        <v>0.51071946418742398</v>
      </c>
      <c r="AV1158">
        <v>1.1050480370871301</v>
      </c>
    </row>
    <row r="1159" spans="1:48" x14ac:dyDescent="0.25">
      <c r="A1159" t="s">
        <v>14915</v>
      </c>
      <c r="B1159" s="6">
        <v>44664</v>
      </c>
      <c r="C1159" t="s">
        <v>14916</v>
      </c>
      <c r="D1159" t="s">
        <v>373</v>
      </c>
      <c r="E1159">
        <v>123182101.59999999</v>
      </c>
      <c r="F1159">
        <v>150075577.69999999</v>
      </c>
      <c r="G1159">
        <v>5.5607884149301998E-2</v>
      </c>
      <c r="H1159">
        <v>12.869444</v>
      </c>
      <c r="I1159">
        <v>9.1351479999999992</v>
      </c>
      <c r="J1159">
        <v>4.1729209999999997</v>
      </c>
      <c r="K1159">
        <v>4.1729209999999997</v>
      </c>
      <c r="L1159">
        <v>139.971599999999</v>
      </c>
      <c r="M1159">
        <v>143</v>
      </c>
      <c r="N1159">
        <v>9.1055270000000004</v>
      </c>
      <c r="O1159">
        <v>0.26399999999999701</v>
      </c>
      <c r="P1159">
        <v>-2.59991130236532</v>
      </c>
      <c r="Q1159">
        <v>-10.9877274121614</v>
      </c>
      <c r="R1159">
        <v>121</v>
      </c>
      <c r="S1159">
        <v>121.75</v>
      </c>
      <c r="T1159">
        <v>121</v>
      </c>
      <c r="U1159">
        <v>121.75</v>
      </c>
      <c r="V1159" t="s">
        <v>11987</v>
      </c>
      <c r="W1159" t="s">
        <v>4247</v>
      </c>
      <c r="X1159" t="s">
        <v>2736</v>
      </c>
      <c r="Y1159" t="s">
        <v>12104</v>
      </c>
      <c r="Z1159" t="s">
        <v>11894</v>
      </c>
      <c r="AA1159" t="s">
        <v>389</v>
      </c>
      <c r="AB1159" t="s">
        <v>11990</v>
      </c>
      <c r="AC1159">
        <v>121.832292</v>
      </c>
      <c r="AD1159">
        <v>0.83229200000000003</v>
      </c>
      <c r="AE1159" s="6">
        <v>38408</v>
      </c>
      <c r="AF1159" s="6">
        <v>49369</v>
      </c>
      <c r="AG1159" t="s">
        <v>567</v>
      </c>
      <c r="AH1159">
        <v>12.869444</v>
      </c>
      <c r="AI1159">
        <v>9.1351479591846996</v>
      </c>
      <c r="AJ1159">
        <v>105.929323</v>
      </c>
      <c r="AK1159">
        <v>4.1729211223634302</v>
      </c>
      <c r="AL1159">
        <v>143</v>
      </c>
      <c r="AM1159">
        <v>143</v>
      </c>
      <c r="AN1159">
        <v>6.375</v>
      </c>
      <c r="AO1159" t="s">
        <v>11991</v>
      </c>
      <c r="AP1159">
        <v>1</v>
      </c>
      <c r="AQ1159">
        <v>4</v>
      </c>
      <c r="AR1159">
        <v>36.603246681483803</v>
      </c>
      <c r="AS1159">
        <v>6.5695856546525905E-2</v>
      </c>
      <c r="AT1159">
        <v>0.91498388331466096</v>
      </c>
      <c r="AU1159">
        <v>0.51071946418742398</v>
      </c>
      <c r="AV1159">
        <v>1.1050480370871301</v>
      </c>
    </row>
    <row r="1160" spans="1:48" x14ac:dyDescent="0.25">
      <c r="A1160" t="s">
        <v>14917</v>
      </c>
      <c r="B1160" s="6">
        <v>44664</v>
      </c>
      <c r="C1160" t="s">
        <v>14918</v>
      </c>
      <c r="D1160" t="s">
        <v>373</v>
      </c>
      <c r="E1160">
        <v>110462585.59999999</v>
      </c>
      <c r="F1160">
        <v>115242393.40000001</v>
      </c>
      <c r="G1160">
        <v>4.2701056073648602E-2</v>
      </c>
      <c r="H1160">
        <v>2.572222</v>
      </c>
      <c r="I1160">
        <v>2.3041960000000001</v>
      </c>
      <c r="J1160">
        <v>5.3822619999999999</v>
      </c>
      <c r="K1160">
        <v>5.3822619999999999</v>
      </c>
      <c r="L1160">
        <v>291.22289999999998</v>
      </c>
      <c r="M1160">
        <v>289</v>
      </c>
      <c r="N1160">
        <v>2.2907039999999999</v>
      </c>
      <c r="O1160">
        <v>0.307499999999993</v>
      </c>
      <c r="P1160">
        <v>-0.223158747034024</v>
      </c>
      <c r="Q1160">
        <v>0.61885416360554202</v>
      </c>
      <c r="R1160">
        <v>101.6</v>
      </c>
      <c r="S1160">
        <v>102.35</v>
      </c>
      <c r="T1160">
        <v>101.6</v>
      </c>
      <c r="U1160">
        <v>102.35</v>
      </c>
      <c r="V1160" t="s">
        <v>11987</v>
      </c>
      <c r="W1160" t="s">
        <v>4474</v>
      </c>
      <c r="X1160" t="s">
        <v>2736</v>
      </c>
      <c r="Y1160" t="s">
        <v>12104</v>
      </c>
      <c r="Z1160" t="s">
        <v>753</v>
      </c>
      <c r="AA1160" t="s">
        <v>396</v>
      </c>
      <c r="AB1160" t="s">
        <v>753</v>
      </c>
      <c r="AC1160">
        <v>104.327083</v>
      </c>
      <c r="AD1160">
        <v>2.7270829999999999</v>
      </c>
      <c r="AE1160" s="6">
        <v>43053</v>
      </c>
      <c r="AF1160" s="6">
        <v>45610</v>
      </c>
      <c r="AG1160" t="s">
        <v>672</v>
      </c>
      <c r="AH1160">
        <v>1.572222</v>
      </c>
      <c r="AI1160">
        <v>1.45453847060023</v>
      </c>
      <c r="AJ1160">
        <v>3.4024239999999999</v>
      </c>
      <c r="AK1160">
        <v>4.8021694542938498</v>
      </c>
      <c r="AL1160">
        <v>269</v>
      </c>
      <c r="AM1160">
        <v>236</v>
      </c>
      <c r="AN1160">
        <v>6.375</v>
      </c>
      <c r="AO1160" t="s">
        <v>11991</v>
      </c>
      <c r="AP1160">
        <v>1</v>
      </c>
      <c r="AQ1160">
        <v>2</v>
      </c>
      <c r="AR1160">
        <v>62.531734332534697</v>
      </c>
      <c r="AS1160">
        <v>2.2737407860162699E-2</v>
      </c>
      <c r="AT1160">
        <v>2.0500017344808399E-2</v>
      </c>
      <c r="AU1160">
        <v>-1.2294168961595599E-2</v>
      </c>
      <c r="AV1160">
        <v>1.03130793620216</v>
      </c>
    </row>
    <row r="1161" spans="1:48" x14ac:dyDescent="0.25">
      <c r="A1161" t="s">
        <v>14919</v>
      </c>
      <c r="B1161" s="6">
        <v>44664</v>
      </c>
      <c r="C1161" t="s">
        <v>14920</v>
      </c>
      <c r="D1161" t="s">
        <v>212</v>
      </c>
      <c r="E1161">
        <v>94144249.200000003</v>
      </c>
      <c r="F1161">
        <v>88542666.400000006</v>
      </c>
      <c r="G1161">
        <v>3.2807938566340997E-2</v>
      </c>
      <c r="H1161">
        <v>3.4166669999999999</v>
      </c>
      <c r="I1161">
        <v>3.2774350000000001</v>
      </c>
      <c r="J1161">
        <v>3.5688179999999998</v>
      </c>
      <c r="K1161">
        <v>3.5688179999999998</v>
      </c>
      <c r="L1161">
        <v>98.631799999999899</v>
      </c>
      <c r="M1161">
        <v>97</v>
      </c>
      <c r="N1161">
        <v>3.2584420000000001</v>
      </c>
      <c r="O1161">
        <v>-0.14380000000000501</v>
      </c>
      <c r="P1161">
        <v>-1.0086860796617001</v>
      </c>
      <c r="Q1161">
        <v>-4.8552412235194202</v>
      </c>
      <c r="R1161">
        <v>93.893749999999997</v>
      </c>
      <c r="S1161">
        <v>94.595749999999995</v>
      </c>
      <c r="T1161">
        <v>93.893749999999997</v>
      </c>
      <c r="U1161">
        <v>94.595749999999995</v>
      </c>
      <c r="V1161" t="s">
        <v>11987</v>
      </c>
      <c r="W1161" t="s">
        <v>4673</v>
      </c>
      <c r="X1161" t="s">
        <v>2736</v>
      </c>
      <c r="Y1161" t="s">
        <v>12104</v>
      </c>
      <c r="Z1161" t="s">
        <v>11839</v>
      </c>
      <c r="AA1161" t="s">
        <v>343</v>
      </c>
      <c r="AB1161" t="s">
        <v>11990</v>
      </c>
      <c r="AC1161">
        <v>94.05</v>
      </c>
      <c r="AD1161">
        <v>0.15625</v>
      </c>
      <c r="AE1161" s="6">
        <v>44092</v>
      </c>
      <c r="AF1161" s="6">
        <v>45918</v>
      </c>
      <c r="AG1161" t="s">
        <v>778</v>
      </c>
      <c r="AH1161">
        <v>3.4166669999999999</v>
      </c>
      <c r="AI1161">
        <v>3.2774347625518598</v>
      </c>
      <c r="AJ1161">
        <v>12.616709999999999</v>
      </c>
      <c r="AK1161">
        <v>3.5688180668291101</v>
      </c>
      <c r="AL1161">
        <v>97</v>
      </c>
      <c r="AM1161">
        <v>85</v>
      </c>
      <c r="AN1161">
        <v>1.875</v>
      </c>
      <c r="AO1161" t="s">
        <v>11991</v>
      </c>
      <c r="AP1161">
        <v>1</v>
      </c>
      <c r="AQ1161">
        <v>3</v>
      </c>
      <c r="AR1161">
        <v>56.2990232612893</v>
      </c>
      <c r="AS1161">
        <v>-8.4926919603482504E-2</v>
      </c>
      <c r="AT1161">
        <v>-4.2097925867970697E-2</v>
      </c>
      <c r="AU1161">
        <v>-0.60667303612622403</v>
      </c>
      <c r="AV1161">
        <v>3.77995084361145</v>
      </c>
    </row>
    <row r="1162" spans="1:48" x14ac:dyDescent="0.25">
      <c r="A1162" t="s">
        <v>14921</v>
      </c>
      <c r="B1162" s="6">
        <v>44664</v>
      </c>
      <c r="C1162" t="s">
        <v>14922</v>
      </c>
      <c r="D1162" t="s">
        <v>212</v>
      </c>
      <c r="E1162">
        <v>141216373.80000001</v>
      </c>
      <c r="F1162">
        <v>143321870.40000001</v>
      </c>
      <c r="G1162">
        <v>5.3105415859876201E-2</v>
      </c>
      <c r="H1162">
        <v>1.977778</v>
      </c>
      <c r="I1162">
        <v>1.89164</v>
      </c>
      <c r="J1162">
        <v>3.332983</v>
      </c>
      <c r="K1162">
        <v>3.332983</v>
      </c>
      <c r="L1162">
        <v>100.5005</v>
      </c>
      <c r="M1162">
        <v>101</v>
      </c>
      <c r="N1162">
        <v>1.883451</v>
      </c>
      <c r="O1162">
        <v>0.171399999999999</v>
      </c>
      <c r="P1162">
        <v>-0.70403748433629498</v>
      </c>
      <c r="Q1162">
        <v>-3.2803207345051799</v>
      </c>
      <c r="R1162">
        <v>101.39375</v>
      </c>
      <c r="S1162">
        <v>101.97775</v>
      </c>
      <c r="T1162">
        <v>101.39375</v>
      </c>
      <c r="U1162">
        <v>101.97775</v>
      </c>
      <c r="V1162" t="s">
        <v>11987</v>
      </c>
      <c r="W1162" t="s">
        <v>4668</v>
      </c>
      <c r="X1162" t="s">
        <v>2736</v>
      </c>
      <c r="Y1162" t="s">
        <v>12104</v>
      </c>
      <c r="Z1162" t="s">
        <v>11839</v>
      </c>
      <c r="AA1162" t="s">
        <v>343</v>
      </c>
      <c r="AB1162" t="s">
        <v>11990</v>
      </c>
      <c r="AC1162">
        <v>101.490972</v>
      </c>
      <c r="AD1162">
        <v>9.7222000000000003E-2</v>
      </c>
      <c r="AE1162" s="6">
        <v>41739</v>
      </c>
      <c r="AF1162" s="6">
        <v>45392</v>
      </c>
      <c r="AG1162" t="s">
        <v>778</v>
      </c>
      <c r="AH1162">
        <v>1.977778</v>
      </c>
      <c r="AI1162">
        <v>1.89164019696339</v>
      </c>
      <c r="AJ1162">
        <v>4.6134399999999998</v>
      </c>
      <c r="AK1162">
        <v>3.3329832086798099</v>
      </c>
      <c r="AL1162">
        <v>101</v>
      </c>
      <c r="AM1162">
        <v>74</v>
      </c>
      <c r="AN1162">
        <v>4.375</v>
      </c>
      <c r="AO1162" t="s">
        <v>11991</v>
      </c>
      <c r="AP1162">
        <v>1</v>
      </c>
      <c r="AQ1162">
        <v>3</v>
      </c>
      <c r="AR1162">
        <v>56.2990232612893</v>
      </c>
      <c r="AS1162">
        <v>-8.4926919603482504E-2</v>
      </c>
      <c r="AT1162">
        <v>-4.2097925867970697E-2</v>
      </c>
      <c r="AU1162">
        <v>-0.60667303612622403</v>
      </c>
      <c r="AV1162">
        <v>3.77995084361145</v>
      </c>
    </row>
    <row r="1163" spans="1:48" x14ac:dyDescent="0.25">
      <c r="A1163" t="s">
        <v>14923</v>
      </c>
      <c r="B1163" s="6">
        <v>44664</v>
      </c>
      <c r="C1163" t="s">
        <v>14924</v>
      </c>
      <c r="D1163" t="s">
        <v>212</v>
      </c>
      <c r="E1163">
        <v>188288498.40000001</v>
      </c>
      <c r="F1163">
        <v>180089449.40000001</v>
      </c>
      <c r="G1163">
        <v>6.6729000081570095E-2</v>
      </c>
      <c r="H1163">
        <v>10.75</v>
      </c>
      <c r="I1163">
        <v>4.8030799999999996</v>
      </c>
      <c r="J1163">
        <v>5.8938870000000003</v>
      </c>
      <c r="K1163">
        <v>5.8938870000000003</v>
      </c>
      <c r="L1163">
        <v>318.06619999999998</v>
      </c>
      <c r="M1163">
        <v>320</v>
      </c>
      <c r="N1163">
        <v>7.9634939999999999</v>
      </c>
      <c r="O1163">
        <v>0.16439999999999699</v>
      </c>
      <c r="P1163">
        <v>0.36654528787145502</v>
      </c>
      <c r="Q1163">
        <v>-6.6602290330382603</v>
      </c>
      <c r="R1163">
        <v>94.35</v>
      </c>
      <c r="S1163">
        <v>95.35</v>
      </c>
      <c r="T1163">
        <v>94.35</v>
      </c>
      <c r="U1163">
        <v>95.35</v>
      </c>
      <c r="V1163" t="s">
        <v>11987</v>
      </c>
      <c r="W1163" t="s">
        <v>4674</v>
      </c>
      <c r="X1163" t="s">
        <v>2736</v>
      </c>
      <c r="Y1163" t="s">
        <v>12104</v>
      </c>
      <c r="Z1163" t="s">
        <v>753</v>
      </c>
      <c r="AA1163" t="s">
        <v>11839</v>
      </c>
      <c r="AB1163" t="s">
        <v>753</v>
      </c>
      <c r="AC1163">
        <v>95.645486000000005</v>
      </c>
      <c r="AD1163">
        <v>1.2954859999999999</v>
      </c>
      <c r="AE1163" s="6">
        <v>43117</v>
      </c>
      <c r="AF1163" s="6">
        <v>48597</v>
      </c>
      <c r="AG1163" t="s">
        <v>778</v>
      </c>
      <c r="AH1163">
        <v>10.75</v>
      </c>
      <c r="AI1163">
        <v>4.8030799481215096</v>
      </c>
      <c r="AJ1163">
        <v>27.833103000000001</v>
      </c>
      <c r="AK1163">
        <v>5.8938871286301202</v>
      </c>
      <c r="AL1163">
        <v>320</v>
      </c>
      <c r="AM1163">
        <v>314</v>
      </c>
      <c r="AN1163">
        <v>5.125</v>
      </c>
      <c r="AO1163" t="s">
        <v>11991</v>
      </c>
      <c r="AP1163">
        <v>1</v>
      </c>
      <c r="AQ1163">
        <v>3</v>
      </c>
      <c r="AR1163">
        <v>56.2990232612893</v>
      </c>
      <c r="AS1163">
        <v>-8.4926919603482504E-2</v>
      </c>
      <c r="AT1163">
        <v>-4.2097925867970697E-2</v>
      </c>
      <c r="AU1163">
        <v>-0.60667303612622403</v>
      </c>
      <c r="AV1163">
        <v>3.77995084361145</v>
      </c>
    </row>
    <row r="1164" spans="1:48" x14ac:dyDescent="0.25">
      <c r="A1164" t="s">
        <v>14925</v>
      </c>
      <c r="B1164" s="6">
        <v>44664</v>
      </c>
      <c r="C1164" t="s">
        <v>14926</v>
      </c>
      <c r="D1164" t="s">
        <v>212</v>
      </c>
      <c r="E1164">
        <v>141216373.80000001</v>
      </c>
      <c r="F1164">
        <v>138430783.40000001</v>
      </c>
      <c r="G1164">
        <v>5.1293108996239803E-2</v>
      </c>
      <c r="H1164">
        <v>12.402778</v>
      </c>
      <c r="I1164">
        <v>5.9156570000000004</v>
      </c>
      <c r="J1164">
        <v>6.5344300000000004</v>
      </c>
      <c r="K1164">
        <v>6.5344300000000004</v>
      </c>
      <c r="L1164">
        <v>377.44310000000002</v>
      </c>
      <c r="M1164">
        <v>381</v>
      </c>
      <c r="N1164">
        <v>8.5729699999999998</v>
      </c>
      <c r="O1164">
        <v>0.22649999999999601</v>
      </c>
      <c r="P1164">
        <v>-5.38101916804367E-2</v>
      </c>
      <c r="Q1164">
        <v>-9.2004899772894806</v>
      </c>
      <c r="R1164">
        <v>97.456249999999997</v>
      </c>
      <c r="S1164">
        <v>98.582250000000002</v>
      </c>
      <c r="T1164">
        <v>97.456249999999997</v>
      </c>
      <c r="U1164">
        <v>98.582250000000002</v>
      </c>
      <c r="V1164" t="s">
        <v>11987</v>
      </c>
      <c r="W1164" t="s">
        <v>4679</v>
      </c>
      <c r="X1164" t="s">
        <v>2736</v>
      </c>
      <c r="Y1164" t="s">
        <v>12104</v>
      </c>
      <c r="Z1164" t="s">
        <v>11839</v>
      </c>
      <c r="AA1164" t="s">
        <v>256</v>
      </c>
      <c r="AB1164" t="s">
        <v>753</v>
      </c>
      <c r="AC1164">
        <v>98.027431000000007</v>
      </c>
      <c r="AD1164">
        <v>0.57118100000000005</v>
      </c>
      <c r="AE1164" s="6">
        <v>43721</v>
      </c>
      <c r="AF1164" s="6">
        <v>49200</v>
      </c>
      <c r="AG1164" t="s">
        <v>778</v>
      </c>
      <c r="AH1164">
        <v>7.4027779999999996</v>
      </c>
      <c r="AI1164">
        <v>5.9051633114147997</v>
      </c>
      <c r="AJ1164">
        <v>42.229315999999997</v>
      </c>
      <c r="AK1164">
        <v>6.1148118938245597</v>
      </c>
      <c r="AL1164">
        <v>343</v>
      </c>
      <c r="AM1164">
        <v>340</v>
      </c>
      <c r="AN1164">
        <v>5.875</v>
      </c>
      <c r="AO1164" t="s">
        <v>11991</v>
      </c>
      <c r="AP1164">
        <v>1</v>
      </c>
      <c r="AQ1164">
        <v>3</v>
      </c>
      <c r="AR1164">
        <v>56.2990232612893</v>
      </c>
      <c r="AS1164">
        <v>-8.4926919603482504E-2</v>
      </c>
      <c r="AT1164">
        <v>-4.2097925867970697E-2</v>
      </c>
      <c r="AU1164">
        <v>-0.60667303612622403</v>
      </c>
      <c r="AV1164">
        <v>3.77995084361145</v>
      </c>
    </row>
    <row r="1165" spans="1:48" x14ac:dyDescent="0.25">
      <c r="A1165" t="s">
        <v>14927</v>
      </c>
      <c r="B1165" s="6">
        <v>44664</v>
      </c>
      <c r="C1165" t="s">
        <v>14928</v>
      </c>
      <c r="D1165" t="s">
        <v>212</v>
      </c>
      <c r="E1165">
        <v>125525665.59999999</v>
      </c>
      <c r="F1165">
        <v>128051869.59999999</v>
      </c>
      <c r="G1165">
        <v>4.7447383774571902E-2</v>
      </c>
      <c r="H1165">
        <v>2.1333329999999999</v>
      </c>
      <c r="I1165">
        <v>2.0091749999999999</v>
      </c>
      <c r="J1165">
        <v>3.5100030000000002</v>
      </c>
      <c r="K1165">
        <v>3.5100030000000002</v>
      </c>
      <c r="L1165">
        <v>113.7403</v>
      </c>
      <c r="M1165">
        <v>113</v>
      </c>
      <c r="N1165">
        <v>1.9996339999999999</v>
      </c>
      <c r="O1165">
        <v>5.7200000000001597E-2</v>
      </c>
      <c r="P1165">
        <v>-0.47277733365309599</v>
      </c>
      <c r="Q1165">
        <v>-2.31806457657905</v>
      </c>
      <c r="R1165">
        <v>100.5</v>
      </c>
      <c r="S1165">
        <v>101.25</v>
      </c>
      <c r="T1165">
        <v>100.5</v>
      </c>
      <c r="U1165">
        <v>101.25</v>
      </c>
      <c r="V1165" t="s">
        <v>11987</v>
      </c>
      <c r="W1165" t="s">
        <v>4856</v>
      </c>
      <c r="X1165" t="s">
        <v>2736</v>
      </c>
      <c r="Y1165" t="s">
        <v>12104</v>
      </c>
      <c r="Z1165" t="s">
        <v>11819</v>
      </c>
      <c r="AA1165" t="s">
        <v>11839</v>
      </c>
      <c r="AB1165" t="s">
        <v>11990</v>
      </c>
      <c r="AC1165">
        <v>102.0125</v>
      </c>
      <c r="AD1165">
        <v>1.5125</v>
      </c>
      <c r="AE1165" s="6">
        <v>41796</v>
      </c>
      <c r="AF1165" s="6">
        <v>45449</v>
      </c>
      <c r="AG1165" t="s">
        <v>861</v>
      </c>
      <c r="AH1165">
        <v>2.1333329999999999</v>
      </c>
      <c r="AI1165">
        <v>2.0091747784359102</v>
      </c>
      <c r="AJ1165">
        <v>5.133305</v>
      </c>
      <c r="AK1165">
        <v>3.5100032185706702</v>
      </c>
      <c r="AL1165">
        <v>113</v>
      </c>
      <c r="AM1165">
        <v>89</v>
      </c>
      <c r="AN1165">
        <v>4.125</v>
      </c>
      <c r="AO1165" t="s">
        <v>11991</v>
      </c>
      <c r="AP1165">
        <v>1</v>
      </c>
      <c r="AQ1165">
        <v>4</v>
      </c>
      <c r="AR1165">
        <v>29.880103169154999</v>
      </c>
      <c r="AS1165">
        <v>3.6167370900649497E-2</v>
      </c>
      <c r="AT1165">
        <v>0.31908081247492598</v>
      </c>
      <c r="AU1165">
        <v>0.163338670425872</v>
      </c>
      <c r="AV1165">
        <v>1.0362015148386901</v>
      </c>
    </row>
    <row r="1166" spans="1:48" x14ac:dyDescent="0.25">
      <c r="A1166" t="s">
        <v>14929</v>
      </c>
      <c r="B1166" s="6">
        <v>44664</v>
      </c>
      <c r="C1166" t="s">
        <v>14930</v>
      </c>
      <c r="D1166" t="s">
        <v>212</v>
      </c>
      <c r="E1166">
        <v>94144249.200000003</v>
      </c>
      <c r="F1166">
        <v>94342017.099999994</v>
      </c>
      <c r="G1166">
        <v>3.4956786682411402E-2</v>
      </c>
      <c r="H1166">
        <v>4.980556</v>
      </c>
      <c r="I1166">
        <v>4.4521050000000004</v>
      </c>
      <c r="J1166">
        <v>4.1783910000000004</v>
      </c>
      <c r="K1166">
        <v>4.1783910000000004</v>
      </c>
      <c r="L1166">
        <v>153.02080000000001</v>
      </c>
      <c r="M1166">
        <v>154</v>
      </c>
      <c r="N1166">
        <v>4.4325450000000002</v>
      </c>
      <c r="O1166">
        <v>-0.15079999999999499</v>
      </c>
      <c r="P1166">
        <v>-0.45272586509594798</v>
      </c>
      <c r="Q1166">
        <v>-4.39176616590479</v>
      </c>
      <c r="R1166">
        <v>100.125</v>
      </c>
      <c r="S1166">
        <v>100.875</v>
      </c>
      <c r="T1166">
        <v>100.125</v>
      </c>
      <c r="U1166">
        <v>100.875</v>
      </c>
      <c r="V1166" t="s">
        <v>11987</v>
      </c>
      <c r="W1166" t="s">
        <v>4861</v>
      </c>
      <c r="X1166" t="s">
        <v>2736</v>
      </c>
      <c r="Y1166" t="s">
        <v>12104</v>
      </c>
      <c r="Z1166" t="s">
        <v>11819</v>
      </c>
      <c r="AA1166" t="s">
        <v>11839</v>
      </c>
      <c r="AB1166" t="s">
        <v>11990</v>
      </c>
      <c r="AC1166">
        <v>100.210069</v>
      </c>
      <c r="AD1166">
        <v>8.5069000000000006E-2</v>
      </c>
      <c r="AE1166" s="6">
        <v>42836</v>
      </c>
      <c r="AF1166" s="6">
        <v>46488</v>
      </c>
      <c r="AG1166" t="s">
        <v>861</v>
      </c>
      <c r="AH1166">
        <v>4.730556</v>
      </c>
      <c r="AI1166">
        <v>4.2533434735348497</v>
      </c>
      <c r="AJ1166">
        <v>21.249566000000002</v>
      </c>
      <c r="AK1166">
        <v>4.1701664196207702</v>
      </c>
      <c r="AL1166">
        <v>153</v>
      </c>
      <c r="AM1166">
        <v>146</v>
      </c>
      <c r="AN1166">
        <v>4.375</v>
      </c>
      <c r="AO1166" t="s">
        <v>11991</v>
      </c>
      <c r="AP1166">
        <v>1</v>
      </c>
      <c r="AQ1166">
        <v>4</v>
      </c>
      <c r="AR1166">
        <v>29.880103169154999</v>
      </c>
      <c r="AS1166">
        <v>3.6167370900649497E-2</v>
      </c>
      <c r="AT1166">
        <v>0.31908081247492598</v>
      </c>
      <c r="AU1166">
        <v>0.163338670425872</v>
      </c>
      <c r="AV1166">
        <v>1.0362015148386901</v>
      </c>
    </row>
    <row r="1167" spans="1:48" x14ac:dyDescent="0.25">
      <c r="A1167" t="s">
        <v>14931</v>
      </c>
      <c r="B1167" s="6">
        <v>44664</v>
      </c>
      <c r="C1167" t="s">
        <v>14932</v>
      </c>
      <c r="D1167" t="s">
        <v>212</v>
      </c>
      <c r="E1167">
        <v>188288498.40000001</v>
      </c>
      <c r="F1167">
        <v>192453204.59999999</v>
      </c>
      <c r="G1167">
        <v>7.1310173647007494E-2</v>
      </c>
      <c r="H1167">
        <v>0.55833299999999997</v>
      </c>
      <c r="I1167">
        <v>0.55129700000000004</v>
      </c>
      <c r="J1167">
        <v>2.5074079999999999</v>
      </c>
      <c r="K1167">
        <v>2.5074079999999999</v>
      </c>
      <c r="L1167">
        <v>129.26749999999899</v>
      </c>
      <c r="M1167">
        <v>122</v>
      </c>
      <c r="N1167">
        <v>0.541516</v>
      </c>
      <c r="O1167">
        <v>-9.2000000000003093E-2</v>
      </c>
      <c r="P1167">
        <v>-0.15222911022458799</v>
      </c>
      <c r="Q1167">
        <v>-0.63754513065615803</v>
      </c>
      <c r="R1167">
        <v>100.39</v>
      </c>
      <c r="S1167">
        <v>100.89</v>
      </c>
      <c r="T1167">
        <v>100.39</v>
      </c>
      <c r="U1167">
        <v>100.89</v>
      </c>
      <c r="V1167" t="s">
        <v>11987</v>
      </c>
      <c r="W1167" t="s">
        <v>5091</v>
      </c>
      <c r="X1167" t="s">
        <v>2736</v>
      </c>
      <c r="Y1167" t="s">
        <v>12104</v>
      </c>
      <c r="Z1167" t="s">
        <v>11839</v>
      </c>
      <c r="AA1167" t="s">
        <v>343</v>
      </c>
      <c r="AB1167" t="s">
        <v>11990</v>
      </c>
      <c r="AC1167">
        <v>102.21187500000001</v>
      </c>
      <c r="AD1167">
        <v>1.8218749999999999</v>
      </c>
      <c r="AE1167" s="6">
        <v>41222</v>
      </c>
      <c r="AF1167" s="6">
        <v>44874</v>
      </c>
      <c r="AG1167" t="s">
        <v>1987</v>
      </c>
      <c r="AH1167">
        <v>0.55833299999999997</v>
      </c>
      <c r="AI1167">
        <v>0.55129739072614303</v>
      </c>
      <c r="AJ1167">
        <v>0.64329700000000001</v>
      </c>
      <c r="AK1167">
        <v>2.5074080176580602</v>
      </c>
      <c r="AL1167">
        <v>122</v>
      </c>
      <c r="AM1167">
        <v>92</v>
      </c>
      <c r="AN1167">
        <v>4.125</v>
      </c>
      <c r="AO1167" t="s">
        <v>11991</v>
      </c>
      <c r="AP1167">
        <v>1</v>
      </c>
      <c r="AQ1167">
        <v>3</v>
      </c>
      <c r="AR1167">
        <v>41.640063343161899</v>
      </c>
      <c r="AS1167">
        <v>-2.3412371849950299E-2</v>
      </c>
      <c r="AT1167">
        <v>-1.1715269629401499</v>
      </c>
      <c r="AU1167">
        <v>-0.38396931137145801</v>
      </c>
      <c r="AV1167">
        <v>-1.98630057060039</v>
      </c>
    </row>
    <row r="1168" spans="1:48" x14ac:dyDescent="0.25">
      <c r="A1168" t="s">
        <v>14933</v>
      </c>
      <c r="B1168" s="6">
        <v>44664</v>
      </c>
      <c r="C1168" t="s">
        <v>14934</v>
      </c>
      <c r="D1168" t="s">
        <v>212</v>
      </c>
      <c r="E1168">
        <v>329504872.19999999</v>
      </c>
      <c r="F1168">
        <v>340131177</v>
      </c>
      <c r="G1168">
        <v>0.12602966700339999</v>
      </c>
      <c r="H1168">
        <v>2.9972219999999998</v>
      </c>
      <c r="I1168">
        <v>2.768561</v>
      </c>
      <c r="J1168">
        <v>4.0480549999999997</v>
      </c>
      <c r="K1168">
        <v>4.0480549999999997</v>
      </c>
      <c r="L1168">
        <v>148.3672</v>
      </c>
      <c r="M1168">
        <v>150</v>
      </c>
      <c r="N1168">
        <v>2.7547220000000001</v>
      </c>
      <c r="O1168">
        <v>-3.7699999999996001E-2</v>
      </c>
      <c r="P1168">
        <v>-0.98220327577077604</v>
      </c>
      <c r="Q1168">
        <v>-3.78093198191223</v>
      </c>
      <c r="R1168">
        <v>103.21</v>
      </c>
      <c r="S1168">
        <v>103.71</v>
      </c>
      <c r="T1168">
        <v>103.21</v>
      </c>
      <c r="U1168">
        <v>103.71</v>
      </c>
      <c r="V1168" t="s">
        <v>11987</v>
      </c>
      <c r="W1168" t="s">
        <v>5095</v>
      </c>
      <c r="X1168" t="s">
        <v>2736</v>
      </c>
      <c r="Y1168" t="s">
        <v>12104</v>
      </c>
      <c r="Z1168" t="s">
        <v>11839</v>
      </c>
      <c r="AA1168" t="s">
        <v>343</v>
      </c>
      <c r="AB1168" t="s">
        <v>11990</v>
      </c>
      <c r="AC1168">
        <v>103.224931</v>
      </c>
      <c r="AD1168">
        <v>1.4931E-2</v>
      </c>
      <c r="AE1168" s="6">
        <v>43938</v>
      </c>
      <c r="AF1168" s="6">
        <v>45764</v>
      </c>
      <c r="AG1168" t="s">
        <v>1987</v>
      </c>
      <c r="AH1168">
        <v>2.9972219999999998</v>
      </c>
      <c r="AI1168">
        <v>2.76856070550952</v>
      </c>
      <c r="AJ1168">
        <v>9.3417460000000005</v>
      </c>
      <c r="AK1168">
        <v>4.0480548258783697</v>
      </c>
      <c r="AL1168">
        <v>150</v>
      </c>
      <c r="AM1168">
        <v>135</v>
      </c>
      <c r="AN1168">
        <v>5.375</v>
      </c>
      <c r="AO1168" t="s">
        <v>11991</v>
      </c>
      <c r="AP1168">
        <v>1</v>
      </c>
      <c r="AQ1168">
        <v>3</v>
      </c>
      <c r="AR1168">
        <v>41.640063343161899</v>
      </c>
      <c r="AS1168">
        <v>-2.3412371849950299E-2</v>
      </c>
      <c r="AT1168">
        <v>-1.1715269629401499</v>
      </c>
      <c r="AU1168">
        <v>-0.38396931137145801</v>
      </c>
      <c r="AV1168">
        <v>-1.98630057060039</v>
      </c>
    </row>
    <row r="1169" spans="1:48" x14ac:dyDescent="0.25">
      <c r="A1169" t="s">
        <v>14935</v>
      </c>
      <c r="B1169" s="6">
        <v>44664</v>
      </c>
      <c r="C1169" t="s">
        <v>14936</v>
      </c>
      <c r="D1169" t="s">
        <v>212</v>
      </c>
      <c r="E1169">
        <v>244775047.80000001</v>
      </c>
      <c r="F1169">
        <v>248109427.40000001</v>
      </c>
      <c r="G1169">
        <v>9.1932614904871299E-2</v>
      </c>
      <c r="H1169">
        <v>6.4527780000000003</v>
      </c>
      <c r="I1169">
        <v>1.4052180000000001</v>
      </c>
      <c r="J1169">
        <v>5.4514810000000002</v>
      </c>
      <c r="K1169">
        <v>5.4514810000000002</v>
      </c>
      <c r="L1169">
        <v>276.39819999999997</v>
      </c>
      <c r="M1169">
        <v>277</v>
      </c>
      <c r="N1169">
        <v>5.3087799999999996</v>
      </c>
      <c r="O1169">
        <v>0.15799999999999101</v>
      </c>
      <c r="P1169">
        <v>-0.26503641856857602</v>
      </c>
      <c r="Q1169">
        <v>-2.0323826222816002</v>
      </c>
      <c r="R1169">
        <v>101.08125</v>
      </c>
      <c r="S1169">
        <v>102.01824999999999</v>
      </c>
      <c r="T1169">
        <v>101.08125</v>
      </c>
      <c r="U1169">
        <v>102.01824999999999</v>
      </c>
      <c r="V1169" t="s">
        <v>11987</v>
      </c>
      <c r="W1169" t="s">
        <v>5097</v>
      </c>
      <c r="X1169" t="s">
        <v>2736</v>
      </c>
      <c r="Y1169" t="s">
        <v>12104</v>
      </c>
      <c r="Z1169" t="s">
        <v>11839</v>
      </c>
      <c r="AA1169" t="s">
        <v>256</v>
      </c>
      <c r="AB1169" t="s">
        <v>11990</v>
      </c>
      <c r="AC1169">
        <v>101.362222</v>
      </c>
      <c r="AD1169">
        <v>0.280972</v>
      </c>
      <c r="AE1169" s="6">
        <v>43374</v>
      </c>
      <c r="AF1169" s="6">
        <v>47027</v>
      </c>
      <c r="AG1169" t="s">
        <v>1987</v>
      </c>
      <c r="AH1169">
        <v>1.4527779999999999</v>
      </c>
      <c r="AI1169">
        <v>1.38488757030368</v>
      </c>
      <c r="AJ1169">
        <v>2.892808</v>
      </c>
      <c r="AK1169">
        <v>4.4973037695898501</v>
      </c>
      <c r="AL1169">
        <v>246</v>
      </c>
      <c r="AM1169">
        <v>211</v>
      </c>
      <c r="AN1169">
        <v>5.95</v>
      </c>
      <c r="AO1169" t="s">
        <v>11991</v>
      </c>
      <c r="AP1169">
        <v>1</v>
      </c>
      <c r="AQ1169">
        <v>3</v>
      </c>
      <c r="AR1169">
        <v>41.640063343161899</v>
      </c>
      <c r="AS1169">
        <v>-2.3412371849950299E-2</v>
      </c>
      <c r="AT1169">
        <v>-1.1715269629401499</v>
      </c>
      <c r="AU1169">
        <v>-0.38396931137145801</v>
      </c>
      <c r="AV1169">
        <v>-1.98630057060039</v>
      </c>
    </row>
    <row r="1170" spans="1:48" x14ac:dyDescent="0.25">
      <c r="A1170" t="s">
        <v>20471</v>
      </c>
      <c r="B1170" s="6">
        <v>44664</v>
      </c>
      <c r="C1170" t="s">
        <v>20472</v>
      </c>
      <c r="D1170" t="s">
        <v>212</v>
      </c>
      <c r="E1170">
        <v>125525665.59999999</v>
      </c>
      <c r="F1170">
        <v>116106010</v>
      </c>
      <c r="G1170">
        <v>4.3021054144342201E-2</v>
      </c>
      <c r="H1170">
        <v>27.7</v>
      </c>
      <c r="I1170">
        <v>3.6941929999999998</v>
      </c>
      <c r="J1170">
        <v>7.7622470000000003</v>
      </c>
      <c r="K1170">
        <v>7.7622470000000003</v>
      </c>
      <c r="L1170">
        <v>492.3537</v>
      </c>
      <c r="M1170">
        <v>493</v>
      </c>
      <c r="N1170">
        <v>11.556117</v>
      </c>
      <c r="O1170">
        <v>-0.62149999999999705</v>
      </c>
      <c r="P1170">
        <v>-0.84715545270083104</v>
      </c>
      <c r="Q1170">
        <v>-6.5516773304668003</v>
      </c>
      <c r="R1170">
        <v>91.125</v>
      </c>
      <c r="S1170">
        <v>92</v>
      </c>
      <c r="T1170">
        <v>91.125</v>
      </c>
      <c r="U1170">
        <v>92</v>
      </c>
      <c r="V1170" t="s">
        <v>11987</v>
      </c>
      <c r="W1170" t="s">
        <v>19316</v>
      </c>
      <c r="X1170" t="s">
        <v>2736</v>
      </c>
      <c r="Y1170" t="s">
        <v>12104</v>
      </c>
      <c r="Z1170" t="s">
        <v>11859</v>
      </c>
      <c r="AA1170" t="s">
        <v>290</v>
      </c>
      <c r="AB1170" t="s">
        <v>753</v>
      </c>
      <c r="AC1170">
        <v>92.495833000000005</v>
      </c>
      <c r="AD1170">
        <v>1.370833</v>
      </c>
      <c r="AE1170" s="6">
        <v>44524</v>
      </c>
      <c r="AF1170" s="6">
        <v>54788</v>
      </c>
      <c r="AG1170" t="s">
        <v>736</v>
      </c>
      <c r="AH1170">
        <v>27.7</v>
      </c>
      <c r="AI1170">
        <v>3.6941934773340499</v>
      </c>
      <c r="AJ1170">
        <v>13.357474</v>
      </c>
      <c r="AK1170">
        <v>7.7622469643245102</v>
      </c>
      <c r="AL1170">
        <v>493</v>
      </c>
      <c r="AM1170">
        <v>515</v>
      </c>
      <c r="AN1170">
        <v>5.875</v>
      </c>
      <c r="AO1170" t="s">
        <v>12197</v>
      </c>
      <c r="AP1170">
        <v>1</v>
      </c>
      <c r="AQ1170">
        <v>2</v>
      </c>
      <c r="AR1170">
        <v>50.3341942816459</v>
      </c>
      <c r="AS1170">
        <v>4.2364624072852998E-2</v>
      </c>
      <c r="AT1170">
        <v>-6.87492627377351</v>
      </c>
      <c r="AU1170">
        <v>-1.0133797005395599</v>
      </c>
      <c r="AV1170">
        <v>-27.5464818171864</v>
      </c>
    </row>
    <row r="1171" spans="1:48" x14ac:dyDescent="0.25">
      <c r="A1171" t="s">
        <v>14937</v>
      </c>
      <c r="B1171" s="6">
        <v>44664</v>
      </c>
      <c r="C1171" t="s">
        <v>14938</v>
      </c>
      <c r="D1171" t="s">
        <v>212</v>
      </c>
      <c r="E1171">
        <v>150630798.40000001</v>
      </c>
      <c r="F1171">
        <v>147066497.09999999</v>
      </c>
      <c r="G1171">
        <v>5.4492921895956697E-2</v>
      </c>
      <c r="H1171">
        <v>27.7</v>
      </c>
      <c r="I1171">
        <v>2.0340940000000001</v>
      </c>
      <c r="J1171">
        <v>7.8843319999999997</v>
      </c>
      <c r="K1171">
        <v>7.8843319999999997</v>
      </c>
      <c r="L1171">
        <v>504.562199999999</v>
      </c>
      <c r="M1171">
        <v>505</v>
      </c>
      <c r="N1171">
        <v>11.133584000000001</v>
      </c>
      <c r="O1171">
        <v>-0.18909999999999699</v>
      </c>
      <c r="P1171">
        <v>7.9441780746947105E-2</v>
      </c>
      <c r="Q1171">
        <v>-4.1890661324588798</v>
      </c>
      <c r="R1171">
        <v>97.24</v>
      </c>
      <c r="S1171">
        <v>98.24</v>
      </c>
      <c r="T1171">
        <v>97.24</v>
      </c>
      <c r="U1171">
        <v>98.24</v>
      </c>
      <c r="V1171" t="s">
        <v>11987</v>
      </c>
      <c r="W1171" t="s">
        <v>4605</v>
      </c>
      <c r="X1171" t="s">
        <v>2736</v>
      </c>
      <c r="Y1171" t="s">
        <v>12104</v>
      </c>
      <c r="Z1171" t="s">
        <v>11859</v>
      </c>
      <c r="AA1171" t="s">
        <v>290</v>
      </c>
      <c r="AB1171" t="s">
        <v>753</v>
      </c>
      <c r="AC1171">
        <v>97.633750000000006</v>
      </c>
      <c r="AD1171">
        <v>0.39374999999999999</v>
      </c>
      <c r="AE1171" s="6">
        <v>43643</v>
      </c>
      <c r="AF1171" s="6">
        <v>54788</v>
      </c>
      <c r="AG1171" t="s">
        <v>736</v>
      </c>
      <c r="AH1171">
        <v>2.4416669999999998</v>
      </c>
      <c r="AI1171">
        <v>2.1890002328071501</v>
      </c>
      <c r="AJ1171">
        <v>6.1587959999999997</v>
      </c>
      <c r="AK1171">
        <v>7.6158882652049398</v>
      </c>
      <c r="AL1171">
        <v>516</v>
      </c>
      <c r="AM1171">
        <v>496</v>
      </c>
      <c r="AN1171">
        <v>6.75</v>
      </c>
      <c r="AO1171" t="s">
        <v>12197</v>
      </c>
      <c r="AP1171">
        <v>1</v>
      </c>
      <c r="AQ1171">
        <v>2</v>
      </c>
      <c r="AR1171">
        <v>50.3341942816459</v>
      </c>
      <c r="AS1171">
        <v>4.2364624072852998E-2</v>
      </c>
      <c r="AT1171">
        <v>-6.87492627377351</v>
      </c>
      <c r="AU1171">
        <v>-1.0133797005395599</v>
      </c>
      <c r="AV1171">
        <v>-27.5464818171864</v>
      </c>
    </row>
    <row r="1172" spans="1:48" x14ac:dyDescent="0.25">
      <c r="A1172" t="s">
        <v>20473</v>
      </c>
      <c r="B1172" s="6">
        <v>44664</v>
      </c>
      <c r="C1172" t="s">
        <v>20474</v>
      </c>
      <c r="D1172" t="s">
        <v>212</v>
      </c>
      <c r="E1172">
        <v>138078232</v>
      </c>
      <c r="F1172">
        <v>128476041.2</v>
      </c>
      <c r="G1172">
        <v>4.7604553128744398E-2</v>
      </c>
      <c r="H1172">
        <v>27.7</v>
      </c>
      <c r="I1172">
        <v>6.7548260000000004</v>
      </c>
      <c r="J1172">
        <v>7.8596830000000004</v>
      </c>
      <c r="K1172">
        <v>7.8596830000000004</v>
      </c>
      <c r="L1172">
        <v>502.09730000000002</v>
      </c>
      <c r="M1172">
        <v>502</v>
      </c>
      <c r="N1172">
        <v>11.347396</v>
      </c>
      <c r="O1172">
        <v>-0.32499999999999701</v>
      </c>
      <c r="P1172">
        <v>-0.57951684424213301</v>
      </c>
      <c r="Q1172">
        <v>-6.0293815902229202</v>
      </c>
      <c r="R1172">
        <v>91.5</v>
      </c>
      <c r="S1172">
        <v>92.5</v>
      </c>
      <c r="T1172">
        <v>91.5</v>
      </c>
      <c r="U1172">
        <v>92.5</v>
      </c>
      <c r="V1172" t="s">
        <v>11987</v>
      </c>
      <c r="W1172" t="s">
        <v>19311</v>
      </c>
      <c r="X1172" t="s">
        <v>2736</v>
      </c>
      <c r="Y1172" t="s">
        <v>12104</v>
      </c>
      <c r="Z1172" t="s">
        <v>11859</v>
      </c>
      <c r="AA1172" t="s">
        <v>290</v>
      </c>
      <c r="AB1172" t="s">
        <v>753</v>
      </c>
      <c r="AC1172">
        <v>93.045833000000002</v>
      </c>
      <c r="AD1172">
        <v>1.545833</v>
      </c>
      <c r="AE1172" s="6">
        <v>44524</v>
      </c>
      <c r="AF1172" s="6">
        <v>54788</v>
      </c>
      <c r="AG1172" t="s">
        <v>736</v>
      </c>
      <c r="AH1172">
        <v>9.766667</v>
      </c>
      <c r="AI1172">
        <v>6.7824949517137201</v>
      </c>
      <c r="AJ1172">
        <v>60.059961999999999</v>
      </c>
      <c r="AK1172">
        <v>7.8002371091777798</v>
      </c>
      <c r="AL1172">
        <v>512</v>
      </c>
      <c r="AM1172">
        <v>507</v>
      </c>
      <c r="AN1172">
        <v>6.625</v>
      </c>
      <c r="AO1172" t="s">
        <v>12197</v>
      </c>
      <c r="AP1172">
        <v>1</v>
      </c>
      <c r="AQ1172">
        <v>2</v>
      </c>
      <c r="AR1172">
        <v>50.3341942816459</v>
      </c>
      <c r="AS1172">
        <v>4.2364624072852998E-2</v>
      </c>
      <c r="AT1172">
        <v>-6.87492627377351</v>
      </c>
      <c r="AU1172">
        <v>-1.0133797005395599</v>
      </c>
      <c r="AV1172">
        <v>-27.5464818171864</v>
      </c>
    </row>
    <row r="1173" spans="1:48" x14ac:dyDescent="0.25">
      <c r="A1173" t="s">
        <v>14939</v>
      </c>
      <c r="B1173" s="6">
        <v>44664</v>
      </c>
      <c r="C1173" t="s">
        <v>14940</v>
      </c>
      <c r="D1173" t="s">
        <v>212</v>
      </c>
      <c r="E1173">
        <v>87867965.599999994</v>
      </c>
      <c r="F1173">
        <v>87289501.799999997</v>
      </c>
      <c r="G1173">
        <v>3.2343600316160001E-2</v>
      </c>
      <c r="H1173">
        <v>27.7</v>
      </c>
      <c r="I1173">
        <v>1.0052E-2</v>
      </c>
      <c r="J1173">
        <v>7.973922</v>
      </c>
      <c r="K1173">
        <v>7.973922</v>
      </c>
      <c r="L1173">
        <v>513.52120000000002</v>
      </c>
      <c r="M1173">
        <v>514</v>
      </c>
      <c r="N1173">
        <v>10.857346</v>
      </c>
      <c r="O1173">
        <v>-0.11170000000000301</v>
      </c>
      <c r="P1173">
        <v>2.5319650326038799E-2</v>
      </c>
      <c r="Q1173">
        <v>4.7788512550073201E-2</v>
      </c>
      <c r="R1173">
        <v>99.112499999999997</v>
      </c>
      <c r="S1173">
        <v>100.1435</v>
      </c>
      <c r="T1173">
        <v>99.112499999999997</v>
      </c>
      <c r="U1173">
        <v>100.1435</v>
      </c>
      <c r="V1173" t="s">
        <v>11987</v>
      </c>
      <c r="W1173" t="s">
        <v>4602</v>
      </c>
      <c r="X1173" t="s">
        <v>2736</v>
      </c>
      <c r="Y1173" t="s">
        <v>12104</v>
      </c>
      <c r="Z1173" t="s">
        <v>11859</v>
      </c>
      <c r="AA1173" t="s">
        <v>290</v>
      </c>
      <c r="AB1173" t="s">
        <v>753</v>
      </c>
      <c r="AC1173">
        <v>99.341667000000001</v>
      </c>
      <c r="AD1173">
        <v>0.22916700000000001</v>
      </c>
      <c r="AE1173" s="6">
        <v>42922</v>
      </c>
      <c r="AF1173" s="6">
        <v>54788</v>
      </c>
      <c r="AG1173" t="s">
        <v>736</v>
      </c>
      <c r="AH1173">
        <v>0.216667</v>
      </c>
      <c r="AI1173">
        <v>0.21320131201197301</v>
      </c>
      <c r="AJ1173">
        <v>9.6377000000000004E-2</v>
      </c>
      <c r="AK1173">
        <v>6.1896256361549096</v>
      </c>
      <c r="AL1173">
        <v>549</v>
      </c>
      <c r="AM1173">
        <v>526</v>
      </c>
      <c r="AN1173">
        <v>6.875</v>
      </c>
      <c r="AO1173" t="s">
        <v>12197</v>
      </c>
      <c r="AP1173">
        <v>1</v>
      </c>
      <c r="AQ1173">
        <v>2</v>
      </c>
      <c r="AR1173">
        <v>50.3341942816459</v>
      </c>
      <c r="AS1173">
        <v>4.2364624072852998E-2</v>
      </c>
      <c r="AT1173">
        <v>-6.87492627377351</v>
      </c>
      <c r="AU1173">
        <v>-1.0133797005395599</v>
      </c>
      <c r="AV1173">
        <v>-27.5464818171864</v>
      </c>
    </row>
    <row r="1174" spans="1:48" x14ac:dyDescent="0.25">
      <c r="A1174" t="s">
        <v>14941</v>
      </c>
      <c r="B1174" s="6">
        <v>44664</v>
      </c>
      <c r="C1174" t="s">
        <v>14942</v>
      </c>
      <c r="D1174" t="s">
        <v>212</v>
      </c>
      <c r="E1174">
        <v>125525665.59999999</v>
      </c>
      <c r="F1174">
        <v>123509409.59999999</v>
      </c>
      <c r="G1174">
        <v>4.57642545498766E-2</v>
      </c>
      <c r="H1174">
        <v>27.7</v>
      </c>
      <c r="I1174">
        <v>5.37547</v>
      </c>
      <c r="J1174">
        <v>8.1374680000000001</v>
      </c>
      <c r="K1174">
        <v>8.1374680000000001</v>
      </c>
      <c r="L1174">
        <v>529.87580000000003</v>
      </c>
      <c r="M1174">
        <v>531</v>
      </c>
      <c r="N1174">
        <v>10.879376000000001</v>
      </c>
      <c r="O1174">
        <v>0.212199999999995</v>
      </c>
      <c r="P1174">
        <v>0.29730946118735602</v>
      </c>
      <c r="Q1174">
        <v>-5.7076241096280196</v>
      </c>
      <c r="R1174">
        <v>97.956249999999997</v>
      </c>
      <c r="S1174">
        <v>98.923249999999996</v>
      </c>
      <c r="T1174">
        <v>97.956249999999997</v>
      </c>
      <c r="U1174">
        <v>98.923249999999996</v>
      </c>
      <c r="V1174" t="s">
        <v>11987</v>
      </c>
      <c r="W1174" t="s">
        <v>4609</v>
      </c>
      <c r="X1174" t="s">
        <v>2736</v>
      </c>
      <c r="Y1174" t="s">
        <v>12104</v>
      </c>
      <c r="Z1174" t="s">
        <v>11859</v>
      </c>
      <c r="AA1174" t="s">
        <v>290</v>
      </c>
      <c r="AB1174" t="s">
        <v>753</v>
      </c>
      <c r="AC1174">
        <v>98.393749999999997</v>
      </c>
      <c r="AD1174">
        <v>0.4375</v>
      </c>
      <c r="AE1174" s="6">
        <v>43643</v>
      </c>
      <c r="AF1174" s="6">
        <v>54788</v>
      </c>
      <c r="AG1174" t="s">
        <v>736</v>
      </c>
      <c r="AH1174">
        <v>7.1916669999999998</v>
      </c>
      <c r="AI1174">
        <v>5.3964102664631701</v>
      </c>
      <c r="AJ1174">
        <v>36.849136000000001</v>
      </c>
      <c r="AK1174">
        <v>7.7698057507535996</v>
      </c>
      <c r="AL1174">
        <v>509</v>
      </c>
      <c r="AM1174">
        <v>506</v>
      </c>
      <c r="AN1174">
        <v>7.5</v>
      </c>
      <c r="AO1174" t="s">
        <v>12197</v>
      </c>
      <c r="AP1174">
        <v>1</v>
      </c>
      <c r="AQ1174">
        <v>2</v>
      </c>
      <c r="AR1174">
        <v>50.3341942816459</v>
      </c>
      <c r="AS1174">
        <v>4.2364624072852998E-2</v>
      </c>
      <c r="AT1174">
        <v>-6.87492627377351</v>
      </c>
      <c r="AU1174">
        <v>-1.0133797005395599</v>
      </c>
      <c r="AV1174">
        <v>-27.5464818171864</v>
      </c>
    </row>
    <row r="1175" spans="1:48" x14ac:dyDescent="0.25">
      <c r="A1175" t="s">
        <v>14943</v>
      </c>
      <c r="B1175" s="6">
        <v>44664</v>
      </c>
      <c r="C1175" t="s">
        <v>14944</v>
      </c>
      <c r="D1175" t="s">
        <v>212</v>
      </c>
      <c r="E1175">
        <v>138078232</v>
      </c>
      <c r="F1175">
        <v>137062206.80000001</v>
      </c>
      <c r="G1175">
        <v>5.0786006846024599E-2</v>
      </c>
      <c r="H1175">
        <v>27.7</v>
      </c>
      <c r="I1175">
        <v>4.6121920000000003</v>
      </c>
      <c r="J1175">
        <v>8.0932879999999994</v>
      </c>
      <c r="K1175">
        <v>8.0932879999999994</v>
      </c>
      <c r="L1175">
        <v>525.457799999999</v>
      </c>
      <c r="M1175">
        <v>526</v>
      </c>
      <c r="N1175">
        <v>10.831365999999999</v>
      </c>
      <c r="O1175">
        <v>0.20290000000000499</v>
      </c>
      <c r="P1175">
        <v>0.60277333904361596</v>
      </c>
      <c r="Q1175">
        <v>-5.1974968732061404</v>
      </c>
      <c r="R1175">
        <v>99.01</v>
      </c>
      <c r="S1175">
        <v>100.01</v>
      </c>
      <c r="T1175">
        <v>99.01</v>
      </c>
      <c r="U1175">
        <v>100.01</v>
      </c>
      <c r="V1175" t="s">
        <v>11987</v>
      </c>
      <c r="W1175" t="s">
        <v>4606</v>
      </c>
      <c r="X1175" t="s">
        <v>2736</v>
      </c>
      <c r="Y1175" t="s">
        <v>12104</v>
      </c>
      <c r="Z1175" t="s">
        <v>11859</v>
      </c>
      <c r="AA1175" t="s">
        <v>290</v>
      </c>
      <c r="AB1175" t="s">
        <v>753</v>
      </c>
      <c r="AC1175">
        <v>99.264167</v>
      </c>
      <c r="AD1175">
        <v>0.25416699999999998</v>
      </c>
      <c r="AE1175" s="6">
        <v>42922</v>
      </c>
      <c r="AF1175" s="6">
        <v>54788</v>
      </c>
      <c r="AG1175" t="s">
        <v>736</v>
      </c>
      <c r="AH1175">
        <v>5.9666670000000002</v>
      </c>
      <c r="AI1175">
        <v>4.6734516221144604</v>
      </c>
      <c r="AJ1175">
        <v>27.346526999999998</v>
      </c>
      <c r="AK1175">
        <v>7.6950899808770901</v>
      </c>
      <c r="AL1175">
        <v>504</v>
      </c>
      <c r="AM1175">
        <v>500</v>
      </c>
      <c r="AN1175">
        <v>7.625</v>
      </c>
      <c r="AO1175" t="s">
        <v>12197</v>
      </c>
      <c r="AP1175">
        <v>1</v>
      </c>
      <c r="AQ1175">
        <v>2</v>
      </c>
      <c r="AR1175">
        <v>50.3341942816459</v>
      </c>
      <c r="AS1175">
        <v>4.2364624072852998E-2</v>
      </c>
      <c r="AT1175">
        <v>-6.87492627377351</v>
      </c>
      <c r="AU1175">
        <v>-1.0133797005395599</v>
      </c>
      <c r="AV1175">
        <v>-27.5464818171864</v>
      </c>
    </row>
    <row r="1176" spans="1:48" x14ac:dyDescent="0.25">
      <c r="A1176" t="s">
        <v>14945</v>
      </c>
      <c r="B1176" s="6">
        <v>44664</v>
      </c>
      <c r="C1176" t="s">
        <v>14946</v>
      </c>
      <c r="D1176" t="s">
        <v>212</v>
      </c>
      <c r="E1176">
        <v>125525665.59999999</v>
      </c>
      <c r="F1176">
        <v>130726264.2</v>
      </c>
      <c r="G1176">
        <v>4.843833398347E-2</v>
      </c>
      <c r="H1176">
        <v>27.7</v>
      </c>
      <c r="I1176">
        <v>6.4354779999999998</v>
      </c>
      <c r="J1176">
        <v>8.9598990000000001</v>
      </c>
      <c r="K1176">
        <v>8.9598990000000001</v>
      </c>
      <c r="L1176">
        <v>612.11890000000005</v>
      </c>
      <c r="M1176">
        <v>613</v>
      </c>
      <c r="N1176">
        <v>10.430285</v>
      </c>
      <c r="O1176">
        <v>0.20979999999999299</v>
      </c>
      <c r="P1176">
        <v>0.34127105714627498</v>
      </c>
      <c r="Q1176">
        <v>-7.3105046881535696</v>
      </c>
      <c r="R1176">
        <v>104.05</v>
      </c>
      <c r="S1176">
        <v>105.02500000000001</v>
      </c>
      <c r="T1176">
        <v>104.05</v>
      </c>
      <c r="U1176">
        <v>105.02500000000001</v>
      </c>
      <c r="V1176" t="s">
        <v>11987</v>
      </c>
      <c r="W1176" t="s">
        <v>4612</v>
      </c>
      <c r="X1176" t="s">
        <v>2736</v>
      </c>
      <c r="Y1176" t="s">
        <v>12104</v>
      </c>
      <c r="Z1176" t="s">
        <v>11859</v>
      </c>
      <c r="AA1176" t="s">
        <v>290</v>
      </c>
      <c r="AB1176" t="s">
        <v>753</v>
      </c>
      <c r="AC1176">
        <v>104.143056</v>
      </c>
      <c r="AD1176">
        <v>9.3056E-2</v>
      </c>
      <c r="AE1176" s="6">
        <v>44026</v>
      </c>
      <c r="AF1176" s="6">
        <v>54788</v>
      </c>
      <c r="AG1176" t="s">
        <v>736</v>
      </c>
      <c r="AH1176">
        <v>8.4888890000000004</v>
      </c>
      <c r="AI1176">
        <v>6.0055365640721998</v>
      </c>
      <c r="AJ1176">
        <v>46.558737000000001</v>
      </c>
      <c r="AK1176">
        <v>7.6387566338986304</v>
      </c>
      <c r="AL1176">
        <v>496</v>
      </c>
      <c r="AM1176">
        <v>492</v>
      </c>
      <c r="AN1176">
        <v>8.375</v>
      </c>
      <c r="AO1176" t="s">
        <v>12197</v>
      </c>
      <c r="AP1176">
        <v>1</v>
      </c>
      <c r="AQ1176">
        <v>2</v>
      </c>
      <c r="AR1176">
        <v>50.3341942816459</v>
      </c>
      <c r="AS1176">
        <v>4.2364624072852998E-2</v>
      </c>
      <c r="AT1176">
        <v>-6.87492627377351</v>
      </c>
      <c r="AU1176">
        <v>-1.0133797005395599</v>
      </c>
      <c r="AV1176">
        <v>-27.5464818171864</v>
      </c>
    </row>
    <row r="1177" spans="1:48" x14ac:dyDescent="0.25">
      <c r="A1177" t="s">
        <v>18818</v>
      </c>
      <c r="B1177" s="6">
        <v>44664</v>
      </c>
      <c r="C1177" t="s">
        <v>18819</v>
      </c>
      <c r="D1177" t="s">
        <v>446</v>
      </c>
      <c r="E1177">
        <v>225946198.19999999</v>
      </c>
      <c r="F1177">
        <v>219385097.90000001</v>
      </c>
      <c r="G1177">
        <v>8.1289316329314798E-2</v>
      </c>
      <c r="H1177">
        <v>9.838889</v>
      </c>
      <c r="I1177">
        <v>6.9082790000000003</v>
      </c>
      <c r="J1177">
        <v>7.4275010000000004</v>
      </c>
      <c r="K1177">
        <v>7.4275010000000004</v>
      </c>
      <c r="L1177">
        <v>473.49639999999999</v>
      </c>
      <c r="M1177">
        <v>475</v>
      </c>
      <c r="N1177">
        <v>6.8832319999999996</v>
      </c>
      <c r="O1177">
        <v>4.9100000000001899E-2</v>
      </c>
      <c r="P1177">
        <v>-1.5295138496807801</v>
      </c>
      <c r="Q1177">
        <v>-2.17191324384972</v>
      </c>
      <c r="R1177">
        <v>95.97</v>
      </c>
      <c r="S1177">
        <v>96.97</v>
      </c>
      <c r="T1177">
        <v>95.97</v>
      </c>
      <c r="U1177">
        <v>96.97</v>
      </c>
      <c r="V1177" t="s">
        <v>11987</v>
      </c>
      <c r="W1177" t="s">
        <v>18820</v>
      </c>
      <c r="X1177" t="s">
        <v>2736</v>
      </c>
      <c r="Y1177" t="s">
        <v>12104</v>
      </c>
      <c r="Z1177" t="s">
        <v>11844</v>
      </c>
      <c r="AA1177" t="s">
        <v>11839</v>
      </c>
      <c r="AB1177" t="s">
        <v>11815</v>
      </c>
      <c r="AC1177">
        <v>97.096166999999994</v>
      </c>
      <c r="AD1177">
        <v>1.1261669999999999</v>
      </c>
      <c r="AE1177" s="6">
        <v>44489</v>
      </c>
      <c r="AF1177" s="6">
        <v>48264</v>
      </c>
      <c r="AG1177" t="s">
        <v>706</v>
      </c>
      <c r="AH1177">
        <v>9.838889</v>
      </c>
      <c r="AI1177">
        <v>6.9082789047555604</v>
      </c>
      <c r="AJ1177">
        <v>61.592987999999998</v>
      </c>
      <c r="AK1177">
        <v>7.42750070215431</v>
      </c>
      <c r="AL1177">
        <v>475</v>
      </c>
      <c r="AM1177">
        <v>470</v>
      </c>
      <c r="AN1177">
        <v>6.99</v>
      </c>
      <c r="AO1177" t="s">
        <v>11991</v>
      </c>
      <c r="AP1177">
        <v>1</v>
      </c>
      <c r="AQ1177">
        <v>3</v>
      </c>
      <c r="AR1177">
        <v>56.918372407804597</v>
      </c>
      <c r="AS1177">
        <v>7.1647598549908695E-2</v>
      </c>
      <c r="AT1177">
        <v>0.73218954693049199</v>
      </c>
      <c r="AU1177">
        <v>0.36590210242034898</v>
      </c>
      <c r="AV1177">
        <v>3.7279412957771298</v>
      </c>
    </row>
    <row r="1178" spans="1:48" x14ac:dyDescent="0.25">
      <c r="A1178" t="s">
        <v>14947</v>
      </c>
      <c r="B1178" s="6">
        <v>44664</v>
      </c>
      <c r="C1178" t="s">
        <v>14948</v>
      </c>
      <c r="D1178" t="s">
        <v>446</v>
      </c>
      <c r="E1178">
        <v>169459648.80000001</v>
      </c>
      <c r="F1178">
        <v>173476266.09999999</v>
      </c>
      <c r="G1178">
        <v>6.4278600531628399E-2</v>
      </c>
      <c r="H1178">
        <v>7.5750000000000002</v>
      </c>
      <c r="I1178">
        <v>5.5545119999999999</v>
      </c>
      <c r="J1178">
        <v>7.4565289999999997</v>
      </c>
      <c r="K1178">
        <v>7.4565289999999997</v>
      </c>
      <c r="L1178">
        <v>475.64460000000003</v>
      </c>
      <c r="M1178">
        <v>477</v>
      </c>
      <c r="N1178">
        <v>5.5276649999999998</v>
      </c>
      <c r="O1178">
        <v>0.28090000000000598</v>
      </c>
      <c r="P1178">
        <v>-1.5448465111093399</v>
      </c>
      <c r="Q1178">
        <v>-2.4188173592048998</v>
      </c>
      <c r="R1178">
        <v>99.203999999999994</v>
      </c>
      <c r="S1178">
        <v>99.953999999999994</v>
      </c>
      <c r="T1178">
        <v>99.203999999999994</v>
      </c>
      <c r="U1178">
        <v>99.953999999999994</v>
      </c>
      <c r="V1178" t="s">
        <v>11987</v>
      </c>
      <c r="W1178" t="s">
        <v>4546</v>
      </c>
      <c r="X1178" t="s">
        <v>2736</v>
      </c>
      <c r="Y1178" t="s">
        <v>12104</v>
      </c>
      <c r="Z1178" t="s">
        <v>11844</v>
      </c>
      <c r="AA1178" t="s">
        <v>11839</v>
      </c>
      <c r="AB1178" t="s">
        <v>11815</v>
      </c>
      <c r="AC1178">
        <v>102.37025</v>
      </c>
      <c r="AD1178">
        <v>3.1662499999999998</v>
      </c>
      <c r="AE1178" s="6">
        <v>43801</v>
      </c>
      <c r="AF1178" s="6">
        <v>47437</v>
      </c>
      <c r="AG1178" t="s">
        <v>706</v>
      </c>
      <c r="AH1178">
        <v>7.5750000000000002</v>
      </c>
      <c r="AI1178">
        <v>5.5545124316089503</v>
      </c>
      <c r="AJ1178">
        <v>39.687050999999997</v>
      </c>
      <c r="AK1178">
        <v>7.4565286926581296</v>
      </c>
      <c r="AL1178">
        <v>477</v>
      </c>
      <c r="AM1178">
        <v>474</v>
      </c>
      <c r="AN1178">
        <v>7.45</v>
      </c>
      <c r="AO1178" t="s">
        <v>11991</v>
      </c>
      <c r="AP1178">
        <v>1</v>
      </c>
      <c r="AQ1178">
        <v>3</v>
      </c>
      <c r="AR1178">
        <v>56.918372407804597</v>
      </c>
      <c r="AS1178">
        <v>7.1647598549908695E-2</v>
      </c>
      <c r="AT1178">
        <v>0.73218954693049199</v>
      </c>
      <c r="AU1178">
        <v>0.36590210242034898</v>
      </c>
      <c r="AV1178">
        <v>3.7279412957771298</v>
      </c>
    </row>
    <row r="1179" spans="1:48" x14ac:dyDescent="0.25">
      <c r="A1179" t="s">
        <v>17807</v>
      </c>
      <c r="B1179" s="6">
        <v>44664</v>
      </c>
      <c r="C1179" t="s">
        <v>17808</v>
      </c>
      <c r="D1179" t="s">
        <v>360</v>
      </c>
      <c r="E1179">
        <v>112973098.8</v>
      </c>
      <c r="F1179">
        <v>95040188.599999994</v>
      </c>
      <c r="G1179">
        <v>3.5215481929910503E-2</v>
      </c>
      <c r="H1179">
        <v>9.2611109999999996</v>
      </c>
      <c r="I1179">
        <v>7.2261610000000003</v>
      </c>
      <c r="J1179">
        <v>6.717136</v>
      </c>
      <c r="K1179">
        <v>6.717136</v>
      </c>
      <c r="L1179">
        <v>402.26729999999998</v>
      </c>
      <c r="M1179">
        <v>403</v>
      </c>
      <c r="N1179">
        <v>7.2015000000000002</v>
      </c>
      <c r="O1179">
        <v>-6.8500000000004599E-2</v>
      </c>
      <c r="P1179">
        <v>0.65975384302705498</v>
      </c>
      <c r="Q1179">
        <v>-11.875826018328899</v>
      </c>
      <c r="R1179">
        <v>83.081249999999997</v>
      </c>
      <c r="S1179">
        <v>84.033249999999995</v>
      </c>
      <c r="T1179">
        <v>83.081249999999997</v>
      </c>
      <c r="U1179">
        <v>84.033249999999995</v>
      </c>
      <c r="V1179" t="s">
        <v>11987</v>
      </c>
      <c r="W1179" t="s">
        <v>17625</v>
      </c>
      <c r="X1179" t="s">
        <v>2736</v>
      </c>
      <c r="Y1179" t="s">
        <v>12104</v>
      </c>
      <c r="Z1179" t="s">
        <v>11839</v>
      </c>
      <c r="AA1179" t="s">
        <v>268</v>
      </c>
      <c r="AB1179" t="s">
        <v>753</v>
      </c>
      <c r="AC1179">
        <v>84.126389000000003</v>
      </c>
      <c r="AD1179">
        <v>1.045139</v>
      </c>
      <c r="AE1179" s="6">
        <v>44399</v>
      </c>
      <c r="AF1179" s="6">
        <v>48051</v>
      </c>
      <c r="AG1179" t="s">
        <v>17551</v>
      </c>
      <c r="AH1179">
        <v>9.2611109999999996</v>
      </c>
      <c r="AI1179">
        <v>7.2261609080265803</v>
      </c>
      <c r="AJ1179">
        <v>63.68967</v>
      </c>
      <c r="AK1179">
        <v>6.7171355454973902</v>
      </c>
      <c r="AL1179">
        <v>403</v>
      </c>
      <c r="AM1179">
        <v>399</v>
      </c>
      <c r="AN1179">
        <v>4.375</v>
      </c>
      <c r="AO1179" t="s">
        <v>11991</v>
      </c>
      <c r="AP1179">
        <v>1</v>
      </c>
      <c r="AQ1179">
        <v>3</v>
      </c>
      <c r="AR1179">
        <v>59.272070700650701</v>
      </c>
      <c r="AS1179">
        <v>1.9430320835809301E-2</v>
      </c>
      <c r="AT1179">
        <v>-6.3930944947308804E-2</v>
      </c>
      <c r="AU1179">
        <v>1.4401459536578801E-2</v>
      </c>
      <c r="AV1179">
        <v>3.22070459302727</v>
      </c>
    </row>
    <row r="1180" spans="1:48" x14ac:dyDescent="0.25">
      <c r="A1180" t="s">
        <v>14949</v>
      </c>
      <c r="B1180" s="6">
        <v>44664</v>
      </c>
      <c r="C1180" t="s">
        <v>14950</v>
      </c>
      <c r="D1180" t="s">
        <v>446</v>
      </c>
      <c r="E1180">
        <v>329504872.19999999</v>
      </c>
      <c r="F1180">
        <v>295464043.5</v>
      </c>
      <c r="G1180">
        <v>0.109479040827894</v>
      </c>
      <c r="H1180">
        <v>9.230556</v>
      </c>
      <c r="I1180">
        <v>7.4816570000000002</v>
      </c>
      <c r="J1180">
        <v>5.3475720000000004</v>
      </c>
      <c r="K1180">
        <v>5.3475720000000004</v>
      </c>
      <c r="L1180">
        <v>265.30070000000001</v>
      </c>
      <c r="M1180">
        <v>266</v>
      </c>
      <c r="N1180">
        <v>7.4558080000000002</v>
      </c>
      <c r="O1180">
        <v>-9.1300000000005196E-2</v>
      </c>
      <c r="P1180">
        <v>-2.8171140815743101</v>
      </c>
      <c r="Q1180">
        <v>-9.9623752565432593</v>
      </c>
      <c r="R1180">
        <v>88.625</v>
      </c>
      <c r="S1180">
        <v>89.375</v>
      </c>
      <c r="T1180">
        <v>88.625</v>
      </c>
      <c r="U1180">
        <v>89.375</v>
      </c>
      <c r="V1180" t="s">
        <v>11987</v>
      </c>
      <c r="W1180" t="s">
        <v>5292</v>
      </c>
      <c r="X1180" t="s">
        <v>2736</v>
      </c>
      <c r="Y1180" t="s">
        <v>12104</v>
      </c>
      <c r="Z1180" t="s">
        <v>753</v>
      </c>
      <c r="AA1180" t="s">
        <v>11839</v>
      </c>
      <c r="AB1180" t="s">
        <v>753</v>
      </c>
      <c r="AC1180">
        <v>89.669096999999994</v>
      </c>
      <c r="AD1180">
        <v>1.0440970000000001</v>
      </c>
      <c r="AE1180" s="6">
        <v>44208</v>
      </c>
      <c r="AF1180" s="6">
        <v>48040</v>
      </c>
      <c r="AG1180" t="s">
        <v>2094</v>
      </c>
      <c r="AH1180">
        <v>9.230556</v>
      </c>
      <c r="AI1180">
        <v>7.4816574286279396</v>
      </c>
      <c r="AJ1180">
        <v>66.901826</v>
      </c>
      <c r="AK1180">
        <v>5.3475717022103</v>
      </c>
      <c r="AL1180">
        <v>266</v>
      </c>
      <c r="AM1180">
        <v>262</v>
      </c>
      <c r="AN1180">
        <v>3.875</v>
      </c>
      <c r="AO1180" t="s">
        <v>11991</v>
      </c>
      <c r="AP1180">
        <v>1</v>
      </c>
      <c r="AQ1180">
        <v>3</v>
      </c>
      <c r="AR1180">
        <v>50.253049195743998</v>
      </c>
      <c r="AS1180">
        <v>7.5598188704731201E-2</v>
      </c>
      <c r="AT1180">
        <v>1.14815608469733</v>
      </c>
      <c r="AU1180">
        <v>0.633347978455432</v>
      </c>
      <c r="AV1180">
        <v>1.6942715219448701</v>
      </c>
    </row>
    <row r="1181" spans="1:48" x14ac:dyDescent="0.25">
      <c r="A1181" t="s">
        <v>17314</v>
      </c>
      <c r="B1181" s="6">
        <v>44664</v>
      </c>
      <c r="C1181" t="s">
        <v>17315</v>
      </c>
      <c r="D1181" t="s">
        <v>446</v>
      </c>
      <c r="E1181">
        <v>188288498.40000001</v>
      </c>
      <c r="F1181">
        <v>178590593.80000001</v>
      </c>
      <c r="G1181">
        <v>6.61736253440426E-2</v>
      </c>
      <c r="H1181">
        <v>27.7</v>
      </c>
      <c r="I1181">
        <v>4.0171780000000004</v>
      </c>
      <c r="J1181">
        <v>7.0939769999999998</v>
      </c>
      <c r="K1181">
        <v>7.0939769999999998</v>
      </c>
      <c r="L1181">
        <v>425.52670000000001</v>
      </c>
      <c r="M1181">
        <v>425</v>
      </c>
      <c r="N1181">
        <v>12.581235</v>
      </c>
      <c r="O1181">
        <v>-0.171600000000005</v>
      </c>
      <c r="P1181">
        <v>-3.70139501155949</v>
      </c>
      <c r="Q1181">
        <v>-7.3512778377655401</v>
      </c>
      <c r="R1181">
        <v>94.28</v>
      </c>
      <c r="S1181">
        <v>95.78</v>
      </c>
      <c r="T1181">
        <v>94.28</v>
      </c>
      <c r="U1181">
        <v>95.78</v>
      </c>
      <c r="V1181" t="s">
        <v>11987</v>
      </c>
      <c r="W1181" t="s">
        <v>16964</v>
      </c>
      <c r="X1181" t="s">
        <v>2736</v>
      </c>
      <c r="Y1181" t="s">
        <v>12104</v>
      </c>
      <c r="Z1181" t="s">
        <v>11815</v>
      </c>
      <c r="AA1181" t="s">
        <v>11839</v>
      </c>
      <c r="AB1181" t="s">
        <v>11815</v>
      </c>
      <c r="AC1181">
        <v>94.849444000000005</v>
      </c>
      <c r="AD1181">
        <v>0.56944399999999995</v>
      </c>
      <c r="AE1181" s="6">
        <v>44355</v>
      </c>
      <c r="AF1181" s="6">
        <v>54788</v>
      </c>
      <c r="AG1181" t="s">
        <v>2094</v>
      </c>
      <c r="AH1181">
        <v>4.3861109999999996</v>
      </c>
      <c r="AI1181">
        <v>3.8493884339112299</v>
      </c>
      <c r="AJ1181">
        <v>17.746335999999999</v>
      </c>
      <c r="AK1181">
        <v>6.2378290692260903</v>
      </c>
      <c r="AL1181">
        <v>361</v>
      </c>
      <c r="AM1181">
        <v>353</v>
      </c>
      <c r="AN1181">
        <v>5.125</v>
      </c>
      <c r="AO1181" t="s">
        <v>11991</v>
      </c>
      <c r="AP1181">
        <v>1</v>
      </c>
      <c r="AQ1181">
        <v>3</v>
      </c>
      <c r="AR1181">
        <v>50.253049195743998</v>
      </c>
      <c r="AS1181">
        <v>7.5598188704731201E-2</v>
      </c>
      <c r="AT1181">
        <v>1.14815608469733</v>
      </c>
      <c r="AU1181">
        <v>0.633347978455432</v>
      </c>
      <c r="AV1181">
        <v>1.6942715219448701</v>
      </c>
    </row>
    <row r="1182" spans="1:48" x14ac:dyDescent="0.25">
      <c r="A1182" t="s">
        <v>14951</v>
      </c>
      <c r="B1182" s="6">
        <v>44664</v>
      </c>
      <c r="C1182" t="s">
        <v>14952</v>
      </c>
      <c r="D1182" t="s">
        <v>446</v>
      </c>
      <c r="E1182">
        <v>188288498.40000001</v>
      </c>
      <c r="F1182">
        <v>183501786.80000001</v>
      </c>
      <c r="G1182">
        <v>6.7993382103904404E-2</v>
      </c>
      <c r="H1182">
        <v>8.4138889999999993</v>
      </c>
      <c r="I1182">
        <v>6.707071</v>
      </c>
      <c r="J1182">
        <v>5.5358689999999999</v>
      </c>
      <c r="K1182">
        <v>5.5358689999999999</v>
      </c>
      <c r="L1182">
        <v>283.85819999999899</v>
      </c>
      <c r="M1182">
        <v>285</v>
      </c>
      <c r="N1182">
        <v>6.6776879999999998</v>
      </c>
      <c r="O1182">
        <v>-1.4482999999999999</v>
      </c>
      <c r="P1182">
        <v>-2.29361426404708</v>
      </c>
      <c r="Q1182">
        <v>-7.9612287395129897</v>
      </c>
      <c r="R1182">
        <v>97.01</v>
      </c>
      <c r="S1182">
        <v>97.76</v>
      </c>
      <c r="T1182">
        <v>97.01</v>
      </c>
      <c r="U1182">
        <v>97.76</v>
      </c>
      <c r="V1182" t="s">
        <v>11987</v>
      </c>
      <c r="W1182" t="s">
        <v>5288</v>
      </c>
      <c r="X1182" t="s">
        <v>2736</v>
      </c>
      <c r="Y1182" t="s">
        <v>12104</v>
      </c>
      <c r="Z1182" t="s">
        <v>753</v>
      </c>
      <c r="AA1182" t="s">
        <v>11839</v>
      </c>
      <c r="AB1182" t="s">
        <v>753</v>
      </c>
      <c r="AC1182">
        <v>97.457778000000005</v>
      </c>
      <c r="AD1182">
        <v>0.44777800000000001</v>
      </c>
      <c r="AE1182" s="6">
        <v>44091</v>
      </c>
      <c r="AF1182" s="6">
        <v>47743</v>
      </c>
      <c r="AG1182" t="s">
        <v>2094</v>
      </c>
      <c r="AH1182">
        <v>8.4138889999999993</v>
      </c>
      <c r="AI1182">
        <v>6.7070712813756304</v>
      </c>
      <c r="AJ1182">
        <v>54.408118000000002</v>
      </c>
      <c r="AK1182">
        <v>5.5358689571575601</v>
      </c>
      <c r="AL1182">
        <v>285</v>
      </c>
      <c r="AM1182">
        <v>281</v>
      </c>
      <c r="AN1182">
        <v>5.2</v>
      </c>
      <c r="AO1182" t="s">
        <v>11991</v>
      </c>
      <c r="AP1182">
        <v>1</v>
      </c>
      <c r="AQ1182">
        <v>3</v>
      </c>
      <c r="AR1182">
        <v>50.253049195743998</v>
      </c>
      <c r="AS1182">
        <v>7.5598188704731201E-2</v>
      </c>
      <c r="AT1182">
        <v>1.14815608469733</v>
      </c>
      <c r="AU1182">
        <v>0.633347978455432</v>
      </c>
      <c r="AV1182">
        <v>1.6942715219448701</v>
      </c>
    </row>
    <row r="1183" spans="1:48" x14ac:dyDescent="0.25">
      <c r="A1183" t="s">
        <v>14953</v>
      </c>
      <c r="B1183" s="6">
        <v>44664</v>
      </c>
      <c r="C1183" t="s">
        <v>14954</v>
      </c>
      <c r="D1183" t="s">
        <v>446</v>
      </c>
      <c r="E1183">
        <v>188288498.40000001</v>
      </c>
      <c r="F1183">
        <v>190182104.5</v>
      </c>
      <c r="G1183">
        <v>7.0468657173899898E-2</v>
      </c>
      <c r="H1183">
        <v>7.5861109999999998</v>
      </c>
      <c r="I1183">
        <v>6.0274400000000004</v>
      </c>
      <c r="J1183">
        <v>5.5307279999999999</v>
      </c>
      <c r="K1183">
        <v>5.5307279999999999</v>
      </c>
      <c r="L1183">
        <v>283.06819999999999</v>
      </c>
      <c r="M1183">
        <v>284</v>
      </c>
      <c r="N1183">
        <v>5.9984929999999999</v>
      </c>
      <c r="O1183">
        <v>0.18400000000000599</v>
      </c>
      <c r="P1183">
        <v>-2.5688132861614901</v>
      </c>
      <c r="Q1183">
        <v>-6.4328931701419902</v>
      </c>
      <c r="R1183">
        <v>98.75</v>
      </c>
      <c r="S1183">
        <v>99.5</v>
      </c>
      <c r="T1183">
        <v>98.75</v>
      </c>
      <c r="U1183">
        <v>99.5</v>
      </c>
      <c r="V1183" t="s">
        <v>11987</v>
      </c>
      <c r="W1183" t="s">
        <v>5284</v>
      </c>
      <c r="X1183" t="s">
        <v>2736</v>
      </c>
      <c r="Y1183" t="s">
        <v>12104</v>
      </c>
      <c r="Z1183" t="s">
        <v>753</v>
      </c>
      <c r="AA1183" t="s">
        <v>11839</v>
      </c>
      <c r="AB1183" t="s">
        <v>753</v>
      </c>
      <c r="AC1183">
        <v>101.00569400000001</v>
      </c>
      <c r="AD1183">
        <v>2.2556940000000001</v>
      </c>
      <c r="AE1183" s="6">
        <v>43788</v>
      </c>
      <c r="AF1183" s="6">
        <v>47441</v>
      </c>
      <c r="AG1183" t="s">
        <v>2094</v>
      </c>
      <c r="AH1183">
        <v>7.5861109999999998</v>
      </c>
      <c r="AI1183">
        <v>6.02744049168047</v>
      </c>
      <c r="AJ1183">
        <v>44.593414000000003</v>
      </c>
      <c r="AK1183">
        <v>5.5307277294883299</v>
      </c>
      <c r="AL1183">
        <v>284</v>
      </c>
      <c r="AM1183">
        <v>281</v>
      </c>
      <c r="AN1183">
        <v>5.45</v>
      </c>
      <c r="AO1183" t="s">
        <v>11991</v>
      </c>
      <c r="AP1183">
        <v>1</v>
      </c>
      <c r="AQ1183">
        <v>3</v>
      </c>
      <c r="AR1183">
        <v>50.253049195743998</v>
      </c>
      <c r="AS1183">
        <v>7.5598188704731201E-2</v>
      </c>
      <c r="AT1183">
        <v>1.14815608469733</v>
      </c>
      <c r="AU1183">
        <v>0.633347978455432</v>
      </c>
      <c r="AV1183">
        <v>1.6942715219448701</v>
      </c>
    </row>
    <row r="1184" spans="1:48" x14ac:dyDescent="0.25">
      <c r="A1184" t="s">
        <v>14955</v>
      </c>
      <c r="B1184" s="6">
        <v>44664</v>
      </c>
      <c r="C1184" t="s">
        <v>14956</v>
      </c>
      <c r="D1184" t="s">
        <v>446</v>
      </c>
      <c r="E1184">
        <v>188288498.40000001</v>
      </c>
      <c r="F1184">
        <v>204951377.09999999</v>
      </c>
      <c r="G1184">
        <v>7.5941153186422999E-2</v>
      </c>
      <c r="H1184">
        <v>5.1305560000000003</v>
      </c>
      <c r="I1184">
        <v>4.1796810000000004</v>
      </c>
      <c r="J1184">
        <v>5.8040500000000002</v>
      </c>
      <c r="K1184">
        <v>5.8040500000000002</v>
      </c>
      <c r="L1184">
        <v>315.15899999999999</v>
      </c>
      <c r="M1184">
        <v>317</v>
      </c>
      <c r="N1184">
        <v>4.1607649999999996</v>
      </c>
      <c r="O1184">
        <v>-0.26850000000000401</v>
      </c>
      <c r="P1184">
        <v>-0.65094376687185795</v>
      </c>
      <c r="Q1184">
        <v>-1.67735390089556</v>
      </c>
      <c r="R1184">
        <v>106.125</v>
      </c>
      <c r="S1184">
        <v>106.875</v>
      </c>
      <c r="T1184">
        <v>106.125</v>
      </c>
      <c r="U1184">
        <v>106.875</v>
      </c>
      <c r="V1184" t="s">
        <v>11987</v>
      </c>
      <c r="W1184" t="s">
        <v>5279</v>
      </c>
      <c r="X1184" t="s">
        <v>2736</v>
      </c>
      <c r="Y1184" t="s">
        <v>12104</v>
      </c>
      <c r="Z1184" t="s">
        <v>753</v>
      </c>
      <c r="AA1184" t="s">
        <v>11839</v>
      </c>
      <c r="AB1184" t="s">
        <v>753</v>
      </c>
      <c r="AC1184">
        <v>108.849653</v>
      </c>
      <c r="AD1184">
        <v>2.724653</v>
      </c>
      <c r="AE1184" s="6">
        <v>43987</v>
      </c>
      <c r="AF1184" s="6">
        <v>46543</v>
      </c>
      <c r="AG1184" t="s">
        <v>2094</v>
      </c>
      <c r="AH1184">
        <v>1.1305559999999999</v>
      </c>
      <c r="AI1184">
        <v>1.0635096821393399</v>
      </c>
      <c r="AJ1184">
        <v>2.2562500000000001</v>
      </c>
      <c r="AK1184">
        <v>4.2913393661004697</v>
      </c>
      <c r="AL1184">
        <v>250</v>
      </c>
      <c r="AM1184">
        <v>212</v>
      </c>
      <c r="AN1184">
        <v>7.375</v>
      </c>
      <c r="AO1184" t="s">
        <v>11991</v>
      </c>
      <c r="AP1184">
        <v>1</v>
      </c>
      <c r="AQ1184">
        <v>3</v>
      </c>
      <c r="AR1184">
        <v>50.253049195743998</v>
      </c>
      <c r="AS1184">
        <v>7.5598188704731201E-2</v>
      </c>
      <c r="AT1184">
        <v>1.14815608469733</v>
      </c>
      <c r="AU1184">
        <v>0.633347978455432</v>
      </c>
      <c r="AV1184">
        <v>1.6942715219448701</v>
      </c>
    </row>
    <row r="1185" spans="1:48" x14ac:dyDescent="0.25">
      <c r="A1185" t="s">
        <v>14957</v>
      </c>
      <c r="B1185" s="6">
        <v>44664</v>
      </c>
      <c r="C1185" t="s">
        <v>14958</v>
      </c>
      <c r="D1185" t="s">
        <v>280</v>
      </c>
      <c r="E1185">
        <v>176991188.80000001</v>
      </c>
      <c r="F1185">
        <v>146653178.69999999</v>
      </c>
      <c r="G1185">
        <v>5.4339773964111E-2</v>
      </c>
      <c r="H1185">
        <v>10.369444</v>
      </c>
      <c r="I1185">
        <v>9.1976750000000003</v>
      </c>
      <c r="J1185">
        <v>3.7898230000000002</v>
      </c>
      <c r="K1185">
        <v>3.7898230000000002</v>
      </c>
      <c r="L1185">
        <v>108.7368</v>
      </c>
      <c r="M1185">
        <v>109</v>
      </c>
      <c r="N1185">
        <v>9.1714079999999996</v>
      </c>
      <c r="O1185">
        <v>-0.34509999999999802</v>
      </c>
      <c r="P1185">
        <v>-3.2964944200396902</v>
      </c>
      <c r="Q1185">
        <v>-11.6867311583815</v>
      </c>
      <c r="R1185">
        <v>82.617500000000007</v>
      </c>
      <c r="S1185">
        <v>83.492500000000007</v>
      </c>
      <c r="T1185">
        <v>82.617500000000007</v>
      </c>
      <c r="U1185">
        <v>83.492500000000007</v>
      </c>
      <c r="V1185" t="s">
        <v>11987</v>
      </c>
      <c r="W1185" t="s">
        <v>7292</v>
      </c>
      <c r="X1185" t="s">
        <v>2736</v>
      </c>
      <c r="Y1185" t="s">
        <v>12104</v>
      </c>
      <c r="Z1185" t="s">
        <v>11839</v>
      </c>
      <c r="AA1185" t="s">
        <v>358</v>
      </c>
      <c r="AB1185" t="s">
        <v>11990</v>
      </c>
      <c r="AC1185">
        <v>82.859027999999995</v>
      </c>
      <c r="AD1185">
        <v>0.24152799999999999</v>
      </c>
      <c r="AE1185" s="6">
        <v>44075</v>
      </c>
      <c r="AF1185" s="6">
        <v>48458</v>
      </c>
      <c r="AG1185" t="s">
        <v>2541</v>
      </c>
      <c r="AH1185">
        <v>10.369444</v>
      </c>
      <c r="AI1185">
        <v>9.1976745966626297</v>
      </c>
      <c r="AJ1185">
        <v>95.068472</v>
      </c>
      <c r="AK1185">
        <v>3.7898234160176201</v>
      </c>
      <c r="AL1185">
        <v>109</v>
      </c>
      <c r="AM1185">
        <v>104</v>
      </c>
      <c r="AN1185">
        <v>1.85</v>
      </c>
      <c r="AO1185" t="s">
        <v>11991</v>
      </c>
      <c r="AP1185">
        <v>1</v>
      </c>
      <c r="AQ1185">
        <v>2</v>
      </c>
      <c r="AR1185">
        <v>46.317415432445202</v>
      </c>
      <c r="AS1185">
        <v>1.49522344936343E-2</v>
      </c>
      <c r="AT1185">
        <v>-0.146880075482272</v>
      </c>
      <c r="AU1185">
        <v>-2.3167676195391999E-2</v>
      </c>
      <c r="AV1185">
        <v>0.23765178908988099</v>
      </c>
    </row>
    <row r="1186" spans="1:48" x14ac:dyDescent="0.25">
      <c r="A1186" t="s">
        <v>14959</v>
      </c>
      <c r="B1186" s="6">
        <v>44664</v>
      </c>
      <c r="C1186" t="s">
        <v>14960</v>
      </c>
      <c r="D1186" t="s">
        <v>280</v>
      </c>
      <c r="E1186">
        <v>235360623</v>
      </c>
      <c r="F1186">
        <v>220578667.30000001</v>
      </c>
      <c r="G1186">
        <v>8.1731572600309402E-2</v>
      </c>
      <c r="H1186">
        <v>7.7611109999999996</v>
      </c>
      <c r="I1186">
        <v>6.8693010000000001</v>
      </c>
      <c r="J1186">
        <v>3.6537220000000001</v>
      </c>
      <c r="K1186">
        <v>3.6537220000000001</v>
      </c>
      <c r="L1186">
        <v>95.425899999999999</v>
      </c>
      <c r="M1186">
        <v>95</v>
      </c>
      <c r="N1186">
        <v>6.8363290000000001</v>
      </c>
      <c r="O1186">
        <v>0.14620000000000699</v>
      </c>
      <c r="P1186">
        <v>-2.2513576187284401</v>
      </c>
      <c r="Q1186">
        <v>-8.0623264594209001</v>
      </c>
      <c r="R1186">
        <v>93.0625</v>
      </c>
      <c r="S1186">
        <v>93.9375</v>
      </c>
      <c r="T1186">
        <v>93.0625</v>
      </c>
      <c r="U1186">
        <v>93.9375</v>
      </c>
      <c r="V1186" t="s">
        <v>11987</v>
      </c>
      <c r="W1186" t="s">
        <v>7289</v>
      </c>
      <c r="X1186" t="s">
        <v>2736</v>
      </c>
      <c r="Y1186" t="s">
        <v>12104</v>
      </c>
      <c r="Z1186" t="s">
        <v>11839</v>
      </c>
      <c r="AA1186" t="s">
        <v>358</v>
      </c>
      <c r="AB1186" t="s">
        <v>11990</v>
      </c>
      <c r="AC1186">
        <v>93.719443999999996</v>
      </c>
      <c r="AD1186">
        <v>0.65694399999999997</v>
      </c>
      <c r="AE1186" s="6">
        <v>43852</v>
      </c>
      <c r="AF1186" s="6">
        <v>47505</v>
      </c>
      <c r="AG1186" t="s">
        <v>2541</v>
      </c>
      <c r="AH1186">
        <v>7.7611109999999996</v>
      </c>
      <c r="AI1186">
        <v>6.8693008610494202</v>
      </c>
      <c r="AJ1186">
        <v>54.047210999999997</v>
      </c>
      <c r="AK1186">
        <v>3.6537224811815601</v>
      </c>
      <c r="AL1186">
        <v>95</v>
      </c>
      <c r="AM1186">
        <v>93</v>
      </c>
      <c r="AN1186">
        <v>2.75</v>
      </c>
      <c r="AO1186" t="s">
        <v>11991</v>
      </c>
      <c r="AP1186">
        <v>1</v>
      </c>
      <c r="AQ1186">
        <v>3</v>
      </c>
      <c r="AR1186">
        <v>46.317415432445202</v>
      </c>
      <c r="AS1186">
        <v>1.49522344936343E-2</v>
      </c>
      <c r="AT1186">
        <v>-0.146880075482272</v>
      </c>
      <c r="AU1186">
        <v>-2.3167676195391999E-2</v>
      </c>
      <c r="AV1186">
        <v>0.23765178908988099</v>
      </c>
    </row>
    <row r="1187" spans="1:48" x14ac:dyDescent="0.25">
      <c r="A1187" t="s">
        <v>14961</v>
      </c>
      <c r="B1187" s="6">
        <v>44664</v>
      </c>
      <c r="C1187" t="s">
        <v>14962</v>
      </c>
      <c r="D1187" t="s">
        <v>280</v>
      </c>
      <c r="E1187">
        <v>112973098.8</v>
      </c>
      <c r="F1187">
        <v>124795262.5</v>
      </c>
      <c r="G1187">
        <v>4.6240704881931903E-2</v>
      </c>
      <c r="H1187">
        <v>21.605556</v>
      </c>
      <c r="I1187">
        <v>13.149886</v>
      </c>
      <c r="J1187">
        <v>4.5429709999999996</v>
      </c>
      <c r="K1187">
        <v>4.5429709999999996</v>
      </c>
      <c r="L1187">
        <v>159.63889999999901</v>
      </c>
      <c r="M1187">
        <v>160</v>
      </c>
      <c r="N1187">
        <v>12.921874000000001</v>
      </c>
      <c r="O1187">
        <v>-4.3400000000004497E-2</v>
      </c>
      <c r="P1187">
        <v>-4.8061049005065302</v>
      </c>
      <c r="Q1187">
        <v>-15.843188845532399</v>
      </c>
      <c r="R1187">
        <v>108.39375</v>
      </c>
      <c r="S1187">
        <v>109.66175</v>
      </c>
      <c r="T1187">
        <v>108.39375</v>
      </c>
      <c r="U1187">
        <v>109.66175</v>
      </c>
      <c r="V1187" t="s">
        <v>11987</v>
      </c>
      <c r="W1187" t="s">
        <v>7295</v>
      </c>
      <c r="X1187" t="s">
        <v>2736</v>
      </c>
      <c r="Y1187" t="s">
        <v>12104</v>
      </c>
      <c r="Z1187" t="s">
        <v>11894</v>
      </c>
      <c r="AA1187" t="s">
        <v>358</v>
      </c>
      <c r="AB1187" t="s">
        <v>11990</v>
      </c>
      <c r="AC1187">
        <v>110.464583</v>
      </c>
      <c r="AD1187">
        <v>2.0708329999999999</v>
      </c>
      <c r="AE1187" s="6">
        <v>41604</v>
      </c>
      <c r="AF1187" s="6">
        <v>52561</v>
      </c>
      <c r="AG1187" t="s">
        <v>2541</v>
      </c>
      <c r="AH1187">
        <v>21.605556</v>
      </c>
      <c r="AI1187">
        <v>13.1498856130971</v>
      </c>
      <c r="AJ1187">
        <v>237.73618200000001</v>
      </c>
      <c r="AK1187">
        <v>4.54297143957288</v>
      </c>
      <c r="AL1187">
        <v>160</v>
      </c>
      <c r="AM1187">
        <v>199</v>
      </c>
      <c r="AN1187">
        <v>5.25</v>
      </c>
      <c r="AO1187" t="s">
        <v>11991</v>
      </c>
      <c r="AP1187">
        <v>1</v>
      </c>
      <c r="AQ1187">
        <v>3</v>
      </c>
      <c r="AR1187">
        <v>46.317415432445202</v>
      </c>
      <c r="AS1187">
        <v>1.49522344936343E-2</v>
      </c>
      <c r="AT1187">
        <v>-0.146880075482272</v>
      </c>
      <c r="AU1187">
        <v>-2.3167676195391999E-2</v>
      </c>
      <c r="AV1187">
        <v>0.23765178908988099</v>
      </c>
    </row>
    <row r="1188" spans="1:48" x14ac:dyDescent="0.25">
      <c r="A1188" t="s">
        <v>14963</v>
      </c>
      <c r="B1188" s="6">
        <v>44664</v>
      </c>
      <c r="C1188" t="s">
        <v>14964</v>
      </c>
      <c r="D1188" t="s">
        <v>237</v>
      </c>
      <c r="E1188">
        <v>97048913.099999994</v>
      </c>
      <c r="F1188">
        <v>101968079.59999999</v>
      </c>
      <c r="G1188">
        <v>3.7782490953703798E-2</v>
      </c>
      <c r="H1188">
        <v>8.1495920000000002</v>
      </c>
      <c r="I1188">
        <v>5.8948130000000001</v>
      </c>
      <c r="J1188">
        <v>5.8797490000000003</v>
      </c>
      <c r="K1188">
        <v>5.8797490000000003</v>
      </c>
      <c r="L1188">
        <v>318.15809999999999</v>
      </c>
      <c r="M1188">
        <v>320</v>
      </c>
      <c r="N1188">
        <v>5.8741820000000002</v>
      </c>
      <c r="O1188">
        <v>5.55000000000083E-2</v>
      </c>
      <c r="P1188">
        <v>2.29817331515018</v>
      </c>
      <c r="Q1188">
        <v>-8.0277187356070403</v>
      </c>
      <c r="R1188">
        <v>101.9875</v>
      </c>
      <c r="S1188">
        <v>103.0275</v>
      </c>
      <c r="T1188">
        <v>91.686762000000002</v>
      </c>
      <c r="U1188">
        <v>92.621723000000003</v>
      </c>
      <c r="V1188" t="s">
        <v>11987</v>
      </c>
      <c r="W1188" t="s">
        <v>5738</v>
      </c>
      <c r="X1188" t="s">
        <v>2736</v>
      </c>
      <c r="Y1188" t="s">
        <v>12104</v>
      </c>
      <c r="Z1188" t="s">
        <v>11839</v>
      </c>
      <c r="AA1188" t="s">
        <v>256</v>
      </c>
      <c r="AB1188" t="s">
        <v>11990</v>
      </c>
      <c r="AC1188">
        <v>94.456806</v>
      </c>
      <c r="AD1188">
        <v>3.0812499999999998</v>
      </c>
      <c r="AE1188" s="6">
        <v>43214</v>
      </c>
      <c r="AF1188" s="6">
        <v>49423</v>
      </c>
      <c r="AG1188" t="s">
        <v>1097</v>
      </c>
      <c r="AH1188">
        <v>8.1306820000000002</v>
      </c>
      <c r="AI1188">
        <v>5.8865334590545304</v>
      </c>
      <c r="AJ1188">
        <v>52.809843000000001</v>
      </c>
      <c r="AK1188">
        <v>5.8791158710829299</v>
      </c>
      <c r="AL1188">
        <v>320</v>
      </c>
      <c r="AM1188">
        <v>315</v>
      </c>
      <c r="AN1188">
        <v>6.375</v>
      </c>
      <c r="AO1188" t="s">
        <v>11991</v>
      </c>
      <c r="AP1188">
        <v>0.89900000000000002</v>
      </c>
      <c r="AQ1188">
        <v>4</v>
      </c>
      <c r="AR1188">
        <v>37.141771820741702</v>
      </c>
      <c r="AS1188">
        <v>2.3610904959824E-2</v>
      </c>
      <c r="AT1188">
        <v>-1.6900604443009101E-2</v>
      </c>
      <c r="AU1188">
        <v>5.20267166526764E-2</v>
      </c>
      <c r="AV1188">
        <v>2.1526072046029401</v>
      </c>
    </row>
    <row r="1189" spans="1:48" x14ac:dyDescent="0.25">
      <c r="A1189" t="s">
        <v>16616</v>
      </c>
      <c r="B1189" s="6">
        <v>44664</v>
      </c>
      <c r="C1189" t="s">
        <v>16617</v>
      </c>
      <c r="D1189" t="s">
        <v>360</v>
      </c>
      <c r="E1189">
        <v>43933982.799999997</v>
      </c>
      <c r="F1189">
        <v>40701326.5</v>
      </c>
      <c r="G1189">
        <v>1.50811656568039E-2</v>
      </c>
      <c r="H1189">
        <v>9.0694440000000007</v>
      </c>
      <c r="I1189">
        <v>7.4614820000000002</v>
      </c>
      <c r="J1189">
        <v>4.7079009999999997</v>
      </c>
      <c r="K1189">
        <v>4.7079009999999997</v>
      </c>
      <c r="L1189">
        <v>201.279899999999</v>
      </c>
      <c r="M1189">
        <v>202</v>
      </c>
      <c r="N1189">
        <v>7.4352660000000004</v>
      </c>
      <c r="O1189">
        <v>-9.1399999999996998E-2</v>
      </c>
      <c r="P1189">
        <v>0.79941649406367599</v>
      </c>
      <c r="Q1189">
        <v>-6.1565954983231501</v>
      </c>
      <c r="R1189">
        <v>91.081249999999997</v>
      </c>
      <c r="S1189">
        <v>92.078249999999997</v>
      </c>
      <c r="T1189">
        <v>91.081249999999997</v>
      </c>
      <c r="U1189">
        <v>92.078249999999997</v>
      </c>
      <c r="V1189" t="s">
        <v>11987</v>
      </c>
      <c r="W1189" t="s">
        <v>16535</v>
      </c>
      <c r="X1189" t="s">
        <v>2736</v>
      </c>
      <c r="Y1189" t="s">
        <v>12104</v>
      </c>
      <c r="Z1189" t="s">
        <v>11838</v>
      </c>
      <c r="AA1189" t="s">
        <v>256</v>
      </c>
      <c r="AB1189" t="s">
        <v>11990</v>
      </c>
      <c r="AC1189">
        <v>92.642014000000003</v>
      </c>
      <c r="AD1189">
        <v>1.560764</v>
      </c>
      <c r="AE1189" s="6">
        <v>44329</v>
      </c>
      <c r="AF1189" s="6">
        <v>47981</v>
      </c>
      <c r="AG1189" t="s">
        <v>16544</v>
      </c>
      <c r="AH1189">
        <v>9.0694440000000007</v>
      </c>
      <c r="AI1189">
        <v>7.4614824227907004</v>
      </c>
      <c r="AJ1189">
        <v>66.232230000000001</v>
      </c>
      <c r="AK1189">
        <v>4.7079011668418902</v>
      </c>
      <c r="AL1189">
        <v>202</v>
      </c>
      <c r="AM1189">
        <v>198</v>
      </c>
      <c r="AN1189">
        <v>3.625</v>
      </c>
      <c r="AO1189" t="s">
        <v>11991</v>
      </c>
      <c r="AP1189">
        <v>1</v>
      </c>
      <c r="AQ1189">
        <v>4</v>
      </c>
      <c r="AR1189">
        <v>39.670208748787303</v>
      </c>
      <c r="AS1189">
        <v>4.7860599187792702E-2</v>
      </c>
      <c r="AT1189">
        <v>0.36204030215595301</v>
      </c>
      <c r="AU1189">
        <v>0.215847244136952</v>
      </c>
      <c r="AV1189">
        <v>2.3865913234779299</v>
      </c>
    </row>
    <row r="1190" spans="1:48" x14ac:dyDescent="0.25">
      <c r="A1190" t="s">
        <v>14965</v>
      </c>
      <c r="B1190" s="6">
        <v>44664</v>
      </c>
      <c r="C1190" t="s">
        <v>14966</v>
      </c>
      <c r="D1190" t="s">
        <v>446</v>
      </c>
      <c r="E1190">
        <v>84729824.400000006</v>
      </c>
      <c r="F1190">
        <v>81535981.099999994</v>
      </c>
      <c r="G1190">
        <v>3.0211733721762401E-2</v>
      </c>
      <c r="H1190">
        <v>5.4611109999999998</v>
      </c>
      <c r="I1190">
        <v>4.5465900000000001</v>
      </c>
      <c r="J1190">
        <v>6.87174</v>
      </c>
      <c r="K1190">
        <v>6.87174</v>
      </c>
      <c r="L1190">
        <v>421.0521</v>
      </c>
      <c r="M1190">
        <v>422</v>
      </c>
      <c r="N1190">
        <v>4.5261870000000002</v>
      </c>
      <c r="O1190">
        <v>7.2000000000071998E-3</v>
      </c>
      <c r="P1190">
        <v>0.76498012190577802</v>
      </c>
      <c r="Q1190">
        <v>-4.8032492736493104</v>
      </c>
      <c r="R1190">
        <v>95.987499999999997</v>
      </c>
      <c r="S1190">
        <v>97.204499999999996</v>
      </c>
      <c r="T1190">
        <v>95.987499999999997</v>
      </c>
      <c r="U1190">
        <v>97.204499999999996</v>
      </c>
      <c r="V1190" t="s">
        <v>11987</v>
      </c>
      <c r="W1190" t="s">
        <v>10733</v>
      </c>
      <c r="X1190" t="s">
        <v>2736</v>
      </c>
      <c r="Y1190" t="s">
        <v>12104</v>
      </c>
      <c r="Z1190" t="s">
        <v>753</v>
      </c>
      <c r="AA1190" t="s">
        <v>11839</v>
      </c>
      <c r="AB1190" t="s">
        <v>753</v>
      </c>
      <c r="AC1190">
        <v>96.230556000000007</v>
      </c>
      <c r="AD1190">
        <v>0.24305599999999999</v>
      </c>
      <c r="AE1190" s="6">
        <v>43012</v>
      </c>
      <c r="AF1190" s="6">
        <v>46664</v>
      </c>
      <c r="AG1190" t="s">
        <v>1199</v>
      </c>
      <c r="AH1190">
        <v>5.4611109999999998</v>
      </c>
      <c r="AI1190">
        <v>4.5465898116181798</v>
      </c>
      <c r="AJ1190">
        <v>24.9438</v>
      </c>
      <c r="AK1190">
        <v>6.87174043107286</v>
      </c>
      <c r="AL1190">
        <v>422</v>
      </c>
      <c r="AM1190">
        <v>417</v>
      </c>
      <c r="AN1190">
        <v>6.25</v>
      </c>
      <c r="AO1190" t="s">
        <v>11991</v>
      </c>
      <c r="AP1190">
        <v>1</v>
      </c>
      <c r="AQ1190">
        <v>3</v>
      </c>
      <c r="AR1190">
        <v>48.934379219527798</v>
      </c>
      <c r="AS1190">
        <v>6.8814831498563905E-2</v>
      </c>
      <c r="AT1190">
        <v>0.81271013346461896</v>
      </c>
      <c r="AU1190">
        <v>0.39365121627340399</v>
      </c>
      <c r="AV1190">
        <v>-4.9626189567887504</v>
      </c>
    </row>
    <row r="1191" spans="1:48" x14ac:dyDescent="0.25">
      <c r="A1191" t="s">
        <v>14967</v>
      </c>
      <c r="B1191" s="6">
        <v>44664</v>
      </c>
      <c r="C1191" t="s">
        <v>14968</v>
      </c>
      <c r="D1191" t="s">
        <v>212</v>
      </c>
      <c r="E1191">
        <v>56486549.399999999</v>
      </c>
      <c r="F1191">
        <v>37502361.799999997</v>
      </c>
      <c r="G1191">
        <v>1.38958451523168E-2</v>
      </c>
      <c r="H1191">
        <v>2.266667</v>
      </c>
      <c r="I1191">
        <v>1.705651</v>
      </c>
      <c r="J1191">
        <v>31.675270999999999</v>
      </c>
      <c r="K1191">
        <v>31.675270999999999</v>
      </c>
      <c r="L1191">
        <v>2927.3071</v>
      </c>
      <c r="M1191">
        <v>2929</v>
      </c>
      <c r="N1191">
        <v>1.6985030000000001</v>
      </c>
      <c r="O1191">
        <v>0.17180000000001</v>
      </c>
      <c r="P1191">
        <v>0.60401983387321501</v>
      </c>
      <c r="Q1191">
        <v>-24.962208632655098</v>
      </c>
      <c r="R1191">
        <v>64</v>
      </c>
      <c r="S1191">
        <v>67</v>
      </c>
      <c r="T1191">
        <v>64</v>
      </c>
      <c r="U1191">
        <v>67</v>
      </c>
      <c r="V1191" t="s">
        <v>11987</v>
      </c>
      <c r="W1191" t="s">
        <v>10774</v>
      </c>
      <c r="X1191" t="s">
        <v>2736</v>
      </c>
      <c r="Y1191" t="s">
        <v>12104</v>
      </c>
      <c r="Z1191" t="s">
        <v>11815</v>
      </c>
      <c r="AA1191" t="s">
        <v>11839</v>
      </c>
      <c r="AB1191" t="s">
        <v>11815</v>
      </c>
      <c r="AC1191">
        <v>66.391666999999998</v>
      </c>
      <c r="AD1191">
        <v>2.391667</v>
      </c>
      <c r="AE1191" s="6">
        <v>43670</v>
      </c>
      <c r="AF1191" s="6">
        <v>45497</v>
      </c>
      <c r="AG1191" t="s">
        <v>1281</v>
      </c>
      <c r="AH1191">
        <v>2.266667</v>
      </c>
      <c r="AI1191">
        <v>1.70565080551375</v>
      </c>
      <c r="AJ1191">
        <v>3.908007</v>
      </c>
      <c r="AK1191">
        <v>31.675271481869299</v>
      </c>
      <c r="AL1191">
        <v>2929</v>
      </c>
      <c r="AM1191">
        <v>2907</v>
      </c>
      <c r="AN1191">
        <v>10.25</v>
      </c>
      <c r="AO1191" t="s">
        <v>11991</v>
      </c>
      <c r="AP1191">
        <v>1</v>
      </c>
      <c r="AQ1191">
        <v>3</v>
      </c>
      <c r="AR1191">
        <v>43.546880508271101</v>
      </c>
      <c r="AS1191">
        <v>2.1193145231833899E-2</v>
      </c>
      <c r="AT1191">
        <v>-7.5857154917102307E-2</v>
      </c>
      <c r="AU1191">
        <v>3.0266879100771801E-2</v>
      </c>
      <c r="AV1191">
        <v>-0.58718871611115697</v>
      </c>
    </row>
    <row r="1192" spans="1:48" x14ac:dyDescent="0.25">
      <c r="A1192" t="s">
        <v>18666</v>
      </c>
      <c r="B1192" s="6">
        <v>44664</v>
      </c>
      <c r="C1192" t="s">
        <v>18667</v>
      </c>
      <c r="D1192" t="s">
        <v>237</v>
      </c>
      <c r="E1192">
        <v>65900974.200000003</v>
      </c>
      <c r="F1192">
        <v>61742256.299999997</v>
      </c>
      <c r="G1192">
        <v>2.28775147082486E-2</v>
      </c>
      <c r="H1192">
        <v>4.588889</v>
      </c>
      <c r="I1192">
        <v>3.942599</v>
      </c>
      <c r="J1192">
        <v>6.7853820000000002</v>
      </c>
      <c r="K1192">
        <v>6.7853820000000002</v>
      </c>
      <c r="L1192">
        <v>415.36489999999998</v>
      </c>
      <c r="M1192">
        <v>416</v>
      </c>
      <c r="N1192">
        <v>3.9222229999999998</v>
      </c>
      <c r="O1192">
        <v>-4.1899999999994698E-2</v>
      </c>
      <c r="P1192">
        <v>-1.0202252031829999</v>
      </c>
      <c r="Q1192">
        <v>-5.8741793910826701</v>
      </c>
      <c r="R1192">
        <v>91.674999999999997</v>
      </c>
      <c r="S1192">
        <v>92.665000000000006</v>
      </c>
      <c r="T1192">
        <v>91.674999999999997</v>
      </c>
      <c r="U1192">
        <v>92.665000000000006</v>
      </c>
      <c r="V1192" t="s">
        <v>11987</v>
      </c>
      <c r="W1192" t="s">
        <v>18037</v>
      </c>
      <c r="X1192" t="s">
        <v>2736</v>
      </c>
      <c r="Y1192" t="s">
        <v>12104</v>
      </c>
      <c r="Z1192" t="s">
        <v>11839</v>
      </c>
      <c r="AA1192" t="s">
        <v>290</v>
      </c>
      <c r="AB1192" t="s">
        <v>753</v>
      </c>
      <c r="AC1192">
        <v>93.689443999999995</v>
      </c>
      <c r="AD1192">
        <v>2.0144440000000001</v>
      </c>
      <c r="AE1192" s="6">
        <v>44459</v>
      </c>
      <c r="AF1192" s="6">
        <v>46346</v>
      </c>
      <c r="AG1192" t="s">
        <v>18529</v>
      </c>
      <c r="AH1192">
        <v>4.588889</v>
      </c>
      <c r="AI1192">
        <v>3.9425986998843499</v>
      </c>
      <c r="AJ1192">
        <v>18.859984000000001</v>
      </c>
      <c r="AK1192">
        <v>6.7853821202861502</v>
      </c>
      <c r="AL1192">
        <v>416</v>
      </c>
      <c r="AM1192">
        <v>408</v>
      </c>
      <c r="AN1192">
        <v>4.9000000000000004</v>
      </c>
      <c r="AO1192" t="s">
        <v>11991</v>
      </c>
      <c r="AP1192">
        <v>1</v>
      </c>
      <c r="AQ1192">
        <v>3</v>
      </c>
      <c r="AR1192">
        <v>53.210559977036702</v>
      </c>
      <c r="AS1192">
        <v>-0.19440787418206801</v>
      </c>
      <c r="AT1192">
        <v>-2.2747690378955299</v>
      </c>
      <c r="AU1192">
        <v>-1.80806812475354</v>
      </c>
      <c r="AV1192">
        <v>-1.6835206010571599</v>
      </c>
    </row>
    <row r="1193" spans="1:48" x14ac:dyDescent="0.25">
      <c r="A1193" t="s">
        <v>14969</v>
      </c>
      <c r="B1193" s="6">
        <v>44664</v>
      </c>
      <c r="C1193" t="s">
        <v>14970</v>
      </c>
      <c r="D1193" t="s">
        <v>237</v>
      </c>
      <c r="E1193">
        <v>173124841.40000001</v>
      </c>
      <c r="F1193">
        <v>156657543.40000001</v>
      </c>
      <c r="G1193">
        <v>5.8046716572872997E-2</v>
      </c>
      <c r="H1193">
        <v>10.519488000000001</v>
      </c>
      <c r="I1193">
        <v>6.719233</v>
      </c>
      <c r="J1193">
        <v>7.2854349999999997</v>
      </c>
      <c r="K1193">
        <v>7.2854349999999997</v>
      </c>
      <c r="L1193">
        <v>457.87329999999997</v>
      </c>
      <c r="M1193">
        <v>453</v>
      </c>
      <c r="N1193">
        <v>6.6727379999999998</v>
      </c>
      <c r="O1193">
        <v>-0.10200000000000201</v>
      </c>
      <c r="P1193">
        <v>-1.22274883157766</v>
      </c>
      <c r="Q1193">
        <v>-9.1844945840998502</v>
      </c>
      <c r="R1193">
        <v>88.3</v>
      </c>
      <c r="S1193">
        <v>89.66</v>
      </c>
      <c r="T1193">
        <v>85.192899999999995</v>
      </c>
      <c r="U1193">
        <v>86.505043999999998</v>
      </c>
      <c r="V1193" t="s">
        <v>11987</v>
      </c>
      <c r="W1193" t="s">
        <v>11617</v>
      </c>
      <c r="X1193" t="s">
        <v>2736</v>
      </c>
      <c r="Y1193" t="s">
        <v>12104</v>
      </c>
      <c r="Z1193" t="s">
        <v>11838</v>
      </c>
      <c r="AA1193" t="s">
        <v>256</v>
      </c>
      <c r="AB1193" t="s">
        <v>11990</v>
      </c>
      <c r="AC1193">
        <v>87.304096000000001</v>
      </c>
      <c r="AD1193">
        <v>2.1881940000000002</v>
      </c>
      <c r="AE1193" s="6">
        <v>44166</v>
      </c>
      <c r="AF1193" s="6">
        <v>51471</v>
      </c>
      <c r="AG1193" t="s">
        <v>2420</v>
      </c>
      <c r="AH1193">
        <v>10.519488000000001</v>
      </c>
      <c r="AI1193">
        <v>6.7192325280197496</v>
      </c>
      <c r="AJ1193">
        <v>73.342023999999995</v>
      </c>
      <c r="AK1193">
        <v>7.2854348722337301</v>
      </c>
      <c r="AL1193">
        <v>453</v>
      </c>
      <c r="AM1193">
        <v>461</v>
      </c>
      <c r="AN1193">
        <v>5.75</v>
      </c>
      <c r="AO1193" t="s">
        <v>11991</v>
      </c>
      <c r="AP1193">
        <v>0.964812</v>
      </c>
      <c r="AQ1193">
        <v>3</v>
      </c>
      <c r="AR1193">
        <v>55.904172253445502</v>
      </c>
      <c r="AS1193">
        <v>-3.1999999999999999E-5</v>
      </c>
      <c r="AT1193">
        <v>2.0889172857117399E-2</v>
      </c>
      <c r="AU1193">
        <v>1.06924291323409E-2</v>
      </c>
      <c r="AV1193">
        <v>0.120998638733922</v>
      </c>
    </row>
    <row r="1194" spans="1:48" x14ac:dyDescent="0.25">
      <c r="A1194" t="s">
        <v>14971</v>
      </c>
      <c r="B1194" s="6">
        <v>44664</v>
      </c>
      <c r="C1194" t="s">
        <v>14972</v>
      </c>
      <c r="D1194" t="s">
        <v>360</v>
      </c>
      <c r="E1194">
        <v>194564781.59999999</v>
      </c>
      <c r="F1194">
        <v>191432921</v>
      </c>
      <c r="G1194">
        <v>7.0932125352221903E-2</v>
      </c>
      <c r="H1194">
        <v>7.7416669999999996</v>
      </c>
      <c r="I1194">
        <v>6.3076109999999996</v>
      </c>
      <c r="J1194">
        <v>5.183503</v>
      </c>
      <c r="K1194">
        <v>5.183503</v>
      </c>
      <c r="L1194">
        <v>248.39750000000001</v>
      </c>
      <c r="M1194">
        <v>249</v>
      </c>
      <c r="N1194">
        <v>6.2770159999999997</v>
      </c>
      <c r="O1194">
        <v>-0.14680000000000201</v>
      </c>
      <c r="P1194">
        <v>-0.76591304539083105</v>
      </c>
      <c r="Q1194">
        <v>-7.2024068405717898</v>
      </c>
      <c r="R1194">
        <v>97.132499999999993</v>
      </c>
      <c r="S1194">
        <v>98.007499999999993</v>
      </c>
      <c r="T1194">
        <v>97.132499999999993</v>
      </c>
      <c r="U1194">
        <v>98.007499999999993</v>
      </c>
      <c r="V1194" t="s">
        <v>11987</v>
      </c>
      <c r="W1194" t="s">
        <v>10855</v>
      </c>
      <c r="X1194" t="s">
        <v>2736</v>
      </c>
      <c r="Y1194" t="s">
        <v>12104</v>
      </c>
      <c r="Z1194" t="s">
        <v>11839</v>
      </c>
      <c r="AA1194" t="s">
        <v>374</v>
      </c>
      <c r="AB1194" t="s">
        <v>11990</v>
      </c>
      <c r="AC1194">
        <v>98.390325000000004</v>
      </c>
      <c r="AD1194">
        <v>1.257825</v>
      </c>
      <c r="AE1194" s="6">
        <v>43644</v>
      </c>
      <c r="AF1194" s="6">
        <v>47498</v>
      </c>
      <c r="AG1194" t="s">
        <v>1713</v>
      </c>
      <c r="AH1194">
        <v>7.7416669999999996</v>
      </c>
      <c r="AI1194">
        <v>6.30761065435631</v>
      </c>
      <c r="AJ1194">
        <v>47.895381</v>
      </c>
      <c r="AK1194">
        <v>5.18350345311163</v>
      </c>
      <c r="AL1194">
        <v>249</v>
      </c>
      <c r="AM1194">
        <v>246</v>
      </c>
      <c r="AN1194">
        <v>4.8689999999999998</v>
      </c>
      <c r="AO1194" t="s">
        <v>11991</v>
      </c>
      <c r="AP1194">
        <v>1</v>
      </c>
      <c r="AQ1194">
        <v>2</v>
      </c>
      <c r="AR1194">
        <v>75.577309725829707</v>
      </c>
      <c r="AS1194">
        <v>2.45082583988676E-2</v>
      </c>
      <c r="AT1194">
        <v>2.2195019770066399E-2</v>
      </c>
      <c r="AU1194">
        <v>6.0102897604082203E-2</v>
      </c>
      <c r="AV1194">
        <v>2.2923363781593298</v>
      </c>
    </row>
    <row r="1195" spans="1:48" x14ac:dyDescent="0.25">
      <c r="A1195" t="s">
        <v>14973</v>
      </c>
      <c r="B1195" s="6">
        <v>44664</v>
      </c>
      <c r="C1195" t="s">
        <v>14974</v>
      </c>
      <c r="D1195" t="s">
        <v>360</v>
      </c>
      <c r="E1195">
        <v>150630798.40000001</v>
      </c>
      <c r="F1195">
        <v>156608958.19999999</v>
      </c>
      <c r="G1195">
        <v>5.8028714183059098E-2</v>
      </c>
      <c r="H1195">
        <v>2.6583329999999998</v>
      </c>
      <c r="I1195">
        <v>2.439044</v>
      </c>
      <c r="J1195">
        <v>4.1007360000000004</v>
      </c>
      <c r="K1195">
        <v>4.1007360000000004</v>
      </c>
      <c r="L1195">
        <v>161.15860000000001</v>
      </c>
      <c r="M1195">
        <v>159</v>
      </c>
      <c r="N1195">
        <v>2.4256769999999999</v>
      </c>
      <c r="O1195">
        <v>2.6100000000006601E-2</v>
      </c>
      <c r="P1195">
        <v>-0.43294387784641403</v>
      </c>
      <c r="Q1195">
        <v>-3.99560976861089</v>
      </c>
      <c r="R1195">
        <v>102.175</v>
      </c>
      <c r="S1195">
        <v>102.861</v>
      </c>
      <c r="T1195">
        <v>102.175</v>
      </c>
      <c r="U1195">
        <v>102.861</v>
      </c>
      <c r="V1195" t="s">
        <v>11987</v>
      </c>
      <c r="W1195" t="s">
        <v>10850</v>
      </c>
      <c r="X1195" t="s">
        <v>2736</v>
      </c>
      <c r="Y1195" t="s">
        <v>12104</v>
      </c>
      <c r="Z1195" t="s">
        <v>11839</v>
      </c>
      <c r="AA1195" t="s">
        <v>374</v>
      </c>
      <c r="AB1195" t="s">
        <v>11990</v>
      </c>
      <c r="AC1195">
        <v>103.96875</v>
      </c>
      <c r="AD1195">
        <v>1.79375</v>
      </c>
      <c r="AE1195" s="6">
        <v>41669</v>
      </c>
      <c r="AF1195" s="6">
        <v>45641</v>
      </c>
      <c r="AG1195" t="s">
        <v>1713</v>
      </c>
      <c r="AH1195">
        <v>2.4083329999999998</v>
      </c>
      <c r="AI1195">
        <v>2.2237686524304099</v>
      </c>
      <c r="AJ1195">
        <v>6.1404699999999997</v>
      </c>
      <c r="AK1195">
        <v>3.99232894082717</v>
      </c>
      <c r="AL1195">
        <v>153</v>
      </c>
      <c r="AM1195">
        <v>133</v>
      </c>
      <c r="AN1195">
        <v>5.25</v>
      </c>
      <c r="AO1195" t="s">
        <v>11991</v>
      </c>
      <c r="AP1195">
        <v>1</v>
      </c>
      <c r="AQ1195">
        <v>2</v>
      </c>
      <c r="AR1195">
        <v>75.577309725829707</v>
      </c>
      <c r="AS1195">
        <v>2.45082583988676E-2</v>
      </c>
      <c r="AT1195">
        <v>2.2195019770066399E-2</v>
      </c>
      <c r="AU1195">
        <v>6.0102897604082203E-2</v>
      </c>
      <c r="AV1195">
        <v>2.2923363781593298</v>
      </c>
    </row>
    <row r="1196" spans="1:48" x14ac:dyDescent="0.25">
      <c r="A1196" t="s">
        <v>14975</v>
      </c>
      <c r="B1196" s="6">
        <v>44664</v>
      </c>
      <c r="C1196" t="s">
        <v>14976</v>
      </c>
      <c r="D1196" t="s">
        <v>360</v>
      </c>
      <c r="E1196">
        <v>200841064.80000001</v>
      </c>
      <c r="F1196">
        <v>206640350.5</v>
      </c>
      <c r="G1196">
        <v>7.6566972780272705E-2</v>
      </c>
      <c r="H1196">
        <v>3.7833329999999998</v>
      </c>
      <c r="I1196">
        <v>3.3895840000000002</v>
      </c>
      <c r="J1196">
        <v>4.5215610000000002</v>
      </c>
      <c r="K1196">
        <v>4.5215610000000002</v>
      </c>
      <c r="L1196">
        <v>192.36609999999999</v>
      </c>
      <c r="M1196">
        <v>192</v>
      </c>
      <c r="N1196">
        <v>3.370079</v>
      </c>
      <c r="O1196">
        <v>5.6699999999998398E-2</v>
      </c>
      <c r="P1196">
        <v>-0.78550449606074002</v>
      </c>
      <c r="Q1196">
        <v>-5.58630706067538</v>
      </c>
      <c r="R1196">
        <v>101.75</v>
      </c>
      <c r="S1196">
        <v>102.5</v>
      </c>
      <c r="T1196">
        <v>101.75</v>
      </c>
      <c r="U1196">
        <v>102.5</v>
      </c>
      <c r="V1196" t="s">
        <v>11987</v>
      </c>
      <c r="W1196" t="s">
        <v>10854</v>
      </c>
      <c r="X1196" t="s">
        <v>2736</v>
      </c>
      <c r="Y1196" t="s">
        <v>12104</v>
      </c>
      <c r="Z1196" t="s">
        <v>11839</v>
      </c>
      <c r="AA1196" t="s">
        <v>374</v>
      </c>
      <c r="AB1196" t="s">
        <v>11990</v>
      </c>
      <c r="AC1196">
        <v>102.8875</v>
      </c>
      <c r="AD1196">
        <v>1.1375</v>
      </c>
      <c r="AE1196" s="6">
        <v>42341</v>
      </c>
      <c r="AF1196" s="6">
        <v>46052</v>
      </c>
      <c r="AG1196" t="s">
        <v>1713</v>
      </c>
      <c r="AH1196">
        <v>3.5333329999999998</v>
      </c>
      <c r="AI1196">
        <v>3.1833652928118301</v>
      </c>
      <c r="AJ1196">
        <v>12.210801999999999</v>
      </c>
      <c r="AK1196">
        <v>4.47685964564785</v>
      </c>
      <c r="AL1196">
        <v>188</v>
      </c>
      <c r="AM1196">
        <v>177</v>
      </c>
      <c r="AN1196">
        <v>5.25</v>
      </c>
      <c r="AO1196" t="s">
        <v>11991</v>
      </c>
      <c r="AP1196">
        <v>1</v>
      </c>
      <c r="AQ1196">
        <v>2</v>
      </c>
      <c r="AR1196">
        <v>75.577309725829707</v>
      </c>
      <c r="AS1196">
        <v>2.45082583988676E-2</v>
      </c>
      <c r="AT1196">
        <v>2.2195019770066399E-2</v>
      </c>
      <c r="AU1196">
        <v>6.0102897604082203E-2</v>
      </c>
      <c r="AV1196">
        <v>2.2923363781593298</v>
      </c>
    </row>
    <row r="1197" spans="1:48" x14ac:dyDescent="0.25">
      <c r="A1197" t="s">
        <v>14977</v>
      </c>
      <c r="B1197" s="6">
        <v>44664</v>
      </c>
      <c r="C1197" t="s">
        <v>14978</v>
      </c>
      <c r="D1197" t="s">
        <v>360</v>
      </c>
      <c r="E1197">
        <v>219669915.19999999</v>
      </c>
      <c r="F1197">
        <v>219012553</v>
      </c>
      <c r="G1197">
        <v>8.1151276302746905E-2</v>
      </c>
      <c r="H1197">
        <v>27.741667</v>
      </c>
      <c r="I1197">
        <v>12.613567</v>
      </c>
      <c r="J1197">
        <v>6.4670259999999997</v>
      </c>
      <c r="K1197">
        <v>6.4670259999999997</v>
      </c>
      <c r="L1197">
        <v>362.90530000000001</v>
      </c>
      <c r="M1197">
        <v>362</v>
      </c>
      <c r="N1197">
        <v>12.561336000000001</v>
      </c>
      <c r="O1197">
        <v>-0.50789999999999402</v>
      </c>
      <c r="P1197">
        <v>-1.9313581158586799</v>
      </c>
      <c r="Q1197">
        <v>-14.162994772774599</v>
      </c>
      <c r="R1197">
        <v>98.05</v>
      </c>
      <c r="S1197">
        <v>99</v>
      </c>
      <c r="T1197">
        <v>98.05</v>
      </c>
      <c r="U1197">
        <v>99</v>
      </c>
      <c r="V1197" t="s">
        <v>11987</v>
      </c>
      <c r="W1197" t="s">
        <v>10857</v>
      </c>
      <c r="X1197" t="s">
        <v>2736</v>
      </c>
      <c r="Y1197" t="s">
        <v>12104</v>
      </c>
      <c r="Z1197" t="s">
        <v>11839</v>
      </c>
      <c r="AA1197" t="s">
        <v>374</v>
      </c>
      <c r="AB1197" t="s">
        <v>11990</v>
      </c>
      <c r="AC1197">
        <v>99.700749999999999</v>
      </c>
      <c r="AD1197">
        <v>1.6507499999999999</v>
      </c>
      <c r="AE1197" s="6">
        <v>43644</v>
      </c>
      <c r="AF1197" s="6">
        <v>54803</v>
      </c>
      <c r="AG1197" t="s">
        <v>1713</v>
      </c>
      <c r="AH1197">
        <v>27.741667</v>
      </c>
      <c r="AI1197">
        <v>12.613567237302</v>
      </c>
      <c r="AJ1197">
        <v>250.78674599999999</v>
      </c>
      <c r="AK1197">
        <v>6.4670262193358603</v>
      </c>
      <c r="AL1197">
        <v>362</v>
      </c>
      <c r="AM1197">
        <v>386</v>
      </c>
      <c r="AN1197">
        <v>6.39</v>
      </c>
      <c r="AO1197" t="s">
        <v>11991</v>
      </c>
      <c r="AP1197">
        <v>1</v>
      </c>
      <c r="AQ1197">
        <v>2</v>
      </c>
      <c r="AR1197">
        <v>75.577309725829707</v>
      </c>
      <c r="AS1197">
        <v>2.45082583988676E-2</v>
      </c>
      <c r="AT1197">
        <v>2.2195019770066399E-2</v>
      </c>
      <c r="AU1197">
        <v>6.0102897604082203E-2</v>
      </c>
      <c r="AV1197">
        <v>2.2923363781593298</v>
      </c>
    </row>
    <row r="1198" spans="1:48" x14ac:dyDescent="0.25">
      <c r="A1198" t="s">
        <v>14979</v>
      </c>
      <c r="B1198" s="6">
        <v>44664</v>
      </c>
      <c r="C1198" t="s">
        <v>14980</v>
      </c>
      <c r="D1198" t="s">
        <v>360</v>
      </c>
      <c r="E1198">
        <v>175735932</v>
      </c>
      <c r="F1198">
        <v>185749950.59999999</v>
      </c>
      <c r="G1198">
        <v>6.8826399947549105E-2</v>
      </c>
      <c r="H1198">
        <v>21.783332999999999</v>
      </c>
      <c r="I1198">
        <v>11.309968</v>
      </c>
      <c r="J1198">
        <v>6.5102890000000002</v>
      </c>
      <c r="K1198">
        <v>6.5102890000000002</v>
      </c>
      <c r="L1198">
        <v>356.68540000000002</v>
      </c>
      <c r="M1198">
        <v>361</v>
      </c>
      <c r="N1198">
        <v>11.135562</v>
      </c>
      <c r="O1198">
        <v>-5.8199999999997101E-2</v>
      </c>
      <c r="P1198">
        <v>-1.3645153354258599</v>
      </c>
      <c r="Q1198">
        <v>-13.479289763816899</v>
      </c>
      <c r="R1198">
        <v>104.1925</v>
      </c>
      <c r="S1198">
        <v>105.0675</v>
      </c>
      <c r="T1198">
        <v>104.1925</v>
      </c>
      <c r="U1198">
        <v>105.0675</v>
      </c>
      <c r="V1198" t="s">
        <v>11987</v>
      </c>
      <c r="W1198" t="s">
        <v>10856</v>
      </c>
      <c r="X1198" t="s">
        <v>2736</v>
      </c>
      <c r="Y1198" t="s">
        <v>12104</v>
      </c>
      <c r="Z1198" t="s">
        <v>11839</v>
      </c>
      <c r="AA1198" t="s">
        <v>374</v>
      </c>
      <c r="AB1198" t="s">
        <v>11990</v>
      </c>
      <c r="AC1198">
        <v>105.69833300000001</v>
      </c>
      <c r="AD1198">
        <v>1.505833</v>
      </c>
      <c r="AE1198" s="6">
        <v>41669</v>
      </c>
      <c r="AF1198" s="6">
        <v>52626</v>
      </c>
      <c r="AG1198" t="s">
        <v>1713</v>
      </c>
      <c r="AH1198">
        <v>21.283332999999999</v>
      </c>
      <c r="AI1198">
        <v>11.1935715979153</v>
      </c>
      <c r="AJ1198">
        <v>184.46031300000001</v>
      </c>
      <c r="AK1198">
        <v>6.5056948018379703</v>
      </c>
      <c r="AL1198">
        <v>360</v>
      </c>
      <c r="AM1198">
        <v>393</v>
      </c>
      <c r="AN1198">
        <v>6.95</v>
      </c>
      <c r="AO1198" t="s">
        <v>11991</v>
      </c>
      <c r="AP1198">
        <v>1</v>
      </c>
      <c r="AQ1198">
        <v>2</v>
      </c>
      <c r="AR1198">
        <v>75.577309725829707</v>
      </c>
      <c r="AS1198">
        <v>2.45082583988676E-2</v>
      </c>
      <c r="AT1198">
        <v>2.2195019770066399E-2</v>
      </c>
      <c r="AU1198">
        <v>6.0102897604082203E-2</v>
      </c>
      <c r="AV1198">
        <v>2.2923363781593298</v>
      </c>
    </row>
    <row r="1199" spans="1:48" x14ac:dyDescent="0.25">
      <c r="A1199" t="s">
        <v>14981</v>
      </c>
      <c r="B1199" s="6">
        <v>44664</v>
      </c>
      <c r="C1199" t="s">
        <v>14982</v>
      </c>
      <c r="D1199" t="s">
        <v>280</v>
      </c>
      <c r="E1199">
        <v>37657699.600000001</v>
      </c>
      <c r="F1199">
        <v>37991650.299999997</v>
      </c>
      <c r="G1199">
        <v>1.40771424832359E-2</v>
      </c>
      <c r="H1199">
        <v>1.0611109999999999</v>
      </c>
      <c r="I1199">
        <v>1.0325679999999999</v>
      </c>
      <c r="J1199">
        <v>2.2746770000000001</v>
      </c>
      <c r="K1199">
        <v>2.2746770000000001</v>
      </c>
      <c r="L1199">
        <v>56.636600000000001</v>
      </c>
      <c r="M1199">
        <v>54</v>
      </c>
      <c r="N1199">
        <v>1.028335</v>
      </c>
      <c r="O1199">
        <v>0.155799999999994</v>
      </c>
      <c r="P1199">
        <v>-0.38330586896008201</v>
      </c>
      <c r="Q1199">
        <v>-1.7356250169919201</v>
      </c>
      <c r="R1199">
        <v>99.625</v>
      </c>
      <c r="S1199">
        <v>100.625</v>
      </c>
      <c r="T1199">
        <v>99.625</v>
      </c>
      <c r="U1199">
        <v>100.625</v>
      </c>
      <c r="V1199" t="s">
        <v>11987</v>
      </c>
      <c r="W1199" t="s">
        <v>6256</v>
      </c>
      <c r="X1199" t="s">
        <v>2736</v>
      </c>
      <c r="Y1199" t="s">
        <v>12104</v>
      </c>
      <c r="Z1199" t="s">
        <v>12267</v>
      </c>
      <c r="AA1199" t="s">
        <v>11839</v>
      </c>
      <c r="AB1199" t="s">
        <v>11990</v>
      </c>
      <c r="AC1199">
        <v>100.88680600000001</v>
      </c>
      <c r="AD1199">
        <v>1.261806</v>
      </c>
      <c r="AE1199" s="6">
        <v>41404</v>
      </c>
      <c r="AF1199" s="6">
        <v>45056</v>
      </c>
      <c r="AG1199" t="s">
        <v>1403</v>
      </c>
      <c r="AH1199">
        <v>1.0611109999999999</v>
      </c>
      <c r="AI1199">
        <v>1.0325682460597301</v>
      </c>
      <c r="AJ1199">
        <v>2.0879159999999999</v>
      </c>
      <c r="AK1199">
        <v>2.2746771402599499</v>
      </c>
      <c r="AL1199">
        <v>54</v>
      </c>
      <c r="AM1199">
        <v>15</v>
      </c>
      <c r="AN1199">
        <v>2.875</v>
      </c>
      <c r="AO1199" t="s">
        <v>11991</v>
      </c>
      <c r="AP1199">
        <v>1</v>
      </c>
      <c r="AQ1199">
        <v>4</v>
      </c>
      <c r="AR1199">
        <v>25.776476928683199</v>
      </c>
      <c r="AS1199">
        <v>-4.1087665562795098E-2</v>
      </c>
      <c r="AT1199">
        <v>-0.92122019210334405</v>
      </c>
      <c r="AU1199">
        <v>-0.32221259968948202</v>
      </c>
      <c r="AV1199">
        <v>-2.5459130575829101</v>
      </c>
    </row>
    <row r="1200" spans="1:48" x14ac:dyDescent="0.25">
      <c r="A1200" t="s">
        <v>14983</v>
      </c>
      <c r="B1200" s="6">
        <v>44664</v>
      </c>
      <c r="C1200" t="s">
        <v>14984</v>
      </c>
      <c r="D1200" t="s">
        <v>280</v>
      </c>
      <c r="E1200">
        <v>313814164</v>
      </c>
      <c r="F1200">
        <v>276716446.89999998</v>
      </c>
      <c r="G1200">
        <v>0.102532446345119</v>
      </c>
      <c r="H1200">
        <v>27.744444000000001</v>
      </c>
      <c r="I1200">
        <v>16.715558000000001</v>
      </c>
      <c r="J1200">
        <v>4.2203819999999999</v>
      </c>
      <c r="K1200">
        <v>4.2203819999999999</v>
      </c>
      <c r="L1200">
        <v>138.24589999999901</v>
      </c>
      <c r="M1200">
        <v>137</v>
      </c>
      <c r="N1200">
        <v>16.698146000000001</v>
      </c>
      <c r="O1200">
        <v>3.0499999999999899E-2</v>
      </c>
      <c r="P1200">
        <v>-5.3760901794167903</v>
      </c>
      <c r="Q1200">
        <v>-15.240377660365001</v>
      </c>
      <c r="R1200">
        <v>87.284000000000006</v>
      </c>
      <c r="S1200">
        <v>88.284000000000006</v>
      </c>
      <c r="T1200">
        <v>87.284000000000006</v>
      </c>
      <c r="U1200">
        <v>88.284000000000006</v>
      </c>
      <c r="V1200" t="s">
        <v>11987</v>
      </c>
      <c r="W1200" t="s">
        <v>3864</v>
      </c>
      <c r="X1200" t="s">
        <v>2736</v>
      </c>
      <c r="Y1200" t="s">
        <v>12104</v>
      </c>
      <c r="Z1200" t="s">
        <v>12267</v>
      </c>
      <c r="AA1200" t="s">
        <v>11839</v>
      </c>
      <c r="AB1200" t="s">
        <v>11990</v>
      </c>
      <c r="AC1200">
        <v>88.178443999999999</v>
      </c>
      <c r="AD1200">
        <v>0.89444400000000002</v>
      </c>
      <c r="AE1200" s="6">
        <v>43846</v>
      </c>
      <c r="AF1200" s="6">
        <v>54804</v>
      </c>
      <c r="AG1200" t="s">
        <v>1403</v>
      </c>
      <c r="AH1200">
        <v>27.744444000000001</v>
      </c>
      <c r="AI1200">
        <v>16.715558322403702</v>
      </c>
      <c r="AJ1200">
        <v>385.73537299999998</v>
      </c>
      <c r="AK1200">
        <v>4.2203822571761203</v>
      </c>
      <c r="AL1200">
        <v>137</v>
      </c>
      <c r="AM1200">
        <v>163</v>
      </c>
      <c r="AN1200">
        <v>3.5</v>
      </c>
      <c r="AO1200" t="s">
        <v>11991</v>
      </c>
      <c r="AP1200">
        <v>1</v>
      </c>
      <c r="AQ1200">
        <v>4</v>
      </c>
      <c r="AR1200">
        <v>25.776476928683199</v>
      </c>
      <c r="AS1200">
        <v>-4.1087665562795098E-2</v>
      </c>
      <c r="AT1200">
        <v>-0.92122019210334405</v>
      </c>
      <c r="AU1200">
        <v>-0.32221259968948202</v>
      </c>
      <c r="AV1200">
        <v>-2.5459130575829101</v>
      </c>
    </row>
    <row r="1201" spans="1:48" x14ac:dyDescent="0.25">
      <c r="A1201" t="s">
        <v>14985</v>
      </c>
      <c r="B1201" s="6">
        <v>44664</v>
      </c>
      <c r="C1201" t="s">
        <v>14986</v>
      </c>
      <c r="D1201" t="s">
        <v>280</v>
      </c>
      <c r="E1201">
        <v>87867966</v>
      </c>
      <c r="F1201">
        <v>88528196.200000003</v>
      </c>
      <c r="G1201">
        <v>3.2802576908119697E-2</v>
      </c>
      <c r="H1201">
        <v>21.061111</v>
      </c>
      <c r="I1201">
        <v>13.593788</v>
      </c>
      <c r="J1201">
        <v>4.3243359999999997</v>
      </c>
      <c r="K1201">
        <v>4.3243359999999997</v>
      </c>
      <c r="L1201">
        <v>136.81180000000001</v>
      </c>
      <c r="M1201">
        <v>137</v>
      </c>
      <c r="N1201">
        <v>13.346277000000001</v>
      </c>
      <c r="O1201">
        <v>0.266100000000002</v>
      </c>
      <c r="P1201">
        <v>-3.4384171798877601</v>
      </c>
      <c r="Q1201">
        <v>-15.112048575652899</v>
      </c>
      <c r="R1201">
        <v>98.831249999999997</v>
      </c>
      <c r="S1201">
        <v>100.69325000000001</v>
      </c>
      <c r="T1201">
        <v>98.831249999999997</v>
      </c>
      <c r="U1201">
        <v>100.69325000000001</v>
      </c>
      <c r="V1201" t="s">
        <v>11987</v>
      </c>
      <c r="W1201" t="s">
        <v>6259</v>
      </c>
      <c r="X1201" t="s">
        <v>2736</v>
      </c>
      <c r="Y1201" t="s">
        <v>12104</v>
      </c>
      <c r="Z1201" t="s">
        <v>12267</v>
      </c>
      <c r="AA1201" t="s">
        <v>11839</v>
      </c>
      <c r="AB1201" t="s">
        <v>11990</v>
      </c>
      <c r="AC1201">
        <v>100.751389</v>
      </c>
      <c r="AD1201">
        <v>1.920139</v>
      </c>
      <c r="AE1201" s="6">
        <v>41404</v>
      </c>
      <c r="AF1201" s="6">
        <v>52361</v>
      </c>
      <c r="AG1201" t="s">
        <v>1403</v>
      </c>
      <c r="AH1201">
        <v>21.061111</v>
      </c>
      <c r="AI1201">
        <v>13.593788100607901</v>
      </c>
      <c r="AJ1201">
        <v>246.791324</v>
      </c>
      <c r="AK1201">
        <v>4.3243356838007596</v>
      </c>
      <c r="AL1201">
        <v>137</v>
      </c>
      <c r="AM1201">
        <v>178</v>
      </c>
      <c r="AN1201">
        <v>4.375</v>
      </c>
      <c r="AO1201" t="s">
        <v>11991</v>
      </c>
      <c r="AP1201">
        <v>1</v>
      </c>
      <c r="AQ1201">
        <v>4</v>
      </c>
      <c r="AR1201">
        <v>25.776476928683199</v>
      </c>
      <c r="AS1201">
        <v>-4.1087665562795098E-2</v>
      </c>
      <c r="AT1201">
        <v>-0.92122019210334405</v>
      </c>
      <c r="AU1201">
        <v>-0.32221259968948202</v>
      </c>
      <c r="AV1201">
        <v>-2.5459130575829101</v>
      </c>
    </row>
    <row r="1202" spans="1:48" x14ac:dyDescent="0.25">
      <c r="A1202" t="s">
        <v>14987</v>
      </c>
      <c r="B1202" s="6">
        <v>44664</v>
      </c>
      <c r="C1202" t="s">
        <v>14988</v>
      </c>
      <c r="D1202" t="s">
        <v>266</v>
      </c>
      <c r="E1202">
        <v>213393631.19999999</v>
      </c>
      <c r="F1202">
        <v>186762402.59999999</v>
      </c>
      <c r="G1202">
        <v>6.9201546366832997E-2</v>
      </c>
      <c r="H1202">
        <v>28.455556000000001</v>
      </c>
      <c r="I1202">
        <v>15.486389000000001</v>
      </c>
      <c r="J1202">
        <v>5.0436800000000002</v>
      </c>
      <c r="K1202">
        <v>5.0436800000000002</v>
      </c>
      <c r="L1202">
        <v>221.83429999999899</v>
      </c>
      <c r="M1202">
        <v>221</v>
      </c>
      <c r="N1202">
        <v>15.489824</v>
      </c>
      <c r="O1202">
        <v>0.114900000000006</v>
      </c>
      <c r="P1202">
        <v>-0.380994469583395</v>
      </c>
      <c r="Q1202">
        <v>-15.270258909601599</v>
      </c>
      <c r="R1202">
        <v>87.331249999999997</v>
      </c>
      <c r="S1202">
        <v>88.075249999999997</v>
      </c>
      <c r="T1202">
        <v>87.331249999999997</v>
      </c>
      <c r="U1202">
        <v>88.075249999999997</v>
      </c>
      <c r="V1202" t="s">
        <v>11987</v>
      </c>
      <c r="W1202" t="s">
        <v>6297</v>
      </c>
      <c r="X1202" t="s">
        <v>2736</v>
      </c>
      <c r="Y1202" t="s">
        <v>12104</v>
      </c>
      <c r="Z1202" t="s">
        <v>11819</v>
      </c>
      <c r="AA1202" t="s">
        <v>374</v>
      </c>
      <c r="AB1202" t="s">
        <v>11990</v>
      </c>
      <c r="AC1202">
        <v>87.520139</v>
      </c>
      <c r="AD1202">
        <v>0.188889</v>
      </c>
      <c r="AE1202" s="6">
        <v>44106</v>
      </c>
      <c r="AF1202" s="6">
        <v>55063</v>
      </c>
      <c r="AG1202" t="s">
        <v>1691</v>
      </c>
      <c r="AH1202">
        <v>28.455556000000001</v>
      </c>
      <c r="AI1202">
        <v>15.4863887086532</v>
      </c>
      <c r="AJ1202">
        <v>346.93517300000002</v>
      </c>
      <c r="AK1202">
        <v>5.0436797231025201</v>
      </c>
      <c r="AL1202">
        <v>221</v>
      </c>
      <c r="AM1202">
        <v>244</v>
      </c>
      <c r="AN1202">
        <v>4.25</v>
      </c>
      <c r="AO1202" t="s">
        <v>11991</v>
      </c>
      <c r="AP1202">
        <v>1</v>
      </c>
      <c r="AQ1202">
        <v>2</v>
      </c>
      <c r="AR1202">
        <v>66.586026164034394</v>
      </c>
      <c r="AS1202">
        <v>-4.8268341220705203E-2</v>
      </c>
      <c r="AT1202">
        <v>-0.14973985551716801</v>
      </c>
      <c r="AU1202">
        <v>-0.57110622522141297</v>
      </c>
      <c r="AV1202">
        <v>1.9377227443344001</v>
      </c>
    </row>
    <row r="1203" spans="1:48" x14ac:dyDescent="0.25">
      <c r="A1203" t="s">
        <v>14989</v>
      </c>
      <c r="B1203" s="6">
        <v>44664</v>
      </c>
      <c r="C1203" t="s">
        <v>14990</v>
      </c>
      <c r="D1203" t="s">
        <v>266</v>
      </c>
      <c r="E1203">
        <v>79803946.400000006</v>
      </c>
      <c r="F1203">
        <v>84277401.299999997</v>
      </c>
      <c r="G1203">
        <v>3.12275190915491E-2</v>
      </c>
      <c r="H1203">
        <v>1.5694440000000001</v>
      </c>
      <c r="I1203">
        <v>1.478872</v>
      </c>
      <c r="J1203">
        <v>2.7839420000000001</v>
      </c>
      <c r="K1203">
        <v>2.7839420000000001</v>
      </c>
      <c r="L1203">
        <v>73.199799999999996</v>
      </c>
      <c r="M1203">
        <v>67</v>
      </c>
      <c r="N1203">
        <v>1.472148</v>
      </c>
      <c r="O1203">
        <v>2.8300000000003302E-2</v>
      </c>
      <c r="P1203">
        <v>-0.79716110429948195</v>
      </c>
      <c r="Q1203">
        <v>-2.3169460532129502</v>
      </c>
      <c r="R1203">
        <v>103.2375</v>
      </c>
      <c r="S1203">
        <v>104.1405</v>
      </c>
      <c r="T1203">
        <v>103.2375</v>
      </c>
      <c r="U1203">
        <v>104.1405</v>
      </c>
      <c r="V1203" t="s">
        <v>11987</v>
      </c>
      <c r="W1203" t="s">
        <v>6293</v>
      </c>
      <c r="X1203" t="s">
        <v>2736</v>
      </c>
      <c r="Y1203" t="s">
        <v>12104</v>
      </c>
      <c r="Z1203" t="s">
        <v>11819</v>
      </c>
      <c r="AA1203" t="s">
        <v>374</v>
      </c>
      <c r="AB1203" t="s">
        <v>11990</v>
      </c>
      <c r="AC1203">
        <v>105.60555600000001</v>
      </c>
      <c r="AD1203">
        <v>2.3680560000000002</v>
      </c>
      <c r="AE1203" s="6">
        <v>41591</v>
      </c>
      <c r="AF1203" s="6">
        <v>45243</v>
      </c>
      <c r="AG1203" t="s">
        <v>1691</v>
      </c>
      <c r="AH1203">
        <v>1.5694440000000001</v>
      </c>
      <c r="AI1203">
        <v>1.4788715352945001</v>
      </c>
      <c r="AJ1203">
        <v>3.3314089999999998</v>
      </c>
      <c r="AK1203">
        <v>2.7839419382345398</v>
      </c>
      <c r="AL1203">
        <v>67</v>
      </c>
      <c r="AM1203">
        <v>34</v>
      </c>
      <c r="AN1203">
        <v>5.5</v>
      </c>
      <c r="AO1203" t="s">
        <v>11991</v>
      </c>
      <c r="AP1203">
        <v>1</v>
      </c>
      <c r="AQ1203">
        <v>2</v>
      </c>
      <c r="AR1203">
        <v>66.586026164034394</v>
      </c>
      <c r="AS1203">
        <v>-4.8268341220705203E-2</v>
      </c>
      <c r="AT1203">
        <v>-0.14973985551716801</v>
      </c>
      <c r="AU1203">
        <v>-0.57110622522141297</v>
      </c>
      <c r="AV1203">
        <v>1.9377227443344001</v>
      </c>
    </row>
    <row r="1204" spans="1:48" x14ac:dyDescent="0.25">
      <c r="A1204" t="s">
        <v>20619</v>
      </c>
      <c r="B1204" s="6">
        <v>44664</v>
      </c>
      <c r="C1204" t="s">
        <v>20620</v>
      </c>
      <c r="D1204" t="s">
        <v>280</v>
      </c>
      <c r="E1204">
        <v>50210266.399999999</v>
      </c>
      <c r="F1204">
        <v>52798710.100000001</v>
      </c>
      <c r="G1204">
        <v>1.9563639851076901E-2</v>
      </c>
      <c r="H1204">
        <v>2.6194440000000001</v>
      </c>
      <c r="I1204">
        <v>2.4253719999999999</v>
      </c>
      <c r="J1204">
        <v>3.215735</v>
      </c>
      <c r="K1204">
        <v>3.215735</v>
      </c>
      <c r="L1204">
        <v>73.521799999999999</v>
      </c>
      <c r="M1204">
        <v>71</v>
      </c>
      <c r="N1204">
        <v>2.411591</v>
      </c>
      <c r="O1204">
        <v>-0.215500000000001</v>
      </c>
      <c r="P1204">
        <v>-0.11675606508714199</v>
      </c>
      <c r="Q1204">
        <v>-3.5522202708720898</v>
      </c>
      <c r="R1204">
        <v>103.3</v>
      </c>
      <c r="S1204">
        <v>104.133</v>
      </c>
      <c r="T1204">
        <v>103.3</v>
      </c>
      <c r="U1204">
        <v>104.133</v>
      </c>
      <c r="V1204" t="s">
        <v>11987</v>
      </c>
      <c r="W1204" t="s">
        <v>6494</v>
      </c>
      <c r="X1204" t="s">
        <v>2736</v>
      </c>
      <c r="Y1204" t="s">
        <v>12104</v>
      </c>
      <c r="Z1204" t="s">
        <v>11819</v>
      </c>
      <c r="AA1204" t="s">
        <v>11839</v>
      </c>
      <c r="AB1204" t="s">
        <v>11990</v>
      </c>
      <c r="AC1204">
        <v>105.155208</v>
      </c>
      <c r="AD1204">
        <v>1.855208</v>
      </c>
      <c r="AE1204" s="6">
        <v>41978</v>
      </c>
      <c r="AF1204" s="6">
        <v>45627</v>
      </c>
      <c r="AG1204" t="s">
        <v>1870</v>
      </c>
      <c r="AH1204">
        <v>2.3694440000000001</v>
      </c>
      <c r="AI1204">
        <v>2.2075245137222601</v>
      </c>
      <c r="AJ1204">
        <v>5.9715119999999997</v>
      </c>
      <c r="AK1204">
        <v>3.0539717205635899</v>
      </c>
      <c r="AL1204">
        <v>60</v>
      </c>
      <c r="AM1204">
        <v>40</v>
      </c>
      <c r="AN1204">
        <v>4.875</v>
      </c>
      <c r="AO1204" t="s">
        <v>11991</v>
      </c>
      <c r="AP1204">
        <v>1</v>
      </c>
      <c r="AQ1204">
        <v>4</v>
      </c>
      <c r="AR1204">
        <v>25.873456327378399</v>
      </c>
      <c r="AS1204">
        <v>-0.26870505240085402</v>
      </c>
      <c r="AT1204">
        <v>-5.6233970948602501</v>
      </c>
      <c r="AU1204">
        <v>-2.6833163744498001</v>
      </c>
      <c r="AV1204">
        <v>-0.52889549932626401</v>
      </c>
    </row>
    <row r="1205" spans="1:48" x14ac:dyDescent="0.25">
      <c r="A1205" t="s">
        <v>22550</v>
      </c>
      <c r="B1205" s="6">
        <v>44664</v>
      </c>
      <c r="C1205" t="s">
        <v>22551</v>
      </c>
      <c r="D1205" t="s">
        <v>212</v>
      </c>
      <c r="E1205">
        <v>143569980</v>
      </c>
      <c r="F1205">
        <v>148075484.5</v>
      </c>
      <c r="G1205">
        <v>5.4866784541516903E-2</v>
      </c>
      <c r="H1205">
        <v>4.9138890000000002</v>
      </c>
      <c r="I1205">
        <v>3.9092020000000001</v>
      </c>
      <c r="J1205">
        <v>7.9501590000000002</v>
      </c>
      <c r="K1205">
        <v>7.9501590000000002</v>
      </c>
      <c r="L1205">
        <v>530.47760000000005</v>
      </c>
      <c r="M1205">
        <v>533</v>
      </c>
      <c r="N1205">
        <v>3.8927480000000001</v>
      </c>
      <c r="O1205">
        <v>0.213200000000002</v>
      </c>
      <c r="P1205">
        <v>3.7593091600760502</v>
      </c>
      <c r="Q1205">
        <v>4.0063579999999899</v>
      </c>
      <c r="R1205">
        <v>102.40625</v>
      </c>
      <c r="S1205">
        <v>102.53125</v>
      </c>
      <c r="T1205">
        <v>102.40625</v>
      </c>
      <c r="U1205">
        <v>102.53125</v>
      </c>
      <c r="V1205" t="s">
        <v>11987</v>
      </c>
      <c r="W1205" t="s">
        <v>22092</v>
      </c>
      <c r="X1205" t="s">
        <v>2736</v>
      </c>
      <c r="Y1205" t="s">
        <v>12104</v>
      </c>
      <c r="Z1205" t="s">
        <v>11839</v>
      </c>
      <c r="AA1205" t="s">
        <v>11839</v>
      </c>
      <c r="AB1205" t="s">
        <v>12045</v>
      </c>
      <c r="AC1205">
        <v>103.138194</v>
      </c>
      <c r="AD1205">
        <v>0.73194400000000004</v>
      </c>
      <c r="AE1205" s="6">
        <v>44637</v>
      </c>
      <c r="AF1205" s="6">
        <v>46463</v>
      </c>
      <c r="AG1205" t="s">
        <v>22044</v>
      </c>
      <c r="AH1205">
        <v>3.9138890000000002</v>
      </c>
      <c r="AI1205">
        <v>3.24114056901329</v>
      </c>
      <c r="AJ1205">
        <v>13.348606999999999</v>
      </c>
      <c r="AK1205">
        <v>7.8177020742788903</v>
      </c>
      <c r="AL1205">
        <v>523</v>
      </c>
      <c r="AM1205">
        <v>513</v>
      </c>
      <c r="AN1205">
        <v>8.5</v>
      </c>
      <c r="AO1205" t="s">
        <v>12197</v>
      </c>
      <c r="AP1205">
        <v>1</v>
      </c>
      <c r="AQ1205">
        <v>3</v>
      </c>
      <c r="AR1205">
        <v>40.376253327211799</v>
      </c>
      <c r="AS1205">
        <v>-7.6309345746508897E-2</v>
      </c>
      <c r="AT1205">
        <v>-0.32575051214636302</v>
      </c>
      <c r="AU1205">
        <v>-0.54230910825501799</v>
      </c>
      <c r="AV1205">
        <v>-0.32575051214636302</v>
      </c>
    </row>
    <row r="1206" spans="1:48" x14ac:dyDescent="0.25">
      <c r="A1206" t="s">
        <v>17316</v>
      </c>
      <c r="B1206" s="6">
        <v>44664</v>
      </c>
      <c r="C1206" t="s">
        <v>17317</v>
      </c>
      <c r="D1206" t="s">
        <v>280</v>
      </c>
      <c r="E1206">
        <v>61193761.799999997</v>
      </c>
      <c r="F1206">
        <v>58492907.200000003</v>
      </c>
      <c r="G1206">
        <v>2.1673525143677298E-2</v>
      </c>
      <c r="H1206">
        <v>4.1388889999999998</v>
      </c>
      <c r="I1206">
        <v>3.5347430000000002</v>
      </c>
      <c r="J1206">
        <v>7.3817329999999997</v>
      </c>
      <c r="K1206">
        <v>7.3817329999999997</v>
      </c>
      <c r="L1206">
        <v>476.88999999999902</v>
      </c>
      <c r="M1206">
        <v>477</v>
      </c>
      <c r="N1206">
        <v>3.516645</v>
      </c>
      <c r="O1206">
        <v>5.77000000000049E-2</v>
      </c>
      <c r="P1206">
        <v>-0.13466031875474199</v>
      </c>
      <c r="Q1206">
        <v>-4.9154486333304703</v>
      </c>
      <c r="R1206">
        <v>93.51</v>
      </c>
      <c r="S1206">
        <v>94.26</v>
      </c>
      <c r="T1206">
        <v>93.51</v>
      </c>
      <c r="U1206">
        <v>94.26</v>
      </c>
      <c r="V1206" t="s">
        <v>11987</v>
      </c>
      <c r="W1206" t="s">
        <v>17088</v>
      </c>
      <c r="X1206" t="s">
        <v>2736</v>
      </c>
      <c r="Y1206" t="s">
        <v>12104</v>
      </c>
      <c r="Z1206" t="s">
        <v>11839</v>
      </c>
      <c r="AA1206" t="s">
        <v>290</v>
      </c>
      <c r="AB1206" t="s">
        <v>753</v>
      </c>
      <c r="AC1206">
        <v>95.586388999999997</v>
      </c>
      <c r="AD1206">
        <v>2.0763889999999998</v>
      </c>
      <c r="AE1206" s="6">
        <v>44355</v>
      </c>
      <c r="AF1206" s="6">
        <v>46181</v>
      </c>
      <c r="AG1206" t="s">
        <v>16903</v>
      </c>
      <c r="AH1206">
        <v>4.1388889999999998</v>
      </c>
      <c r="AI1206">
        <v>3.5347433104906698</v>
      </c>
      <c r="AJ1206">
        <v>15.380979</v>
      </c>
      <c r="AK1206">
        <v>7.3817330009109901</v>
      </c>
      <c r="AL1206">
        <v>477</v>
      </c>
      <c r="AM1206">
        <v>468</v>
      </c>
      <c r="AN1206">
        <v>5.75</v>
      </c>
      <c r="AO1206" t="s">
        <v>11991</v>
      </c>
      <c r="AP1206">
        <v>1</v>
      </c>
      <c r="AQ1206">
        <v>3</v>
      </c>
      <c r="AR1206">
        <v>50.013279646199599</v>
      </c>
      <c r="AS1206">
        <v>-0.29326041082719401</v>
      </c>
      <c r="AT1206">
        <v>-4.5441492237160599</v>
      </c>
      <c r="AU1206">
        <v>-2.7998151254303898</v>
      </c>
      <c r="AV1206">
        <v>-2.3691452464434399</v>
      </c>
    </row>
    <row r="1207" spans="1:48" x14ac:dyDescent="0.25">
      <c r="A1207" t="s">
        <v>14991</v>
      </c>
      <c r="B1207" s="6">
        <v>44664</v>
      </c>
      <c r="C1207" t="s">
        <v>14992</v>
      </c>
      <c r="D1207" t="s">
        <v>280</v>
      </c>
      <c r="E1207">
        <v>150630798.59999999</v>
      </c>
      <c r="F1207">
        <v>153965074.59999999</v>
      </c>
      <c r="G1207">
        <v>5.7049069285063203E-2</v>
      </c>
      <c r="H1207">
        <v>2.1916669999999998</v>
      </c>
      <c r="I1207">
        <v>2.0768520000000001</v>
      </c>
      <c r="J1207">
        <v>3.031695</v>
      </c>
      <c r="K1207">
        <v>3.031695</v>
      </c>
      <c r="L1207">
        <v>64.614500000000007</v>
      </c>
      <c r="M1207">
        <v>63</v>
      </c>
      <c r="N1207">
        <v>2.0677219999999998</v>
      </c>
      <c r="O1207">
        <v>-8.0100000000005098E-2</v>
      </c>
      <c r="P1207">
        <v>-0.31749318442715302</v>
      </c>
      <c r="Q1207">
        <v>-3.1441328551743402</v>
      </c>
      <c r="R1207">
        <v>101.01875</v>
      </c>
      <c r="S1207">
        <v>101.77175</v>
      </c>
      <c r="T1207">
        <v>101.01875</v>
      </c>
      <c r="U1207">
        <v>101.77175</v>
      </c>
      <c r="V1207" t="s">
        <v>11987</v>
      </c>
      <c r="W1207" t="s">
        <v>4837</v>
      </c>
      <c r="X1207" t="s">
        <v>2736</v>
      </c>
      <c r="Y1207" t="s">
        <v>12104</v>
      </c>
      <c r="Z1207" t="s">
        <v>11819</v>
      </c>
      <c r="AA1207" t="s">
        <v>11839</v>
      </c>
      <c r="AB1207" t="s">
        <v>11990</v>
      </c>
      <c r="AC1207">
        <v>102.213542</v>
      </c>
      <c r="AD1207">
        <v>1.1947920000000001</v>
      </c>
      <c r="AE1207" s="6">
        <v>41817</v>
      </c>
      <c r="AF1207" s="6">
        <v>45470</v>
      </c>
      <c r="AG1207" t="s">
        <v>858</v>
      </c>
      <c r="AH1207">
        <v>2.1916669999999998</v>
      </c>
      <c r="AI1207">
        <v>2.0768524857699102</v>
      </c>
      <c r="AJ1207">
        <v>5.4169900000000002</v>
      </c>
      <c r="AK1207">
        <v>3.0316954249982202</v>
      </c>
      <c r="AL1207">
        <v>63</v>
      </c>
      <c r="AM1207">
        <v>40</v>
      </c>
      <c r="AN1207">
        <v>3.875</v>
      </c>
      <c r="AO1207" t="s">
        <v>11991</v>
      </c>
      <c r="AP1207">
        <v>1</v>
      </c>
      <c r="AQ1207">
        <v>3</v>
      </c>
      <c r="AR1207">
        <v>42.874416142380198</v>
      </c>
      <c r="AS1207">
        <v>-7.0010742233179704E-3</v>
      </c>
      <c r="AT1207">
        <v>-0.84575853340108098</v>
      </c>
      <c r="AU1207">
        <v>-0.29125996807480398</v>
      </c>
      <c r="AV1207">
        <v>-1.40326632333109</v>
      </c>
    </row>
    <row r="1208" spans="1:48" x14ac:dyDescent="0.25">
      <c r="A1208" t="s">
        <v>14993</v>
      </c>
      <c r="B1208" s="6">
        <v>44664</v>
      </c>
      <c r="C1208" t="s">
        <v>14994</v>
      </c>
      <c r="D1208" t="s">
        <v>280</v>
      </c>
      <c r="E1208">
        <v>94144249.200000003</v>
      </c>
      <c r="F1208">
        <v>94429624</v>
      </c>
      <c r="G1208">
        <v>3.4989247878915698E-2</v>
      </c>
      <c r="H1208">
        <v>22.191666999999999</v>
      </c>
      <c r="I1208">
        <v>13.382163</v>
      </c>
      <c r="J1208">
        <v>4.8867459999999996</v>
      </c>
      <c r="K1208">
        <v>4.8867459999999996</v>
      </c>
      <c r="L1208">
        <v>195.053799999999</v>
      </c>
      <c r="M1208">
        <v>195</v>
      </c>
      <c r="N1208">
        <v>13.155908999999999</v>
      </c>
      <c r="O1208">
        <v>0.46109999999999202</v>
      </c>
      <c r="P1208">
        <v>-3.7176647747340699</v>
      </c>
      <c r="Q1208">
        <v>-15.6148953863158</v>
      </c>
      <c r="R1208">
        <v>98.8</v>
      </c>
      <c r="S1208">
        <v>99.834999999999994</v>
      </c>
      <c r="T1208">
        <v>98.8</v>
      </c>
      <c r="U1208">
        <v>99.834999999999994</v>
      </c>
      <c r="V1208" t="s">
        <v>11987</v>
      </c>
      <c r="W1208" t="s">
        <v>4841</v>
      </c>
      <c r="X1208" t="s">
        <v>2736</v>
      </c>
      <c r="Y1208" t="s">
        <v>12104</v>
      </c>
      <c r="Z1208" t="s">
        <v>11819</v>
      </c>
      <c r="AA1208" t="s">
        <v>11839</v>
      </c>
      <c r="AB1208" t="s">
        <v>11990</v>
      </c>
      <c r="AC1208">
        <v>100.30312499999999</v>
      </c>
      <c r="AD1208">
        <v>1.503125</v>
      </c>
      <c r="AE1208" s="6">
        <v>41817</v>
      </c>
      <c r="AF1208" s="6">
        <v>52775</v>
      </c>
      <c r="AG1208" t="s">
        <v>858</v>
      </c>
      <c r="AH1208">
        <v>22.191666999999999</v>
      </c>
      <c r="AI1208">
        <v>13.3821626474009</v>
      </c>
      <c r="AJ1208">
        <v>247.27175500000001</v>
      </c>
      <c r="AK1208">
        <v>4.88674636953969</v>
      </c>
      <c r="AL1208">
        <v>195</v>
      </c>
      <c r="AM1208">
        <v>233</v>
      </c>
      <c r="AN1208">
        <v>4.875</v>
      </c>
      <c r="AO1208" t="s">
        <v>11991</v>
      </c>
      <c r="AP1208">
        <v>1</v>
      </c>
      <c r="AQ1208">
        <v>3</v>
      </c>
      <c r="AR1208">
        <v>42.874416142380198</v>
      </c>
      <c r="AS1208">
        <v>-7.0010742233179704E-3</v>
      </c>
      <c r="AT1208">
        <v>-0.84575853340108098</v>
      </c>
      <c r="AU1208">
        <v>-0.29125996807480398</v>
      </c>
      <c r="AV1208">
        <v>-1.40326632333109</v>
      </c>
    </row>
    <row r="1209" spans="1:48" x14ac:dyDescent="0.25">
      <c r="A1209" t="s">
        <v>14995</v>
      </c>
      <c r="B1209" s="6">
        <v>44664</v>
      </c>
      <c r="C1209" t="s">
        <v>14996</v>
      </c>
      <c r="D1209" t="s">
        <v>280</v>
      </c>
      <c r="E1209">
        <v>112973098.8</v>
      </c>
      <c r="F1209">
        <v>100564887.2</v>
      </c>
      <c r="G1209">
        <v>3.7262562502229403E-2</v>
      </c>
      <c r="H1209">
        <v>27.383333</v>
      </c>
      <c r="I1209">
        <v>15.775586000000001</v>
      </c>
      <c r="J1209">
        <v>4.6737140000000004</v>
      </c>
      <c r="K1209">
        <v>4.6737140000000004</v>
      </c>
      <c r="L1209">
        <v>182.93989999999999</v>
      </c>
      <c r="M1209">
        <v>182</v>
      </c>
      <c r="N1209">
        <v>15.728569999999999</v>
      </c>
      <c r="O1209">
        <v>0.65090000000000903</v>
      </c>
      <c r="P1209">
        <v>-4.6214501383284503</v>
      </c>
      <c r="Q1209">
        <v>-16.582805821974802</v>
      </c>
      <c r="R1209">
        <v>88.55</v>
      </c>
      <c r="S1209">
        <v>89.649000000000001</v>
      </c>
      <c r="T1209">
        <v>88.55</v>
      </c>
      <c r="U1209">
        <v>89.649000000000001</v>
      </c>
      <c r="V1209" t="s">
        <v>11987</v>
      </c>
      <c r="W1209" t="s">
        <v>4851</v>
      </c>
      <c r="X1209" t="s">
        <v>2736</v>
      </c>
      <c r="Y1209" t="s">
        <v>12104</v>
      </c>
      <c r="Z1209" t="s">
        <v>11819</v>
      </c>
      <c r="AA1209" t="s">
        <v>374</v>
      </c>
      <c r="AB1209" t="s">
        <v>11990</v>
      </c>
      <c r="AC1209">
        <v>89.016666999999998</v>
      </c>
      <c r="AD1209">
        <v>0.466667</v>
      </c>
      <c r="AE1209" s="6">
        <v>43714</v>
      </c>
      <c r="AF1209" s="6">
        <v>54672</v>
      </c>
      <c r="AG1209" t="s">
        <v>858</v>
      </c>
      <c r="AH1209">
        <v>27.383333</v>
      </c>
      <c r="AI1209">
        <v>15.775585898062401</v>
      </c>
      <c r="AJ1209">
        <v>350.610771</v>
      </c>
      <c r="AK1209">
        <v>4.6737141790510499</v>
      </c>
      <c r="AL1209">
        <v>182</v>
      </c>
      <c r="AM1209">
        <v>208</v>
      </c>
      <c r="AN1209">
        <v>4</v>
      </c>
      <c r="AO1209" t="s">
        <v>11991</v>
      </c>
      <c r="AP1209">
        <v>1</v>
      </c>
      <c r="AQ1209">
        <v>3</v>
      </c>
      <c r="AR1209">
        <v>42.874416142380198</v>
      </c>
      <c r="AS1209">
        <v>-7.0010742233179704E-3</v>
      </c>
      <c r="AT1209">
        <v>-0.84575853340108098</v>
      </c>
      <c r="AU1209">
        <v>-0.29125996807480398</v>
      </c>
      <c r="AV1209">
        <v>-1.40326632333109</v>
      </c>
    </row>
    <row r="1210" spans="1:48" x14ac:dyDescent="0.25">
      <c r="A1210" t="s">
        <v>16618</v>
      </c>
      <c r="B1210" s="6">
        <v>44664</v>
      </c>
      <c r="C1210" t="s">
        <v>16619</v>
      </c>
      <c r="D1210" t="s">
        <v>280</v>
      </c>
      <c r="E1210">
        <v>112973098.8</v>
      </c>
      <c r="F1210">
        <v>101955711.40000001</v>
      </c>
      <c r="G1210">
        <v>3.7777908135027301E-2</v>
      </c>
      <c r="H1210">
        <v>29.080556000000001</v>
      </c>
      <c r="I1210">
        <v>15.983511999999999</v>
      </c>
      <c r="J1210">
        <v>4.6582109999999997</v>
      </c>
      <c r="K1210">
        <v>4.6582109999999997</v>
      </c>
      <c r="L1210">
        <v>184.393699999999</v>
      </c>
      <c r="M1210">
        <v>183</v>
      </c>
      <c r="N1210">
        <v>16.028006000000001</v>
      </c>
      <c r="O1210">
        <v>0.33570000000000499</v>
      </c>
      <c r="P1210">
        <v>-4.3957251923426899</v>
      </c>
      <c r="Q1210">
        <v>-17.211257889517899</v>
      </c>
      <c r="R1210">
        <v>88.57</v>
      </c>
      <c r="S1210">
        <v>89.57</v>
      </c>
      <c r="T1210">
        <v>88.57</v>
      </c>
      <c r="U1210">
        <v>89.57</v>
      </c>
      <c r="V1210" t="s">
        <v>11987</v>
      </c>
      <c r="W1210" t="s">
        <v>16459</v>
      </c>
      <c r="X1210" t="s">
        <v>2736</v>
      </c>
      <c r="Y1210" t="s">
        <v>12104</v>
      </c>
      <c r="Z1210" t="s">
        <v>11819</v>
      </c>
      <c r="AA1210" t="s">
        <v>374</v>
      </c>
      <c r="AB1210" t="s">
        <v>11990</v>
      </c>
      <c r="AC1210">
        <v>90.247777999999997</v>
      </c>
      <c r="AD1210">
        <v>1.677778</v>
      </c>
      <c r="AE1210" s="6">
        <v>44333</v>
      </c>
      <c r="AF1210" s="6">
        <v>55290</v>
      </c>
      <c r="AG1210" t="s">
        <v>858</v>
      </c>
      <c r="AH1210">
        <v>29.080556000000001</v>
      </c>
      <c r="AI1210">
        <v>15.9835119742696</v>
      </c>
      <c r="AJ1210">
        <v>370.53991600000001</v>
      </c>
      <c r="AK1210">
        <v>4.6582112051534796</v>
      </c>
      <c r="AL1210">
        <v>183</v>
      </c>
      <c r="AM1210">
        <v>205</v>
      </c>
      <c r="AN1210">
        <v>4</v>
      </c>
      <c r="AO1210" t="s">
        <v>11991</v>
      </c>
      <c r="AP1210">
        <v>1</v>
      </c>
      <c r="AQ1210">
        <v>3</v>
      </c>
      <c r="AR1210">
        <v>42.874416142380198</v>
      </c>
      <c r="AS1210">
        <v>-7.0010742233179704E-3</v>
      </c>
      <c r="AT1210">
        <v>-0.84575853340108098</v>
      </c>
      <c r="AU1210">
        <v>-0.29125996807480398</v>
      </c>
      <c r="AV1210">
        <v>-1.40326632333109</v>
      </c>
    </row>
    <row r="1211" spans="1:48" x14ac:dyDescent="0.25">
      <c r="A1211" t="s">
        <v>14997</v>
      </c>
      <c r="B1211" s="6">
        <v>44664</v>
      </c>
      <c r="C1211" t="s">
        <v>14998</v>
      </c>
      <c r="D1211" t="s">
        <v>280</v>
      </c>
      <c r="E1211">
        <v>122387524.2</v>
      </c>
      <c r="F1211">
        <v>123519949</v>
      </c>
      <c r="G1211">
        <v>4.57681597552409E-2</v>
      </c>
      <c r="H1211">
        <v>25.561111</v>
      </c>
      <c r="I1211">
        <v>14.536809999999999</v>
      </c>
      <c r="J1211">
        <v>4.6973339999999997</v>
      </c>
      <c r="K1211">
        <v>4.6973339999999997</v>
      </c>
      <c r="L1211">
        <v>182.07659999999899</v>
      </c>
      <c r="M1211">
        <v>180</v>
      </c>
      <c r="N1211">
        <v>14.399565000000001</v>
      </c>
      <c r="O1211">
        <v>0.3004</v>
      </c>
      <c r="P1211">
        <v>-3.4427319110918102</v>
      </c>
      <c r="Q1211">
        <v>-15.635479574944901</v>
      </c>
      <c r="R1211">
        <v>98.862499999999997</v>
      </c>
      <c r="S1211">
        <v>100.0365</v>
      </c>
      <c r="T1211">
        <v>98.862499999999997</v>
      </c>
      <c r="U1211">
        <v>100.0365</v>
      </c>
      <c r="V1211" t="s">
        <v>11987</v>
      </c>
      <c r="W1211" t="s">
        <v>4846</v>
      </c>
      <c r="X1211" t="s">
        <v>2736</v>
      </c>
      <c r="Y1211" t="s">
        <v>12104</v>
      </c>
      <c r="Z1211" t="s">
        <v>11819</v>
      </c>
      <c r="AA1211" t="s">
        <v>374</v>
      </c>
      <c r="AB1211" t="s">
        <v>11990</v>
      </c>
      <c r="AC1211">
        <v>100.92527800000001</v>
      </c>
      <c r="AD1211">
        <v>2.0627779999999998</v>
      </c>
      <c r="AE1211" s="6">
        <v>43049</v>
      </c>
      <c r="AF1211" s="6">
        <v>54006</v>
      </c>
      <c r="AG1211" t="s">
        <v>858</v>
      </c>
      <c r="AH1211">
        <v>25.061111</v>
      </c>
      <c r="AI1211">
        <v>14.4021857740629</v>
      </c>
      <c r="AJ1211">
        <v>294.18704000000002</v>
      </c>
      <c r="AK1211">
        <v>4.6973061534891603</v>
      </c>
      <c r="AL1211">
        <v>180</v>
      </c>
      <c r="AM1211">
        <v>213</v>
      </c>
      <c r="AN1211">
        <v>4.7</v>
      </c>
      <c r="AO1211" t="s">
        <v>11991</v>
      </c>
      <c r="AP1211">
        <v>1</v>
      </c>
      <c r="AQ1211">
        <v>3</v>
      </c>
      <c r="AR1211">
        <v>42.874416142380198</v>
      </c>
      <c r="AS1211">
        <v>-7.0010742233179704E-3</v>
      </c>
      <c r="AT1211">
        <v>-0.84575853340108098</v>
      </c>
      <c r="AU1211">
        <v>-0.29125996807480398</v>
      </c>
      <c r="AV1211">
        <v>-1.40326632333109</v>
      </c>
    </row>
    <row r="1212" spans="1:48" x14ac:dyDescent="0.25">
      <c r="A1212" t="s">
        <v>14999</v>
      </c>
      <c r="B1212" s="6">
        <v>44664</v>
      </c>
      <c r="C1212" t="s">
        <v>15000</v>
      </c>
      <c r="D1212" t="s">
        <v>280</v>
      </c>
      <c r="E1212">
        <v>94144249.200000003</v>
      </c>
      <c r="F1212">
        <v>96277584.200000003</v>
      </c>
      <c r="G1212">
        <v>3.5673977289183499E-2</v>
      </c>
      <c r="H1212">
        <v>27.7</v>
      </c>
      <c r="I1212">
        <v>1.4615450000000001</v>
      </c>
      <c r="J1212">
        <v>6.2677949999999996</v>
      </c>
      <c r="K1212">
        <v>6.2677949999999996</v>
      </c>
      <c r="L1212">
        <v>342.90849999999898</v>
      </c>
      <c r="M1212">
        <v>342</v>
      </c>
      <c r="N1212">
        <v>12.913544999999999</v>
      </c>
      <c r="O1212">
        <v>3.7299999999995601E-2</v>
      </c>
      <c r="P1212">
        <v>-0.25029728690198999</v>
      </c>
      <c r="Q1212">
        <v>-0.82204888037444801</v>
      </c>
      <c r="R1212">
        <v>100.762</v>
      </c>
      <c r="S1212">
        <v>101.637</v>
      </c>
      <c r="T1212">
        <v>100.762</v>
      </c>
      <c r="U1212">
        <v>101.637</v>
      </c>
      <c r="V1212" t="s">
        <v>11987</v>
      </c>
      <c r="W1212" t="s">
        <v>10377</v>
      </c>
      <c r="X1212" t="s">
        <v>2736</v>
      </c>
      <c r="Y1212" t="s">
        <v>12104</v>
      </c>
      <c r="Z1212" t="s">
        <v>11847</v>
      </c>
      <c r="AA1212" t="s">
        <v>268</v>
      </c>
      <c r="AB1212" t="s">
        <v>753</v>
      </c>
      <c r="AC1212">
        <v>102.26602800000001</v>
      </c>
      <c r="AD1212">
        <v>1.5040279999999999</v>
      </c>
      <c r="AE1212" s="6">
        <v>43207</v>
      </c>
      <c r="AF1212" s="6">
        <v>54788</v>
      </c>
      <c r="AG1212" t="s">
        <v>858</v>
      </c>
      <c r="AH1212">
        <v>0.99722200000000005</v>
      </c>
      <c r="AI1212">
        <v>0.953999880131153</v>
      </c>
      <c r="AJ1212">
        <v>1.8401529999999999</v>
      </c>
      <c r="AK1212">
        <v>4.2556280236703703</v>
      </c>
      <c r="AL1212">
        <v>258</v>
      </c>
      <c r="AM1212">
        <v>218</v>
      </c>
      <c r="AN1212">
        <v>5.95</v>
      </c>
      <c r="AO1212" t="s">
        <v>11991</v>
      </c>
      <c r="AP1212">
        <v>1</v>
      </c>
      <c r="AQ1212">
        <v>3</v>
      </c>
      <c r="AR1212">
        <v>42.874416142380198</v>
      </c>
      <c r="AS1212">
        <v>-7.0010742233179704E-3</v>
      </c>
      <c r="AT1212">
        <v>-0.84575853340108098</v>
      </c>
      <c r="AU1212">
        <v>-0.29125996807480398</v>
      </c>
      <c r="AV1212">
        <v>-1.40326632333109</v>
      </c>
    </row>
    <row r="1213" spans="1:48" x14ac:dyDescent="0.25">
      <c r="A1213" t="s">
        <v>21546</v>
      </c>
      <c r="B1213" s="6">
        <v>44664</v>
      </c>
      <c r="C1213" t="s">
        <v>21547</v>
      </c>
      <c r="D1213" t="s">
        <v>446</v>
      </c>
      <c r="E1213">
        <v>62762832.799999997</v>
      </c>
      <c r="F1213">
        <v>58296266.799999997</v>
      </c>
      <c r="G1213">
        <v>2.1600663496774902E-2</v>
      </c>
      <c r="H1213">
        <v>10.005556</v>
      </c>
      <c r="I1213">
        <v>8.1772530000000003</v>
      </c>
      <c r="J1213">
        <v>4.487603</v>
      </c>
      <c r="K1213">
        <v>4.487603</v>
      </c>
      <c r="L1213">
        <v>179.5446</v>
      </c>
      <c r="M1213">
        <v>180</v>
      </c>
      <c r="N1213">
        <v>8.1528949999999991</v>
      </c>
      <c r="O1213">
        <v>-1.0600000000005E-2</v>
      </c>
      <c r="P1213">
        <v>-0.57211288819620698</v>
      </c>
      <c r="Q1213">
        <v>-6.2447949999999901</v>
      </c>
      <c r="R1213">
        <v>92</v>
      </c>
      <c r="S1213">
        <v>93</v>
      </c>
      <c r="T1213">
        <v>92</v>
      </c>
      <c r="U1213">
        <v>93</v>
      </c>
      <c r="V1213" t="s">
        <v>11987</v>
      </c>
      <c r="W1213" t="s">
        <v>21237</v>
      </c>
      <c r="X1213" t="s">
        <v>2736</v>
      </c>
      <c r="Y1213" t="s">
        <v>12104</v>
      </c>
      <c r="Z1213" t="s">
        <v>11838</v>
      </c>
      <c r="AA1213" t="s">
        <v>11839</v>
      </c>
      <c r="AB1213" t="s">
        <v>11990</v>
      </c>
      <c r="AC1213">
        <v>92.883421999999996</v>
      </c>
      <c r="AD1213">
        <v>0.88342200000000004</v>
      </c>
      <c r="AE1213" s="6">
        <v>44581</v>
      </c>
      <c r="AF1213" s="6">
        <v>48324</v>
      </c>
      <c r="AG1213" t="s">
        <v>21043</v>
      </c>
      <c r="AH1213">
        <v>10.005556</v>
      </c>
      <c r="AI1213">
        <v>8.17725349575732</v>
      </c>
      <c r="AJ1213">
        <v>79.234119000000007</v>
      </c>
      <c r="AK1213">
        <v>4.4876026860174703</v>
      </c>
      <c r="AL1213">
        <v>180</v>
      </c>
      <c r="AM1213">
        <v>175</v>
      </c>
      <c r="AN1213">
        <v>3.6139999999999999</v>
      </c>
      <c r="AO1213" t="s">
        <v>11991</v>
      </c>
      <c r="AP1213">
        <v>1</v>
      </c>
      <c r="AQ1213">
        <v>4</v>
      </c>
      <c r="AR1213">
        <v>33.879022903685403</v>
      </c>
      <c r="AS1213">
        <v>6.1668349868007503E-2</v>
      </c>
      <c r="AT1213">
        <v>0.46966339105991001</v>
      </c>
      <c r="AU1213">
        <v>0.35483161649396</v>
      </c>
      <c r="AV1213">
        <v>1.6410884983787599</v>
      </c>
    </row>
    <row r="1214" spans="1:48" x14ac:dyDescent="0.25">
      <c r="A1214" t="s">
        <v>21548</v>
      </c>
      <c r="B1214" s="6">
        <v>44664</v>
      </c>
      <c r="C1214" t="s">
        <v>21549</v>
      </c>
      <c r="D1214" t="s">
        <v>360</v>
      </c>
      <c r="E1214">
        <v>50032185.600000001</v>
      </c>
      <c r="F1214">
        <v>39624953.600000001</v>
      </c>
      <c r="G1214">
        <v>1.4682334498005101E-2</v>
      </c>
      <c r="H1214">
        <v>5.7</v>
      </c>
      <c r="I1214">
        <v>4.4443970000000004</v>
      </c>
      <c r="J1214">
        <v>14.197584000000001</v>
      </c>
      <c r="K1214">
        <v>14.197584000000001</v>
      </c>
      <c r="L1214">
        <v>1153.0034000000001</v>
      </c>
      <c r="M1214">
        <v>1154</v>
      </c>
      <c r="N1214">
        <v>4.4248589999999997</v>
      </c>
      <c r="O1214">
        <v>0.64759999999999196</v>
      </c>
      <c r="P1214">
        <v>0.95236609150832696</v>
      </c>
      <c r="Q1214">
        <v>-4.3423000000009003E-2</v>
      </c>
      <c r="R1214">
        <v>76.268749999999997</v>
      </c>
      <c r="S1214">
        <v>77.533749999999998</v>
      </c>
      <c r="T1214">
        <v>76.268749999999997</v>
      </c>
      <c r="U1214">
        <v>77.533749999999998</v>
      </c>
      <c r="V1214" t="s">
        <v>11987</v>
      </c>
      <c r="W1214" t="s">
        <v>21370</v>
      </c>
      <c r="X1214" t="s">
        <v>2736</v>
      </c>
      <c r="Y1214" t="s">
        <v>12104</v>
      </c>
      <c r="Z1214" t="s">
        <v>11839</v>
      </c>
      <c r="AA1214" t="s">
        <v>11839</v>
      </c>
      <c r="AB1214" t="s">
        <v>12045</v>
      </c>
      <c r="AC1214">
        <v>79.198926</v>
      </c>
      <c r="AD1214">
        <v>1.3666670000000001</v>
      </c>
      <c r="AE1214" s="6">
        <v>44545</v>
      </c>
      <c r="AF1214" s="6">
        <v>46751</v>
      </c>
      <c r="AG1214" t="s">
        <v>21104</v>
      </c>
      <c r="AH1214">
        <v>5.7</v>
      </c>
      <c r="AI1214">
        <v>4.4443965984620997</v>
      </c>
      <c r="AJ1214">
        <v>24.153354</v>
      </c>
      <c r="AK1214">
        <v>14.197584120152399</v>
      </c>
      <c r="AL1214">
        <v>1154</v>
      </c>
      <c r="AM1214">
        <v>1150</v>
      </c>
      <c r="AN1214">
        <v>4</v>
      </c>
      <c r="AO1214" t="s">
        <v>11991</v>
      </c>
      <c r="AP1214">
        <v>1</v>
      </c>
      <c r="AQ1214">
        <v>4</v>
      </c>
      <c r="AR1214">
        <v>31.6916258092213</v>
      </c>
      <c r="AS1214">
        <v>5.2407187795541398E-2</v>
      </c>
      <c r="AT1214">
        <v>0.85234304652416504</v>
      </c>
      <c r="AU1214">
        <v>0.34045351636401799</v>
      </c>
      <c r="AV1214">
        <v>2.6031709827676002</v>
      </c>
    </row>
    <row r="1215" spans="1:48" x14ac:dyDescent="0.25">
      <c r="A1215" t="s">
        <v>15001</v>
      </c>
      <c r="B1215" s="6">
        <v>44664</v>
      </c>
      <c r="C1215" t="s">
        <v>15002</v>
      </c>
      <c r="D1215" t="s">
        <v>266</v>
      </c>
      <c r="E1215">
        <v>94144249.200000003</v>
      </c>
      <c r="F1215">
        <v>85447674.200000003</v>
      </c>
      <c r="G1215">
        <v>3.1661143265577098E-2</v>
      </c>
      <c r="H1215">
        <v>28.3</v>
      </c>
      <c r="I1215">
        <v>14.655313</v>
      </c>
      <c r="J1215">
        <v>5.357901</v>
      </c>
      <c r="K1215">
        <v>5.357901</v>
      </c>
      <c r="L1215">
        <v>252.9811</v>
      </c>
      <c r="M1215">
        <v>252</v>
      </c>
      <c r="N1215">
        <v>14.640181</v>
      </c>
      <c r="O1215">
        <v>-0.51080000000000003</v>
      </c>
      <c r="P1215">
        <v>-1.1129683638426799</v>
      </c>
      <c r="Q1215">
        <v>-16.480655225684799</v>
      </c>
      <c r="R1215">
        <v>89.8125</v>
      </c>
      <c r="S1215">
        <v>91.1875</v>
      </c>
      <c r="T1215">
        <v>89.8125</v>
      </c>
      <c r="U1215">
        <v>91.1875</v>
      </c>
      <c r="V1215" t="s">
        <v>11987</v>
      </c>
      <c r="W1215" t="s">
        <v>8165</v>
      </c>
      <c r="X1215" t="s">
        <v>2736</v>
      </c>
      <c r="Y1215" t="s">
        <v>12104</v>
      </c>
      <c r="Z1215" t="s">
        <v>11819</v>
      </c>
      <c r="AA1215" t="s">
        <v>11839</v>
      </c>
      <c r="AB1215" t="s">
        <v>11990</v>
      </c>
      <c r="AC1215">
        <v>90.762500000000003</v>
      </c>
      <c r="AD1215">
        <v>0.95</v>
      </c>
      <c r="AE1215" s="6">
        <v>44049</v>
      </c>
      <c r="AF1215" s="6">
        <v>55006</v>
      </c>
      <c r="AG1215" t="s">
        <v>3041</v>
      </c>
      <c r="AH1215">
        <v>28.3</v>
      </c>
      <c r="AI1215">
        <v>14.6553130134757</v>
      </c>
      <c r="AJ1215">
        <v>319.18007499999999</v>
      </c>
      <c r="AK1215">
        <v>5.3579013873737198</v>
      </c>
      <c r="AL1215">
        <v>252</v>
      </c>
      <c r="AM1215">
        <v>276</v>
      </c>
      <c r="AN1215">
        <v>4.75</v>
      </c>
      <c r="AO1215" t="s">
        <v>11991</v>
      </c>
      <c r="AP1215">
        <v>1</v>
      </c>
      <c r="AQ1215">
        <v>3</v>
      </c>
      <c r="AR1215">
        <v>44.1604236393596</v>
      </c>
      <c r="AS1215">
        <v>-2.59902469492274E-2</v>
      </c>
      <c r="AT1215">
        <v>0.162790002899285</v>
      </c>
      <c r="AU1215">
        <v>-2.0409250828585301E-2</v>
      </c>
      <c r="AV1215">
        <v>1.3660834745692301</v>
      </c>
    </row>
    <row r="1216" spans="1:48" x14ac:dyDescent="0.25">
      <c r="A1216" t="s">
        <v>15003</v>
      </c>
      <c r="B1216" s="6">
        <v>44664</v>
      </c>
      <c r="C1216" t="s">
        <v>15004</v>
      </c>
      <c r="D1216" t="s">
        <v>266</v>
      </c>
      <c r="E1216">
        <v>122387524.2</v>
      </c>
      <c r="F1216">
        <v>121671557.2</v>
      </c>
      <c r="G1216">
        <v>4.50832704376328E-2</v>
      </c>
      <c r="H1216">
        <v>7.4</v>
      </c>
      <c r="I1216">
        <v>6.3146079999999998</v>
      </c>
      <c r="J1216">
        <v>4.1692640000000001</v>
      </c>
      <c r="K1216">
        <v>4.1692640000000001</v>
      </c>
      <c r="L1216">
        <v>146.8597</v>
      </c>
      <c r="M1216">
        <v>147</v>
      </c>
      <c r="N1216">
        <v>6.2841570000000004</v>
      </c>
      <c r="O1216">
        <v>-0.16080000000000499</v>
      </c>
      <c r="P1216">
        <v>-0.82412333262314996</v>
      </c>
      <c r="Q1216">
        <v>-7.2577204533944402</v>
      </c>
      <c r="R1216">
        <v>99</v>
      </c>
      <c r="S1216">
        <v>99.875</v>
      </c>
      <c r="T1216">
        <v>99</v>
      </c>
      <c r="U1216">
        <v>99.875</v>
      </c>
      <c r="V1216" t="s">
        <v>11987</v>
      </c>
      <c r="W1216" t="s">
        <v>8163</v>
      </c>
      <c r="X1216" t="s">
        <v>2736</v>
      </c>
      <c r="Y1216" t="s">
        <v>12104</v>
      </c>
      <c r="Z1216" t="s">
        <v>11819</v>
      </c>
      <c r="AA1216" t="s">
        <v>11839</v>
      </c>
      <c r="AB1216" t="s">
        <v>11990</v>
      </c>
      <c r="AC1216">
        <v>99.415000000000006</v>
      </c>
      <c r="AD1216">
        <v>0.41499999999999998</v>
      </c>
      <c r="AE1216" s="6">
        <v>43720</v>
      </c>
      <c r="AF1216" s="6">
        <v>47373</v>
      </c>
      <c r="AG1216" t="s">
        <v>3041</v>
      </c>
      <c r="AH1216">
        <v>7.4</v>
      </c>
      <c r="AI1216">
        <v>6.3146081639393303</v>
      </c>
      <c r="AJ1216">
        <v>46.744157999999999</v>
      </c>
      <c r="AK1216">
        <v>4.1692640155887899</v>
      </c>
      <c r="AL1216">
        <v>147</v>
      </c>
      <c r="AM1216">
        <v>145</v>
      </c>
      <c r="AN1216">
        <v>4.1500000000000004</v>
      </c>
      <c r="AO1216" t="s">
        <v>11991</v>
      </c>
      <c r="AP1216">
        <v>1</v>
      </c>
      <c r="AQ1216">
        <v>3</v>
      </c>
      <c r="AR1216">
        <v>44.1604236393596</v>
      </c>
      <c r="AS1216">
        <v>-2.59902469492274E-2</v>
      </c>
      <c r="AT1216">
        <v>0.162790002899285</v>
      </c>
      <c r="AU1216">
        <v>-2.0409250828585301E-2</v>
      </c>
      <c r="AV1216">
        <v>1.3660834745692301</v>
      </c>
    </row>
    <row r="1217" spans="1:48" x14ac:dyDescent="0.25">
      <c r="A1217" t="s">
        <v>15005</v>
      </c>
      <c r="B1217" s="6">
        <v>44664</v>
      </c>
      <c r="C1217" t="s">
        <v>15006</v>
      </c>
      <c r="D1217" t="s">
        <v>266</v>
      </c>
      <c r="E1217">
        <v>103558674</v>
      </c>
      <c r="F1217">
        <v>106396181.7</v>
      </c>
      <c r="G1217">
        <v>3.9423246835088299E-2</v>
      </c>
      <c r="H1217">
        <v>27.4</v>
      </c>
      <c r="I1217">
        <v>13.974425999999999</v>
      </c>
      <c r="J1217">
        <v>5.42401</v>
      </c>
      <c r="K1217">
        <v>5.42401</v>
      </c>
      <c r="L1217">
        <v>257.99900000000002</v>
      </c>
      <c r="M1217">
        <v>257</v>
      </c>
      <c r="N1217">
        <v>13.914234</v>
      </c>
      <c r="O1217">
        <v>0.18309999999999099</v>
      </c>
      <c r="P1217">
        <v>-0.10236468065670799</v>
      </c>
      <c r="Q1217">
        <v>-15.1026205858462</v>
      </c>
      <c r="R1217">
        <v>102.175</v>
      </c>
      <c r="S1217">
        <v>103.199</v>
      </c>
      <c r="T1217">
        <v>102.175</v>
      </c>
      <c r="U1217">
        <v>103.199</v>
      </c>
      <c r="V1217" t="s">
        <v>11987</v>
      </c>
      <c r="W1217" t="s">
        <v>8164</v>
      </c>
      <c r="X1217" t="s">
        <v>2736</v>
      </c>
      <c r="Y1217" t="s">
        <v>12104</v>
      </c>
      <c r="Z1217" t="s">
        <v>11819</v>
      </c>
      <c r="AA1217" t="s">
        <v>11839</v>
      </c>
      <c r="AB1217" t="s">
        <v>11990</v>
      </c>
      <c r="AC1217">
        <v>102.74</v>
      </c>
      <c r="AD1217">
        <v>0.56499999999999995</v>
      </c>
      <c r="AE1217" s="6">
        <v>43720</v>
      </c>
      <c r="AF1217" s="6">
        <v>54678</v>
      </c>
      <c r="AG1217" t="s">
        <v>3041</v>
      </c>
      <c r="AH1217">
        <v>26.9</v>
      </c>
      <c r="AI1217">
        <v>13.8735571906793</v>
      </c>
      <c r="AJ1217">
        <v>285.103543</v>
      </c>
      <c r="AK1217">
        <v>5.4221985676698896</v>
      </c>
      <c r="AL1217">
        <v>256</v>
      </c>
      <c r="AM1217">
        <v>283</v>
      </c>
      <c r="AN1217">
        <v>5.65</v>
      </c>
      <c r="AO1217" t="s">
        <v>11991</v>
      </c>
      <c r="AP1217">
        <v>1</v>
      </c>
      <c r="AQ1217">
        <v>3</v>
      </c>
      <c r="AR1217">
        <v>44.1604236393596</v>
      </c>
      <c r="AS1217">
        <v>-2.59902469492274E-2</v>
      </c>
      <c r="AT1217">
        <v>0.162790002899285</v>
      </c>
      <c r="AU1217">
        <v>-2.0409250828585301E-2</v>
      </c>
      <c r="AV1217">
        <v>1.3660834745692301</v>
      </c>
    </row>
    <row r="1218" spans="1:48" x14ac:dyDescent="0.25">
      <c r="A1218" t="s">
        <v>15007</v>
      </c>
      <c r="B1218" s="6">
        <v>44664</v>
      </c>
      <c r="C1218" t="s">
        <v>15008</v>
      </c>
      <c r="D1218" t="s">
        <v>237</v>
      </c>
      <c r="E1218">
        <v>56486549.399999999</v>
      </c>
      <c r="F1218">
        <v>55920507.299999997</v>
      </c>
      <c r="G1218">
        <v>2.07203672869655E-2</v>
      </c>
      <c r="H1218">
        <v>5.7388890000000004</v>
      </c>
      <c r="I1218">
        <v>5.0826039999999999</v>
      </c>
      <c r="J1218">
        <v>3.9797850000000001</v>
      </c>
      <c r="K1218">
        <v>3.9797850000000001</v>
      </c>
      <c r="L1218">
        <v>131.12039999999999</v>
      </c>
      <c r="M1218">
        <v>131</v>
      </c>
      <c r="N1218">
        <v>5.0591299999999997</v>
      </c>
      <c r="O1218">
        <v>0.137000000000009</v>
      </c>
      <c r="P1218">
        <v>-0.136599194241104</v>
      </c>
      <c r="Q1218">
        <v>-4.7890874549065297</v>
      </c>
      <c r="R1218">
        <v>98.018749999999997</v>
      </c>
      <c r="S1218">
        <v>98.826750000000004</v>
      </c>
      <c r="T1218">
        <v>98.018749999999997</v>
      </c>
      <c r="U1218">
        <v>98.826750000000004</v>
      </c>
      <c r="V1218" t="s">
        <v>11987</v>
      </c>
      <c r="W1218" t="s">
        <v>6798</v>
      </c>
      <c r="X1218" t="s">
        <v>2736</v>
      </c>
      <c r="Y1218" t="s">
        <v>12104</v>
      </c>
      <c r="Z1218" t="s">
        <v>11839</v>
      </c>
      <c r="AA1218" t="s">
        <v>256</v>
      </c>
      <c r="AB1218" t="s">
        <v>11990</v>
      </c>
      <c r="AC1218">
        <v>98.997917000000001</v>
      </c>
      <c r="AD1218">
        <v>0.97916700000000001</v>
      </c>
      <c r="AE1218" s="6">
        <v>43083</v>
      </c>
      <c r="AF1218" s="6">
        <v>46766</v>
      </c>
      <c r="AG1218" t="s">
        <v>3607</v>
      </c>
      <c r="AH1218">
        <v>5.7388890000000004</v>
      </c>
      <c r="AI1218">
        <v>5.0826040325165103</v>
      </c>
      <c r="AJ1218">
        <v>30.173753000000001</v>
      </c>
      <c r="AK1218">
        <v>3.9797851906142201</v>
      </c>
      <c r="AL1218">
        <v>131</v>
      </c>
      <c r="AM1218">
        <v>127</v>
      </c>
      <c r="AN1218">
        <v>3.75</v>
      </c>
      <c r="AO1218" t="s">
        <v>11991</v>
      </c>
      <c r="AP1218">
        <v>1</v>
      </c>
      <c r="AQ1218">
        <v>3</v>
      </c>
      <c r="AR1218">
        <v>56.926040936621497</v>
      </c>
      <c r="AS1218">
        <v>5.7918265891750302E-2</v>
      </c>
      <c r="AT1218">
        <v>0.72059254733593203</v>
      </c>
      <c r="AU1218">
        <v>0.36025191567206599</v>
      </c>
      <c r="AV1218">
        <v>1.5615916430227501</v>
      </c>
    </row>
    <row r="1219" spans="1:48" x14ac:dyDescent="0.25">
      <c r="A1219" t="s">
        <v>15009</v>
      </c>
      <c r="B1219" s="6">
        <v>44664</v>
      </c>
      <c r="C1219" t="s">
        <v>15010</v>
      </c>
      <c r="D1219" t="s">
        <v>237</v>
      </c>
      <c r="E1219">
        <v>150630798.59999999</v>
      </c>
      <c r="F1219">
        <v>130148147.59999999</v>
      </c>
      <c r="G1219">
        <v>4.8224122978154697E-2</v>
      </c>
      <c r="H1219">
        <v>28.741667</v>
      </c>
      <c r="I1219">
        <v>14.289351999999999</v>
      </c>
      <c r="J1219">
        <v>5.7397770000000001</v>
      </c>
      <c r="K1219">
        <v>5.7397770000000001</v>
      </c>
      <c r="L1219">
        <v>291.9504</v>
      </c>
      <c r="M1219">
        <v>291</v>
      </c>
      <c r="N1219">
        <v>14.290872</v>
      </c>
      <c r="O1219">
        <v>-2.5699999999995098E-2</v>
      </c>
      <c r="P1219">
        <v>-1.10484945658189</v>
      </c>
      <c r="Q1219">
        <v>-13.4267289905168</v>
      </c>
      <c r="R1219">
        <v>85.174999999999997</v>
      </c>
      <c r="S1219">
        <v>86.138000000000005</v>
      </c>
      <c r="T1219">
        <v>85.174999999999997</v>
      </c>
      <c r="U1219">
        <v>86.138000000000005</v>
      </c>
      <c r="V1219" t="s">
        <v>11987</v>
      </c>
      <c r="W1219" t="s">
        <v>6806</v>
      </c>
      <c r="X1219" t="s">
        <v>2736</v>
      </c>
      <c r="Y1219" t="s">
        <v>12104</v>
      </c>
      <c r="Z1219" t="s">
        <v>11819</v>
      </c>
      <c r="AA1219" t="s">
        <v>256</v>
      </c>
      <c r="AB1219" t="s">
        <v>11990</v>
      </c>
      <c r="AC1219">
        <v>86.402083000000005</v>
      </c>
      <c r="AD1219">
        <v>1.2270829999999999</v>
      </c>
      <c r="AE1219" s="6">
        <v>44089</v>
      </c>
      <c r="AF1219" s="6">
        <v>55168</v>
      </c>
      <c r="AG1219" t="s">
        <v>3607</v>
      </c>
      <c r="AH1219">
        <v>28.741667</v>
      </c>
      <c r="AI1219">
        <v>14.2893523237774</v>
      </c>
      <c r="AJ1219">
        <v>310.31270799999999</v>
      </c>
      <c r="AK1219">
        <v>5.7397768634889799</v>
      </c>
      <c r="AL1219">
        <v>291</v>
      </c>
      <c r="AM1219">
        <v>313</v>
      </c>
      <c r="AN1219">
        <v>4.75</v>
      </c>
      <c r="AO1219" t="s">
        <v>11991</v>
      </c>
      <c r="AP1219">
        <v>1</v>
      </c>
      <c r="AQ1219">
        <v>3</v>
      </c>
      <c r="AR1219">
        <v>56.926040936621497</v>
      </c>
      <c r="AS1219">
        <v>5.7918265891750302E-2</v>
      </c>
      <c r="AT1219">
        <v>0.72059254733593203</v>
      </c>
      <c r="AU1219">
        <v>0.36025191567206599</v>
      </c>
      <c r="AV1219">
        <v>1.5615916430227501</v>
      </c>
    </row>
    <row r="1220" spans="1:48" x14ac:dyDescent="0.25">
      <c r="A1220" t="s">
        <v>15011</v>
      </c>
      <c r="B1220" s="6">
        <v>44664</v>
      </c>
      <c r="C1220" t="s">
        <v>15012</v>
      </c>
      <c r="D1220" t="s">
        <v>237</v>
      </c>
      <c r="E1220">
        <v>101675789.40000001</v>
      </c>
      <c r="F1220">
        <v>88881586.200000003</v>
      </c>
      <c r="G1220">
        <v>3.2933519403524403E-2</v>
      </c>
      <c r="H1220">
        <v>25.738889</v>
      </c>
      <c r="I1220">
        <v>13.562758000000001</v>
      </c>
      <c r="J1220">
        <v>5.8454179999999996</v>
      </c>
      <c r="K1220">
        <v>5.8454179999999996</v>
      </c>
      <c r="L1220">
        <v>297.19959999999901</v>
      </c>
      <c r="M1220">
        <v>296</v>
      </c>
      <c r="N1220">
        <v>13.442493000000001</v>
      </c>
      <c r="O1220">
        <v>8.6300000000005803E-2</v>
      </c>
      <c r="P1220">
        <v>-4.7640666854809E-2</v>
      </c>
      <c r="Q1220">
        <v>-13.0281001315451</v>
      </c>
      <c r="R1220">
        <v>86.143749999999997</v>
      </c>
      <c r="S1220">
        <v>87.157749999999993</v>
      </c>
      <c r="T1220">
        <v>86.143749999999997</v>
      </c>
      <c r="U1220">
        <v>87.157749999999993</v>
      </c>
      <c r="V1220" t="s">
        <v>11987</v>
      </c>
      <c r="W1220" t="s">
        <v>6805</v>
      </c>
      <c r="X1220" t="s">
        <v>2736</v>
      </c>
      <c r="Y1220" t="s">
        <v>12104</v>
      </c>
      <c r="Z1220" t="s">
        <v>11839</v>
      </c>
      <c r="AA1220" t="s">
        <v>256</v>
      </c>
      <c r="AB1220" t="s">
        <v>11990</v>
      </c>
      <c r="AC1220">
        <v>87.416667000000004</v>
      </c>
      <c r="AD1220">
        <v>1.2729170000000001</v>
      </c>
      <c r="AE1220" s="6">
        <v>43083</v>
      </c>
      <c r="AF1220" s="6">
        <v>54071</v>
      </c>
      <c r="AG1220" t="s">
        <v>3607</v>
      </c>
      <c r="AH1220">
        <v>25.738889</v>
      </c>
      <c r="AI1220">
        <v>13.562757853881999</v>
      </c>
      <c r="AJ1220">
        <v>272.20429000000001</v>
      </c>
      <c r="AK1220">
        <v>5.8454177649110104</v>
      </c>
      <c r="AL1220">
        <v>296</v>
      </c>
      <c r="AM1220">
        <v>326</v>
      </c>
      <c r="AN1220">
        <v>4.875</v>
      </c>
      <c r="AO1220" t="s">
        <v>11991</v>
      </c>
      <c r="AP1220">
        <v>1</v>
      </c>
      <c r="AQ1220">
        <v>3</v>
      </c>
      <c r="AR1220">
        <v>56.926040936621497</v>
      </c>
      <c r="AS1220">
        <v>5.7918265891750302E-2</v>
      </c>
      <c r="AT1220">
        <v>0.72059254733593203</v>
      </c>
      <c r="AU1220">
        <v>0.36025191567206599</v>
      </c>
      <c r="AV1220">
        <v>1.5615916430227501</v>
      </c>
    </row>
    <row r="1221" spans="1:48" x14ac:dyDescent="0.25">
      <c r="A1221" t="s">
        <v>18821</v>
      </c>
      <c r="B1221" s="6">
        <v>44664</v>
      </c>
      <c r="C1221" t="s">
        <v>18822</v>
      </c>
      <c r="D1221" t="s">
        <v>280</v>
      </c>
      <c r="E1221">
        <v>100420532.40000001</v>
      </c>
      <c r="F1221">
        <v>87475349.700000003</v>
      </c>
      <c r="G1221">
        <v>3.2412463009559002E-2</v>
      </c>
      <c r="H1221">
        <v>9.4888890000000004</v>
      </c>
      <c r="I1221">
        <v>8.2743140000000004</v>
      </c>
      <c r="J1221">
        <v>4.069903</v>
      </c>
      <c r="K1221">
        <v>4.069903</v>
      </c>
      <c r="L1221">
        <v>137.6199</v>
      </c>
      <c r="M1221">
        <v>138</v>
      </c>
      <c r="N1221">
        <v>8.2471689999999995</v>
      </c>
      <c r="O1221">
        <v>0.42830000000000301</v>
      </c>
      <c r="P1221">
        <v>-2.00034736508991</v>
      </c>
      <c r="Q1221">
        <v>-10.3678274260176</v>
      </c>
      <c r="R1221">
        <v>87.081249999999997</v>
      </c>
      <c r="S1221">
        <v>87.744249999999994</v>
      </c>
      <c r="T1221">
        <v>87.081249999999997</v>
      </c>
      <c r="U1221">
        <v>87.744249999999994</v>
      </c>
      <c r="V1221" t="s">
        <v>11987</v>
      </c>
      <c r="W1221" t="s">
        <v>18371</v>
      </c>
      <c r="X1221" t="s">
        <v>2736</v>
      </c>
      <c r="Y1221" t="s">
        <v>12104</v>
      </c>
      <c r="Z1221" t="s">
        <v>11819</v>
      </c>
      <c r="AA1221" t="s">
        <v>11839</v>
      </c>
      <c r="AB1221" t="s">
        <v>11990</v>
      </c>
      <c r="AC1221">
        <v>87.109027999999995</v>
      </c>
      <c r="AD1221">
        <v>2.7778000000000001E-2</v>
      </c>
      <c r="AE1221" s="6">
        <v>44483</v>
      </c>
      <c r="AF1221" s="6">
        <v>48135</v>
      </c>
      <c r="AG1221" t="s">
        <v>2220</v>
      </c>
      <c r="AH1221">
        <v>9.4888890000000004</v>
      </c>
      <c r="AI1221">
        <v>8.2743141624459309</v>
      </c>
      <c r="AJ1221">
        <v>78.011566999999999</v>
      </c>
      <c r="AK1221">
        <v>4.0699034921175601</v>
      </c>
      <c r="AL1221">
        <v>138</v>
      </c>
      <c r="AM1221">
        <v>133</v>
      </c>
      <c r="AN1221">
        <v>2.5</v>
      </c>
      <c r="AO1221" t="s">
        <v>11991</v>
      </c>
      <c r="AP1221">
        <v>1</v>
      </c>
      <c r="AQ1221">
        <v>4</v>
      </c>
      <c r="AR1221">
        <v>33.778413156573599</v>
      </c>
      <c r="AS1221">
        <v>2.5397973562853299E-2</v>
      </c>
      <c r="AT1221">
        <v>2.90090153836501E-2</v>
      </c>
      <c r="AU1221">
        <v>6.8110334080031906E-2</v>
      </c>
      <c r="AV1221">
        <v>3.4153426935775499</v>
      </c>
    </row>
    <row r="1222" spans="1:48" x14ac:dyDescent="0.25">
      <c r="A1222" t="s">
        <v>15013</v>
      </c>
      <c r="B1222" s="6">
        <v>44664</v>
      </c>
      <c r="C1222" t="s">
        <v>15014</v>
      </c>
      <c r="D1222" t="s">
        <v>280</v>
      </c>
      <c r="E1222">
        <v>94144249.200000003</v>
      </c>
      <c r="F1222">
        <v>82985846.299999997</v>
      </c>
      <c r="G1222">
        <v>3.07489559463015E-2</v>
      </c>
      <c r="H1222">
        <v>8.2027780000000003</v>
      </c>
      <c r="I1222">
        <v>7.2421069999999999</v>
      </c>
      <c r="J1222">
        <v>3.9703179999999998</v>
      </c>
      <c r="K1222">
        <v>3.9703179999999998</v>
      </c>
      <c r="L1222">
        <v>127.232699999999</v>
      </c>
      <c r="M1222">
        <v>127</v>
      </c>
      <c r="N1222">
        <v>7.2129469999999998</v>
      </c>
      <c r="O1222">
        <v>-0.33689999999999498</v>
      </c>
      <c r="P1222">
        <v>-3.1909556478334</v>
      </c>
      <c r="Q1222">
        <v>-11.1765108306322</v>
      </c>
      <c r="R1222">
        <v>87.424999999999997</v>
      </c>
      <c r="S1222">
        <v>89.325999999999993</v>
      </c>
      <c r="T1222">
        <v>87.424999999999997</v>
      </c>
      <c r="U1222">
        <v>89.325999999999993</v>
      </c>
      <c r="V1222" t="s">
        <v>11987</v>
      </c>
      <c r="W1222" t="s">
        <v>7177</v>
      </c>
      <c r="X1222" t="s">
        <v>2736</v>
      </c>
      <c r="Y1222" t="s">
        <v>12104</v>
      </c>
      <c r="Z1222" t="s">
        <v>11894</v>
      </c>
      <c r="AA1222" t="s">
        <v>11839</v>
      </c>
      <c r="AB1222" t="s">
        <v>11990</v>
      </c>
      <c r="AC1222">
        <v>88.147547000000003</v>
      </c>
      <c r="AD1222">
        <v>0.72254700000000005</v>
      </c>
      <c r="AE1222" s="6">
        <v>44013</v>
      </c>
      <c r="AF1222" s="6">
        <v>48030</v>
      </c>
      <c r="AG1222" t="s">
        <v>3685</v>
      </c>
      <c r="AH1222">
        <v>8.2027780000000003</v>
      </c>
      <c r="AI1222">
        <v>7.24210660005782</v>
      </c>
      <c r="AJ1222">
        <v>60.368231999999999</v>
      </c>
      <c r="AK1222">
        <v>3.9703178612937902</v>
      </c>
      <c r="AL1222">
        <v>127</v>
      </c>
      <c r="AM1222">
        <v>124</v>
      </c>
      <c r="AN1222">
        <v>2.431</v>
      </c>
      <c r="AO1222" t="s">
        <v>11991</v>
      </c>
      <c r="AP1222">
        <v>1</v>
      </c>
      <c r="AQ1222">
        <v>3</v>
      </c>
      <c r="AR1222">
        <v>48.482781457820998</v>
      </c>
      <c r="AS1222">
        <v>-2.4318133580720699E-3</v>
      </c>
      <c r="AT1222">
        <v>-0.93427874860945703</v>
      </c>
      <c r="AU1222">
        <v>-0.21486131937491801</v>
      </c>
      <c r="AV1222">
        <v>4.2744634695089303</v>
      </c>
    </row>
    <row r="1223" spans="1:48" x14ac:dyDescent="0.25">
      <c r="A1223" t="s">
        <v>15015</v>
      </c>
      <c r="B1223" s="6">
        <v>44664</v>
      </c>
      <c r="C1223" t="s">
        <v>15016</v>
      </c>
      <c r="D1223" t="s">
        <v>280</v>
      </c>
      <c r="E1223">
        <v>46444496.399999999</v>
      </c>
      <c r="F1223">
        <v>50301002.200000003</v>
      </c>
      <c r="G1223">
        <v>1.8638157806915499E-2</v>
      </c>
      <c r="H1223">
        <v>6.5138889999999998</v>
      </c>
      <c r="I1223">
        <v>5.3435090000000001</v>
      </c>
      <c r="J1223">
        <v>4.4627980000000003</v>
      </c>
      <c r="K1223">
        <v>4.4627980000000003</v>
      </c>
      <c r="L1223">
        <v>177.36799999999999</v>
      </c>
      <c r="M1223">
        <v>178</v>
      </c>
      <c r="N1223">
        <v>5.3188719999999998</v>
      </c>
      <c r="O1223">
        <v>-2.9100000000004098E-2</v>
      </c>
      <c r="P1223">
        <v>-0.65218119429389898</v>
      </c>
      <c r="Q1223">
        <v>-5.6420986788692202</v>
      </c>
      <c r="R1223">
        <v>105.58125</v>
      </c>
      <c r="S1223">
        <v>106.36624999999999</v>
      </c>
      <c r="T1223">
        <v>105.58125</v>
      </c>
      <c r="U1223">
        <v>106.36624999999999</v>
      </c>
      <c r="V1223" t="s">
        <v>11987</v>
      </c>
      <c r="W1223" t="s">
        <v>7517</v>
      </c>
      <c r="X1223" t="s">
        <v>2736</v>
      </c>
      <c r="Y1223" t="s">
        <v>12104</v>
      </c>
      <c r="Z1223" t="s">
        <v>11819</v>
      </c>
      <c r="AA1223" t="s">
        <v>256</v>
      </c>
      <c r="AB1223" t="s">
        <v>11990</v>
      </c>
      <c r="AC1223">
        <v>108.303472</v>
      </c>
      <c r="AD1223">
        <v>2.7222219999999999</v>
      </c>
      <c r="AE1223" s="6">
        <v>43396</v>
      </c>
      <c r="AF1223" s="6">
        <v>47049</v>
      </c>
      <c r="AG1223" t="s">
        <v>2687</v>
      </c>
      <c r="AH1223">
        <v>6.2638889999999998</v>
      </c>
      <c r="AI1223">
        <v>5.1689956642046697</v>
      </c>
      <c r="AJ1223">
        <v>32.538381000000001</v>
      </c>
      <c r="AK1223">
        <v>4.4260571812365397</v>
      </c>
      <c r="AL1223">
        <v>175</v>
      </c>
      <c r="AM1223">
        <v>172</v>
      </c>
      <c r="AN1223">
        <v>5.6</v>
      </c>
      <c r="AO1223" t="s">
        <v>11991</v>
      </c>
      <c r="AP1223">
        <v>1</v>
      </c>
      <c r="AQ1223">
        <v>4</v>
      </c>
      <c r="AR1223">
        <v>34.318691734065702</v>
      </c>
      <c r="AS1223">
        <v>2.50803948408275E-2</v>
      </c>
      <c r="AT1223">
        <v>2.0714940732233299E-2</v>
      </c>
      <c r="AU1223">
        <v>6.5252125581757497E-2</v>
      </c>
      <c r="AV1223">
        <v>1.4810991657293799</v>
      </c>
    </row>
    <row r="1224" spans="1:48" x14ac:dyDescent="0.25">
      <c r="A1224" t="s">
        <v>16620</v>
      </c>
      <c r="B1224" s="6">
        <v>44664</v>
      </c>
      <c r="C1224" t="s">
        <v>16621</v>
      </c>
      <c r="D1224" t="s">
        <v>446</v>
      </c>
      <c r="E1224">
        <v>56486549.399999999</v>
      </c>
      <c r="F1224">
        <v>49165657</v>
      </c>
      <c r="G1224">
        <v>1.8217475507735399E-2</v>
      </c>
      <c r="H1224">
        <v>9.0444440000000004</v>
      </c>
      <c r="I1224">
        <v>7.2920360000000004</v>
      </c>
      <c r="J1224">
        <v>5.7492239999999999</v>
      </c>
      <c r="K1224">
        <v>5.7492239999999999</v>
      </c>
      <c r="L1224">
        <v>305.40390000000002</v>
      </c>
      <c r="M1224">
        <v>306</v>
      </c>
      <c r="N1224">
        <v>7.2658069999999997</v>
      </c>
      <c r="O1224">
        <v>-0.167300000000003</v>
      </c>
      <c r="P1224">
        <v>-0.73889338319896802</v>
      </c>
      <c r="Q1224">
        <v>-10.343567693872</v>
      </c>
      <c r="R1224">
        <v>85.331249999999997</v>
      </c>
      <c r="S1224">
        <v>86.050250000000005</v>
      </c>
      <c r="T1224">
        <v>85.331249999999997</v>
      </c>
      <c r="U1224">
        <v>86.050250000000005</v>
      </c>
      <c r="V1224" t="s">
        <v>11987</v>
      </c>
      <c r="W1224" t="s">
        <v>16519</v>
      </c>
      <c r="X1224" t="s">
        <v>2736</v>
      </c>
      <c r="Y1224" t="s">
        <v>12104</v>
      </c>
      <c r="Z1224" t="s">
        <v>11847</v>
      </c>
      <c r="AA1224" t="s">
        <v>11839</v>
      </c>
      <c r="AB1224" t="s">
        <v>753</v>
      </c>
      <c r="AC1224">
        <v>87.039582999999993</v>
      </c>
      <c r="AD1224">
        <v>1.7083330000000001</v>
      </c>
      <c r="AE1224" s="6">
        <v>44320</v>
      </c>
      <c r="AF1224" s="6">
        <v>47972</v>
      </c>
      <c r="AG1224" t="s">
        <v>2730</v>
      </c>
      <c r="AH1224">
        <v>9.0444440000000004</v>
      </c>
      <c r="AI1224">
        <v>7.2920356685230496</v>
      </c>
      <c r="AJ1224">
        <v>63.981929000000001</v>
      </c>
      <c r="AK1224">
        <v>5.7492240606097598</v>
      </c>
      <c r="AL1224">
        <v>306</v>
      </c>
      <c r="AM1224">
        <v>302</v>
      </c>
      <c r="AN1224">
        <v>3.75</v>
      </c>
      <c r="AO1224" t="s">
        <v>11991</v>
      </c>
      <c r="AP1224">
        <v>1</v>
      </c>
      <c r="AQ1224">
        <v>3</v>
      </c>
      <c r="AR1224">
        <v>41.462510456801297</v>
      </c>
      <c r="AS1224">
        <v>3.49300255723861E-2</v>
      </c>
      <c r="AT1224">
        <v>0.25622404258050502</v>
      </c>
      <c r="AU1224">
        <v>0.162901789103052</v>
      </c>
      <c r="AV1224">
        <v>1.06532338287717</v>
      </c>
    </row>
    <row r="1225" spans="1:48" x14ac:dyDescent="0.25">
      <c r="A1225" t="s">
        <v>16622</v>
      </c>
      <c r="B1225" s="6">
        <v>44664</v>
      </c>
      <c r="C1225" t="s">
        <v>16623</v>
      </c>
      <c r="D1225" t="s">
        <v>446</v>
      </c>
      <c r="E1225">
        <v>112973098.8</v>
      </c>
      <c r="F1225">
        <v>104520121.7</v>
      </c>
      <c r="G1225">
        <v>3.87281055682865E-2</v>
      </c>
      <c r="H1225">
        <v>4.0638889999999996</v>
      </c>
      <c r="I1225">
        <v>3.8331270000000002</v>
      </c>
      <c r="J1225">
        <v>3.9369049999999999</v>
      </c>
      <c r="K1225">
        <v>3.9369049999999999</v>
      </c>
      <c r="L1225">
        <v>132.72219999999999</v>
      </c>
      <c r="M1225">
        <v>131</v>
      </c>
      <c r="N1225">
        <v>3.8150770000000001</v>
      </c>
      <c r="O1225">
        <v>-5.1800000000001803E-2</v>
      </c>
      <c r="P1225">
        <v>-1.7869596710503499</v>
      </c>
      <c r="Q1225">
        <v>-6.2172011103114597</v>
      </c>
      <c r="R1225">
        <v>91.7</v>
      </c>
      <c r="S1225">
        <v>92.325000000000003</v>
      </c>
      <c r="T1225">
        <v>91.7</v>
      </c>
      <c r="U1225">
        <v>92.325000000000003</v>
      </c>
      <c r="V1225" t="s">
        <v>11987</v>
      </c>
      <c r="W1225" t="s">
        <v>7962</v>
      </c>
      <c r="X1225" t="s">
        <v>2736</v>
      </c>
      <c r="Y1225" t="s">
        <v>12104</v>
      </c>
      <c r="Z1225" t="s">
        <v>11838</v>
      </c>
      <c r="AA1225" t="s">
        <v>256</v>
      </c>
      <c r="AB1225" t="s">
        <v>11990</v>
      </c>
      <c r="AC1225">
        <v>92.517707999999999</v>
      </c>
      <c r="AD1225">
        <v>0.81770799999999999</v>
      </c>
      <c r="AE1225" s="6">
        <v>44327</v>
      </c>
      <c r="AF1225" s="6">
        <v>46153</v>
      </c>
      <c r="AG1225" t="s">
        <v>2942</v>
      </c>
      <c r="AH1225">
        <v>4.0638889999999996</v>
      </c>
      <c r="AI1225">
        <v>3.8331269900750602</v>
      </c>
      <c r="AJ1225">
        <v>17.093706000000001</v>
      </c>
      <c r="AK1225">
        <v>3.9369048407579101</v>
      </c>
      <c r="AL1225">
        <v>131</v>
      </c>
      <c r="AM1225">
        <v>123</v>
      </c>
      <c r="AN1225">
        <v>1.875</v>
      </c>
      <c r="AO1225" t="s">
        <v>11991</v>
      </c>
      <c r="AP1225">
        <v>1</v>
      </c>
      <c r="AQ1225">
        <v>3</v>
      </c>
      <c r="AR1225">
        <v>58.162145794563102</v>
      </c>
      <c r="AS1225">
        <v>5.1770835764912697E-2</v>
      </c>
      <c r="AT1225">
        <v>0.64123198427713302</v>
      </c>
      <c r="AU1225">
        <v>0.31379093872528302</v>
      </c>
      <c r="AV1225">
        <v>2.5888343457715499</v>
      </c>
    </row>
    <row r="1226" spans="1:48" x14ac:dyDescent="0.25">
      <c r="A1226" t="s">
        <v>16624</v>
      </c>
      <c r="B1226" s="6">
        <v>44664</v>
      </c>
      <c r="C1226" t="s">
        <v>16625</v>
      </c>
      <c r="D1226" t="s">
        <v>446</v>
      </c>
      <c r="E1226">
        <v>94144249.200000003</v>
      </c>
      <c r="F1226">
        <v>82750506.400000006</v>
      </c>
      <c r="G1226">
        <v>3.06617548525542E-2</v>
      </c>
      <c r="H1226">
        <v>9.0638889999999996</v>
      </c>
      <c r="I1226">
        <v>7.6907209999999999</v>
      </c>
      <c r="J1226">
        <v>4.5659169999999998</v>
      </c>
      <c r="K1226">
        <v>4.5659169999999998</v>
      </c>
      <c r="L1226">
        <v>187.07969999999901</v>
      </c>
      <c r="M1226">
        <v>188</v>
      </c>
      <c r="N1226">
        <v>7.6638830000000002</v>
      </c>
      <c r="O1226">
        <v>-0.21210000000000301</v>
      </c>
      <c r="P1226">
        <v>-1.42367080097901</v>
      </c>
      <c r="Q1226">
        <v>-10.739657823441799</v>
      </c>
      <c r="R1226">
        <v>86.643749999999997</v>
      </c>
      <c r="S1226">
        <v>87.561750000000004</v>
      </c>
      <c r="T1226">
        <v>86.643749999999997</v>
      </c>
      <c r="U1226">
        <v>87.561750000000004</v>
      </c>
      <c r="V1226" t="s">
        <v>11987</v>
      </c>
      <c r="W1226" t="s">
        <v>7975</v>
      </c>
      <c r="X1226" t="s">
        <v>2736</v>
      </c>
      <c r="Y1226" t="s">
        <v>12104</v>
      </c>
      <c r="Z1226" t="s">
        <v>11838</v>
      </c>
      <c r="AA1226" t="s">
        <v>256</v>
      </c>
      <c r="AB1226" t="s">
        <v>11990</v>
      </c>
      <c r="AC1226">
        <v>87.897569000000004</v>
      </c>
      <c r="AD1226">
        <v>1.253819</v>
      </c>
      <c r="AE1226" s="6">
        <v>44327</v>
      </c>
      <c r="AF1226" s="6">
        <v>47979</v>
      </c>
      <c r="AG1226" t="s">
        <v>2942</v>
      </c>
      <c r="AH1226">
        <v>9.0638889999999996</v>
      </c>
      <c r="AI1226">
        <v>7.6907211969318201</v>
      </c>
      <c r="AJ1226">
        <v>68.988395999999995</v>
      </c>
      <c r="AK1226">
        <v>4.5659173147552004</v>
      </c>
      <c r="AL1226">
        <v>188</v>
      </c>
      <c r="AM1226">
        <v>183</v>
      </c>
      <c r="AN1226">
        <v>2.875</v>
      </c>
      <c r="AO1226" t="s">
        <v>11991</v>
      </c>
      <c r="AP1226">
        <v>1</v>
      </c>
      <c r="AQ1226">
        <v>3</v>
      </c>
      <c r="AR1226">
        <v>58.162145794563102</v>
      </c>
      <c r="AS1226">
        <v>5.1770835764912697E-2</v>
      </c>
      <c r="AT1226">
        <v>0.64123198427713302</v>
      </c>
      <c r="AU1226">
        <v>0.31379093872528302</v>
      </c>
      <c r="AV1226">
        <v>2.5888343457715499</v>
      </c>
    </row>
    <row r="1227" spans="1:48" x14ac:dyDescent="0.25">
      <c r="A1227" t="s">
        <v>15017</v>
      </c>
      <c r="B1227" s="6">
        <v>44664</v>
      </c>
      <c r="C1227" t="s">
        <v>15018</v>
      </c>
      <c r="D1227" t="s">
        <v>446</v>
      </c>
      <c r="E1227">
        <v>94144249.200000003</v>
      </c>
      <c r="F1227">
        <v>92930311.799999997</v>
      </c>
      <c r="G1227">
        <v>3.4433703956378098E-2</v>
      </c>
      <c r="H1227">
        <v>5.4611109999999998</v>
      </c>
      <c r="I1227">
        <v>4.8694649999999999</v>
      </c>
      <c r="J1227">
        <v>4.1173140000000004</v>
      </c>
      <c r="K1227">
        <v>4.1173140000000004</v>
      </c>
      <c r="L1227">
        <v>145.6095</v>
      </c>
      <c r="M1227">
        <v>146</v>
      </c>
      <c r="N1227">
        <v>4.8478510000000004</v>
      </c>
      <c r="O1227">
        <v>5.0100000000008402E-2</v>
      </c>
      <c r="P1227">
        <v>-1.4311366234599801</v>
      </c>
      <c r="Q1227">
        <v>-6.6571519297352202</v>
      </c>
      <c r="R1227">
        <v>98.555000000000007</v>
      </c>
      <c r="S1227">
        <v>99.43</v>
      </c>
      <c r="T1227">
        <v>98.555000000000007</v>
      </c>
      <c r="U1227">
        <v>99.43</v>
      </c>
      <c r="V1227" t="s">
        <v>11987</v>
      </c>
      <c r="W1227" t="s">
        <v>7970</v>
      </c>
      <c r="X1227" t="s">
        <v>2736</v>
      </c>
      <c r="Y1227" t="s">
        <v>12104</v>
      </c>
      <c r="Z1227" t="s">
        <v>11838</v>
      </c>
      <c r="AA1227" t="s">
        <v>256</v>
      </c>
      <c r="AB1227" t="s">
        <v>11990</v>
      </c>
      <c r="AC1227">
        <v>98.710555999999997</v>
      </c>
      <c r="AD1227">
        <v>0.155556</v>
      </c>
      <c r="AE1227" s="6">
        <v>43012</v>
      </c>
      <c r="AF1227" s="6">
        <v>46664</v>
      </c>
      <c r="AG1227" t="s">
        <v>2942</v>
      </c>
      <c r="AH1227">
        <v>5.4611109999999998</v>
      </c>
      <c r="AI1227">
        <v>4.8694649156499601</v>
      </c>
      <c r="AJ1227">
        <v>27.60257</v>
      </c>
      <c r="AK1227">
        <v>4.1173136045618097</v>
      </c>
      <c r="AL1227">
        <v>146</v>
      </c>
      <c r="AM1227">
        <v>141</v>
      </c>
      <c r="AN1227">
        <v>4</v>
      </c>
      <c r="AO1227" t="s">
        <v>11991</v>
      </c>
      <c r="AP1227">
        <v>1</v>
      </c>
      <c r="AQ1227">
        <v>3</v>
      </c>
      <c r="AR1227">
        <v>58.162145794563102</v>
      </c>
      <c r="AS1227">
        <v>5.1770835764912697E-2</v>
      </c>
      <c r="AT1227">
        <v>0.64123198427713302</v>
      </c>
      <c r="AU1227">
        <v>0.31379093872528302</v>
      </c>
      <c r="AV1227">
        <v>2.5888343457715499</v>
      </c>
    </row>
    <row r="1228" spans="1:48" x14ac:dyDescent="0.25">
      <c r="A1228" t="s">
        <v>15019</v>
      </c>
      <c r="B1228" s="6">
        <v>44664</v>
      </c>
      <c r="C1228" t="s">
        <v>15020</v>
      </c>
      <c r="D1228" t="s">
        <v>446</v>
      </c>
      <c r="E1228">
        <v>94144249.200000003</v>
      </c>
      <c r="F1228">
        <v>91263042.599999994</v>
      </c>
      <c r="G1228">
        <v>3.3815926461570597E-2</v>
      </c>
      <c r="H1228">
        <v>25.741667</v>
      </c>
      <c r="I1228">
        <v>13.295635000000001</v>
      </c>
      <c r="J1228">
        <v>5.7563890000000004</v>
      </c>
      <c r="K1228">
        <v>5.7563890000000004</v>
      </c>
      <c r="L1228">
        <v>288.30169999999998</v>
      </c>
      <c r="M1228">
        <v>288</v>
      </c>
      <c r="N1228">
        <v>13.176073000000001</v>
      </c>
      <c r="O1228">
        <v>3.0799999999997399E-2</v>
      </c>
      <c r="P1228">
        <v>-2.0386243934639601</v>
      </c>
      <c r="Q1228">
        <v>-16.934999788305099</v>
      </c>
      <c r="R1228">
        <v>95.518749999999997</v>
      </c>
      <c r="S1228">
        <v>96.569749999999999</v>
      </c>
      <c r="T1228">
        <v>95.518749999999997</v>
      </c>
      <c r="U1228">
        <v>96.569749999999999</v>
      </c>
      <c r="V1228" t="s">
        <v>11987</v>
      </c>
      <c r="W1228" t="s">
        <v>7990</v>
      </c>
      <c r="X1228" t="s">
        <v>2736</v>
      </c>
      <c r="Y1228" t="s">
        <v>12104</v>
      </c>
      <c r="Z1228" t="s">
        <v>11838</v>
      </c>
      <c r="AA1228" t="s">
        <v>256</v>
      </c>
      <c r="AB1228" t="s">
        <v>11990</v>
      </c>
      <c r="AC1228">
        <v>96.939582999999999</v>
      </c>
      <c r="AD1228">
        <v>1.420833</v>
      </c>
      <c r="AE1228" s="6">
        <v>43012</v>
      </c>
      <c r="AF1228" s="6">
        <v>54072</v>
      </c>
      <c r="AG1228" t="s">
        <v>2942</v>
      </c>
      <c r="AH1228">
        <v>25.741667</v>
      </c>
      <c r="AI1228">
        <v>13.2956348846145</v>
      </c>
      <c r="AJ1228">
        <v>263.34485799999999</v>
      </c>
      <c r="AK1228">
        <v>5.7563887917794396</v>
      </c>
      <c r="AL1228">
        <v>288</v>
      </c>
      <c r="AM1228">
        <v>317</v>
      </c>
      <c r="AN1228">
        <v>5.5</v>
      </c>
      <c r="AO1228" t="s">
        <v>11991</v>
      </c>
      <c r="AP1228">
        <v>1</v>
      </c>
      <c r="AQ1228">
        <v>3</v>
      </c>
      <c r="AR1228">
        <v>58.162145794563102</v>
      </c>
      <c r="AS1228">
        <v>5.1770835764912697E-2</v>
      </c>
      <c r="AT1228">
        <v>0.64123198427713302</v>
      </c>
      <c r="AU1228">
        <v>0.31379093872528302</v>
      </c>
      <c r="AV1228">
        <v>2.5888343457715499</v>
      </c>
    </row>
    <row r="1229" spans="1:48" x14ac:dyDescent="0.25">
      <c r="A1229" t="s">
        <v>15021</v>
      </c>
      <c r="B1229" s="6">
        <v>44664</v>
      </c>
      <c r="C1229" t="s">
        <v>15022</v>
      </c>
      <c r="D1229" t="s">
        <v>446</v>
      </c>
      <c r="E1229">
        <v>141216373.80000001</v>
      </c>
      <c r="F1229">
        <v>143192913</v>
      </c>
      <c r="G1229">
        <v>5.3057632954901103E-2</v>
      </c>
      <c r="H1229">
        <v>22.413889000000001</v>
      </c>
      <c r="I1229">
        <v>12.508317999999999</v>
      </c>
      <c r="J1229">
        <v>5.7068560000000002</v>
      </c>
      <c r="K1229">
        <v>5.7068560000000002</v>
      </c>
      <c r="L1229">
        <v>277.45819999999998</v>
      </c>
      <c r="M1229">
        <v>279</v>
      </c>
      <c r="N1229">
        <v>12.310637</v>
      </c>
      <c r="O1229">
        <v>-5.8899999999994998E-2</v>
      </c>
      <c r="P1229">
        <v>-1.86569903190301</v>
      </c>
      <c r="Q1229">
        <v>-16.288000897973902</v>
      </c>
      <c r="R1229">
        <v>100.89375</v>
      </c>
      <c r="S1229">
        <v>102.10575</v>
      </c>
      <c r="T1229">
        <v>100.89375</v>
      </c>
      <c r="U1229">
        <v>102.10575</v>
      </c>
      <c r="V1229" t="s">
        <v>11987</v>
      </c>
      <c r="W1229" t="s">
        <v>7985</v>
      </c>
      <c r="X1229" t="s">
        <v>2736</v>
      </c>
      <c r="Y1229" t="s">
        <v>12104</v>
      </c>
      <c r="Z1229" t="s">
        <v>11838</v>
      </c>
      <c r="AA1229" t="s">
        <v>256</v>
      </c>
      <c r="AB1229" t="s">
        <v>11990</v>
      </c>
      <c r="AC1229">
        <v>101.399653</v>
      </c>
      <c r="AD1229">
        <v>0.50590299999999999</v>
      </c>
      <c r="AE1229" s="6">
        <v>41899</v>
      </c>
      <c r="AF1229" s="6">
        <v>52857</v>
      </c>
      <c r="AG1229" t="s">
        <v>2942</v>
      </c>
      <c r="AH1229">
        <v>22.413889000000001</v>
      </c>
      <c r="AI1229">
        <v>12.5083176976948</v>
      </c>
      <c r="AJ1229">
        <v>223.265512</v>
      </c>
      <c r="AK1229">
        <v>5.7068561260079402</v>
      </c>
      <c r="AL1229">
        <v>279</v>
      </c>
      <c r="AM1229">
        <v>314</v>
      </c>
      <c r="AN1229">
        <v>5.875</v>
      </c>
      <c r="AO1229" t="s">
        <v>11991</v>
      </c>
      <c r="AP1229">
        <v>1</v>
      </c>
      <c r="AQ1229">
        <v>3</v>
      </c>
      <c r="AR1229">
        <v>58.162145794563102</v>
      </c>
      <c r="AS1229">
        <v>5.1770835764912697E-2</v>
      </c>
      <c r="AT1229">
        <v>0.64123198427713302</v>
      </c>
      <c r="AU1229">
        <v>0.31379093872528302</v>
      </c>
      <c r="AV1229">
        <v>2.5888343457715499</v>
      </c>
    </row>
    <row r="1230" spans="1:48" x14ac:dyDescent="0.25">
      <c r="A1230" t="s">
        <v>15023</v>
      </c>
      <c r="B1230" s="6">
        <v>44664</v>
      </c>
      <c r="C1230" t="s">
        <v>15024</v>
      </c>
      <c r="D1230" t="s">
        <v>446</v>
      </c>
      <c r="E1230">
        <v>75315399.599999994</v>
      </c>
      <c r="F1230">
        <v>82352682.299999997</v>
      </c>
      <c r="G1230">
        <v>3.0514348062050198E-2</v>
      </c>
      <c r="H1230">
        <v>20.419443999999999</v>
      </c>
      <c r="I1230">
        <v>11.481941000000001</v>
      </c>
      <c r="J1230">
        <v>5.9021860000000004</v>
      </c>
      <c r="K1230">
        <v>5.9021860000000004</v>
      </c>
      <c r="L1230">
        <v>293.46100000000001</v>
      </c>
      <c r="M1230">
        <v>299</v>
      </c>
      <c r="N1230">
        <v>11.298871999999999</v>
      </c>
      <c r="O1230">
        <v>-7.4300000000004904E-2</v>
      </c>
      <c r="P1230">
        <v>-1.97781294061837</v>
      </c>
      <c r="Q1230">
        <v>-16.1873559464489</v>
      </c>
      <c r="R1230">
        <v>108.8</v>
      </c>
      <c r="S1230">
        <v>109.97799999999999</v>
      </c>
      <c r="T1230">
        <v>108.8</v>
      </c>
      <c r="U1230">
        <v>109.97799999999999</v>
      </c>
      <c r="V1230" t="s">
        <v>11987</v>
      </c>
      <c r="W1230" t="s">
        <v>7980</v>
      </c>
      <c r="X1230" t="s">
        <v>2736</v>
      </c>
      <c r="Y1230" t="s">
        <v>12104</v>
      </c>
      <c r="Z1230" t="s">
        <v>11838</v>
      </c>
      <c r="AA1230" t="s">
        <v>256</v>
      </c>
      <c r="AB1230" t="s">
        <v>11990</v>
      </c>
      <c r="AC1230">
        <v>109.34375</v>
      </c>
      <c r="AD1230">
        <v>0.54374999999999996</v>
      </c>
      <c r="AE1230" s="6">
        <v>41171</v>
      </c>
      <c r="AF1230" s="6">
        <v>52128</v>
      </c>
      <c r="AG1230" t="s">
        <v>2942</v>
      </c>
      <c r="AH1230">
        <v>20.419443999999999</v>
      </c>
      <c r="AI1230">
        <v>11.4819410283463</v>
      </c>
      <c r="AJ1230">
        <v>187.15253200000001</v>
      </c>
      <c r="AK1230">
        <v>5.9021864511829598</v>
      </c>
      <c r="AL1230">
        <v>299</v>
      </c>
      <c r="AM1230">
        <v>333</v>
      </c>
      <c r="AN1230">
        <v>6.75</v>
      </c>
      <c r="AO1230" t="s">
        <v>11991</v>
      </c>
      <c r="AP1230">
        <v>1</v>
      </c>
      <c r="AQ1230">
        <v>3</v>
      </c>
      <c r="AR1230">
        <v>58.162145794563102</v>
      </c>
      <c r="AS1230">
        <v>5.1770835764912697E-2</v>
      </c>
      <c r="AT1230">
        <v>0.64123198427713302</v>
      </c>
      <c r="AU1230">
        <v>0.31379093872528302</v>
      </c>
      <c r="AV1230">
        <v>2.5888343457715499</v>
      </c>
    </row>
    <row r="1231" spans="1:48" x14ac:dyDescent="0.25">
      <c r="A1231" t="s">
        <v>22552</v>
      </c>
      <c r="B1231" s="6">
        <v>44664</v>
      </c>
      <c r="C1231" t="s">
        <v>22553</v>
      </c>
      <c r="D1231" t="s">
        <v>212</v>
      </c>
      <c r="E1231">
        <v>62762832.799999997</v>
      </c>
      <c r="F1231">
        <v>52118648.600000001</v>
      </c>
      <c r="G1231">
        <v>1.9311654960202401E-2</v>
      </c>
      <c r="H1231">
        <v>3.3679169999999998</v>
      </c>
      <c r="I1231">
        <v>2.8154400000000002</v>
      </c>
      <c r="J1231">
        <v>10.645165</v>
      </c>
      <c r="K1231">
        <v>10.645165</v>
      </c>
      <c r="L1231">
        <v>806.47130000000004</v>
      </c>
      <c r="M1231">
        <v>812</v>
      </c>
      <c r="N1231">
        <v>2.8018749999999999</v>
      </c>
      <c r="O1231">
        <v>0.51259999999999595</v>
      </c>
      <c r="P1231">
        <v>6.4966792594145497</v>
      </c>
      <c r="Q1231">
        <v>-9.3634776996064897</v>
      </c>
      <c r="R1231">
        <v>83</v>
      </c>
      <c r="S1231">
        <v>84.625</v>
      </c>
      <c r="T1231">
        <v>83</v>
      </c>
      <c r="U1231">
        <v>84.625</v>
      </c>
      <c r="V1231" t="s">
        <v>11987</v>
      </c>
      <c r="W1231" t="s">
        <v>10796</v>
      </c>
      <c r="X1231" t="s">
        <v>2736</v>
      </c>
      <c r="Y1231" t="s">
        <v>12104</v>
      </c>
      <c r="Z1231" t="s">
        <v>11839</v>
      </c>
      <c r="AA1231" t="s">
        <v>11839</v>
      </c>
      <c r="AB1231" t="s">
        <v>753</v>
      </c>
      <c r="AC1231">
        <v>83.040625000000006</v>
      </c>
      <c r="AD1231">
        <v>4.0625000000000001E-2</v>
      </c>
      <c r="AE1231" s="6">
        <v>44216</v>
      </c>
      <c r="AF1231" s="6">
        <v>46767</v>
      </c>
      <c r="AG1231" t="s">
        <v>468</v>
      </c>
      <c r="AH1231">
        <v>3.3679169999999998</v>
      </c>
      <c r="AI1231">
        <v>2.81544000754598</v>
      </c>
      <c r="AJ1231">
        <v>11.361051</v>
      </c>
      <c r="AK1231">
        <v>10.6451647094775</v>
      </c>
      <c r="AL1231">
        <v>812</v>
      </c>
      <c r="AM1231">
        <v>799</v>
      </c>
      <c r="AN1231">
        <v>4.875</v>
      </c>
      <c r="AO1231" t="s">
        <v>12197</v>
      </c>
      <c r="AP1231">
        <v>1</v>
      </c>
      <c r="AQ1231">
        <v>4</v>
      </c>
      <c r="AR1231">
        <v>25.384505843864499</v>
      </c>
      <c r="AS1231">
        <v>-6.3430786146128001E-3</v>
      </c>
      <c r="AT1231">
        <v>-0.67126700795022298</v>
      </c>
      <c r="AU1231">
        <v>-0.19591867963083201</v>
      </c>
      <c r="AV1231">
        <v>6.4595246046886103</v>
      </c>
    </row>
    <row r="1232" spans="1:48" x14ac:dyDescent="0.25">
      <c r="A1232" t="s">
        <v>17318</v>
      </c>
      <c r="B1232" s="6">
        <v>44664</v>
      </c>
      <c r="C1232" t="s">
        <v>17319</v>
      </c>
      <c r="D1232" t="s">
        <v>266</v>
      </c>
      <c r="E1232">
        <v>188288498.40000001</v>
      </c>
      <c r="F1232">
        <v>174955319.09999999</v>
      </c>
      <c r="G1232">
        <v>6.4826637781205801E-2</v>
      </c>
      <c r="H1232">
        <v>27.772221999999999</v>
      </c>
      <c r="I1232">
        <v>15.091710000000001</v>
      </c>
      <c r="J1232">
        <v>4.972715</v>
      </c>
      <c r="K1232">
        <v>4.972715</v>
      </c>
      <c r="L1232">
        <v>213.52829999999901</v>
      </c>
      <c r="M1232">
        <v>212</v>
      </c>
      <c r="N1232">
        <v>15.058605999999999</v>
      </c>
      <c r="O1232">
        <v>-0.21480000000000299</v>
      </c>
      <c r="P1232">
        <v>-1.5487819859082901</v>
      </c>
      <c r="Q1232">
        <v>-14.6442711373256</v>
      </c>
      <c r="R1232">
        <v>91.893749999999997</v>
      </c>
      <c r="S1232">
        <v>92.916749999999993</v>
      </c>
      <c r="T1232">
        <v>91.893749999999997</v>
      </c>
      <c r="U1232">
        <v>92.916749999999993</v>
      </c>
      <c r="V1232" t="s">
        <v>11987</v>
      </c>
      <c r="W1232" t="s">
        <v>8917</v>
      </c>
      <c r="X1232" t="s">
        <v>2736</v>
      </c>
      <c r="Y1232" t="s">
        <v>12104</v>
      </c>
      <c r="Z1232" t="s">
        <v>11894</v>
      </c>
      <c r="AA1232" t="s">
        <v>374</v>
      </c>
      <c r="AB1232" t="s">
        <v>11990</v>
      </c>
      <c r="AC1232">
        <v>92.918750000000003</v>
      </c>
      <c r="AD1232">
        <v>1.0249999999999999</v>
      </c>
      <c r="AE1232" s="6">
        <v>43734</v>
      </c>
      <c r="AF1232" s="6">
        <v>54814</v>
      </c>
      <c r="AG1232" t="s">
        <v>1536</v>
      </c>
      <c r="AH1232">
        <v>27.772221999999999</v>
      </c>
      <c r="AI1232">
        <v>15.091709989964199</v>
      </c>
      <c r="AJ1232">
        <v>330.85844300000002</v>
      </c>
      <c r="AK1232">
        <v>4.9727147700445302</v>
      </c>
      <c r="AL1232">
        <v>212</v>
      </c>
      <c r="AM1232">
        <v>238</v>
      </c>
      <c r="AN1232">
        <v>4.5</v>
      </c>
      <c r="AO1232" t="s">
        <v>11991</v>
      </c>
      <c r="AP1232">
        <v>1</v>
      </c>
      <c r="AQ1232">
        <v>3</v>
      </c>
      <c r="AR1232">
        <v>48.000583702477201</v>
      </c>
      <c r="AS1232">
        <v>5.4366491993853502E-2</v>
      </c>
      <c r="AT1232">
        <v>2.3796973693996599</v>
      </c>
      <c r="AU1232">
        <v>0.32828595059137899</v>
      </c>
      <c r="AV1232">
        <v>17.559326897621698</v>
      </c>
    </row>
    <row r="1233" spans="1:48" x14ac:dyDescent="0.25">
      <c r="A1233" t="s">
        <v>17320</v>
      </c>
      <c r="B1233" s="6">
        <v>44664</v>
      </c>
      <c r="C1233" t="s">
        <v>17321</v>
      </c>
      <c r="D1233" t="s">
        <v>446</v>
      </c>
      <c r="E1233">
        <v>125525665.59999999</v>
      </c>
      <c r="F1233">
        <v>108542217.5</v>
      </c>
      <c r="G1233">
        <v>4.0218422940066903E-2</v>
      </c>
      <c r="H1233">
        <v>9.1944440000000007</v>
      </c>
      <c r="I1233">
        <v>7.4954729999999996</v>
      </c>
      <c r="J1233">
        <v>5.5348670000000002</v>
      </c>
      <c r="K1233">
        <v>5.5348670000000002</v>
      </c>
      <c r="L1233">
        <v>284.01819999999998</v>
      </c>
      <c r="M1233">
        <v>285</v>
      </c>
      <c r="N1233">
        <v>7.4693339999999999</v>
      </c>
      <c r="O1233">
        <v>8.2800000000004995E-2</v>
      </c>
      <c r="P1233">
        <v>-0.98366428605499701</v>
      </c>
      <c r="Q1233">
        <v>-10.9855283266438</v>
      </c>
      <c r="R1233">
        <v>85.362499999999997</v>
      </c>
      <c r="S1233">
        <v>86.375500000000002</v>
      </c>
      <c r="T1233">
        <v>85.362499999999997</v>
      </c>
      <c r="U1233">
        <v>86.375500000000002</v>
      </c>
      <c r="V1233" t="s">
        <v>11987</v>
      </c>
      <c r="W1233" t="s">
        <v>16843</v>
      </c>
      <c r="X1233" t="s">
        <v>2736</v>
      </c>
      <c r="Y1233" t="s">
        <v>12104</v>
      </c>
      <c r="Z1233" t="s">
        <v>11847</v>
      </c>
      <c r="AA1233" t="s">
        <v>268</v>
      </c>
      <c r="AB1233" t="s">
        <v>753</v>
      </c>
      <c r="AC1233">
        <v>86.470139000000003</v>
      </c>
      <c r="AD1233">
        <v>1.107639</v>
      </c>
      <c r="AE1233" s="6">
        <v>44375</v>
      </c>
      <c r="AF1233" s="6">
        <v>48027</v>
      </c>
      <c r="AG1233" t="s">
        <v>2442</v>
      </c>
      <c r="AH1233">
        <v>9.1944440000000007</v>
      </c>
      <c r="AI1233">
        <v>7.4954727519175099</v>
      </c>
      <c r="AJ1233">
        <v>66.932776000000004</v>
      </c>
      <c r="AK1233">
        <v>5.5348671086122501</v>
      </c>
      <c r="AL1233">
        <v>285</v>
      </c>
      <c r="AM1233">
        <v>280</v>
      </c>
      <c r="AN1233">
        <v>3.625</v>
      </c>
      <c r="AO1233" t="s">
        <v>11991</v>
      </c>
      <c r="AP1233">
        <v>1</v>
      </c>
      <c r="AQ1233">
        <v>2</v>
      </c>
      <c r="AR1233">
        <v>60.828759595652997</v>
      </c>
      <c r="AS1233">
        <v>2.2102706064529701E-2</v>
      </c>
      <c r="AT1233">
        <v>-0.12890448509123301</v>
      </c>
      <c r="AU1233">
        <v>-1.8006485122420202E-2</v>
      </c>
      <c r="AV1233">
        <v>0.387466209228364</v>
      </c>
    </row>
    <row r="1234" spans="1:48" x14ac:dyDescent="0.25">
      <c r="A1234" t="s">
        <v>15025</v>
      </c>
      <c r="B1234" s="6">
        <v>44664</v>
      </c>
      <c r="C1234" t="s">
        <v>15026</v>
      </c>
      <c r="D1234" t="s">
        <v>212</v>
      </c>
      <c r="E1234">
        <v>60409477.600000001</v>
      </c>
      <c r="F1234">
        <v>39280004.5</v>
      </c>
      <c r="G1234">
        <v>1.4554519608002499E-2</v>
      </c>
      <c r="H1234">
        <v>2.8138890000000001</v>
      </c>
      <c r="I1234">
        <v>2.172542</v>
      </c>
      <c r="J1234">
        <v>26.572946999999999</v>
      </c>
      <c r="K1234">
        <v>26.572946999999999</v>
      </c>
      <c r="L1234">
        <v>2404.9263999999998</v>
      </c>
      <c r="M1234">
        <v>2407</v>
      </c>
      <c r="N1234">
        <v>2.1578029999999999</v>
      </c>
      <c r="O1234">
        <v>-0.56709999999999805</v>
      </c>
      <c r="P1234">
        <v>-14.2837530616981</v>
      </c>
      <c r="Q1234">
        <v>-28.830079186310002</v>
      </c>
      <c r="R1234">
        <v>63.487499999999997</v>
      </c>
      <c r="S1234">
        <v>65.157499999999999</v>
      </c>
      <c r="T1234">
        <v>63.487499999999997</v>
      </c>
      <c r="U1234">
        <v>65.157499999999999</v>
      </c>
      <c r="V1234" t="s">
        <v>11987</v>
      </c>
      <c r="W1234" t="s">
        <v>10890</v>
      </c>
      <c r="X1234" t="s">
        <v>2736</v>
      </c>
      <c r="Y1234" t="s">
        <v>12104</v>
      </c>
      <c r="Z1234" t="s">
        <v>11859</v>
      </c>
      <c r="AA1234" t="s">
        <v>290</v>
      </c>
      <c r="AB1234" t="s">
        <v>753</v>
      </c>
      <c r="AC1234">
        <v>65.022917000000007</v>
      </c>
      <c r="AD1234">
        <v>1.535417</v>
      </c>
      <c r="AE1234" s="6">
        <v>43872</v>
      </c>
      <c r="AF1234" s="6">
        <v>45699</v>
      </c>
      <c r="AG1234" t="s">
        <v>1794</v>
      </c>
      <c r="AH1234">
        <v>2.8138890000000001</v>
      </c>
      <c r="AI1234">
        <v>2.17254179292543</v>
      </c>
      <c r="AJ1234">
        <v>6.1357869999999997</v>
      </c>
      <c r="AK1234">
        <v>26.572947351515602</v>
      </c>
      <c r="AL1234">
        <v>2407</v>
      </c>
      <c r="AM1234">
        <v>2390</v>
      </c>
      <c r="AN1234">
        <v>8.25</v>
      </c>
      <c r="AO1234" t="s">
        <v>11991</v>
      </c>
      <c r="AP1234">
        <v>1</v>
      </c>
      <c r="AQ1234">
        <v>4</v>
      </c>
      <c r="AR1234">
        <v>33.477149086121202</v>
      </c>
      <c r="AS1234">
        <v>2.5580979676519101E-2</v>
      </c>
      <c r="AT1234">
        <v>3.3816498103504899E-2</v>
      </c>
      <c r="AU1234">
        <v>6.9757389103138195E-2</v>
      </c>
      <c r="AV1234">
        <v>2.6594804025327599</v>
      </c>
    </row>
    <row r="1235" spans="1:48" x14ac:dyDescent="0.25">
      <c r="A1235" t="s">
        <v>15027</v>
      </c>
      <c r="B1235" s="6">
        <v>44664</v>
      </c>
      <c r="C1235" t="s">
        <v>15028</v>
      </c>
      <c r="D1235" t="s">
        <v>360</v>
      </c>
      <c r="E1235">
        <v>94144249.200000003</v>
      </c>
      <c r="F1235">
        <v>95094400</v>
      </c>
      <c r="G1235">
        <v>3.5235569044467598E-2</v>
      </c>
      <c r="H1235">
        <v>7.25</v>
      </c>
      <c r="I1235">
        <v>5.9852629999999998</v>
      </c>
      <c r="J1235">
        <v>4.833323</v>
      </c>
      <c r="K1235">
        <v>4.833323</v>
      </c>
      <c r="L1235">
        <v>213.21559999999999</v>
      </c>
      <c r="M1235">
        <v>214</v>
      </c>
      <c r="N1235">
        <v>5.9585710000000001</v>
      </c>
      <c r="O1235">
        <v>0.39649999999999902</v>
      </c>
      <c r="P1235">
        <v>-0.21070653267792799</v>
      </c>
      <c r="Q1235">
        <v>-6.2558925494329101</v>
      </c>
      <c r="R1235">
        <v>99.768749999999997</v>
      </c>
      <c r="S1235">
        <v>100.77175</v>
      </c>
      <c r="T1235">
        <v>99.768749999999997</v>
      </c>
      <c r="U1235">
        <v>100.77175</v>
      </c>
      <c r="V1235" t="s">
        <v>11987</v>
      </c>
      <c r="W1235" t="s">
        <v>11616</v>
      </c>
      <c r="X1235" t="s">
        <v>2736</v>
      </c>
      <c r="Y1235" t="s">
        <v>12104</v>
      </c>
      <c r="Z1235" t="s">
        <v>11839</v>
      </c>
      <c r="AA1235" t="s">
        <v>256</v>
      </c>
      <c r="AB1235" t="s">
        <v>11990</v>
      </c>
      <c r="AC1235">
        <v>101.00924999999999</v>
      </c>
      <c r="AD1235">
        <v>1.2404999999999999</v>
      </c>
      <c r="AE1235" s="6">
        <v>43664</v>
      </c>
      <c r="AF1235" s="6">
        <v>47317</v>
      </c>
      <c r="AG1235" t="s">
        <v>2405</v>
      </c>
      <c r="AH1235">
        <v>7</v>
      </c>
      <c r="AI1235">
        <v>5.8117957645219001</v>
      </c>
      <c r="AJ1235">
        <v>40.367280999999998</v>
      </c>
      <c r="AK1235">
        <v>4.8303911486103797</v>
      </c>
      <c r="AL1235">
        <v>214</v>
      </c>
      <c r="AM1235">
        <v>212</v>
      </c>
      <c r="AN1235">
        <v>4.9619999999999997</v>
      </c>
      <c r="AO1235" t="s">
        <v>11991</v>
      </c>
      <c r="AP1235">
        <v>1</v>
      </c>
      <c r="AQ1235">
        <v>3</v>
      </c>
      <c r="AR1235">
        <v>59.272070700650701</v>
      </c>
      <c r="AS1235">
        <v>1.9430320835823502E-2</v>
      </c>
      <c r="AT1235">
        <v>-0.109457446457497</v>
      </c>
      <c r="AU1235">
        <v>1.44014595365931E-2</v>
      </c>
      <c r="AV1235">
        <v>1.82963093660154</v>
      </c>
    </row>
    <row r="1236" spans="1:48" x14ac:dyDescent="0.25">
      <c r="A1236" t="s">
        <v>15029</v>
      </c>
      <c r="B1236" s="6">
        <v>44664</v>
      </c>
      <c r="C1236" t="s">
        <v>15030</v>
      </c>
      <c r="D1236" t="s">
        <v>223</v>
      </c>
      <c r="E1236">
        <v>95820864</v>
      </c>
      <c r="F1236">
        <v>95978370</v>
      </c>
      <c r="G1236">
        <v>3.5563108677015301E-2</v>
      </c>
      <c r="H1236">
        <v>5.8156780000000001</v>
      </c>
      <c r="I1236">
        <v>4.513414</v>
      </c>
      <c r="J1236">
        <v>6.6780970000000002</v>
      </c>
      <c r="K1236">
        <v>6.6780970000000002</v>
      </c>
      <c r="L1236">
        <v>400.74819999999897</v>
      </c>
      <c r="M1236">
        <v>404</v>
      </c>
      <c r="N1236">
        <v>4.4920260000000001</v>
      </c>
      <c r="O1236">
        <v>2.11920000000001</v>
      </c>
      <c r="P1236">
        <v>0.25787814137041498</v>
      </c>
      <c r="Q1236">
        <v>1.9483534368325</v>
      </c>
      <c r="R1236">
        <v>99.004999999999995</v>
      </c>
      <c r="S1236">
        <v>100.005</v>
      </c>
      <c r="T1236">
        <v>94.921043999999995</v>
      </c>
      <c r="U1236">
        <v>95.879794000000004</v>
      </c>
      <c r="V1236" t="s">
        <v>11987</v>
      </c>
      <c r="W1236" t="s">
        <v>11391</v>
      </c>
      <c r="X1236" t="s">
        <v>2736</v>
      </c>
      <c r="Y1236" t="s">
        <v>12104</v>
      </c>
      <c r="Z1236" t="s">
        <v>11819</v>
      </c>
      <c r="AA1236" t="s">
        <v>396</v>
      </c>
      <c r="AB1236" t="s">
        <v>753</v>
      </c>
      <c r="AC1236">
        <v>96.032595000000001</v>
      </c>
      <c r="AD1236">
        <v>1.159375</v>
      </c>
      <c r="AE1236" s="6">
        <v>42538</v>
      </c>
      <c r="AF1236" s="6">
        <v>48016</v>
      </c>
      <c r="AG1236" t="s">
        <v>3099</v>
      </c>
      <c r="AH1236">
        <v>5.8156780000000001</v>
      </c>
      <c r="AI1236">
        <v>4.51341443949023</v>
      </c>
      <c r="AJ1236">
        <v>30.028790999999998</v>
      </c>
      <c r="AK1236">
        <v>6.6780965405704897</v>
      </c>
      <c r="AL1236">
        <v>404</v>
      </c>
      <c r="AM1236">
        <v>398</v>
      </c>
      <c r="AN1236">
        <v>6.625</v>
      </c>
      <c r="AO1236" t="s">
        <v>12197</v>
      </c>
      <c r="AP1236">
        <v>0.95874999999999999</v>
      </c>
      <c r="AQ1236">
        <v>3</v>
      </c>
      <c r="AR1236">
        <v>47.920069633807401</v>
      </c>
      <c r="AS1236">
        <v>-4.7662731224754298E-2</v>
      </c>
      <c r="AT1236">
        <v>-1.11008884136035</v>
      </c>
      <c r="AU1236">
        <v>-0.42691229166252498</v>
      </c>
      <c r="AV1236">
        <v>-2.0725764917314602</v>
      </c>
    </row>
    <row r="1237" spans="1:48" x14ac:dyDescent="0.25">
      <c r="A1237" t="s">
        <v>15031</v>
      </c>
      <c r="B1237" s="6">
        <v>44664</v>
      </c>
      <c r="C1237" t="s">
        <v>15032</v>
      </c>
      <c r="D1237" t="s">
        <v>280</v>
      </c>
      <c r="E1237">
        <v>125525665.59999999</v>
      </c>
      <c r="F1237">
        <v>127442546.7</v>
      </c>
      <c r="G1237">
        <v>4.7221609808737297E-2</v>
      </c>
      <c r="H1237">
        <v>4.0388890000000002</v>
      </c>
      <c r="I1237">
        <v>3.6357750000000002</v>
      </c>
      <c r="J1237">
        <v>4.0230769999999998</v>
      </c>
      <c r="K1237">
        <v>4.0230769999999998</v>
      </c>
      <c r="L1237">
        <v>141.44439999999901</v>
      </c>
      <c r="M1237">
        <v>141</v>
      </c>
      <c r="N1237">
        <v>3.618147</v>
      </c>
      <c r="O1237">
        <v>9.4499999999997294E-2</v>
      </c>
      <c r="P1237">
        <v>-0.51647441855356901</v>
      </c>
      <c r="Q1237">
        <v>-4.6787318092660399</v>
      </c>
      <c r="R1237">
        <v>99.625</v>
      </c>
      <c r="S1237">
        <v>100.375</v>
      </c>
      <c r="T1237">
        <v>99.625</v>
      </c>
      <c r="U1237">
        <v>100.375</v>
      </c>
      <c r="V1237" t="s">
        <v>11987</v>
      </c>
      <c r="W1237" t="s">
        <v>9061</v>
      </c>
      <c r="X1237" t="s">
        <v>2736</v>
      </c>
      <c r="Y1237" t="s">
        <v>12104</v>
      </c>
      <c r="Z1237" t="s">
        <v>11838</v>
      </c>
      <c r="AA1237" t="s">
        <v>256</v>
      </c>
      <c r="AB1237" t="s">
        <v>11990</v>
      </c>
      <c r="AC1237">
        <v>101.527083</v>
      </c>
      <c r="AD1237">
        <v>1.902083</v>
      </c>
      <c r="AE1237" s="6">
        <v>42492</v>
      </c>
      <c r="AF1237" s="6">
        <v>46144</v>
      </c>
      <c r="AG1237" t="s">
        <v>1649</v>
      </c>
      <c r="AH1237">
        <v>3.7888890000000002</v>
      </c>
      <c r="AI1237">
        <v>3.4323384664579399</v>
      </c>
      <c r="AJ1237">
        <v>14.331853000000001</v>
      </c>
      <c r="AK1237">
        <v>4.0181550855362804</v>
      </c>
      <c r="AL1237">
        <v>141</v>
      </c>
      <c r="AM1237">
        <v>131</v>
      </c>
      <c r="AN1237">
        <v>4.125</v>
      </c>
      <c r="AO1237" t="s">
        <v>11991</v>
      </c>
      <c r="AP1237">
        <v>1</v>
      </c>
      <c r="AQ1237">
        <v>4</v>
      </c>
      <c r="AR1237">
        <v>40.716096190697897</v>
      </c>
      <c r="AS1237">
        <v>9.4070019759548901E-2</v>
      </c>
      <c r="AT1237">
        <v>1.10681943867399</v>
      </c>
      <c r="AU1237">
        <v>0.51614272367650904</v>
      </c>
      <c r="AV1237">
        <v>7.8641641431712301</v>
      </c>
    </row>
    <row r="1238" spans="1:48" x14ac:dyDescent="0.25">
      <c r="A1238" t="s">
        <v>15033</v>
      </c>
      <c r="B1238" s="6">
        <v>44664</v>
      </c>
      <c r="C1238" t="s">
        <v>15034</v>
      </c>
      <c r="D1238" t="s">
        <v>280</v>
      </c>
      <c r="E1238">
        <v>62762832.799999997</v>
      </c>
      <c r="F1238">
        <v>64369169.100000001</v>
      </c>
      <c r="G1238">
        <v>2.3850871340792699E-2</v>
      </c>
      <c r="H1238">
        <v>5.9416669999999998</v>
      </c>
      <c r="I1238">
        <v>5.1349150000000003</v>
      </c>
      <c r="J1238">
        <v>4.3159340000000004</v>
      </c>
      <c r="K1238">
        <v>4.3159340000000004</v>
      </c>
      <c r="L1238">
        <v>164.19800000000001</v>
      </c>
      <c r="M1238">
        <v>165</v>
      </c>
      <c r="N1238">
        <v>5.1136340000000002</v>
      </c>
      <c r="O1238">
        <v>-9.5800000000001398E-2</v>
      </c>
      <c r="P1238">
        <v>-0.62778190115135801</v>
      </c>
      <c r="Q1238">
        <v>-6.5614531390122197</v>
      </c>
      <c r="R1238">
        <v>102.27500000000001</v>
      </c>
      <c r="S1238">
        <v>102.9</v>
      </c>
      <c r="T1238">
        <v>102.27500000000001</v>
      </c>
      <c r="U1238">
        <v>102.9</v>
      </c>
      <c r="V1238" t="s">
        <v>11987</v>
      </c>
      <c r="W1238" t="s">
        <v>9066</v>
      </c>
      <c r="X1238" t="s">
        <v>2736</v>
      </c>
      <c r="Y1238" t="s">
        <v>12104</v>
      </c>
      <c r="Z1238" t="s">
        <v>11838</v>
      </c>
      <c r="AA1238" t="s">
        <v>256</v>
      </c>
      <c r="AB1238" t="s">
        <v>11990</v>
      </c>
      <c r="AC1238">
        <v>102.559375</v>
      </c>
      <c r="AD1238">
        <v>0.28437499999999999</v>
      </c>
      <c r="AE1238" s="6">
        <v>43186</v>
      </c>
      <c r="AF1238" s="6">
        <v>46839</v>
      </c>
      <c r="AG1238" t="s">
        <v>1649</v>
      </c>
      <c r="AH1238">
        <v>5.6916669999999998</v>
      </c>
      <c r="AI1238">
        <v>4.9468608762699198</v>
      </c>
      <c r="AJ1238">
        <v>28.869378999999999</v>
      </c>
      <c r="AK1238">
        <v>4.2957180314325001</v>
      </c>
      <c r="AL1238">
        <v>163</v>
      </c>
      <c r="AM1238">
        <v>159</v>
      </c>
      <c r="AN1238">
        <v>4.875</v>
      </c>
      <c r="AO1238" t="s">
        <v>11991</v>
      </c>
      <c r="AP1238">
        <v>1</v>
      </c>
      <c r="AQ1238">
        <v>4</v>
      </c>
      <c r="AR1238">
        <v>40.716096190697897</v>
      </c>
      <c r="AS1238">
        <v>9.4070019759548901E-2</v>
      </c>
      <c r="AT1238">
        <v>1.10681943867399</v>
      </c>
      <c r="AU1238">
        <v>0.51614272367650904</v>
      </c>
      <c r="AV1238">
        <v>7.8641641431712301</v>
      </c>
    </row>
    <row r="1239" spans="1:48" x14ac:dyDescent="0.25">
      <c r="A1239" t="s">
        <v>15035</v>
      </c>
      <c r="B1239" s="6">
        <v>44664</v>
      </c>
      <c r="C1239" t="s">
        <v>15036</v>
      </c>
      <c r="D1239" t="s">
        <v>373</v>
      </c>
      <c r="E1239">
        <v>37657699.600000001</v>
      </c>
      <c r="F1239">
        <v>37507853.200000003</v>
      </c>
      <c r="G1239">
        <v>1.38978799072902E-2</v>
      </c>
      <c r="H1239">
        <v>3.0388890000000002</v>
      </c>
      <c r="I1239">
        <v>2.5801379999999998</v>
      </c>
      <c r="J1239">
        <v>8.3323689999999999</v>
      </c>
      <c r="K1239">
        <v>8.3323689999999999</v>
      </c>
      <c r="L1239">
        <v>576.57360000000006</v>
      </c>
      <c r="M1239">
        <v>579</v>
      </c>
      <c r="N1239">
        <v>2.567466</v>
      </c>
      <c r="O1239">
        <v>-0.167099999999997</v>
      </c>
      <c r="P1239">
        <v>0.23061078268391499</v>
      </c>
      <c r="Q1239">
        <v>1.96207511594621</v>
      </c>
      <c r="R1239">
        <v>96.143749999999997</v>
      </c>
      <c r="S1239">
        <v>97.799750000000003</v>
      </c>
      <c r="T1239">
        <v>96.143749999999997</v>
      </c>
      <c r="U1239">
        <v>97.799750000000003</v>
      </c>
      <c r="V1239" t="s">
        <v>11987</v>
      </c>
      <c r="W1239" t="s">
        <v>7262</v>
      </c>
      <c r="X1239" t="s">
        <v>2736</v>
      </c>
      <c r="Y1239" t="s">
        <v>12104</v>
      </c>
      <c r="Z1239" t="s">
        <v>11815</v>
      </c>
      <c r="AA1239" t="s">
        <v>283</v>
      </c>
      <c r="AB1239" t="s">
        <v>11815</v>
      </c>
      <c r="AC1239">
        <v>99.602082999999993</v>
      </c>
      <c r="AD1239">
        <v>3.4583330000000001</v>
      </c>
      <c r="AE1239" s="6">
        <v>43222</v>
      </c>
      <c r="AF1239" s="6">
        <v>45779</v>
      </c>
      <c r="AG1239" t="s">
        <v>3715</v>
      </c>
      <c r="AH1239">
        <v>3.0388890000000002</v>
      </c>
      <c r="AI1239">
        <v>2.5801377123251599</v>
      </c>
      <c r="AJ1239">
        <v>8.5510420000000007</v>
      </c>
      <c r="AK1239">
        <v>8.3323694988994905</v>
      </c>
      <c r="AL1239">
        <v>579</v>
      </c>
      <c r="AM1239">
        <v>564</v>
      </c>
      <c r="AN1239">
        <v>7.5</v>
      </c>
      <c r="AO1239" t="s">
        <v>11991</v>
      </c>
      <c r="AP1239">
        <v>1</v>
      </c>
      <c r="AQ1239">
        <v>4</v>
      </c>
      <c r="AR1239">
        <v>36.074884974316497</v>
      </c>
      <c r="AS1239">
        <v>2.4131859521773401E-2</v>
      </c>
      <c r="AT1239">
        <v>-3.7066233025555501E-3</v>
      </c>
      <c r="AU1239">
        <v>5.6715307710462001E-2</v>
      </c>
      <c r="AV1239">
        <v>2.5279938258001402</v>
      </c>
    </row>
    <row r="1240" spans="1:48" x14ac:dyDescent="0.25">
      <c r="A1240" t="s">
        <v>15037</v>
      </c>
      <c r="B1240" s="6">
        <v>44664</v>
      </c>
      <c r="C1240" t="s">
        <v>15038</v>
      </c>
      <c r="D1240" t="s">
        <v>373</v>
      </c>
      <c r="E1240">
        <v>56486549.399999999</v>
      </c>
      <c r="F1240">
        <v>58213390.100000001</v>
      </c>
      <c r="G1240">
        <v>2.15699549646413E-2</v>
      </c>
      <c r="H1240">
        <v>3.7833329999999998</v>
      </c>
      <c r="I1240">
        <v>3.4379870000000001</v>
      </c>
      <c r="J1240">
        <v>3.8553660000000001</v>
      </c>
      <c r="K1240">
        <v>3.8553660000000001</v>
      </c>
      <c r="L1240">
        <v>125.7466</v>
      </c>
      <c r="M1240">
        <v>125</v>
      </c>
      <c r="N1240">
        <v>3.4181810000000001</v>
      </c>
      <c r="O1240">
        <v>5.47000000000075E-2</v>
      </c>
      <c r="P1240">
        <v>-0.63528064475839496</v>
      </c>
      <c r="Q1240">
        <v>-4.4695197513468798</v>
      </c>
      <c r="R1240">
        <v>102.05500000000001</v>
      </c>
      <c r="S1240">
        <v>102.68</v>
      </c>
      <c r="T1240">
        <v>102.05500000000001</v>
      </c>
      <c r="U1240">
        <v>102.68</v>
      </c>
      <c r="V1240" t="s">
        <v>11987</v>
      </c>
      <c r="W1240" t="s">
        <v>9494</v>
      </c>
      <c r="X1240" t="s">
        <v>2736</v>
      </c>
      <c r="Y1240" t="s">
        <v>12104</v>
      </c>
      <c r="Z1240" t="s">
        <v>11894</v>
      </c>
      <c r="AA1240" t="s">
        <v>374</v>
      </c>
      <c r="AB1240" t="s">
        <v>11990</v>
      </c>
      <c r="AC1240">
        <v>103.05708300000001</v>
      </c>
      <c r="AD1240">
        <v>1.0020830000000001</v>
      </c>
      <c r="AE1240" s="6">
        <v>42332</v>
      </c>
      <c r="AF1240" s="6">
        <v>46052</v>
      </c>
      <c r="AG1240" t="s">
        <v>2390</v>
      </c>
      <c r="AH1240">
        <v>3.5333329999999998</v>
      </c>
      <c r="AI1240">
        <v>3.2266916472467999</v>
      </c>
      <c r="AJ1240">
        <v>12.712299</v>
      </c>
      <c r="AK1240">
        <v>3.8069897008315499</v>
      </c>
      <c r="AL1240">
        <v>121</v>
      </c>
      <c r="AM1240">
        <v>110</v>
      </c>
      <c r="AN1240">
        <v>4.625</v>
      </c>
      <c r="AO1240" t="s">
        <v>11991</v>
      </c>
      <c r="AP1240">
        <v>1</v>
      </c>
      <c r="AQ1240">
        <v>3</v>
      </c>
      <c r="AR1240">
        <v>63.157229944460902</v>
      </c>
      <c r="AS1240">
        <v>6.6449024577337895E-2</v>
      </c>
      <c r="AT1240">
        <v>2.4058276492285802</v>
      </c>
      <c r="AU1240">
        <v>0.92560016285427305</v>
      </c>
      <c r="AV1240">
        <v>9.0155716915533208</v>
      </c>
    </row>
    <row r="1241" spans="1:48" x14ac:dyDescent="0.25">
      <c r="A1241" t="s">
        <v>15039</v>
      </c>
      <c r="B1241" s="6">
        <v>44664</v>
      </c>
      <c r="C1241" t="s">
        <v>15040</v>
      </c>
      <c r="D1241" t="s">
        <v>373</v>
      </c>
      <c r="E1241">
        <v>141216373.80000001</v>
      </c>
      <c r="F1241">
        <v>151313344.5</v>
      </c>
      <c r="G1241">
        <v>5.6066517023659397E-2</v>
      </c>
      <c r="H1241">
        <v>27.1</v>
      </c>
      <c r="I1241">
        <v>14.491368</v>
      </c>
      <c r="J1241">
        <v>4.8145499999999997</v>
      </c>
      <c r="K1241">
        <v>4.8145499999999997</v>
      </c>
      <c r="L1241">
        <v>196.521999999999</v>
      </c>
      <c r="M1241">
        <v>195</v>
      </c>
      <c r="N1241">
        <v>14.422247</v>
      </c>
      <c r="O1241">
        <v>0.40610000000000901</v>
      </c>
      <c r="P1241">
        <v>-3.77369120569591</v>
      </c>
      <c r="Q1241">
        <v>-14.6271823406863</v>
      </c>
      <c r="R1241">
        <v>105.05</v>
      </c>
      <c r="S1241">
        <v>106.548</v>
      </c>
      <c r="T1241">
        <v>105.05</v>
      </c>
      <c r="U1241">
        <v>106.548</v>
      </c>
      <c r="V1241" t="s">
        <v>11987</v>
      </c>
      <c r="W1241" t="s">
        <v>9510</v>
      </c>
      <c r="X1241" t="s">
        <v>2736</v>
      </c>
      <c r="Y1241" t="s">
        <v>12104</v>
      </c>
      <c r="Z1241" t="s">
        <v>11894</v>
      </c>
      <c r="AA1241" t="s">
        <v>374</v>
      </c>
      <c r="AB1241" t="s">
        <v>11990</v>
      </c>
      <c r="AC1241">
        <v>107.15</v>
      </c>
      <c r="AD1241">
        <v>2.1</v>
      </c>
      <c r="AE1241" s="6">
        <v>43609</v>
      </c>
      <c r="AF1241" s="6">
        <v>54567</v>
      </c>
      <c r="AG1241" t="s">
        <v>2390</v>
      </c>
      <c r="AH1241">
        <v>26.6</v>
      </c>
      <c r="AI1241">
        <v>14.3771395270428</v>
      </c>
      <c r="AJ1241">
        <v>301.399789</v>
      </c>
      <c r="AK1241">
        <v>4.8107063562953796</v>
      </c>
      <c r="AL1241">
        <v>194</v>
      </c>
      <c r="AM1241">
        <v>222</v>
      </c>
      <c r="AN1241">
        <v>5.25</v>
      </c>
      <c r="AO1241" t="s">
        <v>11991</v>
      </c>
      <c r="AP1241">
        <v>1</v>
      </c>
      <c r="AQ1241">
        <v>3</v>
      </c>
      <c r="AR1241">
        <v>63.157229944460902</v>
      </c>
      <c r="AS1241">
        <v>6.6449024577337895E-2</v>
      </c>
      <c r="AT1241">
        <v>2.4058276492285802</v>
      </c>
      <c r="AU1241">
        <v>0.92560016285427305</v>
      </c>
      <c r="AV1241">
        <v>9.0155716915533208</v>
      </c>
    </row>
    <row r="1242" spans="1:48" x14ac:dyDescent="0.25">
      <c r="A1242" t="s">
        <v>15041</v>
      </c>
      <c r="B1242" s="6">
        <v>44664</v>
      </c>
      <c r="C1242" t="s">
        <v>15042</v>
      </c>
      <c r="D1242" t="s">
        <v>373</v>
      </c>
      <c r="E1242">
        <v>188288498.40000001</v>
      </c>
      <c r="F1242">
        <v>190023629.59999999</v>
      </c>
      <c r="G1242">
        <v>7.0409937068479894E-2</v>
      </c>
      <c r="H1242">
        <v>23.069444000000001</v>
      </c>
      <c r="I1242">
        <v>13.417987999999999</v>
      </c>
      <c r="J1242">
        <v>4.994014</v>
      </c>
      <c r="K1242">
        <v>4.994014</v>
      </c>
      <c r="L1242">
        <v>207.33429999999899</v>
      </c>
      <c r="M1242">
        <v>207</v>
      </c>
      <c r="N1242">
        <v>13.21006</v>
      </c>
      <c r="O1242">
        <v>0.52220000000000599</v>
      </c>
      <c r="P1242">
        <v>-3.9490547274377898</v>
      </c>
      <c r="Q1242">
        <v>-14.840142467382201</v>
      </c>
      <c r="R1242">
        <v>98.768749999999997</v>
      </c>
      <c r="S1242">
        <v>100.07774999999999</v>
      </c>
      <c r="T1242">
        <v>98.768749999999997</v>
      </c>
      <c r="U1242">
        <v>100.07774999999999</v>
      </c>
      <c r="V1242" t="s">
        <v>11987</v>
      </c>
      <c r="W1242" t="s">
        <v>9504</v>
      </c>
      <c r="X1242" t="s">
        <v>2736</v>
      </c>
      <c r="Y1242" t="s">
        <v>12104</v>
      </c>
      <c r="Z1242" t="s">
        <v>11894</v>
      </c>
      <c r="AA1242" t="s">
        <v>374</v>
      </c>
      <c r="AB1242" t="s">
        <v>11990</v>
      </c>
      <c r="AC1242">
        <v>100.921528</v>
      </c>
      <c r="AD1242">
        <v>2.1527780000000001</v>
      </c>
      <c r="AE1242" s="6">
        <v>41772</v>
      </c>
      <c r="AF1242" s="6">
        <v>53095</v>
      </c>
      <c r="AG1242" t="s">
        <v>2390</v>
      </c>
      <c r="AH1242">
        <v>22.569444000000001</v>
      </c>
      <c r="AI1242">
        <v>13.2706946919947</v>
      </c>
      <c r="AJ1242">
        <v>247.27220199999999</v>
      </c>
      <c r="AK1242">
        <v>4.99394285359877</v>
      </c>
      <c r="AL1242">
        <v>206</v>
      </c>
      <c r="AM1242">
        <v>244</v>
      </c>
      <c r="AN1242">
        <v>5</v>
      </c>
      <c r="AO1242" t="s">
        <v>11991</v>
      </c>
      <c r="AP1242">
        <v>1</v>
      </c>
      <c r="AQ1242">
        <v>3</v>
      </c>
      <c r="AR1242">
        <v>63.157229944460902</v>
      </c>
      <c r="AS1242">
        <v>6.6449024577337895E-2</v>
      </c>
      <c r="AT1242">
        <v>2.4058276492285802</v>
      </c>
      <c r="AU1242">
        <v>0.92560016285427305</v>
      </c>
      <c r="AV1242">
        <v>9.0155716915533208</v>
      </c>
    </row>
    <row r="1243" spans="1:48" x14ac:dyDescent="0.25">
      <c r="A1243" t="s">
        <v>15043</v>
      </c>
      <c r="B1243" s="6">
        <v>44664</v>
      </c>
      <c r="C1243" t="s">
        <v>15044</v>
      </c>
      <c r="D1243" t="s">
        <v>373</v>
      </c>
      <c r="E1243">
        <v>169459648.80000001</v>
      </c>
      <c r="F1243">
        <v>198747924.19999999</v>
      </c>
      <c r="G1243">
        <v>7.3642572045344801E-2</v>
      </c>
      <c r="H1243">
        <v>23.783332999999999</v>
      </c>
      <c r="I1243">
        <v>13.27561</v>
      </c>
      <c r="J1243">
        <v>4.8796869999999997</v>
      </c>
      <c r="K1243">
        <v>4.8796869999999997</v>
      </c>
      <c r="L1243">
        <v>197.165199999999</v>
      </c>
      <c r="M1243">
        <v>197</v>
      </c>
      <c r="N1243">
        <v>13.088742999999999</v>
      </c>
      <c r="O1243">
        <v>-0.65699999999999603</v>
      </c>
      <c r="P1243">
        <v>-2.5036812184267898</v>
      </c>
      <c r="Q1243">
        <v>-12.8292910521746</v>
      </c>
      <c r="R1243">
        <v>115.95625</v>
      </c>
      <c r="S1243">
        <v>117.40325</v>
      </c>
      <c r="T1243">
        <v>115.95625</v>
      </c>
      <c r="U1243">
        <v>117.40325</v>
      </c>
      <c r="V1243" t="s">
        <v>11987</v>
      </c>
      <c r="W1243" t="s">
        <v>9507</v>
      </c>
      <c r="X1243" t="s">
        <v>2736</v>
      </c>
      <c r="Y1243" t="s">
        <v>12104</v>
      </c>
      <c r="Z1243" t="s">
        <v>11894</v>
      </c>
      <c r="AA1243" t="s">
        <v>374</v>
      </c>
      <c r="AB1243" t="s">
        <v>11990</v>
      </c>
      <c r="AC1243">
        <v>117.283333</v>
      </c>
      <c r="AD1243">
        <v>1.327083</v>
      </c>
      <c r="AE1243" s="6">
        <v>42332</v>
      </c>
      <c r="AF1243" s="6">
        <v>53358</v>
      </c>
      <c r="AG1243" t="s">
        <v>2390</v>
      </c>
      <c r="AH1243">
        <v>23.283332999999999</v>
      </c>
      <c r="AI1243">
        <v>13.1423648488807</v>
      </c>
      <c r="AJ1243">
        <v>245.25670299999999</v>
      </c>
      <c r="AK1243">
        <v>4.8669108201179396</v>
      </c>
      <c r="AL1243">
        <v>195</v>
      </c>
      <c r="AM1243">
        <v>230</v>
      </c>
      <c r="AN1243">
        <v>6.125</v>
      </c>
      <c r="AO1243" t="s">
        <v>11991</v>
      </c>
      <c r="AP1243">
        <v>1</v>
      </c>
      <c r="AQ1243">
        <v>3</v>
      </c>
      <c r="AR1243">
        <v>63.157229944460902</v>
      </c>
      <c r="AS1243">
        <v>6.6449024577337895E-2</v>
      </c>
      <c r="AT1243">
        <v>2.4058276492285802</v>
      </c>
      <c r="AU1243">
        <v>0.92560016285427305</v>
      </c>
      <c r="AV1243">
        <v>9.0155716915533208</v>
      </c>
    </row>
    <row r="1244" spans="1:48" x14ac:dyDescent="0.25">
      <c r="A1244" t="s">
        <v>15045</v>
      </c>
      <c r="B1244" s="6">
        <v>44664</v>
      </c>
      <c r="C1244" t="s">
        <v>15046</v>
      </c>
      <c r="D1244" t="s">
        <v>373</v>
      </c>
      <c r="E1244">
        <v>75315399.599999994</v>
      </c>
      <c r="F1244">
        <v>81191569.599999994</v>
      </c>
      <c r="G1244">
        <v>3.0084118044936499E-2</v>
      </c>
      <c r="H1244">
        <v>2.9166669999999999</v>
      </c>
      <c r="I1244">
        <v>2.6573739999999999</v>
      </c>
      <c r="J1244">
        <v>3.7479830000000001</v>
      </c>
      <c r="K1244">
        <v>3.7479830000000001</v>
      </c>
      <c r="L1244">
        <v>120.14830000000001</v>
      </c>
      <c r="M1244">
        <v>121</v>
      </c>
      <c r="N1244">
        <v>2.6455660000000001</v>
      </c>
      <c r="O1244">
        <v>-0.29609999999999898</v>
      </c>
      <c r="P1244">
        <v>-0.82098086573636397</v>
      </c>
      <c r="Q1244">
        <v>-4.1205142668728101</v>
      </c>
      <c r="R1244">
        <v>107.25</v>
      </c>
      <c r="S1244">
        <v>107.875</v>
      </c>
      <c r="T1244">
        <v>107.25</v>
      </c>
      <c r="U1244">
        <v>107.875</v>
      </c>
      <c r="V1244" t="s">
        <v>11987</v>
      </c>
      <c r="W1244" t="s">
        <v>9491</v>
      </c>
      <c r="X1244" t="s">
        <v>2736</v>
      </c>
      <c r="Y1244" t="s">
        <v>12104</v>
      </c>
      <c r="Z1244" t="s">
        <v>11894</v>
      </c>
      <c r="AA1244" t="s">
        <v>374</v>
      </c>
      <c r="AB1244" t="s">
        <v>11990</v>
      </c>
      <c r="AC1244">
        <v>107.802083</v>
      </c>
      <c r="AD1244">
        <v>0.55208299999999999</v>
      </c>
      <c r="AE1244" s="6">
        <v>38429</v>
      </c>
      <c r="AF1244" s="6">
        <v>45734</v>
      </c>
      <c r="AG1244" t="s">
        <v>2390</v>
      </c>
      <c r="AH1244">
        <v>2.9166669999999999</v>
      </c>
      <c r="AI1244">
        <v>2.6573736386895099</v>
      </c>
      <c r="AJ1244">
        <v>8.7216780000000007</v>
      </c>
      <c r="AK1244">
        <v>3.7479829588534201</v>
      </c>
      <c r="AL1244">
        <v>121</v>
      </c>
      <c r="AM1244">
        <v>106</v>
      </c>
      <c r="AN1244">
        <v>6.625</v>
      </c>
      <c r="AO1244" t="s">
        <v>11991</v>
      </c>
      <c r="AP1244">
        <v>1</v>
      </c>
      <c r="AQ1244">
        <v>3</v>
      </c>
      <c r="AR1244">
        <v>63.157229944460902</v>
      </c>
      <c r="AS1244">
        <v>6.6449024577337895E-2</v>
      </c>
      <c r="AT1244">
        <v>2.4058276492285802</v>
      </c>
      <c r="AU1244">
        <v>0.92560016285427305</v>
      </c>
      <c r="AV1244">
        <v>9.0155716915533208</v>
      </c>
    </row>
    <row r="1245" spans="1:48" x14ac:dyDescent="0.25">
      <c r="A1245" t="s">
        <v>15047</v>
      </c>
      <c r="B1245" s="6">
        <v>44664</v>
      </c>
      <c r="C1245" t="s">
        <v>15048</v>
      </c>
      <c r="D1245" t="s">
        <v>373</v>
      </c>
      <c r="E1245">
        <v>112973098.8</v>
      </c>
      <c r="F1245">
        <v>132685727.40000001</v>
      </c>
      <c r="G1245">
        <v>4.9164378826907898E-2</v>
      </c>
      <c r="H1245">
        <v>17.741667</v>
      </c>
      <c r="I1245">
        <v>10.878371</v>
      </c>
      <c r="J1245">
        <v>5.1496940000000002</v>
      </c>
      <c r="K1245">
        <v>5.1496940000000002</v>
      </c>
      <c r="L1245">
        <v>223.8605</v>
      </c>
      <c r="M1245">
        <v>227</v>
      </c>
      <c r="N1245">
        <v>10.741859</v>
      </c>
      <c r="O1245">
        <v>0.38339999999998903</v>
      </c>
      <c r="P1245">
        <v>-3.05558058575394</v>
      </c>
      <c r="Q1245">
        <v>-13.174456645315599</v>
      </c>
      <c r="R1245">
        <v>115.7375</v>
      </c>
      <c r="S1245">
        <v>117.0145</v>
      </c>
      <c r="T1245">
        <v>115.7375</v>
      </c>
      <c r="U1245">
        <v>117.0145</v>
      </c>
      <c r="V1245" t="s">
        <v>11987</v>
      </c>
      <c r="W1245" t="s">
        <v>9501</v>
      </c>
      <c r="X1245" t="s">
        <v>2736</v>
      </c>
      <c r="Y1245" t="s">
        <v>12104</v>
      </c>
      <c r="Z1245" t="s">
        <v>11894</v>
      </c>
      <c r="AA1245" t="s">
        <v>374</v>
      </c>
      <c r="AB1245" t="s">
        <v>11990</v>
      </c>
      <c r="AC1245">
        <v>117.448958</v>
      </c>
      <c r="AD1245">
        <v>1.7114579999999999</v>
      </c>
      <c r="AE1245" s="6">
        <v>40147</v>
      </c>
      <c r="AF1245" s="6">
        <v>51150</v>
      </c>
      <c r="AG1245" t="s">
        <v>2390</v>
      </c>
      <c r="AH1245">
        <v>17.741667</v>
      </c>
      <c r="AI1245">
        <v>10.878371228457301</v>
      </c>
      <c r="AJ1245">
        <v>161.705386</v>
      </c>
      <c r="AK1245">
        <v>5.1496936145994399</v>
      </c>
      <c r="AL1245">
        <v>227</v>
      </c>
      <c r="AM1245">
        <v>255</v>
      </c>
      <c r="AN1245">
        <v>6.625</v>
      </c>
      <c r="AO1245" t="s">
        <v>11991</v>
      </c>
      <c r="AP1245">
        <v>1</v>
      </c>
      <c r="AQ1245">
        <v>3</v>
      </c>
      <c r="AR1245">
        <v>63.157229944460902</v>
      </c>
      <c r="AS1245">
        <v>6.6449024577337895E-2</v>
      </c>
      <c r="AT1245">
        <v>2.4058276492285802</v>
      </c>
      <c r="AU1245">
        <v>0.92560016285427305</v>
      </c>
      <c r="AV1245">
        <v>9.0155716915533208</v>
      </c>
    </row>
    <row r="1246" spans="1:48" x14ac:dyDescent="0.25">
      <c r="A1246" t="s">
        <v>15049</v>
      </c>
      <c r="B1246" s="6">
        <v>44664</v>
      </c>
      <c r="C1246" t="s">
        <v>15050</v>
      </c>
      <c r="D1246" t="s">
        <v>373</v>
      </c>
      <c r="E1246">
        <v>56486549.399999999</v>
      </c>
      <c r="F1246">
        <v>73008080.5</v>
      </c>
      <c r="G1246">
        <v>2.7051869093873301E-2</v>
      </c>
      <c r="H1246">
        <v>9.8972219999999993</v>
      </c>
      <c r="I1246">
        <v>7.0857720000000004</v>
      </c>
      <c r="J1246">
        <v>4.7316459999999996</v>
      </c>
      <c r="K1246">
        <v>4.7316459999999996</v>
      </c>
      <c r="L1246">
        <v>203.93029999999899</v>
      </c>
      <c r="M1246">
        <v>205</v>
      </c>
      <c r="N1246">
        <v>7.0628469999999997</v>
      </c>
      <c r="O1246">
        <v>0.20400000000000401</v>
      </c>
      <c r="P1246">
        <v>-1.78158764120996</v>
      </c>
      <c r="Q1246">
        <v>-8.6351434234460598</v>
      </c>
      <c r="R1246">
        <v>128.375</v>
      </c>
      <c r="S1246">
        <v>129.5</v>
      </c>
      <c r="T1246">
        <v>128.375</v>
      </c>
      <c r="U1246">
        <v>129.5</v>
      </c>
      <c r="V1246" t="s">
        <v>11987</v>
      </c>
      <c r="W1246" t="s">
        <v>9496</v>
      </c>
      <c r="X1246" t="s">
        <v>2736</v>
      </c>
      <c r="Y1246" t="s">
        <v>12104</v>
      </c>
      <c r="Z1246" t="s">
        <v>11894</v>
      </c>
      <c r="AA1246" t="s">
        <v>374</v>
      </c>
      <c r="AB1246" t="s">
        <v>11990</v>
      </c>
      <c r="AC1246">
        <v>129.24861100000001</v>
      </c>
      <c r="AD1246">
        <v>0.87361100000000003</v>
      </c>
      <c r="AE1246" s="6">
        <v>37326</v>
      </c>
      <c r="AF1246" s="6">
        <v>48284</v>
      </c>
      <c r="AG1246" t="s">
        <v>2390</v>
      </c>
      <c r="AH1246">
        <v>9.8972219999999993</v>
      </c>
      <c r="AI1246">
        <v>7.0857722728762704</v>
      </c>
      <c r="AJ1246">
        <v>64.109036000000003</v>
      </c>
      <c r="AK1246">
        <v>4.7316461531401899</v>
      </c>
      <c r="AL1246">
        <v>205</v>
      </c>
      <c r="AM1246">
        <v>200</v>
      </c>
      <c r="AN1246">
        <v>8.5</v>
      </c>
      <c r="AO1246" t="s">
        <v>11991</v>
      </c>
      <c r="AP1246">
        <v>1</v>
      </c>
      <c r="AQ1246">
        <v>3</v>
      </c>
      <c r="AR1246">
        <v>63.157229944460902</v>
      </c>
      <c r="AS1246">
        <v>6.6449024577337895E-2</v>
      </c>
      <c r="AT1246">
        <v>2.4058276492285802</v>
      </c>
      <c r="AU1246">
        <v>0.92560016285427305</v>
      </c>
      <c r="AV1246">
        <v>9.0155716915533208</v>
      </c>
    </row>
    <row r="1247" spans="1:48" x14ac:dyDescent="0.25">
      <c r="A1247" t="s">
        <v>15051</v>
      </c>
      <c r="B1247" s="6">
        <v>44664</v>
      </c>
      <c r="C1247" t="s">
        <v>15052</v>
      </c>
      <c r="D1247" t="s">
        <v>212</v>
      </c>
      <c r="E1247">
        <v>39923814.399999999</v>
      </c>
      <c r="F1247">
        <v>30181572.100000001</v>
      </c>
      <c r="G1247">
        <v>1.11832543900479E-2</v>
      </c>
      <c r="H1247">
        <v>1.441667</v>
      </c>
      <c r="I1247">
        <v>1.219098</v>
      </c>
      <c r="J1247">
        <v>27.599364000000001</v>
      </c>
      <c r="K1247">
        <v>27.599364000000001</v>
      </c>
      <c r="L1247">
        <v>2563.3797</v>
      </c>
      <c r="M1247">
        <v>2558</v>
      </c>
      <c r="N1247">
        <v>1.2138629999999999</v>
      </c>
      <c r="O1247">
        <v>0.106699999999992</v>
      </c>
      <c r="P1247">
        <v>9.9350680267300504</v>
      </c>
      <c r="Q1247">
        <v>-15.051705440082801</v>
      </c>
      <c r="R1247">
        <v>75.174999999999997</v>
      </c>
      <c r="S1247">
        <v>77.034999999999997</v>
      </c>
      <c r="T1247">
        <v>75.174999999999997</v>
      </c>
      <c r="U1247">
        <v>77.034999999999997</v>
      </c>
      <c r="V1247" t="s">
        <v>11987</v>
      </c>
      <c r="W1247" t="s">
        <v>9908</v>
      </c>
      <c r="X1247" t="s">
        <v>2736</v>
      </c>
      <c r="Y1247" t="s">
        <v>12104</v>
      </c>
      <c r="Z1247" t="s">
        <v>11844</v>
      </c>
      <c r="AA1247" t="s">
        <v>11839</v>
      </c>
      <c r="AB1247" t="s">
        <v>11815</v>
      </c>
      <c r="AC1247">
        <v>75.597916999999995</v>
      </c>
      <c r="AD1247">
        <v>0.42291699999999999</v>
      </c>
      <c r="AE1247" s="6">
        <v>42640</v>
      </c>
      <c r="AF1247" s="6">
        <v>45196</v>
      </c>
      <c r="AG1247" t="s">
        <v>3256</v>
      </c>
      <c r="AH1247">
        <v>1.441667</v>
      </c>
      <c r="AI1247">
        <v>1.2190976389311099</v>
      </c>
      <c r="AJ1247">
        <v>2.4290289999999999</v>
      </c>
      <c r="AK1247">
        <v>27.5993644335278</v>
      </c>
      <c r="AL1247">
        <v>2558</v>
      </c>
      <c r="AM1247">
        <v>2523</v>
      </c>
      <c r="AN1247">
        <v>7.25</v>
      </c>
      <c r="AO1247" t="s">
        <v>11991</v>
      </c>
      <c r="AP1247">
        <v>1</v>
      </c>
      <c r="AQ1247">
        <v>4</v>
      </c>
      <c r="AR1247">
        <v>38.088888382863203</v>
      </c>
      <c r="AS1247">
        <v>2.3179769450329901E-2</v>
      </c>
      <c r="AT1247">
        <v>-2.7700746792568499E-2</v>
      </c>
      <c r="AU1247">
        <v>4.8146497067335703E-2</v>
      </c>
      <c r="AV1247">
        <v>2.11474487738385</v>
      </c>
    </row>
    <row r="1248" spans="1:48" x14ac:dyDescent="0.25">
      <c r="A1248" t="s">
        <v>15053</v>
      </c>
      <c r="B1248" s="6">
        <v>44664</v>
      </c>
      <c r="C1248" t="s">
        <v>15054</v>
      </c>
      <c r="D1248" t="s">
        <v>212</v>
      </c>
      <c r="E1248">
        <v>49485355.600000001</v>
      </c>
      <c r="F1248">
        <v>33307767.899999999</v>
      </c>
      <c r="G1248">
        <v>1.23416116648796E-2</v>
      </c>
      <c r="H1248">
        <v>2.7416670000000001</v>
      </c>
      <c r="I1248">
        <v>2.180078</v>
      </c>
      <c r="J1248">
        <v>24.028417000000001</v>
      </c>
      <c r="K1248">
        <v>24.028417000000001</v>
      </c>
      <c r="L1248">
        <v>2152.0767000000001</v>
      </c>
      <c r="M1248">
        <v>2153</v>
      </c>
      <c r="N1248">
        <v>2.1668530000000001</v>
      </c>
      <c r="O1248">
        <v>0.46120000000000599</v>
      </c>
      <c r="P1248">
        <v>19.145900995595401</v>
      </c>
      <c r="Q1248">
        <v>-19.366597639205398</v>
      </c>
      <c r="R1248">
        <v>65.5</v>
      </c>
      <c r="S1248">
        <v>67.125</v>
      </c>
      <c r="T1248">
        <v>65.5</v>
      </c>
      <c r="U1248">
        <v>67.125</v>
      </c>
      <c r="V1248" t="s">
        <v>11987</v>
      </c>
      <c r="W1248" t="s">
        <v>9912</v>
      </c>
      <c r="X1248" t="s">
        <v>2736</v>
      </c>
      <c r="Y1248" t="s">
        <v>12104</v>
      </c>
      <c r="Z1248" t="s">
        <v>11844</v>
      </c>
      <c r="AA1248" t="s">
        <v>11839</v>
      </c>
      <c r="AB1248" t="s">
        <v>11815</v>
      </c>
      <c r="AC1248">
        <v>67.308333000000005</v>
      </c>
      <c r="AD1248">
        <v>1.808333</v>
      </c>
      <c r="AE1248" s="6">
        <v>42870</v>
      </c>
      <c r="AF1248" s="6">
        <v>45672</v>
      </c>
      <c r="AG1248" t="s">
        <v>3256</v>
      </c>
      <c r="AH1248">
        <v>2.7416670000000001</v>
      </c>
      <c r="AI1248">
        <v>2.1800780363965999</v>
      </c>
      <c r="AJ1248">
        <v>6.1182210000000001</v>
      </c>
      <c r="AK1248">
        <v>24.0284166268376</v>
      </c>
      <c r="AL1248">
        <v>2153</v>
      </c>
      <c r="AM1248">
        <v>2136</v>
      </c>
      <c r="AN1248">
        <v>7</v>
      </c>
      <c r="AO1248" t="s">
        <v>11991</v>
      </c>
      <c r="AP1248">
        <v>1</v>
      </c>
      <c r="AQ1248">
        <v>4</v>
      </c>
      <c r="AR1248">
        <v>38.088888382863203</v>
      </c>
      <c r="AS1248">
        <v>2.3179769450329901E-2</v>
      </c>
      <c r="AT1248">
        <v>-2.7700746792568499E-2</v>
      </c>
      <c r="AU1248">
        <v>4.8146497067335703E-2</v>
      </c>
      <c r="AV1248">
        <v>2.11474487738385</v>
      </c>
    </row>
    <row r="1249" spans="1:48" x14ac:dyDescent="0.25">
      <c r="A1249" t="s">
        <v>15055</v>
      </c>
      <c r="B1249" s="6">
        <v>44664</v>
      </c>
      <c r="C1249" t="s">
        <v>15056</v>
      </c>
      <c r="D1249" t="s">
        <v>212</v>
      </c>
      <c r="E1249">
        <v>53724734</v>
      </c>
      <c r="F1249">
        <v>35842792.100000001</v>
      </c>
      <c r="G1249">
        <v>1.3280920581884801E-2</v>
      </c>
      <c r="H1249">
        <v>5.7750000000000004</v>
      </c>
      <c r="I1249">
        <v>3.9509080000000001</v>
      </c>
      <c r="J1249">
        <v>17.854569000000001</v>
      </c>
      <c r="K1249">
        <v>17.854569000000001</v>
      </c>
      <c r="L1249">
        <v>1518.5030999999999</v>
      </c>
      <c r="M1249">
        <v>1522</v>
      </c>
      <c r="N1249">
        <v>3.9327209999999999</v>
      </c>
      <c r="O1249">
        <v>-9.4600000000000198E-2</v>
      </c>
      <c r="P1249">
        <v>15.808285999694601</v>
      </c>
      <c r="Q1249">
        <v>-18.001789638238701</v>
      </c>
      <c r="R1249">
        <v>64.831249999999997</v>
      </c>
      <c r="S1249">
        <v>66.637249999999995</v>
      </c>
      <c r="T1249">
        <v>64.831249999999997</v>
      </c>
      <c r="U1249">
        <v>66.637249999999995</v>
      </c>
      <c r="V1249" t="s">
        <v>11987</v>
      </c>
      <c r="W1249" t="s">
        <v>9919</v>
      </c>
      <c r="X1249" t="s">
        <v>2736</v>
      </c>
      <c r="Y1249" t="s">
        <v>12104</v>
      </c>
      <c r="Z1249" t="s">
        <v>11844</v>
      </c>
      <c r="AA1249" t="s">
        <v>11839</v>
      </c>
      <c r="AB1249" t="s">
        <v>11815</v>
      </c>
      <c r="AC1249">
        <v>66.715625000000003</v>
      </c>
      <c r="AD1249">
        <v>1.8843749999999999</v>
      </c>
      <c r="AE1249" s="6">
        <v>43664</v>
      </c>
      <c r="AF1249" s="6">
        <v>46779</v>
      </c>
      <c r="AG1249" t="s">
        <v>3256</v>
      </c>
      <c r="AH1249">
        <v>5.7750000000000004</v>
      </c>
      <c r="AI1249">
        <v>3.9509078600726402</v>
      </c>
      <c r="AJ1249">
        <v>20.773342</v>
      </c>
      <c r="AK1249">
        <v>17.854569299028</v>
      </c>
      <c r="AL1249">
        <v>1522</v>
      </c>
      <c r="AM1249">
        <v>1517</v>
      </c>
      <c r="AN1249">
        <v>8.375</v>
      </c>
      <c r="AO1249" t="s">
        <v>11991</v>
      </c>
      <c r="AP1249">
        <v>1</v>
      </c>
      <c r="AQ1249">
        <v>4</v>
      </c>
      <c r="AR1249">
        <v>38.088888382863203</v>
      </c>
      <c r="AS1249">
        <v>2.3179769450329901E-2</v>
      </c>
      <c r="AT1249">
        <v>-2.7700746792568499E-2</v>
      </c>
      <c r="AU1249">
        <v>4.8146497067335703E-2</v>
      </c>
      <c r="AV1249">
        <v>2.11474487738385</v>
      </c>
    </row>
    <row r="1250" spans="1:48" x14ac:dyDescent="0.25">
      <c r="A1250" t="s">
        <v>15057</v>
      </c>
      <c r="B1250" s="6">
        <v>44664</v>
      </c>
      <c r="C1250" t="s">
        <v>15058</v>
      </c>
      <c r="D1250" t="s">
        <v>212</v>
      </c>
      <c r="E1250">
        <v>66231483.600000001</v>
      </c>
      <c r="F1250">
        <v>45344189.100000001</v>
      </c>
      <c r="G1250">
        <v>1.6801497306109501E-2</v>
      </c>
      <c r="H1250">
        <v>6.7777779999999996</v>
      </c>
      <c r="I1250">
        <v>4.178534</v>
      </c>
      <c r="J1250">
        <v>18.302406000000001</v>
      </c>
      <c r="K1250">
        <v>18.302406000000001</v>
      </c>
      <c r="L1250">
        <v>1560.6295</v>
      </c>
      <c r="M1250">
        <v>1565</v>
      </c>
      <c r="N1250">
        <v>4.1581109999999999</v>
      </c>
      <c r="O1250">
        <v>0.74080000000000801</v>
      </c>
      <c r="P1250">
        <v>15.5172028241556</v>
      </c>
      <c r="Q1250">
        <v>-17.235580611093301</v>
      </c>
      <c r="R1250">
        <v>66.268749999999997</v>
      </c>
      <c r="S1250">
        <v>67.951750000000004</v>
      </c>
      <c r="T1250">
        <v>66.268749999999997</v>
      </c>
      <c r="U1250">
        <v>67.951750000000004</v>
      </c>
      <c r="V1250" t="s">
        <v>11987</v>
      </c>
      <c r="W1250" t="s">
        <v>9923</v>
      </c>
      <c r="X1250" t="s">
        <v>2736</v>
      </c>
      <c r="Y1250" t="s">
        <v>12104</v>
      </c>
      <c r="Z1250" t="s">
        <v>11844</v>
      </c>
      <c r="AA1250" t="s">
        <v>11839</v>
      </c>
      <c r="AB1250" t="s">
        <v>11815</v>
      </c>
      <c r="AC1250">
        <v>68.463194000000001</v>
      </c>
      <c r="AD1250">
        <v>2.1944439999999998</v>
      </c>
      <c r="AE1250" s="6">
        <v>44224</v>
      </c>
      <c r="AF1250" s="6">
        <v>47146</v>
      </c>
      <c r="AG1250" t="s">
        <v>3256</v>
      </c>
      <c r="AH1250">
        <v>6.7777779999999996</v>
      </c>
      <c r="AI1250">
        <v>4.1785338706758797</v>
      </c>
      <c r="AJ1250">
        <v>24.449542000000001</v>
      </c>
      <c r="AK1250">
        <v>18.3024056881669</v>
      </c>
      <c r="AL1250">
        <v>1565</v>
      </c>
      <c r="AM1250">
        <v>1561</v>
      </c>
      <c r="AN1250">
        <v>9.875</v>
      </c>
      <c r="AO1250" t="s">
        <v>11991</v>
      </c>
      <c r="AP1250">
        <v>1</v>
      </c>
      <c r="AQ1250">
        <v>4</v>
      </c>
      <c r="AR1250">
        <v>38.088888382863203</v>
      </c>
      <c r="AS1250">
        <v>2.3179769450329901E-2</v>
      </c>
      <c r="AT1250">
        <v>-2.7700746792568499E-2</v>
      </c>
      <c r="AU1250">
        <v>4.8146497067335703E-2</v>
      </c>
      <c r="AV1250">
        <v>2.11474487738385</v>
      </c>
    </row>
    <row r="1251" spans="1:48" x14ac:dyDescent="0.25">
      <c r="A1251" t="s">
        <v>15059</v>
      </c>
      <c r="B1251" s="6">
        <v>44664</v>
      </c>
      <c r="C1251" t="s">
        <v>15060</v>
      </c>
      <c r="D1251" t="s">
        <v>373</v>
      </c>
      <c r="E1251">
        <v>600000000</v>
      </c>
      <c r="F1251">
        <v>482937936</v>
      </c>
      <c r="G1251">
        <v>0.178944217344539</v>
      </c>
      <c r="H1251">
        <v>28.336110999999999</v>
      </c>
      <c r="I1251">
        <v>17.483412000000001</v>
      </c>
      <c r="J1251">
        <v>4.1749510000000001</v>
      </c>
      <c r="K1251">
        <v>4.1749510000000001</v>
      </c>
      <c r="L1251">
        <v>134.75</v>
      </c>
      <c r="M1251">
        <v>134</v>
      </c>
      <c r="N1251">
        <v>17.514783999999999</v>
      </c>
      <c r="O1251">
        <v>0.39329999999999599</v>
      </c>
      <c r="P1251">
        <v>-5.3986608286242603</v>
      </c>
      <c r="Q1251">
        <v>-16.197271504153701</v>
      </c>
      <c r="R1251">
        <v>79.987499999999997</v>
      </c>
      <c r="S1251">
        <v>81.638499999999993</v>
      </c>
      <c r="T1251">
        <v>79.987499999999997</v>
      </c>
      <c r="U1251">
        <v>81.638499999999993</v>
      </c>
      <c r="V1251" t="s">
        <v>11987</v>
      </c>
      <c r="W1251" t="s">
        <v>10321</v>
      </c>
      <c r="X1251" t="s">
        <v>2697</v>
      </c>
      <c r="Y1251" t="s">
        <v>625</v>
      </c>
      <c r="Z1251" t="s">
        <v>11894</v>
      </c>
      <c r="AA1251" t="s">
        <v>374</v>
      </c>
      <c r="AB1251" t="s">
        <v>11990</v>
      </c>
      <c r="AC1251">
        <v>80.489655999999997</v>
      </c>
      <c r="AD1251">
        <v>0.50215600000000005</v>
      </c>
      <c r="AE1251" s="6">
        <v>44062</v>
      </c>
      <c r="AF1251" s="6">
        <v>55019</v>
      </c>
      <c r="AG1251" t="s">
        <v>662</v>
      </c>
      <c r="AH1251">
        <v>28.336110999999999</v>
      </c>
      <c r="AI1251">
        <v>17.483411561433801</v>
      </c>
      <c r="AJ1251">
        <v>416.40605299999999</v>
      </c>
      <c r="AK1251">
        <v>4.1749510992556198</v>
      </c>
      <c r="AL1251">
        <v>134</v>
      </c>
      <c r="AM1251">
        <v>158</v>
      </c>
      <c r="AN1251">
        <v>3.0640000000000001</v>
      </c>
      <c r="AO1251" t="s">
        <v>11991</v>
      </c>
      <c r="AP1251">
        <v>1</v>
      </c>
      <c r="AQ1251">
        <v>3</v>
      </c>
      <c r="AR1251">
        <v>53.704253687916399</v>
      </c>
      <c r="AS1251">
        <v>1.9413380926991401E-2</v>
      </c>
      <c r="AT1251">
        <v>2.3380433669531899</v>
      </c>
      <c r="AU1251">
        <v>0.83673985838571896</v>
      </c>
      <c r="AV1251">
        <v>2.79015894797526</v>
      </c>
    </row>
    <row r="1252" spans="1:48" x14ac:dyDescent="0.25">
      <c r="A1252" t="s">
        <v>15061</v>
      </c>
      <c r="B1252" s="6">
        <v>44664</v>
      </c>
      <c r="C1252" t="s">
        <v>15062</v>
      </c>
      <c r="D1252" t="s">
        <v>373</v>
      </c>
      <c r="E1252">
        <v>300000000</v>
      </c>
      <c r="F1252">
        <v>266525976</v>
      </c>
      <c r="G1252">
        <v>9.8756545348944E-2</v>
      </c>
      <c r="H1252">
        <v>8.3361110000000007</v>
      </c>
      <c r="I1252">
        <v>7.4840660000000003</v>
      </c>
      <c r="J1252">
        <v>3.6891090000000002</v>
      </c>
      <c r="K1252">
        <v>3.6891090000000002</v>
      </c>
      <c r="L1252">
        <v>99.156300000000002</v>
      </c>
      <c r="M1252">
        <v>99</v>
      </c>
      <c r="N1252">
        <v>7.4521889999999997</v>
      </c>
      <c r="O1252">
        <v>0.45120000000000698</v>
      </c>
      <c r="P1252">
        <v>-0.67458131798493404</v>
      </c>
      <c r="Q1252">
        <v>-9.56504262513314</v>
      </c>
      <c r="R1252">
        <v>88.487499999999997</v>
      </c>
      <c r="S1252">
        <v>89.131500000000003</v>
      </c>
      <c r="T1252">
        <v>88.487499999999997</v>
      </c>
      <c r="U1252">
        <v>89.131500000000003</v>
      </c>
      <c r="V1252" t="s">
        <v>11987</v>
      </c>
      <c r="W1252" t="s">
        <v>4466</v>
      </c>
      <c r="X1252" t="s">
        <v>2697</v>
      </c>
      <c r="Y1252" t="s">
        <v>625</v>
      </c>
      <c r="Z1252" t="s">
        <v>11894</v>
      </c>
      <c r="AA1252" t="s">
        <v>374</v>
      </c>
      <c r="AB1252" t="s">
        <v>11990</v>
      </c>
      <c r="AC1252">
        <v>88.841992000000005</v>
      </c>
      <c r="AD1252">
        <v>0.35449199999999997</v>
      </c>
      <c r="AE1252" s="6">
        <v>44062</v>
      </c>
      <c r="AF1252" s="6">
        <v>47714</v>
      </c>
      <c r="AG1252" t="s">
        <v>662</v>
      </c>
      <c r="AH1252">
        <v>8.3361110000000007</v>
      </c>
      <c r="AI1252">
        <v>7.4840657304044003</v>
      </c>
      <c r="AJ1252">
        <v>63.233260999999999</v>
      </c>
      <c r="AK1252">
        <v>3.6891091470272599</v>
      </c>
      <c r="AL1252">
        <v>99</v>
      </c>
      <c r="AM1252">
        <v>96</v>
      </c>
      <c r="AN1252">
        <v>2.1629999999999998</v>
      </c>
      <c r="AO1252" t="s">
        <v>11991</v>
      </c>
      <c r="AP1252">
        <v>1</v>
      </c>
      <c r="AQ1252">
        <v>3</v>
      </c>
      <c r="AR1252">
        <v>53.704253687916399</v>
      </c>
      <c r="AS1252">
        <v>1.9413380926991401E-2</v>
      </c>
      <c r="AT1252">
        <v>2.3380433669531899</v>
      </c>
      <c r="AU1252">
        <v>0.83673985838571896</v>
      </c>
      <c r="AV1252">
        <v>2.79015894797526</v>
      </c>
    </row>
    <row r="1253" spans="1:48" x14ac:dyDescent="0.25">
      <c r="A1253" t="s">
        <v>15063</v>
      </c>
      <c r="B1253" s="6">
        <v>44664</v>
      </c>
      <c r="C1253" t="s">
        <v>15064</v>
      </c>
      <c r="D1253" t="s">
        <v>373</v>
      </c>
      <c r="E1253">
        <v>300000000</v>
      </c>
      <c r="F1253">
        <v>308896401</v>
      </c>
      <c r="G1253">
        <v>0.114456166304338</v>
      </c>
      <c r="H1253">
        <v>3.9333330000000002</v>
      </c>
      <c r="I1253">
        <v>3.6049280000000001</v>
      </c>
      <c r="J1253">
        <v>3.4791400000000001</v>
      </c>
      <c r="K1253">
        <v>3.4791400000000001</v>
      </c>
      <c r="L1253">
        <v>87.494</v>
      </c>
      <c r="M1253">
        <v>87</v>
      </c>
      <c r="N1253">
        <v>3.5885449999999999</v>
      </c>
      <c r="O1253">
        <v>0.47420000000000201</v>
      </c>
      <c r="P1253">
        <v>-0.85988248299376702</v>
      </c>
      <c r="Q1253">
        <v>-5.05736345463602</v>
      </c>
      <c r="R1253">
        <v>102.675</v>
      </c>
      <c r="S1253">
        <v>103.199</v>
      </c>
      <c r="T1253">
        <v>102.675</v>
      </c>
      <c r="U1253">
        <v>103.199</v>
      </c>
      <c r="V1253" t="s">
        <v>11987</v>
      </c>
      <c r="W1253" t="s">
        <v>4464</v>
      </c>
      <c r="X1253" t="s">
        <v>2697</v>
      </c>
      <c r="Y1253" t="s">
        <v>625</v>
      </c>
      <c r="Z1253" t="s">
        <v>11894</v>
      </c>
      <c r="AA1253" t="s">
        <v>374</v>
      </c>
      <c r="AB1253" t="s">
        <v>11990</v>
      </c>
      <c r="AC1253">
        <v>102.965467</v>
      </c>
      <c r="AD1253">
        <v>0.29046699999999998</v>
      </c>
      <c r="AE1253" s="6">
        <v>42453</v>
      </c>
      <c r="AF1253" s="6">
        <v>46105</v>
      </c>
      <c r="AG1253" t="s">
        <v>662</v>
      </c>
      <c r="AH1253">
        <v>3.9333330000000002</v>
      </c>
      <c r="AI1253">
        <v>3.6049282137105498</v>
      </c>
      <c r="AJ1253">
        <v>15.459464000000001</v>
      </c>
      <c r="AK1253">
        <v>3.4791404361669498</v>
      </c>
      <c r="AL1253">
        <v>87</v>
      </c>
      <c r="AM1253">
        <v>77</v>
      </c>
      <c r="AN1253">
        <v>4.3570000000000002</v>
      </c>
      <c r="AO1253" t="s">
        <v>11991</v>
      </c>
      <c r="AP1253">
        <v>1</v>
      </c>
      <c r="AQ1253">
        <v>3</v>
      </c>
      <c r="AR1253">
        <v>53.704253687916399</v>
      </c>
      <c r="AS1253">
        <v>1.9413380926991401E-2</v>
      </c>
      <c r="AT1253">
        <v>2.3380433669531899</v>
      </c>
      <c r="AU1253">
        <v>0.83673985838571896</v>
      </c>
      <c r="AV1253">
        <v>2.79015894797526</v>
      </c>
    </row>
    <row r="1254" spans="1:48" x14ac:dyDescent="0.25">
      <c r="A1254" t="s">
        <v>21550</v>
      </c>
      <c r="B1254" s="6">
        <v>44664</v>
      </c>
      <c r="C1254" t="s">
        <v>21551</v>
      </c>
      <c r="D1254" t="s">
        <v>212</v>
      </c>
      <c r="E1254">
        <v>300000000</v>
      </c>
      <c r="F1254">
        <v>281833332</v>
      </c>
      <c r="G1254">
        <v>0.104428418761336</v>
      </c>
      <c r="H1254">
        <v>5.2555560000000003</v>
      </c>
      <c r="I1254">
        <v>4.8971840000000002</v>
      </c>
      <c r="J1254">
        <v>3.4455429999999998</v>
      </c>
      <c r="K1254">
        <v>3.4455429999999998</v>
      </c>
      <c r="L1254">
        <v>78.977099999999993</v>
      </c>
      <c r="M1254">
        <v>79</v>
      </c>
      <c r="N1254">
        <v>4.8775550000000001</v>
      </c>
      <c r="O1254">
        <v>0.79139999999999699</v>
      </c>
      <c r="P1254">
        <v>-1.2922215158835</v>
      </c>
      <c r="Q1254">
        <v>-5.5458979999999896</v>
      </c>
      <c r="R1254">
        <v>93.424999999999997</v>
      </c>
      <c r="S1254">
        <v>93.698999999999998</v>
      </c>
      <c r="T1254">
        <v>93.424999999999997</v>
      </c>
      <c r="U1254">
        <v>93.698999999999998</v>
      </c>
      <c r="V1254" t="s">
        <v>11987</v>
      </c>
      <c r="W1254" t="s">
        <v>21189</v>
      </c>
      <c r="X1254" t="s">
        <v>2697</v>
      </c>
      <c r="Y1254" t="s">
        <v>625</v>
      </c>
      <c r="Z1254" t="s">
        <v>12267</v>
      </c>
      <c r="AA1254" t="s">
        <v>389</v>
      </c>
      <c r="AB1254" t="s">
        <v>11990</v>
      </c>
      <c r="AC1254">
        <v>93.944444000000004</v>
      </c>
      <c r="AD1254">
        <v>0.51944400000000002</v>
      </c>
      <c r="AE1254" s="6">
        <v>44581</v>
      </c>
      <c r="AF1254" s="6">
        <v>46588</v>
      </c>
      <c r="AG1254" t="s">
        <v>1009</v>
      </c>
      <c r="AH1254">
        <v>5.2555560000000003</v>
      </c>
      <c r="AI1254">
        <v>4.8971840007174698</v>
      </c>
      <c r="AJ1254">
        <v>27.31278</v>
      </c>
      <c r="AK1254">
        <v>3.4455426895786201</v>
      </c>
      <c r="AL1254">
        <v>79</v>
      </c>
      <c r="AM1254">
        <v>74</v>
      </c>
      <c r="AN1254">
        <v>2.125</v>
      </c>
      <c r="AO1254" t="s">
        <v>11991</v>
      </c>
      <c r="AP1254">
        <v>1</v>
      </c>
      <c r="AQ1254">
        <v>3</v>
      </c>
      <c r="AR1254">
        <v>43.317379871559297</v>
      </c>
      <c r="AS1254">
        <v>-6.8916439526652995E-2</v>
      </c>
      <c r="AT1254">
        <v>-1.1831857623689801</v>
      </c>
      <c r="AU1254">
        <v>-0.54091931063001597</v>
      </c>
      <c r="AV1254">
        <v>-0.65590340752392895</v>
      </c>
    </row>
    <row r="1255" spans="1:48" x14ac:dyDescent="0.25">
      <c r="A1255" t="s">
        <v>15065</v>
      </c>
      <c r="B1255" s="6">
        <v>44664</v>
      </c>
      <c r="C1255" t="s">
        <v>15066</v>
      </c>
      <c r="D1255" t="s">
        <v>212</v>
      </c>
      <c r="E1255">
        <v>408000000</v>
      </c>
      <c r="F1255">
        <v>408344331.60000002</v>
      </c>
      <c r="G1255">
        <v>0.15130486006226801</v>
      </c>
      <c r="H1255">
        <v>2.4750000000000001</v>
      </c>
      <c r="I1255">
        <v>0.23191200000000001</v>
      </c>
      <c r="J1255">
        <v>3.3476539999999999</v>
      </c>
      <c r="K1255">
        <v>3.3476539999999999</v>
      </c>
      <c r="L1255">
        <v>89.920400000000001</v>
      </c>
      <c r="M1255">
        <v>87</v>
      </c>
      <c r="N1255">
        <v>2.3509250000000002</v>
      </c>
      <c r="O1255">
        <v>-0.19850000000000101</v>
      </c>
      <c r="P1255">
        <v>-8.5622773136839695E-3</v>
      </c>
      <c r="Q1255">
        <v>-0.162922074866622</v>
      </c>
      <c r="R1255">
        <v>100.05</v>
      </c>
      <c r="S1255">
        <v>100.283</v>
      </c>
      <c r="T1255">
        <v>100.05</v>
      </c>
      <c r="U1255">
        <v>100.283</v>
      </c>
      <c r="V1255" t="s">
        <v>11987</v>
      </c>
      <c r="W1255" t="s">
        <v>15067</v>
      </c>
      <c r="X1255" t="s">
        <v>2697</v>
      </c>
      <c r="Y1255" t="s">
        <v>625</v>
      </c>
      <c r="Z1255" t="s">
        <v>11839</v>
      </c>
      <c r="AA1255" t="s">
        <v>389</v>
      </c>
      <c r="AB1255" t="s">
        <v>11990</v>
      </c>
      <c r="AC1255">
        <v>100.084395</v>
      </c>
      <c r="AD1255">
        <v>3.4395000000000002E-2</v>
      </c>
      <c r="AE1255" s="6">
        <v>43747</v>
      </c>
      <c r="AF1255" s="6">
        <v>45574</v>
      </c>
      <c r="AG1255" t="s">
        <v>1009</v>
      </c>
      <c r="AH1255">
        <v>2.4750000000000001</v>
      </c>
      <c r="AI1255">
        <v>0.231911673884233</v>
      </c>
      <c r="AJ1255">
        <v>3.3002999999999998E-2</v>
      </c>
      <c r="AK1255">
        <v>3.3476538901974999</v>
      </c>
      <c r="AL1255">
        <v>87</v>
      </c>
      <c r="AM1255">
        <v>68</v>
      </c>
      <c r="AN1255">
        <v>1.7688600000000001</v>
      </c>
      <c r="AO1255" t="s">
        <v>12197</v>
      </c>
      <c r="AP1255">
        <v>1</v>
      </c>
      <c r="AQ1255">
        <v>3</v>
      </c>
      <c r="AR1255">
        <v>43.317379871559297</v>
      </c>
      <c r="AS1255">
        <v>-6.8916439526652995E-2</v>
      </c>
      <c r="AT1255">
        <v>-1.1831857623689801</v>
      </c>
      <c r="AU1255">
        <v>-0.54091931063001597</v>
      </c>
      <c r="AV1255">
        <v>-0.33102216244424898</v>
      </c>
    </row>
    <row r="1256" spans="1:48" x14ac:dyDescent="0.25">
      <c r="A1256" t="s">
        <v>15068</v>
      </c>
      <c r="B1256" s="6">
        <v>44664</v>
      </c>
      <c r="C1256" t="s">
        <v>15069</v>
      </c>
      <c r="D1256" t="s">
        <v>280</v>
      </c>
      <c r="E1256">
        <v>600000000</v>
      </c>
      <c r="F1256">
        <v>515881302</v>
      </c>
      <c r="G1256">
        <v>0.191150806237495</v>
      </c>
      <c r="H1256">
        <v>9.0027779999999993</v>
      </c>
      <c r="I1256">
        <v>7.179144</v>
      </c>
      <c r="J1256">
        <v>6.0837329999999996</v>
      </c>
      <c r="K1256">
        <v>6.0837329999999996</v>
      </c>
      <c r="L1256">
        <v>338.84089999999998</v>
      </c>
      <c r="M1256">
        <v>340</v>
      </c>
      <c r="N1256">
        <v>7.1528349999999996</v>
      </c>
      <c r="O1256">
        <v>-0.276200000000004</v>
      </c>
      <c r="P1256">
        <v>-2.5904799517311501</v>
      </c>
      <c r="Q1256">
        <v>-12.723728865204301</v>
      </c>
      <c r="R1256">
        <v>84.05</v>
      </c>
      <c r="S1256">
        <v>84.909000000000006</v>
      </c>
      <c r="T1256">
        <v>84.05</v>
      </c>
      <c r="U1256">
        <v>84.909000000000006</v>
      </c>
      <c r="V1256" t="s">
        <v>11987</v>
      </c>
      <c r="W1256" t="s">
        <v>6334</v>
      </c>
      <c r="X1256" t="s">
        <v>2697</v>
      </c>
      <c r="Y1256" t="s">
        <v>625</v>
      </c>
      <c r="Z1256" t="s">
        <v>11838</v>
      </c>
      <c r="AA1256" t="s">
        <v>11839</v>
      </c>
      <c r="AB1256" t="s">
        <v>11990</v>
      </c>
      <c r="AC1256">
        <v>85.980216999999996</v>
      </c>
      <c r="AD1256">
        <v>1.9302170000000001</v>
      </c>
      <c r="AE1256" s="6">
        <v>44305</v>
      </c>
      <c r="AF1256" s="6">
        <v>47957</v>
      </c>
      <c r="AG1256" t="s">
        <v>1765</v>
      </c>
      <c r="AH1256">
        <v>9.0027779999999993</v>
      </c>
      <c r="AI1256">
        <v>7.1791438518301796</v>
      </c>
      <c r="AJ1256">
        <v>62.480750999999998</v>
      </c>
      <c r="AK1256">
        <v>6.0837325994070701</v>
      </c>
      <c r="AL1256">
        <v>340</v>
      </c>
      <c r="AM1256">
        <v>335</v>
      </c>
      <c r="AN1256">
        <v>3.8820000000000001</v>
      </c>
      <c r="AO1256" t="s">
        <v>11991</v>
      </c>
      <c r="AP1256">
        <v>1</v>
      </c>
      <c r="AQ1256">
        <v>3</v>
      </c>
      <c r="AR1256">
        <v>54.884883977624497</v>
      </c>
      <c r="AS1256">
        <v>4.6548545695571798E-2</v>
      </c>
      <c r="AT1256">
        <v>0.10520049528953</v>
      </c>
      <c r="AU1256">
        <v>0.25846548327457602</v>
      </c>
      <c r="AV1256">
        <v>-2.9287451071113302</v>
      </c>
    </row>
    <row r="1257" spans="1:48" x14ac:dyDescent="0.25">
      <c r="A1257" t="s">
        <v>20621</v>
      </c>
      <c r="B1257" s="6">
        <v>44664</v>
      </c>
      <c r="C1257" t="s">
        <v>20622</v>
      </c>
      <c r="D1257" t="s">
        <v>280</v>
      </c>
      <c r="E1257">
        <v>240000000</v>
      </c>
      <c r="F1257">
        <v>213780000</v>
      </c>
      <c r="G1257">
        <v>7.9212445186570599E-2</v>
      </c>
      <c r="H1257">
        <v>9.5388889999999993</v>
      </c>
      <c r="I1257">
        <v>7.8168550000000003</v>
      </c>
      <c r="J1257">
        <v>4.9533199999999997</v>
      </c>
      <c r="K1257">
        <v>4.9533199999999997</v>
      </c>
      <c r="L1257">
        <v>225.978299999999</v>
      </c>
      <c r="M1257">
        <v>227</v>
      </c>
      <c r="N1257">
        <v>7.7895519999999996</v>
      </c>
      <c r="O1257">
        <v>-0.2031</v>
      </c>
      <c r="P1257">
        <v>-2.6901538817540001</v>
      </c>
      <c r="Q1257">
        <v>-10.5621091463313</v>
      </c>
      <c r="R1257">
        <v>87.518749999999997</v>
      </c>
      <c r="S1257">
        <v>88.114750000000001</v>
      </c>
      <c r="T1257">
        <v>87.518749999999997</v>
      </c>
      <c r="U1257">
        <v>88.114750000000001</v>
      </c>
      <c r="V1257" t="s">
        <v>11987</v>
      </c>
      <c r="W1257" t="s">
        <v>18939</v>
      </c>
      <c r="X1257" t="s">
        <v>2697</v>
      </c>
      <c r="Y1257" t="s">
        <v>625</v>
      </c>
      <c r="Z1257" t="s">
        <v>11839</v>
      </c>
      <c r="AA1257" t="s">
        <v>374</v>
      </c>
      <c r="AB1257" t="s">
        <v>11990</v>
      </c>
      <c r="AC1257">
        <v>89.075000000000003</v>
      </c>
      <c r="AD1257">
        <v>1.5562499999999999</v>
      </c>
      <c r="AE1257" s="6">
        <v>44502</v>
      </c>
      <c r="AF1257" s="6">
        <v>48154</v>
      </c>
      <c r="AG1257" t="s">
        <v>2175</v>
      </c>
      <c r="AH1257">
        <v>9.5388889999999993</v>
      </c>
      <c r="AI1257">
        <v>7.8168549436934196</v>
      </c>
      <c r="AJ1257">
        <v>72.678583000000003</v>
      </c>
      <c r="AK1257">
        <v>4.9533198876274698</v>
      </c>
      <c r="AL1257">
        <v>227</v>
      </c>
      <c r="AM1257">
        <v>222</v>
      </c>
      <c r="AN1257">
        <v>3.375</v>
      </c>
      <c r="AO1257" t="s">
        <v>11991</v>
      </c>
      <c r="AP1257">
        <v>1</v>
      </c>
      <c r="AQ1257">
        <v>2</v>
      </c>
      <c r="AR1257">
        <v>71.007264919647</v>
      </c>
      <c r="AS1257">
        <v>-0.10221223314604699</v>
      </c>
      <c r="AT1257">
        <v>-0.15998161476277001</v>
      </c>
      <c r="AU1257">
        <v>-8.5424868343181901E-2</v>
      </c>
      <c r="AV1257">
        <v>0.42852215256232201</v>
      </c>
    </row>
    <row r="1258" spans="1:48" x14ac:dyDescent="0.25">
      <c r="A1258" t="s">
        <v>15070</v>
      </c>
      <c r="B1258" s="6">
        <v>44664</v>
      </c>
      <c r="C1258" t="s">
        <v>15071</v>
      </c>
      <c r="D1258" t="s">
        <v>212</v>
      </c>
      <c r="E1258">
        <v>340000000</v>
      </c>
      <c r="F1258">
        <v>342276327.19999999</v>
      </c>
      <c r="G1258">
        <v>0.126824514954582</v>
      </c>
      <c r="H1258">
        <v>2.3277779999999999</v>
      </c>
      <c r="I1258">
        <v>8.6887000000000006E-2</v>
      </c>
      <c r="J1258">
        <v>3.1387689999999999</v>
      </c>
      <c r="K1258">
        <v>3.1387689999999999</v>
      </c>
      <c r="L1258">
        <v>72.300199999999904</v>
      </c>
      <c r="M1258">
        <v>69</v>
      </c>
      <c r="N1258">
        <v>2.215274</v>
      </c>
      <c r="O1258">
        <v>4.5000000000006098E-2</v>
      </c>
      <c r="P1258">
        <v>0.107591798113126</v>
      </c>
      <c r="Q1258">
        <v>0.26340769834545202</v>
      </c>
      <c r="R1258">
        <v>100.45625</v>
      </c>
      <c r="S1258">
        <v>100.73725</v>
      </c>
      <c r="T1258">
        <v>100.45625</v>
      </c>
      <c r="U1258">
        <v>100.73725</v>
      </c>
      <c r="V1258" t="s">
        <v>11987</v>
      </c>
      <c r="W1258" t="s">
        <v>15072</v>
      </c>
      <c r="X1258" t="s">
        <v>2697</v>
      </c>
      <c r="Y1258" t="s">
        <v>625</v>
      </c>
      <c r="Z1258" t="s">
        <v>11839</v>
      </c>
      <c r="AA1258" t="s">
        <v>389</v>
      </c>
      <c r="AB1258" t="s">
        <v>11990</v>
      </c>
      <c r="AC1258">
        <v>100.66950799999999</v>
      </c>
      <c r="AD1258">
        <v>0.213258</v>
      </c>
      <c r="AE1258" s="6">
        <v>43693</v>
      </c>
      <c r="AF1258" s="6">
        <v>45520</v>
      </c>
      <c r="AG1258" t="s">
        <v>2702</v>
      </c>
      <c r="AH1258">
        <v>2.3277779999999999</v>
      </c>
      <c r="AI1258">
        <v>8.6887185177636397E-2</v>
      </c>
      <c r="AJ1258">
        <v>-3.4823E-2</v>
      </c>
      <c r="AK1258">
        <v>3.1387685836844201</v>
      </c>
      <c r="AL1258">
        <v>69</v>
      </c>
      <c r="AM1258">
        <v>48</v>
      </c>
      <c r="AN1258">
        <v>1.25857</v>
      </c>
      <c r="AO1258" t="s">
        <v>12197</v>
      </c>
      <c r="AP1258">
        <v>1</v>
      </c>
      <c r="AQ1258">
        <v>4</v>
      </c>
      <c r="AR1258">
        <v>36.815809844799603</v>
      </c>
      <c r="AS1258">
        <v>-2.4756301705082199E-3</v>
      </c>
      <c r="AT1258">
        <v>-0.35732946500486601</v>
      </c>
      <c r="AU1258">
        <v>-0.103386815614172</v>
      </c>
      <c r="AV1258">
        <v>-1.8722671553785799</v>
      </c>
    </row>
    <row r="1259" spans="1:48" x14ac:dyDescent="0.25">
      <c r="A1259" t="s">
        <v>15073</v>
      </c>
      <c r="B1259" s="6">
        <v>44664</v>
      </c>
      <c r="C1259" t="s">
        <v>15074</v>
      </c>
      <c r="D1259" t="s">
        <v>280</v>
      </c>
      <c r="E1259">
        <v>300000000</v>
      </c>
      <c r="F1259">
        <v>297206250</v>
      </c>
      <c r="G1259">
        <v>0.110124585027744</v>
      </c>
      <c r="H1259">
        <v>27.7</v>
      </c>
      <c r="I1259">
        <v>0.147091</v>
      </c>
      <c r="J1259">
        <v>7.3492410000000001</v>
      </c>
      <c r="K1259">
        <v>7.3492410000000001</v>
      </c>
      <c r="L1259">
        <v>451.05309999999997</v>
      </c>
      <c r="M1259">
        <v>451</v>
      </c>
      <c r="N1259">
        <v>11.613179000000001</v>
      </c>
      <c r="O1259">
        <v>-7.8400000000000594E-2</v>
      </c>
      <c r="P1259">
        <v>7.22524071528063E-2</v>
      </c>
      <c r="Q1259">
        <v>-0.83144622460168405</v>
      </c>
      <c r="R1259">
        <v>98.112499999999997</v>
      </c>
      <c r="S1259">
        <v>98.960499999999996</v>
      </c>
      <c r="T1259">
        <v>98.112499999999997</v>
      </c>
      <c r="U1259">
        <v>98.960499999999996</v>
      </c>
      <c r="V1259" t="s">
        <v>11987</v>
      </c>
      <c r="W1259" t="s">
        <v>11357</v>
      </c>
      <c r="X1259" t="s">
        <v>2697</v>
      </c>
      <c r="Y1259" t="s">
        <v>625</v>
      </c>
      <c r="Z1259" t="s">
        <v>11839</v>
      </c>
      <c r="AA1259" t="s">
        <v>11839</v>
      </c>
      <c r="AB1259" t="s">
        <v>12045</v>
      </c>
      <c r="AC1259">
        <v>99.068749999999994</v>
      </c>
      <c r="AD1259">
        <v>0.95625000000000004</v>
      </c>
      <c r="AE1259" s="6">
        <v>42943</v>
      </c>
      <c r="AF1259" s="6">
        <v>54788</v>
      </c>
      <c r="AG1259" t="s">
        <v>2974</v>
      </c>
      <c r="AH1259">
        <v>7.7750000000000004</v>
      </c>
      <c r="AI1259">
        <v>0.243419184155341</v>
      </c>
      <c r="AJ1259">
        <v>0.33180100000000001</v>
      </c>
      <c r="AK1259">
        <v>7.2680715376751799</v>
      </c>
      <c r="AL1259">
        <v>458</v>
      </c>
      <c r="AM1259">
        <v>455</v>
      </c>
      <c r="AN1259">
        <v>4.25</v>
      </c>
      <c r="AO1259" t="s">
        <v>11991</v>
      </c>
      <c r="AP1259">
        <v>1</v>
      </c>
      <c r="AQ1259">
        <v>3</v>
      </c>
      <c r="AR1259">
        <v>57.040766214294699</v>
      </c>
      <c r="AS1259">
        <v>-5.4600000000000004E-4</v>
      </c>
      <c r="AT1259">
        <v>0.17153686250160399</v>
      </c>
      <c r="AU1259">
        <v>0.13664985339074301</v>
      </c>
      <c r="AV1259">
        <v>0.107845991112668</v>
      </c>
    </row>
    <row r="1260" spans="1:48" x14ac:dyDescent="0.25">
      <c r="A1260" t="s">
        <v>17944</v>
      </c>
      <c r="B1260" s="6">
        <v>44664</v>
      </c>
      <c r="C1260" t="s">
        <v>17945</v>
      </c>
      <c r="D1260" t="s">
        <v>212</v>
      </c>
      <c r="E1260">
        <v>300000000</v>
      </c>
      <c r="F1260">
        <v>279996018</v>
      </c>
      <c r="G1260">
        <v>0.103747634148578</v>
      </c>
      <c r="H1260">
        <v>4.197222</v>
      </c>
      <c r="I1260">
        <v>3.9957310000000001</v>
      </c>
      <c r="J1260">
        <v>3.4096109999999999</v>
      </c>
      <c r="K1260">
        <v>3.4096109999999999</v>
      </c>
      <c r="L1260">
        <v>79.4328</v>
      </c>
      <c r="M1260">
        <v>78</v>
      </c>
      <c r="N1260">
        <v>3.9764050000000002</v>
      </c>
      <c r="O1260">
        <v>3.0499999999999899E-2</v>
      </c>
      <c r="P1260">
        <v>-0.78823711169899702</v>
      </c>
      <c r="Q1260">
        <v>-5.9276737866935196</v>
      </c>
      <c r="R1260">
        <v>92.83</v>
      </c>
      <c r="S1260">
        <v>93.201999999999998</v>
      </c>
      <c r="T1260">
        <v>92.83</v>
      </c>
      <c r="U1260">
        <v>93.201999999999998</v>
      </c>
      <c r="V1260" t="s">
        <v>11987</v>
      </c>
      <c r="W1260" t="s">
        <v>17167</v>
      </c>
      <c r="X1260" t="s">
        <v>2697</v>
      </c>
      <c r="Y1260" t="s">
        <v>625</v>
      </c>
      <c r="Z1260" t="s">
        <v>11839</v>
      </c>
      <c r="AA1260" t="s">
        <v>389</v>
      </c>
      <c r="AB1260" t="s">
        <v>11990</v>
      </c>
      <c r="AC1260">
        <v>93.332006000000007</v>
      </c>
      <c r="AD1260">
        <v>0.50200599999999995</v>
      </c>
      <c r="AE1260" s="6">
        <v>44376</v>
      </c>
      <c r="AF1260" s="6">
        <v>46202</v>
      </c>
      <c r="AG1260" t="s">
        <v>3235</v>
      </c>
      <c r="AH1260">
        <v>4.197222</v>
      </c>
      <c r="AI1260">
        <v>3.99573094033983</v>
      </c>
      <c r="AJ1260">
        <v>18.395232</v>
      </c>
      <c r="AK1260">
        <v>3.4096106621143001</v>
      </c>
      <c r="AL1260">
        <v>78</v>
      </c>
      <c r="AM1260">
        <v>70</v>
      </c>
      <c r="AN1260">
        <v>1.6579999999999999</v>
      </c>
      <c r="AO1260" t="s">
        <v>11991</v>
      </c>
      <c r="AP1260">
        <v>1</v>
      </c>
      <c r="AQ1260">
        <v>3</v>
      </c>
      <c r="AR1260">
        <v>46.341615271646702</v>
      </c>
      <c r="AS1260">
        <v>6.4136775048218894E-2</v>
      </c>
      <c r="AT1260">
        <v>0.69478564496717599</v>
      </c>
      <c r="AU1260">
        <v>0.37330335761305999</v>
      </c>
      <c r="AV1260">
        <v>-1.02089573945023</v>
      </c>
    </row>
    <row r="1261" spans="1:48" x14ac:dyDescent="0.25">
      <c r="A1261" t="s">
        <v>15075</v>
      </c>
      <c r="B1261" s="6">
        <v>44664</v>
      </c>
      <c r="C1261" t="s">
        <v>15076</v>
      </c>
      <c r="D1261" t="s">
        <v>212</v>
      </c>
      <c r="E1261">
        <v>180000000</v>
      </c>
      <c r="F1261">
        <v>182832220.80000001</v>
      </c>
      <c r="G1261">
        <v>6.7745286128070806E-2</v>
      </c>
      <c r="H1261">
        <v>1.836111</v>
      </c>
      <c r="I1261">
        <v>1.7638659999999999</v>
      </c>
      <c r="J1261">
        <v>3.0828690000000001</v>
      </c>
      <c r="K1261">
        <v>3.0828690000000001</v>
      </c>
      <c r="L1261">
        <v>85.065799999999996</v>
      </c>
      <c r="M1261">
        <v>82</v>
      </c>
      <c r="N1261">
        <v>1.7544569999999999</v>
      </c>
      <c r="O1261">
        <v>-0.20449999999999599</v>
      </c>
      <c r="P1261">
        <v>-4.0391954501606202E-2</v>
      </c>
      <c r="Q1261">
        <v>-2.7937520309052601</v>
      </c>
      <c r="R1261">
        <v>100.95625</v>
      </c>
      <c r="S1261">
        <v>101.20725</v>
      </c>
      <c r="T1261">
        <v>100.95625</v>
      </c>
      <c r="U1261">
        <v>101.20725</v>
      </c>
      <c r="V1261" t="s">
        <v>11987</v>
      </c>
      <c r="W1261" t="s">
        <v>11452</v>
      </c>
      <c r="X1261" t="s">
        <v>2697</v>
      </c>
      <c r="Y1261" t="s">
        <v>625</v>
      </c>
      <c r="Z1261" t="s">
        <v>11839</v>
      </c>
      <c r="AA1261" t="s">
        <v>389</v>
      </c>
      <c r="AB1261" t="s">
        <v>11990</v>
      </c>
      <c r="AC1261">
        <v>101.57345599999999</v>
      </c>
      <c r="AD1261">
        <v>0.61720600000000003</v>
      </c>
      <c r="AE1261" s="6">
        <v>43515</v>
      </c>
      <c r="AF1261" s="6">
        <v>45341</v>
      </c>
      <c r="AG1261" t="s">
        <v>3235</v>
      </c>
      <c r="AH1261">
        <v>1.836111</v>
      </c>
      <c r="AI1261">
        <v>1.7638658723542799</v>
      </c>
      <c r="AJ1261">
        <v>4.1730169999999998</v>
      </c>
      <c r="AK1261">
        <v>3.0828691084088198</v>
      </c>
      <c r="AL1261">
        <v>82</v>
      </c>
      <c r="AM1261">
        <v>52</v>
      </c>
      <c r="AN1261">
        <v>3.766</v>
      </c>
      <c r="AO1261" t="s">
        <v>11991</v>
      </c>
      <c r="AP1261">
        <v>1</v>
      </c>
      <c r="AQ1261">
        <v>3</v>
      </c>
      <c r="AR1261">
        <v>46.341615271646702</v>
      </c>
      <c r="AS1261">
        <v>6.4136775048218894E-2</v>
      </c>
      <c r="AT1261">
        <v>0.69478564496717599</v>
      </c>
      <c r="AU1261">
        <v>0.37330335761305999</v>
      </c>
      <c r="AV1261">
        <v>-1.02089573945023</v>
      </c>
    </row>
    <row r="1262" spans="1:48" x14ac:dyDescent="0.25">
      <c r="A1262" t="s">
        <v>15077</v>
      </c>
      <c r="B1262" s="6">
        <v>44664</v>
      </c>
      <c r="C1262" t="s">
        <v>15078</v>
      </c>
      <c r="D1262" t="s">
        <v>373</v>
      </c>
      <c r="E1262">
        <v>180000000</v>
      </c>
      <c r="F1262">
        <v>205391475</v>
      </c>
      <c r="G1262">
        <v>7.6104223759127995E-2</v>
      </c>
      <c r="H1262">
        <v>3.286111</v>
      </c>
      <c r="I1262">
        <v>2.902282</v>
      </c>
      <c r="J1262">
        <v>3.6118700000000001</v>
      </c>
      <c r="K1262">
        <v>3.6118700000000001</v>
      </c>
      <c r="L1262">
        <v>103.4853</v>
      </c>
      <c r="M1262">
        <v>104</v>
      </c>
      <c r="N1262">
        <v>2.8857810000000002</v>
      </c>
      <c r="O1262">
        <v>0.12589999999998899</v>
      </c>
      <c r="P1262">
        <v>-4.79584982354119E-2</v>
      </c>
      <c r="Q1262">
        <v>-3.8925677751788701</v>
      </c>
      <c r="R1262">
        <v>112.422</v>
      </c>
      <c r="S1262">
        <v>113.09</v>
      </c>
      <c r="T1262">
        <v>112.422</v>
      </c>
      <c r="U1262">
        <v>113.09</v>
      </c>
      <c r="V1262" t="s">
        <v>11987</v>
      </c>
      <c r="W1262" t="s">
        <v>9482</v>
      </c>
      <c r="X1262" t="s">
        <v>2697</v>
      </c>
      <c r="Y1262" t="s">
        <v>625</v>
      </c>
      <c r="Z1262" t="s">
        <v>12267</v>
      </c>
      <c r="AA1262" t="s">
        <v>389</v>
      </c>
      <c r="AB1262" t="s">
        <v>11990</v>
      </c>
      <c r="AC1262">
        <v>114.106375</v>
      </c>
      <c r="AD1262">
        <v>1.684375</v>
      </c>
      <c r="AE1262" s="6">
        <v>34921</v>
      </c>
      <c r="AF1262" s="6">
        <v>45870</v>
      </c>
      <c r="AG1262" t="s">
        <v>2384</v>
      </c>
      <c r="AH1262">
        <v>3.286111</v>
      </c>
      <c r="AI1262">
        <v>2.9022817218655699</v>
      </c>
      <c r="AJ1262">
        <v>10.532507000000001</v>
      </c>
      <c r="AK1262">
        <v>3.6118697835582201</v>
      </c>
      <c r="AL1262">
        <v>104</v>
      </c>
      <c r="AM1262">
        <v>92</v>
      </c>
      <c r="AN1262">
        <v>7.875</v>
      </c>
      <c r="AO1262" t="s">
        <v>11991</v>
      </c>
      <c r="AP1262">
        <v>1</v>
      </c>
      <c r="AQ1262">
        <v>3</v>
      </c>
      <c r="AR1262">
        <v>51.367859977410802</v>
      </c>
      <c r="AS1262">
        <v>1.9616190810317801E-2</v>
      </c>
      <c r="AT1262">
        <v>2.2394681907165599E-2</v>
      </c>
      <c r="AU1262">
        <v>1.60742893070988E-2</v>
      </c>
      <c r="AV1262">
        <v>3.85676636891574E-2</v>
      </c>
    </row>
    <row r="1263" spans="1:48" x14ac:dyDescent="0.25">
      <c r="A1263" t="s">
        <v>18668</v>
      </c>
      <c r="B1263" s="6">
        <v>44664</v>
      </c>
      <c r="C1263" t="s">
        <v>18669</v>
      </c>
      <c r="D1263" t="s">
        <v>212</v>
      </c>
      <c r="E1263">
        <v>200000000</v>
      </c>
      <c r="F1263">
        <v>191018750</v>
      </c>
      <c r="G1263">
        <v>7.0778661539817794E-2</v>
      </c>
      <c r="H1263">
        <v>4.4249999999999998</v>
      </c>
      <c r="I1263">
        <v>3.795455</v>
      </c>
      <c r="J1263">
        <v>7.1466810000000001</v>
      </c>
      <c r="K1263">
        <v>7.1466810000000001</v>
      </c>
      <c r="L1263">
        <v>452.18310000000002</v>
      </c>
      <c r="M1263">
        <v>453</v>
      </c>
      <c r="N1263">
        <v>3.7757520000000002</v>
      </c>
      <c r="O1263">
        <v>-0.124899999999994</v>
      </c>
      <c r="P1263">
        <v>2.4545882346824901</v>
      </c>
      <c r="Q1263">
        <v>-2.32461956560295</v>
      </c>
      <c r="R1263">
        <v>95.05</v>
      </c>
      <c r="S1263">
        <v>96.174999999999997</v>
      </c>
      <c r="T1263">
        <v>95.05</v>
      </c>
      <c r="U1263">
        <v>96.174999999999997</v>
      </c>
      <c r="V1263" t="s">
        <v>11987</v>
      </c>
      <c r="W1263" t="s">
        <v>18002</v>
      </c>
      <c r="X1263" t="s">
        <v>2870</v>
      </c>
      <c r="Y1263" t="s">
        <v>12201</v>
      </c>
      <c r="Z1263" t="s">
        <v>11839</v>
      </c>
      <c r="AA1263" t="s">
        <v>283</v>
      </c>
      <c r="AB1263" t="s">
        <v>11815</v>
      </c>
      <c r="AC1263">
        <v>95.509375000000006</v>
      </c>
      <c r="AD1263">
        <v>0.45937499999999998</v>
      </c>
      <c r="AE1263" s="6">
        <v>44460</v>
      </c>
      <c r="AF1263" s="6">
        <v>46286</v>
      </c>
      <c r="AG1263" t="s">
        <v>17971</v>
      </c>
      <c r="AH1263">
        <v>4.4249999999999998</v>
      </c>
      <c r="AI1263">
        <v>3.7954554575931598</v>
      </c>
      <c r="AJ1263">
        <v>17.448899999999998</v>
      </c>
      <c r="AK1263">
        <v>7.1466810149284701</v>
      </c>
      <c r="AL1263">
        <v>453</v>
      </c>
      <c r="AM1263">
        <v>444</v>
      </c>
      <c r="AN1263">
        <v>6.125</v>
      </c>
      <c r="AO1263" t="s">
        <v>11991</v>
      </c>
      <c r="AP1263">
        <v>1</v>
      </c>
      <c r="AQ1263">
        <v>4</v>
      </c>
      <c r="AR1263">
        <v>29.850559871599</v>
      </c>
      <c r="AS1263">
        <v>-1.11319700560628E-2</v>
      </c>
      <c r="AT1263">
        <v>0.67192766502257195</v>
      </c>
      <c r="AU1263">
        <v>0.232164778169828</v>
      </c>
      <c r="AV1263">
        <v>0.11542335910219099</v>
      </c>
    </row>
    <row r="1264" spans="1:48" x14ac:dyDescent="0.25">
      <c r="A1264" t="s">
        <v>18823</v>
      </c>
      <c r="B1264" s="6">
        <v>44664</v>
      </c>
      <c r="C1264" t="s">
        <v>18824</v>
      </c>
      <c r="D1264" t="s">
        <v>212</v>
      </c>
      <c r="E1264">
        <v>200000000</v>
      </c>
      <c r="F1264">
        <v>194682638</v>
      </c>
      <c r="G1264">
        <v>7.2136251245916203E-2</v>
      </c>
      <c r="H1264">
        <v>27.7</v>
      </c>
      <c r="I1264">
        <v>2.8271139999999999</v>
      </c>
      <c r="J1264">
        <v>11.077959999999999</v>
      </c>
      <c r="K1264">
        <v>11.077959999999999</v>
      </c>
      <c r="L1264">
        <v>823.92499999999905</v>
      </c>
      <c r="M1264">
        <v>827</v>
      </c>
      <c r="N1264">
        <v>8.4545539999999999</v>
      </c>
      <c r="O1264">
        <v>0.10429999999999</v>
      </c>
      <c r="P1264">
        <v>1.1480674501552699</v>
      </c>
      <c r="Q1264">
        <v>-2.3708792118113902</v>
      </c>
      <c r="R1264">
        <v>92.5</v>
      </c>
      <c r="S1264">
        <v>93.75</v>
      </c>
      <c r="T1264">
        <v>92.5</v>
      </c>
      <c r="U1264">
        <v>93.75</v>
      </c>
      <c r="V1264" t="s">
        <v>11987</v>
      </c>
      <c r="W1264" t="s">
        <v>18825</v>
      </c>
      <c r="X1264" t="s">
        <v>2870</v>
      </c>
      <c r="Y1264" t="s">
        <v>12201</v>
      </c>
      <c r="Z1264" t="s">
        <v>11839</v>
      </c>
      <c r="AA1264" t="s">
        <v>11839</v>
      </c>
      <c r="AB1264" t="s">
        <v>12045</v>
      </c>
      <c r="AC1264">
        <v>97.341318999999999</v>
      </c>
      <c r="AD1264">
        <v>4.8413190000000004</v>
      </c>
      <c r="AE1264" s="6">
        <v>44476</v>
      </c>
      <c r="AF1264" s="6">
        <v>54788</v>
      </c>
      <c r="AG1264" t="s">
        <v>17971</v>
      </c>
      <c r="AH1264">
        <v>8.7194439999999993</v>
      </c>
      <c r="AI1264">
        <v>2.9144725931544402</v>
      </c>
      <c r="AJ1264">
        <v>11.322162000000001</v>
      </c>
      <c r="AK1264">
        <v>11.0347858011316</v>
      </c>
      <c r="AL1264">
        <v>837</v>
      </c>
      <c r="AM1264">
        <v>832</v>
      </c>
      <c r="AN1264">
        <v>9.125</v>
      </c>
      <c r="AO1264" t="s">
        <v>11991</v>
      </c>
      <c r="AP1264">
        <v>1</v>
      </c>
      <c r="AQ1264">
        <v>4</v>
      </c>
      <c r="AR1264">
        <v>29.850559871599</v>
      </c>
      <c r="AS1264">
        <v>-1.11319700560628E-2</v>
      </c>
      <c r="AT1264">
        <v>0.67192766502257195</v>
      </c>
      <c r="AU1264">
        <v>0.232164778169828</v>
      </c>
      <c r="AV1264">
        <v>0.11542335910219099</v>
      </c>
    </row>
    <row r="1265" spans="1:48" x14ac:dyDescent="0.25">
      <c r="A1265" t="s">
        <v>15079</v>
      </c>
      <c r="B1265" s="6">
        <v>44664</v>
      </c>
      <c r="C1265" t="s">
        <v>15080</v>
      </c>
      <c r="D1265" t="s">
        <v>212</v>
      </c>
      <c r="E1265">
        <v>120000000</v>
      </c>
      <c r="F1265">
        <v>114272499.59999999</v>
      </c>
      <c r="G1265">
        <v>4.2341678879677297E-2</v>
      </c>
      <c r="H1265">
        <v>3.8305560000000001</v>
      </c>
      <c r="I1265">
        <v>3.24159</v>
      </c>
      <c r="J1265">
        <v>8.6828850000000006</v>
      </c>
      <c r="K1265">
        <v>8.6828850000000006</v>
      </c>
      <c r="L1265">
        <v>608.30020000000002</v>
      </c>
      <c r="M1265">
        <v>609</v>
      </c>
      <c r="N1265">
        <v>3.2210299999999998</v>
      </c>
      <c r="O1265">
        <v>8.3199999999994306E-2</v>
      </c>
      <c r="P1265">
        <v>1.09032218050508</v>
      </c>
      <c r="Q1265">
        <v>-2.3493114504969301</v>
      </c>
      <c r="R1265">
        <v>94</v>
      </c>
      <c r="S1265">
        <v>95</v>
      </c>
      <c r="T1265">
        <v>94</v>
      </c>
      <c r="U1265">
        <v>95</v>
      </c>
      <c r="V1265" t="s">
        <v>11987</v>
      </c>
      <c r="W1265" t="s">
        <v>10795</v>
      </c>
      <c r="X1265" t="s">
        <v>2870</v>
      </c>
      <c r="Y1265" t="s">
        <v>12201</v>
      </c>
      <c r="Z1265" t="s">
        <v>11877</v>
      </c>
      <c r="AA1265" t="s">
        <v>11839</v>
      </c>
      <c r="AB1265" t="s">
        <v>11815</v>
      </c>
      <c r="AC1265">
        <v>95.227082999999993</v>
      </c>
      <c r="AD1265">
        <v>1.2270829999999999</v>
      </c>
      <c r="AE1265" s="6">
        <v>44243</v>
      </c>
      <c r="AF1265" s="6">
        <v>46069</v>
      </c>
      <c r="AG1265" t="s">
        <v>1315</v>
      </c>
      <c r="AH1265">
        <v>3.8305560000000001</v>
      </c>
      <c r="AI1265">
        <v>3.24158963320613</v>
      </c>
      <c r="AJ1265">
        <v>13.050312</v>
      </c>
      <c r="AK1265">
        <v>8.6828849005027902</v>
      </c>
      <c r="AL1265">
        <v>609</v>
      </c>
      <c r="AM1265">
        <v>598</v>
      </c>
      <c r="AN1265">
        <v>7.125</v>
      </c>
      <c r="AO1265" t="s">
        <v>11991</v>
      </c>
      <c r="AP1265">
        <v>1</v>
      </c>
      <c r="AQ1265">
        <v>4</v>
      </c>
      <c r="AR1265">
        <v>27.572446566527301</v>
      </c>
      <c r="AS1265">
        <v>-9.0014983851261804E-2</v>
      </c>
      <c r="AT1265">
        <v>-2.4015693979375201</v>
      </c>
      <c r="AU1265">
        <v>-0.88429505233084504</v>
      </c>
      <c r="AV1265">
        <v>-7.6120265326971701</v>
      </c>
    </row>
    <row r="1266" spans="1:48" x14ac:dyDescent="0.25">
      <c r="A1266" t="s">
        <v>18826</v>
      </c>
      <c r="B1266" s="6">
        <v>44664</v>
      </c>
      <c r="C1266" t="s">
        <v>18827</v>
      </c>
      <c r="D1266" t="s">
        <v>212</v>
      </c>
      <c r="E1266">
        <v>160000000</v>
      </c>
      <c r="F1266">
        <v>157761110.40000001</v>
      </c>
      <c r="G1266">
        <v>5.8455624053384399E-2</v>
      </c>
      <c r="H1266">
        <v>4.5277779999999996</v>
      </c>
      <c r="I1266">
        <v>3.6196540000000001</v>
      </c>
      <c r="J1266">
        <v>8.5728170000000006</v>
      </c>
      <c r="K1266">
        <v>8.5728170000000006</v>
      </c>
      <c r="L1266">
        <v>594.36500000000001</v>
      </c>
      <c r="M1266">
        <v>596</v>
      </c>
      <c r="N1266">
        <v>3.6021550000000002</v>
      </c>
      <c r="O1266">
        <v>0.85379999999999301</v>
      </c>
      <c r="P1266">
        <v>0.30164171095758902</v>
      </c>
      <c r="Q1266">
        <v>-0.92664550134843304</v>
      </c>
      <c r="R1266">
        <v>95</v>
      </c>
      <c r="S1266">
        <v>96.5</v>
      </c>
      <c r="T1266">
        <v>95</v>
      </c>
      <c r="U1266">
        <v>96.5</v>
      </c>
      <c r="V1266" t="s">
        <v>11987</v>
      </c>
      <c r="W1266" t="s">
        <v>18828</v>
      </c>
      <c r="X1266" t="s">
        <v>2870</v>
      </c>
      <c r="Y1266" t="s">
        <v>12201</v>
      </c>
      <c r="Z1266" t="s">
        <v>11877</v>
      </c>
      <c r="AA1266" t="s">
        <v>283</v>
      </c>
      <c r="AB1266" t="s">
        <v>11815</v>
      </c>
      <c r="AC1266">
        <v>98.600694000000004</v>
      </c>
      <c r="AD1266">
        <v>3.6006939999999998</v>
      </c>
      <c r="AE1266" s="6">
        <v>44497</v>
      </c>
      <c r="AF1266" s="6">
        <v>46323</v>
      </c>
      <c r="AG1266" t="s">
        <v>1414</v>
      </c>
      <c r="AH1266">
        <v>4.5277779999999996</v>
      </c>
      <c r="AI1266">
        <v>3.6196543029757802</v>
      </c>
      <c r="AJ1266">
        <v>16.674033000000001</v>
      </c>
      <c r="AK1266">
        <v>8.5728168655116601</v>
      </c>
      <c r="AL1266">
        <v>596</v>
      </c>
      <c r="AM1266">
        <v>588</v>
      </c>
      <c r="AN1266">
        <v>7.625</v>
      </c>
      <c r="AO1266" t="s">
        <v>11991</v>
      </c>
      <c r="AP1266">
        <v>1</v>
      </c>
      <c r="AQ1266">
        <v>4</v>
      </c>
      <c r="AR1266">
        <v>26.848672429661601</v>
      </c>
      <c r="AS1266">
        <v>-9.0605128490715003E-2</v>
      </c>
      <c r="AT1266">
        <v>0.70085736580550695</v>
      </c>
      <c r="AU1266">
        <v>1.6140061977271299E-2</v>
      </c>
      <c r="AV1266">
        <v>3.7373604275351902</v>
      </c>
    </row>
    <row r="1267" spans="1:48" x14ac:dyDescent="0.25">
      <c r="A1267" t="s">
        <v>20475</v>
      </c>
      <c r="B1267" s="6">
        <v>44664</v>
      </c>
      <c r="C1267" t="s">
        <v>20476</v>
      </c>
      <c r="D1267" t="s">
        <v>373</v>
      </c>
      <c r="E1267">
        <v>400000000</v>
      </c>
      <c r="F1267">
        <v>391687500</v>
      </c>
      <c r="G1267">
        <v>0.145132962035807</v>
      </c>
      <c r="H1267">
        <v>4.6138890000000004</v>
      </c>
      <c r="I1267">
        <v>3.920023</v>
      </c>
      <c r="J1267">
        <v>6.448588</v>
      </c>
      <c r="K1267">
        <v>6.448588</v>
      </c>
      <c r="L1267">
        <v>381.58049999999997</v>
      </c>
      <c r="M1267">
        <v>382</v>
      </c>
      <c r="N1267">
        <v>3.900185</v>
      </c>
      <c r="O1267">
        <v>6.3900000000005605E-2</v>
      </c>
      <c r="P1267">
        <v>1.7865856365130599</v>
      </c>
      <c r="Q1267">
        <v>-3.3317922695745699</v>
      </c>
      <c r="R1267">
        <v>95.75</v>
      </c>
      <c r="S1267">
        <v>96.75</v>
      </c>
      <c r="T1267">
        <v>95.75</v>
      </c>
      <c r="U1267">
        <v>96.75</v>
      </c>
      <c r="V1267" t="s">
        <v>11987</v>
      </c>
      <c r="W1267" t="s">
        <v>19769</v>
      </c>
      <c r="X1267" t="s">
        <v>2870</v>
      </c>
      <c r="Y1267" t="s">
        <v>12201</v>
      </c>
      <c r="Z1267" t="s">
        <v>11815</v>
      </c>
      <c r="AA1267" t="s">
        <v>11839</v>
      </c>
      <c r="AB1267" t="s">
        <v>11815</v>
      </c>
      <c r="AC1267">
        <v>97.921875</v>
      </c>
      <c r="AD1267">
        <v>2.171875</v>
      </c>
      <c r="AE1267" s="6">
        <v>44529</v>
      </c>
      <c r="AF1267" s="6">
        <v>46355</v>
      </c>
      <c r="AG1267" t="s">
        <v>3619</v>
      </c>
      <c r="AH1267">
        <v>4.6138890000000004</v>
      </c>
      <c r="AI1267">
        <v>3.9200231330496802</v>
      </c>
      <c r="AJ1267">
        <v>18.786373999999999</v>
      </c>
      <c r="AK1267">
        <v>6.4485876597303902</v>
      </c>
      <c r="AL1267">
        <v>382</v>
      </c>
      <c r="AM1267">
        <v>375</v>
      </c>
      <c r="AN1267">
        <v>5.625</v>
      </c>
      <c r="AO1267" t="s">
        <v>11991</v>
      </c>
      <c r="AP1267">
        <v>1</v>
      </c>
      <c r="AQ1267">
        <v>2</v>
      </c>
      <c r="AR1267">
        <v>73.987316694954899</v>
      </c>
      <c r="AS1267">
        <v>-4.2953006431076801E-3</v>
      </c>
      <c r="AT1267">
        <v>-7.6648751967212506E-2</v>
      </c>
      <c r="AU1267">
        <v>-2.76801512202666E-2</v>
      </c>
      <c r="AV1267">
        <v>-0.21997452680066901</v>
      </c>
    </row>
    <row r="1268" spans="1:48" x14ac:dyDescent="0.25">
      <c r="A1268" t="s">
        <v>20477</v>
      </c>
      <c r="B1268" s="6">
        <v>44664</v>
      </c>
      <c r="C1268" t="s">
        <v>20478</v>
      </c>
      <c r="D1268" t="s">
        <v>373</v>
      </c>
      <c r="E1268">
        <v>400000000</v>
      </c>
      <c r="F1268">
        <v>389652776</v>
      </c>
      <c r="G1268">
        <v>0.14437903059544899</v>
      </c>
      <c r="H1268">
        <v>6.6138890000000004</v>
      </c>
      <c r="I1268">
        <v>5.1949540000000001</v>
      </c>
      <c r="J1268">
        <v>7.0144250000000001</v>
      </c>
      <c r="K1268">
        <v>7.0144250000000001</v>
      </c>
      <c r="L1268">
        <v>432.26569999999901</v>
      </c>
      <c r="M1268">
        <v>433</v>
      </c>
      <c r="N1268">
        <v>5.170102</v>
      </c>
      <c r="O1268">
        <v>7.1299999999996297E-2</v>
      </c>
      <c r="P1268">
        <v>2.0887155113336</v>
      </c>
      <c r="Q1268">
        <v>-4.12808246514986</v>
      </c>
      <c r="R1268">
        <v>95</v>
      </c>
      <c r="S1268">
        <v>96</v>
      </c>
      <c r="T1268">
        <v>95</v>
      </c>
      <c r="U1268">
        <v>96</v>
      </c>
      <c r="V1268" t="s">
        <v>11987</v>
      </c>
      <c r="W1268" t="s">
        <v>19764</v>
      </c>
      <c r="X1268" t="s">
        <v>2870</v>
      </c>
      <c r="Y1268" t="s">
        <v>12201</v>
      </c>
      <c r="Z1268" t="s">
        <v>11815</v>
      </c>
      <c r="AA1268" t="s">
        <v>11839</v>
      </c>
      <c r="AB1268" t="s">
        <v>11815</v>
      </c>
      <c r="AC1268">
        <v>97.413194000000004</v>
      </c>
      <c r="AD1268">
        <v>2.4131939999999998</v>
      </c>
      <c r="AE1268" s="6">
        <v>44529</v>
      </c>
      <c r="AF1268" s="6">
        <v>47086</v>
      </c>
      <c r="AG1268" t="s">
        <v>3619</v>
      </c>
      <c r="AH1268">
        <v>6.6138890000000004</v>
      </c>
      <c r="AI1268">
        <v>5.19495427423543</v>
      </c>
      <c r="AJ1268">
        <v>33.541294000000001</v>
      </c>
      <c r="AK1268">
        <v>7.0144252054685001</v>
      </c>
      <c r="AL1268">
        <v>433</v>
      </c>
      <c r="AM1268">
        <v>431</v>
      </c>
      <c r="AN1268">
        <v>6.25</v>
      </c>
      <c r="AO1268" t="s">
        <v>11991</v>
      </c>
      <c r="AP1268">
        <v>1</v>
      </c>
      <c r="AQ1268">
        <v>2</v>
      </c>
      <c r="AR1268">
        <v>73.987316694954899</v>
      </c>
      <c r="AS1268">
        <v>-4.2953006431076801E-3</v>
      </c>
      <c r="AT1268">
        <v>-7.6648751967212506E-2</v>
      </c>
      <c r="AU1268">
        <v>-2.76801512202666E-2</v>
      </c>
      <c r="AV1268">
        <v>-0.21997452680066901</v>
      </c>
    </row>
    <row r="1269" spans="1:48" x14ac:dyDescent="0.25">
      <c r="A1269" t="s">
        <v>15081</v>
      </c>
      <c r="B1269" s="6">
        <v>44664</v>
      </c>
      <c r="C1269" t="s">
        <v>15082</v>
      </c>
      <c r="D1269" t="s">
        <v>373</v>
      </c>
      <c r="E1269">
        <v>752000000</v>
      </c>
      <c r="F1269">
        <v>765144335.79999995</v>
      </c>
      <c r="G1269">
        <v>0.28351086987810298</v>
      </c>
      <c r="H1269">
        <v>5.4166670000000003</v>
      </c>
      <c r="I1269">
        <v>4.337726</v>
      </c>
      <c r="J1269">
        <v>7.4849670000000001</v>
      </c>
      <c r="K1269">
        <v>7.4849670000000001</v>
      </c>
      <c r="L1269">
        <v>482.49250000000001</v>
      </c>
      <c r="M1269">
        <v>485</v>
      </c>
      <c r="N1269">
        <v>4.3178640000000001</v>
      </c>
      <c r="O1269">
        <v>0.17979999999999599</v>
      </c>
      <c r="P1269">
        <v>1.3874272078866201</v>
      </c>
      <c r="Q1269">
        <v>-1.9997012289157601</v>
      </c>
      <c r="R1269">
        <v>101.08125</v>
      </c>
      <c r="S1269">
        <v>102.24925</v>
      </c>
      <c r="T1269">
        <v>101.08125</v>
      </c>
      <c r="U1269">
        <v>102.24925</v>
      </c>
      <c r="V1269" t="s">
        <v>11987</v>
      </c>
      <c r="W1269" t="s">
        <v>6809</v>
      </c>
      <c r="X1269" t="s">
        <v>2870</v>
      </c>
      <c r="Y1269" t="s">
        <v>12201</v>
      </c>
      <c r="Z1269" t="s">
        <v>11815</v>
      </c>
      <c r="AA1269" t="s">
        <v>283</v>
      </c>
      <c r="AB1269" t="s">
        <v>11815</v>
      </c>
      <c r="AC1269">
        <v>101.747917</v>
      </c>
      <c r="AD1269">
        <v>0.66666700000000001</v>
      </c>
      <c r="AE1269" s="6">
        <v>43726</v>
      </c>
      <c r="AF1269" s="6">
        <v>46648</v>
      </c>
      <c r="AG1269" t="s">
        <v>3619</v>
      </c>
      <c r="AH1269">
        <v>2.4166669999999999</v>
      </c>
      <c r="AI1269">
        <v>2.1698896763247002</v>
      </c>
      <c r="AJ1269">
        <v>5.9538450000000003</v>
      </c>
      <c r="AK1269">
        <v>6.9682974670348896</v>
      </c>
      <c r="AL1269">
        <v>452</v>
      </c>
      <c r="AM1269">
        <v>432</v>
      </c>
      <c r="AN1269">
        <v>8</v>
      </c>
      <c r="AO1269" t="s">
        <v>11991</v>
      </c>
      <c r="AP1269">
        <v>1</v>
      </c>
      <c r="AQ1269">
        <v>2</v>
      </c>
      <c r="AR1269">
        <v>73.987316694954899</v>
      </c>
      <c r="AS1269">
        <v>-4.2953006431076801E-3</v>
      </c>
      <c r="AT1269">
        <v>-7.6648751967212506E-2</v>
      </c>
      <c r="AU1269">
        <v>-2.76801512202666E-2</v>
      </c>
      <c r="AV1269">
        <v>-0.21997452680066901</v>
      </c>
    </row>
    <row r="1270" spans="1:48" x14ac:dyDescent="0.25">
      <c r="A1270" t="s">
        <v>15083</v>
      </c>
      <c r="B1270" s="6">
        <v>44664</v>
      </c>
      <c r="C1270" t="s">
        <v>15084</v>
      </c>
      <c r="D1270" t="s">
        <v>223</v>
      </c>
      <c r="E1270">
        <v>390000000</v>
      </c>
      <c r="F1270">
        <v>375827290.80000001</v>
      </c>
      <c r="G1270">
        <v>0.13925623852611199</v>
      </c>
      <c r="H1270">
        <v>3.9527779999999999</v>
      </c>
      <c r="I1270">
        <v>3.3317410000000001</v>
      </c>
      <c r="J1270">
        <v>8.5829719999999998</v>
      </c>
      <c r="K1270">
        <v>8.5829719999999998</v>
      </c>
      <c r="L1270">
        <v>597.79549999999995</v>
      </c>
      <c r="M1270">
        <v>599</v>
      </c>
      <c r="N1270">
        <v>3.314438</v>
      </c>
      <c r="O1270">
        <v>8.9399999999994997E-2</v>
      </c>
      <c r="P1270">
        <v>1.1030719765858099</v>
      </c>
      <c r="Q1270">
        <v>-1.1875567108676199</v>
      </c>
      <c r="R1270">
        <v>96</v>
      </c>
      <c r="S1270">
        <v>97.25</v>
      </c>
      <c r="T1270">
        <v>96</v>
      </c>
      <c r="U1270">
        <v>97.25</v>
      </c>
      <c r="V1270" t="s">
        <v>11987</v>
      </c>
      <c r="W1270" t="s">
        <v>8968</v>
      </c>
      <c r="X1270" t="s">
        <v>2870</v>
      </c>
      <c r="Y1270" t="s">
        <v>12201</v>
      </c>
      <c r="Z1270" t="s">
        <v>11815</v>
      </c>
      <c r="AA1270" t="s">
        <v>283</v>
      </c>
      <c r="AB1270" t="s">
        <v>11815</v>
      </c>
      <c r="AC1270">
        <v>96.365971999999999</v>
      </c>
      <c r="AD1270">
        <v>0.36597200000000002</v>
      </c>
      <c r="AE1270" s="6">
        <v>44287</v>
      </c>
      <c r="AF1270" s="6">
        <v>46113</v>
      </c>
      <c r="AG1270" t="s">
        <v>1566</v>
      </c>
      <c r="AH1270">
        <v>3.9527779999999999</v>
      </c>
      <c r="AI1270">
        <v>3.33174063570124</v>
      </c>
      <c r="AJ1270">
        <v>13.728700999999999</v>
      </c>
      <c r="AK1270">
        <v>8.5829724353756305</v>
      </c>
      <c r="AL1270">
        <v>599</v>
      </c>
      <c r="AM1270">
        <v>589</v>
      </c>
      <c r="AN1270">
        <v>7.75</v>
      </c>
      <c r="AO1270" t="s">
        <v>11991</v>
      </c>
      <c r="AP1270">
        <v>1</v>
      </c>
      <c r="AQ1270">
        <v>3</v>
      </c>
      <c r="AR1270">
        <v>44.792582646782797</v>
      </c>
      <c r="AS1270">
        <v>4.0406201013176699E-2</v>
      </c>
      <c r="AT1270">
        <v>0.27228339638558902</v>
      </c>
      <c r="AU1270">
        <v>0.19298970207231</v>
      </c>
      <c r="AV1270">
        <v>0.15443093302285099</v>
      </c>
    </row>
    <row r="1271" spans="1:48" x14ac:dyDescent="0.25">
      <c r="A1271" t="s">
        <v>15085</v>
      </c>
      <c r="B1271" s="6">
        <v>44664</v>
      </c>
      <c r="C1271" t="s">
        <v>15086</v>
      </c>
      <c r="D1271" t="s">
        <v>212</v>
      </c>
      <c r="E1271">
        <v>180000000</v>
      </c>
      <c r="F1271">
        <v>171965894.40000001</v>
      </c>
      <c r="G1271">
        <v>6.3718958668348702E-2</v>
      </c>
      <c r="H1271">
        <v>27.7</v>
      </c>
      <c r="I1271">
        <v>-0.35068100000000002</v>
      </c>
      <c r="J1271">
        <v>8.1537220000000001</v>
      </c>
      <c r="K1271">
        <v>8.1537220000000001</v>
      </c>
      <c r="L1271">
        <v>531.50120000000004</v>
      </c>
      <c r="M1271">
        <v>532</v>
      </c>
      <c r="N1271">
        <v>10.647246000000001</v>
      </c>
      <c r="O1271">
        <v>6.4200000000003102E-2</v>
      </c>
      <c r="P1271">
        <v>0.225160536393231</v>
      </c>
      <c r="Q1271">
        <v>2.0706833888006</v>
      </c>
      <c r="R1271">
        <v>93.375</v>
      </c>
      <c r="S1271">
        <v>95.375</v>
      </c>
      <c r="T1271">
        <v>93.375</v>
      </c>
      <c r="U1271">
        <v>95.375</v>
      </c>
      <c r="V1271" t="s">
        <v>11987</v>
      </c>
      <c r="W1271" t="s">
        <v>10388</v>
      </c>
      <c r="X1271" t="s">
        <v>2933</v>
      </c>
      <c r="Y1271" t="s">
        <v>11989</v>
      </c>
      <c r="Z1271" t="s">
        <v>11839</v>
      </c>
      <c r="AA1271" t="s">
        <v>11839</v>
      </c>
      <c r="AB1271" t="s">
        <v>12045</v>
      </c>
      <c r="AC1271">
        <v>95.536608000000001</v>
      </c>
      <c r="AD1271">
        <v>2.1616080000000002</v>
      </c>
      <c r="AE1271" s="6">
        <v>42151</v>
      </c>
      <c r="AF1271" s="6">
        <v>54788</v>
      </c>
      <c r="AG1271" t="s">
        <v>891</v>
      </c>
      <c r="AH1271">
        <v>23.608332999999998</v>
      </c>
      <c r="AI1271">
        <v>-0.31967888263157501</v>
      </c>
      <c r="AJ1271">
        <v>-5.7852639999999997</v>
      </c>
      <c r="AK1271">
        <v>8.1531630984947991</v>
      </c>
      <c r="AL1271">
        <v>528</v>
      </c>
      <c r="AM1271">
        <v>556</v>
      </c>
      <c r="AN1271">
        <v>5.5190000000000001</v>
      </c>
      <c r="AO1271" t="s">
        <v>11991</v>
      </c>
      <c r="AP1271">
        <v>1</v>
      </c>
      <c r="AQ1271">
        <v>3</v>
      </c>
      <c r="AR1271">
        <v>44.2439490450177</v>
      </c>
      <c r="AS1271">
        <v>0.10358778578098</v>
      </c>
      <c r="AT1271">
        <v>1.1408191135317101</v>
      </c>
      <c r="AU1271">
        <v>0.84265089585201702</v>
      </c>
      <c r="AV1271">
        <v>1.2704433558772901</v>
      </c>
    </row>
    <row r="1272" spans="1:48" x14ac:dyDescent="0.25">
      <c r="A1272" t="s">
        <v>15087</v>
      </c>
      <c r="B1272" s="6">
        <v>44664</v>
      </c>
      <c r="C1272" t="s">
        <v>15088</v>
      </c>
      <c r="D1272" t="s">
        <v>212</v>
      </c>
      <c r="E1272">
        <v>300000000</v>
      </c>
      <c r="F1272">
        <v>302727084</v>
      </c>
      <c r="G1272">
        <v>0.112170233641315</v>
      </c>
      <c r="H1272">
        <v>3.9138890000000002</v>
      </c>
      <c r="I1272">
        <v>3.5430730000000001</v>
      </c>
      <c r="J1272">
        <v>4.3978279999999996</v>
      </c>
      <c r="K1272">
        <v>4.3978279999999996</v>
      </c>
      <c r="L1272">
        <v>179.44449999999901</v>
      </c>
      <c r="M1272">
        <v>179</v>
      </c>
      <c r="N1272">
        <v>3.5266690000000001</v>
      </c>
      <c r="O1272">
        <v>5.2300000000005099E-2</v>
      </c>
      <c r="P1272">
        <v>0.18339427133178199</v>
      </c>
      <c r="Q1272">
        <v>-1.3029267152297599</v>
      </c>
      <c r="R1272">
        <v>100.5</v>
      </c>
      <c r="S1272">
        <v>101.25</v>
      </c>
      <c r="T1272">
        <v>100.5</v>
      </c>
      <c r="U1272">
        <v>101.25</v>
      </c>
      <c r="V1272" t="s">
        <v>11987</v>
      </c>
      <c r="W1272" t="s">
        <v>10392</v>
      </c>
      <c r="X1272" t="s">
        <v>2933</v>
      </c>
      <c r="Y1272" t="s">
        <v>11989</v>
      </c>
      <c r="Z1272" t="s">
        <v>11839</v>
      </c>
      <c r="AA1272" t="s">
        <v>396</v>
      </c>
      <c r="AB1272" t="s">
        <v>753</v>
      </c>
      <c r="AC1272">
        <v>100.90902800000001</v>
      </c>
      <c r="AD1272">
        <v>0.409028</v>
      </c>
      <c r="AE1272" s="6">
        <v>44272</v>
      </c>
      <c r="AF1272" s="6">
        <v>46098</v>
      </c>
      <c r="AG1272" t="s">
        <v>894</v>
      </c>
      <c r="AH1272">
        <v>3.9138890000000002</v>
      </c>
      <c r="AI1272">
        <v>3.5430726702511501</v>
      </c>
      <c r="AJ1272">
        <v>15.027042</v>
      </c>
      <c r="AK1272">
        <v>4.3978279403273399</v>
      </c>
      <c r="AL1272">
        <v>179</v>
      </c>
      <c r="AM1272">
        <v>169</v>
      </c>
      <c r="AN1272">
        <v>4.75</v>
      </c>
      <c r="AO1272" t="s">
        <v>11991</v>
      </c>
      <c r="AP1272">
        <v>1</v>
      </c>
      <c r="AQ1272">
        <v>3</v>
      </c>
      <c r="AR1272">
        <v>57.204034048942901</v>
      </c>
      <c r="AS1272">
        <v>9.9312522340774395E-2</v>
      </c>
      <c r="AT1272">
        <v>1.03820139000085</v>
      </c>
      <c r="AU1272">
        <v>0.80417352489016003</v>
      </c>
      <c r="AV1272">
        <v>0.91103071036665995</v>
      </c>
    </row>
    <row r="1273" spans="1:48" x14ac:dyDescent="0.25">
      <c r="A1273" t="s">
        <v>15089</v>
      </c>
      <c r="B1273" s="6">
        <v>44664</v>
      </c>
      <c r="C1273" t="s">
        <v>15090</v>
      </c>
      <c r="D1273" t="s">
        <v>212</v>
      </c>
      <c r="E1273">
        <v>300000000</v>
      </c>
      <c r="F1273">
        <v>303631251</v>
      </c>
      <c r="G1273">
        <v>0.112505256931272</v>
      </c>
      <c r="H1273">
        <v>0.90555600000000003</v>
      </c>
      <c r="I1273">
        <v>0.88527500000000003</v>
      </c>
      <c r="J1273">
        <v>2.8999980000000001</v>
      </c>
      <c r="K1273">
        <v>2.8999980000000001</v>
      </c>
      <c r="L1273">
        <v>132.9709</v>
      </c>
      <c r="M1273">
        <v>128</v>
      </c>
      <c r="N1273">
        <v>0.88097099999999995</v>
      </c>
      <c r="O1273">
        <v>5.3499999999995197E-2</v>
      </c>
      <c r="P1273">
        <v>0.43522338829713397</v>
      </c>
      <c r="Q1273">
        <v>-0.56562913161839401</v>
      </c>
      <c r="R1273">
        <v>100.75</v>
      </c>
      <c r="S1273">
        <v>101.75</v>
      </c>
      <c r="T1273">
        <v>100.75</v>
      </c>
      <c r="U1273">
        <v>101.75</v>
      </c>
      <c r="V1273" t="s">
        <v>11987</v>
      </c>
      <c r="W1273" t="s">
        <v>10390</v>
      </c>
      <c r="X1273" t="s">
        <v>2933</v>
      </c>
      <c r="Y1273" t="s">
        <v>11989</v>
      </c>
      <c r="Z1273" t="s">
        <v>11839</v>
      </c>
      <c r="AA1273" t="s">
        <v>396</v>
      </c>
      <c r="AB1273" t="s">
        <v>753</v>
      </c>
      <c r="AC1273">
        <v>101.21041700000001</v>
      </c>
      <c r="AD1273">
        <v>0.46041700000000002</v>
      </c>
      <c r="AE1273" s="6">
        <v>43173</v>
      </c>
      <c r="AF1273" s="6">
        <v>44999</v>
      </c>
      <c r="AG1273" t="s">
        <v>894</v>
      </c>
      <c r="AH1273">
        <v>0.90555600000000003</v>
      </c>
      <c r="AI1273">
        <v>0.88527518288634899</v>
      </c>
      <c r="AJ1273">
        <v>1.6174139999999999</v>
      </c>
      <c r="AK1273">
        <v>2.8999978107651501</v>
      </c>
      <c r="AL1273">
        <v>128</v>
      </c>
      <c r="AM1273">
        <v>90</v>
      </c>
      <c r="AN1273">
        <v>4.875</v>
      </c>
      <c r="AO1273" t="s">
        <v>11991</v>
      </c>
      <c r="AP1273">
        <v>1</v>
      </c>
      <c r="AQ1273">
        <v>3</v>
      </c>
      <c r="AR1273">
        <v>57.204034048942901</v>
      </c>
      <c r="AS1273">
        <v>9.9312522340774395E-2</v>
      </c>
      <c r="AT1273">
        <v>1.03820139000085</v>
      </c>
      <c r="AU1273">
        <v>0.80417352489016003</v>
      </c>
      <c r="AV1273">
        <v>0.91103071036665995</v>
      </c>
    </row>
    <row r="1274" spans="1:48" x14ac:dyDescent="0.25">
      <c r="A1274" t="s">
        <v>15091</v>
      </c>
      <c r="B1274" s="6">
        <v>44664</v>
      </c>
      <c r="C1274" t="s">
        <v>15092</v>
      </c>
      <c r="D1274" t="s">
        <v>212</v>
      </c>
      <c r="E1274">
        <v>300000000</v>
      </c>
      <c r="F1274">
        <v>305165625</v>
      </c>
      <c r="G1274">
        <v>0.113073792418084</v>
      </c>
      <c r="H1274">
        <v>1.4361109999999999</v>
      </c>
      <c r="I1274">
        <v>1.3737870000000001</v>
      </c>
      <c r="J1274">
        <v>4.0802269999999998</v>
      </c>
      <c r="K1274">
        <v>4.0802269999999998</v>
      </c>
      <c r="L1274">
        <v>211.841599999999</v>
      </c>
      <c r="M1274">
        <v>206</v>
      </c>
      <c r="N1274">
        <v>1.36788</v>
      </c>
      <c r="O1274">
        <v>6.1500000000003198E-2</v>
      </c>
      <c r="P1274">
        <v>0.153842376684831</v>
      </c>
      <c r="Q1274">
        <v>-0.82722251340590003</v>
      </c>
      <c r="R1274">
        <v>101.3625</v>
      </c>
      <c r="S1274">
        <v>102.1305</v>
      </c>
      <c r="T1274">
        <v>101.3625</v>
      </c>
      <c r="U1274">
        <v>102.1305</v>
      </c>
      <c r="V1274" t="s">
        <v>11987</v>
      </c>
      <c r="W1274" t="s">
        <v>11294</v>
      </c>
      <c r="X1274" t="s">
        <v>2933</v>
      </c>
      <c r="Y1274" t="s">
        <v>11989</v>
      </c>
      <c r="Z1274" t="s">
        <v>11839</v>
      </c>
      <c r="AA1274" t="s">
        <v>396</v>
      </c>
      <c r="AB1274" t="s">
        <v>753</v>
      </c>
      <c r="AC1274">
        <v>101.721875</v>
      </c>
      <c r="AD1274">
        <v>0.359375</v>
      </c>
      <c r="AE1274" s="6">
        <v>43368</v>
      </c>
      <c r="AF1274" s="6">
        <v>45194</v>
      </c>
      <c r="AG1274" t="s">
        <v>2857</v>
      </c>
      <c r="AH1274">
        <v>1.4361109999999999</v>
      </c>
      <c r="AI1274">
        <v>1.37378723625956</v>
      </c>
      <c r="AJ1274">
        <v>3.014027</v>
      </c>
      <c r="AK1274">
        <v>4.0802271830056602</v>
      </c>
      <c r="AL1274">
        <v>206</v>
      </c>
      <c r="AM1274">
        <v>170</v>
      </c>
      <c r="AN1274">
        <v>5.625</v>
      </c>
      <c r="AO1274" t="s">
        <v>11991</v>
      </c>
      <c r="AP1274">
        <v>1</v>
      </c>
      <c r="AQ1274">
        <v>3</v>
      </c>
      <c r="AR1274">
        <v>44.834626564413199</v>
      </c>
      <c r="AS1274">
        <v>0.103289487286744</v>
      </c>
      <c r="AT1274">
        <v>1.1332239669807</v>
      </c>
      <c r="AU1274">
        <v>0.83996620940366196</v>
      </c>
      <c r="AV1274">
        <v>1.09351602886928</v>
      </c>
    </row>
    <row r="1275" spans="1:48" x14ac:dyDescent="0.25">
      <c r="A1275" t="s">
        <v>15093</v>
      </c>
      <c r="B1275" s="6">
        <v>44664</v>
      </c>
      <c r="C1275" t="s">
        <v>15094</v>
      </c>
      <c r="D1275" t="s">
        <v>373</v>
      </c>
      <c r="E1275">
        <v>360000000</v>
      </c>
      <c r="F1275">
        <v>374355000</v>
      </c>
      <c r="G1275">
        <v>0.138710706884735</v>
      </c>
      <c r="H1275">
        <v>1.516667</v>
      </c>
      <c r="I1275">
        <v>1.412129</v>
      </c>
      <c r="J1275">
        <v>4.2182399999999998</v>
      </c>
      <c r="K1275">
        <v>4.2182399999999998</v>
      </c>
      <c r="L1275">
        <v>220.19729999999899</v>
      </c>
      <c r="M1275">
        <v>215</v>
      </c>
      <c r="N1275">
        <v>1.4074310000000001</v>
      </c>
      <c r="O1275">
        <v>0.18059999999999701</v>
      </c>
      <c r="P1275">
        <v>0.34981947374455002</v>
      </c>
      <c r="Q1275">
        <v>-0.54991096004812701</v>
      </c>
      <c r="R1275">
        <v>101.26875</v>
      </c>
      <c r="S1275">
        <v>102.045</v>
      </c>
      <c r="T1275">
        <v>101.26875</v>
      </c>
      <c r="U1275">
        <v>102.045</v>
      </c>
      <c r="V1275" t="s">
        <v>11987</v>
      </c>
      <c r="W1275" t="s">
        <v>8010</v>
      </c>
      <c r="X1275" t="s">
        <v>2933</v>
      </c>
      <c r="Y1275" t="s">
        <v>11989</v>
      </c>
      <c r="Z1275" t="s">
        <v>11839</v>
      </c>
      <c r="AA1275" t="s">
        <v>396</v>
      </c>
      <c r="AB1275" t="s">
        <v>753</v>
      </c>
      <c r="AC1275">
        <v>103.9875</v>
      </c>
      <c r="AD1275">
        <v>2.71875</v>
      </c>
      <c r="AE1275" s="6">
        <v>43214</v>
      </c>
      <c r="AF1275" s="6">
        <v>45223</v>
      </c>
      <c r="AG1275" t="s">
        <v>2952</v>
      </c>
      <c r="AH1275">
        <v>1.516667</v>
      </c>
      <c r="AI1275">
        <v>1.4121287194917</v>
      </c>
      <c r="AJ1275">
        <v>3.1398700000000002</v>
      </c>
      <c r="AK1275">
        <v>4.2182396534386202</v>
      </c>
      <c r="AL1275">
        <v>215</v>
      </c>
      <c r="AM1275">
        <v>180</v>
      </c>
      <c r="AN1275">
        <v>5.625</v>
      </c>
      <c r="AO1275" t="s">
        <v>11991</v>
      </c>
      <c r="AP1275">
        <v>1</v>
      </c>
      <c r="AQ1275">
        <v>3</v>
      </c>
      <c r="AR1275">
        <v>44.172793753777903</v>
      </c>
      <c r="AS1275">
        <v>0.103624567137948</v>
      </c>
      <c r="AT1275">
        <v>1.1417591309146</v>
      </c>
      <c r="AU1275">
        <v>0.84298192806458105</v>
      </c>
      <c r="AV1275">
        <v>1.27373829283402</v>
      </c>
    </row>
    <row r="1276" spans="1:48" x14ac:dyDescent="0.25">
      <c r="A1276" t="s">
        <v>15095</v>
      </c>
      <c r="B1276" s="6">
        <v>44664</v>
      </c>
      <c r="C1276" t="s">
        <v>15096</v>
      </c>
      <c r="D1276" t="s">
        <v>373</v>
      </c>
      <c r="E1276">
        <v>540000000</v>
      </c>
      <c r="F1276">
        <v>581523748.20000005</v>
      </c>
      <c r="G1276">
        <v>0.21547346818683499</v>
      </c>
      <c r="H1276">
        <v>6.016667</v>
      </c>
      <c r="I1276">
        <v>4.8223370000000001</v>
      </c>
      <c r="J1276">
        <v>5.5369039999999998</v>
      </c>
      <c r="K1276">
        <v>5.5369039999999998</v>
      </c>
      <c r="L1276">
        <v>286.09619999999899</v>
      </c>
      <c r="M1276">
        <v>287</v>
      </c>
      <c r="N1276">
        <v>4.801037</v>
      </c>
      <c r="O1276">
        <v>6.8399999999990593E-2</v>
      </c>
      <c r="P1276">
        <v>9.4237483632575406E-2</v>
      </c>
      <c r="Q1276">
        <v>-2.09543755556366</v>
      </c>
      <c r="R1276">
        <v>104.4875</v>
      </c>
      <c r="S1276">
        <v>105.5025</v>
      </c>
      <c r="T1276">
        <v>104.4875</v>
      </c>
      <c r="U1276">
        <v>105.5025</v>
      </c>
      <c r="V1276" t="s">
        <v>11987</v>
      </c>
      <c r="W1276" t="s">
        <v>8014</v>
      </c>
      <c r="X1276" t="s">
        <v>2933</v>
      </c>
      <c r="Y1276" t="s">
        <v>11989</v>
      </c>
      <c r="Z1276" t="s">
        <v>11839</v>
      </c>
      <c r="AA1276" t="s">
        <v>396</v>
      </c>
      <c r="AB1276" t="s">
        <v>753</v>
      </c>
      <c r="AC1276">
        <v>107.689583</v>
      </c>
      <c r="AD1276">
        <v>3.202083</v>
      </c>
      <c r="AE1276" s="6">
        <v>43214</v>
      </c>
      <c r="AF1276" s="6">
        <v>46867</v>
      </c>
      <c r="AG1276" t="s">
        <v>2952</v>
      </c>
      <c r="AH1276">
        <v>6.016667</v>
      </c>
      <c r="AI1276">
        <v>4.8223369418344797</v>
      </c>
      <c r="AJ1276">
        <v>28.899963</v>
      </c>
      <c r="AK1276">
        <v>5.5369038498385699</v>
      </c>
      <c r="AL1276">
        <v>287</v>
      </c>
      <c r="AM1276">
        <v>283</v>
      </c>
      <c r="AN1276">
        <v>6.625</v>
      </c>
      <c r="AO1276" t="s">
        <v>11991</v>
      </c>
      <c r="AP1276">
        <v>1</v>
      </c>
      <c r="AQ1276">
        <v>3</v>
      </c>
      <c r="AR1276">
        <v>44.172793753777903</v>
      </c>
      <c r="AS1276">
        <v>0.103624567137948</v>
      </c>
      <c r="AT1276">
        <v>1.1417591309146</v>
      </c>
      <c r="AU1276">
        <v>0.84298192806458105</v>
      </c>
      <c r="AV1276">
        <v>1.27373829283402</v>
      </c>
    </row>
    <row r="1277" spans="1:48" x14ac:dyDescent="0.25">
      <c r="A1277" t="s">
        <v>15097</v>
      </c>
      <c r="B1277" s="6">
        <v>44664</v>
      </c>
      <c r="C1277" t="s">
        <v>15098</v>
      </c>
      <c r="D1277" t="s">
        <v>237</v>
      </c>
      <c r="E1277">
        <v>1104000000</v>
      </c>
      <c r="F1277">
        <v>1045234996.3</v>
      </c>
      <c r="G1277">
        <v>0.38729357214464999</v>
      </c>
      <c r="H1277">
        <v>7.5773529999999996</v>
      </c>
      <c r="I1277">
        <v>6.1729589999999996</v>
      </c>
      <c r="J1277">
        <v>5.3565269999999998</v>
      </c>
      <c r="K1277">
        <v>5.3565269999999998</v>
      </c>
      <c r="L1277">
        <v>265.64519999999999</v>
      </c>
      <c r="M1277">
        <v>267</v>
      </c>
      <c r="N1277">
        <v>6.1452489999999997</v>
      </c>
      <c r="O1277">
        <v>0.58279999999999399</v>
      </c>
      <c r="P1277">
        <v>-1.12771159900877</v>
      </c>
      <c r="Q1277">
        <v>-9.3408803670645693</v>
      </c>
      <c r="R1277">
        <v>93</v>
      </c>
      <c r="S1277">
        <v>94</v>
      </c>
      <c r="T1277">
        <v>93</v>
      </c>
      <c r="U1277">
        <v>94</v>
      </c>
      <c r="V1277" t="s">
        <v>11987</v>
      </c>
      <c r="W1277" t="s">
        <v>4088</v>
      </c>
      <c r="X1277" t="s">
        <v>2961</v>
      </c>
      <c r="Y1277" t="s">
        <v>12104</v>
      </c>
      <c r="Z1277" t="s">
        <v>11839</v>
      </c>
      <c r="AA1277" t="s">
        <v>256</v>
      </c>
      <c r="AB1277" t="s">
        <v>11990</v>
      </c>
      <c r="AC1277">
        <v>94.677082999999996</v>
      </c>
      <c r="AD1277">
        <v>1.6770830000000001</v>
      </c>
      <c r="AE1277" s="6">
        <v>44057</v>
      </c>
      <c r="AF1277" s="6">
        <v>47634</v>
      </c>
      <c r="AG1277" t="s">
        <v>306</v>
      </c>
      <c r="AH1277">
        <v>7.5773529999999996</v>
      </c>
      <c r="AI1277">
        <v>6.1729586225623496</v>
      </c>
      <c r="AJ1277">
        <v>47.662596000000001</v>
      </c>
      <c r="AK1277">
        <v>5.3565272674581896</v>
      </c>
      <c r="AL1277">
        <v>267</v>
      </c>
      <c r="AM1277">
        <v>264</v>
      </c>
      <c r="AN1277">
        <v>4.375</v>
      </c>
      <c r="AO1277" t="s">
        <v>11991</v>
      </c>
      <c r="AP1277">
        <v>1</v>
      </c>
      <c r="AQ1277">
        <v>2</v>
      </c>
      <c r="AR1277">
        <v>72.435558129723503</v>
      </c>
      <c r="AS1277">
        <v>-4.8073361850526899E-3</v>
      </c>
      <c r="AT1277">
        <v>-0.419732791684722</v>
      </c>
      <c r="AU1277">
        <v>-0.13296621528885999</v>
      </c>
      <c r="AV1277">
        <v>-0.48826984077028601</v>
      </c>
    </row>
    <row r="1278" spans="1:48" x14ac:dyDescent="0.25">
      <c r="A1278" t="s">
        <v>15099</v>
      </c>
      <c r="B1278" s="6">
        <v>44664</v>
      </c>
      <c r="C1278" t="s">
        <v>15100</v>
      </c>
      <c r="D1278" t="s">
        <v>212</v>
      </c>
      <c r="E1278">
        <v>330000000</v>
      </c>
      <c r="F1278">
        <v>335737188.60000002</v>
      </c>
      <c r="G1278">
        <v>0.12440155135686599</v>
      </c>
      <c r="H1278">
        <v>5.302778</v>
      </c>
      <c r="I1278">
        <v>4.7155230000000001</v>
      </c>
      <c r="J1278">
        <v>3.7495080000000001</v>
      </c>
      <c r="K1278">
        <v>3.7495080000000001</v>
      </c>
      <c r="L1278">
        <v>109.2484</v>
      </c>
      <c r="M1278">
        <v>110</v>
      </c>
      <c r="N1278">
        <v>4.6943619999999999</v>
      </c>
      <c r="O1278">
        <v>0.106600000000001</v>
      </c>
      <c r="P1278">
        <v>-0.210471373954668</v>
      </c>
      <c r="Q1278">
        <v>-4.5430634696365404</v>
      </c>
      <c r="R1278">
        <v>100.925</v>
      </c>
      <c r="S1278">
        <v>101.786</v>
      </c>
      <c r="T1278">
        <v>100.925</v>
      </c>
      <c r="U1278">
        <v>101.786</v>
      </c>
      <c r="V1278" t="s">
        <v>11987</v>
      </c>
      <c r="W1278" t="s">
        <v>4595</v>
      </c>
      <c r="X1278" t="s">
        <v>2961</v>
      </c>
      <c r="Y1278" t="s">
        <v>12104</v>
      </c>
      <c r="Z1278" t="s">
        <v>11819</v>
      </c>
      <c r="AA1278" t="s">
        <v>374</v>
      </c>
      <c r="AB1278" t="s">
        <v>11990</v>
      </c>
      <c r="AC1278">
        <v>101.738542</v>
      </c>
      <c r="AD1278">
        <v>0.81354199999999999</v>
      </c>
      <c r="AE1278" s="6">
        <v>42954</v>
      </c>
      <c r="AF1278" s="6">
        <v>46606</v>
      </c>
      <c r="AG1278" t="s">
        <v>725</v>
      </c>
      <c r="AH1278">
        <v>5.052778</v>
      </c>
      <c r="AI1278">
        <v>4.5135948837049602</v>
      </c>
      <c r="AJ1278">
        <v>24.076819</v>
      </c>
      <c r="AK1278">
        <v>3.7337306783208302</v>
      </c>
      <c r="AL1278">
        <v>109</v>
      </c>
      <c r="AM1278">
        <v>103</v>
      </c>
      <c r="AN1278">
        <v>4.125</v>
      </c>
      <c r="AO1278" t="s">
        <v>11991</v>
      </c>
      <c r="AP1278">
        <v>1</v>
      </c>
      <c r="AQ1278">
        <v>3</v>
      </c>
      <c r="AR1278">
        <v>55.217707955968201</v>
      </c>
      <c r="AS1278">
        <v>1.5136001207991899E-2</v>
      </c>
      <c r="AT1278">
        <v>2.70766437152971E-2</v>
      </c>
      <c r="AU1278">
        <v>4.6523821248385298E-2</v>
      </c>
      <c r="AV1278">
        <v>-9.0678319638200805E-2</v>
      </c>
    </row>
    <row r="1279" spans="1:48" x14ac:dyDescent="0.25">
      <c r="A1279" t="s">
        <v>16626</v>
      </c>
      <c r="B1279" s="6">
        <v>44664</v>
      </c>
      <c r="C1279" t="s">
        <v>16627</v>
      </c>
      <c r="D1279" t="s">
        <v>212</v>
      </c>
      <c r="E1279">
        <v>240000000</v>
      </c>
      <c r="F1279">
        <v>239005000.80000001</v>
      </c>
      <c r="G1279">
        <v>8.8559128661176295E-2</v>
      </c>
      <c r="H1279">
        <v>27.7</v>
      </c>
      <c r="I1279">
        <v>7.2334849999999999</v>
      </c>
      <c r="J1279">
        <v>5.9702070000000003</v>
      </c>
      <c r="K1279">
        <v>5.9702070000000003</v>
      </c>
      <c r="L1279">
        <v>313.1497</v>
      </c>
      <c r="M1279">
        <v>312</v>
      </c>
      <c r="N1279">
        <v>13.499522000000001</v>
      </c>
      <c r="O1279">
        <v>-0.37930000000000402</v>
      </c>
      <c r="P1279">
        <v>-0.35853406810358801</v>
      </c>
      <c r="Q1279">
        <v>-2.68327938730924</v>
      </c>
      <c r="R1279">
        <v>97.237499999999997</v>
      </c>
      <c r="S1279">
        <v>98.539500000000004</v>
      </c>
      <c r="T1279">
        <v>97.237499999999997</v>
      </c>
      <c r="U1279">
        <v>98.539500000000004</v>
      </c>
      <c r="V1279" t="s">
        <v>11987</v>
      </c>
      <c r="W1279" t="s">
        <v>16476</v>
      </c>
      <c r="X1279" t="s">
        <v>2961</v>
      </c>
      <c r="Y1279" t="s">
        <v>12104</v>
      </c>
      <c r="Z1279" t="s">
        <v>11859</v>
      </c>
      <c r="AA1279" t="s">
        <v>290</v>
      </c>
      <c r="AB1279" t="s">
        <v>753</v>
      </c>
      <c r="AC1279">
        <v>99.585417000000007</v>
      </c>
      <c r="AD1279">
        <v>2.3479169999999998</v>
      </c>
      <c r="AE1279" s="6">
        <v>44323</v>
      </c>
      <c r="AF1279" s="6">
        <v>54788</v>
      </c>
      <c r="AG1279" t="s">
        <v>725</v>
      </c>
      <c r="AH1279">
        <v>9.052778</v>
      </c>
      <c r="AI1279">
        <v>6.9638343495757704</v>
      </c>
      <c r="AJ1279">
        <v>60.108865999999999</v>
      </c>
      <c r="AK1279">
        <v>5.4561155560559902</v>
      </c>
      <c r="AL1279">
        <v>277</v>
      </c>
      <c r="AM1279">
        <v>273</v>
      </c>
      <c r="AN1279">
        <v>5.25</v>
      </c>
      <c r="AO1279" t="s">
        <v>11991</v>
      </c>
      <c r="AP1279">
        <v>1</v>
      </c>
      <c r="AQ1279">
        <v>3</v>
      </c>
      <c r="AR1279">
        <v>55.217707955968201</v>
      </c>
      <c r="AS1279">
        <v>1.5136001207991899E-2</v>
      </c>
      <c r="AT1279">
        <v>2.70766437152971E-2</v>
      </c>
      <c r="AU1279">
        <v>4.6523821248385298E-2</v>
      </c>
      <c r="AV1279">
        <v>-9.0678319638200805E-2</v>
      </c>
    </row>
    <row r="1280" spans="1:48" x14ac:dyDescent="0.25">
      <c r="A1280" t="s">
        <v>15101</v>
      </c>
      <c r="B1280" s="6">
        <v>44664</v>
      </c>
      <c r="C1280" t="s">
        <v>15102</v>
      </c>
      <c r="D1280" t="s">
        <v>212</v>
      </c>
      <c r="E1280">
        <v>320000000</v>
      </c>
      <c r="F1280">
        <v>310946665.60000002</v>
      </c>
      <c r="G1280">
        <v>0.115215856042599</v>
      </c>
      <c r="H1280">
        <v>5.2833329999999998</v>
      </c>
      <c r="I1280">
        <v>4.6420839999999997</v>
      </c>
      <c r="J1280">
        <v>4.8448529999999996</v>
      </c>
      <c r="K1280">
        <v>4.8448529999999996</v>
      </c>
      <c r="L1280">
        <v>218.834499999999</v>
      </c>
      <c r="M1280">
        <v>219</v>
      </c>
      <c r="N1280">
        <v>4.6209040000000003</v>
      </c>
      <c r="O1280">
        <v>0.35860000000000802</v>
      </c>
      <c r="P1280">
        <v>-0.330508969129927</v>
      </c>
      <c r="Q1280">
        <v>-4.2131856045172604</v>
      </c>
      <c r="R1280">
        <v>96.25</v>
      </c>
      <c r="S1280">
        <v>97.25</v>
      </c>
      <c r="T1280">
        <v>96.25</v>
      </c>
      <c r="U1280">
        <v>97.25</v>
      </c>
      <c r="V1280" t="s">
        <v>11987</v>
      </c>
      <c r="W1280" t="s">
        <v>4880</v>
      </c>
      <c r="X1280" t="s">
        <v>2961</v>
      </c>
      <c r="Y1280" t="s">
        <v>12104</v>
      </c>
      <c r="Z1280" t="s">
        <v>11839</v>
      </c>
      <c r="AA1280" t="s">
        <v>256</v>
      </c>
      <c r="AB1280" t="s">
        <v>753</v>
      </c>
      <c r="AC1280">
        <v>97.170833000000002</v>
      </c>
      <c r="AD1280">
        <v>0.92083300000000001</v>
      </c>
      <c r="AE1280" s="6">
        <v>44043</v>
      </c>
      <c r="AF1280" s="6">
        <v>46599</v>
      </c>
      <c r="AG1280" t="s">
        <v>873</v>
      </c>
      <c r="AH1280">
        <v>5.2833329999999998</v>
      </c>
      <c r="AI1280">
        <v>4.6420836596156603</v>
      </c>
      <c r="AJ1280">
        <v>25.409948</v>
      </c>
      <c r="AK1280">
        <v>4.84485268112324</v>
      </c>
      <c r="AL1280">
        <v>219</v>
      </c>
      <c r="AM1280">
        <v>214</v>
      </c>
      <c r="AN1280">
        <v>4.25</v>
      </c>
      <c r="AO1280" t="s">
        <v>11991</v>
      </c>
      <c r="AP1280">
        <v>1</v>
      </c>
      <c r="AQ1280">
        <v>2</v>
      </c>
      <c r="AR1280">
        <v>70.097428776904806</v>
      </c>
      <c r="AS1280">
        <v>2.1741755935394701E-2</v>
      </c>
      <c r="AT1280">
        <v>-4.6154065688128298E-2</v>
      </c>
      <c r="AU1280">
        <v>3.5204375432897402E-2</v>
      </c>
      <c r="AV1280">
        <v>-1.2554971126315999</v>
      </c>
    </row>
    <row r="1281" spans="1:48" x14ac:dyDescent="0.25">
      <c r="A1281" t="s">
        <v>15103</v>
      </c>
      <c r="B1281" s="6">
        <v>44664</v>
      </c>
      <c r="C1281" t="s">
        <v>15104</v>
      </c>
      <c r="D1281" t="s">
        <v>373</v>
      </c>
      <c r="E1281">
        <v>732000000</v>
      </c>
      <c r="F1281">
        <v>728530627.39999998</v>
      </c>
      <c r="G1281">
        <v>0.26994429971385903</v>
      </c>
      <c r="H1281">
        <v>5.4083329999999998</v>
      </c>
      <c r="I1281">
        <v>4.3808670000000003</v>
      </c>
      <c r="J1281">
        <v>7.1564500000000004</v>
      </c>
      <c r="K1281">
        <v>7.1564500000000004</v>
      </c>
      <c r="L1281">
        <v>449.66289999999998</v>
      </c>
      <c r="M1281">
        <v>451</v>
      </c>
      <c r="N1281">
        <v>4.3605989999999997</v>
      </c>
      <c r="O1281">
        <v>-0.42379999999999601</v>
      </c>
      <c r="P1281">
        <v>-1.2233582368448801</v>
      </c>
      <c r="Q1281">
        <v>-4.1018910542225697</v>
      </c>
      <c r="R1281">
        <v>97.75</v>
      </c>
      <c r="S1281">
        <v>98.75</v>
      </c>
      <c r="T1281">
        <v>97.75</v>
      </c>
      <c r="U1281">
        <v>98.75</v>
      </c>
      <c r="V1281" t="s">
        <v>11987</v>
      </c>
      <c r="W1281" t="s">
        <v>5791</v>
      </c>
      <c r="X1281" t="s">
        <v>2961</v>
      </c>
      <c r="Y1281" t="s">
        <v>12104</v>
      </c>
      <c r="Z1281" t="s">
        <v>11844</v>
      </c>
      <c r="AA1281" t="s">
        <v>283</v>
      </c>
      <c r="AB1281" t="s">
        <v>11815</v>
      </c>
      <c r="AC1281">
        <v>99.526042000000004</v>
      </c>
      <c r="AD1281">
        <v>1.7760419999999999</v>
      </c>
      <c r="AE1281" s="6">
        <v>42963</v>
      </c>
      <c r="AF1281" s="6">
        <v>46645</v>
      </c>
      <c r="AG1281" t="s">
        <v>1193</v>
      </c>
      <c r="AH1281">
        <v>5.4083329999999998</v>
      </c>
      <c r="AI1281">
        <v>4.3808674384384796</v>
      </c>
      <c r="AJ1281">
        <v>23.681193</v>
      </c>
      <c r="AK1281">
        <v>7.1564499335853498</v>
      </c>
      <c r="AL1281">
        <v>451</v>
      </c>
      <c r="AM1281">
        <v>446</v>
      </c>
      <c r="AN1281">
        <v>6.875</v>
      </c>
      <c r="AO1281" t="s">
        <v>11991</v>
      </c>
      <c r="AP1281">
        <v>1</v>
      </c>
      <c r="AQ1281">
        <v>3</v>
      </c>
      <c r="AR1281">
        <v>58.843382908562504</v>
      </c>
      <c r="AS1281">
        <v>3.3086405430694299E-2</v>
      </c>
      <c r="AT1281">
        <v>0.74789178310333404</v>
      </c>
      <c r="AU1281">
        <v>0.29688144789624699</v>
      </c>
      <c r="AV1281">
        <v>2.23418986175614</v>
      </c>
    </row>
    <row r="1282" spans="1:48" x14ac:dyDescent="0.25">
      <c r="A1282" t="s">
        <v>15105</v>
      </c>
      <c r="B1282" s="6">
        <v>44664</v>
      </c>
      <c r="C1282" t="s">
        <v>15106</v>
      </c>
      <c r="D1282" t="s">
        <v>373</v>
      </c>
      <c r="E1282">
        <v>330000000</v>
      </c>
      <c r="F1282">
        <v>334630540.19999999</v>
      </c>
      <c r="G1282">
        <v>0.12399150212061399</v>
      </c>
      <c r="H1282">
        <v>5.3861109999999996</v>
      </c>
      <c r="I1282">
        <v>4.5292000000000003</v>
      </c>
      <c r="J1282">
        <v>5.5774730000000003</v>
      </c>
      <c r="K1282">
        <v>5.5774730000000003</v>
      </c>
      <c r="L1282">
        <v>291.82409999999999</v>
      </c>
      <c r="M1282">
        <v>293</v>
      </c>
      <c r="N1282">
        <v>4.507987</v>
      </c>
      <c r="O1282">
        <v>-2.07999999999985E-2</v>
      </c>
      <c r="P1282">
        <v>-0.42850774288120103</v>
      </c>
      <c r="Q1282">
        <v>-0.89419686276771504</v>
      </c>
      <c r="R1282">
        <v>99.79</v>
      </c>
      <c r="S1282">
        <v>100.79</v>
      </c>
      <c r="T1282">
        <v>99.79</v>
      </c>
      <c r="U1282">
        <v>100.79</v>
      </c>
      <c r="V1282" t="s">
        <v>11987</v>
      </c>
      <c r="W1282" t="s">
        <v>5796</v>
      </c>
      <c r="X1282" t="s">
        <v>2961</v>
      </c>
      <c r="Y1282" t="s">
        <v>12104</v>
      </c>
      <c r="Z1282" t="s">
        <v>11859</v>
      </c>
      <c r="AA1282" t="s">
        <v>396</v>
      </c>
      <c r="AB1282" t="s">
        <v>753</v>
      </c>
      <c r="AC1282">
        <v>101.403194</v>
      </c>
      <c r="AD1282">
        <v>1.613194</v>
      </c>
      <c r="AE1282" s="6">
        <v>43560</v>
      </c>
      <c r="AF1282" s="6">
        <v>46637</v>
      </c>
      <c r="AG1282" t="s">
        <v>1193</v>
      </c>
      <c r="AH1282">
        <v>2.3861110000000001</v>
      </c>
      <c r="AI1282">
        <v>2.1822326449039302</v>
      </c>
      <c r="AJ1282">
        <v>5.9981679999999997</v>
      </c>
      <c r="AK1282">
        <v>5.3918446684611396</v>
      </c>
      <c r="AL1282">
        <v>294</v>
      </c>
      <c r="AM1282">
        <v>274</v>
      </c>
      <c r="AN1282">
        <v>5.75</v>
      </c>
      <c r="AO1282" t="s">
        <v>11991</v>
      </c>
      <c r="AP1282">
        <v>1</v>
      </c>
      <c r="AQ1282">
        <v>3</v>
      </c>
      <c r="AR1282">
        <v>58.843382908562504</v>
      </c>
      <c r="AS1282">
        <v>3.3086405430694299E-2</v>
      </c>
      <c r="AT1282">
        <v>0.74789178310333404</v>
      </c>
      <c r="AU1282">
        <v>0.29688144789624699</v>
      </c>
      <c r="AV1282">
        <v>2.23418986175614</v>
      </c>
    </row>
    <row r="1283" spans="1:48" x14ac:dyDescent="0.25">
      <c r="A1283" t="s">
        <v>15107</v>
      </c>
      <c r="B1283" s="6">
        <v>44664</v>
      </c>
      <c r="C1283" t="s">
        <v>15108</v>
      </c>
      <c r="D1283" t="s">
        <v>373</v>
      </c>
      <c r="E1283">
        <v>480000000</v>
      </c>
      <c r="F1283">
        <v>460680000</v>
      </c>
      <c r="G1283">
        <v>0.17069692790976401</v>
      </c>
      <c r="H1283">
        <v>7.7833329999999998</v>
      </c>
      <c r="I1283">
        <v>6.4191760000000002</v>
      </c>
      <c r="J1283">
        <v>5.1286740000000002</v>
      </c>
      <c r="K1283">
        <v>5.1286740000000002</v>
      </c>
      <c r="L1283">
        <v>242.92850000000001</v>
      </c>
      <c r="M1283">
        <v>243</v>
      </c>
      <c r="N1283">
        <v>6.3887219999999996</v>
      </c>
      <c r="O1283">
        <v>9.7799999999992296E-2</v>
      </c>
      <c r="P1283">
        <v>-1.53885664470059</v>
      </c>
      <c r="Q1283">
        <v>-6.4456769967761502</v>
      </c>
      <c r="R1283">
        <v>95</v>
      </c>
      <c r="S1283">
        <v>96</v>
      </c>
      <c r="T1283">
        <v>95</v>
      </c>
      <c r="U1283">
        <v>96</v>
      </c>
      <c r="V1283" t="s">
        <v>11987</v>
      </c>
      <c r="W1283" t="s">
        <v>5746</v>
      </c>
      <c r="X1283" t="s">
        <v>2961</v>
      </c>
      <c r="Y1283" t="s">
        <v>12104</v>
      </c>
      <c r="Z1283" t="s">
        <v>11839</v>
      </c>
      <c r="AA1283" t="s">
        <v>268</v>
      </c>
      <c r="AB1283" t="s">
        <v>753</v>
      </c>
      <c r="AC1283">
        <v>95.974999999999994</v>
      </c>
      <c r="AD1283">
        <v>0.97499999999999998</v>
      </c>
      <c r="AE1283" s="6">
        <v>43770</v>
      </c>
      <c r="AF1283" s="6">
        <v>47513</v>
      </c>
      <c r="AG1283" t="s">
        <v>1108</v>
      </c>
      <c r="AH1283">
        <v>7.7833329999999998</v>
      </c>
      <c r="AI1283">
        <v>6.4191762507214598</v>
      </c>
      <c r="AJ1283">
        <v>49.179515000000002</v>
      </c>
      <c r="AK1283">
        <v>5.12867379909909</v>
      </c>
      <c r="AL1283">
        <v>243</v>
      </c>
      <c r="AM1283">
        <v>241</v>
      </c>
      <c r="AN1283">
        <v>4.5</v>
      </c>
      <c r="AO1283" t="s">
        <v>11991</v>
      </c>
      <c r="AP1283">
        <v>1</v>
      </c>
      <c r="AQ1283">
        <v>2</v>
      </c>
      <c r="AR1283">
        <v>76.939248956435605</v>
      </c>
      <c r="AS1283">
        <v>1.6512748331138E-2</v>
      </c>
      <c r="AT1283">
        <v>7.4977823437521296E-2</v>
      </c>
      <c r="AU1283">
        <v>5.8914545356472503E-2</v>
      </c>
      <c r="AV1283">
        <v>0.15251733256573599</v>
      </c>
    </row>
    <row r="1284" spans="1:48" x14ac:dyDescent="0.25">
      <c r="A1284" t="s">
        <v>15109</v>
      </c>
      <c r="B1284" s="6">
        <v>44664</v>
      </c>
      <c r="C1284" t="s">
        <v>15110</v>
      </c>
      <c r="D1284" t="s">
        <v>212</v>
      </c>
      <c r="E1284">
        <v>230051400</v>
      </c>
      <c r="F1284">
        <v>218012044.19999999</v>
      </c>
      <c r="G1284">
        <v>8.0780555237056198E-2</v>
      </c>
      <c r="H1284">
        <v>6.9944439999999997</v>
      </c>
      <c r="I1284">
        <v>5.0562680000000002</v>
      </c>
      <c r="J1284">
        <v>6.1408909999999999</v>
      </c>
      <c r="K1284">
        <v>6.1408909999999999</v>
      </c>
      <c r="L1284">
        <v>343.90379999999999</v>
      </c>
      <c r="M1284">
        <v>345</v>
      </c>
      <c r="N1284">
        <v>5.7265790000000001</v>
      </c>
      <c r="O1284">
        <v>0.364900000000001</v>
      </c>
      <c r="P1284">
        <v>0.19798667134627301</v>
      </c>
      <c r="Q1284">
        <v>-6.54998318273962</v>
      </c>
      <c r="R1284">
        <v>94.737499999999997</v>
      </c>
      <c r="S1284">
        <v>95.594499999999996</v>
      </c>
      <c r="T1284">
        <v>94.737499999999997</v>
      </c>
      <c r="U1284">
        <v>95.594499999999996</v>
      </c>
      <c r="V1284" t="s">
        <v>11987</v>
      </c>
      <c r="W1284" t="s">
        <v>6413</v>
      </c>
      <c r="X1284" t="s">
        <v>2961</v>
      </c>
      <c r="Y1284" t="s">
        <v>12104</v>
      </c>
      <c r="Z1284" t="s">
        <v>11838</v>
      </c>
      <c r="AA1284" t="s">
        <v>11839</v>
      </c>
      <c r="AB1284" t="s">
        <v>753</v>
      </c>
      <c r="AC1284">
        <v>94.766666999999998</v>
      </c>
      <c r="AD1284">
        <v>2.9166999999999998E-2</v>
      </c>
      <c r="AE1284" s="6">
        <v>43571</v>
      </c>
      <c r="AF1284" s="6">
        <v>47224</v>
      </c>
      <c r="AG1284" t="s">
        <v>1803</v>
      </c>
      <c r="AH1284">
        <v>5.9944439999999997</v>
      </c>
      <c r="AI1284">
        <v>5.0603116521619604</v>
      </c>
      <c r="AJ1284">
        <v>30.294225000000001</v>
      </c>
      <c r="AK1284">
        <v>6.1394555900022203</v>
      </c>
      <c r="AL1284">
        <v>347</v>
      </c>
      <c r="AM1284">
        <v>343</v>
      </c>
      <c r="AN1284">
        <v>5.25</v>
      </c>
      <c r="AO1284" t="s">
        <v>11991</v>
      </c>
      <c r="AP1284">
        <v>1</v>
      </c>
      <c r="AQ1284">
        <v>3</v>
      </c>
      <c r="AR1284">
        <v>47.7029288696557</v>
      </c>
      <c r="AS1284">
        <v>2.0180632683491202E-2</v>
      </c>
      <c r="AT1284">
        <v>-9.8861237460852097E-2</v>
      </c>
      <c r="AU1284">
        <v>2.1154266165709101E-2</v>
      </c>
      <c r="AV1284">
        <v>-0.66764113268861502</v>
      </c>
    </row>
    <row r="1285" spans="1:48" x14ac:dyDescent="0.25">
      <c r="A1285" t="s">
        <v>15111</v>
      </c>
      <c r="B1285" s="6">
        <v>44664</v>
      </c>
      <c r="C1285" t="s">
        <v>15112</v>
      </c>
      <c r="D1285" t="s">
        <v>212</v>
      </c>
      <c r="E1285">
        <v>240000000</v>
      </c>
      <c r="F1285">
        <v>246032500.80000001</v>
      </c>
      <c r="G1285">
        <v>9.1163046046098303E-2</v>
      </c>
      <c r="H1285">
        <v>0.55833299999999997</v>
      </c>
      <c r="I1285">
        <v>0.55191800000000002</v>
      </c>
      <c r="J1285">
        <v>2.0728580000000001</v>
      </c>
      <c r="K1285">
        <v>2.0728580000000001</v>
      </c>
      <c r="L1285">
        <v>85.8125</v>
      </c>
      <c r="M1285">
        <v>79</v>
      </c>
      <c r="N1285">
        <v>0.542126</v>
      </c>
      <c r="O1285">
        <v>4.7400000000008498E-2</v>
      </c>
      <c r="P1285">
        <v>0.105110288621412</v>
      </c>
      <c r="Q1285">
        <v>0.10511193689390901</v>
      </c>
      <c r="R1285">
        <v>100.58125</v>
      </c>
      <c r="S1285">
        <v>101.27025</v>
      </c>
      <c r="T1285">
        <v>100.58125</v>
      </c>
      <c r="U1285">
        <v>101.27025</v>
      </c>
      <c r="V1285" t="s">
        <v>11987</v>
      </c>
      <c r="W1285" t="s">
        <v>11267</v>
      </c>
      <c r="X1285" t="s">
        <v>2961</v>
      </c>
      <c r="Y1285" t="s">
        <v>12104</v>
      </c>
      <c r="Z1285" t="s">
        <v>11847</v>
      </c>
      <c r="AA1285" t="s">
        <v>11839</v>
      </c>
      <c r="AB1285" t="s">
        <v>753</v>
      </c>
      <c r="AC1285">
        <v>102.513542</v>
      </c>
      <c r="AD1285">
        <v>1.9322919999999999</v>
      </c>
      <c r="AE1285" s="6">
        <v>43048</v>
      </c>
      <c r="AF1285" s="6">
        <v>44874</v>
      </c>
      <c r="AG1285" t="s">
        <v>2819</v>
      </c>
      <c r="AH1285">
        <v>0.55833299999999997</v>
      </c>
      <c r="AI1285">
        <v>0.55191769934953305</v>
      </c>
      <c r="AJ1285">
        <v>0.64520699999999997</v>
      </c>
      <c r="AK1285">
        <v>2.07285816329094</v>
      </c>
      <c r="AL1285">
        <v>79</v>
      </c>
      <c r="AM1285">
        <v>48</v>
      </c>
      <c r="AN1285">
        <v>4.375</v>
      </c>
      <c r="AO1285" t="s">
        <v>11991</v>
      </c>
      <c r="AP1285">
        <v>1</v>
      </c>
      <c r="AQ1285">
        <v>2</v>
      </c>
      <c r="AR1285">
        <v>60.027569430730203</v>
      </c>
      <c r="AS1285">
        <v>1.44694548465125E-2</v>
      </c>
      <c r="AT1285">
        <v>1.37078082675117E-2</v>
      </c>
      <c r="AU1285">
        <v>4.0524903994970801E-2</v>
      </c>
      <c r="AV1285">
        <v>0.43262391274734502</v>
      </c>
    </row>
    <row r="1286" spans="1:48" x14ac:dyDescent="0.25">
      <c r="A1286" t="s">
        <v>15113</v>
      </c>
      <c r="B1286" s="6">
        <v>44664</v>
      </c>
      <c r="C1286" t="s">
        <v>15114</v>
      </c>
      <c r="D1286" t="s">
        <v>237</v>
      </c>
      <c r="E1286">
        <v>330531840</v>
      </c>
      <c r="F1286">
        <v>400632134.39999998</v>
      </c>
      <c r="G1286">
        <v>0.14844724008859</v>
      </c>
      <c r="H1286">
        <v>13.513572</v>
      </c>
      <c r="I1286">
        <v>8.8736820000000005</v>
      </c>
      <c r="J1286">
        <v>4.5786670000000003</v>
      </c>
      <c r="K1286">
        <v>4.5786670000000003</v>
      </c>
      <c r="L1286">
        <v>178.72329999999999</v>
      </c>
      <c r="M1286">
        <v>176</v>
      </c>
      <c r="N1286">
        <v>8.7858839999999994</v>
      </c>
      <c r="O1286">
        <v>6.3100000000004805E-2</v>
      </c>
      <c r="P1286">
        <v>0.22106751268677799</v>
      </c>
      <c r="Q1286">
        <v>-6.5856730415079099</v>
      </c>
      <c r="R1286">
        <v>118</v>
      </c>
      <c r="S1286">
        <v>122</v>
      </c>
      <c r="T1286">
        <v>112.8552</v>
      </c>
      <c r="U1286">
        <v>116.6808</v>
      </c>
      <c r="V1286" t="s">
        <v>11987</v>
      </c>
      <c r="W1286" t="s">
        <v>10253</v>
      </c>
      <c r="X1286" t="s">
        <v>3050</v>
      </c>
      <c r="Y1286" t="s">
        <v>12104</v>
      </c>
      <c r="Z1286" t="s">
        <v>11819</v>
      </c>
      <c r="AA1286" t="s">
        <v>11839</v>
      </c>
      <c r="AB1286" t="s">
        <v>11990</v>
      </c>
      <c r="AC1286">
        <v>115.92364999999999</v>
      </c>
      <c r="AD1286">
        <v>3.2083330000000001</v>
      </c>
      <c r="AE1286" s="6">
        <v>41745</v>
      </c>
      <c r="AF1286" s="6">
        <v>52351</v>
      </c>
      <c r="AG1286" t="s">
        <v>1357</v>
      </c>
      <c r="AH1286">
        <v>13.513572</v>
      </c>
      <c r="AI1286">
        <v>8.8736821476803502</v>
      </c>
      <c r="AJ1286">
        <v>118.271103</v>
      </c>
      <c r="AK1286">
        <v>4.5786669929085297</v>
      </c>
      <c r="AL1286">
        <v>176</v>
      </c>
      <c r="AM1286">
        <v>194</v>
      </c>
      <c r="AN1286">
        <v>6.875</v>
      </c>
      <c r="AO1286" t="s">
        <v>11991</v>
      </c>
      <c r="AP1286">
        <v>0.95639999999999903</v>
      </c>
      <c r="AQ1286">
        <v>2</v>
      </c>
      <c r="AR1286">
        <v>71.356473491893098</v>
      </c>
      <c r="AS1286">
        <v>2.2253352223657399E-2</v>
      </c>
      <c r="AT1286">
        <v>1.59690836840269E-2</v>
      </c>
      <c r="AU1286">
        <v>3.9808742027304299E-2</v>
      </c>
      <c r="AV1286">
        <v>1.9025836805255301E-2</v>
      </c>
    </row>
    <row r="1287" spans="1:48" x14ac:dyDescent="0.25">
      <c r="A1287" t="s">
        <v>15115</v>
      </c>
      <c r="B1287" s="6">
        <v>44664</v>
      </c>
      <c r="C1287" t="s">
        <v>15116</v>
      </c>
      <c r="D1287" t="s">
        <v>280</v>
      </c>
      <c r="E1287">
        <v>180000000</v>
      </c>
      <c r="F1287">
        <v>178149999.59999999</v>
      </c>
      <c r="G1287">
        <v>6.60103708405958E-2</v>
      </c>
      <c r="H1287">
        <v>3.588889</v>
      </c>
      <c r="I1287">
        <v>3.0710069999999998</v>
      </c>
      <c r="J1287">
        <v>7.3529939999999998</v>
      </c>
      <c r="K1287">
        <v>7.3529939999999998</v>
      </c>
      <c r="L1287">
        <v>476.3261</v>
      </c>
      <c r="M1287">
        <v>476</v>
      </c>
      <c r="N1287">
        <v>3.0531709999999999</v>
      </c>
      <c r="O1287">
        <v>9.7999999999931406E-3</v>
      </c>
      <c r="P1287">
        <v>-0.18629245192889299</v>
      </c>
      <c r="Q1287">
        <v>-4.1727706032678604</v>
      </c>
      <c r="R1287">
        <v>96.3</v>
      </c>
      <c r="S1287">
        <v>97.343000000000004</v>
      </c>
      <c r="T1287">
        <v>96.3</v>
      </c>
      <c r="U1287">
        <v>97.343000000000004</v>
      </c>
      <c r="V1287" t="s">
        <v>11987</v>
      </c>
      <c r="W1287" t="s">
        <v>4455</v>
      </c>
      <c r="X1287" t="s">
        <v>3050</v>
      </c>
      <c r="Y1287" t="s">
        <v>12104</v>
      </c>
      <c r="Z1287" t="s">
        <v>11844</v>
      </c>
      <c r="AA1287" t="s">
        <v>11839</v>
      </c>
      <c r="AB1287" t="s">
        <v>11815</v>
      </c>
      <c r="AC1287">
        <v>98.972222000000002</v>
      </c>
      <c r="AD1287">
        <v>2.6722220000000001</v>
      </c>
      <c r="AE1287" s="6">
        <v>44155</v>
      </c>
      <c r="AF1287" s="6">
        <v>45981</v>
      </c>
      <c r="AG1287" t="s">
        <v>638</v>
      </c>
      <c r="AH1287">
        <v>3.588889</v>
      </c>
      <c r="AI1287">
        <v>3.0710072727878699</v>
      </c>
      <c r="AJ1287">
        <v>11.835955</v>
      </c>
      <c r="AK1287">
        <v>7.3529941598038002</v>
      </c>
      <c r="AL1287">
        <v>476</v>
      </c>
      <c r="AM1287">
        <v>465</v>
      </c>
      <c r="AN1287">
        <v>6.5</v>
      </c>
      <c r="AO1287" t="s">
        <v>11991</v>
      </c>
      <c r="AP1287">
        <v>1</v>
      </c>
      <c r="AQ1287">
        <v>3</v>
      </c>
      <c r="AR1287">
        <v>42.033171788967302</v>
      </c>
      <c r="AS1287">
        <v>-9.4025095145703105E-2</v>
      </c>
      <c r="AT1287">
        <v>-1.86526733555363</v>
      </c>
      <c r="AU1287">
        <v>-0.29887511119205301</v>
      </c>
      <c r="AV1287">
        <v>-5.6995345584807904</v>
      </c>
    </row>
    <row r="1288" spans="1:48" x14ac:dyDescent="0.25">
      <c r="A1288" t="s">
        <v>15117</v>
      </c>
      <c r="B1288" s="6">
        <v>44664</v>
      </c>
      <c r="C1288" t="s">
        <v>15118</v>
      </c>
      <c r="D1288" t="s">
        <v>212</v>
      </c>
      <c r="E1288">
        <v>180000000</v>
      </c>
      <c r="F1288">
        <v>182122500.59999999</v>
      </c>
      <c r="G1288">
        <v>6.7482311703707901E-2</v>
      </c>
      <c r="H1288">
        <v>7.427778</v>
      </c>
      <c r="I1288">
        <v>2.2964509999999998</v>
      </c>
      <c r="J1288">
        <v>5.1330369999999998</v>
      </c>
      <c r="K1288">
        <v>5.1330369999999998</v>
      </c>
      <c r="L1288">
        <v>243.24629999999999</v>
      </c>
      <c r="M1288">
        <v>244</v>
      </c>
      <c r="N1288">
        <v>6.0538040000000004</v>
      </c>
      <c r="O1288">
        <v>2.6799999999993399E-2</v>
      </c>
      <c r="P1288">
        <v>-0.54879620833785303</v>
      </c>
      <c r="Q1288">
        <v>-2.4136843532564201</v>
      </c>
      <c r="R1288">
        <v>100.8</v>
      </c>
      <c r="S1288">
        <v>101.738</v>
      </c>
      <c r="T1288">
        <v>100.8</v>
      </c>
      <c r="U1288">
        <v>101.738</v>
      </c>
      <c r="V1288" t="s">
        <v>11987</v>
      </c>
      <c r="W1288" t="s">
        <v>4729</v>
      </c>
      <c r="X1288" t="s">
        <v>3050</v>
      </c>
      <c r="Y1288" t="s">
        <v>12104</v>
      </c>
      <c r="Z1288" t="s">
        <v>11838</v>
      </c>
      <c r="AA1288" t="s">
        <v>11839</v>
      </c>
      <c r="AB1288" t="s">
        <v>753</v>
      </c>
      <c r="AC1288">
        <v>101.17916700000001</v>
      </c>
      <c r="AD1288">
        <v>0.37916699999999998</v>
      </c>
      <c r="AE1288" s="6">
        <v>41904</v>
      </c>
      <c r="AF1288" s="6">
        <v>47383</v>
      </c>
      <c r="AG1288" t="s">
        <v>794</v>
      </c>
      <c r="AH1288">
        <v>2.427778</v>
      </c>
      <c r="AI1288">
        <v>2.2655983479480302</v>
      </c>
      <c r="AJ1288">
        <v>6.5058540000000002</v>
      </c>
      <c r="AK1288">
        <v>4.4848730968467301</v>
      </c>
      <c r="AL1288">
        <v>202</v>
      </c>
      <c r="AM1288">
        <v>182</v>
      </c>
      <c r="AN1288">
        <v>5.25</v>
      </c>
      <c r="AO1288" t="s">
        <v>11991</v>
      </c>
      <c r="AP1288">
        <v>1</v>
      </c>
      <c r="AQ1288">
        <v>3</v>
      </c>
      <c r="AR1288">
        <v>49.418291747395699</v>
      </c>
      <c r="AS1288">
        <v>1.9878852267723301E-2</v>
      </c>
      <c r="AT1288">
        <v>-0.105285741071995</v>
      </c>
      <c r="AU1288">
        <v>1.8438242423833601E-2</v>
      </c>
      <c r="AV1288">
        <v>-0.69004143971391496</v>
      </c>
    </row>
    <row r="1289" spans="1:48" x14ac:dyDescent="0.25">
      <c r="A1289" t="s">
        <v>15119</v>
      </c>
      <c r="B1289" s="6">
        <v>44664</v>
      </c>
      <c r="C1289" t="s">
        <v>15120</v>
      </c>
      <c r="D1289" t="s">
        <v>212</v>
      </c>
      <c r="E1289">
        <v>280000000</v>
      </c>
      <c r="F1289">
        <v>276437000</v>
      </c>
      <c r="G1289">
        <v>0.10242890218935299</v>
      </c>
      <c r="H1289">
        <v>2.730556</v>
      </c>
      <c r="I1289">
        <v>2.604419</v>
      </c>
      <c r="J1289">
        <v>3.2777219999999998</v>
      </c>
      <c r="K1289">
        <v>3.2777219999999998</v>
      </c>
      <c r="L1289">
        <v>77.253899999999902</v>
      </c>
      <c r="M1289">
        <v>74</v>
      </c>
      <c r="N1289">
        <v>2.5884369999999999</v>
      </c>
      <c r="O1289">
        <v>1.3134999999999799</v>
      </c>
      <c r="P1289">
        <v>0.106465395697386</v>
      </c>
      <c r="Q1289">
        <v>-3.0132189668690201</v>
      </c>
      <c r="R1289">
        <v>98</v>
      </c>
      <c r="S1289">
        <v>98.5</v>
      </c>
      <c r="T1289">
        <v>98</v>
      </c>
      <c r="U1289">
        <v>98.5</v>
      </c>
      <c r="V1289" t="s">
        <v>11987</v>
      </c>
      <c r="W1289" t="s">
        <v>4758</v>
      </c>
      <c r="X1289" t="s">
        <v>3050</v>
      </c>
      <c r="Y1289" t="s">
        <v>12104</v>
      </c>
      <c r="Z1289" t="s">
        <v>11819</v>
      </c>
      <c r="AA1289" t="s">
        <v>11839</v>
      </c>
      <c r="AB1289" t="s">
        <v>11990</v>
      </c>
      <c r="AC1289">
        <v>98.727500000000006</v>
      </c>
      <c r="AD1289">
        <v>0.72750000000000004</v>
      </c>
      <c r="AE1289" s="6">
        <v>43719</v>
      </c>
      <c r="AF1289" s="6">
        <v>45668</v>
      </c>
      <c r="AG1289" t="s">
        <v>810</v>
      </c>
      <c r="AH1289">
        <v>2.730556</v>
      </c>
      <c r="AI1289">
        <v>2.60441856666109</v>
      </c>
      <c r="AJ1289">
        <v>8.1908619999999992</v>
      </c>
      <c r="AK1289">
        <v>3.2777223441137502</v>
      </c>
      <c r="AL1289">
        <v>74</v>
      </c>
      <c r="AM1289">
        <v>58</v>
      </c>
      <c r="AN1289">
        <v>2.7</v>
      </c>
      <c r="AO1289" t="s">
        <v>11991</v>
      </c>
      <c r="AP1289">
        <v>1</v>
      </c>
      <c r="AQ1289">
        <v>4</v>
      </c>
      <c r="AR1289">
        <v>30.7323253040128</v>
      </c>
      <c r="AS1289">
        <v>-4.7123708648964403E-2</v>
      </c>
      <c r="AT1289">
        <v>-0.115843399248603</v>
      </c>
      <c r="AU1289">
        <v>0.15442445720381601</v>
      </c>
      <c r="AV1289">
        <v>1.16741632130217</v>
      </c>
    </row>
    <row r="1290" spans="1:48" x14ac:dyDescent="0.25">
      <c r="A1290" t="s">
        <v>15121</v>
      </c>
      <c r="B1290" s="6">
        <v>44664</v>
      </c>
      <c r="C1290" t="s">
        <v>15122</v>
      </c>
      <c r="D1290" t="s">
        <v>212</v>
      </c>
      <c r="E1290">
        <v>200000000</v>
      </c>
      <c r="F1290">
        <v>184362500</v>
      </c>
      <c r="G1290">
        <v>6.8312304358261397E-2</v>
      </c>
      <c r="H1290">
        <v>9.4499999999999993</v>
      </c>
      <c r="I1290">
        <v>7.8433099999999998</v>
      </c>
      <c r="J1290">
        <v>5.0752490000000003</v>
      </c>
      <c r="K1290">
        <v>5.0752490000000003</v>
      </c>
      <c r="L1290">
        <v>238.14160000000001</v>
      </c>
      <c r="M1290">
        <v>239</v>
      </c>
      <c r="N1290">
        <v>7.8164340000000001</v>
      </c>
      <c r="O1290">
        <v>-2.8600000000000798E-2</v>
      </c>
      <c r="P1290">
        <v>-1.1048673176944099</v>
      </c>
      <c r="Q1290">
        <v>-5.7928041497156402</v>
      </c>
      <c r="R1290">
        <v>92.018749999999997</v>
      </c>
      <c r="S1290">
        <v>92.889750000000006</v>
      </c>
      <c r="T1290">
        <v>92.018749999999997</v>
      </c>
      <c r="U1290">
        <v>92.889750000000006</v>
      </c>
      <c r="V1290" t="s">
        <v>11987</v>
      </c>
      <c r="W1290" t="s">
        <v>4748</v>
      </c>
      <c r="X1290" t="s">
        <v>3050</v>
      </c>
      <c r="Y1290" t="s">
        <v>12104</v>
      </c>
      <c r="Z1290" t="s">
        <v>11838</v>
      </c>
      <c r="AA1290" t="s">
        <v>256</v>
      </c>
      <c r="AB1290" t="s">
        <v>11990</v>
      </c>
      <c r="AC1290">
        <v>92.181250000000006</v>
      </c>
      <c r="AD1290">
        <v>0.16250000000000001</v>
      </c>
      <c r="AE1290" s="6">
        <v>44285</v>
      </c>
      <c r="AF1290" s="6">
        <v>48121</v>
      </c>
      <c r="AG1290" t="s">
        <v>810</v>
      </c>
      <c r="AH1290">
        <v>4.45</v>
      </c>
      <c r="AI1290">
        <v>4.0761837807640404</v>
      </c>
      <c r="AJ1290">
        <v>19.574708999999999</v>
      </c>
      <c r="AK1290">
        <v>5.0537636720377996</v>
      </c>
      <c r="AL1290">
        <v>242</v>
      </c>
      <c r="AM1290">
        <v>234</v>
      </c>
      <c r="AN1290">
        <v>3.25</v>
      </c>
      <c r="AO1290" t="s">
        <v>11991</v>
      </c>
      <c r="AP1290">
        <v>1</v>
      </c>
      <c r="AQ1290">
        <v>4</v>
      </c>
      <c r="AR1290">
        <v>30.7323253040128</v>
      </c>
      <c r="AS1290">
        <v>-4.7123708648964403E-2</v>
      </c>
      <c r="AT1290">
        <v>-0.115843399248603</v>
      </c>
      <c r="AU1290">
        <v>0.15442445720381601</v>
      </c>
      <c r="AV1290">
        <v>1.16741632130217</v>
      </c>
    </row>
    <row r="1291" spans="1:48" x14ac:dyDescent="0.25">
      <c r="A1291" t="s">
        <v>15123</v>
      </c>
      <c r="B1291" s="6">
        <v>44664</v>
      </c>
      <c r="C1291" t="s">
        <v>15124</v>
      </c>
      <c r="D1291" t="s">
        <v>212</v>
      </c>
      <c r="E1291">
        <v>340000000</v>
      </c>
      <c r="F1291">
        <v>317759984.60000002</v>
      </c>
      <c r="G1291">
        <v>0.11774041239878801</v>
      </c>
      <c r="H1291">
        <v>8.2027780000000003</v>
      </c>
      <c r="I1291">
        <v>2.9944820000000001</v>
      </c>
      <c r="J1291">
        <v>5.5860560000000001</v>
      </c>
      <c r="K1291">
        <v>5.5860560000000001</v>
      </c>
      <c r="L1291">
        <v>288.80650000000003</v>
      </c>
      <c r="M1291">
        <v>289</v>
      </c>
      <c r="N1291">
        <v>6.7953929999999998</v>
      </c>
      <c r="O1291">
        <v>-0.51659999999999995</v>
      </c>
      <c r="P1291">
        <v>-1.0046615365660201</v>
      </c>
      <c r="Q1291">
        <v>-5.4309799436400796</v>
      </c>
      <c r="R1291">
        <v>92.53</v>
      </c>
      <c r="S1291">
        <v>93.53</v>
      </c>
      <c r="T1291">
        <v>92.53</v>
      </c>
      <c r="U1291">
        <v>93.53</v>
      </c>
      <c r="V1291" t="s">
        <v>11987</v>
      </c>
      <c r="W1291" t="s">
        <v>4746</v>
      </c>
      <c r="X1291" t="s">
        <v>3050</v>
      </c>
      <c r="Y1291" t="s">
        <v>12104</v>
      </c>
      <c r="Z1291" t="s">
        <v>11838</v>
      </c>
      <c r="AA1291" t="s">
        <v>256</v>
      </c>
      <c r="AB1291" t="s">
        <v>11990</v>
      </c>
      <c r="AC1291">
        <v>93.458819000000005</v>
      </c>
      <c r="AD1291">
        <v>0.92881899999999995</v>
      </c>
      <c r="AE1291" s="6">
        <v>44013</v>
      </c>
      <c r="AF1291" s="6">
        <v>47665</v>
      </c>
      <c r="AG1291" t="s">
        <v>810</v>
      </c>
      <c r="AH1291">
        <v>3.2027779999999999</v>
      </c>
      <c r="AI1291">
        <v>2.9732445686461801</v>
      </c>
      <c r="AJ1291">
        <v>10.629296999999999</v>
      </c>
      <c r="AK1291">
        <v>5.3481879246082</v>
      </c>
      <c r="AL1291">
        <v>277</v>
      </c>
      <c r="AM1291">
        <v>264</v>
      </c>
      <c r="AN1291">
        <v>3.125</v>
      </c>
      <c r="AO1291" t="s">
        <v>11991</v>
      </c>
      <c r="AP1291">
        <v>1</v>
      </c>
      <c r="AQ1291">
        <v>4</v>
      </c>
      <c r="AR1291">
        <v>30.7323253040128</v>
      </c>
      <c r="AS1291">
        <v>-4.7123708648964403E-2</v>
      </c>
      <c r="AT1291">
        <v>-0.115843399248603</v>
      </c>
      <c r="AU1291">
        <v>0.15442445720381601</v>
      </c>
      <c r="AV1291">
        <v>1.16741632130217</v>
      </c>
    </row>
    <row r="1292" spans="1:48" x14ac:dyDescent="0.25">
      <c r="A1292" t="s">
        <v>15125</v>
      </c>
      <c r="B1292" s="6">
        <v>44664</v>
      </c>
      <c r="C1292" t="s">
        <v>15126</v>
      </c>
      <c r="D1292" t="s">
        <v>212</v>
      </c>
      <c r="E1292">
        <v>286520400</v>
      </c>
      <c r="F1292">
        <v>290641119.19999999</v>
      </c>
      <c r="G1292">
        <v>0.107691990474873</v>
      </c>
      <c r="H1292">
        <v>0.95277800000000001</v>
      </c>
      <c r="I1292">
        <v>0.93810899999999997</v>
      </c>
      <c r="J1292">
        <v>2.2619280000000002</v>
      </c>
      <c r="K1292">
        <v>2.2619280000000002</v>
      </c>
      <c r="L1292">
        <v>64.328400000000002</v>
      </c>
      <c r="M1292">
        <v>61</v>
      </c>
      <c r="N1292">
        <v>0.93190899999999999</v>
      </c>
      <c r="O1292">
        <v>4.6600000000007698E-2</v>
      </c>
      <c r="P1292">
        <v>0.16319940136533201</v>
      </c>
      <c r="Q1292">
        <v>-0.91592215111499997</v>
      </c>
      <c r="R1292">
        <v>101.2375</v>
      </c>
      <c r="S1292">
        <v>101.8625</v>
      </c>
      <c r="T1292">
        <v>101.2375</v>
      </c>
      <c r="U1292">
        <v>101.8625</v>
      </c>
      <c r="V1292" t="s">
        <v>11987</v>
      </c>
      <c r="W1292" t="s">
        <v>4752</v>
      </c>
      <c r="X1292" t="s">
        <v>3050</v>
      </c>
      <c r="Y1292" t="s">
        <v>12104</v>
      </c>
      <c r="Z1292" t="s">
        <v>11819</v>
      </c>
      <c r="AA1292" t="s">
        <v>343</v>
      </c>
      <c r="AB1292" t="s">
        <v>11990</v>
      </c>
      <c r="AC1292">
        <v>101.438194</v>
      </c>
      <c r="AD1292">
        <v>0.20069400000000001</v>
      </c>
      <c r="AE1292" s="6">
        <v>41365</v>
      </c>
      <c r="AF1292" s="6">
        <v>45017</v>
      </c>
      <c r="AG1292" t="s">
        <v>810</v>
      </c>
      <c r="AH1292">
        <v>0.95277800000000001</v>
      </c>
      <c r="AI1292">
        <v>0.93810906329674704</v>
      </c>
      <c r="AJ1292">
        <v>1.7913159999999999</v>
      </c>
      <c r="AK1292">
        <v>2.2619280985837</v>
      </c>
      <c r="AL1292">
        <v>61</v>
      </c>
      <c r="AM1292">
        <v>21</v>
      </c>
      <c r="AN1292">
        <v>4.25</v>
      </c>
      <c r="AO1292" t="s">
        <v>11991</v>
      </c>
      <c r="AP1292">
        <v>1</v>
      </c>
      <c r="AQ1292">
        <v>4</v>
      </c>
      <c r="AR1292">
        <v>30.7323253040128</v>
      </c>
      <c r="AS1292">
        <v>-4.7123708648964403E-2</v>
      </c>
      <c r="AT1292">
        <v>-0.115843399248603</v>
      </c>
      <c r="AU1292">
        <v>0.15442445720381601</v>
      </c>
      <c r="AV1292">
        <v>1.16741632130217</v>
      </c>
    </row>
    <row r="1293" spans="1:48" x14ac:dyDescent="0.25">
      <c r="A1293" t="s">
        <v>15127</v>
      </c>
      <c r="B1293" s="6">
        <v>44664</v>
      </c>
      <c r="C1293" t="s">
        <v>15128</v>
      </c>
      <c r="D1293" t="s">
        <v>212</v>
      </c>
      <c r="E1293">
        <v>240000000</v>
      </c>
      <c r="F1293">
        <v>231573333.59999999</v>
      </c>
      <c r="G1293">
        <v>8.5805454179349996E-2</v>
      </c>
      <c r="H1293">
        <v>4.4611109999999998</v>
      </c>
      <c r="I1293">
        <v>4.1169399999999996</v>
      </c>
      <c r="J1293">
        <v>3.9562200000000001</v>
      </c>
      <c r="K1293">
        <v>3.9562200000000001</v>
      </c>
      <c r="L1293">
        <v>132.9853</v>
      </c>
      <c r="M1293">
        <v>132</v>
      </c>
      <c r="N1293">
        <v>4.0959979999999998</v>
      </c>
      <c r="O1293">
        <v>0.33000000000000801</v>
      </c>
      <c r="P1293">
        <v>-2.2464222216905498</v>
      </c>
      <c r="Q1293">
        <v>-4.5359409380169398</v>
      </c>
      <c r="R1293">
        <v>96.362499999999997</v>
      </c>
      <c r="S1293">
        <v>97.136499999999998</v>
      </c>
      <c r="T1293">
        <v>96.362499999999997</v>
      </c>
      <c r="U1293">
        <v>97.136499999999998</v>
      </c>
      <c r="V1293" t="s">
        <v>11987</v>
      </c>
      <c r="W1293" t="s">
        <v>4870</v>
      </c>
      <c r="X1293" t="s">
        <v>3050</v>
      </c>
      <c r="Y1293" t="s">
        <v>12104</v>
      </c>
      <c r="Z1293" t="s">
        <v>11838</v>
      </c>
      <c r="AA1293" t="s">
        <v>343</v>
      </c>
      <c r="AB1293" t="s">
        <v>11990</v>
      </c>
      <c r="AC1293">
        <v>96.488889</v>
      </c>
      <c r="AD1293">
        <v>0.126389</v>
      </c>
      <c r="AE1293" s="6">
        <v>43742</v>
      </c>
      <c r="AF1293" s="6">
        <v>46299</v>
      </c>
      <c r="AG1293" t="s">
        <v>868</v>
      </c>
      <c r="AH1293">
        <v>4.4611109999999998</v>
      </c>
      <c r="AI1293">
        <v>4.1169399651838399</v>
      </c>
      <c r="AJ1293">
        <v>19.727889000000001</v>
      </c>
      <c r="AK1293">
        <v>3.9562196351481398</v>
      </c>
      <c r="AL1293">
        <v>132</v>
      </c>
      <c r="AM1293">
        <v>125</v>
      </c>
      <c r="AN1293">
        <v>3.25</v>
      </c>
      <c r="AO1293" t="s">
        <v>11991</v>
      </c>
      <c r="AP1293">
        <v>1</v>
      </c>
      <c r="AQ1293">
        <v>3</v>
      </c>
      <c r="AR1293">
        <v>47.719497687099803</v>
      </c>
      <c r="AS1293">
        <v>2.0177398802992699E-2</v>
      </c>
      <c r="AT1293">
        <v>-9.8931635157519696E-2</v>
      </c>
      <c r="AU1293">
        <v>2.1125161241066299E-2</v>
      </c>
      <c r="AV1293">
        <v>-0.59045998642590503</v>
      </c>
    </row>
    <row r="1294" spans="1:48" x14ac:dyDescent="0.25">
      <c r="A1294" t="s">
        <v>15129</v>
      </c>
      <c r="B1294" s="6">
        <v>44664</v>
      </c>
      <c r="C1294" t="s">
        <v>15130</v>
      </c>
      <c r="D1294" t="s">
        <v>212</v>
      </c>
      <c r="E1294">
        <v>290937000</v>
      </c>
      <c r="F1294">
        <v>293573616.60000002</v>
      </c>
      <c r="G1294">
        <v>0.10877857615389799</v>
      </c>
      <c r="H1294">
        <v>0.75</v>
      </c>
      <c r="I1294">
        <v>0.74219900000000005</v>
      </c>
      <c r="J1294">
        <v>2.440871</v>
      </c>
      <c r="K1294">
        <v>2.440871</v>
      </c>
      <c r="L1294">
        <v>102.9871</v>
      </c>
      <c r="M1294">
        <v>92</v>
      </c>
      <c r="N1294">
        <v>0.73278100000000002</v>
      </c>
      <c r="O1294">
        <v>0.111599999999989</v>
      </c>
      <c r="P1294">
        <v>-0.10518462468760401</v>
      </c>
      <c r="Q1294">
        <v>-0.229257268494065</v>
      </c>
      <c r="R1294">
        <v>100.0625</v>
      </c>
      <c r="S1294">
        <v>100.6875</v>
      </c>
      <c r="T1294">
        <v>100.0625</v>
      </c>
      <c r="U1294">
        <v>100.6875</v>
      </c>
      <c r="V1294" t="s">
        <v>11987</v>
      </c>
      <c r="W1294" t="s">
        <v>4866</v>
      </c>
      <c r="X1294" t="s">
        <v>3050</v>
      </c>
      <c r="Y1294" t="s">
        <v>12104</v>
      </c>
      <c r="Z1294" t="s">
        <v>11839</v>
      </c>
      <c r="AA1294" t="s">
        <v>343</v>
      </c>
      <c r="AB1294" t="s">
        <v>11990</v>
      </c>
      <c r="AC1294">
        <v>100.90625</v>
      </c>
      <c r="AD1294">
        <v>0.84375</v>
      </c>
      <c r="AE1294" s="6">
        <v>43118</v>
      </c>
      <c r="AF1294" s="6">
        <v>44944</v>
      </c>
      <c r="AG1294" t="s">
        <v>868</v>
      </c>
      <c r="AH1294">
        <v>0.5</v>
      </c>
      <c r="AI1294">
        <v>0.49915289827666998</v>
      </c>
      <c r="AJ1294">
        <v>0.36885800000000002</v>
      </c>
      <c r="AK1294">
        <v>1.9863027611302699</v>
      </c>
      <c r="AL1294">
        <v>82</v>
      </c>
      <c r="AM1294">
        <v>49</v>
      </c>
      <c r="AN1294">
        <v>3.375</v>
      </c>
      <c r="AO1294" t="s">
        <v>11991</v>
      </c>
      <c r="AP1294">
        <v>1</v>
      </c>
      <c r="AQ1294">
        <v>3</v>
      </c>
      <c r="AR1294">
        <v>47.719497687099803</v>
      </c>
      <c r="AS1294">
        <v>2.0177398802992699E-2</v>
      </c>
      <c r="AT1294">
        <v>-9.8931635157519696E-2</v>
      </c>
      <c r="AU1294">
        <v>2.1125161241066299E-2</v>
      </c>
      <c r="AV1294">
        <v>-0.59045998642590503</v>
      </c>
    </row>
    <row r="1295" spans="1:48" x14ac:dyDescent="0.25">
      <c r="A1295" t="s">
        <v>15131</v>
      </c>
      <c r="B1295" s="6">
        <v>44664</v>
      </c>
      <c r="C1295" t="s">
        <v>15132</v>
      </c>
      <c r="D1295" t="s">
        <v>212</v>
      </c>
      <c r="E1295">
        <v>180000000</v>
      </c>
      <c r="F1295">
        <v>172808749.80000001</v>
      </c>
      <c r="G1295">
        <v>6.4031264015774594E-2</v>
      </c>
      <c r="H1295">
        <v>8.2222220000000004</v>
      </c>
      <c r="I1295">
        <v>6.7149960000000002</v>
      </c>
      <c r="J1295">
        <v>5.4345860000000004</v>
      </c>
      <c r="K1295">
        <v>5.4345860000000004</v>
      </c>
      <c r="L1295">
        <v>273.666</v>
      </c>
      <c r="M1295">
        <v>274</v>
      </c>
      <c r="N1295">
        <v>6.6863960000000002</v>
      </c>
      <c r="O1295">
        <v>0.209499999999995</v>
      </c>
      <c r="P1295">
        <v>-0.99969165804297799</v>
      </c>
      <c r="Q1295">
        <v>-3.4856498993975902</v>
      </c>
      <c r="R1295">
        <v>94.893749999999997</v>
      </c>
      <c r="S1295">
        <v>95.973749999999995</v>
      </c>
      <c r="T1295">
        <v>94.893749999999997</v>
      </c>
      <c r="U1295">
        <v>95.973749999999995</v>
      </c>
      <c r="V1295" t="s">
        <v>11987</v>
      </c>
      <c r="W1295" t="s">
        <v>4877</v>
      </c>
      <c r="X1295" t="s">
        <v>3050</v>
      </c>
      <c r="Y1295" t="s">
        <v>12104</v>
      </c>
      <c r="Z1295" t="s">
        <v>11847</v>
      </c>
      <c r="AA1295" t="s">
        <v>256</v>
      </c>
      <c r="AB1295" t="s">
        <v>753</v>
      </c>
      <c r="AC1295">
        <v>96.004861000000005</v>
      </c>
      <c r="AD1295">
        <v>1.111111</v>
      </c>
      <c r="AE1295" s="6">
        <v>44020</v>
      </c>
      <c r="AF1295" s="6">
        <v>47672</v>
      </c>
      <c r="AG1295" t="s">
        <v>868</v>
      </c>
      <c r="AH1295">
        <v>3.2222219999999999</v>
      </c>
      <c r="AI1295">
        <v>2.9521685840500802</v>
      </c>
      <c r="AJ1295">
        <v>10.595169</v>
      </c>
      <c r="AK1295">
        <v>5.3752938982349496</v>
      </c>
      <c r="AL1295">
        <v>280</v>
      </c>
      <c r="AM1295">
        <v>267</v>
      </c>
      <c r="AN1295">
        <v>4</v>
      </c>
      <c r="AO1295" t="s">
        <v>11991</v>
      </c>
      <c r="AP1295">
        <v>1</v>
      </c>
      <c r="AQ1295">
        <v>3</v>
      </c>
      <c r="AR1295">
        <v>47.719497687099803</v>
      </c>
      <c r="AS1295">
        <v>2.0177398802992699E-2</v>
      </c>
      <c r="AT1295">
        <v>-9.8931635157519696E-2</v>
      </c>
      <c r="AU1295">
        <v>2.1125161241066299E-2</v>
      </c>
      <c r="AV1295">
        <v>-0.59045998642590503</v>
      </c>
    </row>
    <row r="1296" spans="1:48" x14ac:dyDescent="0.25">
      <c r="A1296" t="s">
        <v>15133</v>
      </c>
      <c r="B1296" s="6">
        <v>44664</v>
      </c>
      <c r="C1296" t="s">
        <v>15134</v>
      </c>
      <c r="D1296" t="s">
        <v>212</v>
      </c>
      <c r="E1296">
        <v>180000000</v>
      </c>
      <c r="F1296">
        <v>183660625.80000001</v>
      </c>
      <c r="G1296">
        <v>6.8052237132162796E-2</v>
      </c>
      <c r="H1296">
        <v>6.9194440000000004</v>
      </c>
      <c r="I1296">
        <v>1.8196639999999999</v>
      </c>
      <c r="J1296">
        <v>7.4809590000000004</v>
      </c>
      <c r="K1296">
        <v>7.4809590000000004</v>
      </c>
      <c r="L1296">
        <v>478.10939999999999</v>
      </c>
      <c r="M1296">
        <v>480</v>
      </c>
      <c r="N1296">
        <v>5.2765899999999997</v>
      </c>
      <c r="O1296">
        <v>0.23809999999999601</v>
      </c>
      <c r="P1296">
        <v>-0.74041684216051795</v>
      </c>
      <c r="Q1296">
        <v>-1.76703629424296</v>
      </c>
      <c r="R1296">
        <v>101.5</v>
      </c>
      <c r="S1296">
        <v>102.5</v>
      </c>
      <c r="T1296">
        <v>101.5</v>
      </c>
      <c r="U1296">
        <v>102.5</v>
      </c>
      <c r="V1296" t="s">
        <v>11987</v>
      </c>
      <c r="W1296" t="s">
        <v>4872</v>
      </c>
      <c r="X1296" t="s">
        <v>3050</v>
      </c>
      <c r="Y1296" t="s">
        <v>12104</v>
      </c>
      <c r="Z1296" t="s">
        <v>11847</v>
      </c>
      <c r="AA1296" t="s">
        <v>256</v>
      </c>
      <c r="AB1296" t="s">
        <v>753</v>
      </c>
      <c r="AC1296">
        <v>102.033681</v>
      </c>
      <c r="AD1296">
        <v>0.53368099999999996</v>
      </c>
      <c r="AE1296" s="6">
        <v>41716</v>
      </c>
      <c r="AF1296" s="6">
        <v>47196</v>
      </c>
      <c r="AG1296" t="s">
        <v>868</v>
      </c>
      <c r="AH1296">
        <v>1.9194439999999999</v>
      </c>
      <c r="AI1296">
        <v>1.78563092691437</v>
      </c>
      <c r="AJ1296">
        <v>4.2679280000000004</v>
      </c>
      <c r="AK1296">
        <v>5.2358369676657697</v>
      </c>
      <c r="AL1296">
        <v>295</v>
      </c>
      <c r="AM1296">
        <v>267</v>
      </c>
      <c r="AN1296">
        <v>6.625</v>
      </c>
      <c r="AO1296" t="s">
        <v>11991</v>
      </c>
      <c r="AP1296">
        <v>1</v>
      </c>
      <c r="AQ1296">
        <v>3</v>
      </c>
      <c r="AR1296">
        <v>47.719497687099803</v>
      </c>
      <c r="AS1296">
        <v>2.0177398802992699E-2</v>
      </c>
      <c r="AT1296">
        <v>-9.8931635157519696E-2</v>
      </c>
      <c r="AU1296">
        <v>2.1125161241066299E-2</v>
      </c>
      <c r="AV1296">
        <v>-0.59045998642590503</v>
      </c>
    </row>
    <row r="1297" spans="1:48" x14ac:dyDescent="0.25">
      <c r="A1297" t="s">
        <v>15135</v>
      </c>
      <c r="B1297" s="6">
        <v>44664</v>
      </c>
      <c r="C1297" t="s">
        <v>15136</v>
      </c>
      <c r="D1297" t="s">
        <v>237</v>
      </c>
      <c r="E1297">
        <v>390000000</v>
      </c>
      <c r="F1297">
        <v>380046876.30000001</v>
      </c>
      <c r="G1297">
        <v>0.1408197322352</v>
      </c>
      <c r="H1297">
        <v>5.3277780000000003</v>
      </c>
      <c r="I1297">
        <v>4.7068300000000001</v>
      </c>
      <c r="J1297">
        <v>4.6039490000000001</v>
      </c>
      <c r="K1297">
        <v>4.6039490000000001</v>
      </c>
      <c r="L1297">
        <v>194.62629999999999</v>
      </c>
      <c r="M1297">
        <v>195</v>
      </c>
      <c r="N1297">
        <v>4.6860850000000003</v>
      </c>
      <c r="O1297">
        <v>-0.40029999999999699</v>
      </c>
      <c r="P1297">
        <v>-2.7101778417841702</v>
      </c>
      <c r="Q1297">
        <v>-5.5551485929791804</v>
      </c>
      <c r="R1297">
        <v>96.737499999999997</v>
      </c>
      <c r="S1297">
        <v>97.754499999999993</v>
      </c>
      <c r="T1297">
        <v>96.737499999999997</v>
      </c>
      <c r="U1297">
        <v>97.754499999999993</v>
      </c>
      <c r="V1297" t="s">
        <v>11987</v>
      </c>
      <c r="W1297" t="s">
        <v>7148</v>
      </c>
      <c r="X1297" t="s">
        <v>3050</v>
      </c>
      <c r="Y1297" t="s">
        <v>12104</v>
      </c>
      <c r="Z1297" t="s">
        <v>11839</v>
      </c>
      <c r="AA1297" t="s">
        <v>256</v>
      </c>
      <c r="AB1297" t="s">
        <v>11990</v>
      </c>
      <c r="AC1297">
        <v>97.447917000000004</v>
      </c>
      <c r="AD1297">
        <v>0.71041699999999997</v>
      </c>
      <c r="AE1297" s="6">
        <v>42963</v>
      </c>
      <c r="AF1297" s="6">
        <v>46615</v>
      </c>
      <c r="AG1297" t="s">
        <v>3669</v>
      </c>
      <c r="AH1297">
        <v>5.3277780000000003</v>
      </c>
      <c r="AI1297">
        <v>4.7068297510835597</v>
      </c>
      <c r="AJ1297">
        <v>26.009516999999999</v>
      </c>
      <c r="AK1297">
        <v>4.6039492959267996</v>
      </c>
      <c r="AL1297">
        <v>195</v>
      </c>
      <c r="AM1297">
        <v>190</v>
      </c>
      <c r="AN1297">
        <v>4.125</v>
      </c>
      <c r="AO1297" t="s">
        <v>11991</v>
      </c>
      <c r="AP1297">
        <v>1</v>
      </c>
      <c r="AQ1297">
        <v>3</v>
      </c>
      <c r="AR1297">
        <v>53.880229616523401</v>
      </c>
      <c r="AS1297">
        <v>-9.6324471172763895E-2</v>
      </c>
      <c r="AT1297">
        <v>-2.55733298651809</v>
      </c>
      <c r="AU1297">
        <v>-0.95849511037380997</v>
      </c>
      <c r="AV1297">
        <v>-6.1877903098134102</v>
      </c>
    </row>
    <row r="1298" spans="1:48" x14ac:dyDescent="0.25">
      <c r="A1298" t="s">
        <v>17809</v>
      </c>
      <c r="B1298" s="6">
        <v>44664</v>
      </c>
      <c r="C1298" t="s">
        <v>17810</v>
      </c>
      <c r="D1298" t="s">
        <v>266</v>
      </c>
      <c r="E1298">
        <v>330000000</v>
      </c>
      <c r="F1298">
        <v>322537416.30000001</v>
      </c>
      <c r="G1298">
        <v>0.11951060627412199</v>
      </c>
      <c r="H1298">
        <v>4.2638889999999998</v>
      </c>
      <c r="I1298">
        <v>3.704145</v>
      </c>
      <c r="J1298">
        <v>6.1894640000000001</v>
      </c>
      <c r="K1298">
        <v>6.1894640000000001</v>
      </c>
      <c r="L1298">
        <v>357.13810000000001</v>
      </c>
      <c r="M1298">
        <v>357</v>
      </c>
      <c r="N1298">
        <v>3.686909</v>
      </c>
      <c r="O1298">
        <v>-8.1900000000001402E-2</v>
      </c>
      <c r="P1298">
        <v>-1.9338216386518601</v>
      </c>
      <c r="Q1298">
        <v>0.59897414825400497</v>
      </c>
      <c r="R1298">
        <v>96.44</v>
      </c>
      <c r="S1298">
        <v>97.44</v>
      </c>
      <c r="T1298">
        <v>96.44</v>
      </c>
      <c r="U1298">
        <v>97.44</v>
      </c>
      <c r="V1298" t="s">
        <v>11987</v>
      </c>
      <c r="W1298" t="s">
        <v>17444</v>
      </c>
      <c r="X1298" t="s">
        <v>3050</v>
      </c>
      <c r="Y1298" t="s">
        <v>12104</v>
      </c>
      <c r="Z1298" t="s">
        <v>11839</v>
      </c>
      <c r="AA1298" t="s">
        <v>248</v>
      </c>
      <c r="AB1298" t="s">
        <v>11815</v>
      </c>
      <c r="AC1298">
        <v>97.738611000000006</v>
      </c>
      <c r="AD1298">
        <v>1.298611</v>
      </c>
      <c r="AE1298" s="6">
        <v>44400</v>
      </c>
      <c r="AF1298" s="6">
        <v>46226</v>
      </c>
      <c r="AG1298" t="s">
        <v>17424</v>
      </c>
      <c r="AH1298">
        <v>4.2638889999999998</v>
      </c>
      <c r="AI1298">
        <v>3.7041445016618502</v>
      </c>
      <c r="AJ1298">
        <v>16.646440999999999</v>
      </c>
      <c r="AK1298">
        <v>6.1894635125013</v>
      </c>
      <c r="AL1298">
        <v>357</v>
      </c>
      <c r="AM1298">
        <v>349</v>
      </c>
      <c r="AN1298">
        <v>5.5</v>
      </c>
      <c r="AO1298" t="s">
        <v>11991</v>
      </c>
      <c r="AP1298">
        <v>1</v>
      </c>
      <c r="AQ1298">
        <v>3</v>
      </c>
      <c r="AR1298">
        <v>43.176647367084897</v>
      </c>
      <c r="AS1298">
        <v>-0.31762917750061997</v>
      </c>
      <c r="AT1298">
        <v>-5.8852957289973302</v>
      </c>
      <c r="AU1298">
        <v>-2.8636365257584502</v>
      </c>
      <c r="AV1298">
        <v>-5.3660479882171099</v>
      </c>
    </row>
    <row r="1299" spans="1:48" x14ac:dyDescent="0.25">
      <c r="A1299" t="s">
        <v>15137</v>
      </c>
      <c r="B1299" s="6">
        <v>44664</v>
      </c>
      <c r="C1299" t="s">
        <v>15138</v>
      </c>
      <c r="D1299" t="s">
        <v>280</v>
      </c>
      <c r="E1299">
        <v>140000000</v>
      </c>
      <c r="F1299">
        <v>132370000</v>
      </c>
      <c r="G1299">
        <v>4.9047391567716099E-2</v>
      </c>
      <c r="H1299">
        <v>4.7916670000000003</v>
      </c>
      <c r="I1299">
        <v>4.0359290000000003</v>
      </c>
      <c r="J1299">
        <v>7.3355430000000004</v>
      </c>
      <c r="K1299">
        <v>7.3355430000000004</v>
      </c>
      <c r="L1299">
        <v>469.52929999999998</v>
      </c>
      <c r="M1299">
        <v>471</v>
      </c>
      <c r="N1299">
        <v>4.0131259999999997</v>
      </c>
      <c r="O1299">
        <v>-0.193500000000002</v>
      </c>
      <c r="P1299">
        <v>-0.34693108780895399</v>
      </c>
      <c r="Q1299">
        <v>-7.8820172811098104</v>
      </c>
      <c r="R1299">
        <v>93.3</v>
      </c>
      <c r="S1299">
        <v>94.671999999999997</v>
      </c>
      <c r="T1299">
        <v>93.3</v>
      </c>
      <c r="U1299">
        <v>94.671999999999997</v>
      </c>
      <c r="V1299" t="s">
        <v>11987</v>
      </c>
      <c r="W1299" t="s">
        <v>10720</v>
      </c>
      <c r="X1299" t="s">
        <v>3050</v>
      </c>
      <c r="Y1299" t="s">
        <v>12104</v>
      </c>
      <c r="Z1299" t="s">
        <v>11839</v>
      </c>
      <c r="AA1299" t="s">
        <v>396</v>
      </c>
      <c r="AB1299" t="s">
        <v>753</v>
      </c>
      <c r="AC1299">
        <v>94.55</v>
      </c>
      <c r="AD1299">
        <v>1.25</v>
      </c>
      <c r="AE1299" s="6">
        <v>43864</v>
      </c>
      <c r="AF1299" s="6">
        <v>46421</v>
      </c>
      <c r="AG1299" t="s">
        <v>1183</v>
      </c>
      <c r="AH1299">
        <v>4.7916670000000003</v>
      </c>
      <c r="AI1299">
        <v>4.0359293235456599</v>
      </c>
      <c r="AJ1299">
        <v>19.823067000000002</v>
      </c>
      <c r="AK1299">
        <v>7.3355426656552902</v>
      </c>
      <c r="AL1299">
        <v>471</v>
      </c>
      <c r="AM1299">
        <v>463</v>
      </c>
      <c r="AN1299">
        <v>6</v>
      </c>
      <c r="AO1299" t="s">
        <v>11991</v>
      </c>
      <c r="AP1299">
        <v>1</v>
      </c>
      <c r="AQ1299">
        <v>4</v>
      </c>
      <c r="AR1299">
        <v>36.313437626565303</v>
      </c>
      <c r="AS1299">
        <v>4.3918822870331498E-2</v>
      </c>
      <c r="AT1299">
        <v>0.41904273007466403</v>
      </c>
      <c r="AU1299">
        <v>0.24312282267406701</v>
      </c>
      <c r="AV1299">
        <v>0.58843651782501605</v>
      </c>
    </row>
    <row r="1300" spans="1:48" x14ac:dyDescent="0.25">
      <c r="A1300" t="s">
        <v>15139</v>
      </c>
      <c r="B1300" s="6">
        <v>44664</v>
      </c>
      <c r="C1300" t="s">
        <v>15140</v>
      </c>
      <c r="D1300" t="s">
        <v>212</v>
      </c>
      <c r="E1300">
        <v>300000000</v>
      </c>
      <c r="F1300">
        <v>287772918</v>
      </c>
      <c r="G1300">
        <v>0.10662922861471801</v>
      </c>
      <c r="H1300">
        <v>3.1638890000000002</v>
      </c>
      <c r="I1300">
        <v>2.9738730000000002</v>
      </c>
      <c r="J1300">
        <v>4.1537329999999999</v>
      </c>
      <c r="K1300">
        <v>4.1537329999999999</v>
      </c>
      <c r="L1300">
        <v>158.18499999999901</v>
      </c>
      <c r="M1300">
        <v>157</v>
      </c>
      <c r="N1300">
        <v>2.9584229999999998</v>
      </c>
      <c r="O1300">
        <v>-8.2800000000004995E-2</v>
      </c>
      <c r="P1300">
        <v>-0.86353534414307298</v>
      </c>
      <c r="Q1300">
        <v>-5.3696335829419599</v>
      </c>
      <c r="R1300">
        <v>95</v>
      </c>
      <c r="S1300">
        <v>95.875</v>
      </c>
      <c r="T1300">
        <v>95</v>
      </c>
      <c r="U1300">
        <v>95.875</v>
      </c>
      <c r="V1300" t="s">
        <v>11987</v>
      </c>
      <c r="W1300" t="s">
        <v>4631</v>
      </c>
      <c r="X1300" t="s">
        <v>3050</v>
      </c>
      <c r="Y1300" t="s">
        <v>12104</v>
      </c>
      <c r="Z1300" t="s">
        <v>11819</v>
      </c>
      <c r="AA1300" t="s">
        <v>11839</v>
      </c>
      <c r="AB1300" t="s">
        <v>11990</v>
      </c>
      <c r="AC1300">
        <v>95.924306000000001</v>
      </c>
      <c r="AD1300">
        <v>0.92430599999999996</v>
      </c>
      <c r="AE1300" s="6">
        <v>43999</v>
      </c>
      <c r="AF1300" s="6">
        <v>45825</v>
      </c>
      <c r="AG1300" t="s">
        <v>749</v>
      </c>
      <c r="AH1300">
        <v>3.1638890000000002</v>
      </c>
      <c r="AI1300">
        <v>2.9738731637964801</v>
      </c>
      <c r="AJ1300">
        <v>10.621245</v>
      </c>
      <c r="AK1300">
        <v>4.1537334761220199</v>
      </c>
      <c r="AL1300">
        <v>157</v>
      </c>
      <c r="AM1300">
        <v>145</v>
      </c>
      <c r="AN1300">
        <v>2.75</v>
      </c>
      <c r="AO1300" t="s">
        <v>11991</v>
      </c>
      <c r="AP1300">
        <v>1</v>
      </c>
      <c r="AQ1300">
        <v>3</v>
      </c>
      <c r="AR1300">
        <v>65.238579068001499</v>
      </c>
      <c r="AS1300">
        <v>0.194164501420033</v>
      </c>
      <c r="AT1300">
        <v>4.8542240756998796</v>
      </c>
      <c r="AU1300">
        <v>2.4094999428234498</v>
      </c>
      <c r="AV1300">
        <v>12.0960030048566</v>
      </c>
    </row>
    <row r="1301" spans="1:48" x14ac:dyDescent="0.25">
      <c r="A1301" t="s">
        <v>15141</v>
      </c>
      <c r="B1301" s="6">
        <v>44664</v>
      </c>
      <c r="C1301" t="s">
        <v>15142</v>
      </c>
      <c r="D1301" t="s">
        <v>360</v>
      </c>
      <c r="E1301">
        <v>140000000</v>
      </c>
      <c r="F1301">
        <v>140405416.19999999</v>
      </c>
      <c r="G1301">
        <v>5.2024774696604603E-2</v>
      </c>
      <c r="H1301">
        <v>5.9583329999999997</v>
      </c>
      <c r="I1301">
        <v>5.0096069999999999</v>
      </c>
      <c r="J1301">
        <v>5.3921809999999999</v>
      </c>
      <c r="K1301">
        <v>5.3921809999999999</v>
      </c>
      <c r="L1301">
        <v>271.77849999999899</v>
      </c>
      <c r="M1301">
        <v>273</v>
      </c>
      <c r="N1301">
        <v>4.9866910000000004</v>
      </c>
      <c r="O1301">
        <v>1.0085999999999999</v>
      </c>
      <c r="P1301">
        <v>0.254773556935461</v>
      </c>
      <c r="Q1301">
        <v>-1.36224309232075</v>
      </c>
      <c r="R1301">
        <v>100.05</v>
      </c>
      <c r="S1301">
        <v>101.8</v>
      </c>
      <c r="T1301">
        <v>100.05</v>
      </c>
      <c r="U1301">
        <v>101.8</v>
      </c>
      <c r="V1301" t="s">
        <v>11987</v>
      </c>
      <c r="W1301" t="s">
        <v>6956</v>
      </c>
      <c r="X1301" t="s">
        <v>3050</v>
      </c>
      <c r="Y1301" t="s">
        <v>12104</v>
      </c>
      <c r="Z1301" t="s">
        <v>11847</v>
      </c>
      <c r="AA1301" t="s">
        <v>290</v>
      </c>
      <c r="AB1301" t="s">
        <v>753</v>
      </c>
      <c r="AC1301">
        <v>100.28958299999999</v>
      </c>
      <c r="AD1301">
        <v>0.23958299999999999</v>
      </c>
      <c r="AE1301" s="6">
        <v>43193</v>
      </c>
      <c r="AF1301" s="6">
        <v>46846</v>
      </c>
      <c r="AG1301" t="s">
        <v>2164</v>
      </c>
      <c r="AH1301">
        <v>3.9583330000000001</v>
      </c>
      <c r="AI1301">
        <v>3.5163690379983499</v>
      </c>
      <c r="AJ1301">
        <v>15.094134</v>
      </c>
      <c r="AK1301">
        <v>5.2397652898243203</v>
      </c>
      <c r="AL1301">
        <v>263</v>
      </c>
      <c r="AM1301">
        <v>254</v>
      </c>
      <c r="AN1301">
        <v>5.75</v>
      </c>
      <c r="AO1301" t="s">
        <v>11991</v>
      </c>
      <c r="AP1301">
        <v>1</v>
      </c>
      <c r="AQ1301">
        <v>4</v>
      </c>
      <c r="AR1301">
        <v>38.642467782508398</v>
      </c>
      <c r="AS1301">
        <v>2.2940621744744701E-2</v>
      </c>
      <c r="AT1301">
        <v>-3.3643499872084703E-2</v>
      </c>
      <c r="AU1301">
        <v>4.59941677169197E-2</v>
      </c>
      <c r="AV1301">
        <v>-0.43926382712796602</v>
      </c>
    </row>
    <row r="1302" spans="1:48" x14ac:dyDescent="0.25">
      <c r="A1302" t="s">
        <v>15143</v>
      </c>
      <c r="B1302" s="6">
        <v>44664</v>
      </c>
      <c r="C1302" t="s">
        <v>15144</v>
      </c>
      <c r="D1302" t="s">
        <v>223</v>
      </c>
      <c r="E1302">
        <v>229920000</v>
      </c>
      <c r="F1302">
        <v>233773555.19999999</v>
      </c>
      <c r="G1302">
        <v>8.6620707864859897E-2</v>
      </c>
      <c r="H1302">
        <v>4.4096320000000002</v>
      </c>
      <c r="I1302">
        <v>3.6147269999999998</v>
      </c>
      <c r="J1302">
        <v>6.3387019999999996</v>
      </c>
      <c r="K1302">
        <v>6.3387019999999996</v>
      </c>
      <c r="L1302">
        <v>371.44969999999898</v>
      </c>
      <c r="M1302">
        <v>373</v>
      </c>
      <c r="N1302">
        <v>3.596984</v>
      </c>
      <c r="O1302">
        <v>0.37840000000000001</v>
      </c>
      <c r="P1302">
        <v>0.26419587173824799</v>
      </c>
      <c r="Q1302">
        <v>-0.23508355781349799</v>
      </c>
      <c r="R1302">
        <v>99.25</v>
      </c>
      <c r="S1302">
        <v>100.125</v>
      </c>
      <c r="T1302">
        <v>95.081500000000005</v>
      </c>
      <c r="U1302">
        <v>95.919749999999993</v>
      </c>
      <c r="V1302" t="s">
        <v>11987</v>
      </c>
      <c r="W1302" t="s">
        <v>11008</v>
      </c>
      <c r="X1302" t="s">
        <v>3050</v>
      </c>
      <c r="Y1302" t="s">
        <v>12104</v>
      </c>
      <c r="Z1302" t="s">
        <v>11839</v>
      </c>
      <c r="AA1302" t="s">
        <v>268</v>
      </c>
      <c r="AB1302" t="s">
        <v>753</v>
      </c>
      <c r="AC1302">
        <v>97.405647999999999</v>
      </c>
      <c r="AD1302">
        <v>2.4260419999999998</v>
      </c>
      <c r="AE1302" s="6">
        <v>43252</v>
      </c>
      <c r="AF1302" s="6">
        <v>46905</v>
      </c>
      <c r="AG1302" t="s">
        <v>3495</v>
      </c>
      <c r="AH1302">
        <v>4.4096320000000002</v>
      </c>
      <c r="AI1302">
        <v>3.6147265164557498</v>
      </c>
      <c r="AJ1302">
        <v>19.349895</v>
      </c>
      <c r="AK1302">
        <v>6.3387024666814602</v>
      </c>
      <c r="AL1302">
        <v>373</v>
      </c>
      <c r="AM1302">
        <v>366</v>
      </c>
      <c r="AN1302">
        <v>6.375</v>
      </c>
      <c r="AO1302" t="s">
        <v>11991</v>
      </c>
      <c r="AP1302">
        <v>0.95799999999999996</v>
      </c>
      <c r="AQ1302">
        <v>4</v>
      </c>
      <c r="AR1302">
        <v>32.759590930251903</v>
      </c>
      <c r="AS1302">
        <v>-0.101277588147425</v>
      </c>
      <c r="AT1302">
        <v>-2.6368750432672701</v>
      </c>
      <c r="AU1302">
        <v>-1.07503602266883</v>
      </c>
      <c r="AV1302">
        <v>-3.1383737730080901</v>
      </c>
    </row>
    <row r="1303" spans="1:48" x14ac:dyDescent="0.25">
      <c r="A1303" t="s">
        <v>15145</v>
      </c>
      <c r="B1303" s="6">
        <v>44664</v>
      </c>
      <c r="C1303" t="s">
        <v>15146</v>
      </c>
      <c r="D1303" t="s">
        <v>212</v>
      </c>
      <c r="E1303">
        <v>130000000</v>
      </c>
      <c r="F1303">
        <v>118921562.5</v>
      </c>
      <c r="G1303">
        <v>4.4064307938219603E-2</v>
      </c>
      <c r="H1303">
        <v>7.3250000000000002</v>
      </c>
      <c r="I1303">
        <v>6.2146359999999996</v>
      </c>
      <c r="J1303">
        <v>5.2612990000000002</v>
      </c>
      <c r="K1303">
        <v>5.2612990000000002</v>
      </c>
      <c r="L1303">
        <v>256.03820000000002</v>
      </c>
      <c r="M1303">
        <v>256</v>
      </c>
      <c r="N1303">
        <v>6.1853749999999996</v>
      </c>
      <c r="O1303">
        <v>0.48390000000000299</v>
      </c>
      <c r="P1303">
        <v>-1.29032069672518E-2</v>
      </c>
      <c r="Q1303">
        <v>-5.4155320982372999</v>
      </c>
      <c r="R1303">
        <v>90.8</v>
      </c>
      <c r="S1303">
        <v>91.656999999999996</v>
      </c>
      <c r="T1303">
        <v>90.8</v>
      </c>
      <c r="U1303">
        <v>91.656999999999996</v>
      </c>
      <c r="V1303" t="s">
        <v>11987</v>
      </c>
      <c r="W1303" t="s">
        <v>11089</v>
      </c>
      <c r="X1303" t="s">
        <v>3050</v>
      </c>
      <c r="Y1303" t="s">
        <v>12104</v>
      </c>
      <c r="Z1303" t="s">
        <v>11838</v>
      </c>
      <c r="AA1303" t="s">
        <v>11839</v>
      </c>
      <c r="AB1303" t="s">
        <v>11990</v>
      </c>
      <c r="AC1303">
        <v>91.478125000000006</v>
      </c>
      <c r="AD1303">
        <v>0.67812499999999998</v>
      </c>
      <c r="AE1303" s="6">
        <v>43675</v>
      </c>
      <c r="AF1303" s="6">
        <v>47345</v>
      </c>
      <c r="AG1303" t="s">
        <v>3614</v>
      </c>
      <c r="AH1303">
        <v>7.3250000000000002</v>
      </c>
      <c r="AI1303">
        <v>6.2146359018272799</v>
      </c>
      <c r="AJ1303">
        <v>45.384962999999999</v>
      </c>
      <c r="AK1303">
        <v>5.2612988495574502</v>
      </c>
      <c r="AL1303">
        <v>256</v>
      </c>
      <c r="AM1303">
        <v>254</v>
      </c>
      <c r="AN1303">
        <v>3.875</v>
      </c>
      <c r="AO1303" t="s">
        <v>11991</v>
      </c>
      <c r="AP1303">
        <v>1</v>
      </c>
      <c r="AQ1303">
        <v>4</v>
      </c>
      <c r="AR1303">
        <v>33.409204618184098</v>
      </c>
      <c r="AS1303">
        <v>2.56228688378001E-2</v>
      </c>
      <c r="AT1303">
        <v>3.4919856835216402E-2</v>
      </c>
      <c r="AU1303">
        <v>7.0134391554503794E-2</v>
      </c>
      <c r="AV1303">
        <v>-0.198965062801953</v>
      </c>
    </row>
    <row r="1304" spans="1:48" x14ac:dyDescent="0.25">
      <c r="A1304" t="s">
        <v>15147</v>
      </c>
      <c r="B1304" s="6">
        <v>44664</v>
      </c>
      <c r="C1304" t="s">
        <v>15148</v>
      </c>
      <c r="D1304" t="s">
        <v>280</v>
      </c>
      <c r="E1304">
        <v>360000000</v>
      </c>
      <c r="F1304">
        <v>330537499.19999999</v>
      </c>
      <c r="G1304">
        <v>0.12247489726581599</v>
      </c>
      <c r="H1304">
        <v>5.927778</v>
      </c>
      <c r="I1304">
        <v>5.2997839999999998</v>
      </c>
      <c r="J1304">
        <v>4.6470130000000003</v>
      </c>
      <c r="K1304">
        <v>4.6470130000000003</v>
      </c>
      <c r="L1304">
        <v>197.34270000000001</v>
      </c>
      <c r="M1304">
        <v>197</v>
      </c>
      <c r="N1304">
        <v>5.2777599999999998</v>
      </c>
      <c r="O1304">
        <v>-2.8700000000003702E-2</v>
      </c>
      <c r="P1304">
        <v>-2.0977732119678101</v>
      </c>
      <c r="Q1304">
        <v>-6.6807090294795897</v>
      </c>
      <c r="R1304">
        <v>91.581249999999997</v>
      </c>
      <c r="S1304">
        <v>92.831249999999997</v>
      </c>
      <c r="T1304">
        <v>91.581249999999997</v>
      </c>
      <c r="U1304">
        <v>92.831249999999997</v>
      </c>
      <c r="V1304" t="s">
        <v>11987</v>
      </c>
      <c r="W1304" t="s">
        <v>6954</v>
      </c>
      <c r="X1304" t="s">
        <v>3050</v>
      </c>
      <c r="Y1304" t="s">
        <v>12104</v>
      </c>
      <c r="Z1304" t="s">
        <v>11847</v>
      </c>
      <c r="AA1304" t="s">
        <v>256</v>
      </c>
      <c r="AB1304" t="s">
        <v>753</v>
      </c>
      <c r="AC1304">
        <v>91.815972000000002</v>
      </c>
      <c r="AD1304">
        <v>0.23472199999999999</v>
      </c>
      <c r="AE1304" s="6">
        <v>44277</v>
      </c>
      <c r="AF1304" s="6">
        <v>46834</v>
      </c>
      <c r="AG1304" t="s">
        <v>2162</v>
      </c>
      <c r="AH1304">
        <v>5.927778</v>
      </c>
      <c r="AI1304">
        <v>5.2997840764645803</v>
      </c>
      <c r="AJ1304">
        <v>32.374887000000001</v>
      </c>
      <c r="AK1304">
        <v>4.6470128825881298</v>
      </c>
      <c r="AL1304">
        <v>197</v>
      </c>
      <c r="AM1304">
        <v>194</v>
      </c>
      <c r="AN1304">
        <v>3.25</v>
      </c>
      <c r="AO1304" t="s">
        <v>11991</v>
      </c>
      <c r="AP1304">
        <v>1</v>
      </c>
      <c r="AQ1304">
        <v>3</v>
      </c>
      <c r="AR1304">
        <v>48.051973468194397</v>
      </c>
      <c r="AS1304">
        <v>2.01138269852521E-2</v>
      </c>
      <c r="AT1304">
        <v>-0.100309609071672</v>
      </c>
      <c r="AU1304">
        <v>2.05530148815142E-2</v>
      </c>
      <c r="AV1304">
        <v>-0.672695854186102</v>
      </c>
    </row>
    <row r="1305" spans="1:48" x14ac:dyDescent="0.25">
      <c r="A1305" t="s">
        <v>15149</v>
      </c>
      <c r="B1305" s="6">
        <v>44664</v>
      </c>
      <c r="C1305" t="s">
        <v>15150</v>
      </c>
      <c r="D1305" t="s">
        <v>237</v>
      </c>
      <c r="E1305">
        <v>360000000</v>
      </c>
      <c r="F1305">
        <v>357258751.19999999</v>
      </c>
      <c r="G1305">
        <v>0.132375990489534</v>
      </c>
      <c r="H1305">
        <v>5.5583330000000002</v>
      </c>
      <c r="I1305">
        <v>4.5602309999999999</v>
      </c>
      <c r="J1305">
        <v>6.3738739999999998</v>
      </c>
      <c r="K1305">
        <v>6.3738739999999998</v>
      </c>
      <c r="L1305">
        <v>371.00779999999997</v>
      </c>
      <c r="M1305">
        <v>372</v>
      </c>
      <c r="N1305">
        <v>4.5389799999999996</v>
      </c>
      <c r="O1305">
        <v>-0.248499999999995</v>
      </c>
      <c r="P1305">
        <v>0.67561639169084697</v>
      </c>
      <c r="Q1305">
        <v>-4.0397660443935699</v>
      </c>
      <c r="R1305">
        <v>96.643749999999997</v>
      </c>
      <c r="S1305">
        <v>97.690749999999994</v>
      </c>
      <c r="T1305">
        <v>96.643749999999997</v>
      </c>
      <c r="U1305">
        <v>97.690749999999994</v>
      </c>
      <c r="V1305" t="s">
        <v>11987</v>
      </c>
      <c r="W1305" t="s">
        <v>6938</v>
      </c>
      <c r="X1305" t="s">
        <v>3050</v>
      </c>
      <c r="Y1305" t="s">
        <v>12104</v>
      </c>
      <c r="Z1305" t="s">
        <v>11859</v>
      </c>
      <c r="AA1305" t="s">
        <v>396</v>
      </c>
      <c r="AB1305" t="s">
        <v>753</v>
      </c>
      <c r="AC1305">
        <v>99.238541999999995</v>
      </c>
      <c r="AD1305">
        <v>2.594792</v>
      </c>
      <c r="AE1305" s="6">
        <v>43048</v>
      </c>
      <c r="AF1305" s="6">
        <v>46700</v>
      </c>
      <c r="AG1305" t="s">
        <v>2155</v>
      </c>
      <c r="AH1305">
        <v>5.5583330000000002</v>
      </c>
      <c r="AI1305">
        <v>4.5602306748181398</v>
      </c>
      <c r="AJ1305">
        <v>25.546676000000001</v>
      </c>
      <c r="AK1305">
        <v>6.3738741622142703</v>
      </c>
      <c r="AL1305">
        <v>372</v>
      </c>
      <c r="AM1305">
        <v>367</v>
      </c>
      <c r="AN1305">
        <v>5.875</v>
      </c>
      <c r="AO1305" t="s">
        <v>11991</v>
      </c>
      <c r="AP1305">
        <v>1</v>
      </c>
      <c r="AQ1305">
        <v>3</v>
      </c>
      <c r="AR1305">
        <v>53.880229616523401</v>
      </c>
      <c r="AS1305">
        <v>-9.6324471172756804E-2</v>
      </c>
      <c r="AT1305">
        <v>-2.55733298651809</v>
      </c>
      <c r="AU1305">
        <v>-0.95849511037380297</v>
      </c>
      <c r="AV1305">
        <v>-6.1877903098134004</v>
      </c>
    </row>
    <row r="1306" spans="1:48" x14ac:dyDescent="0.25">
      <c r="A1306" t="s">
        <v>15151</v>
      </c>
      <c r="B1306" s="6">
        <v>44664</v>
      </c>
      <c r="C1306" t="s">
        <v>15152</v>
      </c>
      <c r="D1306" t="s">
        <v>212</v>
      </c>
      <c r="E1306">
        <v>180000000</v>
      </c>
      <c r="F1306">
        <v>171519375.59999999</v>
      </c>
      <c r="G1306">
        <v>6.3553508925764002E-2</v>
      </c>
      <c r="H1306">
        <v>5.5027780000000002</v>
      </c>
      <c r="I1306">
        <v>4.7469080000000003</v>
      </c>
      <c r="J1306">
        <v>5.3022150000000003</v>
      </c>
      <c r="K1306">
        <v>5.3022150000000003</v>
      </c>
      <c r="L1306">
        <v>263.98910000000001</v>
      </c>
      <c r="M1306">
        <v>264</v>
      </c>
      <c r="N1306">
        <v>4.7264499999999998</v>
      </c>
      <c r="O1306">
        <v>-9.6099999999998895E-2</v>
      </c>
      <c r="P1306">
        <v>-0.77663114440284997</v>
      </c>
      <c r="Q1306">
        <v>-5.3062515839935198</v>
      </c>
      <c r="R1306">
        <v>93.237499999999997</v>
      </c>
      <c r="S1306">
        <v>94.444500000000005</v>
      </c>
      <c r="T1306">
        <v>93.237499999999997</v>
      </c>
      <c r="U1306">
        <v>94.444500000000005</v>
      </c>
      <c r="V1306" t="s">
        <v>11987</v>
      </c>
      <c r="W1306" t="s">
        <v>11090</v>
      </c>
      <c r="X1306" t="s">
        <v>3050</v>
      </c>
      <c r="Y1306" t="s">
        <v>12104</v>
      </c>
      <c r="Z1306" t="s">
        <v>11838</v>
      </c>
      <c r="AA1306" t="s">
        <v>11839</v>
      </c>
      <c r="AB1306" t="s">
        <v>11990</v>
      </c>
      <c r="AC1306">
        <v>95.288542000000007</v>
      </c>
      <c r="AD1306">
        <v>2.0510419999999998</v>
      </c>
      <c r="AE1306" s="6">
        <v>43027</v>
      </c>
      <c r="AF1306" s="6">
        <v>46679</v>
      </c>
      <c r="AG1306" t="s">
        <v>3617</v>
      </c>
      <c r="AH1306">
        <v>5.5027780000000002</v>
      </c>
      <c r="AI1306">
        <v>4.7469077307372398</v>
      </c>
      <c r="AJ1306">
        <v>26.875615</v>
      </c>
      <c r="AK1306">
        <v>5.3022147688483701</v>
      </c>
      <c r="AL1306">
        <v>264</v>
      </c>
      <c r="AM1306">
        <v>260</v>
      </c>
      <c r="AN1306">
        <v>4.125</v>
      </c>
      <c r="AO1306" t="s">
        <v>11991</v>
      </c>
      <c r="AP1306">
        <v>1</v>
      </c>
      <c r="AQ1306">
        <v>3</v>
      </c>
      <c r="AR1306">
        <v>50.710670749727399</v>
      </c>
      <c r="AS1306">
        <v>5.3825045551725702E-2</v>
      </c>
      <c r="AT1306">
        <v>3.12777330842877</v>
      </c>
      <c r="AU1306">
        <v>1.1464448400085201</v>
      </c>
      <c r="AV1306">
        <v>8.7752079182249201</v>
      </c>
    </row>
    <row r="1307" spans="1:48" x14ac:dyDescent="0.25">
      <c r="A1307" t="s">
        <v>15153</v>
      </c>
      <c r="B1307" s="6">
        <v>44664</v>
      </c>
      <c r="C1307" t="s">
        <v>15154</v>
      </c>
      <c r="D1307" t="s">
        <v>237</v>
      </c>
      <c r="E1307">
        <v>210000000</v>
      </c>
      <c r="F1307">
        <v>215709375</v>
      </c>
      <c r="G1307">
        <v>7.9927341394970999E-2</v>
      </c>
      <c r="H1307">
        <v>4.0999999999999996</v>
      </c>
      <c r="I1307">
        <v>3.633378</v>
      </c>
      <c r="J1307">
        <v>4.4342009999999998</v>
      </c>
      <c r="K1307">
        <v>4.4342009999999998</v>
      </c>
      <c r="L1307">
        <v>182.30009999999899</v>
      </c>
      <c r="M1307">
        <v>182</v>
      </c>
      <c r="N1307">
        <v>3.6166779999999998</v>
      </c>
      <c r="O1307">
        <v>2.23000000000084E-2</v>
      </c>
      <c r="P1307">
        <v>-1.05159635697547</v>
      </c>
      <c r="Q1307">
        <v>-3.7744705236168299</v>
      </c>
      <c r="R1307">
        <v>100.76875</v>
      </c>
      <c r="S1307">
        <v>101.63175</v>
      </c>
      <c r="T1307">
        <v>100.76875</v>
      </c>
      <c r="U1307">
        <v>101.63175</v>
      </c>
      <c r="V1307" t="s">
        <v>11987</v>
      </c>
      <c r="W1307" t="s">
        <v>7146</v>
      </c>
      <c r="X1307" t="s">
        <v>3050</v>
      </c>
      <c r="Y1307" t="s">
        <v>12104</v>
      </c>
      <c r="Z1307" t="s">
        <v>11839</v>
      </c>
      <c r="AA1307" t="s">
        <v>256</v>
      </c>
      <c r="AB1307" t="s">
        <v>11990</v>
      </c>
      <c r="AC1307">
        <v>102.71875</v>
      </c>
      <c r="AD1307">
        <v>1.95</v>
      </c>
      <c r="AE1307" s="6">
        <v>42514</v>
      </c>
      <c r="AF1307" s="6">
        <v>46166</v>
      </c>
      <c r="AG1307" t="s">
        <v>3669</v>
      </c>
      <c r="AH1307">
        <v>3.85</v>
      </c>
      <c r="AI1307">
        <v>3.4362739525478099</v>
      </c>
      <c r="AJ1307">
        <v>14.37215</v>
      </c>
      <c r="AK1307">
        <v>4.4099139030153998</v>
      </c>
      <c r="AL1307">
        <v>180</v>
      </c>
      <c r="AM1307">
        <v>170</v>
      </c>
      <c r="AN1307">
        <v>4.875</v>
      </c>
      <c r="AO1307" t="s">
        <v>11991</v>
      </c>
      <c r="AP1307">
        <v>1</v>
      </c>
      <c r="AQ1307">
        <v>3</v>
      </c>
      <c r="AR1307">
        <v>53.880229616523401</v>
      </c>
      <c r="AS1307">
        <v>-9.6324471172763895E-2</v>
      </c>
      <c r="AT1307">
        <v>-2.55733298651809</v>
      </c>
      <c r="AU1307">
        <v>-0.95849511037380997</v>
      </c>
      <c r="AV1307">
        <v>-6.1877903098134102</v>
      </c>
    </row>
    <row r="1308" spans="1:48" x14ac:dyDescent="0.25">
      <c r="A1308" t="s">
        <v>15155</v>
      </c>
      <c r="B1308" s="6">
        <v>44664</v>
      </c>
      <c r="C1308" t="s">
        <v>15156</v>
      </c>
      <c r="D1308" t="s">
        <v>643</v>
      </c>
      <c r="E1308">
        <v>321550398</v>
      </c>
      <c r="F1308">
        <v>315825459.39999998</v>
      </c>
      <c r="G1308">
        <v>0.11702360788586399</v>
      </c>
      <c r="H1308">
        <v>7.7903130000000003</v>
      </c>
      <c r="I1308">
        <v>6.2167380000000003</v>
      </c>
      <c r="J1308">
        <v>4.5649230000000003</v>
      </c>
      <c r="K1308">
        <v>4.5649230000000003</v>
      </c>
      <c r="L1308">
        <v>186.5557</v>
      </c>
      <c r="M1308">
        <v>188</v>
      </c>
      <c r="N1308">
        <v>6.192742</v>
      </c>
      <c r="O1308">
        <v>4.9199999999993603E-2</v>
      </c>
      <c r="P1308">
        <v>-1.3314991048546301</v>
      </c>
      <c r="Q1308">
        <v>-6.6290153703297499</v>
      </c>
      <c r="R1308">
        <v>98.0625</v>
      </c>
      <c r="S1308">
        <v>98.8125</v>
      </c>
      <c r="T1308">
        <v>93.316275000000005</v>
      </c>
      <c r="U1308">
        <v>94.029974999999993</v>
      </c>
      <c r="V1308" t="s">
        <v>11987</v>
      </c>
      <c r="W1308" t="s">
        <v>7456</v>
      </c>
      <c r="X1308" t="s">
        <v>3050</v>
      </c>
      <c r="Y1308" t="s">
        <v>12104</v>
      </c>
      <c r="Z1308" t="s">
        <v>11838</v>
      </c>
      <c r="AA1308" t="s">
        <v>343</v>
      </c>
      <c r="AB1308" t="s">
        <v>11990</v>
      </c>
      <c r="AC1308">
        <v>93.465755000000001</v>
      </c>
      <c r="AD1308">
        <v>0.157083</v>
      </c>
      <c r="AE1308" s="6">
        <v>43678</v>
      </c>
      <c r="AF1308" s="6">
        <v>49770</v>
      </c>
      <c r="AG1308" t="s">
        <v>2633</v>
      </c>
      <c r="AH1308">
        <v>7.7903130000000003</v>
      </c>
      <c r="AI1308">
        <v>6.2167380471665803</v>
      </c>
      <c r="AJ1308">
        <v>56.991061000000002</v>
      </c>
      <c r="AK1308">
        <v>4.5649232053982001</v>
      </c>
      <c r="AL1308">
        <v>188</v>
      </c>
      <c r="AM1308">
        <v>184</v>
      </c>
      <c r="AN1308">
        <v>4.3499999999999996</v>
      </c>
      <c r="AO1308" t="s">
        <v>12197</v>
      </c>
      <c r="AP1308">
        <v>0.9516</v>
      </c>
      <c r="AQ1308">
        <v>3</v>
      </c>
      <c r="AR1308">
        <v>44.321823186557502</v>
      </c>
      <c r="AS1308">
        <v>1.4961130711441201E-2</v>
      </c>
      <c r="AT1308">
        <v>0.23457552548723001</v>
      </c>
      <c r="AU1308">
        <v>0.102997522858515</v>
      </c>
      <c r="AV1308">
        <v>0.76295465101235704</v>
      </c>
    </row>
    <row r="1309" spans="1:48" x14ac:dyDescent="0.25">
      <c r="A1309" t="s">
        <v>15157</v>
      </c>
      <c r="B1309" s="6">
        <v>44664</v>
      </c>
      <c r="C1309" t="s">
        <v>15158</v>
      </c>
      <c r="D1309" t="s">
        <v>643</v>
      </c>
      <c r="E1309">
        <v>337411262.60000002</v>
      </c>
      <c r="F1309">
        <v>359911202.30000001</v>
      </c>
      <c r="G1309">
        <v>0.13335880989929699</v>
      </c>
      <c r="H1309">
        <v>6.9367780000000003</v>
      </c>
      <c r="I1309">
        <v>5.5216789999999998</v>
      </c>
      <c r="J1309">
        <v>4.6325969999999996</v>
      </c>
      <c r="K1309">
        <v>4.6325969999999996</v>
      </c>
      <c r="L1309">
        <v>193.22719999999899</v>
      </c>
      <c r="M1309">
        <v>197</v>
      </c>
      <c r="N1309">
        <v>5.5003890000000002</v>
      </c>
      <c r="O1309">
        <v>9.06000000000073E-2</v>
      </c>
      <c r="P1309">
        <v>-0.48620125439075002</v>
      </c>
      <c r="Q1309">
        <v>-5.4108864095894802</v>
      </c>
      <c r="R1309">
        <v>106.45625</v>
      </c>
      <c r="S1309">
        <v>107.23625</v>
      </c>
      <c r="T1309">
        <v>51.8354</v>
      </c>
      <c r="U1309">
        <v>52.215195999999999</v>
      </c>
      <c r="V1309" t="s">
        <v>11987</v>
      </c>
      <c r="W1309" t="s">
        <v>7454</v>
      </c>
      <c r="X1309" t="s">
        <v>3050</v>
      </c>
      <c r="Y1309" t="s">
        <v>12104</v>
      </c>
      <c r="Z1309" t="s">
        <v>11838</v>
      </c>
      <c r="AA1309" t="s">
        <v>343</v>
      </c>
      <c r="AB1309" t="s">
        <v>11990</v>
      </c>
      <c r="AC1309">
        <v>51.938701000000002</v>
      </c>
      <c r="AD1309">
        <v>0.21215300000000001</v>
      </c>
      <c r="AE1309" s="6">
        <v>42172</v>
      </c>
      <c r="AF1309" s="6">
        <v>49130</v>
      </c>
      <c r="AG1309" t="s">
        <v>2633</v>
      </c>
      <c r="AH1309">
        <v>6.9367780000000003</v>
      </c>
      <c r="AI1309">
        <v>5.5216786405929099</v>
      </c>
      <c r="AJ1309">
        <v>45.000061000000002</v>
      </c>
      <c r="AK1309">
        <v>4.6325971064681104</v>
      </c>
      <c r="AL1309">
        <v>197</v>
      </c>
      <c r="AM1309">
        <v>191</v>
      </c>
      <c r="AN1309">
        <v>5.875</v>
      </c>
      <c r="AO1309" t="s">
        <v>12197</v>
      </c>
      <c r="AP1309">
        <v>0.4869174</v>
      </c>
      <c r="AQ1309">
        <v>3</v>
      </c>
      <c r="AR1309">
        <v>44.321823186557502</v>
      </c>
      <c r="AS1309">
        <v>1.4961130711441201E-2</v>
      </c>
      <c r="AT1309">
        <v>0.23457552548723001</v>
      </c>
      <c r="AU1309">
        <v>0.102997522858515</v>
      </c>
      <c r="AV1309">
        <v>0.76295465101235704</v>
      </c>
    </row>
    <row r="1310" spans="1:48" x14ac:dyDescent="0.25">
      <c r="A1310" t="s">
        <v>18829</v>
      </c>
      <c r="B1310" s="6">
        <v>44664</v>
      </c>
      <c r="C1310" t="s">
        <v>18830</v>
      </c>
      <c r="D1310" t="s">
        <v>266</v>
      </c>
      <c r="E1310">
        <v>300000000</v>
      </c>
      <c r="F1310">
        <v>290962500</v>
      </c>
      <c r="G1310">
        <v>0.107811072516594</v>
      </c>
      <c r="H1310">
        <v>9.5277779999999996</v>
      </c>
      <c r="I1310">
        <v>7.4675469999999997</v>
      </c>
      <c r="J1310">
        <v>5.0670909999999996</v>
      </c>
      <c r="K1310">
        <v>5.0670909999999996</v>
      </c>
      <c r="L1310">
        <v>237.351699999999</v>
      </c>
      <c r="M1310">
        <v>238</v>
      </c>
      <c r="N1310">
        <v>7.4429869999999996</v>
      </c>
      <c r="O1310">
        <v>0.27790000000000797</v>
      </c>
      <c r="P1310">
        <v>-1.23472631754538</v>
      </c>
      <c r="Q1310">
        <v>-5.0306000069064902</v>
      </c>
      <c r="R1310">
        <v>94.862499999999997</v>
      </c>
      <c r="S1310">
        <v>95.754499999999993</v>
      </c>
      <c r="T1310">
        <v>94.862499999999997</v>
      </c>
      <c r="U1310">
        <v>95.754499999999993</v>
      </c>
      <c r="V1310" t="s">
        <v>11987</v>
      </c>
      <c r="W1310" t="s">
        <v>18831</v>
      </c>
      <c r="X1310" t="s">
        <v>3050</v>
      </c>
      <c r="Y1310" t="s">
        <v>12104</v>
      </c>
      <c r="Z1310" t="s">
        <v>11847</v>
      </c>
      <c r="AA1310" t="s">
        <v>11839</v>
      </c>
      <c r="AB1310" t="s">
        <v>753</v>
      </c>
      <c r="AC1310">
        <v>96.987499999999997</v>
      </c>
      <c r="AD1310">
        <v>2.125</v>
      </c>
      <c r="AE1310" s="6">
        <v>44497</v>
      </c>
      <c r="AF1310" s="6">
        <v>48149</v>
      </c>
      <c r="AG1310" t="s">
        <v>2767</v>
      </c>
      <c r="AH1310">
        <v>9.5277779999999996</v>
      </c>
      <c r="AI1310">
        <v>7.4675468442535298</v>
      </c>
      <c r="AJ1310">
        <v>68.239968000000005</v>
      </c>
      <c r="AK1310">
        <v>5.0670913126644201</v>
      </c>
      <c r="AL1310">
        <v>238</v>
      </c>
      <c r="AM1310">
        <v>233</v>
      </c>
      <c r="AN1310">
        <v>4.5</v>
      </c>
      <c r="AO1310" t="s">
        <v>11991</v>
      </c>
      <c r="AP1310">
        <v>1</v>
      </c>
      <c r="AQ1310">
        <v>3</v>
      </c>
      <c r="AR1310">
        <v>46.000436923100203</v>
      </c>
      <c r="AS1310">
        <v>2.4737721515599199E-2</v>
      </c>
      <c r="AT1310">
        <v>-0.10015172399833699</v>
      </c>
      <c r="AU1310">
        <v>9.3813887062488194E-2</v>
      </c>
      <c r="AV1310">
        <v>1.1187877002100799</v>
      </c>
    </row>
    <row r="1311" spans="1:48" x14ac:dyDescent="0.25">
      <c r="A1311" t="s">
        <v>15159</v>
      </c>
      <c r="B1311" s="6">
        <v>44664</v>
      </c>
      <c r="C1311" t="s">
        <v>15160</v>
      </c>
      <c r="D1311" t="s">
        <v>266</v>
      </c>
      <c r="E1311">
        <v>420000000</v>
      </c>
      <c r="F1311">
        <v>429181666.19999999</v>
      </c>
      <c r="G1311">
        <v>0.15902577046004501</v>
      </c>
      <c r="H1311">
        <v>5.0444440000000004</v>
      </c>
      <c r="I1311">
        <v>4.2843879999999999</v>
      </c>
      <c r="J1311">
        <v>5.2346269999999997</v>
      </c>
      <c r="K1311">
        <v>5.2346269999999997</v>
      </c>
      <c r="L1311">
        <v>258.444899999999</v>
      </c>
      <c r="M1311">
        <v>260</v>
      </c>
      <c r="N1311">
        <v>4.2661870000000004</v>
      </c>
      <c r="O1311">
        <v>2.66000000000099E-2</v>
      </c>
      <c r="P1311">
        <v>-1.49747270319403</v>
      </c>
      <c r="Q1311">
        <v>-4.3667570997663203</v>
      </c>
      <c r="R1311">
        <v>99.737499999999997</v>
      </c>
      <c r="S1311">
        <v>100.6125</v>
      </c>
      <c r="T1311">
        <v>99.737499999999997</v>
      </c>
      <c r="U1311">
        <v>100.6125</v>
      </c>
      <c r="V1311" t="s">
        <v>11987</v>
      </c>
      <c r="W1311" t="s">
        <v>7823</v>
      </c>
      <c r="X1311" t="s">
        <v>3050</v>
      </c>
      <c r="Y1311" t="s">
        <v>12104</v>
      </c>
      <c r="Z1311" t="s">
        <v>11847</v>
      </c>
      <c r="AA1311" t="s">
        <v>290</v>
      </c>
      <c r="AB1311" t="s">
        <v>753</v>
      </c>
      <c r="AC1311">
        <v>102.186111</v>
      </c>
      <c r="AD1311">
        <v>2.4486110000000001</v>
      </c>
      <c r="AE1311" s="6">
        <v>42859</v>
      </c>
      <c r="AF1311" s="6">
        <v>46511</v>
      </c>
      <c r="AG1311" t="s">
        <v>2864</v>
      </c>
      <c r="AH1311">
        <v>4.7944440000000004</v>
      </c>
      <c r="AI1311">
        <v>4.1021503738337</v>
      </c>
      <c r="AJ1311">
        <v>20.439487</v>
      </c>
      <c r="AK1311">
        <v>5.2298507676166102</v>
      </c>
      <c r="AL1311">
        <v>260</v>
      </c>
      <c r="AM1311">
        <v>252</v>
      </c>
      <c r="AN1311">
        <v>5.375</v>
      </c>
      <c r="AO1311" t="s">
        <v>11991</v>
      </c>
      <c r="AP1311">
        <v>1</v>
      </c>
      <c r="AQ1311">
        <v>3</v>
      </c>
      <c r="AR1311">
        <v>49.9918850029281</v>
      </c>
      <c r="AS1311">
        <v>-0.213689488834923</v>
      </c>
      <c r="AT1311">
        <v>-5.7508581147976798</v>
      </c>
      <c r="AU1311">
        <v>-2.1445271410873898</v>
      </c>
      <c r="AV1311">
        <v>-9.5882608535794898</v>
      </c>
    </row>
    <row r="1312" spans="1:48" x14ac:dyDescent="0.25">
      <c r="A1312" t="s">
        <v>15161</v>
      </c>
      <c r="B1312" s="6">
        <v>44664</v>
      </c>
      <c r="C1312" t="s">
        <v>15162</v>
      </c>
      <c r="D1312" t="s">
        <v>266</v>
      </c>
      <c r="E1312">
        <v>300000000</v>
      </c>
      <c r="F1312">
        <v>319125000</v>
      </c>
      <c r="G1312">
        <v>0.118246195014334</v>
      </c>
      <c r="H1312">
        <v>5.75</v>
      </c>
      <c r="I1312">
        <v>4.7361709999999997</v>
      </c>
      <c r="J1312">
        <v>5.3238149999999997</v>
      </c>
      <c r="K1312">
        <v>5.3238149999999997</v>
      </c>
      <c r="L1312">
        <v>265.49399999999901</v>
      </c>
      <c r="M1312">
        <v>267</v>
      </c>
      <c r="N1312">
        <v>4.7142910000000002</v>
      </c>
      <c r="O1312">
        <v>5.0299999999991997E-2</v>
      </c>
      <c r="P1312">
        <v>-1.15888821925987</v>
      </c>
      <c r="Q1312">
        <v>-2.9311349472519201</v>
      </c>
      <c r="R1312">
        <v>104.75</v>
      </c>
      <c r="S1312">
        <v>105.75</v>
      </c>
      <c r="T1312">
        <v>104.75</v>
      </c>
      <c r="U1312">
        <v>105.75</v>
      </c>
      <c r="V1312" t="s">
        <v>11987</v>
      </c>
      <c r="W1312" t="s">
        <v>7828</v>
      </c>
      <c r="X1312" t="s">
        <v>3050</v>
      </c>
      <c r="Y1312" t="s">
        <v>12104</v>
      </c>
      <c r="Z1312" t="s">
        <v>11847</v>
      </c>
      <c r="AA1312" t="s">
        <v>290</v>
      </c>
      <c r="AB1312" t="s">
        <v>753</v>
      </c>
      <c r="AC1312">
        <v>106.375</v>
      </c>
      <c r="AD1312">
        <v>1.625</v>
      </c>
      <c r="AE1312" s="6">
        <v>44000</v>
      </c>
      <c r="AF1312" s="6">
        <v>46770</v>
      </c>
      <c r="AG1312" t="s">
        <v>2864</v>
      </c>
      <c r="AH1312">
        <v>5.5</v>
      </c>
      <c r="AI1312">
        <v>4.5619042838813497</v>
      </c>
      <c r="AJ1312">
        <v>25.253527999999999</v>
      </c>
      <c r="AK1312">
        <v>5.2811646382683701</v>
      </c>
      <c r="AL1312">
        <v>263</v>
      </c>
      <c r="AM1312">
        <v>258</v>
      </c>
      <c r="AN1312">
        <v>6.5</v>
      </c>
      <c r="AO1312" t="s">
        <v>11991</v>
      </c>
      <c r="AP1312">
        <v>1</v>
      </c>
      <c r="AQ1312">
        <v>3</v>
      </c>
      <c r="AR1312">
        <v>49.9918850029281</v>
      </c>
      <c r="AS1312">
        <v>-0.213689488834923</v>
      </c>
      <c r="AT1312">
        <v>-5.7508581147976798</v>
      </c>
      <c r="AU1312">
        <v>-2.1445271410873898</v>
      </c>
      <c r="AV1312">
        <v>-9.5882608535794898</v>
      </c>
    </row>
    <row r="1313" spans="1:48" x14ac:dyDescent="0.25">
      <c r="A1313" t="s">
        <v>15163</v>
      </c>
      <c r="B1313" s="6">
        <v>44664</v>
      </c>
      <c r="C1313" t="s">
        <v>15164</v>
      </c>
      <c r="D1313" t="s">
        <v>237</v>
      </c>
      <c r="E1313">
        <v>217918800</v>
      </c>
      <c r="F1313">
        <v>211176937.09999999</v>
      </c>
      <c r="G1313">
        <v>7.8247925702506896E-2</v>
      </c>
      <c r="H1313">
        <v>5.0277779999999996</v>
      </c>
      <c r="I1313">
        <v>4.1889830000000003</v>
      </c>
      <c r="J1313">
        <v>6.6627419999999997</v>
      </c>
      <c r="K1313">
        <v>6.6627419999999997</v>
      </c>
      <c r="L1313">
        <v>401.30059999999997</v>
      </c>
      <c r="M1313">
        <v>403</v>
      </c>
      <c r="N1313">
        <v>4.1712040000000004</v>
      </c>
      <c r="O1313">
        <v>0.53170000000000095</v>
      </c>
      <c r="P1313">
        <v>-0.60897311034198098</v>
      </c>
      <c r="Q1313">
        <v>-0.81877796732666697</v>
      </c>
      <c r="R1313">
        <v>94.25</v>
      </c>
      <c r="S1313">
        <v>95.625</v>
      </c>
      <c r="T1313">
        <v>94.25</v>
      </c>
      <c r="U1313">
        <v>95.625</v>
      </c>
      <c r="V1313" t="s">
        <v>11987</v>
      </c>
      <c r="W1313" t="s">
        <v>7960</v>
      </c>
      <c r="X1313" t="s">
        <v>3050</v>
      </c>
      <c r="Y1313" t="s">
        <v>12104</v>
      </c>
      <c r="Z1313" t="s">
        <v>11859</v>
      </c>
      <c r="AA1313" t="s">
        <v>11839</v>
      </c>
      <c r="AB1313" t="s">
        <v>753</v>
      </c>
      <c r="AC1313">
        <v>96.90625</v>
      </c>
      <c r="AD1313">
        <v>2.65625</v>
      </c>
      <c r="AE1313" s="6">
        <v>42853</v>
      </c>
      <c r="AF1313" s="6">
        <v>46505</v>
      </c>
      <c r="AG1313" t="s">
        <v>2940</v>
      </c>
      <c r="AH1313">
        <v>5.0277779999999996</v>
      </c>
      <c r="AI1313">
        <v>4.1889829065841599</v>
      </c>
      <c r="AJ1313">
        <v>21.541270000000001</v>
      </c>
      <c r="AK1313">
        <v>6.6627418596833401</v>
      </c>
      <c r="AL1313">
        <v>403</v>
      </c>
      <c r="AM1313">
        <v>396</v>
      </c>
      <c r="AN1313">
        <v>5.625</v>
      </c>
      <c r="AO1313" t="s">
        <v>11991</v>
      </c>
      <c r="AP1313">
        <v>1</v>
      </c>
      <c r="AQ1313">
        <v>3</v>
      </c>
      <c r="AR1313">
        <v>48.453617472993699</v>
      </c>
      <c r="AS1313">
        <v>2.00403764733465E-2</v>
      </c>
      <c r="AT1313">
        <v>-0.101886586902338</v>
      </c>
      <c r="AU1313">
        <v>1.98919602744283E-2</v>
      </c>
      <c r="AV1313">
        <v>-0.67819671584646801</v>
      </c>
    </row>
    <row r="1314" spans="1:48" x14ac:dyDescent="0.25">
      <c r="A1314" t="s">
        <v>17946</v>
      </c>
      <c r="B1314" s="6">
        <v>44664</v>
      </c>
      <c r="C1314" t="s">
        <v>17947</v>
      </c>
      <c r="D1314" t="s">
        <v>446</v>
      </c>
      <c r="E1314">
        <v>152000000</v>
      </c>
      <c r="F1314">
        <v>136289111.30000001</v>
      </c>
      <c r="G1314">
        <v>5.0499549802570001E-2</v>
      </c>
      <c r="H1314">
        <v>6.2888890000000002</v>
      </c>
      <c r="I1314">
        <v>5.4900450000000003</v>
      </c>
      <c r="J1314">
        <v>5.3931490000000002</v>
      </c>
      <c r="K1314">
        <v>5.3931490000000002</v>
      </c>
      <c r="L1314">
        <v>270.99930000000001</v>
      </c>
      <c r="M1314">
        <v>271</v>
      </c>
      <c r="N1314">
        <v>5.4640139999999997</v>
      </c>
      <c r="O1314">
        <v>0.113199999999991</v>
      </c>
      <c r="P1314">
        <v>-0.85160325182160801</v>
      </c>
      <c r="Q1314">
        <v>-8.2417653686106398</v>
      </c>
      <c r="R1314">
        <v>88.924999999999997</v>
      </c>
      <c r="S1314">
        <v>90.01</v>
      </c>
      <c r="T1314">
        <v>88.924999999999997</v>
      </c>
      <c r="U1314">
        <v>90.01</v>
      </c>
      <c r="V1314" t="s">
        <v>11987</v>
      </c>
      <c r="W1314" t="s">
        <v>17948</v>
      </c>
      <c r="X1314" t="s">
        <v>3050</v>
      </c>
      <c r="Y1314" t="s">
        <v>12104</v>
      </c>
      <c r="Z1314" t="s">
        <v>11839</v>
      </c>
      <c r="AA1314" t="s">
        <v>268</v>
      </c>
      <c r="AB1314" t="s">
        <v>753</v>
      </c>
      <c r="AC1314">
        <v>89.663888999999998</v>
      </c>
      <c r="AD1314">
        <v>0.73888900000000002</v>
      </c>
      <c r="AE1314" s="6">
        <v>44410</v>
      </c>
      <c r="AF1314" s="6">
        <v>46967</v>
      </c>
      <c r="AG1314" t="s">
        <v>2241</v>
      </c>
      <c r="AH1314">
        <v>6.2888890000000002</v>
      </c>
      <c r="AI1314">
        <v>5.4900445104772002</v>
      </c>
      <c r="AJ1314">
        <v>35.123291999999999</v>
      </c>
      <c r="AK1314">
        <v>5.3931485763298301</v>
      </c>
      <c r="AL1314">
        <v>271</v>
      </c>
      <c r="AM1314">
        <v>268</v>
      </c>
      <c r="AN1314">
        <v>3.5</v>
      </c>
      <c r="AO1314" t="s">
        <v>11991</v>
      </c>
      <c r="AP1314">
        <v>1</v>
      </c>
      <c r="AQ1314">
        <v>4</v>
      </c>
      <c r="AR1314">
        <v>36.525701476488898</v>
      </c>
      <c r="AS1314">
        <v>-0.10064364141037099</v>
      </c>
      <c r="AT1314">
        <v>-0.38755340785241499</v>
      </c>
      <c r="AU1314">
        <v>-0.32049082990295802</v>
      </c>
      <c r="AV1314">
        <v>-0.74395431733108797</v>
      </c>
    </row>
    <row r="1315" spans="1:48" x14ac:dyDescent="0.25">
      <c r="A1315" t="s">
        <v>15165</v>
      </c>
      <c r="B1315" s="6">
        <v>44664</v>
      </c>
      <c r="C1315" t="s">
        <v>15166</v>
      </c>
      <c r="D1315" t="s">
        <v>212</v>
      </c>
      <c r="E1315">
        <v>240000000</v>
      </c>
      <c r="F1315">
        <v>243750000</v>
      </c>
      <c r="G1315">
        <v>9.0317305240090698E-2</v>
      </c>
      <c r="H1315">
        <v>5.6527779999999996</v>
      </c>
      <c r="I1315">
        <v>0.68923400000000001</v>
      </c>
      <c r="J1315">
        <v>6.205152</v>
      </c>
      <c r="K1315">
        <v>6.205152</v>
      </c>
      <c r="L1315">
        <v>353.88529999999997</v>
      </c>
      <c r="M1315">
        <v>355</v>
      </c>
      <c r="N1315">
        <v>4.6052960000000001</v>
      </c>
      <c r="O1315">
        <v>0.16769999999999199</v>
      </c>
      <c r="P1315">
        <v>-0.31897942634335702</v>
      </c>
      <c r="Q1315">
        <v>-0.81060510696400101</v>
      </c>
      <c r="R1315">
        <v>100</v>
      </c>
      <c r="S1315">
        <v>100.99</v>
      </c>
      <c r="T1315">
        <v>100</v>
      </c>
      <c r="U1315">
        <v>100.99</v>
      </c>
      <c r="V1315" t="s">
        <v>11987</v>
      </c>
      <c r="W1315" t="s">
        <v>10406</v>
      </c>
      <c r="X1315" t="s">
        <v>3050</v>
      </c>
      <c r="Y1315" t="s">
        <v>12104</v>
      </c>
      <c r="Z1315" t="s">
        <v>11839</v>
      </c>
      <c r="AA1315" t="s">
        <v>374</v>
      </c>
      <c r="AB1315" t="s">
        <v>11990</v>
      </c>
      <c r="AC1315">
        <v>101.5625</v>
      </c>
      <c r="AD1315">
        <v>1.5625</v>
      </c>
      <c r="AE1315" s="6">
        <v>41256</v>
      </c>
      <c r="AF1315" s="6">
        <v>46734</v>
      </c>
      <c r="AG1315" t="s">
        <v>1924</v>
      </c>
      <c r="AH1315">
        <v>0.65277799999999997</v>
      </c>
      <c r="AI1315">
        <v>0.64078903921616004</v>
      </c>
      <c r="AJ1315">
        <v>0.799709</v>
      </c>
      <c r="AK1315">
        <v>2.95212419576854</v>
      </c>
      <c r="AL1315">
        <v>154</v>
      </c>
      <c r="AM1315">
        <v>124</v>
      </c>
      <c r="AN1315">
        <v>4.5</v>
      </c>
      <c r="AO1315" t="s">
        <v>11991</v>
      </c>
      <c r="AP1315">
        <v>1</v>
      </c>
      <c r="AQ1315">
        <v>3</v>
      </c>
      <c r="AR1315">
        <v>50.865546706041997</v>
      </c>
      <c r="AS1315">
        <v>6.6708408359161794E-2</v>
      </c>
      <c r="AT1315">
        <v>0.97100473895024197</v>
      </c>
      <c r="AU1315">
        <v>0.39688295259124801</v>
      </c>
      <c r="AV1315">
        <v>3.5612912170284599</v>
      </c>
    </row>
    <row r="1316" spans="1:48" x14ac:dyDescent="0.25">
      <c r="A1316" t="s">
        <v>15167</v>
      </c>
      <c r="B1316" s="6">
        <v>44664</v>
      </c>
      <c r="C1316" t="s">
        <v>15168</v>
      </c>
      <c r="D1316" t="s">
        <v>237</v>
      </c>
      <c r="E1316">
        <v>360000000</v>
      </c>
      <c r="F1316">
        <v>371161249.19999999</v>
      </c>
      <c r="G1316">
        <v>0.13752731830682899</v>
      </c>
      <c r="H1316">
        <v>1.052778</v>
      </c>
      <c r="I1316">
        <v>1.0147839999999999</v>
      </c>
      <c r="J1316">
        <v>2.1823169999999998</v>
      </c>
      <c r="K1316">
        <v>2.1823169999999998</v>
      </c>
      <c r="L1316">
        <v>47.963899999999903</v>
      </c>
      <c r="M1316">
        <v>46</v>
      </c>
      <c r="N1316">
        <v>1.0103839999999999</v>
      </c>
      <c r="O1316">
        <v>4.7200000000002698E-2</v>
      </c>
      <c r="P1316">
        <v>-0.43924514882181998</v>
      </c>
      <c r="Q1316">
        <v>-1.0662095529146201</v>
      </c>
      <c r="R1316">
        <v>101.14375</v>
      </c>
      <c r="S1316">
        <v>102.26875</v>
      </c>
      <c r="T1316">
        <v>101.14375</v>
      </c>
      <c r="U1316">
        <v>102.26875</v>
      </c>
      <c r="V1316" t="s">
        <v>11987</v>
      </c>
      <c r="W1316" t="s">
        <v>11637</v>
      </c>
      <c r="X1316" t="s">
        <v>3050</v>
      </c>
      <c r="Y1316" t="s">
        <v>12104</v>
      </c>
      <c r="Z1316" t="s">
        <v>11839</v>
      </c>
      <c r="AA1316" t="s">
        <v>256</v>
      </c>
      <c r="AB1316" t="s">
        <v>11990</v>
      </c>
      <c r="AC1316">
        <v>103.100347</v>
      </c>
      <c r="AD1316">
        <v>1.9565969999999999</v>
      </c>
      <c r="AE1316" s="6">
        <v>41401</v>
      </c>
      <c r="AF1316" s="6">
        <v>45053</v>
      </c>
      <c r="AG1316" t="s">
        <v>2465</v>
      </c>
      <c r="AH1316">
        <v>1.052778</v>
      </c>
      <c r="AI1316">
        <v>1.01478355471686</v>
      </c>
      <c r="AJ1316">
        <v>2.0430510000000002</v>
      </c>
      <c r="AK1316">
        <v>2.1823167217111399</v>
      </c>
      <c r="AL1316">
        <v>46</v>
      </c>
      <c r="AM1316">
        <v>6</v>
      </c>
      <c r="AN1316">
        <v>4.375</v>
      </c>
      <c r="AO1316" t="s">
        <v>11991</v>
      </c>
      <c r="AP1316">
        <v>1</v>
      </c>
      <c r="AQ1316">
        <v>2</v>
      </c>
      <c r="AR1316">
        <v>76.066436083203499</v>
      </c>
      <c r="AS1316">
        <v>2.48386913941658E-2</v>
      </c>
      <c r="AT1316">
        <v>3.0111833600542998E-2</v>
      </c>
      <c r="AU1316">
        <v>6.3076794561680999E-2</v>
      </c>
      <c r="AV1316">
        <v>-0.21321317313628099</v>
      </c>
    </row>
    <row r="1317" spans="1:48" x14ac:dyDescent="0.25">
      <c r="A1317" t="s">
        <v>15169</v>
      </c>
      <c r="B1317" s="6">
        <v>44664</v>
      </c>
      <c r="C1317" t="s">
        <v>15170</v>
      </c>
      <c r="D1317" t="s">
        <v>237</v>
      </c>
      <c r="E1317">
        <v>600000000</v>
      </c>
      <c r="F1317">
        <v>584181666</v>
      </c>
      <c r="G1317">
        <v>0.216458313205278</v>
      </c>
      <c r="H1317">
        <v>9.9944439999999997</v>
      </c>
      <c r="I1317">
        <v>7.8655039999999996</v>
      </c>
      <c r="J1317">
        <v>4.8969569999999996</v>
      </c>
      <c r="K1317">
        <v>4.8969569999999996</v>
      </c>
      <c r="L1317">
        <v>220.493799999999</v>
      </c>
      <c r="M1317">
        <v>220</v>
      </c>
      <c r="N1317">
        <v>7.8403669999999996</v>
      </c>
      <c r="O1317">
        <v>-0.657200000000002</v>
      </c>
      <c r="P1317">
        <v>-2.8063370170124098</v>
      </c>
      <c r="Q1317">
        <v>-10.273131950394401</v>
      </c>
      <c r="R1317">
        <v>97.337500000000006</v>
      </c>
      <c r="S1317">
        <v>98.462500000000006</v>
      </c>
      <c r="T1317">
        <v>97.337500000000006</v>
      </c>
      <c r="U1317">
        <v>98.462500000000006</v>
      </c>
      <c r="V1317" t="s">
        <v>11987</v>
      </c>
      <c r="W1317" t="s">
        <v>11638</v>
      </c>
      <c r="X1317" t="s">
        <v>3050</v>
      </c>
      <c r="Y1317" t="s">
        <v>12104</v>
      </c>
      <c r="Z1317" t="s">
        <v>11839</v>
      </c>
      <c r="AA1317" t="s">
        <v>256</v>
      </c>
      <c r="AB1317" t="s">
        <v>11990</v>
      </c>
      <c r="AC1317">
        <v>97.363611000000006</v>
      </c>
      <c r="AD1317">
        <v>2.6110999999999999E-2</v>
      </c>
      <c r="AE1317" s="6">
        <v>43571</v>
      </c>
      <c r="AF1317" s="6">
        <v>49050</v>
      </c>
      <c r="AG1317" t="s">
        <v>2465</v>
      </c>
      <c r="AH1317">
        <v>9.9944439999999997</v>
      </c>
      <c r="AI1317">
        <v>7.86550357993905</v>
      </c>
      <c r="AJ1317">
        <v>75.499504000000002</v>
      </c>
      <c r="AK1317">
        <v>4.8969570125241999</v>
      </c>
      <c r="AL1317">
        <v>220</v>
      </c>
      <c r="AM1317">
        <v>215</v>
      </c>
      <c r="AN1317">
        <v>4.7</v>
      </c>
      <c r="AO1317" t="s">
        <v>11991</v>
      </c>
      <c r="AP1317">
        <v>1</v>
      </c>
      <c r="AQ1317">
        <v>1</v>
      </c>
      <c r="AR1317">
        <v>76.066436083203499</v>
      </c>
      <c r="AS1317">
        <v>2.48386913941658E-2</v>
      </c>
      <c r="AT1317">
        <v>3.0111833600542998E-2</v>
      </c>
      <c r="AU1317">
        <v>6.3076794561680999E-2</v>
      </c>
      <c r="AV1317">
        <v>-0.21321317313628099</v>
      </c>
    </row>
    <row r="1318" spans="1:48" x14ac:dyDescent="0.25">
      <c r="A1318" t="s">
        <v>15171</v>
      </c>
      <c r="B1318" s="6">
        <v>44664</v>
      </c>
      <c r="C1318" t="s">
        <v>15172</v>
      </c>
      <c r="D1318" t="s">
        <v>237</v>
      </c>
      <c r="E1318">
        <v>340000000</v>
      </c>
      <c r="F1318">
        <v>345850832.19999999</v>
      </c>
      <c r="G1318">
        <v>0.12814898535116601</v>
      </c>
      <c r="H1318">
        <v>4.0333329999999998</v>
      </c>
      <c r="I1318">
        <v>3.5833740000000001</v>
      </c>
      <c r="J1318">
        <v>4.0687490000000004</v>
      </c>
      <c r="K1318">
        <v>4.0687490000000004</v>
      </c>
      <c r="L1318">
        <v>146.03489999999999</v>
      </c>
      <c r="M1318">
        <v>147</v>
      </c>
      <c r="N1318">
        <v>3.567466</v>
      </c>
      <c r="O1318">
        <v>-0.19900000000000401</v>
      </c>
      <c r="P1318">
        <v>-1.4624764433772299</v>
      </c>
      <c r="Q1318">
        <v>-4.3970893024151803</v>
      </c>
      <c r="R1318">
        <v>99.737499999999997</v>
      </c>
      <c r="S1318">
        <v>100.6605</v>
      </c>
      <c r="T1318">
        <v>99.737499999999997</v>
      </c>
      <c r="U1318">
        <v>100.6605</v>
      </c>
      <c r="V1318" t="s">
        <v>11987</v>
      </c>
      <c r="W1318" t="s">
        <v>9654</v>
      </c>
      <c r="X1318" t="s">
        <v>3050</v>
      </c>
      <c r="Y1318" t="s">
        <v>12104</v>
      </c>
      <c r="Z1318" t="s">
        <v>11819</v>
      </c>
      <c r="AA1318" t="s">
        <v>343</v>
      </c>
      <c r="AB1318" t="s">
        <v>11990</v>
      </c>
      <c r="AC1318">
        <v>101.720833</v>
      </c>
      <c r="AD1318">
        <v>1.983333</v>
      </c>
      <c r="AE1318" s="6">
        <v>41394</v>
      </c>
      <c r="AF1318" s="6">
        <v>46873</v>
      </c>
      <c r="AG1318" t="s">
        <v>2413</v>
      </c>
      <c r="AH1318">
        <v>4.0333329999999998</v>
      </c>
      <c r="AI1318">
        <v>3.5833735869028298</v>
      </c>
      <c r="AJ1318">
        <v>17.077743999999999</v>
      </c>
      <c r="AK1318">
        <v>4.0687486803079098</v>
      </c>
      <c r="AL1318">
        <v>147</v>
      </c>
      <c r="AM1318">
        <v>137</v>
      </c>
      <c r="AN1318">
        <v>4.25</v>
      </c>
      <c r="AO1318" t="s">
        <v>11991</v>
      </c>
      <c r="AP1318">
        <v>1</v>
      </c>
      <c r="AQ1318">
        <v>4</v>
      </c>
      <c r="AR1318">
        <v>33.2665003333206</v>
      </c>
      <c r="AS1318">
        <v>-5.8490784447215498E-2</v>
      </c>
      <c r="AT1318">
        <v>-1.7689999633065201</v>
      </c>
      <c r="AU1318">
        <v>-0.63895640873878501</v>
      </c>
      <c r="AV1318">
        <v>-3.9811598142888398</v>
      </c>
    </row>
    <row r="1319" spans="1:48" x14ac:dyDescent="0.25">
      <c r="A1319" t="s">
        <v>15173</v>
      </c>
      <c r="B1319" s="6">
        <v>44664</v>
      </c>
      <c r="C1319" t="s">
        <v>15174</v>
      </c>
      <c r="D1319" t="s">
        <v>237</v>
      </c>
      <c r="E1319">
        <v>180000000</v>
      </c>
      <c r="F1319">
        <v>178673999.40000001</v>
      </c>
      <c r="G1319">
        <v>6.6204529814472196E-2</v>
      </c>
      <c r="H1319">
        <v>27.7</v>
      </c>
      <c r="I1319">
        <v>14.302144999999999</v>
      </c>
      <c r="J1319">
        <v>5.2289870000000001</v>
      </c>
      <c r="K1319">
        <v>5.2289870000000001</v>
      </c>
      <c r="L1319">
        <v>239.02770000000001</v>
      </c>
      <c r="M1319">
        <v>238</v>
      </c>
      <c r="N1319">
        <v>14.259209999999999</v>
      </c>
      <c r="O1319">
        <v>5.71000000000099E-2</v>
      </c>
      <c r="P1319">
        <v>-8.3462935587230697E-2</v>
      </c>
      <c r="Q1319">
        <v>-3.63602258818899</v>
      </c>
      <c r="R1319">
        <v>97.237499999999997</v>
      </c>
      <c r="S1319">
        <v>98.119500000000002</v>
      </c>
      <c r="T1319">
        <v>97.237499999999997</v>
      </c>
      <c r="U1319">
        <v>98.119500000000002</v>
      </c>
      <c r="V1319" t="s">
        <v>11987</v>
      </c>
      <c r="W1319" t="s">
        <v>10265</v>
      </c>
      <c r="X1319" t="s">
        <v>3069</v>
      </c>
      <c r="Y1319" t="s">
        <v>625</v>
      </c>
      <c r="Z1319" t="s">
        <v>11839</v>
      </c>
      <c r="AA1319" t="s">
        <v>11839</v>
      </c>
      <c r="AB1319" t="s">
        <v>12045</v>
      </c>
      <c r="AC1319">
        <v>99.263333000000003</v>
      </c>
      <c r="AD1319">
        <v>2.025833</v>
      </c>
      <c r="AE1319" s="6">
        <v>44160</v>
      </c>
      <c r="AF1319" s="6">
        <v>54788</v>
      </c>
      <c r="AG1319" t="s">
        <v>1378</v>
      </c>
      <c r="AH1319">
        <v>27.7</v>
      </c>
      <c r="AI1319">
        <v>14.302144608814601</v>
      </c>
      <c r="AJ1319">
        <v>305.54188599999998</v>
      </c>
      <c r="AK1319">
        <v>5.2289871098336898</v>
      </c>
      <c r="AL1319">
        <v>238</v>
      </c>
      <c r="AM1319">
        <v>263</v>
      </c>
      <c r="AN1319">
        <v>5.0999999999999996</v>
      </c>
      <c r="AO1319" t="s">
        <v>11991</v>
      </c>
      <c r="AP1319">
        <v>1</v>
      </c>
      <c r="AQ1319">
        <v>3</v>
      </c>
      <c r="AR1319">
        <v>40.904436309472999</v>
      </c>
      <c r="AS1319">
        <v>4.5995203539959499E-2</v>
      </c>
      <c r="AT1319">
        <v>0.64506242935725999</v>
      </c>
      <c r="AU1319">
        <v>0.27145257302159798</v>
      </c>
      <c r="AV1319">
        <v>2.2586001651983998</v>
      </c>
    </row>
    <row r="1320" spans="1:48" x14ac:dyDescent="0.25">
      <c r="A1320" t="s">
        <v>18832</v>
      </c>
      <c r="B1320" s="6">
        <v>44664</v>
      </c>
      <c r="C1320" t="s">
        <v>18833</v>
      </c>
      <c r="D1320" t="s">
        <v>237</v>
      </c>
      <c r="E1320">
        <v>320000000</v>
      </c>
      <c r="F1320">
        <v>267022220.80000001</v>
      </c>
      <c r="G1320">
        <v>9.8940420192330306E-2</v>
      </c>
      <c r="H1320">
        <v>27.7</v>
      </c>
      <c r="I1320">
        <v>15.666674</v>
      </c>
      <c r="J1320">
        <v>4.8586410000000004</v>
      </c>
      <c r="K1320">
        <v>4.8586410000000004</v>
      </c>
      <c r="L1320">
        <v>201.9931</v>
      </c>
      <c r="M1320">
        <v>201</v>
      </c>
      <c r="N1320">
        <v>15.636122</v>
      </c>
      <c r="O1320">
        <v>-4.5258000000000003</v>
      </c>
      <c r="P1320">
        <v>-4.4042769946509104</v>
      </c>
      <c r="Q1320">
        <v>-14.867585989774</v>
      </c>
      <c r="R1320">
        <v>83</v>
      </c>
      <c r="S1320">
        <v>87</v>
      </c>
      <c r="T1320">
        <v>83</v>
      </c>
      <c r="U1320">
        <v>87</v>
      </c>
      <c r="V1320" t="s">
        <v>11987</v>
      </c>
      <c r="W1320" t="s">
        <v>18834</v>
      </c>
      <c r="X1320" t="s">
        <v>3069</v>
      </c>
      <c r="Y1320" t="s">
        <v>625</v>
      </c>
      <c r="Z1320" t="s">
        <v>11839</v>
      </c>
      <c r="AA1320" t="s">
        <v>11839</v>
      </c>
      <c r="AB1320" t="s">
        <v>12045</v>
      </c>
      <c r="AC1320">
        <v>83.444444000000004</v>
      </c>
      <c r="AD1320">
        <v>0.44444400000000001</v>
      </c>
      <c r="AE1320" s="6">
        <v>44447</v>
      </c>
      <c r="AF1320" s="6">
        <v>54788</v>
      </c>
      <c r="AG1320" t="s">
        <v>18835</v>
      </c>
      <c r="AH1320">
        <v>27.7</v>
      </c>
      <c r="AI1320">
        <v>15.6666741816246</v>
      </c>
      <c r="AJ1320">
        <v>349.16351600000002</v>
      </c>
      <c r="AK1320">
        <v>4.8586413060057998</v>
      </c>
      <c r="AL1320">
        <v>201</v>
      </c>
      <c r="AM1320">
        <v>226</v>
      </c>
      <c r="AN1320">
        <v>4</v>
      </c>
      <c r="AO1320" t="s">
        <v>11991</v>
      </c>
      <c r="AP1320">
        <v>1</v>
      </c>
      <c r="AQ1320">
        <v>2</v>
      </c>
      <c r="AR1320">
        <v>52.224868503252999</v>
      </c>
      <c r="AS1320">
        <v>1.9527620202886401E-2</v>
      </c>
      <c r="AT1320">
        <v>0.42209295303057798</v>
      </c>
      <c r="AU1320">
        <v>1.52771538405218E-2</v>
      </c>
      <c r="AV1320">
        <v>1.90546905484</v>
      </c>
    </row>
    <row r="1321" spans="1:48" x14ac:dyDescent="0.25">
      <c r="A1321" t="s">
        <v>15175</v>
      </c>
      <c r="B1321" s="6">
        <v>44664</v>
      </c>
      <c r="C1321" t="s">
        <v>15176</v>
      </c>
      <c r="D1321" t="s">
        <v>212</v>
      </c>
      <c r="E1321">
        <v>240000000</v>
      </c>
      <c r="F1321">
        <v>229345833.59999999</v>
      </c>
      <c r="G1321">
        <v>8.4980092959155901E-2</v>
      </c>
      <c r="H1321">
        <v>3.7361110000000002</v>
      </c>
      <c r="I1321">
        <v>3.5507439999999999</v>
      </c>
      <c r="J1321">
        <v>3.2704770000000001</v>
      </c>
      <c r="K1321">
        <v>3.2704770000000001</v>
      </c>
      <c r="L1321">
        <v>67.456000000000003</v>
      </c>
      <c r="M1321">
        <v>65</v>
      </c>
      <c r="N1321">
        <v>3.529455</v>
      </c>
      <c r="O1321">
        <v>2.47000000000108E-2</v>
      </c>
      <c r="P1321">
        <v>-0.56435410494345395</v>
      </c>
      <c r="Q1321">
        <v>-4.6723577751971002</v>
      </c>
      <c r="R1321">
        <v>95</v>
      </c>
      <c r="S1321">
        <v>96</v>
      </c>
      <c r="T1321">
        <v>95</v>
      </c>
      <c r="U1321">
        <v>96</v>
      </c>
      <c r="V1321" t="s">
        <v>11987</v>
      </c>
      <c r="W1321" t="s">
        <v>4762</v>
      </c>
      <c r="X1321" t="s">
        <v>3069</v>
      </c>
      <c r="Y1321" t="s">
        <v>625</v>
      </c>
      <c r="Z1321" t="s">
        <v>11839</v>
      </c>
      <c r="AA1321" t="s">
        <v>374</v>
      </c>
      <c r="AB1321" t="s">
        <v>11990</v>
      </c>
      <c r="AC1321">
        <v>95.560764000000006</v>
      </c>
      <c r="AD1321">
        <v>0.56076400000000004</v>
      </c>
      <c r="AE1321" s="6">
        <v>44025</v>
      </c>
      <c r="AF1321" s="6">
        <v>46035</v>
      </c>
      <c r="AG1321" t="s">
        <v>813</v>
      </c>
      <c r="AH1321">
        <v>3.7361110000000002</v>
      </c>
      <c r="AI1321">
        <v>3.55074429666394</v>
      </c>
      <c r="AJ1321">
        <v>14.776691</v>
      </c>
      <c r="AK1321">
        <v>3.2704770720059999</v>
      </c>
      <c r="AL1321">
        <v>65</v>
      </c>
      <c r="AM1321">
        <v>56</v>
      </c>
      <c r="AN1321">
        <v>2.125</v>
      </c>
      <c r="AO1321" t="s">
        <v>11991</v>
      </c>
      <c r="AP1321">
        <v>1</v>
      </c>
      <c r="AQ1321">
        <v>4</v>
      </c>
      <c r="AR1321">
        <v>35.659821932413003</v>
      </c>
      <c r="AS1321">
        <v>6.03236321428752E-2</v>
      </c>
      <c r="AT1321">
        <v>0.96731804842863001</v>
      </c>
      <c r="AU1321">
        <v>0.400702267419077</v>
      </c>
      <c r="AV1321">
        <v>2.9533555187202198</v>
      </c>
    </row>
    <row r="1322" spans="1:48" x14ac:dyDescent="0.25">
      <c r="A1322" t="s">
        <v>15177</v>
      </c>
      <c r="B1322" s="6">
        <v>44664</v>
      </c>
      <c r="C1322" t="s">
        <v>15178</v>
      </c>
      <c r="D1322" t="s">
        <v>212</v>
      </c>
      <c r="E1322">
        <v>280000000</v>
      </c>
      <c r="F1322">
        <v>280403667.60000002</v>
      </c>
      <c r="G1322">
        <v>0.10389868158798</v>
      </c>
      <c r="H1322">
        <v>0.88333300000000003</v>
      </c>
      <c r="I1322">
        <v>0.87006899999999998</v>
      </c>
      <c r="J1322">
        <v>2.4588190000000001</v>
      </c>
      <c r="K1322">
        <v>2.4588190000000001</v>
      </c>
      <c r="L1322">
        <v>91.128600000000006</v>
      </c>
      <c r="M1322">
        <v>85</v>
      </c>
      <c r="N1322">
        <v>0.86542799999999998</v>
      </c>
      <c r="O1322">
        <v>3.26999999999966E-2</v>
      </c>
      <c r="P1322">
        <v>0.41584870637529903</v>
      </c>
      <c r="Q1322">
        <v>-1.26966325478046</v>
      </c>
      <c r="R1322">
        <v>99.8</v>
      </c>
      <c r="S1322">
        <v>100.425</v>
      </c>
      <c r="T1322">
        <v>99.8</v>
      </c>
      <c r="U1322">
        <v>100.425</v>
      </c>
      <c r="V1322" t="s">
        <v>11987</v>
      </c>
      <c r="W1322" t="s">
        <v>4760</v>
      </c>
      <c r="X1322" t="s">
        <v>3069</v>
      </c>
      <c r="Y1322" t="s">
        <v>625</v>
      </c>
      <c r="Z1322" t="s">
        <v>11839</v>
      </c>
      <c r="AA1322" t="s">
        <v>374</v>
      </c>
      <c r="AB1322" t="s">
        <v>11990</v>
      </c>
      <c r="AC1322">
        <v>100.144167</v>
      </c>
      <c r="AD1322">
        <v>0.344167</v>
      </c>
      <c r="AE1322" s="6">
        <v>42984</v>
      </c>
      <c r="AF1322" s="6">
        <v>44991</v>
      </c>
      <c r="AG1322" t="s">
        <v>813</v>
      </c>
      <c r="AH1322">
        <v>0.88333300000000003</v>
      </c>
      <c r="AI1322">
        <v>0.87006875859019495</v>
      </c>
      <c r="AJ1322">
        <v>1.56532</v>
      </c>
      <c r="AK1322">
        <v>2.4588185596467702</v>
      </c>
      <c r="AL1322">
        <v>85</v>
      </c>
      <c r="AM1322">
        <v>48</v>
      </c>
      <c r="AN1322">
        <v>2.95</v>
      </c>
      <c r="AO1322" t="s">
        <v>11991</v>
      </c>
      <c r="AP1322">
        <v>1</v>
      </c>
      <c r="AQ1322">
        <v>4</v>
      </c>
      <c r="AR1322">
        <v>35.659821932413003</v>
      </c>
      <c r="AS1322">
        <v>6.03236321428752E-2</v>
      </c>
      <c r="AT1322">
        <v>0.96731804842863001</v>
      </c>
      <c r="AU1322">
        <v>0.400702267419077</v>
      </c>
      <c r="AV1322">
        <v>2.9533555187202198</v>
      </c>
    </row>
    <row r="1323" spans="1:48" x14ac:dyDescent="0.25">
      <c r="A1323" t="s">
        <v>15179</v>
      </c>
      <c r="B1323" s="6">
        <v>44664</v>
      </c>
      <c r="C1323" t="s">
        <v>15180</v>
      </c>
      <c r="D1323" t="s">
        <v>212</v>
      </c>
      <c r="E1323">
        <v>240000000</v>
      </c>
      <c r="F1323">
        <v>238278333.59999999</v>
      </c>
      <c r="G1323">
        <v>8.8289874821954301E-2</v>
      </c>
      <c r="H1323">
        <v>2.394444</v>
      </c>
      <c r="I1323">
        <v>2.315998</v>
      </c>
      <c r="J1323">
        <v>2.6209310000000001</v>
      </c>
      <c r="K1323">
        <v>2.6209310000000001</v>
      </c>
      <c r="L1323">
        <v>19.0364</v>
      </c>
      <c r="M1323">
        <v>15</v>
      </c>
      <c r="N1323">
        <v>2.3028230000000001</v>
      </c>
      <c r="O1323">
        <v>-0.28599999999999698</v>
      </c>
      <c r="P1323">
        <v>-0.46645401504727901</v>
      </c>
      <c r="Q1323">
        <v>-2.49158503343397</v>
      </c>
      <c r="R1323">
        <v>99.018749999999997</v>
      </c>
      <c r="S1323">
        <v>99.719750000000005</v>
      </c>
      <c r="T1323">
        <v>99.018749999999997</v>
      </c>
      <c r="U1323">
        <v>99.719750000000005</v>
      </c>
      <c r="V1323" t="s">
        <v>11987</v>
      </c>
      <c r="W1323" t="s">
        <v>10423</v>
      </c>
      <c r="X1323" t="s">
        <v>3069</v>
      </c>
      <c r="Y1323" t="s">
        <v>625</v>
      </c>
      <c r="Z1323" t="s">
        <v>11839</v>
      </c>
      <c r="AA1323" t="s">
        <v>374</v>
      </c>
      <c r="AB1323" t="s">
        <v>11990</v>
      </c>
      <c r="AC1323">
        <v>99.282639000000003</v>
      </c>
      <c r="AD1323">
        <v>0.26388899999999998</v>
      </c>
      <c r="AE1323" s="6">
        <v>43718</v>
      </c>
      <c r="AF1323" s="6">
        <v>45545</v>
      </c>
      <c r="AG1323" t="s">
        <v>1965</v>
      </c>
      <c r="AH1323">
        <v>2.394444</v>
      </c>
      <c r="AI1323">
        <v>2.3159976590400002</v>
      </c>
      <c r="AJ1323">
        <v>6.5140750000000001</v>
      </c>
      <c r="AK1323">
        <v>2.6209308540659002</v>
      </c>
      <c r="AL1323">
        <v>15</v>
      </c>
      <c r="AM1323">
        <v>-5</v>
      </c>
      <c r="AN1323">
        <v>2.5</v>
      </c>
      <c r="AO1323" t="s">
        <v>11991</v>
      </c>
      <c r="AP1323">
        <v>1</v>
      </c>
      <c r="AQ1323">
        <v>2</v>
      </c>
      <c r="AR1323">
        <v>45.908516671221598</v>
      </c>
      <c r="AS1323">
        <v>6.8084862139997399E-2</v>
      </c>
      <c r="AT1323">
        <v>0.98248165340498805</v>
      </c>
      <c r="AU1323">
        <v>0.46390526796429299</v>
      </c>
      <c r="AV1323">
        <v>4.3983925958713197</v>
      </c>
    </row>
    <row r="1324" spans="1:48" x14ac:dyDescent="0.25">
      <c r="A1324" t="s">
        <v>15181</v>
      </c>
      <c r="B1324" s="6">
        <v>44664</v>
      </c>
      <c r="C1324" t="s">
        <v>15182</v>
      </c>
      <c r="D1324" t="s">
        <v>212</v>
      </c>
      <c r="E1324">
        <v>360000000</v>
      </c>
      <c r="F1324">
        <v>368574998.39999998</v>
      </c>
      <c r="G1324">
        <v>0.13656902824352299</v>
      </c>
      <c r="H1324">
        <v>1.3777779999999999</v>
      </c>
      <c r="I1324">
        <v>1.3379160000000001</v>
      </c>
      <c r="J1324">
        <v>2.4107129999999999</v>
      </c>
      <c r="K1324">
        <v>2.4107129999999999</v>
      </c>
      <c r="L1324">
        <v>48.833499999999901</v>
      </c>
      <c r="M1324">
        <v>42</v>
      </c>
      <c r="N1324">
        <v>1.331081</v>
      </c>
      <c r="O1324">
        <v>4.6100000000004401E-2</v>
      </c>
      <c r="P1324">
        <v>0.222973004358029</v>
      </c>
      <c r="Q1324">
        <v>-1.4407790933853</v>
      </c>
      <c r="R1324">
        <v>101.8625</v>
      </c>
      <c r="S1324">
        <v>102.4755</v>
      </c>
      <c r="T1324">
        <v>101.8625</v>
      </c>
      <c r="U1324">
        <v>102.4755</v>
      </c>
      <c r="V1324" t="s">
        <v>11987</v>
      </c>
      <c r="W1324" t="s">
        <v>10422</v>
      </c>
      <c r="X1324" t="s">
        <v>3069</v>
      </c>
      <c r="Y1324" t="s">
        <v>625</v>
      </c>
      <c r="Z1324" t="s">
        <v>11839</v>
      </c>
      <c r="AA1324" t="s">
        <v>374</v>
      </c>
      <c r="AB1324" t="s">
        <v>11990</v>
      </c>
      <c r="AC1324">
        <v>102.381944</v>
      </c>
      <c r="AD1324">
        <v>0.51944400000000002</v>
      </c>
      <c r="AE1324" s="6">
        <v>43347</v>
      </c>
      <c r="AF1324" s="6">
        <v>45173</v>
      </c>
      <c r="AG1324" t="s">
        <v>1965</v>
      </c>
      <c r="AH1324">
        <v>1.3777779999999999</v>
      </c>
      <c r="AI1324">
        <v>1.3379163426457099</v>
      </c>
      <c r="AJ1324">
        <v>2.9319809999999999</v>
      </c>
      <c r="AK1324">
        <v>2.4107129616742302</v>
      </c>
      <c r="AL1324">
        <v>42</v>
      </c>
      <c r="AM1324">
        <v>6</v>
      </c>
      <c r="AN1324">
        <v>4.25</v>
      </c>
      <c r="AO1324" t="s">
        <v>11991</v>
      </c>
      <c r="AP1324">
        <v>1</v>
      </c>
      <c r="AQ1324">
        <v>3</v>
      </c>
      <c r="AR1324">
        <v>45.908516671221598</v>
      </c>
      <c r="AS1324">
        <v>6.8084862139997399E-2</v>
      </c>
      <c r="AT1324">
        <v>0.98248165340498805</v>
      </c>
      <c r="AU1324">
        <v>0.46390526796429299</v>
      </c>
      <c r="AV1324">
        <v>4.3983925958713197</v>
      </c>
    </row>
    <row r="1325" spans="1:48" x14ac:dyDescent="0.25">
      <c r="A1325" t="s">
        <v>15183</v>
      </c>
      <c r="B1325" s="6">
        <v>44664</v>
      </c>
      <c r="C1325" t="s">
        <v>15184</v>
      </c>
      <c r="D1325" t="s">
        <v>373</v>
      </c>
      <c r="E1325">
        <v>240000000</v>
      </c>
      <c r="F1325">
        <v>209286667.19999999</v>
      </c>
      <c r="G1325">
        <v>7.7547519196650996E-2</v>
      </c>
      <c r="H1325">
        <v>8.2638890000000007</v>
      </c>
      <c r="I1325">
        <v>7.2718020000000001</v>
      </c>
      <c r="J1325">
        <v>4.3248540000000002</v>
      </c>
      <c r="K1325">
        <v>4.3248540000000002</v>
      </c>
      <c r="L1325">
        <v>162.70670000000001</v>
      </c>
      <c r="M1325">
        <v>163</v>
      </c>
      <c r="N1325">
        <v>7.2420689999999999</v>
      </c>
      <c r="O1325">
        <v>6.7700000000003799E-2</v>
      </c>
      <c r="P1325">
        <v>-0.13916921809320401</v>
      </c>
      <c r="Q1325">
        <v>-7.9605465916735998</v>
      </c>
      <c r="R1325">
        <v>86.612499999999997</v>
      </c>
      <c r="S1325">
        <v>87.429500000000004</v>
      </c>
      <c r="T1325">
        <v>86.612499999999997</v>
      </c>
      <c r="U1325">
        <v>87.429500000000004</v>
      </c>
      <c r="V1325" t="s">
        <v>11987</v>
      </c>
      <c r="W1325" t="s">
        <v>6418</v>
      </c>
      <c r="X1325" t="s">
        <v>3069</v>
      </c>
      <c r="Y1325" t="s">
        <v>625</v>
      </c>
      <c r="Z1325" t="s">
        <v>11839</v>
      </c>
      <c r="AA1325" t="s">
        <v>11839</v>
      </c>
      <c r="AB1325" t="s">
        <v>12045</v>
      </c>
      <c r="AC1325">
        <v>87.202777999999995</v>
      </c>
      <c r="AD1325">
        <v>0.59027799999999997</v>
      </c>
      <c r="AE1325" s="6">
        <v>44035</v>
      </c>
      <c r="AF1325" s="6">
        <v>47687</v>
      </c>
      <c r="AG1325" t="s">
        <v>1809</v>
      </c>
      <c r="AH1325">
        <v>8.2638890000000007</v>
      </c>
      <c r="AI1325">
        <v>7.2718018543629599</v>
      </c>
      <c r="AJ1325">
        <v>60.443942999999997</v>
      </c>
      <c r="AK1325">
        <v>4.3248544016924102</v>
      </c>
      <c r="AL1325">
        <v>163</v>
      </c>
      <c r="AM1325">
        <v>160</v>
      </c>
      <c r="AN1325">
        <v>2.5</v>
      </c>
      <c r="AO1325" t="s">
        <v>11991</v>
      </c>
      <c r="AP1325">
        <v>1</v>
      </c>
      <c r="AQ1325">
        <v>2</v>
      </c>
      <c r="AR1325">
        <v>62.669096591943102</v>
      </c>
      <c r="AS1325">
        <v>7.22366624001438E-2</v>
      </c>
      <c r="AT1325">
        <v>0.94976626458334501</v>
      </c>
      <c r="AU1325">
        <v>0.43448516546443</v>
      </c>
      <c r="AV1325">
        <v>4.5873398347216003</v>
      </c>
    </row>
    <row r="1326" spans="1:48" x14ac:dyDescent="0.25">
      <c r="A1326" t="s">
        <v>15185</v>
      </c>
      <c r="B1326" s="6">
        <v>44664</v>
      </c>
      <c r="C1326" t="s">
        <v>15186</v>
      </c>
      <c r="D1326" t="s">
        <v>373</v>
      </c>
      <c r="E1326">
        <v>240000000</v>
      </c>
      <c r="F1326">
        <v>191794999.19999999</v>
      </c>
      <c r="G1326">
        <v>7.1066287123156296E-2</v>
      </c>
      <c r="H1326">
        <v>13.263889000000001</v>
      </c>
      <c r="I1326">
        <v>10.381779999999999</v>
      </c>
      <c r="J1326">
        <v>5.0814130000000004</v>
      </c>
      <c r="K1326">
        <v>5.0814130000000004</v>
      </c>
      <c r="L1326">
        <v>229.7045</v>
      </c>
      <c r="M1326">
        <v>231</v>
      </c>
      <c r="N1326">
        <v>10.344016999999999</v>
      </c>
      <c r="O1326">
        <v>-0.19249999999999501</v>
      </c>
      <c r="P1326">
        <v>-0.32221996965173799</v>
      </c>
      <c r="Q1326">
        <v>-12.401599881784801</v>
      </c>
      <c r="R1326">
        <v>79.206249999999997</v>
      </c>
      <c r="S1326">
        <v>80.087249999999997</v>
      </c>
      <c r="T1326">
        <v>79.206249999999997</v>
      </c>
      <c r="U1326">
        <v>80.087249999999997</v>
      </c>
      <c r="V1326" t="s">
        <v>11987</v>
      </c>
      <c r="W1326" t="s">
        <v>6420</v>
      </c>
      <c r="X1326" t="s">
        <v>3069</v>
      </c>
      <c r="Y1326" t="s">
        <v>625</v>
      </c>
      <c r="Z1326" t="s">
        <v>11839</v>
      </c>
      <c r="AA1326" t="s">
        <v>11839</v>
      </c>
      <c r="AB1326" t="s">
        <v>12045</v>
      </c>
      <c r="AC1326">
        <v>79.914582999999993</v>
      </c>
      <c r="AD1326">
        <v>0.70833299999999999</v>
      </c>
      <c r="AE1326" s="6">
        <v>44035</v>
      </c>
      <c r="AF1326" s="6">
        <v>49513</v>
      </c>
      <c r="AG1326" t="s">
        <v>1809</v>
      </c>
      <c r="AH1326">
        <v>13.263889000000001</v>
      </c>
      <c r="AI1326">
        <v>10.3817800442761</v>
      </c>
      <c r="AJ1326">
        <v>129.383095</v>
      </c>
      <c r="AK1326">
        <v>5.0814130902044701</v>
      </c>
      <c r="AL1326">
        <v>231</v>
      </c>
      <c r="AM1326">
        <v>235</v>
      </c>
      <c r="AN1326">
        <v>3</v>
      </c>
      <c r="AO1326" t="s">
        <v>11991</v>
      </c>
      <c r="AP1326">
        <v>1</v>
      </c>
      <c r="AQ1326">
        <v>2</v>
      </c>
      <c r="AR1326">
        <v>62.669096591943102</v>
      </c>
      <c r="AS1326">
        <v>7.22366624001438E-2</v>
      </c>
      <c r="AT1326">
        <v>0.94976626458334501</v>
      </c>
      <c r="AU1326">
        <v>0.43448516546443</v>
      </c>
      <c r="AV1326">
        <v>4.5873398347216003</v>
      </c>
    </row>
    <row r="1327" spans="1:48" x14ac:dyDescent="0.25">
      <c r="A1327" t="s">
        <v>20623</v>
      </c>
      <c r="B1327" s="6">
        <v>44664</v>
      </c>
      <c r="C1327" t="s">
        <v>20624</v>
      </c>
      <c r="D1327" t="s">
        <v>373</v>
      </c>
      <c r="E1327">
        <v>480000000</v>
      </c>
      <c r="F1327">
        <v>472496001.60000002</v>
      </c>
      <c r="G1327">
        <v>0.17507514092812099</v>
      </c>
      <c r="H1327">
        <v>27.7</v>
      </c>
      <c r="I1327">
        <v>4.7418560000000003</v>
      </c>
      <c r="J1327">
        <v>7.223725</v>
      </c>
      <c r="K1327">
        <v>7.223725</v>
      </c>
      <c r="L1327">
        <v>438.50150000000002</v>
      </c>
      <c r="M1327">
        <v>438</v>
      </c>
      <c r="N1327">
        <v>12.710855</v>
      </c>
      <c r="O1327">
        <v>4.7400000000008498E-2</v>
      </c>
      <c r="P1327">
        <v>0.93652972696691705</v>
      </c>
      <c r="Q1327">
        <v>-4.6371905401516802</v>
      </c>
      <c r="R1327">
        <v>96.5</v>
      </c>
      <c r="S1327">
        <v>98.5</v>
      </c>
      <c r="T1327">
        <v>96.5</v>
      </c>
      <c r="U1327">
        <v>98.5</v>
      </c>
      <c r="V1327" t="s">
        <v>11987</v>
      </c>
      <c r="W1327" t="s">
        <v>20625</v>
      </c>
      <c r="X1327" t="s">
        <v>3069</v>
      </c>
      <c r="Y1327" t="s">
        <v>625</v>
      </c>
      <c r="Z1327" t="s">
        <v>11839</v>
      </c>
      <c r="AA1327" t="s">
        <v>11839</v>
      </c>
      <c r="AB1327" t="s">
        <v>12045</v>
      </c>
      <c r="AC1327">
        <v>98.436667</v>
      </c>
      <c r="AD1327">
        <v>1.9366669999999999</v>
      </c>
      <c r="AE1327" s="6">
        <v>44502</v>
      </c>
      <c r="AF1327" s="6">
        <v>54788</v>
      </c>
      <c r="AG1327" t="s">
        <v>1809</v>
      </c>
      <c r="AH1327">
        <v>4.5388890000000002</v>
      </c>
      <c r="AI1327">
        <v>4.0241970038852504</v>
      </c>
      <c r="AJ1327">
        <v>19.202960000000001</v>
      </c>
      <c r="AK1327">
        <v>4.5692574223053102</v>
      </c>
      <c r="AL1327">
        <v>194</v>
      </c>
      <c r="AM1327">
        <v>186</v>
      </c>
      <c r="AN1327">
        <v>4.2</v>
      </c>
      <c r="AO1327" t="s">
        <v>11991</v>
      </c>
      <c r="AP1327">
        <v>1</v>
      </c>
      <c r="AQ1327">
        <v>2</v>
      </c>
      <c r="AR1327">
        <v>62.669096591943102</v>
      </c>
      <c r="AS1327">
        <v>7.22366624001438E-2</v>
      </c>
      <c r="AT1327">
        <v>0.94976626458334501</v>
      </c>
      <c r="AU1327">
        <v>0.43448516546443</v>
      </c>
      <c r="AV1327">
        <v>4.5873398347216003</v>
      </c>
    </row>
    <row r="1328" spans="1:48" x14ac:dyDescent="0.25">
      <c r="A1328" t="s">
        <v>20626</v>
      </c>
      <c r="B1328" s="6">
        <v>44664</v>
      </c>
      <c r="C1328" t="s">
        <v>20627</v>
      </c>
      <c r="D1328" t="s">
        <v>254</v>
      </c>
      <c r="E1328">
        <v>300000000</v>
      </c>
      <c r="F1328">
        <v>270308334</v>
      </c>
      <c r="G1328">
        <v>0.10015803204438301</v>
      </c>
      <c r="H1328">
        <v>9.5777780000000003</v>
      </c>
      <c r="I1328">
        <v>7.825024</v>
      </c>
      <c r="J1328">
        <v>4.867839</v>
      </c>
      <c r="K1328">
        <v>4.867839</v>
      </c>
      <c r="L1328">
        <v>217.44319999999999</v>
      </c>
      <c r="M1328">
        <v>218</v>
      </c>
      <c r="N1328">
        <v>7.7984730000000004</v>
      </c>
      <c r="O1328">
        <v>4.3199999999998698E-2</v>
      </c>
      <c r="P1328">
        <v>-0.81338184488201004</v>
      </c>
      <c r="Q1328">
        <v>-10.3157466860553</v>
      </c>
      <c r="R1328">
        <v>88.625</v>
      </c>
      <c r="S1328">
        <v>89.625</v>
      </c>
      <c r="T1328">
        <v>88.625</v>
      </c>
      <c r="U1328">
        <v>89.625</v>
      </c>
      <c r="V1328" t="s">
        <v>11987</v>
      </c>
      <c r="W1328" t="s">
        <v>20628</v>
      </c>
      <c r="X1328" t="s">
        <v>3069</v>
      </c>
      <c r="Y1328" t="s">
        <v>625</v>
      </c>
      <c r="Z1328" t="s">
        <v>11839</v>
      </c>
      <c r="AA1328" t="s">
        <v>11839</v>
      </c>
      <c r="AB1328" t="s">
        <v>12045</v>
      </c>
      <c r="AC1328">
        <v>90.102778000000001</v>
      </c>
      <c r="AD1328">
        <v>1.477778</v>
      </c>
      <c r="AE1328" s="6">
        <v>44516</v>
      </c>
      <c r="AF1328" s="6">
        <v>48168</v>
      </c>
      <c r="AG1328" t="s">
        <v>3602</v>
      </c>
      <c r="AH1328">
        <v>9.5777780000000003</v>
      </c>
      <c r="AI1328">
        <v>7.82502440720347</v>
      </c>
      <c r="AJ1328">
        <v>72.925336000000001</v>
      </c>
      <c r="AK1328">
        <v>4.8678388366691996</v>
      </c>
      <c r="AL1328">
        <v>218</v>
      </c>
      <c r="AM1328">
        <v>213</v>
      </c>
      <c r="AN1328">
        <v>3.5</v>
      </c>
      <c r="AO1328" t="s">
        <v>11991</v>
      </c>
      <c r="AP1328">
        <v>1</v>
      </c>
      <c r="AQ1328">
        <v>1</v>
      </c>
      <c r="AR1328">
        <v>80.474153936540901</v>
      </c>
      <c r="AS1328">
        <v>-3.9729802029881897E-3</v>
      </c>
      <c r="AT1328">
        <v>-6.4048207665962295E-2</v>
      </c>
      <c r="AU1328">
        <v>-2.4779267259177101E-2</v>
      </c>
      <c r="AV1328">
        <v>-0.17491450455803201</v>
      </c>
    </row>
    <row r="1329" spans="1:48" x14ac:dyDescent="0.25">
      <c r="A1329" t="s">
        <v>15187</v>
      </c>
      <c r="B1329" s="6">
        <v>44664</v>
      </c>
      <c r="C1329" t="s">
        <v>15188</v>
      </c>
      <c r="D1329" t="s">
        <v>254</v>
      </c>
      <c r="E1329">
        <v>400000000</v>
      </c>
      <c r="F1329">
        <v>403836112</v>
      </c>
      <c r="G1329">
        <v>0.14963441802861699</v>
      </c>
      <c r="H1329">
        <v>8.1638889999999993</v>
      </c>
      <c r="I1329">
        <v>6.6241909999999997</v>
      </c>
      <c r="J1329">
        <v>4.7128139999999998</v>
      </c>
      <c r="K1329">
        <v>4.7128139999999998</v>
      </c>
      <c r="L1329">
        <v>201.46940000000001</v>
      </c>
      <c r="M1329">
        <v>202</v>
      </c>
      <c r="N1329">
        <v>6.5954459999999999</v>
      </c>
      <c r="O1329">
        <v>0.11429999999998899</v>
      </c>
      <c r="P1329">
        <v>-0.34206152665377998</v>
      </c>
      <c r="Q1329">
        <v>-7.6623585531617504</v>
      </c>
      <c r="R1329">
        <v>99.362499999999997</v>
      </c>
      <c r="S1329">
        <v>100.2435</v>
      </c>
      <c r="T1329">
        <v>99.362499999999997</v>
      </c>
      <c r="U1329">
        <v>100.2435</v>
      </c>
      <c r="V1329" t="s">
        <v>11987</v>
      </c>
      <c r="W1329" t="s">
        <v>11087</v>
      </c>
      <c r="X1329" t="s">
        <v>3069</v>
      </c>
      <c r="Y1329" t="s">
        <v>625</v>
      </c>
      <c r="Z1329" t="s">
        <v>11839</v>
      </c>
      <c r="AA1329" t="s">
        <v>11839</v>
      </c>
      <c r="AB1329" t="s">
        <v>12045</v>
      </c>
      <c r="AC1329">
        <v>100.959028</v>
      </c>
      <c r="AD1329">
        <v>1.5965279999999999</v>
      </c>
      <c r="AE1329" s="6">
        <v>43999</v>
      </c>
      <c r="AF1329" s="6">
        <v>47651</v>
      </c>
      <c r="AG1329" t="s">
        <v>3602</v>
      </c>
      <c r="AH1329">
        <v>8.1638889999999993</v>
      </c>
      <c r="AI1329">
        <v>6.6241914097782502</v>
      </c>
      <c r="AJ1329">
        <v>52.913426000000001</v>
      </c>
      <c r="AK1329">
        <v>4.7128137123009299</v>
      </c>
      <c r="AL1329">
        <v>202</v>
      </c>
      <c r="AM1329">
        <v>199</v>
      </c>
      <c r="AN1329">
        <v>4.75</v>
      </c>
      <c r="AO1329" t="s">
        <v>11991</v>
      </c>
      <c r="AP1329">
        <v>1</v>
      </c>
      <c r="AQ1329">
        <v>1</v>
      </c>
      <c r="AR1329">
        <v>80.474153936540901</v>
      </c>
      <c r="AS1329">
        <v>-3.9729802029881897E-3</v>
      </c>
      <c r="AT1329">
        <v>-6.4048207665962295E-2</v>
      </c>
      <c r="AU1329">
        <v>-2.4779267259177101E-2</v>
      </c>
      <c r="AV1329">
        <v>-0.17491450455803201</v>
      </c>
    </row>
    <row r="1330" spans="1:48" x14ac:dyDescent="0.25">
      <c r="A1330" t="s">
        <v>15189</v>
      </c>
      <c r="B1330" s="6">
        <v>44664</v>
      </c>
      <c r="C1330" t="s">
        <v>15190</v>
      </c>
      <c r="D1330" t="s">
        <v>254</v>
      </c>
      <c r="E1330">
        <v>400000000</v>
      </c>
      <c r="F1330">
        <v>408927776</v>
      </c>
      <c r="G1330">
        <v>0.15152104519443399</v>
      </c>
      <c r="H1330">
        <v>0.74722200000000005</v>
      </c>
      <c r="I1330">
        <v>0.73353400000000002</v>
      </c>
      <c r="J1330">
        <v>2.5323980000000001</v>
      </c>
      <c r="K1330">
        <v>2.5323980000000001</v>
      </c>
      <c r="L1330">
        <v>112.4242</v>
      </c>
      <c r="M1330">
        <v>102</v>
      </c>
      <c r="N1330">
        <v>0.72406800000000004</v>
      </c>
      <c r="O1330">
        <v>4.3400000000004497E-2</v>
      </c>
      <c r="P1330">
        <v>0.35817311707435601</v>
      </c>
      <c r="Q1330">
        <v>-1.1571211895589599</v>
      </c>
      <c r="R1330">
        <v>101.05</v>
      </c>
      <c r="S1330">
        <v>101.53</v>
      </c>
      <c r="T1330">
        <v>101.05</v>
      </c>
      <c r="U1330">
        <v>101.53</v>
      </c>
      <c r="V1330" t="s">
        <v>11987</v>
      </c>
      <c r="W1330" t="s">
        <v>11084</v>
      </c>
      <c r="X1330" t="s">
        <v>3069</v>
      </c>
      <c r="Y1330" t="s">
        <v>625</v>
      </c>
      <c r="Z1330" t="s">
        <v>11839</v>
      </c>
      <c r="AA1330" t="s">
        <v>11839</v>
      </c>
      <c r="AB1330" t="s">
        <v>12045</v>
      </c>
      <c r="AC1330">
        <v>102.231944</v>
      </c>
      <c r="AD1330">
        <v>1.1819440000000001</v>
      </c>
      <c r="AE1330" s="6">
        <v>41290</v>
      </c>
      <c r="AF1330" s="6">
        <v>44942</v>
      </c>
      <c r="AG1330" t="s">
        <v>3602</v>
      </c>
      <c r="AH1330">
        <v>0.74722200000000005</v>
      </c>
      <c r="AI1330">
        <v>0.73353384019881795</v>
      </c>
      <c r="AJ1330">
        <v>1.146811</v>
      </c>
      <c r="AK1330">
        <v>2.5323979398227299</v>
      </c>
      <c r="AL1330">
        <v>102</v>
      </c>
      <c r="AM1330">
        <v>69</v>
      </c>
      <c r="AN1330">
        <v>4.625</v>
      </c>
      <c r="AO1330" t="s">
        <v>11991</v>
      </c>
      <c r="AP1330">
        <v>1</v>
      </c>
      <c r="AQ1330">
        <v>1</v>
      </c>
      <c r="AR1330">
        <v>80.474153936540901</v>
      </c>
      <c r="AS1330">
        <v>-3.9729802029881897E-3</v>
      </c>
      <c r="AT1330">
        <v>-6.4048207665962295E-2</v>
      </c>
      <c r="AU1330">
        <v>-2.4779267259177101E-2</v>
      </c>
      <c r="AV1330">
        <v>-0.17491450455803201</v>
      </c>
    </row>
    <row r="1331" spans="1:48" x14ac:dyDescent="0.25">
      <c r="A1331" t="s">
        <v>15191</v>
      </c>
      <c r="B1331" s="6">
        <v>44664</v>
      </c>
      <c r="C1331" t="s">
        <v>15192</v>
      </c>
      <c r="D1331" t="s">
        <v>254</v>
      </c>
      <c r="E1331">
        <v>400000000</v>
      </c>
      <c r="F1331">
        <v>431723612</v>
      </c>
      <c r="G1331">
        <v>0.15996764407941899</v>
      </c>
      <c r="H1331">
        <v>3.4138890000000002</v>
      </c>
      <c r="I1331">
        <v>3.1079059999999998</v>
      </c>
      <c r="J1331">
        <v>3.2450519999999998</v>
      </c>
      <c r="K1331">
        <v>3.2450519999999998</v>
      </c>
      <c r="L1331">
        <v>66.266899999999893</v>
      </c>
      <c r="M1331">
        <v>66</v>
      </c>
      <c r="N1331">
        <v>3.089966</v>
      </c>
      <c r="O1331">
        <v>-2.6400000000004101E-2</v>
      </c>
      <c r="P1331">
        <v>0.212131984804142</v>
      </c>
      <c r="Q1331">
        <v>-4.2310474877869497</v>
      </c>
      <c r="R1331">
        <v>107.425</v>
      </c>
      <c r="S1331">
        <v>108.431</v>
      </c>
      <c r="T1331">
        <v>107.425</v>
      </c>
      <c r="U1331">
        <v>108.431</v>
      </c>
      <c r="V1331" t="s">
        <v>11987</v>
      </c>
      <c r="W1331" t="s">
        <v>11085</v>
      </c>
      <c r="X1331" t="s">
        <v>3069</v>
      </c>
      <c r="Y1331" t="s">
        <v>625</v>
      </c>
      <c r="Z1331" t="s">
        <v>11839</v>
      </c>
      <c r="AA1331" t="s">
        <v>11839</v>
      </c>
      <c r="AB1331" t="s">
        <v>12045</v>
      </c>
      <c r="AC1331">
        <v>107.930903</v>
      </c>
      <c r="AD1331">
        <v>0.50590299999999999</v>
      </c>
      <c r="AE1331" s="6">
        <v>41534</v>
      </c>
      <c r="AF1331" s="6">
        <v>45917</v>
      </c>
      <c r="AG1331" t="s">
        <v>3602</v>
      </c>
      <c r="AH1331">
        <v>3.4138890000000002</v>
      </c>
      <c r="AI1331">
        <v>3.1079064285931501</v>
      </c>
      <c r="AJ1331">
        <v>11.769297</v>
      </c>
      <c r="AK1331">
        <v>3.24505194144957</v>
      </c>
      <c r="AL1331">
        <v>66</v>
      </c>
      <c r="AM1331">
        <v>54</v>
      </c>
      <c r="AN1331">
        <v>5.875</v>
      </c>
      <c r="AO1331" t="s">
        <v>11991</v>
      </c>
      <c r="AP1331">
        <v>1</v>
      </c>
      <c r="AQ1331">
        <v>1</v>
      </c>
      <c r="AR1331">
        <v>80.474153936540901</v>
      </c>
      <c r="AS1331">
        <v>-3.9729802029881897E-3</v>
      </c>
      <c r="AT1331">
        <v>-6.4048207665962295E-2</v>
      </c>
      <c r="AU1331">
        <v>-2.4779267259177101E-2</v>
      </c>
      <c r="AV1331">
        <v>-0.17491450455803201</v>
      </c>
    </row>
    <row r="1332" spans="1:48" x14ac:dyDescent="0.25">
      <c r="A1332" t="s">
        <v>15193</v>
      </c>
      <c r="B1332" s="6">
        <v>44664</v>
      </c>
      <c r="C1332" t="s">
        <v>15194</v>
      </c>
      <c r="D1332" t="s">
        <v>254</v>
      </c>
      <c r="E1332">
        <v>300000000</v>
      </c>
      <c r="F1332">
        <v>304879167</v>
      </c>
      <c r="G1332">
        <v>0.112967650409368</v>
      </c>
      <c r="H1332">
        <v>27.7</v>
      </c>
      <c r="I1332">
        <v>4.8963960000000002</v>
      </c>
      <c r="J1332">
        <v>8.2936250000000005</v>
      </c>
      <c r="K1332">
        <v>8.2936250000000005</v>
      </c>
      <c r="L1332">
        <v>545.49149999999997</v>
      </c>
      <c r="M1332">
        <v>545</v>
      </c>
      <c r="N1332">
        <v>11.652898</v>
      </c>
      <c r="O1332">
        <v>-0.19099999999999601</v>
      </c>
      <c r="P1332">
        <v>3.7598037999919599E-2</v>
      </c>
      <c r="Q1332">
        <v>-4.4309634336743304</v>
      </c>
      <c r="R1332">
        <v>99.362499999999997</v>
      </c>
      <c r="S1332">
        <v>100.3105</v>
      </c>
      <c r="T1332">
        <v>99.362499999999997</v>
      </c>
      <c r="U1332">
        <v>100.3105</v>
      </c>
      <c r="V1332" t="s">
        <v>11987</v>
      </c>
      <c r="W1332" t="s">
        <v>15195</v>
      </c>
      <c r="X1332" t="s">
        <v>3069</v>
      </c>
      <c r="Y1332" t="s">
        <v>625</v>
      </c>
      <c r="Z1332" t="s">
        <v>11839</v>
      </c>
      <c r="AA1332" t="s">
        <v>11839</v>
      </c>
      <c r="AB1332" t="s">
        <v>12045</v>
      </c>
      <c r="AC1332">
        <v>101.626389</v>
      </c>
      <c r="AD1332">
        <v>2.2638889999999998</v>
      </c>
      <c r="AE1332" s="6">
        <v>44028</v>
      </c>
      <c r="AF1332" s="6">
        <v>54788</v>
      </c>
      <c r="AG1332" t="s">
        <v>3602</v>
      </c>
      <c r="AH1332">
        <v>3.7972220000000001</v>
      </c>
      <c r="AI1332">
        <v>3.3654929801115201</v>
      </c>
      <c r="AJ1332">
        <v>13.824600999999999</v>
      </c>
      <c r="AK1332">
        <v>4.9104533440235096</v>
      </c>
      <c r="AL1332">
        <v>230</v>
      </c>
      <c r="AM1332">
        <v>220</v>
      </c>
      <c r="AN1332">
        <v>5</v>
      </c>
      <c r="AO1332" t="s">
        <v>11991</v>
      </c>
      <c r="AP1332">
        <v>1</v>
      </c>
      <c r="AQ1332">
        <v>1</v>
      </c>
      <c r="AR1332">
        <v>80.474153936540901</v>
      </c>
      <c r="AS1332">
        <v>-3.9729802029881897E-3</v>
      </c>
      <c r="AT1332">
        <v>-6.4048207665962295E-2</v>
      </c>
      <c r="AU1332">
        <v>-2.4779267259177101E-2</v>
      </c>
      <c r="AV1332">
        <v>-0.17491450455803201</v>
      </c>
    </row>
    <row r="1333" spans="1:48" x14ac:dyDescent="0.25">
      <c r="A1333" t="s">
        <v>18670</v>
      </c>
      <c r="B1333" s="6">
        <v>44664</v>
      </c>
      <c r="C1333" t="s">
        <v>18671</v>
      </c>
      <c r="D1333" t="s">
        <v>326</v>
      </c>
      <c r="E1333">
        <v>240000000</v>
      </c>
      <c r="F1333">
        <v>235117500</v>
      </c>
      <c r="G1333">
        <v>8.7118683137587805E-2</v>
      </c>
      <c r="H1333">
        <v>8.2249999999999996</v>
      </c>
      <c r="I1333">
        <v>6.8326539999999998</v>
      </c>
      <c r="J1333">
        <v>4.4675229999999999</v>
      </c>
      <c r="K1333">
        <v>4.4675229999999999</v>
      </c>
      <c r="L1333">
        <v>176.9606</v>
      </c>
      <c r="M1333">
        <v>178</v>
      </c>
      <c r="N1333">
        <v>6.8037549999999998</v>
      </c>
      <c r="O1333">
        <v>7.8700000000009304E-2</v>
      </c>
      <c r="P1333">
        <v>-0.21856206597758901</v>
      </c>
      <c r="Q1333">
        <v>-6.7424611651973398</v>
      </c>
      <c r="R1333">
        <v>96.831249999999997</v>
      </c>
      <c r="S1333">
        <v>97.658249999999995</v>
      </c>
      <c r="T1333">
        <v>96.831249999999997</v>
      </c>
      <c r="U1333">
        <v>97.658249999999995</v>
      </c>
      <c r="V1333" t="s">
        <v>11987</v>
      </c>
      <c r="W1333" t="s">
        <v>11124</v>
      </c>
      <c r="X1333" t="s">
        <v>3069</v>
      </c>
      <c r="Y1333" t="s">
        <v>625</v>
      </c>
      <c r="Z1333" t="s">
        <v>11839</v>
      </c>
      <c r="AA1333" t="s">
        <v>11839</v>
      </c>
      <c r="AB1333" t="s">
        <v>12045</v>
      </c>
      <c r="AC1333">
        <v>97.965625000000003</v>
      </c>
      <c r="AD1333">
        <v>1.1343749999999999</v>
      </c>
      <c r="AE1333" s="6">
        <v>44021</v>
      </c>
      <c r="AF1333" s="6">
        <v>47673</v>
      </c>
      <c r="AG1333" t="s">
        <v>2229</v>
      </c>
      <c r="AH1333">
        <v>8.2249999999999996</v>
      </c>
      <c r="AI1333">
        <v>6.8326535674575402</v>
      </c>
      <c r="AJ1333">
        <v>55.410282000000002</v>
      </c>
      <c r="AK1333">
        <v>4.4675228221269201</v>
      </c>
      <c r="AL1333">
        <v>178</v>
      </c>
      <c r="AM1333">
        <v>174</v>
      </c>
      <c r="AN1333">
        <v>4.125</v>
      </c>
      <c r="AO1333" t="s">
        <v>11991</v>
      </c>
      <c r="AP1333">
        <v>1</v>
      </c>
      <c r="AQ1333">
        <v>4</v>
      </c>
      <c r="AR1333">
        <v>30.070737622159101</v>
      </c>
      <c r="AS1333">
        <v>9.5960760243805496E-2</v>
      </c>
      <c r="AT1333">
        <v>1.3008811828773801</v>
      </c>
      <c r="AU1333">
        <v>0.65446984239700901</v>
      </c>
      <c r="AV1333">
        <v>2.8559141153896599</v>
      </c>
    </row>
    <row r="1334" spans="1:48" x14ac:dyDescent="0.25">
      <c r="A1334" t="s">
        <v>17322</v>
      </c>
      <c r="B1334" s="6">
        <v>44664</v>
      </c>
      <c r="C1334" t="s">
        <v>17323</v>
      </c>
      <c r="D1334" t="s">
        <v>280</v>
      </c>
      <c r="E1334">
        <v>237879600</v>
      </c>
      <c r="F1334">
        <v>231640215.5</v>
      </c>
      <c r="G1334">
        <v>8.5830236111139199E-2</v>
      </c>
      <c r="H1334">
        <v>27.7</v>
      </c>
      <c r="I1334">
        <v>2.9543360000000001</v>
      </c>
      <c r="J1334">
        <v>7.1236040000000003</v>
      </c>
      <c r="K1334">
        <v>7.1236040000000003</v>
      </c>
      <c r="L1334">
        <v>428.48939999999999</v>
      </c>
      <c r="M1334">
        <v>428</v>
      </c>
      <c r="N1334">
        <v>12.582649999999999</v>
      </c>
      <c r="O1334">
        <v>0.14099999999999099</v>
      </c>
      <c r="P1334">
        <v>-0.13289560868316999</v>
      </c>
      <c r="Q1334">
        <v>-2.9415709835814501</v>
      </c>
      <c r="R1334">
        <v>96.456249999999997</v>
      </c>
      <c r="S1334">
        <v>97.500249999999994</v>
      </c>
      <c r="T1334">
        <v>96.456249999999997</v>
      </c>
      <c r="U1334">
        <v>97.500249999999994</v>
      </c>
      <c r="V1334" t="s">
        <v>11987</v>
      </c>
      <c r="W1334" t="s">
        <v>17324</v>
      </c>
      <c r="X1334" t="s">
        <v>3069</v>
      </c>
      <c r="Y1334" t="s">
        <v>625</v>
      </c>
      <c r="Z1334" t="s">
        <v>11839</v>
      </c>
      <c r="AA1334" t="s">
        <v>11839</v>
      </c>
      <c r="AB1334" t="s">
        <v>12045</v>
      </c>
      <c r="AC1334">
        <v>97.377082999999999</v>
      </c>
      <c r="AD1334">
        <v>0.92083300000000001</v>
      </c>
      <c r="AE1334" s="6">
        <v>43853</v>
      </c>
      <c r="AF1334" s="6">
        <v>54788</v>
      </c>
      <c r="AG1334" t="s">
        <v>2226</v>
      </c>
      <c r="AH1334">
        <v>2.7638889999999998</v>
      </c>
      <c r="AI1334">
        <v>2.5738785952130301</v>
      </c>
      <c r="AJ1334">
        <v>8.2357069999999997</v>
      </c>
      <c r="AK1334">
        <v>4.8754113601766198</v>
      </c>
      <c r="AL1334">
        <v>234</v>
      </c>
      <c r="AM1334">
        <v>218</v>
      </c>
      <c r="AN1334">
        <v>3.9</v>
      </c>
      <c r="AO1334" t="s">
        <v>11991</v>
      </c>
      <c r="AP1334">
        <v>1</v>
      </c>
      <c r="AQ1334">
        <v>3</v>
      </c>
      <c r="AR1334">
        <v>47.874752759181298</v>
      </c>
      <c r="AS1334">
        <v>0.202689406329042</v>
      </c>
      <c r="AT1334">
        <v>4.6567673197646604</v>
      </c>
      <c r="AU1334">
        <v>1.80265378150738</v>
      </c>
      <c r="AV1334">
        <v>9.4645482631673303</v>
      </c>
    </row>
    <row r="1335" spans="1:48" x14ac:dyDescent="0.25">
      <c r="A1335" t="s">
        <v>17325</v>
      </c>
      <c r="B1335" s="6">
        <v>44664</v>
      </c>
      <c r="C1335" t="s">
        <v>17326</v>
      </c>
      <c r="D1335" t="s">
        <v>280</v>
      </c>
      <c r="E1335">
        <v>180000000</v>
      </c>
      <c r="F1335">
        <v>181935000</v>
      </c>
      <c r="G1335">
        <v>6.7412836631203704E-2</v>
      </c>
      <c r="H1335">
        <v>3.766667</v>
      </c>
      <c r="I1335">
        <v>3.4484059999999999</v>
      </c>
      <c r="J1335">
        <v>3.879569</v>
      </c>
      <c r="K1335">
        <v>3.879569</v>
      </c>
      <c r="L1335">
        <v>128.23689999999999</v>
      </c>
      <c r="M1335">
        <v>127</v>
      </c>
      <c r="N1335">
        <v>3.428258</v>
      </c>
      <c r="O1335">
        <v>-1.6499999999997E-2</v>
      </c>
      <c r="P1335">
        <v>-0.11940500335923999</v>
      </c>
      <c r="Q1335">
        <v>-5.2555480325823796</v>
      </c>
      <c r="R1335">
        <v>100.1125</v>
      </c>
      <c r="S1335">
        <v>100.8475</v>
      </c>
      <c r="T1335">
        <v>100.1125</v>
      </c>
      <c r="U1335">
        <v>100.8475</v>
      </c>
      <c r="V1335" t="s">
        <v>11987</v>
      </c>
      <c r="W1335" t="s">
        <v>7114</v>
      </c>
      <c r="X1335" t="s">
        <v>3069</v>
      </c>
      <c r="Y1335" t="s">
        <v>625</v>
      </c>
      <c r="Z1335" t="s">
        <v>11839</v>
      </c>
      <c r="AA1335" t="s">
        <v>11839</v>
      </c>
      <c r="AB1335" t="s">
        <v>12045</v>
      </c>
      <c r="AC1335">
        <v>101.075</v>
      </c>
      <c r="AD1335">
        <v>0.96250000000000002</v>
      </c>
      <c r="AE1335" s="6">
        <v>44006</v>
      </c>
      <c r="AF1335" s="6">
        <v>46046</v>
      </c>
      <c r="AG1335" t="s">
        <v>2226</v>
      </c>
      <c r="AH1335">
        <v>3.516667</v>
      </c>
      <c r="AI1335">
        <v>3.2333610623601898</v>
      </c>
      <c r="AJ1335">
        <v>12.728864</v>
      </c>
      <c r="AK1335">
        <v>3.8647558576198602</v>
      </c>
      <c r="AL1335">
        <v>127</v>
      </c>
      <c r="AM1335">
        <v>116</v>
      </c>
      <c r="AN1335">
        <v>4.125</v>
      </c>
      <c r="AO1335" t="s">
        <v>11991</v>
      </c>
      <c r="AP1335">
        <v>1</v>
      </c>
      <c r="AQ1335">
        <v>3</v>
      </c>
      <c r="AR1335">
        <v>47.874752759181298</v>
      </c>
      <c r="AS1335">
        <v>0.202689406329042</v>
      </c>
      <c r="AT1335">
        <v>4.6567673197646604</v>
      </c>
      <c r="AU1335">
        <v>1.80265378150738</v>
      </c>
      <c r="AV1335">
        <v>9.4645482631673303</v>
      </c>
    </row>
    <row r="1336" spans="1:48" x14ac:dyDescent="0.25">
      <c r="A1336" t="s">
        <v>17327</v>
      </c>
      <c r="B1336" s="6">
        <v>44664</v>
      </c>
      <c r="C1336" t="s">
        <v>17328</v>
      </c>
      <c r="D1336" t="s">
        <v>280</v>
      </c>
      <c r="E1336">
        <v>180000000</v>
      </c>
      <c r="F1336">
        <v>179872500.59999999</v>
      </c>
      <c r="G1336">
        <v>6.6648613501491705E-2</v>
      </c>
      <c r="H1336">
        <v>8.1833329999999993</v>
      </c>
      <c r="I1336">
        <v>6.6308619999999996</v>
      </c>
      <c r="J1336">
        <v>4.8461759999999998</v>
      </c>
      <c r="K1336">
        <v>4.8461759999999998</v>
      </c>
      <c r="L1336">
        <v>214.81200000000001</v>
      </c>
      <c r="M1336">
        <v>216</v>
      </c>
      <c r="N1336">
        <v>6.6024149999999997</v>
      </c>
      <c r="O1336">
        <v>8.4200000000000899E-2</v>
      </c>
      <c r="P1336">
        <v>5.9800651717156698E-2</v>
      </c>
      <c r="Q1336">
        <v>-5.9507412545141403</v>
      </c>
      <c r="R1336">
        <v>98.424999999999997</v>
      </c>
      <c r="S1336">
        <v>99.35</v>
      </c>
      <c r="T1336">
        <v>98.424999999999997</v>
      </c>
      <c r="U1336">
        <v>99.35</v>
      </c>
      <c r="V1336" t="s">
        <v>11987</v>
      </c>
      <c r="W1336" t="s">
        <v>7116</v>
      </c>
      <c r="X1336" t="s">
        <v>3069</v>
      </c>
      <c r="Y1336" t="s">
        <v>625</v>
      </c>
      <c r="Z1336" t="s">
        <v>11839</v>
      </c>
      <c r="AA1336" t="s">
        <v>11839</v>
      </c>
      <c r="AB1336" t="s">
        <v>12045</v>
      </c>
      <c r="AC1336">
        <v>99.929167000000007</v>
      </c>
      <c r="AD1336">
        <v>1.504167</v>
      </c>
      <c r="AE1336" s="6">
        <v>44006</v>
      </c>
      <c r="AF1336" s="6">
        <v>47658</v>
      </c>
      <c r="AG1336" t="s">
        <v>2226</v>
      </c>
      <c r="AH1336">
        <v>8.1833329999999993</v>
      </c>
      <c r="AI1336">
        <v>6.6308621924331703</v>
      </c>
      <c r="AJ1336">
        <v>53.023795999999997</v>
      </c>
      <c r="AK1336">
        <v>4.8461763046032402</v>
      </c>
      <c r="AL1336">
        <v>216</v>
      </c>
      <c r="AM1336">
        <v>212</v>
      </c>
      <c r="AN1336">
        <v>4.75</v>
      </c>
      <c r="AO1336" t="s">
        <v>11991</v>
      </c>
      <c r="AP1336">
        <v>1</v>
      </c>
      <c r="AQ1336">
        <v>3</v>
      </c>
      <c r="AR1336">
        <v>47.874752759181298</v>
      </c>
      <c r="AS1336">
        <v>0.202689406329042</v>
      </c>
      <c r="AT1336">
        <v>4.6567673197646604</v>
      </c>
      <c r="AU1336">
        <v>1.80265378150738</v>
      </c>
      <c r="AV1336">
        <v>9.4645482631673303</v>
      </c>
    </row>
    <row r="1337" spans="1:48" x14ac:dyDescent="0.25">
      <c r="A1337" t="s">
        <v>15196</v>
      </c>
      <c r="B1337" s="6">
        <v>44664</v>
      </c>
      <c r="C1337" t="s">
        <v>15197</v>
      </c>
      <c r="D1337" t="s">
        <v>237</v>
      </c>
      <c r="E1337">
        <v>400000000</v>
      </c>
      <c r="F1337">
        <v>382366668</v>
      </c>
      <c r="G1337">
        <v>0.14167929053289199</v>
      </c>
      <c r="H1337">
        <v>8.2833330000000007</v>
      </c>
      <c r="I1337">
        <v>6.7891680000000001</v>
      </c>
      <c r="J1337">
        <v>5.0021279999999999</v>
      </c>
      <c r="K1337">
        <v>5.0021279999999999</v>
      </c>
      <c r="L1337">
        <v>230.44059999999899</v>
      </c>
      <c r="M1337">
        <v>231</v>
      </c>
      <c r="N1337">
        <v>6.7614179999999999</v>
      </c>
      <c r="O1337">
        <v>8.3600000000005795E-2</v>
      </c>
      <c r="P1337">
        <v>0.14550355959090899</v>
      </c>
      <c r="Q1337">
        <v>-7.2683216249548304</v>
      </c>
      <c r="R1337">
        <v>94.643749999999997</v>
      </c>
      <c r="S1337">
        <v>95.782749999999993</v>
      </c>
      <c r="T1337">
        <v>94.643749999999997</v>
      </c>
      <c r="U1337">
        <v>95.782749999999993</v>
      </c>
      <c r="V1337" t="s">
        <v>11987</v>
      </c>
      <c r="W1337" t="s">
        <v>11279</v>
      </c>
      <c r="X1337" t="s">
        <v>3069</v>
      </c>
      <c r="Y1337" t="s">
        <v>625</v>
      </c>
      <c r="Z1337" t="s">
        <v>11839</v>
      </c>
      <c r="AA1337" t="s">
        <v>11839</v>
      </c>
      <c r="AB1337" t="s">
        <v>12045</v>
      </c>
      <c r="AC1337">
        <v>95.591667000000001</v>
      </c>
      <c r="AD1337">
        <v>0.94791700000000001</v>
      </c>
      <c r="AE1337" s="6">
        <v>44042</v>
      </c>
      <c r="AF1337" s="6">
        <v>47694</v>
      </c>
      <c r="AG1337" t="s">
        <v>2828</v>
      </c>
      <c r="AH1337">
        <v>8.2833330000000007</v>
      </c>
      <c r="AI1337">
        <v>6.7891680655598803</v>
      </c>
      <c r="AJ1337">
        <v>55.029989999999998</v>
      </c>
      <c r="AK1337">
        <v>5.0021281038805903</v>
      </c>
      <c r="AL1337">
        <v>231</v>
      </c>
      <c r="AM1337">
        <v>228</v>
      </c>
      <c r="AN1337">
        <v>4.375</v>
      </c>
      <c r="AO1337" t="s">
        <v>11991</v>
      </c>
      <c r="AP1337">
        <v>1</v>
      </c>
      <c r="AQ1337">
        <v>2</v>
      </c>
      <c r="AR1337">
        <v>63.4158997722107</v>
      </c>
      <c r="AS1337">
        <v>0.14512378560210201</v>
      </c>
      <c r="AT1337">
        <v>4.2383969142022897</v>
      </c>
      <c r="AU1337">
        <v>1.0922495320721299</v>
      </c>
      <c r="AV1337">
        <v>14.7533612622271</v>
      </c>
    </row>
    <row r="1338" spans="1:48" x14ac:dyDescent="0.25">
      <c r="A1338" t="s">
        <v>15198</v>
      </c>
      <c r="B1338" s="6">
        <v>44664</v>
      </c>
      <c r="C1338" t="s">
        <v>15199</v>
      </c>
      <c r="D1338" t="s">
        <v>360</v>
      </c>
      <c r="E1338">
        <v>210000000</v>
      </c>
      <c r="F1338">
        <v>209094375</v>
      </c>
      <c r="G1338">
        <v>7.7476268680455304E-2</v>
      </c>
      <c r="H1338">
        <v>5.2833329999999998</v>
      </c>
      <c r="I1338">
        <v>4.6759870000000001</v>
      </c>
      <c r="J1338">
        <v>4.2176499999999999</v>
      </c>
      <c r="K1338">
        <v>4.2176499999999999</v>
      </c>
      <c r="L1338">
        <v>156.11419999999899</v>
      </c>
      <c r="M1338">
        <v>157</v>
      </c>
      <c r="N1338">
        <v>4.6574</v>
      </c>
      <c r="O1338">
        <v>-0.36070000000000202</v>
      </c>
      <c r="P1338">
        <v>-0.86702179934475798</v>
      </c>
      <c r="Q1338">
        <v>-4.6316564141987397</v>
      </c>
      <c r="R1338">
        <v>98.674999999999997</v>
      </c>
      <c r="S1338">
        <v>99.56</v>
      </c>
      <c r="T1338">
        <v>98.674999999999997</v>
      </c>
      <c r="U1338">
        <v>99.56</v>
      </c>
      <c r="V1338" t="s">
        <v>11987</v>
      </c>
      <c r="W1338" t="s">
        <v>11250</v>
      </c>
      <c r="X1338" t="s">
        <v>3069</v>
      </c>
      <c r="Y1338" t="s">
        <v>625</v>
      </c>
      <c r="Z1338" t="s">
        <v>11839</v>
      </c>
      <c r="AA1338" t="s">
        <v>11839</v>
      </c>
      <c r="AB1338" t="s">
        <v>12045</v>
      </c>
      <c r="AC1338">
        <v>99.568749999999994</v>
      </c>
      <c r="AD1338">
        <v>0.89375000000000004</v>
      </c>
      <c r="AE1338" s="6">
        <v>44042</v>
      </c>
      <c r="AF1338" s="6">
        <v>46598</v>
      </c>
      <c r="AG1338" t="s">
        <v>2710</v>
      </c>
      <c r="AH1338">
        <v>5.2833329999999998</v>
      </c>
      <c r="AI1338">
        <v>4.6759872088056902</v>
      </c>
      <c r="AJ1338">
        <v>25.699074</v>
      </c>
      <c r="AK1338">
        <v>4.2176496399248498</v>
      </c>
      <c r="AL1338">
        <v>157</v>
      </c>
      <c r="AM1338">
        <v>151</v>
      </c>
      <c r="AN1338">
        <v>4.125</v>
      </c>
      <c r="AO1338" t="s">
        <v>11991</v>
      </c>
      <c r="AP1338">
        <v>1</v>
      </c>
      <c r="AQ1338">
        <v>3</v>
      </c>
      <c r="AR1338">
        <v>48.843394975901603</v>
      </c>
      <c r="AS1338">
        <v>1.68422424345138E-2</v>
      </c>
      <c r="AT1338">
        <v>6.6503328612071699E-2</v>
      </c>
      <c r="AU1338">
        <v>6.1879992286947003E-2</v>
      </c>
      <c r="AV1338">
        <v>3.58566570919468</v>
      </c>
    </row>
    <row r="1339" spans="1:48" x14ac:dyDescent="0.25">
      <c r="A1339" t="s">
        <v>20629</v>
      </c>
      <c r="B1339" s="6">
        <v>44664</v>
      </c>
      <c r="C1339" t="s">
        <v>20630</v>
      </c>
      <c r="D1339" t="s">
        <v>212</v>
      </c>
      <c r="E1339">
        <v>200000000</v>
      </c>
      <c r="F1339">
        <v>190647916</v>
      </c>
      <c r="G1339">
        <v>7.0641255477986303E-2</v>
      </c>
      <c r="H1339">
        <v>3.7416670000000001</v>
      </c>
      <c r="I1339">
        <v>3.5548069999999998</v>
      </c>
      <c r="J1339">
        <v>3.3348360000000001</v>
      </c>
      <c r="K1339">
        <v>3.3348360000000001</v>
      </c>
      <c r="L1339">
        <v>73.868600000000001</v>
      </c>
      <c r="M1339">
        <v>72</v>
      </c>
      <c r="N1339">
        <v>3.533579</v>
      </c>
      <c r="O1339">
        <v>0.31419999999999698</v>
      </c>
      <c r="P1339">
        <v>-0.40992106769071002</v>
      </c>
      <c r="Q1339">
        <v>-4.8490371050616998</v>
      </c>
      <c r="R1339">
        <v>94.775000000000006</v>
      </c>
      <c r="S1339">
        <v>95.775000000000006</v>
      </c>
      <c r="T1339">
        <v>94.775000000000006</v>
      </c>
      <c r="U1339">
        <v>95.775000000000006</v>
      </c>
      <c r="V1339" t="s">
        <v>11987</v>
      </c>
      <c r="W1339" t="s">
        <v>11246</v>
      </c>
      <c r="X1339" t="s">
        <v>3069</v>
      </c>
      <c r="Y1339" t="s">
        <v>625</v>
      </c>
      <c r="Z1339" t="s">
        <v>11839</v>
      </c>
      <c r="AA1339" t="s">
        <v>374</v>
      </c>
      <c r="AB1339" t="s">
        <v>11990</v>
      </c>
      <c r="AC1339">
        <v>95.323958000000005</v>
      </c>
      <c r="AD1339">
        <v>0.54895799999999995</v>
      </c>
      <c r="AE1339" s="6">
        <v>44027</v>
      </c>
      <c r="AF1339" s="6">
        <v>46037</v>
      </c>
      <c r="AG1339" t="s">
        <v>2706</v>
      </c>
      <c r="AH1339">
        <v>3.7416670000000001</v>
      </c>
      <c r="AI1339">
        <v>3.5548074423526401</v>
      </c>
      <c r="AJ1339">
        <v>14.807295999999999</v>
      </c>
      <c r="AK1339">
        <v>3.3348364971032902</v>
      </c>
      <c r="AL1339">
        <v>72</v>
      </c>
      <c r="AM1339">
        <v>62</v>
      </c>
      <c r="AN1339">
        <v>2.125</v>
      </c>
      <c r="AO1339" t="s">
        <v>11991</v>
      </c>
      <c r="AP1339">
        <v>1</v>
      </c>
      <c r="AQ1339">
        <v>4</v>
      </c>
      <c r="AR1339">
        <v>22.353674651065301</v>
      </c>
      <c r="AS1339">
        <v>5.0170271549685397E-2</v>
      </c>
      <c r="AT1339">
        <v>0.53574658265049202</v>
      </c>
      <c r="AU1339">
        <v>0.29489572300841199</v>
      </c>
      <c r="AV1339">
        <v>0.90763956711947102</v>
      </c>
    </row>
    <row r="1340" spans="1:48" x14ac:dyDescent="0.25">
      <c r="A1340" t="s">
        <v>15200</v>
      </c>
      <c r="B1340" s="6">
        <v>44664</v>
      </c>
      <c r="C1340" t="s">
        <v>15201</v>
      </c>
      <c r="D1340" t="s">
        <v>373</v>
      </c>
      <c r="E1340">
        <v>120000000</v>
      </c>
      <c r="F1340">
        <v>108993333.59999999</v>
      </c>
      <c r="G1340">
        <v>4.0385576122610199E-2</v>
      </c>
      <c r="H1340">
        <v>8.7638890000000007</v>
      </c>
      <c r="I1340">
        <v>7.7114310000000001</v>
      </c>
      <c r="J1340">
        <v>3.6818930000000001</v>
      </c>
      <c r="K1340">
        <v>3.6818930000000001</v>
      </c>
      <c r="L1340">
        <v>98.577299999999994</v>
      </c>
      <c r="M1340">
        <v>99</v>
      </c>
      <c r="N1340">
        <v>7.6794630000000002</v>
      </c>
      <c r="O1340">
        <v>-0.41499999999999798</v>
      </c>
      <c r="P1340">
        <v>-0.88286368941940996</v>
      </c>
      <c r="Q1340">
        <v>-7.8309372913973503</v>
      </c>
      <c r="R1340">
        <v>90.237499999999997</v>
      </c>
      <c r="S1340">
        <v>91.212500000000006</v>
      </c>
      <c r="T1340">
        <v>90.237499999999997</v>
      </c>
      <c r="U1340">
        <v>91.212500000000006</v>
      </c>
      <c r="V1340" t="s">
        <v>11987</v>
      </c>
      <c r="W1340" t="s">
        <v>9486</v>
      </c>
      <c r="X1340" t="s">
        <v>3069</v>
      </c>
      <c r="Y1340" t="s">
        <v>625</v>
      </c>
      <c r="Z1340" t="s">
        <v>11894</v>
      </c>
      <c r="AA1340" t="s">
        <v>11839</v>
      </c>
      <c r="AB1340" t="s">
        <v>11990</v>
      </c>
      <c r="AC1340">
        <v>90.827777999999995</v>
      </c>
      <c r="AD1340">
        <v>0.59027799999999997</v>
      </c>
      <c r="AE1340" s="6">
        <v>44005</v>
      </c>
      <c r="AF1340" s="6">
        <v>47871</v>
      </c>
      <c r="AG1340" t="s">
        <v>2387</v>
      </c>
      <c r="AH1340">
        <v>8.7638890000000007</v>
      </c>
      <c r="AI1340">
        <v>7.7114306843658502</v>
      </c>
      <c r="AJ1340">
        <v>67.884531999999993</v>
      </c>
      <c r="AK1340">
        <v>3.6818928544034102</v>
      </c>
      <c r="AL1340">
        <v>99</v>
      </c>
      <c r="AM1340">
        <v>95</v>
      </c>
      <c r="AN1340">
        <v>2.5</v>
      </c>
      <c r="AO1340" t="s">
        <v>11991</v>
      </c>
      <c r="AP1340">
        <v>1</v>
      </c>
      <c r="AQ1340">
        <v>4</v>
      </c>
      <c r="AR1340">
        <v>40.802879169375501</v>
      </c>
      <c r="AS1340">
        <v>7.0674943393008505E-2</v>
      </c>
      <c r="AT1340">
        <v>1.09367835406101</v>
      </c>
      <c r="AU1340">
        <v>0.49820325026566697</v>
      </c>
      <c r="AV1340">
        <v>2.77944006993902</v>
      </c>
    </row>
    <row r="1341" spans="1:48" x14ac:dyDescent="0.25">
      <c r="A1341" t="s">
        <v>15202</v>
      </c>
      <c r="B1341" s="6">
        <v>44664</v>
      </c>
      <c r="C1341" t="s">
        <v>15203</v>
      </c>
      <c r="D1341" t="s">
        <v>373</v>
      </c>
      <c r="E1341">
        <v>120000000</v>
      </c>
      <c r="F1341">
        <v>105107499.59999999</v>
      </c>
      <c r="G1341">
        <v>3.8945748202649899E-2</v>
      </c>
      <c r="H1341">
        <v>28.180555999999999</v>
      </c>
      <c r="I1341">
        <v>16.857771</v>
      </c>
      <c r="J1341">
        <v>4.2083370000000002</v>
      </c>
      <c r="K1341">
        <v>4.2083370000000002</v>
      </c>
      <c r="L1341">
        <v>137.8133</v>
      </c>
      <c r="M1341">
        <v>137</v>
      </c>
      <c r="N1341">
        <v>16.869983999999999</v>
      </c>
      <c r="O1341">
        <v>-2.7600000000005301E-2</v>
      </c>
      <c r="P1341">
        <v>-1.36215643195545</v>
      </c>
      <c r="Q1341">
        <v>-12.5190391429973</v>
      </c>
      <c r="R1341">
        <v>86.487499999999997</v>
      </c>
      <c r="S1341">
        <v>87.548500000000004</v>
      </c>
      <c r="T1341">
        <v>86.487499999999997</v>
      </c>
      <c r="U1341">
        <v>87.548500000000004</v>
      </c>
      <c r="V1341" t="s">
        <v>11987</v>
      </c>
      <c r="W1341" t="s">
        <v>9488</v>
      </c>
      <c r="X1341" t="s">
        <v>3069</v>
      </c>
      <c r="Y1341" t="s">
        <v>625</v>
      </c>
      <c r="Z1341" t="s">
        <v>11894</v>
      </c>
      <c r="AA1341" t="s">
        <v>11839</v>
      </c>
      <c r="AB1341" t="s">
        <v>11990</v>
      </c>
      <c r="AC1341">
        <v>87.589583000000005</v>
      </c>
      <c r="AD1341">
        <v>1.1020829999999999</v>
      </c>
      <c r="AE1341" s="6">
        <v>44005</v>
      </c>
      <c r="AF1341" s="6">
        <v>54962</v>
      </c>
      <c r="AG1341" t="s">
        <v>2387</v>
      </c>
      <c r="AH1341">
        <v>28.180555999999999</v>
      </c>
      <c r="AI1341">
        <v>16.857771158448099</v>
      </c>
      <c r="AJ1341">
        <v>394.19172099999997</v>
      </c>
      <c r="AK1341">
        <v>4.2083368653368298</v>
      </c>
      <c r="AL1341">
        <v>137</v>
      </c>
      <c r="AM1341">
        <v>161</v>
      </c>
      <c r="AN1341">
        <v>3.45</v>
      </c>
      <c r="AO1341" t="s">
        <v>11991</v>
      </c>
      <c r="AP1341">
        <v>1</v>
      </c>
      <c r="AQ1341">
        <v>4</v>
      </c>
      <c r="AR1341">
        <v>40.802879169375501</v>
      </c>
      <c r="AS1341">
        <v>7.0674943393008505E-2</v>
      </c>
      <c r="AT1341">
        <v>1.09367835406101</v>
      </c>
      <c r="AU1341">
        <v>0.49820325026566697</v>
      </c>
      <c r="AV1341">
        <v>2.77944006993902</v>
      </c>
    </row>
    <row r="1342" spans="1:48" x14ac:dyDescent="0.25">
      <c r="A1342" t="s">
        <v>15204</v>
      </c>
      <c r="B1342" s="6">
        <v>44664</v>
      </c>
      <c r="C1342" t="s">
        <v>15205</v>
      </c>
      <c r="D1342" t="s">
        <v>223</v>
      </c>
      <c r="E1342">
        <v>200000000</v>
      </c>
      <c r="F1342">
        <v>194936944</v>
      </c>
      <c r="G1342">
        <v>7.22304798925886E-2</v>
      </c>
      <c r="H1342">
        <v>27.7</v>
      </c>
      <c r="I1342">
        <v>1.1984220000000001</v>
      </c>
      <c r="J1342">
        <v>7.5929929999999999</v>
      </c>
      <c r="K1342">
        <v>7.5929929999999999</v>
      </c>
      <c r="L1342">
        <v>475.42829999999998</v>
      </c>
      <c r="M1342">
        <v>476</v>
      </c>
      <c r="N1342">
        <v>11.62602</v>
      </c>
      <c r="O1342">
        <v>0.30989999999999601</v>
      </c>
      <c r="P1342">
        <v>0.183872127350381</v>
      </c>
      <c r="Q1342">
        <v>-2.17420455342126</v>
      </c>
      <c r="R1342">
        <v>96.331249999999997</v>
      </c>
      <c r="S1342">
        <v>97.257249999999999</v>
      </c>
      <c r="T1342">
        <v>96.331249999999997</v>
      </c>
      <c r="U1342">
        <v>97.257249999999999</v>
      </c>
      <c r="V1342" t="s">
        <v>11987</v>
      </c>
      <c r="W1342" t="s">
        <v>11362</v>
      </c>
      <c r="X1342" t="s">
        <v>3069</v>
      </c>
      <c r="Y1342" t="s">
        <v>625</v>
      </c>
      <c r="Z1342" t="s">
        <v>11839</v>
      </c>
      <c r="AA1342" t="s">
        <v>11839</v>
      </c>
      <c r="AB1342" t="s">
        <v>12045</v>
      </c>
      <c r="AC1342">
        <v>97.468472000000006</v>
      </c>
      <c r="AD1342">
        <v>1.137222</v>
      </c>
      <c r="AE1342" s="6">
        <v>43119</v>
      </c>
      <c r="AF1342" s="6">
        <v>54788</v>
      </c>
      <c r="AG1342" t="s">
        <v>1430</v>
      </c>
      <c r="AH1342">
        <v>1.2527779999999999</v>
      </c>
      <c r="AI1342">
        <v>1.18124754089563</v>
      </c>
      <c r="AJ1342">
        <v>2.5400640000000001</v>
      </c>
      <c r="AK1342">
        <v>6.9148670869859101</v>
      </c>
      <c r="AL1342">
        <v>503</v>
      </c>
      <c r="AM1342">
        <v>466</v>
      </c>
      <c r="AN1342">
        <v>4.5999999999999996</v>
      </c>
      <c r="AO1342" t="s">
        <v>11991</v>
      </c>
      <c r="AP1342">
        <v>1</v>
      </c>
      <c r="AQ1342">
        <v>4</v>
      </c>
      <c r="AR1342">
        <v>44.069039021347301</v>
      </c>
      <c r="AS1342">
        <v>6.6549399694643796E-2</v>
      </c>
      <c r="AT1342">
        <v>3.86334553580489</v>
      </c>
      <c r="AU1342">
        <v>1.1304554356104699</v>
      </c>
      <c r="AV1342">
        <v>12.167584317261101</v>
      </c>
    </row>
    <row r="1343" spans="1:48" x14ac:dyDescent="0.25">
      <c r="A1343" t="s">
        <v>17329</v>
      </c>
      <c r="B1343" s="6">
        <v>44664</v>
      </c>
      <c r="C1343" t="s">
        <v>17330</v>
      </c>
      <c r="D1343" t="s">
        <v>223</v>
      </c>
      <c r="E1343">
        <v>220000000</v>
      </c>
      <c r="F1343">
        <v>218643638.40000001</v>
      </c>
      <c r="G1343">
        <v>8.1014581448930506E-2</v>
      </c>
      <c r="H1343">
        <v>27.7</v>
      </c>
      <c r="I1343">
        <v>3.9517310000000001</v>
      </c>
      <c r="J1343">
        <v>9.2574149999999999</v>
      </c>
      <c r="K1343">
        <v>9.2574149999999999</v>
      </c>
      <c r="L1343">
        <v>641.87049999999999</v>
      </c>
      <c r="M1343">
        <v>643</v>
      </c>
      <c r="N1343">
        <v>10.502401000000001</v>
      </c>
      <c r="O1343">
        <v>0.19270000000000101</v>
      </c>
      <c r="P1343">
        <v>1.1772627767824499</v>
      </c>
      <c r="Q1343">
        <v>-4.8867178839332999</v>
      </c>
      <c r="R1343">
        <v>96.424999999999997</v>
      </c>
      <c r="S1343">
        <v>97.512</v>
      </c>
      <c r="T1343">
        <v>96.424999999999997</v>
      </c>
      <c r="U1343">
        <v>97.512</v>
      </c>
      <c r="V1343" t="s">
        <v>11987</v>
      </c>
      <c r="W1343" t="s">
        <v>11363</v>
      </c>
      <c r="X1343" t="s">
        <v>3069</v>
      </c>
      <c r="Y1343" t="s">
        <v>625</v>
      </c>
      <c r="Z1343" t="s">
        <v>11839</v>
      </c>
      <c r="AA1343" t="s">
        <v>11839</v>
      </c>
      <c r="AB1343" t="s">
        <v>12045</v>
      </c>
      <c r="AC1343">
        <v>99.383471999999998</v>
      </c>
      <c r="AD1343">
        <v>2.958472</v>
      </c>
      <c r="AE1343" s="6">
        <v>44305</v>
      </c>
      <c r="AF1343" s="6">
        <v>54788</v>
      </c>
      <c r="AG1343" t="s">
        <v>1430</v>
      </c>
      <c r="AH1343">
        <v>4.0027780000000002</v>
      </c>
      <c r="AI1343">
        <v>3.4095833705204002</v>
      </c>
      <c r="AJ1343">
        <v>14.674232999999999</v>
      </c>
      <c r="AK1343">
        <v>6.6683762098941202</v>
      </c>
      <c r="AL1343">
        <v>406</v>
      </c>
      <c r="AM1343">
        <v>397</v>
      </c>
      <c r="AN1343">
        <v>5.95</v>
      </c>
      <c r="AO1343" t="s">
        <v>11991</v>
      </c>
      <c r="AP1343">
        <v>1</v>
      </c>
      <c r="AQ1343">
        <v>4</v>
      </c>
      <c r="AR1343">
        <v>44.069039021347301</v>
      </c>
      <c r="AS1343">
        <v>6.6549399694643796E-2</v>
      </c>
      <c r="AT1343">
        <v>3.86334553580489</v>
      </c>
      <c r="AU1343">
        <v>1.1304554356104699</v>
      </c>
      <c r="AV1343">
        <v>12.167584317261101</v>
      </c>
    </row>
    <row r="1344" spans="1:48" x14ac:dyDescent="0.25">
      <c r="A1344" t="s">
        <v>15206</v>
      </c>
      <c r="B1344" s="6">
        <v>44664</v>
      </c>
      <c r="C1344" t="s">
        <v>15207</v>
      </c>
      <c r="D1344" t="s">
        <v>212</v>
      </c>
      <c r="E1344">
        <v>450000000</v>
      </c>
      <c r="F1344">
        <v>450028498.5</v>
      </c>
      <c r="G1344">
        <v>0.166750200064673</v>
      </c>
      <c r="H1344">
        <v>2.4416669999999998</v>
      </c>
      <c r="I1344">
        <v>2.3156210000000002</v>
      </c>
      <c r="J1344">
        <v>3.3896630000000001</v>
      </c>
      <c r="K1344">
        <v>3.3896630000000001</v>
      </c>
      <c r="L1344">
        <v>94.8613</v>
      </c>
      <c r="M1344">
        <v>92</v>
      </c>
      <c r="N1344">
        <v>2.3030430000000002</v>
      </c>
      <c r="O1344">
        <v>7.5200000000008593E-2</v>
      </c>
      <c r="P1344">
        <v>0.13522912053278699</v>
      </c>
      <c r="Q1344">
        <v>-1.5213438657952301</v>
      </c>
      <c r="R1344">
        <v>98.995000000000005</v>
      </c>
      <c r="S1344">
        <v>99.745000000000005</v>
      </c>
      <c r="T1344">
        <v>98.995000000000005</v>
      </c>
      <c r="U1344">
        <v>99.745000000000005</v>
      </c>
      <c r="V1344" t="s">
        <v>11987</v>
      </c>
      <c r="W1344" t="s">
        <v>11390</v>
      </c>
      <c r="X1344" t="s">
        <v>3069</v>
      </c>
      <c r="Y1344" t="s">
        <v>625</v>
      </c>
      <c r="Z1344" t="s">
        <v>11839</v>
      </c>
      <c r="AA1344" t="s">
        <v>256</v>
      </c>
      <c r="AB1344" t="s">
        <v>11990</v>
      </c>
      <c r="AC1344">
        <v>100.006333</v>
      </c>
      <c r="AD1344">
        <v>1.011333</v>
      </c>
      <c r="AE1344" s="6">
        <v>43643</v>
      </c>
      <c r="AF1344" s="6">
        <v>45562</v>
      </c>
      <c r="AG1344" t="s">
        <v>3092</v>
      </c>
      <c r="AH1344">
        <v>2.4416669999999998</v>
      </c>
      <c r="AI1344">
        <v>2.31562073151213</v>
      </c>
      <c r="AJ1344">
        <v>6.576581</v>
      </c>
      <c r="AK1344">
        <v>3.3896633202750102</v>
      </c>
      <c r="AL1344">
        <v>92</v>
      </c>
      <c r="AM1344">
        <v>72</v>
      </c>
      <c r="AN1344">
        <v>3.28</v>
      </c>
      <c r="AO1344" t="s">
        <v>11991</v>
      </c>
      <c r="AP1344">
        <v>1</v>
      </c>
      <c r="AQ1344">
        <v>3</v>
      </c>
      <c r="AR1344">
        <v>43.399189338984399</v>
      </c>
      <c r="AS1344">
        <v>3.3678106291745197E-2</v>
      </c>
      <c r="AT1344">
        <v>1.01156253274306</v>
      </c>
      <c r="AU1344">
        <v>0.299218551647982</v>
      </c>
      <c r="AV1344">
        <v>5.5328821239566901</v>
      </c>
    </row>
    <row r="1345" spans="1:48" x14ac:dyDescent="0.25">
      <c r="A1345" t="s">
        <v>15208</v>
      </c>
      <c r="B1345" s="6">
        <v>44664</v>
      </c>
      <c r="C1345" t="s">
        <v>15209</v>
      </c>
      <c r="D1345" t="s">
        <v>212</v>
      </c>
      <c r="E1345">
        <v>180000000</v>
      </c>
      <c r="F1345">
        <v>184949550</v>
      </c>
      <c r="G1345">
        <v>6.8529825482533002E-2</v>
      </c>
      <c r="H1345">
        <v>1.0249999999999999</v>
      </c>
      <c r="I1345">
        <v>0.98504199999999997</v>
      </c>
      <c r="J1345">
        <v>2.878301</v>
      </c>
      <c r="K1345">
        <v>2.878301</v>
      </c>
      <c r="L1345">
        <v>119.4401</v>
      </c>
      <c r="M1345">
        <v>118</v>
      </c>
      <c r="N1345">
        <v>0.98020200000000002</v>
      </c>
      <c r="O1345">
        <v>6.6399999999999695E-2</v>
      </c>
      <c r="P1345">
        <v>8.7939297271510897E-2</v>
      </c>
      <c r="Q1345">
        <v>-0.62019525084677696</v>
      </c>
      <c r="R1345">
        <v>100.73099999999999</v>
      </c>
      <c r="S1345">
        <v>101.375</v>
      </c>
      <c r="T1345">
        <v>100.73099999999999</v>
      </c>
      <c r="U1345">
        <v>101.375</v>
      </c>
      <c r="V1345" t="s">
        <v>11987</v>
      </c>
      <c r="W1345" t="s">
        <v>11388</v>
      </c>
      <c r="X1345" t="s">
        <v>3069</v>
      </c>
      <c r="Y1345" t="s">
        <v>625</v>
      </c>
      <c r="Z1345" t="s">
        <v>11839</v>
      </c>
      <c r="AA1345" t="s">
        <v>256</v>
      </c>
      <c r="AB1345" t="s">
        <v>11990</v>
      </c>
      <c r="AC1345">
        <v>102.74975000000001</v>
      </c>
      <c r="AD1345">
        <v>2.0187499999999998</v>
      </c>
      <c r="AE1345" s="6">
        <v>43216</v>
      </c>
      <c r="AF1345" s="6">
        <v>45043</v>
      </c>
      <c r="AG1345" t="s">
        <v>3092</v>
      </c>
      <c r="AH1345">
        <v>1.0249999999999999</v>
      </c>
      <c r="AI1345">
        <v>0.98504199702640105</v>
      </c>
      <c r="AJ1345">
        <v>1.960696</v>
      </c>
      <c r="AK1345">
        <v>2.8783012309913998</v>
      </c>
      <c r="AL1345">
        <v>118</v>
      </c>
      <c r="AM1345">
        <v>78</v>
      </c>
      <c r="AN1345">
        <v>4.25</v>
      </c>
      <c r="AO1345" t="s">
        <v>11991</v>
      </c>
      <c r="AP1345">
        <v>1</v>
      </c>
      <c r="AQ1345">
        <v>3</v>
      </c>
      <c r="AR1345">
        <v>43.399189338984399</v>
      </c>
      <c r="AS1345">
        <v>3.3678106291745197E-2</v>
      </c>
      <c r="AT1345">
        <v>1.01156253274306</v>
      </c>
      <c r="AU1345">
        <v>0.299218551647982</v>
      </c>
      <c r="AV1345">
        <v>5.5328821239566901</v>
      </c>
    </row>
    <row r="1346" spans="1:48" x14ac:dyDescent="0.25">
      <c r="A1346" t="s">
        <v>22554</v>
      </c>
      <c r="B1346" s="6">
        <v>44664</v>
      </c>
      <c r="C1346" t="s">
        <v>22555</v>
      </c>
      <c r="D1346" t="s">
        <v>212</v>
      </c>
      <c r="E1346">
        <v>120000000</v>
      </c>
      <c r="F1346">
        <v>116814999.59999999</v>
      </c>
      <c r="G1346">
        <v>4.32837578481816E-2</v>
      </c>
      <c r="H1346">
        <v>27.7</v>
      </c>
      <c r="I1346">
        <v>3.1509269999999998</v>
      </c>
      <c r="J1346">
        <v>8.6837920000000004</v>
      </c>
      <c r="K1346">
        <v>8.6837920000000004</v>
      </c>
      <c r="L1346">
        <v>584.50819999999999</v>
      </c>
      <c r="M1346">
        <v>585</v>
      </c>
      <c r="N1346">
        <v>10.784081</v>
      </c>
      <c r="O1346">
        <v>0.39679999999999699</v>
      </c>
      <c r="P1346">
        <v>1.70059651781051</v>
      </c>
      <c r="Q1346">
        <v>-3.3811695881201098</v>
      </c>
      <c r="R1346">
        <v>96.424999999999997</v>
      </c>
      <c r="S1346">
        <v>97.385999999999996</v>
      </c>
      <c r="T1346">
        <v>96.424999999999997</v>
      </c>
      <c r="U1346">
        <v>97.385999999999996</v>
      </c>
      <c r="V1346" t="s">
        <v>11987</v>
      </c>
      <c r="W1346" t="s">
        <v>11437</v>
      </c>
      <c r="X1346" t="s">
        <v>3069</v>
      </c>
      <c r="Y1346" t="s">
        <v>625</v>
      </c>
      <c r="Z1346" t="s">
        <v>11839</v>
      </c>
      <c r="AA1346" t="s">
        <v>248</v>
      </c>
      <c r="AB1346" t="s">
        <v>11815</v>
      </c>
      <c r="AC1346">
        <v>97.345832999999999</v>
      </c>
      <c r="AD1346">
        <v>0.92083300000000001</v>
      </c>
      <c r="AE1346" s="6">
        <v>44070</v>
      </c>
      <c r="AF1346" s="6">
        <v>54788</v>
      </c>
      <c r="AG1346" t="s">
        <v>3210</v>
      </c>
      <c r="AH1346">
        <v>3.358333</v>
      </c>
      <c r="AI1346">
        <v>2.9450728615931201</v>
      </c>
      <c r="AJ1346">
        <v>10.881769999999999</v>
      </c>
      <c r="AK1346">
        <v>7.3890678163672501</v>
      </c>
      <c r="AL1346">
        <v>481</v>
      </c>
      <c r="AM1346">
        <v>469</v>
      </c>
      <c r="AN1346">
        <v>6.5</v>
      </c>
      <c r="AO1346" t="s">
        <v>11991</v>
      </c>
      <c r="AP1346">
        <v>1</v>
      </c>
      <c r="AQ1346">
        <v>4</v>
      </c>
      <c r="AR1346">
        <v>32.017532848798197</v>
      </c>
      <c r="AS1346">
        <v>6.9910643157147206E-2</v>
      </c>
      <c r="AT1346">
        <v>3.4120111515434699</v>
      </c>
      <c r="AU1346">
        <v>1.2695922883966999</v>
      </c>
      <c r="AV1346">
        <v>6.3323248969065196</v>
      </c>
    </row>
    <row r="1347" spans="1:48" x14ac:dyDescent="0.25">
      <c r="A1347" t="s">
        <v>15210</v>
      </c>
      <c r="B1347" s="6">
        <v>44664</v>
      </c>
      <c r="C1347" t="s">
        <v>15211</v>
      </c>
      <c r="D1347" t="s">
        <v>326</v>
      </c>
      <c r="E1347">
        <v>140000000</v>
      </c>
      <c r="F1347">
        <v>146728866.19999999</v>
      </c>
      <c r="G1347">
        <v>5.4367818650739801E-2</v>
      </c>
      <c r="H1347">
        <v>2.144444</v>
      </c>
      <c r="I1347">
        <v>2.0125359999999999</v>
      </c>
      <c r="J1347">
        <v>2.7897439999999998</v>
      </c>
      <c r="K1347">
        <v>2.7897439999999998</v>
      </c>
      <c r="L1347">
        <v>41.467699999999901</v>
      </c>
      <c r="M1347">
        <v>40</v>
      </c>
      <c r="N1347">
        <v>2.0030960000000002</v>
      </c>
      <c r="O1347">
        <v>4.3100000000007001E-2</v>
      </c>
      <c r="P1347">
        <v>2.82350881897874E-2</v>
      </c>
      <c r="Q1347">
        <v>-2.4866853021953599</v>
      </c>
      <c r="R1347">
        <v>103.07299999999999</v>
      </c>
      <c r="S1347">
        <v>104.30800000000001</v>
      </c>
      <c r="T1347">
        <v>103.07299999999999</v>
      </c>
      <c r="U1347">
        <v>104.30800000000001</v>
      </c>
      <c r="V1347" t="s">
        <v>11987</v>
      </c>
      <c r="W1347" t="s">
        <v>9192</v>
      </c>
      <c r="X1347" t="s">
        <v>3069</v>
      </c>
      <c r="Y1347" t="s">
        <v>625</v>
      </c>
      <c r="Z1347" t="s">
        <v>11839</v>
      </c>
      <c r="AA1347" t="s">
        <v>11839</v>
      </c>
      <c r="AB1347" t="s">
        <v>12045</v>
      </c>
      <c r="AC1347">
        <v>104.806333</v>
      </c>
      <c r="AD1347">
        <v>1.733333</v>
      </c>
      <c r="AE1347" s="6">
        <v>41800</v>
      </c>
      <c r="AF1347" s="6">
        <v>45453</v>
      </c>
      <c r="AG1347" t="s">
        <v>2245</v>
      </c>
      <c r="AH1347">
        <v>2.144444</v>
      </c>
      <c r="AI1347">
        <v>2.01253595799048</v>
      </c>
      <c r="AJ1347">
        <v>5.1707689999999999</v>
      </c>
      <c r="AK1347">
        <v>2.7897444382133401</v>
      </c>
      <c r="AL1347">
        <v>40</v>
      </c>
      <c r="AM1347">
        <v>17</v>
      </c>
      <c r="AN1347">
        <v>4.875</v>
      </c>
      <c r="AO1347" t="s">
        <v>11991</v>
      </c>
      <c r="AP1347">
        <v>1</v>
      </c>
      <c r="AQ1347">
        <v>4</v>
      </c>
      <c r="AR1347">
        <v>39.837227178269501</v>
      </c>
      <c r="AS1347">
        <v>7.1926933191349393E-2</v>
      </c>
      <c r="AT1347">
        <v>1.5654913058883</v>
      </c>
      <c r="AU1347">
        <v>0.66232215191909205</v>
      </c>
      <c r="AV1347">
        <v>4.3337057317178003</v>
      </c>
    </row>
    <row r="1348" spans="1:48" x14ac:dyDescent="0.25">
      <c r="A1348" t="s">
        <v>15212</v>
      </c>
      <c r="B1348" s="6">
        <v>44664</v>
      </c>
      <c r="C1348" t="s">
        <v>15213</v>
      </c>
      <c r="D1348" t="s">
        <v>212</v>
      </c>
      <c r="E1348">
        <v>120000000</v>
      </c>
      <c r="F1348">
        <v>122745000</v>
      </c>
      <c r="G1348">
        <v>4.54810159249023E-2</v>
      </c>
      <c r="H1348">
        <v>1.4361109999999999</v>
      </c>
      <c r="I1348">
        <v>1.392096</v>
      </c>
      <c r="J1348">
        <v>2.5367709999999999</v>
      </c>
      <c r="K1348">
        <v>2.5367709999999999</v>
      </c>
      <c r="L1348">
        <v>57.495999999999903</v>
      </c>
      <c r="M1348">
        <v>51</v>
      </c>
      <c r="N1348">
        <v>1.386145</v>
      </c>
      <c r="O1348">
        <v>4.8899999999996099E-2</v>
      </c>
      <c r="P1348">
        <v>0.17137736578785001</v>
      </c>
      <c r="Q1348">
        <v>-2.2947567914834099</v>
      </c>
      <c r="R1348">
        <v>102</v>
      </c>
      <c r="S1348">
        <v>102.75</v>
      </c>
      <c r="T1348">
        <v>102</v>
      </c>
      <c r="U1348">
        <v>102.75</v>
      </c>
      <c r="V1348" t="s">
        <v>11987</v>
      </c>
      <c r="W1348" t="s">
        <v>11508</v>
      </c>
      <c r="X1348" t="s">
        <v>3069</v>
      </c>
      <c r="Y1348" t="s">
        <v>625</v>
      </c>
      <c r="Z1348" t="s">
        <v>11839</v>
      </c>
      <c r="AA1348" t="s">
        <v>374</v>
      </c>
      <c r="AB1348" t="s">
        <v>11990</v>
      </c>
      <c r="AC1348">
        <v>102.28749999999999</v>
      </c>
      <c r="AD1348">
        <v>0.28749999999999998</v>
      </c>
      <c r="AE1348" s="6">
        <v>43367</v>
      </c>
      <c r="AF1348" s="6">
        <v>45194</v>
      </c>
      <c r="AG1348" t="s">
        <v>1556</v>
      </c>
      <c r="AH1348">
        <v>1.4361109999999999</v>
      </c>
      <c r="AI1348">
        <v>1.3920960728768399</v>
      </c>
      <c r="AJ1348">
        <v>3.0790989999999998</v>
      </c>
      <c r="AK1348">
        <v>2.5367709408445198</v>
      </c>
      <c r="AL1348">
        <v>51</v>
      </c>
      <c r="AM1348">
        <v>16</v>
      </c>
      <c r="AN1348">
        <v>4.5</v>
      </c>
      <c r="AO1348" t="s">
        <v>11991</v>
      </c>
      <c r="AP1348">
        <v>1</v>
      </c>
      <c r="AQ1348">
        <v>4</v>
      </c>
      <c r="AR1348">
        <v>39.108770703904199</v>
      </c>
      <c r="AS1348">
        <v>6.0011314936588102E-2</v>
      </c>
      <c r="AT1348">
        <v>0.84964814947844702</v>
      </c>
      <c r="AU1348">
        <v>0.36068013475674798</v>
      </c>
      <c r="AV1348">
        <v>3.1558762296706599</v>
      </c>
    </row>
    <row r="1349" spans="1:48" x14ac:dyDescent="0.25">
      <c r="A1349" t="s">
        <v>15214</v>
      </c>
      <c r="B1349" s="6">
        <v>44664</v>
      </c>
      <c r="C1349" t="s">
        <v>15215</v>
      </c>
      <c r="D1349" t="s">
        <v>212</v>
      </c>
      <c r="E1349">
        <v>180000000</v>
      </c>
      <c r="F1349">
        <v>176560000.19999999</v>
      </c>
      <c r="G1349">
        <v>6.5421224333349196E-2</v>
      </c>
      <c r="H1349">
        <v>3.5111110000000001</v>
      </c>
      <c r="I1349">
        <v>3.3360720000000001</v>
      </c>
      <c r="J1349">
        <v>2.774851</v>
      </c>
      <c r="K1349">
        <v>2.774851</v>
      </c>
      <c r="L1349">
        <v>18.8384</v>
      </c>
      <c r="M1349">
        <v>17</v>
      </c>
      <c r="N1349">
        <v>3.3179919999999998</v>
      </c>
      <c r="O1349">
        <v>0.151699999999999</v>
      </c>
      <c r="P1349">
        <v>-0.32883010510753502</v>
      </c>
      <c r="Q1349">
        <v>-3.2176728295331301</v>
      </c>
      <c r="R1349">
        <v>97.05</v>
      </c>
      <c r="S1349">
        <v>97.84</v>
      </c>
      <c r="T1349">
        <v>97.05</v>
      </c>
      <c r="U1349">
        <v>97.84</v>
      </c>
      <c r="V1349" t="s">
        <v>11987</v>
      </c>
      <c r="W1349" t="s">
        <v>11652</v>
      </c>
      <c r="X1349" t="s">
        <v>3069</v>
      </c>
      <c r="Y1349" t="s">
        <v>625</v>
      </c>
      <c r="Z1349" t="s">
        <v>11839</v>
      </c>
      <c r="AA1349" t="s">
        <v>374</v>
      </c>
      <c r="AB1349" t="s">
        <v>11990</v>
      </c>
      <c r="AC1349">
        <v>98.088888999999995</v>
      </c>
      <c r="AD1349">
        <v>1.038889</v>
      </c>
      <c r="AE1349" s="6">
        <v>44126</v>
      </c>
      <c r="AF1349" s="6">
        <v>45952</v>
      </c>
      <c r="AG1349" t="s">
        <v>3023</v>
      </c>
      <c r="AH1349">
        <v>3.5111110000000001</v>
      </c>
      <c r="AI1349">
        <v>3.3360724704693001</v>
      </c>
      <c r="AJ1349">
        <v>13.186807999999999</v>
      </c>
      <c r="AK1349">
        <v>2.7748513638719801</v>
      </c>
      <c r="AL1349">
        <v>17</v>
      </c>
      <c r="AM1349">
        <v>6</v>
      </c>
      <c r="AN1349">
        <v>2.125</v>
      </c>
      <c r="AO1349" t="s">
        <v>11991</v>
      </c>
      <c r="AP1349">
        <v>1</v>
      </c>
      <c r="AQ1349">
        <v>3</v>
      </c>
      <c r="AR1349">
        <v>43.964556443338097</v>
      </c>
      <c r="AS1349">
        <v>2.10728744850214E-2</v>
      </c>
      <c r="AT1349">
        <v>-7.8665544517910704E-2</v>
      </c>
      <c r="AU1349">
        <v>2.9184442379566598E-2</v>
      </c>
      <c r="AV1349">
        <v>-0.59702113533131695</v>
      </c>
    </row>
    <row r="1350" spans="1:48" x14ac:dyDescent="0.25">
      <c r="A1350" t="s">
        <v>15216</v>
      </c>
      <c r="B1350" s="6">
        <v>44664</v>
      </c>
      <c r="C1350" t="s">
        <v>15217</v>
      </c>
      <c r="D1350" t="s">
        <v>212</v>
      </c>
      <c r="E1350">
        <v>300000000</v>
      </c>
      <c r="F1350">
        <v>303864924</v>
      </c>
      <c r="G1350">
        <v>0.112591840380164</v>
      </c>
      <c r="H1350">
        <v>0.61388900000000002</v>
      </c>
      <c r="I1350">
        <v>0.60831000000000002</v>
      </c>
      <c r="J1350">
        <v>2.093407</v>
      </c>
      <c r="K1350">
        <v>2.093407</v>
      </c>
      <c r="L1350">
        <v>82.1785</v>
      </c>
      <c r="M1350">
        <v>73</v>
      </c>
      <c r="N1350">
        <v>0.59937799999999997</v>
      </c>
      <c r="O1350">
        <v>3.6999999999998097E-2</v>
      </c>
      <c r="P1350">
        <v>-5.5734642612492703E-2</v>
      </c>
      <c r="Q1350">
        <v>-1.18458841678057</v>
      </c>
      <c r="R1350">
        <v>99.987499999999997</v>
      </c>
      <c r="S1350">
        <v>100.77249999999999</v>
      </c>
      <c r="T1350">
        <v>99.987499999999997</v>
      </c>
      <c r="U1350">
        <v>100.77249999999999</v>
      </c>
      <c r="V1350" t="s">
        <v>11987</v>
      </c>
      <c r="W1350" t="s">
        <v>11650</v>
      </c>
      <c r="X1350" t="s">
        <v>3069</v>
      </c>
      <c r="Y1350" t="s">
        <v>625</v>
      </c>
      <c r="Z1350" t="s">
        <v>11839</v>
      </c>
      <c r="AA1350" t="s">
        <v>374</v>
      </c>
      <c r="AB1350" t="s">
        <v>11990</v>
      </c>
      <c r="AC1350">
        <v>101.288308</v>
      </c>
      <c r="AD1350">
        <v>1.300808</v>
      </c>
      <c r="AE1350" s="6">
        <v>43068</v>
      </c>
      <c r="AF1350" s="6">
        <v>44894</v>
      </c>
      <c r="AG1350" t="s">
        <v>3023</v>
      </c>
      <c r="AH1350">
        <v>0.61388900000000002</v>
      </c>
      <c r="AI1350">
        <v>0.60830971055400496</v>
      </c>
      <c r="AJ1350">
        <v>0.79086400000000001</v>
      </c>
      <c r="AK1350">
        <v>2.0934071163316901</v>
      </c>
      <c r="AL1350">
        <v>73</v>
      </c>
      <c r="AM1350">
        <v>43</v>
      </c>
      <c r="AN1350">
        <v>3.3690000000000002</v>
      </c>
      <c r="AO1350" t="s">
        <v>11991</v>
      </c>
      <c r="AP1350">
        <v>1</v>
      </c>
      <c r="AQ1350">
        <v>3</v>
      </c>
      <c r="AR1350">
        <v>43.964556443338097</v>
      </c>
      <c r="AS1350">
        <v>2.10728744850214E-2</v>
      </c>
      <c r="AT1350">
        <v>-7.8665544517910704E-2</v>
      </c>
      <c r="AU1350">
        <v>2.9184442379566598E-2</v>
      </c>
      <c r="AV1350">
        <v>-0.59702113533131695</v>
      </c>
    </row>
    <row r="1351" spans="1:48" x14ac:dyDescent="0.25">
      <c r="A1351" t="s">
        <v>18672</v>
      </c>
      <c r="B1351" s="6">
        <v>44664</v>
      </c>
      <c r="C1351" t="s">
        <v>18673</v>
      </c>
      <c r="D1351" t="s">
        <v>360</v>
      </c>
      <c r="E1351">
        <v>140000000</v>
      </c>
      <c r="F1351">
        <v>141975555.40000001</v>
      </c>
      <c r="G1351">
        <v>5.2606562353613197E-2</v>
      </c>
      <c r="H1351">
        <v>2.6111110000000002</v>
      </c>
      <c r="I1351">
        <v>2.353907</v>
      </c>
      <c r="J1351">
        <v>5.7683590000000002</v>
      </c>
      <c r="K1351">
        <v>5.7683590000000002</v>
      </c>
      <c r="L1351">
        <v>328.9692</v>
      </c>
      <c r="M1351">
        <v>327</v>
      </c>
      <c r="N1351">
        <v>2.3406210000000001</v>
      </c>
      <c r="O1351">
        <v>0.18659999999999199</v>
      </c>
      <c r="P1351">
        <v>0.25194835315160902</v>
      </c>
      <c r="Q1351">
        <v>0.438119724193408</v>
      </c>
      <c r="R1351">
        <v>99.174999999999997</v>
      </c>
      <c r="S1351">
        <v>99.948999999999998</v>
      </c>
      <c r="T1351">
        <v>99.174999999999997</v>
      </c>
      <c r="U1351">
        <v>99.948999999999998</v>
      </c>
      <c r="V1351" t="s">
        <v>11987</v>
      </c>
      <c r="W1351" t="s">
        <v>11680</v>
      </c>
      <c r="X1351" t="s">
        <v>3069</v>
      </c>
      <c r="Y1351" t="s">
        <v>625</v>
      </c>
      <c r="Z1351" t="s">
        <v>11839</v>
      </c>
      <c r="AA1351" t="s">
        <v>11839</v>
      </c>
      <c r="AB1351" t="s">
        <v>12045</v>
      </c>
      <c r="AC1351">
        <v>101.41111100000001</v>
      </c>
      <c r="AD1351">
        <v>2.2361110000000002</v>
      </c>
      <c r="AE1351" s="6">
        <v>43067</v>
      </c>
      <c r="AF1351" s="6">
        <v>45624</v>
      </c>
      <c r="AG1351" t="s">
        <v>3756</v>
      </c>
      <c r="AH1351">
        <v>2.6111110000000002</v>
      </c>
      <c r="AI1351">
        <v>2.35390703616789</v>
      </c>
      <c r="AJ1351">
        <v>6.9587830000000004</v>
      </c>
      <c r="AK1351">
        <v>5.7683586307379002</v>
      </c>
      <c r="AL1351">
        <v>327</v>
      </c>
      <c r="AM1351">
        <v>310</v>
      </c>
      <c r="AN1351">
        <v>5.75</v>
      </c>
      <c r="AO1351" t="s">
        <v>11991</v>
      </c>
      <c r="AP1351">
        <v>1</v>
      </c>
      <c r="AQ1351">
        <v>4</v>
      </c>
      <c r="AR1351">
        <v>19.075080796587802</v>
      </c>
      <c r="AS1351">
        <v>-0.17371294263296699</v>
      </c>
      <c r="AT1351">
        <v>-4.5944495515563402</v>
      </c>
      <c r="AU1351">
        <v>-1.76142763104714</v>
      </c>
      <c r="AV1351">
        <v>-5.2998245432801303</v>
      </c>
    </row>
    <row r="1352" spans="1:48" x14ac:dyDescent="0.25">
      <c r="A1352" t="s">
        <v>15218</v>
      </c>
      <c r="B1352" s="6">
        <v>44664</v>
      </c>
      <c r="C1352" t="s">
        <v>15219</v>
      </c>
      <c r="D1352" t="s">
        <v>446</v>
      </c>
      <c r="E1352">
        <v>240000000</v>
      </c>
      <c r="F1352">
        <v>227804167.19999999</v>
      </c>
      <c r="G1352">
        <v>8.4408855400890506E-2</v>
      </c>
      <c r="H1352">
        <v>3.536111</v>
      </c>
      <c r="I1352">
        <v>3.2532860000000001</v>
      </c>
      <c r="J1352">
        <v>5.1285530000000001</v>
      </c>
      <c r="K1352">
        <v>5.1285530000000001</v>
      </c>
      <c r="L1352">
        <v>254.1036</v>
      </c>
      <c r="M1352">
        <v>252</v>
      </c>
      <c r="N1352">
        <v>3.2334930000000002</v>
      </c>
      <c r="O1352">
        <v>0.36719999999998898</v>
      </c>
      <c r="P1352">
        <v>1.33073597548574</v>
      </c>
      <c r="Q1352">
        <v>-5.8319993611122998</v>
      </c>
      <c r="R1352">
        <v>93.46875</v>
      </c>
      <c r="S1352">
        <v>93.59375</v>
      </c>
      <c r="T1352">
        <v>93.46875</v>
      </c>
      <c r="U1352">
        <v>93.59375</v>
      </c>
      <c r="V1352" t="s">
        <v>11987</v>
      </c>
      <c r="W1352" t="s">
        <v>5146</v>
      </c>
      <c r="X1352" t="s">
        <v>3105</v>
      </c>
      <c r="Y1352" t="s">
        <v>12097</v>
      </c>
      <c r="Z1352" t="s">
        <v>753</v>
      </c>
      <c r="AA1352" t="s">
        <v>11839</v>
      </c>
      <c r="AB1352" t="s">
        <v>753</v>
      </c>
      <c r="AC1352">
        <v>94.918402999999998</v>
      </c>
      <c r="AD1352">
        <v>1.4496530000000001</v>
      </c>
      <c r="AE1352" s="6">
        <v>44130</v>
      </c>
      <c r="AF1352" s="6">
        <v>45962</v>
      </c>
      <c r="AG1352" t="s">
        <v>2032</v>
      </c>
      <c r="AH1352">
        <v>3.536111</v>
      </c>
      <c r="AI1352">
        <v>3.2532858824781399</v>
      </c>
      <c r="AJ1352">
        <v>12.729804</v>
      </c>
      <c r="AK1352">
        <v>5.1285532590486103</v>
      </c>
      <c r="AL1352">
        <v>252</v>
      </c>
      <c r="AM1352">
        <v>242</v>
      </c>
      <c r="AN1352">
        <v>3.125</v>
      </c>
      <c r="AO1352" t="s">
        <v>11991</v>
      </c>
      <c r="AP1352">
        <v>1</v>
      </c>
      <c r="AQ1352">
        <v>3</v>
      </c>
      <c r="AR1352">
        <v>61.490690284985099</v>
      </c>
      <c r="AS1352">
        <v>6.7562327295505001E-2</v>
      </c>
      <c r="AT1352">
        <v>1.1762921471693599</v>
      </c>
      <c r="AU1352">
        <v>0.49960185528428203</v>
      </c>
      <c r="AV1352">
        <v>1.96119682132437</v>
      </c>
    </row>
    <row r="1353" spans="1:48" x14ac:dyDescent="0.25">
      <c r="A1353" t="s">
        <v>18836</v>
      </c>
      <c r="B1353" s="6">
        <v>44664</v>
      </c>
      <c r="C1353" t="s">
        <v>18837</v>
      </c>
      <c r="D1353" t="s">
        <v>446</v>
      </c>
      <c r="E1353">
        <v>480000000</v>
      </c>
      <c r="F1353">
        <v>426849998.39999998</v>
      </c>
      <c r="G1353">
        <v>0.158161811680923</v>
      </c>
      <c r="H1353">
        <v>7.5750000000000002</v>
      </c>
      <c r="I1353">
        <v>6.2713919999999996</v>
      </c>
      <c r="J1353">
        <v>5.6813690000000001</v>
      </c>
      <c r="K1353">
        <v>5.6813690000000001</v>
      </c>
      <c r="L1353">
        <v>298.12860000000001</v>
      </c>
      <c r="M1353">
        <v>298</v>
      </c>
      <c r="N1353">
        <v>6.2410880000000004</v>
      </c>
      <c r="O1353">
        <v>-9.2099999999994894E-2</v>
      </c>
      <c r="P1353">
        <v>2.19461279974084</v>
      </c>
      <c r="Q1353">
        <v>-8.2494170214849607</v>
      </c>
      <c r="R1353">
        <v>86.924999999999997</v>
      </c>
      <c r="S1353">
        <v>89</v>
      </c>
      <c r="T1353">
        <v>86.924999999999997</v>
      </c>
      <c r="U1353">
        <v>89</v>
      </c>
      <c r="V1353" t="s">
        <v>11987</v>
      </c>
      <c r="W1353" t="s">
        <v>18838</v>
      </c>
      <c r="X1353" t="s">
        <v>3105</v>
      </c>
      <c r="Y1353" t="s">
        <v>12097</v>
      </c>
      <c r="Z1353" t="s">
        <v>753</v>
      </c>
      <c r="AA1353" t="s">
        <v>11839</v>
      </c>
      <c r="AB1353" t="s">
        <v>753</v>
      </c>
      <c r="AC1353">
        <v>88.927082999999996</v>
      </c>
      <c r="AD1353">
        <v>2.0020829999999998</v>
      </c>
      <c r="AE1353" s="6">
        <v>44481</v>
      </c>
      <c r="AF1353" s="6">
        <v>47437</v>
      </c>
      <c r="AG1353" t="s">
        <v>2032</v>
      </c>
      <c r="AH1353">
        <v>7.5750000000000002</v>
      </c>
      <c r="AI1353">
        <v>6.2713919983037298</v>
      </c>
      <c r="AJ1353">
        <v>47.063479000000001</v>
      </c>
      <c r="AK1353">
        <v>5.6813692480225804</v>
      </c>
      <c r="AL1353">
        <v>298</v>
      </c>
      <c r="AM1353">
        <v>296</v>
      </c>
      <c r="AN1353">
        <v>3.875</v>
      </c>
      <c r="AO1353" t="s">
        <v>11991</v>
      </c>
      <c r="AP1353">
        <v>1</v>
      </c>
      <c r="AQ1353">
        <v>3</v>
      </c>
      <c r="AR1353">
        <v>61.490690284985099</v>
      </c>
      <c r="AS1353">
        <v>6.7562327295505001E-2</v>
      </c>
      <c r="AT1353">
        <v>1.1762921471693599</v>
      </c>
      <c r="AU1353">
        <v>0.49960185528428203</v>
      </c>
      <c r="AV1353">
        <v>1.96119682132437</v>
      </c>
    </row>
    <row r="1354" spans="1:48" x14ac:dyDescent="0.25">
      <c r="A1354" t="s">
        <v>16628</v>
      </c>
      <c r="B1354" s="6">
        <v>44664</v>
      </c>
      <c r="C1354" t="s">
        <v>16629</v>
      </c>
      <c r="D1354" t="s">
        <v>280</v>
      </c>
      <c r="E1354">
        <v>440000000</v>
      </c>
      <c r="F1354">
        <v>363233750</v>
      </c>
      <c r="G1354">
        <v>0.13458992193744701</v>
      </c>
      <c r="H1354">
        <v>4.0444440000000004</v>
      </c>
      <c r="I1354">
        <v>3.3936220000000001</v>
      </c>
      <c r="J1354">
        <v>10.945311</v>
      </c>
      <c r="K1354">
        <v>10.945311</v>
      </c>
      <c r="L1354">
        <v>833.64440000000002</v>
      </c>
      <c r="M1354">
        <v>834</v>
      </c>
      <c r="N1354">
        <v>3.3772440000000001</v>
      </c>
      <c r="O1354">
        <v>-0.23330000000000201</v>
      </c>
      <c r="P1354">
        <v>0.24201209078722399</v>
      </c>
      <c r="Q1354">
        <v>-10.9416117928909</v>
      </c>
      <c r="R1354">
        <v>80.375</v>
      </c>
      <c r="S1354">
        <v>81.375</v>
      </c>
      <c r="T1354">
        <v>80.375</v>
      </c>
      <c r="U1354">
        <v>81.375</v>
      </c>
      <c r="V1354" t="s">
        <v>11987</v>
      </c>
      <c r="W1354" t="s">
        <v>8007</v>
      </c>
      <c r="X1354" t="s">
        <v>3105</v>
      </c>
      <c r="Y1354" t="s">
        <v>12097</v>
      </c>
      <c r="Z1354" t="s">
        <v>11815</v>
      </c>
      <c r="AA1354" t="s">
        <v>283</v>
      </c>
      <c r="AB1354" t="s">
        <v>11815</v>
      </c>
      <c r="AC1354">
        <v>82.553124999999994</v>
      </c>
      <c r="AD1354">
        <v>2.1781250000000001</v>
      </c>
      <c r="AE1354" s="6">
        <v>44320</v>
      </c>
      <c r="AF1354" s="6">
        <v>46146</v>
      </c>
      <c r="AG1354" t="s">
        <v>2947</v>
      </c>
      <c r="AH1354">
        <v>4.0444440000000004</v>
      </c>
      <c r="AI1354">
        <v>3.3936218611417699</v>
      </c>
      <c r="AJ1354">
        <v>14.258124</v>
      </c>
      <c r="AK1354">
        <v>10.945310635301301</v>
      </c>
      <c r="AL1354">
        <v>834</v>
      </c>
      <c r="AM1354">
        <v>824</v>
      </c>
      <c r="AN1354">
        <v>5.125</v>
      </c>
      <c r="AO1354" t="s">
        <v>11991</v>
      </c>
      <c r="AP1354">
        <v>1</v>
      </c>
      <c r="AQ1354">
        <v>2</v>
      </c>
      <c r="AR1354">
        <v>65.604778802610795</v>
      </c>
      <c r="AS1354">
        <v>1.13651327335162E-3</v>
      </c>
      <c r="AT1354">
        <v>0.40910399333724001</v>
      </c>
      <c r="AU1354">
        <v>1.0996471844677501E-2</v>
      </c>
      <c r="AV1354">
        <v>5.1329408142824002</v>
      </c>
    </row>
    <row r="1355" spans="1:48" x14ac:dyDescent="0.25">
      <c r="A1355" t="s">
        <v>15220</v>
      </c>
      <c r="B1355" s="6">
        <v>44664</v>
      </c>
      <c r="C1355" t="s">
        <v>15221</v>
      </c>
      <c r="D1355" t="s">
        <v>212</v>
      </c>
      <c r="E1355">
        <v>120000000</v>
      </c>
      <c r="F1355">
        <v>110995833.59999999</v>
      </c>
      <c r="G1355">
        <v>4.1127567522582599E-2</v>
      </c>
      <c r="H1355">
        <v>3.644444</v>
      </c>
      <c r="I1355">
        <v>3.3821720000000002</v>
      </c>
      <c r="J1355">
        <v>5.0749300000000002</v>
      </c>
      <c r="K1355">
        <v>5.0749300000000002</v>
      </c>
      <c r="L1355">
        <v>248.28630000000001</v>
      </c>
      <c r="M1355">
        <v>246</v>
      </c>
      <c r="N1355">
        <v>3.363083</v>
      </c>
      <c r="O1355">
        <v>-0.370999999999999</v>
      </c>
      <c r="P1355">
        <v>1.4269080315165701E-2</v>
      </c>
      <c r="Q1355">
        <v>-4.9937243754133096</v>
      </c>
      <c r="R1355">
        <v>91.518749999999997</v>
      </c>
      <c r="S1355">
        <v>92.348749999999995</v>
      </c>
      <c r="T1355">
        <v>91.518749999999997</v>
      </c>
      <c r="U1355">
        <v>92.348749999999995</v>
      </c>
      <c r="V1355" t="s">
        <v>11987</v>
      </c>
      <c r="W1355" t="s">
        <v>10329</v>
      </c>
      <c r="X1355" t="s">
        <v>2967</v>
      </c>
      <c r="Y1355" t="s">
        <v>12104</v>
      </c>
      <c r="Z1355" t="s">
        <v>11839</v>
      </c>
      <c r="AA1355" t="s">
        <v>268</v>
      </c>
      <c r="AB1355" t="s">
        <v>753</v>
      </c>
      <c r="AC1355">
        <v>92.496527999999998</v>
      </c>
      <c r="AD1355">
        <v>0.97777800000000004</v>
      </c>
      <c r="AE1355" s="6">
        <v>44175</v>
      </c>
      <c r="AF1355" s="6">
        <v>46001</v>
      </c>
      <c r="AG1355" t="s">
        <v>689</v>
      </c>
      <c r="AH1355">
        <v>3.644444</v>
      </c>
      <c r="AI1355">
        <v>3.38217168222572</v>
      </c>
      <c r="AJ1355">
        <v>13.601895000000001</v>
      </c>
      <c r="AK1355">
        <v>5.0749300106624702</v>
      </c>
      <c r="AL1355">
        <v>246</v>
      </c>
      <c r="AM1355">
        <v>236</v>
      </c>
      <c r="AN1355">
        <v>2.75</v>
      </c>
      <c r="AO1355" t="s">
        <v>11991</v>
      </c>
      <c r="AP1355">
        <v>1</v>
      </c>
      <c r="AQ1355">
        <v>4</v>
      </c>
      <c r="AR1355">
        <v>35.031312606739903</v>
      </c>
      <c r="AS1355">
        <v>2.4680849443676298E-2</v>
      </c>
      <c r="AT1355">
        <v>1.03649134163532E-2</v>
      </c>
      <c r="AU1355">
        <v>6.1656217007453003E-2</v>
      </c>
      <c r="AV1355">
        <v>-0.28499521552706097</v>
      </c>
    </row>
    <row r="1356" spans="1:48" x14ac:dyDescent="0.25">
      <c r="A1356" t="s">
        <v>15222</v>
      </c>
      <c r="B1356" s="6">
        <v>44664</v>
      </c>
      <c r="C1356" t="s">
        <v>15223</v>
      </c>
      <c r="D1356" t="s">
        <v>254</v>
      </c>
      <c r="E1356">
        <v>420043452.10000002</v>
      </c>
      <c r="F1356">
        <v>289777475.89999998</v>
      </c>
      <c r="G1356">
        <v>0.10737198253010399</v>
      </c>
      <c r="H1356">
        <v>6.26173</v>
      </c>
      <c r="I1356">
        <v>5.4562010000000001</v>
      </c>
      <c r="J1356">
        <v>6.227036</v>
      </c>
      <c r="K1356">
        <v>6.227036</v>
      </c>
      <c r="L1356">
        <v>354.46</v>
      </c>
      <c r="M1356">
        <v>356</v>
      </c>
      <c r="N1356">
        <v>5.434221</v>
      </c>
      <c r="O1356">
        <v>-1.80999999999986E-2</v>
      </c>
      <c r="P1356">
        <v>-5.0412944964808499</v>
      </c>
      <c r="Q1356">
        <v>-7.9783215655636699</v>
      </c>
      <c r="R1356">
        <v>68.987499999999997</v>
      </c>
      <c r="S1356">
        <v>69.487499999999997</v>
      </c>
      <c r="T1356">
        <v>65.958113999999995</v>
      </c>
      <c r="U1356">
        <v>66.436158000000006</v>
      </c>
      <c r="V1356" t="s">
        <v>11987</v>
      </c>
      <c r="W1356" t="s">
        <v>11355</v>
      </c>
      <c r="X1356" t="s">
        <v>2967</v>
      </c>
      <c r="Y1356" t="s">
        <v>12104</v>
      </c>
      <c r="Z1356" t="s">
        <v>753</v>
      </c>
      <c r="AA1356" t="s">
        <v>268</v>
      </c>
      <c r="AB1356" t="s">
        <v>753</v>
      </c>
      <c r="AC1356">
        <v>65.958113999999995</v>
      </c>
      <c r="AD1356">
        <v>0</v>
      </c>
      <c r="AE1356" s="6">
        <v>43605</v>
      </c>
      <c r="AF1356" s="6">
        <v>49100</v>
      </c>
      <c r="AG1356" t="s">
        <v>2971</v>
      </c>
      <c r="AH1356">
        <v>6.26173</v>
      </c>
      <c r="AI1356">
        <v>5.4562014059896002</v>
      </c>
      <c r="AJ1356">
        <v>42.154755999999999</v>
      </c>
      <c r="AK1356">
        <v>6.2270360379071699</v>
      </c>
      <c r="AL1356">
        <v>356</v>
      </c>
      <c r="AM1356">
        <v>350</v>
      </c>
      <c r="AN1356">
        <v>9.9999999999999995E-7</v>
      </c>
      <c r="AO1356" t="s">
        <v>11991</v>
      </c>
      <c r="AP1356">
        <v>0.95608790200000004</v>
      </c>
      <c r="AQ1356">
        <v>3</v>
      </c>
      <c r="AR1356">
        <v>45.580788795762999</v>
      </c>
      <c r="AS1356">
        <v>1.4065493538140499E-2</v>
      </c>
      <c r="AT1356">
        <v>0.21030615778770501</v>
      </c>
      <c r="AU1356">
        <v>9.4936788299136696E-2</v>
      </c>
      <c r="AV1356">
        <v>0.67807362602971399</v>
      </c>
    </row>
    <row r="1357" spans="1:48" x14ac:dyDescent="0.25">
      <c r="A1357" t="s">
        <v>15224</v>
      </c>
      <c r="B1357" s="6">
        <v>44664</v>
      </c>
      <c r="C1357" t="s">
        <v>15225</v>
      </c>
      <c r="D1357" t="s">
        <v>254</v>
      </c>
      <c r="E1357">
        <v>265417615.19999999</v>
      </c>
      <c r="F1357">
        <v>184962901.59999999</v>
      </c>
      <c r="G1357">
        <v>6.8534772700665894E-2</v>
      </c>
      <c r="H1357">
        <v>7.4514899999999997</v>
      </c>
      <c r="I1357">
        <v>6.4040290000000004</v>
      </c>
      <c r="J1357">
        <v>5.1553979999999999</v>
      </c>
      <c r="K1357">
        <v>5.1553979999999999</v>
      </c>
      <c r="L1357">
        <v>245.49029999999999</v>
      </c>
      <c r="M1357">
        <v>246</v>
      </c>
      <c r="N1357">
        <v>6.3781910000000002</v>
      </c>
      <c r="O1357">
        <v>0.179700000000004</v>
      </c>
      <c r="P1357">
        <v>-3.64340268719896</v>
      </c>
      <c r="Q1357">
        <v>-3.3079753841852999</v>
      </c>
      <c r="R1357">
        <v>69.6875</v>
      </c>
      <c r="S1357">
        <v>70</v>
      </c>
      <c r="T1357">
        <v>67.364816000000005</v>
      </c>
      <c r="U1357">
        <v>67.666899999999998</v>
      </c>
      <c r="V1357" t="s">
        <v>11987</v>
      </c>
      <c r="W1357" t="s">
        <v>8786</v>
      </c>
      <c r="X1357" t="s">
        <v>2967</v>
      </c>
      <c r="Y1357" t="s">
        <v>12104</v>
      </c>
      <c r="Z1357" t="s">
        <v>753</v>
      </c>
      <c r="AA1357" t="s">
        <v>268</v>
      </c>
      <c r="AB1357" t="s">
        <v>753</v>
      </c>
      <c r="AC1357">
        <v>67.364816000000005</v>
      </c>
      <c r="AD1357">
        <v>0</v>
      </c>
      <c r="AE1357" s="6">
        <v>43755</v>
      </c>
      <c r="AF1357" s="6">
        <v>49948</v>
      </c>
      <c r="AG1357" t="s">
        <v>1483</v>
      </c>
      <c r="AH1357">
        <v>7.4514899999999997</v>
      </c>
      <c r="AI1357">
        <v>6.4040288302308799</v>
      </c>
      <c r="AJ1357">
        <v>60.313808999999999</v>
      </c>
      <c r="AK1357">
        <v>5.1553976107777402</v>
      </c>
      <c r="AL1357">
        <v>246</v>
      </c>
      <c r="AM1357">
        <v>244</v>
      </c>
      <c r="AN1357">
        <v>0</v>
      </c>
      <c r="AO1357" t="s">
        <v>11991</v>
      </c>
      <c r="AP1357">
        <v>0.96667000000000003</v>
      </c>
      <c r="AQ1357">
        <v>3</v>
      </c>
      <c r="AR1357">
        <v>45.580788795762999</v>
      </c>
      <c r="AS1357">
        <v>1.4065493538147599E-2</v>
      </c>
      <c r="AT1357">
        <v>0.210306157787712</v>
      </c>
      <c r="AU1357">
        <v>9.4936788299143801E-2</v>
      </c>
      <c r="AV1357">
        <v>0.67807362602972099</v>
      </c>
    </row>
    <row r="1358" spans="1:48" x14ac:dyDescent="0.25">
      <c r="A1358" t="s">
        <v>15226</v>
      </c>
      <c r="B1358" s="6">
        <v>44664</v>
      </c>
      <c r="C1358" t="s">
        <v>15227</v>
      </c>
      <c r="D1358" t="s">
        <v>373</v>
      </c>
      <c r="E1358">
        <v>330000000</v>
      </c>
      <c r="F1358">
        <v>333729686.39999998</v>
      </c>
      <c r="G1358">
        <v>0.12365770647905</v>
      </c>
      <c r="H1358">
        <v>4.9916669999999996</v>
      </c>
      <c r="I1358">
        <v>4.3021159999999998</v>
      </c>
      <c r="J1358">
        <v>5.4272970000000003</v>
      </c>
      <c r="K1358">
        <v>5.4272970000000003</v>
      </c>
      <c r="L1358">
        <v>277.86470000000003</v>
      </c>
      <c r="M1358">
        <v>279</v>
      </c>
      <c r="N1358">
        <v>4.2832650000000001</v>
      </c>
      <c r="O1358">
        <v>-0.20580000000000001</v>
      </c>
      <c r="P1358">
        <v>-0.22904622515675899</v>
      </c>
      <c r="Q1358">
        <v>-0.73461008429596097</v>
      </c>
      <c r="R1358">
        <v>101.08125</v>
      </c>
      <c r="S1358">
        <v>101.93425000000001</v>
      </c>
      <c r="T1358">
        <v>101.08125</v>
      </c>
      <c r="U1358">
        <v>101.93425000000001</v>
      </c>
      <c r="V1358" t="s">
        <v>11987</v>
      </c>
      <c r="W1358" t="s">
        <v>9447</v>
      </c>
      <c r="X1358" t="s">
        <v>2967</v>
      </c>
      <c r="Y1358" t="s">
        <v>12104</v>
      </c>
      <c r="Z1358" t="s">
        <v>11839</v>
      </c>
      <c r="AA1358" t="s">
        <v>268</v>
      </c>
      <c r="AB1358" t="s">
        <v>753</v>
      </c>
      <c r="AC1358">
        <v>101.130208</v>
      </c>
      <c r="AD1358">
        <v>4.8958000000000002E-2</v>
      </c>
      <c r="AE1358" s="6">
        <v>43560</v>
      </c>
      <c r="AF1358" s="6">
        <v>46492</v>
      </c>
      <c r="AG1358" t="s">
        <v>2361</v>
      </c>
      <c r="AH1358">
        <v>1.9916670000000001</v>
      </c>
      <c r="AI1358">
        <v>1.8709766094735301</v>
      </c>
      <c r="AJ1358">
        <v>4.7071269999999998</v>
      </c>
      <c r="AK1358">
        <v>4.8442143787484699</v>
      </c>
      <c r="AL1358">
        <v>252</v>
      </c>
      <c r="AM1358">
        <v>225</v>
      </c>
      <c r="AN1358">
        <v>5.875</v>
      </c>
      <c r="AO1358" t="s">
        <v>11991</v>
      </c>
      <c r="AP1358">
        <v>1</v>
      </c>
      <c r="AQ1358">
        <v>3</v>
      </c>
      <c r="AR1358">
        <v>53.851017112927003</v>
      </c>
      <c r="AS1358">
        <v>5.6394060271117E-2</v>
      </c>
      <c r="AT1358">
        <v>0.65191558813558004</v>
      </c>
      <c r="AU1358">
        <v>0.32556703646402901</v>
      </c>
      <c r="AV1358">
        <v>1.3033663071649699</v>
      </c>
    </row>
    <row r="1359" spans="1:48" x14ac:dyDescent="0.25">
      <c r="A1359" t="s">
        <v>15228</v>
      </c>
      <c r="B1359" s="6">
        <v>44664</v>
      </c>
      <c r="C1359" t="s">
        <v>15229</v>
      </c>
      <c r="D1359" t="s">
        <v>212</v>
      </c>
      <c r="E1359">
        <v>297986743.80000001</v>
      </c>
      <c r="F1359">
        <v>303182887.60000002</v>
      </c>
      <c r="G1359">
        <v>0.11233912372105299</v>
      </c>
      <c r="H1359">
        <v>1.4750000000000001</v>
      </c>
      <c r="I1359">
        <v>1.4242729999999999</v>
      </c>
      <c r="J1359">
        <v>3.0898530000000002</v>
      </c>
      <c r="K1359">
        <v>3.0898530000000002</v>
      </c>
      <c r="L1359">
        <v>110.17529999999999</v>
      </c>
      <c r="M1359">
        <v>104</v>
      </c>
      <c r="N1359">
        <v>1.4188609999999999</v>
      </c>
      <c r="O1359">
        <v>5.1899999999993597E-2</v>
      </c>
      <c r="P1359">
        <v>0.17476555430906399</v>
      </c>
      <c r="Q1359">
        <v>-2.7776668877990902</v>
      </c>
      <c r="R1359">
        <v>101.625</v>
      </c>
      <c r="S1359">
        <v>102.375</v>
      </c>
      <c r="T1359">
        <v>101.625</v>
      </c>
      <c r="U1359">
        <v>102.375</v>
      </c>
      <c r="V1359" t="s">
        <v>11987</v>
      </c>
      <c r="W1359" t="s">
        <v>10297</v>
      </c>
      <c r="X1359" t="s">
        <v>3163</v>
      </c>
      <c r="Y1359" t="s">
        <v>11989</v>
      </c>
      <c r="Z1359" t="s">
        <v>11839</v>
      </c>
      <c r="AA1359" t="s">
        <v>350</v>
      </c>
      <c r="AB1359" t="s">
        <v>11990</v>
      </c>
      <c r="AC1359">
        <v>101.74375000000001</v>
      </c>
      <c r="AD1359">
        <v>0.11874999999999999</v>
      </c>
      <c r="AE1359" s="6">
        <v>43382</v>
      </c>
      <c r="AF1359" s="6">
        <v>45208</v>
      </c>
      <c r="AG1359" t="s">
        <v>455</v>
      </c>
      <c r="AH1359">
        <v>1.4750000000000001</v>
      </c>
      <c r="AI1359">
        <v>1.42427256096582</v>
      </c>
      <c r="AJ1359">
        <v>3.1651069999999999</v>
      </c>
      <c r="AK1359">
        <v>3.0898528777029299</v>
      </c>
      <c r="AL1359">
        <v>104</v>
      </c>
      <c r="AM1359">
        <v>69</v>
      </c>
      <c r="AN1359">
        <v>4.75</v>
      </c>
      <c r="AO1359" t="s">
        <v>11991</v>
      </c>
      <c r="AP1359">
        <v>1</v>
      </c>
      <c r="AQ1359">
        <v>3</v>
      </c>
      <c r="AR1359">
        <v>45.899353466001699</v>
      </c>
      <c r="AS1359">
        <v>2.05703122052938E-2</v>
      </c>
      <c r="AT1359">
        <v>-9.0204506669202503E-2</v>
      </c>
      <c r="AU1359">
        <v>2.4661381861847E-2</v>
      </c>
      <c r="AV1359">
        <v>-0.637394750065858</v>
      </c>
    </row>
    <row r="1360" spans="1:48" x14ac:dyDescent="0.25">
      <c r="A1360" t="s">
        <v>15230</v>
      </c>
      <c r="B1360" s="6">
        <v>44664</v>
      </c>
      <c r="C1360" t="s">
        <v>15231</v>
      </c>
      <c r="D1360" t="s">
        <v>212</v>
      </c>
      <c r="E1360">
        <v>198657829.19999999</v>
      </c>
      <c r="F1360">
        <v>186903907</v>
      </c>
      <c r="G1360">
        <v>6.9253978326112103E-2</v>
      </c>
      <c r="H1360">
        <v>3.3888889999999998</v>
      </c>
      <c r="I1360">
        <v>3.2495820000000002</v>
      </c>
      <c r="J1360">
        <v>3.6134909999999998</v>
      </c>
      <c r="K1360">
        <v>3.6134909999999998</v>
      </c>
      <c r="L1360">
        <v>103.21579999999901</v>
      </c>
      <c r="M1360">
        <v>101</v>
      </c>
      <c r="N1360">
        <v>3.2303600000000001</v>
      </c>
      <c r="O1360">
        <v>2.21000000000026E-2</v>
      </c>
      <c r="P1360">
        <v>-0.71452218644674204</v>
      </c>
      <c r="Q1360">
        <v>-4.9543251850638601</v>
      </c>
      <c r="R1360">
        <v>93.875</v>
      </c>
      <c r="S1360">
        <v>94.5</v>
      </c>
      <c r="T1360">
        <v>93.875</v>
      </c>
      <c r="U1360">
        <v>94.5</v>
      </c>
      <c r="V1360" t="s">
        <v>11987</v>
      </c>
      <c r="W1360" t="s">
        <v>10258</v>
      </c>
      <c r="X1360" t="s">
        <v>3163</v>
      </c>
      <c r="Y1360" t="s">
        <v>11989</v>
      </c>
      <c r="Z1360" t="s">
        <v>11839</v>
      </c>
      <c r="AA1360" t="s">
        <v>358</v>
      </c>
      <c r="AB1360" t="s">
        <v>11990</v>
      </c>
      <c r="AC1360">
        <v>94.083332999999996</v>
      </c>
      <c r="AD1360">
        <v>0.20833299999999999</v>
      </c>
      <c r="AE1360" s="6">
        <v>44082</v>
      </c>
      <c r="AF1360" s="6">
        <v>45908</v>
      </c>
      <c r="AG1360" t="s">
        <v>1363</v>
      </c>
      <c r="AH1360">
        <v>3.3888889999999998</v>
      </c>
      <c r="AI1360">
        <v>3.2495819829114398</v>
      </c>
      <c r="AJ1360">
        <v>12.418517</v>
      </c>
      <c r="AK1360">
        <v>3.6134909617068902</v>
      </c>
      <c r="AL1360">
        <v>101</v>
      </c>
      <c r="AM1360">
        <v>90</v>
      </c>
      <c r="AN1360">
        <v>1.875</v>
      </c>
      <c r="AO1360" t="s">
        <v>11991</v>
      </c>
      <c r="AP1360">
        <v>1</v>
      </c>
      <c r="AQ1360">
        <v>4</v>
      </c>
      <c r="AR1360">
        <v>37.040059078459301</v>
      </c>
      <c r="AS1360">
        <v>2.36589152239901E-2</v>
      </c>
      <c r="AT1360">
        <v>-1.5691190632708098E-2</v>
      </c>
      <c r="AU1360">
        <v>5.2458809030262898E-2</v>
      </c>
      <c r="AV1360">
        <v>-0.37632829706996701</v>
      </c>
    </row>
    <row r="1361" spans="1:48" x14ac:dyDescent="0.25">
      <c r="A1361" t="s">
        <v>17949</v>
      </c>
      <c r="B1361" s="6">
        <v>44664</v>
      </c>
      <c r="C1361" t="s">
        <v>17950</v>
      </c>
      <c r="D1361" t="s">
        <v>212</v>
      </c>
      <c r="E1361">
        <v>198657829.19999999</v>
      </c>
      <c r="F1361">
        <v>186125831.80000001</v>
      </c>
      <c r="G1361">
        <v>6.8965676160253703E-2</v>
      </c>
      <c r="H1361">
        <v>4.2166670000000002</v>
      </c>
      <c r="I1361">
        <v>3.9814090000000002</v>
      </c>
      <c r="J1361">
        <v>3.6106560000000001</v>
      </c>
      <c r="K1361">
        <v>3.6106560000000001</v>
      </c>
      <c r="L1361">
        <v>99.455600000000004</v>
      </c>
      <c r="M1361">
        <v>98</v>
      </c>
      <c r="N1361">
        <v>3.9623460000000001</v>
      </c>
      <c r="O1361">
        <v>2.37000000000042E-2</v>
      </c>
      <c r="P1361">
        <v>-0.448627832129111</v>
      </c>
      <c r="Q1361">
        <v>-5.3206485575069697</v>
      </c>
      <c r="R1361">
        <v>93.125</v>
      </c>
      <c r="S1361">
        <v>93.75</v>
      </c>
      <c r="T1361">
        <v>93.125</v>
      </c>
      <c r="U1361">
        <v>93.75</v>
      </c>
      <c r="V1361" t="s">
        <v>11987</v>
      </c>
      <c r="W1361" t="s">
        <v>17951</v>
      </c>
      <c r="X1361" t="s">
        <v>3163</v>
      </c>
      <c r="Y1361" t="s">
        <v>11989</v>
      </c>
      <c r="Z1361" t="s">
        <v>11839</v>
      </c>
      <c r="AA1361" t="s">
        <v>358</v>
      </c>
      <c r="AB1361" t="s">
        <v>11990</v>
      </c>
      <c r="AC1361">
        <v>93.691666999999995</v>
      </c>
      <c r="AD1361">
        <v>0.56666700000000003</v>
      </c>
      <c r="AE1361" s="6">
        <v>44383</v>
      </c>
      <c r="AF1361" s="6">
        <v>46209</v>
      </c>
      <c r="AG1361" t="s">
        <v>1363</v>
      </c>
      <c r="AH1361">
        <v>4.2166670000000002</v>
      </c>
      <c r="AI1361">
        <v>3.98140902349548</v>
      </c>
      <c r="AJ1361">
        <v>18.344981000000001</v>
      </c>
      <c r="AK1361">
        <v>3.6106559167086498</v>
      </c>
      <c r="AL1361">
        <v>98</v>
      </c>
      <c r="AM1361">
        <v>90</v>
      </c>
      <c r="AN1361">
        <v>2</v>
      </c>
      <c r="AO1361" t="s">
        <v>11991</v>
      </c>
      <c r="AP1361">
        <v>1</v>
      </c>
      <c r="AQ1361">
        <v>4</v>
      </c>
      <c r="AR1361">
        <v>37.040059078459301</v>
      </c>
      <c r="AS1361">
        <v>2.36589152239901E-2</v>
      </c>
      <c r="AT1361">
        <v>-1.5691190632708098E-2</v>
      </c>
      <c r="AU1361">
        <v>5.2458809030262898E-2</v>
      </c>
      <c r="AV1361">
        <v>-0.37632829706996701</v>
      </c>
    </row>
    <row r="1362" spans="1:48" x14ac:dyDescent="0.25">
      <c r="A1362" t="s">
        <v>15232</v>
      </c>
      <c r="B1362" s="6">
        <v>44664</v>
      </c>
      <c r="C1362" t="s">
        <v>15233</v>
      </c>
      <c r="D1362" t="s">
        <v>212</v>
      </c>
      <c r="E1362">
        <v>198657829.19999999</v>
      </c>
      <c r="F1362">
        <v>196340153.90000001</v>
      </c>
      <c r="G1362">
        <v>7.2750414799605603E-2</v>
      </c>
      <c r="H1362">
        <v>2.4333330000000002</v>
      </c>
      <c r="I1362">
        <v>2.3295810000000001</v>
      </c>
      <c r="J1362">
        <v>3.4483139999999999</v>
      </c>
      <c r="K1362">
        <v>3.4483139999999999</v>
      </c>
      <c r="L1362">
        <v>100.91139999999901</v>
      </c>
      <c r="M1362">
        <v>97</v>
      </c>
      <c r="N1362">
        <v>2.316824</v>
      </c>
      <c r="O1362">
        <v>3.5099999999999E-2</v>
      </c>
      <c r="P1362">
        <v>-0.50683403061527699</v>
      </c>
      <c r="Q1362">
        <v>-3.6773838270636801</v>
      </c>
      <c r="R1362">
        <v>98.625</v>
      </c>
      <c r="S1362">
        <v>99.25</v>
      </c>
      <c r="T1362">
        <v>98.625</v>
      </c>
      <c r="U1362">
        <v>99.25</v>
      </c>
      <c r="V1362" t="s">
        <v>11987</v>
      </c>
      <c r="W1362" t="s">
        <v>10256</v>
      </c>
      <c r="X1362" t="s">
        <v>3163</v>
      </c>
      <c r="Y1362" t="s">
        <v>11989</v>
      </c>
      <c r="Z1362" t="s">
        <v>11839</v>
      </c>
      <c r="AA1362" t="s">
        <v>358</v>
      </c>
      <c r="AB1362" t="s">
        <v>11990</v>
      </c>
      <c r="AC1362">
        <v>98.833332999999996</v>
      </c>
      <c r="AD1362">
        <v>0.20833299999999999</v>
      </c>
      <c r="AE1362" s="6">
        <v>43732</v>
      </c>
      <c r="AF1362" s="6">
        <v>45559</v>
      </c>
      <c r="AG1362" t="s">
        <v>1363</v>
      </c>
      <c r="AH1362">
        <v>2.4333330000000002</v>
      </c>
      <c r="AI1362">
        <v>2.3295808747608699</v>
      </c>
      <c r="AJ1362">
        <v>6.6020750000000001</v>
      </c>
      <c r="AK1362">
        <v>3.4483139013555402</v>
      </c>
      <c r="AL1362">
        <v>97</v>
      </c>
      <c r="AM1362">
        <v>78</v>
      </c>
      <c r="AN1362">
        <v>3.125</v>
      </c>
      <c r="AO1362" t="s">
        <v>11991</v>
      </c>
      <c r="AP1362">
        <v>1</v>
      </c>
      <c r="AQ1362">
        <v>4</v>
      </c>
      <c r="AR1362">
        <v>37.040059078459301</v>
      </c>
      <c r="AS1362">
        <v>2.36589152239901E-2</v>
      </c>
      <c r="AT1362">
        <v>-1.5691190632708098E-2</v>
      </c>
      <c r="AU1362">
        <v>5.2458809030262898E-2</v>
      </c>
      <c r="AV1362">
        <v>-0.37632829706996701</v>
      </c>
    </row>
    <row r="1363" spans="1:48" x14ac:dyDescent="0.25">
      <c r="A1363" t="s">
        <v>15234</v>
      </c>
      <c r="B1363" s="6">
        <v>44664</v>
      </c>
      <c r="C1363" t="s">
        <v>15235</v>
      </c>
      <c r="D1363" t="s">
        <v>212</v>
      </c>
      <c r="E1363">
        <v>119194697.59999999</v>
      </c>
      <c r="F1363">
        <v>113446864.7</v>
      </c>
      <c r="G1363">
        <v>4.2035754276457102E-2</v>
      </c>
      <c r="H1363">
        <v>27.7</v>
      </c>
      <c r="I1363">
        <v>16.293489999999998</v>
      </c>
      <c r="J1363">
        <v>4.2151350000000001</v>
      </c>
      <c r="K1363">
        <v>4.2151350000000001</v>
      </c>
      <c r="L1363">
        <v>137.64250000000001</v>
      </c>
      <c r="M1363">
        <v>136</v>
      </c>
      <c r="N1363">
        <v>16.264068000000002</v>
      </c>
      <c r="O1363">
        <v>4.6699999999999499E-2</v>
      </c>
      <c r="P1363">
        <v>-0.36058900236853803</v>
      </c>
      <c r="Q1363">
        <v>-3.3592393320907399</v>
      </c>
      <c r="R1363">
        <v>94.5</v>
      </c>
      <c r="S1363">
        <v>96.5</v>
      </c>
      <c r="T1363">
        <v>94.5</v>
      </c>
      <c r="U1363">
        <v>96.5</v>
      </c>
      <c r="V1363" t="s">
        <v>11987</v>
      </c>
      <c r="W1363" t="s">
        <v>10260</v>
      </c>
      <c r="X1363" t="s">
        <v>3163</v>
      </c>
      <c r="Y1363" t="s">
        <v>11989</v>
      </c>
      <c r="Z1363" t="s">
        <v>11839</v>
      </c>
      <c r="AA1363" t="s">
        <v>11839</v>
      </c>
      <c r="AB1363" t="s">
        <v>12045</v>
      </c>
      <c r="AC1363">
        <v>95.177778000000004</v>
      </c>
      <c r="AD1363">
        <v>0.67777799999999999</v>
      </c>
      <c r="AE1363" s="6">
        <v>44244</v>
      </c>
      <c r="AF1363" s="6">
        <v>54788</v>
      </c>
      <c r="AG1363" t="s">
        <v>1363</v>
      </c>
      <c r="AH1363">
        <v>27.7</v>
      </c>
      <c r="AI1363">
        <v>16.2934902582092</v>
      </c>
      <c r="AJ1363">
        <v>369.797529</v>
      </c>
      <c r="AK1363">
        <v>4.2151354567530301</v>
      </c>
      <c r="AL1363">
        <v>136</v>
      </c>
      <c r="AM1363">
        <v>162</v>
      </c>
      <c r="AN1363">
        <v>4</v>
      </c>
      <c r="AO1363" t="s">
        <v>11991</v>
      </c>
      <c r="AP1363">
        <v>1</v>
      </c>
      <c r="AQ1363">
        <v>4</v>
      </c>
      <c r="AR1363">
        <v>37.040059078459301</v>
      </c>
      <c r="AS1363">
        <v>2.36589152239901E-2</v>
      </c>
      <c r="AT1363">
        <v>-1.5691190632708098E-2</v>
      </c>
      <c r="AU1363">
        <v>5.2458809030262898E-2</v>
      </c>
      <c r="AV1363">
        <v>-0.37632829706996701</v>
      </c>
    </row>
    <row r="1364" spans="1:48" x14ac:dyDescent="0.25">
      <c r="A1364" t="s">
        <v>15236</v>
      </c>
      <c r="B1364" s="6">
        <v>44664</v>
      </c>
      <c r="C1364" t="s">
        <v>15237</v>
      </c>
      <c r="D1364" t="s">
        <v>212</v>
      </c>
      <c r="E1364">
        <v>198657829.19999999</v>
      </c>
      <c r="F1364">
        <v>188840820.80000001</v>
      </c>
      <c r="G1364">
        <v>6.9971667918039701E-2</v>
      </c>
      <c r="H1364">
        <v>3.4083329999999998</v>
      </c>
      <c r="I1364">
        <v>3.26681</v>
      </c>
      <c r="J1364">
        <v>3.3691070000000001</v>
      </c>
      <c r="K1364">
        <v>3.3691070000000001</v>
      </c>
      <c r="L1364">
        <v>78.695700000000002</v>
      </c>
      <c r="M1364">
        <v>77</v>
      </c>
      <c r="N1364">
        <v>3.2477649999999998</v>
      </c>
      <c r="O1364">
        <v>2.34000000000067E-2</v>
      </c>
      <c r="P1364">
        <v>-0.44220746240466402</v>
      </c>
      <c r="Q1364">
        <v>-4.5075663377123103</v>
      </c>
      <c r="R1364">
        <v>94.875</v>
      </c>
      <c r="S1364">
        <v>95.625</v>
      </c>
      <c r="T1364">
        <v>94.875</v>
      </c>
      <c r="U1364">
        <v>95.625</v>
      </c>
      <c r="V1364" t="s">
        <v>11987</v>
      </c>
      <c r="W1364" t="s">
        <v>10670</v>
      </c>
      <c r="X1364" t="s">
        <v>3163</v>
      </c>
      <c r="Y1364" t="s">
        <v>11989</v>
      </c>
      <c r="Z1364" t="s">
        <v>11839</v>
      </c>
      <c r="AA1364" t="s">
        <v>389</v>
      </c>
      <c r="AB1364" t="s">
        <v>11990</v>
      </c>
      <c r="AC1364">
        <v>95.058333000000005</v>
      </c>
      <c r="AD1364">
        <v>0.183333</v>
      </c>
      <c r="AE1364" s="6">
        <v>44089</v>
      </c>
      <c r="AF1364" s="6">
        <v>45915</v>
      </c>
      <c r="AG1364" t="s">
        <v>1100</v>
      </c>
      <c r="AH1364">
        <v>3.4083329999999998</v>
      </c>
      <c r="AI1364">
        <v>3.2668097189439802</v>
      </c>
      <c r="AJ1364">
        <v>12.555046000000001</v>
      </c>
      <c r="AK1364">
        <v>3.36910697829066</v>
      </c>
      <c r="AL1364">
        <v>77</v>
      </c>
      <c r="AM1364">
        <v>65</v>
      </c>
      <c r="AN1364">
        <v>2</v>
      </c>
      <c r="AO1364" t="s">
        <v>11991</v>
      </c>
      <c r="AP1364">
        <v>1</v>
      </c>
      <c r="AQ1364">
        <v>4</v>
      </c>
      <c r="AR1364">
        <v>37.044654805227701</v>
      </c>
      <c r="AS1364">
        <v>3.3669417687654801E-2</v>
      </c>
      <c r="AT1364">
        <v>2.92248841839469</v>
      </c>
      <c r="AU1364">
        <v>1.02362913270386</v>
      </c>
      <c r="AV1364">
        <v>9.5567903673397101</v>
      </c>
    </row>
    <row r="1365" spans="1:48" x14ac:dyDescent="0.25">
      <c r="A1365" t="s">
        <v>17331</v>
      </c>
      <c r="B1365" s="6">
        <v>44664</v>
      </c>
      <c r="C1365" t="s">
        <v>17332</v>
      </c>
      <c r="D1365" t="s">
        <v>212</v>
      </c>
      <c r="E1365">
        <v>278120961.19999999</v>
      </c>
      <c r="F1365">
        <v>262801132.5</v>
      </c>
      <c r="G1365">
        <v>9.7376369652249606E-2</v>
      </c>
      <c r="H1365">
        <v>4.0666669999999998</v>
      </c>
      <c r="I1365">
        <v>3.8350149999999998</v>
      </c>
      <c r="J1365">
        <v>3.53</v>
      </c>
      <c r="K1365">
        <v>3.53</v>
      </c>
      <c r="L1365">
        <v>92.02</v>
      </c>
      <c r="M1365">
        <v>90</v>
      </c>
      <c r="N1365">
        <v>3.8169940000000002</v>
      </c>
      <c r="O1365">
        <v>2.3499999999998501E-2</v>
      </c>
      <c r="P1365">
        <v>-0.70638475259059397</v>
      </c>
      <c r="Q1365">
        <v>-5.1599326344780003</v>
      </c>
      <c r="R1365">
        <v>93.625</v>
      </c>
      <c r="S1365">
        <v>94.25</v>
      </c>
      <c r="T1365">
        <v>93.625</v>
      </c>
      <c r="U1365">
        <v>94.25</v>
      </c>
      <c r="V1365" t="s">
        <v>11987</v>
      </c>
      <c r="W1365" t="s">
        <v>10672</v>
      </c>
      <c r="X1365" t="s">
        <v>3163</v>
      </c>
      <c r="Y1365" t="s">
        <v>11989</v>
      </c>
      <c r="Z1365" t="s">
        <v>11839</v>
      </c>
      <c r="AA1365" t="s">
        <v>389</v>
      </c>
      <c r="AB1365" t="s">
        <v>11990</v>
      </c>
      <c r="AC1365">
        <v>94.491667000000007</v>
      </c>
      <c r="AD1365">
        <v>0.86666699999999997</v>
      </c>
      <c r="AE1365" s="6">
        <v>44328</v>
      </c>
      <c r="AF1365" s="6">
        <v>46154</v>
      </c>
      <c r="AG1365" t="s">
        <v>1100</v>
      </c>
      <c r="AH1365">
        <v>4.0666669999999998</v>
      </c>
      <c r="AI1365">
        <v>3.8350152566625701</v>
      </c>
      <c r="AJ1365">
        <v>17.135283000000001</v>
      </c>
      <c r="AK1365">
        <v>3.5300000626898398</v>
      </c>
      <c r="AL1365">
        <v>90</v>
      </c>
      <c r="AM1365">
        <v>82</v>
      </c>
      <c r="AN1365">
        <v>2</v>
      </c>
      <c r="AO1365" t="s">
        <v>11991</v>
      </c>
      <c r="AP1365">
        <v>1</v>
      </c>
      <c r="AQ1365">
        <v>4</v>
      </c>
      <c r="AR1365">
        <v>37.044654805227701</v>
      </c>
      <c r="AS1365">
        <v>3.3669417687654801E-2</v>
      </c>
      <c r="AT1365">
        <v>2.92248841839469</v>
      </c>
      <c r="AU1365">
        <v>1.02362913270386</v>
      </c>
      <c r="AV1365">
        <v>9.5567903673397101</v>
      </c>
    </row>
    <row r="1366" spans="1:48" x14ac:dyDescent="0.25">
      <c r="A1366" t="s">
        <v>15238</v>
      </c>
      <c r="B1366" s="6">
        <v>44664</v>
      </c>
      <c r="C1366" t="s">
        <v>15239</v>
      </c>
      <c r="D1366" t="s">
        <v>212</v>
      </c>
      <c r="E1366">
        <v>198657829.19999999</v>
      </c>
      <c r="F1366">
        <v>207200115.90000001</v>
      </c>
      <c r="G1366">
        <v>7.6774384039025201E-2</v>
      </c>
      <c r="H1366">
        <v>1.1000000000000001</v>
      </c>
      <c r="I1366">
        <v>1.0551299999999999</v>
      </c>
      <c r="J1366">
        <v>2.4314019999999998</v>
      </c>
      <c r="K1366">
        <v>2.4314019999999998</v>
      </c>
      <c r="L1366">
        <v>69.6801999999999</v>
      </c>
      <c r="M1366">
        <v>67</v>
      </c>
      <c r="N1366">
        <v>1.051599</v>
      </c>
      <c r="O1366">
        <v>5.3299999999989398E-2</v>
      </c>
      <c r="P1366">
        <v>6.6625721762147899E-2</v>
      </c>
      <c r="Q1366">
        <v>-1.2654741278856301</v>
      </c>
      <c r="R1366">
        <v>102.3</v>
      </c>
      <c r="S1366">
        <v>102.76900000000001</v>
      </c>
      <c r="T1366">
        <v>102.3</v>
      </c>
      <c r="U1366">
        <v>102.76900000000001</v>
      </c>
      <c r="V1366" t="s">
        <v>11987</v>
      </c>
      <c r="W1366" t="s">
        <v>10668</v>
      </c>
      <c r="X1366" t="s">
        <v>3163</v>
      </c>
      <c r="Y1366" t="s">
        <v>11989</v>
      </c>
      <c r="Z1366" t="s">
        <v>11894</v>
      </c>
      <c r="AA1366" t="s">
        <v>389</v>
      </c>
      <c r="AB1366" t="s">
        <v>11990</v>
      </c>
      <c r="AC1366">
        <v>104.3</v>
      </c>
      <c r="AD1366">
        <v>2</v>
      </c>
      <c r="AE1366" s="6">
        <v>43244</v>
      </c>
      <c r="AF1366" s="6">
        <v>45070</v>
      </c>
      <c r="AG1366" t="s">
        <v>1100</v>
      </c>
      <c r="AH1366">
        <v>1.1000000000000001</v>
      </c>
      <c r="AI1366">
        <v>1.05512981308884</v>
      </c>
      <c r="AJ1366">
        <v>2.153597</v>
      </c>
      <c r="AK1366">
        <v>2.4314023400881202</v>
      </c>
      <c r="AL1366">
        <v>67</v>
      </c>
      <c r="AM1366">
        <v>28</v>
      </c>
      <c r="AN1366">
        <v>5</v>
      </c>
      <c r="AO1366" t="s">
        <v>11991</v>
      </c>
      <c r="AP1366">
        <v>1</v>
      </c>
      <c r="AQ1366">
        <v>4</v>
      </c>
      <c r="AR1366">
        <v>37.044654805227701</v>
      </c>
      <c r="AS1366">
        <v>3.3669417687654801E-2</v>
      </c>
      <c r="AT1366">
        <v>2.92248841839469</v>
      </c>
      <c r="AU1366">
        <v>1.02362913270386</v>
      </c>
      <c r="AV1366">
        <v>9.5567903673397101</v>
      </c>
    </row>
    <row r="1367" spans="1:48" x14ac:dyDescent="0.25">
      <c r="A1367" t="s">
        <v>15240</v>
      </c>
      <c r="B1367" s="6">
        <v>44664</v>
      </c>
      <c r="C1367" t="s">
        <v>15241</v>
      </c>
      <c r="D1367" t="s">
        <v>212</v>
      </c>
      <c r="E1367">
        <v>198657829.19999999</v>
      </c>
      <c r="F1367">
        <v>191580644</v>
      </c>
      <c r="G1367">
        <v>7.0986861560531994E-2</v>
      </c>
      <c r="H1367">
        <v>27.7</v>
      </c>
      <c r="I1367">
        <v>4.2227899999999998</v>
      </c>
      <c r="J1367">
        <v>6.1106490000000004</v>
      </c>
      <c r="K1367">
        <v>6.1106490000000004</v>
      </c>
      <c r="L1367">
        <v>327.19389999999999</v>
      </c>
      <c r="M1367">
        <v>326</v>
      </c>
      <c r="N1367">
        <v>13.829558</v>
      </c>
      <c r="O1367">
        <v>5.1899999999993597E-2</v>
      </c>
      <c r="P1367">
        <v>0.31205110337544301</v>
      </c>
      <c r="Q1367">
        <v>-3.5394996154332898</v>
      </c>
      <c r="R1367">
        <v>95.875</v>
      </c>
      <c r="S1367">
        <v>96.875</v>
      </c>
      <c r="T1367">
        <v>95.875</v>
      </c>
      <c r="U1367">
        <v>96.875</v>
      </c>
      <c r="V1367" t="s">
        <v>11987</v>
      </c>
      <c r="W1367" t="s">
        <v>10462</v>
      </c>
      <c r="X1367" t="s">
        <v>3163</v>
      </c>
      <c r="Y1367" t="s">
        <v>11989</v>
      </c>
      <c r="Z1367" t="s">
        <v>11839</v>
      </c>
      <c r="AA1367" t="s">
        <v>11839</v>
      </c>
      <c r="AB1367" t="s">
        <v>12045</v>
      </c>
      <c r="AC1367">
        <v>96.4375</v>
      </c>
      <c r="AD1367">
        <v>0.5625</v>
      </c>
      <c r="AE1367" s="6">
        <v>44258</v>
      </c>
      <c r="AF1367" s="6">
        <v>54788</v>
      </c>
      <c r="AG1367" t="s">
        <v>2061</v>
      </c>
      <c r="AH1367">
        <v>4.375</v>
      </c>
      <c r="AI1367">
        <v>3.9068123179838898</v>
      </c>
      <c r="AJ1367">
        <v>18.197969000000001</v>
      </c>
      <c r="AK1367">
        <v>5.3084044882103898</v>
      </c>
      <c r="AL1367">
        <v>268</v>
      </c>
      <c r="AM1367">
        <v>260</v>
      </c>
      <c r="AN1367">
        <v>4.5</v>
      </c>
      <c r="AO1367" t="s">
        <v>11991</v>
      </c>
      <c r="AP1367">
        <v>1</v>
      </c>
      <c r="AQ1367">
        <v>4</v>
      </c>
      <c r="AR1367">
        <v>37.044654805227701</v>
      </c>
      <c r="AS1367">
        <v>3.3669417687668998E-2</v>
      </c>
      <c r="AT1367">
        <v>2.92248841839471</v>
      </c>
      <c r="AU1367">
        <v>1.02362913270388</v>
      </c>
      <c r="AV1367">
        <v>9.5567903673397296</v>
      </c>
    </row>
    <row r="1368" spans="1:48" x14ac:dyDescent="0.25">
      <c r="A1368" t="s">
        <v>15242</v>
      </c>
      <c r="B1368" s="6">
        <v>44664</v>
      </c>
      <c r="C1368" t="s">
        <v>15243</v>
      </c>
      <c r="D1368" t="s">
        <v>212</v>
      </c>
      <c r="E1368">
        <v>198657829.19999999</v>
      </c>
      <c r="F1368">
        <v>188335900.19999999</v>
      </c>
      <c r="G1368">
        <v>6.9784578386940299E-2</v>
      </c>
      <c r="H1368">
        <v>3.0055559999999999</v>
      </c>
      <c r="I1368">
        <v>2.898571</v>
      </c>
      <c r="J1368">
        <v>2.8769019999999998</v>
      </c>
      <c r="K1368">
        <v>2.8769019999999998</v>
      </c>
      <c r="L1368">
        <v>31.166899999999899</v>
      </c>
      <c r="M1368">
        <v>31</v>
      </c>
      <c r="N1368">
        <v>2.8842409999999998</v>
      </c>
      <c r="O1368">
        <v>1.75999999999953E-2</v>
      </c>
      <c r="P1368">
        <v>-0.46371223735807099</v>
      </c>
      <c r="Q1368">
        <v>-4.9840279358168402</v>
      </c>
      <c r="R1368">
        <v>94.0625</v>
      </c>
      <c r="S1368">
        <v>96.0625</v>
      </c>
      <c r="T1368">
        <v>94.0625</v>
      </c>
      <c r="U1368">
        <v>96.0625</v>
      </c>
      <c r="V1368" t="s">
        <v>11987</v>
      </c>
      <c r="W1368" t="s">
        <v>10757</v>
      </c>
      <c r="X1368" t="s">
        <v>3163</v>
      </c>
      <c r="Y1368" t="s">
        <v>11989</v>
      </c>
      <c r="Z1368" t="s">
        <v>11839</v>
      </c>
      <c r="AA1368" t="s">
        <v>11839</v>
      </c>
      <c r="AB1368" t="s">
        <v>12045</v>
      </c>
      <c r="AC1368">
        <v>94.804167000000007</v>
      </c>
      <c r="AD1368">
        <v>0.74166699999999997</v>
      </c>
      <c r="AE1368" s="6">
        <v>43941</v>
      </c>
      <c r="AF1368" s="6">
        <v>45767</v>
      </c>
      <c r="AG1368" t="s">
        <v>1254</v>
      </c>
      <c r="AH1368">
        <v>3.0055559999999999</v>
      </c>
      <c r="AI1368">
        <v>2.8985713420493302</v>
      </c>
      <c r="AJ1368">
        <v>10.002134</v>
      </c>
      <c r="AK1368">
        <v>2.8769018376986901</v>
      </c>
      <c r="AL1368">
        <v>31</v>
      </c>
      <c r="AM1368">
        <v>17</v>
      </c>
      <c r="AN1368">
        <v>1.5</v>
      </c>
      <c r="AO1368" t="s">
        <v>11991</v>
      </c>
      <c r="AP1368">
        <v>1</v>
      </c>
      <c r="AQ1368">
        <v>4</v>
      </c>
      <c r="AR1368">
        <v>29.277775435746801</v>
      </c>
      <c r="AS1368">
        <v>-4.5711789768525003E-2</v>
      </c>
      <c r="AT1368">
        <v>0.343122337514632</v>
      </c>
      <c r="AU1368">
        <v>9.8945764004390896E-2</v>
      </c>
      <c r="AV1368">
        <v>3.5486427029227698</v>
      </c>
    </row>
    <row r="1369" spans="1:48" x14ac:dyDescent="0.25">
      <c r="A1369" t="s">
        <v>16630</v>
      </c>
      <c r="B1369" s="6">
        <v>44664</v>
      </c>
      <c r="C1369" t="s">
        <v>16631</v>
      </c>
      <c r="D1369" t="s">
        <v>212</v>
      </c>
      <c r="E1369">
        <v>198657829.19999999</v>
      </c>
      <c r="F1369">
        <v>188960843.90000001</v>
      </c>
      <c r="G1369">
        <v>7.0016140381706907E-2</v>
      </c>
      <c r="H1369">
        <v>3.95</v>
      </c>
      <c r="I1369">
        <v>3.7375530000000001</v>
      </c>
      <c r="J1369">
        <v>3.5370780000000002</v>
      </c>
      <c r="K1369">
        <v>3.5370780000000002</v>
      </c>
      <c r="L1369">
        <v>93.217799999999997</v>
      </c>
      <c r="M1369">
        <v>91</v>
      </c>
      <c r="N1369">
        <v>3.7182949999999999</v>
      </c>
      <c r="O1369">
        <v>2.7799999999999998E-2</v>
      </c>
      <c r="P1369">
        <v>-0.16545359877323501</v>
      </c>
      <c r="Q1369">
        <v>-4.8503951489690804</v>
      </c>
      <c r="R1369">
        <v>95</v>
      </c>
      <c r="S1369">
        <v>95.75</v>
      </c>
      <c r="T1369">
        <v>95</v>
      </c>
      <c r="U1369">
        <v>95.75</v>
      </c>
      <c r="V1369" t="s">
        <v>11987</v>
      </c>
      <c r="W1369" t="s">
        <v>16486</v>
      </c>
      <c r="X1369" t="s">
        <v>3163</v>
      </c>
      <c r="Y1369" t="s">
        <v>11989</v>
      </c>
      <c r="Z1369" t="s">
        <v>11839</v>
      </c>
      <c r="AA1369" t="s">
        <v>343</v>
      </c>
      <c r="AB1369" t="s">
        <v>11990</v>
      </c>
      <c r="AC1369">
        <v>95.118750000000006</v>
      </c>
      <c r="AD1369">
        <v>0.11874999999999999</v>
      </c>
      <c r="AE1369" s="6">
        <v>44286</v>
      </c>
      <c r="AF1369" s="6">
        <v>46112</v>
      </c>
      <c r="AG1369" t="s">
        <v>1254</v>
      </c>
      <c r="AH1369">
        <v>3.95</v>
      </c>
      <c r="AI1369">
        <v>3.7375531087003502</v>
      </c>
      <c r="AJ1369">
        <v>16.259687</v>
      </c>
      <c r="AK1369">
        <v>3.5370775237679499</v>
      </c>
      <c r="AL1369">
        <v>91</v>
      </c>
      <c r="AM1369">
        <v>83</v>
      </c>
      <c r="AN1369">
        <v>2.375</v>
      </c>
      <c r="AO1369" t="s">
        <v>11991</v>
      </c>
      <c r="AP1369">
        <v>1</v>
      </c>
      <c r="AQ1369">
        <v>4</v>
      </c>
      <c r="AR1369">
        <v>29.277775435746801</v>
      </c>
      <c r="AS1369">
        <v>-4.5711789768525003E-2</v>
      </c>
      <c r="AT1369">
        <v>0.343122337514632</v>
      </c>
      <c r="AU1369">
        <v>9.8945764004390896E-2</v>
      </c>
      <c r="AV1369">
        <v>3.5486427029227698</v>
      </c>
    </row>
    <row r="1370" spans="1:48" x14ac:dyDescent="0.25">
      <c r="A1370" t="s">
        <v>15244</v>
      </c>
      <c r="B1370" s="6">
        <v>44664</v>
      </c>
      <c r="C1370" t="s">
        <v>15245</v>
      </c>
      <c r="D1370" t="s">
        <v>212</v>
      </c>
      <c r="E1370">
        <v>297986744</v>
      </c>
      <c r="F1370">
        <v>287895837.10000002</v>
      </c>
      <c r="G1370">
        <v>0.10667477414629099</v>
      </c>
      <c r="H1370">
        <v>3.3722219999999998</v>
      </c>
      <c r="I1370">
        <v>3.2252809999999998</v>
      </c>
      <c r="J1370">
        <v>3.158013</v>
      </c>
      <c r="K1370">
        <v>3.158013</v>
      </c>
      <c r="L1370">
        <v>57.7379999999999</v>
      </c>
      <c r="M1370">
        <v>56</v>
      </c>
      <c r="N1370">
        <v>3.2059739999999999</v>
      </c>
      <c r="O1370">
        <v>0.219999999999997</v>
      </c>
      <c r="P1370">
        <v>-8.0762616577412204E-3</v>
      </c>
      <c r="Q1370">
        <v>-3.72959101788665</v>
      </c>
      <c r="R1370">
        <v>96.331249999999997</v>
      </c>
      <c r="S1370">
        <v>96.988249999999994</v>
      </c>
      <c r="T1370">
        <v>96.331249999999997</v>
      </c>
      <c r="U1370">
        <v>96.988249999999994</v>
      </c>
      <c r="V1370" t="s">
        <v>11987</v>
      </c>
      <c r="W1370" t="s">
        <v>11240</v>
      </c>
      <c r="X1370" t="s">
        <v>3163</v>
      </c>
      <c r="Y1370" t="s">
        <v>11989</v>
      </c>
      <c r="Z1370" t="s">
        <v>11839</v>
      </c>
      <c r="AA1370" t="s">
        <v>350</v>
      </c>
      <c r="AB1370" t="s">
        <v>11990</v>
      </c>
      <c r="AC1370">
        <v>96.613639000000006</v>
      </c>
      <c r="AD1370">
        <v>0.282389</v>
      </c>
      <c r="AE1370" s="6">
        <v>44076</v>
      </c>
      <c r="AF1370" s="6">
        <v>45902</v>
      </c>
      <c r="AG1370" t="s">
        <v>2684</v>
      </c>
      <c r="AH1370">
        <v>3.3722219999999998</v>
      </c>
      <c r="AI1370">
        <v>3.2252805811143799</v>
      </c>
      <c r="AJ1370">
        <v>12.283426</v>
      </c>
      <c r="AK1370">
        <v>3.1580132077889198</v>
      </c>
      <c r="AL1370">
        <v>56</v>
      </c>
      <c r="AM1370">
        <v>44</v>
      </c>
      <c r="AN1370">
        <v>2.21</v>
      </c>
      <c r="AO1370" t="s">
        <v>11991</v>
      </c>
      <c r="AP1370">
        <v>1</v>
      </c>
      <c r="AQ1370">
        <v>4</v>
      </c>
      <c r="AR1370">
        <v>39.011872898855103</v>
      </c>
      <c r="AS1370">
        <v>6.5843132947193794E-2</v>
      </c>
      <c r="AT1370">
        <v>1.1421597035283899</v>
      </c>
      <c r="AU1370">
        <v>0.49530794809864798</v>
      </c>
      <c r="AV1370">
        <v>3.38513648973057</v>
      </c>
    </row>
    <row r="1371" spans="1:48" x14ac:dyDescent="0.25">
      <c r="A1371" t="s">
        <v>15246</v>
      </c>
      <c r="B1371" s="6">
        <v>44664</v>
      </c>
      <c r="C1371" t="s">
        <v>15247</v>
      </c>
      <c r="D1371" t="s">
        <v>212</v>
      </c>
      <c r="E1371">
        <v>198657829.19999999</v>
      </c>
      <c r="F1371">
        <v>200413330.69999999</v>
      </c>
      <c r="G1371">
        <v>7.42596593323539E-2</v>
      </c>
      <c r="H1371">
        <v>2.5694439999999998</v>
      </c>
      <c r="I1371">
        <v>2.4381819999999998</v>
      </c>
      <c r="J1371">
        <v>2.9450029999999998</v>
      </c>
      <c r="K1371">
        <v>2.9450029999999998</v>
      </c>
      <c r="L1371">
        <v>47.558599999999899</v>
      </c>
      <c r="M1371">
        <v>44</v>
      </c>
      <c r="N1371">
        <v>2.4238339999999998</v>
      </c>
      <c r="O1371">
        <v>6.4299999999994903E-2</v>
      </c>
      <c r="P1371">
        <v>-0.161915945118873</v>
      </c>
      <c r="Q1371">
        <v>-2.7718974263776301</v>
      </c>
      <c r="R1371">
        <v>99.581249999999997</v>
      </c>
      <c r="S1371">
        <v>100.19525</v>
      </c>
      <c r="T1371">
        <v>99.581249999999997</v>
      </c>
      <c r="U1371">
        <v>100.19525</v>
      </c>
      <c r="V1371" t="s">
        <v>11987</v>
      </c>
      <c r="W1371" t="s">
        <v>11238</v>
      </c>
      <c r="X1371" t="s">
        <v>3163</v>
      </c>
      <c r="Y1371" t="s">
        <v>11989</v>
      </c>
      <c r="Z1371" t="s">
        <v>11839</v>
      </c>
      <c r="AA1371" t="s">
        <v>350</v>
      </c>
      <c r="AB1371" t="s">
        <v>11990</v>
      </c>
      <c r="AC1371">
        <v>100.883681</v>
      </c>
      <c r="AD1371">
        <v>1.3024309999999999</v>
      </c>
      <c r="AE1371" s="6">
        <v>43782</v>
      </c>
      <c r="AF1371" s="6">
        <v>45609</v>
      </c>
      <c r="AG1371" t="s">
        <v>2684</v>
      </c>
      <c r="AH1371">
        <v>2.5694439999999998</v>
      </c>
      <c r="AI1371">
        <v>2.43818216612063</v>
      </c>
      <c r="AJ1371">
        <v>7.2656349999999996</v>
      </c>
      <c r="AK1371">
        <v>2.9450026621629299</v>
      </c>
      <c r="AL1371">
        <v>44</v>
      </c>
      <c r="AM1371">
        <v>26</v>
      </c>
      <c r="AN1371">
        <v>3.0249999999999999</v>
      </c>
      <c r="AO1371" t="s">
        <v>11991</v>
      </c>
      <c r="AP1371">
        <v>1</v>
      </c>
      <c r="AQ1371">
        <v>4</v>
      </c>
      <c r="AR1371">
        <v>39.011872898855103</v>
      </c>
      <c r="AS1371">
        <v>6.5843132947193794E-2</v>
      </c>
      <c r="AT1371">
        <v>1.1421597035283899</v>
      </c>
      <c r="AU1371">
        <v>0.49530794809864798</v>
      </c>
      <c r="AV1371">
        <v>3.38513648973057</v>
      </c>
    </row>
    <row r="1372" spans="1:48" x14ac:dyDescent="0.25">
      <c r="A1372" t="s">
        <v>15248</v>
      </c>
      <c r="B1372" s="6">
        <v>44664</v>
      </c>
      <c r="C1372" t="s">
        <v>15249</v>
      </c>
      <c r="D1372" t="s">
        <v>223</v>
      </c>
      <c r="E1372">
        <v>319994853.10000002</v>
      </c>
      <c r="F1372">
        <v>362578487.60000002</v>
      </c>
      <c r="G1372">
        <v>0.13434712591745501</v>
      </c>
      <c r="H1372">
        <v>6.6579800000000002</v>
      </c>
      <c r="I1372">
        <v>5.3928219999999998</v>
      </c>
      <c r="J1372">
        <v>3.872598</v>
      </c>
      <c r="K1372">
        <v>3.872598</v>
      </c>
      <c r="L1372">
        <v>117.9662</v>
      </c>
      <c r="M1372">
        <v>121</v>
      </c>
      <c r="N1372">
        <v>5.3712660000000003</v>
      </c>
      <c r="O1372">
        <v>0.17009999999999501</v>
      </c>
      <c r="P1372">
        <v>-2.0384750268059402</v>
      </c>
      <c r="Q1372">
        <v>-7.3327798753497397</v>
      </c>
      <c r="R1372">
        <v>111.4875</v>
      </c>
      <c r="S1372">
        <v>112.3815</v>
      </c>
      <c r="T1372">
        <v>105.636636</v>
      </c>
      <c r="U1372">
        <v>106.48371899999999</v>
      </c>
      <c r="V1372" t="s">
        <v>11987</v>
      </c>
      <c r="W1372" t="s">
        <v>11422</v>
      </c>
      <c r="X1372" t="s">
        <v>3163</v>
      </c>
      <c r="Y1372" t="s">
        <v>11989</v>
      </c>
      <c r="Z1372" t="s">
        <v>12266</v>
      </c>
      <c r="AA1372" t="s">
        <v>350</v>
      </c>
      <c r="AB1372" t="s">
        <v>11990</v>
      </c>
      <c r="AC1372">
        <v>107.361217</v>
      </c>
      <c r="AD1372">
        <v>1.8201000000000001</v>
      </c>
      <c r="AE1372" s="6">
        <v>39070</v>
      </c>
      <c r="AF1372" s="6">
        <v>48944</v>
      </c>
      <c r="AG1372" t="s">
        <v>3176</v>
      </c>
      <c r="AH1372">
        <v>6.6579800000000002</v>
      </c>
      <c r="AI1372">
        <v>5.3928221695327601</v>
      </c>
      <c r="AJ1372">
        <v>43.201531000000003</v>
      </c>
      <c r="AK1372">
        <v>3.8725975016768901</v>
      </c>
      <c r="AL1372">
        <v>121</v>
      </c>
      <c r="AM1372">
        <v>115</v>
      </c>
      <c r="AN1372">
        <v>6.0670000000000002</v>
      </c>
      <c r="AO1372" t="s">
        <v>11991</v>
      </c>
      <c r="AP1372">
        <v>0.94752000000000003</v>
      </c>
      <c r="AQ1372">
        <v>4</v>
      </c>
      <c r="AR1372">
        <v>36.825613982858897</v>
      </c>
      <c r="AS1372">
        <v>2.1557037959404099E-2</v>
      </c>
      <c r="AT1372">
        <v>-0.26210307932622301</v>
      </c>
      <c r="AU1372">
        <v>-2.2917498068437601E-2</v>
      </c>
      <c r="AV1372">
        <v>-1.32960691435582</v>
      </c>
    </row>
    <row r="1373" spans="1:48" x14ac:dyDescent="0.25">
      <c r="A1373" t="s">
        <v>15250</v>
      </c>
      <c r="B1373" s="6">
        <v>44664</v>
      </c>
      <c r="C1373" t="s">
        <v>15251</v>
      </c>
      <c r="D1373" t="s">
        <v>212</v>
      </c>
      <c r="E1373">
        <v>297986744</v>
      </c>
      <c r="F1373">
        <v>304346707.89999998</v>
      </c>
      <c r="G1373">
        <v>0.11277035697322201</v>
      </c>
      <c r="H1373">
        <v>1.8805559999999999</v>
      </c>
      <c r="I1373">
        <v>1.800608</v>
      </c>
      <c r="J1373">
        <v>2.819499</v>
      </c>
      <c r="K1373">
        <v>2.819499</v>
      </c>
      <c r="L1373">
        <v>55.724299999999999</v>
      </c>
      <c r="M1373">
        <v>54</v>
      </c>
      <c r="N1373">
        <v>1.7941720000000001</v>
      </c>
      <c r="O1373">
        <v>-0.19799999999999801</v>
      </c>
      <c r="P1373">
        <v>3.9984950908955597E-2</v>
      </c>
      <c r="Q1373">
        <v>-2.5745599318294201</v>
      </c>
      <c r="R1373">
        <v>101.625</v>
      </c>
      <c r="S1373">
        <v>102.625</v>
      </c>
      <c r="T1373">
        <v>101.625</v>
      </c>
      <c r="U1373">
        <v>102.625</v>
      </c>
      <c r="V1373" t="s">
        <v>11987</v>
      </c>
      <c r="W1373" t="s">
        <v>11427</v>
      </c>
      <c r="X1373" t="s">
        <v>3163</v>
      </c>
      <c r="Y1373" t="s">
        <v>11989</v>
      </c>
      <c r="Z1373" t="s">
        <v>11839</v>
      </c>
      <c r="AA1373" t="s">
        <v>358</v>
      </c>
      <c r="AB1373" t="s">
        <v>11990</v>
      </c>
      <c r="AC1373">
        <v>102.134311</v>
      </c>
      <c r="AD1373">
        <v>0.50931099999999996</v>
      </c>
      <c r="AE1373" s="6">
        <v>43529</v>
      </c>
      <c r="AF1373" s="6">
        <v>45356</v>
      </c>
      <c r="AG1373" t="s">
        <v>3813</v>
      </c>
      <c r="AH1373">
        <v>1.8805559999999999</v>
      </c>
      <c r="AI1373">
        <v>1.80060762815088</v>
      </c>
      <c r="AJ1373">
        <v>4.3016620000000003</v>
      </c>
      <c r="AK1373">
        <v>2.8194993653951999</v>
      </c>
      <c r="AL1373">
        <v>54</v>
      </c>
      <c r="AM1373">
        <v>25</v>
      </c>
      <c r="AN1373">
        <v>4.2640000000000002</v>
      </c>
      <c r="AO1373" t="s">
        <v>11991</v>
      </c>
      <c r="AP1373">
        <v>1</v>
      </c>
      <c r="AQ1373">
        <v>4</v>
      </c>
      <c r="AR1373">
        <v>33.736016026367999</v>
      </c>
      <c r="AS1373">
        <v>4.1841097534970097E-2</v>
      </c>
      <c r="AT1373">
        <v>0.40741233830880202</v>
      </c>
      <c r="AU1373">
        <v>0.21609844982916099</v>
      </c>
      <c r="AV1373">
        <v>0.423626770194445</v>
      </c>
    </row>
    <row r="1374" spans="1:48" x14ac:dyDescent="0.25">
      <c r="A1374" t="s">
        <v>18674</v>
      </c>
      <c r="B1374" s="6">
        <v>44664</v>
      </c>
      <c r="C1374" t="s">
        <v>18675</v>
      </c>
      <c r="D1374" t="s">
        <v>212</v>
      </c>
      <c r="E1374">
        <v>595973488.20000005</v>
      </c>
      <c r="F1374">
        <v>553142029.79999995</v>
      </c>
      <c r="G1374">
        <v>0.204957118136674</v>
      </c>
      <c r="H1374">
        <v>3.7722220000000002</v>
      </c>
      <c r="I1374">
        <v>3.6331639999999998</v>
      </c>
      <c r="J1374">
        <v>3.3661240000000001</v>
      </c>
      <c r="K1374">
        <v>3.3661240000000001</v>
      </c>
      <c r="L1374">
        <v>76.869100000000003</v>
      </c>
      <c r="M1374">
        <v>74</v>
      </c>
      <c r="N1374">
        <v>3.6119219999999999</v>
      </c>
      <c r="O1374">
        <v>1.6499999999997E-2</v>
      </c>
      <c r="P1374">
        <v>-0.21129934578333301</v>
      </c>
      <c r="Q1374">
        <v>-5.0503581910842597</v>
      </c>
      <c r="R1374">
        <v>92.5</v>
      </c>
      <c r="S1374">
        <v>93</v>
      </c>
      <c r="T1374">
        <v>92.5</v>
      </c>
      <c r="U1374">
        <v>93</v>
      </c>
      <c r="V1374" t="s">
        <v>11987</v>
      </c>
      <c r="W1374" t="s">
        <v>8654</v>
      </c>
      <c r="X1374" t="s">
        <v>3163</v>
      </c>
      <c r="Y1374" t="s">
        <v>11989</v>
      </c>
      <c r="Z1374" t="s">
        <v>11829</v>
      </c>
      <c r="AA1374" t="s">
        <v>1038</v>
      </c>
      <c r="AB1374" t="s">
        <v>11990</v>
      </c>
      <c r="AC1374">
        <v>92.813193999999996</v>
      </c>
      <c r="AD1374">
        <v>0.31319399999999997</v>
      </c>
      <c r="AE1374" s="6">
        <v>44222</v>
      </c>
      <c r="AF1374" s="6">
        <v>46048</v>
      </c>
      <c r="AG1374" t="s">
        <v>3184</v>
      </c>
      <c r="AH1374">
        <v>3.7722220000000002</v>
      </c>
      <c r="AI1374">
        <v>3.63316360003114</v>
      </c>
      <c r="AJ1374">
        <v>15.297034999999999</v>
      </c>
      <c r="AK1374">
        <v>3.3661241962362398</v>
      </c>
      <c r="AL1374">
        <v>74</v>
      </c>
      <c r="AM1374">
        <v>65</v>
      </c>
      <c r="AN1374">
        <v>1.375</v>
      </c>
      <c r="AO1374" t="s">
        <v>11991</v>
      </c>
      <c r="AP1374">
        <v>1</v>
      </c>
      <c r="AQ1374">
        <v>3</v>
      </c>
      <c r="AR1374">
        <v>43.416083421233303</v>
      </c>
      <c r="AS1374">
        <v>5.00844173443084E-2</v>
      </c>
      <c r="AT1374">
        <v>1.83155294362939</v>
      </c>
      <c r="AU1374">
        <v>0.78833106797216601</v>
      </c>
      <c r="AV1374">
        <v>3.1075162715798501</v>
      </c>
    </row>
    <row r="1375" spans="1:48" x14ac:dyDescent="0.25">
      <c r="A1375" t="s">
        <v>15252</v>
      </c>
      <c r="B1375" s="6">
        <v>44664</v>
      </c>
      <c r="C1375" t="s">
        <v>15253</v>
      </c>
      <c r="D1375" t="s">
        <v>212</v>
      </c>
      <c r="E1375">
        <v>476778790.39999998</v>
      </c>
      <c r="F1375">
        <v>448731615.30000001</v>
      </c>
      <c r="G1375">
        <v>0.166269662657794</v>
      </c>
      <c r="H1375">
        <v>3.427778</v>
      </c>
      <c r="I1375">
        <v>3.3048929999999999</v>
      </c>
      <c r="J1375">
        <v>3.3361019999999999</v>
      </c>
      <c r="K1375">
        <v>3.3361019999999999</v>
      </c>
      <c r="L1375">
        <v>75.313499999999905</v>
      </c>
      <c r="M1375">
        <v>73</v>
      </c>
      <c r="N1375">
        <v>3.2858900000000002</v>
      </c>
      <c r="O1375">
        <v>1.91999999999969E-2</v>
      </c>
      <c r="P1375">
        <v>1.40196812737691E-2</v>
      </c>
      <c r="Q1375">
        <v>-4.7753451883048097</v>
      </c>
      <c r="R1375">
        <v>94</v>
      </c>
      <c r="S1375">
        <v>94.5</v>
      </c>
      <c r="T1375">
        <v>94</v>
      </c>
      <c r="U1375">
        <v>94.5</v>
      </c>
      <c r="V1375" t="s">
        <v>11987</v>
      </c>
      <c r="W1375" t="s">
        <v>8652</v>
      </c>
      <c r="X1375" t="s">
        <v>3163</v>
      </c>
      <c r="Y1375" t="s">
        <v>11989</v>
      </c>
      <c r="Z1375" t="s">
        <v>11829</v>
      </c>
      <c r="AA1375" t="s">
        <v>1038</v>
      </c>
      <c r="AB1375" t="s">
        <v>11990</v>
      </c>
      <c r="AC1375">
        <v>94.117361000000002</v>
      </c>
      <c r="AD1375">
        <v>0.11736099999999999</v>
      </c>
      <c r="AE1375" s="6">
        <v>44096</v>
      </c>
      <c r="AF1375" s="6">
        <v>45922</v>
      </c>
      <c r="AG1375" t="s">
        <v>3184</v>
      </c>
      <c r="AH1375">
        <v>3.427778</v>
      </c>
      <c r="AI1375">
        <v>3.30489309073974</v>
      </c>
      <c r="AJ1375">
        <v>12.788752000000001</v>
      </c>
      <c r="AK1375">
        <v>3.3361020720548402</v>
      </c>
      <c r="AL1375">
        <v>73</v>
      </c>
      <c r="AM1375">
        <v>62</v>
      </c>
      <c r="AN1375">
        <v>1.625</v>
      </c>
      <c r="AO1375" t="s">
        <v>11991</v>
      </c>
      <c r="AP1375">
        <v>1</v>
      </c>
      <c r="AQ1375">
        <v>2</v>
      </c>
      <c r="AR1375">
        <v>43.416083421233303</v>
      </c>
      <c r="AS1375">
        <v>5.00844173443084E-2</v>
      </c>
      <c r="AT1375">
        <v>1.83155294362939</v>
      </c>
      <c r="AU1375">
        <v>0.78833106797216601</v>
      </c>
      <c r="AV1375">
        <v>3.1075162715798501</v>
      </c>
    </row>
    <row r="1376" spans="1:48" x14ac:dyDescent="0.25">
      <c r="A1376" t="s">
        <v>18676</v>
      </c>
      <c r="B1376" s="6">
        <v>44664</v>
      </c>
      <c r="C1376" t="s">
        <v>18677</v>
      </c>
      <c r="D1376" t="s">
        <v>212</v>
      </c>
      <c r="E1376">
        <v>595973488.20000005</v>
      </c>
      <c r="F1376">
        <v>579162071.39999998</v>
      </c>
      <c r="G1376">
        <v>0.21459839008710899</v>
      </c>
      <c r="H1376">
        <v>4.8166669999999998</v>
      </c>
      <c r="I1376">
        <v>4.4652609999999999</v>
      </c>
      <c r="J1376">
        <v>3.360779</v>
      </c>
      <c r="K1376">
        <v>3.360779</v>
      </c>
      <c r="L1376">
        <v>71.947899999999905</v>
      </c>
      <c r="M1376">
        <v>71</v>
      </c>
      <c r="N1376">
        <v>4.4407230000000002</v>
      </c>
      <c r="O1376">
        <v>0.28950000000000897</v>
      </c>
      <c r="P1376">
        <v>-0.43472282338007301</v>
      </c>
      <c r="Q1376">
        <v>-5.1109121121452104</v>
      </c>
      <c r="R1376">
        <v>96.674999999999997</v>
      </c>
      <c r="S1376">
        <v>97.302000000000007</v>
      </c>
      <c r="T1376">
        <v>96.674999999999997</v>
      </c>
      <c r="U1376">
        <v>97.302000000000007</v>
      </c>
      <c r="V1376" t="s">
        <v>11987</v>
      </c>
      <c r="W1376" t="s">
        <v>8656</v>
      </c>
      <c r="X1376" t="s">
        <v>3163</v>
      </c>
      <c r="Y1376" t="s">
        <v>11989</v>
      </c>
      <c r="Z1376" t="s">
        <v>11829</v>
      </c>
      <c r="AA1376" t="s">
        <v>1038</v>
      </c>
      <c r="AB1376" t="s">
        <v>11990</v>
      </c>
      <c r="AC1376">
        <v>97.179167000000007</v>
      </c>
      <c r="AD1376">
        <v>0.50416700000000003</v>
      </c>
      <c r="AE1376" s="6">
        <v>43873</v>
      </c>
      <c r="AF1376" s="6">
        <v>46430</v>
      </c>
      <c r="AG1376" t="s">
        <v>3184</v>
      </c>
      <c r="AH1376">
        <v>4.8166669999999998</v>
      </c>
      <c r="AI1376">
        <v>4.4652611807521598</v>
      </c>
      <c r="AJ1376">
        <v>23.008956000000001</v>
      </c>
      <c r="AK1376">
        <v>3.3607785466980298</v>
      </c>
      <c r="AL1376">
        <v>71</v>
      </c>
      <c r="AM1376">
        <v>65</v>
      </c>
      <c r="AN1376">
        <v>2.75</v>
      </c>
      <c r="AO1376" t="s">
        <v>11991</v>
      </c>
      <c r="AP1376">
        <v>1</v>
      </c>
      <c r="AQ1376">
        <v>3</v>
      </c>
      <c r="AR1376">
        <v>43.416083421233303</v>
      </c>
      <c r="AS1376">
        <v>5.00844173443084E-2</v>
      </c>
      <c r="AT1376">
        <v>1.83155294362939</v>
      </c>
      <c r="AU1376">
        <v>0.78833106797216601</v>
      </c>
      <c r="AV1376">
        <v>3.1075162715798501</v>
      </c>
    </row>
    <row r="1377" spans="1:48" x14ac:dyDescent="0.25">
      <c r="A1377" t="s">
        <v>18678</v>
      </c>
      <c r="B1377" s="6">
        <v>44664</v>
      </c>
      <c r="C1377" t="s">
        <v>18679</v>
      </c>
      <c r="D1377" t="s">
        <v>212</v>
      </c>
      <c r="E1377">
        <v>595973488.20000005</v>
      </c>
      <c r="F1377">
        <v>587853349.39999998</v>
      </c>
      <c r="G1377">
        <v>0.217818791369319</v>
      </c>
      <c r="H1377">
        <v>3.0666669999999998</v>
      </c>
      <c r="I1377">
        <v>2.8968500000000001</v>
      </c>
      <c r="J1377">
        <v>3.315849</v>
      </c>
      <c r="K1377">
        <v>3.315849</v>
      </c>
      <c r="L1377">
        <v>74.804900000000004</v>
      </c>
      <c r="M1377">
        <v>75</v>
      </c>
      <c r="N1377">
        <v>2.883181</v>
      </c>
      <c r="O1377">
        <v>2.9600000000007301E-2</v>
      </c>
      <c r="P1377">
        <v>-0.14973571786070999</v>
      </c>
      <c r="Q1377">
        <v>-4.2102519936036504</v>
      </c>
      <c r="R1377">
        <v>97.5</v>
      </c>
      <c r="S1377">
        <v>98</v>
      </c>
      <c r="T1377">
        <v>97.5</v>
      </c>
      <c r="U1377">
        <v>98</v>
      </c>
      <c r="V1377" t="s">
        <v>11987</v>
      </c>
      <c r="W1377" t="s">
        <v>8650</v>
      </c>
      <c r="X1377" t="s">
        <v>3163</v>
      </c>
      <c r="Y1377" t="s">
        <v>11989</v>
      </c>
      <c r="Z1377" t="s">
        <v>11829</v>
      </c>
      <c r="AA1377" t="s">
        <v>1038</v>
      </c>
      <c r="AB1377" t="s">
        <v>11990</v>
      </c>
      <c r="AC1377">
        <v>98.637500000000003</v>
      </c>
      <c r="AD1377">
        <v>1.1375</v>
      </c>
      <c r="AE1377" s="6">
        <v>43963</v>
      </c>
      <c r="AF1377" s="6">
        <v>45789</v>
      </c>
      <c r="AG1377" t="s">
        <v>3184</v>
      </c>
      <c r="AH1377">
        <v>3.0666669999999998</v>
      </c>
      <c r="AI1377">
        <v>2.8968495395806202</v>
      </c>
      <c r="AJ1377">
        <v>10.108165</v>
      </c>
      <c r="AK1377">
        <v>3.3158492589152799</v>
      </c>
      <c r="AL1377">
        <v>75</v>
      </c>
      <c r="AM1377">
        <v>61</v>
      </c>
      <c r="AN1377">
        <v>2.625</v>
      </c>
      <c r="AO1377" t="s">
        <v>11991</v>
      </c>
      <c r="AP1377">
        <v>1</v>
      </c>
      <c r="AQ1377">
        <v>3</v>
      </c>
      <c r="AR1377">
        <v>43.416083421233303</v>
      </c>
      <c r="AS1377">
        <v>5.00844173443084E-2</v>
      </c>
      <c r="AT1377">
        <v>1.83155294362939</v>
      </c>
      <c r="AU1377">
        <v>0.78833106797216601</v>
      </c>
      <c r="AV1377">
        <v>3.1075162715798501</v>
      </c>
    </row>
    <row r="1378" spans="1:48" x14ac:dyDescent="0.25">
      <c r="A1378" t="s">
        <v>15254</v>
      </c>
      <c r="B1378" s="6">
        <v>44664</v>
      </c>
      <c r="C1378" t="s">
        <v>15255</v>
      </c>
      <c r="D1378" t="s">
        <v>212</v>
      </c>
      <c r="E1378">
        <v>268188069.59999999</v>
      </c>
      <c r="F1378">
        <v>266595702.90000001</v>
      </c>
      <c r="G1378">
        <v>9.8782381447528197E-2</v>
      </c>
      <c r="H1378">
        <v>27.7</v>
      </c>
      <c r="I1378">
        <v>0.36626999999999998</v>
      </c>
      <c r="J1378">
        <v>5.3937049999999997</v>
      </c>
      <c r="K1378">
        <v>5.3937049999999997</v>
      </c>
      <c r="L1378">
        <v>255.49949999999899</v>
      </c>
      <c r="M1378">
        <v>254</v>
      </c>
      <c r="N1378">
        <v>14.134243</v>
      </c>
      <c r="O1378">
        <v>0.24450000000000299</v>
      </c>
      <c r="P1378">
        <v>0.79725187197467995</v>
      </c>
      <c r="Q1378">
        <v>-0.399602607047644</v>
      </c>
      <c r="R1378">
        <v>98.924999999999997</v>
      </c>
      <c r="S1378">
        <v>99.846000000000004</v>
      </c>
      <c r="T1378">
        <v>98.924999999999997</v>
      </c>
      <c r="U1378">
        <v>99.846000000000004</v>
      </c>
      <c r="V1378" t="s">
        <v>11987</v>
      </c>
      <c r="W1378" t="s">
        <v>11412</v>
      </c>
      <c r="X1378" t="s">
        <v>3163</v>
      </c>
      <c r="Y1378" t="s">
        <v>11989</v>
      </c>
      <c r="Z1378" t="s">
        <v>11894</v>
      </c>
      <c r="AA1378" t="s">
        <v>11839</v>
      </c>
      <c r="AB1378" t="s">
        <v>11990</v>
      </c>
      <c r="AC1378">
        <v>99.40625</v>
      </c>
      <c r="AD1378">
        <v>0.48125000000000001</v>
      </c>
      <c r="AE1378" s="6">
        <v>42807</v>
      </c>
      <c r="AF1378" s="6">
        <v>54788</v>
      </c>
      <c r="AG1378" t="s">
        <v>3167</v>
      </c>
      <c r="AH1378">
        <v>0.40277800000000002</v>
      </c>
      <c r="AI1378">
        <v>0.40062868033013799</v>
      </c>
      <c r="AJ1378">
        <v>0.33496999999999999</v>
      </c>
      <c r="AK1378">
        <v>5.31495164831711</v>
      </c>
      <c r="AL1378">
        <v>425</v>
      </c>
      <c r="AM1378">
        <v>397</v>
      </c>
      <c r="AN1378">
        <v>4.95</v>
      </c>
      <c r="AO1378" t="s">
        <v>11991</v>
      </c>
      <c r="AP1378">
        <v>1</v>
      </c>
      <c r="AQ1378">
        <v>3</v>
      </c>
      <c r="AR1378">
        <v>52.261555613038603</v>
      </c>
      <c r="AS1378">
        <v>5.5878054124818199E-3</v>
      </c>
      <c r="AT1378">
        <v>0.11879457374372</v>
      </c>
      <c r="AU1378">
        <v>5.1058101096444299E-2</v>
      </c>
      <c r="AV1378">
        <v>1.9858053198021499</v>
      </c>
    </row>
    <row r="1379" spans="1:48" x14ac:dyDescent="0.25">
      <c r="A1379" t="s">
        <v>15256</v>
      </c>
      <c r="B1379" s="6">
        <v>44664</v>
      </c>
      <c r="C1379" t="s">
        <v>15257</v>
      </c>
      <c r="D1379" t="s">
        <v>223</v>
      </c>
      <c r="E1379">
        <v>439810555.10000002</v>
      </c>
      <c r="F1379">
        <v>468115221.39999998</v>
      </c>
      <c r="G1379">
        <v>0.17345191934996701</v>
      </c>
      <c r="H1379">
        <v>3.2667470000000001</v>
      </c>
      <c r="I1379">
        <v>2.9657719999999999</v>
      </c>
      <c r="J1379">
        <v>3.525404</v>
      </c>
      <c r="K1379">
        <v>3.525404</v>
      </c>
      <c r="L1379">
        <v>94.920099999999906</v>
      </c>
      <c r="M1379">
        <v>98</v>
      </c>
      <c r="N1379">
        <v>2.9506760000000001</v>
      </c>
      <c r="O1379">
        <v>-3.8899999999997201E-2</v>
      </c>
      <c r="P1379">
        <v>-0.197348618995452</v>
      </c>
      <c r="Q1379">
        <v>-4.6555203010395703</v>
      </c>
      <c r="R1379">
        <v>106.14375</v>
      </c>
      <c r="S1379">
        <v>106.98875</v>
      </c>
      <c r="T1379">
        <v>92.154004</v>
      </c>
      <c r="U1379">
        <v>92.887632999999994</v>
      </c>
      <c r="V1379" t="s">
        <v>11987</v>
      </c>
      <c r="W1379" t="s">
        <v>8706</v>
      </c>
      <c r="X1379" t="s">
        <v>3163</v>
      </c>
      <c r="Y1379" t="s">
        <v>11989</v>
      </c>
      <c r="Z1379" t="s">
        <v>12266</v>
      </c>
      <c r="AA1379" t="s">
        <v>350</v>
      </c>
      <c r="AB1379" t="s">
        <v>11990</v>
      </c>
      <c r="AC1379">
        <v>92.407431000000003</v>
      </c>
      <c r="AD1379">
        <v>0.29189999999999999</v>
      </c>
      <c r="AE1379" s="6">
        <v>38573</v>
      </c>
      <c r="AF1379" s="6">
        <v>46660</v>
      </c>
      <c r="AG1379" t="s">
        <v>3204</v>
      </c>
      <c r="AH1379">
        <v>3.2667470000000001</v>
      </c>
      <c r="AI1379">
        <v>2.965771587031</v>
      </c>
      <c r="AJ1379">
        <v>12.738902</v>
      </c>
      <c r="AK1379">
        <v>3.5254036653387599</v>
      </c>
      <c r="AL1379">
        <v>98</v>
      </c>
      <c r="AM1379">
        <v>87</v>
      </c>
      <c r="AN1379">
        <v>5.8380000000000001</v>
      </c>
      <c r="AO1379" t="s">
        <v>11991</v>
      </c>
      <c r="AP1379">
        <v>0.86819999999999997</v>
      </c>
      <c r="AQ1379">
        <v>3</v>
      </c>
      <c r="AR1379">
        <v>65.400176664943004</v>
      </c>
      <c r="AS1379">
        <v>0.20681367134086701</v>
      </c>
      <c r="AT1379">
        <v>4.4010207685757399</v>
      </c>
      <c r="AU1379">
        <v>1.77162285244411</v>
      </c>
      <c r="AV1379">
        <v>10.694135794702399</v>
      </c>
    </row>
    <row r="1380" spans="1:48" x14ac:dyDescent="0.25">
      <c r="A1380" t="s">
        <v>15258</v>
      </c>
      <c r="B1380" s="6">
        <v>44664</v>
      </c>
      <c r="C1380" t="s">
        <v>15259</v>
      </c>
      <c r="D1380" t="s">
        <v>223</v>
      </c>
      <c r="E1380">
        <v>434583867.30000001</v>
      </c>
      <c r="F1380">
        <v>462795311.69999999</v>
      </c>
      <c r="G1380">
        <v>0.171480719710284</v>
      </c>
      <c r="H1380">
        <v>2.7799510000000001</v>
      </c>
      <c r="I1380">
        <v>2.5446629999999999</v>
      </c>
      <c r="J1380">
        <v>3.5741640000000001</v>
      </c>
      <c r="K1380">
        <v>3.5741640000000001</v>
      </c>
      <c r="L1380">
        <v>105.8015</v>
      </c>
      <c r="M1380">
        <v>109</v>
      </c>
      <c r="N1380">
        <v>2.531193</v>
      </c>
      <c r="O1380">
        <v>3.67000000000006E-2</v>
      </c>
      <c r="P1380">
        <v>0.20229592428169199</v>
      </c>
      <c r="Q1380">
        <v>-4.4520882707101599</v>
      </c>
      <c r="R1380">
        <v>106.175</v>
      </c>
      <c r="S1380">
        <v>107.137</v>
      </c>
      <c r="T1380">
        <v>96.778512000000006</v>
      </c>
      <c r="U1380">
        <v>97.655375000000006</v>
      </c>
      <c r="V1380" t="s">
        <v>11987</v>
      </c>
      <c r="W1380" t="s">
        <v>8701</v>
      </c>
      <c r="X1380" t="s">
        <v>3163</v>
      </c>
      <c r="Y1380" t="s">
        <v>11989</v>
      </c>
      <c r="Z1380" t="s">
        <v>12266</v>
      </c>
      <c r="AA1380" t="s">
        <v>350</v>
      </c>
      <c r="AB1380" t="s">
        <v>11990</v>
      </c>
      <c r="AC1380">
        <v>97.067093</v>
      </c>
      <c r="AD1380">
        <v>0.31659999999999999</v>
      </c>
      <c r="AE1380" s="6">
        <v>38986</v>
      </c>
      <c r="AF1380" s="6">
        <v>46660</v>
      </c>
      <c r="AG1380" t="s">
        <v>3204</v>
      </c>
      <c r="AH1380">
        <v>2.7799510000000001</v>
      </c>
      <c r="AI1380">
        <v>2.54466317187677</v>
      </c>
      <c r="AJ1380">
        <v>9.9444420000000004</v>
      </c>
      <c r="AK1380">
        <v>3.57416417951343</v>
      </c>
      <c r="AL1380">
        <v>109</v>
      </c>
      <c r="AM1380">
        <v>94</v>
      </c>
      <c r="AN1380">
        <v>6.3319999999999999</v>
      </c>
      <c r="AO1380" t="s">
        <v>11991</v>
      </c>
      <c r="AP1380">
        <v>0.91149999999999998</v>
      </c>
      <c r="AQ1380">
        <v>3</v>
      </c>
      <c r="AR1380">
        <v>65.400176664943004</v>
      </c>
      <c r="AS1380">
        <v>0.20681367134086701</v>
      </c>
      <c r="AT1380">
        <v>4.4010207685757399</v>
      </c>
      <c r="AU1380">
        <v>1.77162285244411</v>
      </c>
      <c r="AV1380">
        <v>10.694135794702399</v>
      </c>
    </row>
    <row r="1381" spans="1:48" x14ac:dyDescent="0.25">
      <c r="A1381" t="s">
        <v>15260</v>
      </c>
      <c r="B1381" s="6">
        <v>44664</v>
      </c>
      <c r="C1381" t="s">
        <v>15261</v>
      </c>
      <c r="D1381" t="s">
        <v>280</v>
      </c>
      <c r="E1381">
        <v>147669844.19999999</v>
      </c>
      <c r="F1381">
        <v>151180584</v>
      </c>
      <c r="G1381">
        <v>5.6017324926824902E-2</v>
      </c>
      <c r="H1381">
        <v>1.8805559999999999</v>
      </c>
      <c r="I1381">
        <v>1.7985949999999999</v>
      </c>
      <c r="J1381">
        <v>2.9666239999999999</v>
      </c>
      <c r="K1381">
        <v>2.9666239999999999</v>
      </c>
      <c r="L1381">
        <v>70.436800000000005</v>
      </c>
      <c r="M1381">
        <v>69</v>
      </c>
      <c r="N1381">
        <v>1.7921640000000001</v>
      </c>
      <c r="O1381">
        <v>4.6799999999991203E-2</v>
      </c>
      <c r="P1381">
        <v>4.1675131131535502E-2</v>
      </c>
      <c r="Q1381">
        <v>-2.2303820973780901</v>
      </c>
      <c r="R1381">
        <v>101.8625</v>
      </c>
      <c r="S1381">
        <v>102.4385</v>
      </c>
      <c r="T1381">
        <v>101.8625</v>
      </c>
      <c r="U1381">
        <v>102.4385</v>
      </c>
      <c r="V1381" t="s">
        <v>11987</v>
      </c>
      <c r="W1381" t="s">
        <v>4220</v>
      </c>
      <c r="X1381" t="s">
        <v>12944</v>
      </c>
      <c r="Y1381" t="s">
        <v>11989</v>
      </c>
      <c r="Z1381" t="s">
        <v>11838</v>
      </c>
      <c r="AA1381" t="s">
        <v>256</v>
      </c>
      <c r="AB1381" t="s">
        <v>11990</v>
      </c>
      <c r="AC1381">
        <v>102.377425</v>
      </c>
      <c r="AD1381">
        <v>0.51492499999999997</v>
      </c>
      <c r="AE1381" s="6">
        <v>43529</v>
      </c>
      <c r="AF1381" s="6">
        <v>45356</v>
      </c>
      <c r="AG1381" t="s">
        <v>459</v>
      </c>
      <c r="AH1381">
        <v>1.8805559999999999</v>
      </c>
      <c r="AI1381">
        <v>1.79859518383455</v>
      </c>
      <c r="AJ1381">
        <v>4.293507</v>
      </c>
      <c r="AK1381">
        <v>2.9666241361727499</v>
      </c>
      <c r="AL1381">
        <v>69</v>
      </c>
      <c r="AM1381">
        <v>40</v>
      </c>
      <c r="AN1381">
        <v>4.3109999999999999</v>
      </c>
      <c r="AO1381" t="s">
        <v>11991</v>
      </c>
      <c r="AP1381">
        <v>1</v>
      </c>
      <c r="AQ1381">
        <v>3</v>
      </c>
      <c r="AR1381">
        <v>46.306396232982699</v>
      </c>
      <c r="AS1381">
        <v>6.3918303073528193E-2</v>
      </c>
      <c r="AT1381">
        <v>1.2177953728250701</v>
      </c>
      <c r="AU1381">
        <v>0.48859734490005002</v>
      </c>
      <c r="AV1381">
        <v>11.1935849085634</v>
      </c>
    </row>
    <row r="1382" spans="1:48" x14ac:dyDescent="0.25">
      <c r="A1382" t="s">
        <v>15262</v>
      </c>
      <c r="B1382" s="6">
        <v>44664</v>
      </c>
      <c r="C1382" t="s">
        <v>15263</v>
      </c>
      <c r="D1382" t="s">
        <v>212</v>
      </c>
      <c r="E1382">
        <v>147669844</v>
      </c>
      <c r="F1382">
        <v>145374480.19999999</v>
      </c>
      <c r="G1382">
        <v>5.3865974569470801E-2</v>
      </c>
      <c r="H1382">
        <v>8.5277779999999996</v>
      </c>
      <c r="I1382">
        <v>3.326778</v>
      </c>
      <c r="J1382">
        <v>4.9329159999999996</v>
      </c>
      <c r="K1382">
        <v>4.9329159999999996</v>
      </c>
      <c r="L1382">
        <v>223.600899999999</v>
      </c>
      <c r="M1382">
        <v>224</v>
      </c>
      <c r="N1382">
        <v>7.0127199999999998</v>
      </c>
      <c r="O1382">
        <v>3.7599999999993097E-2</v>
      </c>
      <c r="P1382">
        <v>-0.375096290435039</v>
      </c>
      <c r="Q1382">
        <v>-4.14582105851236</v>
      </c>
      <c r="R1382">
        <v>96.875</v>
      </c>
      <c r="S1382">
        <v>97.875</v>
      </c>
      <c r="T1382">
        <v>96.875</v>
      </c>
      <c r="U1382">
        <v>97.875</v>
      </c>
      <c r="V1382" t="s">
        <v>11987</v>
      </c>
      <c r="W1382" t="s">
        <v>10307</v>
      </c>
      <c r="X1382" t="s">
        <v>12944</v>
      </c>
      <c r="Y1382" t="s">
        <v>11989</v>
      </c>
      <c r="Z1382" t="s">
        <v>11839</v>
      </c>
      <c r="AA1382" t="s">
        <v>256</v>
      </c>
      <c r="AB1382" t="s">
        <v>11990</v>
      </c>
      <c r="AC1382">
        <v>98.445611</v>
      </c>
      <c r="AD1382">
        <v>1.570611</v>
      </c>
      <c r="AE1382" s="6">
        <v>44132</v>
      </c>
      <c r="AF1382" s="6">
        <v>47784</v>
      </c>
      <c r="AG1382" t="s">
        <v>3838</v>
      </c>
      <c r="AH1382">
        <v>3.5277780000000001</v>
      </c>
      <c r="AI1382">
        <v>3.25468471029976</v>
      </c>
      <c r="AJ1382">
        <v>12.675924999999999</v>
      </c>
      <c r="AK1382">
        <v>3.9773049182414901</v>
      </c>
      <c r="AL1382">
        <v>138</v>
      </c>
      <c r="AM1382">
        <v>127</v>
      </c>
      <c r="AN1382">
        <v>3.3260000000000001</v>
      </c>
      <c r="AO1382" t="s">
        <v>11991</v>
      </c>
      <c r="AP1382">
        <v>1</v>
      </c>
      <c r="AQ1382">
        <v>4</v>
      </c>
      <c r="AR1382">
        <v>35.2095886153988</v>
      </c>
      <c r="AS1382">
        <v>2.30127430571513E-2</v>
      </c>
      <c r="AT1382">
        <v>-2.8327772045102499E-2</v>
      </c>
      <c r="AU1382">
        <v>4.66432595286079E-2</v>
      </c>
      <c r="AV1382">
        <v>-0.39130535935292698</v>
      </c>
    </row>
    <row r="1383" spans="1:48" x14ac:dyDescent="0.25">
      <c r="A1383" t="s">
        <v>15264</v>
      </c>
      <c r="B1383" s="6">
        <v>44664</v>
      </c>
      <c r="C1383" t="s">
        <v>15265</v>
      </c>
      <c r="D1383" t="s">
        <v>360</v>
      </c>
      <c r="E1383">
        <v>98446562.799999997</v>
      </c>
      <c r="F1383">
        <v>97691122.299999997</v>
      </c>
      <c r="G1383">
        <v>3.6197739115560602E-2</v>
      </c>
      <c r="H1383">
        <v>2.605556</v>
      </c>
      <c r="I1383">
        <v>2.3524259999999999</v>
      </c>
      <c r="J1383">
        <v>6.2634059999999998</v>
      </c>
      <c r="K1383">
        <v>6.2634059999999998</v>
      </c>
      <c r="L1383">
        <v>378.597299999999</v>
      </c>
      <c r="M1383">
        <v>377</v>
      </c>
      <c r="N1383">
        <v>2.3390710000000001</v>
      </c>
      <c r="O1383">
        <v>0.344799999999989</v>
      </c>
      <c r="P1383">
        <v>0.96303130894557198</v>
      </c>
      <c r="Q1383">
        <v>-1.0689655197419701</v>
      </c>
      <c r="R1383">
        <v>97.112499999999997</v>
      </c>
      <c r="S1383">
        <v>97.887500000000003</v>
      </c>
      <c r="T1383">
        <v>97.112499999999997</v>
      </c>
      <c r="U1383">
        <v>97.887500000000003</v>
      </c>
      <c r="V1383" t="s">
        <v>11987</v>
      </c>
      <c r="W1383" t="s">
        <v>4297</v>
      </c>
      <c r="X1383" t="s">
        <v>12944</v>
      </c>
      <c r="Y1383" t="s">
        <v>11989</v>
      </c>
      <c r="Z1383" t="s">
        <v>11839</v>
      </c>
      <c r="AA1383" t="s">
        <v>290</v>
      </c>
      <c r="AB1383" t="s">
        <v>753</v>
      </c>
      <c r="AC1383">
        <v>99.232639000000006</v>
      </c>
      <c r="AD1383">
        <v>2.120139</v>
      </c>
      <c r="AE1383" s="6">
        <v>43795</v>
      </c>
      <c r="AF1383" s="6">
        <v>45622</v>
      </c>
      <c r="AG1383" t="s">
        <v>593</v>
      </c>
      <c r="AH1383">
        <v>2.605556</v>
      </c>
      <c r="AI1383">
        <v>2.3524261847155499</v>
      </c>
      <c r="AJ1383">
        <v>6.9313380000000002</v>
      </c>
      <c r="AK1383">
        <v>6.2634057099190503</v>
      </c>
      <c r="AL1383">
        <v>377</v>
      </c>
      <c r="AM1383">
        <v>359</v>
      </c>
      <c r="AN1383">
        <v>5.375</v>
      </c>
      <c r="AO1383" t="s">
        <v>11991</v>
      </c>
      <c r="AP1383">
        <v>1</v>
      </c>
      <c r="AQ1383">
        <v>4</v>
      </c>
      <c r="AR1383">
        <v>24.294689087881</v>
      </c>
      <c r="AS1383">
        <v>2.69969404934506E-2</v>
      </c>
      <c r="AT1383">
        <v>-0.12583807418985701</v>
      </c>
      <c r="AU1383">
        <v>2.6041624737931798E-2</v>
      </c>
      <c r="AV1383">
        <v>-0.85215419301837803</v>
      </c>
    </row>
    <row r="1384" spans="1:48" x14ac:dyDescent="0.25">
      <c r="A1384" t="s">
        <v>15266</v>
      </c>
      <c r="B1384" s="6">
        <v>44664</v>
      </c>
      <c r="C1384" t="s">
        <v>15267</v>
      </c>
      <c r="D1384" t="s">
        <v>360</v>
      </c>
      <c r="E1384">
        <v>172281484.80000001</v>
      </c>
      <c r="F1384">
        <v>163780470.30000001</v>
      </c>
      <c r="G1384">
        <v>6.0685992726325202E-2</v>
      </c>
      <c r="H1384">
        <v>4.4694440000000002</v>
      </c>
      <c r="I1384">
        <v>3.882199</v>
      </c>
      <c r="J1384">
        <v>6.7221140000000004</v>
      </c>
      <c r="K1384">
        <v>6.7221140000000004</v>
      </c>
      <c r="L1384">
        <v>409.53969999999998</v>
      </c>
      <c r="M1384">
        <v>410</v>
      </c>
      <c r="N1384">
        <v>3.8625039999999999</v>
      </c>
      <c r="O1384">
        <v>0.197599999999997</v>
      </c>
      <c r="P1384">
        <v>0.63877630763378102</v>
      </c>
      <c r="Q1384">
        <v>-1.8523653013499499</v>
      </c>
      <c r="R1384">
        <v>94.893749999999997</v>
      </c>
      <c r="S1384">
        <v>95.821749999999994</v>
      </c>
      <c r="T1384">
        <v>94.893749999999997</v>
      </c>
      <c r="U1384">
        <v>95.821749999999994</v>
      </c>
      <c r="V1384" t="s">
        <v>11987</v>
      </c>
      <c r="W1384" t="s">
        <v>4298</v>
      </c>
      <c r="X1384" t="s">
        <v>12944</v>
      </c>
      <c r="Y1384" t="s">
        <v>11989</v>
      </c>
      <c r="Z1384" t="s">
        <v>11839</v>
      </c>
      <c r="AA1384" t="s">
        <v>290</v>
      </c>
      <c r="AB1384" t="s">
        <v>753</v>
      </c>
      <c r="AC1384">
        <v>95.065624999999997</v>
      </c>
      <c r="AD1384">
        <v>0.171875</v>
      </c>
      <c r="AE1384" s="6">
        <v>44293</v>
      </c>
      <c r="AF1384" s="6">
        <v>46302</v>
      </c>
      <c r="AG1384" t="s">
        <v>593</v>
      </c>
      <c r="AH1384">
        <v>4.4694440000000002</v>
      </c>
      <c r="AI1384">
        <v>3.8821987982935799</v>
      </c>
      <c r="AJ1384">
        <v>18.092175999999998</v>
      </c>
      <c r="AK1384">
        <v>6.7221138430488097</v>
      </c>
      <c r="AL1384">
        <v>410</v>
      </c>
      <c r="AM1384">
        <v>402</v>
      </c>
      <c r="AN1384">
        <v>5.625</v>
      </c>
      <c r="AO1384" t="s">
        <v>11991</v>
      </c>
      <c r="AP1384">
        <v>1</v>
      </c>
      <c r="AQ1384">
        <v>4</v>
      </c>
      <c r="AR1384">
        <v>24.294689087881</v>
      </c>
      <c r="AS1384">
        <v>2.69969404934506E-2</v>
      </c>
      <c r="AT1384">
        <v>-0.12583807418985701</v>
      </c>
      <c r="AU1384">
        <v>2.6041624737931798E-2</v>
      </c>
      <c r="AV1384">
        <v>-0.85215419301837803</v>
      </c>
    </row>
    <row r="1385" spans="1:48" x14ac:dyDescent="0.25">
      <c r="A1385" t="s">
        <v>15268</v>
      </c>
      <c r="B1385" s="6">
        <v>44664</v>
      </c>
      <c r="C1385" t="s">
        <v>15269</v>
      </c>
      <c r="D1385" t="s">
        <v>360</v>
      </c>
      <c r="E1385">
        <v>118135875.2</v>
      </c>
      <c r="F1385">
        <v>122410917.2</v>
      </c>
      <c r="G1385">
        <v>4.5357227372343503E-2</v>
      </c>
      <c r="H1385">
        <v>2.8250000000000002</v>
      </c>
      <c r="I1385">
        <v>2.5380959999999999</v>
      </c>
      <c r="J1385">
        <v>5.702337</v>
      </c>
      <c r="K1385">
        <v>5.702337</v>
      </c>
      <c r="L1385">
        <v>317.61869999999999</v>
      </c>
      <c r="M1385">
        <v>317</v>
      </c>
      <c r="N1385">
        <v>2.5211399999999999</v>
      </c>
      <c r="O1385">
        <v>0.19340000000001001</v>
      </c>
      <c r="P1385">
        <v>1.3572165465418999</v>
      </c>
      <c r="Q1385">
        <v>0.62448842575721897</v>
      </c>
      <c r="R1385">
        <v>102.4375</v>
      </c>
      <c r="S1385">
        <v>102.6875</v>
      </c>
      <c r="T1385">
        <v>102.4375</v>
      </c>
      <c r="U1385">
        <v>102.6875</v>
      </c>
      <c r="V1385" t="s">
        <v>11987</v>
      </c>
      <c r="W1385" t="s">
        <v>5819</v>
      </c>
      <c r="X1385" t="s">
        <v>12944</v>
      </c>
      <c r="Y1385" t="s">
        <v>11989</v>
      </c>
      <c r="Z1385" t="s">
        <v>11839</v>
      </c>
      <c r="AA1385" t="s">
        <v>248</v>
      </c>
      <c r="AB1385" t="s">
        <v>11815</v>
      </c>
      <c r="AC1385">
        <v>103.61875000000001</v>
      </c>
      <c r="AD1385">
        <v>1.1812499999999999</v>
      </c>
      <c r="AE1385" s="6">
        <v>43753</v>
      </c>
      <c r="AF1385" s="6">
        <v>45703</v>
      </c>
      <c r="AG1385" t="s">
        <v>1227</v>
      </c>
      <c r="AH1385">
        <v>2.8250000000000002</v>
      </c>
      <c r="AI1385">
        <v>2.5380956240530899</v>
      </c>
      <c r="AJ1385">
        <v>8.0273000000000003</v>
      </c>
      <c r="AK1385">
        <v>5.7023368178048202</v>
      </c>
      <c r="AL1385">
        <v>317</v>
      </c>
      <c r="AM1385">
        <v>302</v>
      </c>
      <c r="AN1385">
        <v>6.75</v>
      </c>
      <c r="AO1385" t="s">
        <v>11991</v>
      </c>
      <c r="AP1385">
        <v>1</v>
      </c>
      <c r="AQ1385">
        <v>4</v>
      </c>
      <c r="AR1385">
        <v>24.5248068382543</v>
      </c>
      <c r="AS1385">
        <v>2.6844109098334401E-2</v>
      </c>
      <c r="AT1385">
        <v>-0.478577302311329</v>
      </c>
      <c r="AU1385">
        <v>2.4666142181931801E-2</v>
      </c>
      <c r="AV1385">
        <v>-6.9624065336389904</v>
      </c>
    </row>
    <row r="1386" spans="1:48" x14ac:dyDescent="0.25">
      <c r="A1386" t="s">
        <v>15270</v>
      </c>
      <c r="B1386" s="6">
        <v>44664</v>
      </c>
      <c r="C1386" t="s">
        <v>15271</v>
      </c>
      <c r="D1386" t="s">
        <v>360</v>
      </c>
      <c r="E1386">
        <v>98446562.799999997</v>
      </c>
      <c r="F1386">
        <v>100480099.59999999</v>
      </c>
      <c r="G1386">
        <v>3.7231145958102001E-2</v>
      </c>
      <c r="H1386">
        <v>0.92500000000000004</v>
      </c>
      <c r="I1386">
        <v>0.89633099999999999</v>
      </c>
      <c r="J1386">
        <v>3.6493150000000001</v>
      </c>
      <c r="K1386">
        <v>3.6493150000000001</v>
      </c>
      <c r="L1386">
        <v>205.91149999999999</v>
      </c>
      <c r="M1386">
        <v>202</v>
      </c>
      <c r="N1386">
        <v>0.89231700000000003</v>
      </c>
      <c r="O1386">
        <v>0.37009999999999499</v>
      </c>
      <c r="P1386">
        <v>1.15596508817463</v>
      </c>
      <c r="Q1386">
        <v>0.78420629838056299</v>
      </c>
      <c r="R1386">
        <v>101.55</v>
      </c>
      <c r="S1386">
        <v>102.904</v>
      </c>
      <c r="T1386">
        <v>101.55</v>
      </c>
      <c r="U1386">
        <v>102.904</v>
      </c>
      <c r="V1386" t="s">
        <v>11987</v>
      </c>
      <c r="W1386" t="s">
        <v>5817</v>
      </c>
      <c r="X1386" t="s">
        <v>12944</v>
      </c>
      <c r="Y1386" t="s">
        <v>11989</v>
      </c>
      <c r="Z1386" t="s">
        <v>11839</v>
      </c>
      <c r="AA1386" t="s">
        <v>248</v>
      </c>
      <c r="AB1386" t="s">
        <v>11815</v>
      </c>
      <c r="AC1386">
        <v>102.065625</v>
      </c>
      <c r="AD1386">
        <v>0.515625</v>
      </c>
      <c r="AE1386" s="6">
        <v>43180</v>
      </c>
      <c r="AF1386" s="6">
        <v>45006</v>
      </c>
      <c r="AG1386" t="s">
        <v>1227</v>
      </c>
      <c r="AH1386">
        <v>0.92500000000000004</v>
      </c>
      <c r="AI1386">
        <v>0.89633139253847005</v>
      </c>
      <c r="AJ1386">
        <v>1.6560490000000001</v>
      </c>
      <c r="AK1386">
        <v>3.6493150022194598</v>
      </c>
      <c r="AL1386">
        <v>202</v>
      </c>
      <c r="AM1386">
        <v>164</v>
      </c>
      <c r="AN1386">
        <v>6.875</v>
      </c>
      <c r="AO1386" t="s">
        <v>11991</v>
      </c>
      <c r="AP1386">
        <v>1</v>
      </c>
      <c r="AQ1386">
        <v>4</v>
      </c>
      <c r="AR1386">
        <v>24.5248068382543</v>
      </c>
      <c r="AS1386">
        <v>2.6844109098334401E-2</v>
      </c>
      <c r="AT1386">
        <v>-0.478577302311329</v>
      </c>
      <c r="AU1386">
        <v>2.4666142181931801E-2</v>
      </c>
      <c r="AV1386">
        <v>-6.9624065336389904</v>
      </c>
    </row>
    <row r="1387" spans="1:48" x14ac:dyDescent="0.25">
      <c r="A1387" t="s">
        <v>15272</v>
      </c>
      <c r="B1387" s="6">
        <v>44664</v>
      </c>
      <c r="C1387" t="s">
        <v>15273</v>
      </c>
      <c r="D1387" t="s">
        <v>360</v>
      </c>
      <c r="E1387">
        <v>78757250</v>
      </c>
      <c r="F1387">
        <v>80489362.900000006</v>
      </c>
      <c r="G1387">
        <v>2.9823927630150598E-2</v>
      </c>
      <c r="H1387">
        <v>4.855556</v>
      </c>
      <c r="I1387">
        <v>4.0674070000000002</v>
      </c>
      <c r="J1387">
        <v>6.3922140000000001</v>
      </c>
      <c r="K1387">
        <v>6.3922140000000001</v>
      </c>
      <c r="L1387">
        <v>374.92809999999997</v>
      </c>
      <c r="M1387">
        <v>376</v>
      </c>
      <c r="N1387">
        <v>4.0454939999999997</v>
      </c>
      <c r="O1387">
        <v>-2.1899999999996901E-2</v>
      </c>
      <c r="P1387">
        <v>1.1116538458505001</v>
      </c>
      <c r="Q1387">
        <v>0.100042512123921</v>
      </c>
      <c r="R1387">
        <v>101.20625</v>
      </c>
      <c r="S1387">
        <v>101.97725</v>
      </c>
      <c r="T1387">
        <v>101.20625</v>
      </c>
      <c r="U1387">
        <v>101.97725</v>
      </c>
      <c r="V1387" t="s">
        <v>11987</v>
      </c>
      <c r="W1387" t="s">
        <v>5820</v>
      </c>
      <c r="X1387" t="s">
        <v>12944</v>
      </c>
      <c r="Y1387" t="s">
        <v>11989</v>
      </c>
      <c r="Z1387" t="s">
        <v>11839</v>
      </c>
      <c r="AA1387" t="s">
        <v>248</v>
      </c>
      <c r="AB1387" t="s">
        <v>11815</v>
      </c>
      <c r="AC1387">
        <v>102.19930600000001</v>
      </c>
      <c r="AD1387">
        <v>0.99305600000000005</v>
      </c>
      <c r="AE1387" s="6">
        <v>43887</v>
      </c>
      <c r="AF1387" s="6">
        <v>46444</v>
      </c>
      <c r="AG1387" t="s">
        <v>1227</v>
      </c>
      <c r="AH1387">
        <v>4.855556</v>
      </c>
      <c r="AI1387">
        <v>4.0674065241625401</v>
      </c>
      <c r="AJ1387">
        <v>20.198485000000002</v>
      </c>
      <c r="AK1387">
        <v>6.3922135247162997</v>
      </c>
      <c r="AL1387">
        <v>376</v>
      </c>
      <c r="AM1387">
        <v>369</v>
      </c>
      <c r="AN1387">
        <v>6.875</v>
      </c>
      <c r="AO1387" t="s">
        <v>11991</v>
      </c>
      <c r="AP1387">
        <v>1</v>
      </c>
      <c r="AQ1387">
        <v>4</v>
      </c>
      <c r="AR1387">
        <v>24.5248068382543</v>
      </c>
      <c r="AS1387">
        <v>2.6844109098334401E-2</v>
      </c>
      <c r="AT1387">
        <v>-0.478577302311329</v>
      </c>
      <c r="AU1387">
        <v>2.4666142181931801E-2</v>
      </c>
      <c r="AV1387">
        <v>-6.9624065336389904</v>
      </c>
    </row>
    <row r="1388" spans="1:48" x14ac:dyDescent="0.25">
      <c r="A1388" t="s">
        <v>21552</v>
      </c>
      <c r="B1388" s="6">
        <v>44664</v>
      </c>
      <c r="C1388" t="s">
        <v>21553</v>
      </c>
      <c r="D1388" t="s">
        <v>223</v>
      </c>
      <c r="E1388">
        <v>369174610.19999999</v>
      </c>
      <c r="F1388">
        <v>344503848.69999999</v>
      </c>
      <c r="G1388">
        <v>0.12764988412912501</v>
      </c>
      <c r="H1388">
        <v>11.085737999999999</v>
      </c>
      <c r="I1388">
        <v>8.7600280000000001</v>
      </c>
      <c r="J1388">
        <v>4.3292450000000002</v>
      </c>
      <c r="K1388">
        <v>4.3292450000000002</v>
      </c>
      <c r="L1388">
        <v>160.65190000000001</v>
      </c>
      <c r="M1388">
        <v>158</v>
      </c>
      <c r="N1388">
        <v>8.7200039999999994</v>
      </c>
      <c r="O1388">
        <v>4.2199999999992202E-2</v>
      </c>
      <c r="P1388">
        <v>-2.9758316734410899</v>
      </c>
      <c r="Q1388">
        <v>-6.5843069999999999</v>
      </c>
      <c r="R1388">
        <v>92.5</v>
      </c>
      <c r="S1388">
        <v>93.25</v>
      </c>
      <c r="T1388">
        <v>92.5</v>
      </c>
      <c r="U1388">
        <v>93.25</v>
      </c>
      <c r="V1388" t="s">
        <v>11987</v>
      </c>
      <c r="W1388" t="s">
        <v>21220</v>
      </c>
      <c r="X1388" t="s">
        <v>12944</v>
      </c>
      <c r="Y1388" t="s">
        <v>11989</v>
      </c>
      <c r="Z1388" t="s">
        <v>11839</v>
      </c>
      <c r="AA1388" t="s">
        <v>350</v>
      </c>
      <c r="AB1388" t="s">
        <v>11990</v>
      </c>
      <c r="AC1388">
        <v>93.317318999999998</v>
      </c>
      <c r="AD1388">
        <v>0.81731900000000002</v>
      </c>
      <c r="AE1388" s="6">
        <v>44586</v>
      </c>
      <c r="AF1388" s="6">
        <v>49918</v>
      </c>
      <c r="AG1388" t="s">
        <v>21037</v>
      </c>
      <c r="AH1388">
        <v>11.085737999999999</v>
      </c>
      <c r="AI1388">
        <v>8.7600279440520605</v>
      </c>
      <c r="AJ1388">
        <v>97.870168000000007</v>
      </c>
      <c r="AK1388">
        <v>4.3292453353247904</v>
      </c>
      <c r="AL1388">
        <v>158</v>
      </c>
      <c r="AM1388">
        <v>161</v>
      </c>
      <c r="AN1388">
        <v>3.5449999999999999</v>
      </c>
      <c r="AO1388" t="s">
        <v>11991</v>
      </c>
      <c r="AP1388">
        <v>1</v>
      </c>
      <c r="AQ1388">
        <v>3</v>
      </c>
      <c r="AR1388">
        <v>62.074089413106798</v>
      </c>
      <c r="AS1388">
        <v>0.26136357757256601</v>
      </c>
      <c r="AT1388">
        <v>5.58171553366632</v>
      </c>
      <c r="AU1388">
        <v>2.22528979598134</v>
      </c>
      <c r="AV1388">
        <v>8.2413638561330398</v>
      </c>
    </row>
    <row r="1389" spans="1:48" x14ac:dyDescent="0.25">
      <c r="A1389" t="s">
        <v>21554</v>
      </c>
      <c r="B1389" s="6">
        <v>44664</v>
      </c>
      <c r="C1389" t="s">
        <v>21555</v>
      </c>
      <c r="D1389" t="s">
        <v>223</v>
      </c>
      <c r="E1389">
        <v>369174610.19999999</v>
      </c>
      <c r="F1389">
        <v>331376472.10000002</v>
      </c>
      <c r="G1389">
        <v>0.12278576401035</v>
      </c>
      <c r="H1389">
        <v>23.724257999999999</v>
      </c>
      <c r="I1389">
        <v>14.007849</v>
      </c>
      <c r="J1389">
        <v>5.158703</v>
      </c>
      <c r="K1389">
        <v>5.158703</v>
      </c>
      <c r="L1389">
        <v>224.9622</v>
      </c>
      <c r="M1389">
        <v>224</v>
      </c>
      <c r="N1389">
        <v>13.807242</v>
      </c>
      <c r="O1389">
        <v>5.4299999999995997E-2</v>
      </c>
      <c r="P1389">
        <v>-4.8540961267664899</v>
      </c>
      <c r="Q1389">
        <v>-10.356319999999901</v>
      </c>
      <c r="R1389">
        <v>88.75</v>
      </c>
      <c r="S1389">
        <v>89.5</v>
      </c>
      <c r="T1389">
        <v>88.75</v>
      </c>
      <c r="U1389">
        <v>89.5</v>
      </c>
      <c r="V1389" t="s">
        <v>11987</v>
      </c>
      <c r="W1389" t="s">
        <v>21218</v>
      </c>
      <c r="X1389" t="s">
        <v>12944</v>
      </c>
      <c r="Y1389" t="s">
        <v>11989</v>
      </c>
      <c r="Z1389" t="s">
        <v>11839</v>
      </c>
      <c r="AA1389" t="s">
        <v>350</v>
      </c>
      <c r="AB1389" t="s">
        <v>11990</v>
      </c>
      <c r="AC1389">
        <v>89.761447000000004</v>
      </c>
      <c r="AD1389">
        <v>1.011447</v>
      </c>
      <c r="AE1389" s="6">
        <v>44586</v>
      </c>
      <c r="AF1389" s="6">
        <v>53661</v>
      </c>
      <c r="AG1389" t="s">
        <v>21037</v>
      </c>
      <c r="AH1389">
        <v>23.724257999999999</v>
      </c>
      <c r="AI1389">
        <v>14.0078486803693</v>
      </c>
      <c r="AJ1389">
        <v>273.93929900000001</v>
      </c>
      <c r="AK1389">
        <v>5.1587033175344699</v>
      </c>
      <c r="AL1389">
        <v>224</v>
      </c>
      <c r="AM1389">
        <v>260</v>
      </c>
      <c r="AN1389">
        <v>4.3869999999999996</v>
      </c>
      <c r="AO1389" t="s">
        <v>11991</v>
      </c>
      <c r="AP1389">
        <v>1</v>
      </c>
      <c r="AQ1389">
        <v>3</v>
      </c>
      <c r="AR1389">
        <v>62.074089413106798</v>
      </c>
      <c r="AS1389">
        <v>0.26136357757256601</v>
      </c>
      <c r="AT1389">
        <v>5.58171553366632</v>
      </c>
      <c r="AU1389">
        <v>2.22528979598134</v>
      </c>
      <c r="AV1389">
        <v>8.2413638561330398</v>
      </c>
    </row>
    <row r="1390" spans="1:48" x14ac:dyDescent="0.25">
      <c r="A1390" t="s">
        <v>15274</v>
      </c>
      <c r="B1390" s="6">
        <v>44664</v>
      </c>
      <c r="C1390" t="s">
        <v>15275</v>
      </c>
      <c r="D1390" t="s">
        <v>212</v>
      </c>
      <c r="E1390">
        <v>295339688</v>
      </c>
      <c r="F1390">
        <v>289576231.5</v>
      </c>
      <c r="G1390">
        <v>0.10729741491780501</v>
      </c>
      <c r="H1390">
        <v>7.8527779999999998</v>
      </c>
      <c r="I1390">
        <v>2.735115</v>
      </c>
      <c r="J1390">
        <v>4.2341499999999996</v>
      </c>
      <c r="K1390">
        <v>4.2341499999999996</v>
      </c>
      <c r="L1390">
        <v>153.49929999999901</v>
      </c>
      <c r="M1390">
        <v>153</v>
      </c>
      <c r="N1390">
        <v>6.7141609999999998</v>
      </c>
      <c r="O1390">
        <v>-0.218499999999999</v>
      </c>
      <c r="P1390">
        <v>-9.7120745222145602E-2</v>
      </c>
      <c r="Q1390">
        <v>-3.5768592638943399</v>
      </c>
      <c r="R1390">
        <v>97.581249999999997</v>
      </c>
      <c r="S1390">
        <v>98.452250000000006</v>
      </c>
      <c r="T1390">
        <v>97.581249999999997</v>
      </c>
      <c r="U1390">
        <v>98.452250000000006</v>
      </c>
      <c r="V1390" t="s">
        <v>11987</v>
      </c>
      <c r="W1390" t="s">
        <v>11453</v>
      </c>
      <c r="X1390" t="s">
        <v>12944</v>
      </c>
      <c r="Y1390" t="s">
        <v>11989</v>
      </c>
      <c r="Z1390" t="s">
        <v>11839</v>
      </c>
      <c r="AA1390" t="s">
        <v>256</v>
      </c>
      <c r="AB1390" t="s">
        <v>11990</v>
      </c>
      <c r="AC1390">
        <v>98.048533000000006</v>
      </c>
      <c r="AD1390">
        <v>0.467283</v>
      </c>
      <c r="AE1390" s="6">
        <v>43886</v>
      </c>
      <c r="AF1390" s="6">
        <v>47539</v>
      </c>
      <c r="AG1390" t="s">
        <v>3239</v>
      </c>
      <c r="AH1390">
        <v>2.8527779999999998</v>
      </c>
      <c r="AI1390">
        <v>2.7034993496580899</v>
      </c>
      <c r="AJ1390">
        <v>8.8966650000000005</v>
      </c>
      <c r="AK1390">
        <v>3.7500044272966599</v>
      </c>
      <c r="AL1390">
        <v>120</v>
      </c>
      <c r="AM1390">
        <v>105</v>
      </c>
      <c r="AN1390">
        <v>3.1739999999999999</v>
      </c>
      <c r="AO1390" t="s">
        <v>11991</v>
      </c>
      <c r="AP1390">
        <v>1</v>
      </c>
      <c r="AQ1390">
        <v>4</v>
      </c>
      <c r="AR1390">
        <v>37.836908902354601</v>
      </c>
      <c r="AS1390">
        <v>2.3291716870922099E-2</v>
      </c>
      <c r="AT1390">
        <v>-2.4906981897395E-2</v>
      </c>
      <c r="AU1390">
        <v>4.9154023852807399E-2</v>
      </c>
      <c r="AV1390">
        <v>0.40536169751317802</v>
      </c>
    </row>
    <row r="1391" spans="1:48" x14ac:dyDescent="0.25">
      <c r="A1391" t="s">
        <v>22556</v>
      </c>
      <c r="B1391" s="6">
        <v>44664</v>
      </c>
      <c r="C1391" t="s">
        <v>22557</v>
      </c>
      <c r="D1391" t="s">
        <v>212</v>
      </c>
      <c r="E1391">
        <v>147669844</v>
      </c>
      <c r="F1391">
        <v>145364553.80000001</v>
      </c>
      <c r="G1391">
        <v>5.3862296527581698E-2</v>
      </c>
      <c r="H1391">
        <v>27.7</v>
      </c>
      <c r="I1391">
        <v>4.8628489999999998</v>
      </c>
      <c r="J1391">
        <v>4.8341180000000001</v>
      </c>
      <c r="K1391">
        <v>4.8341180000000001</v>
      </c>
      <c r="L1391">
        <v>199.54079999999999</v>
      </c>
      <c r="M1391">
        <v>198</v>
      </c>
      <c r="N1391">
        <v>15.297385999999999</v>
      </c>
      <c r="O1391">
        <v>4.5199999999989603E-2</v>
      </c>
      <c r="P1391">
        <v>-9.5848644047047404E-2</v>
      </c>
      <c r="Q1391">
        <v>-0.52490999999999999</v>
      </c>
      <c r="R1391">
        <v>97.75</v>
      </c>
      <c r="S1391">
        <v>98.75</v>
      </c>
      <c r="T1391">
        <v>97.75</v>
      </c>
      <c r="U1391">
        <v>98.75</v>
      </c>
      <c r="V1391" t="s">
        <v>11987</v>
      </c>
      <c r="W1391" t="s">
        <v>22412</v>
      </c>
      <c r="X1391" t="s">
        <v>12944</v>
      </c>
      <c r="Y1391" t="s">
        <v>11989</v>
      </c>
      <c r="Z1391" t="s">
        <v>11839</v>
      </c>
      <c r="AA1391" t="s">
        <v>11839</v>
      </c>
      <c r="AB1391" t="s">
        <v>12045</v>
      </c>
      <c r="AC1391">
        <v>98.438889000000003</v>
      </c>
      <c r="AD1391">
        <v>0.68888899999999997</v>
      </c>
      <c r="AE1391" s="6">
        <v>44608</v>
      </c>
      <c r="AF1391" s="6">
        <v>54788</v>
      </c>
      <c r="AG1391" t="s">
        <v>3239</v>
      </c>
      <c r="AH1391">
        <v>5.3277780000000003</v>
      </c>
      <c r="AI1391">
        <v>4.7325641984376103</v>
      </c>
      <c r="AJ1391">
        <v>26.269812999999999</v>
      </c>
      <c r="AK1391">
        <v>4.2637496239320498</v>
      </c>
      <c r="AL1391">
        <v>161</v>
      </c>
      <c r="AM1391">
        <v>156</v>
      </c>
      <c r="AN1391">
        <v>4</v>
      </c>
      <c r="AO1391" t="s">
        <v>11991</v>
      </c>
      <c r="AP1391">
        <v>1</v>
      </c>
      <c r="AQ1391">
        <v>4</v>
      </c>
      <c r="AR1391">
        <v>37.836908902354601</v>
      </c>
      <c r="AS1391">
        <v>2.3291716870922099E-2</v>
      </c>
      <c r="AT1391">
        <v>-1.60149193547383E-2</v>
      </c>
      <c r="AU1391">
        <v>4.9154023852807399E-2</v>
      </c>
      <c r="AV1391">
        <v>-1.60149193547383E-2</v>
      </c>
    </row>
    <row r="1392" spans="1:48" x14ac:dyDescent="0.25">
      <c r="A1392" t="s">
        <v>21703</v>
      </c>
      <c r="B1392" s="6">
        <v>44664</v>
      </c>
      <c r="C1392" t="s">
        <v>21704</v>
      </c>
      <c r="D1392" t="s">
        <v>212</v>
      </c>
      <c r="E1392">
        <v>147669844</v>
      </c>
      <c r="F1392">
        <v>141510525.90000001</v>
      </c>
      <c r="G1392">
        <v>5.2434253811700797E-2</v>
      </c>
      <c r="H1392">
        <v>4.7527780000000002</v>
      </c>
      <c r="I1392">
        <v>4.4427810000000001</v>
      </c>
      <c r="J1392">
        <v>3.2567059999999999</v>
      </c>
      <c r="K1392">
        <v>3.2567059999999999</v>
      </c>
      <c r="L1392">
        <v>61.808899999999902</v>
      </c>
      <c r="M1392">
        <v>61</v>
      </c>
      <c r="N1392">
        <v>4.4199679999999999</v>
      </c>
      <c r="O1392">
        <v>2.7200000000004901E-2</v>
      </c>
      <c r="P1392">
        <v>-0.424908859011707</v>
      </c>
      <c r="Q1392">
        <v>-3.2398229999999901</v>
      </c>
      <c r="R1392">
        <v>95.25</v>
      </c>
      <c r="S1392">
        <v>96</v>
      </c>
      <c r="T1392">
        <v>95.25</v>
      </c>
      <c r="U1392">
        <v>96</v>
      </c>
      <c r="V1392" t="s">
        <v>11987</v>
      </c>
      <c r="W1392" t="s">
        <v>21403</v>
      </c>
      <c r="X1392" t="s">
        <v>12944</v>
      </c>
      <c r="Y1392" t="s">
        <v>11989</v>
      </c>
      <c r="Z1392" t="s">
        <v>12267</v>
      </c>
      <c r="AA1392" t="s">
        <v>11839</v>
      </c>
      <c r="AB1392" t="s">
        <v>11990</v>
      </c>
      <c r="AC1392">
        <v>95.828993999999994</v>
      </c>
      <c r="AD1392">
        <v>0.57899400000000001</v>
      </c>
      <c r="AE1392" s="6">
        <v>44580</v>
      </c>
      <c r="AF1392" s="6">
        <v>46406</v>
      </c>
      <c r="AG1392" t="s">
        <v>21081</v>
      </c>
      <c r="AH1392">
        <v>4.7527780000000002</v>
      </c>
      <c r="AI1392">
        <v>4.4427810539861801</v>
      </c>
      <c r="AJ1392">
        <v>22.698122000000001</v>
      </c>
      <c r="AK1392">
        <v>3.2567061892675899</v>
      </c>
      <c r="AL1392">
        <v>61</v>
      </c>
      <c r="AM1392">
        <v>55</v>
      </c>
      <c r="AN1392">
        <v>2.3420000000000001</v>
      </c>
      <c r="AO1392" t="s">
        <v>11991</v>
      </c>
      <c r="AP1392">
        <v>1</v>
      </c>
      <c r="AQ1392">
        <v>4</v>
      </c>
      <c r="AR1392">
        <v>39.783209910862503</v>
      </c>
      <c r="AS1392">
        <v>0.31059614476750103</v>
      </c>
      <c r="AT1392">
        <v>3.0065622751607002</v>
      </c>
      <c r="AU1392">
        <v>2.5832090059355002</v>
      </c>
      <c r="AV1392">
        <v>3.7109731227087202</v>
      </c>
    </row>
    <row r="1393" spans="1:48" x14ac:dyDescent="0.25">
      <c r="A1393" t="s">
        <v>15276</v>
      </c>
      <c r="B1393" s="6">
        <v>44664</v>
      </c>
      <c r="C1393" t="s">
        <v>15277</v>
      </c>
      <c r="D1393" t="s">
        <v>446</v>
      </c>
      <c r="E1393">
        <v>196893125.59999999</v>
      </c>
      <c r="F1393">
        <v>173173521</v>
      </c>
      <c r="G1393">
        <v>6.4166423620040894E-2</v>
      </c>
      <c r="H1393">
        <v>8.4055560000000007</v>
      </c>
      <c r="I1393">
        <v>7.55464</v>
      </c>
      <c r="J1393">
        <v>3.7206800000000002</v>
      </c>
      <c r="K1393">
        <v>3.7206800000000002</v>
      </c>
      <c r="L1393">
        <v>102.3365</v>
      </c>
      <c r="M1393">
        <v>102</v>
      </c>
      <c r="N1393">
        <v>7.5216880000000002</v>
      </c>
      <c r="O1393">
        <v>-0.39759999999999701</v>
      </c>
      <c r="P1393">
        <v>-1.8594046526580801</v>
      </c>
      <c r="Q1393">
        <v>-7.9147828199781296</v>
      </c>
      <c r="R1393">
        <v>87.75</v>
      </c>
      <c r="S1393">
        <v>88.75</v>
      </c>
      <c r="T1393">
        <v>87.75</v>
      </c>
      <c r="U1393">
        <v>88.75</v>
      </c>
      <c r="V1393" t="s">
        <v>11987</v>
      </c>
      <c r="W1393" t="s">
        <v>8796</v>
      </c>
      <c r="X1393" t="s">
        <v>12944</v>
      </c>
      <c r="Y1393" t="s">
        <v>11989</v>
      </c>
      <c r="Z1393" t="s">
        <v>12267</v>
      </c>
      <c r="AA1393" t="s">
        <v>350</v>
      </c>
      <c r="AB1393" t="s">
        <v>11990</v>
      </c>
      <c r="AC1393">
        <v>87.953056000000004</v>
      </c>
      <c r="AD1393">
        <v>0.20305599999999999</v>
      </c>
      <c r="AE1393" s="6">
        <v>44088</v>
      </c>
      <c r="AF1393" s="6">
        <v>47740</v>
      </c>
      <c r="AG1393" t="s">
        <v>1486</v>
      </c>
      <c r="AH1393">
        <v>8.4055560000000007</v>
      </c>
      <c r="AI1393">
        <v>7.5546403636834398</v>
      </c>
      <c r="AJ1393">
        <v>64.323437999999996</v>
      </c>
      <c r="AK1393">
        <v>3.7206798196469202</v>
      </c>
      <c r="AL1393">
        <v>102</v>
      </c>
      <c r="AM1393">
        <v>99</v>
      </c>
      <c r="AN1393">
        <v>2.15</v>
      </c>
      <c r="AO1393" t="s">
        <v>11991</v>
      </c>
      <c r="AP1393">
        <v>1</v>
      </c>
      <c r="AQ1393">
        <v>2</v>
      </c>
      <c r="AR1393">
        <v>78.728987433879695</v>
      </c>
      <c r="AS1393">
        <v>4.0941047648345802E-2</v>
      </c>
      <c r="AT1393">
        <v>0.61038744995829497</v>
      </c>
      <c r="AU1393">
        <v>0.37944698340306998</v>
      </c>
      <c r="AV1393">
        <v>0.35712824476819</v>
      </c>
    </row>
    <row r="1394" spans="1:48" x14ac:dyDescent="0.25">
      <c r="A1394" t="s">
        <v>15278</v>
      </c>
      <c r="B1394" s="6">
        <v>44664</v>
      </c>
      <c r="C1394" t="s">
        <v>15279</v>
      </c>
      <c r="D1394" t="s">
        <v>446</v>
      </c>
      <c r="E1394">
        <v>196893125.59999999</v>
      </c>
      <c r="F1394">
        <v>160533527.69999999</v>
      </c>
      <c r="G1394">
        <v>5.9482894880103603E-2</v>
      </c>
      <c r="H1394">
        <v>28.405556000000001</v>
      </c>
      <c r="I1394">
        <v>17.754441</v>
      </c>
      <c r="J1394">
        <v>4.0582979999999997</v>
      </c>
      <c r="K1394">
        <v>4.0582979999999997</v>
      </c>
      <c r="L1394">
        <v>123.207599999999</v>
      </c>
      <c r="M1394">
        <v>122</v>
      </c>
      <c r="N1394">
        <v>17.794384999999998</v>
      </c>
      <c r="O1394">
        <v>-0.56910000000000005</v>
      </c>
      <c r="P1394">
        <v>-3.9842997041499499</v>
      </c>
      <c r="Q1394">
        <v>-12.639663320468699</v>
      </c>
      <c r="R1394">
        <v>81.25</v>
      </c>
      <c r="S1394">
        <v>82.25</v>
      </c>
      <c r="T1394">
        <v>81.25</v>
      </c>
      <c r="U1394">
        <v>82.25</v>
      </c>
      <c r="V1394" t="s">
        <v>11987</v>
      </c>
      <c r="W1394" t="s">
        <v>8797</v>
      </c>
      <c r="X1394" t="s">
        <v>12944</v>
      </c>
      <c r="Y1394" t="s">
        <v>11989</v>
      </c>
      <c r="Z1394" t="s">
        <v>11839</v>
      </c>
      <c r="AA1394" t="s">
        <v>350</v>
      </c>
      <c r="AB1394" t="s">
        <v>11990</v>
      </c>
      <c r="AC1394">
        <v>81.533332999999999</v>
      </c>
      <c r="AD1394">
        <v>0.283333</v>
      </c>
      <c r="AE1394" s="6">
        <v>44088</v>
      </c>
      <c r="AF1394" s="6">
        <v>55045</v>
      </c>
      <c r="AG1394" t="s">
        <v>1486</v>
      </c>
      <c r="AH1394">
        <v>28.405556000000001</v>
      </c>
      <c r="AI1394">
        <v>17.754440503803199</v>
      </c>
      <c r="AJ1394">
        <v>425.90266300000002</v>
      </c>
      <c r="AK1394">
        <v>4.05829816156335</v>
      </c>
      <c r="AL1394">
        <v>122</v>
      </c>
      <c r="AM1394">
        <v>146</v>
      </c>
      <c r="AN1394">
        <v>3</v>
      </c>
      <c r="AO1394" t="s">
        <v>11991</v>
      </c>
      <c r="AP1394">
        <v>1</v>
      </c>
      <c r="AQ1394">
        <v>2</v>
      </c>
      <c r="AR1394">
        <v>78.728987433879695</v>
      </c>
      <c r="AS1394">
        <v>4.0941047648345802E-2</v>
      </c>
      <c r="AT1394">
        <v>0.61038744995829497</v>
      </c>
      <c r="AU1394">
        <v>0.37944698340306998</v>
      </c>
      <c r="AV1394">
        <v>0.35712824476819</v>
      </c>
    </row>
    <row r="1395" spans="1:48" x14ac:dyDescent="0.25">
      <c r="A1395" t="s">
        <v>15280</v>
      </c>
      <c r="B1395" s="6">
        <v>44664</v>
      </c>
      <c r="C1395" t="s">
        <v>15281</v>
      </c>
      <c r="D1395" t="s">
        <v>446</v>
      </c>
      <c r="E1395">
        <v>393786251.19999999</v>
      </c>
      <c r="F1395">
        <v>410866729.80000001</v>
      </c>
      <c r="G1395">
        <v>0.152239490676845</v>
      </c>
      <c r="H1395">
        <v>6.4777779999999998</v>
      </c>
      <c r="I1395">
        <v>5.6272599999999997</v>
      </c>
      <c r="J1395">
        <v>3.6539090000000001</v>
      </c>
      <c r="K1395">
        <v>3.6539090000000001</v>
      </c>
      <c r="L1395">
        <v>96.574799999999996</v>
      </c>
      <c r="M1395">
        <v>97</v>
      </c>
      <c r="N1395">
        <v>5.6008519999999997</v>
      </c>
      <c r="O1395">
        <v>0.25820000000000798</v>
      </c>
      <c r="P1395">
        <v>-2.0723714078083701</v>
      </c>
      <c r="Q1395">
        <v>-6.3228416903917699</v>
      </c>
      <c r="R1395">
        <v>104.2375</v>
      </c>
      <c r="S1395">
        <v>104.84050000000001</v>
      </c>
      <c r="T1395">
        <v>104.2375</v>
      </c>
      <c r="U1395">
        <v>104.84050000000001</v>
      </c>
      <c r="V1395" t="s">
        <v>11987</v>
      </c>
      <c r="W1395" t="s">
        <v>8795</v>
      </c>
      <c r="X1395" t="s">
        <v>12944</v>
      </c>
      <c r="Y1395" t="s">
        <v>11989</v>
      </c>
      <c r="Z1395" t="s">
        <v>12267</v>
      </c>
      <c r="AA1395" t="s">
        <v>350</v>
      </c>
      <c r="AB1395" t="s">
        <v>11990</v>
      </c>
      <c r="AC1395">
        <v>104.33750000000001</v>
      </c>
      <c r="AD1395">
        <v>0.1</v>
      </c>
      <c r="AE1395" s="6">
        <v>43383</v>
      </c>
      <c r="AF1395" s="6">
        <v>47036</v>
      </c>
      <c r="AG1395" t="s">
        <v>1486</v>
      </c>
      <c r="AH1395">
        <v>6.4777779999999998</v>
      </c>
      <c r="AI1395">
        <v>5.6272595714583504</v>
      </c>
      <c r="AJ1395">
        <v>37.026282000000002</v>
      </c>
      <c r="AK1395">
        <v>3.6539092298722702</v>
      </c>
      <c r="AL1395">
        <v>97</v>
      </c>
      <c r="AM1395">
        <v>94</v>
      </c>
      <c r="AN1395">
        <v>4.5</v>
      </c>
      <c r="AO1395" t="s">
        <v>11991</v>
      </c>
      <c r="AP1395">
        <v>1</v>
      </c>
      <c r="AQ1395">
        <v>2</v>
      </c>
      <c r="AR1395">
        <v>78.728987433879695</v>
      </c>
      <c r="AS1395">
        <v>4.0941047648345802E-2</v>
      </c>
      <c r="AT1395">
        <v>0.61038744995829497</v>
      </c>
      <c r="AU1395">
        <v>0.37944698340306998</v>
      </c>
      <c r="AV1395">
        <v>0.35712824476819</v>
      </c>
    </row>
    <row r="1396" spans="1:48" x14ac:dyDescent="0.25">
      <c r="A1396" t="s">
        <v>15282</v>
      </c>
      <c r="B1396" s="6">
        <v>44664</v>
      </c>
      <c r="C1396" t="s">
        <v>15283</v>
      </c>
      <c r="D1396" t="s">
        <v>446</v>
      </c>
      <c r="E1396">
        <v>393786251.19999999</v>
      </c>
      <c r="F1396">
        <v>398664825.69999999</v>
      </c>
      <c r="G1396">
        <v>0.14771828822858099</v>
      </c>
      <c r="H1396">
        <v>1.477778</v>
      </c>
      <c r="I1396">
        <v>1.433079</v>
      </c>
      <c r="J1396">
        <v>2.9374959999999999</v>
      </c>
      <c r="K1396">
        <v>2.9374959999999999</v>
      </c>
      <c r="L1396">
        <v>94.751799999999903</v>
      </c>
      <c r="M1396">
        <v>88</v>
      </c>
      <c r="N1396">
        <v>1.427716</v>
      </c>
      <c r="O1396">
        <v>4.3900000000007801E-2</v>
      </c>
      <c r="P1396">
        <v>-0.553515388379344</v>
      </c>
      <c r="Q1396">
        <v>-2.4044353447560001</v>
      </c>
      <c r="R1396">
        <v>101.15</v>
      </c>
      <c r="S1396">
        <v>101.52500000000001</v>
      </c>
      <c r="T1396">
        <v>101.15</v>
      </c>
      <c r="U1396">
        <v>101.52500000000001</v>
      </c>
      <c r="V1396" t="s">
        <v>11987</v>
      </c>
      <c r="W1396" t="s">
        <v>8791</v>
      </c>
      <c r="X1396" t="s">
        <v>12944</v>
      </c>
      <c r="Y1396" t="s">
        <v>11989</v>
      </c>
      <c r="Z1396" t="s">
        <v>12267</v>
      </c>
      <c r="AA1396" t="s">
        <v>350</v>
      </c>
      <c r="AB1396" t="s">
        <v>11990</v>
      </c>
      <c r="AC1396">
        <v>101.238889</v>
      </c>
      <c r="AD1396">
        <v>8.8888999999999996E-2</v>
      </c>
      <c r="AE1396" s="6">
        <v>43383</v>
      </c>
      <c r="AF1396" s="6">
        <v>45209</v>
      </c>
      <c r="AG1396" t="s">
        <v>1486</v>
      </c>
      <c r="AH1396">
        <v>1.477778</v>
      </c>
      <c r="AI1396">
        <v>1.43307855565597</v>
      </c>
      <c r="AJ1396">
        <v>3.1916030000000002</v>
      </c>
      <c r="AK1396">
        <v>2.9374955493189301</v>
      </c>
      <c r="AL1396">
        <v>88</v>
      </c>
      <c r="AM1396">
        <v>54</v>
      </c>
      <c r="AN1396">
        <v>4</v>
      </c>
      <c r="AO1396" t="s">
        <v>11991</v>
      </c>
      <c r="AP1396">
        <v>1</v>
      </c>
      <c r="AQ1396">
        <v>2</v>
      </c>
      <c r="AR1396">
        <v>78.728987433879695</v>
      </c>
      <c r="AS1396">
        <v>4.0941047648345802E-2</v>
      </c>
      <c r="AT1396">
        <v>0.61038744995829497</v>
      </c>
      <c r="AU1396">
        <v>0.37944698340306998</v>
      </c>
      <c r="AV1396">
        <v>0.35712824476819</v>
      </c>
    </row>
    <row r="1397" spans="1:48" x14ac:dyDescent="0.25">
      <c r="A1397" t="s">
        <v>15284</v>
      </c>
      <c r="B1397" s="6">
        <v>44664</v>
      </c>
      <c r="C1397" t="s">
        <v>15285</v>
      </c>
      <c r="D1397" t="s">
        <v>212</v>
      </c>
      <c r="E1397">
        <v>295339688.39999998</v>
      </c>
      <c r="F1397">
        <v>291418233</v>
      </c>
      <c r="G1397">
        <v>0.10797993641714999</v>
      </c>
      <c r="H1397">
        <v>2.4555560000000001</v>
      </c>
      <c r="I1397">
        <v>2.363604</v>
      </c>
      <c r="J1397">
        <v>3.1465800000000002</v>
      </c>
      <c r="K1397">
        <v>3.1465800000000002</v>
      </c>
      <c r="L1397">
        <v>70.244699999999995</v>
      </c>
      <c r="M1397">
        <v>67</v>
      </c>
      <c r="N1397">
        <v>2.3508659999999999</v>
      </c>
      <c r="O1397">
        <v>0.12609999999999499</v>
      </c>
      <c r="P1397">
        <v>0.17201982627879001</v>
      </c>
      <c r="Q1397">
        <v>-2.9552229915825499</v>
      </c>
      <c r="R1397">
        <v>98.55</v>
      </c>
      <c r="S1397">
        <v>99.069000000000003</v>
      </c>
      <c r="T1397">
        <v>98.55</v>
      </c>
      <c r="U1397">
        <v>99.069000000000003</v>
      </c>
      <c r="V1397" t="s">
        <v>11987</v>
      </c>
      <c r="W1397" t="s">
        <v>8805</v>
      </c>
      <c r="X1397" t="s">
        <v>12944</v>
      </c>
      <c r="Y1397" t="s">
        <v>11989</v>
      </c>
      <c r="Z1397" t="s">
        <v>11839</v>
      </c>
      <c r="AA1397" t="s">
        <v>350</v>
      </c>
      <c r="AB1397" t="s">
        <v>11990</v>
      </c>
      <c r="AC1397">
        <v>98.672222000000005</v>
      </c>
      <c r="AD1397">
        <v>0.122222</v>
      </c>
      <c r="AE1397" s="6">
        <v>43740</v>
      </c>
      <c r="AF1397" s="6">
        <v>45567</v>
      </c>
      <c r="AG1397" t="s">
        <v>1494</v>
      </c>
      <c r="AH1397">
        <v>2.4555560000000001</v>
      </c>
      <c r="AI1397">
        <v>2.3636044392355999</v>
      </c>
      <c r="AJ1397">
        <v>6.765523</v>
      </c>
      <c r="AK1397">
        <v>3.1465796694705199</v>
      </c>
      <c r="AL1397">
        <v>67</v>
      </c>
      <c r="AM1397">
        <v>48</v>
      </c>
      <c r="AN1397">
        <v>2.75</v>
      </c>
      <c r="AO1397" t="s">
        <v>11991</v>
      </c>
      <c r="AP1397">
        <v>1</v>
      </c>
      <c r="AQ1397">
        <v>3</v>
      </c>
      <c r="AR1397">
        <v>40.438537226457797</v>
      </c>
      <c r="AS1397">
        <v>2.2225952215592301E-2</v>
      </c>
      <c r="AT1397">
        <v>-5.1184943443075698E-2</v>
      </c>
      <c r="AU1397">
        <v>3.9562141954703998E-2</v>
      </c>
      <c r="AV1397">
        <v>-0.500751678912422</v>
      </c>
    </row>
    <row r="1398" spans="1:48" x14ac:dyDescent="0.25">
      <c r="A1398" t="s">
        <v>15286</v>
      </c>
      <c r="B1398" s="6">
        <v>44664</v>
      </c>
      <c r="C1398" t="s">
        <v>15287</v>
      </c>
      <c r="D1398" t="s">
        <v>212</v>
      </c>
      <c r="E1398">
        <v>147669844.19999999</v>
      </c>
      <c r="F1398">
        <v>144760953.5</v>
      </c>
      <c r="G1398">
        <v>5.3638642981934798E-2</v>
      </c>
      <c r="H1398">
        <v>4.7805559999999998</v>
      </c>
      <c r="I1398">
        <v>4.4132699999999998</v>
      </c>
      <c r="J1398">
        <v>3.3658440000000001</v>
      </c>
      <c r="K1398">
        <v>3.3658440000000001</v>
      </c>
      <c r="L1398">
        <v>72.606099999999998</v>
      </c>
      <c r="M1398">
        <v>72</v>
      </c>
      <c r="N1398">
        <v>4.3910850000000003</v>
      </c>
      <c r="O1398">
        <v>0.224599999999997</v>
      </c>
      <c r="P1398">
        <v>-0.42506685358195601</v>
      </c>
      <c r="Q1398">
        <v>-5.2956264063906398</v>
      </c>
      <c r="R1398">
        <v>97.393749999999997</v>
      </c>
      <c r="S1398">
        <v>97.955749999999995</v>
      </c>
      <c r="T1398">
        <v>97.393749999999997</v>
      </c>
      <c r="U1398">
        <v>97.955749999999995</v>
      </c>
      <c r="V1398" t="s">
        <v>11987</v>
      </c>
      <c r="W1398" t="s">
        <v>8807</v>
      </c>
      <c r="X1398" t="s">
        <v>12944</v>
      </c>
      <c r="Y1398" t="s">
        <v>11989</v>
      </c>
      <c r="Z1398" t="s">
        <v>11839</v>
      </c>
      <c r="AA1398" t="s">
        <v>350</v>
      </c>
      <c r="AB1398" t="s">
        <v>11990</v>
      </c>
      <c r="AC1398">
        <v>98.030139000000005</v>
      </c>
      <c r="AD1398">
        <v>0.63638899999999998</v>
      </c>
      <c r="AE1398" s="6">
        <v>43859</v>
      </c>
      <c r="AF1398" s="6">
        <v>46416</v>
      </c>
      <c r="AG1398" t="s">
        <v>1494</v>
      </c>
      <c r="AH1398">
        <v>4.7805559999999998</v>
      </c>
      <c r="AI1398">
        <v>4.4132700593716301</v>
      </c>
      <c r="AJ1398">
        <v>22.560717</v>
      </c>
      <c r="AK1398">
        <v>3.3658437926009301</v>
      </c>
      <c r="AL1398">
        <v>72</v>
      </c>
      <c r="AM1398">
        <v>66</v>
      </c>
      <c r="AN1398">
        <v>2.9</v>
      </c>
      <c r="AO1398" t="s">
        <v>11991</v>
      </c>
      <c r="AP1398">
        <v>1</v>
      </c>
      <c r="AQ1398">
        <v>3</v>
      </c>
      <c r="AR1398">
        <v>40.438537226457797</v>
      </c>
      <c r="AS1398">
        <v>2.2225952215592301E-2</v>
      </c>
      <c r="AT1398">
        <v>-5.1184943443075698E-2</v>
      </c>
      <c r="AU1398">
        <v>3.9562141954703998E-2</v>
      </c>
      <c r="AV1398">
        <v>-0.500751678912422</v>
      </c>
    </row>
    <row r="1399" spans="1:48" x14ac:dyDescent="0.25">
      <c r="A1399" t="s">
        <v>15288</v>
      </c>
      <c r="B1399" s="6">
        <v>44664</v>
      </c>
      <c r="C1399" t="s">
        <v>15289</v>
      </c>
      <c r="D1399" t="s">
        <v>237</v>
      </c>
      <c r="E1399">
        <v>319951329</v>
      </c>
      <c r="F1399">
        <v>304033216.10000002</v>
      </c>
      <c r="G1399">
        <v>0.112654198064969</v>
      </c>
      <c r="H1399">
        <v>3.4138890000000002</v>
      </c>
      <c r="I1399">
        <v>3.2884380000000002</v>
      </c>
      <c r="J1399">
        <v>3.1800570000000001</v>
      </c>
      <c r="K1399">
        <v>3.1800570000000001</v>
      </c>
      <c r="L1399">
        <v>59.767400000000002</v>
      </c>
      <c r="M1399">
        <v>58</v>
      </c>
      <c r="N1399">
        <v>3.2693379999999999</v>
      </c>
      <c r="O1399">
        <v>-0.11109999999999701</v>
      </c>
      <c r="P1399">
        <v>-0.58309267637346396</v>
      </c>
      <c r="Q1399">
        <v>-3.9860407011219099</v>
      </c>
      <c r="R1399">
        <v>94.875</v>
      </c>
      <c r="S1399">
        <v>95.375</v>
      </c>
      <c r="T1399">
        <v>94.875</v>
      </c>
      <c r="U1399">
        <v>95.375</v>
      </c>
      <c r="V1399" t="s">
        <v>11987</v>
      </c>
      <c r="W1399" t="s">
        <v>8946</v>
      </c>
      <c r="X1399" t="s">
        <v>12944</v>
      </c>
      <c r="Y1399" t="s">
        <v>11989</v>
      </c>
      <c r="Z1399" t="s">
        <v>11839</v>
      </c>
      <c r="AA1399" t="s">
        <v>350</v>
      </c>
      <c r="AB1399" t="s">
        <v>11990</v>
      </c>
      <c r="AC1399">
        <v>95.024833000000001</v>
      </c>
      <c r="AD1399">
        <v>0.14983299999999999</v>
      </c>
      <c r="AE1399" s="6">
        <v>44091</v>
      </c>
      <c r="AF1399" s="6">
        <v>45917</v>
      </c>
      <c r="AG1399" t="s">
        <v>1560</v>
      </c>
      <c r="AH1399">
        <v>3.4138890000000002</v>
      </c>
      <c r="AI1399">
        <v>3.2884379062381202</v>
      </c>
      <c r="AJ1399">
        <v>12.683683</v>
      </c>
      <c r="AK1399">
        <v>3.1800567373428299</v>
      </c>
      <c r="AL1399">
        <v>58</v>
      </c>
      <c r="AM1399">
        <v>46</v>
      </c>
      <c r="AN1399">
        <v>1.74</v>
      </c>
      <c r="AO1399" t="s">
        <v>11991</v>
      </c>
      <c r="AP1399">
        <v>1</v>
      </c>
      <c r="AQ1399">
        <v>1</v>
      </c>
      <c r="AR1399">
        <v>66.068704851200593</v>
      </c>
      <c r="AS1399">
        <v>7.3272910173614002E-3</v>
      </c>
      <c r="AT1399">
        <v>5.3369679229206199E-2</v>
      </c>
      <c r="AU1399">
        <v>3.4292965612024703E-2</v>
      </c>
      <c r="AV1399">
        <v>6.1893025316634702</v>
      </c>
    </row>
    <row r="1400" spans="1:48" x14ac:dyDescent="0.25">
      <c r="A1400" t="s">
        <v>15290</v>
      </c>
      <c r="B1400" s="6">
        <v>44664</v>
      </c>
      <c r="C1400" t="s">
        <v>15291</v>
      </c>
      <c r="D1400" t="s">
        <v>237</v>
      </c>
      <c r="E1400">
        <v>319951329</v>
      </c>
      <c r="F1400">
        <v>298179556.10000002</v>
      </c>
      <c r="G1400">
        <v>0.110485226611926</v>
      </c>
      <c r="H1400">
        <v>8.4138889999999993</v>
      </c>
      <c r="I1400">
        <v>7.5240879999999999</v>
      </c>
      <c r="J1400">
        <v>3.2685300000000002</v>
      </c>
      <c r="K1400">
        <v>3.2685300000000002</v>
      </c>
      <c r="L1400">
        <v>57.124299999999899</v>
      </c>
      <c r="M1400">
        <v>57</v>
      </c>
      <c r="N1400">
        <v>7.4914069999999997</v>
      </c>
      <c r="O1400">
        <v>0.129500000000004</v>
      </c>
      <c r="P1400">
        <v>-1.58393719669273</v>
      </c>
      <c r="Q1400">
        <v>-6.5196313117457398</v>
      </c>
      <c r="R1400">
        <v>92.987499999999997</v>
      </c>
      <c r="S1400">
        <v>93.749499999999998</v>
      </c>
      <c r="T1400">
        <v>92.987499999999997</v>
      </c>
      <c r="U1400">
        <v>93.749499999999998</v>
      </c>
      <c r="V1400" t="s">
        <v>11987</v>
      </c>
      <c r="W1400" t="s">
        <v>8949</v>
      </c>
      <c r="X1400" t="s">
        <v>12944</v>
      </c>
      <c r="Y1400" t="s">
        <v>11989</v>
      </c>
      <c r="Z1400" t="s">
        <v>11839</v>
      </c>
      <c r="AA1400" t="s">
        <v>350</v>
      </c>
      <c r="AB1400" t="s">
        <v>11990</v>
      </c>
      <c r="AC1400">
        <v>93.195285999999996</v>
      </c>
      <c r="AD1400">
        <v>0.207786</v>
      </c>
      <c r="AE1400" s="6">
        <v>44091</v>
      </c>
      <c r="AF1400" s="6">
        <v>47743</v>
      </c>
      <c r="AG1400" t="s">
        <v>1560</v>
      </c>
      <c r="AH1400">
        <v>8.4138889999999993</v>
      </c>
      <c r="AI1400">
        <v>7.5240878186247997</v>
      </c>
      <c r="AJ1400">
        <v>64.084194999999994</v>
      </c>
      <c r="AK1400">
        <v>3.2685304135901001</v>
      </c>
      <c r="AL1400">
        <v>57</v>
      </c>
      <c r="AM1400">
        <v>54</v>
      </c>
      <c r="AN1400">
        <v>2.4129999999999998</v>
      </c>
      <c r="AO1400" t="s">
        <v>11991</v>
      </c>
      <c r="AP1400">
        <v>1</v>
      </c>
      <c r="AQ1400">
        <v>1</v>
      </c>
      <c r="AR1400">
        <v>66.068704851200593</v>
      </c>
      <c r="AS1400">
        <v>7.3272910173614002E-3</v>
      </c>
      <c r="AT1400">
        <v>5.3369679229206199E-2</v>
      </c>
      <c r="AU1400">
        <v>3.4292965612024703E-2</v>
      </c>
      <c r="AV1400">
        <v>6.1893025316634702</v>
      </c>
    </row>
    <row r="1401" spans="1:48" x14ac:dyDescent="0.25">
      <c r="A1401" t="s">
        <v>15292</v>
      </c>
      <c r="B1401" s="6">
        <v>44664</v>
      </c>
      <c r="C1401" t="s">
        <v>15293</v>
      </c>
      <c r="D1401" t="s">
        <v>237</v>
      </c>
      <c r="E1401">
        <v>393786251.19999999</v>
      </c>
      <c r="F1401">
        <v>397119541.60000002</v>
      </c>
      <c r="G1401">
        <v>0.14714571016017</v>
      </c>
      <c r="H1401">
        <v>0.97222200000000003</v>
      </c>
      <c r="I1401">
        <v>0.95926999999999996</v>
      </c>
      <c r="J1401">
        <v>2.1662370000000002</v>
      </c>
      <c r="K1401">
        <v>2.1662370000000002</v>
      </c>
      <c r="L1401">
        <v>52.768099999999997</v>
      </c>
      <c r="M1401">
        <v>50</v>
      </c>
      <c r="N1401">
        <v>0.95339499999999999</v>
      </c>
      <c r="O1401">
        <v>8.7900000000007403E-2</v>
      </c>
      <c r="P1401">
        <v>-3.7087605698526899E-2</v>
      </c>
      <c r="Q1401">
        <v>-1.18699702765634</v>
      </c>
      <c r="R1401">
        <v>100.75</v>
      </c>
      <c r="S1401">
        <v>101.25</v>
      </c>
      <c r="T1401">
        <v>100.75</v>
      </c>
      <c r="U1401">
        <v>101.25</v>
      </c>
      <c r="V1401" t="s">
        <v>11987</v>
      </c>
      <c r="W1401" t="s">
        <v>8938</v>
      </c>
      <c r="X1401" t="s">
        <v>12944</v>
      </c>
      <c r="Y1401" t="s">
        <v>11989</v>
      </c>
      <c r="Z1401" t="s">
        <v>12267</v>
      </c>
      <c r="AA1401" t="s">
        <v>350</v>
      </c>
      <c r="AB1401" t="s">
        <v>11990</v>
      </c>
      <c r="AC1401">
        <v>100.84647200000001</v>
      </c>
      <c r="AD1401">
        <v>9.6472000000000002E-2</v>
      </c>
      <c r="AE1401" s="6">
        <v>41372</v>
      </c>
      <c r="AF1401" s="6">
        <v>45024</v>
      </c>
      <c r="AG1401" t="s">
        <v>1560</v>
      </c>
      <c r="AH1401">
        <v>0.97222200000000003</v>
      </c>
      <c r="AI1401">
        <v>0.95927018746762005</v>
      </c>
      <c r="AJ1401">
        <v>1.861991</v>
      </c>
      <c r="AK1401">
        <v>2.16623702017203</v>
      </c>
      <c r="AL1401">
        <v>50</v>
      </c>
      <c r="AM1401">
        <v>10</v>
      </c>
      <c r="AN1401">
        <v>3.4729999999999999</v>
      </c>
      <c r="AO1401" t="s">
        <v>11991</v>
      </c>
      <c r="AP1401">
        <v>1</v>
      </c>
      <c r="AQ1401">
        <v>2</v>
      </c>
      <c r="AR1401">
        <v>66.068704851200593</v>
      </c>
      <c r="AS1401">
        <v>7.3272910173614002E-3</v>
      </c>
      <c r="AT1401">
        <v>5.3369679229206199E-2</v>
      </c>
      <c r="AU1401">
        <v>3.4292965612024703E-2</v>
      </c>
      <c r="AV1401">
        <v>6.1893025316634702</v>
      </c>
    </row>
    <row r="1402" spans="1:48" x14ac:dyDescent="0.25">
      <c r="A1402" t="s">
        <v>15294</v>
      </c>
      <c r="B1402" s="6">
        <v>44664</v>
      </c>
      <c r="C1402" t="s">
        <v>15295</v>
      </c>
      <c r="D1402" t="s">
        <v>237</v>
      </c>
      <c r="E1402">
        <v>590679376</v>
      </c>
      <c r="F1402">
        <v>601081895.5</v>
      </c>
      <c r="G1402">
        <v>0.222720398059679</v>
      </c>
      <c r="H1402">
        <v>1.9722219999999999</v>
      </c>
      <c r="I1402">
        <v>1.8970290000000001</v>
      </c>
      <c r="J1402">
        <v>2.741215</v>
      </c>
      <c r="K1402">
        <v>2.741215</v>
      </c>
      <c r="L1402">
        <v>41.699300000000001</v>
      </c>
      <c r="M1402">
        <v>42</v>
      </c>
      <c r="N1402">
        <v>1.888757</v>
      </c>
      <c r="O1402">
        <v>4.3700000000002001E-2</v>
      </c>
      <c r="P1402">
        <v>0.30032069955991902</v>
      </c>
      <c r="Q1402">
        <v>-2.72610342411885</v>
      </c>
      <c r="R1402">
        <v>101.65</v>
      </c>
      <c r="S1402">
        <v>102.4</v>
      </c>
      <c r="T1402">
        <v>101.65</v>
      </c>
      <c r="U1402">
        <v>102.4</v>
      </c>
      <c r="V1402" t="s">
        <v>11987</v>
      </c>
      <c r="W1402" t="s">
        <v>8944</v>
      </c>
      <c r="X1402" t="s">
        <v>12944</v>
      </c>
      <c r="Y1402" t="s">
        <v>11989</v>
      </c>
      <c r="Z1402" t="s">
        <v>12267</v>
      </c>
      <c r="AA1402" t="s">
        <v>350</v>
      </c>
      <c r="AB1402" t="s">
        <v>11990</v>
      </c>
      <c r="AC1402">
        <v>101.761111</v>
      </c>
      <c r="AD1402">
        <v>0.111111</v>
      </c>
      <c r="AE1402" s="6">
        <v>41737</v>
      </c>
      <c r="AF1402" s="6">
        <v>45390</v>
      </c>
      <c r="AG1402" t="s">
        <v>1560</v>
      </c>
      <c r="AH1402">
        <v>1.9722219999999999</v>
      </c>
      <c r="AI1402">
        <v>1.89702852530989</v>
      </c>
      <c r="AJ1402">
        <v>4.6365059999999998</v>
      </c>
      <c r="AK1402">
        <v>2.7412153283879399</v>
      </c>
      <c r="AL1402">
        <v>42</v>
      </c>
      <c r="AM1402">
        <v>15</v>
      </c>
      <c r="AN1402">
        <v>4</v>
      </c>
      <c r="AO1402" t="s">
        <v>11991</v>
      </c>
      <c r="AP1402">
        <v>1</v>
      </c>
      <c r="AQ1402">
        <v>2</v>
      </c>
      <c r="AR1402">
        <v>66.068704851200593</v>
      </c>
      <c r="AS1402">
        <v>7.3272910173614002E-3</v>
      </c>
      <c r="AT1402">
        <v>5.3369679229206199E-2</v>
      </c>
      <c r="AU1402">
        <v>3.4292965612024703E-2</v>
      </c>
      <c r="AV1402">
        <v>6.1893025316634702</v>
      </c>
    </row>
    <row r="1403" spans="1:48" x14ac:dyDescent="0.25">
      <c r="A1403" t="s">
        <v>15296</v>
      </c>
      <c r="B1403" s="6">
        <v>44664</v>
      </c>
      <c r="C1403" t="s">
        <v>15297</v>
      </c>
      <c r="D1403" t="s">
        <v>237</v>
      </c>
      <c r="E1403">
        <v>315029000.80000001</v>
      </c>
      <c r="F1403">
        <v>324164684.30000001</v>
      </c>
      <c r="G1403">
        <v>0.1201135620134</v>
      </c>
      <c r="H1403">
        <v>1.7749999999999999</v>
      </c>
      <c r="I1403">
        <v>1.69808</v>
      </c>
      <c r="J1403">
        <v>2.795461</v>
      </c>
      <c r="K1403">
        <v>2.795461</v>
      </c>
      <c r="L1403">
        <v>60.4560999999999</v>
      </c>
      <c r="M1403">
        <v>56</v>
      </c>
      <c r="N1403">
        <v>1.690879</v>
      </c>
      <c r="O1403">
        <v>0.37640000000001</v>
      </c>
      <c r="P1403">
        <v>0.23298998120755399</v>
      </c>
      <c r="Q1403">
        <v>-2.51139012672563</v>
      </c>
      <c r="R1403">
        <v>101.95</v>
      </c>
      <c r="S1403">
        <v>102.45</v>
      </c>
      <c r="T1403">
        <v>101.95</v>
      </c>
      <c r="U1403">
        <v>102.45</v>
      </c>
      <c r="V1403" t="s">
        <v>11987</v>
      </c>
      <c r="W1403" t="s">
        <v>8940</v>
      </c>
      <c r="X1403" t="s">
        <v>12944</v>
      </c>
      <c r="Y1403" t="s">
        <v>11989</v>
      </c>
      <c r="Z1403" t="s">
        <v>11839</v>
      </c>
      <c r="AA1403" t="s">
        <v>350</v>
      </c>
      <c r="AB1403" t="s">
        <v>11990</v>
      </c>
      <c r="AC1403">
        <v>102.89995</v>
      </c>
      <c r="AD1403">
        <v>0.94994999999999996</v>
      </c>
      <c r="AE1403" s="6">
        <v>43370</v>
      </c>
      <c r="AF1403" s="6">
        <v>45318</v>
      </c>
      <c r="AG1403" t="s">
        <v>1560</v>
      </c>
      <c r="AH1403">
        <v>1.7749999999999999</v>
      </c>
      <c r="AI1403">
        <v>1.6980796423140101</v>
      </c>
      <c r="AJ1403">
        <v>3.9652820000000002</v>
      </c>
      <c r="AK1403">
        <v>2.7954609762204501</v>
      </c>
      <c r="AL1403">
        <v>56</v>
      </c>
      <c r="AM1403">
        <v>26</v>
      </c>
      <c r="AN1403">
        <v>4.2220000000000004</v>
      </c>
      <c r="AO1403" t="s">
        <v>11991</v>
      </c>
      <c r="AP1403">
        <v>1</v>
      </c>
      <c r="AQ1403">
        <v>2</v>
      </c>
      <c r="AR1403">
        <v>66.068704851200593</v>
      </c>
      <c r="AS1403">
        <v>7.3272910173614002E-3</v>
      </c>
      <c r="AT1403">
        <v>5.3369679229206199E-2</v>
      </c>
      <c r="AU1403">
        <v>3.4292965612024703E-2</v>
      </c>
      <c r="AV1403">
        <v>6.1893025316634702</v>
      </c>
    </row>
    <row r="1404" spans="1:48" x14ac:dyDescent="0.25">
      <c r="A1404" t="s">
        <v>15298</v>
      </c>
      <c r="B1404" s="6">
        <v>44664</v>
      </c>
      <c r="C1404" t="s">
        <v>15299</v>
      </c>
      <c r="D1404" t="s">
        <v>237</v>
      </c>
      <c r="E1404">
        <v>472543500.80000001</v>
      </c>
      <c r="F1404">
        <v>509196375.19999999</v>
      </c>
      <c r="G1404">
        <v>0.188673823384503</v>
      </c>
      <c r="H1404">
        <v>6.4416669999999998</v>
      </c>
      <c r="I1404">
        <v>5.5830989999999998</v>
      </c>
      <c r="J1404">
        <v>3.2940680000000002</v>
      </c>
      <c r="K1404">
        <v>3.2940680000000002</v>
      </c>
      <c r="L1404">
        <v>60.686399999999999</v>
      </c>
      <c r="M1404">
        <v>61</v>
      </c>
      <c r="N1404">
        <v>5.5567200000000003</v>
      </c>
      <c r="O1404">
        <v>-0.88899999999999502</v>
      </c>
      <c r="P1404">
        <v>-2.3430164275786902</v>
      </c>
      <c r="Q1404">
        <v>-5.5258778283484498</v>
      </c>
      <c r="R1404">
        <v>107.48099999999999</v>
      </c>
      <c r="S1404">
        <v>108.23099999999999</v>
      </c>
      <c r="T1404">
        <v>107.48099999999999</v>
      </c>
      <c r="U1404">
        <v>108.23099999999999</v>
      </c>
      <c r="V1404" t="s">
        <v>11987</v>
      </c>
      <c r="W1404" t="s">
        <v>8947</v>
      </c>
      <c r="X1404" t="s">
        <v>12944</v>
      </c>
      <c r="Y1404" t="s">
        <v>11989</v>
      </c>
      <c r="Z1404" t="s">
        <v>11839</v>
      </c>
      <c r="AA1404" t="s">
        <v>350</v>
      </c>
      <c r="AB1404" t="s">
        <v>11990</v>
      </c>
      <c r="AC1404">
        <v>107.756508</v>
      </c>
      <c r="AD1404">
        <v>0.27550799999999998</v>
      </c>
      <c r="AE1404" s="6">
        <v>43370</v>
      </c>
      <c r="AF1404" s="6">
        <v>47023</v>
      </c>
      <c r="AG1404" t="s">
        <v>1560</v>
      </c>
      <c r="AH1404">
        <v>6.4416669999999998</v>
      </c>
      <c r="AI1404">
        <v>5.5830987749002601</v>
      </c>
      <c r="AJ1404">
        <v>36.568933000000001</v>
      </c>
      <c r="AK1404">
        <v>3.2940675705741498</v>
      </c>
      <c r="AL1404">
        <v>61</v>
      </c>
      <c r="AM1404">
        <v>58</v>
      </c>
      <c r="AN1404">
        <v>4.7229999999999999</v>
      </c>
      <c r="AO1404" t="s">
        <v>11991</v>
      </c>
      <c r="AP1404">
        <v>1</v>
      </c>
      <c r="AQ1404">
        <v>2</v>
      </c>
      <c r="AR1404">
        <v>66.068704851200593</v>
      </c>
      <c r="AS1404">
        <v>7.3272910173614002E-3</v>
      </c>
      <c r="AT1404">
        <v>5.3369679229206199E-2</v>
      </c>
      <c r="AU1404">
        <v>3.4292965612024703E-2</v>
      </c>
      <c r="AV1404">
        <v>6.1893025316634702</v>
      </c>
    </row>
    <row r="1405" spans="1:48" x14ac:dyDescent="0.25">
      <c r="A1405" t="s">
        <v>15300</v>
      </c>
      <c r="B1405" s="6">
        <v>44664</v>
      </c>
      <c r="C1405" t="s">
        <v>15301</v>
      </c>
      <c r="D1405" t="s">
        <v>237</v>
      </c>
      <c r="E1405">
        <v>393786251.19999999</v>
      </c>
      <c r="F1405">
        <v>426087663.19999999</v>
      </c>
      <c r="G1405">
        <v>0.15787934168002599</v>
      </c>
      <c r="H1405">
        <v>21.972221999999999</v>
      </c>
      <c r="I1405">
        <v>13.191910999999999</v>
      </c>
      <c r="J1405">
        <v>4.8223070000000003</v>
      </c>
      <c r="K1405">
        <v>4.8223070000000003</v>
      </c>
      <c r="L1405">
        <v>188.22149999999999</v>
      </c>
      <c r="M1405">
        <v>189</v>
      </c>
      <c r="N1405">
        <v>12.969855000000001</v>
      </c>
      <c r="O1405">
        <v>0.31740000000000101</v>
      </c>
      <c r="P1405">
        <v>-3.3537936214171502</v>
      </c>
      <c r="Q1405">
        <v>-15.143739637644501</v>
      </c>
      <c r="R1405">
        <v>108.05</v>
      </c>
      <c r="S1405">
        <v>109.119</v>
      </c>
      <c r="T1405">
        <v>108.05</v>
      </c>
      <c r="U1405">
        <v>109.119</v>
      </c>
      <c r="V1405" t="s">
        <v>11987</v>
      </c>
      <c r="W1405" t="s">
        <v>8957</v>
      </c>
      <c r="X1405" t="s">
        <v>12944</v>
      </c>
      <c r="Y1405" t="s">
        <v>11989</v>
      </c>
      <c r="Z1405" t="s">
        <v>12267</v>
      </c>
      <c r="AA1405" t="s">
        <v>350</v>
      </c>
      <c r="AB1405" t="s">
        <v>11990</v>
      </c>
      <c r="AC1405">
        <v>108.202778</v>
      </c>
      <c r="AD1405">
        <v>0.152778</v>
      </c>
      <c r="AE1405" s="6">
        <v>41737</v>
      </c>
      <c r="AF1405" s="6">
        <v>52695</v>
      </c>
      <c r="AG1405" t="s">
        <v>1560</v>
      </c>
      <c r="AH1405">
        <v>21.972221999999999</v>
      </c>
      <c r="AI1405">
        <v>13.1919110005789</v>
      </c>
      <c r="AJ1405">
        <v>238.862618</v>
      </c>
      <c r="AK1405">
        <v>4.8223074998481801</v>
      </c>
      <c r="AL1405">
        <v>189</v>
      </c>
      <c r="AM1405">
        <v>226</v>
      </c>
      <c r="AN1405">
        <v>5.5</v>
      </c>
      <c r="AO1405" t="s">
        <v>11991</v>
      </c>
      <c r="AP1405">
        <v>1</v>
      </c>
      <c r="AQ1405">
        <v>2</v>
      </c>
      <c r="AR1405">
        <v>66.068704851200593</v>
      </c>
      <c r="AS1405">
        <v>7.3272910173614002E-3</v>
      </c>
      <c r="AT1405">
        <v>5.3369679229206199E-2</v>
      </c>
      <c r="AU1405">
        <v>3.4292965612024703E-2</v>
      </c>
      <c r="AV1405">
        <v>6.1893025316634702</v>
      </c>
    </row>
    <row r="1406" spans="1:48" x14ac:dyDescent="0.25">
      <c r="A1406" t="s">
        <v>15302</v>
      </c>
      <c r="B1406" s="6">
        <v>44664</v>
      </c>
      <c r="C1406" t="s">
        <v>15303</v>
      </c>
      <c r="D1406" t="s">
        <v>237</v>
      </c>
      <c r="E1406">
        <v>393786251.19999999</v>
      </c>
      <c r="F1406">
        <v>407334687.69999999</v>
      </c>
      <c r="G1406">
        <v>0.15093075414658799</v>
      </c>
      <c r="H1406">
        <v>20.972221999999999</v>
      </c>
      <c r="I1406">
        <v>13.160897</v>
      </c>
      <c r="J1406">
        <v>4.6938469999999999</v>
      </c>
      <c r="K1406">
        <v>4.6938469999999999</v>
      </c>
      <c r="L1406">
        <v>173.60549999999901</v>
      </c>
      <c r="M1406">
        <v>175</v>
      </c>
      <c r="N1406">
        <v>12.929154</v>
      </c>
      <c r="O1406">
        <v>0.75490000000000201</v>
      </c>
      <c r="P1406">
        <v>-3.8414729010731601</v>
      </c>
      <c r="Q1406">
        <v>-14.397268174699301</v>
      </c>
      <c r="R1406">
        <v>103.3</v>
      </c>
      <c r="S1406">
        <v>104.851</v>
      </c>
      <c r="T1406">
        <v>103.3</v>
      </c>
      <c r="U1406">
        <v>104.851</v>
      </c>
      <c r="V1406" t="s">
        <v>11987</v>
      </c>
      <c r="W1406" t="s">
        <v>8953</v>
      </c>
      <c r="X1406" t="s">
        <v>12944</v>
      </c>
      <c r="Y1406" t="s">
        <v>11989</v>
      </c>
      <c r="Z1406" t="s">
        <v>12267</v>
      </c>
      <c r="AA1406" t="s">
        <v>350</v>
      </c>
      <c r="AB1406" t="s">
        <v>11990</v>
      </c>
      <c r="AC1406">
        <v>103.440556</v>
      </c>
      <c r="AD1406">
        <v>0.14055599999999999</v>
      </c>
      <c r="AE1406" s="6">
        <v>41372</v>
      </c>
      <c r="AF1406" s="6">
        <v>52329</v>
      </c>
      <c r="AG1406" t="s">
        <v>1560</v>
      </c>
      <c r="AH1406">
        <v>20.972221999999999</v>
      </c>
      <c r="AI1406">
        <v>13.160897361356399</v>
      </c>
      <c r="AJ1406">
        <v>232.660068</v>
      </c>
      <c r="AK1406">
        <v>4.6938470085848598</v>
      </c>
      <c r="AL1406">
        <v>175</v>
      </c>
      <c r="AM1406">
        <v>214</v>
      </c>
      <c r="AN1406">
        <v>5.0599999999999996</v>
      </c>
      <c r="AO1406" t="s">
        <v>11991</v>
      </c>
      <c r="AP1406">
        <v>1</v>
      </c>
      <c r="AQ1406">
        <v>2</v>
      </c>
      <c r="AR1406">
        <v>66.068704851200593</v>
      </c>
      <c r="AS1406">
        <v>7.3272910173614002E-3</v>
      </c>
      <c r="AT1406">
        <v>5.3369679229206199E-2</v>
      </c>
      <c r="AU1406">
        <v>3.4292965612024703E-2</v>
      </c>
      <c r="AV1406">
        <v>6.1893025316634702</v>
      </c>
    </row>
    <row r="1407" spans="1:48" x14ac:dyDescent="0.25">
      <c r="A1407" t="s">
        <v>22558</v>
      </c>
      <c r="B1407" s="6">
        <v>44664</v>
      </c>
      <c r="C1407" t="s">
        <v>22559</v>
      </c>
      <c r="D1407" t="s">
        <v>373</v>
      </c>
      <c r="E1407">
        <v>246116406.80000001</v>
      </c>
      <c r="F1407">
        <v>256053014.59999999</v>
      </c>
      <c r="G1407">
        <v>9.4875972428011601E-2</v>
      </c>
      <c r="H1407">
        <v>7.0694439999999998</v>
      </c>
      <c r="I1407">
        <v>6.0836379999999997</v>
      </c>
      <c r="J1407">
        <v>3.3895710000000001</v>
      </c>
      <c r="K1407">
        <v>3.3895710000000001</v>
      </c>
      <c r="L1407">
        <v>68.780199999999994</v>
      </c>
      <c r="M1407">
        <v>69</v>
      </c>
      <c r="N1407">
        <v>6.0568850000000003</v>
      </c>
      <c r="O1407">
        <v>7.1599999999993794E-2</v>
      </c>
      <c r="P1407">
        <v>-1.45511998815099</v>
      </c>
      <c r="Q1407">
        <v>-5.9080050109156499</v>
      </c>
      <c r="R1407">
        <v>102.3625</v>
      </c>
      <c r="S1407">
        <v>103.12050000000001</v>
      </c>
      <c r="T1407">
        <v>102.3625</v>
      </c>
      <c r="U1407">
        <v>103.12050000000001</v>
      </c>
      <c r="V1407" t="s">
        <v>11987</v>
      </c>
      <c r="W1407" t="s">
        <v>11591</v>
      </c>
      <c r="X1407" t="s">
        <v>12944</v>
      </c>
      <c r="Y1407" t="s">
        <v>11989</v>
      </c>
      <c r="Z1407" t="s">
        <v>12267</v>
      </c>
      <c r="AA1407" t="s">
        <v>350</v>
      </c>
      <c r="AB1407" t="s">
        <v>11990</v>
      </c>
      <c r="AC1407">
        <v>104.037361</v>
      </c>
      <c r="AD1407">
        <v>1.6748609999999999</v>
      </c>
      <c r="AE1407" s="6">
        <v>43598</v>
      </c>
      <c r="AF1407" s="6">
        <v>47251</v>
      </c>
      <c r="AG1407" t="s">
        <v>2285</v>
      </c>
      <c r="AH1407">
        <v>7.0694439999999998</v>
      </c>
      <c r="AI1407">
        <v>6.0836378232354997</v>
      </c>
      <c r="AJ1407">
        <v>43.552416999999998</v>
      </c>
      <c r="AK1407">
        <v>3.3895712090724501</v>
      </c>
      <c r="AL1407">
        <v>69</v>
      </c>
      <c r="AM1407">
        <v>67</v>
      </c>
      <c r="AN1407">
        <v>3.89</v>
      </c>
      <c r="AO1407" t="s">
        <v>11991</v>
      </c>
      <c r="AP1407">
        <v>1</v>
      </c>
      <c r="AQ1407">
        <v>4</v>
      </c>
      <c r="AR1407">
        <v>25.847467200501701</v>
      </c>
      <c r="AS1407">
        <v>2.8177956254179199E-2</v>
      </c>
      <c r="AT1407">
        <v>0.97629767944065904</v>
      </c>
      <c r="AU1407">
        <v>0.39745632497043398</v>
      </c>
      <c r="AV1407">
        <v>10.468648102003501</v>
      </c>
    </row>
    <row r="1408" spans="1:48" x14ac:dyDescent="0.25">
      <c r="A1408" t="s">
        <v>21705</v>
      </c>
      <c r="B1408" s="6">
        <v>44664</v>
      </c>
      <c r="C1408" t="s">
        <v>21706</v>
      </c>
      <c r="D1408" t="s">
        <v>643</v>
      </c>
      <c r="E1408">
        <v>362012808.80000001</v>
      </c>
      <c r="F1408">
        <v>339464388.5</v>
      </c>
      <c r="G1408">
        <v>0.125782600177233</v>
      </c>
      <c r="H1408">
        <v>6.7527780000000002</v>
      </c>
      <c r="I1408">
        <v>5.9074340000000003</v>
      </c>
      <c r="J1408">
        <v>4.5009690000000004</v>
      </c>
      <c r="K1408">
        <v>4.5009690000000004</v>
      </c>
      <c r="L1408">
        <v>180.55199999999999</v>
      </c>
      <c r="M1408">
        <v>180</v>
      </c>
      <c r="N1408">
        <v>5.8782730000000001</v>
      </c>
      <c r="O1408">
        <v>0.115799999999999</v>
      </c>
      <c r="P1408">
        <v>-1.45731200491348</v>
      </c>
      <c r="Q1408">
        <v>-4.7216429999999896</v>
      </c>
      <c r="R1408">
        <v>92.936999999999998</v>
      </c>
      <c r="S1408">
        <v>93.501000000000005</v>
      </c>
      <c r="T1408">
        <v>92.936999999999998</v>
      </c>
      <c r="U1408">
        <v>93.501000000000005</v>
      </c>
      <c r="V1408" t="s">
        <v>11987</v>
      </c>
      <c r="W1408" t="s">
        <v>20931</v>
      </c>
      <c r="X1408" t="s">
        <v>15306</v>
      </c>
      <c r="Y1408" t="s">
        <v>625</v>
      </c>
      <c r="Z1408" t="s">
        <v>11839</v>
      </c>
      <c r="AA1408" t="s">
        <v>11839</v>
      </c>
      <c r="AB1408" t="s">
        <v>12045</v>
      </c>
      <c r="AC1408">
        <v>93.771375000000006</v>
      </c>
      <c r="AD1408">
        <v>0.83437499999999998</v>
      </c>
      <c r="AE1408" s="6">
        <v>44580</v>
      </c>
      <c r="AF1408" s="6">
        <v>47137</v>
      </c>
      <c r="AG1408" t="s">
        <v>1637</v>
      </c>
      <c r="AH1408">
        <v>6.7527780000000002</v>
      </c>
      <c r="AI1408">
        <v>5.9074342684279797</v>
      </c>
      <c r="AJ1408">
        <v>40.538615999999998</v>
      </c>
      <c r="AK1408">
        <v>4.5009692032722297</v>
      </c>
      <c r="AL1408">
        <v>180</v>
      </c>
      <c r="AM1408">
        <v>179</v>
      </c>
      <c r="AN1408">
        <v>3.375</v>
      </c>
      <c r="AO1408" t="s">
        <v>11991</v>
      </c>
      <c r="AP1408">
        <v>1</v>
      </c>
      <c r="AQ1408">
        <v>2</v>
      </c>
      <c r="AR1408">
        <v>64.422424998111595</v>
      </c>
      <c r="AS1408">
        <v>-4.5196327106196997E-2</v>
      </c>
      <c r="AT1408">
        <v>0.97801465724911896</v>
      </c>
      <c r="AU1408">
        <v>0.28557256181250001</v>
      </c>
      <c r="AV1408">
        <v>6.5622403794135096</v>
      </c>
    </row>
    <row r="1409" spans="1:48" x14ac:dyDescent="0.25">
      <c r="A1409" t="s">
        <v>15304</v>
      </c>
      <c r="B1409" s="6">
        <v>44664</v>
      </c>
      <c r="C1409" t="s">
        <v>15305</v>
      </c>
      <c r="D1409" t="s">
        <v>643</v>
      </c>
      <c r="E1409">
        <v>301677340.80000001</v>
      </c>
      <c r="F1409">
        <v>292652159.30000001</v>
      </c>
      <c r="G1409">
        <v>0.108437146277243</v>
      </c>
      <c r="H1409">
        <v>4.2555560000000003</v>
      </c>
      <c r="I1409">
        <v>3.937954</v>
      </c>
      <c r="J1409">
        <v>3.706931</v>
      </c>
      <c r="K1409">
        <v>3.706931</v>
      </c>
      <c r="L1409">
        <v>108.9198</v>
      </c>
      <c r="M1409">
        <v>108</v>
      </c>
      <c r="N1409">
        <v>3.9196430000000002</v>
      </c>
      <c r="O1409">
        <v>4.8800000000004298E-2</v>
      </c>
      <c r="P1409">
        <v>0.82908386860292005</v>
      </c>
      <c r="Q1409">
        <v>-4.4911036521993797</v>
      </c>
      <c r="R1409">
        <v>96.275000000000006</v>
      </c>
      <c r="S1409">
        <v>97.236999999999995</v>
      </c>
      <c r="T1409">
        <v>96.275000000000006</v>
      </c>
      <c r="U1409">
        <v>97.236999999999995</v>
      </c>
      <c r="V1409" t="s">
        <v>11987</v>
      </c>
      <c r="W1409" t="s">
        <v>3878</v>
      </c>
      <c r="X1409" t="s">
        <v>15306</v>
      </c>
      <c r="Y1409" t="s">
        <v>625</v>
      </c>
      <c r="Z1409" t="s">
        <v>11839</v>
      </c>
      <c r="AA1409" t="s">
        <v>11839</v>
      </c>
      <c r="AB1409" t="s">
        <v>12045</v>
      </c>
      <c r="AC1409">
        <v>97.008332999999993</v>
      </c>
      <c r="AD1409">
        <v>0.73333300000000001</v>
      </c>
      <c r="AE1409" s="6">
        <v>44216</v>
      </c>
      <c r="AF1409" s="6">
        <v>46223</v>
      </c>
      <c r="AG1409" t="s">
        <v>1637</v>
      </c>
      <c r="AH1409">
        <v>4.2555560000000003</v>
      </c>
      <c r="AI1409">
        <v>3.9379542097570299</v>
      </c>
      <c r="AJ1409">
        <v>18.166706999999999</v>
      </c>
      <c r="AK1409">
        <v>3.7069306911650202</v>
      </c>
      <c r="AL1409">
        <v>108</v>
      </c>
      <c r="AM1409">
        <v>100</v>
      </c>
      <c r="AN1409">
        <v>3</v>
      </c>
      <c r="AO1409" t="s">
        <v>11991</v>
      </c>
      <c r="AP1409">
        <v>1</v>
      </c>
      <c r="AQ1409">
        <v>2</v>
      </c>
      <c r="AR1409">
        <v>64.422424998111595</v>
      </c>
      <c r="AS1409">
        <v>-4.5196327106196997E-2</v>
      </c>
      <c r="AT1409">
        <v>0.97801465724911896</v>
      </c>
      <c r="AU1409">
        <v>0.28557256181250001</v>
      </c>
      <c r="AV1409">
        <v>7.9503919493262503</v>
      </c>
    </row>
    <row r="1410" spans="1:48" x14ac:dyDescent="0.25">
      <c r="A1410" t="s">
        <v>15307</v>
      </c>
      <c r="B1410" s="6">
        <v>44664</v>
      </c>
      <c r="C1410" t="s">
        <v>15308</v>
      </c>
      <c r="D1410" t="s">
        <v>212</v>
      </c>
      <c r="E1410">
        <v>301677340.80000001</v>
      </c>
      <c r="F1410">
        <v>278888384.10000002</v>
      </c>
      <c r="G1410">
        <v>0.10333721974650199</v>
      </c>
      <c r="H1410">
        <v>3.7583329999999999</v>
      </c>
      <c r="I1410">
        <v>3.5824630000000002</v>
      </c>
      <c r="J1410">
        <v>3.9592309999999999</v>
      </c>
      <c r="K1410">
        <v>3.9592309999999999</v>
      </c>
      <c r="L1410">
        <v>136.2381</v>
      </c>
      <c r="M1410">
        <v>134</v>
      </c>
      <c r="N1410">
        <v>3.561312</v>
      </c>
      <c r="O1410">
        <v>3.8399999999993897E-2</v>
      </c>
      <c r="P1410">
        <v>2.0619317854531E-2</v>
      </c>
      <c r="Q1410">
        <v>-5.6732562978961498</v>
      </c>
      <c r="R1410">
        <v>92.022999999999996</v>
      </c>
      <c r="S1410">
        <v>92.352999999999994</v>
      </c>
      <c r="T1410">
        <v>92.022999999999996</v>
      </c>
      <c r="U1410">
        <v>92.352999999999994</v>
      </c>
      <c r="V1410" t="s">
        <v>11987</v>
      </c>
      <c r="W1410" t="s">
        <v>4953</v>
      </c>
      <c r="X1410" t="s">
        <v>15306</v>
      </c>
      <c r="Y1410" t="s">
        <v>625</v>
      </c>
      <c r="Z1410" t="s">
        <v>12267</v>
      </c>
      <c r="AA1410" t="s">
        <v>11839</v>
      </c>
      <c r="AB1410" t="s">
        <v>11990</v>
      </c>
      <c r="AC1410">
        <v>92.445916999999994</v>
      </c>
      <c r="AD1410">
        <v>0.42291699999999999</v>
      </c>
      <c r="AE1410" s="6">
        <v>44217</v>
      </c>
      <c r="AF1410" s="6">
        <v>46043</v>
      </c>
      <c r="AG1410" t="s">
        <v>1932</v>
      </c>
      <c r="AH1410">
        <v>3.7583329999999999</v>
      </c>
      <c r="AI1410">
        <v>3.5824629268391601</v>
      </c>
      <c r="AJ1410">
        <v>14.96077</v>
      </c>
      <c r="AK1410">
        <v>3.9592307115716698</v>
      </c>
      <c r="AL1410">
        <v>134</v>
      </c>
      <c r="AM1410">
        <v>124</v>
      </c>
      <c r="AN1410">
        <v>1.75</v>
      </c>
      <c r="AO1410" t="s">
        <v>11991</v>
      </c>
      <c r="AP1410">
        <v>1</v>
      </c>
      <c r="AQ1410">
        <v>2</v>
      </c>
      <c r="AR1410">
        <v>69.697507104435203</v>
      </c>
      <c r="AS1410">
        <v>1.03717110342529E-2</v>
      </c>
      <c r="AT1410">
        <v>0.14806878712444399</v>
      </c>
      <c r="AU1410">
        <v>9.4113251692604594E-2</v>
      </c>
      <c r="AV1410">
        <v>0.174529935765633</v>
      </c>
    </row>
    <row r="1411" spans="1:48" x14ac:dyDescent="0.25">
      <c r="A1411" t="s">
        <v>15309</v>
      </c>
      <c r="B1411" s="6">
        <v>44664</v>
      </c>
      <c r="C1411" t="s">
        <v>15310</v>
      </c>
      <c r="D1411" t="s">
        <v>212</v>
      </c>
      <c r="E1411">
        <v>603354681.60000002</v>
      </c>
      <c r="F1411">
        <v>585868539.79999995</v>
      </c>
      <c r="G1411">
        <v>0.217083354827455</v>
      </c>
      <c r="H1411">
        <v>2.0305559999999998</v>
      </c>
      <c r="I1411">
        <v>1.9638370000000001</v>
      </c>
      <c r="J1411">
        <v>3.4064369999999999</v>
      </c>
      <c r="K1411">
        <v>3.4064369999999999</v>
      </c>
      <c r="L1411">
        <v>105.66540000000001</v>
      </c>
      <c r="M1411">
        <v>105</v>
      </c>
      <c r="N1411">
        <v>1.956072</v>
      </c>
      <c r="O1411">
        <v>0.292399999999992</v>
      </c>
      <c r="P1411">
        <v>0.29042712300186801</v>
      </c>
      <c r="Q1411">
        <v>-3.0052372820866302</v>
      </c>
      <c r="R1411">
        <v>96.338999999999999</v>
      </c>
      <c r="S1411">
        <v>96.533000000000001</v>
      </c>
      <c r="T1411">
        <v>96.338999999999999</v>
      </c>
      <c r="U1411">
        <v>96.533000000000001</v>
      </c>
      <c r="V1411" t="s">
        <v>11987</v>
      </c>
      <c r="W1411" t="s">
        <v>4938</v>
      </c>
      <c r="X1411" t="s">
        <v>15306</v>
      </c>
      <c r="Y1411" t="s">
        <v>625</v>
      </c>
      <c r="Z1411" t="s">
        <v>12267</v>
      </c>
      <c r="AA1411" t="s">
        <v>11839</v>
      </c>
      <c r="AB1411" t="s">
        <v>11990</v>
      </c>
      <c r="AC1411">
        <v>97.101847000000006</v>
      </c>
      <c r="AD1411">
        <v>0.76284700000000005</v>
      </c>
      <c r="AE1411" s="6">
        <v>44315</v>
      </c>
      <c r="AF1411" s="6">
        <v>45411</v>
      </c>
      <c r="AG1411" t="s">
        <v>1932</v>
      </c>
      <c r="AH1411">
        <v>2.0305559999999998</v>
      </c>
      <c r="AI1411">
        <v>1.9638372136775599</v>
      </c>
      <c r="AJ1411">
        <v>4.8805529999999999</v>
      </c>
      <c r="AK1411">
        <v>3.4064368215813401</v>
      </c>
      <c r="AL1411">
        <v>105</v>
      </c>
      <c r="AM1411">
        <v>79</v>
      </c>
      <c r="AN1411">
        <v>1.625</v>
      </c>
      <c r="AO1411" t="s">
        <v>11991</v>
      </c>
      <c r="AP1411">
        <v>1</v>
      </c>
      <c r="AQ1411">
        <v>2</v>
      </c>
      <c r="AR1411">
        <v>69.697507104435203</v>
      </c>
      <c r="AS1411">
        <v>1.03717110342529E-2</v>
      </c>
      <c r="AT1411">
        <v>0.14806878712444399</v>
      </c>
      <c r="AU1411">
        <v>9.4113251692604594E-2</v>
      </c>
      <c r="AV1411">
        <v>0.174529935765633</v>
      </c>
    </row>
    <row r="1412" spans="1:48" x14ac:dyDescent="0.25">
      <c r="A1412" t="s">
        <v>15311</v>
      </c>
      <c r="B1412" s="6">
        <v>44664</v>
      </c>
      <c r="C1412" t="s">
        <v>15312</v>
      </c>
      <c r="D1412" t="s">
        <v>212</v>
      </c>
      <c r="E1412">
        <v>241341872.80000001</v>
      </c>
      <c r="F1412">
        <v>236463248.19999999</v>
      </c>
      <c r="G1412">
        <v>8.7617326630516607E-2</v>
      </c>
      <c r="H1412">
        <v>2.7472219999999998</v>
      </c>
      <c r="I1412">
        <v>2.6198739999999998</v>
      </c>
      <c r="J1412">
        <v>3.5078749999999999</v>
      </c>
      <c r="K1412">
        <v>3.5078749999999999</v>
      </c>
      <c r="L1412">
        <v>99.899199999999993</v>
      </c>
      <c r="M1412">
        <v>97</v>
      </c>
      <c r="N1412">
        <v>2.604015</v>
      </c>
      <c r="O1412">
        <v>7.3699999999998697E-2</v>
      </c>
      <c r="P1412">
        <v>0.361671635594151</v>
      </c>
      <c r="Q1412">
        <v>-3.31405708788775</v>
      </c>
      <c r="R1412">
        <v>97.314999999999998</v>
      </c>
      <c r="S1412">
        <v>97.703999999999994</v>
      </c>
      <c r="T1412">
        <v>97.314999999999998</v>
      </c>
      <c r="U1412">
        <v>97.703999999999994</v>
      </c>
      <c r="V1412" t="s">
        <v>11987</v>
      </c>
      <c r="W1412" t="s">
        <v>4945</v>
      </c>
      <c r="X1412" t="s">
        <v>15306</v>
      </c>
      <c r="Y1412" t="s">
        <v>625</v>
      </c>
      <c r="Z1412" t="s">
        <v>12267</v>
      </c>
      <c r="AA1412" t="s">
        <v>11839</v>
      </c>
      <c r="AB1412" t="s">
        <v>11990</v>
      </c>
      <c r="AC1412">
        <v>97.978542000000004</v>
      </c>
      <c r="AD1412">
        <v>0.66354199999999997</v>
      </c>
      <c r="AE1412" s="6">
        <v>43847</v>
      </c>
      <c r="AF1412" s="6">
        <v>45674</v>
      </c>
      <c r="AG1412" t="s">
        <v>1932</v>
      </c>
      <c r="AH1412">
        <v>2.7472219999999998</v>
      </c>
      <c r="AI1412">
        <v>2.6198738360882099</v>
      </c>
      <c r="AJ1412">
        <v>8.2760850000000001</v>
      </c>
      <c r="AK1412">
        <v>3.5078746771681599</v>
      </c>
      <c r="AL1412">
        <v>97</v>
      </c>
      <c r="AM1412">
        <v>81</v>
      </c>
      <c r="AN1412">
        <v>2.625</v>
      </c>
      <c r="AO1412" t="s">
        <v>11991</v>
      </c>
      <c r="AP1412">
        <v>1</v>
      </c>
      <c r="AQ1412">
        <v>2</v>
      </c>
      <c r="AR1412">
        <v>69.697507104435203</v>
      </c>
      <c r="AS1412">
        <v>1.03717110342529E-2</v>
      </c>
      <c r="AT1412">
        <v>0.14806878712444399</v>
      </c>
      <c r="AU1412">
        <v>9.4113251692604594E-2</v>
      </c>
      <c r="AV1412">
        <v>0.174529935765633</v>
      </c>
    </row>
    <row r="1413" spans="1:48" x14ac:dyDescent="0.25">
      <c r="A1413" t="s">
        <v>15313</v>
      </c>
      <c r="B1413" s="6">
        <v>44664</v>
      </c>
      <c r="C1413" t="s">
        <v>15314</v>
      </c>
      <c r="D1413" t="s">
        <v>212</v>
      </c>
      <c r="E1413">
        <v>452516011.19999999</v>
      </c>
      <c r="F1413">
        <v>395927942.80000001</v>
      </c>
      <c r="G1413">
        <v>0.146704184040575</v>
      </c>
      <c r="H1413">
        <v>8.4138889999999993</v>
      </c>
      <c r="I1413">
        <v>7.3872879999999999</v>
      </c>
      <c r="J1413">
        <v>4.3281400000000003</v>
      </c>
      <c r="K1413">
        <v>4.3281400000000003</v>
      </c>
      <c r="L1413">
        <v>163.08529999999999</v>
      </c>
      <c r="M1413">
        <v>163</v>
      </c>
      <c r="N1413">
        <v>7.3551679999999999</v>
      </c>
      <c r="O1413">
        <v>0.28420000000000101</v>
      </c>
      <c r="P1413">
        <v>-2.46408809291691</v>
      </c>
      <c r="Q1413">
        <v>-11.3559591337994</v>
      </c>
      <c r="R1413">
        <v>87.268749999999997</v>
      </c>
      <c r="S1413">
        <v>88.09375</v>
      </c>
      <c r="T1413">
        <v>87.268749999999997</v>
      </c>
      <c r="U1413">
        <v>88.09375</v>
      </c>
      <c r="V1413" t="s">
        <v>11987</v>
      </c>
      <c r="W1413" t="s">
        <v>4971</v>
      </c>
      <c r="X1413" t="s">
        <v>15306</v>
      </c>
      <c r="Y1413" t="s">
        <v>625</v>
      </c>
      <c r="Z1413" t="s">
        <v>12267</v>
      </c>
      <c r="AA1413" t="s">
        <v>11839</v>
      </c>
      <c r="AB1413" t="s">
        <v>11990</v>
      </c>
      <c r="AC1413">
        <v>87.494792000000004</v>
      </c>
      <c r="AD1413">
        <v>0.22604199999999999</v>
      </c>
      <c r="AE1413" s="6">
        <v>44091</v>
      </c>
      <c r="AF1413" s="6">
        <v>47743</v>
      </c>
      <c r="AG1413" t="s">
        <v>1932</v>
      </c>
      <c r="AH1413">
        <v>8.4138889999999993</v>
      </c>
      <c r="AI1413">
        <v>7.3872876009791097</v>
      </c>
      <c r="AJ1413">
        <v>62.329808</v>
      </c>
      <c r="AK1413">
        <v>4.3281398301964797</v>
      </c>
      <c r="AL1413">
        <v>163</v>
      </c>
      <c r="AM1413">
        <v>160</v>
      </c>
      <c r="AN1413">
        <v>2.625</v>
      </c>
      <c r="AO1413" t="s">
        <v>11991</v>
      </c>
      <c r="AP1413">
        <v>1</v>
      </c>
      <c r="AQ1413">
        <v>2</v>
      </c>
      <c r="AR1413">
        <v>69.697507104435203</v>
      </c>
      <c r="AS1413">
        <v>1.03717110342529E-2</v>
      </c>
      <c r="AT1413">
        <v>0.14806878712444399</v>
      </c>
      <c r="AU1413">
        <v>9.4113251692604594E-2</v>
      </c>
      <c r="AV1413">
        <v>0.174529935765633</v>
      </c>
    </row>
    <row r="1414" spans="1:48" x14ac:dyDescent="0.25">
      <c r="A1414" t="s">
        <v>15315</v>
      </c>
      <c r="B1414" s="6">
        <v>44664</v>
      </c>
      <c r="C1414" t="s">
        <v>15316</v>
      </c>
      <c r="D1414" t="s">
        <v>212</v>
      </c>
      <c r="E1414">
        <v>181006404.80000001</v>
      </c>
      <c r="F1414">
        <v>182582668.30000001</v>
      </c>
      <c r="G1414">
        <v>6.7652818809694495E-2</v>
      </c>
      <c r="H1414">
        <v>0.78333299999999995</v>
      </c>
      <c r="I1414">
        <v>0.774007</v>
      </c>
      <c r="J1414">
        <v>3.2173449999999999</v>
      </c>
      <c r="K1414">
        <v>3.2173449999999999</v>
      </c>
      <c r="L1414">
        <v>177.22119999999899</v>
      </c>
      <c r="M1414">
        <v>167</v>
      </c>
      <c r="N1414">
        <v>0.762463</v>
      </c>
      <c r="O1414">
        <v>-8.5299999999999196E-2</v>
      </c>
      <c r="P1414">
        <v>1.10187197895461E-2</v>
      </c>
      <c r="Q1414">
        <v>-0.78514897725393495</v>
      </c>
      <c r="R1414">
        <v>100.1125</v>
      </c>
      <c r="S1414">
        <v>100.2135</v>
      </c>
      <c r="T1414">
        <v>100.1125</v>
      </c>
      <c r="U1414">
        <v>100.2135</v>
      </c>
      <c r="V1414" t="s">
        <v>11987</v>
      </c>
      <c r="W1414" t="s">
        <v>4926</v>
      </c>
      <c r="X1414" t="s">
        <v>15306</v>
      </c>
      <c r="Y1414" t="s">
        <v>625</v>
      </c>
      <c r="Z1414" t="s">
        <v>12267</v>
      </c>
      <c r="AA1414" t="s">
        <v>11839</v>
      </c>
      <c r="AB1414" t="s">
        <v>11990</v>
      </c>
      <c r="AC1414">
        <v>100.870833</v>
      </c>
      <c r="AD1414">
        <v>0.75833300000000003</v>
      </c>
      <c r="AE1414" s="6">
        <v>43131</v>
      </c>
      <c r="AF1414" s="6">
        <v>44957</v>
      </c>
      <c r="AG1414" t="s">
        <v>1932</v>
      </c>
      <c r="AH1414">
        <v>0.7</v>
      </c>
      <c r="AI1414">
        <v>0.69220179591597397</v>
      </c>
      <c r="AJ1414">
        <v>0.90856800000000004</v>
      </c>
      <c r="AK1414">
        <v>3.1869588262386199</v>
      </c>
      <c r="AL1414">
        <v>172</v>
      </c>
      <c r="AM1414">
        <v>140</v>
      </c>
      <c r="AN1414">
        <v>3.5</v>
      </c>
      <c r="AO1414" t="s">
        <v>11991</v>
      </c>
      <c r="AP1414">
        <v>1</v>
      </c>
      <c r="AQ1414">
        <v>2</v>
      </c>
      <c r="AR1414">
        <v>69.697507104435203</v>
      </c>
      <c r="AS1414">
        <v>1.03717110342529E-2</v>
      </c>
      <c r="AT1414">
        <v>0.14806878712444399</v>
      </c>
      <c r="AU1414">
        <v>9.4113251692604594E-2</v>
      </c>
      <c r="AV1414">
        <v>0.174529935765633</v>
      </c>
    </row>
    <row r="1415" spans="1:48" x14ac:dyDescent="0.25">
      <c r="A1415" t="s">
        <v>15317</v>
      </c>
      <c r="B1415" s="6">
        <v>44664</v>
      </c>
      <c r="C1415" t="s">
        <v>15318</v>
      </c>
      <c r="D1415" t="s">
        <v>212</v>
      </c>
      <c r="E1415">
        <v>452516011.19999999</v>
      </c>
      <c r="F1415">
        <v>451821525.80000001</v>
      </c>
      <c r="G1415">
        <v>0.167414575024356</v>
      </c>
      <c r="H1415">
        <v>2.4777779999999998</v>
      </c>
      <c r="I1415">
        <v>2.3642660000000002</v>
      </c>
      <c r="J1415">
        <v>3.4818889999999998</v>
      </c>
      <c r="K1415">
        <v>3.4818889999999998</v>
      </c>
      <c r="L1415">
        <v>103.28219999999899</v>
      </c>
      <c r="M1415">
        <v>100</v>
      </c>
      <c r="N1415">
        <v>2.351791</v>
      </c>
      <c r="O1415">
        <v>-2.36000000000013E-2</v>
      </c>
      <c r="P1415">
        <v>0.231356154937856</v>
      </c>
      <c r="Q1415">
        <v>-3.8303956110800099</v>
      </c>
      <c r="R1415">
        <v>99.768749999999997</v>
      </c>
      <c r="S1415">
        <v>100.042</v>
      </c>
      <c r="T1415">
        <v>99.768749999999997</v>
      </c>
      <c r="U1415">
        <v>100.042</v>
      </c>
      <c r="V1415" t="s">
        <v>11987</v>
      </c>
      <c r="W1415" t="s">
        <v>4943</v>
      </c>
      <c r="X1415" t="s">
        <v>15306</v>
      </c>
      <c r="Y1415" t="s">
        <v>625</v>
      </c>
      <c r="Z1415" t="s">
        <v>12267</v>
      </c>
      <c r="AA1415" t="s">
        <v>11839</v>
      </c>
      <c r="AB1415" t="s">
        <v>11990</v>
      </c>
      <c r="AC1415">
        <v>99.846528000000006</v>
      </c>
      <c r="AD1415">
        <v>7.7778E-2</v>
      </c>
      <c r="AE1415" s="6">
        <v>43565</v>
      </c>
      <c r="AF1415" s="6">
        <v>45575</v>
      </c>
      <c r="AG1415" t="s">
        <v>1932</v>
      </c>
      <c r="AH1415">
        <v>2.4777779999999998</v>
      </c>
      <c r="AI1415">
        <v>2.36426638969054</v>
      </c>
      <c r="AJ1415">
        <v>6.7934099999999997</v>
      </c>
      <c r="AK1415">
        <v>3.4818888723708201</v>
      </c>
      <c r="AL1415">
        <v>100</v>
      </c>
      <c r="AM1415">
        <v>81</v>
      </c>
      <c r="AN1415">
        <v>3.5</v>
      </c>
      <c r="AO1415" t="s">
        <v>11991</v>
      </c>
      <c r="AP1415">
        <v>1</v>
      </c>
      <c r="AQ1415">
        <v>2</v>
      </c>
      <c r="AR1415">
        <v>69.697507104435203</v>
      </c>
      <c r="AS1415">
        <v>1.03717110342529E-2</v>
      </c>
      <c r="AT1415">
        <v>0.14806878712444399</v>
      </c>
      <c r="AU1415">
        <v>9.4113251692604594E-2</v>
      </c>
      <c r="AV1415">
        <v>0.174529935765633</v>
      </c>
    </row>
    <row r="1416" spans="1:48" x14ac:dyDescent="0.25">
      <c r="A1416" t="s">
        <v>15319</v>
      </c>
      <c r="B1416" s="6">
        <v>44664</v>
      </c>
      <c r="C1416" t="s">
        <v>15320</v>
      </c>
      <c r="D1416" t="s">
        <v>212</v>
      </c>
      <c r="E1416">
        <v>422348276.80000001</v>
      </c>
      <c r="F1416">
        <v>412229517.39999998</v>
      </c>
      <c r="G1416">
        <v>0.15274444780655799</v>
      </c>
      <c r="H1416">
        <v>5.4166670000000003</v>
      </c>
      <c r="I1416">
        <v>4.8829580000000004</v>
      </c>
      <c r="J1416">
        <v>3.9914139999999998</v>
      </c>
      <c r="K1416">
        <v>3.9914139999999998</v>
      </c>
      <c r="L1416">
        <v>133.13720000000001</v>
      </c>
      <c r="M1416">
        <v>133</v>
      </c>
      <c r="N1416">
        <v>4.8608460000000004</v>
      </c>
      <c r="O1416">
        <v>0.16819999999999599</v>
      </c>
      <c r="P1416">
        <v>-0.65663439978471605</v>
      </c>
      <c r="Q1416">
        <v>-6.6003452926600001</v>
      </c>
      <c r="R1416">
        <v>97.3125</v>
      </c>
      <c r="S1416">
        <v>97.625</v>
      </c>
      <c r="T1416">
        <v>97.3125</v>
      </c>
      <c r="U1416">
        <v>97.625</v>
      </c>
      <c r="V1416" t="s">
        <v>11987</v>
      </c>
      <c r="W1416" t="s">
        <v>4963</v>
      </c>
      <c r="X1416" t="s">
        <v>15306</v>
      </c>
      <c r="Y1416" t="s">
        <v>625</v>
      </c>
      <c r="Z1416" t="s">
        <v>12267</v>
      </c>
      <c r="AA1416" t="s">
        <v>11839</v>
      </c>
      <c r="AB1416" t="s">
        <v>11990</v>
      </c>
      <c r="AC1416">
        <v>97.604167000000004</v>
      </c>
      <c r="AD1416">
        <v>0.29166700000000001</v>
      </c>
      <c r="AE1416" s="6">
        <v>42996</v>
      </c>
      <c r="AF1416" s="6">
        <v>46648</v>
      </c>
      <c r="AG1416" t="s">
        <v>1932</v>
      </c>
      <c r="AH1416">
        <v>5.4166670000000003</v>
      </c>
      <c r="AI1416">
        <v>4.8829575368375604</v>
      </c>
      <c r="AJ1416">
        <v>27.606380999999999</v>
      </c>
      <c r="AK1416">
        <v>3.9914138902089298</v>
      </c>
      <c r="AL1416">
        <v>133</v>
      </c>
      <c r="AM1416">
        <v>128</v>
      </c>
      <c r="AN1416">
        <v>3.5</v>
      </c>
      <c r="AO1416" t="s">
        <v>11991</v>
      </c>
      <c r="AP1416">
        <v>1</v>
      </c>
      <c r="AQ1416">
        <v>2</v>
      </c>
      <c r="AR1416">
        <v>69.697507104435203</v>
      </c>
      <c r="AS1416">
        <v>1.03717110342529E-2</v>
      </c>
      <c r="AT1416">
        <v>0.14806878712444399</v>
      </c>
      <c r="AU1416">
        <v>9.4113251692604594E-2</v>
      </c>
      <c r="AV1416">
        <v>0.174529935765633</v>
      </c>
    </row>
    <row r="1417" spans="1:48" x14ac:dyDescent="0.25">
      <c r="A1417" t="s">
        <v>15321</v>
      </c>
      <c r="B1417" s="6">
        <v>44664</v>
      </c>
      <c r="C1417" t="s">
        <v>15322</v>
      </c>
      <c r="D1417" t="s">
        <v>212</v>
      </c>
      <c r="E1417">
        <v>603354681.60000002</v>
      </c>
      <c r="F1417">
        <v>605131223.29999995</v>
      </c>
      <c r="G1417">
        <v>0.22422080574918801</v>
      </c>
      <c r="H1417">
        <v>3.0305559999999998</v>
      </c>
      <c r="I1417">
        <v>2.828694</v>
      </c>
      <c r="J1417">
        <v>3.5678619999999999</v>
      </c>
      <c r="K1417">
        <v>3.5678619999999999</v>
      </c>
      <c r="L1417">
        <v>100.1579</v>
      </c>
      <c r="M1417">
        <v>100</v>
      </c>
      <c r="N1417">
        <v>2.8150040000000001</v>
      </c>
      <c r="O1417">
        <v>-5.7399999999996301E-2</v>
      </c>
      <c r="P1417">
        <v>9.4950239023794403E-2</v>
      </c>
      <c r="Q1417">
        <v>-3.6318878582220999</v>
      </c>
      <c r="R1417">
        <v>98.768749999999997</v>
      </c>
      <c r="S1417">
        <v>99.09375</v>
      </c>
      <c r="T1417">
        <v>98.768749999999997</v>
      </c>
      <c r="U1417">
        <v>99.09375</v>
      </c>
      <c r="V1417" t="s">
        <v>11987</v>
      </c>
      <c r="W1417" t="s">
        <v>4951</v>
      </c>
      <c r="X1417" t="s">
        <v>15306</v>
      </c>
      <c r="Y1417" t="s">
        <v>625</v>
      </c>
      <c r="Z1417" t="s">
        <v>12267</v>
      </c>
      <c r="AA1417" t="s">
        <v>11839</v>
      </c>
      <c r="AB1417" t="s">
        <v>11990</v>
      </c>
      <c r="AC1417">
        <v>100.294444</v>
      </c>
      <c r="AD1417">
        <v>1.5256940000000001</v>
      </c>
      <c r="AE1417" s="6">
        <v>43950</v>
      </c>
      <c r="AF1417" s="6">
        <v>45776</v>
      </c>
      <c r="AG1417" t="s">
        <v>1932</v>
      </c>
      <c r="AH1417">
        <v>3.0305559999999998</v>
      </c>
      <c r="AI1417">
        <v>2.8286941368537399</v>
      </c>
      <c r="AJ1417">
        <v>9.7331500000000002</v>
      </c>
      <c r="AK1417">
        <v>3.5678624915369599</v>
      </c>
      <c r="AL1417">
        <v>100</v>
      </c>
      <c r="AM1417">
        <v>87</v>
      </c>
      <c r="AN1417">
        <v>3.25</v>
      </c>
      <c r="AO1417" t="s">
        <v>11991</v>
      </c>
      <c r="AP1417">
        <v>1</v>
      </c>
      <c r="AQ1417">
        <v>2</v>
      </c>
      <c r="AR1417">
        <v>69.697507104435203</v>
      </c>
      <c r="AS1417">
        <v>1.03717110342529E-2</v>
      </c>
      <c r="AT1417">
        <v>0.14806878712444399</v>
      </c>
      <c r="AU1417">
        <v>9.4113251692604594E-2</v>
      </c>
      <c r="AV1417">
        <v>0.174529935765633</v>
      </c>
    </row>
    <row r="1418" spans="1:48" x14ac:dyDescent="0.25">
      <c r="A1418" t="s">
        <v>15323</v>
      </c>
      <c r="B1418" s="6">
        <v>44664</v>
      </c>
      <c r="C1418" t="s">
        <v>15324</v>
      </c>
      <c r="D1418" t="s">
        <v>212</v>
      </c>
      <c r="E1418">
        <v>452516011.19999999</v>
      </c>
      <c r="F1418">
        <v>458808812</v>
      </c>
      <c r="G1418">
        <v>0.17000359187080499</v>
      </c>
      <c r="H1418">
        <v>4.0250000000000004</v>
      </c>
      <c r="I1418">
        <v>3.6435110000000002</v>
      </c>
      <c r="J1418">
        <v>3.8715120000000001</v>
      </c>
      <c r="K1418">
        <v>3.8715120000000001</v>
      </c>
      <c r="L1418">
        <v>126.3462</v>
      </c>
      <c r="M1418">
        <v>125</v>
      </c>
      <c r="N1418">
        <v>3.6258330000000001</v>
      </c>
      <c r="O1418">
        <v>0.32090000000000102</v>
      </c>
      <c r="P1418">
        <v>-0.40451471198734701</v>
      </c>
      <c r="Q1418">
        <v>-5.3164601435388903</v>
      </c>
      <c r="R1418">
        <v>99.55</v>
      </c>
      <c r="S1418">
        <v>100.012</v>
      </c>
      <c r="T1418">
        <v>99.55</v>
      </c>
      <c r="U1418">
        <v>100.012</v>
      </c>
      <c r="V1418" t="s">
        <v>11987</v>
      </c>
      <c r="W1418" t="s">
        <v>4958</v>
      </c>
      <c r="X1418" t="s">
        <v>15306</v>
      </c>
      <c r="Y1418" t="s">
        <v>625</v>
      </c>
      <c r="Z1418" t="s">
        <v>12267</v>
      </c>
      <c r="AA1418" t="s">
        <v>11839</v>
      </c>
      <c r="AB1418" t="s">
        <v>11990</v>
      </c>
      <c r="AC1418">
        <v>101.390625</v>
      </c>
      <c r="AD1418">
        <v>1.840625</v>
      </c>
      <c r="AE1418" s="6">
        <v>42487</v>
      </c>
      <c r="AF1418" s="6">
        <v>46139</v>
      </c>
      <c r="AG1418" t="s">
        <v>1932</v>
      </c>
      <c r="AH1418">
        <v>4.0250000000000004</v>
      </c>
      <c r="AI1418">
        <v>3.6435111405560701</v>
      </c>
      <c r="AJ1418">
        <v>15.945524000000001</v>
      </c>
      <c r="AK1418">
        <v>3.8715120981428202</v>
      </c>
      <c r="AL1418">
        <v>125</v>
      </c>
      <c r="AM1418">
        <v>116</v>
      </c>
      <c r="AN1418">
        <v>3.875</v>
      </c>
      <c r="AO1418" t="s">
        <v>11991</v>
      </c>
      <c r="AP1418">
        <v>1</v>
      </c>
      <c r="AQ1418">
        <v>2</v>
      </c>
      <c r="AR1418">
        <v>69.697507104435203</v>
      </c>
      <c r="AS1418">
        <v>1.03717110342529E-2</v>
      </c>
      <c r="AT1418">
        <v>0.14806878712444399</v>
      </c>
      <c r="AU1418">
        <v>9.4113251692604594E-2</v>
      </c>
      <c r="AV1418">
        <v>0.174529935765633</v>
      </c>
    </row>
    <row r="1419" spans="1:48" x14ac:dyDescent="0.25">
      <c r="A1419" t="s">
        <v>15325</v>
      </c>
      <c r="B1419" s="6">
        <v>44664</v>
      </c>
      <c r="C1419" t="s">
        <v>15326</v>
      </c>
      <c r="D1419" t="s">
        <v>212</v>
      </c>
      <c r="E1419">
        <v>392180543.19999999</v>
      </c>
      <c r="F1419">
        <v>357740553.89999998</v>
      </c>
      <c r="G1419">
        <v>0.132554514049216</v>
      </c>
      <c r="H1419">
        <v>7.3972220000000002</v>
      </c>
      <c r="I1419">
        <v>6.5147979999999999</v>
      </c>
      <c r="J1419">
        <v>4.3292380000000001</v>
      </c>
      <c r="K1419">
        <v>4.3292380000000001</v>
      </c>
      <c r="L1419">
        <v>162.8562</v>
      </c>
      <c r="M1419">
        <v>163</v>
      </c>
      <c r="N1419">
        <v>6.4833299999999996</v>
      </c>
      <c r="O1419">
        <v>0.243199999999998</v>
      </c>
      <c r="P1419">
        <v>-2.49677172868385</v>
      </c>
      <c r="Q1419">
        <v>-9.9675871588449301</v>
      </c>
      <c r="R1419">
        <v>90.91</v>
      </c>
      <c r="S1419">
        <v>91.66</v>
      </c>
      <c r="T1419">
        <v>90.91</v>
      </c>
      <c r="U1419">
        <v>91.66</v>
      </c>
      <c r="V1419" t="s">
        <v>11987</v>
      </c>
      <c r="W1419" t="s">
        <v>4969</v>
      </c>
      <c r="X1419" t="s">
        <v>15306</v>
      </c>
      <c r="Y1419" t="s">
        <v>625</v>
      </c>
      <c r="Z1419" t="s">
        <v>12267</v>
      </c>
      <c r="AA1419" t="s">
        <v>11839</v>
      </c>
      <c r="AB1419" t="s">
        <v>11990</v>
      </c>
      <c r="AC1419">
        <v>91.218333000000001</v>
      </c>
      <c r="AD1419">
        <v>0.30833300000000002</v>
      </c>
      <c r="AE1419" s="6">
        <v>43719</v>
      </c>
      <c r="AF1419" s="6">
        <v>47372</v>
      </c>
      <c r="AG1419" t="s">
        <v>1932</v>
      </c>
      <c r="AH1419">
        <v>7.3972220000000002</v>
      </c>
      <c r="AI1419">
        <v>6.5147978484706597</v>
      </c>
      <c r="AJ1419">
        <v>48.748289</v>
      </c>
      <c r="AK1419">
        <v>4.3292379611550498</v>
      </c>
      <c r="AL1419">
        <v>163</v>
      </c>
      <c r="AM1419">
        <v>161</v>
      </c>
      <c r="AN1419">
        <v>3</v>
      </c>
      <c r="AO1419" t="s">
        <v>11991</v>
      </c>
      <c r="AP1419">
        <v>1</v>
      </c>
      <c r="AQ1419">
        <v>2</v>
      </c>
      <c r="AR1419">
        <v>69.697507104435203</v>
      </c>
      <c r="AS1419">
        <v>1.03717110342529E-2</v>
      </c>
      <c r="AT1419">
        <v>0.14806878712444399</v>
      </c>
      <c r="AU1419">
        <v>9.4113251692604594E-2</v>
      </c>
      <c r="AV1419">
        <v>0.174529935765633</v>
      </c>
    </row>
    <row r="1420" spans="1:48" x14ac:dyDescent="0.25">
      <c r="A1420" t="s">
        <v>15327</v>
      </c>
      <c r="B1420" s="6">
        <v>44664</v>
      </c>
      <c r="C1420" t="s">
        <v>15328</v>
      </c>
      <c r="D1420" t="s">
        <v>212</v>
      </c>
      <c r="E1420">
        <v>301677340.80000001</v>
      </c>
      <c r="F1420">
        <v>310945957.80000001</v>
      </c>
      <c r="G1420">
        <v>0.115215593766546</v>
      </c>
      <c r="H1420">
        <v>1.038889</v>
      </c>
      <c r="I1420">
        <v>0.99604400000000004</v>
      </c>
      <c r="J1420">
        <v>3.1990530000000001</v>
      </c>
      <c r="K1420">
        <v>3.1990530000000001</v>
      </c>
      <c r="L1420">
        <v>150.57640000000001</v>
      </c>
      <c r="M1420">
        <v>148</v>
      </c>
      <c r="N1420">
        <v>0.99141100000000004</v>
      </c>
      <c r="O1420">
        <v>0.14929999999999599</v>
      </c>
      <c r="P1420">
        <v>1.56610627146225E-2</v>
      </c>
      <c r="Q1420">
        <v>-1.352445833807</v>
      </c>
      <c r="R1420">
        <v>101.05500000000001</v>
      </c>
      <c r="S1420">
        <v>101.191</v>
      </c>
      <c r="T1420">
        <v>101.05500000000001</v>
      </c>
      <c r="U1420">
        <v>101.191</v>
      </c>
      <c r="V1420" t="s">
        <v>11987</v>
      </c>
      <c r="W1420" t="s">
        <v>4928</v>
      </c>
      <c r="X1420" t="s">
        <v>15306</v>
      </c>
      <c r="Y1420" t="s">
        <v>625</v>
      </c>
      <c r="Z1420" t="s">
        <v>12267</v>
      </c>
      <c r="AA1420" t="s">
        <v>11839</v>
      </c>
      <c r="AB1420" t="s">
        <v>11990</v>
      </c>
      <c r="AC1420">
        <v>103.072361</v>
      </c>
      <c r="AD1420">
        <v>2.0173610000000002</v>
      </c>
      <c r="AE1420" s="6">
        <v>41396</v>
      </c>
      <c r="AF1420" s="6">
        <v>45048</v>
      </c>
      <c r="AG1420" t="s">
        <v>1932</v>
      </c>
      <c r="AH1420">
        <v>1.038889</v>
      </c>
      <c r="AI1420">
        <v>0.99604366590259596</v>
      </c>
      <c r="AJ1420">
        <v>1.9887250000000001</v>
      </c>
      <c r="AK1420">
        <v>3.19905280539668</v>
      </c>
      <c r="AL1420">
        <v>148</v>
      </c>
      <c r="AM1420">
        <v>109</v>
      </c>
      <c r="AN1420">
        <v>4.375</v>
      </c>
      <c r="AO1420" t="s">
        <v>11991</v>
      </c>
      <c r="AP1420">
        <v>1</v>
      </c>
      <c r="AQ1420">
        <v>2</v>
      </c>
      <c r="AR1420">
        <v>69.697507104435203</v>
      </c>
      <c r="AS1420">
        <v>1.03717110342529E-2</v>
      </c>
      <c r="AT1420">
        <v>0.14806878712444399</v>
      </c>
      <c r="AU1420">
        <v>9.4113251692604594E-2</v>
      </c>
      <c r="AV1420">
        <v>0.174529935765633</v>
      </c>
    </row>
    <row r="1421" spans="1:48" x14ac:dyDescent="0.25">
      <c r="A1421" t="s">
        <v>15329</v>
      </c>
      <c r="B1421" s="6">
        <v>44664</v>
      </c>
      <c r="C1421" t="s">
        <v>15330</v>
      </c>
      <c r="D1421" t="s">
        <v>212</v>
      </c>
      <c r="E1421">
        <v>301677340.80000001</v>
      </c>
      <c r="F1421">
        <v>306684346</v>
      </c>
      <c r="G1421">
        <v>0.113636527957014</v>
      </c>
      <c r="H1421">
        <v>1.769444</v>
      </c>
      <c r="I1421">
        <v>1.6896819999999999</v>
      </c>
      <c r="J1421">
        <v>3.4514740000000002</v>
      </c>
      <c r="K1421">
        <v>3.4514740000000002</v>
      </c>
      <c r="L1421">
        <v>126.43300000000001</v>
      </c>
      <c r="M1421">
        <v>122</v>
      </c>
      <c r="N1421">
        <v>1.68245</v>
      </c>
      <c r="O1421">
        <v>0.197800000000003</v>
      </c>
      <c r="P1421">
        <v>0.27673690812437501</v>
      </c>
      <c r="Q1421">
        <v>-2.3645760015283201</v>
      </c>
      <c r="R1421">
        <v>100.7375</v>
      </c>
      <c r="S1421">
        <v>100.9295</v>
      </c>
      <c r="T1421">
        <v>100.7375</v>
      </c>
      <c r="U1421">
        <v>100.9295</v>
      </c>
      <c r="V1421" t="s">
        <v>11987</v>
      </c>
      <c r="W1421" t="s">
        <v>4932</v>
      </c>
      <c r="X1421" t="s">
        <v>15306</v>
      </c>
      <c r="Y1421" t="s">
        <v>625</v>
      </c>
      <c r="Z1421" t="s">
        <v>12267</v>
      </c>
      <c r="AA1421" t="s">
        <v>11839</v>
      </c>
      <c r="AB1421" t="s">
        <v>11990</v>
      </c>
      <c r="AC1421">
        <v>101.659722</v>
      </c>
      <c r="AD1421">
        <v>0.92222199999999999</v>
      </c>
      <c r="AE1421" s="6">
        <v>43490</v>
      </c>
      <c r="AF1421" s="6">
        <v>45316</v>
      </c>
      <c r="AG1421" t="s">
        <v>1932</v>
      </c>
      <c r="AH1421">
        <v>1.6861109999999999</v>
      </c>
      <c r="AI1421">
        <v>1.6109646573874801</v>
      </c>
      <c r="AJ1421">
        <v>3.8085939999999998</v>
      </c>
      <c r="AK1421">
        <v>3.4267209002613601</v>
      </c>
      <c r="AL1421">
        <v>125</v>
      </c>
      <c r="AM1421">
        <v>93</v>
      </c>
      <c r="AN1421">
        <v>4</v>
      </c>
      <c r="AO1421" t="s">
        <v>11991</v>
      </c>
      <c r="AP1421">
        <v>1</v>
      </c>
      <c r="AQ1421">
        <v>2</v>
      </c>
      <c r="AR1421">
        <v>69.697507104435203</v>
      </c>
      <c r="AS1421">
        <v>1.03717110342529E-2</v>
      </c>
      <c r="AT1421">
        <v>0.14806878712444399</v>
      </c>
      <c r="AU1421">
        <v>9.4113251692604594E-2</v>
      </c>
      <c r="AV1421">
        <v>0.174529935765633</v>
      </c>
    </row>
    <row r="1422" spans="1:48" x14ac:dyDescent="0.25">
      <c r="A1422" t="s">
        <v>15331</v>
      </c>
      <c r="B1422" s="6">
        <v>44664</v>
      </c>
      <c r="C1422" t="s">
        <v>15332</v>
      </c>
      <c r="D1422" t="s">
        <v>212</v>
      </c>
      <c r="E1422">
        <v>301677340.80000001</v>
      </c>
      <c r="F1422">
        <v>302101800.80000001</v>
      </c>
      <c r="G1422">
        <v>0.111938545879409</v>
      </c>
      <c r="H1422">
        <v>1.4388890000000001</v>
      </c>
      <c r="I1422">
        <v>0.193023</v>
      </c>
      <c r="J1422">
        <v>3.3277519999999998</v>
      </c>
      <c r="K1422">
        <v>3.3277519999999998</v>
      </c>
      <c r="L1422">
        <v>136.40629999999999</v>
      </c>
      <c r="M1422">
        <v>130</v>
      </c>
      <c r="N1422">
        <v>1.388469</v>
      </c>
      <c r="O1422">
        <v>0.21089999999999101</v>
      </c>
      <c r="P1422">
        <v>0.26914622209415201</v>
      </c>
      <c r="Q1422">
        <v>0.31560530416907501</v>
      </c>
      <c r="R1422">
        <v>100.01875</v>
      </c>
      <c r="S1422">
        <v>100.29675</v>
      </c>
      <c r="T1422">
        <v>100.01875</v>
      </c>
      <c r="U1422">
        <v>100.29675</v>
      </c>
      <c r="V1422" t="s">
        <v>11987</v>
      </c>
      <c r="W1422" t="s">
        <v>15333</v>
      </c>
      <c r="X1422" t="s">
        <v>15306</v>
      </c>
      <c r="Y1422" t="s">
        <v>625</v>
      </c>
      <c r="Z1422" t="s">
        <v>12267</v>
      </c>
      <c r="AA1422" t="s">
        <v>11839</v>
      </c>
      <c r="AB1422" t="s">
        <v>11990</v>
      </c>
      <c r="AC1422">
        <v>100.1407</v>
      </c>
      <c r="AD1422">
        <v>0.12195</v>
      </c>
      <c r="AE1422" s="6">
        <v>43369</v>
      </c>
      <c r="AF1422" s="6">
        <v>45195</v>
      </c>
      <c r="AG1422" t="s">
        <v>1932</v>
      </c>
      <c r="AH1422">
        <v>1.355556</v>
      </c>
      <c r="AI1422">
        <v>0.35081955671146797</v>
      </c>
      <c r="AJ1422">
        <v>0.49493999999999999</v>
      </c>
      <c r="AK1422">
        <v>3.2654829738376301</v>
      </c>
      <c r="AL1422">
        <v>130</v>
      </c>
      <c r="AM1422">
        <v>94</v>
      </c>
      <c r="AN1422">
        <v>2.09057</v>
      </c>
      <c r="AO1422" t="s">
        <v>12197</v>
      </c>
      <c r="AP1422">
        <v>1</v>
      </c>
      <c r="AQ1422">
        <v>2</v>
      </c>
      <c r="AR1422">
        <v>69.697507104435203</v>
      </c>
      <c r="AS1422">
        <v>1.03717110342529E-2</v>
      </c>
      <c r="AT1422">
        <v>0.14806878712444399</v>
      </c>
      <c r="AU1422">
        <v>9.4113251692604594E-2</v>
      </c>
      <c r="AV1422">
        <v>0.174529935765633</v>
      </c>
    </row>
    <row r="1423" spans="1:48" x14ac:dyDescent="0.25">
      <c r="A1423" t="s">
        <v>15334</v>
      </c>
      <c r="B1423" s="6">
        <v>44664</v>
      </c>
      <c r="C1423" t="s">
        <v>15335</v>
      </c>
      <c r="D1423" t="s">
        <v>212</v>
      </c>
      <c r="E1423">
        <v>211174138.40000001</v>
      </c>
      <c r="F1423">
        <v>210418227.90000001</v>
      </c>
      <c r="G1423">
        <v>7.7966799250982696E-2</v>
      </c>
      <c r="H1423">
        <v>3.0916670000000002</v>
      </c>
      <c r="I1423">
        <v>8.6081000000000005E-2</v>
      </c>
      <c r="J1423">
        <v>4.069134</v>
      </c>
      <c r="K1423">
        <v>4.069134</v>
      </c>
      <c r="L1423">
        <v>150.0284</v>
      </c>
      <c r="M1423">
        <v>150</v>
      </c>
      <c r="N1423">
        <v>2.8655750000000002</v>
      </c>
      <c r="O1423">
        <v>1.48000000000036E-2</v>
      </c>
      <c r="P1423">
        <v>4.8457420011183097E-2</v>
      </c>
      <c r="Q1423">
        <v>-0.43952352107115</v>
      </c>
      <c r="R1423">
        <v>99.364999999999995</v>
      </c>
      <c r="S1423">
        <v>99.88</v>
      </c>
      <c r="T1423">
        <v>99.364999999999995</v>
      </c>
      <c r="U1423">
        <v>99.88</v>
      </c>
      <c r="V1423" t="s">
        <v>11987</v>
      </c>
      <c r="W1423" t="s">
        <v>15336</v>
      </c>
      <c r="X1423" t="s">
        <v>15306</v>
      </c>
      <c r="Y1423" t="s">
        <v>625</v>
      </c>
      <c r="Z1423" t="s">
        <v>12267</v>
      </c>
      <c r="AA1423" t="s">
        <v>11839</v>
      </c>
      <c r="AB1423" t="s">
        <v>11990</v>
      </c>
      <c r="AC1423">
        <v>99.642043999999999</v>
      </c>
      <c r="AD1423">
        <v>0.27704400000000001</v>
      </c>
      <c r="AE1423" s="6">
        <v>43241</v>
      </c>
      <c r="AF1423" s="6">
        <v>45798</v>
      </c>
      <c r="AG1423" t="s">
        <v>1932</v>
      </c>
      <c r="AH1423">
        <v>3.0916670000000002</v>
      </c>
      <c r="AI1423">
        <v>8.60805632683279E-2</v>
      </c>
      <c r="AJ1423">
        <v>-1.7399000000000001E-2</v>
      </c>
      <c r="AK1423">
        <v>4.0691336969493896</v>
      </c>
      <c r="AL1423">
        <v>150</v>
      </c>
      <c r="AM1423">
        <v>137</v>
      </c>
      <c r="AN1423">
        <v>1.7809999999999999</v>
      </c>
      <c r="AO1423" t="s">
        <v>12197</v>
      </c>
      <c r="AP1423">
        <v>1</v>
      </c>
      <c r="AQ1423">
        <v>2</v>
      </c>
      <c r="AR1423">
        <v>69.697507104435203</v>
      </c>
      <c r="AS1423">
        <v>1.03717110342529E-2</v>
      </c>
      <c r="AT1423">
        <v>0.14806878712444399</v>
      </c>
      <c r="AU1423">
        <v>9.4113251692604594E-2</v>
      </c>
      <c r="AV1423">
        <v>0.174529935765633</v>
      </c>
    </row>
    <row r="1424" spans="1:48" x14ac:dyDescent="0.25">
      <c r="A1424" t="s">
        <v>20631</v>
      </c>
      <c r="B1424" s="6">
        <v>44664</v>
      </c>
      <c r="C1424" t="s">
        <v>20632</v>
      </c>
      <c r="D1424" t="s">
        <v>212</v>
      </c>
      <c r="E1424">
        <v>422348276.80000001</v>
      </c>
      <c r="F1424">
        <v>404896187.10000002</v>
      </c>
      <c r="G1424">
        <v>0.150027210356554</v>
      </c>
      <c r="H1424">
        <v>2.5944440000000002</v>
      </c>
      <c r="I1424">
        <v>2.5274860000000001</v>
      </c>
      <c r="J1424">
        <v>2.9207239999999999</v>
      </c>
      <c r="K1424">
        <v>2.9207239999999999</v>
      </c>
      <c r="L1424">
        <v>44.575699999999998</v>
      </c>
      <c r="M1424">
        <v>40</v>
      </c>
      <c r="N1424">
        <v>2.5129100000000002</v>
      </c>
      <c r="O1424">
        <v>-0.24659999999999599</v>
      </c>
      <c r="P1424">
        <v>-0.143386733710926</v>
      </c>
      <c r="Q1424">
        <v>-3.9365510963350698</v>
      </c>
      <c r="R1424">
        <v>95.393749999999997</v>
      </c>
      <c r="S1424">
        <v>95.653000000000006</v>
      </c>
      <c r="T1424">
        <v>95.393749999999997</v>
      </c>
      <c r="U1424">
        <v>95.653000000000006</v>
      </c>
      <c r="V1424" t="s">
        <v>11987</v>
      </c>
      <c r="W1424" t="s">
        <v>20633</v>
      </c>
      <c r="X1424" t="s">
        <v>15306</v>
      </c>
      <c r="Y1424" t="s">
        <v>625</v>
      </c>
      <c r="Z1424" t="s">
        <v>11839</v>
      </c>
      <c r="AA1424" t="s">
        <v>232</v>
      </c>
      <c r="AB1424" t="s">
        <v>11990</v>
      </c>
      <c r="AC1424">
        <v>95.867844000000005</v>
      </c>
      <c r="AD1424">
        <v>0.47409400000000002</v>
      </c>
      <c r="AE1424" s="6">
        <v>44522</v>
      </c>
      <c r="AF1424" s="6">
        <v>45618</v>
      </c>
      <c r="AG1424" t="s">
        <v>1243</v>
      </c>
      <c r="AH1424">
        <v>2.5944440000000002</v>
      </c>
      <c r="AI1424">
        <v>2.5274862452790101</v>
      </c>
      <c r="AJ1424">
        <v>7.6382640000000004</v>
      </c>
      <c r="AK1424">
        <v>2.9207236253399702</v>
      </c>
      <c r="AL1424">
        <v>40</v>
      </c>
      <c r="AM1424">
        <v>23</v>
      </c>
      <c r="AN1424">
        <v>1.169</v>
      </c>
      <c r="AO1424" t="s">
        <v>11991</v>
      </c>
      <c r="AP1424">
        <v>1</v>
      </c>
      <c r="AQ1424">
        <v>2</v>
      </c>
      <c r="AR1424">
        <v>64.363954503225202</v>
      </c>
      <c r="AS1424">
        <v>-3.5137332022927098E-2</v>
      </c>
      <c r="AT1424">
        <v>0.552786103315696</v>
      </c>
      <c r="AU1424">
        <v>7.8149277079020807E-2</v>
      </c>
      <c r="AV1424">
        <v>6.1581600777881897</v>
      </c>
    </row>
    <row r="1425" spans="1:48" x14ac:dyDescent="0.25">
      <c r="A1425" t="s">
        <v>18680</v>
      </c>
      <c r="B1425" s="6">
        <v>44664</v>
      </c>
      <c r="C1425" t="s">
        <v>18681</v>
      </c>
      <c r="D1425" t="s">
        <v>212</v>
      </c>
      <c r="E1425">
        <v>482683745.60000002</v>
      </c>
      <c r="F1425">
        <v>436300009.69999999</v>
      </c>
      <c r="G1425">
        <v>0.161663348326399</v>
      </c>
      <c r="H1425">
        <v>4.9083329999999998</v>
      </c>
      <c r="I1425">
        <v>4.7102820000000003</v>
      </c>
      <c r="J1425">
        <v>3.2527460000000001</v>
      </c>
      <c r="K1425">
        <v>3.2527460000000001</v>
      </c>
      <c r="L1425">
        <v>60.759599999999999</v>
      </c>
      <c r="M1425">
        <v>60</v>
      </c>
      <c r="N1425">
        <v>4.6913159999999996</v>
      </c>
      <c r="O1425">
        <v>3.4599999999995697E-2</v>
      </c>
      <c r="P1425">
        <v>-0.95067342532641996</v>
      </c>
      <c r="Q1425">
        <v>-7.5762906564544696</v>
      </c>
      <c r="R1425">
        <v>90.281000000000006</v>
      </c>
      <c r="S1425">
        <v>90.728999999999999</v>
      </c>
      <c r="T1425">
        <v>90.281000000000006</v>
      </c>
      <c r="U1425">
        <v>90.728999999999999</v>
      </c>
      <c r="V1425" t="s">
        <v>11987</v>
      </c>
      <c r="W1425" t="s">
        <v>18295</v>
      </c>
      <c r="X1425" t="s">
        <v>15306</v>
      </c>
      <c r="Y1425" t="s">
        <v>625</v>
      </c>
      <c r="Z1425" t="s">
        <v>11839</v>
      </c>
      <c r="AA1425" t="s">
        <v>232</v>
      </c>
      <c r="AB1425" t="s">
        <v>11990</v>
      </c>
      <c r="AC1425">
        <v>90.390450000000001</v>
      </c>
      <c r="AD1425">
        <v>0.10945000000000001</v>
      </c>
      <c r="AE1425" s="6">
        <v>44454</v>
      </c>
      <c r="AF1425" s="6">
        <v>46461</v>
      </c>
      <c r="AG1425" t="s">
        <v>1243</v>
      </c>
      <c r="AH1425">
        <v>4.9083329999999998</v>
      </c>
      <c r="AI1425">
        <v>4.7102815404067</v>
      </c>
      <c r="AJ1425">
        <v>24.932065999999999</v>
      </c>
      <c r="AK1425">
        <v>3.2527463668939101</v>
      </c>
      <c r="AL1425">
        <v>60</v>
      </c>
      <c r="AM1425">
        <v>54</v>
      </c>
      <c r="AN1425">
        <v>1.194</v>
      </c>
      <c r="AO1425" t="s">
        <v>11991</v>
      </c>
      <c r="AP1425">
        <v>1</v>
      </c>
      <c r="AQ1425">
        <v>2</v>
      </c>
      <c r="AR1425">
        <v>64.363954503225202</v>
      </c>
      <c r="AS1425">
        <v>-3.5137332022927098E-2</v>
      </c>
      <c r="AT1425">
        <v>0.552786103315696</v>
      </c>
      <c r="AU1425">
        <v>7.8149277079020807E-2</v>
      </c>
      <c r="AV1425">
        <v>6.1581600777881897</v>
      </c>
    </row>
    <row r="1426" spans="1:48" x14ac:dyDescent="0.25">
      <c r="A1426" t="s">
        <v>15337</v>
      </c>
      <c r="B1426" s="6">
        <v>44664</v>
      </c>
      <c r="C1426" t="s">
        <v>15338</v>
      </c>
      <c r="D1426" t="s">
        <v>212</v>
      </c>
      <c r="E1426">
        <v>301677340.80000001</v>
      </c>
      <c r="F1426">
        <v>279725252.10000002</v>
      </c>
      <c r="G1426">
        <v>0.10364730657752801</v>
      </c>
      <c r="H1426">
        <v>8.894444</v>
      </c>
      <c r="I1426">
        <v>3.7236319999999998</v>
      </c>
      <c r="J1426">
        <v>3.8503080000000001</v>
      </c>
      <c r="K1426">
        <v>3.8503080000000001</v>
      </c>
      <c r="L1426">
        <v>115.4623</v>
      </c>
      <c r="M1426">
        <v>116</v>
      </c>
      <c r="N1426">
        <v>7.8737050000000002</v>
      </c>
      <c r="O1426">
        <v>5.20999999999993E-2</v>
      </c>
      <c r="P1426">
        <v>-0.51622505411569297</v>
      </c>
      <c r="Q1426">
        <v>-5.5797533874393199</v>
      </c>
      <c r="R1426">
        <v>92.531000000000006</v>
      </c>
      <c r="S1426">
        <v>92.891999999999996</v>
      </c>
      <c r="T1426">
        <v>92.531000000000006</v>
      </c>
      <c r="U1426">
        <v>92.891999999999996</v>
      </c>
      <c r="V1426" t="s">
        <v>11987</v>
      </c>
      <c r="W1426" t="s">
        <v>5834</v>
      </c>
      <c r="X1426" t="s">
        <v>15306</v>
      </c>
      <c r="Y1426" t="s">
        <v>625</v>
      </c>
      <c r="Z1426" t="s">
        <v>11839</v>
      </c>
      <c r="AA1426" t="s">
        <v>358</v>
      </c>
      <c r="AB1426" t="s">
        <v>11990</v>
      </c>
      <c r="AC1426">
        <v>92.723321999999996</v>
      </c>
      <c r="AD1426">
        <v>0.19232199999999999</v>
      </c>
      <c r="AE1426" s="6">
        <v>44265</v>
      </c>
      <c r="AF1426" s="6">
        <v>47917</v>
      </c>
      <c r="AG1426" t="s">
        <v>1243</v>
      </c>
      <c r="AH1426">
        <v>3.894444</v>
      </c>
      <c r="AI1426">
        <v>3.71066444030191</v>
      </c>
      <c r="AJ1426">
        <v>16.031123999999998</v>
      </c>
      <c r="AK1426">
        <v>3.8025066788670898</v>
      </c>
      <c r="AL1426">
        <v>118</v>
      </c>
      <c r="AM1426">
        <v>109</v>
      </c>
      <c r="AN1426">
        <v>1.8220000000000001</v>
      </c>
      <c r="AO1426" t="s">
        <v>11991</v>
      </c>
      <c r="AP1426">
        <v>1</v>
      </c>
      <c r="AQ1426">
        <v>2</v>
      </c>
      <c r="AR1426">
        <v>64.363954503225202</v>
      </c>
      <c r="AS1426">
        <v>-3.5137332022927098E-2</v>
      </c>
      <c r="AT1426">
        <v>0.552786103315696</v>
      </c>
      <c r="AU1426">
        <v>7.8149277079020807E-2</v>
      </c>
      <c r="AV1426">
        <v>6.1581600777881897</v>
      </c>
    </row>
    <row r="1427" spans="1:48" x14ac:dyDescent="0.25">
      <c r="A1427" t="s">
        <v>15339</v>
      </c>
      <c r="B1427" s="6">
        <v>44664</v>
      </c>
      <c r="C1427" t="s">
        <v>15340</v>
      </c>
      <c r="D1427" t="s">
        <v>212</v>
      </c>
      <c r="E1427">
        <v>603354681.60000002</v>
      </c>
      <c r="F1427">
        <v>586566337.60000002</v>
      </c>
      <c r="G1427">
        <v>0.217341911610993</v>
      </c>
      <c r="H1427">
        <v>27.7</v>
      </c>
      <c r="I1427">
        <v>2.7359939999999998</v>
      </c>
      <c r="J1427">
        <v>4.6907940000000004</v>
      </c>
      <c r="K1427">
        <v>4.6907940000000004</v>
      </c>
      <c r="L1427">
        <v>185.20840000000001</v>
      </c>
      <c r="M1427">
        <v>184</v>
      </c>
      <c r="N1427">
        <v>15.601635</v>
      </c>
      <c r="O1427">
        <v>0.29570000000000901</v>
      </c>
      <c r="P1427">
        <v>-0.15473917787048799</v>
      </c>
      <c r="Q1427">
        <v>-3.9062724507776299</v>
      </c>
      <c r="R1427">
        <v>96.75</v>
      </c>
      <c r="S1427">
        <v>97.75</v>
      </c>
      <c r="T1427">
        <v>96.75</v>
      </c>
      <c r="U1427">
        <v>97.75</v>
      </c>
      <c r="V1427" t="s">
        <v>11987</v>
      </c>
      <c r="W1427" t="s">
        <v>5826</v>
      </c>
      <c r="X1427" t="s">
        <v>15306</v>
      </c>
      <c r="Y1427" t="s">
        <v>625</v>
      </c>
      <c r="Z1427" t="s">
        <v>11839</v>
      </c>
      <c r="AA1427" t="s">
        <v>343</v>
      </c>
      <c r="AB1427" t="s">
        <v>11990</v>
      </c>
      <c r="AC1427">
        <v>97.217500000000001</v>
      </c>
      <c r="AD1427">
        <v>0.46750000000000003</v>
      </c>
      <c r="AE1427" s="6">
        <v>43888</v>
      </c>
      <c r="AF1427" s="6">
        <v>54788</v>
      </c>
      <c r="AG1427" t="s">
        <v>1243</v>
      </c>
      <c r="AH1427">
        <v>2.858333</v>
      </c>
      <c r="AI1427">
        <v>2.6987869423661501</v>
      </c>
      <c r="AJ1427">
        <v>8.8802389999999995</v>
      </c>
      <c r="AK1427">
        <v>4.1415118058785296</v>
      </c>
      <c r="AL1427">
        <v>159</v>
      </c>
      <c r="AM1427">
        <v>144</v>
      </c>
      <c r="AN1427">
        <v>3.3</v>
      </c>
      <c r="AO1427" t="s">
        <v>11991</v>
      </c>
      <c r="AP1427">
        <v>1</v>
      </c>
      <c r="AQ1427">
        <v>2</v>
      </c>
      <c r="AR1427">
        <v>64.363954503225202</v>
      </c>
      <c r="AS1427">
        <v>-3.5137332022927098E-2</v>
      </c>
      <c r="AT1427">
        <v>0.552786103315696</v>
      </c>
      <c r="AU1427">
        <v>7.8149277079020807E-2</v>
      </c>
      <c r="AV1427">
        <v>6.1581600777881897</v>
      </c>
    </row>
    <row r="1428" spans="1:48" x14ac:dyDescent="0.25">
      <c r="A1428" t="s">
        <v>15341</v>
      </c>
      <c r="B1428" s="6">
        <v>44664</v>
      </c>
      <c r="C1428" t="s">
        <v>15342</v>
      </c>
      <c r="D1428" t="s">
        <v>212</v>
      </c>
      <c r="E1428">
        <v>452516011.19999999</v>
      </c>
      <c r="F1428">
        <v>467478706.5</v>
      </c>
      <c r="G1428">
        <v>0.173216069866444</v>
      </c>
      <c r="H1428">
        <v>6.6472220000000002</v>
      </c>
      <c r="I1428">
        <v>1.5882829999999999</v>
      </c>
      <c r="J1428">
        <v>4.0780960000000004</v>
      </c>
      <c r="K1428">
        <v>4.0780960000000004</v>
      </c>
      <c r="L1428">
        <v>138.5445</v>
      </c>
      <c r="M1428">
        <v>139</v>
      </c>
      <c r="N1428">
        <v>5.6305059999999996</v>
      </c>
      <c r="O1428">
        <v>9.4199999999999798E-2</v>
      </c>
      <c r="P1428">
        <v>-7.3728753900348304E-2</v>
      </c>
      <c r="Q1428">
        <v>-2.3473191902229402</v>
      </c>
      <c r="R1428">
        <v>101.712</v>
      </c>
      <c r="S1428">
        <v>101.90600000000001</v>
      </c>
      <c r="T1428">
        <v>101.712</v>
      </c>
      <c r="U1428">
        <v>101.90600000000001</v>
      </c>
      <c r="V1428" t="s">
        <v>11987</v>
      </c>
      <c r="W1428" t="s">
        <v>5832</v>
      </c>
      <c r="X1428" t="s">
        <v>15306</v>
      </c>
      <c r="Y1428" t="s">
        <v>625</v>
      </c>
      <c r="Z1428" t="s">
        <v>11839</v>
      </c>
      <c r="AA1428" t="s">
        <v>358</v>
      </c>
      <c r="AB1428" t="s">
        <v>11990</v>
      </c>
      <c r="AC1428">
        <v>103.306556</v>
      </c>
      <c r="AD1428">
        <v>1.5945560000000001</v>
      </c>
      <c r="AE1428" s="6">
        <v>43262</v>
      </c>
      <c r="AF1428" s="6">
        <v>47098</v>
      </c>
      <c r="AG1428" t="s">
        <v>1243</v>
      </c>
      <c r="AH1428">
        <v>1.647222</v>
      </c>
      <c r="AI1428">
        <v>1.5626545025755301</v>
      </c>
      <c r="AJ1428">
        <v>3.6328480000000001</v>
      </c>
      <c r="AK1428">
        <v>3.3189777425285198</v>
      </c>
      <c r="AL1428">
        <v>116</v>
      </c>
      <c r="AM1428">
        <v>84</v>
      </c>
      <c r="AN1428">
        <v>4.5199999999999996</v>
      </c>
      <c r="AO1428" t="s">
        <v>11991</v>
      </c>
      <c r="AP1428">
        <v>1</v>
      </c>
      <c r="AQ1428">
        <v>2</v>
      </c>
      <c r="AR1428">
        <v>64.363954503225202</v>
      </c>
      <c r="AS1428">
        <v>-3.5137332022927098E-2</v>
      </c>
      <c r="AT1428">
        <v>0.552786103315696</v>
      </c>
      <c r="AU1428">
        <v>7.8149277079020807E-2</v>
      </c>
      <c r="AV1428">
        <v>6.1581600777881897</v>
      </c>
    </row>
    <row r="1429" spans="1:48" x14ac:dyDescent="0.25">
      <c r="A1429" t="s">
        <v>15343</v>
      </c>
      <c r="B1429" s="6">
        <v>44664</v>
      </c>
      <c r="C1429" t="s">
        <v>15344</v>
      </c>
      <c r="D1429" t="s">
        <v>446</v>
      </c>
      <c r="E1429">
        <v>509080513</v>
      </c>
      <c r="F1429">
        <v>508327496.39999998</v>
      </c>
      <c r="G1429">
        <v>0.188351875496474</v>
      </c>
      <c r="H1429">
        <v>3.786111</v>
      </c>
      <c r="I1429">
        <v>3.4906969999999999</v>
      </c>
      <c r="J1429">
        <v>3.8946290000000001</v>
      </c>
      <c r="K1429">
        <v>3.8946290000000001</v>
      </c>
      <c r="L1429">
        <v>129.66120000000001</v>
      </c>
      <c r="M1429">
        <v>128</v>
      </c>
      <c r="N1429">
        <v>3.467883</v>
      </c>
      <c r="O1429">
        <v>0.22249999999999201</v>
      </c>
      <c r="P1429">
        <v>-1.3282771254824799</v>
      </c>
      <c r="Q1429">
        <v>-6.0138343966064101</v>
      </c>
      <c r="R1429">
        <v>99.05</v>
      </c>
      <c r="S1429">
        <v>99.491</v>
      </c>
      <c r="T1429">
        <v>99.05</v>
      </c>
      <c r="U1429">
        <v>99.491</v>
      </c>
      <c r="V1429" t="s">
        <v>11987</v>
      </c>
      <c r="W1429" t="s">
        <v>6275</v>
      </c>
      <c r="X1429" t="s">
        <v>15306</v>
      </c>
      <c r="Y1429" t="s">
        <v>625</v>
      </c>
      <c r="Z1429" t="s">
        <v>11838</v>
      </c>
      <c r="AA1429" t="s">
        <v>256</v>
      </c>
      <c r="AB1429" t="s">
        <v>11990</v>
      </c>
      <c r="AC1429">
        <v>99.852082999999993</v>
      </c>
      <c r="AD1429">
        <v>0.80208299999999999</v>
      </c>
      <c r="AE1429" s="6">
        <v>43963</v>
      </c>
      <c r="AF1429" s="6">
        <v>46054</v>
      </c>
      <c r="AG1429" t="s">
        <v>1419</v>
      </c>
      <c r="AH1429">
        <v>3.786111</v>
      </c>
      <c r="AI1429">
        <v>3.4906971350695799</v>
      </c>
      <c r="AJ1429">
        <v>14.530604</v>
      </c>
      <c r="AK1429">
        <v>3.8946285012639401</v>
      </c>
      <c r="AL1429">
        <v>128</v>
      </c>
      <c r="AM1429">
        <v>118</v>
      </c>
      <c r="AN1429">
        <v>3.75</v>
      </c>
      <c r="AO1429" t="s">
        <v>11991</v>
      </c>
      <c r="AP1429">
        <v>1</v>
      </c>
      <c r="AQ1429">
        <v>1</v>
      </c>
      <c r="AR1429">
        <v>94.026177657695499</v>
      </c>
      <c r="AS1429">
        <v>6.5742191808908501E-3</v>
      </c>
      <c r="AT1429">
        <v>0.14129977061678201</v>
      </c>
      <c r="AU1429">
        <v>7.0145527195719995E-2</v>
      </c>
      <c r="AV1429">
        <v>0.31056079097950801</v>
      </c>
    </row>
    <row r="1430" spans="1:48" x14ac:dyDescent="0.25">
      <c r="A1430" t="s">
        <v>15345</v>
      </c>
      <c r="B1430" s="6">
        <v>44664</v>
      </c>
      <c r="C1430" t="s">
        <v>15346</v>
      </c>
      <c r="D1430" t="s">
        <v>446</v>
      </c>
      <c r="E1430">
        <v>452516011</v>
      </c>
      <c r="F1430">
        <v>472162749.30000001</v>
      </c>
      <c r="G1430">
        <v>0.17495166011598701</v>
      </c>
      <c r="H1430">
        <v>3.1583329999999998</v>
      </c>
      <c r="I1430">
        <v>2.8892679999999999</v>
      </c>
      <c r="J1430">
        <v>3.7014529999999999</v>
      </c>
      <c r="K1430">
        <v>3.7014529999999999</v>
      </c>
      <c r="L1430">
        <v>112.980299999999</v>
      </c>
      <c r="M1430">
        <v>113</v>
      </c>
      <c r="N1430">
        <v>2.8741620000000001</v>
      </c>
      <c r="O1430">
        <v>0.110600000000005</v>
      </c>
      <c r="P1430">
        <v>-3.26003308110389E-2</v>
      </c>
      <c r="Q1430">
        <v>-4.3839583002225702</v>
      </c>
      <c r="R1430">
        <v>102.71875</v>
      </c>
      <c r="S1430">
        <v>103.09375</v>
      </c>
      <c r="T1430">
        <v>102.71875</v>
      </c>
      <c r="U1430">
        <v>103.09375</v>
      </c>
      <c r="V1430" t="s">
        <v>11987</v>
      </c>
      <c r="W1430" t="s">
        <v>6272</v>
      </c>
      <c r="X1430" t="s">
        <v>15306</v>
      </c>
      <c r="Y1430" t="s">
        <v>625</v>
      </c>
      <c r="Z1430" t="s">
        <v>11838</v>
      </c>
      <c r="AA1430" t="s">
        <v>256</v>
      </c>
      <c r="AB1430" t="s">
        <v>11990</v>
      </c>
      <c r="AC1430">
        <v>104.341667</v>
      </c>
      <c r="AD1430">
        <v>1.6229169999999999</v>
      </c>
      <c r="AE1430" s="6">
        <v>42353</v>
      </c>
      <c r="AF1430" s="6">
        <v>45823</v>
      </c>
      <c r="AG1430" t="s">
        <v>1419</v>
      </c>
      <c r="AH1430">
        <v>2.9083329999999998</v>
      </c>
      <c r="AI1430">
        <v>2.6735252122449999</v>
      </c>
      <c r="AJ1430">
        <v>8.9556190000000004</v>
      </c>
      <c r="AK1430">
        <v>3.6197494073146501</v>
      </c>
      <c r="AL1430">
        <v>108</v>
      </c>
      <c r="AM1430">
        <v>93</v>
      </c>
      <c r="AN1430">
        <v>4.75</v>
      </c>
      <c r="AO1430" t="s">
        <v>11991</v>
      </c>
      <c r="AP1430">
        <v>1</v>
      </c>
      <c r="AQ1430">
        <v>1</v>
      </c>
      <c r="AR1430">
        <v>94.026177657695499</v>
      </c>
      <c r="AS1430">
        <v>6.5742191808908501E-3</v>
      </c>
      <c r="AT1430">
        <v>0.14129977061678201</v>
      </c>
      <c r="AU1430">
        <v>7.0145527195719995E-2</v>
      </c>
      <c r="AV1430">
        <v>0.31056079097950801</v>
      </c>
    </row>
    <row r="1431" spans="1:48" x14ac:dyDescent="0.25">
      <c r="A1431" t="s">
        <v>15347</v>
      </c>
      <c r="B1431" s="6">
        <v>44664</v>
      </c>
      <c r="C1431" t="s">
        <v>15348</v>
      </c>
      <c r="D1431" t="s">
        <v>446</v>
      </c>
      <c r="E1431">
        <v>490225679</v>
      </c>
      <c r="F1431">
        <v>508134235.80000001</v>
      </c>
      <c r="G1431">
        <v>0.18828026617820401</v>
      </c>
      <c r="H1431">
        <v>7.1583329999999998</v>
      </c>
      <c r="I1431">
        <v>5.9362180000000002</v>
      </c>
      <c r="J1431">
        <v>4.4632610000000001</v>
      </c>
      <c r="K1431">
        <v>4.4632610000000001</v>
      </c>
      <c r="L1431">
        <v>176.1789</v>
      </c>
      <c r="M1431">
        <v>177</v>
      </c>
      <c r="N1431">
        <v>5.9088859999999999</v>
      </c>
      <c r="O1431">
        <v>0.75130000000000996</v>
      </c>
      <c r="P1431">
        <v>-1.89105267963561</v>
      </c>
      <c r="Q1431">
        <v>-8.8341329144904499</v>
      </c>
      <c r="R1431">
        <v>101.9875</v>
      </c>
      <c r="S1431">
        <v>102.4935</v>
      </c>
      <c r="T1431">
        <v>101.9875</v>
      </c>
      <c r="U1431">
        <v>102.4935</v>
      </c>
      <c r="V1431" t="s">
        <v>11987</v>
      </c>
      <c r="W1431" t="s">
        <v>6278</v>
      </c>
      <c r="X1431" t="s">
        <v>15306</v>
      </c>
      <c r="Y1431" t="s">
        <v>625</v>
      </c>
      <c r="Z1431" t="s">
        <v>11838</v>
      </c>
      <c r="AA1431" t="s">
        <v>256</v>
      </c>
      <c r="AB1431" t="s">
        <v>11990</v>
      </c>
      <c r="AC1431">
        <v>103.653125</v>
      </c>
      <c r="AD1431">
        <v>1.6656249999999999</v>
      </c>
      <c r="AE1431" s="6">
        <v>43622</v>
      </c>
      <c r="AF1431" s="6">
        <v>47284</v>
      </c>
      <c r="AG1431" t="s">
        <v>1419</v>
      </c>
      <c r="AH1431">
        <v>6.9083329999999998</v>
      </c>
      <c r="AI1431">
        <v>5.7589534304290799</v>
      </c>
      <c r="AJ1431">
        <v>39.580264</v>
      </c>
      <c r="AK1431">
        <v>4.4516005903756097</v>
      </c>
      <c r="AL1431">
        <v>176</v>
      </c>
      <c r="AM1431">
        <v>174</v>
      </c>
      <c r="AN1431">
        <v>4.875</v>
      </c>
      <c r="AO1431" t="s">
        <v>11991</v>
      </c>
      <c r="AP1431">
        <v>1</v>
      </c>
      <c r="AQ1431">
        <v>1</v>
      </c>
      <c r="AR1431">
        <v>94.026177657695499</v>
      </c>
      <c r="AS1431">
        <v>6.5742191808908501E-3</v>
      </c>
      <c r="AT1431">
        <v>0.14129977061678201</v>
      </c>
      <c r="AU1431">
        <v>7.0145527195719995E-2</v>
      </c>
      <c r="AV1431">
        <v>0.31056079097950801</v>
      </c>
    </row>
    <row r="1432" spans="1:48" x14ac:dyDescent="0.25">
      <c r="A1432" t="s">
        <v>15349</v>
      </c>
      <c r="B1432" s="6">
        <v>44664</v>
      </c>
      <c r="C1432" t="s">
        <v>15350</v>
      </c>
      <c r="D1432" t="s">
        <v>446</v>
      </c>
      <c r="E1432">
        <v>490225679</v>
      </c>
      <c r="F1432">
        <v>508792976.60000002</v>
      </c>
      <c r="G1432">
        <v>0.18852435106004201</v>
      </c>
      <c r="H1432">
        <v>8.0666670000000007</v>
      </c>
      <c r="I1432">
        <v>6.5185620000000002</v>
      </c>
      <c r="J1432">
        <v>4.5523340000000001</v>
      </c>
      <c r="K1432">
        <v>4.5523340000000001</v>
      </c>
      <c r="L1432">
        <v>185.38900000000001</v>
      </c>
      <c r="M1432">
        <v>186</v>
      </c>
      <c r="N1432">
        <v>6.4908890000000001</v>
      </c>
      <c r="O1432">
        <v>0.25029999999999197</v>
      </c>
      <c r="P1432">
        <v>-1.80162418474432</v>
      </c>
      <c r="Q1432">
        <v>-9.58817835124208</v>
      </c>
      <c r="R1432">
        <v>101.675</v>
      </c>
      <c r="S1432">
        <v>102.155</v>
      </c>
      <c r="T1432">
        <v>101.675</v>
      </c>
      <c r="U1432">
        <v>102.155</v>
      </c>
      <c r="V1432" t="s">
        <v>11987</v>
      </c>
      <c r="W1432" t="s">
        <v>6281</v>
      </c>
      <c r="X1432" t="s">
        <v>15306</v>
      </c>
      <c r="Y1432" t="s">
        <v>625</v>
      </c>
      <c r="Z1432" t="s">
        <v>11838</v>
      </c>
      <c r="AA1432" t="s">
        <v>256</v>
      </c>
      <c r="AB1432" t="s">
        <v>11990</v>
      </c>
      <c r="AC1432">
        <v>103.78749999999999</v>
      </c>
      <c r="AD1432">
        <v>2.1124999999999998</v>
      </c>
      <c r="AE1432" s="6">
        <v>43963</v>
      </c>
      <c r="AF1432" s="6">
        <v>47615</v>
      </c>
      <c r="AG1432" t="s">
        <v>1419</v>
      </c>
      <c r="AH1432">
        <v>7.8166669999999998</v>
      </c>
      <c r="AI1432">
        <v>6.3557649902501296</v>
      </c>
      <c r="AJ1432">
        <v>48.776909000000003</v>
      </c>
      <c r="AK1432">
        <v>4.5446098104764197</v>
      </c>
      <c r="AL1432">
        <v>185</v>
      </c>
      <c r="AM1432">
        <v>182</v>
      </c>
      <c r="AN1432">
        <v>4.875</v>
      </c>
      <c r="AO1432" t="s">
        <v>11991</v>
      </c>
      <c r="AP1432">
        <v>1</v>
      </c>
      <c r="AQ1432">
        <v>1</v>
      </c>
      <c r="AR1432">
        <v>94.026177657695499</v>
      </c>
      <c r="AS1432">
        <v>6.5742191808908501E-3</v>
      </c>
      <c r="AT1432">
        <v>0.14129977061678201</v>
      </c>
      <c r="AU1432">
        <v>7.0145527195719995E-2</v>
      </c>
      <c r="AV1432">
        <v>0.31056079097950801</v>
      </c>
    </row>
    <row r="1433" spans="1:48" x14ac:dyDescent="0.25">
      <c r="A1433" t="s">
        <v>15351</v>
      </c>
      <c r="B1433" s="6">
        <v>44664</v>
      </c>
      <c r="C1433" t="s">
        <v>15352</v>
      </c>
      <c r="D1433" t="s">
        <v>360</v>
      </c>
      <c r="E1433">
        <v>754193352</v>
      </c>
      <c r="F1433">
        <v>745415378.5</v>
      </c>
      <c r="G1433">
        <v>0.276200649329291</v>
      </c>
      <c r="H1433">
        <v>3.1277780000000002</v>
      </c>
      <c r="I1433">
        <v>2.8806129999999999</v>
      </c>
      <c r="J1433">
        <v>4.5748110000000004</v>
      </c>
      <c r="K1433">
        <v>4.5748110000000004</v>
      </c>
      <c r="L1433">
        <v>200.4444</v>
      </c>
      <c r="M1433">
        <v>200</v>
      </c>
      <c r="N1433">
        <v>2.8651680000000002</v>
      </c>
      <c r="O1433">
        <v>0.360999999999989</v>
      </c>
      <c r="P1433">
        <v>0.18442541208187799</v>
      </c>
      <c r="Q1433">
        <v>-5.0774672359193298</v>
      </c>
      <c r="R1433">
        <v>97.393749999999997</v>
      </c>
      <c r="S1433">
        <v>97.97775</v>
      </c>
      <c r="T1433">
        <v>97.393749999999997</v>
      </c>
      <c r="U1433">
        <v>97.97775</v>
      </c>
      <c r="V1433" t="s">
        <v>11987</v>
      </c>
      <c r="W1433" t="s">
        <v>6430</v>
      </c>
      <c r="X1433" t="s">
        <v>15306</v>
      </c>
      <c r="Y1433" t="s">
        <v>625</v>
      </c>
      <c r="Z1433" t="s">
        <v>11838</v>
      </c>
      <c r="AA1433" t="s">
        <v>11839</v>
      </c>
      <c r="AB1433" t="s">
        <v>11990</v>
      </c>
      <c r="AC1433">
        <v>98.836111000000002</v>
      </c>
      <c r="AD1433">
        <v>1.442361</v>
      </c>
      <c r="AE1433" s="6">
        <v>42159</v>
      </c>
      <c r="AF1433" s="6">
        <v>45812</v>
      </c>
      <c r="AG1433" t="s">
        <v>1818</v>
      </c>
      <c r="AH1433">
        <v>3.1277780000000002</v>
      </c>
      <c r="AI1433">
        <v>2.8806129513228398</v>
      </c>
      <c r="AJ1433">
        <v>10.11805</v>
      </c>
      <c r="AK1433">
        <v>4.5748113215607802</v>
      </c>
      <c r="AL1433">
        <v>200</v>
      </c>
      <c r="AM1433">
        <v>187</v>
      </c>
      <c r="AN1433">
        <v>3.875</v>
      </c>
      <c r="AO1433" t="s">
        <v>11991</v>
      </c>
      <c r="AP1433">
        <v>1</v>
      </c>
      <c r="AQ1433">
        <v>1</v>
      </c>
      <c r="AR1433">
        <v>86.623691305372503</v>
      </c>
      <c r="AS1433">
        <v>2.8248685592302501E-3</v>
      </c>
      <c r="AT1433">
        <v>6.6819280697345093E-2</v>
      </c>
      <c r="AU1433">
        <v>2.6191669416832E-2</v>
      </c>
      <c r="AV1433">
        <v>0.25753339636874201</v>
      </c>
    </row>
    <row r="1434" spans="1:48" x14ac:dyDescent="0.25">
      <c r="A1434" t="s">
        <v>17333</v>
      </c>
      <c r="B1434" s="6">
        <v>44664</v>
      </c>
      <c r="C1434" t="s">
        <v>17334</v>
      </c>
      <c r="D1434" t="s">
        <v>360</v>
      </c>
      <c r="E1434">
        <v>641064349</v>
      </c>
      <c r="F1434">
        <v>583168225</v>
      </c>
      <c r="G1434">
        <v>0.216082800336103</v>
      </c>
      <c r="H1434">
        <v>27.7</v>
      </c>
      <c r="I1434">
        <v>3.4766870000000001</v>
      </c>
      <c r="J1434">
        <v>6.9989939999999997</v>
      </c>
      <c r="K1434">
        <v>6.9989939999999997</v>
      </c>
      <c r="L1434">
        <v>416.02839999999998</v>
      </c>
      <c r="M1434">
        <v>415</v>
      </c>
      <c r="N1434">
        <v>12.805536</v>
      </c>
      <c r="O1434">
        <v>2.0599999999992801E-2</v>
      </c>
      <c r="P1434">
        <v>0.330874636626243</v>
      </c>
      <c r="Q1434">
        <v>-6.7405664732276298</v>
      </c>
      <c r="R1434">
        <v>89.081249999999997</v>
      </c>
      <c r="S1434">
        <v>90.16225</v>
      </c>
      <c r="T1434">
        <v>89.081249999999997</v>
      </c>
      <c r="U1434">
        <v>90.16225</v>
      </c>
      <c r="V1434" t="s">
        <v>11987</v>
      </c>
      <c r="W1434" t="s">
        <v>16492</v>
      </c>
      <c r="X1434" t="s">
        <v>15306</v>
      </c>
      <c r="Y1434" t="s">
        <v>625</v>
      </c>
      <c r="Z1434" t="s">
        <v>753</v>
      </c>
      <c r="AA1434" t="s">
        <v>11839</v>
      </c>
      <c r="AB1434" t="s">
        <v>753</v>
      </c>
      <c r="AC1434">
        <v>90.96875</v>
      </c>
      <c r="AD1434">
        <v>1.8875</v>
      </c>
      <c r="AE1434" s="6">
        <v>44333</v>
      </c>
      <c r="AF1434" s="6">
        <v>54788</v>
      </c>
      <c r="AG1434" t="s">
        <v>1818</v>
      </c>
      <c r="AH1434">
        <v>9.0805559999999996</v>
      </c>
      <c r="AI1434">
        <v>3.5382884534976502</v>
      </c>
      <c r="AJ1434">
        <v>15.370696000000001</v>
      </c>
      <c r="AK1434">
        <v>6.9412983513602597</v>
      </c>
      <c r="AL1434">
        <v>426</v>
      </c>
      <c r="AM1434">
        <v>421</v>
      </c>
      <c r="AN1434">
        <v>4.5</v>
      </c>
      <c r="AO1434" t="s">
        <v>11991</v>
      </c>
      <c r="AP1434">
        <v>1</v>
      </c>
      <c r="AQ1434">
        <v>1</v>
      </c>
      <c r="AR1434">
        <v>86.623691305372503</v>
      </c>
      <c r="AS1434">
        <v>2.8248685592302501E-3</v>
      </c>
      <c r="AT1434">
        <v>6.6819280697345093E-2</v>
      </c>
      <c r="AU1434">
        <v>2.6191669416832E-2</v>
      </c>
      <c r="AV1434">
        <v>0.25753339636874201</v>
      </c>
    </row>
    <row r="1435" spans="1:48" x14ac:dyDescent="0.25">
      <c r="A1435" t="s">
        <v>17952</v>
      </c>
      <c r="B1435" s="6">
        <v>44664</v>
      </c>
      <c r="C1435" t="s">
        <v>17953</v>
      </c>
      <c r="D1435" t="s">
        <v>360</v>
      </c>
      <c r="E1435">
        <v>226258006</v>
      </c>
      <c r="F1435">
        <v>202583562.90000001</v>
      </c>
      <c r="G1435">
        <v>7.5063800970508701E-2</v>
      </c>
      <c r="H1435">
        <v>27.7</v>
      </c>
      <c r="I1435">
        <v>4.3718469999999998</v>
      </c>
      <c r="J1435">
        <v>6.9288350000000003</v>
      </c>
      <c r="K1435">
        <v>6.9288350000000003</v>
      </c>
      <c r="L1435">
        <v>409.01249999999999</v>
      </c>
      <c r="M1435">
        <v>408</v>
      </c>
      <c r="N1435">
        <v>13.017245000000001</v>
      </c>
      <c r="O1435">
        <v>2.2199999999994401E-2</v>
      </c>
      <c r="P1435">
        <v>-7.9358074159430095E-2</v>
      </c>
      <c r="Q1435">
        <v>-7.5347685058343696</v>
      </c>
      <c r="R1435">
        <v>88.143749999999997</v>
      </c>
      <c r="S1435">
        <v>89.463750000000005</v>
      </c>
      <c r="T1435">
        <v>88.143749999999997</v>
      </c>
      <c r="U1435">
        <v>89.463750000000005</v>
      </c>
      <c r="V1435" t="s">
        <v>11987</v>
      </c>
      <c r="W1435" t="s">
        <v>17092</v>
      </c>
      <c r="X1435" t="s">
        <v>15306</v>
      </c>
      <c r="Y1435" t="s">
        <v>625</v>
      </c>
      <c r="Z1435" t="s">
        <v>753</v>
      </c>
      <c r="AA1435" t="s">
        <v>11839</v>
      </c>
      <c r="AB1435" t="s">
        <v>753</v>
      </c>
      <c r="AC1435">
        <v>89.536528000000004</v>
      </c>
      <c r="AD1435">
        <v>1.3927780000000001</v>
      </c>
      <c r="AE1435" s="6">
        <v>44376</v>
      </c>
      <c r="AF1435" s="6">
        <v>54788</v>
      </c>
      <c r="AG1435" t="s">
        <v>1818</v>
      </c>
      <c r="AH1435">
        <v>9.697222</v>
      </c>
      <c r="AI1435">
        <v>4.4227723315429603</v>
      </c>
      <c r="AJ1435">
        <v>23.608879000000002</v>
      </c>
      <c r="AK1435">
        <v>6.8630548540139298</v>
      </c>
      <c r="AL1435">
        <v>418</v>
      </c>
      <c r="AM1435">
        <v>413</v>
      </c>
      <c r="AN1435">
        <v>4.5999999999999996</v>
      </c>
      <c r="AO1435" t="s">
        <v>11991</v>
      </c>
      <c r="AP1435">
        <v>1</v>
      </c>
      <c r="AQ1435">
        <v>1</v>
      </c>
      <c r="AR1435">
        <v>86.623691305372503</v>
      </c>
      <c r="AS1435">
        <v>2.8248685592302501E-3</v>
      </c>
      <c r="AT1435">
        <v>6.6819280697345093E-2</v>
      </c>
      <c r="AU1435">
        <v>2.6191669416832E-2</v>
      </c>
      <c r="AV1435">
        <v>0.25753339636874201</v>
      </c>
    </row>
    <row r="1436" spans="1:48" x14ac:dyDescent="0.25">
      <c r="A1436" t="s">
        <v>15353</v>
      </c>
      <c r="B1436" s="6">
        <v>44664</v>
      </c>
      <c r="C1436" t="s">
        <v>15354</v>
      </c>
      <c r="D1436" t="s">
        <v>446</v>
      </c>
      <c r="E1436">
        <v>90503202.400000006</v>
      </c>
      <c r="F1436">
        <v>92089836.700000003</v>
      </c>
      <c r="G1436">
        <v>3.41222805652115E-2</v>
      </c>
      <c r="H1436">
        <v>0.72499999999999998</v>
      </c>
      <c r="I1436">
        <v>0.71589400000000003</v>
      </c>
      <c r="J1436">
        <v>2.3473950000000001</v>
      </c>
      <c r="K1436">
        <v>2.3473950000000001</v>
      </c>
      <c r="L1436">
        <v>96.1995</v>
      </c>
      <c r="M1436">
        <v>85</v>
      </c>
      <c r="N1436">
        <v>0.70609599999999995</v>
      </c>
      <c r="O1436">
        <v>7.8500000000003498E-2</v>
      </c>
      <c r="P1436">
        <v>0.53863191319189996</v>
      </c>
      <c r="Q1436">
        <v>-0.17094303294781199</v>
      </c>
      <c r="R1436">
        <v>100.55</v>
      </c>
      <c r="S1436">
        <v>101.446</v>
      </c>
      <c r="T1436">
        <v>100.55</v>
      </c>
      <c r="U1436">
        <v>101.446</v>
      </c>
      <c r="V1436" t="s">
        <v>11987</v>
      </c>
      <c r="W1436" t="s">
        <v>11345</v>
      </c>
      <c r="X1436" t="s">
        <v>15306</v>
      </c>
      <c r="Y1436" t="s">
        <v>625</v>
      </c>
      <c r="Z1436" t="s">
        <v>11839</v>
      </c>
      <c r="AA1436" t="s">
        <v>11839</v>
      </c>
      <c r="AB1436" t="s">
        <v>12045</v>
      </c>
      <c r="AC1436">
        <v>101.753125</v>
      </c>
      <c r="AD1436">
        <v>1.203125</v>
      </c>
      <c r="AE1436" s="6">
        <v>42803</v>
      </c>
      <c r="AF1436" s="6">
        <v>44935</v>
      </c>
      <c r="AG1436" t="s">
        <v>2931</v>
      </c>
      <c r="AH1436">
        <v>0.72499999999999998</v>
      </c>
      <c r="AI1436">
        <v>0.71589361706806898</v>
      </c>
      <c r="AJ1436">
        <v>1.094676</v>
      </c>
      <c r="AK1436">
        <v>2.3473954563123201</v>
      </c>
      <c r="AL1436">
        <v>85</v>
      </c>
      <c r="AM1436">
        <v>53</v>
      </c>
      <c r="AN1436">
        <v>4.375</v>
      </c>
      <c r="AO1436" t="s">
        <v>11991</v>
      </c>
      <c r="AP1436">
        <v>1</v>
      </c>
      <c r="AQ1436">
        <v>4</v>
      </c>
      <c r="AR1436">
        <v>28.313394908821301</v>
      </c>
      <c r="AS1436">
        <v>5.9332654828317198E-2</v>
      </c>
      <c r="AT1436">
        <v>0.90081972328911397</v>
      </c>
      <c r="AU1436">
        <v>0.48751365542783598</v>
      </c>
      <c r="AV1436">
        <v>1.1670892333318601</v>
      </c>
    </row>
    <row r="1437" spans="1:48" x14ac:dyDescent="0.25">
      <c r="A1437" t="s">
        <v>15355</v>
      </c>
      <c r="B1437" s="6">
        <v>44664</v>
      </c>
      <c r="C1437" t="s">
        <v>15356</v>
      </c>
      <c r="D1437" t="s">
        <v>212</v>
      </c>
      <c r="E1437">
        <v>452516011.19999999</v>
      </c>
      <c r="F1437">
        <v>426326095</v>
      </c>
      <c r="G1437">
        <v>0.15796768841981201</v>
      </c>
      <c r="H1437">
        <v>8.394444</v>
      </c>
      <c r="I1437">
        <v>3.2924690000000001</v>
      </c>
      <c r="J1437">
        <v>4.036225</v>
      </c>
      <c r="K1437">
        <v>4.036225</v>
      </c>
      <c r="L1437">
        <v>133.88730000000001</v>
      </c>
      <c r="M1437">
        <v>134</v>
      </c>
      <c r="N1437">
        <v>7.4107849999999997</v>
      </c>
      <c r="O1437">
        <v>9.1700000000005596E-2</v>
      </c>
      <c r="P1437">
        <v>0.18848716903603299</v>
      </c>
      <c r="Q1437">
        <v>-4.1899957424079703</v>
      </c>
      <c r="R1437">
        <v>94.019000000000005</v>
      </c>
      <c r="S1437">
        <v>94.316999999999993</v>
      </c>
      <c r="T1437">
        <v>94.019000000000005</v>
      </c>
      <c r="U1437">
        <v>94.316999999999993</v>
      </c>
      <c r="V1437" t="s">
        <v>11987</v>
      </c>
      <c r="W1437" t="s">
        <v>7880</v>
      </c>
      <c r="X1437" t="s">
        <v>15306</v>
      </c>
      <c r="Y1437" t="s">
        <v>625</v>
      </c>
      <c r="Z1437" t="s">
        <v>11894</v>
      </c>
      <c r="AA1437" t="s">
        <v>358</v>
      </c>
      <c r="AB1437" t="s">
        <v>11990</v>
      </c>
      <c r="AC1437">
        <v>94.212378000000001</v>
      </c>
      <c r="AD1437">
        <v>0.19337799999999999</v>
      </c>
      <c r="AE1437" s="6">
        <v>44084</v>
      </c>
      <c r="AF1437" s="6">
        <v>47736</v>
      </c>
      <c r="AG1437" t="s">
        <v>2904</v>
      </c>
      <c r="AH1437">
        <v>3.394444</v>
      </c>
      <c r="AI1437">
        <v>3.2568917945289901</v>
      </c>
      <c r="AJ1437">
        <v>12.65954</v>
      </c>
      <c r="AK1437">
        <v>3.6260335286622101</v>
      </c>
      <c r="AL1437">
        <v>102</v>
      </c>
      <c r="AM1437">
        <v>91</v>
      </c>
      <c r="AN1437">
        <v>1.8320000000000001</v>
      </c>
      <c r="AO1437" t="s">
        <v>11991</v>
      </c>
      <c r="AP1437">
        <v>1</v>
      </c>
      <c r="AQ1437">
        <v>3</v>
      </c>
      <c r="AR1437">
        <v>53.077006148635498</v>
      </c>
      <c r="AS1437">
        <v>-1.7103872446781999E-2</v>
      </c>
      <c r="AT1437">
        <v>-0.74620800122613595</v>
      </c>
      <c r="AU1437">
        <v>-0.232065284431719</v>
      </c>
      <c r="AV1437">
        <v>-1.9551579128832299</v>
      </c>
    </row>
    <row r="1438" spans="1:48" x14ac:dyDescent="0.25">
      <c r="A1438" t="s">
        <v>15357</v>
      </c>
      <c r="B1438" s="6">
        <v>44664</v>
      </c>
      <c r="C1438" t="s">
        <v>15358</v>
      </c>
      <c r="D1438" t="s">
        <v>212</v>
      </c>
      <c r="E1438">
        <v>452516011.19999999</v>
      </c>
      <c r="F1438">
        <v>466735697.89999998</v>
      </c>
      <c r="G1438">
        <v>0.17294076098293301</v>
      </c>
      <c r="H1438">
        <v>2.1694439999999999</v>
      </c>
      <c r="I1438">
        <v>2.0442360000000002</v>
      </c>
      <c r="J1438">
        <v>3.2880569999999998</v>
      </c>
      <c r="K1438">
        <v>3.2880569999999998</v>
      </c>
      <c r="L1438">
        <v>90.7439999999999</v>
      </c>
      <c r="M1438">
        <v>89</v>
      </c>
      <c r="N1438">
        <v>2.0349729999999999</v>
      </c>
      <c r="O1438">
        <v>0.11620000000001</v>
      </c>
      <c r="P1438">
        <v>3.9067087543531699E-2</v>
      </c>
      <c r="Q1438">
        <v>-3.3304687859046598</v>
      </c>
      <c r="R1438">
        <v>101.7375</v>
      </c>
      <c r="S1438">
        <v>101.9945</v>
      </c>
      <c r="T1438">
        <v>101.7375</v>
      </c>
      <c r="U1438">
        <v>101.9945</v>
      </c>
      <c r="V1438" t="s">
        <v>11987</v>
      </c>
      <c r="W1438" t="s">
        <v>7874</v>
      </c>
      <c r="X1438" t="s">
        <v>15306</v>
      </c>
      <c r="Y1438" t="s">
        <v>625</v>
      </c>
      <c r="Z1438" t="s">
        <v>11894</v>
      </c>
      <c r="AA1438" t="s">
        <v>358</v>
      </c>
      <c r="AB1438" t="s">
        <v>11990</v>
      </c>
      <c r="AC1438">
        <v>103.14236099999999</v>
      </c>
      <c r="AD1438">
        <v>1.4048609999999999</v>
      </c>
      <c r="AE1438" s="6">
        <v>41809</v>
      </c>
      <c r="AF1438" s="6">
        <v>45462</v>
      </c>
      <c r="AG1438" t="s">
        <v>2904</v>
      </c>
      <c r="AH1438">
        <v>2.1694439999999999</v>
      </c>
      <c r="AI1438">
        <v>2.0442359548117599</v>
      </c>
      <c r="AJ1438">
        <v>5.285323</v>
      </c>
      <c r="AK1438">
        <v>3.2880565662905901</v>
      </c>
      <c r="AL1438">
        <v>89</v>
      </c>
      <c r="AM1438">
        <v>66</v>
      </c>
      <c r="AN1438">
        <v>4.25</v>
      </c>
      <c r="AO1438" t="s">
        <v>11991</v>
      </c>
      <c r="AP1438">
        <v>1</v>
      </c>
      <c r="AQ1438">
        <v>3</v>
      </c>
      <c r="AR1438">
        <v>53.077006148635498</v>
      </c>
      <c r="AS1438">
        <v>-1.7103872446781999E-2</v>
      </c>
      <c r="AT1438">
        <v>-0.74620800122613595</v>
      </c>
      <c r="AU1438">
        <v>-0.232065284431719</v>
      </c>
      <c r="AV1438">
        <v>-1.9551579128832299</v>
      </c>
    </row>
    <row r="1439" spans="1:48" x14ac:dyDescent="0.25">
      <c r="A1439" t="s">
        <v>15359</v>
      </c>
      <c r="B1439" s="6">
        <v>44664</v>
      </c>
      <c r="C1439" t="s">
        <v>15360</v>
      </c>
      <c r="D1439" t="s">
        <v>373</v>
      </c>
      <c r="E1439">
        <v>452516011.19999999</v>
      </c>
      <c r="F1439">
        <v>402164179</v>
      </c>
      <c r="G1439">
        <v>0.14901491247377099</v>
      </c>
      <c r="H1439">
        <v>8.144444</v>
      </c>
      <c r="I1439">
        <v>7.3943859999999999</v>
      </c>
      <c r="J1439">
        <v>3.4531640000000001</v>
      </c>
      <c r="K1439">
        <v>3.4531640000000001</v>
      </c>
      <c r="L1439">
        <v>75.497900000000001</v>
      </c>
      <c r="M1439">
        <v>75</v>
      </c>
      <c r="N1439">
        <v>7.3623779999999996</v>
      </c>
      <c r="O1439">
        <v>0.30570000000000802</v>
      </c>
      <c r="P1439">
        <v>-2.4914842014454002</v>
      </c>
      <c r="Q1439">
        <v>-9.8194626719698093</v>
      </c>
      <c r="R1439">
        <v>88.206249999999997</v>
      </c>
      <c r="S1439">
        <v>88.877250000000004</v>
      </c>
      <c r="T1439">
        <v>88.206249999999997</v>
      </c>
      <c r="U1439">
        <v>88.877250000000004</v>
      </c>
      <c r="V1439" t="s">
        <v>11987</v>
      </c>
      <c r="W1439" t="s">
        <v>9324</v>
      </c>
      <c r="X1439" t="s">
        <v>15306</v>
      </c>
      <c r="Y1439" t="s">
        <v>625</v>
      </c>
      <c r="Z1439" t="s">
        <v>11829</v>
      </c>
      <c r="AA1439" t="s">
        <v>350</v>
      </c>
      <c r="AB1439" t="s">
        <v>11990</v>
      </c>
      <c r="AC1439">
        <v>88.872917000000001</v>
      </c>
      <c r="AD1439">
        <v>0.66666700000000001</v>
      </c>
      <c r="AE1439" s="6">
        <v>43992</v>
      </c>
      <c r="AF1439" s="6">
        <v>47644</v>
      </c>
      <c r="AG1439" t="s">
        <v>2296</v>
      </c>
      <c r="AH1439">
        <v>8.144444</v>
      </c>
      <c r="AI1439">
        <v>7.3943856496426799</v>
      </c>
      <c r="AJ1439">
        <v>61.481591000000002</v>
      </c>
      <c r="AK1439">
        <v>3.4531643299414401</v>
      </c>
      <c r="AL1439">
        <v>75</v>
      </c>
      <c r="AM1439">
        <v>73</v>
      </c>
      <c r="AN1439">
        <v>1.875</v>
      </c>
      <c r="AO1439" t="s">
        <v>11991</v>
      </c>
      <c r="AP1439">
        <v>1</v>
      </c>
      <c r="AQ1439">
        <v>2</v>
      </c>
      <c r="AR1439">
        <v>69.889534691510903</v>
      </c>
      <c r="AS1439">
        <v>8.3267988013716293E-2</v>
      </c>
      <c r="AT1439">
        <v>0.837582526783478</v>
      </c>
      <c r="AU1439">
        <v>0.53237475197121797</v>
      </c>
      <c r="AV1439">
        <v>5.5492495331204301</v>
      </c>
    </row>
    <row r="1440" spans="1:48" x14ac:dyDescent="0.25">
      <c r="A1440" t="s">
        <v>15361</v>
      </c>
      <c r="B1440" s="6">
        <v>44664</v>
      </c>
      <c r="C1440" t="s">
        <v>15362</v>
      </c>
      <c r="D1440" t="s">
        <v>373</v>
      </c>
      <c r="E1440">
        <v>301677340.80000001</v>
      </c>
      <c r="F1440">
        <v>290436716.39999998</v>
      </c>
      <c r="G1440">
        <v>0.107616252578375</v>
      </c>
      <c r="H1440">
        <v>4.4583329999999997</v>
      </c>
      <c r="I1440">
        <v>4.2014870000000002</v>
      </c>
      <c r="J1440">
        <v>3.200431</v>
      </c>
      <c r="K1440">
        <v>3.200431</v>
      </c>
      <c r="L1440">
        <v>57.418099999999903</v>
      </c>
      <c r="M1440">
        <v>56</v>
      </c>
      <c r="N1440">
        <v>4.1801000000000004</v>
      </c>
      <c r="O1440">
        <v>0.48420000000000102</v>
      </c>
      <c r="P1440">
        <v>-1.09298536507957</v>
      </c>
      <c r="Q1440">
        <v>-6.0966221107789904</v>
      </c>
      <c r="R1440">
        <v>96.174999999999997</v>
      </c>
      <c r="S1440">
        <v>96.594999999999999</v>
      </c>
      <c r="T1440">
        <v>96.174999999999997</v>
      </c>
      <c r="U1440">
        <v>96.594999999999999</v>
      </c>
      <c r="V1440" t="s">
        <v>11987</v>
      </c>
      <c r="W1440" t="s">
        <v>9319</v>
      </c>
      <c r="X1440" t="s">
        <v>15306</v>
      </c>
      <c r="Y1440" t="s">
        <v>625</v>
      </c>
      <c r="Z1440" t="s">
        <v>11829</v>
      </c>
      <c r="AA1440" t="s">
        <v>350</v>
      </c>
      <c r="AB1440" t="s">
        <v>11990</v>
      </c>
      <c r="AC1440">
        <v>96.273957999999993</v>
      </c>
      <c r="AD1440">
        <v>9.8958000000000004E-2</v>
      </c>
      <c r="AE1440" s="6">
        <v>42646</v>
      </c>
      <c r="AF1440" s="6">
        <v>46298</v>
      </c>
      <c r="AG1440" t="s">
        <v>2296</v>
      </c>
      <c r="AH1440">
        <v>4.4583329999999997</v>
      </c>
      <c r="AI1440">
        <v>4.2014873731643902</v>
      </c>
      <c r="AJ1440">
        <v>20.313991000000001</v>
      </c>
      <c r="AK1440">
        <v>3.2004310900608899</v>
      </c>
      <c r="AL1440">
        <v>56</v>
      </c>
      <c r="AM1440">
        <v>49</v>
      </c>
      <c r="AN1440">
        <v>2.375</v>
      </c>
      <c r="AO1440" t="s">
        <v>11991</v>
      </c>
      <c r="AP1440">
        <v>1</v>
      </c>
      <c r="AQ1440">
        <v>2</v>
      </c>
      <c r="AR1440">
        <v>69.889534691510903</v>
      </c>
      <c r="AS1440">
        <v>8.3267988013716293E-2</v>
      </c>
      <c r="AT1440">
        <v>0.837582526783478</v>
      </c>
      <c r="AU1440">
        <v>0.53237475197121797</v>
      </c>
      <c r="AV1440">
        <v>5.5492495331204301</v>
      </c>
    </row>
    <row r="1441" spans="1:48" x14ac:dyDescent="0.25">
      <c r="A1441" t="s">
        <v>15363</v>
      </c>
      <c r="B1441" s="6">
        <v>44664</v>
      </c>
      <c r="C1441" t="s">
        <v>15364</v>
      </c>
      <c r="D1441" t="s">
        <v>373</v>
      </c>
      <c r="E1441">
        <v>452516011.19999999</v>
      </c>
      <c r="F1441">
        <v>421144709.69999999</v>
      </c>
      <c r="G1441">
        <v>0.15604781660964101</v>
      </c>
      <c r="H1441">
        <v>7.3611110000000002</v>
      </c>
      <c r="I1441">
        <v>6.6631809999999998</v>
      </c>
      <c r="J1441">
        <v>3.4056129999999998</v>
      </c>
      <c r="K1441">
        <v>3.4056129999999998</v>
      </c>
      <c r="L1441">
        <v>70.481699999999904</v>
      </c>
      <c r="M1441">
        <v>70</v>
      </c>
      <c r="N1441">
        <v>6.6326099999999997</v>
      </c>
      <c r="O1441">
        <v>-5.2000000000051996E-3</v>
      </c>
      <c r="P1441">
        <v>-2.4259385028368698</v>
      </c>
      <c r="Q1441">
        <v>-8.7279798886680293</v>
      </c>
      <c r="R1441">
        <v>92.737499999999997</v>
      </c>
      <c r="S1441">
        <v>93.337500000000006</v>
      </c>
      <c r="T1441">
        <v>92.737499999999997</v>
      </c>
      <c r="U1441">
        <v>93.337500000000006</v>
      </c>
      <c r="V1441" t="s">
        <v>11987</v>
      </c>
      <c r="W1441" t="s">
        <v>9323</v>
      </c>
      <c r="X1441" t="s">
        <v>15306</v>
      </c>
      <c r="Y1441" t="s">
        <v>625</v>
      </c>
      <c r="Z1441" t="s">
        <v>11829</v>
      </c>
      <c r="AA1441" t="s">
        <v>350</v>
      </c>
      <c r="AB1441" t="s">
        <v>11990</v>
      </c>
      <c r="AC1441">
        <v>93.067361000000005</v>
      </c>
      <c r="AD1441">
        <v>0.32986100000000002</v>
      </c>
      <c r="AE1441" s="6">
        <v>43705</v>
      </c>
      <c r="AF1441" s="6">
        <v>47358</v>
      </c>
      <c r="AG1441" t="s">
        <v>2296</v>
      </c>
      <c r="AH1441">
        <v>7.3611110000000002</v>
      </c>
      <c r="AI1441">
        <v>6.66318119983295</v>
      </c>
      <c r="AJ1441">
        <v>50.246887999999998</v>
      </c>
      <c r="AK1441">
        <v>3.4056126956402899</v>
      </c>
      <c r="AL1441">
        <v>70</v>
      </c>
      <c r="AM1441">
        <v>69</v>
      </c>
      <c r="AN1441">
        <v>2.375</v>
      </c>
      <c r="AO1441" t="s">
        <v>11991</v>
      </c>
      <c r="AP1441">
        <v>1</v>
      </c>
      <c r="AQ1441">
        <v>2</v>
      </c>
      <c r="AR1441">
        <v>69.889534691510903</v>
      </c>
      <c r="AS1441">
        <v>8.3267988013716293E-2</v>
      </c>
      <c r="AT1441">
        <v>0.837582526783478</v>
      </c>
      <c r="AU1441">
        <v>0.53237475197121797</v>
      </c>
      <c r="AV1441">
        <v>5.5492495331204301</v>
      </c>
    </row>
    <row r="1442" spans="1:48" x14ac:dyDescent="0.25">
      <c r="A1442" t="s">
        <v>15365</v>
      </c>
      <c r="B1442" s="6">
        <v>44664</v>
      </c>
      <c r="C1442" t="s">
        <v>15366</v>
      </c>
      <c r="D1442" t="s">
        <v>373</v>
      </c>
      <c r="E1442">
        <v>301677340.80000001</v>
      </c>
      <c r="F1442">
        <v>305052356.10000002</v>
      </c>
      <c r="G1442">
        <v>0.11303182258705501</v>
      </c>
      <c r="H1442">
        <v>3.2</v>
      </c>
      <c r="I1442">
        <v>3.0047359999999999</v>
      </c>
      <c r="J1442">
        <v>3.1068820000000001</v>
      </c>
      <c r="K1442">
        <v>3.1068820000000001</v>
      </c>
      <c r="L1442">
        <v>53.348199999999999</v>
      </c>
      <c r="M1442">
        <v>53</v>
      </c>
      <c r="N1442">
        <v>2.9895879999999999</v>
      </c>
      <c r="O1442">
        <v>9.7600000000008694E-2</v>
      </c>
      <c r="P1442">
        <v>-0.18371304561770599</v>
      </c>
      <c r="Q1442">
        <v>-4.4290115989857197</v>
      </c>
      <c r="R1442">
        <v>100.14375</v>
      </c>
      <c r="S1442">
        <v>100.42975</v>
      </c>
      <c r="T1442">
        <v>100.14375</v>
      </c>
      <c r="U1442">
        <v>100.42975</v>
      </c>
      <c r="V1442" t="s">
        <v>11987</v>
      </c>
      <c r="W1442" t="s">
        <v>9318</v>
      </c>
      <c r="X1442" t="s">
        <v>15306</v>
      </c>
      <c r="Y1442" t="s">
        <v>625</v>
      </c>
      <c r="Z1442" t="s">
        <v>11829</v>
      </c>
      <c r="AA1442" t="s">
        <v>350</v>
      </c>
      <c r="AB1442" t="s">
        <v>11990</v>
      </c>
      <c r="AC1442">
        <v>101.11875000000001</v>
      </c>
      <c r="AD1442">
        <v>0.97499999999999998</v>
      </c>
      <c r="AE1442" s="6">
        <v>42185</v>
      </c>
      <c r="AF1442" s="6">
        <v>45838</v>
      </c>
      <c r="AG1442" t="s">
        <v>2296</v>
      </c>
      <c r="AH1442">
        <v>3.2</v>
      </c>
      <c r="AI1442">
        <v>3.00473634378229</v>
      </c>
      <c r="AJ1442">
        <v>10.874549999999999</v>
      </c>
      <c r="AK1442">
        <v>3.1068824291324302</v>
      </c>
      <c r="AL1442">
        <v>53</v>
      </c>
      <c r="AM1442">
        <v>40</v>
      </c>
      <c r="AN1442">
        <v>3.25</v>
      </c>
      <c r="AO1442" t="s">
        <v>11991</v>
      </c>
      <c r="AP1442">
        <v>1</v>
      </c>
      <c r="AQ1442">
        <v>2</v>
      </c>
      <c r="AR1442">
        <v>69.889534691510903</v>
      </c>
      <c r="AS1442">
        <v>8.3267988013716293E-2</v>
      </c>
      <c r="AT1442">
        <v>0.837582526783478</v>
      </c>
      <c r="AU1442">
        <v>0.53237475197121797</v>
      </c>
      <c r="AV1442">
        <v>5.5492495331204301</v>
      </c>
    </row>
    <row r="1443" spans="1:48" x14ac:dyDescent="0.25">
      <c r="A1443" t="s">
        <v>15367</v>
      </c>
      <c r="B1443" s="6">
        <v>44664</v>
      </c>
      <c r="C1443" t="s">
        <v>15368</v>
      </c>
      <c r="D1443" t="s">
        <v>373</v>
      </c>
      <c r="E1443">
        <v>301677340.80000001</v>
      </c>
      <c r="F1443">
        <v>310805174</v>
      </c>
      <c r="G1443">
        <v>0.11516342880144601</v>
      </c>
      <c r="H1443">
        <v>6.3611110000000002</v>
      </c>
      <c r="I1443">
        <v>5.6109499999999999</v>
      </c>
      <c r="J1443">
        <v>3.3301150000000002</v>
      </c>
      <c r="K1443">
        <v>3.3301150000000002</v>
      </c>
      <c r="L1443">
        <v>64.504599999999996</v>
      </c>
      <c r="M1443">
        <v>64</v>
      </c>
      <c r="N1443">
        <v>5.5853229999999998</v>
      </c>
      <c r="O1443">
        <v>4.1800000000002897E-2</v>
      </c>
      <c r="P1443">
        <v>-1.2631870052640399</v>
      </c>
      <c r="Q1443">
        <v>-7.1319508217771199</v>
      </c>
      <c r="R1443">
        <v>102.4875</v>
      </c>
      <c r="S1443">
        <v>103.09725</v>
      </c>
      <c r="T1443">
        <v>102.4875</v>
      </c>
      <c r="U1443">
        <v>103.09725</v>
      </c>
      <c r="V1443" t="s">
        <v>11987</v>
      </c>
      <c r="W1443" t="s">
        <v>9321</v>
      </c>
      <c r="X1443" t="s">
        <v>15306</v>
      </c>
      <c r="Y1443" t="s">
        <v>625</v>
      </c>
      <c r="Z1443" t="s">
        <v>11829</v>
      </c>
      <c r="AA1443" t="s">
        <v>350</v>
      </c>
      <c r="AB1443" t="s">
        <v>11990</v>
      </c>
      <c r="AC1443">
        <v>103.025694</v>
      </c>
      <c r="AD1443">
        <v>0.53819399999999995</v>
      </c>
      <c r="AE1443" s="6">
        <v>43340</v>
      </c>
      <c r="AF1443" s="6">
        <v>46993</v>
      </c>
      <c r="AG1443" t="s">
        <v>2296</v>
      </c>
      <c r="AH1443">
        <v>6.1111110000000002</v>
      </c>
      <c r="AI1443">
        <v>5.4129230608983203</v>
      </c>
      <c r="AJ1443">
        <v>34.237791000000001</v>
      </c>
      <c r="AK1443">
        <v>3.3110164965503799</v>
      </c>
      <c r="AL1443">
        <v>63</v>
      </c>
      <c r="AM1443">
        <v>60</v>
      </c>
      <c r="AN1443">
        <v>3.875</v>
      </c>
      <c r="AO1443" t="s">
        <v>11991</v>
      </c>
      <c r="AP1443">
        <v>1</v>
      </c>
      <c r="AQ1443">
        <v>2</v>
      </c>
      <c r="AR1443">
        <v>69.889534691510903</v>
      </c>
      <c r="AS1443">
        <v>8.3267988013716293E-2</v>
      </c>
      <c r="AT1443">
        <v>0.837582526783478</v>
      </c>
      <c r="AU1443">
        <v>0.53237475197121797</v>
      </c>
      <c r="AV1443">
        <v>5.5492495331204301</v>
      </c>
    </row>
    <row r="1444" spans="1:48" x14ac:dyDescent="0.25">
      <c r="A1444" t="s">
        <v>15369</v>
      </c>
      <c r="B1444" s="6">
        <v>44664</v>
      </c>
      <c r="C1444" t="s">
        <v>15370</v>
      </c>
      <c r="D1444" t="s">
        <v>373</v>
      </c>
      <c r="E1444">
        <v>301677340.80000001</v>
      </c>
      <c r="F1444">
        <v>402589458.10000002</v>
      </c>
      <c r="G1444">
        <v>0.149172492206291</v>
      </c>
      <c r="H1444">
        <v>9.6194439999999997</v>
      </c>
      <c r="I1444">
        <v>7.1599519999999997</v>
      </c>
      <c r="J1444">
        <v>3.5099079999999998</v>
      </c>
      <c r="K1444">
        <v>3.5099079999999998</v>
      </c>
      <c r="L1444">
        <v>81.663899999999899</v>
      </c>
      <c r="M1444">
        <v>83</v>
      </c>
      <c r="N1444">
        <v>7.1347820000000004</v>
      </c>
      <c r="O1444">
        <v>6.1399999999989199E-2</v>
      </c>
      <c r="P1444">
        <v>-2.6183842257822501</v>
      </c>
      <c r="Q1444">
        <v>-7.6115203965780003</v>
      </c>
      <c r="R1444">
        <v>130.64375000000001</v>
      </c>
      <c r="S1444">
        <v>131.31774999999999</v>
      </c>
      <c r="T1444">
        <v>130.64375000000001</v>
      </c>
      <c r="U1444">
        <v>131.31774999999999</v>
      </c>
      <c r="V1444" t="s">
        <v>11987</v>
      </c>
      <c r="W1444" t="s">
        <v>9326</v>
      </c>
      <c r="X1444" t="s">
        <v>15306</v>
      </c>
      <c r="Y1444" t="s">
        <v>625</v>
      </c>
      <c r="Z1444" t="s">
        <v>11829</v>
      </c>
      <c r="AA1444" t="s">
        <v>350</v>
      </c>
      <c r="AB1444" t="s">
        <v>11990</v>
      </c>
      <c r="AC1444">
        <v>133.45034699999999</v>
      </c>
      <c r="AD1444">
        <v>2.806597</v>
      </c>
      <c r="AE1444" s="6">
        <v>37215</v>
      </c>
      <c r="AF1444" s="6">
        <v>48183</v>
      </c>
      <c r="AG1444" t="s">
        <v>2296</v>
      </c>
      <c r="AH1444">
        <v>9.6194439999999997</v>
      </c>
      <c r="AI1444">
        <v>7.1599522729572396</v>
      </c>
      <c r="AJ1444">
        <v>64.705502999999993</v>
      </c>
      <c r="AK1444">
        <v>3.5099082266936601</v>
      </c>
      <c r="AL1444">
        <v>83</v>
      </c>
      <c r="AM1444">
        <v>78</v>
      </c>
      <c r="AN1444">
        <v>7.375</v>
      </c>
      <c r="AO1444" t="s">
        <v>11991</v>
      </c>
      <c r="AP1444">
        <v>1</v>
      </c>
      <c r="AQ1444">
        <v>2</v>
      </c>
      <c r="AR1444">
        <v>69.889534691510903</v>
      </c>
      <c r="AS1444">
        <v>8.3267988013716293E-2</v>
      </c>
      <c r="AT1444">
        <v>0.837582526783478</v>
      </c>
      <c r="AU1444">
        <v>0.53237475197121797</v>
      </c>
      <c r="AV1444">
        <v>5.5492495331204301</v>
      </c>
    </row>
    <row r="1445" spans="1:48" x14ac:dyDescent="0.25">
      <c r="A1445" t="s">
        <v>15371</v>
      </c>
      <c r="B1445" s="6">
        <v>44664</v>
      </c>
      <c r="C1445" t="s">
        <v>15372</v>
      </c>
      <c r="D1445" t="s">
        <v>212</v>
      </c>
      <c r="E1445">
        <v>339387008.39999998</v>
      </c>
      <c r="F1445">
        <v>313494796.80000001</v>
      </c>
      <c r="G1445">
        <v>0.116160021557462</v>
      </c>
      <c r="H1445">
        <v>3.9888889999999999</v>
      </c>
      <c r="I1445">
        <v>3.8559389999999998</v>
      </c>
      <c r="J1445">
        <v>3.2094809999999998</v>
      </c>
      <c r="K1445">
        <v>3.2094809999999998</v>
      </c>
      <c r="L1445">
        <v>60.294799999999903</v>
      </c>
      <c r="M1445">
        <v>58</v>
      </c>
      <c r="N1445">
        <v>3.8367070000000001</v>
      </c>
      <c r="O1445">
        <v>1.94000000000027E-2</v>
      </c>
      <c r="P1445">
        <v>-1.13357585990923</v>
      </c>
      <c r="Q1445">
        <v>-6.0435474543737104</v>
      </c>
      <c r="R1445">
        <v>92.356999999999999</v>
      </c>
      <c r="S1445">
        <v>92.718000000000004</v>
      </c>
      <c r="T1445">
        <v>92.356999999999999</v>
      </c>
      <c r="U1445">
        <v>92.718000000000004</v>
      </c>
      <c r="V1445" t="s">
        <v>11987</v>
      </c>
      <c r="W1445" t="s">
        <v>9932</v>
      </c>
      <c r="X1445" t="s">
        <v>15306</v>
      </c>
      <c r="Y1445" t="s">
        <v>625</v>
      </c>
      <c r="Z1445" t="s">
        <v>12612</v>
      </c>
      <c r="AA1445" t="s">
        <v>3133</v>
      </c>
      <c r="AB1445" t="s">
        <v>11990</v>
      </c>
      <c r="AC1445">
        <v>92.370889000000005</v>
      </c>
      <c r="AD1445">
        <v>1.3889E-2</v>
      </c>
      <c r="AE1445" s="6">
        <v>44300</v>
      </c>
      <c r="AF1445" s="6">
        <v>46126</v>
      </c>
      <c r="AG1445" t="s">
        <v>3276</v>
      </c>
      <c r="AH1445">
        <v>3.9888889999999999</v>
      </c>
      <c r="AI1445">
        <v>3.8559385564615498</v>
      </c>
      <c r="AJ1445">
        <v>17.051984000000001</v>
      </c>
      <c r="AK1445">
        <v>3.2094811333208599</v>
      </c>
      <c r="AL1445">
        <v>58</v>
      </c>
      <c r="AM1445">
        <v>50</v>
      </c>
      <c r="AN1445">
        <v>1.25</v>
      </c>
      <c r="AO1445" t="s">
        <v>11991</v>
      </c>
      <c r="AP1445">
        <v>1</v>
      </c>
      <c r="AQ1445">
        <v>3</v>
      </c>
      <c r="AR1445">
        <v>59.779931528426403</v>
      </c>
      <c r="AS1445">
        <v>-0.102345606719019</v>
      </c>
      <c r="AT1445">
        <v>1.8804764697756999</v>
      </c>
      <c r="AU1445">
        <v>0.40977224105070298</v>
      </c>
      <c r="AV1445">
        <v>1.36840132244896</v>
      </c>
    </row>
    <row r="1446" spans="1:48" x14ac:dyDescent="0.25">
      <c r="A1446" t="s">
        <v>15373</v>
      </c>
      <c r="B1446" s="6">
        <v>44664</v>
      </c>
      <c r="C1446" t="s">
        <v>15374</v>
      </c>
      <c r="D1446" t="s">
        <v>212</v>
      </c>
      <c r="E1446">
        <v>271509606.60000002</v>
      </c>
      <c r="F1446">
        <v>250018415.69999999</v>
      </c>
      <c r="G1446">
        <v>9.2639957208524998E-2</v>
      </c>
      <c r="H1446">
        <v>8.911111</v>
      </c>
      <c r="I1446">
        <v>3.7560989999999999</v>
      </c>
      <c r="J1446">
        <v>4.1176399999999997</v>
      </c>
      <c r="K1446">
        <v>4.1176399999999997</v>
      </c>
      <c r="L1446">
        <v>142.200999999999</v>
      </c>
      <c r="M1446">
        <v>142</v>
      </c>
      <c r="N1446">
        <v>7.8615930000000001</v>
      </c>
      <c r="O1446">
        <v>0.22910000000000399</v>
      </c>
      <c r="P1446">
        <v>-0.68480029971556</v>
      </c>
      <c r="Q1446">
        <v>-6.0983341298667497</v>
      </c>
      <c r="R1446">
        <v>91.929000000000002</v>
      </c>
      <c r="S1446">
        <v>92.272000000000006</v>
      </c>
      <c r="T1446">
        <v>91.929000000000002</v>
      </c>
      <c r="U1446">
        <v>92.272000000000006</v>
      </c>
      <c r="V1446" t="s">
        <v>11987</v>
      </c>
      <c r="W1446" t="s">
        <v>9941</v>
      </c>
      <c r="X1446" t="s">
        <v>15306</v>
      </c>
      <c r="Y1446" t="s">
        <v>625</v>
      </c>
      <c r="Z1446" t="s">
        <v>11894</v>
      </c>
      <c r="AA1446" t="s">
        <v>358</v>
      </c>
      <c r="AB1446" t="s">
        <v>11990</v>
      </c>
      <c r="AC1446">
        <v>92.084556000000006</v>
      </c>
      <c r="AD1446">
        <v>0.155556</v>
      </c>
      <c r="AE1446" s="6">
        <v>44090</v>
      </c>
      <c r="AF1446" s="6">
        <v>47923</v>
      </c>
      <c r="AG1446" t="s">
        <v>3276</v>
      </c>
      <c r="AH1446">
        <v>3.911111</v>
      </c>
      <c r="AI1446">
        <v>3.7295314076173498</v>
      </c>
      <c r="AJ1446">
        <v>16.109656999999999</v>
      </c>
      <c r="AK1446">
        <v>3.8992228310786201</v>
      </c>
      <c r="AL1446">
        <v>128</v>
      </c>
      <c r="AM1446">
        <v>119</v>
      </c>
      <c r="AN1446">
        <v>1.75</v>
      </c>
      <c r="AO1446" t="s">
        <v>11991</v>
      </c>
      <c r="AP1446">
        <v>1</v>
      </c>
      <c r="AQ1446">
        <v>3</v>
      </c>
      <c r="AR1446">
        <v>59.779931528426403</v>
      </c>
      <c r="AS1446">
        <v>-0.102345606719019</v>
      </c>
      <c r="AT1446">
        <v>1.8804764697756999</v>
      </c>
      <c r="AU1446">
        <v>0.40977224105070298</v>
      </c>
      <c r="AV1446">
        <v>1.36840132244896</v>
      </c>
    </row>
    <row r="1447" spans="1:48" x14ac:dyDescent="0.25">
      <c r="A1447" t="s">
        <v>15375</v>
      </c>
      <c r="B1447" s="6">
        <v>44664</v>
      </c>
      <c r="C1447" t="s">
        <v>15376</v>
      </c>
      <c r="D1447" t="s">
        <v>212</v>
      </c>
      <c r="E1447">
        <v>339387008.39999998</v>
      </c>
      <c r="F1447">
        <v>311826142.89999998</v>
      </c>
      <c r="G1447">
        <v>0.11554173099062499</v>
      </c>
      <c r="H1447">
        <v>9.4888890000000004</v>
      </c>
      <c r="I1447">
        <v>4.2567449999999996</v>
      </c>
      <c r="J1447">
        <v>3.9769260000000002</v>
      </c>
      <c r="K1447">
        <v>3.9769260000000002</v>
      </c>
      <c r="L1447">
        <v>128.32220000000001</v>
      </c>
      <c r="M1447">
        <v>128</v>
      </c>
      <c r="N1447">
        <v>8.3141060000000007</v>
      </c>
      <c r="O1447">
        <v>3.5099999999999E-2</v>
      </c>
      <c r="P1447">
        <v>-0.80301215145763805</v>
      </c>
      <c r="Q1447">
        <v>-6.6203293122572804</v>
      </c>
      <c r="R1447">
        <v>91.856999999999999</v>
      </c>
      <c r="S1447">
        <v>92.245999999999995</v>
      </c>
      <c r="T1447">
        <v>91.856999999999999</v>
      </c>
      <c r="U1447">
        <v>92.245999999999995</v>
      </c>
      <c r="V1447" t="s">
        <v>11987</v>
      </c>
      <c r="W1447" t="s">
        <v>9944</v>
      </c>
      <c r="X1447" t="s">
        <v>15306</v>
      </c>
      <c r="Y1447" t="s">
        <v>625</v>
      </c>
      <c r="Z1447" t="s">
        <v>11894</v>
      </c>
      <c r="AA1447" t="s">
        <v>358</v>
      </c>
      <c r="AB1447" t="s">
        <v>11990</v>
      </c>
      <c r="AC1447">
        <v>91.879221999999999</v>
      </c>
      <c r="AD1447">
        <v>2.2221999999999999E-2</v>
      </c>
      <c r="AE1447" s="6">
        <v>44300</v>
      </c>
      <c r="AF1447" s="6">
        <v>48135</v>
      </c>
      <c r="AG1447" t="s">
        <v>3276</v>
      </c>
      <c r="AH1447">
        <v>4.4888890000000004</v>
      </c>
      <c r="AI1447">
        <v>4.2433583030922799</v>
      </c>
      <c r="AJ1447">
        <v>20.490155999999999</v>
      </c>
      <c r="AK1447">
        <v>3.8996677731090399</v>
      </c>
      <c r="AL1447">
        <v>126</v>
      </c>
      <c r="AM1447">
        <v>119</v>
      </c>
      <c r="AN1447">
        <v>2</v>
      </c>
      <c r="AO1447" t="s">
        <v>11991</v>
      </c>
      <c r="AP1447">
        <v>1</v>
      </c>
      <c r="AQ1447">
        <v>3</v>
      </c>
      <c r="AR1447">
        <v>59.779931528426403</v>
      </c>
      <c r="AS1447">
        <v>-0.102345606719019</v>
      </c>
      <c r="AT1447">
        <v>1.8804764697756999</v>
      </c>
      <c r="AU1447">
        <v>0.40977224105070298</v>
      </c>
      <c r="AV1447">
        <v>1.36840132244896</v>
      </c>
    </row>
    <row r="1448" spans="1:48" x14ac:dyDescent="0.25">
      <c r="A1448" t="s">
        <v>15377</v>
      </c>
      <c r="B1448" s="6">
        <v>44664</v>
      </c>
      <c r="C1448" t="s">
        <v>15378</v>
      </c>
      <c r="D1448" t="s">
        <v>212</v>
      </c>
      <c r="E1448">
        <v>271509606.60000002</v>
      </c>
      <c r="F1448">
        <v>273087756.19999999</v>
      </c>
      <c r="G1448">
        <v>0.101187898391777</v>
      </c>
      <c r="H1448">
        <v>6.9916669999999996</v>
      </c>
      <c r="I1448">
        <v>1.9379390000000001</v>
      </c>
      <c r="J1448">
        <v>3.9697399999999998</v>
      </c>
      <c r="K1448">
        <v>3.9697399999999998</v>
      </c>
      <c r="L1448">
        <v>126.796099999999</v>
      </c>
      <c r="M1448">
        <v>127</v>
      </c>
      <c r="N1448">
        <v>6.046621</v>
      </c>
      <c r="O1448">
        <v>0.28600000000000803</v>
      </c>
      <c r="P1448">
        <v>8.1952787148109593E-2</v>
      </c>
      <c r="Q1448">
        <v>-2.7962446485192798</v>
      </c>
      <c r="R1448">
        <v>100.55</v>
      </c>
      <c r="S1448">
        <v>100.84399999999999</v>
      </c>
      <c r="T1448">
        <v>100.55</v>
      </c>
      <c r="U1448">
        <v>100.84399999999999</v>
      </c>
      <c r="V1448" t="s">
        <v>11987</v>
      </c>
      <c r="W1448" t="s">
        <v>9940</v>
      </c>
      <c r="X1448" t="s">
        <v>15306</v>
      </c>
      <c r="Y1448" t="s">
        <v>625</v>
      </c>
      <c r="Z1448" t="s">
        <v>11894</v>
      </c>
      <c r="AA1448" t="s">
        <v>358</v>
      </c>
      <c r="AB1448" t="s">
        <v>11990</v>
      </c>
      <c r="AC1448">
        <v>100.58125</v>
      </c>
      <c r="AD1448">
        <v>3.125E-2</v>
      </c>
      <c r="AE1448" s="6">
        <v>43570</v>
      </c>
      <c r="AF1448" s="6">
        <v>47223</v>
      </c>
      <c r="AG1448" t="s">
        <v>3276</v>
      </c>
      <c r="AH1448">
        <v>1.9916670000000001</v>
      </c>
      <c r="AI1448">
        <v>1.9136464269021001</v>
      </c>
      <c r="AJ1448">
        <v>4.8270590000000002</v>
      </c>
      <c r="AK1448">
        <v>3.3084933896733202</v>
      </c>
      <c r="AL1448">
        <v>97</v>
      </c>
      <c r="AM1448">
        <v>71</v>
      </c>
      <c r="AN1448">
        <v>3.75</v>
      </c>
      <c r="AO1448" t="s">
        <v>11991</v>
      </c>
      <c r="AP1448">
        <v>1</v>
      </c>
      <c r="AQ1448">
        <v>3</v>
      </c>
      <c r="AR1448">
        <v>59.779931528426403</v>
      </c>
      <c r="AS1448">
        <v>-0.102345606719019</v>
      </c>
      <c r="AT1448">
        <v>1.8804764697756999</v>
      </c>
      <c r="AU1448">
        <v>0.40977224105070298</v>
      </c>
      <c r="AV1448">
        <v>1.36840132244896</v>
      </c>
    </row>
    <row r="1449" spans="1:48" x14ac:dyDescent="0.25">
      <c r="A1449" t="s">
        <v>15379</v>
      </c>
      <c r="B1449" s="6">
        <v>44664</v>
      </c>
      <c r="C1449" t="s">
        <v>15380</v>
      </c>
      <c r="D1449" t="s">
        <v>212</v>
      </c>
      <c r="E1449">
        <v>294135407.39999998</v>
      </c>
      <c r="F1449">
        <v>297228935.39999998</v>
      </c>
      <c r="G1449">
        <v>0.110132990694779</v>
      </c>
      <c r="H1449">
        <v>27.7</v>
      </c>
      <c r="I1449">
        <v>1.4972490000000001</v>
      </c>
      <c r="J1449">
        <v>4.3466480000000001</v>
      </c>
      <c r="K1449">
        <v>4.3466480000000001</v>
      </c>
      <c r="L1449">
        <v>150.7938</v>
      </c>
      <c r="M1449">
        <v>149</v>
      </c>
      <c r="N1449">
        <v>15.726327</v>
      </c>
      <c r="O1449">
        <v>0.178999999999995</v>
      </c>
      <c r="P1449">
        <v>0.19279032677541599</v>
      </c>
      <c r="Q1449">
        <v>-2.2010978969531898</v>
      </c>
      <c r="R1449">
        <v>99.125</v>
      </c>
      <c r="S1449">
        <v>99.875</v>
      </c>
      <c r="T1449">
        <v>99.125</v>
      </c>
      <c r="U1449">
        <v>99.875</v>
      </c>
      <c r="V1449" t="s">
        <v>11987</v>
      </c>
      <c r="W1449" t="s">
        <v>9937</v>
      </c>
      <c r="X1449" t="s">
        <v>15306</v>
      </c>
      <c r="Y1449" t="s">
        <v>625</v>
      </c>
      <c r="Z1449" t="s">
        <v>11839</v>
      </c>
      <c r="AA1449" t="s">
        <v>343</v>
      </c>
      <c r="AB1449" t="s">
        <v>11990</v>
      </c>
      <c r="AC1449">
        <v>101.05173600000001</v>
      </c>
      <c r="AD1449">
        <v>1.926736</v>
      </c>
      <c r="AE1449" s="6">
        <v>43027</v>
      </c>
      <c r="AF1449" s="6">
        <v>54788</v>
      </c>
      <c r="AG1449" t="s">
        <v>3276</v>
      </c>
      <c r="AH1449">
        <v>1.5027779999999999</v>
      </c>
      <c r="AI1449">
        <v>1.42308840836916</v>
      </c>
      <c r="AJ1449">
        <v>3.0678540000000001</v>
      </c>
      <c r="AK1449">
        <v>3.9614277591479601</v>
      </c>
      <c r="AL1449">
        <v>189</v>
      </c>
      <c r="AM1449">
        <v>155</v>
      </c>
      <c r="AN1449">
        <v>3.875</v>
      </c>
      <c r="AO1449" t="s">
        <v>11991</v>
      </c>
      <c r="AP1449">
        <v>1</v>
      </c>
      <c r="AQ1449">
        <v>3</v>
      </c>
      <c r="AR1449">
        <v>59.779931528426403</v>
      </c>
      <c r="AS1449">
        <v>-0.102345606719019</v>
      </c>
      <c r="AT1449">
        <v>1.8804764697756999</v>
      </c>
      <c r="AU1449">
        <v>0.40977224105070298</v>
      </c>
      <c r="AV1449">
        <v>1.36840132244896</v>
      </c>
    </row>
    <row r="1450" spans="1:48" x14ac:dyDescent="0.25">
      <c r="A1450" t="s">
        <v>15381</v>
      </c>
      <c r="B1450" s="6">
        <v>44664</v>
      </c>
      <c r="C1450" t="s">
        <v>15382</v>
      </c>
      <c r="D1450" t="s">
        <v>237</v>
      </c>
      <c r="E1450">
        <v>377096676</v>
      </c>
      <c r="F1450">
        <v>365557683.60000002</v>
      </c>
      <c r="G1450">
        <v>0.13545101495752901</v>
      </c>
      <c r="H1450">
        <v>2.855556</v>
      </c>
      <c r="I1450">
        <v>2.7010239999999999</v>
      </c>
      <c r="J1450">
        <v>4.1801199999999996</v>
      </c>
      <c r="K1450">
        <v>4.1801199999999996</v>
      </c>
      <c r="L1450">
        <v>164.71869999999899</v>
      </c>
      <c r="M1450">
        <v>163</v>
      </c>
      <c r="N1450">
        <v>2.6833939999999998</v>
      </c>
      <c r="O1450">
        <v>-6.0800000000005197E-2</v>
      </c>
      <c r="P1450">
        <v>-1.9866161828097001E-2</v>
      </c>
      <c r="Q1450">
        <v>-4.2038457037673203</v>
      </c>
      <c r="R1450">
        <v>96.487499999999997</v>
      </c>
      <c r="S1450">
        <v>97.205500000000001</v>
      </c>
      <c r="T1450">
        <v>96.487499999999997</v>
      </c>
      <c r="U1450">
        <v>97.205500000000001</v>
      </c>
      <c r="V1450" t="s">
        <v>11987</v>
      </c>
      <c r="W1450" t="s">
        <v>11670</v>
      </c>
      <c r="X1450" t="s">
        <v>15306</v>
      </c>
      <c r="Y1450" t="s">
        <v>625</v>
      </c>
      <c r="Z1450" t="s">
        <v>11838</v>
      </c>
      <c r="AA1450" t="s">
        <v>11839</v>
      </c>
      <c r="AB1450" t="s">
        <v>11990</v>
      </c>
      <c r="AC1450">
        <v>96.940044</v>
      </c>
      <c r="AD1450">
        <v>0.452544</v>
      </c>
      <c r="AE1450" s="6">
        <v>43887</v>
      </c>
      <c r="AF1450" s="6">
        <v>45714</v>
      </c>
      <c r="AG1450" t="s">
        <v>3737</v>
      </c>
      <c r="AH1450">
        <v>2.855556</v>
      </c>
      <c r="AI1450">
        <v>2.7010241031200102</v>
      </c>
      <c r="AJ1450">
        <v>8.7969460000000002</v>
      </c>
      <c r="AK1450">
        <v>4.1801199067242703</v>
      </c>
      <c r="AL1450">
        <v>163</v>
      </c>
      <c r="AM1450">
        <v>148</v>
      </c>
      <c r="AN1450">
        <v>3.133</v>
      </c>
      <c r="AO1450" t="s">
        <v>11991</v>
      </c>
      <c r="AP1450">
        <v>1</v>
      </c>
      <c r="AQ1450">
        <v>1</v>
      </c>
      <c r="AR1450">
        <v>87.832965500833893</v>
      </c>
      <c r="AS1450">
        <v>3.3046107187857301E-3</v>
      </c>
      <c r="AT1450">
        <v>7.9006156314718995E-2</v>
      </c>
      <c r="AU1450">
        <v>3.05093488532861E-2</v>
      </c>
      <c r="AV1450">
        <v>3.5940291715036299</v>
      </c>
    </row>
    <row r="1451" spans="1:48" x14ac:dyDescent="0.25">
      <c r="A1451" t="s">
        <v>15383</v>
      </c>
      <c r="B1451" s="6">
        <v>44664</v>
      </c>
      <c r="C1451" t="s">
        <v>15384</v>
      </c>
      <c r="D1451" t="s">
        <v>280</v>
      </c>
      <c r="E1451">
        <v>140000000</v>
      </c>
      <c r="F1451">
        <v>140608125</v>
      </c>
      <c r="G1451">
        <v>5.2099884901997198E-2</v>
      </c>
      <c r="H1451">
        <v>1.9527779999999999</v>
      </c>
      <c r="I1451">
        <v>1.7810109999999999</v>
      </c>
      <c r="J1451">
        <v>7.7485629999999999</v>
      </c>
      <c r="K1451">
        <v>7.7485629999999999</v>
      </c>
      <c r="L1451">
        <v>543.74849999999901</v>
      </c>
      <c r="M1451">
        <v>545</v>
      </c>
      <c r="N1451">
        <v>1.7728619999999999</v>
      </c>
      <c r="O1451">
        <v>-0.716700000000003</v>
      </c>
      <c r="P1451">
        <v>-0.31636868072764102</v>
      </c>
      <c r="Q1451">
        <v>-0.167252465616718</v>
      </c>
      <c r="R1451">
        <v>100.0625</v>
      </c>
      <c r="S1451">
        <v>100.21875</v>
      </c>
      <c r="T1451">
        <v>100.0625</v>
      </c>
      <c r="U1451">
        <v>100.21875</v>
      </c>
      <c r="V1451" t="s">
        <v>11987</v>
      </c>
      <c r="W1451" t="s">
        <v>9903</v>
      </c>
      <c r="X1451" t="s">
        <v>479</v>
      </c>
      <c r="Y1451" t="s">
        <v>12104</v>
      </c>
      <c r="Z1451" t="s">
        <v>11859</v>
      </c>
      <c r="AA1451" t="s">
        <v>11839</v>
      </c>
      <c r="AB1451" t="s">
        <v>753</v>
      </c>
      <c r="AC1451">
        <v>100.434375</v>
      </c>
      <c r="AD1451">
        <v>0.37187500000000001</v>
      </c>
      <c r="AE1451" s="6">
        <v>42821</v>
      </c>
      <c r="AF1451" s="6">
        <v>45383</v>
      </c>
      <c r="AG1451" t="s">
        <v>3253</v>
      </c>
      <c r="AH1451">
        <v>0.95277800000000001</v>
      </c>
      <c r="AI1451">
        <v>0.905594531381961</v>
      </c>
      <c r="AJ1451">
        <v>1.6871700000000001</v>
      </c>
      <c r="AK1451">
        <v>7.6256730554545804</v>
      </c>
      <c r="AL1451">
        <v>598</v>
      </c>
      <c r="AM1451">
        <v>558</v>
      </c>
      <c r="AN1451">
        <v>7.875</v>
      </c>
      <c r="AO1451" t="s">
        <v>11991</v>
      </c>
      <c r="AP1451">
        <v>1</v>
      </c>
      <c r="AQ1451">
        <v>4</v>
      </c>
      <c r="AR1451">
        <v>39.0993070633195</v>
      </c>
      <c r="AS1451">
        <v>2.2750123247241998E-2</v>
      </c>
      <c r="AT1451">
        <v>-3.83519470960536E-2</v>
      </c>
      <c r="AU1451">
        <v>4.42796812393879E-2</v>
      </c>
      <c r="AV1451">
        <v>-0.45576958416459901</v>
      </c>
    </row>
    <row r="1452" spans="1:48" x14ac:dyDescent="0.25">
      <c r="A1452" t="s">
        <v>17335</v>
      </c>
      <c r="B1452" s="6">
        <v>44664</v>
      </c>
      <c r="C1452" t="s">
        <v>17336</v>
      </c>
      <c r="D1452" t="s">
        <v>212</v>
      </c>
      <c r="E1452">
        <v>140000000</v>
      </c>
      <c r="F1452">
        <v>135367360.80000001</v>
      </c>
      <c r="G1452">
        <v>5.0158011261206503E-2</v>
      </c>
      <c r="H1452">
        <v>9.1638889999999993</v>
      </c>
      <c r="I1452">
        <v>3.3426420000000001</v>
      </c>
      <c r="J1452">
        <v>10.450459</v>
      </c>
      <c r="K1452">
        <v>10.450459</v>
      </c>
      <c r="L1452">
        <v>775.56719999999996</v>
      </c>
      <c r="M1452">
        <v>778</v>
      </c>
      <c r="N1452">
        <v>5.8497389999999996</v>
      </c>
      <c r="O1452">
        <v>0.100699999999998</v>
      </c>
      <c r="P1452">
        <v>0.87665280659685596</v>
      </c>
      <c r="Q1452">
        <v>-2.2466379356213899</v>
      </c>
      <c r="R1452">
        <v>93.75</v>
      </c>
      <c r="S1452">
        <v>95.75</v>
      </c>
      <c r="T1452">
        <v>93.75</v>
      </c>
      <c r="U1452">
        <v>95.75</v>
      </c>
      <c r="V1452" t="s">
        <v>11987</v>
      </c>
      <c r="W1452" t="s">
        <v>16720</v>
      </c>
      <c r="X1452" t="s">
        <v>15387</v>
      </c>
      <c r="Y1452" t="s">
        <v>12201</v>
      </c>
      <c r="Z1452" t="s">
        <v>11839</v>
      </c>
      <c r="AA1452" t="s">
        <v>11839</v>
      </c>
      <c r="AB1452" t="s">
        <v>12045</v>
      </c>
      <c r="AC1452">
        <v>96.690972000000002</v>
      </c>
      <c r="AD1452">
        <v>2.9409719999999999</v>
      </c>
      <c r="AE1452" s="6">
        <v>44364</v>
      </c>
      <c r="AF1452" s="6">
        <v>48016</v>
      </c>
      <c r="AG1452" t="s">
        <v>552</v>
      </c>
      <c r="AH1452">
        <v>4.1638890000000002</v>
      </c>
      <c r="AI1452">
        <v>3.3083047250690698</v>
      </c>
      <c r="AJ1452">
        <v>13.862095</v>
      </c>
      <c r="AK1452">
        <v>10.016195437700899</v>
      </c>
      <c r="AL1452">
        <v>742</v>
      </c>
      <c r="AM1452">
        <v>732</v>
      </c>
      <c r="AN1452">
        <v>8.75</v>
      </c>
      <c r="AO1452" t="s">
        <v>11991</v>
      </c>
      <c r="AP1452">
        <v>1</v>
      </c>
      <c r="AQ1452">
        <v>4</v>
      </c>
      <c r="AR1452">
        <v>27.572446566527301</v>
      </c>
      <c r="AS1452">
        <v>-9.0014983851258196E-2</v>
      </c>
      <c r="AT1452">
        <v>-2.4015693979375201</v>
      </c>
      <c r="AU1452">
        <v>-0.88429505233084105</v>
      </c>
      <c r="AV1452">
        <v>-7.6120265326971701</v>
      </c>
    </row>
    <row r="1453" spans="1:48" x14ac:dyDescent="0.25">
      <c r="A1453" t="s">
        <v>15385</v>
      </c>
      <c r="B1453" s="6">
        <v>44664</v>
      </c>
      <c r="C1453" t="s">
        <v>15386</v>
      </c>
      <c r="D1453" t="s">
        <v>212</v>
      </c>
      <c r="E1453">
        <v>200000000</v>
      </c>
      <c r="F1453">
        <v>207162500</v>
      </c>
      <c r="G1453">
        <v>7.6760446140719099E-2</v>
      </c>
      <c r="H1453">
        <v>2</v>
      </c>
      <c r="I1453">
        <v>1.816918</v>
      </c>
      <c r="J1453">
        <v>6.8174780000000004</v>
      </c>
      <c r="K1453">
        <v>6.8174780000000004</v>
      </c>
      <c r="L1453">
        <v>447.44779999999997</v>
      </c>
      <c r="M1453">
        <v>450</v>
      </c>
      <c r="N1453">
        <v>1.80918</v>
      </c>
      <c r="O1453">
        <v>0.12639999999999299</v>
      </c>
      <c r="P1453">
        <v>0.63348706432200197</v>
      </c>
      <c r="Q1453">
        <v>-1.5667583771785101</v>
      </c>
      <c r="R1453">
        <v>103.58125</v>
      </c>
      <c r="S1453">
        <v>104.93725000000001</v>
      </c>
      <c r="T1453">
        <v>103.58125</v>
      </c>
      <c r="U1453">
        <v>104.93725000000001</v>
      </c>
      <c r="V1453" t="s">
        <v>11987</v>
      </c>
      <c r="W1453" t="s">
        <v>6196</v>
      </c>
      <c r="X1453" t="s">
        <v>15387</v>
      </c>
      <c r="Y1453" t="s">
        <v>12201</v>
      </c>
      <c r="Z1453" t="s">
        <v>11877</v>
      </c>
      <c r="AA1453" t="s">
        <v>367</v>
      </c>
      <c r="AB1453" t="s">
        <v>11815</v>
      </c>
      <c r="AC1453">
        <v>103.58125</v>
      </c>
      <c r="AD1453">
        <v>0</v>
      </c>
      <c r="AE1453" s="6">
        <v>43573</v>
      </c>
      <c r="AF1453" s="6">
        <v>45400</v>
      </c>
      <c r="AG1453" t="s">
        <v>552</v>
      </c>
      <c r="AH1453">
        <v>2</v>
      </c>
      <c r="AI1453">
        <v>1.81691800982382</v>
      </c>
      <c r="AJ1453">
        <v>4.3459110000000001</v>
      </c>
      <c r="AK1453">
        <v>6.8174778996516201</v>
      </c>
      <c r="AL1453">
        <v>450</v>
      </c>
      <c r="AM1453">
        <v>424</v>
      </c>
      <c r="AN1453">
        <v>9.5</v>
      </c>
      <c r="AO1453" t="s">
        <v>11991</v>
      </c>
      <c r="AP1453">
        <v>1</v>
      </c>
      <c r="AQ1453">
        <v>4</v>
      </c>
      <c r="AR1453">
        <v>27.572446566527301</v>
      </c>
      <c r="AS1453">
        <v>-9.0014983851258196E-2</v>
      </c>
      <c r="AT1453">
        <v>-2.4015693979375201</v>
      </c>
      <c r="AU1453">
        <v>-0.88429505233084105</v>
      </c>
      <c r="AV1453">
        <v>-7.6120265326971701</v>
      </c>
    </row>
    <row r="1454" spans="1:48" x14ac:dyDescent="0.25">
      <c r="A1454" t="s">
        <v>18682</v>
      </c>
      <c r="B1454" s="6">
        <v>44664</v>
      </c>
      <c r="C1454" t="s">
        <v>18683</v>
      </c>
      <c r="D1454" t="s">
        <v>212</v>
      </c>
      <c r="E1454">
        <v>400000000</v>
      </c>
      <c r="F1454">
        <v>346970776</v>
      </c>
      <c r="G1454">
        <v>0.12856396096567399</v>
      </c>
      <c r="H1454">
        <v>14.430555999999999</v>
      </c>
      <c r="I1454">
        <v>7.7263419999999998</v>
      </c>
      <c r="J1454">
        <v>5.2277760000000004</v>
      </c>
      <c r="K1454">
        <v>5.2277760000000004</v>
      </c>
      <c r="L1454">
        <v>241.03909999999999</v>
      </c>
      <c r="M1454">
        <v>242</v>
      </c>
      <c r="N1454">
        <v>10.836847000000001</v>
      </c>
      <c r="O1454">
        <v>0.158799999999992</v>
      </c>
      <c r="P1454">
        <v>-3.1131640951056401</v>
      </c>
      <c r="Q1454">
        <v>-12.2719096417927</v>
      </c>
      <c r="R1454">
        <v>86.501999999999995</v>
      </c>
      <c r="S1454">
        <v>87.876999999999995</v>
      </c>
      <c r="T1454">
        <v>86.501999999999995</v>
      </c>
      <c r="U1454">
        <v>87.876999999999995</v>
      </c>
      <c r="V1454" t="s">
        <v>11987</v>
      </c>
      <c r="W1454" t="s">
        <v>18214</v>
      </c>
      <c r="X1454" t="s">
        <v>15388</v>
      </c>
      <c r="Y1454" t="s">
        <v>625</v>
      </c>
      <c r="Z1454" t="s">
        <v>11839</v>
      </c>
      <c r="AA1454" t="s">
        <v>256</v>
      </c>
      <c r="AB1454" t="s">
        <v>11990</v>
      </c>
      <c r="AC1454">
        <v>86.742694</v>
      </c>
      <c r="AD1454">
        <v>0.24069399999999999</v>
      </c>
      <c r="AE1454" s="6">
        <v>44462</v>
      </c>
      <c r="AF1454" s="6">
        <v>49941</v>
      </c>
      <c r="AG1454" t="s">
        <v>760</v>
      </c>
      <c r="AH1454">
        <v>9.4305559999999993</v>
      </c>
      <c r="AI1454">
        <v>7.8174775192533099</v>
      </c>
      <c r="AJ1454">
        <v>71.667002999999994</v>
      </c>
      <c r="AK1454">
        <v>5.1010652100254701</v>
      </c>
      <c r="AL1454">
        <v>241</v>
      </c>
      <c r="AM1454">
        <v>237</v>
      </c>
      <c r="AN1454">
        <v>3.4660000000000002</v>
      </c>
      <c r="AO1454" t="s">
        <v>11991</v>
      </c>
      <c r="AP1454">
        <v>1</v>
      </c>
      <c r="AQ1454">
        <v>4</v>
      </c>
      <c r="AR1454">
        <v>33.539207038056801</v>
      </c>
      <c r="AS1454">
        <v>-1.03509074255967E-2</v>
      </c>
      <c r="AT1454">
        <v>-0.54479215402749004</v>
      </c>
      <c r="AU1454">
        <v>-0.17417596373981301</v>
      </c>
      <c r="AV1454">
        <v>-0.76197594683914305</v>
      </c>
    </row>
    <row r="1455" spans="1:48" x14ac:dyDescent="0.25">
      <c r="A1455" t="s">
        <v>15389</v>
      </c>
      <c r="B1455" s="6">
        <v>44664</v>
      </c>
      <c r="C1455" t="s">
        <v>15390</v>
      </c>
      <c r="D1455" t="s">
        <v>212</v>
      </c>
      <c r="E1455">
        <v>480000000</v>
      </c>
      <c r="F1455">
        <v>439283985.60000002</v>
      </c>
      <c r="G1455">
        <v>0.16276900846982001</v>
      </c>
      <c r="H1455">
        <v>12.436111</v>
      </c>
      <c r="I1455">
        <v>6.3012790000000001</v>
      </c>
      <c r="J1455">
        <v>5.0400369999999999</v>
      </c>
      <c r="K1455">
        <v>5.0400369999999999</v>
      </c>
      <c r="L1455">
        <v>227.90949999999901</v>
      </c>
      <c r="M1455">
        <v>230</v>
      </c>
      <c r="N1455">
        <v>9.6099010000000007</v>
      </c>
      <c r="O1455">
        <v>-8.0000000000002194E-2</v>
      </c>
      <c r="P1455">
        <v>-1.94290243296189</v>
      </c>
      <c r="Q1455">
        <v>-9.3367772143542904</v>
      </c>
      <c r="R1455">
        <v>91.278999999999996</v>
      </c>
      <c r="S1455">
        <v>92.028999999999996</v>
      </c>
      <c r="T1455">
        <v>91.278999999999996</v>
      </c>
      <c r="U1455">
        <v>92.028999999999996</v>
      </c>
      <c r="V1455" t="s">
        <v>11987</v>
      </c>
      <c r="W1455" t="s">
        <v>4653</v>
      </c>
      <c r="X1455" t="s">
        <v>15388</v>
      </c>
      <c r="Y1455" t="s">
        <v>625</v>
      </c>
      <c r="Z1455" t="s">
        <v>11839</v>
      </c>
      <c r="AA1455" t="s">
        <v>256</v>
      </c>
      <c r="AB1455" t="s">
        <v>753</v>
      </c>
      <c r="AC1455">
        <v>91.517497000000006</v>
      </c>
      <c r="AD1455">
        <v>0.23849699999999999</v>
      </c>
      <c r="AE1455" s="6">
        <v>43733</v>
      </c>
      <c r="AF1455" s="6">
        <v>49212</v>
      </c>
      <c r="AG1455" t="s">
        <v>760</v>
      </c>
      <c r="AH1455">
        <v>7.4361110000000004</v>
      </c>
      <c r="AI1455">
        <v>6.3652295420126102</v>
      </c>
      <c r="AJ1455">
        <v>47.179802000000002</v>
      </c>
      <c r="AK1455">
        <v>5.0307566258250498</v>
      </c>
      <c r="AL1455">
        <v>233</v>
      </c>
      <c r="AM1455">
        <v>231</v>
      </c>
      <c r="AN1455">
        <v>3.7330000000000001</v>
      </c>
      <c r="AO1455" t="s">
        <v>11991</v>
      </c>
      <c r="AP1455">
        <v>1</v>
      </c>
      <c r="AQ1455">
        <v>4</v>
      </c>
      <c r="AR1455">
        <v>33.539207038056801</v>
      </c>
      <c r="AS1455">
        <v>-1.03509074255967E-2</v>
      </c>
      <c r="AT1455">
        <v>-0.54479215402749004</v>
      </c>
      <c r="AU1455">
        <v>-0.17417596373981301</v>
      </c>
      <c r="AV1455">
        <v>-0.76197594683914305</v>
      </c>
    </row>
    <row r="1456" spans="1:48" x14ac:dyDescent="0.25">
      <c r="A1456" t="s">
        <v>15391</v>
      </c>
      <c r="B1456" s="6">
        <v>44664</v>
      </c>
      <c r="C1456" t="s">
        <v>15392</v>
      </c>
      <c r="D1456" t="s">
        <v>212</v>
      </c>
      <c r="E1456">
        <v>240000000</v>
      </c>
      <c r="F1456">
        <v>244728000</v>
      </c>
      <c r="G1456">
        <v>9.0679686058653994E-2</v>
      </c>
      <c r="H1456">
        <v>1.9194439999999999</v>
      </c>
      <c r="I1456">
        <v>1.8394509999999999</v>
      </c>
      <c r="J1456">
        <v>3.0195050000000001</v>
      </c>
      <c r="K1456">
        <v>3.0195050000000001</v>
      </c>
      <c r="L1456">
        <v>73.096100000000007</v>
      </c>
      <c r="M1456">
        <v>72</v>
      </c>
      <c r="N1456">
        <v>1.8333649999999999</v>
      </c>
      <c r="O1456">
        <v>4.4200000000005298E-2</v>
      </c>
      <c r="P1456">
        <v>9.3251510833103304E-2</v>
      </c>
      <c r="Q1456">
        <v>-2.4578858463901199</v>
      </c>
      <c r="R1456">
        <v>101.64375</v>
      </c>
      <c r="S1456">
        <v>101.90575</v>
      </c>
      <c r="T1456">
        <v>101.64375</v>
      </c>
      <c r="U1456">
        <v>101.90575</v>
      </c>
      <c r="V1456" t="s">
        <v>11987</v>
      </c>
      <c r="W1456" t="s">
        <v>4646</v>
      </c>
      <c r="X1456" t="s">
        <v>15388</v>
      </c>
      <c r="Y1456" t="s">
        <v>625</v>
      </c>
      <c r="Z1456" t="s">
        <v>11894</v>
      </c>
      <c r="AA1456" t="s">
        <v>343</v>
      </c>
      <c r="AB1456" t="s">
        <v>11990</v>
      </c>
      <c r="AC1456">
        <v>101.97</v>
      </c>
      <c r="AD1456">
        <v>0.32624999999999998</v>
      </c>
      <c r="AE1456" s="6">
        <v>43362</v>
      </c>
      <c r="AF1456" s="6">
        <v>45370</v>
      </c>
      <c r="AG1456" t="s">
        <v>760</v>
      </c>
      <c r="AH1456">
        <v>1.9194439999999999</v>
      </c>
      <c r="AI1456">
        <v>1.83945135022672</v>
      </c>
      <c r="AJ1456">
        <v>4.4309450000000004</v>
      </c>
      <c r="AK1456">
        <v>3.01950472858847</v>
      </c>
      <c r="AL1456">
        <v>72</v>
      </c>
      <c r="AM1456">
        <v>44</v>
      </c>
      <c r="AN1456">
        <v>4.05</v>
      </c>
      <c r="AO1456" t="s">
        <v>11991</v>
      </c>
      <c r="AP1456">
        <v>1</v>
      </c>
      <c r="AQ1456">
        <v>4</v>
      </c>
      <c r="AR1456">
        <v>33.539207038056801</v>
      </c>
      <c r="AS1456">
        <v>-1.03509074255967E-2</v>
      </c>
      <c r="AT1456">
        <v>-0.54479215402749004</v>
      </c>
      <c r="AU1456">
        <v>-0.17417596373981301</v>
      </c>
      <c r="AV1456">
        <v>-0.76197594683914305</v>
      </c>
    </row>
    <row r="1457" spans="1:48" x14ac:dyDescent="0.25">
      <c r="A1457" t="s">
        <v>15393</v>
      </c>
      <c r="B1457" s="6">
        <v>44664</v>
      </c>
      <c r="C1457" t="s">
        <v>15394</v>
      </c>
      <c r="D1457" t="s">
        <v>212</v>
      </c>
      <c r="E1457">
        <v>240000000</v>
      </c>
      <c r="F1457">
        <v>249755332.80000001</v>
      </c>
      <c r="G1457">
        <v>9.2542476421899694E-2</v>
      </c>
      <c r="H1457">
        <v>6.4194440000000004</v>
      </c>
      <c r="I1457">
        <v>5.5748689999999996</v>
      </c>
      <c r="J1457">
        <v>3.687268</v>
      </c>
      <c r="K1457">
        <v>3.687268</v>
      </c>
      <c r="L1457">
        <v>100.065299999999</v>
      </c>
      <c r="M1457">
        <v>100</v>
      </c>
      <c r="N1457">
        <v>5.5482199999999997</v>
      </c>
      <c r="O1457">
        <v>0.13780000000001</v>
      </c>
      <c r="P1457">
        <v>-1.43441660306041</v>
      </c>
      <c r="Q1457">
        <v>-8.1478918123286004</v>
      </c>
      <c r="R1457">
        <v>103.70625</v>
      </c>
      <c r="S1457">
        <v>104.322</v>
      </c>
      <c r="T1457">
        <v>103.70625</v>
      </c>
      <c r="U1457">
        <v>104.322</v>
      </c>
      <c r="V1457" t="s">
        <v>11987</v>
      </c>
      <c r="W1457" t="s">
        <v>4651</v>
      </c>
      <c r="X1457" t="s">
        <v>15388</v>
      </c>
      <c r="Y1457" t="s">
        <v>625</v>
      </c>
      <c r="Z1457" t="s">
        <v>11894</v>
      </c>
      <c r="AA1457" t="s">
        <v>343</v>
      </c>
      <c r="AB1457" t="s">
        <v>11990</v>
      </c>
      <c r="AC1457">
        <v>104.064722</v>
      </c>
      <c r="AD1457">
        <v>0.35847200000000001</v>
      </c>
      <c r="AE1457" s="6">
        <v>43362</v>
      </c>
      <c r="AF1457" s="6">
        <v>47015</v>
      </c>
      <c r="AG1457" t="s">
        <v>760</v>
      </c>
      <c r="AH1457">
        <v>6.4194440000000004</v>
      </c>
      <c r="AI1457">
        <v>5.5748690251420001</v>
      </c>
      <c r="AJ1457">
        <v>36.398719999999997</v>
      </c>
      <c r="AK1457">
        <v>3.6872683117673599</v>
      </c>
      <c r="AL1457">
        <v>100</v>
      </c>
      <c r="AM1457">
        <v>98</v>
      </c>
      <c r="AN1457">
        <v>4.45</v>
      </c>
      <c r="AO1457" t="s">
        <v>11991</v>
      </c>
      <c r="AP1457">
        <v>1</v>
      </c>
      <c r="AQ1457">
        <v>4</v>
      </c>
      <c r="AR1457">
        <v>33.539207038056801</v>
      </c>
      <c r="AS1457">
        <v>-1.03509074255967E-2</v>
      </c>
      <c r="AT1457">
        <v>-0.54479215402749004</v>
      </c>
      <c r="AU1457">
        <v>-0.17417596373981301</v>
      </c>
      <c r="AV1457">
        <v>-0.76197594683914305</v>
      </c>
    </row>
    <row r="1458" spans="1:48" x14ac:dyDescent="0.25">
      <c r="A1458" t="s">
        <v>15395</v>
      </c>
      <c r="B1458" s="6">
        <v>44664</v>
      </c>
      <c r="C1458" t="s">
        <v>15396</v>
      </c>
      <c r="D1458" t="s">
        <v>212</v>
      </c>
      <c r="E1458">
        <v>200000000</v>
      </c>
      <c r="F1458">
        <v>206266666</v>
      </c>
      <c r="G1458">
        <v>7.64285104983706E-2</v>
      </c>
      <c r="H1458">
        <v>1.4583330000000001</v>
      </c>
      <c r="I1458">
        <v>1.4088890000000001</v>
      </c>
      <c r="J1458">
        <v>2.7545109999999999</v>
      </c>
      <c r="K1458">
        <v>2.7545109999999999</v>
      </c>
      <c r="L1458">
        <v>77.767799999999994</v>
      </c>
      <c r="M1458">
        <v>72</v>
      </c>
      <c r="N1458">
        <v>1.403214</v>
      </c>
      <c r="O1458">
        <v>5.3900000000006699E-2</v>
      </c>
      <c r="P1458">
        <v>-5.3839879534156497E-2</v>
      </c>
      <c r="Q1458">
        <v>-2.02346688762047</v>
      </c>
      <c r="R1458">
        <v>102.925</v>
      </c>
      <c r="S1458">
        <v>103.187</v>
      </c>
      <c r="T1458">
        <v>102.925</v>
      </c>
      <c r="U1458">
        <v>103.187</v>
      </c>
      <c r="V1458" t="s">
        <v>11987</v>
      </c>
      <c r="W1458" t="s">
        <v>4641</v>
      </c>
      <c r="X1458" t="s">
        <v>15388</v>
      </c>
      <c r="Y1458" t="s">
        <v>625</v>
      </c>
      <c r="Z1458" t="s">
        <v>11894</v>
      </c>
      <c r="AA1458" t="s">
        <v>343</v>
      </c>
      <c r="AB1458" t="s">
        <v>11990</v>
      </c>
      <c r="AC1458">
        <v>103.13333299999999</v>
      </c>
      <c r="AD1458">
        <v>0.20833299999999999</v>
      </c>
      <c r="AE1458" s="6">
        <v>41550</v>
      </c>
      <c r="AF1458" s="6">
        <v>45202</v>
      </c>
      <c r="AG1458" t="s">
        <v>760</v>
      </c>
      <c r="AH1458">
        <v>1.4583330000000001</v>
      </c>
      <c r="AI1458">
        <v>1.4088886718734901</v>
      </c>
      <c r="AJ1458">
        <v>3.1243509999999999</v>
      </c>
      <c r="AK1458">
        <v>2.7545106943766902</v>
      </c>
      <c r="AL1458">
        <v>72</v>
      </c>
      <c r="AM1458">
        <v>36</v>
      </c>
      <c r="AN1458">
        <v>5</v>
      </c>
      <c r="AO1458" t="s">
        <v>11991</v>
      </c>
      <c r="AP1458">
        <v>1</v>
      </c>
      <c r="AQ1458">
        <v>4</v>
      </c>
      <c r="AR1458">
        <v>33.539207038056801</v>
      </c>
      <c r="AS1458">
        <v>-1.03509074255967E-2</v>
      </c>
      <c r="AT1458">
        <v>-0.54479215402749004</v>
      </c>
      <c r="AU1458">
        <v>-0.17417596373981301</v>
      </c>
      <c r="AV1458">
        <v>-0.76197594683914305</v>
      </c>
    </row>
    <row r="1459" spans="1:48" x14ac:dyDescent="0.25">
      <c r="A1459" t="s">
        <v>15397</v>
      </c>
      <c r="B1459" s="6">
        <v>44664</v>
      </c>
      <c r="C1459" t="s">
        <v>15398</v>
      </c>
      <c r="D1459" t="s">
        <v>212</v>
      </c>
      <c r="E1459">
        <v>300000000</v>
      </c>
      <c r="F1459">
        <v>294160416</v>
      </c>
      <c r="G1459">
        <v>0.108996004436611</v>
      </c>
      <c r="H1459">
        <v>27.7</v>
      </c>
      <c r="I1459">
        <v>3.4327369999999999</v>
      </c>
      <c r="J1459">
        <v>7.1093590000000004</v>
      </c>
      <c r="K1459">
        <v>7.1093590000000004</v>
      </c>
      <c r="L1459">
        <v>427.06490000000002</v>
      </c>
      <c r="M1459">
        <v>427</v>
      </c>
      <c r="N1459">
        <v>12.491482</v>
      </c>
      <c r="O1459">
        <v>8.8599999999994197E-2</v>
      </c>
      <c r="P1459">
        <v>0.23070448800601701</v>
      </c>
      <c r="Q1459">
        <v>-4.2463873241225398</v>
      </c>
      <c r="R1459">
        <v>97.706249999999997</v>
      </c>
      <c r="S1459">
        <v>98.539249999999996</v>
      </c>
      <c r="T1459">
        <v>97.706249999999997</v>
      </c>
      <c r="U1459">
        <v>98.539249999999996</v>
      </c>
      <c r="V1459" t="s">
        <v>11987</v>
      </c>
      <c r="W1459" t="s">
        <v>4657</v>
      </c>
      <c r="X1459" t="s">
        <v>15388</v>
      </c>
      <c r="Y1459" t="s">
        <v>625</v>
      </c>
      <c r="Z1459" t="s">
        <v>11839</v>
      </c>
      <c r="AA1459" t="s">
        <v>268</v>
      </c>
      <c r="AB1459" t="s">
        <v>753</v>
      </c>
      <c r="AC1459">
        <v>98.053471999999999</v>
      </c>
      <c r="AD1459">
        <v>0.34722199999999998</v>
      </c>
      <c r="AE1459" s="6">
        <v>44097</v>
      </c>
      <c r="AF1459" s="6">
        <v>54788</v>
      </c>
      <c r="AG1459" t="s">
        <v>760</v>
      </c>
      <c r="AH1459">
        <v>3.4305560000000002</v>
      </c>
      <c r="AI1459">
        <v>3.1138953280311701</v>
      </c>
      <c r="AJ1459">
        <v>11.884150999999999</v>
      </c>
      <c r="AK1459">
        <v>5.4714973407474696</v>
      </c>
      <c r="AL1459">
        <v>288</v>
      </c>
      <c r="AM1459">
        <v>277</v>
      </c>
      <c r="AN1459">
        <v>5</v>
      </c>
      <c r="AO1459" t="s">
        <v>11991</v>
      </c>
      <c r="AP1459">
        <v>1</v>
      </c>
      <c r="AQ1459">
        <v>4</v>
      </c>
      <c r="AR1459">
        <v>33.539207038056801</v>
      </c>
      <c r="AS1459">
        <v>-1.03509074255967E-2</v>
      </c>
      <c r="AT1459">
        <v>-0.54479215402749004</v>
      </c>
      <c r="AU1459">
        <v>-0.17417596373981301</v>
      </c>
      <c r="AV1459">
        <v>-0.76197594683914305</v>
      </c>
    </row>
    <row r="1460" spans="1:48" x14ac:dyDescent="0.25">
      <c r="A1460" t="s">
        <v>15399</v>
      </c>
      <c r="B1460" s="6">
        <v>44664</v>
      </c>
      <c r="C1460" t="s">
        <v>15400</v>
      </c>
      <c r="D1460" t="s">
        <v>212</v>
      </c>
      <c r="E1460">
        <v>179930000</v>
      </c>
      <c r="F1460">
        <v>222779955.19999999</v>
      </c>
      <c r="G1460">
        <v>8.2547221412474295E-2</v>
      </c>
      <c r="H1460">
        <v>6.9083329999999998</v>
      </c>
      <c r="I1460">
        <v>5.3249320000000004</v>
      </c>
      <c r="J1460">
        <v>4.9010239999999996</v>
      </c>
      <c r="K1460">
        <v>4.9010239999999996</v>
      </c>
      <c r="L1460">
        <v>220.145299999999</v>
      </c>
      <c r="M1460">
        <v>222</v>
      </c>
      <c r="N1460">
        <v>5.3016230000000002</v>
      </c>
      <c r="O1460">
        <v>-0.12079999999999801</v>
      </c>
      <c r="P1460">
        <v>-1.6084282394882601</v>
      </c>
      <c r="Q1460">
        <v>-7.5222944099623401</v>
      </c>
      <c r="R1460">
        <v>122.9875</v>
      </c>
      <c r="S1460">
        <v>123.9145</v>
      </c>
      <c r="T1460">
        <v>122.9875</v>
      </c>
      <c r="U1460">
        <v>123.9145</v>
      </c>
      <c r="V1460" t="s">
        <v>11987</v>
      </c>
      <c r="W1460" t="s">
        <v>10354</v>
      </c>
      <c r="X1460" t="s">
        <v>15388</v>
      </c>
      <c r="Y1460" t="s">
        <v>625</v>
      </c>
      <c r="Z1460" t="s">
        <v>11819</v>
      </c>
      <c r="AA1460" t="s">
        <v>374</v>
      </c>
      <c r="AB1460" t="s">
        <v>11990</v>
      </c>
      <c r="AC1460">
        <v>123.814792</v>
      </c>
      <c r="AD1460">
        <v>0.82729200000000003</v>
      </c>
      <c r="AE1460" s="6">
        <v>36053</v>
      </c>
      <c r="AF1460" s="6">
        <v>47192</v>
      </c>
      <c r="AG1460" t="s">
        <v>760</v>
      </c>
      <c r="AH1460">
        <v>6.9083329999999998</v>
      </c>
      <c r="AI1460">
        <v>5.3249321549017603</v>
      </c>
      <c r="AJ1460">
        <v>35.413285000000002</v>
      </c>
      <c r="AK1460">
        <v>4.9010238990624302</v>
      </c>
      <c r="AL1460">
        <v>222</v>
      </c>
      <c r="AM1460">
        <v>219</v>
      </c>
      <c r="AN1460">
        <v>9.0250000000000004</v>
      </c>
      <c r="AO1460" t="s">
        <v>11991</v>
      </c>
      <c r="AP1460">
        <v>1</v>
      </c>
      <c r="AQ1460">
        <v>4</v>
      </c>
      <c r="AR1460">
        <v>33.539207038056801</v>
      </c>
      <c r="AS1460">
        <v>-1.03509074255967E-2</v>
      </c>
      <c r="AT1460">
        <v>-0.54479215402749004</v>
      </c>
      <c r="AU1460">
        <v>-0.17417596373981301</v>
      </c>
      <c r="AV1460">
        <v>-0.76197594683914305</v>
      </c>
    </row>
    <row r="1461" spans="1:48" x14ac:dyDescent="0.25">
      <c r="A1461" t="s">
        <v>15401</v>
      </c>
      <c r="B1461" s="6">
        <v>44664</v>
      </c>
      <c r="C1461" t="s">
        <v>15402</v>
      </c>
      <c r="D1461" t="s">
        <v>446</v>
      </c>
      <c r="E1461">
        <v>180000000</v>
      </c>
      <c r="F1461">
        <v>177896250</v>
      </c>
      <c r="G1461">
        <v>6.5916348358225602E-2</v>
      </c>
      <c r="H1461">
        <v>2.4</v>
      </c>
      <c r="I1461">
        <v>2.253403</v>
      </c>
      <c r="J1461">
        <v>4.766108</v>
      </c>
      <c r="K1461">
        <v>4.766108</v>
      </c>
      <c r="L1461">
        <v>233.4308</v>
      </c>
      <c r="M1461">
        <v>231</v>
      </c>
      <c r="N1461">
        <v>2.24065</v>
      </c>
      <c r="O1461">
        <v>0.20770000000000999</v>
      </c>
      <c r="P1461">
        <v>4.56934026901612E-2</v>
      </c>
      <c r="Q1461">
        <v>-0.88755405915790198</v>
      </c>
      <c r="R1461">
        <v>98.393749999999997</v>
      </c>
      <c r="S1461">
        <v>99.118750000000006</v>
      </c>
      <c r="T1461">
        <v>98.393749999999997</v>
      </c>
      <c r="U1461">
        <v>99.118750000000006</v>
      </c>
      <c r="V1461" t="s">
        <v>11987</v>
      </c>
      <c r="W1461" t="s">
        <v>11122</v>
      </c>
      <c r="X1461" t="s">
        <v>15388</v>
      </c>
      <c r="Y1461" t="s">
        <v>625</v>
      </c>
      <c r="Z1461" t="s">
        <v>11839</v>
      </c>
      <c r="AA1461" t="s">
        <v>11839</v>
      </c>
      <c r="AB1461" t="s">
        <v>12045</v>
      </c>
      <c r="AC1461">
        <v>98.831249999999997</v>
      </c>
      <c r="AD1461">
        <v>0.4375</v>
      </c>
      <c r="AE1461" s="6">
        <v>43720</v>
      </c>
      <c r="AF1461" s="6">
        <v>45547</v>
      </c>
      <c r="AG1461" t="s">
        <v>2205</v>
      </c>
      <c r="AH1461">
        <v>2.4</v>
      </c>
      <c r="AI1461">
        <v>2.2534026684036998</v>
      </c>
      <c r="AJ1461">
        <v>6.2530590000000004</v>
      </c>
      <c r="AK1461">
        <v>4.7661083478280499</v>
      </c>
      <c r="AL1461">
        <v>231</v>
      </c>
      <c r="AM1461">
        <v>211</v>
      </c>
      <c r="AN1461">
        <v>4.375</v>
      </c>
      <c r="AO1461" t="s">
        <v>11991</v>
      </c>
      <c r="AP1461">
        <v>1</v>
      </c>
      <c r="AQ1461">
        <v>3</v>
      </c>
      <c r="AR1461">
        <v>54.743614755993697</v>
      </c>
      <c r="AS1461">
        <v>0.107042507020501</v>
      </c>
      <c r="AT1461">
        <v>1.8177223478314299</v>
      </c>
      <c r="AU1461">
        <v>0.79297567145596304</v>
      </c>
      <c r="AV1461">
        <v>-0.69994934384578</v>
      </c>
    </row>
    <row r="1462" spans="1:48" x14ac:dyDescent="0.25">
      <c r="A1462" t="s">
        <v>15403</v>
      </c>
      <c r="B1462" s="6">
        <v>44664</v>
      </c>
      <c r="C1462" t="s">
        <v>15404</v>
      </c>
      <c r="D1462" t="s">
        <v>212</v>
      </c>
      <c r="E1462">
        <v>480000000</v>
      </c>
      <c r="F1462">
        <v>448853174.39999998</v>
      </c>
      <c r="G1462">
        <v>0.166314704247255</v>
      </c>
      <c r="H1462">
        <v>9.4555559999999996</v>
      </c>
      <c r="I1462">
        <v>4.0667739999999997</v>
      </c>
      <c r="J1462">
        <v>4.7272220000000003</v>
      </c>
      <c r="K1462">
        <v>4.7272220000000003</v>
      </c>
      <c r="L1462">
        <v>203.3407</v>
      </c>
      <c r="M1462">
        <v>204</v>
      </c>
      <c r="N1462">
        <v>7.8523610000000001</v>
      </c>
      <c r="O1462">
        <v>3.9699999999998001E-2</v>
      </c>
      <c r="P1462">
        <v>-0.36094255169524198</v>
      </c>
      <c r="Q1462">
        <v>-5.5298436133072801</v>
      </c>
      <c r="R1462">
        <v>93.362499999999997</v>
      </c>
      <c r="S1462">
        <v>93.766499999999994</v>
      </c>
      <c r="T1462">
        <v>93.362499999999997</v>
      </c>
      <c r="U1462">
        <v>93.766499999999994</v>
      </c>
      <c r="V1462" t="s">
        <v>11987</v>
      </c>
      <c r="W1462" t="s">
        <v>7158</v>
      </c>
      <c r="X1462" t="s">
        <v>15388</v>
      </c>
      <c r="Y1462" t="s">
        <v>625</v>
      </c>
      <c r="Z1462" t="s">
        <v>11839</v>
      </c>
      <c r="AA1462" t="s">
        <v>256</v>
      </c>
      <c r="AB1462" t="s">
        <v>753</v>
      </c>
      <c r="AC1462">
        <v>93.511077999999998</v>
      </c>
      <c r="AD1462">
        <v>0.14857799999999999</v>
      </c>
      <c r="AE1462" s="6">
        <v>43740</v>
      </c>
      <c r="AF1462" s="6">
        <v>48123</v>
      </c>
      <c r="AG1462" t="s">
        <v>3675</v>
      </c>
      <c r="AH1462">
        <v>9.4555559999999996</v>
      </c>
      <c r="AI1462">
        <v>4.0667740885430197</v>
      </c>
      <c r="AJ1462">
        <v>19.391124999999999</v>
      </c>
      <c r="AK1462">
        <v>4.7272215632609598</v>
      </c>
      <c r="AL1462">
        <v>204</v>
      </c>
      <c r="AM1462">
        <v>199</v>
      </c>
      <c r="AN1462">
        <v>3.343</v>
      </c>
      <c r="AO1462" t="s">
        <v>11991</v>
      </c>
      <c r="AP1462">
        <v>1</v>
      </c>
      <c r="AQ1462">
        <v>3</v>
      </c>
      <c r="AR1462">
        <v>43.174280328216398</v>
      </c>
      <c r="AS1462">
        <v>1.1715660224588399E-2</v>
      </c>
      <c r="AT1462">
        <v>-0.53541858694551003</v>
      </c>
      <c r="AU1462">
        <v>-0.118372748764258</v>
      </c>
      <c r="AV1462">
        <v>0.575005019569644</v>
      </c>
    </row>
    <row r="1463" spans="1:48" x14ac:dyDescent="0.25">
      <c r="A1463" t="s">
        <v>18684</v>
      </c>
      <c r="B1463" s="6">
        <v>44664</v>
      </c>
      <c r="C1463" t="s">
        <v>18685</v>
      </c>
      <c r="D1463" t="s">
        <v>212</v>
      </c>
      <c r="E1463">
        <v>210000000</v>
      </c>
      <c r="F1463">
        <v>190849167.59999999</v>
      </c>
      <c r="G1463">
        <v>7.071582574337E-2</v>
      </c>
      <c r="H1463">
        <v>27.7</v>
      </c>
      <c r="I1463">
        <v>4.2477169999999997</v>
      </c>
      <c r="J1463">
        <v>6.1553979999999999</v>
      </c>
      <c r="K1463">
        <v>6.1553979999999999</v>
      </c>
      <c r="L1463">
        <v>331.66879999999998</v>
      </c>
      <c r="M1463">
        <v>331</v>
      </c>
      <c r="N1463">
        <v>13.938154000000001</v>
      </c>
      <c r="O1463">
        <v>0.4637</v>
      </c>
      <c r="P1463">
        <v>-0.24088020974272201</v>
      </c>
      <c r="Q1463">
        <v>-8.7642977655898502</v>
      </c>
      <c r="R1463">
        <v>90.125</v>
      </c>
      <c r="S1463">
        <v>92.125</v>
      </c>
      <c r="T1463">
        <v>90.125</v>
      </c>
      <c r="U1463">
        <v>92.125</v>
      </c>
      <c r="V1463" t="s">
        <v>11987</v>
      </c>
      <c r="W1463" t="s">
        <v>18072</v>
      </c>
      <c r="X1463" t="s">
        <v>15388</v>
      </c>
      <c r="Y1463" t="s">
        <v>625</v>
      </c>
      <c r="Z1463" t="s">
        <v>11839</v>
      </c>
      <c r="AA1463" t="s">
        <v>268</v>
      </c>
      <c r="AB1463" t="s">
        <v>753</v>
      </c>
      <c r="AC1463">
        <v>90.880555999999999</v>
      </c>
      <c r="AD1463">
        <v>0.75555600000000001</v>
      </c>
      <c r="AE1463" s="6">
        <v>44418</v>
      </c>
      <c r="AF1463" s="6">
        <v>54788</v>
      </c>
      <c r="AG1463" t="s">
        <v>3675</v>
      </c>
      <c r="AH1463">
        <v>4.8111110000000004</v>
      </c>
      <c r="AI1463">
        <v>4.2658500449090599</v>
      </c>
      <c r="AJ1463">
        <v>21.613745000000002</v>
      </c>
      <c r="AK1463">
        <v>5.90245686722111</v>
      </c>
      <c r="AL1463">
        <v>326</v>
      </c>
      <c r="AM1463">
        <v>319</v>
      </c>
      <c r="AN1463">
        <v>4</v>
      </c>
      <c r="AO1463" t="s">
        <v>11991</v>
      </c>
      <c r="AP1463">
        <v>1</v>
      </c>
      <c r="AQ1463">
        <v>3</v>
      </c>
      <c r="AR1463">
        <v>43.174280328216398</v>
      </c>
      <c r="AS1463">
        <v>1.1715660224588399E-2</v>
      </c>
      <c r="AT1463">
        <v>-0.53541858694551003</v>
      </c>
      <c r="AU1463">
        <v>-0.118372748764258</v>
      </c>
      <c r="AV1463">
        <v>0.575005019569644</v>
      </c>
    </row>
    <row r="1464" spans="1:48" x14ac:dyDescent="0.25">
      <c r="A1464" t="s">
        <v>15405</v>
      </c>
      <c r="B1464" s="6">
        <v>44664</v>
      </c>
      <c r="C1464" t="s">
        <v>15406</v>
      </c>
      <c r="D1464" t="s">
        <v>212</v>
      </c>
      <c r="E1464">
        <v>300000000</v>
      </c>
      <c r="F1464">
        <v>292919583</v>
      </c>
      <c r="G1464">
        <v>0.108536235440455</v>
      </c>
      <c r="H1464">
        <v>27.7</v>
      </c>
      <c r="I1464">
        <v>3.453246</v>
      </c>
      <c r="J1464">
        <v>7.3287279999999999</v>
      </c>
      <c r="K1464">
        <v>7.3287279999999999</v>
      </c>
      <c r="L1464">
        <v>449.0018</v>
      </c>
      <c r="M1464">
        <v>449</v>
      </c>
      <c r="N1464">
        <v>12.265343</v>
      </c>
      <c r="O1464">
        <v>6.01000000000073E-2</v>
      </c>
      <c r="P1464">
        <v>0.52047445522032099</v>
      </c>
      <c r="Q1464">
        <v>-4.9801391050936896</v>
      </c>
      <c r="R1464">
        <v>97.581249999999997</v>
      </c>
      <c r="S1464">
        <v>98.441249999999997</v>
      </c>
      <c r="T1464">
        <v>97.581249999999997</v>
      </c>
      <c r="U1464">
        <v>98.441249999999997</v>
      </c>
      <c r="V1464" t="s">
        <v>11987</v>
      </c>
      <c r="W1464" t="s">
        <v>11148</v>
      </c>
      <c r="X1464" t="s">
        <v>15388</v>
      </c>
      <c r="Y1464" t="s">
        <v>625</v>
      </c>
      <c r="Z1464" t="s">
        <v>11839</v>
      </c>
      <c r="AA1464" t="s">
        <v>268</v>
      </c>
      <c r="AB1464" t="s">
        <v>753</v>
      </c>
      <c r="AC1464">
        <v>97.639860999999996</v>
      </c>
      <c r="AD1464">
        <v>5.8611000000000003E-2</v>
      </c>
      <c r="AE1464" s="6">
        <v>44118</v>
      </c>
      <c r="AF1464" s="6">
        <v>54788</v>
      </c>
      <c r="AG1464" t="s">
        <v>3675</v>
      </c>
      <c r="AH1464">
        <v>3.4888889999999999</v>
      </c>
      <c r="AI1464">
        <v>3.153030595852</v>
      </c>
      <c r="AJ1464">
        <v>11.991524</v>
      </c>
      <c r="AK1464">
        <v>5.7744274536581601</v>
      </c>
      <c r="AL1464">
        <v>318</v>
      </c>
      <c r="AM1464">
        <v>307</v>
      </c>
      <c r="AN1464">
        <v>5.2750000000000004</v>
      </c>
      <c r="AO1464" t="s">
        <v>11991</v>
      </c>
      <c r="AP1464">
        <v>1</v>
      </c>
      <c r="AQ1464">
        <v>3</v>
      </c>
      <c r="AR1464">
        <v>43.174280328216398</v>
      </c>
      <c r="AS1464">
        <v>1.1715660224588399E-2</v>
      </c>
      <c r="AT1464">
        <v>-0.53541858694551003</v>
      </c>
      <c r="AU1464">
        <v>-0.118372748764258</v>
      </c>
      <c r="AV1464">
        <v>0.575005019569644</v>
      </c>
    </row>
    <row r="1465" spans="1:48" x14ac:dyDescent="0.25">
      <c r="A1465" t="s">
        <v>15407</v>
      </c>
      <c r="B1465" s="6">
        <v>44664</v>
      </c>
      <c r="C1465" t="s">
        <v>15408</v>
      </c>
      <c r="D1465" t="s">
        <v>212</v>
      </c>
      <c r="E1465">
        <v>240000000</v>
      </c>
      <c r="F1465">
        <v>243403840.80000001</v>
      </c>
      <c r="G1465">
        <v>9.01890419944371E-2</v>
      </c>
      <c r="H1465">
        <v>1.233333</v>
      </c>
      <c r="I1465">
        <v>1.1971700000000001</v>
      </c>
      <c r="J1465">
        <v>2.69116</v>
      </c>
      <c r="K1465">
        <v>2.69116</v>
      </c>
      <c r="L1465">
        <v>86.642700000000005</v>
      </c>
      <c r="M1465">
        <v>82</v>
      </c>
      <c r="N1465">
        <v>1.1934199999999999</v>
      </c>
      <c r="O1465">
        <v>3.5699999999994E-2</v>
      </c>
      <c r="P1465">
        <v>0.24872106698812199</v>
      </c>
      <c r="Q1465">
        <v>-1.51257332502557</v>
      </c>
      <c r="R1465">
        <v>100.55</v>
      </c>
      <c r="S1465">
        <v>100.678</v>
      </c>
      <c r="T1465">
        <v>100.55</v>
      </c>
      <c r="U1465">
        <v>100.678</v>
      </c>
      <c r="V1465" t="s">
        <v>11987</v>
      </c>
      <c r="W1465" t="s">
        <v>7156</v>
      </c>
      <c r="X1465" t="s">
        <v>15388</v>
      </c>
      <c r="Y1465" t="s">
        <v>625</v>
      </c>
      <c r="Z1465" t="s">
        <v>11819</v>
      </c>
      <c r="AA1465" t="s">
        <v>343</v>
      </c>
      <c r="AB1465" t="s">
        <v>11990</v>
      </c>
      <c r="AC1465">
        <v>101.418267</v>
      </c>
      <c r="AD1465">
        <v>0.86826700000000001</v>
      </c>
      <c r="AE1465" s="6">
        <v>43112</v>
      </c>
      <c r="AF1465" s="6">
        <v>45119</v>
      </c>
      <c r="AG1465" t="s">
        <v>3675</v>
      </c>
      <c r="AH1465">
        <v>1.233333</v>
      </c>
      <c r="AI1465">
        <v>1.1971696416092401</v>
      </c>
      <c r="AJ1465">
        <v>2.5631940000000002</v>
      </c>
      <c r="AK1465">
        <v>2.6911595213407802</v>
      </c>
      <c r="AL1465">
        <v>82</v>
      </c>
      <c r="AM1465">
        <v>44</v>
      </c>
      <c r="AN1465">
        <v>3.2559999999999998</v>
      </c>
      <c r="AO1465" t="s">
        <v>11991</v>
      </c>
      <c r="AP1465">
        <v>1</v>
      </c>
      <c r="AQ1465">
        <v>3</v>
      </c>
      <c r="AR1465">
        <v>43.174280328216398</v>
      </c>
      <c r="AS1465">
        <v>1.1715660224588399E-2</v>
      </c>
      <c r="AT1465">
        <v>-0.53541858694551003</v>
      </c>
      <c r="AU1465">
        <v>-0.118372748764258</v>
      </c>
      <c r="AV1465">
        <v>0.575005019569644</v>
      </c>
    </row>
    <row r="1466" spans="1:48" x14ac:dyDescent="0.25">
      <c r="A1466" t="s">
        <v>16632</v>
      </c>
      <c r="B1466" s="6">
        <v>44664</v>
      </c>
      <c r="C1466" t="s">
        <v>16633</v>
      </c>
      <c r="D1466" t="s">
        <v>212</v>
      </c>
      <c r="E1466">
        <v>240000000</v>
      </c>
      <c r="F1466">
        <v>222374666.40000001</v>
      </c>
      <c r="G1466">
        <v>8.2397048709383205E-2</v>
      </c>
      <c r="H1466">
        <v>27.7</v>
      </c>
      <c r="I1466">
        <v>3.4635250000000002</v>
      </c>
      <c r="J1466">
        <v>6.4167670000000001</v>
      </c>
      <c r="K1466">
        <v>6.4167670000000001</v>
      </c>
      <c r="L1466">
        <v>357.8057</v>
      </c>
      <c r="M1466">
        <v>357</v>
      </c>
      <c r="N1466">
        <v>13.450149</v>
      </c>
      <c r="O1466">
        <v>0.45960000000000401</v>
      </c>
      <c r="P1466">
        <v>-1.15099897015449</v>
      </c>
      <c r="Q1466">
        <v>-6.7350062931468599</v>
      </c>
      <c r="R1466">
        <v>92.375</v>
      </c>
      <c r="S1466">
        <v>93.375</v>
      </c>
      <c r="T1466">
        <v>92.375</v>
      </c>
      <c r="U1466">
        <v>93.375</v>
      </c>
      <c r="V1466" t="s">
        <v>11987</v>
      </c>
      <c r="W1466" t="s">
        <v>11189</v>
      </c>
      <c r="X1466" t="s">
        <v>15388</v>
      </c>
      <c r="Y1466" t="s">
        <v>625</v>
      </c>
      <c r="Z1466" t="s">
        <v>11839</v>
      </c>
      <c r="AA1466" t="s">
        <v>396</v>
      </c>
      <c r="AB1466" t="s">
        <v>753</v>
      </c>
      <c r="AC1466">
        <v>92.656110999999996</v>
      </c>
      <c r="AD1466">
        <v>0.281111</v>
      </c>
      <c r="AE1466" s="6">
        <v>44280</v>
      </c>
      <c r="AF1466" s="6">
        <v>54788</v>
      </c>
      <c r="AG1466" t="s">
        <v>2580</v>
      </c>
      <c r="AH1466">
        <v>6.9361110000000004</v>
      </c>
      <c r="AI1466">
        <v>3.5397008358296902</v>
      </c>
      <c r="AJ1466">
        <v>15.013116999999999</v>
      </c>
      <c r="AK1466">
        <v>6.3067433177044796</v>
      </c>
      <c r="AL1466">
        <v>362</v>
      </c>
      <c r="AM1466">
        <v>359</v>
      </c>
      <c r="AN1466">
        <v>4.4000000000000004</v>
      </c>
      <c r="AO1466" t="s">
        <v>11991</v>
      </c>
      <c r="AP1466">
        <v>1</v>
      </c>
      <c r="AQ1466">
        <v>4</v>
      </c>
      <c r="AR1466">
        <v>35.005937935067898</v>
      </c>
      <c r="AS1466">
        <v>1.8920560283483202E-2</v>
      </c>
      <c r="AT1466">
        <v>-0.39499649376648399</v>
      </c>
      <c r="AU1466">
        <v>-6.6792823024485401E-2</v>
      </c>
      <c r="AV1466">
        <v>2.9506797878479398</v>
      </c>
    </row>
    <row r="1467" spans="1:48" x14ac:dyDescent="0.25">
      <c r="A1467" t="s">
        <v>20634</v>
      </c>
      <c r="B1467" s="6">
        <v>44664</v>
      </c>
      <c r="C1467" t="s">
        <v>20635</v>
      </c>
      <c r="D1467" t="s">
        <v>212</v>
      </c>
      <c r="E1467">
        <v>240000000</v>
      </c>
      <c r="F1467">
        <v>227714880</v>
      </c>
      <c r="G1467">
        <v>8.4375771588392295E-2</v>
      </c>
      <c r="H1467">
        <v>14.775</v>
      </c>
      <c r="I1467">
        <v>4.1227929999999997</v>
      </c>
      <c r="J1467">
        <v>5.3617109999999997</v>
      </c>
      <c r="K1467">
        <v>5.3617109999999997</v>
      </c>
      <c r="L1467">
        <v>253.457799999999</v>
      </c>
      <c r="M1467">
        <v>255</v>
      </c>
      <c r="N1467">
        <v>10.51909</v>
      </c>
      <c r="O1467">
        <v>5.85000000000057E-2</v>
      </c>
      <c r="P1467">
        <v>-0.72910585833322294</v>
      </c>
      <c r="Q1467">
        <v>-6.3799240838284401</v>
      </c>
      <c r="R1467">
        <v>93.194000000000003</v>
      </c>
      <c r="S1467">
        <v>93.968999999999994</v>
      </c>
      <c r="T1467">
        <v>93.194000000000003</v>
      </c>
      <c r="U1467">
        <v>93.968999999999994</v>
      </c>
      <c r="V1467" t="s">
        <v>11987</v>
      </c>
      <c r="W1467" t="s">
        <v>19978</v>
      </c>
      <c r="X1467" t="s">
        <v>15388</v>
      </c>
      <c r="Y1467" t="s">
        <v>625</v>
      </c>
      <c r="Z1467" t="s">
        <v>11839</v>
      </c>
      <c r="AA1467" t="s">
        <v>11839</v>
      </c>
      <c r="AB1467" t="s">
        <v>11990</v>
      </c>
      <c r="AC1467">
        <v>94.881200000000007</v>
      </c>
      <c r="AD1467">
        <v>1.6872</v>
      </c>
      <c r="AE1467" s="6">
        <v>44496</v>
      </c>
      <c r="AF1467" s="6">
        <v>50067</v>
      </c>
      <c r="AG1467" t="s">
        <v>19199</v>
      </c>
      <c r="AH1467">
        <v>4.7750000000000004</v>
      </c>
      <c r="AI1467">
        <v>4.2607992408726201</v>
      </c>
      <c r="AJ1467">
        <v>21.639999</v>
      </c>
      <c r="AK1467">
        <v>4.9827126428521602</v>
      </c>
      <c r="AL1467">
        <v>234</v>
      </c>
      <c r="AM1467">
        <v>228</v>
      </c>
      <c r="AN1467">
        <v>3.552</v>
      </c>
      <c r="AO1467" t="s">
        <v>11991</v>
      </c>
      <c r="AP1467">
        <v>1</v>
      </c>
      <c r="AQ1467">
        <v>3</v>
      </c>
      <c r="AR1467">
        <v>44.902568794331501</v>
      </c>
      <c r="AS1467">
        <v>2.93197551615378E-2</v>
      </c>
      <c r="AT1467">
        <v>0.13636151197265101</v>
      </c>
      <c r="AU1467">
        <v>0.10340636846805</v>
      </c>
      <c r="AV1467">
        <v>-0.95043606806640901</v>
      </c>
    </row>
    <row r="1468" spans="1:48" x14ac:dyDescent="0.25">
      <c r="A1468" t="s">
        <v>15409</v>
      </c>
      <c r="B1468" s="6">
        <v>44664</v>
      </c>
      <c r="C1468" t="s">
        <v>15410</v>
      </c>
      <c r="D1468" t="s">
        <v>223</v>
      </c>
      <c r="E1468">
        <v>300000000</v>
      </c>
      <c r="F1468">
        <v>286315716</v>
      </c>
      <c r="G1468">
        <v>0.106089287864644</v>
      </c>
      <c r="H1468">
        <v>5.144444</v>
      </c>
      <c r="I1468">
        <v>4.728021</v>
      </c>
      <c r="J1468">
        <v>3.6417999999999999</v>
      </c>
      <c r="K1468">
        <v>3.6417999999999999</v>
      </c>
      <c r="L1468">
        <v>98.897199999999998</v>
      </c>
      <c r="M1468">
        <v>99</v>
      </c>
      <c r="N1468">
        <v>4.707389</v>
      </c>
      <c r="O1468">
        <v>3.0100000000010601E-2</v>
      </c>
      <c r="P1468">
        <v>-0.86927112200837398</v>
      </c>
      <c r="Q1468">
        <v>-6.4075086655549596</v>
      </c>
      <c r="R1468">
        <v>94.518749999999997</v>
      </c>
      <c r="S1468">
        <v>95.089749999999995</v>
      </c>
      <c r="T1468">
        <v>94.518749999999997</v>
      </c>
      <c r="U1468">
        <v>95.089749999999995</v>
      </c>
      <c r="V1468" t="s">
        <v>11987</v>
      </c>
      <c r="W1468" t="s">
        <v>8541</v>
      </c>
      <c r="X1468" t="s">
        <v>15388</v>
      </c>
      <c r="Y1468" t="s">
        <v>625</v>
      </c>
      <c r="Z1468" t="s">
        <v>11839</v>
      </c>
      <c r="AA1468" t="s">
        <v>343</v>
      </c>
      <c r="AB1468" t="s">
        <v>11990</v>
      </c>
      <c r="AC1468">
        <v>95.438571999999994</v>
      </c>
      <c r="AD1468">
        <v>0.91982200000000003</v>
      </c>
      <c r="AE1468" s="6">
        <v>43992</v>
      </c>
      <c r="AF1468" s="6">
        <v>46548</v>
      </c>
      <c r="AG1468" t="s">
        <v>3136</v>
      </c>
      <c r="AH1468">
        <v>5.144444</v>
      </c>
      <c r="AI1468">
        <v>4.7280209740138801</v>
      </c>
      <c r="AJ1468">
        <v>25.767638999999999</v>
      </c>
      <c r="AK1468">
        <v>3.6418001002941902</v>
      </c>
      <c r="AL1468">
        <v>99</v>
      </c>
      <c r="AM1468">
        <v>93</v>
      </c>
      <c r="AN1468">
        <v>2.5870000000000002</v>
      </c>
      <c r="AO1468" t="s">
        <v>11991</v>
      </c>
      <c r="AP1468">
        <v>1</v>
      </c>
      <c r="AQ1468">
        <v>3</v>
      </c>
      <c r="AR1468">
        <v>53.733719545638202</v>
      </c>
      <c r="AS1468">
        <v>-5.5989256313480902E-2</v>
      </c>
      <c r="AT1468">
        <v>-1.2143304764262599</v>
      </c>
      <c r="AU1468">
        <v>-0.70510879267475701</v>
      </c>
      <c r="AV1468">
        <v>-0.72242943324937403</v>
      </c>
    </row>
    <row r="1469" spans="1:48" x14ac:dyDescent="0.25">
      <c r="A1469" t="s">
        <v>15411</v>
      </c>
      <c r="B1469" s="6">
        <v>44664</v>
      </c>
      <c r="C1469" t="s">
        <v>15412</v>
      </c>
      <c r="D1469" t="s">
        <v>223</v>
      </c>
      <c r="E1469">
        <v>210000000</v>
      </c>
      <c r="F1469">
        <v>198603703.19999999</v>
      </c>
      <c r="G1469">
        <v>7.3589133471699597E-2</v>
      </c>
      <c r="H1469">
        <v>7.7416669999999996</v>
      </c>
      <c r="I1469">
        <v>6.7842909999999996</v>
      </c>
      <c r="J1469">
        <v>3.8173539999999999</v>
      </c>
      <c r="K1469">
        <v>3.8173539999999999</v>
      </c>
      <c r="L1469">
        <v>111.7826</v>
      </c>
      <c r="M1469">
        <v>112</v>
      </c>
      <c r="N1469">
        <v>6.7514099999999999</v>
      </c>
      <c r="O1469">
        <v>3.5199999999990697E-2</v>
      </c>
      <c r="P1469">
        <v>-2.4269702572790202</v>
      </c>
      <c r="Q1469">
        <v>-8.8808055509732693</v>
      </c>
      <c r="R1469">
        <v>93.8</v>
      </c>
      <c r="S1469">
        <v>94.516000000000005</v>
      </c>
      <c r="T1469">
        <v>93.8</v>
      </c>
      <c r="U1469">
        <v>94.516000000000005</v>
      </c>
      <c r="V1469" t="s">
        <v>11987</v>
      </c>
      <c r="W1469" t="s">
        <v>8545</v>
      </c>
      <c r="X1469" t="s">
        <v>15388</v>
      </c>
      <c r="Y1469" t="s">
        <v>625</v>
      </c>
      <c r="Z1469" t="s">
        <v>11839</v>
      </c>
      <c r="AA1469" t="s">
        <v>343</v>
      </c>
      <c r="AB1469" t="s">
        <v>11990</v>
      </c>
      <c r="AC1469">
        <v>94.573192000000006</v>
      </c>
      <c r="AD1469">
        <v>0.77319199999999999</v>
      </c>
      <c r="AE1469" s="6">
        <v>43845</v>
      </c>
      <c r="AF1469" s="6">
        <v>47498</v>
      </c>
      <c r="AG1469" t="s">
        <v>3136</v>
      </c>
      <c r="AH1469">
        <v>7.7416669999999996</v>
      </c>
      <c r="AI1469">
        <v>6.7842912041924501</v>
      </c>
      <c r="AJ1469">
        <v>53.058041000000003</v>
      </c>
      <c r="AK1469">
        <v>3.8173536628495</v>
      </c>
      <c r="AL1469">
        <v>112</v>
      </c>
      <c r="AM1469">
        <v>109</v>
      </c>
      <c r="AN1469">
        <v>2.9929999999999999</v>
      </c>
      <c r="AO1469" t="s">
        <v>11991</v>
      </c>
      <c r="AP1469">
        <v>1</v>
      </c>
      <c r="AQ1469">
        <v>3</v>
      </c>
      <c r="AR1469">
        <v>53.733719545638202</v>
      </c>
      <c r="AS1469">
        <v>-5.5989256313480902E-2</v>
      </c>
      <c r="AT1469">
        <v>-1.2143304764262599</v>
      </c>
      <c r="AU1469">
        <v>-0.70510879267475701</v>
      </c>
      <c r="AV1469">
        <v>-0.72242943324937403</v>
      </c>
    </row>
    <row r="1470" spans="1:48" x14ac:dyDescent="0.25">
      <c r="A1470" t="s">
        <v>15413</v>
      </c>
      <c r="B1470" s="6">
        <v>44664</v>
      </c>
      <c r="C1470" t="s">
        <v>15414</v>
      </c>
      <c r="D1470" t="s">
        <v>223</v>
      </c>
      <c r="E1470">
        <v>390000000</v>
      </c>
      <c r="F1470">
        <v>337389390</v>
      </c>
      <c r="G1470">
        <v>0.12501374572881199</v>
      </c>
      <c r="H1470">
        <v>37.633333</v>
      </c>
      <c r="I1470">
        <v>17.911847999999999</v>
      </c>
      <c r="J1470">
        <v>4.6567559999999997</v>
      </c>
      <c r="K1470">
        <v>4.6567559999999997</v>
      </c>
      <c r="L1470">
        <v>185.875599999999</v>
      </c>
      <c r="M1470">
        <v>185</v>
      </c>
      <c r="N1470">
        <v>18.028061999999998</v>
      </c>
      <c r="O1470">
        <v>0.396200000000002</v>
      </c>
      <c r="P1470">
        <v>-6.0411395825720398</v>
      </c>
      <c r="Q1470">
        <v>-17.594181457895701</v>
      </c>
      <c r="R1470">
        <v>85.078999999999994</v>
      </c>
      <c r="S1470">
        <v>86.671999999999997</v>
      </c>
      <c r="T1470">
        <v>85.078999999999994</v>
      </c>
      <c r="U1470">
        <v>86.671999999999997</v>
      </c>
      <c r="V1470" t="s">
        <v>11987</v>
      </c>
      <c r="W1470" t="s">
        <v>8551</v>
      </c>
      <c r="X1470" t="s">
        <v>15388</v>
      </c>
      <c r="Y1470" t="s">
        <v>625</v>
      </c>
      <c r="Z1470" t="s">
        <v>11839</v>
      </c>
      <c r="AA1470" t="s">
        <v>343</v>
      </c>
      <c r="AB1470" t="s">
        <v>11990</v>
      </c>
      <c r="AC1470">
        <v>86.510099999999994</v>
      </c>
      <c r="AD1470">
        <v>1.4311</v>
      </c>
      <c r="AE1470" s="6">
        <v>43805</v>
      </c>
      <c r="AF1470" s="6">
        <v>58415</v>
      </c>
      <c r="AG1470" t="s">
        <v>3136</v>
      </c>
      <c r="AH1470">
        <v>37.633333</v>
      </c>
      <c r="AI1470">
        <v>17.91184839708</v>
      </c>
      <c r="AJ1470">
        <v>496.42724700000002</v>
      </c>
      <c r="AK1470">
        <v>4.6567563018835303</v>
      </c>
      <c r="AL1470">
        <v>185</v>
      </c>
      <c r="AM1470">
        <v>204</v>
      </c>
      <c r="AN1470">
        <v>3.903</v>
      </c>
      <c r="AO1470" t="s">
        <v>11991</v>
      </c>
      <c r="AP1470">
        <v>1</v>
      </c>
      <c r="AQ1470">
        <v>3</v>
      </c>
      <c r="AR1470">
        <v>53.733719545638202</v>
      </c>
      <c r="AS1470">
        <v>-5.5989256313480902E-2</v>
      </c>
      <c r="AT1470">
        <v>-1.2143304764262599</v>
      </c>
      <c r="AU1470">
        <v>-0.70510879267475701</v>
      </c>
      <c r="AV1470">
        <v>-0.72242943324937403</v>
      </c>
    </row>
    <row r="1471" spans="1:48" x14ac:dyDescent="0.25">
      <c r="A1471" t="s">
        <v>15415</v>
      </c>
      <c r="B1471" s="6">
        <v>44664</v>
      </c>
      <c r="C1471" t="s">
        <v>15416</v>
      </c>
      <c r="D1471" t="s">
        <v>223</v>
      </c>
      <c r="E1471">
        <v>294000000</v>
      </c>
      <c r="F1471">
        <v>359021775</v>
      </c>
      <c r="G1471">
        <v>0.13302924816621201</v>
      </c>
      <c r="H1471">
        <v>20.149999999999999</v>
      </c>
      <c r="I1471">
        <v>12.069345</v>
      </c>
      <c r="J1471">
        <v>4.6691039999999999</v>
      </c>
      <c r="K1471">
        <v>4.6691039999999999</v>
      </c>
      <c r="L1471">
        <v>169.67590000000001</v>
      </c>
      <c r="M1471">
        <v>174</v>
      </c>
      <c r="N1471">
        <v>11.869589</v>
      </c>
      <c r="O1471">
        <v>0.417800000000001</v>
      </c>
      <c r="P1471">
        <v>-3.7464193168237401</v>
      </c>
      <c r="Q1471">
        <v>-12.7939207172941</v>
      </c>
      <c r="R1471">
        <v>119.89375</v>
      </c>
      <c r="S1471">
        <v>121.78874999999999</v>
      </c>
      <c r="T1471">
        <v>119.89375</v>
      </c>
      <c r="U1471">
        <v>121.78874999999999</v>
      </c>
      <c r="V1471" t="s">
        <v>11987</v>
      </c>
      <c r="W1471" t="s">
        <v>8547</v>
      </c>
      <c r="X1471" t="s">
        <v>15388</v>
      </c>
      <c r="Y1471" t="s">
        <v>625</v>
      </c>
      <c r="Z1471" t="s">
        <v>11894</v>
      </c>
      <c r="AA1471" t="s">
        <v>343</v>
      </c>
      <c r="AB1471" t="s">
        <v>11990</v>
      </c>
      <c r="AC1471">
        <v>122.11624999999999</v>
      </c>
      <c r="AD1471">
        <v>2.2225000000000001</v>
      </c>
      <c r="AE1471" s="6">
        <v>41072</v>
      </c>
      <c r="AF1471" s="6">
        <v>52029</v>
      </c>
      <c r="AG1471" t="s">
        <v>3136</v>
      </c>
      <c r="AH1471">
        <v>20.149999999999999</v>
      </c>
      <c r="AI1471">
        <v>12.069344886681</v>
      </c>
      <c r="AJ1471">
        <v>201.498873</v>
      </c>
      <c r="AK1471">
        <v>4.6691039994252099</v>
      </c>
      <c r="AL1471">
        <v>174</v>
      </c>
      <c r="AM1471">
        <v>210</v>
      </c>
      <c r="AN1471">
        <v>6.35</v>
      </c>
      <c r="AO1471" t="s">
        <v>11991</v>
      </c>
      <c r="AP1471">
        <v>1</v>
      </c>
      <c r="AQ1471">
        <v>3</v>
      </c>
      <c r="AR1471">
        <v>53.733719545638202</v>
      </c>
      <c r="AS1471">
        <v>-5.5989256313480902E-2</v>
      </c>
      <c r="AT1471">
        <v>-1.2143304764262599</v>
      </c>
      <c r="AU1471">
        <v>-0.70510879267475701</v>
      </c>
      <c r="AV1471">
        <v>-0.72242943324937403</v>
      </c>
    </row>
    <row r="1472" spans="1:48" x14ac:dyDescent="0.25">
      <c r="A1472" t="s">
        <v>15417</v>
      </c>
      <c r="B1472" s="6">
        <v>44664</v>
      </c>
      <c r="C1472" t="s">
        <v>15418</v>
      </c>
      <c r="D1472" t="s">
        <v>212</v>
      </c>
      <c r="E1472">
        <v>300000000</v>
      </c>
      <c r="F1472">
        <v>302789583</v>
      </c>
      <c r="G1472">
        <v>0.112193391554177</v>
      </c>
      <c r="H1472">
        <v>1.0777779999999999</v>
      </c>
      <c r="I1472">
        <v>1.046638</v>
      </c>
      <c r="J1472">
        <v>2.8306119999999999</v>
      </c>
      <c r="K1472">
        <v>2.8306119999999999</v>
      </c>
      <c r="L1472">
        <v>111.103399999999</v>
      </c>
      <c r="M1472">
        <v>108</v>
      </c>
      <c r="N1472">
        <v>1.042727</v>
      </c>
      <c r="O1472">
        <v>-0.18609999999999999</v>
      </c>
      <c r="P1472">
        <v>7.5052514921436497E-2</v>
      </c>
      <c r="Q1472">
        <v>-1.36143439002731</v>
      </c>
      <c r="R1472">
        <v>99.768749999999997</v>
      </c>
      <c r="S1472">
        <v>99.913749999999993</v>
      </c>
      <c r="T1472">
        <v>99.768749999999997</v>
      </c>
      <c r="U1472">
        <v>99.913749999999993</v>
      </c>
      <c r="V1472" t="s">
        <v>11987</v>
      </c>
      <c r="W1472" t="s">
        <v>8909</v>
      </c>
      <c r="X1472" t="s">
        <v>15388</v>
      </c>
      <c r="Y1472" t="s">
        <v>625</v>
      </c>
      <c r="Z1472" t="s">
        <v>11819</v>
      </c>
      <c r="AA1472" t="s">
        <v>343</v>
      </c>
      <c r="AB1472" t="s">
        <v>11990</v>
      </c>
      <c r="AC1472">
        <v>100.929861</v>
      </c>
      <c r="AD1472">
        <v>1.161111</v>
      </c>
      <c r="AE1472" s="6">
        <v>43055</v>
      </c>
      <c r="AF1472" s="6">
        <v>45062</v>
      </c>
      <c r="AG1472" t="s">
        <v>1530</v>
      </c>
      <c r="AH1472">
        <v>1.0777779999999999</v>
      </c>
      <c r="AI1472">
        <v>1.0466376757473199</v>
      </c>
      <c r="AJ1472">
        <v>2.123907</v>
      </c>
      <c r="AK1472">
        <v>2.83061171602349</v>
      </c>
      <c r="AL1472">
        <v>108</v>
      </c>
      <c r="AM1472">
        <v>69</v>
      </c>
      <c r="AN1472">
        <v>2.75</v>
      </c>
      <c r="AO1472" t="s">
        <v>11991</v>
      </c>
      <c r="AP1472">
        <v>1</v>
      </c>
      <c r="AQ1472">
        <v>3</v>
      </c>
      <c r="AR1472">
        <v>52.175928329448098</v>
      </c>
      <c r="AS1472">
        <v>2.41710318707717E-2</v>
      </c>
      <c r="AT1472">
        <v>-6.7763074374020904E-2</v>
      </c>
      <c r="AU1472">
        <v>4.0533919205820702E-2</v>
      </c>
      <c r="AV1472">
        <v>2.2278781731602901</v>
      </c>
    </row>
    <row r="1473" spans="1:48" x14ac:dyDescent="0.25">
      <c r="A1473" t="s">
        <v>15419</v>
      </c>
      <c r="B1473" s="6">
        <v>44664</v>
      </c>
      <c r="C1473" t="s">
        <v>15420</v>
      </c>
      <c r="D1473" t="s">
        <v>212</v>
      </c>
      <c r="E1473">
        <v>300000000</v>
      </c>
      <c r="F1473">
        <v>305889999</v>
      </c>
      <c r="G1473">
        <v>0.113342196552098</v>
      </c>
      <c r="H1473">
        <v>1.8138890000000001</v>
      </c>
      <c r="I1473">
        <v>1.7407969999999999</v>
      </c>
      <c r="J1473">
        <v>3.0403790000000002</v>
      </c>
      <c r="K1473">
        <v>3.0403790000000002</v>
      </c>
      <c r="L1473">
        <v>82.319000000000003</v>
      </c>
      <c r="M1473">
        <v>78</v>
      </c>
      <c r="N1473">
        <v>1.731195</v>
      </c>
      <c r="O1473">
        <v>-0.17169999999999599</v>
      </c>
      <c r="P1473">
        <v>0.11823724725255</v>
      </c>
      <c r="Q1473">
        <v>-2.6639099996810001</v>
      </c>
      <c r="R1473">
        <v>101.2375</v>
      </c>
      <c r="S1473">
        <v>101.5025</v>
      </c>
      <c r="T1473">
        <v>101.2375</v>
      </c>
      <c r="U1473">
        <v>101.5025</v>
      </c>
      <c r="V1473" t="s">
        <v>11987</v>
      </c>
      <c r="W1473" t="s">
        <v>8911</v>
      </c>
      <c r="X1473" t="s">
        <v>15388</v>
      </c>
      <c r="Y1473" t="s">
        <v>625</v>
      </c>
      <c r="Z1473" t="s">
        <v>11819</v>
      </c>
      <c r="AA1473" t="s">
        <v>343</v>
      </c>
      <c r="AB1473" t="s">
        <v>11990</v>
      </c>
      <c r="AC1473">
        <v>101.96333300000001</v>
      </c>
      <c r="AD1473">
        <v>0.72583299999999995</v>
      </c>
      <c r="AE1473" s="6">
        <v>43507</v>
      </c>
      <c r="AF1473" s="6">
        <v>45333</v>
      </c>
      <c r="AG1473" t="s">
        <v>1530</v>
      </c>
      <c r="AH1473">
        <v>1.8138890000000001</v>
      </c>
      <c r="AI1473">
        <v>1.7407970136009501</v>
      </c>
      <c r="AJ1473">
        <v>4.0985420000000001</v>
      </c>
      <c r="AK1473">
        <v>3.0403788791778199</v>
      </c>
      <c r="AL1473">
        <v>78</v>
      </c>
      <c r="AM1473">
        <v>49</v>
      </c>
      <c r="AN1473">
        <v>3.9</v>
      </c>
      <c r="AO1473" t="s">
        <v>11991</v>
      </c>
      <c r="AP1473">
        <v>1</v>
      </c>
      <c r="AQ1473">
        <v>3</v>
      </c>
      <c r="AR1473">
        <v>52.175928329448098</v>
      </c>
      <c r="AS1473">
        <v>2.41710318707717E-2</v>
      </c>
      <c r="AT1473">
        <v>-6.7763074374020904E-2</v>
      </c>
      <c r="AU1473">
        <v>4.0533919205820702E-2</v>
      </c>
      <c r="AV1473">
        <v>2.2278781731602901</v>
      </c>
    </row>
    <row r="1474" spans="1:48" x14ac:dyDescent="0.25">
      <c r="A1474" t="s">
        <v>15421</v>
      </c>
      <c r="B1474" s="6">
        <v>44664</v>
      </c>
      <c r="C1474" t="s">
        <v>15422</v>
      </c>
      <c r="D1474" t="s">
        <v>212</v>
      </c>
      <c r="E1474">
        <v>300000000</v>
      </c>
      <c r="F1474">
        <v>310669167</v>
      </c>
      <c r="G1474">
        <v>0.115113033783071</v>
      </c>
      <c r="H1474">
        <v>6.8138889999999996</v>
      </c>
      <c r="I1474">
        <v>5.8466209999999998</v>
      </c>
      <c r="J1474">
        <v>3.834416</v>
      </c>
      <c r="K1474">
        <v>3.834416</v>
      </c>
      <c r="L1474">
        <v>113.73480000000001</v>
      </c>
      <c r="M1474">
        <v>114</v>
      </c>
      <c r="N1474">
        <v>5.8158859999999999</v>
      </c>
      <c r="O1474">
        <v>-0.193799999999999</v>
      </c>
      <c r="P1474">
        <v>-2.6304975825752002</v>
      </c>
      <c r="Q1474">
        <v>-8.3925969834247898</v>
      </c>
      <c r="R1474">
        <v>102.7375</v>
      </c>
      <c r="S1474">
        <v>103.35850000000001</v>
      </c>
      <c r="T1474">
        <v>102.7375</v>
      </c>
      <c r="U1474">
        <v>103.35850000000001</v>
      </c>
      <c r="V1474" t="s">
        <v>11987</v>
      </c>
      <c r="W1474" t="s">
        <v>8913</v>
      </c>
      <c r="X1474" t="s">
        <v>15388</v>
      </c>
      <c r="Y1474" t="s">
        <v>625</v>
      </c>
      <c r="Z1474" t="s">
        <v>11819</v>
      </c>
      <c r="AA1474" t="s">
        <v>343</v>
      </c>
      <c r="AB1474" t="s">
        <v>11990</v>
      </c>
      <c r="AC1474">
        <v>103.556389</v>
      </c>
      <c r="AD1474">
        <v>0.81888899999999998</v>
      </c>
      <c r="AE1474" s="6">
        <v>43507</v>
      </c>
      <c r="AF1474" s="6">
        <v>47160</v>
      </c>
      <c r="AG1474" t="s">
        <v>1530</v>
      </c>
      <c r="AH1474">
        <v>6.8138889999999996</v>
      </c>
      <c r="AI1474">
        <v>5.8466213857712797</v>
      </c>
      <c r="AJ1474">
        <v>40.231363000000002</v>
      </c>
      <c r="AK1474">
        <v>3.8344159111915901</v>
      </c>
      <c r="AL1474">
        <v>114</v>
      </c>
      <c r="AM1474">
        <v>112</v>
      </c>
      <c r="AN1474">
        <v>4.4000000000000004</v>
      </c>
      <c r="AO1474" t="s">
        <v>11991</v>
      </c>
      <c r="AP1474">
        <v>1</v>
      </c>
      <c r="AQ1474">
        <v>3</v>
      </c>
      <c r="AR1474">
        <v>52.175928329448098</v>
      </c>
      <c r="AS1474">
        <v>2.41710318707717E-2</v>
      </c>
      <c r="AT1474">
        <v>-6.7763074374020904E-2</v>
      </c>
      <c r="AU1474">
        <v>4.0533919205820702E-2</v>
      </c>
      <c r="AV1474">
        <v>2.2278781731602901</v>
      </c>
    </row>
    <row r="1475" spans="1:48" x14ac:dyDescent="0.25">
      <c r="A1475" t="s">
        <v>15423</v>
      </c>
      <c r="B1475" s="6">
        <v>44664</v>
      </c>
      <c r="C1475" t="s">
        <v>15424</v>
      </c>
      <c r="D1475" t="s">
        <v>212</v>
      </c>
      <c r="E1475">
        <v>320000000</v>
      </c>
      <c r="F1475">
        <v>313383555.19999999</v>
      </c>
      <c r="G1475">
        <v>0.116118802921941</v>
      </c>
      <c r="H1475">
        <v>27.7</v>
      </c>
      <c r="I1475">
        <v>2.2740830000000001</v>
      </c>
      <c r="J1475">
        <v>6.1706200000000004</v>
      </c>
      <c r="K1475">
        <v>6.1706200000000004</v>
      </c>
      <c r="L1475">
        <v>333.19099999999997</v>
      </c>
      <c r="M1475">
        <v>333</v>
      </c>
      <c r="N1475">
        <v>13.13621</v>
      </c>
      <c r="O1475">
        <v>0.37609999999999</v>
      </c>
      <c r="P1475">
        <v>0.45188812592475902</v>
      </c>
      <c r="Q1475">
        <v>-3.20312041785489</v>
      </c>
      <c r="R1475">
        <v>96.081249999999997</v>
      </c>
      <c r="S1475">
        <v>96.835250000000002</v>
      </c>
      <c r="T1475">
        <v>96.081249999999997</v>
      </c>
      <c r="U1475">
        <v>96.835250000000002</v>
      </c>
      <c r="V1475" t="s">
        <v>11987</v>
      </c>
      <c r="W1475" t="s">
        <v>11624</v>
      </c>
      <c r="X1475" t="s">
        <v>15388</v>
      </c>
      <c r="Y1475" t="s">
        <v>625</v>
      </c>
      <c r="Z1475" t="s">
        <v>11839</v>
      </c>
      <c r="AA1475" t="s">
        <v>396</v>
      </c>
      <c r="AB1475" t="s">
        <v>753</v>
      </c>
      <c r="AC1475">
        <v>97.932361</v>
      </c>
      <c r="AD1475">
        <v>1.851111</v>
      </c>
      <c r="AE1475" s="6">
        <v>43801</v>
      </c>
      <c r="AF1475" s="6">
        <v>54788</v>
      </c>
      <c r="AG1475" t="s">
        <v>2432</v>
      </c>
      <c r="AH1475">
        <v>7.6222219999999998</v>
      </c>
      <c r="AI1475">
        <v>2.3788782238528601</v>
      </c>
      <c r="AJ1475">
        <v>7.1822169999999996</v>
      </c>
      <c r="AK1475">
        <v>6.1006759886195399</v>
      </c>
      <c r="AL1475">
        <v>341</v>
      </c>
      <c r="AM1475">
        <v>338</v>
      </c>
      <c r="AN1475">
        <v>4.9000000000000004</v>
      </c>
      <c r="AO1475" t="s">
        <v>11991</v>
      </c>
      <c r="AP1475">
        <v>1</v>
      </c>
      <c r="AQ1475">
        <v>2</v>
      </c>
      <c r="AR1475">
        <v>72.750230261321406</v>
      </c>
      <c r="AS1475">
        <v>0.131990349290077</v>
      </c>
      <c r="AT1475">
        <v>3.2922670679235999</v>
      </c>
      <c r="AU1475">
        <v>1.0293163958203</v>
      </c>
      <c r="AV1475">
        <v>12.418376340610401</v>
      </c>
    </row>
    <row r="1476" spans="1:48" x14ac:dyDescent="0.25">
      <c r="A1476" t="s">
        <v>15425</v>
      </c>
      <c r="B1476" s="6">
        <v>44664</v>
      </c>
      <c r="C1476" t="s">
        <v>15426</v>
      </c>
      <c r="D1476" t="s">
        <v>223</v>
      </c>
      <c r="E1476">
        <v>240000000</v>
      </c>
      <c r="F1476">
        <v>201544999.19999999</v>
      </c>
      <c r="G1476">
        <v>7.4678979332759896E-2</v>
      </c>
      <c r="H1476">
        <v>8.1666670000000003</v>
      </c>
      <c r="I1476">
        <v>7.13157</v>
      </c>
      <c r="J1476">
        <v>4.9384569999999997</v>
      </c>
      <c r="K1476">
        <v>4.9384569999999997</v>
      </c>
      <c r="L1476">
        <v>224.03459999999899</v>
      </c>
      <c r="M1476">
        <v>224</v>
      </c>
      <c r="N1476">
        <v>7.1009679999999999</v>
      </c>
      <c r="O1476">
        <v>0.48189999999999</v>
      </c>
      <c r="P1476">
        <v>-2.4994562293389802</v>
      </c>
      <c r="Q1476">
        <v>-10.369338668873899</v>
      </c>
      <c r="R1476">
        <v>83.143749999999997</v>
      </c>
      <c r="S1476">
        <v>83.770750000000007</v>
      </c>
      <c r="T1476">
        <v>83.143749999999997</v>
      </c>
      <c r="U1476">
        <v>83.770750000000007</v>
      </c>
      <c r="V1476" t="s">
        <v>11987</v>
      </c>
      <c r="W1476" t="s">
        <v>9690</v>
      </c>
      <c r="X1476" t="s">
        <v>15388</v>
      </c>
      <c r="Y1476" t="s">
        <v>625</v>
      </c>
      <c r="Z1476" t="s">
        <v>11819</v>
      </c>
      <c r="AA1476" t="s">
        <v>256</v>
      </c>
      <c r="AB1476" t="s">
        <v>11990</v>
      </c>
      <c r="AC1476">
        <v>83.977082999999993</v>
      </c>
      <c r="AD1476">
        <v>0.83333299999999999</v>
      </c>
      <c r="AE1476" s="6">
        <v>44000</v>
      </c>
      <c r="AF1476" s="6">
        <v>47652</v>
      </c>
      <c r="AG1476" t="s">
        <v>2444</v>
      </c>
      <c r="AH1476">
        <v>8.1666670000000003</v>
      </c>
      <c r="AI1476">
        <v>7.1315703557008199</v>
      </c>
      <c r="AJ1476">
        <v>58.4343</v>
      </c>
      <c r="AK1476">
        <v>4.9384571529279899</v>
      </c>
      <c r="AL1476">
        <v>224</v>
      </c>
      <c r="AM1476">
        <v>221</v>
      </c>
      <c r="AN1476">
        <v>2.5</v>
      </c>
      <c r="AO1476" t="s">
        <v>11991</v>
      </c>
      <c r="AP1476">
        <v>1</v>
      </c>
      <c r="AQ1476">
        <v>3</v>
      </c>
      <c r="AR1476">
        <v>59.637402813857797</v>
      </c>
      <c r="AS1476">
        <v>5.7314998218487199E-2</v>
      </c>
      <c r="AT1476">
        <v>0.72578515415160105</v>
      </c>
      <c r="AU1476">
        <v>0.35584515806146999</v>
      </c>
      <c r="AV1476">
        <v>-1.52977847197561</v>
      </c>
    </row>
    <row r="1477" spans="1:48" x14ac:dyDescent="0.25">
      <c r="A1477" t="s">
        <v>15427</v>
      </c>
      <c r="B1477" s="6">
        <v>44664</v>
      </c>
      <c r="C1477" t="s">
        <v>15428</v>
      </c>
      <c r="D1477" t="s">
        <v>223</v>
      </c>
      <c r="E1477">
        <v>339000000</v>
      </c>
      <c r="F1477">
        <v>237078707.59999999</v>
      </c>
      <c r="G1477">
        <v>8.7845374352529496E-2</v>
      </c>
      <c r="H1477">
        <v>27.497222000000001</v>
      </c>
      <c r="I1477">
        <v>15.415424</v>
      </c>
      <c r="J1477">
        <v>5.5842109999999998</v>
      </c>
      <c r="K1477">
        <v>5.5842109999999998</v>
      </c>
      <c r="L1477">
        <v>274.19119999999998</v>
      </c>
      <c r="M1477">
        <v>273</v>
      </c>
      <c r="N1477">
        <v>15.379573000000001</v>
      </c>
      <c r="O1477">
        <v>0.31710000000000299</v>
      </c>
      <c r="P1477">
        <v>-5.0355667221349201</v>
      </c>
      <c r="Q1477">
        <v>-16.571291111803699</v>
      </c>
      <c r="R1477">
        <v>69.924999999999997</v>
      </c>
      <c r="S1477">
        <v>70.885000000000005</v>
      </c>
      <c r="T1477">
        <v>69.924999999999997</v>
      </c>
      <c r="U1477">
        <v>70.885000000000005</v>
      </c>
      <c r="V1477" t="s">
        <v>11987</v>
      </c>
      <c r="W1477" t="s">
        <v>9707</v>
      </c>
      <c r="X1477" t="s">
        <v>15388</v>
      </c>
      <c r="Y1477" t="s">
        <v>625</v>
      </c>
      <c r="Z1477" t="s">
        <v>11819</v>
      </c>
      <c r="AA1477" t="s">
        <v>256</v>
      </c>
      <c r="AB1477" t="s">
        <v>11990</v>
      </c>
      <c r="AC1477">
        <v>69.934721999999994</v>
      </c>
      <c r="AD1477">
        <v>9.7219999999999997E-3</v>
      </c>
      <c r="AE1477" s="6">
        <v>43755</v>
      </c>
      <c r="AF1477" s="6">
        <v>54713</v>
      </c>
      <c r="AG1477" t="s">
        <v>2444</v>
      </c>
      <c r="AH1477">
        <v>27.497222000000001</v>
      </c>
      <c r="AI1477">
        <v>15.4154235916166</v>
      </c>
      <c r="AJ1477">
        <v>340.37021900000002</v>
      </c>
      <c r="AK1477">
        <v>5.5842109204959103</v>
      </c>
      <c r="AL1477">
        <v>273</v>
      </c>
      <c r="AM1477">
        <v>299</v>
      </c>
      <c r="AN1477">
        <v>3.5</v>
      </c>
      <c r="AO1477" t="s">
        <v>11991</v>
      </c>
      <c r="AP1477">
        <v>1</v>
      </c>
      <c r="AQ1477">
        <v>3</v>
      </c>
      <c r="AR1477">
        <v>59.637402813857797</v>
      </c>
      <c r="AS1477">
        <v>5.7314998218487199E-2</v>
      </c>
      <c r="AT1477">
        <v>0.72578515415160105</v>
      </c>
      <c r="AU1477">
        <v>0.35584515806146999</v>
      </c>
      <c r="AV1477">
        <v>-1.52977847197561</v>
      </c>
    </row>
    <row r="1478" spans="1:48" x14ac:dyDescent="0.25">
      <c r="A1478" t="s">
        <v>15429</v>
      </c>
      <c r="B1478" s="6">
        <v>44664</v>
      </c>
      <c r="C1478" t="s">
        <v>15430</v>
      </c>
      <c r="D1478" t="s">
        <v>223</v>
      </c>
      <c r="E1478">
        <v>360000000</v>
      </c>
      <c r="F1478">
        <v>264286800</v>
      </c>
      <c r="G1478">
        <v>9.7926857790879202E-2</v>
      </c>
      <c r="H1478">
        <v>28.166667</v>
      </c>
      <c r="I1478">
        <v>15.087418</v>
      </c>
      <c r="J1478">
        <v>5.5549010000000001</v>
      </c>
      <c r="K1478">
        <v>5.5549010000000001</v>
      </c>
      <c r="L1478">
        <v>272.44510000000002</v>
      </c>
      <c r="M1478">
        <v>272</v>
      </c>
      <c r="N1478">
        <v>15.082642999999999</v>
      </c>
      <c r="O1478">
        <v>0.34670000000001</v>
      </c>
      <c r="P1478">
        <v>-4.2520304016397903</v>
      </c>
      <c r="Q1478">
        <v>-17.7967314158936</v>
      </c>
      <c r="R1478">
        <v>72.162999999999997</v>
      </c>
      <c r="S1478">
        <v>74.444999999999993</v>
      </c>
      <c r="T1478">
        <v>72.162999999999997</v>
      </c>
      <c r="U1478">
        <v>74.444999999999993</v>
      </c>
      <c r="V1478" t="s">
        <v>11987</v>
      </c>
      <c r="W1478" t="s">
        <v>9712</v>
      </c>
      <c r="X1478" t="s">
        <v>15388</v>
      </c>
      <c r="Y1478" t="s">
        <v>625</v>
      </c>
      <c r="Z1478" t="s">
        <v>11819</v>
      </c>
      <c r="AA1478" t="s">
        <v>256</v>
      </c>
      <c r="AB1478" t="s">
        <v>11990</v>
      </c>
      <c r="AC1478">
        <v>73.412999999999997</v>
      </c>
      <c r="AD1478">
        <v>1.25</v>
      </c>
      <c r="AE1478" s="6">
        <v>44000</v>
      </c>
      <c r="AF1478" s="6">
        <v>54957</v>
      </c>
      <c r="AG1478" t="s">
        <v>2444</v>
      </c>
      <c r="AH1478">
        <v>28.166667</v>
      </c>
      <c r="AI1478">
        <v>15.0874177952912</v>
      </c>
      <c r="AJ1478">
        <v>335.76543199999998</v>
      </c>
      <c r="AK1478">
        <v>5.5549006650345296</v>
      </c>
      <c r="AL1478">
        <v>272</v>
      </c>
      <c r="AM1478">
        <v>295</v>
      </c>
      <c r="AN1478">
        <v>3.75</v>
      </c>
      <c r="AO1478" t="s">
        <v>11991</v>
      </c>
      <c r="AP1478">
        <v>1</v>
      </c>
      <c r="AQ1478">
        <v>3</v>
      </c>
      <c r="AR1478">
        <v>59.637402813857797</v>
      </c>
      <c r="AS1478">
        <v>5.7314998218487199E-2</v>
      </c>
      <c r="AT1478">
        <v>0.72578515415160105</v>
      </c>
      <c r="AU1478">
        <v>0.35584515806146999</v>
      </c>
      <c r="AV1478">
        <v>-1.52977847197561</v>
      </c>
    </row>
    <row r="1479" spans="1:48" x14ac:dyDescent="0.25">
      <c r="A1479" t="s">
        <v>15431</v>
      </c>
      <c r="B1479" s="6">
        <v>44664</v>
      </c>
      <c r="C1479" t="s">
        <v>15432</v>
      </c>
      <c r="D1479" t="s">
        <v>223</v>
      </c>
      <c r="E1479">
        <v>240000000</v>
      </c>
      <c r="F1479">
        <v>243333333.59999999</v>
      </c>
      <c r="G1479">
        <v>9.0162916782933394E-2</v>
      </c>
      <c r="H1479">
        <v>6.588889</v>
      </c>
      <c r="I1479">
        <v>5.54352</v>
      </c>
      <c r="J1479">
        <v>4.6069889999999996</v>
      </c>
      <c r="K1479">
        <v>4.6069889999999996</v>
      </c>
      <c r="L1479">
        <v>191.58829999999901</v>
      </c>
      <c r="M1479">
        <v>192</v>
      </c>
      <c r="N1479">
        <v>5.516642</v>
      </c>
      <c r="O1479">
        <v>0.64040000000000696</v>
      </c>
      <c r="P1479">
        <v>-1.61459905487526</v>
      </c>
      <c r="Q1479">
        <v>-7.6889995981381896</v>
      </c>
      <c r="R1479">
        <v>99.487499999999997</v>
      </c>
      <c r="S1479">
        <v>100.0975</v>
      </c>
      <c r="T1479">
        <v>99.487499999999997</v>
      </c>
      <c r="U1479">
        <v>100.0975</v>
      </c>
      <c r="V1479" t="s">
        <v>11987</v>
      </c>
      <c r="W1479" t="s">
        <v>9688</v>
      </c>
      <c r="X1479" t="s">
        <v>15388</v>
      </c>
      <c r="Y1479" t="s">
        <v>625</v>
      </c>
      <c r="Z1479" t="s">
        <v>11819</v>
      </c>
      <c r="AA1479" t="s">
        <v>256</v>
      </c>
      <c r="AB1479" t="s">
        <v>11990</v>
      </c>
      <c r="AC1479">
        <v>101.38888900000001</v>
      </c>
      <c r="AD1479">
        <v>1.901389</v>
      </c>
      <c r="AE1479" s="6">
        <v>43424</v>
      </c>
      <c r="AF1479" s="6">
        <v>47077</v>
      </c>
      <c r="AG1479" t="s">
        <v>2444</v>
      </c>
      <c r="AH1479">
        <v>6.588889</v>
      </c>
      <c r="AI1479">
        <v>5.5435195286751799</v>
      </c>
      <c r="AJ1479">
        <v>36.767384999999997</v>
      </c>
      <c r="AK1479">
        <v>4.6069888709248996</v>
      </c>
      <c r="AL1479">
        <v>192</v>
      </c>
      <c r="AM1479">
        <v>190</v>
      </c>
      <c r="AN1479">
        <v>4.625</v>
      </c>
      <c r="AO1479" t="s">
        <v>11991</v>
      </c>
      <c r="AP1479">
        <v>1</v>
      </c>
      <c r="AQ1479">
        <v>3</v>
      </c>
      <c r="AR1479">
        <v>59.637402813857797</v>
      </c>
      <c r="AS1479">
        <v>5.7314998218487199E-2</v>
      </c>
      <c r="AT1479">
        <v>0.72578515415160105</v>
      </c>
      <c r="AU1479">
        <v>0.35584515806146999</v>
      </c>
      <c r="AV1479">
        <v>-1.52977847197561</v>
      </c>
    </row>
    <row r="1480" spans="1:48" x14ac:dyDescent="0.25">
      <c r="A1480" t="s">
        <v>15433</v>
      </c>
      <c r="B1480" s="6">
        <v>44664</v>
      </c>
      <c r="C1480" t="s">
        <v>15434</v>
      </c>
      <c r="D1480" t="s">
        <v>223</v>
      </c>
      <c r="E1480">
        <v>196552200</v>
      </c>
      <c r="F1480">
        <v>179319077</v>
      </c>
      <c r="G1480">
        <v>6.6443552065928405E-2</v>
      </c>
      <c r="H1480">
        <v>20.763888999999999</v>
      </c>
      <c r="I1480">
        <v>12.513896000000001</v>
      </c>
      <c r="J1480">
        <v>5.5902529999999997</v>
      </c>
      <c r="K1480">
        <v>5.5902529999999997</v>
      </c>
      <c r="L1480">
        <v>262.877399999999</v>
      </c>
      <c r="M1480">
        <v>266</v>
      </c>
      <c r="N1480">
        <v>12.295678000000001</v>
      </c>
      <c r="O1480">
        <v>0.16240000000000601</v>
      </c>
      <c r="P1480">
        <v>-4.1037555265119501</v>
      </c>
      <c r="Q1480">
        <v>-11.489625733037901</v>
      </c>
      <c r="R1480">
        <v>90.081249999999997</v>
      </c>
      <c r="S1480">
        <v>91.26925</v>
      </c>
      <c r="T1480">
        <v>90.081249999999997</v>
      </c>
      <c r="U1480">
        <v>91.26925</v>
      </c>
      <c r="V1480" t="s">
        <v>11987</v>
      </c>
      <c r="W1480" t="s">
        <v>9699</v>
      </c>
      <c r="X1480" t="s">
        <v>15388</v>
      </c>
      <c r="Y1480" t="s">
        <v>625</v>
      </c>
      <c r="Z1480" t="s">
        <v>11819</v>
      </c>
      <c r="AA1480" t="s">
        <v>256</v>
      </c>
      <c r="AB1480" t="s">
        <v>11990</v>
      </c>
      <c r="AC1480">
        <v>91.232292000000001</v>
      </c>
      <c r="AD1480">
        <v>1.1510419999999999</v>
      </c>
      <c r="AE1480" s="6">
        <v>43200</v>
      </c>
      <c r="AF1480" s="6">
        <v>52254</v>
      </c>
      <c r="AG1480" t="s">
        <v>2444</v>
      </c>
      <c r="AH1480">
        <v>20.763888999999999</v>
      </c>
      <c r="AI1480">
        <v>12.5138959843254</v>
      </c>
      <c r="AJ1480">
        <v>216.38001199999999</v>
      </c>
      <c r="AK1480">
        <v>5.5902527765667003</v>
      </c>
      <c r="AL1480">
        <v>266</v>
      </c>
      <c r="AM1480">
        <v>303</v>
      </c>
      <c r="AN1480">
        <v>4.875</v>
      </c>
      <c r="AO1480" t="s">
        <v>11991</v>
      </c>
      <c r="AP1480">
        <v>1</v>
      </c>
      <c r="AQ1480">
        <v>3</v>
      </c>
      <c r="AR1480">
        <v>59.637402813857797</v>
      </c>
      <c r="AS1480">
        <v>5.7314998218487199E-2</v>
      </c>
      <c r="AT1480">
        <v>0.72578515415160105</v>
      </c>
      <c r="AU1480">
        <v>0.35584515806146999</v>
      </c>
      <c r="AV1480">
        <v>-1.52977847197561</v>
      </c>
    </row>
    <row r="1481" spans="1:48" x14ac:dyDescent="0.25">
      <c r="A1481" t="s">
        <v>15435</v>
      </c>
      <c r="B1481" s="6">
        <v>44664</v>
      </c>
      <c r="C1481" t="s">
        <v>15436</v>
      </c>
      <c r="D1481" t="s">
        <v>223</v>
      </c>
      <c r="E1481">
        <v>360000000</v>
      </c>
      <c r="F1481">
        <v>337837399.19999999</v>
      </c>
      <c r="G1481">
        <v>0.12517974771308599</v>
      </c>
      <c r="H1481">
        <v>26.588889000000002</v>
      </c>
      <c r="I1481">
        <v>13.365793</v>
      </c>
      <c r="J1481">
        <v>5.8049689999999998</v>
      </c>
      <c r="K1481">
        <v>5.8049689999999998</v>
      </c>
      <c r="L1481">
        <v>294.6592</v>
      </c>
      <c r="M1481">
        <v>294</v>
      </c>
      <c r="N1481">
        <v>13.27805</v>
      </c>
      <c r="O1481">
        <v>0.29570000000000901</v>
      </c>
      <c r="P1481">
        <v>-4.39007080680868</v>
      </c>
      <c r="Q1481">
        <v>-14.362057263392201</v>
      </c>
      <c r="R1481">
        <v>91.634</v>
      </c>
      <c r="S1481">
        <v>94.204999999999998</v>
      </c>
      <c r="T1481">
        <v>91.634</v>
      </c>
      <c r="U1481">
        <v>94.204999999999998</v>
      </c>
      <c r="V1481" t="s">
        <v>11987</v>
      </c>
      <c r="W1481" t="s">
        <v>9705</v>
      </c>
      <c r="X1481" t="s">
        <v>15388</v>
      </c>
      <c r="Y1481" t="s">
        <v>625</v>
      </c>
      <c r="Z1481" t="s">
        <v>11819</v>
      </c>
      <c r="AA1481" t="s">
        <v>256</v>
      </c>
      <c r="AB1481" t="s">
        <v>11990</v>
      </c>
      <c r="AC1481">
        <v>93.843722</v>
      </c>
      <c r="AD1481">
        <v>2.2097220000000002</v>
      </c>
      <c r="AE1481" s="6">
        <v>43424</v>
      </c>
      <c r="AF1481" s="6">
        <v>54382</v>
      </c>
      <c r="AG1481" t="s">
        <v>2444</v>
      </c>
      <c r="AH1481">
        <v>26.588889000000002</v>
      </c>
      <c r="AI1481">
        <v>13.3657931196782</v>
      </c>
      <c r="AJ1481">
        <v>270.94689399999999</v>
      </c>
      <c r="AK1481">
        <v>5.8049689603340404</v>
      </c>
      <c r="AL1481">
        <v>294</v>
      </c>
      <c r="AM1481">
        <v>321</v>
      </c>
      <c r="AN1481">
        <v>5.375</v>
      </c>
      <c r="AO1481" t="s">
        <v>11991</v>
      </c>
      <c r="AP1481">
        <v>1</v>
      </c>
      <c r="AQ1481">
        <v>3</v>
      </c>
      <c r="AR1481">
        <v>59.637402813857797</v>
      </c>
      <c r="AS1481">
        <v>5.7314998218487199E-2</v>
      </c>
      <c r="AT1481">
        <v>0.72578515415160105</v>
      </c>
      <c r="AU1481">
        <v>0.35584515806146999</v>
      </c>
      <c r="AV1481">
        <v>-1.52977847197561</v>
      </c>
    </row>
    <row r="1482" spans="1:48" x14ac:dyDescent="0.25">
      <c r="A1482" t="s">
        <v>15437</v>
      </c>
      <c r="B1482" s="6">
        <v>44664</v>
      </c>
      <c r="C1482" t="s">
        <v>15438</v>
      </c>
      <c r="D1482" t="s">
        <v>223</v>
      </c>
      <c r="E1482">
        <v>560000000</v>
      </c>
      <c r="F1482">
        <v>493595664.80000001</v>
      </c>
      <c r="G1482">
        <v>0.18289325260688</v>
      </c>
      <c r="H1482">
        <v>8.9166670000000003</v>
      </c>
      <c r="I1482">
        <v>7.6451289999999998</v>
      </c>
      <c r="J1482">
        <v>4.5338099999999999</v>
      </c>
      <c r="K1482">
        <v>4.5338099999999999</v>
      </c>
      <c r="L1482">
        <v>183.81989999999999</v>
      </c>
      <c r="M1482">
        <v>184</v>
      </c>
      <c r="N1482">
        <v>7.6180899999999996</v>
      </c>
      <c r="O1482">
        <v>7.3100000000003704E-2</v>
      </c>
      <c r="P1482">
        <v>-3.8903760765380899</v>
      </c>
      <c r="Q1482">
        <v>-12.0657518254978</v>
      </c>
      <c r="R1482">
        <v>87.893749999999997</v>
      </c>
      <c r="S1482">
        <v>88.704750000000004</v>
      </c>
      <c r="T1482">
        <v>87.893749999999997</v>
      </c>
      <c r="U1482">
        <v>88.704750000000004</v>
      </c>
      <c r="V1482" t="s">
        <v>11987</v>
      </c>
      <c r="W1482" t="s">
        <v>8567</v>
      </c>
      <c r="X1482" t="s">
        <v>15388</v>
      </c>
      <c r="Y1482" t="s">
        <v>625</v>
      </c>
      <c r="Z1482" t="s">
        <v>11819</v>
      </c>
      <c r="AA1482" t="s">
        <v>374</v>
      </c>
      <c r="AB1482" t="s">
        <v>11990</v>
      </c>
      <c r="AC1482">
        <v>88.142083</v>
      </c>
      <c r="AD1482">
        <v>0.248333</v>
      </c>
      <c r="AE1482" s="6">
        <v>44273</v>
      </c>
      <c r="AF1482" s="6">
        <v>47925</v>
      </c>
      <c r="AG1482" t="s">
        <v>3139</v>
      </c>
      <c r="AH1482">
        <v>8.9166670000000003</v>
      </c>
      <c r="AI1482">
        <v>7.6451287268213903</v>
      </c>
      <c r="AJ1482">
        <v>67.500685000000004</v>
      </c>
      <c r="AK1482">
        <v>4.5338099753092704</v>
      </c>
      <c r="AL1482">
        <v>184</v>
      </c>
      <c r="AM1482">
        <v>180</v>
      </c>
      <c r="AN1482">
        <v>2.98</v>
      </c>
      <c r="AO1482" t="s">
        <v>11991</v>
      </c>
      <c r="AP1482">
        <v>1</v>
      </c>
      <c r="AQ1482">
        <v>2</v>
      </c>
      <c r="AR1482">
        <v>70.0937124906104</v>
      </c>
      <c r="AS1482">
        <v>7.6519363536334595E-2</v>
      </c>
      <c r="AT1482">
        <v>1.10800570949753</v>
      </c>
      <c r="AU1482">
        <v>0.54681451824643501</v>
      </c>
      <c r="AV1482">
        <v>3.7629501543026702</v>
      </c>
    </row>
    <row r="1483" spans="1:48" x14ac:dyDescent="0.25">
      <c r="A1483" t="s">
        <v>15439</v>
      </c>
      <c r="B1483" s="6">
        <v>44664</v>
      </c>
      <c r="C1483" t="s">
        <v>15440</v>
      </c>
      <c r="D1483" t="s">
        <v>223</v>
      </c>
      <c r="E1483">
        <v>440000000</v>
      </c>
      <c r="F1483">
        <v>379976665.19999999</v>
      </c>
      <c r="G1483">
        <v>0.14079371673838001</v>
      </c>
      <c r="H1483">
        <v>28.916667</v>
      </c>
      <c r="I1483">
        <v>15.417089000000001</v>
      </c>
      <c r="J1483">
        <v>5.1341609999999998</v>
      </c>
      <c r="K1483">
        <v>5.1341609999999998</v>
      </c>
      <c r="L1483">
        <v>231.698599999999</v>
      </c>
      <c r="M1483">
        <v>231</v>
      </c>
      <c r="N1483">
        <v>15.441825</v>
      </c>
      <c r="O1483">
        <v>-0.377499999999997</v>
      </c>
      <c r="P1483">
        <v>-6.8321305282545302</v>
      </c>
      <c r="Q1483">
        <v>-20.497746083177098</v>
      </c>
      <c r="R1483">
        <v>86</v>
      </c>
      <c r="S1483">
        <v>87.5</v>
      </c>
      <c r="T1483">
        <v>86</v>
      </c>
      <c r="U1483">
        <v>87.5</v>
      </c>
      <c r="V1483" t="s">
        <v>11987</v>
      </c>
      <c r="W1483" t="s">
        <v>8572</v>
      </c>
      <c r="X1483" t="s">
        <v>15388</v>
      </c>
      <c r="Y1483" t="s">
        <v>625</v>
      </c>
      <c r="Z1483" t="s">
        <v>11819</v>
      </c>
      <c r="AA1483" t="s">
        <v>374</v>
      </c>
      <c r="AB1483" t="s">
        <v>11990</v>
      </c>
      <c r="AC1483">
        <v>86.358333000000002</v>
      </c>
      <c r="AD1483">
        <v>0.35833300000000001</v>
      </c>
      <c r="AE1483" s="6">
        <v>44273</v>
      </c>
      <c r="AF1483" s="6">
        <v>55230</v>
      </c>
      <c r="AG1483" t="s">
        <v>3139</v>
      </c>
      <c r="AH1483">
        <v>28.916667</v>
      </c>
      <c r="AI1483">
        <v>15.4170888929843</v>
      </c>
      <c r="AJ1483">
        <v>347.53289699999999</v>
      </c>
      <c r="AK1483">
        <v>5.1341605519703801</v>
      </c>
      <c r="AL1483">
        <v>231</v>
      </c>
      <c r="AM1483">
        <v>253</v>
      </c>
      <c r="AN1483">
        <v>4.3</v>
      </c>
      <c r="AO1483" t="s">
        <v>11991</v>
      </c>
      <c r="AP1483">
        <v>1</v>
      </c>
      <c r="AQ1483">
        <v>2</v>
      </c>
      <c r="AR1483">
        <v>70.0937124906104</v>
      </c>
      <c r="AS1483">
        <v>7.6519363536334595E-2</v>
      </c>
      <c r="AT1483">
        <v>1.10800570949753</v>
      </c>
      <c r="AU1483">
        <v>0.54681451824643501</v>
      </c>
      <c r="AV1483">
        <v>3.7629501543026702</v>
      </c>
    </row>
    <row r="1484" spans="1:48" x14ac:dyDescent="0.25">
      <c r="A1484" t="s">
        <v>22560</v>
      </c>
      <c r="B1484" s="6">
        <v>44664</v>
      </c>
      <c r="C1484" t="s">
        <v>22561</v>
      </c>
      <c r="D1484" t="s">
        <v>223</v>
      </c>
      <c r="E1484">
        <v>800000000</v>
      </c>
      <c r="F1484">
        <v>776456000</v>
      </c>
      <c r="G1484">
        <v>0.28770220946666603</v>
      </c>
      <c r="H1484">
        <v>9.9499999999999993</v>
      </c>
      <c r="I1484">
        <v>7.9465579999999996</v>
      </c>
      <c r="J1484">
        <v>4.7223300000000004</v>
      </c>
      <c r="K1484">
        <v>4.7223300000000004</v>
      </c>
      <c r="L1484">
        <v>203.0163</v>
      </c>
      <c r="M1484">
        <v>204</v>
      </c>
      <c r="N1484">
        <v>7.9236209999999998</v>
      </c>
      <c r="O1484">
        <v>0.40750000000000502</v>
      </c>
      <c r="P1484">
        <v>-4.4205533059331801</v>
      </c>
      <c r="Q1484">
        <v>-3.5688698932687299</v>
      </c>
      <c r="R1484">
        <v>96.837000000000003</v>
      </c>
      <c r="S1484">
        <v>97.462000000000003</v>
      </c>
      <c r="T1484">
        <v>96.837000000000003</v>
      </c>
      <c r="U1484">
        <v>97.462000000000003</v>
      </c>
      <c r="V1484" t="s">
        <v>11987</v>
      </c>
      <c r="W1484" t="s">
        <v>22401</v>
      </c>
      <c r="X1484" t="s">
        <v>15388</v>
      </c>
      <c r="Y1484" t="s">
        <v>625</v>
      </c>
      <c r="Z1484" t="s">
        <v>11819</v>
      </c>
      <c r="AA1484" t="s">
        <v>374</v>
      </c>
      <c r="AB1484" t="s">
        <v>11990</v>
      </c>
      <c r="AC1484">
        <v>97.057000000000002</v>
      </c>
      <c r="AD1484">
        <v>0.22</v>
      </c>
      <c r="AE1484" s="6">
        <v>44650</v>
      </c>
      <c r="AF1484" s="6">
        <v>48303</v>
      </c>
      <c r="AG1484" t="s">
        <v>3139</v>
      </c>
      <c r="AH1484">
        <v>9.9499999999999993</v>
      </c>
      <c r="AI1484">
        <v>7.9465581892439401</v>
      </c>
      <c r="AJ1484">
        <v>75.684365</v>
      </c>
      <c r="AK1484">
        <v>4.7223304565132</v>
      </c>
      <c r="AL1484">
        <v>204</v>
      </c>
      <c r="AM1484">
        <v>198</v>
      </c>
      <c r="AN1484">
        <v>4.4000000000000004</v>
      </c>
      <c r="AO1484" t="s">
        <v>11991</v>
      </c>
      <c r="AP1484">
        <v>1</v>
      </c>
      <c r="AQ1484">
        <v>2</v>
      </c>
      <c r="AR1484">
        <v>70.0937124906104</v>
      </c>
      <c r="AS1484">
        <v>7.6519363536334595E-2</v>
      </c>
      <c r="AT1484">
        <v>0.77828817834279096</v>
      </c>
      <c r="AU1484">
        <v>0.54681451824643501</v>
      </c>
      <c r="AV1484">
        <v>0.77828817834279096</v>
      </c>
    </row>
    <row r="1485" spans="1:48" x14ac:dyDescent="0.25">
      <c r="A1485" t="s">
        <v>22562</v>
      </c>
      <c r="B1485" s="6">
        <v>44664</v>
      </c>
      <c r="C1485" t="s">
        <v>22563</v>
      </c>
      <c r="D1485" t="s">
        <v>223</v>
      </c>
      <c r="E1485">
        <v>240000000</v>
      </c>
      <c r="F1485">
        <v>230488800</v>
      </c>
      <c r="G1485">
        <v>8.5403599195988597E-2</v>
      </c>
      <c r="H1485">
        <v>29.95</v>
      </c>
      <c r="I1485">
        <v>14.779818000000001</v>
      </c>
      <c r="J1485">
        <v>5.3849989999999996</v>
      </c>
      <c r="K1485">
        <v>5.3849989999999996</v>
      </c>
      <c r="L1485">
        <v>258.6114</v>
      </c>
      <c r="M1485">
        <v>257</v>
      </c>
      <c r="N1485">
        <v>14.823205</v>
      </c>
      <c r="O1485">
        <v>-0.23400000000000001</v>
      </c>
      <c r="P1485">
        <v>-6.84410531250494</v>
      </c>
      <c r="Q1485">
        <v>-6.2463185203685203</v>
      </c>
      <c r="R1485">
        <v>95.777000000000001</v>
      </c>
      <c r="S1485">
        <v>97.260999999999996</v>
      </c>
      <c r="T1485">
        <v>95.777000000000001</v>
      </c>
      <c r="U1485">
        <v>97.260999999999996</v>
      </c>
      <c r="V1485" t="s">
        <v>11987</v>
      </c>
      <c r="W1485" t="s">
        <v>22397</v>
      </c>
      <c r="X1485" t="s">
        <v>15388</v>
      </c>
      <c r="Y1485" t="s">
        <v>625</v>
      </c>
      <c r="Z1485" t="s">
        <v>11819</v>
      </c>
      <c r="AA1485" t="s">
        <v>374</v>
      </c>
      <c r="AB1485" t="s">
        <v>11990</v>
      </c>
      <c r="AC1485">
        <v>96.037000000000006</v>
      </c>
      <c r="AD1485">
        <v>0.26</v>
      </c>
      <c r="AE1485" s="6">
        <v>44650</v>
      </c>
      <c r="AF1485" s="6">
        <v>55608</v>
      </c>
      <c r="AG1485" t="s">
        <v>3139</v>
      </c>
      <c r="AH1485">
        <v>29.95</v>
      </c>
      <c r="AI1485">
        <v>14.7798175238303</v>
      </c>
      <c r="AJ1485">
        <v>329.51136200000002</v>
      </c>
      <c r="AK1485">
        <v>5.3849985913674701</v>
      </c>
      <c r="AL1485">
        <v>257</v>
      </c>
      <c r="AM1485">
        <v>277</v>
      </c>
      <c r="AN1485">
        <v>5.2</v>
      </c>
      <c r="AO1485" t="s">
        <v>11991</v>
      </c>
      <c r="AP1485">
        <v>1</v>
      </c>
      <c r="AQ1485">
        <v>2</v>
      </c>
      <c r="AR1485">
        <v>70.0937124906104</v>
      </c>
      <c r="AS1485">
        <v>7.6519363536334595E-2</v>
      </c>
      <c r="AT1485">
        <v>0.77828817834279096</v>
      </c>
      <c r="AU1485">
        <v>0.54681451824643501</v>
      </c>
      <c r="AV1485">
        <v>0.77828817834279096</v>
      </c>
    </row>
    <row r="1486" spans="1:48" x14ac:dyDescent="0.25">
      <c r="A1486" t="s">
        <v>15441</v>
      </c>
      <c r="B1486" s="6">
        <v>44664</v>
      </c>
      <c r="C1486" t="s">
        <v>15442</v>
      </c>
      <c r="D1486" t="s">
        <v>212</v>
      </c>
      <c r="E1486">
        <v>243628825.80000001</v>
      </c>
      <c r="F1486">
        <v>229635395.09999999</v>
      </c>
      <c r="G1486">
        <v>8.5087384922303194E-2</v>
      </c>
      <c r="H1486">
        <v>2.95</v>
      </c>
      <c r="I1486">
        <v>2.6820729999999999</v>
      </c>
      <c r="J1486">
        <v>7.0297280000000004</v>
      </c>
      <c r="K1486">
        <v>7.0297280000000004</v>
      </c>
      <c r="L1486">
        <v>447.58280000000002</v>
      </c>
      <c r="M1486">
        <v>448</v>
      </c>
      <c r="N1486">
        <v>2.6680890000000002</v>
      </c>
      <c r="O1486">
        <v>6.0499999999996598E-2</v>
      </c>
      <c r="P1486">
        <v>-0.58085939395640096</v>
      </c>
      <c r="Q1486">
        <v>3.3658108130463802</v>
      </c>
      <c r="R1486">
        <v>94</v>
      </c>
      <c r="S1486">
        <v>95</v>
      </c>
      <c r="T1486">
        <v>94</v>
      </c>
      <c r="U1486">
        <v>95</v>
      </c>
      <c r="V1486" t="s">
        <v>11987</v>
      </c>
      <c r="W1486" t="s">
        <v>4199</v>
      </c>
      <c r="X1486" t="s">
        <v>3004</v>
      </c>
      <c r="Y1486" t="s">
        <v>12097</v>
      </c>
      <c r="Z1486" t="s">
        <v>11839</v>
      </c>
      <c r="AA1486" t="s">
        <v>283</v>
      </c>
      <c r="AB1486" t="s">
        <v>11815</v>
      </c>
      <c r="AC1486">
        <v>94.256249999999994</v>
      </c>
      <c r="AD1486">
        <v>0.25624999999999998</v>
      </c>
      <c r="AE1486" s="6">
        <v>42094</v>
      </c>
      <c r="AF1486" s="6">
        <v>45747</v>
      </c>
      <c r="AG1486" t="s">
        <v>433</v>
      </c>
      <c r="AH1486">
        <v>2.95</v>
      </c>
      <c r="AI1486">
        <v>2.6820733708194999</v>
      </c>
      <c r="AJ1486">
        <v>8.7943879999999996</v>
      </c>
      <c r="AK1486">
        <v>7.0297280000623896</v>
      </c>
      <c r="AL1486">
        <v>448</v>
      </c>
      <c r="AM1486">
        <v>434</v>
      </c>
      <c r="AN1486">
        <v>5.125</v>
      </c>
      <c r="AO1486" t="s">
        <v>11991</v>
      </c>
      <c r="AP1486">
        <v>1</v>
      </c>
      <c r="AQ1486">
        <v>3</v>
      </c>
      <c r="AR1486">
        <v>49.816700842929698</v>
      </c>
      <c r="AS1486">
        <v>4.1441661602341598E-2</v>
      </c>
      <c r="AT1486">
        <v>0.96263997493394904</v>
      </c>
      <c r="AU1486">
        <v>0.15271446389978299</v>
      </c>
      <c r="AV1486">
        <v>8.5244383206219894</v>
      </c>
    </row>
    <row r="1487" spans="1:48" x14ac:dyDescent="0.25">
      <c r="A1487" t="s">
        <v>15443</v>
      </c>
      <c r="B1487" s="6">
        <v>44664</v>
      </c>
      <c r="C1487" t="s">
        <v>15444</v>
      </c>
      <c r="D1487" t="s">
        <v>212</v>
      </c>
      <c r="E1487">
        <v>194903061</v>
      </c>
      <c r="F1487">
        <v>196323076</v>
      </c>
      <c r="G1487">
        <v>7.2744086886807793E-2</v>
      </c>
      <c r="H1487">
        <v>6.0250000000000004</v>
      </c>
      <c r="I1487">
        <v>0.91232899999999995</v>
      </c>
      <c r="J1487">
        <v>7.1144109999999996</v>
      </c>
      <c r="K1487">
        <v>7.1144109999999996</v>
      </c>
      <c r="L1487">
        <v>443.82479999999998</v>
      </c>
      <c r="M1487">
        <v>445</v>
      </c>
      <c r="N1487">
        <v>4.7010379999999996</v>
      </c>
      <c r="O1487">
        <v>7.5000000000002801E-2</v>
      </c>
      <c r="P1487">
        <v>1.4227330649108E-2</v>
      </c>
      <c r="Q1487">
        <v>3.4280508855053502</v>
      </c>
      <c r="R1487">
        <v>97.5</v>
      </c>
      <c r="S1487">
        <v>98.5</v>
      </c>
      <c r="T1487">
        <v>97.5</v>
      </c>
      <c r="U1487">
        <v>98.5</v>
      </c>
      <c r="V1487" t="s">
        <v>11987</v>
      </c>
      <c r="W1487" t="s">
        <v>4189</v>
      </c>
      <c r="X1487" t="s">
        <v>3004</v>
      </c>
      <c r="Y1487" t="s">
        <v>12097</v>
      </c>
      <c r="Z1487" t="s">
        <v>11839</v>
      </c>
      <c r="AA1487" t="s">
        <v>434</v>
      </c>
      <c r="AB1487" t="s">
        <v>12045</v>
      </c>
      <c r="AC1487">
        <v>100.72857500000001</v>
      </c>
      <c r="AD1487">
        <v>3.2285750000000002</v>
      </c>
      <c r="AE1487" s="6">
        <v>43158</v>
      </c>
      <c r="AF1487" s="6">
        <v>46870</v>
      </c>
      <c r="AG1487" t="s">
        <v>433</v>
      </c>
      <c r="AH1487">
        <v>6.0250000000000004</v>
      </c>
      <c r="AI1487">
        <v>0.91232920405599205</v>
      </c>
      <c r="AJ1487">
        <v>1.2750710000000001</v>
      </c>
      <c r="AK1487">
        <v>7.1144106179133599</v>
      </c>
      <c r="AL1487">
        <v>445</v>
      </c>
      <c r="AM1487">
        <v>441</v>
      </c>
      <c r="AN1487">
        <v>6.7969999999999997</v>
      </c>
      <c r="AO1487" t="s">
        <v>11991</v>
      </c>
      <c r="AP1487">
        <v>1</v>
      </c>
      <c r="AQ1487">
        <v>3</v>
      </c>
      <c r="AR1487">
        <v>49.816700842929698</v>
      </c>
      <c r="AS1487">
        <v>4.1441661602341598E-2</v>
      </c>
      <c r="AT1487">
        <v>0.96263997493394904</v>
      </c>
      <c r="AU1487">
        <v>0.15271446389978299</v>
      </c>
      <c r="AV1487">
        <v>8.5244383206219894</v>
      </c>
    </row>
    <row r="1488" spans="1:48" x14ac:dyDescent="0.25">
      <c r="A1488" t="s">
        <v>15445</v>
      </c>
      <c r="B1488" s="6">
        <v>44664</v>
      </c>
      <c r="C1488" t="s">
        <v>15446</v>
      </c>
      <c r="D1488" t="s">
        <v>212</v>
      </c>
      <c r="E1488">
        <v>243628825.80000001</v>
      </c>
      <c r="F1488">
        <v>238415168.90000001</v>
      </c>
      <c r="G1488">
        <v>8.8340576762777998E-2</v>
      </c>
      <c r="H1488">
        <v>3.8</v>
      </c>
      <c r="I1488">
        <v>3.2580689999999999</v>
      </c>
      <c r="J1488">
        <v>7.564603</v>
      </c>
      <c r="K1488">
        <v>7.564603</v>
      </c>
      <c r="L1488">
        <v>496.6003</v>
      </c>
      <c r="M1488">
        <v>497</v>
      </c>
      <c r="N1488">
        <v>3.236964</v>
      </c>
      <c r="O1488">
        <v>7.7299999999991195E-2</v>
      </c>
      <c r="P1488">
        <v>-0.74603225267376705</v>
      </c>
      <c r="Q1488">
        <v>2.1791741605347399</v>
      </c>
      <c r="R1488">
        <v>96.5</v>
      </c>
      <c r="S1488">
        <v>97.5</v>
      </c>
      <c r="T1488">
        <v>96.5</v>
      </c>
      <c r="U1488">
        <v>97.5</v>
      </c>
      <c r="V1488" t="s">
        <v>11987</v>
      </c>
      <c r="W1488" t="s">
        <v>4204</v>
      </c>
      <c r="X1488" t="s">
        <v>3004</v>
      </c>
      <c r="Y1488" t="s">
        <v>12097</v>
      </c>
      <c r="Z1488" t="s">
        <v>11839</v>
      </c>
      <c r="AA1488" t="s">
        <v>283</v>
      </c>
      <c r="AB1488" t="s">
        <v>11815</v>
      </c>
      <c r="AC1488">
        <v>97.86</v>
      </c>
      <c r="AD1488">
        <v>1.36</v>
      </c>
      <c r="AE1488" s="6">
        <v>44020</v>
      </c>
      <c r="AF1488" s="6">
        <v>46059</v>
      </c>
      <c r="AG1488" t="s">
        <v>433</v>
      </c>
      <c r="AH1488">
        <v>3.8</v>
      </c>
      <c r="AI1488">
        <v>3.2580688175340899</v>
      </c>
      <c r="AJ1488">
        <v>13.138707</v>
      </c>
      <c r="AK1488">
        <v>7.56460286560465</v>
      </c>
      <c r="AL1488">
        <v>497</v>
      </c>
      <c r="AM1488">
        <v>486</v>
      </c>
      <c r="AN1488">
        <v>6.8</v>
      </c>
      <c r="AO1488" t="s">
        <v>11991</v>
      </c>
      <c r="AP1488">
        <v>1</v>
      </c>
      <c r="AQ1488">
        <v>3</v>
      </c>
      <c r="AR1488">
        <v>49.816700842929698</v>
      </c>
      <c r="AS1488">
        <v>4.1441661602341598E-2</v>
      </c>
      <c r="AT1488">
        <v>0.96263997493394904</v>
      </c>
      <c r="AU1488">
        <v>0.15271446389978299</v>
      </c>
      <c r="AV1488">
        <v>8.5244383206219894</v>
      </c>
    </row>
    <row r="1489" spans="1:48" x14ac:dyDescent="0.25">
      <c r="A1489" t="s">
        <v>17337</v>
      </c>
      <c r="B1489" s="6">
        <v>44664</v>
      </c>
      <c r="C1489" t="s">
        <v>17338</v>
      </c>
      <c r="D1489" t="s">
        <v>212</v>
      </c>
      <c r="E1489">
        <v>243628825.80000001</v>
      </c>
      <c r="F1489">
        <v>231303913.90000001</v>
      </c>
      <c r="G1489">
        <v>8.5705625426516704E-2</v>
      </c>
      <c r="H1489">
        <v>9.177778</v>
      </c>
      <c r="I1489">
        <v>3.4946670000000002</v>
      </c>
      <c r="J1489">
        <v>8.5394299999999994</v>
      </c>
      <c r="K1489">
        <v>8.5394299999999994</v>
      </c>
      <c r="L1489">
        <v>584.46889999999905</v>
      </c>
      <c r="M1489">
        <v>586</v>
      </c>
      <c r="N1489">
        <v>6.3845929999999997</v>
      </c>
      <c r="O1489">
        <v>7.9600000000001794E-2</v>
      </c>
      <c r="P1489">
        <v>-1.0274060359169701</v>
      </c>
      <c r="Q1489">
        <v>4.8040462408093898</v>
      </c>
      <c r="R1489">
        <v>92.75</v>
      </c>
      <c r="S1489">
        <v>94.75</v>
      </c>
      <c r="T1489">
        <v>92.75</v>
      </c>
      <c r="U1489">
        <v>94.75</v>
      </c>
      <c r="V1489" t="s">
        <v>11987</v>
      </c>
      <c r="W1489" t="s">
        <v>17045</v>
      </c>
      <c r="X1489" t="s">
        <v>3004</v>
      </c>
      <c r="Y1489" t="s">
        <v>12097</v>
      </c>
      <c r="Z1489" t="s">
        <v>11839</v>
      </c>
      <c r="AA1489" t="s">
        <v>11839</v>
      </c>
      <c r="AB1489" t="s">
        <v>11815</v>
      </c>
      <c r="AC1489">
        <v>94.941111000000006</v>
      </c>
      <c r="AD1489">
        <v>2.1911109999999998</v>
      </c>
      <c r="AE1489" s="6">
        <v>44369</v>
      </c>
      <c r="AF1489" s="6">
        <v>48021</v>
      </c>
      <c r="AG1489" t="s">
        <v>433</v>
      </c>
      <c r="AH1489">
        <v>4.177778</v>
      </c>
      <c r="AI1489">
        <v>3.48051851814478</v>
      </c>
      <c r="AJ1489">
        <v>15.23235</v>
      </c>
      <c r="AK1489">
        <v>8.3084303916494395</v>
      </c>
      <c r="AL1489">
        <v>570</v>
      </c>
      <c r="AM1489">
        <v>561</v>
      </c>
      <c r="AN1489">
        <v>6.8</v>
      </c>
      <c r="AO1489" t="s">
        <v>11991</v>
      </c>
      <c r="AP1489">
        <v>1</v>
      </c>
      <c r="AQ1489">
        <v>3</v>
      </c>
      <c r="AR1489">
        <v>49.816700842929698</v>
      </c>
      <c r="AS1489">
        <v>4.1441661602341598E-2</v>
      </c>
      <c r="AT1489">
        <v>0.96263997493394904</v>
      </c>
      <c r="AU1489">
        <v>0.15271446389978299</v>
      </c>
      <c r="AV1489">
        <v>8.5244383206219894</v>
      </c>
    </row>
    <row r="1490" spans="1:48" x14ac:dyDescent="0.25">
      <c r="A1490" t="s">
        <v>17811</v>
      </c>
      <c r="B1490" s="6">
        <v>44664</v>
      </c>
      <c r="C1490" t="s">
        <v>17812</v>
      </c>
      <c r="D1490" t="s">
        <v>280</v>
      </c>
      <c r="E1490">
        <v>243628825.80000001</v>
      </c>
      <c r="F1490">
        <v>203483363.30000001</v>
      </c>
      <c r="G1490">
        <v>7.5397206313188705E-2</v>
      </c>
      <c r="H1490">
        <v>6.197222</v>
      </c>
      <c r="I1490">
        <v>5.3656949999999997</v>
      </c>
      <c r="J1490">
        <v>6.4472800000000001</v>
      </c>
      <c r="K1490">
        <v>6.4472800000000001</v>
      </c>
      <c r="L1490">
        <v>376.65539999999999</v>
      </c>
      <c r="M1490">
        <v>377</v>
      </c>
      <c r="N1490">
        <v>5.3419410000000003</v>
      </c>
      <c r="O1490">
        <v>0.64770000000000605</v>
      </c>
      <c r="P1490">
        <v>2.7700643032564098</v>
      </c>
      <c r="Q1490">
        <v>-13.8255768714761</v>
      </c>
      <c r="R1490">
        <v>82.5</v>
      </c>
      <c r="S1490">
        <v>84.5</v>
      </c>
      <c r="T1490">
        <v>82.5</v>
      </c>
      <c r="U1490">
        <v>84.5</v>
      </c>
      <c r="V1490" t="s">
        <v>11987</v>
      </c>
      <c r="W1490" t="s">
        <v>17566</v>
      </c>
      <c r="X1490" t="s">
        <v>3004</v>
      </c>
      <c r="Y1490" t="s">
        <v>12097</v>
      </c>
      <c r="Z1490" t="s">
        <v>11838</v>
      </c>
      <c r="AA1490" t="s">
        <v>11839</v>
      </c>
      <c r="AB1490" t="s">
        <v>753</v>
      </c>
      <c r="AC1490">
        <v>83.521874999999994</v>
      </c>
      <c r="AD1490">
        <v>1.0218750000000001</v>
      </c>
      <c r="AE1490" s="6">
        <v>44376</v>
      </c>
      <c r="AF1490" s="6">
        <v>46933</v>
      </c>
      <c r="AG1490" t="s">
        <v>279</v>
      </c>
      <c r="AH1490">
        <v>6.197222</v>
      </c>
      <c r="AI1490">
        <v>5.3656950701134196</v>
      </c>
      <c r="AJ1490">
        <v>33.705641999999997</v>
      </c>
      <c r="AK1490">
        <v>6.4472803677967496</v>
      </c>
      <c r="AL1490">
        <v>377</v>
      </c>
      <c r="AM1490">
        <v>374</v>
      </c>
      <c r="AN1490">
        <v>3.375</v>
      </c>
      <c r="AO1490" t="s">
        <v>11991</v>
      </c>
      <c r="AP1490">
        <v>1</v>
      </c>
      <c r="AQ1490">
        <v>3</v>
      </c>
      <c r="AR1490">
        <v>50.203047836367602</v>
      </c>
      <c r="AS1490">
        <v>1.5785706102917602E-2</v>
      </c>
      <c r="AT1490">
        <v>-0.43783034637878099</v>
      </c>
      <c r="AU1490">
        <v>-9.2130526980788802E-2</v>
      </c>
      <c r="AV1490">
        <v>-2.9591676129582698</v>
      </c>
    </row>
    <row r="1491" spans="1:48" x14ac:dyDescent="0.25">
      <c r="A1491" t="s">
        <v>15447</v>
      </c>
      <c r="B1491" s="6">
        <v>44664</v>
      </c>
      <c r="C1491" t="s">
        <v>15448</v>
      </c>
      <c r="D1491" t="s">
        <v>280</v>
      </c>
      <c r="E1491">
        <v>243628825.80000001</v>
      </c>
      <c r="F1491">
        <v>243801395.40000001</v>
      </c>
      <c r="G1491">
        <v>9.03363489101945E-2</v>
      </c>
      <c r="H1491">
        <v>0.95833299999999999</v>
      </c>
      <c r="I1491">
        <v>0.93308400000000002</v>
      </c>
      <c r="J1491">
        <v>4.1287779999999996</v>
      </c>
      <c r="K1491">
        <v>4.1287779999999996</v>
      </c>
      <c r="L1491">
        <v>250.44449999999901</v>
      </c>
      <c r="M1491">
        <v>247</v>
      </c>
      <c r="N1491">
        <v>0.92702300000000004</v>
      </c>
      <c r="O1491">
        <v>2.4299999999999301E-2</v>
      </c>
      <c r="P1491">
        <v>0.163344159896472</v>
      </c>
      <c r="Q1491">
        <v>1.3075011575553499</v>
      </c>
      <c r="R1491">
        <v>99.862499999999997</v>
      </c>
      <c r="S1491">
        <v>100.8085</v>
      </c>
      <c r="T1491">
        <v>99.862499999999997</v>
      </c>
      <c r="U1491">
        <v>100.8085</v>
      </c>
      <c r="V1491" t="s">
        <v>11987</v>
      </c>
      <c r="W1491" t="s">
        <v>3888</v>
      </c>
      <c r="X1491" t="s">
        <v>3004</v>
      </c>
      <c r="Y1491" t="s">
        <v>12097</v>
      </c>
      <c r="Z1491" t="s">
        <v>11847</v>
      </c>
      <c r="AA1491" t="s">
        <v>11839</v>
      </c>
      <c r="AB1491" t="s">
        <v>753</v>
      </c>
      <c r="AC1491">
        <v>100.07083299999999</v>
      </c>
      <c r="AD1491">
        <v>0.20833299999999999</v>
      </c>
      <c r="AE1491" s="6">
        <v>41367</v>
      </c>
      <c r="AF1491" s="6">
        <v>45019</v>
      </c>
      <c r="AG1491" t="s">
        <v>1375</v>
      </c>
      <c r="AH1491">
        <v>0.95833299999999999</v>
      </c>
      <c r="AI1491">
        <v>0.93308434055104705</v>
      </c>
      <c r="AJ1491">
        <v>1.775523</v>
      </c>
      <c r="AK1491">
        <v>4.12877832688027</v>
      </c>
      <c r="AL1491">
        <v>247</v>
      </c>
      <c r="AM1491">
        <v>208</v>
      </c>
      <c r="AN1491">
        <v>5</v>
      </c>
      <c r="AO1491" t="s">
        <v>11991</v>
      </c>
      <c r="AP1491">
        <v>1</v>
      </c>
      <c r="AQ1491">
        <v>3</v>
      </c>
      <c r="AR1491">
        <v>55.810139934698199</v>
      </c>
      <c r="AS1491">
        <v>5.1191151009447801E-2</v>
      </c>
      <c r="AT1491">
        <v>0.736025782346445</v>
      </c>
      <c r="AU1491">
        <v>0.30618218660832403</v>
      </c>
      <c r="AV1491">
        <v>5.2806175274881602</v>
      </c>
    </row>
    <row r="1492" spans="1:48" x14ac:dyDescent="0.25">
      <c r="A1492" t="s">
        <v>17954</v>
      </c>
      <c r="B1492" s="6">
        <v>44664</v>
      </c>
      <c r="C1492" t="s">
        <v>17955</v>
      </c>
      <c r="D1492" t="s">
        <v>237</v>
      </c>
      <c r="E1492">
        <v>487257652</v>
      </c>
      <c r="F1492">
        <v>403990732.69999999</v>
      </c>
      <c r="G1492">
        <v>0.149691710030563</v>
      </c>
      <c r="H1492">
        <v>4.2888890000000002</v>
      </c>
      <c r="I1492">
        <v>3.3615750000000002</v>
      </c>
      <c r="J1492">
        <v>13.109980999999999</v>
      </c>
      <c r="K1492">
        <v>13.109980999999999</v>
      </c>
      <c r="L1492">
        <v>1049.0848000000001</v>
      </c>
      <c r="M1492">
        <v>1051</v>
      </c>
      <c r="N1492">
        <v>3.3419460000000001</v>
      </c>
      <c r="O1492">
        <v>1.2577</v>
      </c>
      <c r="P1492">
        <v>3.8290629371093798</v>
      </c>
      <c r="Q1492">
        <v>3.5230291689319202</v>
      </c>
      <c r="R1492">
        <v>81.275000000000006</v>
      </c>
      <c r="S1492">
        <v>82.9</v>
      </c>
      <c r="T1492">
        <v>81.275000000000006</v>
      </c>
      <c r="U1492">
        <v>82.9</v>
      </c>
      <c r="V1492" t="s">
        <v>11987</v>
      </c>
      <c r="W1492" t="s">
        <v>17956</v>
      </c>
      <c r="X1492" t="s">
        <v>3004</v>
      </c>
      <c r="Y1492" t="s">
        <v>12097</v>
      </c>
      <c r="Z1492" t="s">
        <v>11815</v>
      </c>
      <c r="AA1492" t="s">
        <v>11839</v>
      </c>
      <c r="AB1492" t="s">
        <v>11815</v>
      </c>
      <c r="AC1492">
        <v>82.911111000000005</v>
      </c>
      <c r="AD1492">
        <v>1.6361110000000001</v>
      </c>
      <c r="AE1492" s="6">
        <v>44410</v>
      </c>
      <c r="AF1492" s="6">
        <v>46420</v>
      </c>
      <c r="AG1492" t="s">
        <v>17957</v>
      </c>
      <c r="AH1492">
        <v>4.2888890000000002</v>
      </c>
      <c r="AI1492">
        <v>3.36157485991578</v>
      </c>
      <c r="AJ1492">
        <v>14.609650999999999</v>
      </c>
      <c r="AK1492">
        <v>13.109980877616801</v>
      </c>
      <c r="AL1492">
        <v>1051</v>
      </c>
      <c r="AM1492">
        <v>1042</v>
      </c>
      <c r="AN1492">
        <v>7.75</v>
      </c>
      <c r="AO1492" t="s">
        <v>11991</v>
      </c>
      <c r="AP1492">
        <v>1</v>
      </c>
      <c r="AQ1492">
        <v>2</v>
      </c>
      <c r="AR1492">
        <v>59.623712040366101</v>
      </c>
      <c r="AS1492">
        <v>-0.55904626632361198</v>
      </c>
      <c r="AT1492">
        <v>-8.2752855343012595</v>
      </c>
      <c r="AU1492">
        <v>-4.97009045504692</v>
      </c>
      <c r="AV1492">
        <v>-11.3952308474346</v>
      </c>
    </row>
    <row r="1493" spans="1:48" x14ac:dyDescent="0.25">
      <c r="A1493" t="s">
        <v>21556</v>
      </c>
      <c r="B1493" s="6">
        <v>44664</v>
      </c>
      <c r="C1493" t="s">
        <v>21557</v>
      </c>
      <c r="D1493" t="s">
        <v>280</v>
      </c>
      <c r="E1493">
        <v>243628825.80000001</v>
      </c>
      <c r="F1493">
        <v>230472869.19999999</v>
      </c>
      <c r="G1493">
        <v>8.5397696318810501E-2</v>
      </c>
      <c r="H1493">
        <v>6.7555560000000003</v>
      </c>
      <c r="I1493">
        <v>5.6694009999999997</v>
      </c>
      <c r="J1493">
        <v>5.5302280000000001</v>
      </c>
      <c r="K1493">
        <v>5.5302280000000001</v>
      </c>
      <c r="L1493">
        <v>283.47059999999999</v>
      </c>
      <c r="M1493">
        <v>284</v>
      </c>
      <c r="N1493">
        <v>5.6414559999999998</v>
      </c>
      <c r="O1493">
        <v>0.18530000000001001</v>
      </c>
      <c r="P1493">
        <v>-0.210971884643917</v>
      </c>
      <c r="Q1493">
        <v>-4.8529080000000002</v>
      </c>
      <c r="R1493">
        <v>93.5</v>
      </c>
      <c r="S1493">
        <v>94.25</v>
      </c>
      <c r="T1493">
        <v>93.5</v>
      </c>
      <c r="U1493">
        <v>94.25</v>
      </c>
      <c r="V1493" t="s">
        <v>11987</v>
      </c>
      <c r="W1493" t="s">
        <v>21166</v>
      </c>
      <c r="X1493" t="s">
        <v>3004</v>
      </c>
      <c r="Y1493" t="s">
        <v>12097</v>
      </c>
      <c r="Z1493" t="s">
        <v>11838</v>
      </c>
      <c r="AA1493" t="s">
        <v>11839</v>
      </c>
      <c r="AB1493" t="s">
        <v>11990</v>
      </c>
      <c r="AC1493">
        <v>94.6</v>
      </c>
      <c r="AD1493">
        <v>1.1000000000000001</v>
      </c>
      <c r="AE1493" s="6">
        <v>44581</v>
      </c>
      <c r="AF1493" s="6">
        <v>47138</v>
      </c>
      <c r="AG1493" t="s">
        <v>364</v>
      </c>
      <c r="AH1493">
        <v>6.7555560000000003</v>
      </c>
      <c r="AI1493">
        <v>5.6694014305099598</v>
      </c>
      <c r="AJ1493">
        <v>38.253875999999998</v>
      </c>
      <c r="AK1493">
        <v>5.53022758393604</v>
      </c>
      <c r="AL1493">
        <v>284</v>
      </c>
      <c r="AM1493">
        <v>282</v>
      </c>
      <c r="AN1493">
        <v>4.5</v>
      </c>
      <c r="AO1493" t="s">
        <v>11991</v>
      </c>
      <c r="AP1493">
        <v>1</v>
      </c>
      <c r="AQ1493">
        <v>3</v>
      </c>
      <c r="AR1493">
        <v>42.131841073502102</v>
      </c>
      <c r="AS1493">
        <v>8.8126467930393897E-3</v>
      </c>
      <c r="AT1493">
        <v>-0.199499945818359</v>
      </c>
      <c r="AU1493">
        <v>-2.4141753921277501E-2</v>
      </c>
      <c r="AV1493">
        <v>-6.29177927214951</v>
      </c>
    </row>
    <row r="1494" spans="1:48" x14ac:dyDescent="0.25">
      <c r="A1494" t="s">
        <v>15449</v>
      </c>
      <c r="B1494" s="6">
        <v>44664</v>
      </c>
      <c r="C1494" t="s">
        <v>15450</v>
      </c>
      <c r="D1494" t="s">
        <v>212</v>
      </c>
      <c r="E1494">
        <v>97451530.400000006</v>
      </c>
      <c r="F1494">
        <v>96363321.299999997</v>
      </c>
      <c r="G1494">
        <v>3.5705745663670199E-2</v>
      </c>
      <c r="H1494">
        <v>0.76944400000000002</v>
      </c>
      <c r="I1494">
        <v>0.74178900000000003</v>
      </c>
      <c r="J1494">
        <v>5.9851780000000003</v>
      </c>
      <c r="K1494">
        <v>5.9851780000000003</v>
      </c>
      <c r="L1494">
        <v>455.42669999999998</v>
      </c>
      <c r="M1494">
        <v>446</v>
      </c>
      <c r="N1494">
        <v>0.73292199999999996</v>
      </c>
      <c r="O1494">
        <v>6.7499999999998103E-2</v>
      </c>
      <c r="P1494">
        <v>-0.268952679526335</v>
      </c>
      <c r="Q1494">
        <v>-0.29112178152568202</v>
      </c>
      <c r="R1494">
        <v>97.5</v>
      </c>
      <c r="S1494">
        <v>100</v>
      </c>
      <c r="T1494">
        <v>97.5</v>
      </c>
      <c r="U1494">
        <v>100</v>
      </c>
      <c r="V1494" t="s">
        <v>11987</v>
      </c>
      <c r="W1494" t="s">
        <v>10813</v>
      </c>
      <c r="X1494" t="s">
        <v>3004</v>
      </c>
      <c r="Y1494" t="s">
        <v>12097</v>
      </c>
      <c r="Z1494" t="s">
        <v>11839</v>
      </c>
      <c r="AA1494" t="s">
        <v>11839</v>
      </c>
      <c r="AB1494" t="s">
        <v>11815</v>
      </c>
      <c r="AC1494">
        <v>98.883332999999993</v>
      </c>
      <c r="AD1494">
        <v>1.3833329999999999</v>
      </c>
      <c r="AE1494" s="6">
        <v>43125</v>
      </c>
      <c r="AF1494" s="6">
        <v>44951</v>
      </c>
      <c r="AG1494" t="s">
        <v>1395</v>
      </c>
      <c r="AH1494">
        <v>0.76944400000000002</v>
      </c>
      <c r="AI1494">
        <v>0.74178939958610601</v>
      </c>
      <c r="AJ1494">
        <v>1.1757379999999999</v>
      </c>
      <c r="AK1494">
        <v>5.98517795071694</v>
      </c>
      <c r="AL1494">
        <v>446</v>
      </c>
      <c r="AM1494">
        <v>412</v>
      </c>
      <c r="AN1494">
        <v>6</v>
      </c>
      <c r="AO1494" t="s">
        <v>11991</v>
      </c>
      <c r="AP1494">
        <v>1</v>
      </c>
      <c r="AQ1494">
        <v>4</v>
      </c>
      <c r="AR1494">
        <v>22.8538888442082</v>
      </c>
      <c r="AS1494">
        <v>1.9854104010622799E-2</v>
      </c>
      <c r="AT1494">
        <v>-1.56274374640998</v>
      </c>
      <c r="AU1494">
        <v>-5.5514945811395898E-2</v>
      </c>
      <c r="AV1494">
        <v>-17.685816167238599</v>
      </c>
    </row>
    <row r="1495" spans="1:48" x14ac:dyDescent="0.25">
      <c r="A1495" t="s">
        <v>15451</v>
      </c>
      <c r="B1495" s="6">
        <v>44664</v>
      </c>
      <c r="C1495" t="s">
        <v>15452</v>
      </c>
      <c r="D1495" t="s">
        <v>212</v>
      </c>
      <c r="E1495">
        <v>97451530.400000006</v>
      </c>
      <c r="F1495">
        <v>95518742</v>
      </c>
      <c r="G1495">
        <v>3.5392801562449901E-2</v>
      </c>
      <c r="H1495">
        <v>5.6</v>
      </c>
      <c r="I1495">
        <v>0.57706599999999997</v>
      </c>
      <c r="J1495">
        <v>8.438148</v>
      </c>
      <c r="K1495">
        <v>8.438148</v>
      </c>
      <c r="L1495">
        <v>577.32479999999998</v>
      </c>
      <c r="M1495">
        <v>579</v>
      </c>
      <c r="N1495">
        <v>4.3706259999999997</v>
      </c>
      <c r="O1495">
        <v>8.7900000000007403E-2</v>
      </c>
      <c r="P1495">
        <v>0.193082257909127</v>
      </c>
      <c r="Q1495">
        <v>3.9776161500719498</v>
      </c>
      <c r="R1495">
        <v>97.5</v>
      </c>
      <c r="S1495">
        <v>100</v>
      </c>
      <c r="T1495">
        <v>97.5</v>
      </c>
      <c r="U1495">
        <v>100</v>
      </c>
      <c r="V1495" t="s">
        <v>11987</v>
      </c>
      <c r="W1495" t="s">
        <v>10811</v>
      </c>
      <c r="X1495" t="s">
        <v>3004</v>
      </c>
      <c r="Y1495" t="s">
        <v>12097</v>
      </c>
      <c r="Z1495" t="s">
        <v>11839</v>
      </c>
      <c r="AA1495" t="s">
        <v>11839</v>
      </c>
      <c r="AB1495" t="s">
        <v>11815</v>
      </c>
      <c r="AC1495">
        <v>98.016666999999998</v>
      </c>
      <c r="AD1495">
        <v>0.51666699999999999</v>
      </c>
      <c r="AE1495" s="6">
        <v>42818</v>
      </c>
      <c r="AF1495" s="6">
        <v>46715</v>
      </c>
      <c r="AG1495" t="s">
        <v>1395</v>
      </c>
      <c r="AH1495">
        <v>0.6</v>
      </c>
      <c r="AI1495">
        <v>0.58061408949253901</v>
      </c>
      <c r="AJ1495">
        <v>0.60986499999999999</v>
      </c>
      <c r="AK1495">
        <v>7.7624146339111899</v>
      </c>
      <c r="AL1495">
        <v>642</v>
      </c>
      <c r="AM1495">
        <v>612</v>
      </c>
      <c r="AN1495">
        <v>7.75</v>
      </c>
      <c r="AO1495" t="s">
        <v>11991</v>
      </c>
      <c r="AP1495">
        <v>1</v>
      </c>
      <c r="AQ1495">
        <v>4</v>
      </c>
      <c r="AR1495">
        <v>22.8538888442082</v>
      </c>
      <c r="AS1495">
        <v>1.9854104010622799E-2</v>
      </c>
      <c r="AT1495">
        <v>-1.56274374640998</v>
      </c>
      <c r="AU1495">
        <v>-5.5514945811395898E-2</v>
      </c>
      <c r="AV1495">
        <v>-17.685816167238599</v>
      </c>
    </row>
    <row r="1496" spans="1:48" x14ac:dyDescent="0.25">
      <c r="A1496" t="s">
        <v>15453</v>
      </c>
      <c r="B1496" s="6">
        <v>44664</v>
      </c>
      <c r="C1496" t="s">
        <v>15454</v>
      </c>
      <c r="D1496" t="s">
        <v>212</v>
      </c>
      <c r="E1496">
        <v>211144982.40000001</v>
      </c>
      <c r="F1496">
        <v>219172157.19999999</v>
      </c>
      <c r="G1496">
        <v>8.1210414862328703E-2</v>
      </c>
      <c r="H1496">
        <v>2.3861110000000001</v>
      </c>
      <c r="I1496">
        <v>2.1861540000000002</v>
      </c>
      <c r="J1496">
        <v>5.0352079999999999</v>
      </c>
      <c r="K1496">
        <v>5.0352079999999999</v>
      </c>
      <c r="L1496">
        <v>260.64909999999998</v>
      </c>
      <c r="M1496">
        <v>259</v>
      </c>
      <c r="N1496">
        <v>2.1736019999999998</v>
      </c>
      <c r="O1496">
        <v>-0.13699999999999801</v>
      </c>
      <c r="P1496">
        <v>-0.103588685899846</v>
      </c>
      <c r="Q1496">
        <v>3.52195819680216</v>
      </c>
      <c r="R1496">
        <v>103.01875</v>
      </c>
      <c r="S1496">
        <v>104.08074999999999</v>
      </c>
      <c r="T1496">
        <v>103.01875</v>
      </c>
      <c r="U1496">
        <v>104.08074999999999</v>
      </c>
      <c r="V1496" t="s">
        <v>11987</v>
      </c>
      <c r="W1496" t="s">
        <v>8646</v>
      </c>
      <c r="X1496" t="s">
        <v>3004</v>
      </c>
      <c r="Y1496" t="s">
        <v>12097</v>
      </c>
      <c r="Z1496" t="s">
        <v>11839</v>
      </c>
      <c r="AA1496" t="s">
        <v>283</v>
      </c>
      <c r="AB1496" t="s">
        <v>11815</v>
      </c>
      <c r="AC1496">
        <v>103.80173600000001</v>
      </c>
      <c r="AD1496">
        <v>0.78298599999999996</v>
      </c>
      <c r="AE1496" s="6">
        <v>43531</v>
      </c>
      <c r="AF1496" s="6">
        <v>45542</v>
      </c>
      <c r="AG1496" t="s">
        <v>3181</v>
      </c>
      <c r="AH1496">
        <v>2.3861110000000001</v>
      </c>
      <c r="AI1496">
        <v>2.1861543936936099</v>
      </c>
      <c r="AJ1496">
        <v>5.9953570000000003</v>
      </c>
      <c r="AK1496">
        <v>5.0352079761593496</v>
      </c>
      <c r="AL1496">
        <v>259</v>
      </c>
      <c r="AM1496">
        <v>238</v>
      </c>
      <c r="AN1496">
        <v>6.875</v>
      </c>
      <c r="AO1496" t="s">
        <v>11991</v>
      </c>
      <c r="AP1496">
        <v>1</v>
      </c>
      <c r="AQ1496">
        <v>4</v>
      </c>
      <c r="AR1496">
        <v>35.730332959454401</v>
      </c>
      <c r="AS1496">
        <v>1.65092496201069E-2</v>
      </c>
      <c r="AT1496">
        <v>-0.43809723452825</v>
      </c>
      <c r="AU1496">
        <v>-8.5618635325950196E-2</v>
      </c>
      <c r="AV1496">
        <v>-4.4517898617374003</v>
      </c>
    </row>
    <row r="1497" spans="1:48" x14ac:dyDescent="0.25">
      <c r="A1497" t="s">
        <v>15455</v>
      </c>
      <c r="B1497" s="6">
        <v>44664</v>
      </c>
      <c r="C1497" t="s">
        <v>15456</v>
      </c>
      <c r="D1497" t="s">
        <v>212</v>
      </c>
      <c r="E1497">
        <v>243628825.80000001</v>
      </c>
      <c r="F1497">
        <v>246241067.69999999</v>
      </c>
      <c r="G1497">
        <v>9.1240326856484102E-2</v>
      </c>
      <c r="H1497">
        <v>0.911111</v>
      </c>
      <c r="I1497">
        <v>0.88227500000000003</v>
      </c>
      <c r="J1497">
        <v>4.2933729999999999</v>
      </c>
      <c r="K1497">
        <v>4.2933729999999999</v>
      </c>
      <c r="L1497">
        <v>271.739499999999</v>
      </c>
      <c r="M1497">
        <v>267</v>
      </c>
      <c r="N1497">
        <v>0.87807000000000002</v>
      </c>
      <c r="O1497">
        <v>-8.9899999999998301E-2</v>
      </c>
      <c r="P1497">
        <v>0.16448222523686101</v>
      </c>
      <c r="Q1497">
        <v>2.2244301492604999</v>
      </c>
      <c r="R1497">
        <v>100.55</v>
      </c>
      <c r="S1497">
        <v>101.39400000000001</v>
      </c>
      <c r="T1497">
        <v>100.55</v>
      </c>
      <c r="U1497">
        <v>101.39400000000001</v>
      </c>
      <c r="V1497" t="s">
        <v>11987</v>
      </c>
      <c r="W1497" t="s">
        <v>6312</v>
      </c>
      <c r="X1497" t="s">
        <v>3004</v>
      </c>
      <c r="Y1497" t="s">
        <v>12097</v>
      </c>
      <c r="Z1497" t="s">
        <v>11839</v>
      </c>
      <c r="AA1497" t="s">
        <v>283</v>
      </c>
      <c r="AB1497" t="s">
        <v>11815</v>
      </c>
      <c r="AC1497">
        <v>101.072222</v>
      </c>
      <c r="AD1497">
        <v>0.52222199999999996</v>
      </c>
      <c r="AE1497" s="6">
        <v>42810</v>
      </c>
      <c r="AF1497" s="6">
        <v>45001</v>
      </c>
      <c r="AG1497" t="s">
        <v>1731</v>
      </c>
      <c r="AH1497">
        <v>0.911111</v>
      </c>
      <c r="AI1497">
        <v>0.88227518417472195</v>
      </c>
      <c r="AJ1497">
        <v>1.6092219999999999</v>
      </c>
      <c r="AK1497">
        <v>4.2933730320194901</v>
      </c>
      <c r="AL1497">
        <v>267</v>
      </c>
      <c r="AM1497">
        <v>229</v>
      </c>
      <c r="AN1497">
        <v>5.875</v>
      </c>
      <c r="AO1497" t="s">
        <v>11991</v>
      </c>
      <c r="AP1497">
        <v>1</v>
      </c>
      <c r="AQ1497">
        <v>3</v>
      </c>
      <c r="AR1497">
        <v>54.469369750004901</v>
      </c>
      <c r="AS1497">
        <v>-9.26036760596744E-2</v>
      </c>
      <c r="AT1497">
        <v>-6.6565030875750594E-2</v>
      </c>
      <c r="AU1497">
        <v>-0.62684654126138595</v>
      </c>
      <c r="AV1497">
        <v>3.1883218782559002</v>
      </c>
    </row>
    <row r="1498" spans="1:48" x14ac:dyDescent="0.25">
      <c r="A1498" t="s">
        <v>15457</v>
      </c>
      <c r="B1498" s="6">
        <v>44664</v>
      </c>
      <c r="C1498" t="s">
        <v>15458</v>
      </c>
      <c r="D1498" t="s">
        <v>212</v>
      </c>
      <c r="E1498">
        <v>365443239</v>
      </c>
      <c r="F1498">
        <v>370810686.60000002</v>
      </c>
      <c r="G1498">
        <v>0.13739742344813999</v>
      </c>
      <c r="H1498">
        <v>5.0999999999999996</v>
      </c>
      <c r="I1498">
        <v>9.0297000000000002E-2</v>
      </c>
      <c r="J1498">
        <v>6.9922339999999998</v>
      </c>
      <c r="K1498">
        <v>6.9922339999999998</v>
      </c>
      <c r="L1498">
        <v>434.05840000000001</v>
      </c>
      <c r="M1498">
        <v>436</v>
      </c>
      <c r="N1498">
        <v>4.126862</v>
      </c>
      <c r="O1498">
        <v>6.7100000000008805E-2</v>
      </c>
      <c r="P1498">
        <v>0.43993823702748103</v>
      </c>
      <c r="Q1498">
        <v>2.6759028140919501</v>
      </c>
      <c r="R1498">
        <v>99.018749999999997</v>
      </c>
      <c r="S1498">
        <v>99.927750000000003</v>
      </c>
      <c r="T1498">
        <v>99.018749999999997</v>
      </c>
      <c r="U1498">
        <v>99.927750000000003</v>
      </c>
      <c r="V1498" t="s">
        <v>11987</v>
      </c>
      <c r="W1498" t="s">
        <v>6313</v>
      </c>
      <c r="X1498" t="s">
        <v>3004</v>
      </c>
      <c r="Y1498" t="s">
        <v>12097</v>
      </c>
      <c r="Z1498" t="s">
        <v>11839</v>
      </c>
      <c r="AA1498" t="s">
        <v>434</v>
      </c>
      <c r="AB1498" t="s">
        <v>12045</v>
      </c>
      <c r="AC1498">
        <v>101.46875</v>
      </c>
      <c r="AD1498">
        <v>2.4500000000000002</v>
      </c>
      <c r="AE1498" s="6">
        <v>42878</v>
      </c>
      <c r="AF1498" s="6">
        <v>46531</v>
      </c>
      <c r="AG1498" t="s">
        <v>1731</v>
      </c>
      <c r="AH1498">
        <v>0.1</v>
      </c>
      <c r="AI1498">
        <v>9.6899259274378299E-2</v>
      </c>
      <c r="AJ1498">
        <v>3.2426000000000003E-2</v>
      </c>
      <c r="AK1498">
        <v>6.68846502291753</v>
      </c>
      <c r="AL1498">
        <v>604</v>
      </c>
      <c r="AM1498">
        <v>617</v>
      </c>
      <c r="AN1498">
        <v>6.125</v>
      </c>
      <c r="AO1498" t="s">
        <v>11991</v>
      </c>
      <c r="AP1498">
        <v>1</v>
      </c>
      <c r="AQ1498">
        <v>3</v>
      </c>
      <c r="AR1498">
        <v>54.469369750004901</v>
      </c>
      <c r="AS1498">
        <v>-9.26036760596744E-2</v>
      </c>
      <c r="AT1498">
        <v>-6.6565030875750594E-2</v>
      </c>
      <c r="AU1498">
        <v>-0.62684654126138595</v>
      </c>
      <c r="AV1498">
        <v>3.1883218782559002</v>
      </c>
    </row>
    <row r="1499" spans="1:48" x14ac:dyDescent="0.25">
      <c r="A1499" t="s">
        <v>15459</v>
      </c>
      <c r="B1499" s="6">
        <v>44664</v>
      </c>
      <c r="C1499" t="s">
        <v>15460</v>
      </c>
      <c r="D1499" t="s">
        <v>212</v>
      </c>
      <c r="E1499">
        <v>609072064.79999995</v>
      </c>
      <c r="F1499">
        <v>619690645.39999998</v>
      </c>
      <c r="G1499">
        <v>0.22961554535190201</v>
      </c>
      <c r="H1499">
        <v>2.019444</v>
      </c>
      <c r="I1499">
        <v>1.8251999999999999</v>
      </c>
      <c r="J1499">
        <v>6.2443720000000003</v>
      </c>
      <c r="K1499">
        <v>6.2443720000000003</v>
      </c>
      <c r="L1499">
        <v>389.70549999999997</v>
      </c>
      <c r="M1499">
        <v>391</v>
      </c>
      <c r="N1499">
        <v>1.8177490000000001</v>
      </c>
      <c r="O1499">
        <v>0.25180000000000202</v>
      </c>
      <c r="P1499">
        <v>1.9115334850727798E-2</v>
      </c>
      <c r="Q1499">
        <v>3.6490336361771001</v>
      </c>
      <c r="R1499">
        <v>98.8</v>
      </c>
      <c r="S1499">
        <v>99.775000000000006</v>
      </c>
      <c r="T1499">
        <v>98.8</v>
      </c>
      <c r="U1499">
        <v>99.775000000000006</v>
      </c>
      <c r="V1499" t="s">
        <v>11987</v>
      </c>
      <c r="W1499" t="s">
        <v>6986</v>
      </c>
      <c r="X1499" t="s">
        <v>3004</v>
      </c>
      <c r="Y1499" t="s">
        <v>12097</v>
      </c>
      <c r="Z1499" t="s">
        <v>11839</v>
      </c>
      <c r="AA1499" t="s">
        <v>367</v>
      </c>
      <c r="AB1499" t="s">
        <v>11815</v>
      </c>
      <c r="AC1499">
        <v>101.743403</v>
      </c>
      <c r="AD1499">
        <v>2.943403</v>
      </c>
      <c r="AE1499" s="6">
        <v>42850</v>
      </c>
      <c r="AF1499" s="6">
        <v>45407</v>
      </c>
      <c r="AG1499" t="s">
        <v>2184</v>
      </c>
      <c r="AH1499">
        <v>2.019444</v>
      </c>
      <c r="AI1499">
        <v>1.82519997839762</v>
      </c>
      <c r="AJ1499">
        <v>4.4249890000000001</v>
      </c>
      <c r="AK1499">
        <v>6.2443720814280299</v>
      </c>
      <c r="AL1499">
        <v>391</v>
      </c>
      <c r="AM1499">
        <v>365</v>
      </c>
      <c r="AN1499">
        <v>6.125</v>
      </c>
      <c r="AO1499" t="s">
        <v>11991</v>
      </c>
      <c r="AP1499">
        <v>1</v>
      </c>
      <c r="AQ1499">
        <v>3</v>
      </c>
      <c r="AR1499">
        <v>52.597856466557403</v>
      </c>
      <c r="AS1499">
        <v>-1.54634053845228E-2</v>
      </c>
      <c r="AT1499">
        <v>-0.94962641547489501</v>
      </c>
      <c r="AU1499">
        <v>-0.34093018949534498</v>
      </c>
      <c r="AV1499">
        <v>-2.4230460195258798</v>
      </c>
    </row>
    <row r="1500" spans="1:48" x14ac:dyDescent="0.25">
      <c r="A1500" t="s">
        <v>15461</v>
      </c>
      <c r="B1500" s="6">
        <v>44664</v>
      </c>
      <c r="C1500" t="s">
        <v>15462</v>
      </c>
      <c r="D1500" t="s">
        <v>212</v>
      </c>
      <c r="E1500">
        <v>365443239</v>
      </c>
      <c r="F1500">
        <v>366795887</v>
      </c>
      <c r="G1500">
        <v>0.13590980956926799</v>
      </c>
      <c r="H1500">
        <v>7.7611109999999996</v>
      </c>
      <c r="I1500">
        <v>2.4472260000000001</v>
      </c>
      <c r="J1500">
        <v>8.3964300000000005</v>
      </c>
      <c r="K1500">
        <v>8.3964300000000005</v>
      </c>
      <c r="L1500">
        <v>569.69669999999996</v>
      </c>
      <c r="M1500">
        <v>572</v>
      </c>
      <c r="N1500">
        <v>5.5672689999999996</v>
      </c>
      <c r="O1500">
        <v>0.11710000000000299</v>
      </c>
      <c r="P1500">
        <v>-4.2187275809057997E-2</v>
      </c>
      <c r="Q1500">
        <v>4.7621269083018598</v>
      </c>
      <c r="R1500">
        <v>98.518749999999997</v>
      </c>
      <c r="S1500">
        <v>99.975750000000005</v>
      </c>
      <c r="T1500">
        <v>98.518749999999997</v>
      </c>
      <c r="U1500">
        <v>99.975750000000005</v>
      </c>
      <c r="V1500" t="s">
        <v>11987</v>
      </c>
      <c r="W1500" t="s">
        <v>6979</v>
      </c>
      <c r="X1500" t="s">
        <v>3004</v>
      </c>
      <c r="Y1500" t="s">
        <v>12097</v>
      </c>
      <c r="Z1500" t="s">
        <v>11839</v>
      </c>
      <c r="AA1500" t="s">
        <v>301</v>
      </c>
      <c r="AB1500" t="s">
        <v>12045</v>
      </c>
      <c r="AC1500">
        <v>100.37013899999999</v>
      </c>
      <c r="AD1500">
        <v>1.851389</v>
      </c>
      <c r="AE1500" s="6">
        <v>43852</v>
      </c>
      <c r="AF1500" s="6">
        <v>47505</v>
      </c>
      <c r="AG1500" t="s">
        <v>2184</v>
      </c>
      <c r="AH1500">
        <v>2.7611110000000001</v>
      </c>
      <c r="AI1500">
        <v>2.4146707752840899</v>
      </c>
      <c r="AJ1500">
        <v>7.496651</v>
      </c>
      <c r="AK1500">
        <v>7.7524030375094899</v>
      </c>
      <c r="AL1500">
        <v>524</v>
      </c>
      <c r="AM1500">
        <v>508</v>
      </c>
      <c r="AN1500">
        <v>7.75</v>
      </c>
      <c r="AO1500" t="s">
        <v>11991</v>
      </c>
      <c r="AP1500">
        <v>1</v>
      </c>
      <c r="AQ1500">
        <v>3</v>
      </c>
      <c r="AR1500">
        <v>52.597856466557403</v>
      </c>
      <c r="AS1500">
        <v>-1.54634053845228E-2</v>
      </c>
      <c r="AT1500">
        <v>-0.94962641547489501</v>
      </c>
      <c r="AU1500">
        <v>-0.34093018949534498</v>
      </c>
      <c r="AV1500">
        <v>-2.4230460195258798</v>
      </c>
    </row>
    <row r="1501" spans="1:48" x14ac:dyDescent="0.25">
      <c r="A1501" t="s">
        <v>15463</v>
      </c>
      <c r="B1501" s="6">
        <v>44664</v>
      </c>
      <c r="C1501" t="s">
        <v>15464</v>
      </c>
      <c r="D1501" t="s">
        <v>212</v>
      </c>
      <c r="E1501">
        <v>243628825.80000001</v>
      </c>
      <c r="F1501">
        <v>243508702.19999999</v>
      </c>
      <c r="G1501">
        <v>9.02278965440418E-2</v>
      </c>
      <c r="H1501">
        <v>6.197222</v>
      </c>
      <c r="I1501">
        <v>1.108533</v>
      </c>
      <c r="J1501">
        <v>7.8526699999999998</v>
      </c>
      <c r="K1501">
        <v>7.8526699999999998</v>
      </c>
      <c r="L1501">
        <v>517.19439999999997</v>
      </c>
      <c r="M1501">
        <v>519</v>
      </c>
      <c r="N1501">
        <v>4.765441</v>
      </c>
      <c r="O1501">
        <v>0.39199999999999202</v>
      </c>
      <c r="P1501">
        <v>0.36749864716911701</v>
      </c>
      <c r="Q1501">
        <v>3.6191003136864999</v>
      </c>
      <c r="R1501">
        <v>97.831249999999997</v>
      </c>
      <c r="S1501">
        <v>99.179249999999996</v>
      </c>
      <c r="T1501">
        <v>97.831249999999997</v>
      </c>
      <c r="U1501">
        <v>99.179249999999996</v>
      </c>
      <c r="V1501" t="s">
        <v>11987</v>
      </c>
      <c r="W1501" t="s">
        <v>6974</v>
      </c>
      <c r="X1501" t="s">
        <v>3004</v>
      </c>
      <c r="Y1501" t="s">
        <v>12097</v>
      </c>
      <c r="Z1501" t="s">
        <v>11839</v>
      </c>
      <c r="AA1501" t="s">
        <v>301</v>
      </c>
      <c r="AB1501" t="s">
        <v>12045</v>
      </c>
      <c r="AC1501">
        <v>99.950693999999999</v>
      </c>
      <c r="AD1501">
        <v>2.1194440000000001</v>
      </c>
      <c r="AE1501" s="6">
        <v>42915</v>
      </c>
      <c r="AF1501" s="6">
        <v>46933</v>
      </c>
      <c r="AG1501" t="s">
        <v>2184</v>
      </c>
      <c r="AH1501">
        <v>1.197222</v>
      </c>
      <c r="AI1501">
        <v>1.10838880711907</v>
      </c>
      <c r="AJ1501">
        <v>2.3126579999999999</v>
      </c>
      <c r="AK1501">
        <v>7.7167237539973499</v>
      </c>
      <c r="AL1501">
        <v>588</v>
      </c>
      <c r="AM1501">
        <v>550</v>
      </c>
      <c r="AN1501">
        <v>7</v>
      </c>
      <c r="AO1501" t="s">
        <v>11991</v>
      </c>
      <c r="AP1501">
        <v>1</v>
      </c>
      <c r="AQ1501">
        <v>3</v>
      </c>
      <c r="AR1501">
        <v>52.597856466557403</v>
      </c>
      <c r="AS1501">
        <v>-1.54634053845228E-2</v>
      </c>
      <c r="AT1501">
        <v>-0.94962641547489501</v>
      </c>
      <c r="AU1501">
        <v>-0.34093018949534498</v>
      </c>
      <c r="AV1501">
        <v>-2.4230460195258798</v>
      </c>
    </row>
    <row r="1502" spans="1:48" x14ac:dyDescent="0.25">
      <c r="A1502" t="s">
        <v>15465</v>
      </c>
      <c r="B1502" s="6">
        <v>44664</v>
      </c>
      <c r="C1502" t="s">
        <v>15466</v>
      </c>
      <c r="D1502" t="s">
        <v>212</v>
      </c>
      <c r="E1502">
        <v>194903061</v>
      </c>
      <c r="F1502">
        <v>202876761.59999999</v>
      </c>
      <c r="G1502">
        <v>7.5172440618050604E-2</v>
      </c>
      <c r="H1502">
        <v>1.644444</v>
      </c>
      <c r="I1502">
        <v>1.496327</v>
      </c>
      <c r="J1502">
        <v>6.0663460000000002</v>
      </c>
      <c r="K1502">
        <v>6.0663460000000002</v>
      </c>
      <c r="L1502">
        <v>396.37020000000001</v>
      </c>
      <c r="M1502">
        <v>392</v>
      </c>
      <c r="N1502">
        <v>1.490434</v>
      </c>
      <c r="O1502">
        <v>8.3900000000003402E-2</v>
      </c>
      <c r="P1502">
        <v>0.32435045428027498</v>
      </c>
      <c r="Q1502">
        <v>3.2731021778906002</v>
      </c>
      <c r="R1502">
        <v>101.3</v>
      </c>
      <c r="S1502">
        <v>102.74</v>
      </c>
      <c r="T1502">
        <v>101.3</v>
      </c>
      <c r="U1502">
        <v>102.74</v>
      </c>
      <c r="V1502" t="s">
        <v>11987</v>
      </c>
      <c r="W1502" t="s">
        <v>6976</v>
      </c>
      <c r="X1502" t="s">
        <v>3004</v>
      </c>
      <c r="Y1502" t="s">
        <v>12097</v>
      </c>
      <c r="Z1502" t="s">
        <v>11839</v>
      </c>
      <c r="AA1502" t="s">
        <v>301</v>
      </c>
      <c r="AB1502" t="s">
        <v>12045</v>
      </c>
      <c r="AC1502">
        <v>104.091111</v>
      </c>
      <c r="AD1502">
        <v>2.7911109999999999</v>
      </c>
      <c r="AE1502" s="6">
        <v>41618</v>
      </c>
      <c r="AF1502" s="6">
        <v>45270</v>
      </c>
      <c r="AG1502" t="s">
        <v>2184</v>
      </c>
      <c r="AH1502">
        <v>1.644444</v>
      </c>
      <c r="AI1502">
        <v>1.49632668274131</v>
      </c>
      <c r="AJ1502">
        <v>3.3445490000000002</v>
      </c>
      <c r="AK1502">
        <v>6.0663460784627796</v>
      </c>
      <c r="AL1502">
        <v>392</v>
      </c>
      <c r="AM1502">
        <v>360</v>
      </c>
      <c r="AN1502">
        <v>7.85</v>
      </c>
      <c r="AO1502" t="s">
        <v>11991</v>
      </c>
      <c r="AP1502">
        <v>1</v>
      </c>
      <c r="AQ1502">
        <v>3</v>
      </c>
      <c r="AR1502">
        <v>52.597856466557403</v>
      </c>
      <c r="AS1502">
        <v>-1.54634053845228E-2</v>
      </c>
      <c r="AT1502">
        <v>-0.94962641547489501</v>
      </c>
      <c r="AU1502">
        <v>-0.34093018949534498</v>
      </c>
      <c r="AV1502">
        <v>-2.4230460195258798</v>
      </c>
    </row>
    <row r="1503" spans="1:48" x14ac:dyDescent="0.25">
      <c r="A1503" t="s">
        <v>16634</v>
      </c>
      <c r="B1503" s="6">
        <v>44664</v>
      </c>
      <c r="C1503" t="s">
        <v>16635</v>
      </c>
      <c r="D1503" t="s">
        <v>254</v>
      </c>
      <c r="E1503">
        <v>120190220.8</v>
      </c>
      <c r="F1503">
        <v>111865378.59999999</v>
      </c>
      <c r="G1503">
        <v>4.14497622230693E-2</v>
      </c>
      <c r="H1503">
        <v>10.312288000000001</v>
      </c>
      <c r="I1503">
        <v>6.0307659999999998</v>
      </c>
      <c r="J1503">
        <v>10.503615999999999</v>
      </c>
      <c r="K1503">
        <v>10.503615999999999</v>
      </c>
      <c r="L1503">
        <v>780.27779999999996</v>
      </c>
      <c r="M1503">
        <v>781</v>
      </c>
      <c r="N1503">
        <v>6.0075690000000002</v>
      </c>
      <c r="O1503">
        <v>0.48509999999999298</v>
      </c>
      <c r="P1503">
        <v>1.0795991374582701</v>
      </c>
      <c r="Q1503">
        <v>4.1010108292912602</v>
      </c>
      <c r="R1503">
        <v>92.862499999999997</v>
      </c>
      <c r="S1503">
        <v>94.691500000000005</v>
      </c>
      <c r="T1503">
        <v>92.862499999999997</v>
      </c>
      <c r="U1503">
        <v>94.691500000000005</v>
      </c>
      <c r="V1503" t="s">
        <v>11987</v>
      </c>
      <c r="W1503" t="s">
        <v>16516</v>
      </c>
      <c r="X1503" t="s">
        <v>3004</v>
      </c>
      <c r="Y1503" t="s">
        <v>12097</v>
      </c>
      <c r="Z1503" t="s">
        <v>11839</v>
      </c>
      <c r="AA1503" t="s">
        <v>367</v>
      </c>
      <c r="AB1503" t="s">
        <v>11815</v>
      </c>
      <c r="AC1503">
        <v>93.073611</v>
      </c>
      <c r="AD1503">
        <v>0.21111099999999999</v>
      </c>
      <c r="AE1503" s="6">
        <v>44334</v>
      </c>
      <c r="AF1503" s="6">
        <v>49866</v>
      </c>
      <c r="AG1503" t="s">
        <v>16548</v>
      </c>
      <c r="AH1503">
        <v>10.312288000000001</v>
      </c>
      <c r="AI1503">
        <v>6.0307656794909796</v>
      </c>
      <c r="AJ1503">
        <v>53.933982</v>
      </c>
      <c r="AK1503">
        <v>10.503615923394401</v>
      </c>
      <c r="AL1503">
        <v>781</v>
      </c>
      <c r="AM1503">
        <v>778</v>
      </c>
      <c r="AN1503">
        <v>9.5</v>
      </c>
      <c r="AO1503" t="s">
        <v>12197</v>
      </c>
      <c r="AP1503">
        <v>1</v>
      </c>
      <c r="AQ1503">
        <v>4</v>
      </c>
      <c r="AR1503">
        <v>32.176615515236399</v>
      </c>
      <c r="AS1503">
        <v>-3.7151190560152203E-2</v>
      </c>
      <c r="AT1503">
        <v>-2.6632658767821802</v>
      </c>
      <c r="AU1503">
        <v>-0.38889847237047798</v>
      </c>
      <c r="AV1503">
        <v>-7.1576724020241898</v>
      </c>
    </row>
    <row r="1504" spans="1:48" x14ac:dyDescent="0.25">
      <c r="A1504" t="s">
        <v>15467</v>
      </c>
      <c r="B1504" s="6">
        <v>44664</v>
      </c>
      <c r="C1504" t="s">
        <v>15468</v>
      </c>
      <c r="D1504" t="s">
        <v>254</v>
      </c>
      <c r="E1504">
        <v>194903060.80000001</v>
      </c>
      <c r="F1504">
        <v>196224747.19999999</v>
      </c>
      <c r="G1504">
        <v>7.2707652868966202E-2</v>
      </c>
      <c r="H1504">
        <v>2.5750000000000002</v>
      </c>
      <c r="I1504">
        <v>2.331969</v>
      </c>
      <c r="J1504">
        <v>5.6414879999999998</v>
      </c>
      <c r="K1504">
        <v>5.6414879999999998</v>
      </c>
      <c r="L1504">
        <v>317.0838</v>
      </c>
      <c r="M1504">
        <v>315</v>
      </c>
      <c r="N1504">
        <v>2.3183400000000001</v>
      </c>
      <c r="O1504">
        <v>2.8300000000003302E-2</v>
      </c>
      <c r="P1504">
        <v>0.36413937522998802</v>
      </c>
      <c r="Q1504">
        <v>-1.4171012855588001</v>
      </c>
      <c r="R1504">
        <v>98.393749999999997</v>
      </c>
      <c r="S1504">
        <v>99.364750000000001</v>
      </c>
      <c r="T1504">
        <v>98.393749999999997</v>
      </c>
      <c r="U1504">
        <v>99.364750000000001</v>
      </c>
      <c r="V1504" t="s">
        <v>11987</v>
      </c>
      <c r="W1504" t="s">
        <v>7564</v>
      </c>
      <c r="X1504" t="s">
        <v>3004</v>
      </c>
      <c r="Y1504" t="s">
        <v>12097</v>
      </c>
      <c r="Z1504" t="s">
        <v>11859</v>
      </c>
      <c r="AA1504" t="s">
        <v>11839</v>
      </c>
      <c r="AB1504" t="s">
        <v>11815</v>
      </c>
      <c r="AC1504">
        <v>100.67812499999999</v>
      </c>
      <c r="AD1504">
        <v>2.2843749999999998</v>
      </c>
      <c r="AE1504" s="6">
        <v>43784</v>
      </c>
      <c r="AF1504" s="6">
        <v>45611</v>
      </c>
      <c r="AG1504" t="s">
        <v>2722</v>
      </c>
      <c r="AH1504">
        <v>2.5750000000000002</v>
      </c>
      <c r="AI1504">
        <v>2.3319689751309798</v>
      </c>
      <c r="AJ1504">
        <v>6.823016</v>
      </c>
      <c r="AK1504">
        <v>5.6414877854660404</v>
      </c>
      <c r="AL1504">
        <v>315</v>
      </c>
      <c r="AM1504">
        <v>297</v>
      </c>
      <c r="AN1504">
        <v>5.375</v>
      </c>
      <c r="AO1504" t="s">
        <v>11991</v>
      </c>
      <c r="AP1504">
        <v>1</v>
      </c>
      <c r="AQ1504">
        <v>4</v>
      </c>
      <c r="AR1504">
        <v>19.991006346846099</v>
      </c>
      <c r="AS1504">
        <v>2.1197645634416E-2</v>
      </c>
      <c r="AT1504">
        <v>-0.32699807594789798</v>
      </c>
      <c r="AU1504">
        <v>-4.3423071197281601E-2</v>
      </c>
      <c r="AV1504">
        <v>-5.7441254641065003</v>
      </c>
    </row>
    <row r="1505" spans="1:48" x14ac:dyDescent="0.25">
      <c r="A1505" t="s">
        <v>15469</v>
      </c>
      <c r="B1505" s="6">
        <v>44664</v>
      </c>
      <c r="C1505" t="s">
        <v>15470</v>
      </c>
      <c r="D1505" t="s">
        <v>212</v>
      </c>
      <c r="E1505">
        <v>97451530.400000006</v>
      </c>
      <c r="F1505">
        <v>75000795.900000006</v>
      </c>
      <c r="G1505">
        <v>2.77902349908297E-2</v>
      </c>
      <c r="H1505">
        <v>5.286111</v>
      </c>
      <c r="I1505">
        <v>-0.31656899999999999</v>
      </c>
      <c r="J1505">
        <v>14.514326000000001</v>
      </c>
      <c r="K1505">
        <v>14.514326000000001</v>
      </c>
      <c r="L1505">
        <v>1185.7744</v>
      </c>
      <c r="M1505">
        <v>1189</v>
      </c>
      <c r="N1505">
        <v>3.8659520000000001</v>
      </c>
      <c r="O1505">
        <v>-0.21429999999999999</v>
      </c>
      <c r="P1505">
        <v>0.26417165750920402</v>
      </c>
      <c r="Q1505">
        <v>1.04257785262089</v>
      </c>
      <c r="R1505">
        <v>75.331249999999997</v>
      </c>
      <c r="S1505">
        <v>78.070250000000001</v>
      </c>
      <c r="T1505">
        <v>75.331249999999997</v>
      </c>
      <c r="U1505">
        <v>78.070250000000001</v>
      </c>
      <c r="V1505" t="s">
        <v>11987</v>
      </c>
      <c r="W1505" t="s">
        <v>11327</v>
      </c>
      <c r="X1505" t="s">
        <v>3004</v>
      </c>
      <c r="Y1505" t="s">
        <v>12097</v>
      </c>
      <c r="Z1505" t="s">
        <v>11839</v>
      </c>
      <c r="AA1505" t="s">
        <v>301</v>
      </c>
      <c r="AB1505" t="s">
        <v>12045</v>
      </c>
      <c r="AC1505">
        <v>76.962153000000001</v>
      </c>
      <c r="AD1505">
        <v>1.630903</v>
      </c>
      <c r="AE1505" s="6">
        <v>42948</v>
      </c>
      <c r="AF1505" s="6">
        <v>46600</v>
      </c>
      <c r="AG1505" t="s">
        <v>2915</v>
      </c>
      <c r="AH1505">
        <v>5.286111</v>
      </c>
      <c r="AI1505">
        <v>-0.31656921607489902</v>
      </c>
      <c r="AJ1505">
        <v>-2.1003099999999999</v>
      </c>
      <c r="AK1505">
        <v>14.514326037772999</v>
      </c>
      <c r="AL1505">
        <v>1189</v>
      </c>
      <c r="AM1505">
        <v>1182</v>
      </c>
      <c r="AN1505">
        <v>7.625</v>
      </c>
      <c r="AO1505" t="s">
        <v>11991</v>
      </c>
      <c r="AP1505">
        <v>1</v>
      </c>
      <c r="AQ1505">
        <v>4</v>
      </c>
      <c r="AR1505">
        <v>23.793381019858</v>
      </c>
      <c r="AS1505">
        <v>1.94685836955024E-2</v>
      </c>
      <c r="AT1505">
        <v>-0.25048421072496202</v>
      </c>
      <c r="AU1505">
        <v>-5.8984628647401303E-2</v>
      </c>
      <c r="AV1505">
        <v>-4.1519832426922596</v>
      </c>
    </row>
    <row r="1506" spans="1:48" x14ac:dyDescent="0.25">
      <c r="A1506" t="s">
        <v>15471</v>
      </c>
      <c r="B1506" s="6">
        <v>44664</v>
      </c>
      <c r="C1506" t="s">
        <v>15472</v>
      </c>
      <c r="D1506" t="s">
        <v>360</v>
      </c>
      <c r="E1506">
        <v>146177295.59999999</v>
      </c>
      <c r="F1506">
        <v>146489952.80000001</v>
      </c>
      <c r="G1506">
        <v>5.4279293446772403E-2</v>
      </c>
      <c r="H1506">
        <v>1.022222</v>
      </c>
      <c r="I1506">
        <v>0.93476999999999999</v>
      </c>
      <c r="J1506">
        <v>8.5495970000000003</v>
      </c>
      <c r="K1506">
        <v>8.5495970000000003</v>
      </c>
      <c r="L1506">
        <v>686.75750000000005</v>
      </c>
      <c r="M1506">
        <v>685</v>
      </c>
      <c r="N1506">
        <v>0.93004399999999998</v>
      </c>
      <c r="O1506">
        <v>8.0400000000002594E-2</v>
      </c>
      <c r="P1506">
        <v>-0.46488546678549098</v>
      </c>
      <c r="Q1506">
        <v>10.321308762644501</v>
      </c>
      <c r="R1506">
        <v>96.75</v>
      </c>
      <c r="S1506">
        <v>98.75</v>
      </c>
      <c r="T1506">
        <v>96.75</v>
      </c>
      <c r="U1506">
        <v>98.75</v>
      </c>
      <c r="V1506" t="s">
        <v>11987</v>
      </c>
      <c r="W1506" t="s">
        <v>11450</v>
      </c>
      <c r="X1506" t="s">
        <v>3004</v>
      </c>
      <c r="Y1506" t="s">
        <v>12097</v>
      </c>
      <c r="Z1506" t="s">
        <v>11839</v>
      </c>
      <c r="AA1506" t="s">
        <v>434</v>
      </c>
      <c r="AB1506" t="s">
        <v>12045</v>
      </c>
      <c r="AC1506">
        <v>100.21388899999999</v>
      </c>
      <c r="AD1506">
        <v>3.463889</v>
      </c>
      <c r="AE1506" s="6">
        <v>43216</v>
      </c>
      <c r="AF1506" s="6">
        <v>45042</v>
      </c>
      <c r="AG1506" t="s">
        <v>3232</v>
      </c>
      <c r="AH1506">
        <v>1.022222</v>
      </c>
      <c r="AI1506">
        <v>0.93477016140809099</v>
      </c>
      <c r="AJ1506">
        <v>1.8151759999999999</v>
      </c>
      <c r="AK1506">
        <v>8.5495974325876194</v>
      </c>
      <c r="AL1506">
        <v>685</v>
      </c>
      <c r="AM1506">
        <v>646</v>
      </c>
      <c r="AN1506">
        <v>7.25</v>
      </c>
      <c r="AO1506" t="s">
        <v>11991</v>
      </c>
      <c r="AP1506">
        <v>1</v>
      </c>
      <c r="AQ1506">
        <v>3</v>
      </c>
      <c r="AR1506">
        <v>57.007129568684697</v>
      </c>
      <c r="AS1506">
        <v>3.3836902573831602E-2</v>
      </c>
      <c r="AT1506">
        <v>0.76638745735505098</v>
      </c>
      <c r="AU1506">
        <v>0.30363592218444002</v>
      </c>
      <c r="AV1506">
        <v>2.3364860789475101</v>
      </c>
    </row>
    <row r="1507" spans="1:48" x14ac:dyDescent="0.25">
      <c r="A1507" t="s">
        <v>15473</v>
      </c>
      <c r="B1507" s="6">
        <v>44664</v>
      </c>
      <c r="C1507" t="s">
        <v>15474</v>
      </c>
      <c r="D1507" t="s">
        <v>223</v>
      </c>
      <c r="E1507">
        <v>341080356</v>
      </c>
      <c r="F1507">
        <v>324516641.19999999</v>
      </c>
      <c r="G1507">
        <v>0.120243973496659</v>
      </c>
      <c r="H1507">
        <v>2.5</v>
      </c>
      <c r="I1507">
        <v>2.329701</v>
      </c>
      <c r="J1507">
        <v>6.171551</v>
      </c>
      <c r="K1507">
        <v>6.171551</v>
      </c>
      <c r="L1507">
        <v>371.755099999999</v>
      </c>
      <c r="M1507">
        <v>369</v>
      </c>
      <c r="N1507">
        <v>2.317666</v>
      </c>
      <c r="O1507">
        <v>-7.6900000000001897E-2</v>
      </c>
      <c r="P1507">
        <v>0.13494494212484801</v>
      </c>
      <c r="Q1507">
        <v>-4.4901699615718098E-2</v>
      </c>
      <c r="R1507">
        <v>95.143749999999997</v>
      </c>
      <c r="S1507">
        <v>96.181749999999994</v>
      </c>
      <c r="T1507">
        <v>95.143749999999997</v>
      </c>
      <c r="U1507">
        <v>96.181749999999994</v>
      </c>
      <c r="V1507" t="s">
        <v>11987</v>
      </c>
      <c r="W1507" t="s">
        <v>9782</v>
      </c>
      <c r="X1507" t="s">
        <v>3004</v>
      </c>
      <c r="Y1507" t="s">
        <v>12097</v>
      </c>
      <c r="Z1507" t="s">
        <v>11839</v>
      </c>
      <c r="AA1507" t="s">
        <v>283</v>
      </c>
      <c r="AB1507" t="s">
        <v>11815</v>
      </c>
      <c r="AC1507">
        <v>95.143749999999997</v>
      </c>
      <c r="AD1507">
        <v>0</v>
      </c>
      <c r="AE1507" s="6">
        <v>43026</v>
      </c>
      <c r="AF1507" s="6">
        <v>45583</v>
      </c>
      <c r="AG1507" t="s">
        <v>2998</v>
      </c>
      <c r="AH1507">
        <v>2.5</v>
      </c>
      <c r="AI1507">
        <v>2.3297006661361999</v>
      </c>
      <c r="AJ1507">
        <v>6.6350379999999998</v>
      </c>
      <c r="AK1507">
        <v>6.1715506117985699</v>
      </c>
      <c r="AL1507">
        <v>369</v>
      </c>
      <c r="AM1507">
        <v>350</v>
      </c>
      <c r="AN1507">
        <v>4.5</v>
      </c>
      <c r="AO1507" t="s">
        <v>11991</v>
      </c>
      <c r="AP1507">
        <v>1</v>
      </c>
      <c r="AQ1507">
        <v>3</v>
      </c>
      <c r="AR1507">
        <v>53.806608991570499</v>
      </c>
      <c r="AS1507">
        <v>1.8785067158240999E-2</v>
      </c>
      <c r="AT1507">
        <v>-3.0235785834839501</v>
      </c>
      <c r="AU1507">
        <v>0.35273725443755599</v>
      </c>
      <c r="AV1507">
        <v>-18.198828801741499</v>
      </c>
    </row>
    <row r="1508" spans="1:48" x14ac:dyDescent="0.25">
      <c r="A1508" t="s">
        <v>15475</v>
      </c>
      <c r="B1508" s="6">
        <v>44664</v>
      </c>
      <c r="C1508" t="s">
        <v>15476</v>
      </c>
      <c r="D1508" t="s">
        <v>446</v>
      </c>
      <c r="E1508">
        <v>341080356</v>
      </c>
      <c r="F1508">
        <v>337520803.89999998</v>
      </c>
      <c r="G1508">
        <v>0.12506243884901599</v>
      </c>
      <c r="H1508">
        <v>3.9055559999999998</v>
      </c>
      <c r="I1508">
        <v>3.3553890000000002</v>
      </c>
      <c r="J1508">
        <v>7.2367369999999998</v>
      </c>
      <c r="K1508">
        <v>7.2367369999999998</v>
      </c>
      <c r="L1508">
        <v>463.37039999999899</v>
      </c>
      <c r="M1508">
        <v>464</v>
      </c>
      <c r="N1508">
        <v>3.3396340000000002</v>
      </c>
      <c r="O1508">
        <v>0.23649999999999499</v>
      </c>
      <c r="P1508">
        <v>0.210408773835535</v>
      </c>
      <c r="Q1508">
        <v>-1.78397577356905</v>
      </c>
      <c r="R1508">
        <v>98.3</v>
      </c>
      <c r="S1508">
        <v>99.03</v>
      </c>
      <c r="T1508">
        <v>98.3</v>
      </c>
      <c r="U1508">
        <v>99.03</v>
      </c>
      <c r="V1508" t="s">
        <v>11987</v>
      </c>
      <c r="W1508" t="s">
        <v>9174</v>
      </c>
      <c r="X1508" t="s">
        <v>3004</v>
      </c>
      <c r="Y1508" t="s">
        <v>12097</v>
      </c>
      <c r="Z1508" t="s">
        <v>11839</v>
      </c>
      <c r="AA1508" t="s">
        <v>283</v>
      </c>
      <c r="AB1508" t="s">
        <v>11815</v>
      </c>
      <c r="AC1508">
        <v>98.956389000000001</v>
      </c>
      <c r="AD1508">
        <v>0.656389</v>
      </c>
      <c r="AE1508" s="6">
        <v>43538</v>
      </c>
      <c r="AF1508" s="6">
        <v>46095</v>
      </c>
      <c r="AG1508" t="s">
        <v>1667</v>
      </c>
      <c r="AH1508">
        <v>3.9055559999999998</v>
      </c>
      <c r="AI1508">
        <v>3.3553886888053799</v>
      </c>
      <c r="AJ1508">
        <v>13.836746</v>
      </c>
      <c r="AK1508">
        <v>7.2367370989044</v>
      </c>
      <c r="AL1508">
        <v>464</v>
      </c>
      <c r="AM1508">
        <v>454</v>
      </c>
      <c r="AN1508">
        <v>6.95</v>
      </c>
      <c r="AO1508" t="s">
        <v>11991</v>
      </c>
      <c r="AP1508">
        <v>1</v>
      </c>
      <c r="AQ1508">
        <v>3</v>
      </c>
      <c r="AR1508">
        <v>55.125948844747299</v>
      </c>
      <c r="AS1508">
        <v>1.89704393515839E-2</v>
      </c>
      <c r="AT1508">
        <v>-0.365327095986621</v>
      </c>
      <c r="AU1508">
        <v>-6.3467927742912794E-2</v>
      </c>
      <c r="AV1508">
        <v>-4.1942876553404203</v>
      </c>
    </row>
    <row r="1509" spans="1:48" x14ac:dyDescent="0.25">
      <c r="A1509" t="s">
        <v>15477</v>
      </c>
      <c r="B1509" s="6">
        <v>44664</v>
      </c>
      <c r="C1509" t="s">
        <v>15478</v>
      </c>
      <c r="D1509" t="s">
        <v>373</v>
      </c>
      <c r="E1509">
        <v>243628825.80000001</v>
      </c>
      <c r="F1509">
        <v>235982432.80000001</v>
      </c>
      <c r="G1509">
        <v>8.7439168871894499E-2</v>
      </c>
      <c r="H1509">
        <v>2.1694439999999999</v>
      </c>
      <c r="I1509">
        <v>1.991778</v>
      </c>
      <c r="J1509">
        <v>6.7577720000000001</v>
      </c>
      <c r="K1509">
        <v>6.7577720000000001</v>
      </c>
      <c r="L1509">
        <v>437.71550000000002</v>
      </c>
      <c r="M1509">
        <v>437</v>
      </c>
      <c r="N1509">
        <v>1.982729</v>
      </c>
      <c r="O1509">
        <v>5.5999999999989301E-2</v>
      </c>
      <c r="P1509">
        <v>-6.2336039538457497E-2</v>
      </c>
      <c r="Q1509">
        <v>-1.51038507979173</v>
      </c>
      <c r="R1509">
        <v>95.25</v>
      </c>
      <c r="S1509">
        <v>96.25</v>
      </c>
      <c r="T1509">
        <v>95.25</v>
      </c>
      <c r="U1509">
        <v>96.25</v>
      </c>
      <c r="V1509" t="s">
        <v>11987</v>
      </c>
      <c r="W1509" t="s">
        <v>9853</v>
      </c>
      <c r="X1509" t="s">
        <v>3004</v>
      </c>
      <c r="Y1509" t="s">
        <v>12097</v>
      </c>
      <c r="Z1509" t="s">
        <v>11859</v>
      </c>
      <c r="AA1509" t="s">
        <v>11839</v>
      </c>
      <c r="AB1509" t="s">
        <v>11815</v>
      </c>
      <c r="AC1509">
        <v>96.861457999999999</v>
      </c>
      <c r="AD1509">
        <v>1.6114580000000001</v>
      </c>
      <c r="AE1509" s="6">
        <v>41809</v>
      </c>
      <c r="AF1509" s="6">
        <v>45462</v>
      </c>
      <c r="AG1509" t="s">
        <v>3007</v>
      </c>
      <c r="AH1509">
        <v>2.1694439999999999</v>
      </c>
      <c r="AI1509">
        <v>1.99177800291041</v>
      </c>
      <c r="AJ1509">
        <v>5.0541799999999997</v>
      </c>
      <c r="AK1509">
        <v>6.7577715839165498</v>
      </c>
      <c r="AL1509">
        <v>437</v>
      </c>
      <c r="AM1509">
        <v>413</v>
      </c>
      <c r="AN1509">
        <v>4.875</v>
      </c>
      <c r="AO1509" t="s">
        <v>11991</v>
      </c>
      <c r="AP1509">
        <v>1</v>
      </c>
      <c r="AQ1509">
        <v>3</v>
      </c>
      <c r="AR1509">
        <v>40.782919660597202</v>
      </c>
      <c r="AS1509">
        <v>2.8870525422405501E-2</v>
      </c>
      <c r="AT1509">
        <v>-0.48733129278433202</v>
      </c>
      <c r="AU1509">
        <v>-0.10513869923545301</v>
      </c>
      <c r="AV1509">
        <v>-1.78056287486163</v>
      </c>
    </row>
    <row r="1510" spans="1:48" x14ac:dyDescent="0.25">
      <c r="A1510" t="s">
        <v>15479</v>
      </c>
      <c r="B1510" s="6">
        <v>44664</v>
      </c>
      <c r="C1510" t="s">
        <v>15480</v>
      </c>
      <c r="D1510" t="s">
        <v>373</v>
      </c>
      <c r="E1510">
        <v>243628825.80000001</v>
      </c>
      <c r="F1510">
        <v>241432782.40000001</v>
      </c>
      <c r="G1510">
        <v>8.9458700716637807E-2</v>
      </c>
      <c r="H1510">
        <v>2.8611110000000002</v>
      </c>
      <c r="I1510">
        <v>2.5450529999999998</v>
      </c>
      <c r="J1510">
        <v>7.2256999999999998</v>
      </c>
      <c r="K1510">
        <v>7.2256999999999998</v>
      </c>
      <c r="L1510">
        <v>469.15329999999898</v>
      </c>
      <c r="M1510">
        <v>470</v>
      </c>
      <c r="N1510">
        <v>2.528546</v>
      </c>
      <c r="O1510">
        <v>0.108700000000006</v>
      </c>
      <c r="P1510">
        <v>-4.5528967754770999E-2</v>
      </c>
      <c r="Q1510">
        <v>-1.0148004817151901</v>
      </c>
      <c r="R1510">
        <v>98.143749999999997</v>
      </c>
      <c r="S1510">
        <v>99.095749999999995</v>
      </c>
      <c r="T1510">
        <v>98.143749999999997</v>
      </c>
      <c r="U1510">
        <v>99.095749999999995</v>
      </c>
      <c r="V1510" t="s">
        <v>11987</v>
      </c>
      <c r="W1510" t="s">
        <v>9858</v>
      </c>
      <c r="X1510" t="s">
        <v>3004</v>
      </c>
      <c r="Y1510" t="s">
        <v>12097</v>
      </c>
      <c r="Z1510" t="s">
        <v>11859</v>
      </c>
      <c r="AA1510" t="s">
        <v>11839</v>
      </c>
      <c r="AB1510" t="s">
        <v>11815</v>
      </c>
      <c r="AC1510">
        <v>99.098611000000005</v>
      </c>
      <c r="AD1510">
        <v>0.95486099999999996</v>
      </c>
      <c r="AE1510" s="6">
        <v>43524</v>
      </c>
      <c r="AF1510" s="6">
        <v>45716</v>
      </c>
      <c r="AG1510" t="s">
        <v>3007</v>
      </c>
      <c r="AH1510">
        <v>2.8611110000000002</v>
      </c>
      <c r="AI1510">
        <v>2.5450529146598702</v>
      </c>
      <c r="AJ1510">
        <v>8.0728329999999993</v>
      </c>
      <c r="AK1510">
        <v>7.2256997622530204</v>
      </c>
      <c r="AL1510">
        <v>470</v>
      </c>
      <c r="AM1510">
        <v>454</v>
      </c>
      <c r="AN1510">
        <v>6.875</v>
      </c>
      <c r="AO1510" t="s">
        <v>11991</v>
      </c>
      <c r="AP1510">
        <v>1</v>
      </c>
      <c r="AQ1510">
        <v>3</v>
      </c>
      <c r="AR1510">
        <v>40.782919660597202</v>
      </c>
      <c r="AS1510">
        <v>2.8870525422405501E-2</v>
      </c>
      <c r="AT1510">
        <v>-0.48733129278433202</v>
      </c>
      <c r="AU1510">
        <v>-0.10513869923545301</v>
      </c>
      <c r="AV1510">
        <v>-1.78056287486163</v>
      </c>
    </row>
    <row r="1511" spans="1:48" x14ac:dyDescent="0.25">
      <c r="A1511" t="s">
        <v>15481</v>
      </c>
      <c r="B1511" s="6">
        <v>44664</v>
      </c>
      <c r="C1511" t="s">
        <v>15482</v>
      </c>
      <c r="D1511" t="s">
        <v>373</v>
      </c>
      <c r="E1511">
        <v>162419217.19999999</v>
      </c>
      <c r="F1511">
        <v>154305024.30000001</v>
      </c>
      <c r="G1511">
        <v>5.7175031730003899E-2</v>
      </c>
      <c r="H1511">
        <v>3.4916670000000001</v>
      </c>
      <c r="I1511">
        <v>3.1108850000000001</v>
      </c>
      <c r="J1511">
        <v>7.049175</v>
      </c>
      <c r="K1511">
        <v>7.049175</v>
      </c>
      <c r="L1511">
        <v>446.35250000000002</v>
      </c>
      <c r="M1511">
        <v>446</v>
      </c>
      <c r="N1511">
        <v>3.0937939999999999</v>
      </c>
      <c r="O1511">
        <v>-0.156500000000003</v>
      </c>
      <c r="P1511">
        <v>0.134273397843442</v>
      </c>
      <c r="Q1511">
        <v>-2.2409654500196199</v>
      </c>
      <c r="R1511">
        <v>94.956249999999997</v>
      </c>
      <c r="S1511">
        <v>96.039249999999996</v>
      </c>
      <c r="T1511">
        <v>94.956249999999997</v>
      </c>
      <c r="U1511">
        <v>96.039249999999996</v>
      </c>
      <c r="V1511" t="s">
        <v>11987</v>
      </c>
      <c r="W1511" t="s">
        <v>9455</v>
      </c>
      <c r="X1511" t="s">
        <v>3004</v>
      </c>
      <c r="Y1511" t="s">
        <v>12097</v>
      </c>
      <c r="Z1511" t="s">
        <v>11859</v>
      </c>
      <c r="AA1511" t="s">
        <v>283</v>
      </c>
      <c r="AB1511" t="s">
        <v>11815</v>
      </c>
      <c r="AC1511">
        <v>95.004166999999995</v>
      </c>
      <c r="AD1511">
        <v>4.7917000000000001E-2</v>
      </c>
      <c r="AE1511" s="6">
        <v>42292</v>
      </c>
      <c r="AF1511" s="6">
        <v>45945</v>
      </c>
      <c r="AG1511" t="s">
        <v>2364</v>
      </c>
      <c r="AH1511">
        <v>3.4916670000000001</v>
      </c>
      <c r="AI1511">
        <v>3.1108852661722501</v>
      </c>
      <c r="AJ1511">
        <v>11.775411</v>
      </c>
      <c r="AK1511">
        <v>7.0491752263147198</v>
      </c>
      <c r="AL1511">
        <v>446</v>
      </c>
      <c r="AM1511">
        <v>435</v>
      </c>
      <c r="AN1511">
        <v>5.75</v>
      </c>
      <c r="AO1511" t="s">
        <v>11991</v>
      </c>
      <c r="AP1511">
        <v>1</v>
      </c>
      <c r="AQ1511">
        <v>4</v>
      </c>
      <c r="AR1511">
        <v>24.8338170778541</v>
      </c>
      <c r="AS1511">
        <v>0.19451064951345301</v>
      </c>
      <c r="AT1511">
        <v>2.6444429867276402</v>
      </c>
      <c r="AU1511">
        <v>1.62222851864151</v>
      </c>
      <c r="AV1511">
        <v>-0.16926885805945299</v>
      </c>
    </row>
    <row r="1512" spans="1:48" x14ac:dyDescent="0.25">
      <c r="A1512" t="s">
        <v>15483</v>
      </c>
      <c r="B1512" s="6">
        <v>44664</v>
      </c>
      <c r="C1512" t="s">
        <v>15484</v>
      </c>
      <c r="D1512" t="s">
        <v>373</v>
      </c>
      <c r="E1512">
        <v>162419217.19999999</v>
      </c>
      <c r="F1512">
        <v>146766516.69999999</v>
      </c>
      <c r="G1512">
        <v>5.43817693739823E-2</v>
      </c>
      <c r="H1512">
        <v>5.980556</v>
      </c>
      <c r="I1512">
        <v>4.9145589999999997</v>
      </c>
      <c r="J1512">
        <v>7.6501070000000002</v>
      </c>
      <c r="K1512">
        <v>7.6501070000000002</v>
      </c>
      <c r="L1512">
        <v>497.51220000000001</v>
      </c>
      <c r="M1512">
        <v>498</v>
      </c>
      <c r="N1512">
        <v>4.8923560000000004</v>
      </c>
      <c r="O1512">
        <v>7.1400000000010302E-2</v>
      </c>
      <c r="P1512">
        <v>-4.37245916677153E-2</v>
      </c>
      <c r="Q1512">
        <v>-3.6769827613441599</v>
      </c>
      <c r="R1512">
        <v>90.25</v>
      </c>
      <c r="S1512">
        <v>91.25</v>
      </c>
      <c r="T1512">
        <v>90.25</v>
      </c>
      <c r="U1512">
        <v>91.25</v>
      </c>
      <c r="V1512" t="s">
        <v>11987</v>
      </c>
      <c r="W1512" t="s">
        <v>9460</v>
      </c>
      <c r="X1512" t="s">
        <v>3004</v>
      </c>
      <c r="Y1512" t="s">
        <v>12097</v>
      </c>
      <c r="Z1512" t="s">
        <v>11859</v>
      </c>
      <c r="AA1512" t="s">
        <v>11839</v>
      </c>
      <c r="AB1512" t="s">
        <v>11815</v>
      </c>
      <c r="AC1512">
        <v>90.362778000000006</v>
      </c>
      <c r="AD1512">
        <v>0.112778</v>
      </c>
      <c r="AE1512" s="6">
        <v>43201</v>
      </c>
      <c r="AF1512" s="6">
        <v>46854</v>
      </c>
      <c r="AG1512" t="s">
        <v>2364</v>
      </c>
      <c r="AH1512">
        <v>5.980556</v>
      </c>
      <c r="AI1512">
        <v>4.9145587617084301</v>
      </c>
      <c r="AJ1512">
        <v>29.094995999999998</v>
      </c>
      <c r="AK1512">
        <v>7.6501074498963701</v>
      </c>
      <c r="AL1512">
        <v>498</v>
      </c>
      <c r="AM1512">
        <v>495</v>
      </c>
      <c r="AN1512">
        <v>5.8</v>
      </c>
      <c r="AO1512" t="s">
        <v>11991</v>
      </c>
      <c r="AP1512">
        <v>1</v>
      </c>
      <c r="AQ1512">
        <v>4</v>
      </c>
      <c r="AR1512">
        <v>24.8338170778541</v>
      </c>
      <c r="AS1512">
        <v>0.19451064951345301</v>
      </c>
      <c r="AT1512">
        <v>2.6444429867276402</v>
      </c>
      <c r="AU1512">
        <v>1.62222851864151</v>
      </c>
      <c r="AV1512">
        <v>-0.16926885805945299</v>
      </c>
    </row>
    <row r="1513" spans="1:48" x14ac:dyDescent="0.25">
      <c r="A1513" t="s">
        <v>15485</v>
      </c>
      <c r="B1513" s="6">
        <v>44664</v>
      </c>
      <c r="C1513" t="s">
        <v>15486</v>
      </c>
      <c r="D1513" t="s">
        <v>212</v>
      </c>
      <c r="E1513">
        <v>227386904</v>
      </c>
      <c r="F1513">
        <v>230554530.90000001</v>
      </c>
      <c r="G1513">
        <v>8.5427954636426495E-2</v>
      </c>
      <c r="H1513">
        <v>0.74444399999999999</v>
      </c>
      <c r="I1513">
        <v>0.72556100000000001</v>
      </c>
      <c r="J1513">
        <v>4.1678709999999999</v>
      </c>
      <c r="K1513">
        <v>4.1678709999999999</v>
      </c>
      <c r="L1513">
        <v>276.25599999999997</v>
      </c>
      <c r="M1513">
        <v>266</v>
      </c>
      <c r="N1513">
        <v>0.716198</v>
      </c>
      <c r="O1513">
        <v>0.18389999999999199</v>
      </c>
      <c r="P1513">
        <v>0.11862958719455099</v>
      </c>
      <c r="Q1513">
        <v>3.3039172046548999</v>
      </c>
      <c r="R1513">
        <v>99.987499999999997</v>
      </c>
      <c r="S1513">
        <v>100.95950000000001</v>
      </c>
      <c r="T1513">
        <v>99.987499999999997</v>
      </c>
      <c r="U1513">
        <v>100.95950000000001</v>
      </c>
      <c r="V1513" t="s">
        <v>11987</v>
      </c>
      <c r="W1513" t="s">
        <v>9761</v>
      </c>
      <c r="X1513" t="s">
        <v>3004</v>
      </c>
      <c r="Y1513" t="s">
        <v>12097</v>
      </c>
      <c r="Z1513" t="s">
        <v>11839</v>
      </c>
      <c r="AA1513" t="s">
        <v>367</v>
      </c>
      <c r="AB1513" t="s">
        <v>11815</v>
      </c>
      <c r="AC1513">
        <v>101.393056</v>
      </c>
      <c r="AD1513">
        <v>1.405556</v>
      </c>
      <c r="AE1513" s="6">
        <v>43116</v>
      </c>
      <c r="AF1513" s="6">
        <v>44942</v>
      </c>
      <c r="AG1513" t="s">
        <v>2985</v>
      </c>
      <c r="AH1513">
        <v>0.74444399999999999</v>
      </c>
      <c r="AI1513">
        <v>0.72556116767434697</v>
      </c>
      <c r="AJ1513">
        <v>1.1261589999999999</v>
      </c>
      <c r="AK1513">
        <v>4.1678711586396204</v>
      </c>
      <c r="AL1513">
        <v>266</v>
      </c>
      <c r="AM1513">
        <v>233</v>
      </c>
      <c r="AN1513">
        <v>5.5</v>
      </c>
      <c r="AO1513" t="s">
        <v>11991</v>
      </c>
      <c r="AP1513">
        <v>1</v>
      </c>
      <c r="AQ1513">
        <v>2</v>
      </c>
      <c r="AR1513">
        <v>63.381595425095597</v>
      </c>
      <c r="AS1513">
        <v>2.44454467038153E-2</v>
      </c>
      <c r="AT1513">
        <v>-0.23444357978406999</v>
      </c>
      <c r="AU1513">
        <v>-1.41928615724822E-2</v>
      </c>
      <c r="AV1513">
        <v>-3.6724432008935599</v>
      </c>
    </row>
    <row r="1514" spans="1:48" x14ac:dyDescent="0.25">
      <c r="A1514" t="s">
        <v>15487</v>
      </c>
      <c r="B1514" s="6">
        <v>44664</v>
      </c>
      <c r="C1514" t="s">
        <v>15488</v>
      </c>
      <c r="D1514" t="s">
        <v>212</v>
      </c>
      <c r="E1514">
        <v>227386904</v>
      </c>
      <c r="F1514">
        <v>213252597.69999999</v>
      </c>
      <c r="G1514">
        <v>7.9017025481561101E-2</v>
      </c>
      <c r="H1514">
        <v>3.7388889999999999</v>
      </c>
      <c r="I1514">
        <v>3.2328160000000001</v>
      </c>
      <c r="J1514">
        <v>7.994656</v>
      </c>
      <c r="K1514">
        <v>7.994656</v>
      </c>
      <c r="L1514">
        <v>539.8623</v>
      </c>
      <c r="M1514">
        <v>540</v>
      </c>
      <c r="N1514">
        <v>3.213565</v>
      </c>
      <c r="O1514">
        <v>6.9699999999994697E-2</v>
      </c>
      <c r="P1514">
        <v>-1.8539246134798</v>
      </c>
      <c r="Q1514">
        <v>2.6476635959255201</v>
      </c>
      <c r="R1514">
        <v>92.25</v>
      </c>
      <c r="S1514">
        <v>93.25</v>
      </c>
      <c r="T1514">
        <v>92.25</v>
      </c>
      <c r="U1514">
        <v>93.25</v>
      </c>
      <c r="V1514" t="s">
        <v>11987</v>
      </c>
      <c r="W1514" t="s">
        <v>9771</v>
      </c>
      <c r="X1514" t="s">
        <v>3004</v>
      </c>
      <c r="Y1514" t="s">
        <v>12097</v>
      </c>
      <c r="Z1514" t="s">
        <v>11839</v>
      </c>
      <c r="AA1514" t="s">
        <v>367</v>
      </c>
      <c r="AB1514" t="s">
        <v>11815</v>
      </c>
      <c r="AC1514">
        <v>93.784028000000006</v>
      </c>
      <c r="AD1514">
        <v>1.5340279999999999</v>
      </c>
      <c r="AE1514" s="6">
        <v>44210</v>
      </c>
      <c r="AF1514" s="6">
        <v>46036</v>
      </c>
      <c r="AG1514" t="s">
        <v>2985</v>
      </c>
      <c r="AH1514">
        <v>3.7388889999999999</v>
      </c>
      <c r="AI1514">
        <v>3.2328156707557101</v>
      </c>
      <c r="AJ1514">
        <v>12.885629</v>
      </c>
      <c r="AK1514">
        <v>7.9946562131872501</v>
      </c>
      <c r="AL1514">
        <v>540</v>
      </c>
      <c r="AM1514">
        <v>529</v>
      </c>
      <c r="AN1514">
        <v>5.875</v>
      </c>
      <c r="AO1514" t="s">
        <v>11991</v>
      </c>
      <c r="AP1514">
        <v>1</v>
      </c>
      <c r="AQ1514">
        <v>2</v>
      </c>
      <c r="AR1514">
        <v>63.381595425095597</v>
      </c>
      <c r="AS1514">
        <v>2.44454467038153E-2</v>
      </c>
      <c r="AT1514">
        <v>-0.23444357978406999</v>
      </c>
      <c r="AU1514">
        <v>-1.41928615724822E-2</v>
      </c>
      <c r="AV1514">
        <v>-3.6724432008935599</v>
      </c>
    </row>
    <row r="1515" spans="1:48" x14ac:dyDescent="0.25">
      <c r="A1515" t="s">
        <v>15489</v>
      </c>
      <c r="B1515" s="6">
        <v>44664</v>
      </c>
      <c r="C1515" t="s">
        <v>15490</v>
      </c>
      <c r="D1515" t="s">
        <v>212</v>
      </c>
      <c r="E1515">
        <v>259870748</v>
      </c>
      <c r="F1515">
        <v>253530985.40000001</v>
      </c>
      <c r="G1515">
        <v>9.3941478552121496E-2</v>
      </c>
      <c r="H1515">
        <v>2.7638889999999998</v>
      </c>
      <c r="I1515">
        <v>2.475511</v>
      </c>
      <c r="J1515">
        <v>7.1411949999999997</v>
      </c>
      <c r="K1515">
        <v>7.1411949999999997</v>
      </c>
      <c r="L1515">
        <v>462.8612</v>
      </c>
      <c r="M1515">
        <v>462</v>
      </c>
      <c r="N1515">
        <v>2.4608020000000002</v>
      </c>
      <c r="O1515">
        <v>-9.1699999999994494E-2</v>
      </c>
      <c r="P1515">
        <v>0.78989297779865597</v>
      </c>
      <c r="Q1515">
        <v>3.8811184709497999</v>
      </c>
      <c r="R1515">
        <v>96.143749999999997</v>
      </c>
      <c r="S1515">
        <v>97.169749999999993</v>
      </c>
      <c r="T1515">
        <v>96.143749999999997</v>
      </c>
      <c r="U1515">
        <v>97.169749999999993</v>
      </c>
      <c r="V1515" t="s">
        <v>11987</v>
      </c>
      <c r="W1515" t="s">
        <v>9766</v>
      </c>
      <c r="X1515" t="s">
        <v>3004</v>
      </c>
      <c r="Y1515" t="s">
        <v>12097</v>
      </c>
      <c r="Z1515" t="s">
        <v>11839</v>
      </c>
      <c r="AA1515" t="s">
        <v>367</v>
      </c>
      <c r="AB1515" t="s">
        <v>11815</v>
      </c>
      <c r="AC1515">
        <v>97.560417000000001</v>
      </c>
      <c r="AD1515">
        <v>1.4166669999999999</v>
      </c>
      <c r="AE1515" s="6">
        <v>43853</v>
      </c>
      <c r="AF1515" s="6">
        <v>45680</v>
      </c>
      <c r="AG1515" t="s">
        <v>2985</v>
      </c>
      <c r="AH1515">
        <v>2.7638889999999998</v>
      </c>
      <c r="AI1515">
        <v>2.4755105290714901</v>
      </c>
      <c r="AJ1515">
        <v>7.6341749999999999</v>
      </c>
      <c r="AK1515">
        <v>7.1411948024685898</v>
      </c>
      <c r="AL1515">
        <v>462</v>
      </c>
      <c r="AM1515">
        <v>446</v>
      </c>
      <c r="AN1515">
        <v>6</v>
      </c>
      <c r="AO1515" t="s">
        <v>11991</v>
      </c>
      <c r="AP1515">
        <v>1</v>
      </c>
      <c r="AQ1515">
        <v>2</v>
      </c>
      <c r="AR1515">
        <v>63.381595425095597</v>
      </c>
      <c r="AS1515">
        <v>2.44454467038153E-2</v>
      </c>
      <c r="AT1515">
        <v>-0.23444357978406999</v>
      </c>
      <c r="AU1515">
        <v>-1.41928615724822E-2</v>
      </c>
      <c r="AV1515">
        <v>-3.6724432008935599</v>
      </c>
    </row>
    <row r="1516" spans="1:48" x14ac:dyDescent="0.25">
      <c r="A1516" t="s">
        <v>15491</v>
      </c>
      <c r="B1516" s="6">
        <v>44664</v>
      </c>
      <c r="C1516" t="s">
        <v>15492</v>
      </c>
      <c r="D1516" t="s">
        <v>280</v>
      </c>
      <c r="E1516">
        <v>316717473.60000002</v>
      </c>
      <c r="F1516">
        <v>286568608.39999998</v>
      </c>
      <c r="G1516">
        <v>0.10618299271534901</v>
      </c>
      <c r="H1516">
        <v>3.5333329999999998</v>
      </c>
      <c r="I1516">
        <v>2.907613</v>
      </c>
      <c r="J1516">
        <v>11.117214000000001</v>
      </c>
      <c r="K1516">
        <v>11.117214000000001</v>
      </c>
      <c r="L1516">
        <v>852.98140000000001</v>
      </c>
      <c r="M1516">
        <v>854</v>
      </c>
      <c r="N1516">
        <v>2.8919600000000001</v>
      </c>
      <c r="O1516">
        <v>0.224000000000001</v>
      </c>
      <c r="P1516">
        <v>-0.115608036141434</v>
      </c>
      <c r="Q1516">
        <v>-5.2909362561209301</v>
      </c>
      <c r="R1516">
        <v>87.237499999999997</v>
      </c>
      <c r="S1516">
        <v>88.085499999999996</v>
      </c>
      <c r="T1516">
        <v>87.237499999999997</v>
      </c>
      <c r="U1516">
        <v>88.085499999999996</v>
      </c>
      <c r="V1516" t="s">
        <v>11987</v>
      </c>
      <c r="W1516" t="s">
        <v>9898</v>
      </c>
      <c r="X1516" t="s">
        <v>3004</v>
      </c>
      <c r="Y1516" t="s">
        <v>12097</v>
      </c>
      <c r="Z1516" t="s">
        <v>11815</v>
      </c>
      <c r="AA1516" t="s">
        <v>11839</v>
      </c>
      <c r="AB1516" t="s">
        <v>11815</v>
      </c>
      <c r="AC1516">
        <v>90.480833000000004</v>
      </c>
      <c r="AD1516">
        <v>3.2433329999999998</v>
      </c>
      <c r="AE1516" s="6">
        <v>44134</v>
      </c>
      <c r="AF1516" s="6">
        <v>45960</v>
      </c>
      <c r="AG1516" t="s">
        <v>3249</v>
      </c>
      <c r="AH1516">
        <v>3.5333329999999998</v>
      </c>
      <c r="AI1516">
        <v>2.9076134939323501</v>
      </c>
      <c r="AJ1516">
        <v>10.818697999999999</v>
      </c>
      <c r="AK1516">
        <v>11.1172135527677</v>
      </c>
      <c r="AL1516">
        <v>854</v>
      </c>
      <c r="AM1516">
        <v>842</v>
      </c>
      <c r="AN1516">
        <v>6.95</v>
      </c>
      <c r="AO1516" t="s">
        <v>11991</v>
      </c>
      <c r="AP1516">
        <v>1</v>
      </c>
      <c r="AQ1516">
        <v>3</v>
      </c>
      <c r="AR1516">
        <v>53.316536152454503</v>
      </c>
      <c r="AS1516">
        <v>-9.5907076849464007E-2</v>
      </c>
      <c r="AT1516">
        <v>-0.61486647336813804</v>
      </c>
      <c r="AU1516">
        <v>-0.29907971339346701</v>
      </c>
      <c r="AV1516">
        <v>-5.9188912015252404</v>
      </c>
    </row>
    <row r="1517" spans="1:48" x14ac:dyDescent="0.25">
      <c r="A1517" t="s">
        <v>18686</v>
      </c>
      <c r="B1517" s="6">
        <v>44664</v>
      </c>
      <c r="C1517" t="s">
        <v>18687</v>
      </c>
      <c r="D1517" t="s">
        <v>212</v>
      </c>
      <c r="E1517">
        <v>243628825.80000001</v>
      </c>
      <c r="F1517">
        <v>219289628.80000001</v>
      </c>
      <c r="G1517">
        <v>8.1253941914339906E-2</v>
      </c>
      <c r="H1517">
        <v>4.4527780000000003</v>
      </c>
      <c r="I1517">
        <v>3.8364720000000001</v>
      </c>
      <c r="J1517">
        <v>8.0094130000000003</v>
      </c>
      <c r="K1517">
        <v>8.0094130000000003</v>
      </c>
      <c r="L1517">
        <v>538.33960000000002</v>
      </c>
      <c r="M1517">
        <v>539</v>
      </c>
      <c r="N1517">
        <v>3.8167360000000001</v>
      </c>
      <c r="O1517">
        <v>6.7900000000009605E-2</v>
      </c>
      <c r="P1517">
        <v>-0.86579956871404296</v>
      </c>
      <c r="Q1517">
        <v>2.9867382996399701</v>
      </c>
      <c r="R1517">
        <v>89.75</v>
      </c>
      <c r="S1517">
        <v>90.75</v>
      </c>
      <c r="T1517">
        <v>89.75</v>
      </c>
      <c r="U1517">
        <v>90.75</v>
      </c>
      <c r="V1517" t="s">
        <v>11987</v>
      </c>
      <c r="W1517" t="s">
        <v>18490</v>
      </c>
      <c r="X1517" t="s">
        <v>3004</v>
      </c>
      <c r="Y1517" t="s">
        <v>12097</v>
      </c>
      <c r="Z1517" t="s">
        <v>11839</v>
      </c>
      <c r="AA1517" t="s">
        <v>11839</v>
      </c>
      <c r="AB1517" t="s">
        <v>11815</v>
      </c>
      <c r="AC1517">
        <v>90.009721999999996</v>
      </c>
      <c r="AD1517">
        <v>0.25972200000000001</v>
      </c>
      <c r="AE1517" s="6">
        <v>44455</v>
      </c>
      <c r="AF1517" s="6">
        <v>46296</v>
      </c>
      <c r="AG1517" t="s">
        <v>3301</v>
      </c>
      <c r="AH1517">
        <v>4.4527780000000003</v>
      </c>
      <c r="AI1517">
        <v>3.83647230307314</v>
      </c>
      <c r="AJ1517">
        <v>17.711037999999999</v>
      </c>
      <c r="AK1517">
        <v>8.0094128638175501</v>
      </c>
      <c r="AL1517">
        <v>539</v>
      </c>
      <c r="AM1517">
        <v>531</v>
      </c>
      <c r="AN1517">
        <v>5.5</v>
      </c>
      <c r="AO1517" t="s">
        <v>11991</v>
      </c>
      <c r="AP1517">
        <v>1</v>
      </c>
      <c r="AQ1517">
        <v>3</v>
      </c>
      <c r="AR1517">
        <v>56.897833332231698</v>
      </c>
      <c r="AS1517">
        <v>6.0567814874090603E-2</v>
      </c>
      <c r="AT1517">
        <v>1.6880965788217599</v>
      </c>
      <c r="AU1517">
        <v>0.69263657684359003</v>
      </c>
      <c r="AV1517">
        <v>4.2565192815800703</v>
      </c>
    </row>
    <row r="1518" spans="1:48" x14ac:dyDescent="0.25">
      <c r="A1518" t="s">
        <v>15493</v>
      </c>
      <c r="B1518" s="6">
        <v>44664</v>
      </c>
      <c r="C1518" t="s">
        <v>15494</v>
      </c>
      <c r="D1518" t="s">
        <v>212</v>
      </c>
      <c r="E1518">
        <v>365443239</v>
      </c>
      <c r="F1518">
        <v>343821179.5</v>
      </c>
      <c r="G1518">
        <v>0.12739693298294699</v>
      </c>
      <c r="H1518">
        <v>2.7972220000000001</v>
      </c>
      <c r="I1518">
        <v>2.5244170000000001</v>
      </c>
      <c r="J1518">
        <v>7.6684570000000001</v>
      </c>
      <c r="K1518">
        <v>7.6684570000000001</v>
      </c>
      <c r="L1518">
        <v>514.84739999999999</v>
      </c>
      <c r="M1518">
        <v>514</v>
      </c>
      <c r="N1518">
        <v>2.5071620000000001</v>
      </c>
      <c r="O1518">
        <v>9.5299999999998095E-2</v>
      </c>
      <c r="P1518">
        <v>-0.54396798818727699</v>
      </c>
      <c r="Q1518">
        <v>2.8040788635387699</v>
      </c>
      <c r="R1518">
        <v>93.018749999999997</v>
      </c>
      <c r="S1518">
        <v>94.001750000000001</v>
      </c>
      <c r="T1518">
        <v>93.018749999999997</v>
      </c>
      <c r="U1518">
        <v>94.001750000000001</v>
      </c>
      <c r="V1518" t="s">
        <v>11987</v>
      </c>
      <c r="W1518" t="s">
        <v>9991</v>
      </c>
      <c r="X1518" t="s">
        <v>3004</v>
      </c>
      <c r="Y1518" t="s">
        <v>12097</v>
      </c>
      <c r="Z1518" t="s">
        <v>11839</v>
      </c>
      <c r="AA1518" t="s">
        <v>283</v>
      </c>
      <c r="AB1518" t="s">
        <v>11815</v>
      </c>
      <c r="AC1518">
        <v>94.083332999999996</v>
      </c>
      <c r="AD1518">
        <v>1.0645830000000001</v>
      </c>
      <c r="AE1518" s="6">
        <v>43866</v>
      </c>
      <c r="AF1518" s="6">
        <v>45693</v>
      </c>
      <c r="AG1518" t="s">
        <v>3301</v>
      </c>
      <c r="AH1518">
        <v>2.7972220000000001</v>
      </c>
      <c r="AI1518">
        <v>2.5244166680842999</v>
      </c>
      <c r="AJ1518">
        <v>7.8729979999999999</v>
      </c>
      <c r="AK1518">
        <v>7.6684567461449902</v>
      </c>
      <c r="AL1518">
        <v>514</v>
      </c>
      <c r="AM1518">
        <v>498</v>
      </c>
      <c r="AN1518">
        <v>5.25</v>
      </c>
      <c r="AO1518" t="s">
        <v>11991</v>
      </c>
      <c r="AP1518">
        <v>1</v>
      </c>
      <c r="AQ1518">
        <v>3</v>
      </c>
      <c r="AR1518">
        <v>56.897833332231698</v>
      </c>
      <c r="AS1518">
        <v>6.0567814874090603E-2</v>
      </c>
      <c r="AT1518">
        <v>1.6880965788217599</v>
      </c>
      <c r="AU1518">
        <v>0.69263657684359003</v>
      </c>
      <c r="AV1518">
        <v>4.2565192815800703</v>
      </c>
    </row>
    <row r="1519" spans="1:48" x14ac:dyDescent="0.25">
      <c r="A1519" t="s">
        <v>15495</v>
      </c>
      <c r="B1519" s="6">
        <v>44664</v>
      </c>
      <c r="C1519" t="s">
        <v>15496</v>
      </c>
      <c r="D1519" t="s">
        <v>212</v>
      </c>
      <c r="E1519">
        <v>316717473.60000002</v>
      </c>
      <c r="F1519">
        <v>321019551.60000002</v>
      </c>
      <c r="G1519">
        <v>0.11894818800550699</v>
      </c>
      <c r="H1519">
        <v>0.78333299999999995</v>
      </c>
      <c r="I1519">
        <v>0.76158499999999996</v>
      </c>
      <c r="J1519">
        <v>4.3989960000000004</v>
      </c>
      <c r="K1519">
        <v>4.3989960000000004</v>
      </c>
      <c r="L1519">
        <v>295.38630000000001</v>
      </c>
      <c r="M1519">
        <v>286</v>
      </c>
      <c r="N1519">
        <v>0.75286299999999995</v>
      </c>
      <c r="O1519">
        <v>0.186700000000006</v>
      </c>
      <c r="P1519">
        <v>0.1282854759449</v>
      </c>
      <c r="Q1519">
        <v>3.2142697644449401</v>
      </c>
      <c r="R1519">
        <v>100.1125</v>
      </c>
      <c r="S1519">
        <v>101.0215</v>
      </c>
      <c r="T1519">
        <v>100.1125</v>
      </c>
      <c r="U1519">
        <v>101.0215</v>
      </c>
      <c r="V1519" t="s">
        <v>11987</v>
      </c>
      <c r="W1519" t="s">
        <v>9982</v>
      </c>
      <c r="X1519" t="s">
        <v>3004</v>
      </c>
      <c r="Y1519" t="s">
        <v>12097</v>
      </c>
      <c r="Z1519" t="s">
        <v>11839</v>
      </c>
      <c r="AA1519" t="s">
        <v>283</v>
      </c>
      <c r="AB1519" t="s">
        <v>11815</v>
      </c>
      <c r="AC1519">
        <v>101.358333</v>
      </c>
      <c r="AD1519">
        <v>1.245833</v>
      </c>
      <c r="AE1519" s="6">
        <v>43130</v>
      </c>
      <c r="AF1519" s="6">
        <v>44956</v>
      </c>
      <c r="AG1519" t="s">
        <v>3301</v>
      </c>
      <c r="AH1519">
        <v>0.78333299999999995</v>
      </c>
      <c r="AI1519">
        <v>0.76158502867332201</v>
      </c>
      <c r="AJ1519">
        <v>1.2333289999999999</v>
      </c>
      <c r="AK1519">
        <v>4.3989964475513998</v>
      </c>
      <c r="AL1519">
        <v>286</v>
      </c>
      <c r="AM1519">
        <v>252</v>
      </c>
      <c r="AN1519">
        <v>5.75</v>
      </c>
      <c r="AO1519" t="s">
        <v>11991</v>
      </c>
      <c r="AP1519">
        <v>1</v>
      </c>
      <c r="AQ1519">
        <v>3</v>
      </c>
      <c r="AR1519">
        <v>56.897833332231698</v>
      </c>
      <c r="AS1519">
        <v>6.0567814874090603E-2</v>
      </c>
      <c r="AT1519">
        <v>1.6880965788217599</v>
      </c>
      <c r="AU1519">
        <v>0.69263657684359003</v>
      </c>
      <c r="AV1519">
        <v>4.2565192815800703</v>
      </c>
    </row>
    <row r="1520" spans="1:48" x14ac:dyDescent="0.25">
      <c r="A1520" t="s">
        <v>15497</v>
      </c>
      <c r="B1520" s="6">
        <v>44664</v>
      </c>
      <c r="C1520" t="s">
        <v>15498</v>
      </c>
      <c r="D1520" t="s">
        <v>212</v>
      </c>
      <c r="E1520">
        <v>365443239</v>
      </c>
      <c r="F1520">
        <v>350114927</v>
      </c>
      <c r="G1520">
        <v>0.12972897119967</v>
      </c>
      <c r="H1520">
        <v>3.7222219999999999</v>
      </c>
      <c r="I1520">
        <v>3.1835819999999999</v>
      </c>
      <c r="J1520">
        <v>8.0770300000000006</v>
      </c>
      <c r="K1520">
        <v>8.0770300000000006</v>
      </c>
      <c r="L1520">
        <v>548.16970000000003</v>
      </c>
      <c r="M1520">
        <v>548</v>
      </c>
      <c r="N1520">
        <v>3.1643919999999999</v>
      </c>
      <c r="O1520">
        <v>0.33749999999998997</v>
      </c>
      <c r="P1520">
        <v>-0.77389995990834104</v>
      </c>
      <c r="Q1520">
        <v>2.5239995052844102</v>
      </c>
      <c r="R1520">
        <v>94</v>
      </c>
      <c r="S1520">
        <v>95</v>
      </c>
      <c r="T1520">
        <v>94</v>
      </c>
      <c r="U1520">
        <v>95</v>
      </c>
      <c r="V1520" t="s">
        <v>11987</v>
      </c>
      <c r="W1520" t="s">
        <v>9995</v>
      </c>
      <c r="X1520" t="s">
        <v>3004</v>
      </c>
      <c r="Y1520" t="s">
        <v>12097</v>
      </c>
      <c r="Z1520" t="s">
        <v>11839</v>
      </c>
      <c r="AA1520" t="s">
        <v>283</v>
      </c>
      <c r="AB1520" t="s">
        <v>11815</v>
      </c>
      <c r="AC1520">
        <v>95.805555999999996</v>
      </c>
      <c r="AD1520">
        <v>1.8055559999999999</v>
      </c>
      <c r="AE1520" s="6">
        <v>44173</v>
      </c>
      <c r="AF1520" s="6">
        <v>46030</v>
      </c>
      <c r="AG1520" t="s">
        <v>3301</v>
      </c>
      <c r="AH1520">
        <v>3.7222219999999999</v>
      </c>
      <c r="AI1520">
        <v>3.1835824355690301</v>
      </c>
      <c r="AJ1520">
        <v>12.598910999999999</v>
      </c>
      <c r="AK1520">
        <v>8.0770295810714092</v>
      </c>
      <c r="AL1520">
        <v>548</v>
      </c>
      <c r="AM1520">
        <v>538</v>
      </c>
      <c r="AN1520">
        <v>6.5</v>
      </c>
      <c r="AO1520" t="s">
        <v>11991</v>
      </c>
      <c r="AP1520">
        <v>1</v>
      </c>
      <c r="AQ1520">
        <v>3</v>
      </c>
      <c r="AR1520">
        <v>56.897833332231698</v>
      </c>
      <c r="AS1520">
        <v>6.0567814874090603E-2</v>
      </c>
      <c r="AT1520">
        <v>1.6880965788217599</v>
      </c>
      <c r="AU1520">
        <v>0.69263657684359003</v>
      </c>
      <c r="AV1520">
        <v>4.2565192815800703</v>
      </c>
    </row>
    <row r="1521" spans="1:48" x14ac:dyDescent="0.25">
      <c r="A1521" t="s">
        <v>15499</v>
      </c>
      <c r="B1521" s="6">
        <v>44664</v>
      </c>
      <c r="C1521" t="s">
        <v>15500</v>
      </c>
      <c r="D1521" t="s">
        <v>212</v>
      </c>
      <c r="E1521">
        <v>327629608.80000001</v>
      </c>
      <c r="F1521">
        <v>335786219.80000001</v>
      </c>
      <c r="G1521">
        <v>0.12441971902783699</v>
      </c>
      <c r="H1521">
        <v>0.536111</v>
      </c>
      <c r="I1521">
        <v>0.51994200000000002</v>
      </c>
      <c r="J1521">
        <v>4.5688170000000001</v>
      </c>
      <c r="K1521">
        <v>4.5688170000000001</v>
      </c>
      <c r="L1521">
        <v>337.68389999999999</v>
      </c>
      <c r="M1521">
        <v>332</v>
      </c>
      <c r="N1521">
        <v>0.50999300000000003</v>
      </c>
      <c r="O1521">
        <v>0.414399999999992</v>
      </c>
      <c r="P1521">
        <v>0.412303140045988</v>
      </c>
      <c r="Q1521">
        <v>2.90118894594417</v>
      </c>
      <c r="R1521">
        <v>99.706249999999997</v>
      </c>
      <c r="S1521">
        <v>100.74724999999999</v>
      </c>
      <c r="T1521">
        <v>99.706249999999997</v>
      </c>
      <c r="U1521">
        <v>100.74724999999999</v>
      </c>
      <c r="V1521" t="s">
        <v>11987</v>
      </c>
      <c r="W1521" t="s">
        <v>9978</v>
      </c>
      <c r="X1521" t="s">
        <v>3004</v>
      </c>
      <c r="Y1521" t="s">
        <v>12097</v>
      </c>
      <c r="Z1521" t="s">
        <v>11839</v>
      </c>
      <c r="AA1521" t="s">
        <v>301</v>
      </c>
      <c r="AB1521" t="s">
        <v>12045</v>
      </c>
      <c r="AC1521">
        <v>102.489583</v>
      </c>
      <c r="AD1521">
        <v>2.7833329999999998</v>
      </c>
      <c r="AE1521" s="6">
        <v>41214</v>
      </c>
      <c r="AF1521" s="6">
        <v>44866</v>
      </c>
      <c r="AG1521" t="s">
        <v>3301</v>
      </c>
      <c r="AH1521">
        <v>0.536111</v>
      </c>
      <c r="AI1521">
        <v>0.51994200979119198</v>
      </c>
      <c r="AJ1521">
        <v>0.57180500000000001</v>
      </c>
      <c r="AK1521">
        <v>4.5688173589004597</v>
      </c>
      <c r="AL1521">
        <v>332</v>
      </c>
      <c r="AM1521">
        <v>301</v>
      </c>
      <c r="AN1521">
        <v>6</v>
      </c>
      <c r="AO1521" t="s">
        <v>11991</v>
      </c>
      <c r="AP1521">
        <v>1</v>
      </c>
      <c r="AQ1521">
        <v>3</v>
      </c>
      <c r="AR1521">
        <v>56.897833332231698</v>
      </c>
      <c r="AS1521">
        <v>6.0567814874090603E-2</v>
      </c>
      <c r="AT1521">
        <v>1.6880965788217599</v>
      </c>
      <c r="AU1521">
        <v>0.69263657684359003</v>
      </c>
      <c r="AV1521">
        <v>4.2565192815800703</v>
      </c>
    </row>
    <row r="1522" spans="1:48" x14ac:dyDescent="0.25">
      <c r="A1522" t="s">
        <v>15501</v>
      </c>
      <c r="B1522" s="6">
        <v>44664</v>
      </c>
      <c r="C1522" t="s">
        <v>15502</v>
      </c>
      <c r="D1522" t="s">
        <v>212</v>
      </c>
      <c r="E1522">
        <v>292354591.19999999</v>
      </c>
      <c r="F1522">
        <v>297292135.69999999</v>
      </c>
      <c r="G1522">
        <v>0.110156408485599</v>
      </c>
      <c r="H1522">
        <v>1.9444440000000001</v>
      </c>
      <c r="I1522">
        <v>1.7755810000000001</v>
      </c>
      <c r="J1522">
        <v>6.9317219999999997</v>
      </c>
      <c r="K1522">
        <v>6.9317219999999997</v>
      </c>
      <c r="L1522">
        <v>462.62779999999901</v>
      </c>
      <c r="M1522">
        <v>464</v>
      </c>
      <c r="N1522">
        <v>1.7698210000000001</v>
      </c>
      <c r="O1522">
        <v>-6.4799999999998095E-2</v>
      </c>
      <c r="P1522">
        <v>-8.8699558818194899E-2</v>
      </c>
      <c r="Q1522">
        <v>3.4355586235685398</v>
      </c>
      <c r="R1522">
        <v>101.2375</v>
      </c>
      <c r="S1522">
        <v>102.12949999999999</v>
      </c>
      <c r="T1522">
        <v>101.2375</v>
      </c>
      <c r="U1522">
        <v>102.12949999999999</v>
      </c>
      <c r="V1522" t="s">
        <v>11987</v>
      </c>
      <c r="W1522" t="s">
        <v>9987</v>
      </c>
      <c r="X1522" t="s">
        <v>3004</v>
      </c>
      <c r="Y1522" t="s">
        <v>12097</v>
      </c>
      <c r="Z1522" t="s">
        <v>11839</v>
      </c>
      <c r="AA1522" t="s">
        <v>283</v>
      </c>
      <c r="AB1522" t="s">
        <v>11815</v>
      </c>
      <c r="AC1522">
        <v>101.688889</v>
      </c>
      <c r="AD1522">
        <v>0.45138899999999998</v>
      </c>
      <c r="AE1522" s="6">
        <v>43552</v>
      </c>
      <c r="AF1522" s="6">
        <v>45379</v>
      </c>
      <c r="AG1522" t="s">
        <v>3301</v>
      </c>
      <c r="AH1522">
        <v>1.9444440000000001</v>
      </c>
      <c r="AI1522">
        <v>1.7755811229701699</v>
      </c>
      <c r="AJ1522">
        <v>4.1947400000000004</v>
      </c>
      <c r="AK1522">
        <v>6.9317217522656804</v>
      </c>
      <c r="AL1522">
        <v>464</v>
      </c>
      <c r="AM1522">
        <v>436</v>
      </c>
      <c r="AN1522">
        <v>8.125</v>
      </c>
      <c r="AO1522" t="s">
        <v>11991</v>
      </c>
      <c r="AP1522">
        <v>1</v>
      </c>
      <c r="AQ1522">
        <v>3</v>
      </c>
      <c r="AR1522">
        <v>56.897833332231698</v>
      </c>
      <c r="AS1522">
        <v>6.0567814874090603E-2</v>
      </c>
      <c r="AT1522">
        <v>1.6880965788217599</v>
      </c>
      <c r="AU1522">
        <v>0.69263657684359003</v>
      </c>
      <c r="AV1522">
        <v>4.2565192815800703</v>
      </c>
    </row>
    <row r="1523" spans="1:48" x14ac:dyDescent="0.25">
      <c r="A1523" t="s">
        <v>15503</v>
      </c>
      <c r="B1523" s="6">
        <v>44664</v>
      </c>
      <c r="C1523" t="s">
        <v>15504</v>
      </c>
      <c r="D1523" t="s">
        <v>212</v>
      </c>
      <c r="E1523">
        <v>422289964.80000001</v>
      </c>
      <c r="F1523">
        <v>468781450.60000002</v>
      </c>
      <c r="G1523">
        <v>0.173698778936757</v>
      </c>
      <c r="H1523">
        <v>27.7</v>
      </c>
      <c r="I1523">
        <v>1.8793329999999999</v>
      </c>
      <c r="J1523">
        <v>12.709466000000001</v>
      </c>
      <c r="K1523">
        <v>12.709466000000001</v>
      </c>
      <c r="L1523">
        <v>987.07560000000001</v>
      </c>
      <c r="M1523">
        <v>993</v>
      </c>
      <c r="N1523">
        <v>7.210985</v>
      </c>
      <c r="O1523">
        <v>8.2599999999999299E-2</v>
      </c>
      <c r="P1523">
        <v>0.91665835545293695</v>
      </c>
      <c r="Q1523">
        <v>3.4035548558844799</v>
      </c>
      <c r="R1523">
        <v>107.425</v>
      </c>
      <c r="S1523">
        <v>108.747</v>
      </c>
      <c r="T1523">
        <v>107.425</v>
      </c>
      <c r="U1523">
        <v>108.747</v>
      </c>
      <c r="V1523" t="s">
        <v>11987</v>
      </c>
      <c r="W1523" t="s">
        <v>10168</v>
      </c>
      <c r="X1523" t="s">
        <v>3004</v>
      </c>
      <c r="Y1523" t="s">
        <v>12097</v>
      </c>
      <c r="Z1523" t="s">
        <v>11839</v>
      </c>
      <c r="AA1523" t="s">
        <v>301</v>
      </c>
      <c r="AB1523" t="s">
        <v>12045</v>
      </c>
      <c r="AC1523">
        <v>111.00937500000001</v>
      </c>
      <c r="AD1523">
        <v>3.5843750000000001</v>
      </c>
      <c r="AE1523" s="6">
        <v>43480</v>
      </c>
      <c r="AF1523" s="6">
        <v>54788</v>
      </c>
      <c r="AG1523" t="s">
        <v>3349</v>
      </c>
      <c r="AH1523">
        <v>1.7416670000000001</v>
      </c>
      <c r="AI1523">
        <v>1.50851231422099</v>
      </c>
      <c r="AJ1523">
        <v>3.489541</v>
      </c>
      <c r="AK1523">
        <v>8.3523902117343205</v>
      </c>
      <c r="AL1523">
        <v>617</v>
      </c>
      <c r="AM1523">
        <v>586</v>
      </c>
      <c r="AN1523">
        <v>13.875</v>
      </c>
      <c r="AO1523" t="s">
        <v>11991</v>
      </c>
      <c r="AP1523">
        <v>1</v>
      </c>
      <c r="AQ1523">
        <v>2</v>
      </c>
      <c r="AR1523">
        <v>61.829645866131003</v>
      </c>
      <c r="AS1523">
        <v>2.2925705382576201E-2</v>
      </c>
      <c r="AT1523">
        <v>-0.21392550253954501</v>
      </c>
      <c r="AU1523">
        <v>-2.7870533463840198E-2</v>
      </c>
      <c r="AV1523">
        <v>-3.3574667840056298</v>
      </c>
    </row>
    <row r="1524" spans="1:48" x14ac:dyDescent="0.25">
      <c r="A1524" t="s">
        <v>15505</v>
      </c>
      <c r="B1524" s="6">
        <v>44664</v>
      </c>
      <c r="C1524" t="s">
        <v>15506</v>
      </c>
      <c r="D1524" t="s">
        <v>212</v>
      </c>
      <c r="E1524">
        <v>649676868.79999995</v>
      </c>
      <c r="F1524">
        <v>661276310.10000002</v>
      </c>
      <c r="G1524">
        <v>0.24502438705143001</v>
      </c>
      <c r="H1524">
        <v>0.63333300000000003</v>
      </c>
      <c r="I1524">
        <v>0.61514199999999997</v>
      </c>
      <c r="J1524">
        <v>4.4085749999999999</v>
      </c>
      <c r="K1524">
        <v>4.4085749999999999</v>
      </c>
      <c r="L1524">
        <v>311.70419999999899</v>
      </c>
      <c r="M1524">
        <v>302</v>
      </c>
      <c r="N1524">
        <v>0.60663800000000001</v>
      </c>
      <c r="O1524">
        <v>0.12160000000001001</v>
      </c>
      <c r="P1524">
        <v>0.24141926328771199</v>
      </c>
      <c r="Q1524">
        <v>3.06441597379871</v>
      </c>
      <c r="R1524">
        <v>99.768749999999997</v>
      </c>
      <c r="S1524">
        <v>100.66849999999999</v>
      </c>
      <c r="T1524">
        <v>99.768749999999997</v>
      </c>
      <c r="U1524">
        <v>100.66849999999999</v>
      </c>
      <c r="V1524" t="s">
        <v>11987</v>
      </c>
      <c r="W1524" t="s">
        <v>10174</v>
      </c>
      <c r="X1524" t="s">
        <v>3004</v>
      </c>
      <c r="Y1524" t="s">
        <v>12097</v>
      </c>
      <c r="Z1524" t="s">
        <v>11839</v>
      </c>
      <c r="AA1524" t="s">
        <v>575</v>
      </c>
      <c r="AB1524" t="s">
        <v>12045</v>
      </c>
      <c r="AC1524">
        <v>101.785417</v>
      </c>
      <c r="AD1524">
        <v>2.016667</v>
      </c>
      <c r="AE1524" s="6">
        <v>41249</v>
      </c>
      <c r="AF1524" s="6">
        <v>44901</v>
      </c>
      <c r="AG1524" t="s">
        <v>3349</v>
      </c>
      <c r="AH1524">
        <v>0.63333300000000003</v>
      </c>
      <c r="AI1524">
        <v>0.615142401780573</v>
      </c>
      <c r="AJ1524">
        <v>0.81684699999999999</v>
      </c>
      <c r="AK1524">
        <v>4.4085746589972103</v>
      </c>
      <c r="AL1524">
        <v>302</v>
      </c>
      <c r="AM1524">
        <v>272</v>
      </c>
      <c r="AN1524">
        <v>5.5</v>
      </c>
      <c r="AO1524" t="s">
        <v>11991</v>
      </c>
      <c r="AP1524">
        <v>1</v>
      </c>
      <c r="AQ1524">
        <v>2</v>
      </c>
      <c r="AR1524">
        <v>61.829645866131003</v>
      </c>
      <c r="AS1524">
        <v>2.2925705382576201E-2</v>
      </c>
      <c r="AT1524">
        <v>-0.21392550253954501</v>
      </c>
      <c r="AU1524">
        <v>-2.7870533463840198E-2</v>
      </c>
      <c r="AV1524">
        <v>-3.3574667840056298</v>
      </c>
    </row>
    <row r="1525" spans="1:48" x14ac:dyDescent="0.25">
      <c r="A1525" t="s">
        <v>15507</v>
      </c>
      <c r="B1525" s="6">
        <v>44664</v>
      </c>
      <c r="C1525" t="s">
        <v>15508</v>
      </c>
      <c r="D1525" t="s">
        <v>212</v>
      </c>
      <c r="E1525">
        <v>324838434.39999998</v>
      </c>
      <c r="F1525">
        <v>323867979.60000002</v>
      </c>
      <c r="G1525">
        <v>0.120003623257305</v>
      </c>
      <c r="H1525">
        <v>2.1749999999999998</v>
      </c>
      <c r="I1525">
        <v>1.979932</v>
      </c>
      <c r="J1525">
        <v>6.5012720000000002</v>
      </c>
      <c r="K1525">
        <v>6.5012720000000002</v>
      </c>
      <c r="L1525">
        <v>411.94220000000001</v>
      </c>
      <c r="M1525">
        <v>411</v>
      </c>
      <c r="N1525">
        <v>1.97098</v>
      </c>
      <c r="O1525">
        <v>-0.153999999999998</v>
      </c>
      <c r="P1525">
        <v>4.0135182287204203E-2</v>
      </c>
      <c r="Q1525">
        <v>3.1716873014299098</v>
      </c>
      <c r="R1525">
        <v>97.8</v>
      </c>
      <c r="S1525">
        <v>98.688000000000002</v>
      </c>
      <c r="T1525">
        <v>97.8</v>
      </c>
      <c r="U1525">
        <v>98.688000000000002</v>
      </c>
      <c r="V1525" t="s">
        <v>11987</v>
      </c>
      <c r="W1525" t="s">
        <v>10182</v>
      </c>
      <c r="X1525" t="s">
        <v>3004</v>
      </c>
      <c r="Y1525" t="s">
        <v>12097</v>
      </c>
      <c r="Z1525" t="s">
        <v>11839</v>
      </c>
      <c r="AA1525" t="s">
        <v>283</v>
      </c>
      <c r="AB1525" t="s">
        <v>11815</v>
      </c>
      <c r="AC1525">
        <v>99.701250000000002</v>
      </c>
      <c r="AD1525">
        <v>1.9012500000000001</v>
      </c>
      <c r="AE1525" s="6">
        <v>42907</v>
      </c>
      <c r="AF1525" s="6">
        <v>45464</v>
      </c>
      <c r="AG1525" t="s">
        <v>3349</v>
      </c>
      <c r="AH1525">
        <v>2.1749999999999998</v>
      </c>
      <c r="AI1525">
        <v>1.97993212314893</v>
      </c>
      <c r="AJ1525">
        <v>5.029471</v>
      </c>
      <c r="AK1525">
        <v>6.50127242509362</v>
      </c>
      <c r="AL1525">
        <v>411</v>
      </c>
      <c r="AM1525">
        <v>388</v>
      </c>
      <c r="AN1525">
        <v>5.85</v>
      </c>
      <c r="AO1525" t="s">
        <v>11991</v>
      </c>
      <c r="AP1525">
        <v>1</v>
      </c>
      <c r="AQ1525">
        <v>2</v>
      </c>
      <c r="AR1525">
        <v>61.829645866131003</v>
      </c>
      <c r="AS1525">
        <v>2.2925705382576201E-2</v>
      </c>
      <c r="AT1525">
        <v>-0.21392550253954501</v>
      </c>
      <c r="AU1525">
        <v>-2.7870533463840198E-2</v>
      </c>
      <c r="AV1525">
        <v>-3.3574667840056298</v>
      </c>
    </row>
    <row r="1526" spans="1:48" x14ac:dyDescent="0.25">
      <c r="A1526" t="s">
        <v>15509</v>
      </c>
      <c r="B1526" s="6">
        <v>44664</v>
      </c>
      <c r="C1526" t="s">
        <v>15510</v>
      </c>
      <c r="D1526" t="s">
        <v>212</v>
      </c>
      <c r="E1526">
        <v>324838434.39999998</v>
      </c>
      <c r="F1526">
        <v>328995463.30000001</v>
      </c>
      <c r="G1526">
        <v>0.121903522799289</v>
      </c>
      <c r="H1526">
        <v>0.911111</v>
      </c>
      <c r="I1526">
        <v>0.88184499999999999</v>
      </c>
      <c r="J1526">
        <v>4.2780690000000003</v>
      </c>
      <c r="K1526">
        <v>4.2780690000000003</v>
      </c>
      <c r="L1526">
        <v>270.20909999999998</v>
      </c>
      <c r="M1526">
        <v>266</v>
      </c>
      <c r="N1526">
        <v>0.87763500000000005</v>
      </c>
      <c r="O1526">
        <v>0.19070000000001</v>
      </c>
      <c r="P1526">
        <v>0.110927509751412</v>
      </c>
      <c r="Q1526">
        <v>3.4042413392055999</v>
      </c>
      <c r="R1526">
        <v>100.7375</v>
      </c>
      <c r="S1526">
        <v>101.6065</v>
      </c>
      <c r="T1526">
        <v>100.7375</v>
      </c>
      <c r="U1526">
        <v>101.6065</v>
      </c>
      <c r="V1526" t="s">
        <v>11987</v>
      </c>
      <c r="W1526" t="s">
        <v>10178</v>
      </c>
      <c r="X1526" t="s">
        <v>3004</v>
      </c>
      <c r="Y1526" t="s">
        <v>12097</v>
      </c>
      <c r="Z1526" t="s">
        <v>11839</v>
      </c>
      <c r="AA1526" t="s">
        <v>283</v>
      </c>
      <c r="AB1526" t="s">
        <v>11815</v>
      </c>
      <c r="AC1526">
        <v>101.27972200000001</v>
      </c>
      <c r="AD1526">
        <v>0.54222199999999998</v>
      </c>
      <c r="AE1526" s="6">
        <v>43175</v>
      </c>
      <c r="AF1526" s="6">
        <v>45001</v>
      </c>
      <c r="AG1526" t="s">
        <v>3349</v>
      </c>
      <c r="AH1526">
        <v>0.911111</v>
      </c>
      <c r="AI1526">
        <v>0.88184545123783598</v>
      </c>
      <c r="AJ1526">
        <v>1.6081099999999999</v>
      </c>
      <c r="AK1526">
        <v>4.2780694743699996</v>
      </c>
      <c r="AL1526">
        <v>266</v>
      </c>
      <c r="AM1526">
        <v>228</v>
      </c>
      <c r="AN1526">
        <v>6.1</v>
      </c>
      <c r="AO1526" t="s">
        <v>11991</v>
      </c>
      <c r="AP1526">
        <v>1</v>
      </c>
      <c r="AQ1526">
        <v>2</v>
      </c>
      <c r="AR1526">
        <v>61.829645866131003</v>
      </c>
      <c r="AS1526">
        <v>2.2925705382576201E-2</v>
      </c>
      <c r="AT1526">
        <v>-0.21392550253954501</v>
      </c>
      <c r="AU1526">
        <v>-2.7870533463840198E-2</v>
      </c>
      <c r="AV1526">
        <v>-3.3574667840056298</v>
      </c>
    </row>
    <row r="1527" spans="1:48" x14ac:dyDescent="0.25">
      <c r="A1527" t="s">
        <v>15511</v>
      </c>
      <c r="B1527" s="6">
        <v>44664</v>
      </c>
      <c r="C1527" t="s">
        <v>15512</v>
      </c>
      <c r="D1527" t="s">
        <v>212</v>
      </c>
      <c r="E1527">
        <v>324838434.39999998</v>
      </c>
      <c r="F1527">
        <v>321204304.39999998</v>
      </c>
      <c r="G1527">
        <v>0.11901664494889901</v>
      </c>
      <c r="H1527">
        <v>8.7611109999999996</v>
      </c>
      <c r="I1527">
        <v>3.2198709999999999</v>
      </c>
      <c r="J1527">
        <v>9.1410870000000006</v>
      </c>
      <c r="K1527">
        <v>9.1410870000000006</v>
      </c>
      <c r="L1527">
        <v>644.49570000000006</v>
      </c>
      <c r="M1527">
        <v>647</v>
      </c>
      <c r="N1527">
        <v>5.9854820000000002</v>
      </c>
      <c r="O1527">
        <v>-0.51060000000000505</v>
      </c>
      <c r="P1527">
        <v>-0.69671168695508701</v>
      </c>
      <c r="Q1527">
        <v>2.7889310552569402</v>
      </c>
      <c r="R1527">
        <v>97</v>
      </c>
      <c r="S1527">
        <v>99</v>
      </c>
      <c r="T1527">
        <v>97</v>
      </c>
      <c r="U1527">
        <v>99</v>
      </c>
      <c r="V1527" t="s">
        <v>11987</v>
      </c>
      <c r="W1527" t="s">
        <v>10188</v>
      </c>
      <c r="X1527" t="s">
        <v>3004</v>
      </c>
      <c r="Y1527" t="s">
        <v>12097</v>
      </c>
      <c r="Z1527" t="s">
        <v>11839</v>
      </c>
      <c r="AA1527" t="s">
        <v>434</v>
      </c>
      <c r="AB1527" t="s">
        <v>12045</v>
      </c>
      <c r="AC1527">
        <v>98.881249999999994</v>
      </c>
      <c r="AD1527">
        <v>1.8812500000000001</v>
      </c>
      <c r="AE1527" s="6">
        <v>44218</v>
      </c>
      <c r="AF1527" s="6">
        <v>47870</v>
      </c>
      <c r="AG1527" t="s">
        <v>3349</v>
      </c>
      <c r="AH1527">
        <v>3.7611110000000001</v>
      </c>
      <c r="AI1527">
        <v>3.1533969353181099</v>
      </c>
      <c r="AJ1527">
        <v>12.659439000000001</v>
      </c>
      <c r="AK1527">
        <v>8.1830629081436594</v>
      </c>
      <c r="AL1527">
        <v>559</v>
      </c>
      <c r="AM1527">
        <v>549</v>
      </c>
      <c r="AN1527">
        <v>7.875</v>
      </c>
      <c r="AO1527" t="s">
        <v>11991</v>
      </c>
      <c r="AP1527">
        <v>1</v>
      </c>
      <c r="AQ1527">
        <v>2</v>
      </c>
      <c r="AR1527">
        <v>61.829645866131003</v>
      </c>
      <c r="AS1527">
        <v>2.2925705382576201E-2</v>
      </c>
      <c r="AT1527">
        <v>-0.21392550253954501</v>
      </c>
      <c r="AU1527">
        <v>-2.7870533463840198E-2</v>
      </c>
      <c r="AV1527">
        <v>-3.3574667840056298</v>
      </c>
    </row>
    <row r="1528" spans="1:48" x14ac:dyDescent="0.25">
      <c r="A1528" t="s">
        <v>15513</v>
      </c>
      <c r="B1528" s="6">
        <v>44664</v>
      </c>
      <c r="C1528" t="s">
        <v>15514</v>
      </c>
      <c r="D1528" t="s">
        <v>212</v>
      </c>
      <c r="E1528">
        <v>324838434.39999998</v>
      </c>
      <c r="F1528">
        <v>334055725</v>
      </c>
      <c r="G1528">
        <v>0.123778514378938</v>
      </c>
      <c r="H1528">
        <v>2.4916670000000001</v>
      </c>
      <c r="I1528">
        <v>2.2425830000000002</v>
      </c>
      <c r="J1528">
        <v>6.5731440000000001</v>
      </c>
      <c r="K1528">
        <v>6.5731440000000001</v>
      </c>
      <c r="L1528">
        <v>412.09939999999898</v>
      </c>
      <c r="M1528">
        <v>411</v>
      </c>
      <c r="N1528">
        <v>2.2308699999999999</v>
      </c>
      <c r="O1528">
        <v>5.0000000000000001E-4</v>
      </c>
      <c r="P1528">
        <v>0.30330794261173</v>
      </c>
      <c r="Q1528">
        <v>3.6441824877469302</v>
      </c>
      <c r="R1528">
        <v>102.76875</v>
      </c>
      <c r="S1528">
        <v>103.79575</v>
      </c>
      <c r="T1528">
        <v>102.76875</v>
      </c>
      <c r="U1528">
        <v>103.79575</v>
      </c>
      <c r="V1528" t="s">
        <v>11987</v>
      </c>
      <c r="W1528" t="s">
        <v>10186</v>
      </c>
      <c r="X1528" t="s">
        <v>3004</v>
      </c>
      <c r="Y1528" t="s">
        <v>12097</v>
      </c>
      <c r="Z1528" t="s">
        <v>11839</v>
      </c>
      <c r="AA1528" t="s">
        <v>283</v>
      </c>
      <c r="AB1528" t="s">
        <v>11815</v>
      </c>
      <c r="AC1528">
        <v>102.83750000000001</v>
      </c>
      <c r="AD1528">
        <v>6.8750000000000006E-2</v>
      </c>
      <c r="AE1528" s="6">
        <v>43538</v>
      </c>
      <c r="AF1528" s="6">
        <v>45580</v>
      </c>
      <c r="AG1528" t="s">
        <v>3349</v>
      </c>
      <c r="AH1528">
        <v>2.4916670000000001</v>
      </c>
      <c r="AI1528">
        <v>2.2425833635757102</v>
      </c>
      <c r="AJ1528">
        <v>6.2993810000000003</v>
      </c>
      <c r="AK1528">
        <v>6.5731441745139101</v>
      </c>
      <c r="AL1528">
        <v>411</v>
      </c>
      <c r="AM1528">
        <v>392</v>
      </c>
      <c r="AN1528">
        <v>8.25</v>
      </c>
      <c r="AO1528" t="s">
        <v>11991</v>
      </c>
      <c r="AP1528">
        <v>1</v>
      </c>
      <c r="AQ1528">
        <v>2</v>
      </c>
      <c r="AR1528">
        <v>61.829645866131003</v>
      </c>
      <c r="AS1528">
        <v>2.2925705382576201E-2</v>
      </c>
      <c r="AT1528">
        <v>-0.21392550253954501</v>
      </c>
      <c r="AU1528">
        <v>-2.7870533463840198E-2</v>
      </c>
      <c r="AV1528">
        <v>-3.3574667840056298</v>
      </c>
    </row>
    <row r="1529" spans="1:48" x14ac:dyDescent="0.25">
      <c r="A1529" t="s">
        <v>17339</v>
      </c>
      <c r="B1529" s="6">
        <v>44664</v>
      </c>
      <c r="C1529" t="s">
        <v>17340</v>
      </c>
      <c r="D1529" t="s">
        <v>237</v>
      </c>
      <c r="E1529">
        <v>146177295.59999999</v>
      </c>
      <c r="F1529">
        <v>128919238.59999999</v>
      </c>
      <c r="G1529">
        <v>4.77687722150099E-2</v>
      </c>
      <c r="H1529">
        <v>3.7444440000000001</v>
      </c>
      <c r="I1529">
        <v>2.878082</v>
      </c>
      <c r="J1529">
        <v>13.861876000000001</v>
      </c>
      <c r="K1529">
        <v>13.861876000000001</v>
      </c>
      <c r="L1529">
        <v>1126.5608999999999</v>
      </c>
      <c r="M1529">
        <v>1130</v>
      </c>
      <c r="N1529">
        <v>2.8629500000000001</v>
      </c>
      <c r="O1529">
        <v>0.64910000000000201</v>
      </c>
      <c r="P1529">
        <v>0.22016991820401599</v>
      </c>
      <c r="Q1529">
        <v>7.10436091356683</v>
      </c>
      <c r="R1529">
        <v>84.768749999999997</v>
      </c>
      <c r="S1529">
        <v>86.229749999999996</v>
      </c>
      <c r="T1529">
        <v>84.768749999999997</v>
      </c>
      <c r="U1529">
        <v>86.229749999999996</v>
      </c>
      <c r="V1529" t="s">
        <v>11987</v>
      </c>
      <c r="W1529" t="s">
        <v>17194</v>
      </c>
      <c r="X1529" t="s">
        <v>3004</v>
      </c>
      <c r="Y1529" t="s">
        <v>12097</v>
      </c>
      <c r="Z1529" t="s">
        <v>11854</v>
      </c>
      <c r="AA1529" t="s">
        <v>11839</v>
      </c>
      <c r="AB1529" t="s">
        <v>12045</v>
      </c>
      <c r="AC1529">
        <v>88.193749999999994</v>
      </c>
      <c r="AD1529">
        <v>3.4249999999999998</v>
      </c>
      <c r="AE1529" s="6">
        <v>44348</v>
      </c>
      <c r="AF1529" s="6">
        <v>46174</v>
      </c>
      <c r="AG1529" t="s">
        <v>16900</v>
      </c>
      <c r="AH1529">
        <v>3.7444440000000001</v>
      </c>
      <c r="AI1529">
        <v>2.8780820517494399</v>
      </c>
      <c r="AJ1529">
        <v>11.15016</v>
      </c>
      <c r="AK1529">
        <v>13.861876112896599</v>
      </c>
      <c r="AL1529">
        <v>1130</v>
      </c>
      <c r="AM1529">
        <v>1118</v>
      </c>
      <c r="AN1529">
        <v>9</v>
      </c>
      <c r="AO1529" t="s">
        <v>11991</v>
      </c>
      <c r="AP1529">
        <v>1</v>
      </c>
      <c r="AQ1529">
        <v>3</v>
      </c>
      <c r="AR1529">
        <v>54.297709947312697</v>
      </c>
      <c r="AS1529">
        <v>2.5361334055261801E-2</v>
      </c>
      <c r="AT1529">
        <v>2.1218085659887498</v>
      </c>
      <c r="AU1529">
        <v>0.795178190103079</v>
      </c>
      <c r="AV1529">
        <v>1.04423243766229</v>
      </c>
    </row>
    <row r="1530" spans="1:48" x14ac:dyDescent="0.25">
      <c r="A1530" t="s">
        <v>15515</v>
      </c>
      <c r="B1530" s="6">
        <v>44664</v>
      </c>
      <c r="C1530" t="s">
        <v>15516</v>
      </c>
      <c r="D1530" t="s">
        <v>373</v>
      </c>
      <c r="E1530">
        <v>120000000</v>
      </c>
      <c r="F1530">
        <v>120435000</v>
      </c>
      <c r="G1530">
        <v>4.4625085770626897E-2</v>
      </c>
      <c r="H1530">
        <v>6.2499979999999997</v>
      </c>
      <c r="I1530">
        <v>4.7263960000000003</v>
      </c>
      <c r="J1530">
        <v>8.6925419999999995</v>
      </c>
      <c r="K1530">
        <v>8.6925419999999995</v>
      </c>
      <c r="L1530">
        <v>601.04169999999999</v>
      </c>
      <c r="M1530">
        <v>604</v>
      </c>
      <c r="N1530">
        <v>4.7049149999999997</v>
      </c>
      <c r="O1530">
        <v>4.5999999999990398E-3</v>
      </c>
      <c r="P1530">
        <v>0.300413648350561</v>
      </c>
      <c r="Q1530">
        <v>-1.36341237931124</v>
      </c>
      <c r="R1530">
        <v>100.3625</v>
      </c>
      <c r="S1530">
        <v>100.8625</v>
      </c>
      <c r="T1530">
        <v>100.3625</v>
      </c>
      <c r="U1530">
        <v>100.8625</v>
      </c>
      <c r="V1530" t="s">
        <v>11987</v>
      </c>
      <c r="W1530" t="s">
        <v>9464</v>
      </c>
      <c r="X1530" t="s">
        <v>13082</v>
      </c>
      <c r="Y1530" t="s">
        <v>12104</v>
      </c>
      <c r="Z1530" t="s">
        <v>11844</v>
      </c>
      <c r="AA1530" t="s">
        <v>283</v>
      </c>
      <c r="AB1530" t="s">
        <v>11815</v>
      </c>
      <c r="AC1530">
        <v>100.3625</v>
      </c>
      <c r="AD1530">
        <v>0</v>
      </c>
      <c r="AE1530" s="6">
        <v>43756</v>
      </c>
      <c r="AF1530" s="6">
        <v>47409</v>
      </c>
      <c r="AG1530" t="s">
        <v>2371</v>
      </c>
      <c r="AH1530">
        <v>5.4166660000000002</v>
      </c>
      <c r="AI1530">
        <v>4.2493308821331404</v>
      </c>
      <c r="AJ1530">
        <v>22.605405999999999</v>
      </c>
      <c r="AK1530">
        <v>8.6720432840876001</v>
      </c>
      <c r="AL1530">
        <v>604</v>
      </c>
      <c r="AM1530">
        <v>598</v>
      </c>
      <c r="AN1530">
        <v>8.875</v>
      </c>
      <c r="AO1530" t="s">
        <v>11991</v>
      </c>
      <c r="AP1530">
        <v>1</v>
      </c>
      <c r="AQ1530">
        <v>4</v>
      </c>
      <c r="AR1530">
        <v>39.2270787727929</v>
      </c>
      <c r="AS1530">
        <v>2.1648582614112399E-2</v>
      </c>
      <c r="AT1530">
        <v>0.189336941627161</v>
      </c>
      <c r="AU1530">
        <v>0.105137053903362</v>
      </c>
      <c r="AV1530">
        <v>4.7429803952796101</v>
      </c>
    </row>
    <row r="1531" spans="1:48" x14ac:dyDescent="0.25">
      <c r="A1531" t="s">
        <v>15517</v>
      </c>
      <c r="B1531" s="6">
        <v>44664</v>
      </c>
      <c r="C1531" t="s">
        <v>15518</v>
      </c>
      <c r="D1531" t="s">
        <v>212</v>
      </c>
      <c r="E1531">
        <v>240000000</v>
      </c>
      <c r="F1531">
        <v>245494999.19999999</v>
      </c>
      <c r="G1531">
        <v>9.09638842160502E-2</v>
      </c>
      <c r="H1531">
        <v>1.5111110000000001</v>
      </c>
      <c r="I1531">
        <v>1.4412560000000001</v>
      </c>
      <c r="J1531">
        <v>2.8590399999999998</v>
      </c>
      <c r="K1531">
        <v>2.8590399999999998</v>
      </c>
      <c r="L1531">
        <v>84.652899999999903</v>
      </c>
      <c r="M1531">
        <v>79</v>
      </c>
      <c r="N1531">
        <v>1.4364509999999999</v>
      </c>
      <c r="O1531">
        <v>-0.2641</v>
      </c>
      <c r="P1531">
        <v>-0.37537637996353201</v>
      </c>
      <c r="Q1531">
        <v>-7.1235943523495396E-2</v>
      </c>
      <c r="R1531">
        <v>100.45625</v>
      </c>
      <c r="S1531">
        <v>101.30825</v>
      </c>
      <c r="T1531">
        <v>100.45625</v>
      </c>
      <c r="U1531">
        <v>101.30825</v>
      </c>
      <c r="V1531" t="s">
        <v>11987</v>
      </c>
      <c r="W1531" t="s">
        <v>10567</v>
      </c>
      <c r="X1531" t="s">
        <v>15519</v>
      </c>
      <c r="Y1531" t="s">
        <v>625</v>
      </c>
      <c r="Z1531" t="s">
        <v>11839</v>
      </c>
      <c r="AA1531" t="s">
        <v>11839</v>
      </c>
      <c r="AB1531" t="s">
        <v>11990</v>
      </c>
      <c r="AC1531">
        <v>102.28958299999999</v>
      </c>
      <c r="AD1531">
        <v>1.8333330000000001</v>
      </c>
      <c r="AE1531" s="6">
        <v>44126</v>
      </c>
      <c r="AF1531" s="6">
        <v>45221</v>
      </c>
      <c r="AG1531" t="s">
        <v>971</v>
      </c>
      <c r="AH1531">
        <v>1.5111110000000001</v>
      </c>
      <c r="AI1531">
        <v>1.44125621154396</v>
      </c>
      <c r="AJ1531">
        <v>3.2298070000000001</v>
      </c>
      <c r="AK1531">
        <v>2.8590401867858102</v>
      </c>
      <c r="AL1531">
        <v>79</v>
      </c>
      <c r="AM1531">
        <v>44</v>
      </c>
      <c r="AN1531">
        <v>3.75</v>
      </c>
      <c r="AO1531" t="s">
        <v>11991</v>
      </c>
      <c r="AP1531">
        <v>1</v>
      </c>
      <c r="AQ1531">
        <v>2</v>
      </c>
      <c r="AR1531">
        <v>77.758541843065203</v>
      </c>
      <c r="AS1531">
        <v>1.22865268893832E-2</v>
      </c>
      <c r="AT1531">
        <v>0.17019152631777901</v>
      </c>
      <c r="AU1531">
        <v>7.8926088460335095E-2</v>
      </c>
      <c r="AV1531">
        <v>1.55448652811391</v>
      </c>
    </row>
    <row r="1532" spans="1:48" x14ac:dyDescent="0.25">
      <c r="A1532" t="s">
        <v>15520</v>
      </c>
      <c r="B1532" s="6">
        <v>44664</v>
      </c>
      <c r="C1532" t="s">
        <v>15521</v>
      </c>
      <c r="D1532" t="s">
        <v>446</v>
      </c>
      <c r="E1532">
        <v>400000000</v>
      </c>
      <c r="F1532">
        <v>401300000</v>
      </c>
      <c r="G1532">
        <v>0.14869470602194201</v>
      </c>
      <c r="H1532">
        <v>3.0111110000000001</v>
      </c>
      <c r="I1532">
        <v>2.8024749999999998</v>
      </c>
      <c r="J1532">
        <v>3.6674829999999998</v>
      </c>
      <c r="K1532">
        <v>3.6674829999999998</v>
      </c>
      <c r="L1532">
        <v>110.201599999999</v>
      </c>
      <c r="M1532">
        <v>111</v>
      </c>
      <c r="N1532">
        <v>2.7886669999999998</v>
      </c>
      <c r="O1532">
        <v>0.16220000000000101</v>
      </c>
      <c r="P1532">
        <v>-0.39712019425047701</v>
      </c>
      <c r="Q1532">
        <v>-4.3156881608463697</v>
      </c>
      <c r="R1532">
        <v>98.674999999999997</v>
      </c>
      <c r="S1532">
        <v>99.173000000000002</v>
      </c>
      <c r="T1532">
        <v>98.674999999999997</v>
      </c>
      <c r="U1532">
        <v>99.173000000000002</v>
      </c>
      <c r="V1532" t="s">
        <v>11987</v>
      </c>
      <c r="W1532" t="s">
        <v>10822</v>
      </c>
      <c r="X1532" t="s">
        <v>15519</v>
      </c>
      <c r="Y1532" t="s">
        <v>625</v>
      </c>
      <c r="Z1532" t="s">
        <v>11894</v>
      </c>
      <c r="AA1532" t="s">
        <v>11839</v>
      </c>
      <c r="AB1532" t="s">
        <v>11990</v>
      </c>
      <c r="AC1532">
        <v>100.325</v>
      </c>
      <c r="AD1532">
        <v>1.65</v>
      </c>
      <c r="AE1532" s="6">
        <v>42116</v>
      </c>
      <c r="AF1532" s="6">
        <v>45769</v>
      </c>
      <c r="AG1532" t="s">
        <v>1680</v>
      </c>
      <c r="AH1532">
        <v>3.0111110000000001</v>
      </c>
      <c r="AI1532">
        <v>2.80247493736075</v>
      </c>
      <c r="AJ1532">
        <v>9.5798919999999992</v>
      </c>
      <c r="AK1532">
        <v>3.6674833655058499</v>
      </c>
      <c r="AL1532">
        <v>111</v>
      </c>
      <c r="AM1532">
        <v>97</v>
      </c>
      <c r="AN1532">
        <v>3.375</v>
      </c>
      <c r="AO1532" t="s">
        <v>11991</v>
      </c>
      <c r="AP1532">
        <v>1</v>
      </c>
      <c r="AQ1532">
        <v>4</v>
      </c>
      <c r="AR1532">
        <v>38.892009749531802</v>
      </c>
      <c r="AS1532">
        <v>6.8149458519506795E-2</v>
      </c>
      <c r="AT1532">
        <v>1.8556320922157199</v>
      </c>
      <c r="AU1532">
        <v>0.55710686315535396</v>
      </c>
      <c r="AV1532">
        <v>4.7310534708904903</v>
      </c>
    </row>
    <row r="1533" spans="1:48" x14ac:dyDescent="0.25">
      <c r="A1533" t="s">
        <v>15522</v>
      </c>
      <c r="B1533" s="6">
        <v>44664</v>
      </c>
      <c r="C1533" t="s">
        <v>15523</v>
      </c>
      <c r="D1533" t="s">
        <v>446</v>
      </c>
      <c r="E1533">
        <v>800000000</v>
      </c>
      <c r="F1533">
        <v>751466888</v>
      </c>
      <c r="G1533">
        <v>0.27844293046694102</v>
      </c>
      <c r="H1533">
        <v>3.5277780000000001</v>
      </c>
      <c r="I1533">
        <v>3.3703180000000001</v>
      </c>
      <c r="J1533">
        <v>3.5071569999999999</v>
      </c>
      <c r="K1533">
        <v>3.5071569999999999</v>
      </c>
      <c r="L1533">
        <v>91.998999999999896</v>
      </c>
      <c r="M1533">
        <v>90</v>
      </c>
      <c r="N1533">
        <v>3.3522880000000002</v>
      </c>
      <c r="O1533">
        <v>7.7799999999994499E-2</v>
      </c>
      <c r="P1533">
        <v>-0.102950971224968</v>
      </c>
      <c r="Q1533">
        <v>-5.8858634012480504</v>
      </c>
      <c r="R1533">
        <v>93.165999999999997</v>
      </c>
      <c r="S1533">
        <v>93.805000000000007</v>
      </c>
      <c r="T1533">
        <v>93.165999999999997</v>
      </c>
      <c r="U1533">
        <v>93.805000000000007</v>
      </c>
      <c r="V1533" t="s">
        <v>11987</v>
      </c>
      <c r="W1533" t="s">
        <v>11032</v>
      </c>
      <c r="X1533" t="s">
        <v>15519</v>
      </c>
      <c r="Y1533" t="s">
        <v>625</v>
      </c>
      <c r="Z1533" t="s">
        <v>12267</v>
      </c>
      <c r="AA1533" t="s">
        <v>11839</v>
      </c>
      <c r="AB1533" t="s">
        <v>11990</v>
      </c>
      <c r="AC1533">
        <v>93.933361000000005</v>
      </c>
      <c r="AD1533">
        <v>0.76736099999999996</v>
      </c>
      <c r="AE1533" s="6">
        <v>44132</v>
      </c>
      <c r="AF1533" s="6">
        <v>45958</v>
      </c>
      <c r="AG1533" t="s">
        <v>3510</v>
      </c>
      <c r="AH1533">
        <v>3.5277780000000001</v>
      </c>
      <c r="AI1533">
        <v>3.3703184539081801</v>
      </c>
      <c r="AJ1533">
        <v>13.358022999999999</v>
      </c>
      <c r="AK1533">
        <v>3.5071568110689801</v>
      </c>
      <c r="AL1533">
        <v>90</v>
      </c>
      <c r="AM1533">
        <v>79</v>
      </c>
      <c r="AN1533">
        <v>1.625</v>
      </c>
      <c r="AO1533" t="s">
        <v>11991</v>
      </c>
      <c r="AP1533">
        <v>1</v>
      </c>
      <c r="AQ1533">
        <v>1</v>
      </c>
      <c r="AR1533">
        <v>84.585208790530103</v>
      </c>
      <c r="AS1533">
        <v>3.7087134023138901E-2</v>
      </c>
      <c r="AT1533">
        <v>0.53032208953113902</v>
      </c>
      <c r="AU1533">
        <v>0.30213155266412101</v>
      </c>
      <c r="AV1533">
        <v>0.785463357156444</v>
      </c>
    </row>
    <row r="1534" spans="1:48" x14ac:dyDescent="0.25">
      <c r="A1534" t="s">
        <v>15524</v>
      </c>
      <c r="B1534" s="6">
        <v>44664</v>
      </c>
      <c r="C1534" t="s">
        <v>15525</v>
      </c>
      <c r="D1534" t="s">
        <v>446</v>
      </c>
      <c r="E1534">
        <v>600000000</v>
      </c>
      <c r="F1534">
        <v>526195836</v>
      </c>
      <c r="G1534">
        <v>0.19497267666082699</v>
      </c>
      <c r="H1534">
        <v>8.5277779999999996</v>
      </c>
      <c r="I1534">
        <v>7.4309849999999997</v>
      </c>
      <c r="J1534">
        <v>4.2529250000000003</v>
      </c>
      <c r="K1534">
        <v>4.2529250000000003</v>
      </c>
      <c r="L1534">
        <v>155.6018</v>
      </c>
      <c r="M1534">
        <v>156</v>
      </c>
      <c r="N1534">
        <v>7.4005879999999999</v>
      </c>
      <c r="O1534">
        <v>6.7400000000006302E-2</v>
      </c>
      <c r="P1534">
        <v>-2.8688538961879</v>
      </c>
      <c r="Q1534">
        <v>-12.143283984036101</v>
      </c>
      <c r="R1534">
        <v>86.518749999999997</v>
      </c>
      <c r="S1534">
        <v>87.570750000000004</v>
      </c>
      <c r="T1534">
        <v>86.518749999999997</v>
      </c>
      <c r="U1534">
        <v>87.570750000000004</v>
      </c>
      <c r="V1534" t="s">
        <v>11987</v>
      </c>
      <c r="W1534" t="s">
        <v>11035</v>
      </c>
      <c r="X1534" t="s">
        <v>15519</v>
      </c>
      <c r="Y1534" t="s">
        <v>625</v>
      </c>
      <c r="Z1534" t="s">
        <v>12267</v>
      </c>
      <c r="AA1534" t="s">
        <v>11839</v>
      </c>
      <c r="AB1534" t="s">
        <v>11990</v>
      </c>
      <c r="AC1534">
        <v>87.699306000000007</v>
      </c>
      <c r="AD1534">
        <v>1.1805559999999999</v>
      </c>
      <c r="AE1534" s="6">
        <v>44132</v>
      </c>
      <c r="AF1534" s="6">
        <v>47784</v>
      </c>
      <c r="AG1534" t="s">
        <v>3510</v>
      </c>
      <c r="AH1534">
        <v>8.5277779999999996</v>
      </c>
      <c r="AI1534">
        <v>7.4309846424983199</v>
      </c>
      <c r="AJ1534">
        <v>63.586320999999998</v>
      </c>
      <c r="AK1534">
        <v>4.2529245067240504</v>
      </c>
      <c r="AL1534">
        <v>156</v>
      </c>
      <c r="AM1534">
        <v>152</v>
      </c>
      <c r="AN1534">
        <v>2.5</v>
      </c>
      <c r="AO1534" t="s">
        <v>11991</v>
      </c>
      <c r="AP1534">
        <v>1</v>
      </c>
      <c r="AQ1534">
        <v>1</v>
      </c>
      <c r="AR1534">
        <v>84.585208790530103</v>
      </c>
      <c r="AS1534">
        <v>3.7087134023138901E-2</v>
      </c>
      <c r="AT1534">
        <v>0.53032208953113902</v>
      </c>
      <c r="AU1534">
        <v>0.30213155266412101</v>
      </c>
      <c r="AV1534">
        <v>0.785463357156444</v>
      </c>
    </row>
    <row r="1535" spans="1:48" x14ac:dyDescent="0.25">
      <c r="A1535" t="s">
        <v>15526</v>
      </c>
      <c r="B1535" s="6">
        <v>44664</v>
      </c>
      <c r="C1535" t="s">
        <v>15527</v>
      </c>
      <c r="D1535" t="s">
        <v>446</v>
      </c>
      <c r="E1535">
        <v>700000000</v>
      </c>
      <c r="F1535">
        <v>710193750</v>
      </c>
      <c r="G1535">
        <v>0.26314989004453199</v>
      </c>
      <c r="H1535">
        <v>1.9</v>
      </c>
      <c r="I1535">
        <v>1.824562</v>
      </c>
      <c r="J1535">
        <v>3.0057670000000001</v>
      </c>
      <c r="K1535">
        <v>3.0057670000000001</v>
      </c>
      <c r="L1535">
        <v>73.036699999999996</v>
      </c>
      <c r="M1535">
        <v>71</v>
      </c>
      <c r="N1535">
        <v>1.8183050000000001</v>
      </c>
      <c r="O1535">
        <v>0.102800000000002</v>
      </c>
      <c r="P1535">
        <v>-7.1818415338031905E-2</v>
      </c>
      <c r="Q1535">
        <v>-2.67384042060687</v>
      </c>
      <c r="R1535">
        <v>101.08125</v>
      </c>
      <c r="S1535">
        <v>101.36225</v>
      </c>
      <c r="T1535">
        <v>101.08125</v>
      </c>
      <c r="U1535">
        <v>101.36225</v>
      </c>
      <c r="V1535" t="s">
        <v>11987</v>
      </c>
      <c r="W1535" t="s">
        <v>11031</v>
      </c>
      <c r="X1535" t="s">
        <v>15519</v>
      </c>
      <c r="Y1535" t="s">
        <v>625</v>
      </c>
      <c r="Z1535" t="s">
        <v>12267</v>
      </c>
      <c r="AA1535" t="s">
        <v>11839</v>
      </c>
      <c r="AB1535" t="s">
        <v>11990</v>
      </c>
      <c r="AC1535">
        <v>101.45625</v>
      </c>
      <c r="AD1535">
        <v>0.375</v>
      </c>
      <c r="AE1535" s="6">
        <v>43536</v>
      </c>
      <c r="AF1535" s="6">
        <v>45363</v>
      </c>
      <c r="AG1535" t="s">
        <v>3510</v>
      </c>
      <c r="AH1535">
        <v>1.9</v>
      </c>
      <c r="AI1535">
        <v>1.82456197712123</v>
      </c>
      <c r="AJ1535">
        <v>4.3777280000000003</v>
      </c>
      <c r="AK1535">
        <v>3.00576702416144</v>
      </c>
      <c r="AL1535">
        <v>71</v>
      </c>
      <c r="AM1535">
        <v>43</v>
      </c>
      <c r="AN1535">
        <v>3.75</v>
      </c>
      <c r="AO1535" t="s">
        <v>11991</v>
      </c>
      <c r="AP1535">
        <v>1</v>
      </c>
      <c r="AQ1535">
        <v>1</v>
      </c>
      <c r="AR1535">
        <v>84.585208790530103</v>
      </c>
      <c r="AS1535">
        <v>3.7087134023138901E-2</v>
      </c>
      <c r="AT1535">
        <v>0.53032208953113902</v>
      </c>
      <c r="AU1535">
        <v>0.30213155266412101</v>
      </c>
      <c r="AV1535">
        <v>0.785463357156444</v>
      </c>
    </row>
    <row r="1536" spans="1:48" x14ac:dyDescent="0.25">
      <c r="A1536" t="s">
        <v>15528</v>
      </c>
      <c r="B1536" s="6">
        <v>44664</v>
      </c>
      <c r="C1536" t="s">
        <v>15529</v>
      </c>
      <c r="D1536" t="s">
        <v>446</v>
      </c>
      <c r="E1536">
        <v>400000000</v>
      </c>
      <c r="F1536">
        <v>388158332</v>
      </c>
      <c r="G1536">
        <v>0.14382529047273199</v>
      </c>
      <c r="H1536">
        <v>4.4305560000000002</v>
      </c>
      <c r="I1536">
        <v>4.1140670000000004</v>
      </c>
      <c r="J1536">
        <v>3.654299</v>
      </c>
      <c r="K1536">
        <v>3.654299</v>
      </c>
      <c r="L1536">
        <v>102.921599999999</v>
      </c>
      <c r="M1536">
        <v>102</v>
      </c>
      <c r="N1536">
        <v>4.0927899999999999</v>
      </c>
      <c r="O1536">
        <v>6.6600000000005502E-2</v>
      </c>
      <c r="P1536">
        <v>-0.93368612905774195</v>
      </c>
      <c r="Q1536">
        <v>-6.43656610159975</v>
      </c>
      <c r="R1536">
        <v>96.831249999999997</v>
      </c>
      <c r="S1536">
        <v>97.344250000000002</v>
      </c>
      <c r="T1536">
        <v>96.831249999999997</v>
      </c>
      <c r="U1536">
        <v>97.344250000000002</v>
      </c>
      <c r="V1536" t="s">
        <v>11987</v>
      </c>
      <c r="W1536" t="s">
        <v>11033</v>
      </c>
      <c r="X1536" t="s">
        <v>15519</v>
      </c>
      <c r="Y1536" t="s">
        <v>625</v>
      </c>
      <c r="Z1536" t="s">
        <v>12267</v>
      </c>
      <c r="AA1536" t="s">
        <v>11839</v>
      </c>
      <c r="AB1536" t="s">
        <v>11990</v>
      </c>
      <c r="AC1536">
        <v>97.039582999999993</v>
      </c>
      <c r="AD1536">
        <v>0.20833299999999999</v>
      </c>
      <c r="AE1536" s="6">
        <v>42636</v>
      </c>
      <c r="AF1536" s="6">
        <v>46288</v>
      </c>
      <c r="AG1536" t="s">
        <v>3510</v>
      </c>
      <c r="AH1536">
        <v>4.4305560000000002</v>
      </c>
      <c r="AI1536">
        <v>4.1140673969993404</v>
      </c>
      <c r="AJ1536">
        <v>19.663101999999999</v>
      </c>
      <c r="AK1536">
        <v>3.6542985535033399</v>
      </c>
      <c r="AL1536">
        <v>102</v>
      </c>
      <c r="AM1536">
        <v>94</v>
      </c>
      <c r="AN1536">
        <v>3</v>
      </c>
      <c r="AO1536" t="s">
        <v>11991</v>
      </c>
      <c r="AP1536">
        <v>1</v>
      </c>
      <c r="AQ1536">
        <v>1</v>
      </c>
      <c r="AR1536">
        <v>84.585208790530103</v>
      </c>
      <c r="AS1536">
        <v>3.7087134023138901E-2</v>
      </c>
      <c r="AT1536">
        <v>0.53032208953113902</v>
      </c>
      <c r="AU1536">
        <v>0.30213155266412101</v>
      </c>
      <c r="AV1536">
        <v>0.785463357156444</v>
      </c>
    </row>
    <row r="1537" spans="1:48" x14ac:dyDescent="0.25">
      <c r="A1537" t="s">
        <v>15530</v>
      </c>
      <c r="B1537" s="6">
        <v>44664</v>
      </c>
      <c r="C1537" t="s">
        <v>15531</v>
      </c>
      <c r="D1537" t="s">
        <v>446</v>
      </c>
      <c r="E1537">
        <v>300000000</v>
      </c>
      <c r="F1537">
        <v>300300000</v>
      </c>
      <c r="G1537">
        <v>0.11127092005579101</v>
      </c>
      <c r="H1537">
        <v>6.9</v>
      </c>
      <c r="I1537">
        <v>5.9266079999999999</v>
      </c>
      <c r="J1537">
        <v>4.1923190000000004</v>
      </c>
      <c r="K1537">
        <v>4.1923190000000004</v>
      </c>
      <c r="L1537">
        <v>149.29689999999999</v>
      </c>
      <c r="M1537">
        <v>150</v>
      </c>
      <c r="N1537">
        <v>5.9009419999999997</v>
      </c>
      <c r="O1537">
        <v>0.14099999999999099</v>
      </c>
      <c r="P1537">
        <v>-2.1598348740765698</v>
      </c>
      <c r="Q1537">
        <v>-9.5951984806052302</v>
      </c>
      <c r="R1537">
        <v>99.674999999999997</v>
      </c>
      <c r="S1537">
        <v>100.339</v>
      </c>
      <c r="T1537">
        <v>99.674999999999997</v>
      </c>
      <c r="U1537">
        <v>100.339</v>
      </c>
      <c r="V1537" t="s">
        <v>11987</v>
      </c>
      <c r="W1537" t="s">
        <v>11034</v>
      </c>
      <c r="X1537" t="s">
        <v>15519</v>
      </c>
      <c r="Y1537" t="s">
        <v>625</v>
      </c>
      <c r="Z1537" t="s">
        <v>12267</v>
      </c>
      <c r="AA1537" t="s">
        <v>11839</v>
      </c>
      <c r="AB1537" t="s">
        <v>11990</v>
      </c>
      <c r="AC1537">
        <v>100.1</v>
      </c>
      <c r="AD1537">
        <v>0.42499999999999999</v>
      </c>
      <c r="AE1537" s="6">
        <v>43536</v>
      </c>
      <c r="AF1537" s="6">
        <v>47189</v>
      </c>
      <c r="AG1537" t="s">
        <v>3510</v>
      </c>
      <c r="AH1537">
        <v>6.9</v>
      </c>
      <c r="AI1537">
        <v>5.9266081356661902</v>
      </c>
      <c r="AJ1537">
        <v>41.167507999999998</v>
      </c>
      <c r="AK1537">
        <v>4.1923191940789701</v>
      </c>
      <c r="AL1537">
        <v>150</v>
      </c>
      <c r="AM1537">
        <v>148</v>
      </c>
      <c r="AN1537">
        <v>4.25</v>
      </c>
      <c r="AO1537" t="s">
        <v>11991</v>
      </c>
      <c r="AP1537">
        <v>1</v>
      </c>
      <c r="AQ1537">
        <v>1</v>
      </c>
      <c r="AR1537">
        <v>84.585208790530103</v>
      </c>
      <c r="AS1537">
        <v>3.7087134023138901E-2</v>
      </c>
      <c r="AT1537">
        <v>0.53032208953113902</v>
      </c>
      <c r="AU1537">
        <v>0.30213155266412101</v>
      </c>
      <c r="AV1537">
        <v>0.785463357156444</v>
      </c>
    </row>
    <row r="1538" spans="1:48" x14ac:dyDescent="0.25">
      <c r="A1538" t="s">
        <v>15532</v>
      </c>
      <c r="B1538" s="6">
        <v>44664</v>
      </c>
      <c r="C1538" t="s">
        <v>15533</v>
      </c>
      <c r="D1538" t="s">
        <v>446</v>
      </c>
      <c r="E1538">
        <v>800000000</v>
      </c>
      <c r="F1538">
        <v>736093336</v>
      </c>
      <c r="G1538">
        <v>0.27274652928290699</v>
      </c>
      <c r="H1538">
        <v>3.4444439999999998</v>
      </c>
      <c r="I1538">
        <v>3.370946</v>
      </c>
      <c r="J1538">
        <v>3.0704030000000002</v>
      </c>
      <c r="K1538">
        <v>3.0704030000000002</v>
      </c>
      <c r="L1538">
        <v>48.6736</v>
      </c>
      <c r="M1538">
        <v>46</v>
      </c>
      <c r="N1538">
        <v>3.351766</v>
      </c>
      <c r="O1538">
        <v>2.4000000000001701E-2</v>
      </c>
      <c r="P1538">
        <v>-0.35718768265735601</v>
      </c>
      <c r="Q1538">
        <v>-4.6191665045099004</v>
      </c>
      <c r="R1538">
        <v>91.97</v>
      </c>
      <c r="S1538">
        <v>92.47</v>
      </c>
      <c r="T1538">
        <v>91.97</v>
      </c>
      <c r="U1538">
        <v>92.47</v>
      </c>
      <c r="V1538" t="s">
        <v>11987</v>
      </c>
      <c r="W1538" t="s">
        <v>9390</v>
      </c>
      <c r="X1538" t="s">
        <v>15519</v>
      </c>
      <c r="Y1538" t="s">
        <v>625</v>
      </c>
      <c r="Z1538" t="s">
        <v>12612</v>
      </c>
      <c r="AA1538" t="s">
        <v>1038</v>
      </c>
      <c r="AB1538" t="s">
        <v>11990</v>
      </c>
      <c r="AC1538">
        <v>92.011667000000003</v>
      </c>
      <c r="AD1538">
        <v>4.1667000000000003E-2</v>
      </c>
      <c r="AE1538" s="6">
        <v>44102</v>
      </c>
      <c r="AF1538" s="6">
        <v>45928</v>
      </c>
      <c r="AG1538" t="s">
        <v>2343</v>
      </c>
      <c r="AH1538">
        <v>3.4444439999999998</v>
      </c>
      <c r="AI1538">
        <v>3.3709461074248801</v>
      </c>
      <c r="AJ1538">
        <v>13.172249000000001</v>
      </c>
      <c r="AK1538">
        <v>3.0704028259943899</v>
      </c>
      <c r="AL1538">
        <v>46</v>
      </c>
      <c r="AM1538">
        <v>35</v>
      </c>
      <c r="AN1538">
        <v>0.75</v>
      </c>
      <c r="AO1538" t="s">
        <v>11991</v>
      </c>
      <c r="AP1538">
        <v>1</v>
      </c>
      <c r="AQ1538">
        <v>2</v>
      </c>
      <c r="AR1538">
        <v>65.192073474458496</v>
      </c>
      <c r="AS1538">
        <v>7.0455583157482196E-2</v>
      </c>
      <c r="AT1538">
        <v>0.99974838074777495</v>
      </c>
      <c r="AU1538">
        <v>0.47403140222934298</v>
      </c>
      <c r="AV1538">
        <v>2.4221665401337198</v>
      </c>
    </row>
    <row r="1539" spans="1:48" x14ac:dyDescent="0.25">
      <c r="A1539" t="s">
        <v>15534</v>
      </c>
      <c r="B1539" s="6">
        <v>44664</v>
      </c>
      <c r="C1539" t="s">
        <v>15535</v>
      </c>
      <c r="D1539" t="s">
        <v>446</v>
      </c>
      <c r="E1539">
        <v>880000000</v>
      </c>
      <c r="F1539">
        <v>811506423.20000005</v>
      </c>
      <c r="G1539">
        <v>0.300689531603892</v>
      </c>
      <c r="H1539">
        <v>4.0138889999999998</v>
      </c>
      <c r="I1539">
        <v>3.8499669999999999</v>
      </c>
      <c r="J1539">
        <v>3.4090989999999999</v>
      </c>
      <c r="K1539">
        <v>3.4090989999999999</v>
      </c>
      <c r="L1539">
        <v>80.151599999999902</v>
      </c>
      <c r="M1539">
        <v>78</v>
      </c>
      <c r="N1539">
        <v>3.8311510000000002</v>
      </c>
      <c r="O1539">
        <v>2.6999999999999202E-2</v>
      </c>
      <c r="P1539">
        <v>-0.69286064603111197</v>
      </c>
      <c r="Q1539">
        <v>-6.1661619343512601</v>
      </c>
      <c r="R1539">
        <v>91.608999999999995</v>
      </c>
      <c r="S1539">
        <v>91.963999999999999</v>
      </c>
      <c r="T1539">
        <v>91.608999999999995</v>
      </c>
      <c r="U1539">
        <v>91.963999999999999</v>
      </c>
      <c r="V1539" t="s">
        <v>11987</v>
      </c>
      <c r="W1539" t="s">
        <v>9394</v>
      </c>
      <c r="X1539" t="s">
        <v>15519</v>
      </c>
      <c r="Y1539" t="s">
        <v>625</v>
      </c>
      <c r="Z1539" t="s">
        <v>12612</v>
      </c>
      <c r="AA1539" t="s">
        <v>1038</v>
      </c>
      <c r="AB1539" t="s">
        <v>11990</v>
      </c>
      <c r="AC1539">
        <v>92.216639000000001</v>
      </c>
      <c r="AD1539">
        <v>0.60763900000000004</v>
      </c>
      <c r="AE1539" s="6">
        <v>44309</v>
      </c>
      <c r="AF1539" s="6">
        <v>46135</v>
      </c>
      <c r="AG1539" t="s">
        <v>2343</v>
      </c>
      <c r="AH1539">
        <v>4.0138889999999998</v>
      </c>
      <c r="AI1539">
        <v>3.8499668535156202</v>
      </c>
      <c r="AJ1539">
        <v>17.098621999999999</v>
      </c>
      <c r="AK1539">
        <v>3.4090991775175401</v>
      </c>
      <c r="AL1539">
        <v>78</v>
      </c>
      <c r="AM1539">
        <v>70</v>
      </c>
      <c r="AN1539">
        <v>1.25</v>
      </c>
      <c r="AO1539" t="s">
        <v>11991</v>
      </c>
      <c r="AP1539">
        <v>1</v>
      </c>
      <c r="AQ1539">
        <v>2</v>
      </c>
      <c r="AR1539">
        <v>65.192073474458496</v>
      </c>
      <c r="AS1539">
        <v>7.0455583157482196E-2</v>
      </c>
      <c r="AT1539">
        <v>0.99974838074777495</v>
      </c>
      <c r="AU1539">
        <v>0.47403140222934298</v>
      </c>
      <c r="AV1539">
        <v>2.4221665401337198</v>
      </c>
    </row>
    <row r="1540" spans="1:48" x14ac:dyDescent="0.25">
      <c r="A1540" t="s">
        <v>18845</v>
      </c>
      <c r="B1540" s="6">
        <v>44664</v>
      </c>
      <c r="C1540" t="s">
        <v>18846</v>
      </c>
      <c r="D1540" t="s">
        <v>446</v>
      </c>
      <c r="E1540">
        <v>1000000000</v>
      </c>
      <c r="F1540">
        <v>937554820</v>
      </c>
      <c r="G1540">
        <v>0.34739456351695702</v>
      </c>
      <c r="H1540">
        <v>4.519444</v>
      </c>
      <c r="I1540">
        <v>4.2676309999999997</v>
      </c>
      <c r="J1540">
        <v>3.3628520000000002</v>
      </c>
      <c r="K1540">
        <v>3.3628520000000002</v>
      </c>
      <c r="L1540">
        <v>73.403499999999994</v>
      </c>
      <c r="M1540">
        <v>72</v>
      </c>
      <c r="N1540">
        <v>4.2469650000000003</v>
      </c>
      <c r="O1540">
        <v>-1.7100000000003199E-2</v>
      </c>
      <c r="P1540">
        <v>-0.84022856939207602</v>
      </c>
      <c r="Q1540">
        <v>-6.5355827625605798</v>
      </c>
      <c r="R1540">
        <v>92.914510000000007</v>
      </c>
      <c r="S1540">
        <v>93.289510000000007</v>
      </c>
      <c r="T1540">
        <v>92.914510000000007</v>
      </c>
      <c r="U1540">
        <v>93.289510000000007</v>
      </c>
      <c r="V1540" t="s">
        <v>11987</v>
      </c>
      <c r="W1540" t="s">
        <v>18847</v>
      </c>
      <c r="X1540" t="s">
        <v>15519</v>
      </c>
      <c r="Y1540" t="s">
        <v>625</v>
      </c>
      <c r="Z1540" t="s">
        <v>12612</v>
      </c>
      <c r="AA1540" t="s">
        <v>1038</v>
      </c>
      <c r="AB1540" t="s">
        <v>11990</v>
      </c>
      <c r="AC1540">
        <v>93.755482000000001</v>
      </c>
      <c r="AD1540">
        <v>0.84097200000000005</v>
      </c>
      <c r="AE1540" s="6">
        <v>44494</v>
      </c>
      <c r="AF1540" s="6">
        <v>46320</v>
      </c>
      <c r="AG1540" t="s">
        <v>2343</v>
      </c>
      <c r="AH1540">
        <v>4.519444</v>
      </c>
      <c r="AI1540">
        <v>4.2676311522459098</v>
      </c>
      <c r="AJ1540">
        <v>20.93965</v>
      </c>
      <c r="AK1540">
        <v>3.36285188424465</v>
      </c>
      <c r="AL1540">
        <v>72</v>
      </c>
      <c r="AM1540">
        <v>65</v>
      </c>
      <c r="AN1540">
        <v>1.75</v>
      </c>
      <c r="AO1540" t="s">
        <v>11991</v>
      </c>
      <c r="AP1540">
        <v>1</v>
      </c>
      <c r="AQ1540">
        <v>2</v>
      </c>
      <c r="AR1540">
        <v>65.192073474458496</v>
      </c>
      <c r="AS1540">
        <v>7.0455583157482196E-2</v>
      </c>
      <c r="AT1540">
        <v>0.99974838074777495</v>
      </c>
      <c r="AU1540">
        <v>0.47403140222934298</v>
      </c>
      <c r="AV1540">
        <v>2.4221665401337198</v>
      </c>
    </row>
    <row r="1541" spans="1:48" x14ac:dyDescent="0.25">
      <c r="A1541" t="s">
        <v>15536</v>
      </c>
      <c r="B1541" s="6">
        <v>44664</v>
      </c>
      <c r="C1541" t="s">
        <v>15537</v>
      </c>
      <c r="D1541" t="s">
        <v>446</v>
      </c>
      <c r="E1541">
        <v>720000000</v>
      </c>
      <c r="F1541">
        <v>652548196.79999995</v>
      </c>
      <c r="G1541">
        <v>0.24179033712515399</v>
      </c>
      <c r="H1541">
        <v>6.0138889999999998</v>
      </c>
      <c r="I1541">
        <v>5.5863360000000002</v>
      </c>
      <c r="J1541">
        <v>3.5565190000000002</v>
      </c>
      <c r="K1541">
        <v>3.5565190000000002</v>
      </c>
      <c r="L1541">
        <v>88.065100000000001</v>
      </c>
      <c r="M1541">
        <v>87</v>
      </c>
      <c r="N1541">
        <v>5.5619300000000003</v>
      </c>
      <c r="O1541">
        <v>4.3499999999996299E-2</v>
      </c>
      <c r="P1541">
        <v>-1.13765884493394</v>
      </c>
      <c r="Q1541">
        <v>-8.1514416042292304</v>
      </c>
      <c r="R1541">
        <v>89.781000000000006</v>
      </c>
      <c r="S1541">
        <v>90.296000000000006</v>
      </c>
      <c r="T1541">
        <v>89.781000000000006</v>
      </c>
      <c r="U1541">
        <v>90.296000000000006</v>
      </c>
      <c r="V1541" t="s">
        <v>11987</v>
      </c>
      <c r="W1541" t="s">
        <v>9396</v>
      </c>
      <c r="X1541" t="s">
        <v>15519</v>
      </c>
      <c r="Y1541" t="s">
        <v>625</v>
      </c>
      <c r="Z1541" t="s">
        <v>12612</v>
      </c>
      <c r="AA1541" t="s">
        <v>1038</v>
      </c>
      <c r="AB1541" t="s">
        <v>11990</v>
      </c>
      <c r="AC1541">
        <v>90.631693999999996</v>
      </c>
      <c r="AD1541">
        <v>0.85069399999999995</v>
      </c>
      <c r="AE1541" s="6">
        <v>44309</v>
      </c>
      <c r="AF1541" s="6">
        <v>46866</v>
      </c>
      <c r="AG1541" t="s">
        <v>2343</v>
      </c>
      <c r="AH1541">
        <v>6.0138889999999998</v>
      </c>
      <c r="AI1541">
        <v>5.5863363491788904</v>
      </c>
      <c r="AJ1541">
        <v>35.255617000000001</v>
      </c>
      <c r="AK1541">
        <v>3.5565192231025402</v>
      </c>
      <c r="AL1541">
        <v>87</v>
      </c>
      <c r="AM1541">
        <v>85</v>
      </c>
      <c r="AN1541">
        <v>1.75</v>
      </c>
      <c r="AO1541" t="s">
        <v>11991</v>
      </c>
      <c r="AP1541">
        <v>1</v>
      </c>
      <c r="AQ1541">
        <v>2</v>
      </c>
      <c r="AR1541">
        <v>65.192073474458496</v>
      </c>
      <c r="AS1541">
        <v>7.0455583157482196E-2</v>
      </c>
      <c r="AT1541">
        <v>0.99974838074777495</v>
      </c>
      <c r="AU1541">
        <v>0.47403140222934298</v>
      </c>
      <c r="AV1541">
        <v>2.4221665401337198</v>
      </c>
    </row>
    <row r="1542" spans="1:48" x14ac:dyDescent="0.25">
      <c r="A1542" t="s">
        <v>15538</v>
      </c>
      <c r="B1542" s="6">
        <v>44664</v>
      </c>
      <c r="C1542" t="s">
        <v>15539</v>
      </c>
      <c r="D1542" t="s">
        <v>446</v>
      </c>
      <c r="E1542">
        <v>1000000000</v>
      </c>
      <c r="F1542">
        <v>822233890</v>
      </c>
      <c r="G1542">
        <v>0.30466440706411102</v>
      </c>
      <c r="H1542">
        <v>8.4444440000000007</v>
      </c>
      <c r="I1542">
        <v>7.8218449999999997</v>
      </c>
      <c r="J1542">
        <v>3.7681809999999998</v>
      </c>
      <c r="K1542">
        <v>3.7681809999999998</v>
      </c>
      <c r="L1542">
        <v>107.099599999999</v>
      </c>
      <c r="M1542">
        <v>107</v>
      </c>
      <c r="N1542">
        <v>7.7885609999999996</v>
      </c>
      <c r="O1542">
        <v>0.16480000000000899</v>
      </c>
      <c r="P1542">
        <v>-2.8975177261796699</v>
      </c>
      <c r="Q1542">
        <v>-11.0128253645598</v>
      </c>
      <c r="R1542">
        <v>82.147000000000006</v>
      </c>
      <c r="S1542">
        <v>82.826999999999998</v>
      </c>
      <c r="T1542">
        <v>82.147000000000006</v>
      </c>
      <c r="U1542">
        <v>82.826999999999998</v>
      </c>
      <c r="V1542" t="s">
        <v>11987</v>
      </c>
      <c r="W1542" t="s">
        <v>9401</v>
      </c>
      <c r="X1542" t="s">
        <v>15519</v>
      </c>
      <c r="Y1542" t="s">
        <v>625</v>
      </c>
      <c r="Z1542" t="s">
        <v>12612</v>
      </c>
      <c r="AA1542" t="s">
        <v>1038</v>
      </c>
      <c r="AB1542" t="s">
        <v>11990</v>
      </c>
      <c r="AC1542">
        <v>82.223388999999997</v>
      </c>
      <c r="AD1542">
        <v>7.6388999999999999E-2</v>
      </c>
      <c r="AE1542" s="6">
        <v>44102</v>
      </c>
      <c r="AF1542" s="6">
        <v>47754</v>
      </c>
      <c r="AG1542" t="s">
        <v>2343</v>
      </c>
      <c r="AH1542">
        <v>8.4444440000000007</v>
      </c>
      <c r="AI1542">
        <v>7.82184503812642</v>
      </c>
      <c r="AJ1542">
        <v>67.559714</v>
      </c>
      <c r="AK1542">
        <v>3.76818134915665</v>
      </c>
      <c r="AL1542">
        <v>107</v>
      </c>
      <c r="AM1542">
        <v>104</v>
      </c>
      <c r="AN1542">
        <v>1.375</v>
      </c>
      <c r="AO1542" t="s">
        <v>11991</v>
      </c>
      <c r="AP1542">
        <v>1</v>
      </c>
      <c r="AQ1542">
        <v>2</v>
      </c>
      <c r="AR1542">
        <v>65.192073474458496</v>
      </c>
      <c r="AS1542">
        <v>7.0455583157482196E-2</v>
      </c>
      <c r="AT1542">
        <v>0.99974838074777495</v>
      </c>
      <c r="AU1542">
        <v>0.47403140222934298</v>
      </c>
      <c r="AV1542">
        <v>2.4221665401337198</v>
      </c>
    </row>
    <row r="1543" spans="1:48" x14ac:dyDescent="0.25">
      <c r="A1543" t="s">
        <v>15540</v>
      </c>
      <c r="B1543" s="6">
        <v>44664</v>
      </c>
      <c r="C1543" t="s">
        <v>15541</v>
      </c>
      <c r="D1543" t="s">
        <v>446</v>
      </c>
      <c r="E1543">
        <v>600000000</v>
      </c>
      <c r="F1543">
        <v>525681336</v>
      </c>
      <c r="G1543">
        <v>0.19478203767192001</v>
      </c>
      <c r="H1543">
        <v>5.4444439999999998</v>
      </c>
      <c r="I1543">
        <v>5.2329780000000001</v>
      </c>
      <c r="J1543">
        <v>3.3683390000000002</v>
      </c>
      <c r="K1543">
        <v>3.3683390000000002</v>
      </c>
      <c r="L1543">
        <v>70.756100000000004</v>
      </c>
      <c r="M1543">
        <v>70</v>
      </c>
      <c r="N1543">
        <v>5.2098750000000003</v>
      </c>
      <c r="O1543">
        <v>0.17050000000000601</v>
      </c>
      <c r="P1543">
        <v>-0.66565408022819506</v>
      </c>
      <c r="Q1543">
        <v>-6.9943764717117496</v>
      </c>
      <c r="R1543">
        <v>87.558000000000007</v>
      </c>
      <c r="S1543">
        <v>88.308000000000007</v>
      </c>
      <c r="T1543">
        <v>87.558000000000007</v>
      </c>
      <c r="U1543">
        <v>88.308000000000007</v>
      </c>
      <c r="V1543" t="s">
        <v>11987</v>
      </c>
      <c r="W1543" t="s">
        <v>9395</v>
      </c>
      <c r="X1543" t="s">
        <v>15519</v>
      </c>
      <c r="Y1543" t="s">
        <v>625</v>
      </c>
      <c r="Z1543" t="s">
        <v>12612</v>
      </c>
      <c r="AA1543" t="s">
        <v>1038</v>
      </c>
      <c r="AB1543" t="s">
        <v>11990</v>
      </c>
      <c r="AC1543">
        <v>87.613556000000003</v>
      </c>
      <c r="AD1543">
        <v>5.5556000000000001E-2</v>
      </c>
      <c r="AE1543" s="6">
        <v>44102</v>
      </c>
      <c r="AF1543" s="6">
        <v>46658</v>
      </c>
      <c r="AG1543" t="s">
        <v>2343</v>
      </c>
      <c r="AH1543">
        <v>5.4444439999999998</v>
      </c>
      <c r="AI1543">
        <v>5.2329780167922104</v>
      </c>
      <c r="AJ1543">
        <v>30.421627000000001</v>
      </c>
      <c r="AK1543">
        <v>3.3683385939276</v>
      </c>
      <c r="AL1543">
        <v>70</v>
      </c>
      <c r="AM1543">
        <v>66</v>
      </c>
      <c r="AN1543">
        <v>1</v>
      </c>
      <c r="AO1543" t="s">
        <v>11991</v>
      </c>
      <c r="AP1543">
        <v>1</v>
      </c>
      <c r="AQ1543">
        <v>2</v>
      </c>
      <c r="AR1543">
        <v>65.192073474458496</v>
      </c>
      <c r="AS1543">
        <v>7.0455583157482196E-2</v>
      </c>
      <c r="AT1543">
        <v>0.99974838074777495</v>
      </c>
      <c r="AU1543">
        <v>0.47403140222934298</v>
      </c>
      <c r="AV1543">
        <v>2.4221665401337198</v>
      </c>
    </row>
    <row r="1544" spans="1:48" x14ac:dyDescent="0.25">
      <c r="A1544" t="s">
        <v>18848</v>
      </c>
      <c r="B1544" s="6">
        <v>44664</v>
      </c>
      <c r="C1544" t="s">
        <v>18849</v>
      </c>
      <c r="D1544" t="s">
        <v>446</v>
      </c>
      <c r="E1544">
        <v>1000000000</v>
      </c>
      <c r="F1544">
        <v>899503890</v>
      </c>
      <c r="G1544">
        <v>0.333295455990888</v>
      </c>
      <c r="H1544">
        <v>9.519444</v>
      </c>
      <c r="I1544">
        <v>8.2124579999999998</v>
      </c>
      <c r="J1544">
        <v>3.8260040000000002</v>
      </c>
      <c r="K1544">
        <v>3.8260040000000002</v>
      </c>
      <c r="L1544">
        <v>113.2402</v>
      </c>
      <c r="M1544">
        <v>114</v>
      </c>
      <c r="N1544">
        <v>8.1861879999999996</v>
      </c>
      <c r="O1544">
        <v>-0.62990000000000501</v>
      </c>
      <c r="P1544">
        <v>-3.53035196814134</v>
      </c>
      <c r="Q1544">
        <v>-11.604629684067399</v>
      </c>
      <c r="R1544">
        <v>88.748999999999995</v>
      </c>
      <c r="S1544">
        <v>89.503</v>
      </c>
      <c r="T1544">
        <v>88.748999999999995</v>
      </c>
      <c r="U1544">
        <v>89.503</v>
      </c>
      <c r="V1544" t="s">
        <v>11987</v>
      </c>
      <c r="W1544" t="s">
        <v>18850</v>
      </c>
      <c r="X1544" t="s">
        <v>15519</v>
      </c>
      <c r="Y1544" t="s">
        <v>625</v>
      </c>
      <c r="Z1544" t="s">
        <v>12612</v>
      </c>
      <c r="AA1544" t="s">
        <v>1038</v>
      </c>
      <c r="AB1544" t="s">
        <v>11990</v>
      </c>
      <c r="AC1544">
        <v>89.950389000000001</v>
      </c>
      <c r="AD1544">
        <v>1.201389</v>
      </c>
      <c r="AE1544" s="6">
        <v>44494</v>
      </c>
      <c r="AF1544" s="6">
        <v>48146</v>
      </c>
      <c r="AG1544" t="s">
        <v>2343</v>
      </c>
      <c r="AH1544">
        <v>9.519444</v>
      </c>
      <c r="AI1544">
        <v>8.2124576354606695</v>
      </c>
      <c r="AJ1544">
        <v>77.775312</v>
      </c>
      <c r="AK1544">
        <v>3.82600436846315</v>
      </c>
      <c r="AL1544">
        <v>114</v>
      </c>
      <c r="AM1544">
        <v>109</v>
      </c>
      <c r="AN1544">
        <v>2.5</v>
      </c>
      <c r="AO1544" t="s">
        <v>11991</v>
      </c>
      <c r="AP1544">
        <v>1</v>
      </c>
      <c r="AQ1544">
        <v>2</v>
      </c>
      <c r="AR1544">
        <v>65.192073474458496</v>
      </c>
      <c r="AS1544">
        <v>7.0455583157482196E-2</v>
      </c>
      <c r="AT1544">
        <v>0.99974838074777495</v>
      </c>
      <c r="AU1544">
        <v>0.47403140222934298</v>
      </c>
      <c r="AV1544">
        <v>2.4221665401337198</v>
      </c>
    </row>
    <row r="1545" spans="1:48" x14ac:dyDescent="0.25">
      <c r="A1545" t="s">
        <v>15542</v>
      </c>
      <c r="B1545" s="6">
        <v>44664</v>
      </c>
      <c r="C1545" t="s">
        <v>15543</v>
      </c>
      <c r="D1545" t="s">
        <v>446</v>
      </c>
      <c r="E1545">
        <v>1200000000</v>
      </c>
      <c r="F1545">
        <v>1061517000</v>
      </c>
      <c r="G1545">
        <v>0.39332658423198102</v>
      </c>
      <c r="H1545">
        <v>9.0138890000000007</v>
      </c>
      <c r="I1545">
        <v>7.9154879999999999</v>
      </c>
      <c r="J1545">
        <v>3.8259590000000001</v>
      </c>
      <c r="K1545">
        <v>3.8259590000000001</v>
      </c>
      <c r="L1545">
        <v>113.0672</v>
      </c>
      <c r="M1545">
        <v>113</v>
      </c>
      <c r="N1545">
        <v>7.8873610000000003</v>
      </c>
      <c r="O1545">
        <v>0.14600000000000099</v>
      </c>
      <c r="P1545">
        <v>-3.6220822270373798</v>
      </c>
      <c r="Q1545">
        <v>-11.116945662228799</v>
      </c>
      <c r="R1545">
        <v>87.366</v>
      </c>
      <c r="S1545">
        <v>88.08</v>
      </c>
      <c r="T1545">
        <v>87.366</v>
      </c>
      <c r="U1545">
        <v>88.08</v>
      </c>
      <c r="V1545" t="s">
        <v>11987</v>
      </c>
      <c r="W1545" t="s">
        <v>9402</v>
      </c>
      <c r="X1545" t="s">
        <v>15519</v>
      </c>
      <c r="Y1545" t="s">
        <v>625</v>
      </c>
      <c r="Z1545" t="s">
        <v>12612</v>
      </c>
      <c r="AA1545" t="s">
        <v>1038</v>
      </c>
      <c r="AB1545" t="s">
        <v>11990</v>
      </c>
      <c r="AC1545">
        <v>88.45975</v>
      </c>
      <c r="AD1545">
        <v>1.09375</v>
      </c>
      <c r="AE1545" s="6">
        <v>44309</v>
      </c>
      <c r="AF1545" s="6">
        <v>47961</v>
      </c>
      <c r="AG1545" t="s">
        <v>2343</v>
      </c>
      <c r="AH1545">
        <v>9.0138890000000007</v>
      </c>
      <c r="AI1545">
        <v>7.9154880770883604</v>
      </c>
      <c r="AJ1545">
        <v>71.625260999999995</v>
      </c>
      <c r="AK1545">
        <v>3.8259589540364201</v>
      </c>
      <c r="AL1545">
        <v>113</v>
      </c>
      <c r="AM1545">
        <v>109</v>
      </c>
      <c r="AN1545">
        <v>2.25</v>
      </c>
      <c r="AO1545" t="s">
        <v>11991</v>
      </c>
      <c r="AP1545">
        <v>1</v>
      </c>
      <c r="AQ1545">
        <v>2</v>
      </c>
      <c r="AR1545">
        <v>65.192073474458496</v>
      </c>
      <c r="AS1545">
        <v>7.0455583157482196E-2</v>
      </c>
      <c r="AT1545">
        <v>0.99974838074777495</v>
      </c>
      <c r="AU1545">
        <v>0.47403140222934298</v>
      </c>
      <c r="AV1545">
        <v>2.4221665401337198</v>
      </c>
    </row>
    <row r="1546" spans="1:48" x14ac:dyDescent="0.25">
      <c r="A1546" t="s">
        <v>18851</v>
      </c>
      <c r="B1546" s="6">
        <v>44664</v>
      </c>
      <c r="C1546" t="s">
        <v>18852</v>
      </c>
      <c r="D1546" t="s">
        <v>446</v>
      </c>
      <c r="E1546">
        <v>800000000</v>
      </c>
      <c r="F1546">
        <v>683670448</v>
      </c>
      <c r="G1546">
        <v>0.253322143735981</v>
      </c>
      <c r="H1546">
        <v>29.519444</v>
      </c>
      <c r="I1546">
        <v>17.577587000000001</v>
      </c>
      <c r="J1546">
        <v>4.0049669999999997</v>
      </c>
      <c r="K1546">
        <v>4.0049669999999997</v>
      </c>
      <c r="L1546">
        <v>119.846099999999</v>
      </c>
      <c r="M1546">
        <v>119</v>
      </c>
      <c r="N1546">
        <v>17.680011</v>
      </c>
      <c r="O1546">
        <v>-1.3186</v>
      </c>
      <c r="P1546">
        <v>-6.7261697488332599</v>
      </c>
      <c r="Q1546">
        <v>-19.266463859407299</v>
      </c>
      <c r="R1546">
        <v>83.897000000000006</v>
      </c>
      <c r="S1546">
        <v>86.995999999999995</v>
      </c>
      <c r="T1546">
        <v>83.897000000000006</v>
      </c>
      <c r="U1546">
        <v>86.995999999999995</v>
      </c>
      <c r="V1546" t="s">
        <v>11987</v>
      </c>
      <c r="W1546" t="s">
        <v>18853</v>
      </c>
      <c r="X1546" t="s">
        <v>15519</v>
      </c>
      <c r="Y1546" t="s">
        <v>625</v>
      </c>
      <c r="Z1546" t="s">
        <v>12612</v>
      </c>
      <c r="AA1546" t="s">
        <v>1038</v>
      </c>
      <c r="AB1546" t="s">
        <v>11990</v>
      </c>
      <c r="AC1546">
        <v>85.458805999999996</v>
      </c>
      <c r="AD1546">
        <v>1.561806</v>
      </c>
      <c r="AE1546" s="6">
        <v>44494</v>
      </c>
      <c r="AF1546" s="6">
        <v>55451</v>
      </c>
      <c r="AG1546" t="s">
        <v>2343</v>
      </c>
      <c r="AH1546">
        <v>29.519444</v>
      </c>
      <c r="AI1546">
        <v>17.577586910027701</v>
      </c>
      <c r="AJ1546">
        <v>430.28375399999999</v>
      </c>
      <c r="AK1546">
        <v>4.0049665781637103</v>
      </c>
      <c r="AL1546">
        <v>119</v>
      </c>
      <c r="AM1546">
        <v>139</v>
      </c>
      <c r="AN1546">
        <v>3.25</v>
      </c>
      <c r="AO1546" t="s">
        <v>11991</v>
      </c>
      <c r="AP1546">
        <v>1</v>
      </c>
      <c r="AQ1546">
        <v>2</v>
      </c>
      <c r="AR1546">
        <v>65.192073474458496</v>
      </c>
      <c r="AS1546">
        <v>7.0455583157482196E-2</v>
      </c>
      <c r="AT1546">
        <v>0.99974838074777495</v>
      </c>
      <c r="AU1546">
        <v>0.47403140222934298</v>
      </c>
      <c r="AV1546">
        <v>2.4221665401337198</v>
      </c>
    </row>
    <row r="1547" spans="1:48" x14ac:dyDescent="0.25">
      <c r="A1547" t="s">
        <v>18854</v>
      </c>
      <c r="B1547" s="6">
        <v>44664</v>
      </c>
      <c r="C1547" t="s">
        <v>18855</v>
      </c>
      <c r="D1547" t="s">
        <v>446</v>
      </c>
      <c r="E1547">
        <v>800000000</v>
      </c>
      <c r="F1547">
        <v>702221888</v>
      </c>
      <c r="G1547">
        <v>0.260196055814436</v>
      </c>
      <c r="H1547">
        <v>19.519444</v>
      </c>
      <c r="I1547">
        <v>14.081277999999999</v>
      </c>
      <c r="J1547">
        <v>3.9549319999999999</v>
      </c>
      <c r="K1547">
        <v>3.9549319999999999</v>
      </c>
      <c r="L1547">
        <v>99.353200000000001</v>
      </c>
      <c r="M1547">
        <v>99</v>
      </c>
      <c r="N1547">
        <v>13.82011</v>
      </c>
      <c r="O1547">
        <v>2.3599999999990202E-2</v>
      </c>
      <c r="P1547">
        <v>-4.6279912859269201</v>
      </c>
      <c r="Q1547">
        <v>-15.264244977631799</v>
      </c>
      <c r="R1547">
        <v>86.275999999999996</v>
      </c>
      <c r="S1547">
        <v>88.784999999999997</v>
      </c>
      <c r="T1547">
        <v>86.275999999999996</v>
      </c>
      <c r="U1547">
        <v>88.784999999999997</v>
      </c>
      <c r="V1547" t="s">
        <v>11987</v>
      </c>
      <c r="W1547" t="s">
        <v>18856</v>
      </c>
      <c r="X1547" t="s">
        <v>15519</v>
      </c>
      <c r="Y1547" t="s">
        <v>625</v>
      </c>
      <c r="Z1547" t="s">
        <v>12612</v>
      </c>
      <c r="AA1547" t="s">
        <v>1038</v>
      </c>
      <c r="AB1547" t="s">
        <v>11990</v>
      </c>
      <c r="AC1547">
        <v>87.777736000000004</v>
      </c>
      <c r="AD1547">
        <v>1.501736</v>
      </c>
      <c r="AE1547" s="6">
        <v>44494</v>
      </c>
      <c r="AF1547" s="6">
        <v>51799</v>
      </c>
      <c r="AG1547" t="s">
        <v>2343</v>
      </c>
      <c r="AH1547">
        <v>19.519444</v>
      </c>
      <c r="AI1547">
        <v>14.0812784260351</v>
      </c>
      <c r="AJ1547">
        <v>249.30596499999999</v>
      </c>
      <c r="AK1547">
        <v>3.9549321117948799</v>
      </c>
      <c r="AL1547">
        <v>99</v>
      </c>
      <c r="AM1547">
        <v>141</v>
      </c>
      <c r="AN1547">
        <v>3.125</v>
      </c>
      <c r="AO1547" t="s">
        <v>11991</v>
      </c>
      <c r="AP1547">
        <v>1</v>
      </c>
      <c r="AQ1547">
        <v>2</v>
      </c>
      <c r="AR1547">
        <v>65.192073474458496</v>
      </c>
      <c r="AS1547">
        <v>7.0455583157482196E-2</v>
      </c>
      <c r="AT1547">
        <v>0.99974838074777495</v>
      </c>
      <c r="AU1547">
        <v>0.47403140222934298</v>
      </c>
      <c r="AV1547">
        <v>2.4221665401337198</v>
      </c>
    </row>
    <row r="1548" spans="1:48" x14ac:dyDescent="0.25">
      <c r="A1548" t="s">
        <v>15544</v>
      </c>
      <c r="B1548" s="6">
        <v>44664</v>
      </c>
      <c r="C1548" t="s">
        <v>15545</v>
      </c>
      <c r="D1548" t="s">
        <v>373</v>
      </c>
      <c r="E1548">
        <v>585000000</v>
      </c>
      <c r="F1548">
        <v>592726873</v>
      </c>
      <c r="G1548">
        <v>0.21962459042978999</v>
      </c>
      <c r="H1548">
        <v>3.6666669999999999</v>
      </c>
      <c r="I1548">
        <v>3.130512</v>
      </c>
      <c r="J1548">
        <v>6.9774500000000002</v>
      </c>
      <c r="K1548">
        <v>6.9774500000000002</v>
      </c>
      <c r="L1548">
        <v>438.44499999999999</v>
      </c>
      <c r="M1548">
        <v>439</v>
      </c>
      <c r="N1548">
        <v>3.1131660000000001</v>
      </c>
      <c r="O1548">
        <v>0.32460000000000799</v>
      </c>
      <c r="P1548">
        <v>0.79933682916819504</v>
      </c>
      <c r="Q1548">
        <v>-3.1452476712236499</v>
      </c>
      <c r="R1548">
        <v>98.987499999999997</v>
      </c>
      <c r="S1548">
        <v>100.0585</v>
      </c>
      <c r="T1548">
        <v>98.987499999999997</v>
      </c>
      <c r="U1548">
        <v>100.0585</v>
      </c>
      <c r="V1548" t="s">
        <v>11987</v>
      </c>
      <c r="W1548" t="s">
        <v>6572</v>
      </c>
      <c r="X1548" t="s">
        <v>15546</v>
      </c>
      <c r="Y1548" t="s">
        <v>12201</v>
      </c>
      <c r="Z1548" t="s">
        <v>11815</v>
      </c>
      <c r="AA1548" t="s">
        <v>283</v>
      </c>
      <c r="AB1548" t="s">
        <v>11815</v>
      </c>
      <c r="AC1548">
        <v>101.32083299999999</v>
      </c>
      <c r="AD1548">
        <v>2.3333330000000001</v>
      </c>
      <c r="AE1548" s="6">
        <v>44000</v>
      </c>
      <c r="AF1548" s="6">
        <v>46009</v>
      </c>
      <c r="AG1548" t="s">
        <v>3483</v>
      </c>
      <c r="AH1548">
        <v>2.1666669999999999</v>
      </c>
      <c r="AI1548">
        <v>1.9440999507974801</v>
      </c>
      <c r="AJ1548">
        <v>4.8675879999999996</v>
      </c>
      <c r="AK1548">
        <v>6.9637083630300101</v>
      </c>
      <c r="AL1548">
        <v>458</v>
      </c>
      <c r="AM1548">
        <v>435</v>
      </c>
      <c r="AN1548">
        <v>7</v>
      </c>
      <c r="AO1548" t="s">
        <v>11991</v>
      </c>
      <c r="AP1548">
        <v>1</v>
      </c>
      <c r="AQ1548">
        <v>3</v>
      </c>
      <c r="AR1548">
        <v>42.3853528055675</v>
      </c>
      <c r="AS1548">
        <v>1.62780114312965E-2</v>
      </c>
      <c r="AT1548">
        <v>-0.43906373584260899</v>
      </c>
      <c r="AU1548">
        <v>-8.7699779025385199E-2</v>
      </c>
      <c r="AV1548">
        <v>-4.2470354021035801</v>
      </c>
    </row>
    <row r="1549" spans="1:48" x14ac:dyDescent="0.25">
      <c r="A1549" t="s">
        <v>16636</v>
      </c>
      <c r="B1549" s="6">
        <v>44664</v>
      </c>
      <c r="C1549" t="s">
        <v>16637</v>
      </c>
      <c r="D1549" t="s">
        <v>446</v>
      </c>
      <c r="E1549">
        <v>180000000</v>
      </c>
      <c r="F1549">
        <v>69490625.400000006</v>
      </c>
      <c r="G1549">
        <v>2.5748537540827E-2</v>
      </c>
      <c r="H1549">
        <v>4.0694439999999998</v>
      </c>
      <c r="I1549">
        <v>2.427689</v>
      </c>
      <c r="J1549">
        <v>38.857680999999999</v>
      </c>
      <c r="K1549">
        <v>38.857680999999999</v>
      </c>
      <c r="L1549">
        <v>3624.7763999999902</v>
      </c>
      <c r="M1549">
        <v>3630</v>
      </c>
      <c r="N1549">
        <v>2.415848</v>
      </c>
      <c r="O1549">
        <v>15.197299999999901</v>
      </c>
      <c r="P1549">
        <v>16.002592338743</v>
      </c>
      <c r="Q1549">
        <v>-57.662679909845501</v>
      </c>
      <c r="R1549">
        <v>35</v>
      </c>
      <c r="S1549">
        <v>40</v>
      </c>
      <c r="T1549">
        <v>35</v>
      </c>
      <c r="U1549">
        <v>40</v>
      </c>
      <c r="V1549" t="s">
        <v>11987</v>
      </c>
      <c r="W1549" t="s">
        <v>16501</v>
      </c>
      <c r="X1549" t="s">
        <v>3245</v>
      </c>
      <c r="Y1549" t="s">
        <v>12097</v>
      </c>
      <c r="Z1549" t="s">
        <v>11839</v>
      </c>
      <c r="AA1549" t="s">
        <v>11839</v>
      </c>
      <c r="AB1549" t="s">
        <v>12045</v>
      </c>
      <c r="AC1549">
        <v>38.605902999999998</v>
      </c>
      <c r="AD1549">
        <v>3.6059030000000001</v>
      </c>
      <c r="AE1549" s="6">
        <v>44329</v>
      </c>
      <c r="AF1549" s="6">
        <v>46155</v>
      </c>
      <c r="AG1549" t="s">
        <v>16556</v>
      </c>
      <c r="AH1549">
        <v>4.0694439999999998</v>
      </c>
      <c r="AI1549">
        <v>2.4276893249645801</v>
      </c>
      <c r="AJ1549">
        <v>8.6214010000000005</v>
      </c>
      <c r="AK1549">
        <v>38.857681017509599</v>
      </c>
      <c r="AL1549">
        <v>3630</v>
      </c>
      <c r="AM1549">
        <v>3619</v>
      </c>
      <c r="AN1549">
        <v>8.375</v>
      </c>
      <c r="AO1549" t="s">
        <v>11991</v>
      </c>
      <c r="AP1549">
        <v>1</v>
      </c>
      <c r="AQ1549">
        <v>3</v>
      </c>
      <c r="AR1549">
        <v>44.679421576764497</v>
      </c>
      <c r="AS1549">
        <v>-0.15714474603919301</v>
      </c>
      <c r="AT1549">
        <v>-1.83163704140508</v>
      </c>
      <c r="AU1549">
        <v>-1.62816725269938</v>
      </c>
      <c r="AV1549">
        <v>-0.87780822578469697</v>
      </c>
    </row>
    <row r="1550" spans="1:48" x14ac:dyDescent="0.25">
      <c r="A1550" t="s">
        <v>15547</v>
      </c>
      <c r="B1550" s="6">
        <v>44664</v>
      </c>
      <c r="C1550" t="s">
        <v>15548</v>
      </c>
      <c r="D1550" t="s">
        <v>280</v>
      </c>
      <c r="E1550">
        <v>240000000</v>
      </c>
      <c r="F1550">
        <v>129643334.40000001</v>
      </c>
      <c r="G1550">
        <v>4.8037073252709499E-2</v>
      </c>
      <c r="H1550">
        <v>2.4972219999999998</v>
      </c>
      <c r="I1550">
        <v>1.9647060000000001</v>
      </c>
      <c r="J1550">
        <v>33.581431000000002</v>
      </c>
      <c r="K1550">
        <v>33.581431000000002</v>
      </c>
      <c r="L1550">
        <v>3112.8047999999999</v>
      </c>
      <c r="M1550">
        <v>3112</v>
      </c>
      <c r="N1550">
        <v>1.9544429999999999</v>
      </c>
      <c r="O1550">
        <v>3.2882999999999898</v>
      </c>
      <c r="P1550">
        <v>8.0237084504686198</v>
      </c>
      <c r="Q1550">
        <v>-43.838180267427298</v>
      </c>
      <c r="R1550">
        <v>54</v>
      </c>
      <c r="S1550">
        <v>56.5</v>
      </c>
      <c r="T1550">
        <v>54</v>
      </c>
      <c r="U1550">
        <v>56.5</v>
      </c>
      <c r="V1550" t="s">
        <v>11987</v>
      </c>
      <c r="W1550" t="s">
        <v>7231</v>
      </c>
      <c r="X1550" t="s">
        <v>3245</v>
      </c>
      <c r="Y1550" t="s">
        <v>12097</v>
      </c>
      <c r="Z1550" t="s">
        <v>11877</v>
      </c>
      <c r="AA1550" t="s">
        <v>11839</v>
      </c>
      <c r="AB1550" t="s">
        <v>12045</v>
      </c>
      <c r="AC1550">
        <v>54.018056000000001</v>
      </c>
      <c r="AD1550">
        <v>1.8055999999999999E-2</v>
      </c>
      <c r="AE1550" s="6">
        <v>43755</v>
      </c>
      <c r="AF1550" s="6">
        <v>45582</v>
      </c>
      <c r="AG1550" t="s">
        <v>3700</v>
      </c>
      <c r="AH1550">
        <v>2.4972219999999998</v>
      </c>
      <c r="AI1550">
        <v>1.9647062731523</v>
      </c>
      <c r="AJ1550">
        <v>4.8748310000000004</v>
      </c>
      <c r="AK1550">
        <v>33.581431082637302</v>
      </c>
      <c r="AL1550">
        <v>3112</v>
      </c>
      <c r="AM1550">
        <v>3093</v>
      </c>
      <c r="AN1550">
        <v>6.5</v>
      </c>
      <c r="AO1550" t="s">
        <v>11991</v>
      </c>
      <c r="AP1550">
        <v>1</v>
      </c>
      <c r="AQ1550">
        <v>2</v>
      </c>
      <c r="AR1550">
        <v>66.401721657737198</v>
      </c>
      <c r="AS1550">
        <v>0.15929210168599101</v>
      </c>
      <c r="AT1550">
        <v>3.12441114555428</v>
      </c>
      <c r="AU1550">
        <v>1.2436574881805</v>
      </c>
      <c r="AV1550">
        <v>5.79071447089507</v>
      </c>
    </row>
    <row r="1551" spans="1:48" x14ac:dyDescent="0.25">
      <c r="A1551" t="s">
        <v>15549</v>
      </c>
      <c r="B1551" s="6">
        <v>44664</v>
      </c>
      <c r="C1551" t="s">
        <v>15550</v>
      </c>
      <c r="D1551" t="s">
        <v>280</v>
      </c>
      <c r="E1551">
        <v>240000000</v>
      </c>
      <c r="F1551">
        <v>133695000</v>
      </c>
      <c r="G1551">
        <v>4.9538347175687898E-2</v>
      </c>
      <c r="H1551">
        <v>5.5250000000000004</v>
      </c>
      <c r="I1551">
        <v>3.732818</v>
      </c>
      <c r="J1551">
        <v>20.836955</v>
      </c>
      <c r="K1551">
        <v>20.836955</v>
      </c>
      <c r="L1551">
        <v>1817.4041999999999</v>
      </c>
      <c r="M1551">
        <v>1821</v>
      </c>
      <c r="N1551">
        <v>3.7166649999999999</v>
      </c>
      <c r="O1551">
        <v>0.13479999999999001</v>
      </c>
      <c r="P1551">
        <v>5.2178002575143001</v>
      </c>
      <c r="Q1551">
        <v>-44.446525475718801</v>
      </c>
      <c r="R1551">
        <v>52.5</v>
      </c>
      <c r="S1551">
        <v>55</v>
      </c>
      <c r="T1551">
        <v>52.5</v>
      </c>
      <c r="U1551">
        <v>55</v>
      </c>
      <c r="V1551" t="s">
        <v>11987</v>
      </c>
      <c r="W1551" t="s">
        <v>3867</v>
      </c>
      <c r="X1551" t="s">
        <v>3245</v>
      </c>
      <c r="Y1551" t="s">
        <v>12097</v>
      </c>
      <c r="Z1551" t="s">
        <v>11877</v>
      </c>
      <c r="AA1551" t="s">
        <v>11839</v>
      </c>
      <c r="AB1551" t="s">
        <v>12045</v>
      </c>
      <c r="AC1551">
        <v>55.706249999999997</v>
      </c>
      <c r="AD1551">
        <v>3.2062499999999998</v>
      </c>
      <c r="AE1551" s="6">
        <v>44131</v>
      </c>
      <c r="AF1551" s="6">
        <v>46687</v>
      </c>
      <c r="AG1551" t="s">
        <v>3700</v>
      </c>
      <c r="AH1551">
        <v>5.5250000000000004</v>
      </c>
      <c r="AI1551">
        <v>3.7328176573157599</v>
      </c>
      <c r="AJ1551">
        <v>18.860406000000001</v>
      </c>
      <c r="AK1551">
        <v>20.836954710710401</v>
      </c>
      <c r="AL1551">
        <v>1821</v>
      </c>
      <c r="AM1551">
        <v>1815</v>
      </c>
      <c r="AN1551">
        <v>6.75</v>
      </c>
      <c r="AO1551" t="s">
        <v>11991</v>
      </c>
      <c r="AP1551">
        <v>1</v>
      </c>
      <c r="AQ1551">
        <v>2</v>
      </c>
      <c r="AR1551">
        <v>66.401721657737198</v>
      </c>
      <c r="AS1551">
        <v>0.15929210168599101</v>
      </c>
      <c r="AT1551">
        <v>3.12441114555428</v>
      </c>
      <c r="AU1551">
        <v>1.2436574881805</v>
      </c>
      <c r="AV1551">
        <v>5.79071447089507</v>
      </c>
    </row>
    <row r="1552" spans="1:48" x14ac:dyDescent="0.25">
      <c r="A1552" t="s">
        <v>15551</v>
      </c>
      <c r="B1552" s="6">
        <v>44664</v>
      </c>
      <c r="C1552" t="s">
        <v>15552</v>
      </c>
      <c r="D1552" t="s">
        <v>280</v>
      </c>
      <c r="E1552">
        <v>300000000</v>
      </c>
      <c r="F1552">
        <v>155704167</v>
      </c>
      <c r="G1552">
        <v>5.7693459602433002E-2</v>
      </c>
      <c r="H1552">
        <v>2.0611109999999999</v>
      </c>
      <c r="I1552">
        <v>1.464915</v>
      </c>
      <c r="J1552">
        <v>44.440449000000001</v>
      </c>
      <c r="K1552">
        <v>44.440449000000001</v>
      </c>
      <c r="L1552">
        <v>4208.3882000000003</v>
      </c>
      <c r="M1552">
        <v>4211</v>
      </c>
      <c r="N1552">
        <v>1.459009</v>
      </c>
      <c r="O1552">
        <v>2.1374</v>
      </c>
      <c r="P1552">
        <v>7.9030954279444003</v>
      </c>
      <c r="Q1552">
        <v>-49.515336754981199</v>
      </c>
      <c r="R1552">
        <v>48.5</v>
      </c>
      <c r="S1552">
        <v>53.5</v>
      </c>
      <c r="T1552">
        <v>48.5</v>
      </c>
      <c r="U1552">
        <v>53.5</v>
      </c>
      <c r="V1552" t="s">
        <v>11987</v>
      </c>
      <c r="W1552" t="s">
        <v>7681</v>
      </c>
      <c r="X1552" t="s">
        <v>3245</v>
      </c>
      <c r="Y1552" t="s">
        <v>12097</v>
      </c>
      <c r="Z1552" t="s">
        <v>11839</v>
      </c>
      <c r="AA1552" t="s">
        <v>11839</v>
      </c>
      <c r="AB1552" t="s">
        <v>12045</v>
      </c>
      <c r="AC1552">
        <v>51.901389000000002</v>
      </c>
      <c r="AD1552">
        <v>3.401389</v>
      </c>
      <c r="AE1552" s="6">
        <v>42865</v>
      </c>
      <c r="AF1552" s="6">
        <v>45422</v>
      </c>
      <c r="AG1552" t="s">
        <v>2750</v>
      </c>
      <c r="AH1552">
        <v>2.0611109999999999</v>
      </c>
      <c r="AI1552">
        <v>1.4649149174179099</v>
      </c>
      <c r="AJ1552">
        <v>3.0095190000000001</v>
      </c>
      <c r="AK1552">
        <v>44.4404493052456</v>
      </c>
      <c r="AL1552">
        <v>4211</v>
      </c>
      <c r="AM1552">
        <v>4186</v>
      </c>
      <c r="AN1552">
        <v>7.75</v>
      </c>
      <c r="AO1552" t="s">
        <v>11991</v>
      </c>
      <c r="AP1552">
        <v>1</v>
      </c>
      <c r="AQ1552">
        <v>3</v>
      </c>
      <c r="AR1552">
        <v>57.067249307216798</v>
      </c>
      <c r="AS1552">
        <v>6.9992480034819907E-2</v>
      </c>
      <c r="AT1552">
        <v>1.41731895964665</v>
      </c>
      <c r="AU1552">
        <v>0.60456056988809304</v>
      </c>
      <c r="AV1552">
        <v>3.92583042589238</v>
      </c>
    </row>
    <row r="1553" spans="1:48" x14ac:dyDescent="0.25">
      <c r="A1553" t="s">
        <v>15553</v>
      </c>
      <c r="B1553" s="6">
        <v>44664</v>
      </c>
      <c r="C1553" t="s">
        <v>15554</v>
      </c>
      <c r="D1553" t="s">
        <v>280</v>
      </c>
      <c r="E1553">
        <v>210000000</v>
      </c>
      <c r="F1553">
        <v>102907291.2</v>
      </c>
      <c r="G1553">
        <v>3.8130499408169399E-2</v>
      </c>
      <c r="H1553">
        <v>7.4194440000000004</v>
      </c>
      <c r="I1553">
        <v>4.9594480000000001</v>
      </c>
      <c r="J1553">
        <v>17.764543</v>
      </c>
      <c r="K1553">
        <v>17.764543</v>
      </c>
      <c r="L1553">
        <v>1506.3941</v>
      </c>
      <c r="M1553">
        <v>1509</v>
      </c>
      <c r="N1553">
        <v>4.9356549999999997</v>
      </c>
      <c r="O1553">
        <v>-2.1086</v>
      </c>
      <c r="P1553">
        <v>8.2700405654651608</v>
      </c>
      <c r="Q1553">
        <v>-45.453425104248403</v>
      </c>
      <c r="R1553">
        <v>48.5</v>
      </c>
      <c r="S1553">
        <v>53.5</v>
      </c>
      <c r="T1553">
        <v>48.5</v>
      </c>
      <c r="U1553">
        <v>53.5</v>
      </c>
      <c r="V1553" t="s">
        <v>11987</v>
      </c>
      <c r="W1553" t="s">
        <v>7686</v>
      </c>
      <c r="X1553" t="s">
        <v>3245</v>
      </c>
      <c r="Y1553" t="s">
        <v>12097</v>
      </c>
      <c r="Z1553" t="s">
        <v>11839</v>
      </c>
      <c r="AA1553" t="s">
        <v>11839</v>
      </c>
      <c r="AB1553" t="s">
        <v>12045</v>
      </c>
      <c r="AC1553">
        <v>49.003472000000002</v>
      </c>
      <c r="AD1553">
        <v>0.50347200000000003</v>
      </c>
      <c r="AE1553" s="6">
        <v>43727</v>
      </c>
      <c r="AF1553" s="6">
        <v>47380</v>
      </c>
      <c r="AG1553" t="s">
        <v>2750</v>
      </c>
      <c r="AH1553">
        <v>7.4194440000000004</v>
      </c>
      <c r="AI1553">
        <v>4.9594482572471996</v>
      </c>
      <c r="AJ1553">
        <v>32.530037999999998</v>
      </c>
      <c r="AK1553">
        <v>17.764542581495299</v>
      </c>
      <c r="AL1553">
        <v>1509</v>
      </c>
      <c r="AM1553">
        <v>1506</v>
      </c>
      <c r="AN1553">
        <v>6.25</v>
      </c>
      <c r="AO1553" t="s">
        <v>11991</v>
      </c>
      <c r="AP1553">
        <v>1</v>
      </c>
      <c r="AQ1553">
        <v>3</v>
      </c>
      <c r="AR1553">
        <v>57.067249307216798</v>
      </c>
      <c r="AS1553">
        <v>6.9992480034819907E-2</v>
      </c>
      <c r="AT1553">
        <v>1.41731895964665</v>
      </c>
      <c r="AU1553">
        <v>0.60456056988809304</v>
      </c>
      <c r="AV1553">
        <v>3.92583042589238</v>
      </c>
    </row>
    <row r="1554" spans="1:48" x14ac:dyDescent="0.25">
      <c r="A1554" t="s">
        <v>15555</v>
      </c>
      <c r="B1554" s="6">
        <v>44664</v>
      </c>
      <c r="C1554" t="s">
        <v>15556</v>
      </c>
      <c r="D1554" t="s">
        <v>280</v>
      </c>
      <c r="E1554">
        <v>330000000</v>
      </c>
      <c r="F1554">
        <v>161005623.90000001</v>
      </c>
      <c r="G1554">
        <v>5.9657821863169397E-2</v>
      </c>
      <c r="H1554">
        <v>3.9583330000000001</v>
      </c>
      <c r="I1554">
        <v>2.9382389999999998</v>
      </c>
      <c r="J1554">
        <v>26.663874</v>
      </c>
      <c r="K1554">
        <v>26.663874</v>
      </c>
      <c r="L1554">
        <v>2405.8624</v>
      </c>
      <c r="M1554">
        <v>2408</v>
      </c>
      <c r="N1554">
        <v>2.9229479999999999</v>
      </c>
      <c r="O1554">
        <v>2.2576999999999998</v>
      </c>
      <c r="P1554">
        <v>8.3748021175557401</v>
      </c>
      <c r="Q1554">
        <v>-48.072816805550602</v>
      </c>
      <c r="R1554">
        <v>48.5</v>
      </c>
      <c r="S1554">
        <v>53.5</v>
      </c>
      <c r="T1554">
        <v>48.5</v>
      </c>
      <c r="U1554">
        <v>53.5</v>
      </c>
      <c r="V1554" t="s">
        <v>11987</v>
      </c>
      <c r="W1554" t="s">
        <v>7685</v>
      </c>
      <c r="X1554" t="s">
        <v>3245</v>
      </c>
      <c r="Y1554" t="s">
        <v>12097</v>
      </c>
      <c r="Z1554" t="s">
        <v>11839</v>
      </c>
      <c r="AA1554" t="s">
        <v>11839</v>
      </c>
      <c r="AB1554" t="s">
        <v>12045</v>
      </c>
      <c r="AC1554">
        <v>48.789583</v>
      </c>
      <c r="AD1554">
        <v>0.28958299999999998</v>
      </c>
      <c r="AE1554" s="6">
        <v>43193</v>
      </c>
      <c r="AF1554" s="6">
        <v>46115</v>
      </c>
      <c r="AG1554" t="s">
        <v>2750</v>
      </c>
      <c r="AH1554">
        <v>3.9583330000000001</v>
      </c>
      <c r="AI1554">
        <v>2.9382387919955999</v>
      </c>
      <c r="AJ1554">
        <v>11.037001999999999</v>
      </c>
      <c r="AK1554">
        <v>26.663873579005202</v>
      </c>
      <c r="AL1554">
        <v>2408</v>
      </c>
      <c r="AM1554">
        <v>2398</v>
      </c>
      <c r="AN1554">
        <v>6.95</v>
      </c>
      <c r="AO1554" t="s">
        <v>11991</v>
      </c>
      <c r="AP1554">
        <v>1</v>
      </c>
      <c r="AQ1554">
        <v>3</v>
      </c>
      <c r="AR1554">
        <v>57.067249307216798</v>
      </c>
      <c r="AS1554">
        <v>6.9992480034819907E-2</v>
      </c>
      <c r="AT1554">
        <v>1.41731895964665</v>
      </c>
      <c r="AU1554">
        <v>0.60456056988809304</v>
      </c>
      <c r="AV1554">
        <v>3.92583042589238</v>
      </c>
    </row>
    <row r="1555" spans="1:48" x14ac:dyDescent="0.25">
      <c r="A1555" t="s">
        <v>15557</v>
      </c>
      <c r="B1555" s="6">
        <v>44664</v>
      </c>
      <c r="C1555" t="s">
        <v>15558</v>
      </c>
      <c r="D1555" t="s">
        <v>266</v>
      </c>
      <c r="E1555">
        <v>300000000</v>
      </c>
      <c r="F1555">
        <v>153752082</v>
      </c>
      <c r="G1555">
        <v>5.6970148600178301E-2</v>
      </c>
      <c r="H1555">
        <v>7.4972219999999998</v>
      </c>
      <c r="I1555">
        <v>4.273428</v>
      </c>
      <c r="J1555">
        <v>21.218143000000001</v>
      </c>
      <c r="K1555">
        <v>21.218143000000001</v>
      </c>
      <c r="L1555">
        <v>1851.78</v>
      </c>
      <c r="M1555">
        <v>1856</v>
      </c>
      <c r="N1555">
        <v>4.2532180000000004</v>
      </c>
      <c r="O1555">
        <v>1.1568000000000001</v>
      </c>
      <c r="P1555">
        <v>10.336836264947801</v>
      </c>
      <c r="Q1555">
        <v>-48.636592003872799</v>
      </c>
      <c r="R1555">
        <v>48</v>
      </c>
      <c r="S1555">
        <v>50.5</v>
      </c>
      <c r="T1555">
        <v>48</v>
      </c>
      <c r="U1555">
        <v>50.5</v>
      </c>
      <c r="V1555" t="s">
        <v>11987</v>
      </c>
      <c r="W1555" t="s">
        <v>7570</v>
      </c>
      <c r="X1555" t="s">
        <v>3245</v>
      </c>
      <c r="Y1555" t="s">
        <v>12097</v>
      </c>
      <c r="Z1555" t="s">
        <v>11839</v>
      </c>
      <c r="AA1555" t="s">
        <v>11839</v>
      </c>
      <c r="AB1555" t="s">
        <v>12045</v>
      </c>
      <c r="AC1555">
        <v>51.250694000000003</v>
      </c>
      <c r="AD1555">
        <v>3.2506940000000002</v>
      </c>
      <c r="AE1555" s="6">
        <v>43755</v>
      </c>
      <c r="AF1555" s="6">
        <v>47408</v>
      </c>
      <c r="AG1555" t="s">
        <v>2727</v>
      </c>
      <c r="AH1555">
        <v>7.4972219999999998</v>
      </c>
      <c r="AI1555">
        <v>4.2734282708997702</v>
      </c>
      <c r="AJ1555">
        <v>26.895983999999999</v>
      </c>
      <c r="AK1555">
        <v>21.218142793519501</v>
      </c>
      <c r="AL1555">
        <v>1856</v>
      </c>
      <c r="AM1555">
        <v>1852</v>
      </c>
      <c r="AN1555">
        <v>7.75</v>
      </c>
      <c r="AO1555" t="s">
        <v>11991</v>
      </c>
      <c r="AP1555">
        <v>1</v>
      </c>
      <c r="AQ1555">
        <v>3</v>
      </c>
      <c r="AR1555">
        <v>46.486760141272399</v>
      </c>
      <c r="AS1555">
        <v>1.17892033429427E-2</v>
      </c>
      <c r="AT1555">
        <v>-0.52317450373509899</v>
      </c>
      <c r="AU1555">
        <v>7.4458946856402905E-2</v>
      </c>
      <c r="AV1555">
        <v>-2.1406710777795199</v>
      </c>
    </row>
    <row r="1556" spans="1:48" x14ac:dyDescent="0.25">
      <c r="A1556" t="s">
        <v>15559</v>
      </c>
      <c r="B1556" s="6">
        <v>44664</v>
      </c>
      <c r="C1556" t="s">
        <v>15560</v>
      </c>
      <c r="D1556" t="s">
        <v>266</v>
      </c>
      <c r="E1556">
        <v>199800000</v>
      </c>
      <c r="F1556">
        <v>96900502.5</v>
      </c>
      <c r="G1556">
        <v>3.5904788768043802E-2</v>
      </c>
      <c r="H1556">
        <v>5.4527780000000003</v>
      </c>
      <c r="I1556">
        <v>3.597807</v>
      </c>
      <c r="J1556">
        <v>24.865034999999999</v>
      </c>
      <c r="K1556">
        <v>24.865034999999999</v>
      </c>
      <c r="L1556">
        <v>2220.4035999999901</v>
      </c>
      <c r="M1556">
        <v>2225</v>
      </c>
      <c r="N1556">
        <v>3.5811440000000001</v>
      </c>
      <c r="O1556">
        <v>0.175600000000009</v>
      </c>
      <c r="P1556">
        <v>9.7225754481636297</v>
      </c>
      <c r="Q1556">
        <v>-45.398870955861703</v>
      </c>
      <c r="R1556">
        <v>47.5</v>
      </c>
      <c r="S1556">
        <v>50</v>
      </c>
      <c r="T1556">
        <v>47.5</v>
      </c>
      <c r="U1556">
        <v>50</v>
      </c>
      <c r="V1556" t="s">
        <v>11987</v>
      </c>
      <c r="W1556" t="s">
        <v>7569</v>
      </c>
      <c r="X1556" t="s">
        <v>3245</v>
      </c>
      <c r="Y1556" t="s">
        <v>12097</v>
      </c>
      <c r="Z1556" t="s">
        <v>11839</v>
      </c>
      <c r="AA1556" t="s">
        <v>11839</v>
      </c>
      <c r="AB1556" t="s">
        <v>12045</v>
      </c>
      <c r="AC1556">
        <v>48.498750000000001</v>
      </c>
      <c r="AD1556">
        <v>0.99875000000000003</v>
      </c>
      <c r="AE1556" s="6">
        <v>44105</v>
      </c>
      <c r="AF1556" s="6">
        <v>46661</v>
      </c>
      <c r="AG1556" t="s">
        <v>2727</v>
      </c>
      <c r="AH1556">
        <v>5.4527780000000003</v>
      </c>
      <c r="AI1556">
        <v>3.5978067769903901</v>
      </c>
      <c r="AJ1556">
        <v>17.371397000000002</v>
      </c>
      <c r="AK1556">
        <v>24.865034509329298</v>
      </c>
      <c r="AL1556">
        <v>2225</v>
      </c>
      <c r="AM1556">
        <v>2218</v>
      </c>
      <c r="AN1556">
        <v>7.65</v>
      </c>
      <c r="AO1556" t="s">
        <v>11991</v>
      </c>
      <c r="AP1556">
        <v>1</v>
      </c>
      <c r="AQ1556">
        <v>3</v>
      </c>
      <c r="AR1556">
        <v>46.486760141272399</v>
      </c>
      <c r="AS1556">
        <v>1.17892033429427E-2</v>
      </c>
      <c r="AT1556">
        <v>-0.52317450373509899</v>
      </c>
      <c r="AU1556">
        <v>7.4458946856402905E-2</v>
      </c>
      <c r="AV1556">
        <v>-2.1406710777795199</v>
      </c>
    </row>
    <row r="1557" spans="1:48" x14ac:dyDescent="0.25">
      <c r="A1557" t="s">
        <v>15561</v>
      </c>
      <c r="B1557" s="6">
        <v>44664</v>
      </c>
      <c r="C1557" t="s">
        <v>15562</v>
      </c>
      <c r="D1557" t="s">
        <v>266</v>
      </c>
      <c r="E1557">
        <v>303109200</v>
      </c>
      <c r="F1557">
        <v>158016718.40000001</v>
      </c>
      <c r="G1557">
        <v>5.85503351344717E-2</v>
      </c>
      <c r="H1557">
        <v>4.0138889999999998</v>
      </c>
      <c r="I1557">
        <v>2.5891660000000001</v>
      </c>
      <c r="J1557">
        <v>30.812566</v>
      </c>
      <c r="K1557">
        <v>30.812566</v>
      </c>
      <c r="L1557">
        <v>2820.4982999999902</v>
      </c>
      <c r="M1557">
        <v>2824</v>
      </c>
      <c r="N1557">
        <v>2.576308</v>
      </c>
      <c r="O1557">
        <v>1.15339999999999</v>
      </c>
      <c r="P1557">
        <v>10.2122901225147</v>
      </c>
      <c r="Q1557">
        <v>-50.720776610856902</v>
      </c>
      <c r="R1557">
        <v>48</v>
      </c>
      <c r="S1557">
        <v>50.5</v>
      </c>
      <c r="T1557">
        <v>48</v>
      </c>
      <c r="U1557">
        <v>50.5</v>
      </c>
      <c r="V1557" t="s">
        <v>11987</v>
      </c>
      <c r="W1557" t="s">
        <v>7568</v>
      </c>
      <c r="X1557" t="s">
        <v>3245</v>
      </c>
      <c r="Y1557" t="s">
        <v>12097</v>
      </c>
      <c r="Z1557" t="s">
        <v>11839</v>
      </c>
      <c r="AA1557" t="s">
        <v>11839</v>
      </c>
      <c r="AB1557" t="s">
        <v>12045</v>
      </c>
      <c r="AC1557">
        <v>52.131943999999997</v>
      </c>
      <c r="AD1557">
        <v>4.1319439999999998</v>
      </c>
      <c r="AE1557" s="6">
        <v>43213</v>
      </c>
      <c r="AF1557" s="6">
        <v>46135</v>
      </c>
      <c r="AG1557" t="s">
        <v>2727</v>
      </c>
      <c r="AH1557">
        <v>4.0138889999999998</v>
      </c>
      <c r="AI1557">
        <v>2.5891660397985401</v>
      </c>
      <c r="AJ1557">
        <v>9.5137730000000005</v>
      </c>
      <c r="AK1557">
        <v>30.812565536618401</v>
      </c>
      <c r="AL1557">
        <v>2824</v>
      </c>
      <c r="AM1557">
        <v>2813</v>
      </c>
      <c r="AN1557">
        <v>8.5</v>
      </c>
      <c r="AO1557" t="s">
        <v>11991</v>
      </c>
      <c r="AP1557">
        <v>1</v>
      </c>
      <c r="AQ1557">
        <v>3</v>
      </c>
      <c r="AR1557">
        <v>46.486760141272399</v>
      </c>
      <c r="AS1557">
        <v>1.17892033429427E-2</v>
      </c>
      <c r="AT1557">
        <v>-0.52317450373509899</v>
      </c>
      <c r="AU1557">
        <v>7.4458946856402905E-2</v>
      </c>
      <c r="AV1557">
        <v>-2.1406710777795199</v>
      </c>
    </row>
    <row r="1558" spans="1:48" x14ac:dyDescent="0.25">
      <c r="A1558" t="s">
        <v>15563</v>
      </c>
      <c r="B1558" s="6">
        <v>44664</v>
      </c>
      <c r="C1558" t="s">
        <v>15564</v>
      </c>
      <c r="D1558" t="s">
        <v>373</v>
      </c>
      <c r="E1558">
        <v>193280400</v>
      </c>
      <c r="F1558">
        <v>95004833.299999997</v>
      </c>
      <c r="G1558">
        <v>3.5202381645784799E-2</v>
      </c>
      <c r="H1558">
        <v>2.8138890000000001</v>
      </c>
      <c r="I1558">
        <v>2.1498719999999998</v>
      </c>
      <c r="J1558">
        <v>33.100718000000001</v>
      </c>
      <c r="K1558">
        <v>33.100718000000001</v>
      </c>
      <c r="L1558">
        <v>3057.7035000000001</v>
      </c>
      <c r="M1558">
        <v>3059</v>
      </c>
      <c r="N1558">
        <v>2.135278</v>
      </c>
      <c r="O1558">
        <v>0.140300000000004</v>
      </c>
      <c r="P1558">
        <v>1.53081447479184</v>
      </c>
      <c r="Q1558">
        <v>-50.538351778000298</v>
      </c>
      <c r="R1558">
        <v>48</v>
      </c>
      <c r="S1558">
        <v>53</v>
      </c>
      <c r="T1558">
        <v>48</v>
      </c>
      <c r="U1558">
        <v>53</v>
      </c>
      <c r="V1558" t="s">
        <v>11987</v>
      </c>
      <c r="W1558" t="s">
        <v>10078</v>
      </c>
      <c r="X1558" t="s">
        <v>3245</v>
      </c>
      <c r="Y1558" t="s">
        <v>12097</v>
      </c>
      <c r="Z1558" t="s">
        <v>11877</v>
      </c>
      <c r="AA1558" t="s">
        <v>11839</v>
      </c>
      <c r="AB1558" t="s">
        <v>12045</v>
      </c>
      <c r="AC1558">
        <v>49.153888999999999</v>
      </c>
      <c r="AD1558">
        <v>1.1538889999999999</v>
      </c>
      <c r="AE1558" s="6">
        <v>43872</v>
      </c>
      <c r="AF1558" s="6">
        <v>45699</v>
      </c>
      <c r="AG1558" t="s">
        <v>3760</v>
      </c>
      <c r="AH1558">
        <v>2.8138890000000001</v>
      </c>
      <c r="AI1558">
        <v>2.1498724672272802</v>
      </c>
      <c r="AJ1558">
        <v>5.9379590000000002</v>
      </c>
      <c r="AK1558">
        <v>33.100718158828599</v>
      </c>
      <c r="AL1558">
        <v>3059</v>
      </c>
      <c r="AM1558">
        <v>3043</v>
      </c>
      <c r="AN1558">
        <v>6.2</v>
      </c>
      <c r="AO1558" t="s">
        <v>11991</v>
      </c>
      <c r="AP1558">
        <v>1</v>
      </c>
      <c r="AQ1558">
        <v>4</v>
      </c>
      <c r="AR1558">
        <v>39.314982409644799</v>
      </c>
      <c r="AS1558">
        <v>2.2662294378868301E-2</v>
      </c>
      <c r="AT1558">
        <v>-4.0514980226426099E-2</v>
      </c>
      <c r="AU1558">
        <v>4.3489221424096003E-2</v>
      </c>
      <c r="AV1558">
        <v>1.6315634436134201</v>
      </c>
    </row>
    <row r="1559" spans="1:48" x14ac:dyDescent="0.25">
      <c r="A1559" t="s">
        <v>15565</v>
      </c>
      <c r="B1559" s="6">
        <v>44664</v>
      </c>
      <c r="C1559" t="s">
        <v>15566</v>
      </c>
      <c r="D1559" t="s">
        <v>266</v>
      </c>
      <c r="E1559">
        <v>420000000</v>
      </c>
      <c r="F1559">
        <v>385043748.60000002</v>
      </c>
      <c r="G1559">
        <v>0.14267123599218401</v>
      </c>
      <c r="H1559">
        <v>8.4527780000000003</v>
      </c>
      <c r="I1559">
        <v>7.1066339999999997</v>
      </c>
      <c r="J1559">
        <v>4.8414580000000003</v>
      </c>
      <c r="K1559">
        <v>4.8414580000000003</v>
      </c>
      <c r="L1559">
        <v>214.43010000000001</v>
      </c>
      <c r="M1559">
        <v>215</v>
      </c>
      <c r="N1559">
        <v>7.0759869999999996</v>
      </c>
      <c r="O1559">
        <v>4.5500000000009401E-2</v>
      </c>
      <c r="P1559">
        <v>-1.5402722867343701</v>
      </c>
      <c r="Q1559">
        <v>-7.7143083824568599</v>
      </c>
      <c r="R1559">
        <v>91.5</v>
      </c>
      <c r="S1559">
        <v>92.5</v>
      </c>
      <c r="T1559">
        <v>91.5</v>
      </c>
      <c r="U1559">
        <v>92.5</v>
      </c>
      <c r="V1559" t="s">
        <v>11987</v>
      </c>
      <c r="W1559" t="s">
        <v>4274</v>
      </c>
      <c r="X1559" t="s">
        <v>11822</v>
      </c>
      <c r="Y1559" t="s">
        <v>12201</v>
      </c>
      <c r="Z1559" t="s">
        <v>11847</v>
      </c>
      <c r="AA1559" t="s">
        <v>256</v>
      </c>
      <c r="AB1559" t="s">
        <v>11990</v>
      </c>
      <c r="AC1559">
        <v>91.677082999999996</v>
      </c>
      <c r="AD1559">
        <v>0.17708299999999999</v>
      </c>
      <c r="AE1559" s="6">
        <v>44105</v>
      </c>
      <c r="AF1559" s="6">
        <v>47757</v>
      </c>
      <c r="AG1559" t="s">
        <v>578</v>
      </c>
      <c r="AH1559">
        <v>8.4527780000000003</v>
      </c>
      <c r="AI1559">
        <v>7.1066341749527497</v>
      </c>
      <c r="AJ1559">
        <v>59.163423999999999</v>
      </c>
      <c r="AK1559">
        <v>4.84145767291621</v>
      </c>
      <c r="AL1559">
        <v>215</v>
      </c>
      <c r="AM1559">
        <v>211</v>
      </c>
      <c r="AN1559">
        <v>3.75</v>
      </c>
      <c r="AO1559" t="s">
        <v>11991</v>
      </c>
      <c r="AP1559">
        <v>1</v>
      </c>
      <c r="AQ1559">
        <v>3</v>
      </c>
      <c r="AR1559">
        <v>47.795489456391898</v>
      </c>
      <c r="AS1559">
        <v>-2.2566490104622899E-2</v>
      </c>
      <c r="AT1559">
        <v>-0.39526620403610402</v>
      </c>
      <c r="AU1559">
        <v>-0.13066785138235501</v>
      </c>
      <c r="AV1559">
        <v>-0.68160805199389696</v>
      </c>
    </row>
    <row r="1560" spans="1:48" x14ac:dyDescent="0.25">
      <c r="A1560" t="s">
        <v>18857</v>
      </c>
      <c r="B1560" s="6">
        <v>44664</v>
      </c>
      <c r="C1560" t="s">
        <v>18858</v>
      </c>
      <c r="D1560" t="s">
        <v>266</v>
      </c>
      <c r="E1560">
        <v>450000000</v>
      </c>
      <c r="F1560">
        <v>420300000</v>
      </c>
      <c r="G1560">
        <v>0.15573482417399001</v>
      </c>
      <c r="H1560">
        <v>6.536111</v>
      </c>
      <c r="I1560">
        <v>5.6804069999999998</v>
      </c>
      <c r="J1560">
        <v>4.6748570000000003</v>
      </c>
      <c r="K1560">
        <v>4.6748570000000003</v>
      </c>
      <c r="L1560">
        <v>198.51499999999999</v>
      </c>
      <c r="M1560">
        <v>198</v>
      </c>
      <c r="N1560">
        <v>5.6521429999999997</v>
      </c>
      <c r="O1560">
        <v>-0.12990000000000501</v>
      </c>
      <c r="P1560">
        <v>-1.18362917630997</v>
      </c>
      <c r="Q1560">
        <v>-6.3612257346447301</v>
      </c>
      <c r="R1560">
        <v>91.75</v>
      </c>
      <c r="S1560">
        <v>92.75</v>
      </c>
      <c r="T1560">
        <v>91.75</v>
      </c>
      <c r="U1560">
        <v>92.75</v>
      </c>
      <c r="V1560" t="s">
        <v>11987</v>
      </c>
      <c r="W1560" t="s">
        <v>18859</v>
      </c>
      <c r="X1560" t="s">
        <v>11822</v>
      </c>
      <c r="Y1560" t="s">
        <v>12201</v>
      </c>
      <c r="Z1560" t="s">
        <v>11847</v>
      </c>
      <c r="AA1560" t="s">
        <v>256</v>
      </c>
      <c r="AB1560" t="s">
        <v>11990</v>
      </c>
      <c r="AC1560">
        <v>93.4</v>
      </c>
      <c r="AD1560">
        <v>1.65</v>
      </c>
      <c r="AE1560" s="6">
        <v>44491</v>
      </c>
      <c r="AF1560" s="6">
        <v>47058</v>
      </c>
      <c r="AG1560" t="s">
        <v>578</v>
      </c>
      <c r="AH1560">
        <v>6.536111</v>
      </c>
      <c r="AI1560">
        <v>5.6804065045076397</v>
      </c>
      <c r="AJ1560">
        <v>37.829765999999999</v>
      </c>
      <c r="AK1560">
        <v>4.6748570869735602</v>
      </c>
      <c r="AL1560">
        <v>198</v>
      </c>
      <c r="AM1560">
        <v>196</v>
      </c>
      <c r="AN1560">
        <v>3.375</v>
      </c>
      <c r="AO1560" t="s">
        <v>11991</v>
      </c>
      <c r="AP1560">
        <v>1</v>
      </c>
      <c r="AQ1560">
        <v>3</v>
      </c>
      <c r="AR1560">
        <v>47.795489456391898</v>
      </c>
      <c r="AS1560">
        <v>-2.2566490104622899E-2</v>
      </c>
      <c r="AT1560">
        <v>-0.39526620403610402</v>
      </c>
      <c r="AU1560">
        <v>-0.13066785138235501</v>
      </c>
      <c r="AV1560">
        <v>-0.68160805199389696</v>
      </c>
    </row>
    <row r="1561" spans="1:48" x14ac:dyDescent="0.25">
      <c r="A1561" t="s">
        <v>15567</v>
      </c>
      <c r="B1561" s="6">
        <v>44664</v>
      </c>
      <c r="C1561" t="s">
        <v>15568</v>
      </c>
      <c r="D1561" t="s">
        <v>266</v>
      </c>
      <c r="E1561">
        <v>180000000</v>
      </c>
      <c r="F1561">
        <v>194250000.59999999</v>
      </c>
      <c r="G1561">
        <v>7.19759450136533E-2</v>
      </c>
      <c r="H1561">
        <v>17.991667</v>
      </c>
      <c r="I1561">
        <v>10.949865000000001</v>
      </c>
      <c r="J1561">
        <v>5.645473</v>
      </c>
      <c r="K1561">
        <v>5.645473</v>
      </c>
      <c r="L1561">
        <v>272.73090000000002</v>
      </c>
      <c r="M1561">
        <v>276</v>
      </c>
      <c r="N1561">
        <v>10.808187999999999</v>
      </c>
      <c r="O1561">
        <v>6.6399999999999695E-2</v>
      </c>
      <c r="P1561">
        <v>-1.3001630086254401</v>
      </c>
      <c r="Q1561">
        <v>-9.0705245924033999</v>
      </c>
      <c r="R1561">
        <v>107.8625</v>
      </c>
      <c r="S1561">
        <v>109.5765</v>
      </c>
      <c r="T1561">
        <v>107.8625</v>
      </c>
      <c r="U1561">
        <v>109.5765</v>
      </c>
      <c r="V1561" t="s">
        <v>11987</v>
      </c>
      <c r="W1561" t="s">
        <v>4276</v>
      </c>
      <c r="X1561" t="s">
        <v>11822</v>
      </c>
      <c r="Y1561" t="s">
        <v>12201</v>
      </c>
      <c r="Z1561" t="s">
        <v>11847</v>
      </c>
      <c r="AA1561" t="s">
        <v>256</v>
      </c>
      <c r="AB1561" t="s">
        <v>753</v>
      </c>
      <c r="AC1561">
        <v>107.916667</v>
      </c>
      <c r="AD1561">
        <v>5.4167E-2</v>
      </c>
      <c r="AE1561" s="6">
        <v>40296</v>
      </c>
      <c r="AF1561" s="6">
        <v>51241</v>
      </c>
      <c r="AG1561" t="s">
        <v>578</v>
      </c>
      <c r="AH1561">
        <v>17.991667</v>
      </c>
      <c r="AI1561">
        <v>10.949865230475099</v>
      </c>
      <c r="AJ1561">
        <v>163.47677999999999</v>
      </c>
      <c r="AK1561">
        <v>5.6454728458329901</v>
      </c>
      <c r="AL1561">
        <v>276</v>
      </c>
      <c r="AM1561">
        <v>305</v>
      </c>
      <c r="AN1561">
        <v>6.5</v>
      </c>
      <c r="AO1561" t="s">
        <v>11991</v>
      </c>
      <c r="AP1561">
        <v>1</v>
      </c>
      <c r="AQ1561">
        <v>3</v>
      </c>
      <c r="AR1561">
        <v>47.795489456391898</v>
      </c>
      <c r="AS1561">
        <v>-2.2566490104622899E-2</v>
      </c>
      <c r="AT1561">
        <v>-0.39526620403610402</v>
      </c>
      <c r="AU1561">
        <v>-0.13066785138235501</v>
      </c>
      <c r="AV1561">
        <v>-0.68160805199389696</v>
      </c>
    </row>
    <row r="1562" spans="1:48" x14ac:dyDescent="0.25">
      <c r="A1562" t="s">
        <v>15569</v>
      </c>
      <c r="B1562" s="6">
        <v>44664</v>
      </c>
      <c r="C1562" t="s">
        <v>15570</v>
      </c>
      <c r="D1562" t="s">
        <v>212</v>
      </c>
      <c r="E1562">
        <v>160000000</v>
      </c>
      <c r="F1562">
        <v>166435555.19999999</v>
      </c>
      <c r="G1562">
        <v>6.16697880689328E-2</v>
      </c>
      <c r="H1562">
        <v>6.019444</v>
      </c>
      <c r="I1562">
        <v>0.983877</v>
      </c>
      <c r="J1562">
        <v>5.8703750000000001</v>
      </c>
      <c r="K1562">
        <v>5.8703750000000001</v>
      </c>
      <c r="L1562">
        <v>319.43599999999998</v>
      </c>
      <c r="M1562">
        <v>320</v>
      </c>
      <c r="N1562">
        <v>4.8184610000000001</v>
      </c>
      <c r="O1562">
        <v>-5.3400000000003403E-2</v>
      </c>
      <c r="P1562">
        <v>0.29460464851798202</v>
      </c>
      <c r="Q1562">
        <v>-9.6705727972379293E-2</v>
      </c>
      <c r="R1562">
        <v>101.01875</v>
      </c>
      <c r="S1562">
        <v>102.21174999999999</v>
      </c>
      <c r="T1562">
        <v>101.01875</v>
      </c>
      <c r="U1562">
        <v>102.21174999999999</v>
      </c>
      <c r="V1562" t="s">
        <v>11987</v>
      </c>
      <c r="W1562" t="s">
        <v>10254</v>
      </c>
      <c r="X1562" t="s">
        <v>11822</v>
      </c>
      <c r="Y1562" t="s">
        <v>12201</v>
      </c>
      <c r="Z1562" t="s">
        <v>11839</v>
      </c>
      <c r="AA1562" t="s">
        <v>248</v>
      </c>
      <c r="AB1562" t="s">
        <v>11815</v>
      </c>
      <c r="AC1562">
        <v>104.022222</v>
      </c>
      <c r="AD1562">
        <v>3.0034719999999999</v>
      </c>
      <c r="AE1562" s="6">
        <v>43215</v>
      </c>
      <c r="AF1562" s="6">
        <v>46868</v>
      </c>
      <c r="AG1562" t="s">
        <v>1360</v>
      </c>
      <c r="AH1562">
        <v>1.019444</v>
      </c>
      <c r="AI1562">
        <v>0.96089164384381098</v>
      </c>
      <c r="AJ1562">
        <v>2.0347740000000001</v>
      </c>
      <c r="AK1562">
        <v>4.0128888323102698</v>
      </c>
      <c r="AL1562">
        <v>232</v>
      </c>
      <c r="AM1562">
        <v>192</v>
      </c>
      <c r="AN1562">
        <v>6.25</v>
      </c>
      <c r="AO1562" t="s">
        <v>11991</v>
      </c>
      <c r="AP1562">
        <v>1</v>
      </c>
      <c r="AQ1562">
        <v>4</v>
      </c>
      <c r="AR1562">
        <v>39.022574684618199</v>
      </c>
      <c r="AS1562">
        <v>-1.7287681430964499E-2</v>
      </c>
      <c r="AT1562">
        <v>-0.27424517480274302</v>
      </c>
      <c r="AU1562">
        <v>-0.15967860749254401</v>
      </c>
      <c r="AV1562">
        <v>-1.0458846760801199</v>
      </c>
    </row>
    <row r="1563" spans="1:48" x14ac:dyDescent="0.25">
      <c r="A1563" t="s">
        <v>17813</v>
      </c>
      <c r="B1563" s="6">
        <v>44664</v>
      </c>
      <c r="C1563" t="s">
        <v>17814</v>
      </c>
      <c r="D1563" t="s">
        <v>212</v>
      </c>
      <c r="E1563">
        <v>200000000</v>
      </c>
      <c r="F1563">
        <v>198993750</v>
      </c>
      <c r="G1563">
        <v>7.3733658501006397E-2</v>
      </c>
      <c r="H1563">
        <v>27.7</v>
      </c>
      <c r="I1563">
        <v>4.0399510000000003</v>
      </c>
      <c r="J1563">
        <v>7.8608630000000002</v>
      </c>
      <c r="K1563">
        <v>7.8608630000000002</v>
      </c>
      <c r="L1563">
        <v>502.21530000000001</v>
      </c>
      <c r="M1563">
        <v>502</v>
      </c>
      <c r="N1563">
        <v>11.340641</v>
      </c>
      <c r="O1563">
        <v>7.1200000000004496E-2</v>
      </c>
      <c r="P1563">
        <v>-2.09224788209061E-3</v>
      </c>
      <c r="Q1563">
        <v>-2.6022402737674302</v>
      </c>
      <c r="R1563">
        <v>97</v>
      </c>
      <c r="S1563">
        <v>98</v>
      </c>
      <c r="T1563">
        <v>97</v>
      </c>
      <c r="U1563">
        <v>98</v>
      </c>
      <c r="V1563" t="s">
        <v>11987</v>
      </c>
      <c r="W1563" t="s">
        <v>16683</v>
      </c>
      <c r="X1563" t="s">
        <v>11822</v>
      </c>
      <c r="Y1563" t="s">
        <v>12201</v>
      </c>
      <c r="Z1563" t="s">
        <v>11839</v>
      </c>
      <c r="AA1563" t="s">
        <v>283</v>
      </c>
      <c r="AB1563" t="s">
        <v>11815</v>
      </c>
      <c r="AC1563">
        <v>99.496875000000003</v>
      </c>
      <c r="AD1563">
        <v>2.4968750000000002</v>
      </c>
      <c r="AE1563" s="6">
        <v>44343</v>
      </c>
      <c r="AF1563" s="6">
        <v>54788</v>
      </c>
      <c r="AG1563" t="s">
        <v>1360</v>
      </c>
      <c r="AH1563">
        <v>4.608333</v>
      </c>
      <c r="AI1563">
        <v>3.8438854778895601</v>
      </c>
      <c r="AJ1563">
        <v>18.461932999999998</v>
      </c>
      <c r="AK1563">
        <v>6.8865061694697403</v>
      </c>
      <c r="AL1563">
        <v>426</v>
      </c>
      <c r="AM1563">
        <v>419</v>
      </c>
      <c r="AN1563">
        <v>6.375</v>
      </c>
      <c r="AO1563" t="s">
        <v>11991</v>
      </c>
      <c r="AP1563">
        <v>1</v>
      </c>
      <c r="AQ1563">
        <v>4</v>
      </c>
      <c r="AR1563">
        <v>39.022574684618199</v>
      </c>
      <c r="AS1563">
        <v>-1.7287681430964499E-2</v>
      </c>
      <c r="AT1563">
        <v>-0.27424517480274302</v>
      </c>
      <c r="AU1563">
        <v>-0.15967860749254401</v>
      </c>
      <c r="AV1563">
        <v>-1.0458846760801199</v>
      </c>
    </row>
    <row r="1564" spans="1:48" x14ac:dyDescent="0.25">
      <c r="A1564" t="s">
        <v>18688</v>
      </c>
      <c r="B1564" s="6">
        <v>44664</v>
      </c>
      <c r="C1564" t="s">
        <v>18689</v>
      </c>
      <c r="D1564" t="s">
        <v>326</v>
      </c>
      <c r="E1564">
        <v>480000000</v>
      </c>
      <c r="F1564">
        <v>447608332.80000001</v>
      </c>
      <c r="G1564">
        <v>0.165853449934382</v>
      </c>
      <c r="H1564">
        <v>4.4305560000000002</v>
      </c>
      <c r="I1564">
        <v>4.0266510000000002</v>
      </c>
      <c r="J1564">
        <v>5.1564160000000001</v>
      </c>
      <c r="K1564">
        <v>5.1564160000000001</v>
      </c>
      <c r="L1564">
        <v>253.13329999999999</v>
      </c>
      <c r="M1564">
        <v>253</v>
      </c>
      <c r="N1564">
        <v>4.0058299999999996</v>
      </c>
      <c r="O1564">
        <v>4.3199999999998698E-2</v>
      </c>
      <c r="P1564">
        <v>-0.38353133411135298</v>
      </c>
      <c r="Q1564">
        <v>-5.2033147510512299</v>
      </c>
      <c r="R1564">
        <v>93</v>
      </c>
      <c r="S1564">
        <v>94</v>
      </c>
      <c r="T1564">
        <v>93</v>
      </c>
      <c r="U1564">
        <v>94</v>
      </c>
      <c r="V1564" t="s">
        <v>11987</v>
      </c>
      <c r="W1564" t="s">
        <v>18234</v>
      </c>
      <c r="X1564" t="s">
        <v>11822</v>
      </c>
      <c r="Y1564" t="s">
        <v>12201</v>
      </c>
      <c r="Z1564" t="s">
        <v>11839</v>
      </c>
      <c r="AA1564" t="s">
        <v>290</v>
      </c>
      <c r="AB1564" t="s">
        <v>753</v>
      </c>
      <c r="AC1564">
        <v>93.251735999999994</v>
      </c>
      <c r="AD1564">
        <v>0.25173600000000002</v>
      </c>
      <c r="AE1564" s="6">
        <v>44462</v>
      </c>
      <c r="AF1564" s="6">
        <v>46288</v>
      </c>
      <c r="AG1564" t="s">
        <v>18525</v>
      </c>
      <c r="AH1564">
        <v>4.4305560000000002</v>
      </c>
      <c r="AI1564">
        <v>4.0266514221037797</v>
      </c>
      <c r="AJ1564">
        <v>19.016442000000001</v>
      </c>
      <c r="AK1564">
        <v>5.1564160370996204</v>
      </c>
      <c r="AL1564">
        <v>253</v>
      </c>
      <c r="AM1564">
        <v>245</v>
      </c>
      <c r="AN1564">
        <v>3.625</v>
      </c>
      <c r="AO1564" t="s">
        <v>11991</v>
      </c>
      <c r="AP1564">
        <v>1</v>
      </c>
      <c r="AQ1564">
        <v>3</v>
      </c>
      <c r="AR1564">
        <v>50.229497901445498</v>
      </c>
      <c r="AS1564">
        <v>1.6387199918789001E-2</v>
      </c>
      <c r="AT1564">
        <v>5.5656120645956202E-2</v>
      </c>
      <c r="AU1564">
        <v>5.77846096455161E-2</v>
      </c>
      <c r="AV1564">
        <v>-0.62761275976410502</v>
      </c>
    </row>
    <row r="1565" spans="1:48" x14ac:dyDescent="0.25">
      <c r="A1565" t="s">
        <v>15571</v>
      </c>
      <c r="B1565" s="6">
        <v>44664</v>
      </c>
      <c r="C1565" t="s">
        <v>15572</v>
      </c>
      <c r="D1565" t="s">
        <v>212</v>
      </c>
      <c r="E1565">
        <v>300000000</v>
      </c>
      <c r="F1565">
        <v>312920832</v>
      </c>
      <c r="G1565">
        <v>0.115947348921957</v>
      </c>
      <c r="H1565">
        <v>6.0138889999999998</v>
      </c>
      <c r="I1565">
        <v>0.98766399999999999</v>
      </c>
      <c r="J1565">
        <v>5.8755040000000003</v>
      </c>
      <c r="K1565">
        <v>5.8755040000000003</v>
      </c>
      <c r="L1565">
        <v>319.96359999999999</v>
      </c>
      <c r="M1565">
        <v>321</v>
      </c>
      <c r="N1565">
        <v>4.8150230000000001</v>
      </c>
      <c r="O1565">
        <v>-2.33000000000038E-2</v>
      </c>
      <c r="P1565">
        <v>0.17340122568414401</v>
      </c>
      <c r="Q1565">
        <v>0.323943026247142</v>
      </c>
      <c r="R1565">
        <v>101.26875</v>
      </c>
      <c r="S1565">
        <v>102.22975</v>
      </c>
      <c r="T1565">
        <v>101.26875</v>
      </c>
      <c r="U1565">
        <v>102.22975</v>
      </c>
      <c r="V1565" t="s">
        <v>11987</v>
      </c>
      <c r="W1565" t="s">
        <v>6299</v>
      </c>
      <c r="X1565" t="s">
        <v>11822</v>
      </c>
      <c r="Y1565" t="s">
        <v>12201</v>
      </c>
      <c r="Z1565" t="s">
        <v>11839</v>
      </c>
      <c r="AA1565" t="s">
        <v>248</v>
      </c>
      <c r="AB1565" t="s">
        <v>11815</v>
      </c>
      <c r="AC1565">
        <v>104.306944</v>
      </c>
      <c r="AD1565">
        <v>3.0381939999999998</v>
      </c>
      <c r="AE1565" s="6">
        <v>43213</v>
      </c>
      <c r="AF1565" s="6">
        <v>46866</v>
      </c>
      <c r="AG1565" t="s">
        <v>1703</v>
      </c>
      <c r="AH1565">
        <v>1.013889</v>
      </c>
      <c r="AI1565">
        <v>0.95569538171896096</v>
      </c>
      <c r="AJ1565">
        <v>1.9886980000000001</v>
      </c>
      <c r="AK1565">
        <v>3.9834113522350498</v>
      </c>
      <c r="AL1565">
        <v>229</v>
      </c>
      <c r="AM1565">
        <v>189</v>
      </c>
      <c r="AN1565">
        <v>6.25</v>
      </c>
      <c r="AO1565" t="s">
        <v>11991</v>
      </c>
      <c r="AP1565">
        <v>1</v>
      </c>
      <c r="AQ1565">
        <v>3</v>
      </c>
      <c r="AR1565">
        <v>45.868338712078099</v>
      </c>
      <c r="AS1565">
        <v>-0.23922202112775101</v>
      </c>
      <c r="AT1565">
        <v>-3.2562395704758802</v>
      </c>
      <c r="AU1565">
        <v>-1.46298064968056</v>
      </c>
      <c r="AV1565">
        <v>-10.1406133680268</v>
      </c>
    </row>
    <row r="1566" spans="1:48" x14ac:dyDescent="0.25">
      <c r="A1566" t="s">
        <v>15573</v>
      </c>
      <c r="B1566" s="6">
        <v>44664</v>
      </c>
      <c r="C1566" t="s">
        <v>15574</v>
      </c>
      <c r="D1566" t="s">
        <v>266</v>
      </c>
      <c r="E1566">
        <v>300000000</v>
      </c>
      <c r="F1566">
        <v>310621875</v>
      </c>
      <c r="G1566">
        <v>0.115095510558458</v>
      </c>
      <c r="H1566">
        <v>2.0750000000000002</v>
      </c>
      <c r="I1566">
        <v>1.922685</v>
      </c>
      <c r="J1566">
        <v>4.0756230000000002</v>
      </c>
      <c r="K1566">
        <v>4.0756230000000002</v>
      </c>
      <c r="L1566">
        <v>171.59729999999999</v>
      </c>
      <c r="M1566">
        <v>172</v>
      </c>
      <c r="N1566">
        <v>1.9153899999999999</v>
      </c>
      <c r="O1566">
        <v>0.17599999999999799</v>
      </c>
      <c r="P1566">
        <v>-0.22952142918566301</v>
      </c>
      <c r="Q1566">
        <v>-3.5688272825835199</v>
      </c>
      <c r="R1566">
        <v>101.3625</v>
      </c>
      <c r="S1566">
        <v>102.0645</v>
      </c>
      <c r="T1566">
        <v>101.3625</v>
      </c>
      <c r="U1566">
        <v>102.0645</v>
      </c>
      <c r="V1566" t="s">
        <v>11987</v>
      </c>
      <c r="W1566" t="s">
        <v>6361</v>
      </c>
      <c r="X1566" t="s">
        <v>11822</v>
      </c>
      <c r="Y1566" t="s">
        <v>12201</v>
      </c>
      <c r="Z1566" t="s">
        <v>11847</v>
      </c>
      <c r="AA1566" t="s">
        <v>256</v>
      </c>
      <c r="AB1566" t="s">
        <v>753</v>
      </c>
      <c r="AC1566">
        <v>103.54062500000001</v>
      </c>
      <c r="AD1566">
        <v>2.1781250000000001</v>
      </c>
      <c r="AE1566" s="6">
        <v>43600</v>
      </c>
      <c r="AF1566" s="6">
        <v>45427</v>
      </c>
      <c r="AG1566" t="s">
        <v>1791</v>
      </c>
      <c r="AH1566">
        <v>1.9916670000000001</v>
      </c>
      <c r="AI1566">
        <v>1.84974185177027</v>
      </c>
      <c r="AJ1566">
        <v>4.4802</v>
      </c>
      <c r="AK1566">
        <v>4.03580537601212</v>
      </c>
      <c r="AL1566">
        <v>171</v>
      </c>
      <c r="AM1566">
        <v>144</v>
      </c>
      <c r="AN1566">
        <v>5.125</v>
      </c>
      <c r="AO1566" t="s">
        <v>11991</v>
      </c>
      <c r="AP1566">
        <v>1</v>
      </c>
      <c r="AQ1566">
        <v>3</v>
      </c>
      <c r="AR1566">
        <v>54.997864728030102</v>
      </c>
      <c r="AS1566">
        <v>2.87874981257942E-2</v>
      </c>
      <c r="AT1566">
        <v>-9.5953520772809497E-2</v>
      </c>
      <c r="AU1566">
        <v>7.4894551266737594E-2</v>
      </c>
      <c r="AV1566">
        <v>-1.82752374817076</v>
      </c>
    </row>
    <row r="1567" spans="1:48" x14ac:dyDescent="0.25">
      <c r="A1567" t="s">
        <v>15575</v>
      </c>
      <c r="B1567" s="6">
        <v>44664</v>
      </c>
      <c r="C1567" t="s">
        <v>15576</v>
      </c>
      <c r="D1567" t="s">
        <v>266</v>
      </c>
      <c r="E1567">
        <v>300000000</v>
      </c>
      <c r="F1567">
        <v>328490625</v>
      </c>
      <c r="G1567">
        <v>0.12171646378105901</v>
      </c>
      <c r="H1567">
        <v>7.0750000000000002</v>
      </c>
      <c r="I1567">
        <v>5.6452249999999999</v>
      </c>
      <c r="J1567">
        <v>4.8075770000000002</v>
      </c>
      <c r="K1567">
        <v>4.8075770000000002</v>
      </c>
      <c r="L1567">
        <v>210.58269999999999</v>
      </c>
      <c r="M1567">
        <v>212</v>
      </c>
      <c r="N1567">
        <v>5.6202740000000002</v>
      </c>
      <c r="O1567">
        <v>5.1000000000023197E-3</v>
      </c>
      <c r="P1567">
        <v>-0.97159661997616698</v>
      </c>
      <c r="Q1567">
        <v>-5.2559003207180899</v>
      </c>
      <c r="R1567">
        <v>106.89375</v>
      </c>
      <c r="S1567">
        <v>107.81775</v>
      </c>
      <c r="T1567">
        <v>106.89375</v>
      </c>
      <c r="U1567">
        <v>107.81775</v>
      </c>
      <c r="V1567" t="s">
        <v>11987</v>
      </c>
      <c r="W1567" t="s">
        <v>6365</v>
      </c>
      <c r="X1567" t="s">
        <v>11822</v>
      </c>
      <c r="Y1567" t="s">
        <v>12201</v>
      </c>
      <c r="Z1567" t="s">
        <v>11847</v>
      </c>
      <c r="AA1567" t="s">
        <v>256</v>
      </c>
      <c r="AB1567" t="s">
        <v>753</v>
      </c>
      <c r="AC1567">
        <v>109.496875</v>
      </c>
      <c r="AD1567">
        <v>2.6031249999999999</v>
      </c>
      <c r="AE1567" s="6">
        <v>43600</v>
      </c>
      <c r="AF1567" s="6">
        <v>47253</v>
      </c>
      <c r="AG1567" t="s">
        <v>1791</v>
      </c>
      <c r="AH1567">
        <v>6.8250000000000002</v>
      </c>
      <c r="AI1567">
        <v>5.4860686635739899</v>
      </c>
      <c r="AJ1567">
        <v>37.168013000000002</v>
      </c>
      <c r="AK1567">
        <v>4.7698432990853803</v>
      </c>
      <c r="AL1567">
        <v>208</v>
      </c>
      <c r="AM1567">
        <v>206</v>
      </c>
      <c r="AN1567">
        <v>6.125</v>
      </c>
      <c r="AO1567" t="s">
        <v>11991</v>
      </c>
      <c r="AP1567">
        <v>1</v>
      </c>
      <c r="AQ1567">
        <v>3</v>
      </c>
      <c r="AR1567">
        <v>54.997864728030102</v>
      </c>
      <c r="AS1567">
        <v>2.87874981257942E-2</v>
      </c>
      <c r="AT1567">
        <v>-9.5953520772809497E-2</v>
      </c>
      <c r="AU1567">
        <v>7.4894551266737594E-2</v>
      </c>
      <c r="AV1567">
        <v>-1.82752374817076</v>
      </c>
    </row>
    <row r="1568" spans="1:48" x14ac:dyDescent="0.25">
      <c r="A1568" t="s">
        <v>15577</v>
      </c>
      <c r="B1568" s="6">
        <v>44664</v>
      </c>
      <c r="C1568" t="s">
        <v>15578</v>
      </c>
      <c r="D1568" t="s">
        <v>360</v>
      </c>
      <c r="E1568">
        <v>340000000</v>
      </c>
      <c r="F1568">
        <v>344886990</v>
      </c>
      <c r="G1568">
        <v>0.127791850458117</v>
      </c>
      <c r="H1568">
        <v>1.038889</v>
      </c>
      <c r="I1568">
        <v>1.005655</v>
      </c>
      <c r="J1568">
        <v>3.771579</v>
      </c>
      <c r="K1568">
        <v>3.771579</v>
      </c>
      <c r="L1568">
        <v>207.82900000000001</v>
      </c>
      <c r="M1568">
        <v>206</v>
      </c>
      <c r="N1568">
        <v>1.00091</v>
      </c>
      <c r="O1568">
        <v>6.4400000000008895E-2</v>
      </c>
      <c r="P1568">
        <v>0.41165049602904702</v>
      </c>
      <c r="Q1568">
        <v>-0.121501906906051</v>
      </c>
      <c r="R1568">
        <v>101.14375</v>
      </c>
      <c r="S1568">
        <v>102.12175000000001</v>
      </c>
      <c r="T1568">
        <v>101.14375</v>
      </c>
      <c r="U1568">
        <v>102.12175000000001</v>
      </c>
      <c r="V1568" t="s">
        <v>11987</v>
      </c>
      <c r="W1568" t="s">
        <v>6489</v>
      </c>
      <c r="X1568" t="s">
        <v>11822</v>
      </c>
      <c r="Y1568" t="s">
        <v>12201</v>
      </c>
      <c r="Z1568" t="s">
        <v>11839</v>
      </c>
      <c r="AA1568" t="s">
        <v>290</v>
      </c>
      <c r="AB1568" t="s">
        <v>753</v>
      </c>
      <c r="AC1568">
        <v>101.43735</v>
      </c>
      <c r="AD1568">
        <v>0.29360000000000003</v>
      </c>
      <c r="AE1568" s="6">
        <v>43222</v>
      </c>
      <c r="AF1568" s="6">
        <v>45048</v>
      </c>
      <c r="AG1568" t="s">
        <v>1867</v>
      </c>
      <c r="AH1568">
        <v>1.038889</v>
      </c>
      <c r="AI1568">
        <v>1.0056548684519799</v>
      </c>
      <c r="AJ1568">
        <v>1.9988379999999999</v>
      </c>
      <c r="AK1568">
        <v>3.7715794724309499</v>
      </c>
      <c r="AL1568">
        <v>206</v>
      </c>
      <c r="AM1568">
        <v>166</v>
      </c>
      <c r="AN1568">
        <v>5.8719999999999999</v>
      </c>
      <c r="AO1568" t="s">
        <v>11991</v>
      </c>
      <c r="AP1568">
        <v>1</v>
      </c>
      <c r="AQ1568">
        <v>2</v>
      </c>
      <c r="AR1568">
        <v>75.660996774933807</v>
      </c>
      <c r="AS1568">
        <v>0.113655640344447</v>
      </c>
      <c r="AT1568">
        <v>3.5719429839155401</v>
      </c>
      <c r="AU1568">
        <v>0.93320057347666796</v>
      </c>
      <c r="AV1568">
        <v>5.1140505263929299</v>
      </c>
    </row>
    <row r="1569" spans="1:48" x14ac:dyDescent="0.25">
      <c r="A1569" t="s">
        <v>15579</v>
      </c>
      <c r="B1569" s="6">
        <v>44664</v>
      </c>
      <c r="C1569" t="s">
        <v>15580</v>
      </c>
      <c r="D1569" t="s">
        <v>373</v>
      </c>
      <c r="E1569">
        <v>372000000</v>
      </c>
      <c r="F1569">
        <v>359620665.80000001</v>
      </c>
      <c r="G1569">
        <v>0.13325115670693699</v>
      </c>
      <c r="H1569">
        <v>4.3777780000000002</v>
      </c>
      <c r="I1569">
        <v>3.8188089999999999</v>
      </c>
      <c r="J1569">
        <v>6.1581640000000002</v>
      </c>
      <c r="K1569">
        <v>6.1581640000000002</v>
      </c>
      <c r="L1569">
        <v>353.52969999999999</v>
      </c>
      <c r="M1569">
        <v>354</v>
      </c>
      <c r="N1569">
        <v>3.7982049999999998</v>
      </c>
      <c r="O1569">
        <v>6.3300000000010501E-2</v>
      </c>
      <c r="P1569">
        <v>1.53756425460791</v>
      </c>
      <c r="Q1569">
        <v>-4.9221380123337504</v>
      </c>
      <c r="R1569">
        <v>96</v>
      </c>
      <c r="S1569">
        <v>97.5</v>
      </c>
      <c r="T1569">
        <v>96</v>
      </c>
      <c r="U1569">
        <v>97.5</v>
      </c>
      <c r="V1569" t="s">
        <v>11987</v>
      </c>
      <c r="W1569" t="s">
        <v>7460</v>
      </c>
      <c r="X1569" t="s">
        <v>11822</v>
      </c>
      <c r="Y1569" t="s">
        <v>12201</v>
      </c>
      <c r="Z1569" t="s">
        <v>11839</v>
      </c>
      <c r="AA1569" t="s">
        <v>248</v>
      </c>
      <c r="AB1569" t="s">
        <v>11815</v>
      </c>
      <c r="AC1569">
        <v>96.672222000000005</v>
      </c>
      <c r="AD1569">
        <v>0.67222199999999999</v>
      </c>
      <c r="AE1569" s="6">
        <v>44259</v>
      </c>
      <c r="AF1569" s="6">
        <v>46269</v>
      </c>
      <c r="AG1569" t="s">
        <v>2640</v>
      </c>
      <c r="AH1569">
        <v>4.3777780000000002</v>
      </c>
      <c r="AI1569">
        <v>3.8188085804230898</v>
      </c>
      <c r="AJ1569">
        <v>17.560359999999999</v>
      </c>
      <c r="AK1569">
        <v>6.1581644691150297</v>
      </c>
      <c r="AL1569">
        <v>354</v>
      </c>
      <c r="AM1569">
        <v>345</v>
      </c>
      <c r="AN1569">
        <v>5.5</v>
      </c>
      <c r="AO1569" t="s">
        <v>11991</v>
      </c>
      <c r="AP1569">
        <v>1</v>
      </c>
      <c r="AQ1569">
        <v>3</v>
      </c>
      <c r="AR1569">
        <v>51.469962447405798</v>
      </c>
      <c r="AS1569">
        <v>6.0174128988847997E-3</v>
      </c>
      <c r="AT1569">
        <v>0.129862620427772</v>
      </c>
      <c r="AU1569">
        <v>5.4924568474255801E-2</v>
      </c>
      <c r="AV1569">
        <v>-1.07902836155535</v>
      </c>
    </row>
    <row r="1570" spans="1:48" x14ac:dyDescent="0.25">
      <c r="A1570" t="s">
        <v>15581</v>
      </c>
      <c r="B1570" s="6">
        <v>44664</v>
      </c>
      <c r="C1570" t="s">
        <v>15582</v>
      </c>
      <c r="D1570" t="s">
        <v>373</v>
      </c>
      <c r="E1570">
        <v>600000000</v>
      </c>
      <c r="F1570">
        <v>613492248</v>
      </c>
      <c r="G1570">
        <v>0.227318837436083</v>
      </c>
      <c r="H1570">
        <v>2.5638890000000001</v>
      </c>
      <c r="I1570">
        <v>2.359127</v>
      </c>
      <c r="J1570">
        <v>4.2928350000000002</v>
      </c>
      <c r="K1570">
        <v>4.2928350000000002</v>
      </c>
      <c r="L1570">
        <v>182.46520000000001</v>
      </c>
      <c r="M1570">
        <v>180</v>
      </c>
      <c r="N1570">
        <v>2.3451900000000001</v>
      </c>
      <c r="O1570">
        <v>0.14359999999999901</v>
      </c>
      <c r="P1570">
        <v>-9.4127547863254099E-2</v>
      </c>
      <c r="Q1570">
        <v>-2.5623193031515101</v>
      </c>
      <c r="R1570">
        <v>100.175</v>
      </c>
      <c r="S1570">
        <v>101.108</v>
      </c>
      <c r="T1570">
        <v>100.175</v>
      </c>
      <c r="U1570">
        <v>101.108</v>
      </c>
      <c r="V1570" t="s">
        <v>11987</v>
      </c>
      <c r="W1570" t="s">
        <v>7763</v>
      </c>
      <c r="X1570" t="s">
        <v>11822</v>
      </c>
      <c r="Y1570" t="s">
        <v>12201</v>
      </c>
      <c r="Z1570" t="s">
        <v>11859</v>
      </c>
      <c r="AA1570" t="s">
        <v>290</v>
      </c>
      <c r="AB1570" t="s">
        <v>753</v>
      </c>
      <c r="AC1570">
        <v>102.24870799999999</v>
      </c>
      <c r="AD1570">
        <v>2.0737079999999999</v>
      </c>
      <c r="AE1570" s="6">
        <v>41953</v>
      </c>
      <c r="AF1570" s="6">
        <v>45607</v>
      </c>
      <c r="AG1570" t="s">
        <v>2812</v>
      </c>
      <c r="AH1570">
        <v>2.5638890000000001</v>
      </c>
      <c r="AI1570">
        <v>2.3591273626923601</v>
      </c>
      <c r="AJ1570">
        <v>6.9357620000000004</v>
      </c>
      <c r="AK1570">
        <v>4.2928348870736803</v>
      </c>
      <c r="AL1570">
        <v>180</v>
      </c>
      <c r="AM1570">
        <v>162</v>
      </c>
      <c r="AN1570">
        <v>4.7549999999999999</v>
      </c>
      <c r="AO1570" t="s">
        <v>11991</v>
      </c>
      <c r="AP1570">
        <v>1</v>
      </c>
      <c r="AQ1570">
        <v>2</v>
      </c>
      <c r="AR1570">
        <v>71.743870328903</v>
      </c>
      <c r="AS1570">
        <v>-4.2893192573671898E-3</v>
      </c>
      <c r="AT1570">
        <v>-0.252834180864837</v>
      </c>
      <c r="AU1570">
        <v>-0.12830406294000299</v>
      </c>
      <c r="AV1570">
        <v>9.62210037489392</v>
      </c>
    </row>
    <row r="1571" spans="1:48" x14ac:dyDescent="0.25">
      <c r="A1571" t="s">
        <v>15583</v>
      </c>
      <c r="B1571" s="6">
        <v>44664</v>
      </c>
      <c r="C1571" t="s">
        <v>15584</v>
      </c>
      <c r="D1571" t="s">
        <v>373</v>
      </c>
      <c r="E1571">
        <v>400000000</v>
      </c>
      <c r="F1571">
        <v>419061112</v>
      </c>
      <c r="G1571">
        <v>0.15527577586361299</v>
      </c>
      <c r="H1571">
        <v>4.4861110000000002</v>
      </c>
      <c r="I1571">
        <v>3.8944399999999999</v>
      </c>
      <c r="J1571">
        <v>5.0731729999999997</v>
      </c>
      <c r="K1571">
        <v>5.0731729999999997</v>
      </c>
      <c r="L1571">
        <v>244.57559999999901</v>
      </c>
      <c r="M1571">
        <v>245</v>
      </c>
      <c r="N1571">
        <v>3.8749440000000002</v>
      </c>
      <c r="O1571">
        <v>-0.169399999999997</v>
      </c>
      <c r="P1571">
        <v>-0.197854710113676</v>
      </c>
      <c r="Q1571">
        <v>-4.5258116926267498</v>
      </c>
      <c r="R1571">
        <v>104.675</v>
      </c>
      <c r="S1571">
        <v>105.66</v>
      </c>
      <c r="T1571">
        <v>104.675</v>
      </c>
      <c r="U1571">
        <v>105.66</v>
      </c>
      <c r="V1571" t="s">
        <v>11987</v>
      </c>
      <c r="W1571" t="s">
        <v>7767</v>
      </c>
      <c r="X1571" t="s">
        <v>11822</v>
      </c>
      <c r="Y1571" t="s">
        <v>12201</v>
      </c>
      <c r="Z1571" t="s">
        <v>11859</v>
      </c>
      <c r="AA1571" t="s">
        <v>290</v>
      </c>
      <c r="AB1571" t="s">
        <v>753</v>
      </c>
      <c r="AC1571">
        <v>104.765278</v>
      </c>
      <c r="AD1571">
        <v>9.0277999999999997E-2</v>
      </c>
      <c r="AE1571" s="6">
        <v>42656</v>
      </c>
      <c r="AF1571" s="6">
        <v>46308</v>
      </c>
      <c r="AG1571" t="s">
        <v>2812</v>
      </c>
      <c r="AH1571">
        <v>4.4861110000000002</v>
      </c>
      <c r="AI1571">
        <v>3.89444049451635</v>
      </c>
      <c r="AJ1571">
        <v>18.284661</v>
      </c>
      <c r="AK1571">
        <v>5.0731731140807197</v>
      </c>
      <c r="AL1571">
        <v>245</v>
      </c>
      <c r="AM1571">
        <v>237</v>
      </c>
      <c r="AN1571">
        <v>6.5</v>
      </c>
      <c r="AO1571" t="s">
        <v>11991</v>
      </c>
      <c r="AP1571">
        <v>1</v>
      </c>
      <c r="AQ1571">
        <v>2</v>
      </c>
      <c r="AR1571">
        <v>71.743870328903</v>
      </c>
      <c r="AS1571">
        <v>-4.2893192573671898E-3</v>
      </c>
      <c r="AT1571">
        <v>-0.252834180864837</v>
      </c>
      <c r="AU1571">
        <v>-0.12830406294000299</v>
      </c>
      <c r="AV1571">
        <v>9.62210037489392</v>
      </c>
    </row>
    <row r="1572" spans="1:48" x14ac:dyDescent="0.25">
      <c r="A1572" t="s">
        <v>15585</v>
      </c>
      <c r="B1572" s="6">
        <v>44664</v>
      </c>
      <c r="C1572" t="s">
        <v>15586</v>
      </c>
      <c r="D1572" t="s">
        <v>266</v>
      </c>
      <c r="E1572">
        <v>219645219.59999999</v>
      </c>
      <c r="F1572">
        <v>237325836.09999999</v>
      </c>
      <c r="G1572">
        <v>8.7936943512395602E-2</v>
      </c>
      <c r="H1572">
        <v>3.891667</v>
      </c>
      <c r="I1572">
        <v>3.4301379999999999</v>
      </c>
      <c r="J1572">
        <v>8.3546820000000004</v>
      </c>
      <c r="K1572">
        <v>8.3546820000000004</v>
      </c>
      <c r="L1572">
        <v>575.22320000000002</v>
      </c>
      <c r="M1572">
        <v>575</v>
      </c>
      <c r="N1572">
        <v>3.4137759999999999</v>
      </c>
      <c r="O1572">
        <v>-0.59850000000000103</v>
      </c>
      <c r="P1572">
        <v>0.39743517898833602</v>
      </c>
      <c r="Q1572">
        <v>4.8121097070718397</v>
      </c>
      <c r="R1572">
        <v>104.75</v>
      </c>
      <c r="S1572">
        <v>105.75</v>
      </c>
      <c r="T1572">
        <v>104.75</v>
      </c>
      <c r="U1572">
        <v>105.75</v>
      </c>
      <c r="V1572" t="s">
        <v>11987</v>
      </c>
      <c r="W1572" t="s">
        <v>11364</v>
      </c>
      <c r="X1572" t="s">
        <v>11822</v>
      </c>
      <c r="Y1572" t="s">
        <v>12201</v>
      </c>
      <c r="Z1572" t="s">
        <v>11877</v>
      </c>
      <c r="AA1572" t="s">
        <v>367</v>
      </c>
      <c r="AB1572" t="s">
        <v>11815</v>
      </c>
      <c r="AC1572">
        <v>108.04962500000001</v>
      </c>
      <c r="AD1572">
        <v>0</v>
      </c>
      <c r="AE1572" s="6">
        <v>44264</v>
      </c>
      <c r="AF1572" s="6">
        <v>46089</v>
      </c>
      <c r="AG1572" t="s">
        <v>1435</v>
      </c>
      <c r="AH1572">
        <v>2.891667</v>
      </c>
      <c r="AI1572">
        <v>2.6563378212200299</v>
      </c>
      <c r="AJ1572">
        <v>8.6080330000000007</v>
      </c>
      <c r="AK1572">
        <v>7.9482677768994803</v>
      </c>
      <c r="AL1572">
        <v>541</v>
      </c>
      <c r="AM1572">
        <v>526</v>
      </c>
      <c r="AN1572">
        <v>0</v>
      </c>
      <c r="AO1572" t="s">
        <v>11991</v>
      </c>
      <c r="AP1572">
        <v>1</v>
      </c>
      <c r="AQ1572">
        <v>3</v>
      </c>
      <c r="AR1572">
        <v>47.509134912192302</v>
      </c>
      <c r="AS1572">
        <v>-5.7102887313448002E-2</v>
      </c>
      <c r="AT1572">
        <v>-0.73580079951793897</v>
      </c>
      <c r="AU1572">
        <v>-0.58446363502272103</v>
      </c>
      <c r="AV1572">
        <v>-0.94505504223057102</v>
      </c>
    </row>
    <row r="1573" spans="1:48" x14ac:dyDescent="0.25">
      <c r="A1573" t="s">
        <v>15587</v>
      </c>
      <c r="B1573" s="6">
        <v>44664</v>
      </c>
      <c r="C1573" t="s">
        <v>15588</v>
      </c>
      <c r="D1573" t="s">
        <v>373</v>
      </c>
      <c r="E1573">
        <v>614146000</v>
      </c>
      <c r="F1573">
        <v>602625646.70000005</v>
      </c>
      <c r="G1573">
        <v>0.22329240810356199</v>
      </c>
      <c r="H1573">
        <v>5.2166670000000002</v>
      </c>
      <c r="I1573">
        <v>4.4968789999999998</v>
      </c>
      <c r="J1573">
        <v>5.34823</v>
      </c>
      <c r="K1573">
        <v>5.34823</v>
      </c>
      <c r="L1573">
        <v>269.34879999999998</v>
      </c>
      <c r="M1573">
        <v>270</v>
      </c>
      <c r="N1573">
        <v>4.4778799999999999</v>
      </c>
      <c r="O1573">
        <v>-0.452600000000003</v>
      </c>
      <c r="P1573">
        <v>0.19258614470520899</v>
      </c>
      <c r="Q1573">
        <v>-11.9470734730762</v>
      </c>
      <c r="R1573">
        <v>96.75</v>
      </c>
      <c r="S1573">
        <v>97.75</v>
      </c>
      <c r="T1573">
        <v>96.75</v>
      </c>
      <c r="U1573">
        <v>97.75</v>
      </c>
      <c r="V1573" t="s">
        <v>11987</v>
      </c>
      <c r="W1573" t="s">
        <v>8516</v>
      </c>
      <c r="X1573" t="s">
        <v>11822</v>
      </c>
      <c r="Y1573" t="s">
        <v>12201</v>
      </c>
      <c r="Z1573" t="s">
        <v>11819</v>
      </c>
      <c r="AA1573" t="s">
        <v>256</v>
      </c>
      <c r="AB1573" t="s">
        <v>11990</v>
      </c>
      <c r="AC1573">
        <v>98.124167</v>
      </c>
      <c r="AD1573">
        <v>1.3741669999999999</v>
      </c>
      <c r="AE1573" s="6">
        <v>42922</v>
      </c>
      <c r="AF1573" s="6">
        <v>46574</v>
      </c>
      <c r="AG1573" t="s">
        <v>3125</v>
      </c>
      <c r="AH1573">
        <v>5.2166670000000002</v>
      </c>
      <c r="AI1573">
        <v>4.4968792898411696</v>
      </c>
      <c r="AJ1573">
        <v>24.165835999999999</v>
      </c>
      <c r="AK1573">
        <v>5.34822956826675</v>
      </c>
      <c r="AL1573">
        <v>270</v>
      </c>
      <c r="AM1573">
        <v>264</v>
      </c>
      <c r="AN1573">
        <v>4.8499999999999996</v>
      </c>
      <c r="AO1573" t="s">
        <v>11991</v>
      </c>
      <c r="AP1573">
        <v>1</v>
      </c>
      <c r="AQ1573">
        <v>1</v>
      </c>
      <c r="AR1573">
        <v>79.764437380548301</v>
      </c>
      <c r="AS1573">
        <v>-0.41495739587929797</v>
      </c>
      <c r="AT1573">
        <v>-9.9237979681227504</v>
      </c>
      <c r="AU1573">
        <v>-4.0213280563541298</v>
      </c>
      <c r="AV1573">
        <v>-3.3837898042641399</v>
      </c>
    </row>
    <row r="1574" spans="1:48" x14ac:dyDescent="0.25">
      <c r="A1574" t="s">
        <v>15589</v>
      </c>
      <c r="B1574" s="6">
        <v>44664</v>
      </c>
      <c r="C1574" t="s">
        <v>15590</v>
      </c>
      <c r="D1574" t="s">
        <v>212</v>
      </c>
      <c r="E1574">
        <v>240000000</v>
      </c>
      <c r="F1574">
        <v>248743999.19999999</v>
      </c>
      <c r="G1574">
        <v>9.2167744420050393E-2</v>
      </c>
      <c r="H1574">
        <v>7.1166669999999996</v>
      </c>
      <c r="I1574">
        <v>1.990972</v>
      </c>
      <c r="J1574">
        <v>5.8880780000000001</v>
      </c>
      <c r="K1574">
        <v>5.8880780000000001</v>
      </c>
      <c r="L1574">
        <v>318.64670000000001</v>
      </c>
      <c r="M1574">
        <v>320</v>
      </c>
      <c r="N1574">
        <v>5.5863950000000004</v>
      </c>
      <c r="O1574">
        <v>-0.207100000000004</v>
      </c>
      <c r="P1574">
        <v>-0.82518067203523005</v>
      </c>
      <c r="Q1574">
        <v>-0.98506438307736</v>
      </c>
      <c r="R1574">
        <v>101.3625</v>
      </c>
      <c r="S1574">
        <v>102.5675</v>
      </c>
      <c r="T1574">
        <v>101.3625</v>
      </c>
      <c r="U1574">
        <v>102.5675</v>
      </c>
      <c r="V1574" t="s">
        <v>11987</v>
      </c>
      <c r="W1574" t="s">
        <v>8905</v>
      </c>
      <c r="X1574" t="s">
        <v>11822</v>
      </c>
      <c r="Y1574" t="s">
        <v>12201</v>
      </c>
      <c r="Z1574" t="s">
        <v>11839</v>
      </c>
      <c r="AA1574" t="s">
        <v>248</v>
      </c>
      <c r="AB1574" t="s">
        <v>11815</v>
      </c>
      <c r="AC1574">
        <v>103.643333</v>
      </c>
      <c r="AD1574">
        <v>2.2808329999999999</v>
      </c>
      <c r="AE1574" s="6">
        <v>43615</v>
      </c>
      <c r="AF1574" s="6">
        <v>47269</v>
      </c>
      <c r="AG1574" t="s">
        <v>1527</v>
      </c>
      <c r="AH1574">
        <v>2.1166670000000001</v>
      </c>
      <c r="AI1574">
        <v>1.94262109446827</v>
      </c>
      <c r="AJ1574">
        <v>5.05769</v>
      </c>
      <c r="AK1574">
        <v>4.6590711437848604</v>
      </c>
      <c r="AL1574">
        <v>229</v>
      </c>
      <c r="AM1574">
        <v>204</v>
      </c>
      <c r="AN1574">
        <v>5.95</v>
      </c>
      <c r="AO1574" t="s">
        <v>11991</v>
      </c>
      <c r="AP1574">
        <v>1</v>
      </c>
      <c r="AQ1574">
        <v>3</v>
      </c>
      <c r="AR1574">
        <v>44.619799825472903</v>
      </c>
      <c r="AS1574">
        <v>-3.4133787920112E-3</v>
      </c>
      <c r="AT1574">
        <v>-0.10565745498344301</v>
      </c>
      <c r="AU1574">
        <v>-8.3431628823262799E-2</v>
      </c>
      <c r="AV1574">
        <v>-3.2390788388126799</v>
      </c>
    </row>
    <row r="1575" spans="1:48" x14ac:dyDescent="0.25">
      <c r="A1575" t="s">
        <v>20479</v>
      </c>
      <c r="B1575" s="6">
        <v>44664</v>
      </c>
      <c r="C1575" t="s">
        <v>20480</v>
      </c>
      <c r="D1575" t="s">
        <v>266</v>
      </c>
      <c r="E1575">
        <v>420000000</v>
      </c>
      <c r="F1575">
        <v>389130000</v>
      </c>
      <c r="G1575">
        <v>0.144185325079288</v>
      </c>
      <c r="H1575">
        <v>7.5777780000000003</v>
      </c>
      <c r="I1575">
        <v>6.1607710000000004</v>
      </c>
      <c r="J1575">
        <v>5.8633430000000004</v>
      </c>
      <c r="K1575">
        <v>5.8633430000000004</v>
      </c>
      <c r="L1575">
        <v>316.32690000000002</v>
      </c>
      <c r="M1575">
        <v>317</v>
      </c>
      <c r="N1575">
        <v>6.1310450000000003</v>
      </c>
      <c r="O1575">
        <v>5.3999999999998403E-2</v>
      </c>
      <c r="P1575">
        <v>-2.0613099099546699</v>
      </c>
      <c r="Q1575">
        <v>-4.0890261408687198</v>
      </c>
      <c r="R1575">
        <v>90.75</v>
      </c>
      <c r="S1575">
        <v>91.75</v>
      </c>
      <c r="T1575">
        <v>90.75</v>
      </c>
      <c r="U1575">
        <v>91.75</v>
      </c>
      <c r="V1575" t="s">
        <v>11987</v>
      </c>
      <c r="W1575" t="s">
        <v>19103</v>
      </c>
      <c r="X1575" t="s">
        <v>11822</v>
      </c>
      <c r="Y1575" t="s">
        <v>12201</v>
      </c>
      <c r="Z1575" t="s">
        <v>11859</v>
      </c>
      <c r="AA1575" t="s">
        <v>11839</v>
      </c>
      <c r="AB1575" t="s">
        <v>753</v>
      </c>
      <c r="AC1575">
        <v>92.65</v>
      </c>
      <c r="AD1575">
        <v>1.9</v>
      </c>
      <c r="AE1575" s="6">
        <v>44516</v>
      </c>
      <c r="AF1575" s="6">
        <v>47438</v>
      </c>
      <c r="AG1575" t="s">
        <v>1574</v>
      </c>
      <c r="AH1575">
        <v>7.5777780000000003</v>
      </c>
      <c r="AI1575">
        <v>6.1607712035851003</v>
      </c>
      <c r="AJ1575">
        <v>45.878531000000002</v>
      </c>
      <c r="AK1575">
        <v>5.8633427718932296</v>
      </c>
      <c r="AL1575">
        <v>317</v>
      </c>
      <c r="AM1575">
        <v>314</v>
      </c>
      <c r="AN1575">
        <v>4.5</v>
      </c>
      <c r="AO1575" t="s">
        <v>11991</v>
      </c>
      <c r="AP1575">
        <v>1</v>
      </c>
      <c r="AQ1575">
        <v>2</v>
      </c>
      <c r="AR1575">
        <v>66.845399326609197</v>
      </c>
      <c r="AS1575">
        <v>7.2451115426119303E-2</v>
      </c>
      <c r="AT1575">
        <v>1.36545443678768</v>
      </c>
      <c r="AU1575">
        <v>0.52046433348982601</v>
      </c>
      <c r="AV1575">
        <v>4.9359124515634596</v>
      </c>
    </row>
    <row r="1576" spans="1:48" x14ac:dyDescent="0.25">
      <c r="A1576" t="s">
        <v>20481</v>
      </c>
      <c r="B1576" s="6">
        <v>44664</v>
      </c>
      <c r="C1576" t="s">
        <v>20482</v>
      </c>
      <c r="D1576" t="s">
        <v>266</v>
      </c>
      <c r="E1576">
        <v>540000000</v>
      </c>
      <c r="F1576">
        <v>516720000.60000002</v>
      </c>
      <c r="G1576">
        <v>0.191461571355282</v>
      </c>
      <c r="H1576">
        <v>4.5777780000000003</v>
      </c>
      <c r="I1576">
        <v>4.0555969999999997</v>
      </c>
      <c r="J1576">
        <v>5.305974</v>
      </c>
      <c r="K1576">
        <v>5.305974</v>
      </c>
      <c r="L1576">
        <v>267.47070000000002</v>
      </c>
      <c r="M1576">
        <v>267</v>
      </c>
      <c r="N1576">
        <v>4.0344509999999998</v>
      </c>
      <c r="O1576">
        <v>4.6499999999993699E-2</v>
      </c>
      <c r="P1576">
        <v>-2.1419232048538701</v>
      </c>
      <c r="Q1576">
        <v>-2.76836683060692</v>
      </c>
      <c r="R1576">
        <v>94</v>
      </c>
      <c r="S1576">
        <v>94.75</v>
      </c>
      <c r="T1576">
        <v>94</v>
      </c>
      <c r="U1576">
        <v>94.75</v>
      </c>
      <c r="V1576" t="s">
        <v>11987</v>
      </c>
      <c r="W1576" t="s">
        <v>19108</v>
      </c>
      <c r="X1576" t="s">
        <v>11822</v>
      </c>
      <c r="Y1576" t="s">
        <v>12201</v>
      </c>
      <c r="Z1576" t="s">
        <v>11859</v>
      </c>
      <c r="AA1576" t="s">
        <v>11839</v>
      </c>
      <c r="AB1576" t="s">
        <v>753</v>
      </c>
      <c r="AC1576">
        <v>95.688889000000003</v>
      </c>
      <c r="AD1576">
        <v>1.6888890000000001</v>
      </c>
      <c r="AE1576" s="6">
        <v>44516</v>
      </c>
      <c r="AF1576" s="6">
        <v>46342</v>
      </c>
      <c r="AG1576" t="s">
        <v>1574</v>
      </c>
      <c r="AH1576">
        <v>4.5777780000000003</v>
      </c>
      <c r="AI1576">
        <v>4.05559695438789</v>
      </c>
      <c r="AJ1576">
        <v>19.631187000000001</v>
      </c>
      <c r="AK1576">
        <v>5.3059738509399503</v>
      </c>
      <c r="AL1576">
        <v>267</v>
      </c>
      <c r="AM1576">
        <v>260</v>
      </c>
      <c r="AN1576">
        <v>4</v>
      </c>
      <c r="AO1576" t="s">
        <v>11991</v>
      </c>
      <c r="AP1576">
        <v>1</v>
      </c>
      <c r="AQ1576">
        <v>2</v>
      </c>
      <c r="AR1576">
        <v>66.845399326609197</v>
      </c>
      <c r="AS1576">
        <v>7.2451115426119303E-2</v>
      </c>
      <c r="AT1576">
        <v>1.36545443678768</v>
      </c>
      <c r="AU1576">
        <v>0.52046433348982601</v>
      </c>
      <c r="AV1576">
        <v>4.9359124515634596</v>
      </c>
    </row>
    <row r="1577" spans="1:48" x14ac:dyDescent="0.25">
      <c r="A1577" t="s">
        <v>17958</v>
      </c>
      <c r="B1577" s="6">
        <v>44664</v>
      </c>
      <c r="C1577" t="s">
        <v>17959</v>
      </c>
      <c r="D1577" t="s">
        <v>212</v>
      </c>
      <c r="E1577">
        <v>260000000</v>
      </c>
      <c r="F1577">
        <v>245805482</v>
      </c>
      <c r="G1577">
        <v>9.1078928194796405E-2</v>
      </c>
      <c r="H1577">
        <v>6.2</v>
      </c>
      <c r="I1577">
        <v>5.3122660000000002</v>
      </c>
      <c r="J1577">
        <v>5.3800080000000001</v>
      </c>
      <c r="K1577">
        <v>5.3800080000000001</v>
      </c>
      <c r="L1577">
        <v>269.92079999999999</v>
      </c>
      <c r="M1577">
        <v>270</v>
      </c>
      <c r="N1577">
        <v>5.2887529999999998</v>
      </c>
      <c r="O1577">
        <v>1.40000000000028E-2</v>
      </c>
      <c r="P1577">
        <v>0.290416359133849</v>
      </c>
      <c r="Q1577">
        <v>-5.0590654813586102</v>
      </c>
      <c r="R1577">
        <v>93.303070000000005</v>
      </c>
      <c r="S1577">
        <v>93.450900000000004</v>
      </c>
      <c r="T1577">
        <v>93.303070000000005</v>
      </c>
      <c r="U1577">
        <v>93.450900000000004</v>
      </c>
      <c r="V1577" t="s">
        <v>11987</v>
      </c>
      <c r="W1577" t="s">
        <v>17960</v>
      </c>
      <c r="X1577" t="s">
        <v>3392</v>
      </c>
      <c r="Y1577" t="s">
        <v>12201</v>
      </c>
      <c r="Z1577" t="s">
        <v>11839</v>
      </c>
      <c r="AA1577" t="s">
        <v>256</v>
      </c>
      <c r="AB1577" t="s">
        <v>753</v>
      </c>
      <c r="AC1577">
        <v>94.540570000000002</v>
      </c>
      <c r="AD1577">
        <v>1.2375</v>
      </c>
      <c r="AE1577" s="6">
        <v>44377</v>
      </c>
      <c r="AF1577" s="6">
        <v>46934</v>
      </c>
      <c r="AG1577" t="s">
        <v>17961</v>
      </c>
      <c r="AH1577">
        <v>6.2</v>
      </c>
      <c r="AI1577">
        <v>5.31226552535807</v>
      </c>
      <c r="AJ1577">
        <v>33.368313999999998</v>
      </c>
      <c r="AK1577">
        <v>5.38000778048022</v>
      </c>
      <c r="AL1577">
        <v>270</v>
      </c>
      <c r="AM1577">
        <v>267</v>
      </c>
      <c r="AN1577">
        <v>4.125</v>
      </c>
      <c r="AO1577" t="s">
        <v>11991</v>
      </c>
      <c r="AP1577">
        <v>1</v>
      </c>
      <c r="AQ1577">
        <v>4</v>
      </c>
      <c r="AR1577">
        <v>32.1350824445462</v>
      </c>
      <c r="AS1577">
        <v>-0.32634226498664898</v>
      </c>
      <c r="AT1577">
        <v>-6.2508783315197496</v>
      </c>
      <c r="AU1577">
        <v>-2.9360062374093001</v>
      </c>
      <c r="AV1577">
        <v>-10.352094614039</v>
      </c>
    </row>
    <row r="1578" spans="1:48" x14ac:dyDescent="0.25">
      <c r="A1578" t="s">
        <v>17962</v>
      </c>
      <c r="B1578" s="6">
        <v>44664</v>
      </c>
      <c r="C1578" t="s">
        <v>17963</v>
      </c>
      <c r="D1578" t="s">
        <v>212</v>
      </c>
      <c r="E1578">
        <v>300000000</v>
      </c>
      <c r="F1578">
        <v>306720666</v>
      </c>
      <c r="G1578">
        <v>0.113649985700783</v>
      </c>
      <c r="H1578">
        <v>2.0972219999999999</v>
      </c>
      <c r="I1578">
        <v>1.94245</v>
      </c>
      <c r="J1578">
        <v>4.7031010000000002</v>
      </c>
      <c r="K1578">
        <v>4.7031010000000002</v>
      </c>
      <c r="L1578">
        <v>233.8518</v>
      </c>
      <c r="M1578">
        <v>234</v>
      </c>
      <c r="N1578">
        <v>1.9353419999999999</v>
      </c>
      <c r="O1578">
        <v>0.18329999999999699</v>
      </c>
      <c r="P1578">
        <v>0.18875792230859101</v>
      </c>
      <c r="Q1578">
        <v>-0.81708812878164006</v>
      </c>
      <c r="R1578">
        <v>100.27668</v>
      </c>
      <c r="S1578">
        <v>100.33507</v>
      </c>
      <c r="T1578">
        <v>100.27668</v>
      </c>
      <c r="U1578">
        <v>100.33507</v>
      </c>
      <c r="V1578" t="s">
        <v>11987</v>
      </c>
      <c r="W1578" t="s">
        <v>17964</v>
      </c>
      <c r="X1578" t="s">
        <v>3392</v>
      </c>
      <c r="Y1578" t="s">
        <v>12201</v>
      </c>
      <c r="Z1578" t="s">
        <v>11839</v>
      </c>
      <c r="AA1578" t="s">
        <v>256</v>
      </c>
      <c r="AB1578" t="s">
        <v>753</v>
      </c>
      <c r="AC1578">
        <v>102.240222</v>
      </c>
      <c r="AD1578">
        <v>1.9635419999999999</v>
      </c>
      <c r="AE1578" s="6">
        <v>43608</v>
      </c>
      <c r="AF1578" s="6">
        <v>45435</v>
      </c>
      <c r="AG1578" t="s">
        <v>17961</v>
      </c>
      <c r="AH1578">
        <v>2.0972219999999999</v>
      </c>
      <c r="AI1578">
        <v>1.94245049328363</v>
      </c>
      <c r="AJ1578">
        <v>4.8688840000000004</v>
      </c>
      <c r="AK1578">
        <v>4.7031010901466397</v>
      </c>
      <c r="AL1578">
        <v>234</v>
      </c>
      <c r="AM1578">
        <v>209</v>
      </c>
      <c r="AN1578">
        <v>4.875</v>
      </c>
      <c r="AO1578" t="s">
        <v>11991</v>
      </c>
      <c r="AP1578">
        <v>1</v>
      </c>
      <c r="AQ1578">
        <v>4</v>
      </c>
      <c r="AR1578">
        <v>32.1350824445462</v>
      </c>
      <c r="AS1578">
        <v>-0.32634226498664898</v>
      </c>
      <c r="AT1578">
        <v>-6.2508783315197496</v>
      </c>
      <c r="AU1578">
        <v>-2.9360062374093001</v>
      </c>
      <c r="AV1578">
        <v>-10.352094614039</v>
      </c>
    </row>
    <row r="1579" spans="1:48" x14ac:dyDescent="0.25">
      <c r="B1579" s="6"/>
      <c r="AE1579" s="6"/>
      <c r="AF1579" s="6"/>
    </row>
    <row r="1580" spans="1:48" x14ac:dyDescent="0.25">
      <c r="B1580" s="6"/>
      <c r="AE1580" s="6"/>
      <c r="AF1580" s="6"/>
    </row>
    <row r="1581" spans="1:48" x14ac:dyDescent="0.25">
      <c r="B1581" s="6"/>
      <c r="AE1581" s="6"/>
      <c r="AF1581" s="6"/>
    </row>
    <row r="1582" spans="1:48" x14ac:dyDescent="0.25">
      <c r="B1582" s="6"/>
      <c r="AE1582" s="6"/>
      <c r="AF1582" s="6"/>
    </row>
    <row r="1583" spans="1:48" x14ac:dyDescent="0.25">
      <c r="B1583" s="6"/>
      <c r="AE1583" s="6"/>
      <c r="AF1583" s="6"/>
    </row>
    <row r="1584" spans="1:48" x14ac:dyDescent="0.25">
      <c r="B1584" s="6"/>
      <c r="AE1584" s="6"/>
      <c r="AF1584" s="6"/>
    </row>
    <row r="1585" spans="2:32" x14ac:dyDescent="0.25">
      <c r="B1585" s="6"/>
      <c r="AE1585" s="6"/>
      <c r="AF1585" s="6"/>
    </row>
    <row r="1586" spans="2:32" x14ac:dyDescent="0.25">
      <c r="B1586" s="6"/>
      <c r="AE1586" s="6"/>
      <c r="AF1586" s="6"/>
    </row>
    <row r="1587" spans="2:32" x14ac:dyDescent="0.25">
      <c r="B1587" s="6"/>
      <c r="AE1587" s="6"/>
      <c r="AF1587" s="6"/>
    </row>
    <row r="1588" spans="2:32" x14ac:dyDescent="0.25">
      <c r="B1588" s="6"/>
      <c r="AE1588" s="6"/>
      <c r="AF1588" s="6"/>
    </row>
    <row r="1589" spans="2:32" x14ac:dyDescent="0.25">
      <c r="B1589" s="6"/>
      <c r="AE1589" s="6"/>
      <c r="AF1589" s="6"/>
    </row>
    <row r="1590" spans="2:32" x14ac:dyDescent="0.25">
      <c r="B1590" s="6"/>
      <c r="AE1590" s="6"/>
      <c r="AF1590" s="6"/>
    </row>
    <row r="1591" spans="2:32" x14ac:dyDescent="0.25">
      <c r="B1591" s="6"/>
      <c r="AE1591" s="6"/>
      <c r="AF1591" s="6"/>
    </row>
    <row r="1592" spans="2:32" x14ac:dyDescent="0.25">
      <c r="B1592" s="6"/>
      <c r="AE1592" s="6"/>
      <c r="AF1592" s="6"/>
    </row>
    <row r="1593" spans="2:32" x14ac:dyDescent="0.25">
      <c r="B1593" s="6"/>
      <c r="AE1593" s="6"/>
      <c r="AF1593" s="6"/>
    </row>
    <row r="1594" spans="2:32" x14ac:dyDescent="0.25">
      <c r="B1594" s="6"/>
      <c r="AE1594" s="6"/>
      <c r="AF1594" s="6"/>
    </row>
    <row r="1595" spans="2:32" x14ac:dyDescent="0.25">
      <c r="B1595" s="6"/>
      <c r="AE1595" s="6"/>
      <c r="AF1595" s="6"/>
    </row>
    <row r="1596" spans="2:32" x14ac:dyDescent="0.25">
      <c r="B1596" s="6"/>
      <c r="AE1596" s="6"/>
      <c r="AF1596" s="6"/>
    </row>
    <row r="1597" spans="2:32" x14ac:dyDescent="0.25">
      <c r="B1597" s="6"/>
      <c r="AE1597" s="6"/>
      <c r="AF1597" s="6"/>
    </row>
    <row r="1598" spans="2:32" x14ac:dyDescent="0.25">
      <c r="B1598" s="6"/>
      <c r="AE1598" s="6"/>
      <c r="AF1598" s="6"/>
    </row>
    <row r="1599" spans="2:32" x14ac:dyDescent="0.25">
      <c r="B1599" s="6"/>
      <c r="AE1599" s="6"/>
      <c r="AF1599" s="6"/>
    </row>
    <row r="1600" spans="2:32" x14ac:dyDescent="0.25">
      <c r="B1600" s="6"/>
      <c r="AE1600" s="6"/>
      <c r="AF1600" s="6"/>
    </row>
    <row r="1601" spans="2:32" x14ac:dyDescent="0.25">
      <c r="B1601" s="6"/>
      <c r="AE1601" s="6"/>
      <c r="AF1601" s="6"/>
    </row>
    <row r="1602" spans="2:32" x14ac:dyDescent="0.25">
      <c r="B1602" s="6"/>
      <c r="AE1602" s="6"/>
      <c r="AF1602" s="6"/>
    </row>
    <row r="1603" spans="2:32" x14ac:dyDescent="0.25">
      <c r="B1603" s="6"/>
      <c r="AE1603" s="6"/>
      <c r="AF1603" s="6"/>
    </row>
    <row r="1604" spans="2:32" x14ac:dyDescent="0.25">
      <c r="B1604" s="6"/>
      <c r="AE1604" s="6"/>
      <c r="AF1604" s="6"/>
    </row>
    <row r="1605" spans="2:32" x14ac:dyDescent="0.25">
      <c r="B1605" s="6"/>
      <c r="AE1605" s="6"/>
      <c r="AF1605" s="6"/>
    </row>
    <row r="1606" spans="2:32" x14ac:dyDescent="0.25">
      <c r="B1606" s="6"/>
      <c r="AE1606" s="6"/>
      <c r="AF1606" s="6"/>
    </row>
    <row r="1607" spans="2:32" x14ac:dyDescent="0.25">
      <c r="B1607" s="6"/>
      <c r="AE1607" s="6"/>
      <c r="AF1607" s="6"/>
    </row>
    <row r="1608" spans="2:32" x14ac:dyDescent="0.25">
      <c r="B1608" s="6"/>
      <c r="AE1608" s="6"/>
      <c r="AF1608" s="6"/>
    </row>
    <row r="1609" spans="2:32" x14ac:dyDescent="0.25">
      <c r="B1609" s="6"/>
      <c r="AE1609" s="6"/>
      <c r="AF1609" s="6"/>
    </row>
    <row r="1610" spans="2:32" x14ac:dyDescent="0.25">
      <c r="B1610" s="6"/>
      <c r="AE1610" s="6"/>
      <c r="AF1610" s="6"/>
    </row>
    <row r="1611" spans="2:32" x14ac:dyDescent="0.25">
      <c r="B1611" s="6"/>
      <c r="AE1611" s="6"/>
      <c r="AF1611" s="6"/>
    </row>
    <row r="1612" spans="2:32" x14ac:dyDescent="0.25">
      <c r="B1612" s="6"/>
      <c r="AE1612" s="6"/>
      <c r="AF1612" s="6"/>
    </row>
    <row r="1613" spans="2:32" x14ac:dyDescent="0.25">
      <c r="B1613" s="6"/>
      <c r="AE1613" s="6"/>
      <c r="AF1613" s="6"/>
    </row>
    <row r="1614" spans="2:32" x14ac:dyDescent="0.25">
      <c r="B1614" s="6"/>
      <c r="AE1614" s="6"/>
      <c r="AF1614" s="6"/>
    </row>
    <row r="1615" spans="2:32" x14ac:dyDescent="0.25">
      <c r="B1615" s="6"/>
      <c r="AE1615" s="6"/>
      <c r="AF1615" s="6"/>
    </row>
    <row r="1616" spans="2:32" x14ac:dyDescent="0.25">
      <c r="B1616" s="6"/>
      <c r="AE1616" s="6"/>
      <c r="AF1616" s="6"/>
    </row>
    <row r="1617" spans="2:32" x14ac:dyDescent="0.25">
      <c r="B1617" s="6"/>
      <c r="AE1617" s="6"/>
      <c r="AF1617" s="6"/>
    </row>
    <row r="1618" spans="2:32" x14ac:dyDescent="0.25">
      <c r="B1618" s="6"/>
      <c r="AE1618" s="6"/>
      <c r="AF1618" s="6"/>
    </row>
    <row r="1619" spans="2:32" x14ac:dyDescent="0.25">
      <c r="B1619" s="6"/>
      <c r="AE1619" s="6"/>
      <c r="AF1619" s="6"/>
    </row>
    <row r="1620" spans="2:32" x14ac:dyDescent="0.25">
      <c r="B1620" s="6"/>
      <c r="AE1620" s="6"/>
      <c r="AF1620" s="6"/>
    </row>
    <row r="1621" spans="2:32" x14ac:dyDescent="0.25">
      <c r="B1621" s="6"/>
      <c r="AE1621" s="6"/>
      <c r="AF1621" s="6"/>
    </row>
    <row r="1622" spans="2:32" x14ac:dyDescent="0.25">
      <c r="B1622" s="6"/>
      <c r="AE1622" s="6"/>
      <c r="AF1622" s="6"/>
    </row>
    <row r="1623" spans="2:32" x14ac:dyDescent="0.25">
      <c r="B1623" s="6"/>
      <c r="AE1623" s="6"/>
      <c r="AF1623" s="6"/>
    </row>
  </sheetData>
  <autoFilter ref="A1:AV1646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V697"/>
  <sheetViews>
    <sheetView workbookViewId="0"/>
  </sheetViews>
  <sheetFormatPr defaultRowHeight="15" outlineLevelCol="1" x14ac:dyDescent="0.25"/>
  <cols>
    <col min="5" max="22" width="0" hidden="1" customWidth="1" outlineLevel="1"/>
    <col min="23" max="23" width="9.140625" collapsed="1"/>
  </cols>
  <sheetData>
    <row r="1" spans="1:48" x14ac:dyDescent="0.25">
      <c r="A1" t="s">
        <v>11940</v>
      </c>
      <c r="B1" t="s">
        <v>11941</v>
      </c>
      <c r="C1" t="s">
        <v>11942</v>
      </c>
      <c r="D1" t="s">
        <v>11943</v>
      </c>
      <c r="E1" t="s">
        <v>11944</v>
      </c>
      <c r="F1" t="s">
        <v>11945</v>
      </c>
      <c r="G1" t="s">
        <v>11946</v>
      </c>
      <c r="H1" t="s">
        <v>11947</v>
      </c>
      <c r="I1" t="s">
        <v>11948</v>
      </c>
      <c r="J1" t="s">
        <v>11949</v>
      </c>
      <c r="K1" t="s">
        <v>11950</v>
      </c>
      <c r="L1" t="s">
        <v>11951</v>
      </c>
      <c r="M1" t="s">
        <v>11952</v>
      </c>
      <c r="N1" t="s">
        <v>11953</v>
      </c>
      <c r="O1" t="s">
        <v>11954</v>
      </c>
      <c r="P1" t="s">
        <v>11955</v>
      </c>
      <c r="Q1" t="s">
        <v>11956</v>
      </c>
      <c r="R1" t="s">
        <v>11957</v>
      </c>
      <c r="S1" t="s">
        <v>11958</v>
      </c>
      <c r="T1" t="s">
        <v>11959</v>
      </c>
      <c r="U1" t="s">
        <v>11960</v>
      </c>
      <c r="V1" t="s">
        <v>11961</v>
      </c>
      <c r="W1" t="s">
        <v>11962</v>
      </c>
      <c r="X1" t="s">
        <v>3851</v>
      </c>
      <c r="Y1" t="s">
        <v>3852</v>
      </c>
      <c r="Z1" t="s">
        <v>11963</v>
      </c>
      <c r="AA1" t="s">
        <v>11964</v>
      </c>
      <c r="AB1" t="s">
        <v>11965</v>
      </c>
      <c r="AC1" t="s">
        <v>11966</v>
      </c>
      <c r="AD1" t="s">
        <v>11967</v>
      </c>
      <c r="AE1" t="s">
        <v>11968</v>
      </c>
      <c r="AF1" t="s">
        <v>11969</v>
      </c>
      <c r="AG1" t="s">
        <v>133</v>
      </c>
      <c r="AH1" t="s">
        <v>11970</v>
      </c>
      <c r="AI1" t="s">
        <v>11971</v>
      </c>
      <c r="AJ1" t="s">
        <v>11972</v>
      </c>
      <c r="AK1" t="s">
        <v>3847</v>
      </c>
      <c r="AL1" t="s">
        <v>11973</v>
      </c>
      <c r="AM1" t="s">
        <v>11974</v>
      </c>
      <c r="AN1" t="s">
        <v>11975</v>
      </c>
      <c r="AO1" t="s">
        <v>11976</v>
      </c>
      <c r="AP1" t="s">
        <v>11977</v>
      </c>
      <c r="AQ1" t="s">
        <v>11978</v>
      </c>
      <c r="AR1" t="s">
        <v>11979</v>
      </c>
      <c r="AS1" t="s">
        <v>11980</v>
      </c>
      <c r="AT1" t="s">
        <v>11981</v>
      </c>
      <c r="AU1" t="s">
        <v>11982</v>
      </c>
      <c r="AV1" t="s">
        <v>11983</v>
      </c>
    </row>
    <row r="2" spans="1:48" x14ac:dyDescent="0.25">
      <c r="A2" t="s">
        <v>11984</v>
      </c>
      <c r="B2" s="6">
        <v>44664</v>
      </c>
      <c r="C2" t="s">
        <v>11984</v>
      </c>
      <c r="E2">
        <v>377577204352</v>
      </c>
      <c r="F2">
        <v>339468995121.5</v>
      </c>
      <c r="G2">
        <v>100</v>
      </c>
      <c r="H2">
        <v>12.628257</v>
      </c>
      <c r="I2">
        <v>7.6490780000000003</v>
      </c>
      <c r="J2">
        <v>6.4815126338872897</v>
      </c>
      <c r="K2">
        <v>6.4820669999999998</v>
      </c>
      <c r="L2">
        <v>371.513263388729</v>
      </c>
      <c r="M2">
        <v>372</v>
      </c>
      <c r="N2">
        <v>7.6205579999999999</v>
      </c>
      <c r="O2">
        <v>0.205100000000002</v>
      </c>
      <c r="P2">
        <v>-2.8601176341141001</v>
      </c>
      <c r="Q2">
        <v>-13.4953356573979</v>
      </c>
      <c r="R2">
        <v>88.847481999999999</v>
      </c>
      <c r="S2">
        <v>89.714870000000005</v>
      </c>
      <c r="T2">
        <v>88.794715999999994</v>
      </c>
      <c r="U2">
        <v>89.661589000000006</v>
      </c>
      <c r="W2" t="s">
        <v>11984</v>
      </c>
      <c r="AC2">
        <v>89.85378</v>
      </c>
      <c r="AD2">
        <v>1.0920799999999999</v>
      </c>
      <c r="AH2">
        <v>12.627452</v>
      </c>
      <c r="AI2">
        <v>7.64436721636394</v>
      </c>
      <c r="AJ2">
        <v>116.733324</v>
      </c>
      <c r="AK2">
        <v>6.4775191892735799</v>
      </c>
      <c r="AL2">
        <v>372</v>
      </c>
      <c r="AM2">
        <v>383</v>
      </c>
      <c r="AN2">
        <v>4.9049649999999998</v>
      </c>
      <c r="AP2">
        <v>0.99940611377632804</v>
      </c>
      <c r="AQ2">
        <v>0</v>
      </c>
      <c r="AR2">
        <v>53.992759525109001</v>
      </c>
      <c r="AS2">
        <v>1.65323328301525E-3</v>
      </c>
      <c r="AT2">
        <v>-7.6300000000000001E-4</v>
      </c>
      <c r="AU2">
        <v>1.3669425625018E-2</v>
      </c>
      <c r="AV2">
        <v>2.1201888627791798</v>
      </c>
    </row>
    <row r="3" spans="1:48" x14ac:dyDescent="0.25">
      <c r="A3" t="s">
        <v>17341</v>
      </c>
      <c r="B3" s="6">
        <v>44664</v>
      </c>
      <c r="C3" t="s">
        <v>17342</v>
      </c>
      <c r="D3" t="s">
        <v>11929</v>
      </c>
      <c r="E3">
        <v>559368132.79999995</v>
      </c>
      <c r="F3">
        <v>516759042.80000001</v>
      </c>
      <c r="G3">
        <v>0.15222569667097199</v>
      </c>
      <c r="H3">
        <v>6.1222219999999998</v>
      </c>
      <c r="I3">
        <v>5.7378960000000001</v>
      </c>
      <c r="J3">
        <v>3.0333410000000001</v>
      </c>
      <c r="K3">
        <v>3.0333410000000001</v>
      </c>
      <c r="L3">
        <v>35.460199999999901</v>
      </c>
      <c r="M3">
        <v>34</v>
      </c>
      <c r="N3">
        <v>5.711595</v>
      </c>
      <c r="O3">
        <v>8.7299999999990094E-2</v>
      </c>
      <c r="P3">
        <v>-1.9039453331334799</v>
      </c>
      <c r="Q3">
        <v>-6.7025258884241996</v>
      </c>
      <c r="R3">
        <v>91.768749999999997</v>
      </c>
      <c r="S3">
        <v>92.183750000000003</v>
      </c>
      <c r="T3">
        <v>91.768749999999997</v>
      </c>
      <c r="U3">
        <v>92.183750000000003</v>
      </c>
      <c r="V3" t="s">
        <v>11987</v>
      </c>
      <c r="W3" t="s">
        <v>16936</v>
      </c>
      <c r="X3" t="s">
        <v>11988</v>
      </c>
      <c r="Y3" t="s">
        <v>11989</v>
      </c>
      <c r="Z3" t="s">
        <v>11906</v>
      </c>
      <c r="AA3" t="s">
        <v>232</v>
      </c>
      <c r="AB3" t="s">
        <v>11990</v>
      </c>
      <c r="AC3">
        <v>92.382638999999998</v>
      </c>
      <c r="AD3">
        <v>0.61388900000000002</v>
      </c>
      <c r="AE3" s="6">
        <v>44349</v>
      </c>
      <c r="AF3" s="6">
        <v>46906</v>
      </c>
      <c r="AG3" t="s">
        <v>1368</v>
      </c>
      <c r="AH3">
        <v>6.1222219999999998</v>
      </c>
      <c r="AI3">
        <v>5.7378962400079301</v>
      </c>
      <c r="AJ3">
        <v>36.956353999999997</v>
      </c>
      <c r="AK3">
        <v>3.03334139498741</v>
      </c>
      <c r="AL3">
        <v>34</v>
      </c>
      <c r="AM3">
        <v>32</v>
      </c>
      <c r="AN3">
        <v>1.625</v>
      </c>
      <c r="AO3" t="s">
        <v>11991</v>
      </c>
      <c r="AP3">
        <v>1</v>
      </c>
      <c r="AQ3">
        <v>2</v>
      </c>
      <c r="AR3">
        <v>66.481341995411697</v>
      </c>
      <c r="AS3">
        <v>-4.0355061774917503E-2</v>
      </c>
      <c r="AT3">
        <v>-0.99035976942981496</v>
      </c>
      <c r="AU3">
        <v>-0.41686281894394001</v>
      </c>
      <c r="AV3">
        <v>1.31068873377802</v>
      </c>
    </row>
    <row r="4" spans="1:48" x14ac:dyDescent="0.25">
      <c r="A4" t="s">
        <v>18690</v>
      </c>
      <c r="B4" s="6">
        <v>44664</v>
      </c>
      <c r="C4" t="s">
        <v>18691</v>
      </c>
      <c r="D4" t="s">
        <v>11929</v>
      </c>
      <c r="E4">
        <v>489447116.80000001</v>
      </c>
      <c r="F4">
        <v>440211795.89999998</v>
      </c>
      <c r="G4">
        <v>0.12967658378840499</v>
      </c>
      <c r="H4">
        <v>9.4083330000000007</v>
      </c>
      <c r="I4">
        <v>8.4979809999999993</v>
      </c>
      <c r="J4">
        <v>3.0863580000000002</v>
      </c>
      <c r="K4">
        <v>3.0863580000000002</v>
      </c>
      <c r="L4">
        <v>39.238599999999998</v>
      </c>
      <c r="M4">
        <v>39</v>
      </c>
      <c r="N4">
        <v>8.4688929999999996</v>
      </c>
      <c r="O4">
        <v>0.16240000000000601</v>
      </c>
      <c r="P4">
        <v>-2.4758578855090301</v>
      </c>
      <c r="Q4">
        <v>-8.4266606062030807</v>
      </c>
      <c r="R4">
        <v>89.768749999999997</v>
      </c>
      <c r="S4">
        <v>90.172749999999994</v>
      </c>
      <c r="T4">
        <v>89.768749999999997</v>
      </c>
      <c r="U4">
        <v>90.172749999999994</v>
      </c>
      <c r="V4" t="s">
        <v>11987</v>
      </c>
      <c r="W4" t="s">
        <v>18187</v>
      </c>
      <c r="X4" t="s">
        <v>11988</v>
      </c>
      <c r="Y4" t="s">
        <v>11989</v>
      </c>
      <c r="Z4" t="s">
        <v>11906</v>
      </c>
      <c r="AA4" t="s">
        <v>232</v>
      </c>
      <c r="AB4" t="s">
        <v>11990</v>
      </c>
      <c r="AC4">
        <v>89.940624999999997</v>
      </c>
      <c r="AD4">
        <v>0.171875</v>
      </c>
      <c r="AE4" s="6">
        <v>44454</v>
      </c>
      <c r="AF4" s="6">
        <v>11581</v>
      </c>
      <c r="AG4" t="s">
        <v>1368</v>
      </c>
      <c r="AH4">
        <v>9.4083330000000007</v>
      </c>
      <c r="AI4">
        <v>8.4979810316802595</v>
      </c>
      <c r="AJ4">
        <v>80.756103999999993</v>
      </c>
      <c r="AK4">
        <v>3.0863580001842301</v>
      </c>
      <c r="AL4">
        <v>39</v>
      </c>
      <c r="AM4">
        <v>35</v>
      </c>
      <c r="AN4">
        <v>1.875</v>
      </c>
      <c r="AO4" t="s">
        <v>11991</v>
      </c>
      <c r="AP4">
        <v>1</v>
      </c>
      <c r="AQ4">
        <v>2</v>
      </c>
      <c r="AR4">
        <v>66.481341995411697</v>
      </c>
      <c r="AS4">
        <v>-4.0355061774917503E-2</v>
      </c>
      <c r="AT4">
        <v>-0.99035976942981496</v>
      </c>
      <c r="AU4">
        <v>-0.41686281894394001</v>
      </c>
      <c r="AV4">
        <v>1.31068873377802</v>
      </c>
    </row>
    <row r="5" spans="1:48" x14ac:dyDescent="0.25">
      <c r="A5" t="s">
        <v>11985</v>
      </c>
      <c r="B5" s="6">
        <v>44664</v>
      </c>
      <c r="C5" t="s">
        <v>11986</v>
      </c>
      <c r="D5" t="s">
        <v>11929</v>
      </c>
      <c r="E5">
        <v>419526100</v>
      </c>
      <c r="F5">
        <v>374499295</v>
      </c>
      <c r="G5">
        <v>0.11031914561178</v>
      </c>
      <c r="H5">
        <v>8.8722220000000007</v>
      </c>
      <c r="I5">
        <v>8.1126640000000005</v>
      </c>
      <c r="J5">
        <v>3.0556610000000002</v>
      </c>
      <c r="K5">
        <v>3.0556610000000002</v>
      </c>
      <c r="L5">
        <v>35.990200000000002</v>
      </c>
      <c r="M5">
        <v>36</v>
      </c>
      <c r="N5">
        <v>8.0835799999999995</v>
      </c>
      <c r="O5">
        <v>0.40789999999999399</v>
      </c>
      <c r="P5">
        <v>-2.2008936049010499</v>
      </c>
      <c r="Q5">
        <v>-7.9184151530141103</v>
      </c>
      <c r="R5">
        <v>89.05</v>
      </c>
      <c r="S5">
        <v>89.533000000000001</v>
      </c>
      <c r="T5">
        <v>89.05</v>
      </c>
      <c r="U5">
        <v>89.533000000000001</v>
      </c>
      <c r="V5" t="s">
        <v>11987</v>
      </c>
      <c r="W5" t="s">
        <v>4000</v>
      </c>
      <c r="X5" t="s">
        <v>11988</v>
      </c>
      <c r="Y5" t="s">
        <v>11989</v>
      </c>
      <c r="Z5" t="s">
        <v>11906</v>
      </c>
      <c r="AA5" t="s">
        <v>232</v>
      </c>
      <c r="AB5" t="s">
        <v>11990</v>
      </c>
      <c r="AC5">
        <v>89.267222000000004</v>
      </c>
      <c r="AD5">
        <v>0.217222</v>
      </c>
      <c r="AE5" s="6">
        <v>44076</v>
      </c>
      <c r="AF5" s="6">
        <v>11384</v>
      </c>
      <c r="AG5" t="s">
        <v>1368</v>
      </c>
      <c r="AH5">
        <v>8.8722220000000007</v>
      </c>
      <c r="AI5">
        <v>8.1126640928437599</v>
      </c>
      <c r="AJ5">
        <v>73.259286000000003</v>
      </c>
      <c r="AK5">
        <v>3.05566093065356</v>
      </c>
      <c r="AL5">
        <v>36</v>
      </c>
      <c r="AM5">
        <v>32</v>
      </c>
      <c r="AN5">
        <v>1.7</v>
      </c>
      <c r="AO5" t="s">
        <v>11991</v>
      </c>
      <c r="AP5">
        <v>1</v>
      </c>
      <c r="AQ5">
        <v>2</v>
      </c>
      <c r="AR5">
        <v>66.481341995411697</v>
      </c>
      <c r="AS5">
        <v>-4.0355061774917503E-2</v>
      </c>
      <c r="AT5">
        <v>-0.99035976942981496</v>
      </c>
      <c r="AU5">
        <v>-0.41686281894394001</v>
      </c>
      <c r="AV5">
        <v>1.31068873377802</v>
      </c>
    </row>
    <row r="6" spans="1:48" x14ac:dyDescent="0.25">
      <c r="A6" t="s">
        <v>11992</v>
      </c>
      <c r="B6" s="6">
        <v>44664</v>
      </c>
      <c r="C6" t="s">
        <v>11993</v>
      </c>
      <c r="D6" t="s">
        <v>11929</v>
      </c>
      <c r="E6">
        <v>839052200</v>
      </c>
      <c r="F6">
        <v>827789090.5</v>
      </c>
      <c r="G6">
        <v>0.24384821659523401</v>
      </c>
      <c r="H6">
        <v>2.9944440000000001</v>
      </c>
      <c r="I6">
        <v>2.8754659999999999</v>
      </c>
      <c r="J6">
        <v>2.8702510000000001</v>
      </c>
      <c r="K6">
        <v>2.8702510000000001</v>
      </c>
      <c r="L6">
        <v>30.648399999999999</v>
      </c>
      <c r="M6">
        <v>31</v>
      </c>
      <c r="N6">
        <v>2.8610989999999998</v>
      </c>
      <c r="O6">
        <v>2.8000000000005701E-2</v>
      </c>
      <c r="P6">
        <v>-0.70451273516527402</v>
      </c>
      <c r="Q6">
        <v>-4.2493638212720999</v>
      </c>
      <c r="R6">
        <v>98.643749999999997</v>
      </c>
      <c r="S6">
        <v>98.944749999999999</v>
      </c>
      <c r="T6">
        <v>98.643749999999997</v>
      </c>
      <c r="U6">
        <v>98.944749999999999</v>
      </c>
      <c r="V6" t="s">
        <v>11987</v>
      </c>
      <c r="W6" t="s">
        <v>4070</v>
      </c>
      <c r="X6" t="s">
        <v>11988</v>
      </c>
      <c r="Y6" t="s">
        <v>11989</v>
      </c>
      <c r="Z6" t="s">
        <v>11906</v>
      </c>
      <c r="AA6" t="s">
        <v>232</v>
      </c>
      <c r="AB6" t="s">
        <v>11990</v>
      </c>
      <c r="AC6">
        <v>98.657639000000003</v>
      </c>
      <c r="AD6">
        <v>1.3889E-2</v>
      </c>
      <c r="AE6" s="6">
        <v>43937</v>
      </c>
      <c r="AF6" s="6">
        <v>45763</v>
      </c>
      <c r="AG6" t="s">
        <v>1368</v>
      </c>
      <c r="AH6">
        <v>2.9944440000000001</v>
      </c>
      <c r="AI6">
        <v>2.8754657139192399</v>
      </c>
      <c r="AJ6">
        <v>9.8530379999999997</v>
      </c>
      <c r="AK6">
        <v>2.8702505706992598</v>
      </c>
      <c r="AL6">
        <v>31</v>
      </c>
      <c r="AM6">
        <v>17</v>
      </c>
      <c r="AN6">
        <v>2.5</v>
      </c>
      <c r="AO6" t="s">
        <v>11991</v>
      </c>
      <c r="AP6">
        <v>1</v>
      </c>
      <c r="AQ6">
        <v>2</v>
      </c>
      <c r="AR6">
        <v>66.481341995411697</v>
      </c>
      <c r="AS6">
        <v>-4.0355061774917503E-2</v>
      </c>
      <c r="AT6">
        <v>-0.99035976942981496</v>
      </c>
      <c r="AU6">
        <v>-0.41686281894394001</v>
      </c>
      <c r="AV6">
        <v>1.31068873377802</v>
      </c>
    </row>
    <row r="7" spans="1:48" x14ac:dyDescent="0.25">
      <c r="A7" t="s">
        <v>11994</v>
      </c>
      <c r="B7" s="6">
        <v>44664</v>
      </c>
      <c r="C7" t="s">
        <v>11995</v>
      </c>
      <c r="D7" t="s">
        <v>11929</v>
      </c>
      <c r="E7">
        <v>839052200</v>
      </c>
      <c r="F7">
        <v>806696249.5</v>
      </c>
      <c r="G7">
        <v>0.23763473575805</v>
      </c>
      <c r="H7">
        <v>7.45</v>
      </c>
      <c r="I7">
        <v>6.7483930000000001</v>
      </c>
      <c r="J7">
        <v>3.0202200000000001</v>
      </c>
      <c r="K7">
        <v>3.0202200000000001</v>
      </c>
      <c r="L7">
        <v>31.972000000000001</v>
      </c>
      <c r="M7">
        <v>32</v>
      </c>
      <c r="N7">
        <v>6.716577</v>
      </c>
      <c r="O7">
        <v>0.32250000000000301</v>
      </c>
      <c r="P7">
        <v>-1.92193417934827</v>
      </c>
      <c r="Q7">
        <v>-6.8386080391509703</v>
      </c>
      <c r="R7">
        <v>96.018749999999997</v>
      </c>
      <c r="S7">
        <v>96.551749999999998</v>
      </c>
      <c r="T7">
        <v>96.018749999999997</v>
      </c>
      <c r="U7">
        <v>96.551749999999998</v>
      </c>
      <c r="V7" t="s">
        <v>11987</v>
      </c>
      <c r="W7" t="s">
        <v>3988</v>
      </c>
      <c r="X7" t="s">
        <v>11988</v>
      </c>
      <c r="Y7" t="s">
        <v>11989</v>
      </c>
      <c r="Z7" t="s">
        <v>11906</v>
      </c>
      <c r="AA7" t="s">
        <v>232</v>
      </c>
      <c r="AB7" t="s">
        <v>11990</v>
      </c>
      <c r="AC7">
        <v>96.143749999999997</v>
      </c>
      <c r="AD7">
        <v>0.125</v>
      </c>
      <c r="AE7" s="6">
        <v>43738</v>
      </c>
      <c r="AF7" s="6">
        <v>47391</v>
      </c>
      <c r="AG7" t="s">
        <v>1368</v>
      </c>
      <c r="AH7">
        <v>7.45</v>
      </c>
      <c r="AI7">
        <v>6.7483928909912203</v>
      </c>
      <c r="AJ7">
        <v>51.506189999999997</v>
      </c>
      <c r="AK7">
        <v>3.0202203776296801</v>
      </c>
      <c r="AL7">
        <v>32</v>
      </c>
      <c r="AM7">
        <v>30</v>
      </c>
      <c r="AN7">
        <v>2.5</v>
      </c>
      <c r="AO7" t="s">
        <v>11991</v>
      </c>
      <c r="AP7">
        <v>1</v>
      </c>
      <c r="AQ7">
        <v>2</v>
      </c>
      <c r="AR7">
        <v>66.481341995411697</v>
      </c>
      <c r="AS7">
        <v>-4.0355061774917503E-2</v>
      </c>
      <c r="AT7">
        <v>-0.99035976942981496</v>
      </c>
      <c r="AU7">
        <v>-0.41686281894394001</v>
      </c>
      <c r="AV7">
        <v>1.31068873377802</v>
      </c>
    </row>
    <row r="8" spans="1:48" x14ac:dyDescent="0.25">
      <c r="A8" t="s">
        <v>11996</v>
      </c>
      <c r="B8" s="6">
        <v>44664</v>
      </c>
      <c r="C8" t="s">
        <v>11997</v>
      </c>
      <c r="D8" t="s">
        <v>11929</v>
      </c>
      <c r="E8">
        <v>839052200</v>
      </c>
      <c r="F8">
        <v>822533359.79999995</v>
      </c>
      <c r="G8">
        <v>0.24229999547325001</v>
      </c>
      <c r="H8">
        <v>2.4500000000000002</v>
      </c>
      <c r="I8">
        <v>2.375963</v>
      </c>
      <c r="J8">
        <v>2.87209</v>
      </c>
      <c r="K8">
        <v>2.87209</v>
      </c>
      <c r="L8">
        <v>42.918999999999997</v>
      </c>
      <c r="M8">
        <v>39</v>
      </c>
      <c r="N8">
        <v>2.3631549999999999</v>
      </c>
      <c r="O8">
        <v>-0.19869999999999599</v>
      </c>
      <c r="P8">
        <v>-0.75157910232845904</v>
      </c>
      <c r="Q8">
        <v>-3.7572876101555699</v>
      </c>
      <c r="R8">
        <v>97.924999999999997</v>
      </c>
      <c r="S8">
        <v>98.244</v>
      </c>
      <c r="T8">
        <v>97.924999999999997</v>
      </c>
      <c r="U8">
        <v>98.244</v>
      </c>
      <c r="V8" t="s">
        <v>11987</v>
      </c>
      <c r="W8" t="s">
        <v>4065</v>
      </c>
      <c r="X8" t="s">
        <v>11988</v>
      </c>
      <c r="Y8" t="s">
        <v>11989</v>
      </c>
      <c r="Z8" t="s">
        <v>11906</v>
      </c>
      <c r="AA8" t="s">
        <v>232</v>
      </c>
      <c r="AB8" t="s">
        <v>11990</v>
      </c>
      <c r="AC8">
        <v>98.03125</v>
      </c>
      <c r="AD8">
        <v>0.10625</v>
      </c>
      <c r="AE8" s="6">
        <v>43738</v>
      </c>
      <c r="AF8" s="6">
        <v>45565</v>
      </c>
      <c r="AG8" t="s">
        <v>1368</v>
      </c>
      <c r="AH8">
        <v>2.4500000000000002</v>
      </c>
      <c r="AI8">
        <v>2.3759626030918501</v>
      </c>
      <c r="AJ8">
        <v>6.808122</v>
      </c>
      <c r="AK8">
        <v>2.8720897371307199</v>
      </c>
      <c r="AL8">
        <v>39</v>
      </c>
      <c r="AM8">
        <v>20</v>
      </c>
      <c r="AN8">
        <v>2.125</v>
      </c>
      <c r="AO8" t="s">
        <v>11991</v>
      </c>
      <c r="AP8">
        <v>1</v>
      </c>
      <c r="AQ8">
        <v>2</v>
      </c>
      <c r="AR8">
        <v>66.481341995411697</v>
      </c>
      <c r="AS8">
        <v>-4.0355061774917503E-2</v>
      </c>
      <c r="AT8">
        <v>-0.99035976942981496</v>
      </c>
      <c r="AU8">
        <v>-0.41686281894394001</v>
      </c>
      <c r="AV8">
        <v>1.31068873377802</v>
      </c>
    </row>
    <row r="9" spans="1:48" x14ac:dyDescent="0.25">
      <c r="A9" t="s">
        <v>11998</v>
      </c>
      <c r="B9" s="6">
        <v>44664</v>
      </c>
      <c r="C9" t="s">
        <v>11999</v>
      </c>
      <c r="D9" t="s">
        <v>11929</v>
      </c>
      <c r="E9">
        <v>419526100</v>
      </c>
      <c r="F9">
        <v>306600162</v>
      </c>
      <c r="G9">
        <v>9.0317574340701701E-2</v>
      </c>
      <c r="H9">
        <v>48.372222000000001</v>
      </c>
      <c r="I9">
        <v>23.007944999999999</v>
      </c>
      <c r="J9">
        <v>3.9257680000000001</v>
      </c>
      <c r="K9">
        <v>3.9257680000000001</v>
      </c>
      <c r="L9">
        <v>112.77679999999999</v>
      </c>
      <c r="M9">
        <v>113</v>
      </c>
      <c r="N9">
        <v>23.233872999999999</v>
      </c>
      <c r="O9">
        <v>0.51399999999999202</v>
      </c>
      <c r="P9">
        <v>-6.59189610428938</v>
      </c>
      <c r="Q9">
        <v>-18.963584209194799</v>
      </c>
      <c r="R9">
        <v>72.737499999999997</v>
      </c>
      <c r="S9">
        <v>73.535499999999999</v>
      </c>
      <c r="T9">
        <v>72.737499999999997</v>
      </c>
      <c r="U9">
        <v>73.535499999999999</v>
      </c>
      <c r="V9" t="s">
        <v>11987</v>
      </c>
      <c r="W9" t="s">
        <v>3883</v>
      </c>
      <c r="X9" t="s">
        <v>11988</v>
      </c>
      <c r="Y9" t="s">
        <v>11989</v>
      </c>
      <c r="Z9" t="s">
        <v>11906</v>
      </c>
      <c r="AA9" t="s">
        <v>232</v>
      </c>
      <c r="AB9" t="s">
        <v>11990</v>
      </c>
      <c r="AC9">
        <v>73.082499999999996</v>
      </c>
      <c r="AD9">
        <v>0.34499999999999997</v>
      </c>
      <c r="AE9" s="6">
        <v>44076</v>
      </c>
      <c r="AF9" s="6">
        <v>25813</v>
      </c>
      <c r="AG9" t="s">
        <v>1368</v>
      </c>
      <c r="AH9">
        <v>48.372222000000001</v>
      </c>
      <c r="AI9">
        <v>23.0079449167646</v>
      </c>
      <c r="AJ9">
        <v>817.27695800000004</v>
      </c>
      <c r="AK9">
        <v>3.9257678033598</v>
      </c>
      <c r="AL9">
        <v>113</v>
      </c>
      <c r="AM9">
        <v>131</v>
      </c>
      <c r="AN9">
        <v>2.7</v>
      </c>
      <c r="AO9" t="s">
        <v>11991</v>
      </c>
      <c r="AP9">
        <v>1</v>
      </c>
      <c r="AQ9">
        <v>2</v>
      </c>
      <c r="AR9">
        <v>66.481341995411697</v>
      </c>
      <c r="AS9">
        <v>-4.0355061774917503E-2</v>
      </c>
      <c r="AT9">
        <v>-0.99035976942981496</v>
      </c>
      <c r="AU9">
        <v>-0.41686281894394001</v>
      </c>
      <c r="AV9">
        <v>1.31068873377802</v>
      </c>
    </row>
    <row r="10" spans="1:48" x14ac:dyDescent="0.25">
      <c r="A10" t="s">
        <v>12000</v>
      </c>
      <c r="B10" s="6">
        <v>44664</v>
      </c>
      <c r="C10" t="s">
        <v>12001</v>
      </c>
      <c r="D10" t="s">
        <v>11929</v>
      </c>
      <c r="E10">
        <v>699210166.39999998</v>
      </c>
      <c r="F10">
        <v>711541031.39999998</v>
      </c>
      <c r="G10">
        <v>0.20960412926607599</v>
      </c>
      <c r="H10">
        <v>4.0416670000000003</v>
      </c>
      <c r="I10">
        <v>3.7387809999999999</v>
      </c>
      <c r="J10">
        <v>2.8971589999999998</v>
      </c>
      <c r="K10">
        <v>2.8971589999999998</v>
      </c>
      <c r="L10">
        <v>28.840899999999898</v>
      </c>
      <c r="M10">
        <v>28</v>
      </c>
      <c r="N10">
        <v>3.7207599999999998</v>
      </c>
      <c r="O10">
        <v>0.15719999999998999</v>
      </c>
      <c r="P10">
        <v>-1.2586971006086001</v>
      </c>
      <c r="Q10">
        <v>-4.8756768733025897</v>
      </c>
      <c r="R10">
        <v>100.33125</v>
      </c>
      <c r="S10">
        <v>100.86225</v>
      </c>
      <c r="T10">
        <v>100.33125</v>
      </c>
      <c r="U10">
        <v>100.86225</v>
      </c>
      <c r="V10" t="s">
        <v>11987</v>
      </c>
      <c r="W10" t="s">
        <v>4072</v>
      </c>
      <c r="X10" t="s">
        <v>11988</v>
      </c>
      <c r="Y10" t="s">
        <v>11989</v>
      </c>
      <c r="Z10" t="s">
        <v>11906</v>
      </c>
      <c r="AA10" t="s">
        <v>232</v>
      </c>
      <c r="AB10" t="s">
        <v>11990</v>
      </c>
      <c r="AC10">
        <v>101.763542</v>
      </c>
      <c r="AD10">
        <v>1.4322919999999999</v>
      </c>
      <c r="AE10" s="6">
        <v>42493</v>
      </c>
      <c r="AF10" s="6">
        <v>46145</v>
      </c>
      <c r="AG10" t="s">
        <v>1368</v>
      </c>
      <c r="AH10">
        <v>4.0416670000000003</v>
      </c>
      <c r="AI10">
        <v>3.7387807356833598</v>
      </c>
      <c r="AJ10">
        <v>16.570326999999999</v>
      </c>
      <c r="AK10">
        <v>2.8971589441616601</v>
      </c>
      <c r="AL10">
        <v>28</v>
      </c>
      <c r="AM10">
        <v>19</v>
      </c>
      <c r="AN10">
        <v>3.125</v>
      </c>
      <c r="AO10" t="s">
        <v>11991</v>
      </c>
      <c r="AP10">
        <v>1</v>
      </c>
      <c r="AQ10">
        <v>2</v>
      </c>
      <c r="AR10">
        <v>66.481341995411697</v>
      </c>
      <c r="AS10">
        <v>-4.0355061774917503E-2</v>
      </c>
      <c r="AT10">
        <v>-0.99035976942981496</v>
      </c>
      <c r="AU10">
        <v>-0.41686281894394001</v>
      </c>
      <c r="AV10">
        <v>1.31068873377802</v>
      </c>
    </row>
    <row r="11" spans="1:48" x14ac:dyDescent="0.25">
      <c r="A11" t="s">
        <v>12002</v>
      </c>
      <c r="B11" s="6">
        <v>44664</v>
      </c>
      <c r="C11" t="s">
        <v>12003</v>
      </c>
      <c r="D11" t="s">
        <v>11929</v>
      </c>
      <c r="E11">
        <v>1118736266.4000001</v>
      </c>
      <c r="F11">
        <v>1125219499.7</v>
      </c>
      <c r="G11">
        <v>0.33146458612048302</v>
      </c>
      <c r="H11">
        <v>5.480556</v>
      </c>
      <c r="I11">
        <v>5.0252359999999996</v>
      </c>
      <c r="J11">
        <v>2.9257569999999999</v>
      </c>
      <c r="K11">
        <v>2.9257569999999999</v>
      </c>
      <c r="L11">
        <v>26.402199999999901</v>
      </c>
      <c r="M11">
        <v>26</v>
      </c>
      <c r="N11">
        <v>5.0033339999999997</v>
      </c>
      <c r="O11">
        <v>0.12790000000000301</v>
      </c>
      <c r="P11">
        <v>-1.79562090028095</v>
      </c>
      <c r="Q11">
        <v>-5.4053901155913602</v>
      </c>
      <c r="R11">
        <v>100.51875</v>
      </c>
      <c r="S11">
        <v>101.00175</v>
      </c>
      <c r="T11">
        <v>100.51875</v>
      </c>
      <c r="U11">
        <v>101.00175</v>
      </c>
      <c r="V11" t="s">
        <v>11987</v>
      </c>
      <c r="W11" t="s">
        <v>4076</v>
      </c>
      <c r="X11" t="s">
        <v>11988</v>
      </c>
      <c r="Y11" t="s">
        <v>11989</v>
      </c>
      <c r="Z11" t="s">
        <v>11906</v>
      </c>
      <c r="AA11" t="s">
        <v>232</v>
      </c>
      <c r="AB11" t="s">
        <v>11990</v>
      </c>
      <c r="AC11">
        <v>100.579514</v>
      </c>
      <c r="AD11">
        <v>6.0763999999999999E-2</v>
      </c>
      <c r="AE11" s="6">
        <v>43019</v>
      </c>
      <c r="AF11" s="6">
        <v>46671</v>
      </c>
      <c r="AG11" t="s">
        <v>1368</v>
      </c>
      <c r="AH11">
        <v>5.480556</v>
      </c>
      <c r="AI11">
        <v>5.0252355639270103</v>
      </c>
      <c r="AJ11">
        <v>28.958542000000001</v>
      </c>
      <c r="AK11">
        <v>2.9257565908993799</v>
      </c>
      <c r="AL11">
        <v>26</v>
      </c>
      <c r="AM11">
        <v>22</v>
      </c>
      <c r="AN11">
        <v>3.125</v>
      </c>
      <c r="AO11" t="s">
        <v>11991</v>
      </c>
      <c r="AP11">
        <v>1</v>
      </c>
      <c r="AQ11">
        <v>2</v>
      </c>
      <c r="AR11">
        <v>66.481341995411697</v>
      </c>
      <c r="AS11">
        <v>-4.0355061774917503E-2</v>
      </c>
      <c r="AT11">
        <v>-0.99035976942981496</v>
      </c>
      <c r="AU11">
        <v>-0.41686281894394001</v>
      </c>
      <c r="AV11">
        <v>1.31068873377802</v>
      </c>
    </row>
    <row r="12" spans="1:48" x14ac:dyDescent="0.25">
      <c r="A12" t="s">
        <v>12004</v>
      </c>
      <c r="B12" s="6">
        <v>44664</v>
      </c>
      <c r="C12" t="s">
        <v>12005</v>
      </c>
      <c r="D12" t="s">
        <v>11929</v>
      </c>
      <c r="E12">
        <v>839052200</v>
      </c>
      <c r="F12">
        <v>838044171.10000002</v>
      </c>
      <c r="G12">
        <v>0.24686913477252301</v>
      </c>
      <c r="H12">
        <v>7.9944439999999997</v>
      </c>
      <c r="I12">
        <v>7.0539449999999997</v>
      </c>
      <c r="J12">
        <v>3.080724</v>
      </c>
      <c r="K12">
        <v>3.080724</v>
      </c>
      <c r="L12">
        <v>38.203899999999997</v>
      </c>
      <c r="M12">
        <v>38</v>
      </c>
      <c r="N12">
        <v>7.023333</v>
      </c>
      <c r="O12">
        <v>0.43690000000000601</v>
      </c>
      <c r="P12">
        <v>-1.94832889651782</v>
      </c>
      <c r="Q12">
        <v>-6.8710721548853098</v>
      </c>
      <c r="R12">
        <v>99.862499999999997</v>
      </c>
      <c r="S12">
        <v>100.3115</v>
      </c>
      <c r="T12">
        <v>99.862499999999997</v>
      </c>
      <c r="U12">
        <v>100.3115</v>
      </c>
      <c r="V12" t="s">
        <v>11987</v>
      </c>
      <c r="W12" t="s">
        <v>3995</v>
      </c>
      <c r="X12" t="s">
        <v>11988</v>
      </c>
      <c r="Y12" t="s">
        <v>11989</v>
      </c>
      <c r="Z12" t="s">
        <v>11906</v>
      </c>
      <c r="AA12" t="s">
        <v>232</v>
      </c>
      <c r="AB12" t="s">
        <v>11990</v>
      </c>
      <c r="AC12">
        <v>99.879861000000005</v>
      </c>
      <c r="AD12">
        <v>1.7361000000000001E-2</v>
      </c>
      <c r="AE12" s="6">
        <v>43937</v>
      </c>
      <c r="AF12" s="6">
        <v>11064</v>
      </c>
      <c r="AG12" t="s">
        <v>1368</v>
      </c>
      <c r="AH12">
        <v>7.9944439999999997</v>
      </c>
      <c r="AI12">
        <v>7.0539453352514903</v>
      </c>
      <c r="AJ12">
        <v>56.949145000000001</v>
      </c>
      <c r="AK12">
        <v>3.0807240228136799</v>
      </c>
      <c r="AL12">
        <v>38</v>
      </c>
      <c r="AM12">
        <v>36</v>
      </c>
      <c r="AN12">
        <v>3.125</v>
      </c>
      <c r="AO12" t="s">
        <v>11991</v>
      </c>
      <c r="AP12">
        <v>1</v>
      </c>
      <c r="AQ12">
        <v>2</v>
      </c>
      <c r="AR12">
        <v>66.481341995411697</v>
      </c>
      <c r="AS12">
        <v>-4.0355061774917503E-2</v>
      </c>
      <c r="AT12">
        <v>-0.99035976942981496</v>
      </c>
      <c r="AU12">
        <v>-0.41686281894394001</v>
      </c>
      <c r="AV12">
        <v>1.31068873377802</v>
      </c>
    </row>
    <row r="13" spans="1:48" x14ac:dyDescent="0.25">
      <c r="A13" t="s">
        <v>12006</v>
      </c>
      <c r="B13" s="6">
        <v>44664</v>
      </c>
      <c r="C13" t="s">
        <v>12007</v>
      </c>
      <c r="D13" t="s">
        <v>11929</v>
      </c>
      <c r="E13">
        <v>1118736266.4000001</v>
      </c>
      <c r="F13">
        <v>963022162.29999995</v>
      </c>
      <c r="G13">
        <v>0.28368486552822098</v>
      </c>
      <c r="H13">
        <v>27.45</v>
      </c>
      <c r="I13">
        <v>17.485393999999999</v>
      </c>
      <c r="J13">
        <v>3.9209800000000001</v>
      </c>
      <c r="K13">
        <v>3.9209800000000001</v>
      </c>
      <c r="L13">
        <v>107.78449999999999</v>
      </c>
      <c r="M13">
        <v>106</v>
      </c>
      <c r="N13">
        <v>17.457356000000001</v>
      </c>
      <c r="O13">
        <v>0.11309999999999901</v>
      </c>
      <c r="P13">
        <v>-5.9578167008494001</v>
      </c>
      <c r="Q13">
        <v>-14.5988596362027</v>
      </c>
      <c r="R13">
        <v>85.924999999999997</v>
      </c>
      <c r="S13">
        <v>86.69</v>
      </c>
      <c r="T13">
        <v>85.924999999999997</v>
      </c>
      <c r="U13">
        <v>86.69</v>
      </c>
      <c r="V13" t="s">
        <v>11987</v>
      </c>
      <c r="W13" t="s">
        <v>4008</v>
      </c>
      <c r="X13" t="s">
        <v>11988</v>
      </c>
      <c r="Y13" t="s">
        <v>11989</v>
      </c>
      <c r="Z13" t="s">
        <v>11906</v>
      </c>
      <c r="AA13" t="s">
        <v>232</v>
      </c>
      <c r="AB13" t="s">
        <v>11990</v>
      </c>
      <c r="AC13">
        <v>86.081249999999997</v>
      </c>
      <c r="AD13">
        <v>0.15625</v>
      </c>
      <c r="AE13" s="6">
        <v>43738</v>
      </c>
      <c r="AF13" s="6">
        <v>18171</v>
      </c>
      <c r="AG13" t="s">
        <v>1368</v>
      </c>
      <c r="AH13">
        <v>27.45</v>
      </c>
      <c r="AI13">
        <v>17.485394480212602</v>
      </c>
      <c r="AJ13">
        <v>408.50763699999999</v>
      </c>
      <c r="AK13">
        <v>3.9209803453293999</v>
      </c>
      <c r="AL13">
        <v>106</v>
      </c>
      <c r="AM13">
        <v>133</v>
      </c>
      <c r="AN13">
        <v>3.125</v>
      </c>
      <c r="AO13" t="s">
        <v>11991</v>
      </c>
      <c r="AP13">
        <v>1</v>
      </c>
      <c r="AQ13">
        <v>2</v>
      </c>
      <c r="AR13">
        <v>66.481341995411697</v>
      </c>
      <c r="AS13">
        <v>-4.0355061774917503E-2</v>
      </c>
      <c r="AT13">
        <v>-0.99035976942981496</v>
      </c>
      <c r="AU13">
        <v>-0.41686281894394001</v>
      </c>
      <c r="AV13">
        <v>1.31068873377802</v>
      </c>
    </row>
    <row r="14" spans="1:48" x14ac:dyDescent="0.25">
      <c r="A14" t="s">
        <v>12008</v>
      </c>
      <c r="B14" s="6">
        <v>44664</v>
      </c>
      <c r="C14" t="s">
        <v>12009</v>
      </c>
      <c r="D14" t="s">
        <v>11929</v>
      </c>
      <c r="E14">
        <v>1118736266.4000001</v>
      </c>
      <c r="F14">
        <v>1101357011.7</v>
      </c>
      <c r="G14">
        <v>0.32443522901212801</v>
      </c>
      <c r="H14">
        <v>27.994444000000001</v>
      </c>
      <c r="I14">
        <v>16.886437999999998</v>
      </c>
      <c r="J14">
        <v>3.9328059999999998</v>
      </c>
      <c r="K14">
        <v>3.9328059999999998</v>
      </c>
      <c r="L14">
        <v>109.930799999999</v>
      </c>
      <c r="M14">
        <v>109</v>
      </c>
      <c r="N14">
        <v>16.880438999999999</v>
      </c>
      <c r="O14">
        <v>0.105700000000008</v>
      </c>
      <c r="P14">
        <v>-5.4612084530675</v>
      </c>
      <c r="Q14">
        <v>-14.540676807984701</v>
      </c>
      <c r="R14">
        <v>98.424999999999997</v>
      </c>
      <c r="S14">
        <v>99.024000000000001</v>
      </c>
      <c r="T14">
        <v>98.424999999999997</v>
      </c>
      <c r="U14">
        <v>99.024000000000001</v>
      </c>
      <c r="V14" t="s">
        <v>11987</v>
      </c>
      <c r="W14" t="s">
        <v>4013</v>
      </c>
      <c r="X14" t="s">
        <v>11988</v>
      </c>
      <c r="Y14" t="s">
        <v>11989</v>
      </c>
      <c r="Z14" t="s">
        <v>11906</v>
      </c>
      <c r="AA14" t="s">
        <v>232</v>
      </c>
      <c r="AB14" t="s">
        <v>11990</v>
      </c>
      <c r="AC14">
        <v>98.446528000000001</v>
      </c>
      <c r="AD14">
        <v>2.1527999999999999E-2</v>
      </c>
      <c r="AE14" s="6">
        <v>43937</v>
      </c>
      <c r="AF14" s="6">
        <v>18369</v>
      </c>
      <c r="AG14" t="s">
        <v>1368</v>
      </c>
      <c r="AH14">
        <v>27.994444000000001</v>
      </c>
      <c r="AI14">
        <v>16.8864379574329</v>
      </c>
      <c r="AJ14">
        <v>390.62983700000001</v>
      </c>
      <c r="AK14">
        <v>3.9328058556981702</v>
      </c>
      <c r="AL14">
        <v>109</v>
      </c>
      <c r="AM14">
        <v>134</v>
      </c>
      <c r="AN14">
        <v>3.875</v>
      </c>
      <c r="AO14" t="s">
        <v>11991</v>
      </c>
      <c r="AP14">
        <v>1</v>
      </c>
      <c r="AQ14">
        <v>2</v>
      </c>
      <c r="AR14">
        <v>66.481341995411697</v>
      </c>
      <c r="AS14">
        <v>-4.0355061774917503E-2</v>
      </c>
      <c r="AT14">
        <v>-0.99035976942981496</v>
      </c>
      <c r="AU14">
        <v>-0.41686281894394001</v>
      </c>
      <c r="AV14">
        <v>1.31068873377802</v>
      </c>
    </row>
    <row r="15" spans="1:48" x14ac:dyDescent="0.25">
      <c r="A15" t="s">
        <v>18692</v>
      </c>
      <c r="B15" s="6">
        <v>44664</v>
      </c>
      <c r="C15" t="s">
        <v>18693</v>
      </c>
      <c r="D15" t="s">
        <v>11929</v>
      </c>
      <c r="E15">
        <v>349605083.19999999</v>
      </c>
      <c r="F15">
        <v>294695234.80000001</v>
      </c>
      <c r="G15">
        <v>8.6810648116603203E-2</v>
      </c>
      <c r="H15">
        <v>29.408332999999999</v>
      </c>
      <c r="I15">
        <v>18.250679000000002</v>
      </c>
      <c r="J15">
        <v>3.8823310000000002</v>
      </c>
      <c r="K15">
        <v>3.8823310000000002</v>
      </c>
      <c r="L15">
        <v>107.3858</v>
      </c>
      <c r="M15">
        <v>107</v>
      </c>
      <c r="N15">
        <v>18.359967000000001</v>
      </c>
      <c r="O15">
        <v>0.37460000000000199</v>
      </c>
      <c r="P15">
        <v>-5.7204773628865198</v>
      </c>
      <c r="Q15">
        <v>-15.2154337521578</v>
      </c>
      <c r="R15">
        <v>84.018749999999997</v>
      </c>
      <c r="S15">
        <v>84.606750000000005</v>
      </c>
      <c r="T15">
        <v>84.018749999999997</v>
      </c>
      <c r="U15">
        <v>84.606750000000005</v>
      </c>
      <c r="V15" t="s">
        <v>11987</v>
      </c>
      <c r="W15" t="s">
        <v>18186</v>
      </c>
      <c r="X15" t="s">
        <v>11988</v>
      </c>
      <c r="Y15" t="s">
        <v>11989</v>
      </c>
      <c r="Z15" t="s">
        <v>11906</v>
      </c>
      <c r="AA15" t="s">
        <v>232</v>
      </c>
      <c r="AB15" t="s">
        <v>11990</v>
      </c>
      <c r="AC15">
        <v>84.293750000000003</v>
      </c>
      <c r="AD15">
        <v>0.27500000000000002</v>
      </c>
      <c r="AE15" s="6">
        <v>44454</v>
      </c>
      <c r="AF15" s="6">
        <v>18886</v>
      </c>
      <c r="AG15" t="s">
        <v>1368</v>
      </c>
      <c r="AH15">
        <v>29.408332999999999</v>
      </c>
      <c r="AI15">
        <v>18.250678837700999</v>
      </c>
      <c r="AJ15">
        <v>451.06146999999999</v>
      </c>
      <c r="AK15">
        <v>3.8823306705629101</v>
      </c>
      <c r="AL15">
        <v>107</v>
      </c>
      <c r="AM15">
        <v>127</v>
      </c>
      <c r="AN15">
        <v>3</v>
      </c>
      <c r="AO15" t="s">
        <v>11991</v>
      </c>
      <c r="AP15">
        <v>1</v>
      </c>
      <c r="AQ15">
        <v>2</v>
      </c>
      <c r="AR15">
        <v>66.481341995411697</v>
      </c>
      <c r="AS15">
        <v>-4.0355061774917503E-2</v>
      </c>
      <c r="AT15">
        <v>-0.99035976942981496</v>
      </c>
      <c r="AU15">
        <v>-0.41686281894394001</v>
      </c>
      <c r="AV15">
        <v>1.31068873377802</v>
      </c>
    </row>
    <row r="16" spans="1:48" x14ac:dyDescent="0.25">
      <c r="A16" t="s">
        <v>12010</v>
      </c>
      <c r="B16" s="6">
        <v>44664</v>
      </c>
      <c r="C16" t="s">
        <v>12011</v>
      </c>
      <c r="D16" t="s">
        <v>11929</v>
      </c>
      <c r="E16">
        <v>559368132.79999995</v>
      </c>
      <c r="F16">
        <v>545500462.60000002</v>
      </c>
      <c r="G16">
        <v>0.160692278376661</v>
      </c>
      <c r="H16">
        <v>1.3722220000000001</v>
      </c>
      <c r="I16">
        <v>1.3568640000000001</v>
      </c>
      <c r="J16">
        <v>2.4577789999999999</v>
      </c>
      <c r="K16">
        <v>2.4577789999999999</v>
      </c>
      <c r="L16">
        <v>53.915699999999902</v>
      </c>
      <c r="M16">
        <v>46</v>
      </c>
      <c r="N16">
        <v>1.3499369999999999</v>
      </c>
      <c r="O16">
        <v>-0.21529999999999599</v>
      </c>
      <c r="P16">
        <v>-0.404256659764334</v>
      </c>
      <c r="Q16">
        <v>-1.9839021102122301</v>
      </c>
      <c r="R16">
        <v>97.424999999999997</v>
      </c>
      <c r="S16">
        <v>97.709000000000003</v>
      </c>
      <c r="T16">
        <v>97.424999999999997</v>
      </c>
      <c r="U16">
        <v>97.709000000000003</v>
      </c>
      <c r="V16" t="s">
        <v>11987</v>
      </c>
      <c r="W16" t="s">
        <v>4062</v>
      </c>
      <c r="X16" t="s">
        <v>11988</v>
      </c>
      <c r="Y16" t="s">
        <v>11989</v>
      </c>
      <c r="Z16" t="s">
        <v>11906</v>
      </c>
      <c r="AA16" t="s">
        <v>232</v>
      </c>
      <c r="AB16" t="s">
        <v>11990</v>
      </c>
      <c r="AC16">
        <v>97.520832999999996</v>
      </c>
      <c r="AD16">
        <v>9.5833000000000002E-2</v>
      </c>
      <c r="AE16" s="6">
        <v>44076</v>
      </c>
      <c r="AF16" s="6">
        <v>45171</v>
      </c>
      <c r="AG16" t="s">
        <v>1368</v>
      </c>
      <c r="AH16">
        <v>1.3722220000000001</v>
      </c>
      <c r="AI16">
        <v>1.3568642340719099</v>
      </c>
      <c r="AJ16">
        <v>2.9854729999999998</v>
      </c>
      <c r="AK16">
        <v>2.4577788938429301</v>
      </c>
      <c r="AL16">
        <v>46</v>
      </c>
      <c r="AM16">
        <v>10</v>
      </c>
      <c r="AN16">
        <v>0.75</v>
      </c>
      <c r="AO16" t="s">
        <v>11991</v>
      </c>
      <c r="AP16">
        <v>1</v>
      </c>
      <c r="AQ16">
        <v>2</v>
      </c>
      <c r="AR16">
        <v>66.481341995411697</v>
      </c>
      <c r="AS16">
        <v>-4.0355061774917503E-2</v>
      </c>
      <c r="AT16">
        <v>-0.99035976942981496</v>
      </c>
      <c r="AU16">
        <v>-0.41686281894394001</v>
      </c>
      <c r="AV16">
        <v>1.31068873377802</v>
      </c>
    </row>
    <row r="17" spans="1:48" x14ac:dyDescent="0.25">
      <c r="A17" t="s">
        <v>12012</v>
      </c>
      <c r="B17" s="6">
        <v>44664</v>
      </c>
      <c r="C17" t="s">
        <v>12013</v>
      </c>
      <c r="D17" t="s">
        <v>11929</v>
      </c>
      <c r="E17">
        <v>839052200</v>
      </c>
      <c r="F17">
        <v>859023387.60000002</v>
      </c>
      <c r="G17">
        <v>0.25304914437947501</v>
      </c>
      <c r="H17">
        <v>25.480556</v>
      </c>
      <c r="I17">
        <v>15.891902999999999</v>
      </c>
      <c r="J17">
        <v>3.9370099999999999</v>
      </c>
      <c r="K17">
        <v>3.9370099999999999</v>
      </c>
      <c r="L17">
        <v>105.90159999999899</v>
      </c>
      <c r="M17">
        <v>104</v>
      </c>
      <c r="N17">
        <v>15.739193</v>
      </c>
      <c r="O17">
        <v>0.41269999999999901</v>
      </c>
      <c r="P17">
        <v>-4.8736458774000404</v>
      </c>
      <c r="Q17">
        <v>-13.6970391171474</v>
      </c>
      <c r="R17">
        <v>102.3</v>
      </c>
      <c r="S17">
        <v>103.006</v>
      </c>
      <c r="T17">
        <v>102.3</v>
      </c>
      <c r="U17">
        <v>103.006</v>
      </c>
      <c r="V17" t="s">
        <v>11987</v>
      </c>
      <c r="W17" t="s">
        <v>4004</v>
      </c>
      <c r="X17" t="s">
        <v>11988</v>
      </c>
      <c r="Y17" t="s">
        <v>11989</v>
      </c>
      <c r="Z17" t="s">
        <v>11906</v>
      </c>
      <c r="AA17" t="s">
        <v>232</v>
      </c>
      <c r="AB17" t="s">
        <v>11990</v>
      </c>
      <c r="AC17">
        <v>102.380208</v>
      </c>
      <c r="AD17">
        <v>8.0208000000000002E-2</v>
      </c>
      <c r="AE17" s="6">
        <v>43019</v>
      </c>
      <c r="AF17" s="6">
        <v>17451</v>
      </c>
      <c r="AG17" t="s">
        <v>1368</v>
      </c>
      <c r="AH17">
        <v>25.480556</v>
      </c>
      <c r="AI17">
        <v>15.8919028429665</v>
      </c>
      <c r="AJ17">
        <v>340.18398100000002</v>
      </c>
      <c r="AK17">
        <v>3.9370102920268599</v>
      </c>
      <c r="AL17">
        <v>104</v>
      </c>
      <c r="AM17">
        <v>137</v>
      </c>
      <c r="AN17">
        <v>4.125</v>
      </c>
      <c r="AO17" t="s">
        <v>11991</v>
      </c>
      <c r="AP17">
        <v>1</v>
      </c>
      <c r="AQ17">
        <v>2</v>
      </c>
      <c r="AR17">
        <v>66.481341995411697</v>
      </c>
      <c r="AS17">
        <v>-4.0355061774917503E-2</v>
      </c>
      <c r="AT17">
        <v>-0.99035976942981496</v>
      </c>
      <c r="AU17">
        <v>-0.41686281894394001</v>
      </c>
      <c r="AV17">
        <v>1.31068873377802</v>
      </c>
    </row>
    <row r="18" spans="1:48" x14ac:dyDescent="0.25">
      <c r="A18" t="s">
        <v>12014</v>
      </c>
      <c r="B18" s="6">
        <v>44664</v>
      </c>
      <c r="C18" t="s">
        <v>12015</v>
      </c>
      <c r="D18" t="s">
        <v>12016</v>
      </c>
      <c r="E18">
        <v>175571673</v>
      </c>
      <c r="F18">
        <v>177713647.40000001</v>
      </c>
      <c r="G18">
        <v>5.2350479709344498E-2</v>
      </c>
      <c r="H18">
        <v>7.5388890000000002</v>
      </c>
      <c r="I18">
        <v>6.5079650000000004</v>
      </c>
      <c r="J18">
        <v>3.4788929999999998</v>
      </c>
      <c r="K18">
        <v>3.4788929999999998</v>
      </c>
      <c r="L18">
        <v>77.868899999999996</v>
      </c>
      <c r="M18">
        <v>78</v>
      </c>
      <c r="N18">
        <v>6.4758800000000001</v>
      </c>
      <c r="O18">
        <v>0.163800000000002</v>
      </c>
      <c r="P18">
        <v>-2.0401576878404799</v>
      </c>
      <c r="Q18">
        <v>-7.84824283870008</v>
      </c>
      <c r="R18">
        <v>100.125</v>
      </c>
      <c r="S18">
        <v>101.125</v>
      </c>
      <c r="T18">
        <v>100.125</v>
      </c>
      <c r="U18">
        <v>101.125</v>
      </c>
      <c r="V18" t="s">
        <v>11987</v>
      </c>
      <c r="W18" t="s">
        <v>3936</v>
      </c>
      <c r="X18" t="s">
        <v>11988</v>
      </c>
      <c r="Y18" t="s">
        <v>11989</v>
      </c>
      <c r="Z18" t="s">
        <v>11906</v>
      </c>
      <c r="AA18" t="s">
        <v>11839</v>
      </c>
      <c r="AB18" t="s">
        <v>11990</v>
      </c>
      <c r="AC18">
        <v>101.22</v>
      </c>
      <c r="AD18">
        <v>1.095</v>
      </c>
      <c r="AE18" s="6">
        <v>43041</v>
      </c>
      <c r="AF18" s="6">
        <v>47424</v>
      </c>
      <c r="AG18" t="s">
        <v>262</v>
      </c>
      <c r="AH18">
        <v>7.5388890000000002</v>
      </c>
      <c r="AI18">
        <v>6.5079648055401202</v>
      </c>
      <c r="AJ18">
        <v>49.449438999999998</v>
      </c>
      <c r="AK18">
        <v>3.47889266274756</v>
      </c>
      <c r="AL18">
        <v>78</v>
      </c>
      <c r="AM18">
        <v>76</v>
      </c>
      <c r="AN18">
        <v>3.65</v>
      </c>
      <c r="AO18" t="s">
        <v>11991</v>
      </c>
      <c r="AP18">
        <v>1</v>
      </c>
      <c r="AQ18">
        <v>3</v>
      </c>
      <c r="AR18">
        <v>54.903207462532997</v>
      </c>
      <c r="AS18">
        <v>1.51977396545532E-2</v>
      </c>
      <c r="AT18">
        <v>2.8422217774234999E-2</v>
      </c>
      <c r="AU18">
        <v>4.7079467267373297E-2</v>
      </c>
      <c r="AV18">
        <v>6.4488068825480998</v>
      </c>
    </row>
    <row r="19" spans="1:48" x14ac:dyDescent="0.25">
      <c r="A19" t="s">
        <v>12017</v>
      </c>
      <c r="B19" s="6">
        <v>44664</v>
      </c>
      <c r="C19" t="s">
        <v>12018</v>
      </c>
      <c r="D19" t="s">
        <v>12016</v>
      </c>
      <c r="E19">
        <v>461478709.80000001</v>
      </c>
      <c r="F19">
        <v>477307429.5</v>
      </c>
      <c r="G19">
        <v>0.14060413068807501</v>
      </c>
      <c r="H19">
        <v>17.827755</v>
      </c>
      <c r="I19">
        <v>11.82117</v>
      </c>
      <c r="J19">
        <v>4.3544580000000002</v>
      </c>
      <c r="K19">
        <v>4.3544580000000002</v>
      </c>
      <c r="L19">
        <v>144.0933</v>
      </c>
      <c r="M19">
        <v>148</v>
      </c>
      <c r="N19">
        <v>11.682228</v>
      </c>
      <c r="O19">
        <v>-0.31219999999999498</v>
      </c>
      <c r="P19">
        <v>-3.3374528825844698</v>
      </c>
      <c r="Q19">
        <v>-12.362210017344401</v>
      </c>
      <c r="R19">
        <v>102.05</v>
      </c>
      <c r="S19">
        <v>102.95099999999999</v>
      </c>
      <c r="T19">
        <v>102.05</v>
      </c>
      <c r="U19">
        <v>102.95099999999999</v>
      </c>
      <c r="V19" t="s">
        <v>11987</v>
      </c>
      <c r="W19" t="s">
        <v>3941</v>
      </c>
      <c r="X19" t="s">
        <v>11988</v>
      </c>
      <c r="Y19" t="s">
        <v>11989</v>
      </c>
      <c r="Z19" t="s">
        <v>11906</v>
      </c>
      <c r="AA19" t="s">
        <v>11839</v>
      </c>
      <c r="AB19" t="s">
        <v>11990</v>
      </c>
      <c r="AC19">
        <v>103.43</v>
      </c>
      <c r="AD19">
        <v>1.38</v>
      </c>
      <c r="AE19" s="6">
        <v>43041</v>
      </c>
      <c r="AF19" s="6">
        <v>17473</v>
      </c>
      <c r="AG19" t="s">
        <v>262</v>
      </c>
      <c r="AH19">
        <v>17.827755</v>
      </c>
      <c r="AI19">
        <v>11.8211700134023</v>
      </c>
      <c r="AJ19">
        <v>192.67595299999999</v>
      </c>
      <c r="AK19">
        <v>4.3544584566374098</v>
      </c>
      <c r="AL19">
        <v>148</v>
      </c>
      <c r="AM19">
        <v>175</v>
      </c>
      <c r="AN19">
        <v>4.5999999999999996</v>
      </c>
      <c r="AO19" t="s">
        <v>11991</v>
      </c>
      <c r="AP19">
        <v>1</v>
      </c>
      <c r="AQ19">
        <v>3</v>
      </c>
      <c r="AR19">
        <v>54.903207462532997</v>
      </c>
      <c r="AS19">
        <v>1.51977396545532E-2</v>
      </c>
      <c r="AT19">
        <v>2.8422217774234999E-2</v>
      </c>
      <c r="AU19">
        <v>4.7079467267373297E-2</v>
      </c>
      <c r="AV19">
        <v>6.4488068825480998</v>
      </c>
    </row>
    <row r="20" spans="1:48" x14ac:dyDescent="0.25">
      <c r="A20" t="s">
        <v>17345</v>
      </c>
      <c r="B20" s="6">
        <v>44664</v>
      </c>
      <c r="C20" t="s">
        <v>17346</v>
      </c>
      <c r="D20" t="s">
        <v>12016</v>
      </c>
      <c r="E20">
        <v>279684066.39999998</v>
      </c>
      <c r="F20">
        <v>263480648.30000001</v>
      </c>
      <c r="G20">
        <v>7.7615526634574203E-2</v>
      </c>
      <c r="H20">
        <v>2.286111</v>
      </c>
      <c r="I20">
        <v>2.2132719999999999</v>
      </c>
      <c r="J20">
        <v>4.0339739999999997</v>
      </c>
      <c r="K20">
        <v>4.0339739999999997</v>
      </c>
      <c r="L20">
        <v>162.745699999999</v>
      </c>
      <c r="M20">
        <v>159</v>
      </c>
      <c r="N20">
        <v>2.2019280000000001</v>
      </c>
      <c r="O20">
        <v>-0.1143</v>
      </c>
      <c r="P20">
        <v>-0.20098473457320601</v>
      </c>
      <c r="Q20">
        <v>-3.9930096514881401</v>
      </c>
      <c r="R20">
        <v>93.875</v>
      </c>
      <c r="S20">
        <v>94.625</v>
      </c>
      <c r="T20">
        <v>93.875</v>
      </c>
      <c r="U20">
        <v>94.625</v>
      </c>
      <c r="V20" t="s">
        <v>11987</v>
      </c>
      <c r="W20" t="s">
        <v>16972</v>
      </c>
      <c r="X20" t="s">
        <v>11988</v>
      </c>
      <c r="Y20" t="s">
        <v>11989</v>
      </c>
      <c r="Z20" t="s">
        <v>11839</v>
      </c>
      <c r="AA20" t="s">
        <v>256</v>
      </c>
      <c r="AB20" t="s">
        <v>11990</v>
      </c>
      <c r="AC20">
        <v>94.206528000000006</v>
      </c>
      <c r="AD20">
        <v>0.33152799999999999</v>
      </c>
      <c r="AE20" s="6">
        <v>44369</v>
      </c>
      <c r="AF20" s="6">
        <v>45505</v>
      </c>
      <c r="AG20" t="s">
        <v>1296</v>
      </c>
      <c r="AH20">
        <v>2.286111</v>
      </c>
      <c r="AI20">
        <v>2.21327235473438</v>
      </c>
      <c r="AJ20">
        <v>5.9582940000000004</v>
      </c>
      <c r="AK20">
        <v>4.0339739709317799</v>
      </c>
      <c r="AL20">
        <v>159</v>
      </c>
      <c r="AM20">
        <v>138</v>
      </c>
      <c r="AN20">
        <v>1.55</v>
      </c>
      <c r="AO20" t="s">
        <v>11991</v>
      </c>
      <c r="AP20">
        <v>1</v>
      </c>
      <c r="AQ20">
        <v>2</v>
      </c>
      <c r="AR20">
        <v>69.127043529540202</v>
      </c>
      <c r="AS20">
        <v>1.46496394947774E-2</v>
      </c>
      <c r="AT20">
        <v>2.46538234125637E-2</v>
      </c>
      <c r="AU20">
        <v>4.2146565829199199E-2</v>
      </c>
      <c r="AV20">
        <v>-9.7581602890372196E-2</v>
      </c>
    </row>
    <row r="21" spans="1:48" x14ac:dyDescent="0.25">
      <c r="A21" t="s">
        <v>12019</v>
      </c>
      <c r="B21" s="6">
        <v>44664</v>
      </c>
      <c r="C21" t="s">
        <v>12020</v>
      </c>
      <c r="D21" t="s">
        <v>12016</v>
      </c>
      <c r="E21">
        <v>139842033.59999999</v>
      </c>
      <c r="F21">
        <v>132506154.09999999</v>
      </c>
      <c r="G21">
        <v>3.9033359734697397E-2</v>
      </c>
      <c r="H21">
        <v>2.9222220000000001</v>
      </c>
      <c r="I21">
        <v>2.7742149999999999</v>
      </c>
      <c r="J21">
        <v>4.417948</v>
      </c>
      <c r="K21">
        <v>4.417948</v>
      </c>
      <c r="L21">
        <v>187.0215</v>
      </c>
      <c r="M21">
        <v>186</v>
      </c>
      <c r="N21">
        <v>2.762086</v>
      </c>
      <c r="O21">
        <v>1.75999999999953E-2</v>
      </c>
      <c r="P21">
        <v>-0.25439704297252003</v>
      </c>
      <c r="Q21">
        <v>-5.1316783154288803</v>
      </c>
      <c r="R21">
        <v>94.55</v>
      </c>
      <c r="S21">
        <v>95.132999999999996</v>
      </c>
      <c r="T21">
        <v>94.55</v>
      </c>
      <c r="U21">
        <v>95.132999999999996</v>
      </c>
      <c r="V21" t="s">
        <v>11987</v>
      </c>
      <c r="W21" t="s">
        <v>10781</v>
      </c>
      <c r="X21" t="s">
        <v>11988</v>
      </c>
      <c r="Y21" t="s">
        <v>11989</v>
      </c>
      <c r="Z21" t="s">
        <v>11839</v>
      </c>
      <c r="AA21" t="s">
        <v>256</v>
      </c>
      <c r="AB21" t="s">
        <v>11990</v>
      </c>
      <c r="AC21">
        <v>94.754166999999995</v>
      </c>
      <c r="AD21">
        <v>0.20416699999999999</v>
      </c>
      <c r="AE21" s="6">
        <v>44216</v>
      </c>
      <c r="AF21" s="6">
        <v>45736</v>
      </c>
      <c r="AG21" t="s">
        <v>1296</v>
      </c>
      <c r="AH21">
        <v>2.9222220000000001</v>
      </c>
      <c r="AI21">
        <v>2.7742151227151099</v>
      </c>
      <c r="AJ21">
        <v>9.2140509999999995</v>
      </c>
      <c r="AK21">
        <v>4.4179475837159998</v>
      </c>
      <c r="AL21">
        <v>186</v>
      </c>
      <c r="AM21">
        <v>172</v>
      </c>
      <c r="AN21">
        <v>2.625</v>
      </c>
      <c r="AO21" t="s">
        <v>11991</v>
      </c>
      <c r="AP21">
        <v>1</v>
      </c>
      <c r="AQ21">
        <v>2</v>
      </c>
      <c r="AR21">
        <v>69.127043529540202</v>
      </c>
      <c r="AS21">
        <v>1.46496394947774E-2</v>
      </c>
      <c r="AT21">
        <v>2.46538234125637E-2</v>
      </c>
      <c r="AU21">
        <v>4.2146565829199199E-2</v>
      </c>
      <c r="AV21">
        <v>-9.7581602890372196E-2</v>
      </c>
    </row>
    <row r="22" spans="1:48" x14ac:dyDescent="0.25">
      <c r="A22" t="s">
        <v>12021</v>
      </c>
      <c r="B22" s="6">
        <v>44664</v>
      </c>
      <c r="C22" t="s">
        <v>12022</v>
      </c>
      <c r="D22" t="s">
        <v>12016</v>
      </c>
      <c r="E22">
        <v>209763049.59999999</v>
      </c>
      <c r="F22">
        <v>194948534.19999999</v>
      </c>
      <c r="G22">
        <v>5.7427493239028099E-2</v>
      </c>
      <c r="H22">
        <v>5.9222219999999997</v>
      </c>
      <c r="I22">
        <v>5.2775639999999999</v>
      </c>
      <c r="J22">
        <v>4.6629560000000003</v>
      </c>
      <c r="K22">
        <v>4.6629560000000003</v>
      </c>
      <c r="L22">
        <v>198.95169999999999</v>
      </c>
      <c r="M22">
        <v>199</v>
      </c>
      <c r="N22">
        <v>5.255541</v>
      </c>
      <c r="O22">
        <v>6.7000000000039198E-3</v>
      </c>
      <c r="P22">
        <v>-0.76081187701674202</v>
      </c>
      <c r="Q22">
        <v>-7.0589521842383398</v>
      </c>
      <c r="R22">
        <v>92.674999999999997</v>
      </c>
      <c r="S22">
        <v>93.399000000000001</v>
      </c>
      <c r="T22">
        <v>92.674999999999997</v>
      </c>
      <c r="U22">
        <v>93.399000000000001</v>
      </c>
      <c r="V22" t="s">
        <v>11987</v>
      </c>
      <c r="W22" t="s">
        <v>10786</v>
      </c>
      <c r="X22" t="s">
        <v>11988</v>
      </c>
      <c r="Y22" t="s">
        <v>11989</v>
      </c>
      <c r="Z22" t="s">
        <v>11839</v>
      </c>
      <c r="AA22" t="s">
        <v>256</v>
      </c>
      <c r="AB22" t="s">
        <v>11990</v>
      </c>
      <c r="AC22">
        <v>92.9375</v>
      </c>
      <c r="AD22">
        <v>0.26250000000000001</v>
      </c>
      <c r="AE22" s="6">
        <v>44216</v>
      </c>
      <c r="AF22" s="6">
        <v>46832</v>
      </c>
      <c r="AG22" t="s">
        <v>1296</v>
      </c>
      <c r="AH22">
        <v>5.9222219999999997</v>
      </c>
      <c r="AI22">
        <v>5.2775638536144802</v>
      </c>
      <c r="AJ22">
        <v>32.175252</v>
      </c>
      <c r="AK22">
        <v>4.6629558780586704</v>
      </c>
      <c r="AL22">
        <v>199</v>
      </c>
      <c r="AM22">
        <v>196</v>
      </c>
      <c r="AN22">
        <v>3.375</v>
      </c>
      <c r="AO22" t="s">
        <v>11991</v>
      </c>
      <c r="AP22">
        <v>1</v>
      </c>
      <c r="AQ22">
        <v>2</v>
      </c>
      <c r="AR22">
        <v>69.127043529540202</v>
      </c>
      <c r="AS22">
        <v>1.46496394947774E-2</v>
      </c>
      <c r="AT22">
        <v>2.46538234125637E-2</v>
      </c>
      <c r="AU22">
        <v>4.2146565829199199E-2</v>
      </c>
      <c r="AV22">
        <v>-9.7581602890372196E-2</v>
      </c>
    </row>
    <row r="23" spans="1:48" x14ac:dyDescent="0.25">
      <c r="A23" t="s">
        <v>12023</v>
      </c>
      <c r="B23" s="6">
        <v>44664</v>
      </c>
      <c r="C23" t="s">
        <v>12024</v>
      </c>
      <c r="D23" t="s">
        <v>12016</v>
      </c>
      <c r="E23">
        <v>209763049.59999999</v>
      </c>
      <c r="F23">
        <v>204689405.80000001</v>
      </c>
      <c r="G23">
        <v>6.02969369160017E-2</v>
      </c>
      <c r="H23">
        <v>3.8305560000000001</v>
      </c>
      <c r="I23">
        <v>3.5162689999999999</v>
      </c>
      <c r="J23">
        <v>4.4278890000000004</v>
      </c>
      <c r="K23">
        <v>4.4278890000000004</v>
      </c>
      <c r="L23">
        <v>182.8006</v>
      </c>
      <c r="M23">
        <v>181</v>
      </c>
      <c r="N23">
        <v>3.4939279999999999</v>
      </c>
      <c r="O23">
        <v>-2.13000000000018E-2</v>
      </c>
      <c r="P23">
        <v>-0.18327045553405599</v>
      </c>
      <c r="Q23">
        <v>-4.8425404482787098</v>
      </c>
      <c r="R23">
        <v>96.924999999999997</v>
      </c>
      <c r="S23">
        <v>97.634</v>
      </c>
      <c r="T23">
        <v>96.924999999999997</v>
      </c>
      <c r="U23">
        <v>97.634</v>
      </c>
      <c r="V23" t="s">
        <v>11987</v>
      </c>
      <c r="W23" t="s">
        <v>10785</v>
      </c>
      <c r="X23" t="s">
        <v>11988</v>
      </c>
      <c r="Y23" t="s">
        <v>11989</v>
      </c>
      <c r="Z23" t="s">
        <v>11839</v>
      </c>
      <c r="AA23" t="s">
        <v>256</v>
      </c>
      <c r="AB23" t="s">
        <v>11990</v>
      </c>
      <c r="AC23">
        <v>97.581249999999997</v>
      </c>
      <c r="AD23">
        <v>0.65625</v>
      </c>
      <c r="AE23" s="6">
        <v>44160</v>
      </c>
      <c r="AF23" s="6">
        <v>46068</v>
      </c>
      <c r="AG23" t="s">
        <v>1296</v>
      </c>
      <c r="AH23">
        <v>3.8305560000000001</v>
      </c>
      <c r="AI23">
        <v>3.5162691133531698</v>
      </c>
      <c r="AJ23">
        <v>14.720027</v>
      </c>
      <c r="AK23">
        <v>4.4278888522351396</v>
      </c>
      <c r="AL23">
        <v>181</v>
      </c>
      <c r="AM23">
        <v>172</v>
      </c>
      <c r="AN23">
        <v>3.75</v>
      </c>
      <c r="AO23" t="s">
        <v>11991</v>
      </c>
      <c r="AP23">
        <v>1</v>
      </c>
      <c r="AQ23">
        <v>2</v>
      </c>
      <c r="AR23">
        <v>69.127043529540202</v>
      </c>
      <c r="AS23">
        <v>1.46496394947774E-2</v>
      </c>
      <c r="AT23">
        <v>2.46538234125637E-2</v>
      </c>
      <c r="AU23">
        <v>4.2146565829199199E-2</v>
      </c>
      <c r="AV23">
        <v>-9.7581602890372196E-2</v>
      </c>
    </row>
    <row r="24" spans="1:48" x14ac:dyDescent="0.25">
      <c r="A24" t="s">
        <v>12025</v>
      </c>
      <c r="B24" s="6">
        <v>44664</v>
      </c>
      <c r="C24" t="s">
        <v>12026</v>
      </c>
      <c r="D24" t="s">
        <v>12016</v>
      </c>
      <c r="E24">
        <v>97889423.200000003</v>
      </c>
      <c r="F24">
        <v>102006081.59999999</v>
      </c>
      <c r="G24">
        <v>3.0048718177618401E-2</v>
      </c>
      <c r="H24">
        <v>2.5666669999999998</v>
      </c>
      <c r="I24">
        <v>2.3919670000000002</v>
      </c>
      <c r="J24">
        <v>3.100352</v>
      </c>
      <c r="K24">
        <v>3.100352</v>
      </c>
      <c r="L24">
        <v>63.155200000000001</v>
      </c>
      <c r="M24">
        <v>60</v>
      </c>
      <c r="N24">
        <v>2.3778700000000002</v>
      </c>
      <c r="O24">
        <v>1.6100000000007698E-2</v>
      </c>
      <c r="P24">
        <v>-0.108374016276668</v>
      </c>
      <c r="Q24">
        <v>-2.65699443275216</v>
      </c>
      <c r="R24">
        <v>102.33125</v>
      </c>
      <c r="S24">
        <v>102.99724999999999</v>
      </c>
      <c r="T24">
        <v>102.33125</v>
      </c>
      <c r="U24">
        <v>102.99724999999999</v>
      </c>
      <c r="V24" t="s">
        <v>11987</v>
      </c>
      <c r="W24" t="s">
        <v>10759</v>
      </c>
      <c r="X24" t="s">
        <v>11988</v>
      </c>
      <c r="Y24" t="s">
        <v>11989</v>
      </c>
      <c r="Z24" t="s">
        <v>11839</v>
      </c>
      <c r="AA24" t="s">
        <v>256</v>
      </c>
      <c r="AB24" t="s">
        <v>11990</v>
      </c>
      <c r="AC24">
        <v>104.205417</v>
      </c>
      <c r="AD24">
        <v>1.8741669999999999</v>
      </c>
      <c r="AE24" s="6">
        <v>41955</v>
      </c>
      <c r="AF24" s="6">
        <v>45608</v>
      </c>
      <c r="AG24" t="s">
        <v>1264</v>
      </c>
      <c r="AH24">
        <v>2.5666669999999998</v>
      </c>
      <c r="AI24">
        <v>2.39196749913018</v>
      </c>
      <c r="AJ24">
        <v>7.0906349999999998</v>
      </c>
      <c r="AK24">
        <v>3.1003519442182901</v>
      </c>
      <c r="AL24">
        <v>60</v>
      </c>
      <c r="AM24">
        <v>42</v>
      </c>
      <c r="AN24">
        <v>4.3250000000000002</v>
      </c>
      <c r="AO24" t="s">
        <v>11991</v>
      </c>
      <c r="AP24">
        <v>1</v>
      </c>
      <c r="AQ24">
        <v>4</v>
      </c>
      <c r="AR24">
        <v>42.965251819159199</v>
      </c>
      <c r="AS24">
        <v>1.9372049856357799E-2</v>
      </c>
      <c r="AT24">
        <v>2.35008094317535</v>
      </c>
      <c r="AU24">
        <v>0.82951415171332599</v>
      </c>
      <c r="AV24">
        <v>7.0878607435459697</v>
      </c>
    </row>
    <row r="25" spans="1:48" x14ac:dyDescent="0.25">
      <c r="A25" t="s">
        <v>12027</v>
      </c>
      <c r="B25" s="6">
        <v>44664</v>
      </c>
      <c r="C25" t="s">
        <v>12028</v>
      </c>
      <c r="D25" t="s">
        <v>12016</v>
      </c>
      <c r="E25">
        <v>139842033.59999999</v>
      </c>
      <c r="F25">
        <v>131238252.5</v>
      </c>
      <c r="G25">
        <v>3.8659864190479502E-2</v>
      </c>
      <c r="H25">
        <v>27.45</v>
      </c>
      <c r="I25">
        <v>14.923239000000001</v>
      </c>
      <c r="J25">
        <v>5.0585950000000004</v>
      </c>
      <c r="K25">
        <v>5.0585950000000004</v>
      </c>
      <c r="L25">
        <v>221.54599999999999</v>
      </c>
      <c r="M25">
        <v>220</v>
      </c>
      <c r="N25">
        <v>14.872899</v>
      </c>
      <c r="O25">
        <v>0.18920000000000001</v>
      </c>
      <c r="P25">
        <v>-3.2584485738036801</v>
      </c>
      <c r="Q25">
        <v>-12.814482758855601</v>
      </c>
      <c r="R25">
        <v>93.612499999999997</v>
      </c>
      <c r="S25">
        <v>94.707499999999996</v>
      </c>
      <c r="T25">
        <v>93.612499999999997</v>
      </c>
      <c r="U25">
        <v>94.707499999999996</v>
      </c>
      <c r="V25" t="s">
        <v>11987</v>
      </c>
      <c r="W25" t="s">
        <v>5938</v>
      </c>
      <c r="X25" t="s">
        <v>11988</v>
      </c>
      <c r="Y25" t="s">
        <v>11989</v>
      </c>
      <c r="Z25" t="s">
        <v>11839</v>
      </c>
      <c r="AA25" t="s">
        <v>256</v>
      </c>
      <c r="AB25" t="s">
        <v>11990</v>
      </c>
      <c r="AC25">
        <v>93.847499999999997</v>
      </c>
      <c r="AD25">
        <v>0.23499999999999999</v>
      </c>
      <c r="AE25" s="6">
        <v>43738</v>
      </c>
      <c r="AF25" s="6">
        <v>18171</v>
      </c>
      <c r="AG25" t="s">
        <v>1290</v>
      </c>
      <c r="AH25">
        <v>27.45</v>
      </c>
      <c r="AI25">
        <v>14.923239179419999</v>
      </c>
      <c r="AJ25">
        <v>321.93496499999998</v>
      </c>
      <c r="AK25">
        <v>5.05859468715005</v>
      </c>
      <c r="AL25">
        <v>220</v>
      </c>
      <c r="AM25">
        <v>246</v>
      </c>
      <c r="AN25">
        <v>4.7</v>
      </c>
      <c r="AO25" t="s">
        <v>11991</v>
      </c>
      <c r="AP25">
        <v>1</v>
      </c>
      <c r="AQ25">
        <v>2</v>
      </c>
      <c r="AR25">
        <v>58.802101480977498</v>
      </c>
      <c r="AS25">
        <v>-0.23172977300345099</v>
      </c>
      <c r="AT25">
        <v>-4.0080344379471304</v>
      </c>
      <c r="AU25">
        <v>-2.1473400066143302</v>
      </c>
      <c r="AV25">
        <v>-4.1270543300190896</v>
      </c>
    </row>
    <row r="26" spans="1:48" x14ac:dyDescent="0.25">
      <c r="A26" t="s">
        <v>12029</v>
      </c>
      <c r="B26" s="6">
        <v>44664</v>
      </c>
      <c r="C26" t="s">
        <v>12030</v>
      </c>
      <c r="D26" t="s">
        <v>12016</v>
      </c>
      <c r="E26">
        <v>363589286.39999998</v>
      </c>
      <c r="F26">
        <v>382120977.80000001</v>
      </c>
      <c r="G26">
        <v>0.11256432349718</v>
      </c>
      <c r="H26">
        <v>26.436111</v>
      </c>
      <c r="I26">
        <v>13.999188999999999</v>
      </c>
      <c r="J26">
        <v>5.2189399999999999</v>
      </c>
      <c r="K26">
        <v>5.2189399999999999</v>
      </c>
      <c r="L26">
        <v>235.7859</v>
      </c>
      <c r="M26">
        <v>235</v>
      </c>
      <c r="N26">
        <v>13.900663</v>
      </c>
      <c r="O26">
        <v>8.9300000000003196E-2</v>
      </c>
      <c r="P26">
        <v>-3.2619008228646802</v>
      </c>
      <c r="Q26">
        <v>-13.0829587197493</v>
      </c>
      <c r="R26">
        <v>104.7375</v>
      </c>
      <c r="S26">
        <v>105.7835</v>
      </c>
      <c r="T26">
        <v>104.7375</v>
      </c>
      <c r="U26">
        <v>105.7835</v>
      </c>
      <c r="V26" t="s">
        <v>11987</v>
      </c>
      <c r="W26" t="s">
        <v>5934</v>
      </c>
      <c r="X26" t="s">
        <v>11988</v>
      </c>
      <c r="Y26" t="s">
        <v>11989</v>
      </c>
      <c r="Z26" t="s">
        <v>11839</v>
      </c>
      <c r="AA26" t="s">
        <v>256</v>
      </c>
      <c r="AB26" t="s">
        <v>11990</v>
      </c>
      <c r="AC26">
        <v>105.096875</v>
      </c>
      <c r="AD26">
        <v>0.359375</v>
      </c>
      <c r="AE26" s="6">
        <v>43368</v>
      </c>
      <c r="AF26" s="6">
        <v>17801</v>
      </c>
      <c r="AG26" t="s">
        <v>1290</v>
      </c>
      <c r="AH26">
        <v>26.436111</v>
      </c>
      <c r="AI26">
        <v>13.9991885647649</v>
      </c>
      <c r="AJ26">
        <v>286.18520599999999</v>
      </c>
      <c r="AK26">
        <v>5.2189402117096204</v>
      </c>
      <c r="AL26">
        <v>235</v>
      </c>
      <c r="AM26">
        <v>263</v>
      </c>
      <c r="AN26">
        <v>5.625</v>
      </c>
      <c r="AO26" t="s">
        <v>11991</v>
      </c>
      <c r="AP26">
        <v>1</v>
      </c>
      <c r="AQ26">
        <v>2</v>
      </c>
      <c r="AR26">
        <v>58.802101480977498</v>
      </c>
      <c r="AS26">
        <v>-0.23172977300345099</v>
      </c>
      <c r="AT26">
        <v>-4.0080344379471304</v>
      </c>
      <c r="AU26">
        <v>-2.1473400066143302</v>
      </c>
      <c r="AV26">
        <v>-4.1270543300190896</v>
      </c>
    </row>
    <row r="27" spans="1:48" x14ac:dyDescent="0.25">
      <c r="A27" t="s">
        <v>12031</v>
      </c>
      <c r="B27" s="6">
        <v>44664</v>
      </c>
      <c r="C27" t="s">
        <v>12032</v>
      </c>
      <c r="D27" t="s">
        <v>12016</v>
      </c>
      <c r="E27">
        <v>489447116.80000001</v>
      </c>
      <c r="F27">
        <v>587511243.39999998</v>
      </c>
      <c r="G27">
        <v>0.17306771807056501</v>
      </c>
      <c r="H27">
        <v>15.205556</v>
      </c>
      <c r="I27">
        <v>9.7924089999999993</v>
      </c>
      <c r="J27">
        <v>5.0322779999999998</v>
      </c>
      <c r="K27">
        <v>5.0322779999999998</v>
      </c>
      <c r="L27">
        <v>219.2961</v>
      </c>
      <c r="M27">
        <v>222</v>
      </c>
      <c r="N27">
        <v>9.7242409999999992</v>
      </c>
      <c r="O27">
        <v>0.27239999999999398</v>
      </c>
      <c r="P27">
        <v>-1.5500135016887899</v>
      </c>
      <c r="Q27">
        <v>-8.7141510974746197</v>
      </c>
      <c r="R27">
        <v>118.01875</v>
      </c>
      <c r="S27">
        <v>119.14575000000001</v>
      </c>
      <c r="T27">
        <v>118.01875</v>
      </c>
      <c r="U27">
        <v>119.14575000000001</v>
      </c>
      <c r="V27" t="s">
        <v>11987</v>
      </c>
      <c r="W27" t="s">
        <v>5930</v>
      </c>
      <c r="X27" t="s">
        <v>11988</v>
      </c>
      <c r="Y27" t="s">
        <v>11989</v>
      </c>
      <c r="Z27" t="s">
        <v>11839</v>
      </c>
      <c r="AA27" t="s">
        <v>256</v>
      </c>
      <c r="AB27" t="s">
        <v>11990</v>
      </c>
      <c r="AC27">
        <v>120.03569400000001</v>
      </c>
      <c r="AD27">
        <v>2.0169440000000001</v>
      </c>
      <c r="AE27" s="6">
        <v>39265</v>
      </c>
      <c r="AF27" s="6">
        <v>13698</v>
      </c>
      <c r="AG27" t="s">
        <v>1290</v>
      </c>
      <c r="AH27">
        <v>15.205556</v>
      </c>
      <c r="AI27">
        <v>9.7924088309221506</v>
      </c>
      <c r="AJ27">
        <v>128.13115500000001</v>
      </c>
      <c r="AK27">
        <v>5.0322782567273103</v>
      </c>
      <c r="AL27">
        <v>222</v>
      </c>
      <c r="AM27">
        <v>236</v>
      </c>
      <c r="AN27">
        <v>6.85</v>
      </c>
      <c r="AO27" t="s">
        <v>11991</v>
      </c>
      <c r="AP27">
        <v>1</v>
      </c>
      <c r="AQ27">
        <v>2</v>
      </c>
      <c r="AR27">
        <v>58.802101480977498</v>
      </c>
      <c r="AS27">
        <v>-0.23172977300345099</v>
      </c>
      <c r="AT27">
        <v>-4.0080344379471304</v>
      </c>
      <c r="AU27">
        <v>-2.1473400066143302</v>
      </c>
      <c r="AV27">
        <v>-4.1270543300190896</v>
      </c>
    </row>
    <row r="28" spans="1:48" x14ac:dyDescent="0.25">
      <c r="A28" t="s">
        <v>12033</v>
      </c>
      <c r="B28" s="6">
        <v>44664</v>
      </c>
      <c r="C28" t="s">
        <v>12034</v>
      </c>
      <c r="D28" t="s">
        <v>12016</v>
      </c>
      <c r="E28">
        <v>419526100</v>
      </c>
      <c r="F28">
        <v>438020207.5</v>
      </c>
      <c r="G28">
        <v>0.12903099069566901</v>
      </c>
      <c r="H28">
        <v>27.7</v>
      </c>
      <c r="I28">
        <v>3.8491439999999999</v>
      </c>
      <c r="J28">
        <v>7.6263509999999997</v>
      </c>
      <c r="K28">
        <v>7.6263509999999997</v>
      </c>
      <c r="L28">
        <v>478.76409999999998</v>
      </c>
      <c r="M28">
        <v>479</v>
      </c>
      <c r="N28">
        <v>11.643895000000001</v>
      </c>
      <c r="O28">
        <v>4.0000000000040004E-3</v>
      </c>
      <c r="P28">
        <v>-0.37372786359844901</v>
      </c>
      <c r="Q28">
        <v>-3.5098795879193401</v>
      </c>
      <c r="R28">
        <v>102.625</v>
      </c>
      <c r="S28">
        <v>103.53125</v>
      </c>
      <c r="T28">
        <v>102.625</v>
      </c>
      <c r="U28">
        <v>103.53125</v>
      </c>
      <c r="V28" t="s">
        <v>11987</v>
      </c>
      <c r="W28" t="s">
        <v>5939</v>
      </c>
      <c r="X28" t="s">
        <v>11988</v>
      </c>
      <c r="Y28" t="s">
        <v>11989</v>
      </c>
      <c r="Z28" t="s">
        <v>11839</v>
      </c>
      <c r="AA28" t="s">
        <v>290</v>
      </c>
      <c r="AB28" t="s">
        <v>753</v>
      </c>
      <c r="AC28">
        <v>104.408333</v>
      </c>
      <c r="AD28">
        <v>1.7833330000000001</v>
      </c>
      <c r="AE28" s="6">
        <v>44013</v>
      </c>
      <c r="AF28" s="6">
        <v>18263</v>
      </c>
      <c r="AG28" t="s">
        <v>1290</v>
      </c>
      <c r="AH28">
        <v>3.4527779999999999</v>
      </c>
      <c r="AI28">
        <v>3.0633615929476501</v>
      </c>
      <c r="AJ28">
        <v>11.618643</v>
      </c>
      <c r="AK28">
        <v>4.8760374130960402</v>
      </c>
      <c r="AL28">
        <v>229</v>
      </c>
      <c r="AM28">
        <v>217</v>
      </c>
      <c r="AN28">
        <v>6</v>
      </c>
      <c r="AO28" t="s">
        <v>11991</v>
      </c>
      <c r="AP28">
        <v>1</v>
      </c>
      <c r="AQ28">
        <v>2</v>
      </c>
      <c r="AR28">
        <v>58.802101480977498</v>
      </c>
      <c r="AS28">
        <v>-0.23172977300345099</v>
      </c>
      <c r="AT28">
        <v>-4.0080344379471304</v>
      </c>
      <c r="AU28">
        <v>-2.1473400066143302</v>
      </c>
      <c r="AV28">
        <v>-4.1270543300190896</v>
      </c>
    </row>
    <row r="29" spans="1:48" x14ac:dyDescent="0.25">
      <c r="A29" t="s">
        <v>12035</v>
      </c>
      <c r="B29" s="6">
        <v>44664</v>
      </c>
      <c r="C29" t="s">
        <v>12036</v>
      </c>
      <c r="D29" t="s">
        <v>12016</v>
      </c>
      <c r="E29">
        <v>279684066.39999998</v>
      </c>
      <c r="F29">
        <v>279247060</v>
      </c>
      <c r="G29">
        <v>8.2259960131645798E-2</v>
      </c>
      <c r="H29">
        <v>7.25</v>
      </c>
      <c r="I29">
        <v>6.2283650000000002</v>
      </c>
      <c r="J29">
        <v>3.9342000000000001</v>
      </c>
      <c r="K29">
        <v>3.9342000000000001</v>
      </c>
      <c r="L29">
        <v>123.30329999999999</v>
      </c>
      <c r="M29">
        <v>124</v>
      </c>
      <c r="N29">
        <v>6.2007009999999996</v>
      </c>
      <c r="O29">
        <v>4.3100000000007001E-2</v>
      </c>
      <c r="P29">
        <v>-1.28462161335599</v>
      </c>
      <c r="Q29">
        <v>-6.0672447204964701</v>
      </c>
      <c r="R29">
        <v>98.875</v>
      </c>
      <c r="S29">
        <v>99.625</v>
      </c>
      <c r="T29">
        <v>98.875</v>
      </c>
      <c r="U29">
        <v>99.625</v>
      </c>
      <c r="V29" t="s">
        <v>11987</v>
      </c>
      <c r="W29" t="s">
        <v>5920</v>
      </c>
      <c r="X29" t="s">
        <v>11988</v>
      </c>
      <c r="Y29" t="s">
        <v>11989</v>
      </c>
      <c r="Z29" t="s">
        <v>11839</v>
      </c>
      <c r="AA29" t="s">
        <v>256</v>
      </c>
      <c r="AB29" t="s">
        <v>11990</v>
      </c>
      <c r="AC29">
        <v>99.84375</v>
      </c>
      <c r="AD29">
        <v>0.96875</v>
      </c>
      <c r="AE29" s="6">
        <v>43664</v>
      </c>
      <c r="AF29" s="6">
        <v>47317</v>
      </c>
      <c r="AG29" t="s">
        <v>1290</v>
      </c>
      <c r="AH29">
        <v>7.25</v>
      </c>
      <c r="AI29">
        <v>6.2283653287659604</v>
      </c>
      <c r="AJ29">
        <v>45.447777000000002</v>
      </c>
      <c r="AK29">
        <v>3.9342003763037501</v>
      </c>
      <c r="AL29">
        <v>124</v>
      </c>
      <c r="AM29">
        <v>122</v>
      </c>
      <c r="AN29">
        <v>3.875</v>
      </c>
      <c r="AO29" t="s">
        <v>11991</v>
      </c>
      <c r="AP29">
        <v>1</v>
      </c>
      <c r="AQ29">
        <v>2</v>
      </c>
      <c r="AR29">
        <v>58.802101480977498</v>
      </c>
      <c r="AS29">
        <v>-0.23172977300345099</v>
      </c>
      <c r="AT29">
        <v>-4.0080344379471304</v>
      </c>
      <c r="AU29">
        <v>-2.1473400066143302</v>
      </c>
      <c r="AV29">
        <v>-4.1270543300190896</v>
      </c>
    </row>
    <row r="30" spans="1:48" x14ac:dyDescent="0.25">
      <c r="A30" t="s">
        <v>12037</v>
      </c>
      <c r="B30" s="6">
        <v>44664</v>
      </c>
      <c r="C30" t="s">
        <v>12038</v>
      </c>
      <c r="D30" t="s">
        <v>12016</v>
      </c>
      <c r="E30">
        <v>139842033.59999999</v>
      </c>
      <c r="F30">
        <v>138207478.80000001</v>
      </c>
      <c r="G30">
        <v>4.0712842936785697E-2</v>
      </c>
      <c r="H30">
        <v>7.7833329999999998</v>
      </c>
      <c r="I30">
        <v>6.656193</v>
      </c>
      <c r="J30">
        <v>3.9393099999999999</v>
      </c>
      <c r="K30">
        <v>3.9393099999999999</v>
      </c>
      <c r="L30">
        <v>123.992099999999</v>
      </c>
      <c r="M30">
        <v>124</v>
      </c>
      <c r="N30">
        <v>6.6246140000000002</v>
      </c>
      <c r="O30">
        <v>0.16890000000000499</v>
      </c>
      <c r="P30">
        <v>-1.5788588643836501</v>
      </c>
      <c r="Q30">
        <v>-6.01558876213441</v>
      </c>
      <c r="R30">
        <v>98.018749999999997</v>
      </c>
      <c r="S30">
        <v>98.733750000000001</v>
      </c>
      <c r="T30">
        <v>98.018749999999997</v>
      </c>
      <c r="U30">
        <v>98.733750000000001</v>
      </c>
      <c r="V30" t="s">
        <v>11987</v>
      </c>
      <c r="W30" t="s">
        <v>5925</v>
      </c>
      <c r="X30" t="s">
        <v>11988</v>
      </c>
      <c r="Y30" t="s">
        <v>11989</v>
      </c>
      <c r="Z30" t="s">
        <v>11839</v>
      </c>
      <c r="AA30" t="s">
        <v>256</v>
      </c>
      <c r="AB30" t="s">
        <v>11990</v>
      </c>
      <c r="AC30">
        <v>98.831142</v>
      </c>
      <c r="AD30">
        <v>0.812392</v>
      </c>
      <c r="AE30" s="6">
        <v>43738</v>
      </c>
      <c r="AF30" s="6">
        <v>10988</v>
      </c>
      <c r="AG30" t="s">
        <v>1290</v>
      </c>
      <c r="AH30">
        <v>7.7833329999999998</v>
      </c>
      <c r="AI30">
        <v>6.6561934504068603</v>
      </c>
      <c r="AJ30">
        <v>51.825381999999998</v>
      </c>
      <c r="AK30">
        <v>3.9393102035909999</v>
      </c>
      <c r="AL30">
        <v>124</v>
      </c>
      <c r="AM30">
        <v>122</v>
      </c>
      <c r="AN30">
        <v>3.7494999999999998</v>
      </c>
      <c r="AO30" t="s">
        <v>11991</v>
      </c>
      <c r="AP30">
        <v>1</v>
      </c>
      <c r="AQ30">
        <v>2</v>
      </c>
      <c r="AR30">
        <v>58.802101480977498</v>
      </c>
      <c r="AS30">
        <v>-0.23172977300345099</v>
      </c>
      <c r="AT30">
        <v>-4.0080344379471304</v>
      </c>
      <c r="AU30">
        <v>-2.1473400066143302</v>
      </c>
      <c r="AV30">
        <v>-4.1270543300190896</v>
      </c>
    </row>
    <row r="31" spans="1:48" x14ac:dyDescent="0.25">
      <c r="A31" t="s">
        <v>12039</v>
      </c>
      <c r="B31" s="6">
        <v>44664</v>
      </c>
      <c r="C31" t="s">
        <v>12040</v>
      </c>
      <c r="D31" t="s">
        <v>12016</v>
      </c>
      <c r="E31">
        <v>335620880</v>
      </c>
      <c r="F31">
        <v>343648317.30000001</v>
      </c>
      <c r="G31">
        <v>0.10123113515576999</v>
      </c>
      <c r="H31">
        <v>1.1166670000000001</v>
      </c>
      <c r="I31">
        <v>1.080214</v>
      </c>
      <c r="J31">
        <v>2.6076389999999998</v>
      </c>
      <c r="K31">
        <v>2.6076389999999998</v>
      </c>
      <c r="L31">
        <v>86.1771999999999</v>
      </c>
      <c r="M31">
        <v>82</v>
      </c>
      <c r="N31">
        <v>1.0743419999999999</v>
      </c>
      <c r="O31">
        <v>0.103600000000003</v>
      </c>
      <c r="P31">
        <v>0.14864829089091799</v>
      </c>
      <c r="Q31">
        <v>-1.2915759042327399</v>
      </c>
      <c r="R31">
        <v>100.89375</v>
      </c>
      <c r="S31">
        <v>101.41974999999999</v>
      </c>
      <c r="T31">
        <v>100.89375</v>
      </c>
      <c r="U31">
        <v>101.41974999999999</v>
      </c>
      <c r="V31" t="s">
        <v>11987</v>
      </c>
      <c r="W31" t="s">
        <v>5914</v>
      </c>
      <c r="X31" t="s">
        <v>11988</v>
      </c>
      <c r="Y31" t="s">
        <v>11989</v>
      </c>
      <c r="Z31" t="s">
        <v>11839</v>
      </c>
      <c r="AA31" t="s">
        <v>256</v>
      </c>
      <c r="AB31" t="s">
        <v>11990</v>
      </c>
      <c r="AC31">
        <v>102.391817</v>
      </c>
      <c r="AD31">
        <v>1.498067</v>
      </c>
      <c r="AE31" s="6">
        <v>42521</v>
      </c>
      <c r="AF31" s="6">
        <v>45077</v>
      </c>
      <c r="AG31" t="s">
        <v>1290</v>
      </c>
      <c r="AH31">
        <v>1.1166670000000001</v>
      </c>
      <c r="AI31">
        <v>1.0802138652114499</v>
      </c>
      <c r="AJ31">
        <v>2.221009</v>
      </c>
      <c r="AK31">
        <v>2.60763855531903</v>
      </c>
      <c r="AL31">
        <v>82</v>
      </c>
      <c r="AM31">
        <v>44</v>
      </c>
      <c r="AN31">
        <v>3.9079999999999999</v>
      </c>
      <c r="AO31" t="s">
        <v>11991</v>
      </c>
      <c r="AP31">
        <v>1</v>
      </c>
      <c r="AQ31">
        <v>2</v>
      </c>
      <c r="AR31">
        <v>58.802101480977498</v>
      </c>
      <c r="AS31">
        <v>-0.23172977300345099</v>
      </c>
      <c r="AT31">
        <v>-4.0080344379471304</v>
      </c>
      <c r="AU31">
        <v>-2.1473400066143302</v>
      </c>
      <c r="AV31">
        <v>-4.1270543300190896</v>
      </c>
    </row>
    <row r="32" spans="1:48" x14ac:dyDescent="0.25">
      <c r="A32" t="s">
        <v>12041</v>
      </c>
      <c r="B32" s="6">
        <v>44664</v>
      </c>
      <c r="C32" t="s">
        <v>12042</v>
      </c>
      <c r="D32" t="s">
        <v>12016</v>
      </c>
      <c r="E32">
        <v>279684066.39999998</v>
      </c>
      <c r="F32">
        <v>294898927.19999999</v>
      </c>
      <c r="G32">
        <v>8.6870651339718802E-2</v>
      </c>
      <c r="H32">
        <v>6.4388889999999996</v>
      </c>
      <c r="I32">
        <v>5.535685</v>
      </c>
      <c r="J32">
        <v>3.8329749999999998</v>
      </c>
      <c r="K32">
        <v>3.8329749999999998</v>
      </c>
      <c r="L32">
        <v>114.58439999999899</v>
      </c>
      <c r="M32">
        <v>115</v>
      </c>
      <c r="N32">
        <v>5.5094909999999997</v>
      </c>
      <c r="O32">
        <v>0.14019999999999</v>
      </c>
      <c r="P32">
        <v>-1.0953406947516799</v>
      </c>
      <c r="Q32">
        <v>-4.8045199147346702</v>
      </c>
      <c r="R32">
        <v>105.14375</v>
      </c>
      <c r="S32">
        <v>105.74075000000001</v>
      </c>
      <c r="T32">
        <v>105.14375</v>
      </c>
      <c r="U32">
        <v>105.74075000000001</v>
      </c>
      <c r="V32" t="s">
        <v>11987</v>
      </c>
      <c r="W32" t="s">
        <v>5918</v>
      </c>
      <c r="X32" t="s">
        <v>11988</v>
      </c>
      <c r="Y32" t="s">
        <v>11989</v>
      </c>
      <c r="Z32" t="s">
        <v>11839</v>
      </c>
      <c r="AA32" t="s">
        <v>256</v>
      </c>
      <c r="AB32" t="s">
        <v>11990</v>
      </c>
      <c r="AC32">
        <v>105.440017</v>
      </c>
      <c r="AD32">
        <v>0.296267</v>
      </c>
      <c r="AE32" s="6">
        <v>43369</v>
      </c>
      <c r="AF32" s="6">
        <v>47022</v>
      </c>
      <c r="AG32" t="s">
        <v>1290</v>
      </c>
      <c r="AH32">
        <v>6.4388889999999996</v>
      </c>
      <c r="AI32">
        <v>5.5356846627485004</v>
      </c>
      <c r="AJ32">
        <v>36.084277999999998</v>
      </c>
      <c r="AK32">
        <v>3.8329747246208501</v>
      </c>
      <c r="AL32">
        <v>115</v>
      </c>
      <c r="AM32">
        <v>112</v>
      </c>
      <c r="AN32">
        <v>4.8479999999999999</v>
      </c>
      <c r="AO32" t="s">
        <v>11991</v>
      </c>
      <c r="AP32">
        <v>1</v>
      </c>
      <c r="AQ32">
        <v>2</v>
      </c>
      <c r="AR32">
        <v>58.802101480977498</v>
      </c>
      <c r="AS32">
        <v>-0.23172977300345099</v>
      </c>
      <c r="AT32">
        <v>-4.0080344379471304</v>
      </c>
      <c r="AU32">
        <v>-2.1473400066143302</v>
      </c>
      <c r="AV32">
        <v>-4.1270543300190896</v>
      </c>
    </row>
    <row r="33" spans="1:48" x14ac:dyDescent="0.25">
      <c r="A33" t="s">
        <v>12043</v>
      </c>
      <c r="B33" s="6">
        <v>44664</v>
      </c>
      <c r="C33" t="s">
        <v>12044</v>
      </c>
      <c r="D33" t="s">
        <v>11929</v>
      </c>
      <c r="E33">
        <v>349605083.19999999</v>
      </c>
      <c r="F33">
        <v>293244373.69999999</v>
      </c>
      <c r="G33">
        <v>8.6383256774203596E-2</v>
      </c>
      <c r="H33">
        <v>28.391667000000002</v>
      </c>
      <c r="I33">
        <v>15.863975999999999</v>
      </c>
      <c r="J33">
        <v>4.9051309999999999</v>
      </c>
      <c r="K33">
        <v>4.9051309999999999</v>
      </c>
      <c r="L33">
        <v>207.866299999999</v>
      </c>
      <c r="M33">
        <v>207</v>
      </c>
      <c r="N33">
        <v>15.872120000000001</v>
      </c>
      <c r="O33">
        <v>-6.0099999999996198E-2</v>
      </c>
      <c r="P33">
        <v>-1.7621516410839599</v>
      </c>
      <c r="Q33">
        <v>-11.279128091516499</v>
      </c>
      <c r="R33">
        <v>83.456249999999997</v>
      </c>
      <c r="S33">
        <v>84.681250000000006</v>
      </c>
      <c r="T33">
        <v>83.456249999999997</v>
      </c>
      <c r="U33">
        <v>84.681250000000006</v>
      </c>
      <c r="V33" t="s">
        <v>11987</v>
      </c>
      <c r="W33" t="s">
        <v>11660</v>
      </c>
      <c r="X33" t="s">
        <v>11988</v>
      </c>
      <c r="Y33" t="s">
        <v>11989</v>
      </c>
      <c r="Z33" t="s">
        <v>11839</v>
      </c>
      <c r="AA33" t="s">
        <v>11839</v>
      </c>
      <c r="AB33" t="s">
        <v>12045</v>
      </c>
      <c r="AC33">
        <v>83.878749999999997</v>
      </c>
      <c r="AD33">
        <v>0.42249999999999999</v>
      </c>
      <c r="AE33" s="6">
        <v>44083</v>
      </c>
      <c r="AF33" s="6">
        <v>18515</v>
      </c>
      <c r="AG33" t="s">
        <v>3267</v>
      </c>
      <c r="AH33">
        <v>28.391667000000002</v>
      </c>
      <c r="AI33">
        <v>15.8639760361488</v>
      </c>
      <c r="AJ33">
        <v>360.261933</v>
      </c>
      <c r="AK33">
        <v>4.9051307582084496</v>
      </c>
      <c r="AL33">
        <v>207</v>
      </c>
      <c r="AM33">
        <v>230</v>
      </c>
      <c r="AN33">
        <v>3.9</v>
      </c>
      <c r="AO33" t="s">
        <v>11991</v>
      </c>
      <c r="AP33">
        <v>1</v>
      </c>
      <c r="AQ33">
        <v>2</v>
      </c>
      <c r="AR33">
        <v>66.481341995411697</v>
      </c>
      <c r="AS33">
        <v>-4.0355061774917503E-2</v>
      </c>
      <c r="AT33">
        <v>-0.99035976942981496</v>
      </c>
      <c r="AU33">
        <v>-0.41686281894394001</v>
      </c>
      <c r="AV33">
        <v>1.31068873377802</v>
      </c>
    </row>
    <row r="34" spans="1:48" x14ac:dyDescent="0.25">
      <c r="A34" t="s">
        <v>12046</v>
      </c>
      <c r="B34" s="6">
        <v>44664</v>
      </c>
      <c r="C34" t="s">
        <v>12047</v>
      </c>
      <c r="D34" t="s">
        <v>11929</v>
      </c>
      <c r="E34">
        <v>279684066.39999998</v>
      </c>
      <c r="F34">
        <v>286239161.69999999</v>
      </c>
      <c r="G34">
        <v>8.4319677443236304E-2</v>
      </c>
      <c r="H34">
        <v>20.783332999999999</v>
      </c>
      <c r="I34">
        <v>12.647233999999999</v>
      </c>
      <c r="J34">
        <v>5.0655130000000002</v>
      </c>
      <c r="K34">
        <v>5.0655130000000002</v>
      </c>
      <c r="L34">
        <v>210.43780000000001</v>
      </c>
      <c r="M34">
        <v>213</v>
      </c>
      <c r="N34">
        <v>12.427566000000001</v>
      </c>
      <c r="O34">
        <v>0.118200000000001</v>
      </c>
      <c r="P34">
        <v>-1.7657173660985901</v>
      </c>
      <c r="Q34">
        <v>-10.3121499467437</v>
      </c>
      <c r="R34">
        <v>101.20625</v>
      </c>
      <c r="S34">
        <v>102.34625</v>
      </c>
      <c r="T34">
        <v>101.20625</v>
      </c>
      <c r="U34">
        <v>102.34625</v>
      </c>
      <c r="V34" t="s">
        <v>11987</v>
      </c>
      <c r="W34" t="s">
        <v>11659</v>
      </c>
      <c r="X34" t="s">
        <v>11988</v>
      </c>
      <c r="Y34" t="s">
        <v>11989</v>
      </c>
      <c r="Z34" t="s">
        <v>11839</v>
      </c>
      <c r="AA34" t="s">
        <v>11839</v>
      </c>
      <c r="AB34" t="s">
        <v>12045</v>
      </c>
      <c r="AC34">
        <v>102.34375</v>
      </c>
      <c r="AD34">
        <v>1.1375</v>
      </c>
      <c r="AE34" s="6">
        <v>41304</v>
      </c>
      <c r="AF34" s="6">
        <v>15736</v>
      </c>
      <c r="AG34" t="s">
        <v>3267</v>
      </c>
      <c r="AH34">
        <v>20.783332999999999</v>
      </c>
      <c r="AI34">
        <v>12.647233690062199</v>
      </c>
      <c r="AJ34">
        <v>219.36391900000001</v>
      </c>
      <c r="AK34">
        <v>5.0655130793090297</v>
      </c>
      <c r="AL34">
        <v>213</v>
      </c>
      <c r="AM34">
        <v>251</v>
      </c>
      <c r="AN34">
        <v>5.25</v>
      </c>
      <c r="AO34" t="s">
        <v>11991</v>
      </c>
      <c r="AP34">
        <v>1</v>
      </c>
      <c r="AQ34">
        <v>2</v>
      </c>
      <c r="AR34">
        <v>66.481341995411697</v>
      </c>
      <c r="AS34">
        <v>-4.0355061774917503E-2</v>
      </c>
      <c r="AT34">
        <v>-0.99035976942981496</v>
      </c>
      <c r="AU34">
        <v>-0.41686281894394001</v>
      </c>
      <c r="AV34">
        <v>1.31068873377802</v>
      </c>
    </row>
    <row r="35" spans="1:48" x14ac:dyDescent="0.25">
      <c r="A35" t="s">
        <v>17716</v>
      </c>
      <c r="B35" s="6">
        <v>44664</v>
      </c>
      <c r="C35" t="s">
        <v>17717</v>
      </c>
      <c r="D35" t="s">
        <v>12016</v>
      </c>
      <c r="E35">
        <v>157322287.19999999</v>
      </c>
      <c r="F35">
        <v>146994066.5</v>
      </c>
      <c r="G35">
        <v>4.3301175828126197E-2</v>
      </c>
      <c r="H35">
        <v>4.1583329999999998</v>
      </c>
      <c r="I35">
        <v>3.9623279999999999</v>
      </c>
      <c r="J35">
        <v>3.291563</v>
      </c>
      <c r="K35">
        <v>3.291563</v>
      </c>
      <c r="L35">
        <v>67.791300000000007</v>
      </c>
      <c r="M35">
        <v>66</v>
      </c>
      <c r="N35">
        <v>3.9425439999999998</v>
      </c>
      <c r="O35">
        <v>1.9499999999994501E-2</v>
      </c>
      <c r="P35">
        <v>-0.33202645316019402</v>
      </c>
      <c r="Q35">
        <v>-6.1476042577586503</v>
      </c>
      <c r="R35">
        <v>92.875</v>
      </c>
      <c r="S35">
        <v>93.625</v>
      </c>
      <c r="T35">
        <v>92.875</v>
      </c>
      <c r="U35">
        <v>93.625</v>
      </c>
      <c r="V35" t="s">
        <v>11987</v>
      </c>
      <c r="W35" t="s">
        <v>17081</v>
      </c>
      <c r="X35" t="s">
        <v>11988</v>
      </c>
      <c r="Y35" t="s">
        <v>11989</v>
      </c>
      <c r="Z35" t="s">
        <v>11839</v>
      </c>
      <c r="AA35" t="s">
        <v>11839</v>
      </c>
      <c r="AB35" t="s">
        <v>11990</v>
      </c>
      <c r="AC35">
        <v>93.434991999999994</v>
      </c>
      <c r="AD35">
        <v>0.55999200000000005</v>
      </c>
      <c r="AE35" s="6">
        <v>44362</v>
      </c>
      <c r="AF35" s="6">
        <v>46188</v>
      </c>
      <c r="AG35" t="s">
        <v>498</v>
      </c>
      <c r="AH35">
        <v>4.1583329999999998</v>
      </c>
      <c r="AI35">
        <v>3.9623282886921198</v>
      </c>
      <c r="AJ35">
        <v>18.111433999999999</v>
      </c>
      <c r="AK35">
        <v>3.2915634350795</v>
      </c>
      <c r="AL35">
        <v>66</v>
      </c>
      <c r="AM35">
        <v>58</v>
      </c>
      <c r="AN35">
        <v>1.639</v>
      </c>
      <c r="AO35" t="s">
        <v>11991</v>
      </c>
      <c r="AP35">
        <v>1</v>
      </c>
      <c r="AQ35">
        <v>3</v>
      </c>
      <c r="AR35">
        <v>41.827201845807203</v>
      </c>
      <c r="AS35">
        <v>1.9995324379998101E-2</v>
      </c>
      <c r="AT35">
        <v>0.145505317424444</v>
      </c>
      <c r="AU35">
        <v>9.0257729796263605E-2</v>
      </c>
      <c r="AV35">
        <v>0.201503278291745</v>
      </c>
    </row>
    <row r="36" spans="1:48" x14ac:dyDescent="0.25">
      <c r="A36" t="s">
        <v>12048</v>
      </c>
      <c r="B36" s="6">
        <v>44664</v>
      </c>
      <c r="C36" t="s">
        <v>12049</v>
      </c>
      <c r="D36" t="s">
        <v>12016</v>
      </c>
      <c r="E36">
        <v>157322287.19999999</v>
      </c>
      <c r="F36">
        <v>158557581.80000001</v>
      </c>
      <c r="G36">
        <v>4.6707529723691403E-2</v>
      </c>
      <c r="H36">
        <v>1.8833329999999999</v>
      </c>
      <c r="I36">
        <v>1.8124450000000001</v>
      </c>
      <c r="J36">
        <v>2.896658</v>
      </c>
      <c r="K36">
        <v>2.896658</v>
      </c>
      <c r="L36">
        <v>63.252499999999898</v>
      </c>
      <c r="M36">
        <v>61</v>
      </c>
      <c r="N36">
        <v>1.8060389999999999</v>
      </c>
      <c r="O36">
        <v>3.8800000000005497E-2</v>
      </c>
      <c r="P36">
        <v>0.13585262470041601</v>
      </c>
      <c r="Q36">
        <v>-3.1632406521616998</v>
      </c>
      <c r="R36">
        <v>100.375</v>
      </c>
      <c r="S36">
        <v>101.125</v>
      </c>
      <c r="T36">
        <v>100.375</v>
      </c>
      <c r="U36">
        <v>101.125</v>
      </c>
      <c r="V36" t="s">
        <v>11987</v>
      </c>
      <c r="W36" t="s">
        <v>10798</v>
      </c>
      <c r="X36" t="s">
        <v>11988</v>
      </c>
      <c r="Y36" t="s">
        <v>11989</v>
      </c>
      <c r="Z36" t="s">
        <v>11839</v>
      </c>
      <c r="AA36" t="s">
        <v>11839</v>
      </c>
      <c r="AB36" t="s">
        <v>11990</v>
      </c>
      <c r="AC36">
        <v>100.7852</v>
      </c>
      <c r="AD36">
        <v>0.41020000000000001</v>
      </c>
      <c r="AE36" s="6">
        <v>43530</v>
      </c>
      <c r="AF36" s="6">
        <v>45357</v>
      </c>
      <c r="AG36" t="s">
        <v>498</v>
      </c>
      <c r="AH36">
        <v>1.8833329999999999</v>
      </c>
      <c r="AI36">
        <v>1.8124454191336701</v>
      </c>
      <c r="AJ36">
        <v>4.335998</v>
      </c>
      <c r="AK36">
        <v>2.8966580032984299</v>
      </c>
      <c r="AL36">
        <v>61</v>
      </c>
      <c r="AM36">
        <v>33</v>
      </c>
      <c r="AN36">
        <v>3.516</v>
      </c>
      <c r="AO36" t="s">
        <v>11991</v>
      </c>
      <c r="AP36">
        <v>1</v>
      </c>
      <c r="AQ36">
        <v>3</v>
      </c>
      <c r="AR36">
        <v>41.827201845807203</v>
      </c>
      <c r="AS36">
        <v>1.9995324379998101E-2</v>
      </c>
      <c r="AT36">
        <v>0.145505317424444</v>
      </c>
      <c r="AU36">
        <v>9.0257729796263605E-2</v>
      </c>
      <c r="AV36">
        <v>0.201503278291745</v>
      </c>
    </row>
    <row r="37" spans="1:48" x14ac:dyDescent="0.25">
      <c r="A37" t="s">
        <v>12050</v>
      </c>
      <c r="B37" s="6">
        <v>44664</v>
      </c>
      <c r="C37" t="s">
        <v>12051</v>
      </c>
      <c r="D37" t="s">
        <v>11929</v>
      </c>
      <c r="E37">
        <v>209763049.59999999</v>
      </c>
      <c r="F37">
        <v>190284220</v>
      </c>
      <c r="G37">
        <v>5.6053490219055202E-2</v>
      </c>
      <c r="H37">
        <v>10.894444</v>
      </c>
      <c r="I37">
        <v>8.7624150000000007</v>
      </c>
      <c r="J37">
        <v>4.6837489999999997</v>
      </c>
      <c r="K37">
        <v>4.6837489999999997</v>
      </c>
      <c r="L37">
        <v>196.64359999999999</v>
      </c>
      <c r="M37">
        <v>198</v>
      </c>
      <c r="N37">
        <v>8.7415520000000004</v>
      </c>
      <c r="O37">
        <v>0.147999999999992</v>
      </c>
      <c r="P37">
        <v>-1.65627825845636</v>
      </c>
      <c r="Q37">
        <v>-6.7399909656240302</v>
      </c>
      <c r="R37">
        <v>90.331249999999997</v>
      </c>
      <c r="S37">
        <v>91.042249999999996</v>
      </c>
      <c r="T37">
        <v>90.331249999999997</v>
      </c>
      <c r="U37">
        <v>91.042249999999996</v>
      </c>
      <c r="V37" t="s">
        <v>11987</v>
      </c>
      <c r="W37" t="s">
        <v>11534</v>
      </c>
      <c r="X37" t="s">
        <v>11988</v>
      </c>
      <c r="Y37" t="s">
        <v>11989</v>
      </c>
      <c r="Z37" t="s">
        <v>11838</v>
      </c>
      <c r="AA37" t="s">
        <v>256</v>
      </c>
      <c r="AB37" t="s">
        <v>11990</v>
      </c>
      <c r="AC37">
        <v>90.713888999999995</v>
      </c>
      <c r="AD37">
        <v>0.38263900000000001</v>
      </c>
      <c r="AE37" s="6">
        <v>44265</v>
      </c>
      <c r="AF37" s="6">
        <v>12123</v>
      </c>
      <c r="AG37" t="s">
        <v>3810</v>
      </c>
      <c r="AH37">
        <v>10.894444</v>
      </c>
      <c r="AI37">
        <v>8.7624153191873795</v>
      </c>
      <c r="AJ37">
        <v>91.298230000000004</v>
      </c>
      <c r="AK37">
        <v>4.6837493678617204</v>
      </c>
      <c r="AL37">
        <v>198</v>
      </c>
      <c r="AM37">
        <v>192</v>
      </c>
      <c r="AN37">
        <v>3.625</v>
      </c>
      <c r="AO37" t="s">
        <v>11991</v>
      </c>
      <c r="AP37">
        <v>1</v>
      </c>
      <c r="AQ37">
        <v>2</v>
      </c>
      <c r="AR37">
        <v>66.481341995411697</v>
      </c>
      <c r="AS37">
        <v>-4.0355061774917503E-2</v>
      </c>
      <c r="AT37">
        <v>-0.99035976942981496</v>
      </c>
      <c r="AU37">
        <v>-0.41686281894394001</v>
      </c>
      <c r="AV37">
        <v>1.31068873377802</v>
      </c>
    </row>
    <row r="38" spans="1:48" x14ac:dyDescent="0.25">
      <c r="A38" t="s">
        <v>12052</v>
      </c>
      <c r="B38" s="6">
        <v>44664</v>
      </c>
      <c r="C38" t="s">
        <v>12053</v>
      </c>
      <c r="D38" t="s">
        <v>11929</v>
      </c>
      <c r="E38">
        <v>139842033.59999999</v>
      </c>
      <c r="F38">
        <v>114861779.8</v>
      </c>
      <c r="G38">
        <v>3.3835720344172801E-2</v>
      </c>
      <c r="H38">
        <v>28.894444</v>
      </c>
      <c r="I38">
        <v>14.871435999999999</v>
      </c>
      <c r="J38">
        <v>5.567043</v>
      </c>
      <c r="K38">
        <v>5.567043</v>
      </c>
      <c r="L38">
        <v>274.94749999999999</v>
      </c>
      <c r="M38">
        <v>274</v>
      </c>
      <c r="N38">
        <v>14.888705</v>
      </c>
      <c r="O38">
        <v>-0.13089999999999999</v>
      </c>
      <c r="P38">
        <v>-3.1310388608116599</v>
      </c>
      <c r="Q38">
        <v>-12.7534298356912</v>
      </c>
      <c r="R38">
        <v>81.674999999999997</v>
      </c>
      <c r="S38">
        <v>82.963999999999999</v>
      </c>
      <c r="T38">
        <v>81.674999999999997</v>
      </c>
      <c r="U38">
        <v>82.963999999999999</v>
      </c>
      <c r="V38" t="s">
        <v>11987</v>
      </c>
      <c r="W38" t="s">
        <v>11536</v>
      </c>
      <c r="X38" t="s">
        <v>11988</v>
      </c>
      <c r="Y38" t="s">
        <v>11989</v>
      </c>
      <c r="Z38" t="s">
        <v>11838</v>
      </c>
      <c r="AA38" t="s">
        <v>256</v>
      </c>
      <c r="AB38" t="s">
        <v>11990</v>
      </c>
      <c r="AC38">
        <v>82.136806000000007</v>
      </c>
      <c r="AD38">
        <v>0.46180599999999999</v>
      </c>
      <c r="AE38" s="6">
        <v>44265</v>
      </c>
      <c r="AF38" s="6">
        <v>18697</v>
      </c>
      <c r="AG38" t="s">
        <v>3810</v>
      </c>
      <c r="AH38">
        <v>28.894444</v>
      </c>
      <c r="AI38">
        <v>14.871435584280601</v>
      </c>
      <c r="AJ38">
        <v>329.55626799999999</v>
      </c>
      <c r="AK38">
        <v>5.5670433773609904</v>
      </c>
      <c r="AL38">
        <v>274</v>
      </c>
      <c r="AM38">
        <v>296</v>
      </c>
      <c r="AN38">
        <v>4.375</v>
      </c>
      <c r="AO38" t="s">
        <v>11991</v>
      </c>
      <c r="AP38">
        <v>1</v>
      </c>
      <c r="AQ38">
        <v>2</v>
      </c>
      <c r="AR38">
        <v>66.481341995411697</v>
      </c>
      <c r="AS38">
        <v>-4.0355061774917503E-2</v>
      </c>
      <c r="AT38">
        <v>-0.99035976942981496</v>
      </c>
      <c r="AU38">
        <v>-0.41686281894394001</v>
      </c>
      <c r="AV38">
        <v>1.31068873377802</v>
      </c>
    </row>
    <row r="39" spans="1:48" x14ac:dyDescent="0.25">
      <c r="A39" t="s">
        <v>12054</v>
      </c>
      <c r="B39" s="6">
        <v>44664</v>
      </c>
      <c r="C39" t="s">
        <v>21707</v>
      </c>
      <c r="D39" t="s">
        <v>11929</v>
      </c>
      <c r="E39">
        <v>279684066.39999998</v>
      </c>
      <c r="F39">
        <v>220342488.40000001</v>
      </c>
      <c r="G39">
        <v>6.4907986160434097E-2</v>
      </c>
      <c r="H39">
        <v>28.277778000000001</v>
      </c>
      <c r="I39">
        <v>15.072922</v>
      </c>
      <c r="J39">
        <v>5.4619790000000004</v>
      </c>
      <c r="K39">
        <v>5.4619790000000004</v>
      </c>
      <c r="L39">
        <v>263.34960000000001</v>
      </c>
      <c r="M39">
        <v>263</v>
      </c>
      <c r="N39">
        <v>15.070205</v>
      </c>
      <c r="O39">
        <v>0.21549999999999001</v>
      </c>
      <c r="P39">
        <v>-3.1509818517472801</v>
      </c>
      <c r="Q39">
        <v>-12.521330488233501</v>
      </c>
      <c r="R39">
        <v>77.893749999999997</v>
      </c>
      <c r="S39">
        <v>79.058750000000003</v>
      </c>
      <c r="T39">
        <v>77.893749999999997</v>
      </c>
      <c r="U39">
        <v>79.058750000000003</v>
      </c>
      <c r="V39" t="s">
        <v>11987</v>
      </c>
      <c r="W39" t="s">
        <v>11535</v>
      </c>
      <c r="X39" t="s">
        <v>11988</v>
      </c>
      <c r="Y39" t="s">
        <v>11989</v>
      </c>
      <c r="Z39" t="s">
        <v>11838</v>
      </c>
      <c r="AA39" t="s">
        <v>256</v>
      </c>
      <c r="AB39" t="s">
        <v>11990</v>
      </c>
      <c r="AC39">
        <v>78.782639000000003</v>
      </c>
      <c r="AD39">
        <v>0.88888900000000004</v>
      </c>
      <c r="AE39" s="6">
        <v>44040</v>
      </c>
      <c r="AF39" s="6">
        <v>18472</v>
      </c>
      <c r="AG39" t="s">
        <v>3810</v>
      </c>
      <c r="AH39">
        <v>28.277778000000001</v>
      </c>
      <c r="AI39">
        <v>15.072921590141499</v>
      </c>
      <c r="AJ39">
        <v>334.44751200000002</v>
      </c>
      <c r="AK39">
        <v>5.46197908516171</v>
      </c>
      <c r="AL39">
        <v>263</v>
      </c>
      <c r="AM39">
        <v>286</v>
      </c>
      <c r="AN39">
        <v>4</v>
      </c>
      <c r="AO39" t="s">
        <v>11991</v>
      </c>
      <c r="AP39">
        <v>1</v>
      </c>
      <c r="AQ39">
        <v>2</v>
      </c>
      <c r="AR39">
        <v>66.481341995411697</v>
      </c>
      <c r="AS39">
        <v>-4.0355061774917503E-2</v>
      </c>
      <c r="AT39">
        <v>-0.99035976942981496</v>
      </c>
      <c r="AU39">
        <v>-0.41686281894394001</v>
      </c>
      <c r="AV39">
        <v>1.31068873377802</v>
      </c>
    </row>
    <row r="40" spans="1:48" x14ac:dyDescent="0.25">
      <c r="A40" t="s">
        <v>12055</v>
      </c>
      <c r="B40" s="6">
        <v>44664</v>
      </c>
      <c r="C40" t="s">
        <v>12056</v>
      </c>
      <c r="D40" t="s">
        <v>12016</v>
      </c>
      <c r="E40">
        <v>125857830</v>
      </c>
      <c r="F40">
        <v>123549247.5</v>
      </c>
      <c r="G40">
        <v>3.6394854696173401E-2</v>
      </c>
      <c r="H40">
        <v>4.0277779999999996</v>
      </c>
      <c r="I40">
        <v>3.6917019999999998</v>
      </c>
      <c r="J40">
        <v>3.9372410000000002</v>
      </c>
      <c r="K40">
        <v>3.9372410000000002</v>
      </c>
      <c r="L40">
        <v>132.9074</v>
      </c>
      <c r="M40">
        <v>132</v>
      </c>
      <c r="N40">
        <v>3.6738439999999999</v>
      </c>
      <c r="O40">
        <v>0.100199999999994</v>
      </c>
      <c r="P40">
        <v>-0.23467430899278799</v>
      </c>
      <c r="Q40">
        <v>-2.8635661766410498</v>
      </c>
      <c r="R40">
        <v>96.643749999999997</v>
      </c>
      <c r="S40">
        <v>97.362750000000005</v>
      </c>
      <c r="T40">
        <v>96.643749999999997</v>
      </c>
      <c r="U40">
        <v>97.362750000000005</v>
      </c>
      <c r="V40" t="s">
        <v>11987</v>
      </c>
      <c r="W40" t="s">
        <v>11116</v>
      </c>
      <c r="X40" t="s">
        <v>11988</v>
      </c>
      <c r="Y40" t="s">
        <v>11989</v>
      </c>
      <c r="Z40" t="s">
        <v>11839</v>
      </c>
      <c r="AA40" t="s">
        <v>11839</v>
      </c>
      <c r="AB40" t="s">
        <v>12045</v>
      </c>
      <c r="AC40">
        <v>98.165722000000002</v>
      </c>
      <c r="AD40">
        <v>1.5219720000000001</v>
      </c>
      <c r="AE40" s="6">
        <v>44132</v>
      </c>
      <c r="AF40" s="6">
        <v>46140</v>
      </c>
      <c r="AG40" t="s">
        <v>2169</v>
      </c>
      <c r="AH40">
        <v>4.0277779999999996</v>
      </c>
      <c r="AI40">
        <v>3.6917024327864798</v>
      </c>
      <c r="AJ40">
        <v>16.216933999999998</v>
      </c>
      <c r="AK40">
        <v>3.9372413391118202</v>
      </c>
      <c r="AL40">
        <v>132</v>
      </c>
      <c r="AM40">
        <v>123</v>
      </c>
      <c r="AN40">
        <v>3.2229999999999999</v>
      </c>
      <c r="AO40" t="s">
        <v>11991</v>
      </c>
      <c r="AP40">
        <v>1</v>
      </c>
      <c r="AQ40">
        <v>3</v>
      </c>
      <c r="AR40">
        <v>47.096359718408401</v>
      </c>
      <c r="AS40">
        <v>2.2692508726208802E-2</v>
      </c>
      <c r="AT40">
        <v>0.40591317157148399</v>
      </c>
      <c r="AU40">
        <v>0.17257992499153799</v>
      </c>
      <c r="AV40">
        <v>1.1696277933761301</v>
      </c>
    </row>
    <row r="41" spans="1:48" x14ac:dyDescent="0.25">
      <c r="A41" t="s">
        <v>12057</v>
      </c>
      <c r="B41" s="6">
        <v>44664</v>
      </c>
      <c r="C41" t="s">
        <v>12058</v>
      </c>
      <c r="D41" t="s">
        <v>12016</v>
      </c>
      <c r="E41">
        <v>104881525.2</v>
      </c>
      <c r="F41">
        <v>108225716.7</v>
      </c>
      <c r="G41">
        <v>3.1880884038468699E-2</v>
      </c>
      <c r="H41">
        <v>2.0916670000000002</v>
      </c>
      <c r="I41">
        <v>1.953821</v>
      </c>
      <c r="J41">
        <v>3.6560809999999999</v>
      </c>
      <c r="K41">
        <v>3.6560809999999999</v>
      </c>
      <c r="L41">
        <v>129.2731</v>
      </c>
      <c r="M41">
        <v>129</v>
      </c>
      <c r="N41">
        <v>1.9466190000000001</v>
      </c>
      <c r="O41">
        <v>0.32339999999999502</v>
      </c>
      <c r="P41">
        <v>2.2886817073830501E-2</v>
      </c>
      <c r="Q41">
        <v>-2.0539537340584801</v>
      </c>
      <c r="R41">
        <v>101.3</v>
      </c>
      <c r="S41">
        <v>101.931</v>
      </c>
      <c r="T41">
        <v>101.3</v>
      </c>
      <c r="U41">
        <v>101.931</v>
      </c>
      <c r="V41" t="s">
        <v>11987</v>
      </c>
      <c r="W41" t="s">
        <v>11115</v>
      </c>
      <c r="X41" t="s">
        <v>11988</v>
      </c>
      <c r="Y41" t="s">
        <v>11989</v>
      </c>
      <c r="Z41" t="s">
        <v>11839</v>
      </c>
      <c r="AA41" t="s">
        <v>11839</v>
      </c>
      <c r="AB41" t="s">
        <v>12045</v>
      </c>
      <c r="AC41">
        <v>103.188542</v>
      </c>
      <c r="AD41">
        <v>1.8885419999999999</v>
      </c>
      <c r="AE41" s="6">
        <v>41780</v>
      </c>
      <c r="AF41" s="6">
        <v>45433</v>
      </c>
      <c r="AG41" t="s">
        <v>2169</v>
      </c>
      <c r="AH41">
        <v>2.0916670000000002</v>
      </c>
      <c r="AI41">
        <v>1.9538212280482601</v>
      </c>
      <c r="AJ41">
        <v>4.9164500000000002</v>
      </c>
      <c r="AK41">
        <v>3.6560808194087402</v>
      </c>
      <c r="AL41">
        <v>129</v>
      </c>
      <c r="AM41">
        <v>104</v>
      </c>
      <c r="AN41">
        <v>4.625</v>
      </c>
      <c r="AO41" t="s">
        <v>11991</v>
      </c>
      <c r="AP41">
        <v>1</v>
      </c>
      <c r="AQ41">
        <v>3</v>
      </c>
      <c r="AR41">
        <v>47.096359718408401</v>
      </c>
      <c r="AS41">
        <v>2.2692508726208802E-2</v>
      </c>
      <c r="AT41">
        <v>0.40591317157148399</v>
      </c>
      <c r="AU41">
        <v>0.17257992499153799</v>
      </c>
      <c r="AV41">
        <v>1.1696277933761301</v>
      </c>
    </row>
    <row r="42" spans="1:48" x14ac:dyDescent="0.25">
      <c r="A42" t="s">
        <v>12059</v>
      </c>
      <c r="B42" s="6">
        <v>44664</v>
      </c>
      <c r="C42" t="s">
        <v>12060</v>
      </c>
      <c r="D42" t="s">
        <v>12016</v>
      </c>
      <c r="E42">
        <v>209763049.80000001</v>
      </c>
      <c r="F42">
        <v>208411244.40000001</v>
      </c>
      <c r="G42">
        <v>6.1393307608769897E-2</v>
      </c>
      <c r="H42">
        <v>2.552778</v>
      </c>
      <c r="I42">
        <v>2.4379900000000001</v>
      </c>
      <c r="J42">
        <v>3.0515099999999999</v>
      </c>
      <c r="K42">
        <v>3.0515099999999999</v>
      </c>
      <c r="L42">
        <v>58.579299999999897</v>
      </c>
      <c r="M42">
        <v>55</v>
      </c>
      <c r="N42">
        <v>2.4234209999999998</v>
      </c>
      <c r="O42">
        <v>-3.50000000000072E-3</v>
      </c>
      <c r="P42">
        <v>-0.27880017680735802</v>
      </c>
      <c r="Q42">
        <v>-3.83783093765354</v>
      </c>
      <c r="R42">
        <v>98.237499999999997</v>
      </c>
      <c r="S42">
        <v>98.654499999999999</v>
      </c>
      <c r="T42">
        <v>98.237499999999997</v>
      </c>
      <c r="U42">
        <v>98.654499999999999</v>
      </c>
      <c r="V42" t="s">
        <v>11987</v>
      </c>
      <c r="W42" t="s">
        <v>7778</v>
      </c>
      <c r="X42" t="s">
        <v>11988</v>
      </c>
      <c r="Y42" t="s">
        <v>11989</v>
      </c>
      <c r="Z42" t="s">
        <v>11839</v>
      </c>
      <c r="AA42" t="s">
        <v>232</v>
      </c>
      <c r="AB42" t="s">
        <v>11990</v>
      </c>
      <c r="AC42">
        <v>99.355556000000007</v>
      </c>
      <c r="AD42">
        <v>1.1180559999999999</v>
      </c>
      <c r="AE42" s="6">
        <v>43776</v>
      </c>
      <c r="AF42" s="6">
        <v>45603</v>
      </c>
      <c r="AG42" t="s">
        <v>2817</v>
      </c>
      <c r="AH42">
        <v>2.552778</v>
      </c>
      <c r="AI42">
        <v>2.4379896682759599</v>
      </c>
      <c r="AJ42">
        <v>7.2301330000000004</v>
      </c>
      <c r="AK42">
        <v>3.0515099794883298</v>
      </c>
      <c r="AL42">
        <v>55</v>
      </c>
      <c r="AM42">
        <v>37</v>
      </c>
      <c r="AN42">
        <v>2.5</v>
      </c>
      <c r="AO42" t="s">
        <v>11991</v>
      </c>
      <c r="AP42">
        <v>1</v>
      </c>
      <c r="AQ42">
        <v>3</v>
      </c>
      <c r="AR42">
        <v>44.383878199029802</v>
      </c>
      <c r="AS42">
        <v>7.0895928656824397E-2</v>
      </c>
      <c r="AT42">
        <v>1.15431551555967</v>
      </c>
      <c r="AU42">
        <v>0.49279952168727398</v>
      </c>
      <c r="AV42">
        <v>3.1301979230929202</v>
      </c>
    </row>
    <row r="43" spans="1:48" x14ac:dyDescent="0.25">
      <c r="A43" t="s">
        <v>12061</v>
      </c>
      <c r="B43" s="6">
        <v>44664</v>
      </c>
      <c r="C43" t="s">
        <v>12062</v>
      </c>
      <c r="D43" t="s">
        <v>12016</v>
      </c>
      <c r="E43">
        <v>209763049.80000001</v>
      </c>
      <c r="F43">
        <v>204274249.30000001</v>
      </c>
      <c r="G43">
        <v>6.0174641052144803E-2</v>
      </c>
      <c r="H43">
        <v>4.0916670000000002</v>
      </c>
      <c r="I43">
        <v>3.8239100000000001</v>
      </c>
      <c r="J43">
        <v>3.336303</v>
      </c>
      <c r="K43">
        <v>3.336303</v>
      </c>
      <c r="L43">
        <v>72.545299999999997</v>
      </c>
      <c r="M43">
        <v>71</v>
      </c>
      <c r="N43">
        <v>3.8063090000000002</v>
      </c>
      <c r="O43">
        <v>6.0700000000002398E-2</v>
      </c>
      <c r="P43">
        <v>-0.80498100402026596</v>
      </c>
      <c r="Q43">
        <v>-5.2678502097222299</v>
      </c>
      <c r="R43">
        <v>96.362499999999997</v>
      </c>
      <c r="S43">
        <v>96.8245</v>
      </c>
      <c r="T43">
        <v>96.362499999999997</v>
      </c>
      <c r="U43">
        <v>96.8245</v>
      </c>
      <c r="V43" t="s">
        <v>11987</v>
      </c>
      <c r="W43" t="s">
        <v>7780</v>
      </c>
      <c r="X43" t="s">
        <v>11988</v>
      </c>
      <c r="Y43" t="s">
        <v>11989</v>
      </c>
      <c r="Z43" t="s">
        <v>11906</v>
      </c>
      <c r="AA43" t="s">
        <v>11839</v>
      </c>
      <c r="AB43" t="s">
        <v>11990</v>
      </c>
      <c r="AC43">
        <v>97.383332999999993</v>
      </c>
      <c r="AD43">
        <v>1.0208330000000001</v>
      </c>
      <c r="AE43" s="6">
        <v>43972</v>
      </c>
      <c r="AF43" s="6">
        <v>46163</v>
      </c>
      <c r="AG43" t="s">
        <v>2817</v>
      </c>
      <c r="AH43">
        <v>4.0916670000000002</v>
      </c>
      <c r="AI43">
        <v>3.8239102285731699</v>
      </c>
      <c r="AJ43">
        <v>17.141801000000001</v>
      </c>
      <c r="AK43">
        <v>3.3363033742745598</v>
      </c>
      <c r="AL43">
        <v>71</v>
      </c>
      <c r="AM43">
        <v>63</v>
      </c>
      <c r="AN43">
        <v>2.5</v>
      </c>
      <c r="AO43" t="s">
        <v>11991</v>
      </c>
      <c r="AP43">
        <v>1</v>
      </c>
      <c r="AQ43">
        <v>3</v>
      </c>
      <c r="AR43">
        <v>44.383878199029802</v>
      </c>
      <c r="AS43">
        <v>7.0895928656824397E-2</v>
      </c>
      <c r="AT43">
        <v>1.15431551555967</v>
      </c>
      <c r="AU43">
        <v>0.49279952168727398</v>
      </c>
      <c r="AV43">
        <v>3.1301979230929202</v>
      </c>
    </row>
    <row r="44" spans="1:48" x14ac:dyDescent="0.25">
      <c r="A44" t="s">
        <v>17718</v>
      </c>
      <c r="B44" s="6">
        <v>44664</v>
      </c>
      <c r="C44" t="s">
        <v>17719</v>
      </c>
      <c r="D44" t="s">
        <v>12016</v>
      </c>
      <c r="E44">
        <v>104881525.2</v>
      </c>
      <c r="F44">
        <v>96445117.5</v>
      </c>
      <c r="G44">
        <v>2.8410582086356401E-2</v>
      </c>
      <c r="H44">
        <v>9.125</v>
      </c>
      <c r="I44">
        <v>7.9631869999999996</v>
      </c>
      <c r="J44">
        <v>3.598509</v>
      </c>
      <c r="K44">
        <v>3.598509</v>
      </c>
      <c r="L44">
        <v>90.359200000000001</v>
      </c>
      <c r="M44">
        <v>91</v>
      </c>
      <c r="N44">
        <v>7.9344720000000004</v>
      </c>
      <c r="O44">
        <v>0.33719999999999301</v>
      </c>
      <c r="P44">
        <v>-1.4827755913752201</v>
      </c>
      <c r="Q44">
        <v>-9.0130153862977007</v>
      </c>
      <c r="R44">
        <v>91.018749999999997</v>
      </c>
      <c r="S44">
        <v>91.517750000000007</v>
      </c>
      <c r="T44">
        <v>91.018749999999997</v>
      </c>
      <c r="U44">
        <v>91.517750000000007</v>
      </c>
      <c r="V44" t="s">
        <v>11987</v>
      </c>
      <c r="W44" t="s">
        <v>17660</v>
      </c>
      <c r="X44" t="s">
        <v>11988</v>
      </c>
      <c r="Y44" t="s">
        <v>11989</v>
      </c>
      <c r="Z44" t="s">
        <v>11839</v>
      </c>
      <c r="AA44" t="s">
        <v>232</v>
      </c>
      <c r="AB44" t="s">
        <v>11990</v>
      </c>
      <c r="AC44">
        <v>91.956249999999997</v>
      </c>
      <c r="AD44">
        <v>0.9375</v>
      </c>
      <c r="AE44" s="6">
        <v>44350</v>
      </c>
      <c r="AF44" s="6">
        <v>11477</v>
      </c>
      <c r="AG44" t="s">
        <v>2817</v>
      </c>
      <c r="AH44">
        <v>9.125</v>
      </c>
      <c r="AI44">
        <v>7.9631865827925203</v>
      </c>
      <c r="AJ44">
        <v>72.714281999999997</v>
      </c>
      <c r="AK44">
        <v>3.5985090490717502</v>
      </c>
      <c r="AL44">
        <v>91</v>
      </c>
      <c r="AM44">
        <v>86</v>
      </c>
      <c r="AN44">
        <v>2.5</v>
      </c>
      <c r="AO44" t="s">
        <v>11991</v>
      </c>
      <c r="AP44">
        <v>1</v>
      </c>
      <c r="AQ44">
        <v>3</v>
      </c>
      <c r="AR44">
        <v>44.383878199029802</v>
      </c>
      <c r="AS44">
        <v>7.0895928656824397E-2</v>
      </c>
      <c r="AT44">
        <v>1.15431551555967</v>
      </c>
      <c r="AU44">
        <v>0.49279952168727398</v>
      </c>
      <c r="AV44">
        <v>3.1301979230929202</v>
      </c>
    </row>
    <row r="45" spans="1:48" x14ac:dyDescent="0.25">
      <c r="A45" t="s">
        <v>12063</v>
      </c>
      <c r="B45" s="6">
        <v>44664</v>
      </c>
      <c r="C45" t="s">
        <v>12064</v>
      </c>
      <c r="D45" t="s">
        <v>12016</v>
      </c>
      <c r="E45">
        <v>104881525.2</v>
      </c>
      <c r="F45">
        <v>106322918.3</v>
      </c>
      <c r="G45">
        <v>3.1320362042388798E-2</v>
      </c>
      <c r="H45">
        <v>1.0638890000000001</v>
      </c>
      <c r="I45">
        <v>1.0361119999999999</v>
      </c>
      <c r="J45">
        <v>2.278457</v>
      </c>
      <c r="K45">
        <v>2.278457</v>
      </c>
      <c r="L45">
        <v>56.826799999999999</v>
      </c>
      <c r="M45">
        <v>54</v>
      </c>
      <c r="N45">
        <v>1.0319309999999999</v>
      </c>
      <c r="O45">
        <v>3.0200000000002399E-2</v>
      </c>
      <c r="P45">
        <v>3.1521816236112998E-2</v>
      </c>
      <c r="Q45">
        <v>-1.45742512856438</v>
      </c>
      <c r="R45">
        <v>100.175</v>
      </c>
      <c r="S45">
        <v>100.492</v>
      </c>
      <c r="T45">
        <v>100.175</v>
      </c>
      <c r="U45">
        <v>100.492</v>
      </c>
      <c r="V45" t="s">
        <v>11987</v>
      </c>
      <c r="W45" t="s">
        <v>7771</v>
      </c>
      <c r="X45" t="s">
        <v>11988</v>
      </c>
      <c r="Y45" t="s">
        <v>11989</v>
      </c>
      <c r="Z45" t="s">
        <v>11906</v>
      </c>
      <c r="AA45" t="s">
        <v>232</v>
      </c>
      <c r="AB45" t="s">
        <v>11990</v>
      </c>
      <c r="AC45">
        <v>101.374306</v>
      </c>
      <c r="AD45">
        <v>1.199306</v>
      </c>
      <c r="AE45" s="6">
        <v>42502</v>
      </c>
      <c r="AF45" s="6">
        <v>45057</v>
      </c>
      <c r="AG45" t="s">
        <v>2817</v>
      </c>
      <c r="AH45">
        <v>1.0638890000000001</v>
      </c>
      <c r="AI45">
        <v>1.0361116921615301</v>
      </c>
      <c r="AJ45">
        <v>2.097318</v>
      </c>
      <c r="AK45">
        <v>2.27845736038724</v>
      </c>
      <c r="AL45">
        <v>54</v>
      </c>
      <c r="AM45">
        <v>15</v>
      </c>
      <c r="AN45">
        <v>2.75</v>
      </c>
      <c r="AO45" t="s">
        <v>11991</v>
      </c>
      <c r="AP45">
        <v>1</v>
      </c>
      <c r="AQ45">
        <v>3</v>
      </c>
      <c r="AR45">
        <v>44.383878199029802</v>
      </c>
      <c r="AS45">
        <v>7.0895928656824397E-2</v>
      </c>
      <c r="AT45">
        <v>1.15431551555967</v>
      </c>
      <c r="AU45">
        <v>0.49279952168727398</v>
      </c>
      <c r="AV45">
        <v>3.1301979230929202</v>
      </c>
    </row>
    <row r="46" spans="1:48" x14ac:dyDescent="0.25">
      <c r="A46" t="s">
        <v>12065</v>
      </c>
      <c r="B46" s="6">
        <v>44664</v>
      </c>
      <c r="C46" t="s">
        <v>12066</v>
      </c>
      <c r="D46" t="s">
        <v>12016</v>
      </c>
      <c r="E46">
        <v>209763049.80000001</v>
      </c>
      <c r="F46">
        <v>202732346.09999999</v>
      </c>
      <c r="G46">
        <v>5.9720430748790798E-2</v>
      </c>
      <c r="H46">
        <v>7.552778</v>
      </c>
      <c r="I46">
        <v>6.6470039999999999</v>
      </c>
      <c r="J46">
        <v>3.4952749999999999</v>
      </c>
      <c r="K46">
        <v>3.4952749999999999</v>
      </c>
      <c r="L46">
        <v>79.511799999999994</v>
      </c>
      <c r="M46">
        <v>79</v>
      </c>
      <c r="N46">
        <v>6.6145389999999997</v>
      </c>
      <c r="O46">
        <v>0.19510000000000299</v>
      </c>
      <c r="P46">
        <v>-1.1765911048764599</v>
      </c>
      <c r="Q46">
        <v>-7.4739619275388396</v>
      </c>
      <c r="R46">
        <v>95.362499999999997</v>
      </c>
      <c r="S46">
        <v>95.912499999999994</v>
      </c>
      <c r="T46">
        <v>95.362499999999997</v>
      </c>
      <c r="U46">
        <v>95.912499999999994</v>
      </c>
      <c r="V46" t="s">
        <v>11987</v>
      </c>
      <c r="W46" t="s">
        <v>7784</v>
      </c>
      <c r="X46" t="s">
        <v>11988</v>
      </c>
      <c r="Y46" t="s">
        <v>11989</v>
      </c>
      <c r="Z46" t="s">
        <v>11839</v>
      </c>
      <c r="AA46" t="s">
        <v>232</v>
      </c>
      <c r="AB46" t="s">
        <v>11990</v>
      </c>
      <c r="AC46">
        <v>96.648263999999998</v>
      </c>
      <c r="AD46">
        <v>1.2857639999999999</v>
      </c>
      <c r="AE46" s="6">
        <v>43776</v>
      </c>
      <c r="AF46" s="6">
        <v>47429</v>
      </c>
      <c r="AG46" t="s">
        <v>2817</v>
      </c>
      <c r="AH46">
        <v>7.552778</v>
      </c>
      <c r="AI46">
        <v>6.6470037926765597</v>
      </c>
      <c r="AJ46">
        <v>51.014699999999998</v>
      </c>
      <c r="AK46">
        <v>3.4952751212325102</v>
      </c>
      <c r="AL46">
        <v>79</v>
      </c>
      <c r="AM46">
        <v>77</v>
      </c>
      <c r="AN46">
        <v>2.875</v>
      </c>
      <c r="AO46" t="s">
        <v>11991</v>
      </c>
      <c r="AP46">
        <v>1</v>
      </c>
      <c r="AQ46">
        <v>3</v>
      </c>
      <c r="AR46">
        <v>44.383878199029802</v>
      </c>
      <c r="AS46">
        <v>7.0895928656824397E-2</v>
      </c>
      <c r="AT46">
        <v>1.15431551555967</v>
      </c>
      <c r="AU46">
        <v>0.49279952168727398</v>
      </c>
      <c r="AV46">
        <v>3.1301979230929202</v>
      </c>
    </row>
    <row r="47" spans="1:48" x14ac:dyDescent="0.25">
      <c r="A47" t="s">
        <v>12067</v>
      </c>
      <c r="B47" s="6">
        <v>44664</v>
      </c>
      <c r="C47" t="s">
        <v>12068</v>
      </c>
      <c r="D47" t="s">
        <v>12016</v>
      </c>
      <c r="E47">
        <v>209763049.80000001</v>
      </c>
      <c r="F47">
        <v>200203535.09999999</v>
      </c>
      <c r="G47">
        <v>5.8975499379803203E-2</v>
      </c>
      <c r="H47">
        <v>8.0916669999999993</v>
      </c>
      <c r="I47">
        <v>7.0586820000000001</v>
      </c>
      <c r="J47">
        <v>3.624288</v>
      </c>
      <c r="K47">
        <v>3.624288</v>
      </c>
      <c r="L47">
        <v>92.592699999999994</v>
      </c>
      <c r="M47">
        <v>93</v>
      </c>
      <c r="N47">
        <v>7.0294819999999998</v>
      </c>
      <c r="O47">
        <v>0.42819999999998898</v>
      </c>
      <c r="P47">
        <v>-1.54166353671699</v>
      </c>
      <c r="Q47">
        <v>-8.5740037760131607</v>
      </c>
      <c r="R47">
        <v>94.268749999999997</v>
      </c>
      <c r="S47">
        <v>94.783749999999998</v>
      </c>
      <c r="T47">
        <v>94.268749999999997</v>
      </c>
      <c r="U47">
        <v>94.783749999999998</v>
      </c>
      <c r="V47" t="s">
        <v>11987</v>
      </c>
      <c r="W47" t="s">
        <v>7785</v>
      </c>
      <c r="X47" t="s">
        <v>11988</v>
      </c>
      <c r="Y47" t="s">
        <v>11989</v>
      </c>
      <c r="Z47" t="s">
        <v>11906</v>
      </c>
      <c r="AA47" t="s">
        <v>11839</v>
      </c>
      <c r="AB47" t="s">
        <v>11990</v>
      </c>
      <c r="AC47">
        <v>95.442707999999996</v>
      </c>
      <c r="AD47">
        <v>1.1739580000000001</v>
      </c>
      <c r="AE47" s="6">
        <v>43972</v>
      </c>
      <c r="AF47" s="6">
        <v>11099</v>
      </c>
      <c r="AG47" t="s">
        <v>2817</v>
      </c>
      <c r="AH47">
        <v>8.0916669999999993</v>
      </c>
      <c r="AI47">
        <v>7.0586817604434202</v>
      </c>
      <c r="AJ47">
        <v>57.561396999999999</v>
      </c>
      <c r="AK47">
        <v>3.62428828563614</v>
      </c>
      <c r="AL47">
        <v>93</v>
      </c>
      <c r="AM47">
        <v>90</v>
      </c>
      <c r="AN47">
        <v>2.875</v>
      </c>
      <c r="AO47" t="s">
        <v>11991</v>
      </c>
      <c r="AP47">
        <v>1</v>
      </c>
      <c r="AQ47">
        <v>3</v>
      </c>
      <c r="AR47">
        <v>44.383878199029802</v>
      </c>
      <c r="AS47">
        <v>7.0895928656824397E-2</v>
      </c>
      <c r="AT47">
        <v>1.15431551555967</v>
      </c>
      <c r="AU47">
        <v>0.49279952168727398</v>
      </c>
      <c r="AV47">
        <v>3.1301979230929202</v>
      </c>
    </row>
    <row r="48" spans="1:48" x14ac:dyDescent="0.25">
      <c r="A48" t="s">
        <v>12069</v>
      </c>
      <c r="B48" s="6">
        <v>44664</v>
      </c>
      <c r="C48" t="s">
        <v>12070</v>
      </c>
      <c r="D48" t="s">
        <v>12016</v>
      </c>
      <c r="E48">
        <v>136345982.40000001</v>
      </c>
      <c r="F48">
        <v>141214669.69999999</v>
      </c>
      <c r="G48">
        <v>4.1598694361812898E-2</v>
      </c>
      <c r="H48">
        <v>7.0027780000000002</v>
      </c>
      <c r="I48">
        <v>6.0437469999999998</v>
      </c>
      <c r="J48">
        <v>3.378409</v>
      </c>
      <c r="K48">
        <v>3.378409</v>
      </c>
      <c r="L48">
        <v>67.641799999999904</v>
      </c>
      <c r="M48">
        <v>68</v>
      </c>
      <c r="N48">
        <v>6.0165810000000004</v>
      </c>
      <c r="O48">
        <v>0.100699999999998</v>
      </c>
      <c r="P48">
        <v>-1.44910389685283</v>
      </c>
      <c r="Q48">
        <v>-6.4664862542250496</v>
      </c>
      <c r="R48">
        <v>101.70625</v>
      </c>
      <c r="S48">
        <v>102.3</v>
      </c>
      <c r="T48">
        <v>101.70625</v>
      </c>
      <c r="U48">
        <v>102.3</v>
      </c>
      <c r="V48" t="s">
        <v>11987</v>
      </c>
      <c r="W48" t="s">
        <v>7782</v>
      </c>
      <c r="X48" t="s">
        <v>11988</v>
      </c>
      <c r="Y48" t="s">
        <v>11989</v>
      </c>
      <c r="Z48" t="s">
        <v>11906</v>
      </c>
      <c r="AA48" t="s">
        <v>232</v>
      </c>
      <c r="AB48" t="s">
        <v>11990</v>
      </c>
      <c r="AC48">
        <v>103.57083299999999</v>
      </c>
      <c r="AD48">
        <v>1.8645830000000001</v>
      </c>
      <c r="AE48" s="6">
        <v>42844</v>
      </c>
      <c r="AF48" s="6">
        <v>47227</v>
      </c>
      <c r="AG48" t="s">
        <v>2817</v>
      </c>
      <c r="AH48">
        <v>7.0027780000000002</v>
      </c>
      <c r="AI48">
        <v>6.0437470892959402</v>
      </c>
      <c r="AJ48">
        <v>42.971639000000003</v>
      </c>
      <c r="AK48">
        <v>3.3784091165358499</v>
      </c>
      <c r="AL48">
        <v>68</v>
      </c>
      <c r="AM48">
        <v>66</v>
      </c>
      <c r="AN48">
        <v>3.75</v>
      </c>
      <c r="AO48" t="s">
        <v>11991</v>
      </c>
      <c r="AP48">
        <v>1</v>
      </c>
      <c r="AQ48">
        <v>3</v>
      </c>
      <c r="AR48">
        <v>44.383878199029802</v>
      </c>
      <c r="AS48">
        <v>7.0895928656824397E-2</v>
      </c>
      <c r="AT48">
        <v>1.15431551555967</v>
      </c>
      <c r="AU48">
        <v>0.49279952168727398</v>
      </c>
      <c r="AV48">
        <v>3.1301979230929202</v>
      </c>
    </row>
    <row r="49" spans="1:48" x14ac:dyDescent="0.25">
      <c r="A49" t="s">
        <v>12071</v>
      </c>
      <c r="B49" s="6">
        <v>44664</v>
      </c>
      <c r="C49" t="s">
        <v>12072</v>
      </c>
      <c r="D49" t="s">
        <v>12016</v>
      </c>
      <c r="E49">
        <v>178298592.59999999</v>
      </c>
      <c r="F49">
        <v>180066720.90000001</v>
      </c>
      <c r="G49">
        <v>5.3043642716127E-2</v>
      </c>
      <c r="H49">
        <v>2.0027780000000002</v>
      </c>
      <c r="I49">
        <v>1.9091070000000001</v>
      </c>
      <c r="J49">
        <v>2.999968</v>
      </c>
      <c r="K49">
        <v>2.999968</v>
      </c>
      <c r="L49">
        <v>65.635099999999994</v>
      </c>
      <c r="M49">
        <v>66</v>
      </c>
      <c r="N49">
        <v>1.9012039999999999</v>
      </c>
      <c r="O49">
        <v>3.2999999999994097E-2</v>
      </c>
      <c r="P49">
        <v>-0.37813400114743401</v>
      </c>
      <c r="Q49">
        <v>-3.2405902332889398</v>
      </c>
      <c r="R49">
        <v>99.5</v>
      </c>
      <c r="S49">
        <v>100</v>
      </c>
      <c r="T49">
        <v>99.5</v>
      </c>
      <c r="U49">
        <v>100</v>
      </c>
      <c r="V49" t="s">
        <v>11987</v>
      </c>
      <c r="W49" t="s">
        <v>7773</v>
      </c>
      <c r="X49" t="s">
        <v>11988</v>
      </c>
      <c r="Y49" t="s">
        <v>11989</v>
      </c>
      <c r="Z49" t="s">
        <v>11906</v>
      </c>
      <c r="AA49" t="s">
        <v>232</v>
      </c>
      <c r="AB49" t="s">
        <v>11990</v>
      </c>
      <c r="AC49">
        <v>100.99166700000001</v>
      </c>
      <c r="AD49">
        <v>1.4916670000000001</v>
      </c>
      <c r="AE49" s="6">
        <v>42844</v>
      </c>
      <c r="AF49" s="6">
        <v>45401</v>
      </c>
      <c r="AG49" t="s">
        <v>2817</v>
      </c>
      <c r="AH49">
        <v>2.0027780000000002</v>
      </c>
      <c r="AI49">
        <v>1.90910674930192</v>
      </c>
      <c r="AJ49">
        <v>4.7025629999999996</v>
      </c>
      <c r="AK49">
        <v>2.9999679540255899</v>
      </c>
      <c r="AL49">
        <v>66</v>
      </c>
      <c r="AM49">
        <v>40</v>
      </c>
      <c r="AN49">
        <v>3</v>
      </c>
      <c r="AO49" t="s">
        <v>11991</v>
      </c>
      <c r="AP49">
        <v>1</v>
      </c>
      <c r="AQ49">
        <v>3</v>
      </c>
      <c r="AR49">
        <v>44.383878199029802</v>
      </c>
      <c r="AS49">
        <v>7.0895928656824397E-2</v>
      </c>
      <c r="AT49">
        <v>1.15431551555967</v>
      </c>
      <c r="AU49">
        <v>0.49279952168727398</v>
      </c>
      <c r="AV49">
        <v>3.1301979230929202</v>
      </c>
    </row>
    <row r="50" spans="1:48" x14ac:dyDescent="0.25">
      <c r="A50" t="s">
        <v>17720</v>
      </c>
      <c r="B50" s="6">
        <v>44664</v>
      </c>
      <c r="C50" t="s">
        <v>17721</v>
      </c>
      <c r="D50" t="s">
        <v>12016</v>
      </c>
      <c r="E50">
        <v>209763049.80000001</v>
      </c>
      <c r="F50">
        <v>196272080.5</v>
      </c>
      <c r="G50">
        <v>5.7817380479241398E-2</v>
      </c>
      <c r="H50">
        <v>29.136111</v>
      </c>
      <c r="I50">
        <v>17.624890000000001</v>
      </c>
      <c r="J50">
        <v>3.7896139999999998</v>
      </c>
      <c r="K50">
        <v>3.7896139999999998</v>
      </c>
      <c r="L50">
        <v>97.632299999999901</v>
      </c>
      <c r="M50">
        <v>97</v>
      </c>
      <c r="N50">
        <v>17.702497999999999</v>
      </c>
      <c r="O50">
        <v>0.17430000000000501</v>
      </c>
      <c r="P50">
        <v>-4.2581881219315898</v>
      </c>
      <c r="Q50">
        <v>-12.250215098676099</v>
      </c>
      <c r="R50">
        <v>92.331249999999997</v>
      </c>
      <c r="S50">
        <v>93.15925</v>
      </c>
      <c r="T50">
        <v>92.331249999999997</v>
      </c>
      <c r="U50">
        <v>93.15925</v>
      </c>
      <c r="V50" t="s">
        <v>11987</v>
      </c>
      <c r="W50" t="s">
        <v>17657</v>
      </c>
      <c r="X50" t="s">
        <v>11988</v>
      </c>
      <c r="Y50" t="s">
        <v>11989</v>
      </c>
      <c r="Z50" t="s">
        <v>11839</v>
      </c>
      <c r="AA50" t="s">
        <v>232</v>
      </c>
      <c r="AB50" t="s">
        <v>11990</v>
      </c>
      <c r="AC50">
        <v>93.568472</v>
      </c>
      <c r="AD50">
        <v>1.237222</v>
      </c>
      <c r="AE50" s="6">
        <v>44354</v>
      </c>
      <c r="AF50" s="6">
        <v>18786</v>
      </c>
      <c r="AG50" t="s">
        <v>2817</v>
      </c>
      <c r="AH50">
        <v>29.136111</v>
      </c>
      <c r="AI50">
        <v>17.624890472378102</v>
      </c>
      <c r="AJ50">
        <v>427.70826599999998</v>
      </c>
      <c r="AK50">
        <v>3.78961372718233</v>
      </c>
      <c r="AL50">
        <v>97</v>
      </c>
      <c r="AM50">
        <v>118</v>
      </c>
      <c r="AN50">
        <v>3.4</v>
      </c>
      <c r="AO50" t="s">
        <v>11991</v>
      </c>
      <c r="AP50">
        <v>1</v>
      </c>
      <c r="AQ50">
        <v>3</v>
      </c>
      <c r="AR50">
        <v>44.383878199029802</v>
      </c>
      <c r="AS50">
        <v>7.0895928656824397E-2</v>
      </c>
      <c r="AT50">
        <v>1.15431551555967</v>
      </c>
      <c r="AU50">
        <v>0.49279952168727398</v>
      </c>
      <c r="AV50">
        <v>3.1301979230929202</v>
      </c>
    </row>
    <row r="51" spans="1:48" x14ac:dyDescent="0.25">
      <c r="A51" t="s">
        <v>12073</v>
      </c>
      <c r="B51" s="6">
        <v>44664</v>
      </c>
      <c r="C51" t="s">
        <v>12074</v>
      </c>
      <c r="D51" t="s">
        <v>12016</v>
      </c>
      <c r="E51">
        <v>314644575</v>
      </c>
      <c r="F51">
        <v>304374488</v>
      </c>
      <c r="G51">
        <v>8.9661940367359194E-2</v>
      </c>
      <c r="H51">
        <v>27.552778</v>
      </c>
      <c r="I51">
        <v>16.622731000000002</v>
      </c>
      <c r="J51">
        <v>3.9479760000000002</v>
      </c>
      <c r="K51">
        <v>3.9479760000000002</v>
      </c>
      <c r="L51">
        <v>110.666</v>
      </c>
      <c r="M51">
        <v>109</v>
      </c>
      <c r="N51">
        <v>16.591359000000001</v>
      </c>
      <c r="O51">
        <v>0.204399999999993</v>
      </c>
      <c r="P51">
        <v>-3.2745059799412202</v>
      </c>
      <c r="Q51">
        <v>-12.6425755065753</v>
      </c>
      <c r="R51">
        <v>95.081249999999997</v>
      </c>
      <c r="S51">
        <v>95.856250000000003</v>
      </c>
      <c r="T51">
        <v>95.081249999999997</v>
      </c>
      <c r="U51">
        <v>95.856250000000003</v>
      </c>
      <c r="V51" t="s">
        <v>11987</v>
      </c>
      <c r="W51" t="s">
        <v>7795</v>
      </c>
      <c r="X51" t="s">
        <v>11988</v>
      </c>
      <c r="Y51" t="s">
        <v>11989</v>
      </c>
      <c r="Z51" t="s">
        <v>11839</v>
      </c>
      <c r="AA51" t="s">
        <v>232</v>
      </c>
      <c r="AB51" t="s">
        <v>11990</v>
      </c>
      <c r="AC51">
        <v>96.735972000000004</v>
      </c>
      <c r="AD51">
        <v>1.654722</v>
      </c>
      <c r="AE51" s="6">
        <v>43776</v>
      </c>
      <c r="AF51" s="6">
        <v>18209</v>
      </c>
      <c r="AG51" t="s">
        <v>2817</v>
      </c>
      <c r="AH51">
        <v>27.552778</v>
      </c>
      <c r="AI51">
        <v>16.6227314782703</v>
      </c>
      <c r="AJ51">
        <v>381.95488</v>
      </c>
      <c r="AK51">
        <v>3.9479760583719301</v>
      </c>
      <c r="AL51">
        <v>109</v>
      </c>
      <c r="AM51">
        <v>136</v>
      </c>
      <c r="AN51">
        <v>3.7</v>
      </c>
      <c r="AO51" t="s">
        <v>11991</v>
      </c>
      <c r="AP51">
        <v>1</v>
      </c>
      <c r="AQ51">
        <v>3</v>
      </c>
      <c r="AR51">
        <v>44.383878199029802</v>
      </c>
      <c r="AS51">
        <v>7.0895928656824397E-2</v>
      </c>
      <c r="AT51">
        <v>1.15431551555967</v>
      </c>
      <c r="AU51">
        <v>0.49279952168727398</v>
      </c>
      <c r="AV51">
        <v>3.1301979230929202</v>
      </c>
    </row>
    <row r="52" spans="1:48" x14ac:dyDescent="0.25">
      <c r="A52" t="s">
        <v>12075</v>
      </c>
      <c r="B52" s="6">
        <v>44664</v>
      </c>
      <c r="C52" t="s">
        <v>12076</v>
      </c>
      <c r="D52" t="s">
        <v>12016</v>
      </c>
      <c r="E52">
        <v>419526099.60000002</v>
      </c>
      <c r="F52">
        <v>424011534.19999999</v>
      </c>
      <c r="G52">
        <v>0.12490434776275899</v>
      </c>
      <c r="H52">
        <v>28.091667000000001</v>
      </c>
      <c r="I52">
        <v>16.583054000000001</v>
      </c>
      <c r="J52">
        <v>3.9344980000000001</v>
      </c>
      <c r="K52">
        <v>3.9344980000000001</v>
      </c>
      <c r="L52">
        <v>110.27200000000001</v>
      </c>
      <c r="M52">
        <v>109</v>
      </c>
      <c r="N52">
        <v>16.581980000000001</v>
      </c>
      <c r="O52">
        <v>0.38499999999999002</v>
      </c>
      <c r="P52">
        <v>-2.6630299132778101</v>
      </c>
      <c r="Q52">
        <v>-12.7900676101633</v>
      </c>
      <c r="R52">
        <v>99.456249999999997</v>
      </c>
      <c r="S52">
        <v>100.25924999999999</v>
      </c>
      <c r="T52">
        <v>99.456249999999997</v>
      </c>
      <c r="U52">
        <v>100.25924999999999</v>
      </c>
      <c r="V52" t="s">
        <v>11987</v>
      </c>
      <c r="W52" t="s">
        <v>7796</v>
      </c>
      <c r="X52" t="s">
        <v>11988</v>
      </c>
      <c r="Y52" t="s">
        <v>11989</v>
      </c>
      <c r="Z52" t="s">
        <v>11906</v>
      </c>
      <c r="AA52" t="s">
        <v>11839</v>
      </c>
      <c r="AB52" t="s">
        <v>11990</v>
      </c>
      <c r="AC52">
        <v>101.06916699999999</v>
      </c>
      <c r="AD52">
        <v>1.6129169999999999</v>
      </c>
      <c r="AE52" s="6">
        <v>43972</v>
      </c>
      <c r="AF52" s="6">
        <v>18404</v>
      </c>
      <c r="AG52" t="s">
        <v>2817</v>
      </c>
      <c r="AH52">
        <v>27.591667000000001</v>
      </c>
      <c r="AI52">
        <v>16.4404094526334</v>
      </c>
      <c r="AJ52">
        <v>375.647155</v>
      </c>
      <c r="AK52">
        <v>3.9343430464026201</v>
      </c>
      <c r="AL52">
        <v>108</v>
      </c>
      <c r="AM52">
        <v>134</v>
      </c>
      <c r="AN52">
        <v>3.95</v>
      </c>
      <c r="AO52" t="s">
        <v>11991</v>
      </c>
      <c r="AP52">
        <v>1</v>
      </c>
      <c r="AQ52">
        <v>3</v>
      </c>
      <c r="AR52">
        <v>44.383878199029802</v>
      </c>
      <c r="AS52">
        <v>7.0895928656824397E-2</v>
      </c>
      <c r="AT52">
        <v>1.15431551555967</v>
      </c>
      <c r="AU52">
        <v>0.49279952168727398</v>
      </c>
      <c r="AV52">
        <v>3.1301979230929202</v>
      </c>
    </row>
    <row r="53" spans="1:48" x14ac:dyDescent="0.25">
      <c r="A53" t="s">
        <v>12077</v>
      </c>
      <c r="B53" s="6">
        <v>44664</v>
      </c>
      <c r="C53" t="s">
        <v>12078</v>
      </c>
      <c r="D53" t="s">
        <v>12016</v>
      </c>
      <c r="E53">
        <v>167810440.19999999</v>
      </c>
      <c r="F53">
        <v>181287716.19999999</v>
      </c>
      <c r="G53">
        <v>5.3403320710827699E-2</v>
      </c>
      <c r="H53">
        <v>6.552778</v>
      </c>
      <c r="I53">
        <v>5.6001719999999997</v>
      </c>
      <c r="J53">
        <v>3.378755</v>
      </c>
      <c r="K53">
        <v>3.378755</v>
      </c>
      <c r="L53">
        <v>68.860600000000005</v>
      </c>
      <c r="M53">
        <v>69</v>
      </c>
      <c r="N53">
        <v>5.5725319999999998</v>
      </c>
      <c r="O53">
        <v>-0.184799999999996</v>
      </c>
      <c r="P53">
        <v>-1.42009856167464</v>
      </c>
      <c r="Q53">
        <v>-6.5574654707721303</v>
      </c>
      <c r="R53">
        <v>106.01875</v>
      </c>
      <c r="S53">
        <v>106.53975</v>
      </c>
      <c r="T53">
        <v>106.01875</v>
      </c>
      <c r="U53">
        <v>106.53975</v>
      </c>
      <c r="V53" t="s">
        <v>11987</v>
      </c>
      <c r="W53" t="s">
        <v>7781</v>
      </c>
      <c r="X53" t="s">
        <v>11988</v>
      </c>
      <c r="Y53" t="s">
        <v>11989</v>
      </c>
      <c r="Z53" t="s">
        <v>11906</v>
      </c>
      <c r="AA53" t="s">
        <v>232</v>
      </c>
      <c r="AB53" t="s">
        <v>11990</v>
      </c>
      <c r="AC53">
        <v>108.03125</v>
      </c>
      <c r="AD53">
        <v>2.0125000000000002</v>
      </c>
      <c r="AE53" s="6">
        <v>43411</v>
      </c>
      <c r="AF53" s="6">
        <v>47064</v>
      </c>
      <c r="AG53" t="s">
        <v>2817</v>
      </c>
      <c r="AH53">
        <v>6.552778</v>
      </c>
      <c r="AI53">
        <v>5.6001718770949802</v>
      </c>
      <c r="AJ53">
        <v>37.296106999999999</v>
      </c>
      <c r="AK53">
        <v>3.3787553348005801</v>
      </c>
      <c r="AL53">
        <v>69</v>
      </c>
      <c r="AM53">
        <v>67</v>
      </c>
      <c r="AN53">
        <v>4.5</v>
      </c>
      <c r="AO53" t="s">
        <v>11991</v>
      </c>
      <c r="AP53">
        <v>1</v>
      </c>
      <c r="AQ53">
        <v>3</v>
      </c>
      <c r="AR53">
        <v>44.383878199029802</v>
      </c>
      <c r="AS53">
        <v>7.0895928656824397E-2</v>
      </c>
      <c r="AT53">
        <v>1.15431551555967</v>
      </c>
      <c r="AU53">
        <v>0.49279952168727398</v>
      </c>
      <c r="AV53">
        <v>3.1301979230929202</v>
      </c>
    </row>
    <row r="54" spans="1:48" x14ac:dyDescent="0.25">
      <c r="A54" t="s">
        <v>12079</v>
      </c>
      <c r="B54" s="6">
        <v>44664</v>
      </c>
      <c r="C54" t="s">
        <v>12080</v>
      </c>
      <c r="D54" t="s">
        <v>12016</v>
      </c>
      <c r="E54">
        <v>157322287.19999999</v>
      </c>
      <c r="F54">
        <v>228985320.09999999</v>
      </c>
      <c r="G54">
        <v>6.7453971769216997E-2</v>
      </c>
      <c r="H54">
        <v>19.536110999999998</v>
      </c>
      <c r="I54">
        <v>12.087253</v>
      </c>
      <c r="J54">
        <v>3.724075</v>
      </c>
      <c r="K54">
        <v>3.724075</v>
      </c>
      <c r="L54">
        <v>76.220299999999995</v>
      </c>
      <c r="M54">
        <v>80</v>
      </c>
      <c r="N54">
        <v>11.892524999999999</v>
      </c>
      <c r="O54">
        <v>0.20320000000000299</v>
      </c>
      <c r="P54">
        <v>-1.93377122041153</v>
      </c>
      <c r="Q54">
        <v>-9.1455088131658808</v>
      </c>
      <c r="R54">
        <v>142.36250000000001</v>
      </c>
      <c r="S54">
        <v>143.45849999999999</v>
      </c>
      <c r="T54">
        <v>142.36250000000001</v>
      </c>
      <c r="U54">
        <v>143.45849999999999</v>
      </c>
      <c r="V54" t="s">
        <v>11987</v>
      </c>
      <c r="W54" t="s">
        <v>7787</v>
      </c>
      <c r="X54" t="s">
        <v>11988</v>
      </c>
      <c r="Y54" t="s">
        <v>11989</v>
      </c>
      <c r="Z54" t="s">
        <v>11906</v>
      </c>
      <c r="AA54" t="s">
        <v>232</v>
      </c>
      <c r="AB54" t="s">
        <v>11990</v>
      </c>
      <c r="AC54">
        <v>145.55173600000001</v>
      </c>
      <c r="AD54">
        <v>3.1892360000000002</v>
      </c>
      <c r="AE54" s="6">
        <v>40848</v>
      </c>
      <c r="AF54" s="6">
        <v>15281</v>
      </c>
      <c r="AG54" t="s">
        <v>2817</v>
      </c>
      <c r="AH54">
        <v>19.536110999999998</v>
      </c>
      <c r="AI54">
        <v>12.0872528929143</v>
      </c>
      <c r="AJ54">
        <v>198.83295899999999</v>
      </c>
      <c r="AK54">
        <v>3.7240749868839602</v>
      </c>
      <c r="AL54">
        <v>80</v>
      </c>
      <c r="AM54">
        <v>115</v>
      </c>
      <c r="AN54">
        <v>6.875</v>
      </c>
      <c r="AO54" t="s">
        <v>11991</v>
      </c>
      <c r="AP54">
        <v>1</v>
      </c>
      <c r="AQ54">
        <v>3</v>
      </c>
      <c r="AR54">
        <v>44.383878199029802</v>
      </c>
      <c r="AS54">
        <v>7.0895928656824397E-2</v>
      </c>
      <c r="AT54">
        <v>1.15431551555967</v>
      </c>
      <c r="AU54">
        <v>0.49279952168727398</v>
      </c>
      <c r="AV54">
        <v>3.1301979230929202</v>
      </c>
    </row>
    <row r="55" spans="1:48" x14ac:dyDescent="0.25">
      <c r="A55" t="s">
        <v>12081</v>
      </c>
      <c r="B55" s="6">
        <v>44664</v>
      </c>
      <c r="C55" t="s">
        <v>12082</v>
      </c>
      <c r="D55" t="s">
        <v>11929</v>
      </c>
      <c r="E55">
        <v>279684066.39999998</v>
      </c>
      <c r="F55">
        <v>277984146.60000002</v>
      </c>
      <c r="G55">
        <v>8.1887933990826306E-2</v>
      </c>
      <c r="H55">
        <v>2.95</v>
      </c>
      <c r="I55">
        <v>2.8078430000000001</v>
      </c>
      <c r="J55">
        <v>3.1463610000000002</v>
      </c>
      <c r="K55">
        <v>3.1463610000000002</v>
      </c>
      <c r="L55">
        <v>59.246099999999998</v>
      </c>
      <c r="M55">
        <v>59</v>
      </c>
      <c r="N55">
        <v>2.7932619999999999</v>
      </c>
      <c r="O55">
        <v>-0.122500000000003</v>
      </c>
      <c r="P55">
        <v>-0.78453022927178395</v>
      </c>
      <c r="Q55">
        <v>-3.6848288174014199</v>
      </c>
      <c r="R55">
        <v>99.237499999999997</v>
      </c>
      <c r="S55">
        <v>99.852500000000006</v>
      </c>
      <c r="T55">
        <v>99.237499999999997</v>
      </c>
      <c r="U55">
        <v>99.852500000000006</v>
      </c>
      <c r="V55" t="s">
        <v>11987</v>
      </c>
      <c r="W55" t="s">
        <v>9925</v>
      </c>
      <c r="X55" t="s">
        <v>11988</v>
      </c>
      <c r="Y55" t="s">
        <v>11989</v>
      </c>
      <c r="Z55" t="s">
        <v>11839</v>
      </c>
      <c r="AA55" t="s">
        <v>11839</v>
      </c>
      <c r="AB55" t="s">
        <v>11990</v>
      </c>
      <c r="AC55">
        <v>99.392200000000003</v>
      </c>
      <c r="AD55">
        <v>0.1547</v>
      </c>
      <c r="AE55" s="6">
        <v>42094</v>
      </c>
      <c r="AF55" s="6">
        <v>45747</v>
      </c>
      <c r="AG55" t="s">
        <v>3263</v>
      </c>
      <c r="AH55">
        <v>2.95</v>
      </c>
      <c r="AI55">
        <v>2.8078433843969801</v>
      </c>
      <c r="AJ55">
        <v>9.4591499999999993</v>
      </c>
      <c r="AK55">
        <v>3.1463605319890702</v>
      </c>
      <c r="AL55">
        <v>59</v>
      </c>
      <c r="AM55">
        <v>45</v>
      </c>
      <c r="AN55">
        <v>3.0939999999999999</v>
      </c>
      <c r="AO55" t="s">
        <v>11991</v>
      </c>
      <c r="AP55">
        <v>1</v>
      </c>
      <c r="AQ55">
        <v>2</v>
      </c>
      <c r="AR55">
        <v>66.481341995411697</v>
      </c>
      <c r="AS55">
        <v>-4.0355061774917503E-2</v>
      </c>
      <c r="AT55">
        <v>-0.99035976942981496</v>
      </c>
      <c r="AU55">
        <v>-0.41686281894394001</v>
      </c>
      <c r="AV55">
        <v>1.31068873377802</v>
      </c>
    </row>
    <row r="56" spans="1:48" x14ac:dyDescent="0.25">
      <c r="A56" t="s">
        <v>12083</v>
      </c>
      <c r="B56" s="6">
        <v>44664</v>
      </c>
      <c r="C56" t="s">
        <v>12084</v>
      </c>
      <c r="D56" t="s">
        <v>11929</v>
      </c>
      <c r="E56">
        <v>209763049.59999999</v>
      </c>
      <c r="F56">
        <v>212907653.59999999</v>
      </c>
      <c r="G56">
        <v>6.2717849548592206E-2</v>
      </c>
      <c r="H56">
        <v>2.4138890000000002</v>
      </c>
      <c r="I56">
        <v>2.3029060000000001</v>
      </c>
      <c r="J56">
        <v>2.9394279999999999</v>
      </c>
      <c r="K56">
        <v>2.9394279999999999</v>
      </c>
      <c r="L56">
        <v>50.454499999999904</v>
      </c>
      <c r="M56">
        <v>47</v>
      </c>
      <c r="N56">
        <v>2.290054</v>
      </c>
      <c r="O56">
        <v>-8.1900000000001402E-2</v>
      </c>
      <c r="P56">
        <v>-0.65200399944993404</v>
      </c>
      <c r="Q56">
        <v>-2.80380619264605</v>
      </c>
      <c r="R56">
        <v>101.175</v>
      </c>
      <c r="S56">
        <v>101.90600000000001</v>
      </c>
      <c r="T56">
        <v>101.175</v>
      </c>
      <c r="U56">
        <v>101.90600000000001</v>
      </c>
      <c r="V56" t="s">
        <v>11987</v>
      </c>
      <c r="W56" t="s">
        <v>8979</v>
      </c>
      <c r="X56" t="s">
        <v>11988</v>
      </c>
      <c r="Y56" t="s">
        <v>11989</v>
      </c>
      <c r="Z56" t="s">
        <v>11838</v>
      </c>
      <c r="AA56" t="s">
        <v>256</v>
      </c>
      <c r="AB56" t="s">
        <v>11990</v>
      </c>
      <c r="AC56">
        <v>101.499122</v>
      </c>
      <c r="AD56">
        <v>0.32412200000000002</v>
      </c>
      <c r="AE56" s="6">
        <v>41899</v>
      </c>
      <c r="AF56" s="6">
        <v>45552</v>
      </c>
      <c r="AG56" t="s">
        <v>1580</v>
      </c>
      <c r="AH56">
        <v>2.4138890000000002</v>
      </c>
      <c r="AI56">
        <v>2.3029062498497299</v>
      </c>
      <c r="AJ56">
        <v>6.4903360000000001</v>
      </c>
      <c r="AK56">
        <v>2.9394283347144898</v>
      </c>
      <c r="AL56">
        <v>47</v>
      </c>
      <c r="AM56">
        <v>28</v>
      </c>
      <c r="AN56">
        <v>3.7639999999999998</v>
      </c>
      <c r="AO56" t="s">
        <v>11991</v>
      </c>
      <c r="AP56">
        <v>1</v>
      </c>
      <c r="AQ56">
        <v>2</v>
      </c>
      <c r="AR56">
        <v>66.481341995411697</v>
      </c>
      <c r="AS56">
        <v>-4.0355061774917503E-2</v>
      </c>
      <c r="AT56">
        <v>-0.99035976942981496</v>
      </c>
      <c r="AU56">
        <v>-0.41686281894394001</v>
      </c>
      <c r="AV56">
        <v>1.31068873377802</v>
      </c>
    </row>
    <row r="57" spans="1:48" x14ac:dyDescent="0.25">
      <c r="A57" t="s">
        <v>12085</v>
      </c>
      <c r="B57" s="6">
        <v>44664</v>
      </c>
      <c r="C57" t="s">
        <v>12086</v>
      </c>
      <c r="D57" t="s">
        <v>11929</v>
      </c>
      <c r="E57">
        <v>279684066.39999998</v>
      </c>
      <c r="F57">
        <v>270425947.69999999</v>
      </c>
      <c r="G57">
        <v>7.9661457022367904E-2</v>
      </c>
      <c r="H57">
        <v>5.144444</v>
      </c>
      <c r="I57">
        <v>4.68546</v>
      </c>
      <c r="J57">
        <v>3.7050809999999998</v>
      </c>
      <c r="K57">
        <v>3.7050809999999998</v>
      </c>
      <c r="L57">
        <v>105.225299999999</v>
      </c>
      <c r="M57">
        <v>105</v>
      </c>
      <c r="N57">
        <v>4.664974</v>
      </c>
      <c r="O57">
        <v>6.6199999999994E-2</v>
      </c>
      <c r="P57">
        <v>-1.0153804620265201</v>
      </c>
      <c r="Q57">
        <v>-3.73965664290616</v>
      </c>
      <c r="R57">
        <v>95.643749999999997</v>
      </c>
      <c r="S57">
        <v>96.452749999999995</v>
      </c>
      <c r="T57">
        <v>95.643749999999997</v>
      </c>
      <c r="U57">
        <v>96.452749999999995</v>
      </c>
      <c r="V57" t="s">
        <v>11987</v>
      </c>
      <c r="W57" t="s">
        <v>8981</v>
      </c>
      <c r="X57" t="s">
        <v>11988</v>
      </c>
      <c r="Y57" t="s">
        <v>11989</v>
      </c>
      <c r="Z57" t="s">
        <v>11838</v>
      </c>
      <c r="AA57" t="s">
        <v>256</v>
      </c>
      <c r="AB57" t="s">
        <v>11990</v>
      </c>
      <c r="AC57">
        <v>96.689794000000006</v>
      </c>
      <c r="AD57">
        <v>1.046044</v>
      </c>
      <c r="AE57" s="6">
        <v>43992</v>
      </c>
      <c r="AF57" s="6">
        <v>46548</v>
      </c>
      <c r="AG57" t="s">
        <v>1580</v>
      </c>
      <c r="AH57">
        <v>5.144444</v>
      </c>
      <c r="AI57">
        <v>4.68545981374427</v>
      </c>
      <c r="AJ57">
        <v>25.460376</v>
      </c>
      <c r="AK57">
        <v>3.7050812500507</v>
      </c>
      <c r="AL57">
        <v>105</v>
      </c>
      <c r="AM57">
        <v>100</v>
      </c>
      <c r="AN57">
        <v>2.9420000000000002</v>
      </c>
      <c r="AO57" t="s">
        <v>11991</v>
      </c>
      <c r="AP57">
        <v>1</v>
      </c>
      <c r="AQ57">
        <v>2</v>
      </c>
      <c r="AR57">
        <v>66.481341995411697</v>
      </c>
      <c r="AS57">
        <v>-4.0355061774917503E-2</v>
      </c>
      <c r="AT57">
        <v>-0.99035976942981496</v>
      </c>
      <c r="AU57">
        <v>-0.41686281894394001</v>
      </c>
      <c r="AV57">
        <v>1.31068873377802</v>
      </c>
    </row>
    <row r="58" spans="1:48" x14ac:dyDescent="0.25">
      <c r="A58" t="s">
        <v>17851</v>
      </c>
      <c r="B58" s="6">
        <v>44664</v>
      </c>
      <c r="C58" t="s">
        <v>17852</v>
      </c>
      <c r="D58" t="s">
        <v>11929</v>
      </c>
      <c r="E58">
        <v>209763049.59999999</v>
      </c>
      <c r="F58">
        <v>198529072</v>
      </c>
      <c r="G58">
        <v>5.8482239870037103E-2</v>
      </c>
      <c r="H58">
        <v>9.2361109999999993</v>
      </c>
      <c r="I58">
        <v>7.8262010000000002</v>
      </c>
      <c r="J58">
        <v>3.9141940000000002</v>
      </c>
      <c r="K58">
        <v>3.9141940000000002</v>
      </c>
      <c r="L58">
        <v>121.9648</v>
      </c>
      <c r="M58">
        <v>123</v>
      </c>
      <c r="N58">
        <v>7.7996689999999997</v>
      </c>
      <c r="O58">
        <v>7.0600000000009502E-2</v>
      </c>
      <c r="P58">
        <v>-1.63745250378372</v>
      </c>
      <c r="Q58">
        <v>-5.9606424151514403</v>
      </c>
      <c r="R58">
        <v>93.8</v>
      </c>
      <c r="S58">
        <v>94.504999999999995</v>
      </c>
      <c r="T58">
        <v>93.8</v>
      </c>
      <c r="U58">
        <v>94.504999999999995</v>
      </c>
      <c r="V58" t="s">
        <v>11987</v>
      </c>
      <c r="W58" t="s">
        <v>17853</v>
      </c>
      <c r="X58" t="s">
        <v>11988</v>
      </c>
      <c r="Y58" t="s">
        <v>11989</v>
      </c>
      <c r="Z58" t="s">
        <v>11838</v>
      </c>
      <c r="AA58" t="s">
        <v>256</v>
      </c>
      <c r="AB58" t="s">
        <v>11990</v>
      </c>
      <c r="AC58">
        <v>94.644443999999993</v>
      </c>
      <c r="AD58">
        <v>0.84444399999999997</v>
      </c>
      <c r="AE58" s="6">
        <v>44390</v>
      </c>
      <c r="AF58" s="6">
        <v>11517</v>
      </c>
      <c r="AG58" t="s">
        <v>1580</v>
      </c>
      <c r="AH58">
        <v>9.2361109999999993</v>
      </c>
      <c r="AI58">
        <v>7.8262014738358596</v>
      </c>
      <c r="AJ58">
        <v>71.391852</v>
      </c>
      <c r="AK58">
        <v>3.9141936966933102</v>
      </c>
      <c r="AL58">
        <v>123</v>
      </c>
      <c r="AM58">
        <v>118</v>
      </c>
      <c r="AN58">
        <v>3.2</v>
      </c>
      <c r="AO58" t="s">
        <v>11991</v>
      </c>
      <c r="AP58">
        <v>1</v>
      </c>
      <c r="AQ58">
        <v>2</v>
      </c>
      <c r="AR58">
        <v>66.481341995411697</v>
      </c>
      <c r="AS58">
        <v>-4.0355061774917503E-2</v>
      </c>
      <c r="AT58">
        <v>-0.99035976942981496</v>
      </c>
      <c r="AU58">
        <v>-0.41686281894394001</v>
      </c>
      <c r="AV58">
        <v>1.31068873377802</v>
      </c>
    </row>
    <row r="59" spans="1:48" x14ac:dyDescent="0.25">
      <c r="A59" t="s">
        <v>12087</v>
      </c>
      <c r="B59" s="6">
        <v>44664</v>
      </c>
      <c r="C59" t="s">
        <v>12088</v>
      </c>
      <c r="D59" t="s">
        <v>11929</v>
      </c>
      <c r="E59">
        <v>279684066.39999998</v>
      </c>
      <c r="F59">
        <v>268226341.5</v>
      </c>
      <c r="G59">
        <v>7.9013502087731599E-2</v>
      </c>
      <c r="H59">
        <v>7.5138889999999998</v>
      </c>
      <c r="I59">
        <v>6.4936220000000002</v>
      </c>
      <c r="J59">
        <v>3.9902799999999998</v>
      </c>
      <c r="K59">
        <v>3.9902799999999998</v>
      </c>
      <c r="L59">
        <v>128.99930000000001</v>
      </c>
      <c r="M59">
        <v>129</v>
      </c>
      <c r="N59">
        <v>6.4636880000000003</v>
      </c>
      <c r="O59">
        <v>0.20080000000000001</v>
      </c>
      <c r="P59">
        <v>-1.6969089636279899</v>
      </c>
      <c r="Q59">
        <v>-5.6594817348104396</v>
      </c>
      <c r="R59">
        <v>94.331249999999997</v>
      </c>
      <c r="S59">
        <v>95.131249999999994</v>
      </c>
      <c r="T59">
        <v>94.331249999999997</v>
      </c>
      <c r="U59">
        <v>95.131249999999994</v>
      </c>
      <c r="V59" t="s">
        <v>11987</v>
      </c>
      <c r="W59" t="s">
        <v>8983</v>
      </c>
      <c r="X59" t="s">
        <v>11988</v>
      </c>
      <c r="Y59" t="s">
        <v>11989</v>
      </c>
      <c r="Z59" t="s">
        <v>11838</v>
      </c>
      <c r="AA59" t="s">
        <v>256</v>
      </c>
      <c r="AB59" t="s">
        <v>11990</v>
      </c>
      <c r="AC59">
        <v>95.903333000000003</v>
      </c>
      <c r="AD59">
        <v>1.5720829999999999</v>
      </c>
      <c r="AE59" s="6">
        <v>43761</v>
      </c>
      <c r="AF59" s="6">
        <v>47414</v>
      </c>
      <c r="AG59" t="s">
        <v>1580</v>
      </c>
      <c r="AH59">
        <v>7.5138889999999998</v>
      </c>
      <c r="AI59">
        <v>6.4936217526742901</v>
      </c>
      <c r="AJ59">
        <v>49.249668999999997</v>
      </c>
      <c r="AK59">
        <v>3.99027977911281</v>
      </c>
      <c r="AL59">
        <v>129</v>
      </c>
      <c r="AM59">
        <v>127</v>
      </c>
      <c r="AN59">
        <v>3.234</v>
      </c>
      <c r="AO59" t="s">
        <v>11991</v>
      </c>
      <c r="AP59">
        <v>1</v>
      </c>
      <c r="AQ59">
        <v>2</v>
      </c>
      <c r="AR59">
        <v>66.481341995411697</v>
      </c>
      <c r="AS59">
        <v>-4.0355061774917503E-2</v>
      </c>
      <c r="AT59">
        <v>-0.99035976942981496</v>
      </c>
      <c r="AU59">
        <v>-0.41686281894394001</v>
      </c>
      <c r="AV59">
        <v>1.31068873377802</v>
      </c>
    </row>
    <row r="60" spans="1:48" x14ac:dyDescent="0.25">
      <c r="A60" t="s">
        <v>12089</v>
      </c>
      <c r="B60" s="6">
        <v>44664</v>
      </c>
      <c r="C60" t="s">
        <v>12090</v>
      </c>
      <c r="D60" t="s">
        <v>11929</v>
      </c>
      <c r="E60">
        <v>279684066.39999998</v>
      </c>
      <c r="F60">
        <v>281671453.80000001</v>
      </c>
      <c r="G60">
        <v>8.2974132506188902E-2</v>
      </c>
      <c r="H60">
        <v>3.9583330000000001</v>
      </c>
      <c r="I60">
        <v>3.6575449999999998</v>
      </c>
      <c r="J60">
        <v>3.557906</v>
      </c>
      <c r="K60">
        <v>3.557906</v>
      </c>
      <c r="L60">
        <v>95.265600000000006</v>
      </c>
      <c r="M60">
        <v>94</v>
      </c>
      <c r="N60">
        <v>3.638779</v>
      </c>
      <c r="O60">
        <v>7.3600000000006993E-2</v>
      </c>
      <c r="P60">
        <v>-0.62301209998140095</v>
      </c>
      <c r="Q60">
        <v>-3.8571018497272598</v>
      </c>
      <c r="R60">
        <v>100.55</v>
      </c>
      <c r="S60">
        <v>101.083</v>
      </c>
      <c r="T60">
        <v>100.55</v>
      </c>
      <c r="U60">
        <v>101.083</v>
      </c>
      <c r="V60" t="s">
        <v>11987</v>
      </c>
      <c r="W60" t="s">
        <v>8980</v>
      </c>
      <c r="X60" t="s">
        <v>11988</v>
      </c>
      <c r="Y60" t="s">
        <v>11989</v>
      </c>
      <c r="Z60" t="s">
        <v>11838</v>
      </c>
      <c r="AA60" t="s">
        <v>256</v>
      </c>
      <c r="AB60" t="s">
        <v>11990</v>
      </c>
      <c r="AC60">
        <v>100.710583</v>
      </c>
      <c r="AD60">
        <v>0.160583</v>
      </c>
      <c r="AE60" s="6">
        <v>43558</v>
      </c>
      <c r="AF60" s="6">
        <v>46115</v>
      </c>
      <c r="AG60" t="s">
        <v>1580</v>
      </c>
      <c r="AH60">
        <v>3.9583330000000001</v>
      </c>
      <c r="AI60">
        <v>3.6575450419293101</v>
      </c>
      <c r="AJ60">
        <v>15.812806999999999</v>
      </c>
      <c r="AK60">
        <v>3.5579058545284301</v>
      </c>
      <c r="AL60">
        <v>94</v>
      </c>
      <c r="AM60">
        <v>85</v>
      </c>
      <c r="AN60">
        <v>3.8540000000000001</v>
      </c>
      <c r="AO60" t="s">
        <v>11991</v>
      </c>
      <c r="AP60">
        <v>1</v>
      </c>
      <c r="AQ60">
        <v>2</v>
      </c>
      <c r="AR60">
        <v>66.481341995411697</v>
      </c>
      <c r="AS60">
        <v>-4.0355061774917503E-2</v>
      </c>
      <c r="AT60">
        <v>-0.99035976942981496</v>
      </c>
      <c r="AU60">
        <v>-0.41686281894394001</v>
      </c>
      <c r="AV60">
        <v>1.31068873377802</v>
      </c>
    </row>
    <row r="61" spans="1:48" x14ac:dyDescent="0.25">
      <c r="A61" t="s">
        <v>12091</v>
      </c>
      <c r="B61" s="6">
        <v>44664</v>
      </c>
      <c r="C61" t="s">
        <v>12092</v>
      </c>
      <c r="D61" t="s">
        <v>11929</v>
      </c>
      <c r="E61">
        <v>335620880</v>
      </c>
      <c r="F61">
        <v>338386805.5</v>
      </c>
      <c r="G61">
        <v>9.9681211059511998E-2</v>
      </c>
      <c r="H61">
        <v>5.9055559999999998</v>
      </c>
      <c r="I61">
        <v>5.1870130000000003</v>
      </c>
      <c r="J61">
        <v>4.0063089999999999</v>
      </c>
      <c r="K61">
        <v>4.0063089999999999</v>
      </c>
      <c r="L61">
        <v>133.3312</v>
      </c>
      <c r="M61">
        <v>134</v>
      </c>
      <c r="N61">
        <v>5.1650609999999997</v>
      </c>
      <c r="O61">
        <v>0.29539999999999</v>
      </c>
      <c r="P61">
        <v>-1.0956388533127699</v>
      </c>
      <c r="Q61">
        <v>-5.0183105808632202</v>
      </c>
      <c r="R61">
        <v>100.425</v>
      </c>
      <c r="S61">
        <v>101.142</v>
      </c>
      <c r="T61">
        <v>100.425</v>
      </c>
      <c r="U61">
        <v>101.142</v>
      </c>
      <c r="V61" t="s">
        <v>11987</v>
      </c>
      <c r="W61" t="s">
        <v>8982</v>
      </c>
      <c r="X61" t="s">
        <v>11988</v>
      </c>
      <c r="Y61" t="s">
        <v>11989</v>
      </c>
      <c r="Z61" t="s">
        <v>11838</v>
      </c>
      <c r="AA61" t="s">
        <v>256</v>
      </c>
      <c r="AB61" t="s">
        <v>11990</v>
      </c>
      <c r="AC61">
        <v>100.824122</v>
      </c>
      <c r="AD61">
        <v>0.39912199999999998</v>
      </c>
      <c r="AE61" s="6">
        <v>43173</v>
      </c>
      <c r="AF61" s="6">
        <v>46826</v>
      </c>
      <c r="AG61" t="s">
        <v>1580</v>
      </c>
      <c r="AH61">
        <v>5.9055559999999998</v>
      </c>
      <c r="AI61">
        <v>5.18701270631255</v>
      </c>
      <c r="AJ61">
        <v>31.445800999999999</v>
      </c>
      <c r="AK61">
        <v>4.0063093970138803</v>
      </c>
      <c r="AL61">
        <v>134</v>
      </c>
      <c r="AM61">
        <v>130</v>
      </c>
      <c r="AN61">
        <v>4.226</v>
      </c>
      <c r="AO61" t="s">
        <v>11991</v>
      </c>
      <c r="AP61">
        <v>1</v>
      </c>
      <c r="AQ61">
        <v>2</v>
      </c>
      <c r="AR61">
        <v>66.481341995411697</v>
      </c>
      <c r="AS61">
        <v>-4.0355061774917503E-2</v>
      </c>
      <c r="AT61">
        <v>-0.99035976942981496</v>
      </c>
      <c r="AU61">
        <v>-0.41686281894394001</v>
      </c>
      <c r="AV61">
        <v>1.31068873377802</v>
      </c>
    </row>
    <row r="62" spans="1:48" x14ac:dyDescent="0.25">
      <c r="A62" t="s">
        <v>18738</v>
      </c>
      <c r="B62" s="6">
        <v>44664</v>
      </c>
      <c r="C62" t="s">
        <v>18739</v>
      </c>
      <c r="D62" t="s">
        <v>11929</v>
      </c>
      <c r="E62">
        <v>279684066.39999998</v>
      </c>
      <c r="F62">
        <v>248599319.19999999</v>
      </c>
      <c r="G62">
        <v>7.3231818745899194E-2</v>
      </c>
      <c r="H62">
        <v>19.502777999999999</v>
      </c>
      <c r="I62">
        <v>14.415316000000001</v>
      </c>
      <c r="J62">
        <v>3.7329409999999998</v>
      </c>
      <c r="K62">
        <v>3.7329409999999998</v>
      </c>
      <c r="L62">
        <v>77.201199999999901</v>
      </c>
      <c r="M62">
        <v>76</v>
      </c>
      <c r="N62">
        <v>14.143636000000001</v>
      </c>
      <c r="O62">
        <v>-0.209700000000001</v>
      </c>
      <c r="P62">
        <v>-3.8477273667490399</v>
      </c>
      <c r="Q62">
        <v>-12.486197806362201</v>
      </c>
      <c r="R62">
        <v>87.456249999999997</v>
      </c>
      <c r="S62">
        <v>88.189250000000001</v>
      </c>
      <c r="T62">
        <v>87.456249999999997</v>
      </c>
      <c r="U62">
        <v>88.189250000000001</v>
      </c>
      <c r="V62" t="s">
        <v>11987</v>
      </c>
      <c r="W62" t="s">
        <v>18740</v>
      </c>
      <c r="X62" t="s">
        <v>11988</v>
      </c>
      <c r="Y62" t="s">
        <v>11989</v>
      </c>
      <c r="Z62" t="s">
        <v>11839</v>
      </c>
      <c r="AA62" t="s">
        <v>232</v>
      </c>
      <c r="AB62" t="s">
        <v>11990</v>
      </c>
      <c r="AC62">
        <v>88.885763999999995</v>
      </c>
      <c r="AD62">
        <v>1.429514</v>
      </c>
      <c r="AE62" s="6">
        <v>44488</v>
      </c>
      <c r="AF62" s="6">
        <v>15268</v>
      </c>
      <c r="AG62" t="s">
        <v>18741</v>
      </c>
      <c r="AH62">
        <v>19.502777999999999</v>
      </c>
      <c r="AI62">
        <v>14.4153158612949</v>
      </c>
      <c r="AJ62">
        <v>257.62236100000001</v>
      </c>
      <c r="AK62">
        <v>3.7329408775700998</v>
      </c>
      <c r="AL62">
        <v>76</v>
      </c>
      <c r="AM62">
        <v>120</v>
      </c>
      <c r="AN62">
        <v>2.875</v>
      </c>
      <c r="AO62" t="s">
        <v>11991</v>
      </c>
      <c r="AP62">
        <v>1</v>
      </c>
      <c r="AQ62">
        <v>2</v>
      </c>
      <c r="AR62">
        <v>66.481341995411697</v>
      </c>
      <c r="AS62">
        <v>-4.0355061774917503E-2</v>
      </c>
      <c r="AT62">
        <v>-0.99035976942981496</v>
      </c>
      <c r="AU62">
        <v>-0.41686281894394001</v>
      </c>
      <c r="AV62">
        <v>1.31068873377802</v>
      </c>
    </row>
    <row r="63" spans="1:48" x14ac:dyDescent="0.25">
      <c r="A63" t="s">
        <v>18742</v>
      </c>
      <c r="B63" s="6">
        <v>44664</v>
      </c>
      <c r="C63" t="s">
        <v>18743</v>
      </c>
      <c r="D63" t="s">
        <v>11929</v>
      </c>
      <c r="E63">
        <v>279684066.39999998</v>
      </c>
      <c r="F63">
        <v>258744662.90000001</v>
      </c>
      <c r="G63">
        <v>7.62204108929323E-2</v>
      </c>
      <c r="H63">
        <v>9.5027779999999993</v>
      </c>
      <c r="I63">
        <v>8.4654369999999997</v>
      </c>
      <c r="J63">
        <v>2.9546290000000002</v>
      </c>
      <c r="K63">
        <v>2.9546290000000002</v>
      </c>
      <c r="L63">
        <v>26.097200000000001</v>
      </c>
      <c r="M63">
        <v>26</v>
      </c>
      <c r="N63">
        <v>8.4382660000000005</v>
      </c>
      <c r="O63">
        <v>2.4000000000001701E-2</v>
      </c>
      <c r="P63">
        <v>-2.7882371108559898</v>
      </c>
      <c r="Q63">
        <v>-7.6119143113305903</v>
      </c>
      <c r="R63">
        <v>91.518749999999997</v>
      </c>
      <c r="S63">
        <v>92.140749999999997</v>
      </c>
      <c r="T63">
        <v>91.518749999999997</v>
      </c>
      <c r="U63">
        <v>92.140749999999997</v>
      </c>
      <c r="V63" t="s">
        <v>11987</v>
      </c>
      <c r="W63" t="s">
        <v>18744</v>
      </c>
      <c r="X63" t="s">
        <v>11988</v>
      </c>
      <c r="Y63" t="s">
        <v>11989</v>
      </c>
      <c r="Z63" t="s">
        <v>11839</v>
      </c>
      <c r="AA63" t="s">
        <v>232</v>
      </c>
      <c r="AB63" t="s">
        <v>11990</v>
      </c>
      <c r="AC63">
        <v>92.513193999999999</v>
      </c>
      <c r="AD63">
        <v>0.99444399999999999</v>
      </c>
      <c r="AE63" s="6">
        <v>44488</v>
      </c>
      <c r="AF63" s="6">
        <v>11615</v>
      </c>
      <c r="AG63" t="s">
        <v>18741</v>
      </c>
      <c r="AH63">
        <v>9.5027779999999993</v>
      </c>
      <c r="AI63">
        <v>8.4654372823974704</v>
      </c>
      <c r="AJ63">
        <v>81.091399999999993</v>
      </c>
      <c r="AK63">
        <v>2.9546291735640802</v>
      </c>
      <c r="AL63">
        <v>26</v>
      </c>
      <c r="AM63">
        <v>21</v>
      </c>
      <c r="AN63">
        <v>2</v>
      </c>
      <c r="AO63" t="s">
        <v>11991</v>
      </c>
      <c r="AP63">
        <v>1</v>
      </c>
      <c r="AQ63">
        <v>2</v>
      </c>
      <c r="AR63">
        <v>66.481341995411697</v>
      </c>
      <c r="AS63">
        <v>-4.0355061774917503E-2</v>
      </c>
      <c r="AT63">
        <v>-0.99035976942981496</v>
      </c>
      <c r="AU63">
        <v>-0.41686281894394001</v>
      </c>
      <c r="AV63">
        <v>1.31068873377802</v>
      </c>
    </row>
    <row r="64" spans="1:48" x14ac:dyDescent="0.25">
      <c r="A64" t="s">
        <v>18745</v>
      </c>
      <c r="B64" s="6">
        <v>44664</v>
      </c>
      <c r="C64" t="s">
        <v>18746</v>
      </c>
      <c r="D64" t="s">
        <v>11929</v>
      </c>
      <c r="E64">
        <v>559368132.79999995</v>
      </c>
      <c r="F64">
        <v>494046364</v>
      </c>
      <c r="G64">
        <v>0.14553504772123099</v>
      </c>
      <c r="H64">
        <v>39.502777999999999</v>
      </c>
      <c r="I64">
        <v>20.374386000000001</v>
      </c>
      <c r="J64">
        <v>3.8779059999999999</v>
      </c>
      <c r="K64">
        <v>3.8779059999999999</v>
      </c>
      <c r="L64">
        <v>107.99059999999901</v>
      </c>
      <c r="M64">
        <v>108</v>
      </c>
      <c r="N64">
        <v>20.549602</v>
      </c>
      <c r="O64">
        <v>-0.13579999999999701</v>
      </c>
      <c r="P64">
        <v>-5.0192310458184499</v>
      </c>
      <c r="Q64">
        <v>-15.5989116217714</v>
      </c>
      <c r="R64">
        <v>86.706249999999997</v>
      </c>
      <c r="S64">
        <v>87.359250000000003</v>
      </c>
      <c r="T64">
        <v>86.706249999999997</v>
      </c>
      <c r="U64">
        <v>87.359250000000003</v>
      </c>
      <c r="V64" t="s">
        <v>11987</v>
      </c>
      <c r="W64" t="s">
        <v>18747</v>
      </c>
      <c r="X64" t="s">
        <v>11988</v>
      </c>
      <c r="Y64" t="s">
        <v>11989</v>
      </c>
      <c r="Z64" t="s">
        <v>11839</v>
      </c>
      <c r="AA64" t="s">
        <v>232</v>
      </c>
      <c r="AB64" t="s">
        <v>11990</v>
      </c>
      <c r="AC64">
        <v>88.322221999999996</v>
      </c>
      <c r="AD64">
        <v>1.615972</v>
      </c>
      <c r="AE64" s="6">
        <v>44488</v>
      </c>
      <c r="AF64" s="6">
        <v>22573</v>
      </c>
      <c r="AG64" t="s">
        <v>18741</v>
      </c>
      <c r="AH64">
        <v>39.502777999999999</v>
      </c>
      <c r="AI64">
        <v>20.3743856542436</v>
      </c>
      <c r="AJ64">
        <v>618.99091899999996</v>
      </c>
      <c r="AK64">
        <v>3.8779060839485502</v>
      </c>
      <c r="AL64">
        <v>108</v>
      </c>
      <c r="AM64">
        <v>126</v>
      </c>
      <c r="AN64">
        <v>3.25</v>
      </c>
      <c r="AO64" t="s">
        <v>11991</v>
      </c>
      <c r="AP64">
        <v>1</v>
      </c>
      <c r="AQ64">
        <v>2</v>
      </c>
      <c r="AR64">
        <v>66.481341995411697</v>
      </c>
      <c r="AS64">
        <v>-4.0355061774917503E-2</v>
      </c>
      <c r="AT64">
        <v>-0.99035976942981496</v>
      </c>
      <c r="AU64">
        <v>-0.41686281894394001</v>
      </c>
      <c r="AV64">
        <v>1.31068873377802</v>
      </c>
    </row>
    <row r="65" spans="1:48" x14ac:dyDescent="0.25">
      <c r="A65" t="s">
        <v>12093</v>
      </c>
      <c r="B65" s="6">
        <v>44664</v>
      </c>
      <c r="C65" t="s">
        <v>12094</v>
      </c>
      <c r="D65" t="s">
        <v>12016</v>
      </c>
      <c r="E65">
        <v>167810440</v>
      </c>
      <c r="F65">
        <v>164439128.30000001</v>
      </c>
      <c r="G65">
        <v>4.8440102225401099E-2</v>
      </c>
      <c r="H65">
        <v>3.5416669999999999</v>
      </c>
      <c r="I65">
        <v>3.3443719999999999</v>
      </c>
      <c r="J65">
        <v>3.1383040000000002</v>
      </c>
      <c r="K65">
        <v>3.1383040000000002</v>
      </c>
      <c r="L65">
        <v>55.055399999999999</v>
      </c>
      <c r="M65">
        <v>53</v>
      </c>
      <c r="N65">
        <v>3.3240959999999999</v>
      </c>
      <c r="O65">
        <v>2.7200000000004901E-2</v>
      </c>
      <c r="P65">
        <v>-0.35023086485562699</v>
      </c>
      <c r="Q65">
        <v>-4.5323570789833996</v>
      </c>
      <c r="R65">
        <v>96.893749999999997</v>
      </c>
      <c r="S65">
        <v>97.522750000000002</v>
      </c>
      <c r="T65">
        <v>96.893749999999997</v>
      </c>
      <c r="U65">
        <v>97.522750000000002</v>
      </c>
      <c r="V65" t="s">
        <v>11987</v>
      </c>
      <c r="W65" t="s">
        <v>11662</v>
      </c>
      <c r="X65" t="s">
        <v>11988</v>
      </c>
      <c r="Y65" t="s">
        <v>11989</v>
      </c>
      <c r="Z65" t="s">
        <v>11839</v>
      </c>
      <c r="AA65" t="s">
        <v>11839</v>
      </c>
      <c r="AB65" t="s">
        <v>11990</v>
      </c>
      <c r="AC65">
        <v>97.991</v>
      </c>
      <c r="AD65">
        <v>1.0972500000000001</v>
      </c>
      <c r="AE65" s="6">
        <v>44138</v>
      </c>
      <c r="AF65" s="6">
        <v>45964</v>
      </c>
      <c r="AG65" t="s">
        <v>3273</v>
      </c>
      <c r="AH65">
        <v>3.5416669999999999</v>
      </c>
      <c r="AI65">
        <v>3.3443724012117899</v>
      </c>
      <c r="AJ65">
        <v>13.284599</v>
      </c>
      <c r="AK65">
        <v>3.13830414608366</v>
      </c>
      <c r="AL65">
        <v>53</v>
      </c>
      <c r="AM65">
        <v>42</v>
      </c>
      <c r="AN65">
        <v>2.3940000000000001</v>
      </c>
      <c r="AO65" t="s">
        <v>11991</v>
      </c>
      <c r="AP65">
        <v>1</v>
      </c>
      <c r="AQ65">
        <v>2</v>
      </c>
      <c r="AR65">
        <v>64.616927851014196</v>
      </c>
      <c r="AS65">
        <v>1.2297300411788101E-2</v>
      </c>
      <c r="AT65">
        <v>0.22233376471164901</v>
      </c>
      <c r="AU65">
        <v>7.9023050161850905E-2</v>
      </c>
      <c r="AV65">
        <v>0.57319835470458702</v>
      </c>
    </row>
    <row r="66" spans="1:48" x14ac:dyDescent="0.25">
      <c r="A66" t="s">
        <v>12095</v>
      </c>
      <c r="B66" s="6">
        <v>44664</v>
      </c>
      <c r="C66" t="s">
        <v>12096</v>
      </c>
      <c r="D66" t="s">
        <v>11929</v>
      </c>
      <c r="E66">
        <v>450000000</v>
      </c>
      <c r="F66">
        <v>355348125</v>
      </c>
      <c r="G66">
        <v>0.104677637753871</v>
      </c>
      <c r="H66">
        <v>8.7888889999999993</v>
      </c>
      <c r="I66">
        <v>7.1501010000000003</v>
      </c>
      <c r="J66">
        <v>6.7375980000000002</v>
      </c>
      <c r="K66">
        <v>6.7375980000000002</v>
      </c>
      <c r="L66">
        <v>404.15609999999998</v>
      </c>
      <c r="M66">
        <v>405</v>
      </c>
      <c r="N66">
        <v>7.1180399999999997</v>
      </c>
      <c r="O66">
        <v>-0.30459999999999898</v>
      </c>
      <c r="P66">
        <v>-0.68855783288553896</v>
      </c>
      <c r="Q66">
        <v>-14.7149696379683</v>
      </c>
      <c r="R66">
        <v>78.206249999999997</v>
      </c>
      <c r="S66">
        <v>79.435249999999996</v>
      </c>
      <c r="T66">
        <v>78.206249999999997</v>
      </c>
      <c r="U66">
        <v>79.435249999999996</v>
      </c>
      <c r="V66" t="s">
        <v>11987</v>
      </c>
      <c r="W66" t="s">
        <v>4378</v>
      </c>
      <c r="X66" t="s">
        <v>619</v>
      </c>
      <c r="Y66" t="s">
        <v>12097</v>
      </c>
      <c r="Z66" t="s">
        <v>11844</v>
      </c>
      <c r="AA66" t="s">
        <v>396</v>
      </c>
      <c r="AB66" t="s">
        <v>11815</v>
      </c>
      <c r="AC66">
        <v>78.966250000000002</v>
      </c>
      <c r="AD66">
        <v>0.76</v>
      </c>
      <c r="AE66" s="6">
        <v>44229</v>
      </c>
      <c r="AF66" s="6">
        <v>11356</v>
      </c>
      <c r="AG66" t="s">
        <v>620</v>
      </c>
      <c r="AH66">
        <v>8.7888889999999993</v>
      </c>
      <c r="AI66">
        <v>7.1501013097900099</v>
      </c>
      <c r="AJ66">
        <v>60.905414999999998</v>
      </c>
      <c r="AK66">
        <v>6.73759820888632</v>
      </c>
      <c r="AL66">
        <v>405</v>
      </c>
      <c r="AM66">
        <v>401</v>
      </c>
      <c r="AN66">
        <v>3.6</v>
      </c>
      <c r="AO66" t="s">
        <v>11991</v>
      </c>
      <c r="AP66">
        <v>1</v>
      </c>
      <c r="AQ66">
        <v>3</v>
      </c>
      <c r="AR66">
        <v>50.523046584852601</v>
      </c>
      <c r="AS66">
        <v>4.3938110033607796E-3</v>
      </c>
      <c r="AT66">
        <v>-0.23373505319651799</v>
      </c>
      <c r="AU66">
        <v>-5.4373411166714902E-2</v>
      </c>
      <c r="AV66">
        <v>2.77923379353666E-2</v>
      </c>
    </row>
    <row r="67" spans="1:48" x14ac:dyDescent="0.25">
      <c r="A67" t="s">
        <v>12098</v>
      </c>
      <c r="B67" s="6">
        <v>44664</v>
      </c>
      <c r="C67" t="s">
        <v>12099</v>
      </c>
      <c r="D67" t="s">
        <v>11929</v>
      </c>
      <c r="E67">
        <v>300000000</v>
      </c>
      <c r="F67">
        <v>251224167</v>
      </c>
      <c r="G67">
        <v>7.4005040404375902E-2</v>
      </c>
      <c r="H67">
        <v>7.4388889999999996</v>
      </c>
      <c r="I67">
        <v>6.2254329999999998</v>
      </c>
      <c r="J67">
        <v>6.5269269999999997</v>
      </c>
      <c r="K67">
        <v>6.5269269999999997</v>
      </c>
      <c r="L67">
        <v>382.63899999999899</v>
      </c>
      <c r="M67">
        <v>383</v>
      </c>
      <c r="N67">
        <v>6.1959580000000001</v>
      </c>
      <c r="O67">
        <v>5.2399999999996803E-2</v>
      </c>
      <c r="P67">
        <v>-0.41193769819516302</v>
      </c>
      <c r="Q67">
        <v>-12.625416031907999</v>
      </c>
      <c r="R67">
        <v>83.5</v>
      </c>
      <c r="S67">
        <v>85</v>
      </c>
      <c r="T67">
        <v>83.5</v>
      </c>
      <c r="U67">
        <v>85</v>
      </c>
      <c r="V67" t="s">
        <v>11987</v>
      </c>
      <c r="W67" t="s">
        <v>4377</v>
      </c>
      <c r="X67" t="s">
        <v>619</v>
      </c>
      <c r="Y67" t="s">
        <v>12097</v>
      </c>
      <c r="Z67" t="s">
        <v>11844</v>
      </c>
      <c r="AA67" t="s">
        <v>396</v>
      </c>
      <c r="AB67" t="s">
        <v>11815</v>
      </c>
      <c r="AC67">
        <v>83.741388999999998</v>
      </c>
      <c r="AD67">
        <v>0.24138899999999999</v>
      </c>
      <c r="AE67" s="6">
        <v>43734</v>
      </c>
      <c r="AF67" s="6">
        <v>47387</v>
      </c>
      <c r="AG67" t="s">
        <v>620</v>
      </c>
      <c r="AH67">
        <v>7.4388889999999996</v>
      </c>
      <c r="AI67">
        <v>6.2254328151626597</v>
      </c>
      <c r="AJ67">
        <v>45.680394999999997</v>
      </c>
      <c r="AK67">
        <v>6.5269267183847299</v>
      </c>
      <c r="AL67">
        <v>383</v>
      </c>
      <c r="AM67">
        <v>381</v>
      </c>
      <c r="AN67">
        <v>3.95</v>
      </c>
      <c r="AO67" t="s">
        <v>11991</v>
      </c>
      <c r="AP67">
        <v>1</v>
      </c>
      <c r="AQ67">
        <v>3</v>
      </c>
      <c r="AR67">
        <v>50.523046584852601</v>
      </c>
      <c r="AS67">
        <v>4.3938110033607796E-3</v>
      </c>
      <c r="AT67">
        <v>-0.23373505319651799</v>
      </c>
      <c r="AU67">
        <v>-5.4373411166714902E-2</v>
      </c>
      <c r="AV67">
        <v>2.77923379353666E-2</v>
      </c>
    </row>
    <row r="68" spans="1:48" x14ac:dyDescent="0.25">
      <c r="A68" t="s">
        <v>12100</v>
      </c>
      <c r="B68" s="6">
        <v>44664</v>
      </c>
      <c r="C68" t="s">
        <v>12101</v>
      </c>
      <c r="D68" t="s">
        <v>11929</v>
      </c>
      <c r="E68">
        <v>300000000</v>
      </c>
      <c r="F68">
        <v>297804582</v>
      </c>
      <c r="G68">
        <v>8.7726592495849604E-2</v>
      </c>
      <c r="H68">
        <v>2.9388890000000001</v>
      </c>
      <c r="I68">
        <v>2.6094309999999998</v>
      </c>
      <c r="J68">
        <v>7.0998640000000002</v>
      </c>
      <c r="K68">
        <v>7.0998640000000002</v>
      </c>
      <c r="L68">
        <v>454.84309999999999</v>
      </c>
      <c r="M68">
        <v>457</v>
      </c>
      <c r="N68">
        <v>2.5980650000000001</v>
      </c>
      <c r="O68">
        <v>8.0100000000005098E-2</v>
      </c>
      <c r="P68">
        <v>2.82698071530029E-2</v>
      </c>
      <c r="Q68">
        <v>-9.2495700435066901</v>
      </c>
      <c r="R68">
        <v>98.831249999999997</v>
      </c>
      <c r="S68">
        <v>100.12425</v>
      </c>
      <c r="T68">
        <v>98.831249999999997</v>
      </c>
      <c r="U68">
        <v>100.12425</v>
      </c>
      <c r="V68" t="s">
        <v>11987</v>
      </c>
      <c r="W68" t="s">
        <v>4376</v>
      </c>
      <c r="X68" t="s">
        <v>619</v>
      </c>
      <c r="Y68" t="s">
        <v>12097</v>
      </c>
      <c r="Z68" t="s">
        <v>11844</v>
      </c>
      <c r="AA68" t="s">
        <v>396</v>
      </c>
      <c r="AB68" t="s">
        <v>11815</v>
      </c>
      <c r="AC68">
        <v>99.268193999999994</v>
      </c>
      <c r="AD68">
        <v>0.436944</v>
      </c>
      <c r="AE68" s="6">
        <v>42089</v>
      </c>
      <c r="AF68" s="6">
        <v>45742</v>
      </c>
      <c r="AG68" t="s">
        <v>620</v>
      </c>
      <c r="AH68">
        <v>2.9388890000000001</v>
      </c>
      <c r="AI68">
        <v>2.6094312570465599</v>
      </c>
      <c r="AJ68">
        <v>8.4585709999999992</v>
      </c>
      <c r="AK68">
        <v>7.0998639183384604</v>
      </c>
      <c r="AL68">
        <v>457</v>
      </c>
      <c r="AM68">
        <v>442</v>
      </c>
      <c r="AN68">
        <v>7.15</v>
      </c>
      <c r="AO68" t="s">
        <v>11991</v>
      </c>
      <c r="AP68">
        <v>1</v>
      </c>
      <c r="AQ68">
        <v>3</v>
      </c>
      <c r="AR68">
        <v>50.523046584852601</v>
      </c>
      <c r="AS68">
        <v>4.3938110033607796E-3</v>
      </c>
      <c r="AT68">
        <v>-0.23373505319651799</v>
      </c>
      <c r="AU68">
        <v>-5.4373411166714902E-2</v>
      </c>
      <c r="AV68">
        <v>2.77923379353666E-2</v>
      </c>
    </row>
    <row r="69" spans="1:48" x14ac:dyDescent="0.25">
      <c r="A69" t="s">
        <v>22497</v>
      </c>
      <c r="B69" s="6">
        <v>44664</v>
      </c>
      <c r="C69" t="s">
        <v>22498</v>
      </c>
      <c r="D69" t="s">
        <v>11929</v>
      </c>
      <c r="E69">
        <v>700000000</v>
      </c>
      <c r="F69">
        <v>721481250</v>
      </c>
      <c r="G69">
        <v>0.212532296135545</v>
      </c>
      <c r="H69">
        <v>6.0583330000000002</v>
      </c>
      <c r="I69">
        <v>4.593591</v>
      </c>
      <c r="J69">
        <v>8.0362609999999997</v>
      </c>
      <c r="K69">
        <v>8.0362609999999997</v>
      </c>
      <c r="L69">
        <v>535.92150000000004</v>
      </c>
      <c r="M69">
        <v>538</v>
      </c>
      <c r="N69">
        <v>4.5732949999999999</v>
      </c>
      <c r="O69">
        <v>0.33259999999999401</v>
      </c>
      <c r="P69">
        <v>-1.2495244476999501</v>
      </c>
      <c r="Q69">
        <v>2.25285628462494</v>
      </c>
      <c r="R69">
        <v>100.25</v>
      </c>
      <c r="S69">
        <v>101</v>
      </c>
      <c r="T69">
        <v>100.25</v>
      </c>
      <c r="U69">
        <v>101</v>
      </c>
      <c r="V69" t="s">
        <v>11987</v>
      </c>
      <c r="W69" t="s">
        <v>3986</v>
      </c>
      <c r="X69" t="s">
        <v>572</v>
      </c>
      <c r="Y69" t="s">
        <v>12201</v>
      </c>
      <c r="Z69" t="s">
        <v>11877</v>
      </c>
      <c r="AA69" t="s">
        <v>367</v>
      </c>
      <c r="AB69" t="s">
        <v>11815</v>
      </c>
      <c r="AC69">
        <v>103.06874999999999</v>
      </c>
      <c r="AD69">
        <v>2.8187500000000001</v>
      </c>
      <c r="AE69" s="6">
        <v>43229</v>
      </c>
      <c r="AF69" s="6">
        <v>46882</v>
      </c>
      <c r="AG69" t="s">
        <v>573</v>
      </c>
      <c r="AH69">
        <v>6.0583330000000002</v>
      </c>
      <c r="AI69">
        <v>4.5935914899088397</v>
      </c>
      <c r="AJ69">
        <v>26.890342</v>
      </c>
      <c r="AK69">
        <v>8.0362608158417199</v>
      </c>
      <c r="AL69">
        <v>538</v>
      </c>
      <c r="AM69">
        <v>534</v>
      </c>
      <c r="AN69">
        <v>8.25</v>
      </c>
      <c r="AO69" t="s">
        <v>11991</v>
      </c>
      <c r="AP69">
        <v>1</v>
      </c>
      <c r="AQ69">
        <v>4</v>
      </c>
      <c r="AR69">
        <v>20.633519547224399</v>
      </c>
      <c r="AS69">
        <v>-2.2230591386005399E-2</v>
      </c>
      <c r="AT69">
        <v>0.17572628649753499</v>
      </c>
      <c r="AU69">
        <v>2.80105451466106E-2</v>
      </c>
      <c r="AV69">
        <v>3.5621038797476099</v>
      </c>
    </row>
    <row r="70" spans="1:48" x14ac:dyDescent="0.25">
      <c r="A70" t="s">
        <v>22499</v>
      </c>
      <c r="B70" s="6">
        <v>44664</v>
      </c>
      <c r="C70" t="s">
        <v>22500</v>
      </c>
      <c r="D70" t="s">
        <v>11929</v>
      </c>
      <c r="E70">
        <v>700000000</v>
      </c>
      <c r="F70">
        <v>708963892</v>
      </c>
      <c r="G70">
        <v>0.208844961451115</v>
      </c>
      <c r="H70">
        <v>7.605556</v>
      </c>
      <c r="I70">
        <v>5.4464119999999996</v>
      </c>
      <c r="J70">
        <v>8.1993109999999998</v>
      </c>
      <c r="K70">
        <v>8.1993109999999998</v>
      </c>
      <c r="L70">
        <v>549.93299999999999</v>
      </c>
      <c r="M70">
        <v>552</v>
      </c>
      <c r="N70">
        <v>5.4205399999999999</v>
      </c>
      <c r="O70">
        <v>0.21160000000000001</v>
      </c>
      <c r="P70">
        <v>-1.8784142952423799</v>
      </c>
      <c r="Q70">
        <v>1.96171704673282</v>
      </c>
      <c r="R70">
        <v>98.125</v>
      </c>
      <c r="S70">
        <v>98.875</v>
      </c>
      <c r="T70">
        <v>98.125</v>
      </c>
      <c r="U70">
        <v>98.875</v>
      </c>
      <c r="V70" t="s">
        <v>11987</v>
      </c>
      <c r="W70" t="s">
        <v>4009</v>
      </c>
      <c r="X70" t="s">
        <v>572</v>
      </c>
      <c r="Y70" t="s">
        <v>12201</v>
      </c>
      <c r="Z70" t="s">
        <v>11877</v>
      </c>
      <c r="AA70" t="s">
        <v>367</v>
      </c>
      <c r="AB70" t="s">
        <v>11815</v>
      </c>
      <c r="AC70">
        <v>101.280556</v>
      </c>
      <c r="AD70">
        <v>3.1555559999999998</v>
      </c>
      <c r="AE70" s="6">
        <v>43795</v>
      </c>
      <c r="AF70" s="6">
        <v>47448</v>
      </c>
      <c r="AG70" t="s">
        <v>573</v>
      </c>
      <c r="AH70">
        <v>7.605556</v>
      </c>
      <c r="AI70">
        <v>5.4464121667419896</v>
      </c>
      <c r="AJ70">
        <v>38.615749999999998</v>
      </c>
      <c r="AK70">
        <v>8.1993111079409697</v>
      </c>
      <c r="AL70">
        <v>552</v>
      </c>
      <c r="AM70">
        <v>549</v>
      </c>
      <c r="AN70">
        <v>8</v>
      </c>
      <c r="AO70" t="s">
        <v>11991</v>
      </c>
      <c r="AP70">
        <v>1</v>
      </c>
      <c r="AQ70">
        <v>4</v>
      </c>
      <c r="AR70">
        <v>20.633519547224399</v>
      </c>
      <c r="AS70">
        <v>-2.2230591386005399E-2</v>
      </c>
      <c r="AT70">
        <v>0.17572628649753499</v>
      </c>
      <c r="AU70">
        <v>2.80105451466106E-2</v>
      </c>
      <c r="AV70">
        <v>3.5621038797476099</v>
      </c>
    </row>
    <row r="71" spans="1:48" x14ac:dyDescent="0.25">
      <c r="A71" t="s">
        <v>22501</v>
      </c>
      <c r="B71" s="6">
        <v>44664</v>
      </c>
      <c r="C71" t="s">
        <v>22502</v>
      </c>
      <c r="D71" t="s">
        <v>11929</v>
      </c>
      <c r="E71">
        <v>600000000</v>
      </c>
      <c r="F71">
        <v>680950002</v>
      </c>
      <c r="G71">
        <v>0.20059269382061401</v>
      </c>
      <c r="H71">
        <v>3.5666669999999998</v>
      </c>
      <c r="I71">
        <v>2.9437180000000001</v>
      </c>
      <c r="J71">
        <v>6.2843059999999999</v>
      </c>
      <c r="K71">
        <v>6.2843059999999999</v>
      </c>
      <c r="L71">
        <v>369.55059999999997</v>
      </c>
      <c r="M71">
        <v>371</v>
      </c>
      <c r="N71">
        <v>2.9263690000000002</v>
      </c>
      <c r="O71">
        <v>0.20359999999999201</v>
      </c>
      <c r="P71">
        <v>0.548802139413062</v>
      </c>
      <c r="Q71">
        <v>4.7662380652776504</v>
      </c>
      <c r="R71">
        <v>109.375</v>
      </c>
      <c r="S71">
        <v>110.125</v>
      </c>
      <c r="T71">
        <v>109.375</v>
      </c>
      <c r="U71">
        <v>110.125</v>
      </c>
      <c r="V71" t="s">
        <v>11987</v>
      </c>
      <c r="W71" t="s">
        <v>4269</v>
      </c>
      <c r="X71" t="s">
        <v>572</v>
      </c>
      <c r="Y71" t="s">
        <v>12201</v>
      </c>
      <c r="Z71" t="s">
        <v>11877</v>
      </c>
      <c r="AA71" t="s">
        <v>367</v>
      </c>
      <c r="AB71" t="s">
        <v>11815</v>
      </c>
      <c r="AC71">
        <v>113.49166700000001</v>
      </c>
      <c r="AD71">
        <v>4.1166669999999996</v>
      </c>
      <c r="AE71" s="6">
        <v>42320</v>
      </c>
      <c r="AF71" s="6">
        <v>45973</v>
      </c>
      <c r="AG71" t="s">
        <v>573</v>
      </c>
      <c r="AH71">
        <v>3.5666669999999998</v>
      </c>
      <c r="AI71">
        <v>2.9437183877046502</v>
      </c>
      <c r="AJ71">
        <v>11.211439</v>
      </c>
      <c r="AK71">
        <v>6.2843055282624602</v>
      </c>
      <c r="AL71">
        <v>371</v>
      </c>
      <c r="AM71">
        <v>359</v>
      </c>
      <c r="AN71">
        <v>9.5</v>
      </c>
      <c r="AO71" t="s">
        <v>11991</v>
      </c>
      <c r="AP71">
        <v>1</v>
      </c>
      <c r="AQ71">
        <v>4</v>
      </c>
      <c r="AR71">
        <v>20.633519547224399</v>
      </c>
      <c r="AS71">
        <v>-2.2230591386005399E-2</v>
      </c>
      <c r="AT71">
        <v>0.17572628649753499</v>
      </c>
      <c r="AU71">
        <v>2.80105451466106E-2</v>
      </c>
      <c r="AV71">
        <v>3.5621038797476099</v>
      </c>
    </row>
    <row r="72" spans="1:48" x14ac:dyDescent="0.25">
      <c r="A72" t="s">
        <v>22503</v>
      </c>
      <c r="B72" s="6">
        <v>44664</v>
      </c>
      <c r="C72" t="s">
        <v>22504</v>
      </c>
      <c r="D72" t="s">
        <v>11929</v>
      </c>
      <c r="E72">
        <v>500000000</v>
      </c>
      <c r="F72">
        <v>487777780</v>
      </c>
      <c r="G72">
        <v>0.14368846257237899</v>
      </c>
      <c r="H72">
        <v>27.605556</v>
      </c>
      <c r="I72">
        <v>9.2891069999999996</v>
      </c>
      <c r="J72">
        <v>9.6461629999999996</v>
      </c>
      <c r="K72">
        <v>9.6461629999999996</v>
      </c>
      <c r="L72">
        <v>680.57809999999995</v>
      </c>
      <c r="M72">
        <v>683</v>
      </c>
      <c r="N72">
        <v>9.2333800000000004</v>
      </c>
      <c r="O72">
        <v>0.39379999999999898</v>
      </c>
      <c r="P72">
        <v>-2.68233224623174</v>
      </c>
      <c r="Q72">
        <v>1.04729819443329</v>
      </c>
      <c r="R72">
        <v>93.956249999999997</v>
      </c>
      <c r="S72">
        <v>94.980249999999998</v>
      </c>
      <c r="T72">
        <v>93.956249999999997</v>
      </c>
      <c r="U72">
        <v>94.980249999999998</v>
      </c>
      <c r="V72" t="s">
        <v>11987</v>
      </c>
      <c r="W72" t="s">
        <v>3857</v>
      </c>
      <c r="X72" t="s">
        <v>572</v>
      </c>
      <c r="Y72" t="s">
        <v>12201</v>
      </c>
      <c r="Z72" t="s">
        <v>11877</v>
      </c>
      <c r="AA72" t="s">
        <v>367</v>
      </c>
      <c r="AB72" t="s">
        <v>11815</v>
      </c>
      <c r="AC72">
        <v>97.555555999999996</v>
      </c>
      <c r="AD72">
        <v>3.5993059999999999</v>
      </c>
      <c r="AE72" s="6">
        <v>43795</v>
      </c>
      <c r="AF72" s="6">
        <v>18228</v>
      </c>
      <c r="AG72" t="s">
        <v>573</v>
      </c>
      <c r="AH72">
        <v>27.605556</v>
      </c>
      <c r="AI72">
        <v>9.28910666021239</v>
      </c>
      <c r="AJ72">
        <v>154.26423700000001</v>
      </c>
      <c r="AK72">
        <v>9.6461625151415493</v>
      </c>
      <c r="AL72">
        <v>683</v>
      </c>
      <c r="AM72">
        <v>703</v>
      </c>
      <c r="AN72">
        <v>9.125</v>
      </c>
      <c r="AO72" t="s">
        <v>11991</v>
      </c>
      <c r="AP72">
        <v>1</v>
      </c>
      <c r="AQ72">
        <v>4</v>
      </c>
      <c r="AR72">
        <v>20.633519547224399</v>
      </c>
      <c r="AS72">
        <v>-2.2230591386005399E-2</v>
      </c>
      <c r="AT72">
        <v>0.17572628649753499</v>
      </c>
      <c r="AU72">
        <v>2.80105451466106E-2</v>
      </c>
      <c r="AV72">
        <v>3.5621038797476099</v>
      </c>
    </row>
    <row r="73" spans="1:48" x14ac:dyDescent="0.25">
      <c r="A73" t="s">
        <v>22505</v>
      </c>
      <c r="B73" s="6">
        <v>44664</v>
      </c>
      <c r="C73" t="s">
        <v>22506</v>
      </c>
      <c r="D73" t="s">
        <v>11929</v>
      </c>
      <c r="E73">
        <v>700000000</v>
      </c>
      <c r="F73">
        <v>691796875</v>
      </c>
      <c r="G73">
        <v>0.20378794085521201</v>
      </c>
      <c r="H73">
        <v>26.055555999999999</v>
      </c>
      <c r="I73">
        <v>9.126258</v>
      </c>
      <c r="J73">
        <v>9.7585719999999991</v>
      </c>
      <c r="K73">
        <v>9.7585719999999991</v>
      </c>
      <c r="L73">
        <v>689.07549999999901</v>
      </c>
      <c r="M73">
        <v>693</v>
      </c>
      <c r="N73">
        <v>9.0500480000000003</v>
      </c>
      <c r="O73">
        <v>0.35970000000000701</v>
      </c>
      <c r="P73">
        <v>-1.8720586256895799</v>
      </c>
      <c r="Q73">
        <v>0.76683972144873103</v>
      </c>
      <c r="R73">
        <v>95.625</v>
      </c>
      <c r="S73">
        <v>96.375</v>
      </c>
      <c r="T73">
        <v>95.625</v>
      </c>
      <c r="U73">
        <v>96.375</v>
      </c>
      <c r="V73" t="s">
        <v>11987</v>
      </c>
      <c r="W73" t="s">
        <v>3855</v>
      </c>
      <c r="X73" t="s">
        <v>572</v>
      </c>
      <c r="Y73" t="s">
        <v>12201</v>
      </c>
      <c r="Z73" t="s">
        <v>11877</v>
      </c>
      <c r="AA73" t="s">
        <v>367</v>
      </c>
      <c r="AB73" t="s">
        <v>11815</v>
      </c>
      <c r="AC73">
        <v>98.828125</v>
      </c>
      <c r="AD73">
        <v>3.203125</v>
      </c>
      <c r="AE73" s="6">
        <v>43229</v>
      </c>
      <c r="AF73" s="6">
        <v>17661</v>
      </c>
      <c r="AG73" t="s">
        <v>573</v>
      </c>
      <c r="AH73">
        <v>26.055555999999999</v>
      </c>
      <c r="AI73">
        <v>9.1262584271748501</v>
      </c>
      <c r="AJ73">
        <v>146.38930099999999</v>
      </c>
      <c r="AK73">
        <v>9.7585723012985195</v>
      </c>
      <c r="AL73">
        <v>693</v>
      </c>
      <c r="AM73">
        <v>714</v>
      </c>
      <c r="AN73">
        <v>9.375</v>
      </c>
      <c r="AO73" t="s">
        <v>11991</v>
      </c>
      <c r="AP73">
        <v>1</v>
      </c>
      <c r="AQ73">
        <v>4</v>
      </c>
      <c r="AR73">
        <v>20.633519547224399</v>
      </c>
      <c r="AS73">
        <v>-2.2230591386005399E-2</v>
      </c>
      <c r="AT73">
        <v>0.17572628649753499</v>
      </c>
      <c r="AU73">
        <v>2.80105451466106E-2</v>
      </c>
      <c r="AV73">
        <v>3.5621038797476099</v>
      </c>
    </row>
    <row r="74" spans="1:48" x14ac:dyDescent="0.25">
      <c r="A74" t="s">
        <v>12102</v>
      </c>
      <c r="B74" s="6">
        <v>44664</v>
      </c>
      <c r="C74" t="s">
        <v>12103</v>
      </c>
      <c r="D74" t="s">
        <v>11929</v>
      </c>
      <c r="E74">
        <v>876041968</v>
      </c>
      <c r="F74">
        <v>299825363.5</v>
      </c>
      <c r="G74">
        <v>8.8321869701438599E-2</v>
      </c>
      <c r="H74">
        <v>4.9749999999999996</v>
      </c>
      <c r="I74">
        <v>3.8127610000000001</v>
      </c>
      <c r="J74">
        <v>25.753077999999999</v>
      </c>
      <c r="K74">
        <v>25.753077999999999</v>
      </c>
      <c r="L74">
        <v>2310.5128</v>
      </c>
      <c r="M74">
        <v>2311</v>
      </c>
      <c r="N74">
        <v>3.7937620000000001</v>
      </c>
      <c r="O74">
        <v>1.6667999999999901</v>
      </c>
      <c r="P74">
        <v>-0.46853387598079199</v>
      </c>
      <c r="Q74">
        <v>-5.4892279644583102</v>
      </c>
      <c r="R74">
        <v>33.950000000000003</v>
      </c>
      <c r="S74">
        <v>34.450000000000003</v>
      </c>
      <c r="T74">
        <v>33.950000000000003</v>
      </c>
      <c r="U74">
        <v>34.450000000000003</v>
      </c>
      <c r="V74" t="s">
        <v>11987</v>
      </c>
      <c r="W74" t="s">
        <v>4356</v>
      </c>
      <c r="X74" t="s">
        <v>616</v>
      </c>
      <c r="Y74" t="s">
        <v>12104</v>
      </c>
      <c r="Z74" t="s">
        <v>11854</v>
      </c>
      <c r="AA74" t="s">
        <v>406</v>
      </c>
      <c r="AB74" t="s">
        <v>12045</v>
      </c>
      <c r="AC74">
        <v>34.225000000000001</v>
      </c>
      <c r="AD74">
        <v>0.27500000000000002</v>
      </c>
      <c r="AE74" s="6">
        <v>44078</v>
      </c>
      <c r="AF74" s="6">
        <v>47308</v>
      </c>
      <c r="AG74" t="s">
        <v>617</v>
      </c>
      <c r="AH74">
        <v>4.9749999999999996</v>
      </c>
      <c r="AI74">
        <v>3.8127610976815798</v>
      </c>
      <c r="AJ74">
        <v>18.141175</v>
      </c>
      <c r="AK74">
        <v>25.753078391294899</v>
      </c>
      <c r="AL74">
        <v>2311</v>
      </c>
      <c r="AM74">
        <v>2304</v>
      </c>
      <c r="AN74">
        <v>1</v>
      </c>
      <c r="AO74" t="s">
        <v>11991</v>
      </c>
      <c r="AP74">
        <v>1</v>
      </c>
      <c r="AQ74">
        <v>2</v>
      </c>
      <c r="AR74">
        <v>63.655049221139201</v>
      </c>
      <c r="AS74">
        <v>1.77844731088754E-2</v>
      </c>
      <c r="AT74">
        <v>0.75393089162955795</v>
      </c>
      <c r="AU74">
        <v>0.20031070520633401</v>
      </c>
      <c r="AV74">
        <v>3.5574852255385898</v>
      </c>
    </row>
    <row r="75" spans="1:48" x14ac:dyDescent="0.25">
      <c r="A75" t="s">
        <v>12105</v>
      </c>
      <c r="B75" s="6">
        <v>44664</v>
      </c>
      <c r="C75" t="s">
        <v>12106</v>
      </c>
      <c r="D75" t="s">
        <v>11929</v>
      </c>
      <c r="E75">
        <v>3791729169.5999999</v>
      </c>
      <c r="F75">
        <v>1444648813.5999999</v>
      </c>
      <c r="G75">
        <v>0.42556134267888401</v>
      </c>
      <c r="H75">
        <v>10.475</v>
      </c>
      <c r="I75">
        <v>5.7906779999999998</v>
      </c>
      <c r="J75">
        <v>18.579913000000001</v>
      </c>
      <c r="K75">
        <v>18.579913000000001</v>
      </c>
      <c r="L75">
        <v>1587.4469999999999</v>
      </c>
      <c r="M75">
        <v>1588</v>
      </c>
      <c r="N75">
        <v>5.7655089999999998</v>
      </c>
      <c r="O75">
        <v>1.5247999999999899</v>
      </c>
      <c r="P75">
        <v>-0.319766953159483</v>
      </c>
      <c r="Q75">
        <v>-1.27698382559549E-2</v>
      </c>
      <c r="R75">
        <v>37.549999999999997</v>
      </c>
      <c r="S75">
        <v>38.049999999999997</v>
      </c>
      <c r="T75">
        <v>37.549999999999997</v>
      </c>
      <c r="U75">
        <v>38.049999999999997</v>
      </c>
      <c r="V75" t="s">
        <v>11987</v>
      </c>
      <c r="W75" t="s">
        <v>4369</v>
      </c>
      <c r="X75" t="s">
        <v>616</v>
      </c>
      <c r="Y75" t="s">
        <v>12104</v>
      </c>
      <c r="Z75" t="s">
        <v>11854</v>
      </c>
      <c r="AA75" t="s">
        <v>406</v>
      </c>
      <c r="AB75" t="s">
        <v>12045</v>
      </c>
      <c r="AC75">
        <v>38.1</v>
      </c>
      <c r="AD75">
        <v>0.55000000000000004</v>
      </c>
      <c r="AE75" s="6">
        <v>44078</v>
      </c>
      <c r="AF75" s="6">
        <v>13889</v>
      </c>
      <c r="AG75" t="s">
        <v>617</v>
      </c>
      <c r="AH75">
        <v>10.475</v>
      </c>
      <c r="AI75">
        <v>5.7906775942937303</v>
      </c>
      <c r="AJ75">
        <v>47.994864</v>
      </c>
      <c r="AK75">
        <v>18.579913251481798</v>
      </c>
      <c r="AL75">
        <v>1588</v>
      </c>
      <c r="AM75">
        <v>1587</v>
      </c>
      <c r="AN75">
        <v>2</v>
      </c>
      <c r="AO75" t="s">
        <v>11991</v>
      </c>
      <c r="AP75">
        <v>1</v>
      </c>
      <c r="AQ75">
        <v>2</v>
      </c>
      <c r="AR75">
        <v>63.655049221139201</v>
      </c>
      <c r="AS75">
        <v>1.77844731088754E-2</v>
      </c>
      <c r="AT75">
        <v>0.75393089162955795</v>
      </c>
      <c r="AU75">
        <v>0.20031070520633401</v>
      </c>
      <c r="AV75">
        <v>3.5574852255385898</v>
      </c>
    </row>
    <row r="76" spans="1:48" x14ac:dyDescent="0.25">
      <c r="A76" t="s">
        <v>12107</v>
      </c>
      <c r="B76" s="6">
        <v>44664</v>
      </c>
      <c r="C76" t="s">
        <v>12108</v>
      </c>
      <c r="D76" t="s">
        <v>11929</v>
      </c>
      <c r="E76">
        <v>5349486553.6000004</v>
      </c>
      <c r="F76">
        <v>1788734566.4000001</v>
      </c>
      <c r="G76">
        <v>0.52692133657736695</v>
      </c>
      <c r="H76">
        <v>5.3449999999999998</v>
      </c>
      <c r="I76">
        <v>4.0263210000000003</v>
      </c>
      <c r="J76">
        <v>24.431439999999998</v>
      </c>
      <c r="K76">
        <v>24.431439999999998</v>
      </c>
      <c r="L76">
        <v>2177.32979999999</v>
      </c>
      <c r="M76">
        <v>2178</v>
      </c>
      <c r="N76">
        <v>4.0066959999999998</v>
      </c>
      <c r="O76">
        <v>1.84439999999999</v>
      </c>
      <c r="P76">
        <v>-0.53707926228454494</v>
      </c>
      <c r="Q76">
        <v>-5.0777337195714702</v>
      </c>
      <c r="R76">
        <v>33.299999999999997</v>
      </c>
      <c r="S76">
        <v>33.799999999999997</v>
      </c>
      <c r="T76">
        <v>33.299999999999997</v>
      </c>
      <c r="U76">
        <v>33.799999999999997</v>
      </c>
      <c r="V76" t="s">
        <v>11987</v>
      </c>
      <c r="W76" t="s">
        <v>4358</v>
      </c>
      <c r="X76" t="s">
        <v>616</v>
      </c>
      <c r="Y76" t="s">
        <v>12104</v>
      </c>
      <c r="Z76" t="s">
        <v>11854</v>
      </c>
      <c r="AA76" t="s">
        <v>406</v>
      </c>
      <c r="AB76" t="s">
        <v>12045</v>
      </c>
      <c r="AC76">
        <v>33.4375</v>
      </c>
      <c r="AD76">
        <v>0.13750000000000001</v>
      </c>
      <c r="AE76" s="6">
        <v>44078</v>
      </c>
      <c r="AF76" s="6">
        <v>11148</v>
      </c>
      <c r="AG76" t="s">
        <v>617</v>
      </c>
      <c r="AH76">
        <v>5.3449999999999998</v>
      </c>
      <c r="AI76">
        <v>4.0263213862870701</v>
      </c>
      <c r="AJ76">
        <v>20.589248000000001</v>
      </c>
      <c r="AK76">
        <v>24.431440075384</v>
      </c>
      <c r="AL76">
        <v>2178</v>
      </c>
      <c r="AM76">
        <v>2172</v>
      </c>
      <c r="AN76">
        <v>0.5</v>
      </c>
      <c r="AO76" t="s">
        <v>11991</v>
      </c>
      <c r="AP76">
        <v>1</v>
      </c>
      <c r="AQ76">
        <v>2</v>
      </c>
      <c r="AR76">
        <v>63.655049221139201</v>
      </c>
      <c r="AS76">
        <v>1.77844731088754E-2</v>
      </c>
      <c r="AT76">
        <v>0.75393089162955795</v>
      </c>
      <c r="AU76">
        <v>0.20031070520633401</v>
      </c>
      <c r="AV76">
        <v>3.5574852255385898</v>
      </c>
    </row>
    <row r="77" spans="1:48" x14ac:dyDescent="0.25">
      <c r="A77" t="s">
        <v>12109</v>
      </c>
      <c r="B77" s="6">
        <v>44664</v>
      </c>
      <c r="C77" t="s">
        <v>12110</v>
      </c>
      <c r="D77" t="s">
        <v>11929</v>
      </c>
      <c r="E77">
        <v>6816003193.6000004</v>
      </c>
      <c r="F77">
        <v>2086335977.5</v>
      </c>
      <c r="G77">
        <v>0.61458807947813698</v>
      </c>
      <c r="H77">
        <v>10.975</v>
      </c>
      <c r="I77">
        <v>6.8172750000000004</v>
      </c>
      <c r="J77">
        <v>18.913238</v>
      </c>
      <c r="K77">
        <v>18.913238</v>
      </c>
      <c r="L77">
        <v>1619.3644999999999</v>
      </c>
      <c r="M77">
        <v>1622</v>
      </c>
      <c r="N77">
        <v>6.793939</v>
      </c>
      <c r="O77">
        <v>2.0418999999999898</v>
      </c>
      <c r="P77">
        <v>-0.34591726730587302</v>
      </c>
      <c r="Q77">
        <v>-4.9111167514563601</v>
      </c>
      <c r="R77">
        <v>30.3</v>
      </c>
      <c r="S77">
        <v>30.8</v>
      </c>
      <c r="T77">
        <v>30.3</v>
      </c>
      <c r="U77">
        <v>30.8</v>
      </c>
      <c r="V77" t="s">
        <v>11987</v>
      </c>
      <c r="W77" t="s">
        <v>4371</v>
      </c>
      <c r="X77" t="s">
        <v>616</v>
      </c>
      <c r="Y77" t="s">
        <v>12104</v>
      </c>
      <c r="Z77" t="s">
        <v>11854</v>
      </c>
      <c r="AA77" t="s">
        <v>406</v>
      </c>
      <c r="AB77" t="s">
        <v>12045</v>
      </c>
      <c r="AC77">
        <v>30.609375</v>
      </c>
      <c r="AD77">
        <v>0.30937500000000001</v>
      </c>
      <c r="AE77" s="6">
        <v>44078</v>
      </c>
      <c r="AF77" s="6">
        <v>12974</v>
      </c>
      <c r="AG77" t="s">
        <v>617</v>
      </c>
      <c r="AH77">
        <v>10.975</v>
      </c>
      <c r="AI77">
        <v>6.8172747955233204</v>
      </c>
      <c r="AJ77">
        <v>61.222025000000002</v>
      </c>
      <c r="AK77">
        <v>18.913237969640399</v>
      </c>
      <c r="AL77">
        <v>1622</v>
      </c>
      <c r="AM77">
        <v>1617</v>
      </c>
      <c r="AN77">
        <v>1.125</v>
      </c>
      <c r="AO77" t="s">
        <v>11991</v>
      </c>
      <c r="AP77">
        <v>1</v>
      </c>
      <c r="AQ77">
        <v>2</v>
      </c>
      <c r="AR77">
        <v>63.655049221139201</v>
      </c>
      <c r="AS77">
        <v>1.77844731088754E-2</v>
      </c>
      <c r="AT77">
        <v>0.75393089162955795</v>
      </c>
      <c r="AU77">
        <v>0.20031070520633401</v>
      </c>
      <c r="AV77">
        <v>3.5574852255385898</v>
      </c>
    </row>
    <row r="78" spans="1:48" x14ac:dyDescent="0.25">
      <c r="A78" t="s">
        <v>12111</v>
      </c>
      <c r="B78" s="6">
        <v>44664</v>
      </c>
      <c r="C78" t="s">
        <v>12112</v>
      </c>
      <c r="D78" t="s">
        <v>11929</v>
      </c>
      <c r="E78">
        <v>3484883785.5999999</v>
      </c>
      <c r="F78">
        <v>1245410342.9000001</v>
      </c>
      <c r="G78">
        <v>0.36687012975456801</v>
      </c>
      <c r="H78">
        <v>12.475</v>
      </c>
      <c r="I78">
        <v>6.7066619999999997</v>
      </c>
      <c r="J78">
        <v>16.504481999999999</v>
      </c>
      <c r="K78">
        <v>16.504481999999999</v>
      </c>
      <c r="L78">
        <v>1374.2438999999999</v>
      </c>
      <c r="M78">
        <v>1377</v>
      </c>
      <c r="N78">
        <v>6.6682290000000002</v>
      </c>
      <c r="O78">
        <v>1.64329999999999</v>
      </c>
      <c r="P78">
        <v>-0.286767072958449</v>
      </c>
      <c r="Q78">
        <v>1.3411309543080701</v>
      </c>
      <c r="R78">
        <v>35.049999999999997</v>
      </c>
      <c r="S78">
        <v>35.549999999999997</v>
      </c>
      <c r="T78">
        <v>35.049999999999997</v>
      </c>
      <c r="U78">
        <v>35.549999999999997</v>
      </c>
      <c r="V78" t="s">
        <v>11987</v>
      </c>
      <c r="W78" t="s">
        <v>4373</v>
      </c>
      <c r="X78" t="s">
        <v>616</v>
      </c>
      <c r="Y78" t="s">
        <v>12104</v>
      </c>
      <c r="Z78" t="s">
        <v>11854</v>
      </c>
      <c r="AA78" t="s">
        <v>406</v>
      </c>
      <c r="AB78" t="s">
        <v>12045</v>
      </c>
      <c r="AC78">
        <v>35.737499999999997</v>
      </c>
      <c r="AD78">
        <v>0.6875</v>
      </c>
      <c r="AE78" s="6">
        <v>44078</v>
      </c>
      <c r="AF78" s="6">
        <v>15166</v>
      </c>
      <c r="AG78" t="s">
        <v>617</v>
      </c>
      <c r="AH78">
        <v>12.475</v>
      </c>
      <c r="AI78">
        <v>6.7066619915783301</v>
      </c>
      <c r="AJ78">
        <v>65.629069000000001</v>
      </c>
      <c r="AK78">
        <v>16.504482067053299</v>
      </c>
      <c r="AL78">
        <v>1377</v>
      </c>
      <c r="AM78">
        <v>1381</v>
      </c>
      <c r="AN78">
        <v>2.5</v>
      </c>
      <c r="AO78" t="s">
        <v>11991</v>
      </c>
      <c r="AP78">
        <v>1</v>
      </c>
      <c r="AQ78">
        <v>2</v>
      </c>
      <c r="AR78">
        <v>63.655049221139201</v>
      </c>
      <c r="AS78">
        <v>1.77844731088754E-2</v>
      </c>
      <c r="AT78">
        <v>0.75393089162955795</v>
      </c>
      <c r="AU78">
        <v>0.20031070520633401</v>
      </c>
      <c r="AV78">
        <v>3.5574852255385898</v>
      </c>
    </row>
    <row r="79" spans="1:48" x14ac:dyDescent="0.25">
      <c r="A79" t="s">
        <v>12113</v>
      </c>
      <c r="B79" s="6">
        <v>44664</v>
      </c>
      <c r="C79" t="s">
        <v>12114</v>
      </c>
      <c r="D79" t="s">
        <v>11929</v>
      </c>
      <c r="E79">
        <v>695505578.39999998</v>
      </c>
      <c r="F79">
        <v>216019685.69999999</v>
      </c>
      <c r="G79">
        <v>6.3634584850335102E-2</v>
      </c>
      <c r="H79">
        <v>13.475</v>
      </c>
      <c r="I79">
        <v>5.7815500000000002</v>
      </c>
      <c r="J79">
        <v>19.267507999999999</v>
      </c>
      <c r="K79">
        <v>19.267507999999999</v>
      </c>
      <c r="L79">
        <v>1647.7166</v>
      </c>
      <c r="M79">
        <v>1654</v>
      </c>
      <c r="N79">
        <v>5.7454590000000003</v>
      </c>
      <c r="O79">
        <v>1.6777</v>
      </c>
      <c r="P79">
        <v>-1.75941335139231</v>
      </c>
      <c r="Q79">
        <v>-3.53677239224012</v>
      </c>
      <c r="R79">
        <v>30.75</v>
      </c>
      <c r="S79">
        <v>31.25</v>
      </c>
      <c r="T79">
        <v>30.75</v>
      </c>
      <c r="U79">
        <v>31.25</v>
      </c>
      <c r="V79" t="s">
        <v>11987</v>
      </c>
      <c r="W79" t="s">
        <v>4375</v>
      </c>
      <c r="X79" t="s">
        <v>616</v>
      </c>
      <c r="Y79" t="s">
        <v>12104</v>
      </c>
      <c r="Z79" t="s">
        <v>11854</v>
      </c>
      <c r="AA79" t="s">
        <v>406</v>
      </c>
      <c r="AB79" t="s">
        <v>12045</v>
      </c>
      <c r="AC79">
        <v>31.059374999999999</v>
      </c>
      <c r="AD79">
        <v>0.30937500000000001</v>
      </c>
      <c r="AE79" s="6">
        <v>44078</v>
      </c>
      <c r="AF79" s="6">
        <v>16992</v>
      </c>
      <c r="AG79" t="s">
        <v>617</v>
      </c>
      <c r="AH79">
        <v>13.475</v>
      </c>
      <c r="AI79">
        <v>5.78155012578714</v>
      </c>
      <c r="AJ79">
        <v>51.741522000000003</v>
      </c>
      <c r="AK79">
        <v>19.2675079221418</v>
      </c>
      <c r="AL79">
        <v>1654</v>
      </c>
      <c r="AM79">
        <v>1658</v>
      </c>
      <c r="AN79">
        <v>1.125</v>
      </c>
      <c r="AO79" t="s">
        <v>11991</v>
      </c>
      <c r="AP79">
        <v>1</v>
      </c>
      <c r="AQ79">
        <v>2</v>
      </c>
      <c r="AR79">
        <v>63.655049221139201</v>
      </c>
      <c r="AS79">
        <v>1.77844731088754E-2</v>
      </c>
      <c r="AT79">
        <v>0.75393089162955795</v>
      </c>
      <c r="AU79">
        <v>0.20031070520633401</v>
      </c>
      <c r="AV79">
        <v>3.5574852255385898</v>
      </c>
    </row>
    <row r="80" spans="1:48" x14ac:dyDescent="0.25">
      <c r="A80" t="s">
        <v>12115</v>
      </c>
      <c r="B80" s="6">
        <v>44664</v>
      </c>
      <c r="C80" t="s">
        <v>12116</v>
      </c>
      <c r="D80" t="s">
        <v>11929</v>
      </c>
      <c r="E80">
        <v>430631200</v>
      </c>
      <c r="F80">
        <v>393519162</v>
      </c>
      <c r="G80">
        <v>0.115921974520729</v>
      </c>
      <c r="H80">
        <v>9.3694439999999997</v>
      </c>
      <c r="I80">
        <v>7.7971219999999999</v>
      </c>
      <c r="J80">
        <v>4.5306749999999996</v>
      </c>
      <c r="K80">
        <v>4.5306749999999996</v>
      </c>
      <c r="L80">
        <v>183.657299999999</v>
      </c>
      <c r="M80">
        <v>184</v>
      </c>
      <c r="N80">
        <v>7.7686659999999996</v>
      </c>
      <c r="O80">
        <v>-0.19639999999999599</v>
      </c>
      <c r="P80">
        <v>-1.99889810408335</v>
      </c>
      <c r="Q80">
        <v>-8.9437693346822602</v>
      </c>
      <c r="R80">
        <v>90.924999999999997</v>
      </c>
      <c r="S80">
        <v>92.207999999999998</v>
      </c>
      <c r="T80">
        <v>90.924999999999997</v>
      </c>
      <c r="U80">
        <v>92.207999999999998</v>
      </c>
      <c r="V80" t="s">
        <v>11987</v>
      </c>
      <c r="W80" t="s">
        <v>4480</v>
      </c>
      <c r="X80" t="s">
        <v>675</v>
      </c>
      <c r="Y80" t="s">
        <v>12097</v>
      </c>
      <c r="Z80" t="s">
        <v>11847</v>
      </c>
      <c r="AA80" t="s">
        <v>290</v>
      </c>
      <c r="AB80" t="s">
        <v>753</v>
      </c>
      <c r="AC80">
        <v>91.381944000000004</v>
      </c>
      <c r="AD80">
        <v>0.45694400000000002</v>
      </c>
      <c r="AE80" s="6">
        <v>42979</v>
      </c>
      <c r="AF80" s="6">
        <v>11933</v>
      </c>
      <c r="AG80" t="s">
        <v>676</v>
      </c>
      <c r="AH80">
        <v>9.3694439999999997</v>
      </c>
      <c r="AI80">
        <v>7.7971219769146298</v>
      </c>
      <c r="AJ80">
        <v>71.771873999999997</v>
      </c>
      <c r="AK80">
        <v>4.5306754610873803</v>
      </c>
      <c r="AL80">
        <v>184</v>
      </c>
      <c r="AM80">
        <v>179</v>
      </c>
      <c r="AN80">
        <v>3.5</v>
      </c>
      <c r="AO80" t="s">
        <v>11991</v>
      </c>
      <c r="AP80">
        <v>1</v>
      </c>
      <c r="AQ80">
        <v>4</v>
      </c>
      <c r="AR80">
        <v>38.053410957322399</v>
      </c>
      <c r="AS80">
        <v>-2.2335205933863699E-2</v>
      </c>
      <c r="AT80">
        <v>-0.41987048719125297</v>
      </c>
      <c r="AU80">
        <v>-0.13393277469232601</v>
      </c>
      <c r="AV80">
        <v>0.31764567926847997</v>
      </c>
    </row>
    <row r="81" spans="1:48" x14ac:dyDescent="0.25">
      <c r="A81" t="s">
        <v>12117</v>
      </c>
      <c r="B81" s="6">
        <v>44664</v>
      </c>
      <c r="C81" t="s">
        <v>12118</v>
      </c>
      <c r="D81" t="s">
        <v>11929</v>
      </c>
      <c r="E81">
        <v>500000000</v>
      </c>
      <c r="F81">
        <v>506135415</v>
      </c>
      <c r="G81">
        <v>0.14909621269501699</v>
      </c>
      <c r="H81">
        <v>1.9166669999999999</v>
      </c>
      <c r="I81">
        <v>1.820624</v>
      </c>
      <c r="J81">
        <v>3.747617</v>
      </c>
      <c r="K81">
        <v>3.747617</v>
      </c>
      <c r="L81">
        <v>146.095</v>
      </c>
      <c r="M81">
        <v>145</v>
      </c>
      <c r="N81">
        <v>1.814533</v>
      </c>
      <c r="O81">
        <v>2.13000000000018E-2</v>
      </c>
      <c r="P81">
        <v>-0.46365248082546001</v>
      </c>
      <c r="Q81">
        <v>-3.17017097079925</v>
      </c>
      <c r="R81">
        <v>100.83125</v>
      </c>
      <c r="S81">
        <v>101.83425</v>
      </c>
      <c r="T81">
        <v>100.83125</v>
      </c>
      <c r="U81">
        <v>101.83425</v>
      </c>
      <c r="V81" t="s">
        <v>11987</v>
      </c>
      <c r="W81" t="s">
        <v>4479</v>
      </c>
      <c r="X81" t="s">
        <v>675</v>
      </c>
      <c r="Y81" t="s">
        <v>12097</v>
      </c>
      <c r="Z81" t="s">
        <v>11847</v>
      </c>
      <c r="AA81" t="s">
        <v>290</v>
      </c>
      <c r="AB81" t="s">
        <v>753</v>
      </c>
      <c r="AC81">
        <v>101.22708299999999</v>
      </c>
      <c r="AD81">
        <v>0.39583299999999999</v>
      </c>
      <c r="AE81" s="6">
        <v>41716</v>
      </c>
      <c r="AF81" s="6">
        <v>45369</v>
      </c>
      <c r="AG81" t="s">
        <v>676</v>
      </c>
      <c r="AH81">
        <v>1.9166669999999999</v>
      </c>
      <c r="AI81">
        <v>1.8206235531969399</v>
      </c>
      <c r="AJ81">
        <v>4.3624280000000004</v>
      </c>
      <c r="AK81">
        <v>3.7476165889851698</v>
      </c>
      <c r="AL81">
        <v>145</v>
      </c>
      <c r="AM81">
        <v>117</v>
      </c>
      <c r="AN81">
        <v>4.75</v>
      </c>
      <c r="AO81" t="s">
        <v>11991</v>
      </c>
      <c r="AP81">
        <v>1</v>
      </c>
      <c r="AQ81">
        <v>4</v>
      </c>
      <c r="AR81">
        <v>38.053410957322399</v>
      </c>
      <c r="AS81">
        <v>-2.2335205933863699E-2</v>
      </c>
      <c r="AT81">
        <v>-0.41987048719125297</v>
      </c>
      <c r="AU81">
        <v>-0.13393277469232601</v>
      </c>
      <c r="AV81">
        <v>0.31764567926847997</v>
      </c>
    </row>
    <row r="82" spans="1:48" x14ac:dyDescent="0.25">
      <c r="A82" t="s">
        <v>20636</v>
      </c>
      <c r="B82" s="6">
        <v>44664</v>
      </c>
      <c r="C82" t="s">
        <v>20637</v>
      </c>
      <c r="D82" t="s">
        <v>12016</v>
      </c>
      <c r="E82">
        <v>300000000</v>
      </c>
      <c r="F82">
        <v>333668751</v>
      </c>
      <c r="G82">
        <v>9.8291377355557694E-2</v>
      </c>
      <c r="H82">
        <v>7.9166670000000003</v>
      </c>
      <c r="I82">
        <v>6.15883</v>
      </c>
      <c r="J82">
        <v>5.0910630000000001</v>
      </c>
      <c r="K82">
        <v>5.0910630000000001</v>
      </c>
      <c r="L82">
        <v>239.21190000000001</v>
      </c>
      <c r="M82">
        <v>241</v>
      </c>
      <c r="N82">
        <v>6.132676</v>
      </c>
      <c r="O82">
        <v>-0.12710000000000199</v>
      </c>
      <c r="P82">
        <v>-6.6014701767691503E-2</v>
      </c>
      <c r="Q82">
        <v>-6.1321332220075702</v>
      </c>
      <c r="R82">
        <v>110.64375</v>
      </c>
      <c r="S82">
        <v>111.98275</v>
      </c>
      <c r="T82">
        <v>110.64375</v>
      </c>
      <c r="U82">
        <v>111.98275</v>
      </c>
      <c r="V82" t="s">
        <v>11987</v>
      </c>
      <c r="W82" t="s">
        <v>9194</v>
      </c>
      <c r="X82" t="s">
        <v>675</v>
      </c>
      <c r="Y82" t="s">
        <v>12097</v>
      </c>
      <c r="Z82" t="s">
        <v>11859</v>
      </c>
      <c r="AA82" t="s">
        <v>11839</v>
      </c>
      <c r="AB82" t="s">
        <v>753</v>
      </c>
      <c r="AC82">
        <v>111.222917</v>
      </c>
      <c r="AD82">
        <v>0.57916699999999999</v>
      </c>
      <c r="AE82" s="6">
        <v>42081</v>
      </c>
      <c r="AF82" s="6">
        <v>11035</v>
      </c>
      <c r="AG82" t="s">
        <v>2251</v>
      </c>
      <c r="AH82">
        <v>7.9166670000000003</v>
      </c>
      <c r="AI82">
        <v>6.1588300248691601</v>
      </c>
      <c r="AJ82">
        <v>46.720869</v>
      </c>
      <c r="AK82">
        <v>5.0910628723197702</v>
      </c>
      <c r="AL82">
        <v>241</v>
      </c>
      <c r="AM82">
        <v>237</v>
      </c>
      <c r="AN82">
        <v>6.95</v>
      </c>
      <c r="AO82" t="s">
        <v>11991</v>
      </c>
      <c r="AP82">
        <v>1</v>
      </c>
      <c r="AQ82">
        <v>4</v>
      </c>
      <c r="AR82">
        <v>31.675545677491201</v>
      </c>
      <c r="AS82">
        <v>4.95132469374404E-2</v>
      </c>
      <c r="AT82">
        <v>1.6091054558086499</v>
      </c>
      <c r="AU82">
        <v>0.68520679448760902</v>
      </c>
      <c r="AV82">
        <v>3.9523312092941101</v>
      </c>
    </row>
    <row r="83" spans="1:48" x14ac:dyDescent="0.25">
      <c r="A83" t="s">
        <v>18694</v>
      </c>
      <c r="B83" s="6">
        <v>44664</v>
      </c>
      <c r="C83" t="s">
        <v>18695</v>
      </c>
      <c r="D83" t="s">
        <v>12016</v>
      </c>
      <c r="E83">
        <v>800000000</v>
      </c>
      <c r="F83">
        <v>866316664</v>
      </c>
      <c r="G83">
        <v>0.255197581060361</v>
      </c>
      <c r="H83">
        <v>3.9333330000000002</v>
      </c>
      <c r="I83">
        <v>3.455768</v>
      </c>
      <c r="J83">
        <v>4.4472699999999996</v>
      </c>
      <c r="K83">
        <v>4.4472699999999996</v>
      </c>
      <c r="L83">
        <v>184.30699999999899</v>
      </c>
      <c r="M83">
        <v>185</v>
      </c>
      <c r="N83">
        <v>3.439972</v>
      </c>
      <c r="O83">
        <v>-0.47549999999999498</v>
      </c>
      <c r="P83">
        <v>-0.899256740269194</v>
      </c>
      <c r="Q83">
        <v>-4.4153451678001501</v>
      </c>
      <c r="R83">
        <v>107.83125</v>
      </c>
      <c r="S83">
        <v>108.66825</v>
      </c>
      <c r="T83">
        <v>107.83125</v>
      </c>
      <c r="U83">
        <v>108.66825</v>
      </c>
      <c r="V83" t="s">
        <v>11987</v>
      </c>
      <c r="W83" t="s">
        <v>8977</v>
      </c>
      <c r="X83" t="s">
        <v>675</v>
      </c>
      <c r="Y83" t="s">
        <v>12097</v>
      </c>
      <c r="Z83" t="s">
        <v>11839</v>
      </c>
      <c r="AA83" t="s">
        <v>290</v>
      </c>
      <c r="AB83" t="s">
        <v>753</v>
      </c>
      <c r="AC83">
        <v>108.28958299999999</v>
      </c>
      <c r="AD83">
        <v>0.45833299999999999</v>
      </c>
      <c r="AE83" s="6">
        <v>42453</v>
      </c>
      <c r="AF83" s="6">
        <v>46105</v>
      </c>
      <c r="AG83" t="s">
        <v>1572</v>
      </c>
      <c r="AH83">
        <v>3.9333330000000002</v>
      </c>
      <c r="AI83">
        <v>3.45576844336891</v>
      </c>
      <c r="AJ83">
        <v>14.561814</v>
      </c>
      <c r="AK83">
        <v>4.4472704160021204</v>
      </c>
      <c r="AL83">
        <v>185</v>
      </c>
      <c r="AM83">
        <v>175</v>
      </c>
      <c r="AN83">
        <v>6.875</v>
      </c>
      <c r="AO83" t="s">
        <v>11991</v>
      </c>
      <c r="AP83">
        <v>1</v>
      </c>
      <c r="AQ83">
        <v>4</v>
      </c>
      <c r="AR83">
        <v>28.9795072354719</v>
      </c>
      <c r="AS83">
        <v>2.4371945825155401E-2</v>
      </c>
      <c r="AT83">
        <v>2.1468768603374602</v>
      </c>
      <c r="AU83">
        <v>0.78627369603234598</v>
      </c>
      <c r="AV83">
        <v>7.9596016545915198</v>
      </c>
    </row>
    <row r="84" spans="1:48" x14ac:dyDescent="0.25">
      <c r="A84" t="s">
        <v>12119</v>
      </c>
      <c r="B84" s="6">
        <v>44664</v>
      </c>
      <c r="C84" t="s">
        <v>12120</v>
      </c>
      <c r="D84" t="s">
        <v>11929</v>
      </c>
      <c r="E84">
        <v>530595100</v>
      </c>
      <c r="F84">
        <v>510767790.5</v>
      </c>
      <c r="G84">
        <v>0.15046080726302299</v>
      </c>
      <c r="H84">
        <v>5.2027780000000003</v>
      </c>
      <c r="I84">
        <v>4.2783119999999997</v>
      </c>
      <c r="J84">
        <v>7.1201619999999997</v>
      </c>
      <c r="K84">
        <v>7.1201619999999997</v>
      </c>
      <c r="L84">
        <v>446.5788</v>
      </c>
      <c r="M84">
        <v>448</v>
      </c>
      <c r="N84">
        <v>4.2575649999999996</v>
      </c>
      <c r="O84">
        <v>0.434000000000001</v>
      </c>
      <c r="P84">
        <v>0.16547430756381701</v>
      </c>
      <c r="Q84">
        <v>-2.0508621882809099</v>
      </c>
      <c r="R84">
        <v>95.956249999999997</v>
      </c>
      <c r="S84">
        <v>97.368250000000003</v>
      </c>
      <c r="T84">
        <v>95.956249999999997</v>
      </c>
      <c r="U84">
        <v>97.368250000000003</v>
      </c>
      <c r="V84" t="s">
        <v>11987</v>
      </c>
      <c r="W84" t="s">
        <v>4632</v>
      </c>
      <c r="X84" t="s">
        <v>751</v>
      </c>
      <c r="Y84" t="s">
        <v>12104</v>
      </c>
      <c r="Z84" t="s">
        <v>11877</v>
      </c>
      <c r="AA84" t="s">
        <v>301</v>
      </c>
      <c r="AB84" t="s">
        <v>12045</v>
      </c>
      <c r="AC84">
        <v>96.263193999999999</v>
      </c>
      <c r="AD84">
        <v>0.30694399999999999</v>
      </c>
      <c r="AE84" s="6">
        <v>43739</v>
      </c>
      <c r="AF84" s="6">
        <v>47392</v>
      </c>
      <c r="AG84" t="s">
        <v>752</v>
      </c>
      <c r="AH84">
        <v>5.2027780000000003</v>
      </c>
      <c r="AI84">
        <v>4.2783116243561601</v>
      </c>
      <c r="AJ84">
        <v>23.573412999999999</v>
      </c>
      <c r="AK84">
        <v>7.1201622900870998</v>
      </c>
      <c r="AL84">
        <v>448</v>
      </c>
      <c r="AM84">
        <v>442</v>
      </c>
      <c r="AN84">
        <v>6.5</v>
      </c>
      <c r="AO84" t="s">
        <v>11991</v>
      </c>
      <c r="AP84">
        <v>1</v>
      </c>
      <c r="AQ84">
        <v>1</v>
      </c>
      <c r="AR84">
        <v>81.281606670216803</v>
      </c>
      <c r="AS84">
        <v>8.8137756436026393E-3</v>
      </c>
      <c r="AT84">
        <v>0.396149138498401</v>
      </c>
      <c r="AU84">
        <v>7.9323980792494794E-2</v>
      </c>
      <c r="AV84">
        <v>-0.55868189105201704</v>
      </c>
    </row>
    <row r="85" spans="1:48" x14ac:dyDescent="0.25">
      <c r="A85" t="s">
        <v>20494</v>
      </c>
      <c r="B85" s="6">
        <v>44664</v>
      </c>
      <c r="C85" t="s">
        <v>20495</v>
      </c>
      <c r="D85" t="s">
        <v>11929</v>
      </c>
      <c r="E85">
        <v>324635086.39999998</v>
      </c>
      <c r="F85">
        <v>315836121.80000001</v>
      </c>
      <c r="G85">
        <v>9.3038282249370594E-2</v>
      </c>
      <c r="H85">
        <v>7.0833329999999997</v>
      </c>
      <c r="I85">
        <v>6.0279660000000002</v>
      </c>
      <c r="J85">
        <v>4.4817809999999998</v>
      </c>
      <c r="K85">
        <v>4.4817809999999998</v>
      </c>
      <c r="L85">
        <v>178.005899999999</v>
      </c>
      <c r="M85">
        <v>179</v>
      </c>
      <c r="N85">
        <v>6.0016309999999997</v>
      </c>
      <c r="O85">
        <v>-5.20999999999993E-2</v>
      </c>
      <c r="P85">
        <v>-1.1926271912733799</v>
      </c>
      <c r="Q85">
        <v>-0.68831972255166596</v>
      </c>
      <c r="R85">
        <v>95.674999999999997</v>
      </c>
      <c r="S85">
        <v>96.349000000000004</v>
      </c>
      <c r="T85">
        <v>95.674999999999997</v>
      </c>
      <c r="U85">
        <v>96.349000000000004</v>
      </c>
      <c r="V85" t="s">
        <v>11987</v>
      </c>
      <c r="W85" t="s">
        <v>19299</v>
      </c>
      <c r="X85" t="s">
        <v>696</v>
      </c>
      <c r="Y85" t="s">
        <v>11989</v>
      </c>
      <c r="Z85" t="s">
        <v>11844</v>
      </c>
      <c r="AA85" t="s">
        <v>283</v>
      </c>
      <c r="AB85" t="s">
        <v>11815</v>
      </c>
      <c r="AC85">
        <v>97.289582999999993</v>
      </c>
      <c r="AD85">
        <v>1.6145830000000001</v>
      </c>
      <c r="AE85" s="6">
        <v>44518</v>
      </c>
      <c r="AF85" s="6">
        <v>47256</v>
      </c>
      <c r="AG85" t="s">
        <v>697</v>
      </c>
      <c r="AH85">
        <v>7.0833329999999997</v>
      </c>
      <c r="AI85">
        <v>6.0279657943393499</v>
      </c>
      <c r="AJ85">
        <v>42.935851999999997</v>
      </c>
      <c r="AK85">
        <v>4.4817808682679496</v>
      </c>
      <c r="AL85">
        <v>179</v>
      </c>
      <c r="AM85">
        <v>177</v>
      </c>
      <c r="AN85">
        <v>3.875</v>
      </c>
      <c r="AO85" t="s">
        <v>11991</v>
      </c>
      <c r="AP85">
        <v>1</v>
      </c>
      <c r="AQ85">
        <v>4</v>
      </c>
      <c r="AR85">
        <v>40.638070280050101</v>
      </c>
      <c r="AS85">
        <v>0.170050947284686</v>
      </c>
      <c r="AT85">
        <v>4.4340091433111999</v>
      </c>
      <c r="AU85">
        <v>1.8032671123244399</v>
      </c>
      <c r="AV85">
        <v>12.138889318276901</v>
      </c>
    </row>
    <row r="86" spans="1:48" x14ac:dyDescent="0.25">
      <c r="A86" t="s">
        <v>12121</v>
      </c>
      <c r="B86" s="6">
        <v>44664</v>
      </c>
      <c r="C86" t="s">
        <v>12122</v>
      </c>
      <c r="D86" t="s">
        <v>11929</v>
      </c>
      <c r="E86">
        <v>324635086.39999998</v>
      </c>
      <c r="F86">
        <v>320459016.39999998</v>
      </c>
      <c r="G86">
        <v>9.4400083943957103E-2</v>
      </c>
      <c r="H86">
        <v>5.411111</v>
      </c>
      <c r="I86">
        <v>4.8253620000000002</v>
      </c>
      <c r="J86">
        <v>4.131602</v>
      </c>
      <c r="K86">
        <v>4.131602</v>
      </c>
      <c r="L86">
        <v>147.17080000000001</v>
      </c>
      <c r="M86">
        <v>147</v>
      </c>
      <c r="N86">
        <v>4.8033999999999999</v>
      </c>
      <c r="O86">
        <v>-1.87999999999965E-2</v>
      </c>
      <c r="P86">
        <v>-0.73796598592459295</v>
      </c>
      <c r="Q86">
        <v>-0.95505637184296599</v>
      </c>
      <c r="R86">
        <v>98.362499999999997</v>
      </c>
      <c r="S86">
        <v>99.124499999999998</v>
      </c>
      <c r="T86">
        <v>98.362499999999997</v>
      </c>
      <c r="U86">
        <v>99.124499999999998</v>
      </c>
      <c r="V86" t="s">
        <v>11987</v>
      </c>
      <c r="W86" t="s">
        <v>10338</v>
      </c>
      <c r="X86" t="s">
        <v>696</v>
      </c>
      <c r="Y86" t="s">
        <v>11989</v>
      </c>
      <c r="Z86" t="s">
        <v>11844</v>
      </c>
      <c r="AA86" t="s">
        <v>283</v>
      </c>
      <c r="AB86" t="s">
        <v>11815</v>
      </c>
      <c r="AC86">
        <v>98.713611</v>
      </c>
      <c r="AD86">
        <v>0.35111100000000001</v>
      </c>
      <c r="AE86" s="6">
        <v>44090</v>
      </c>
      <c r="AF86" s="6">
        <v>46646</v>
      </c>
      <c r="AG86" t="s">
        <v>697</v>
      </c>
      <c r="AH86">
        <v>5.411111</v>
      </c>
      <c r="AI86">
        <v>4.8253615271917498</v>
      </c>
      <c r="AJ86">
        <v>27.143357000000002</v>
      </c>
      <c r="AK86">
        <v>4.1316018638917402</v>
      </c>
      <c r="AL86">
        <v>147</v>
      </c>
      <c r="AM86">
        <v>142</v>
      </c>
      <c r="AN86">
        <v>3.95</v>
      </c>
      <c r="AO86" t="s">
        <v>11991</v>
      </c>
      <c r="AP86">
        <v>1</v>
      </c>
      <c r="AQ86">
        <v>4</v>
      </c>
      <c r="AR86">
        <v>40.638070280050101</v>
      </c>
      <c r="AS86">
        <v>0.170050947284686</v>
      </c>
      <c r="AT86">
        <v>4.4340091433111999</v>
      </c>
      <c r="AU86">
        <v>1.8032671123244399</v>
      </c>
      <c r="AV86">
        <v>12.138889318276901</v>
      </c>
    </row>
    <row r="87" spans="1:48" x14ac:dyDescent="0.25">
      <c r="A87" t="s">
        <v>12123</v>
      </c>
      <c r="B87" s="6">
        <v>44664</v>
      </c>
      <c r="C87" t="s">
        <v>12124</v>
      </c>
      <c r="D87" t="s">
        <v>11929</v>
      </c>
      <c r="E87">
        <v>324635086.39999998</v>
      </c>
      <c r="F87">
        <v>328469838.39999998</v>
      </c>
      <c r="G87">
        <v>9.6759893562748001E-2</v>
      </c>
      <c r="H87">
        <v>4.95</v>
      </c>
      <c r="I87">
        <v>4.4124080000000001</v>
      </c>
      <c r="J87">
        <v>4.1036450000000002</v>
      </c>
      <c r="K87">
        <v>4.1036450000000002</v>
      </c>
      <c r="L87">
        <v>145.67449999999999</v>
      </c>
      <c r="M87">
        <v>147</v>
      </c>
      <c r="N87">
        <v>4.3949470000000002</v>
      </c>
      <c r="O87">
        <v>-0.104899999999996</v>
      </c>
      <c r="P87">
        <v>-0.80877363640867705</v>
      </c>
      <c r="Q87">
        <v>-0.88894325589698997</v>
      </c>
      <c r="R87">
        <v>100.95625</v>
      </c>
      <c r="S87">
        <v>101.75725</v>
      </c>
      <c r="T87">
        <v>100.95625</v>
      </c>
      <c r="U87">
        <v>101.75725</v>
      </c>
      <c r="V87" t="s">
        <v>11987</v>
      </c>
      <c r="W87" t="s">
        <v>10337</v>
      </c>
      <c r="X87" t="s">
        <v>696</v>
      </c>
      <c r="Y87" t="s">
        <v>11989</v>
      </c>
      <c r="Z87" t="s">
        <v>11844</v>
      </c>
      <c r="AA87" t="s">
        <v>283</v>
      </c>
      <c r="AB87" t="s">
        <v>11815</v>
      </c>
      <c r="AC87">
        <v>101.18125000000001</v>
      </c>
      <c r="AD87">
        <v>0.22500000000000001</v>
      </c>
      <c r="AE87" s="6">
        <v>43738</v>
      </c>
      <c r="AF87" s="6">
        <v>46476</v>
      </c>
      <c r="AG87" t="s">
        <v>697</v>
      </c>
      <c r="AH87">
        <v>4.95</v>
      </c>
      <c r="AI87">
        <v>4.4124076765738298</v>
      </c>
      <c r="AJ87">
        <v>22.884744999999999</v>
      </c>
      <c r="AK87">
        <v>4.1036451494761099</v>
      </c>
      <c r="AL87">
        <v>147</v>
      </c>
      <c r="AM87">
        <v>140</v>
      </c>
      <c r="AN87">
        <v>4.5</v>
      </c>
      <c r="AO87" t="s">
        <v>11991</v>
      </c>
      <c r="AP87">
        <v>1</v>
      </c>
      <c r="AQ87">
        <v>4</v>
      </c>
      <c r="AR87">
        <v>40.638070280050101</v>
      </c>
      <c r="AS87">
        <v>0.170050947284686</v>
      </c>
      <c r="AT87">
        <v>4.4340091433111999</v>
      </c>
      <c r="AU87">
        <v>1.8032671123244399</v>
      </c>
      <c r="AV87">
        <v>12.138889318276901</v>
      </c>
    </row>
    <row r="88" spans="1:48" x14ac:dyDescent="0.25">
      <c r="A88" t="s">
        <v>12125</v>
      </c>
      <c r="B88" s="6">
        <v>44664</v>
      </c>
      <c r="C88" t="s">
        <v>12126</v>
      </c>
      <c r="D88" t="s">
        <v>11929</v>
      </c>
      <c r="E88">
        <v>324635086.39999998</v>
      </c>
      <c r="F88">
        <v>348998498.39999998</v>
      </c>
      <c r="G88">
        <v>0.102807179273215</v>
      </c>
      <c r="H88">
        <v>2.572222</v>
      </c>
      <c r="I88">
        <v>2.3285779999999998</v>
      </c>
      <c r="J88">
        <v>3.9613049999999999</v>
      </c>
      <c r="K88">
        <v>3.9613049999999999</v>
      </c>
      <c r="L88">
        <v>149.12719999999999</v>
      </c>
      <c r="M88">
        <v>147</v>
      </c>
      <c r="N88">
        <v>2.3149440000000001</v>
      </c>
      <c r="O88">
        <v>0.26880000000000198</v>
      </c>
      <c r="P88">
        <v>-0.39441533920425698</v>
      </c>
      <c r="Q88">
        <v>-0.61311252900868496</v>
      </c>
      <c r="R88">
        <v>104.83125</v>
      </c>
      <c r="S88">
        <v>105.54125000000001</v>
      </c>
      <c r="T88">
        <v>104.83125</v>
      </c>
      <c r="U88">
        <v>105.54125000000001</v>
      </c>
      <c r="V88" t="s">
        <v>11987</v>
      </c>
      <c r="W88" t="s">
        <v>10331</v>
      </c>
      <c r="X88" t="s">
        <v>696</v>
      </c>
      <c r="Y88" t="s">
        <v>11989</v>
      </c>
      <c r="Z88" t="s">
        <v>11844</v>
      </c>
      <c r="AA88" t="s">
        <v>283</v>
      </c>
      <c r="AB88" t="s">
        <v>11815</v>
      </c>
      <c r="AC88">
        <v>107.50486100000001</v>
      </c>
      <c r="AD88">
        <v>2.6736110000000002</v>
      </c>
      <c r="AE88" s="6">
        <v>43965</v>
      </c>
      <c r="AF88" s="6">
        <v>45610</v>
      </c>
      <c r="AG88" t="s">
        <v>697</v>
      </c>
      <c r="AH88">
        <v>2.572222</v>
      </c>
      <c r="AI88">
        <v>2.3285776251592099</v>
      </c>
      <c r="AJ88">
        <v>6.8500860000000001</v>
      </c>
      <c r="AK88">
        <v>3.9613048418375798</v>
      </c>
      <c r="AL88">
        <v>147</v>
      </c>
      <c r="AM88">
        <v>129</v>
      </c>
      <c r="AN88">
        <v>6.25</v>
      </c>
      <c r="AO88" t="s">
        <v>11991</v>
      </c>
      <c r="AP88">
        <v>1</v>
      </c>
      <c r="AQ88">
        <v>4</v>
      </c>
      <c r="AR88">
        <v>40.638070280050101</v>
      </c>
      <c r="AS88">
        <v>0.170050947284686</v>
      </c>
      <c r="AT88">
        <v>4.4340091433111999</v>
      </c>
      <c r="AU88">
        <v>1.8032671123244399</v>
      </c>
      <c r="AV88">
        <v>12.138889318276901</v>
      </c>
    </row>
    <row r="89" spans="1:48" x14ac:dyDescent="0.25">
      <c r="A89" t="s">
        <v>12127</v>
      </c>
      <c r="B89" s="6">
        <v>44664</v>
      </c>
      <c r="C89" t="s">
        <v>12128</v>
      </c>
      <c r="D89" t="s">
        <v>11929</v>
      </c>
      <c r="E89">
        <v>324635086.39999998</v>
      </c>
      <c r="F89">
        <v>354211823</v>
      </c>
      <c r="G89">
        <v>0.104342908505183</v>
      </c>
      <c r="H89">
        <v>3.463889</v>
      </c>
      <c r="I89">
        <v>3.1066690000000001</v>
      </c>
      <c r="J89">
        <v>3.8831769999999999</v>
      </c>
      <c r="K89">
        <v>3.8831769999999999</v>
      </c>
      <c r="L89">
        <v>129.86939999999899</v>
      </c>
      <c r="M89">
        <v>130</v>
      </c>
      <c r="N89">
        <v>3.0892300000000001</v>
      </c>
      <c r="O89">
        <v>7.0100000000006199E-2</v>
      </c>
      <c r="P89">
        <v>-0.44881661716030802</v>
      </c>
      <c r="Q89">
        <v>-1.1049498681449701</v>
      </c>
      <c r="R89">
        <v>108.8625</v>
      </c>
      <c r="S89">
        <v>109.6075</v>
      </c>
      <c r="T89">
        <v>108.8625</v>
      </c>
      <c r="U89">
        <v>109.6075</v>
      </c>
      <c r="V89" t="s">
        <v>11987</v>
      </c>
      <c r="W89" t="s">
        <v>10336</v>
      </c>
      <c r="X89" t="s">
        <v>696</v>
      </c>
      <c r="Y89" t="s">
        <v>11989</v>
      </c>
      <c r="Z89" t="s">
        <v>11844</v>
      </c>
      <c r="AA89" t="s">
        <v>283</v>
      </c>
      <c r="AB89" t="s">
        <v>11815</v>
      </c>
      <c r="AC89">
        <v>109.110764</v>
      </c>
      <c r="AD89">
        <v>0.24826400000000001</v>
      </c>
      <c r="AE89" s="6">
        <v>43195</v>
      </c>
      <c r="AF89" s="6">
        <v>45935</v>
      </c>
      <c r="AG89" t="s">
        <v>697</v>
      </c>
      <c r="AH89">
        <v>3.463889</v>
      </c>
      <c r="AI89">
        <v>3.1066694163795101</v>
      </c>
      <c r="AJ89">
        <v>11.821873</v>
      </c>
      <c r="AK89">
        <v>3.8831772416463401</v>
      </c>
      <c r="AL89">
        <v>130</v>
      </c>
      <c r="AM89">
        <v>118</v>
      </c>
      <c r="AN89">
        <v>6.875</v>
      </c>
      <c r="AO89" t="s">
        <v>11991</v>
      </c>
      <c r="AP89">
        <v>1</v>
      </c>
      <c r="AQ89">
        <v>4</v>
      </c>
      <c r="AR89">
        <v>40.638070280050101</v>
      </c>
      <c r="AS89">
        <v>0.170050947284686</v>
      </c>
      <c r="AT89">
        <v>4.4340091433111999</v>
      </c>
      <c r="AU89">
        <v>1.8032671123244399</v>
      </c>
      <c r="AV89">
        <v>12.138889318276901</v>
      </c>
    </row>
    <row r="90" spans="1:48" x14ac:dyDescent="0.25">
      <c r="A90" t="s">
        <v>12129</v>
      </c>
      <c r="B90" s="6">
        <v>44664</v>
      </c>
      <c r="C90" t="s">
        <v>12130</v>
      </c>
      <c r="D90" t="s">
        <v>11929</v>
      </c>
      <c r="E90">
        <v>275939823.60000002</v>
      </c>
      <c r="F90">
        <v>285051585.60000002</v>
      </c>
      <c r="G90">
        <v>8.3969843992172694E-2</v>
      </c>
      <c r="H90">
        <v>2.9222220000000001</v>
      </c>
      <c r="I90">
        <v>2.699192</v>
      </c>
      <c r="J90">
        <v>3.8991180000000001</v>
      </c>
      <c r="K90">
        <v>3.8991180000000001</v>
      </c>
      <c r="L90">
        <v>135.13849999999999</v>
      </c>
      <c r="M90">
        <v>136</v>
      </c>
      <c r="N90">
        <v>2.687306</v>
      </c>
      <c r="O90">
        <v>-3.42999999999982E-2</v>
      </c>
      <c r="P90">
        <v>-0.28555979876999599</v>
      </c>
      <c r="Q90">
        <v>-0.155730824310962</v>
      </c>
      <c r="R90">
        <v>102.89375</v>
      </c>
      <c r="S90">
        <v>103.69374999999999</v>
      </c>
      <c r="T90">
        <v>102.89375</v>
      </c>
      <c r="U90">
        <v>103.69374999999999</v>
      </c>
      <c r="V90" t="s">
        <v>11987</v>
      </c>
      <c r="W90" t="s">
        <v>10335</v>
      </c>
      <c r="X90" t="s">
        <v>696</v>
      </c>
      <c r="Y90" t="s">
        <v>11989</v>
      </c>
      <c r="Z90" t="s">
        <v>11844</v>
      </c>
      <c r="AA90" t="s">
        <v>283</v>
      </c>
      <c r="AB90" t="s">
        <v>11815</v>
      </c>
      <c r="AC90">
        <v>103.302083</v>
      </c>
      <c r="AD90">
        <v>0.408333</v>
      </c>
      <c r="AE90" s="6">
        <v>42998</v>
      </c>
      <c r="AF90" s="6">
        <v>45736</v>
      </c>
      <c r="AG90" t="s">
        <v>697</v>
      </c>
      <c r="AH90">
        <v>2.9222220000000001</v>
      </c>
      <c r="AI90">
        <v>2.69919166754531</v>
      </c>
      <c r="AJ90">
        <v>8.9069260000000003</v>
      </c>
      <c r="AK90">
        <v>3.89911778960726</v>
      </c>
      <c r="AL90">
        <v>136</v>
      </c>
      <c r="AM90">
        <v>121</v>
      </c>
      <c r="AN90">
        <v>5.25</v>
      </c>
      <c r="AO90" t="s">
        <v>11991</v>
      </c>
      <c r="AP90">
        <v>1</v>
      </c>
      <c r="AQ90">
        <v>4</v>
      </c>
      <c r="AR90">
        <v>40.638070280050101</v>
      </c>
      <c r="AS90">
        <v>0.170050947284686</v>
      </c>
      <c r="AT90">
        <v>4.4340091433111999</v>
      </c>
      <c r="AU90">
        <v>1.8032671123244399</v>
      </c>
      <c r="AV90">
        <v>12.138889318276901</v>
      </c>
    </row>
    <row r="91" spans="1:48" x14ac:dyDescent="0.25">
      <c r="A91" t="s">
        <v>12131</v>
      </c>
      <c r="B91" s="6">
        <v>44664</v>
      </c>
      <c r="C91" t="s">
        <v>12132</v>
      </c>
      <c r="D91" t="s">
        <v>11929</v>
      </c>
      <c r="E91">
        <v>162317543.19999999</v>
      </c>
      <c r="F91">
        <v>156786347.30000001</v>
      </c>
      <c r="G91">
        <v>4.61857635151499E-2</v>
      </c>
      <c r="H91">
        <v>5.769444</v>
      </c>
      <c r="I91">
        <v>5.0082319999999996</v>
      </c>
      <c r="J91">
        <v>4.9767299999999999</v>
      </c>
      <c r="K91">
        <v>4.9767299999999999</v>
      </c>
      <c r="L91">
        <v>230.73399999999901</v>
      </c>
      <c r="M91">
        <v>231</v>
      </c>
      <c r="N91">
        <v>4.9855119999999999</v>
      </c>
      <c r="O91">
        <v>-8.0499999999994395E-2</v>
      </c>
      <c r="P91">
        <v>-0.86948268711863896</v>
      </c>
      <c r="Q91">
        <v>-0.51497187156023205</v>
      </c>
      <c r="R91">
        <v>95.612499999999997</v>
      </c>
      <c r="S91">
        <v>96.387500000000003</v>
      </c>
      <c r="T91">
        <v>95.612499999999997</v>
      </c>
      <c r="U91">
        <v>96.387500000000003</v>
      </c>
      <c r="V91" t="s">
        <v>11987</v>
      </c>
      <c r="W91" t="s">
        <v>4524</v>
      </c>
      <c r="X91" t="s">
        <v>696</v>
      </c>
      <c r="Y91" t="s">
        <v>11989</v>
      </c>
      <c r="Z91" t="s">
        <v>11844</v>
      </c>
      <c r="AA91" t="s">
        <v>283</v>
      </c>
      <c r="AB91" t="s">
        <v>11815</v>
      </c>
      <c r="AC91">
        <v>96.592360999999997</v>
      </c>
      <c r="AD91">
        <v>0.97986099999999998</v>
      </c>
      <c r="AE91" s="6">
        <v>44221</v>
      </c>
      <c r="AF91" s="6">
        <v>46777</v>
      </c>
      <c r="AG91" t="s">
        <v>697</v>
      </c>
      <c r="AH91">
        <v>5.769444</v>
      </c>
      <c r="AI91">
        <v>5.0082324823804498</v>
      </c>
      <c r="AJ91">
        <v>29.576892999999998</v>
      </c>
      <c r="AK91">
        <v>4.9767301895943801</v>
      </c>
      <c r="AL91">
        <v>231</v>
      </c>
      <c r="AM91">
        <v>227</v>
      </c>
      <c r="AN91">
        <v>4.25</v>
      </c>
      <c r="AO91" t="s">
        <v>11991</v>
      </c>
      <c r="AP91">
        <v>1</v>
      </c>
      <c r="AQ91">
        <v>4</v>
      </c>
      <c r="AR91">
        <v>40.638070280050101</v>
      </c>
      <c r="AS91">
        <v>0.170050947284686</v>
      </c>
      <c r="AT91">
        <v>4.4340091433111999</v>
      </c>
      <c r="AU91">
        <v>1.8032671123244399</v>
      </c>
      <c r="AV91">
        <v>12.138889318276901</v>
      </c>
    </row>
    <row r="92" spans="1:48" x14ac:dyDescent="0.25">
      <c r="A92" t="s">
        <v>12133</v>
      </c>
      <c r="B92" s="6">
        <v>44664</v>
      </c>
      <c r="C92" t="s">
        <v>12134</v>
      </c>
      <c r="D92" t="s">
        <v>11929</v>
      </c>
      <c r="E92">
        <v>324635086.39999998</v>
      </c>
      <c r="F92">
        <v>300321272.19999999</v>
      </c>
      <c r="G92">
        <v>8.8467953325002693E-2</v>
      </c>
      <c r="H92">
        <v>10.769444</v>
      </c>
      <c r="I92">
        <v>7.9016859999999998</v>
      </c>
      <c r="J92">
        <v>6.271522</v>
      </c>
      <c r="K92">
        <v>6.271522</v>
      </c>
      <c r="L92">
        <v>355.7747</v>
      </c>
      <c r="M92">
        <v>358</v>
      </c>
      <c r="N92">
        <v>7.8788320000000001</v>
      </c>
      <c r="O92">
        <v>-0.1394</v>
      </c>
      <c r="P92">
        <v>-0.93255568312061698</v>
      </c>
      <c r="Q92">
        <v>-0.86403985989882404</v>
      </c>
      <c r="R92">
        <v>91.3</v>
      </c>
      <c r="S92">
        <v>92.078000000000003</v>
      </c>
      <c r="T92">
        <v>91.3</v>
      </c>
      <c r="U92">
        <v>92.078000000000003</v>
      </c>
      <c r="V92" t="s">
        <v>11987</v>
      </c>
      <c r="W92" t="s">
        <v>4539</v>
      </c>
      <c r="X92" t="s">
        <v>696</v>
      </c>
      <c r="Y92" t="s">
        <v>11989</v>
      </c>
      <c r="Z92" t="s">
        <v>11844</v>
      </c>
      <c r="AA92" t="s">
        <v>283</v>
      </c>
      <c r="AB92" t="s">
        <v>11815</v>
      </c>
      <c r="AC92">
        <v>92.510417000000004</v>
      </c>
      <c r="AD92">
        <v>1.2104170000000001</v>
      </c>
      <c r="AE92" s="6">
        <v>44221</v>
      </c>
      <c r="AF92" s="6">
        <v>12079</v>
      </c>
      <c r="AG92" t="s">
        <v>697</v>
      </c>
      <c r="AH92">
        <v>10.769444</v>
      </c>
      <c r="AI92">
        <v>7.9016864133021496</v>
      </c>
      <c r="AJ92">
        <v>78.485476000000006</v>
      </c>
      <c r="AK92">
        <v>6.2715223290043802</v>
      </c>
      <c r="AL92">
        <v>358</v>
      </c>
      <c r="AM92">
        <v>352</v>
      </c>
      <c r="AN92">
        <v>5.25</v>
      </c>
      <c r="AO92" t="s">
        <v>11991</v>
      </c>
      <c r="AP92">
        <v>1</v>
      </c>
      <c r="AQ92">
        <v>4</v>
      </c>
      <c r="AR92">
        <v>40.638070280050101</v>
      </c>
      <c r="AS92">
        <v>0.170050947284686</v>
      </c>
      <c r="AT92">
        <v>4.4340091433111999</v>
      </c>
      <c r="AU92">
        <v>1.8032671123244399</v>
      </c>
      <c r="AV92">
        <v>12.138889318276901</v>
      </c>
    </row>
    <row r="93" spans="1:48" x14ac:dyDescent="0.25">
      <c r="A93" t="s">
        <v>12135</v>
      </c>
      <c r="B93" s="6">
        <v>44664</v>
      </c>
      <c r="C93" t="s">
        <v>12136</v>
      </c>
      <c r="D93" t="s">
        <v>11929</v>
      </c>
      <c r="E93">
        <v>324635086.39999998</v>
      </c>
      <c r="F93">
        <v>312522139.69999999</v>
      </c>
      <c r="G93">
        <v>9.2062056986040294E-2</v>
      </c>
      <c r="H93">
        <v>9.4499999999999993</v>
      </c>
      <c r="I93">
        <v>7.1953899999999997</v>
      </c>
      <c r="J93">
        <v>6.0839160000000003</v>
      </c>
      <c r="K93">
        <v>6.0839160000000003</v>
      </c>
      <c r="L93">
        <v>339.00830000000002</v>
      </c>
      <c r="M93">
        <v>340</v>
      </c>
      <c r="N93">
        <v>7.1702649999999997</v>
      </c>
      <c r="O93">
        <v>-6.4900000000000999E-2</v>
      </c>
      <c r="P93">
        <v>-0.86883789822985702</v>
      </c>
      <c r="Q93">
        <v>-0.56084286617047396</v>
      </c>
      <c r="R93">
        <v>95.987499999999997</v>
      </c>
      <c r="S93">
        <v>96.734499999999997</v>
      </c>
      <c r="T93">
        <v>95.987499999999997</v>
      </c>
      <c r="U93">
        <v>96.734499999999997</v>
      </c>
      <c r="V93" t="s">
        <v>11987</v>
      </c>
      <c r="W93" t="s">
        <v>4533</v>
      </c>
      <c r="X93" t="s">
        <v>696</v>
      </c>
      <c r="Y93" t="s">
        <v>11989</v>
      </c>
      <c r="Z93" t="s">
        <v>11844</v>
      </c>
      <c r="AA93" t="s">
        <v>283</v>
      </c>
      <c r="AB93" t="s">
        <v>11815</v>
      </c>
      <c r="AC93">
        <v>96.268749999999997</v>
      </c>
      <c r="AD93">
        <v>0.28125</v>
      </c>
      <c r="AE93" s="6">
        <v>43738</v>
      </c>
      <c r="AF93" s="6">
        <v>11596</v>
      </c>
      <c r="AG93" t="s">
        <v>697</v>
      </c>
      <c r="AH93">
        <v>9.4499999999999993</v>
      </c>
      <c r="AI93">
        <v>7.1953903172735298</v>
      </c>
      <c r="AJ93">
        <v>63.844138000000001</v>
      </c>
      <c r="AK93">
        <v>6.0839156022802596</v>
      </c>
      <c r="AL93">
        <v>340</v>
      </c>
      <c r="AM93">
        <v>335</v>
      </c>
      <c r="AN93">
        <v>5.625</v>
      </c>
      <c r="AO93" t="s">
        <v>11991</v>
      </c>
      <c r="AP93">
        <v>1</v>
      </c>
      <c r="AQ93">
        <v>4</v>
      </c>
      <c r="AR93">
        <v>40.638070280050101</v>
      </c>
      <c r="AS93">
        <v>0.170050947284686</v>
      </c>
      <c r="AT93">
        <v>4.4340091433111999</v>
      </c>
      <c r="AU93">
        <v>1.8032671123244399</v>
      </c>
      <c r="AV93">
        <v>12.138889318276901</v>
      </c>
    </row>
    <row r="94" spans="1:48" x14ac:dyDescent="0.25">
      <c r="A94" t="s">
        <v>20496</v>
      </c>
      <c r="B94" s="6">
        <v>44664</v>
      </c>
      <c r="C94" t="s">
        <v>20497</v>
      </c>
      <c r="D94" t="s">
        <v>11929</v>
      </c>
      <c r="E94">
        <v>324635086.39999998</v>
      </c>
      <c r="F94">
        <v>311812000.5</v>
      </c>
      <c r="G94">
        <v>9.1852865789876503E-2</v>
      </c>
      <c r="H94">
        <v>12.083333</v>
      </c>
      <c r="I94">
        <v>8.3551190000000002</v>
      </c>
      <c r="J94">
        <v>6.2859999999999996</v>
      </c>
      <c r="K94">
        <v>6.2859999999999996</v>
      </c>
      <c r="L94">
        <v>353.504199999999</v>
      </c>
      <c r="M94">
        <v>356</v>
      </c>
      <c r="N94">
        <v>8.3327519999999993</v>
      </c>
      <c r="O94">
        <v>0.35920000000000302</v>
      </c>
      <c r="P94">
        <v>-0.33722651347402</v>
      </c>
      <c r="Q94">
        <v>0.74073880738554299</v>
      </c>
      <c r="R94">
        <v>93.706249999999997</v>
      </c>
      <c r="S94">
        <v>94.456249999999997</v>
      </c>
      <c r="T94">
        <v>93.706249999999997</v>
      </c>
      <c r="U94">
        <v>94.456249999999997</v>
      </c>
      <c r="V94" t="s">
        <v>11987</v>
      </c>
      <c r="W94" t="s">
        <v>19289</v>
      </c>
      <c r="X94" t="s">
        <v>696</v>
      </c>
      <c r="Y94" t="s">
        <v>11989</v>
      </c>
      <c r="Z94" t="s">
        <v>11844</v>
      </c>
      <c r="AA94" t="s">
        <v>283</v>
      </c>
      <c r="AB94" t="s">
        <v>11815</v>
      </c>
      <c r="AC94">
        <v>96.05</v>
      </c>
      <c r="AD94">
        <v>2.34375</v>
      </c>
      <c r="AE94" s="6">
        <v>44518</v>
      </c>
      <c r="AF94" s="6">
        <v>12557</v>
      </c>
      <c r="AG94" t="s">
        <v>697</v>
      </c>
      <c r="AH94">
        <v>12.083333</v>
      </c>
      <c r="AI94">
        <v>8.3551192484907109</v>
      </c>
      <c r="AJ94">
        <v>90.744476000000006</v>
      </c>
      <c r="AK94">
        <v>6.2860002444994096</v>
      </c>
      <c r="AL94">
        <v>356</v>
      </c>
      <c r="AM94">
        <v>353</v>
      </c>
      <c r="AN94">
        <v>5.625</v>
      </c>
      <c r="AO94" t="s">
        <v>11991</v>
      </c>
      <c r="AP94">
        <v>1</v>
      </c>
      <c r="AQ94">
        <v>4</v>
      </c>
      <c r="AR94">
        <v>40.638070280050101</v>
      </c>
      <c r="AS94">
        <v>0.170050947284686</v>
      </c>
      <c r="AT94">
        <v>4.4340091433111999</v>
      </c>
      <c r="AU94">
        <v>1.8032671123244399</v>
      </c>
      <c r="AV94">
        <v>12.138889318276901</v>
      </c>
    </row>
    <row r="95" spans="1:48" x14ac:dyDescent="0.25">
      <c r="A95" t="s">
        <v>12137</v>
      </c>
      <c r="B95" s="6">
        <v>44664</v>
      </c>
      <c r="C95" t="s">
        <v>12138</v>
      </c>
      <c r="D95" t="s">
        <v>11929</v>
      </c>
      <c r="E95">
        <v>324635086.39999998</v>
      </c>
      <c r="F95">
        <v>307703561.69999999</v>
      </c>
      <c r="G95">
        <v>9.0642611282665903E-2</v>
      </c>
      <c r="H95">
        <v>10.411111</v>
      </c>
      <c r="I95">
        <v>7.7483709999999997</v>
      </c>
      <c r="J95">
        <v>6.0991289999999996</v>
      </c>
      <c r="K95">
        <v>6.0991289999999996</v>
      </c>
      <c r="L95">
        <v>339.549499999999</v>
      </c>
      <c r="M95">
        <v>341</v>
      </c>
      <c r="N95">
        <v>7.7248960000000002</v>
      </c>
      <c r="O95">
        <v>-3.4999999999996097E-2</v>
      </c>
      <c r="P95">
        <v>-0.90232947200165003</v>
      </c>
      <c r="Q95">
        <v>-0.98516572938152003</v>
      </c>
      <c r="R95">
        <v>94.3</v>
      </c>
      <c r="S95">
        <v>95.045000000000002</v>
      </c>
      <c r="T95">
        <v>94.3</v>
      </c>
      <c r="U95">
        <v>95.045000000000002</v>
      </c>
      <c r="V95" t="s">
        <v>11987</v>
      </c>
      <c r="W95" t="s">
        <v>4536</v>
      </c>
      <c r="X95" t="s">
        <v>696</v>
      </c>
      <c r="Y95" t="s">
        <v>11989</v>
      </c>
      <c r="Z95" t="s">
        <v>11844</v>
      </c>
      <c r="AA95" t="s">
        <v>283</v>
      </c>
      <c r="AB95" t="s">
        <v>11815</v>
      </c>
      <c r="AC95">
        <v>94.784443999999993</v>
      </c>
      <c r="AD95">
        <v>0.48444399999999999</v>
      </c>
      <c r="AE95" s="6">
        <v>44090</v>
      </c>
      <c r="AF95" s="6">
        <v>11948</v>
      </c>
      <c r="AG95" t="s">
        <v>697</v>
      </c>
      <c r="AH95">
        <v>10.411111</v>
      </c>
      <c r="AI95">
        <v>7.7483708175541599</v>
      </c>
      <c r="AJ95">
        <v>74.740100999999996</v>
      </c>
      <c r="AK95">
        <v>6.0991291582500997</v>
      </c>
      <c r="AL95">
        <v>341</v>
      </c>
      <c r="AM95">
        <v>336</v>
      </c>
      <c r="AN95">
        <v>5.45</v>
      </c>
      <c r="AO95" t="s">
        <v>11991</v>
      </c>
      <c r="AP95">
        <v>1</v>
      </c>
      <c r="AQ95">
        <v>4</v>
      </c>
      <c r="AR95">
        <v>40.638070280050101</v>
      </c>
      <c r="AS95">
        <v>0.170050947284686</v>
      </c>
      <c r="AT95">
        <v>4.4340091433111999</v>
      </c>
      <c r="AU95">
        <v>1.8032671123244399</v>
      </c>
      <c r="AV95">
        <v>12.138889318276901</v>
      </c>
    </row>
    <row r="96" spans="1:48" x14ac:dyDescent="0.25">
      <c r="A96" t="s">
        <v>12139</v>
      </c>
      <c r="B96" s="6">
        <v>44664</v>
      </c>
      <c r="C96" t="s">
        <v>12140</v>
      </c>
      <c r="D96" t="s">
        <v>11929</v>
      </c>
      <c r="E96">
        <v>162317543.19999999</v>
      </c>
      <c r="F96">
        <v>142926232.5</v>
      </c>
      <c r="G96">
        <v>4.21028825921324E-2</v>
      </c>
      <c r="H96">
        <v>28.769444</v>
      </c>
      <c r="I96">
        <v>12.052315999999999</v>
      </c>
      <c r="J96">
        <v>7.2963009999999997</v>
      </c>
      <c r="K96">
        <v>7.2963009999999997</v>
      </c>
      <c r="L96">
        <v>447.65199999999999</v>
      </c>
      <c r="M96">
        <v>447</v>
      </c>
      <c r="N96">
        <v>12.028332000000001</v>
      </c>
      <c r="O96">
        <v>-6.3100000000004805E-2</v>
      </c>
      <c r="P96">
        <v>-1.69632341748319</v>
      </c>
      <c r="Q96">
        <v>-2.9338073912882501</v>
      </c>
      <c r="R96">
        <v>86.612499999999997</v>
      </c>
      <c r="S96">
        <v>87.470500000000001</v>
      </c>
      <c r="T96">
        <v>86.612499999999997</v>
      </c>
      <c r="U96">
        <v>87.470500000000001</v>
      </c>
      <c r="V96" t="s">
        <v>11987</v>
      </c>
      <c r="W96" t="s">
        <v>4545</v>
      </c>
      <c r="X96" t="s">
        <v>696</v>
      </c>
      <c r="Y96" t="s">
        <v>11989</v>
      </c>
      <c r="Z96" t="s">
        <v>11844</v>
      </c>
      <c r="AA96" t="s">
        <v>283</v>
      </c>
      <c r="AB96" t="s">
        <v>11815</v>
      </c>
      <c r="AC96">
        <v>88.053471999999999</v>
      </c>
      <c r="AD96">
        <v>1.4409719999999999</v>
      </c>
      <c r="AE96" s="6">
        <v>44221</v>
      </c>
      <c r="AF96" s="6">
        <v>18653</v>
      </c>
      <c r="AG96" t="s">
        <v>697</v>
      </c>
      <c r="AH96">
        <v>28.769444</v>
      </c>
      <c r="AI96">
        <v>12.052316428240299</v>
      </c>
      <c r="AJ96">
        <v>237.711341</v>
      </c>
      <c r="AK96">
        <v>7.2963012215754697</v>
      </c>
      <c r="AL96">
        <v>447</v>
      </c>
      <c r="AM96">
        <v>468</v>
      </c>
      <c r="AN96">
        <v>6.25</v>
      </c>
      <c r="AO96" t="s">
        <v>11991</v>
      </c>
      <c r="AP96">
        <v>1</v>
      </c>
      <c r="AQ96">
        <v>4</v>
      </c>
      <c r="AR96">
        <v>40.638070280050101</v>
      </c>
      <c r="AS96">
        <v>0.170050947284686</v>
      </c>
      <c r="AT96">
        <v>4.4340091433111999</v>
      </c>
      <c r="AU96">
        <v>1.8032671123244399</v>
      </c>
      <c r="AV96">
        <v>12.138889318276901</v>
      </c>
    </row>
    <row r="97" spans="1:48" x14ac:dyDescent="0.25">
      <c r="A97" t="s">
        <v>12141</v>
      </c>
      <c r="B97" s="6">
        <v>44664</v>
      </c>
      <c r="C97" t="s">
        <v>12142</v>
      </c>
      <c r="D97" t="s">
        <v>11929</v>
      </c>
      <c r="E97">
        <v>486952629.60000002</v>
      </c>
      <c r="F97">
        <v>506966718.69999999</v>
      </c>
      <c r="G97">
        <v>0.149341096229543</v>
      </c>
      <c r="H97">
        <v>1.286111</v>
      </c>
      <c r="I97">
        <v>1.227822</v>
      </c>
      <c r="J97">
        <v>3.378603</v>
      </c>
      <c r="K97">
        <v>3.378603</v>
      </c>
      <c r="L97">
        <v>151.8192</v>
      </c>
      <c r="M97">
        <v>147</v>
      </c>
      <c r="N97">
        <v>1.2221390000000001</v>
      </c>
      <c r="O97">
        <v>5.30000000000807E-3</v>
      </c>
      <c r="P97">
        <v>-0.25084006819679999</v>
      </c>
      <c r="Q97">
        <v>-0.39884226787841798</v>
      </c>
      <c r="R97">
        <v>102.8</v>
      </c>
      <c r="S97">
        <v>103.422</v>
      </c>
      <c r="T97">
        <v>102.8</v>
      </c>
      <c r="U97">
        <v>103.422</v>
      </c>
      <c r="V97" t="s">
        <v>11987</v>
      </c>
      <c r="W97" t="s">
        <v>4522</v>
      </c>
      <c r="X97" t="s">
        <v>696</v>
      </c>
      <c r="Y97" t="s">
        <v>11989</v>
      </c>
      <c r="Z97" t="s">
        <v>11844</v>
      </c>
      <c r="AA97" t="s">
        <v>283</v>
      </c>
      <c r="AB97" t="s">
        <v>11815</v>
      </c>
      <c r="AC97">
        <v>104.110069</v>
      </c>
      <c r="AD97">
        <v>1.3100689999999999</v>
      </c>
      <c r="AE97" s="6">
        <v>41487</v>
      </c>
      <c r="AF97" s="6">
        <v>45139</v>
      </c>
      <c r="AG97" t="s">
        <v>697</v>
      </c>
      <c r="AH97">
        <v>1.286111</v>
      </c>
      <c r="AI97">
        <v>1.2278216240953299</v>
      </c>
      <c r="AJ97">
        <v>2.636892</v>
      </c>
      <c r="AK97">
        <v>3.3786033531557198</v>
      </c>
      <c r="AL97">
        <v>147</v>
      </c>
      <c r="AM97">
        <v>110</v>
      </c>
      <c r="AN97">
        <v>6.125</v>
      </c>
      <c r="AO97" t="s">
        <v>11991</v>
      </c>
      <c r="AP97">
        <v>1</v>
      </c>
      <c r="AQ97">
        <v>4</v>
      </c>
      <c r="AR97">
        <v>40.638070280050101</v>
      </c>
      <c r="AS97">
        <v>0.170050947284686</v>
      </c>
      <c r="AT97">
        <v>4.4340091433111999</v>
      </c>
      <c r="AU97">
        <v>1.8032671123244399</v>
      </c>
      <c r="AV97">
        <v>12.138889318276901</v>
      </c>
    </row>
    <row r="98" spans="1:48" x14ac:dyDescent="0.25">
      <c r="A98" t="s">
        <v>12143</v>
      </c>
      <c r="B98" s="6">
        <v>44664</v>
      </c>
      <c r="C98" t="s">
        <v>12144</v>
      </c>
      <c r="D98" t="s">
        <v>11929</v>
      </c>
      <c r="E98">
        <v>405793858</v>
      </c>
      <c r="F98">
        <v>425880654</v>
      </c>
      <c r="G98">
        <v>0.12545494878510499</v>
      </c>
      <c r="H98">
        <v>7.4222219999999997</v>
      </c>
      <c r="I98">
        <v>5.8226709999999997</v>
      </c>
      <c r="J98">
        <v>5.8731410000000004</v>
      </c>
      <c r="K98">
        <v>5.8731410000000004</v>
      </c>
      <c r="L98">
        <v>317.25479999999999</v>
      </c>
      <c r="M98">
        <v>319</v>
      </c>
      <c r="N98">
        <v>5.7949169999999999</v>
      </c>
      <c r="O98">
        <v>0.37059999999999799</v>
      </c>
      <c r="P98">
        <v>-0.52132571950814699</v>
      </c>
      <c r="Q98">
        <v>-1.26958394037081</v>
      </c>
      <c r="R98">
        <v>104.425</v>
      </c>
      <c r="S98">
        <v>105.208</v>
      </c>
      <c r="T98">
        <v>104.425</v>
      </c>
      <c r="U98">
        <v>105.208</v>
      </c>
      <c r="V98" t="s">
        <v>11987</v>
      </c>
      <c r="W98" t="s">
        <v>4529</v>
      </c>
      <c r="X98" t="s">
        <v>696</v>
      </c>
      <c r="Y98" t="s">
        <v>11989</v>
      </c>
      <c r="Z98" t="s">
        <v>11844</v>
      </c>
      <c r="AA98" t="s">
        <v>283</v>
      </c>
      <c r="AB98" t="s">
        <v>11815</v>
      </c>
      <c r="AC98">
        <v>104.95</v>
      </c>
      <c r="AD98">
        <v>0.52500000000000002</v>
      </c>
      <c r="AE98" s="6">
        <v>42998</v>
      </c>
      <c r="AF98" s="6">
        <v>47381</v>
      </c>
      <c r="AG98" t="s">
        <v>697</v>
      </c>
      <c r="AH98">
        <v>7.4222219999999997</v>
      </c>
      <c r="AI98">
        <v>5.8226713836003903</v>
      </c>
      <c r="AJ98">
        <v>41.651209999999999</v>
      </c>
      <c r="AK98">
        <v>5.8731408524981497</v>
      </c>
      <c r="AL98">
        <v>319</v>
      </c>
      <c r="AM98">
        <v>316</v>
      </c>
      <c r="AN98">
        <v>6.75</v>
      </c>
      <c r="AO98" t="s">
        <v>11991</v>
      </c>
      <c r="AP98">
        <v>1</v>
      </c>
      <c r="AQ98">
        <v>4</v>
      </c>
      <c r="AR98">
        <v>40.638070280050101</v>
      </c>
      <c r="AS98">
        <v>0.170050947284686</v>
      </c>
      <c r="AT98">
        <v>4.4340091433111999</v>
      </c>
      <c r="AU98">
        <v>1.8032671123244399</v>
      </c>
      <c r="AV98">
        <v>12.138889318276901</v>
      </c>
    </row>
    <row r="99" spans="1:48" x14ac:dyDescent="0.25">
      <c r="A99" t="s">
        <v>12145</v>
      </c>
      <c r="B99" s="6">
        <v>44664</v>
      </c>
      <c r="C99" t="s">
        <v>12146</v>
      </c>
      <c r="D99" t="s">
        <v>11929</v>
      </c>
      <c r="E99">
        <v>405793858</v>
      </c>
      <c r="F99">
        <v>352795488</v>
      </c>
      <c r="G99">
        <v>0.103925687781452</v>
      </c>
      <c r="H99">
        <v>22.419443999999999</v>
      </c>
      <c r="I99">
        <v>11.503831999999999</v>
      </c>
      <c r="J99">
        <v>7.131704</v>
      </c>
      <c r="K99">
        <v>7.131704</v>
      </c>
      <c r="L99">
        <v>419.952799999999</v>
      </c>
      <c r="M99">
        <v>423</v>
      </c>
      <c r="N99">
        <v>11.330425999999999</v>
      </c>
      <c r="O99">
        <v>0.36560000000000997</v>
      </c>
      <c r="P99">
        <v>-0.55523801004483397</v>
      </c>
      <c r="Q99">
        <v>-2.5825823239264101</v>
      </c>
      <c r="R99">
        <v>86.456249999999997</v>
      </c>
      <c r="S99">
        <v>87.422250000000005</v>
      </c>
      <c r="T99">
        <v>86.456249999999997</v>
      </c>
      <c r="U99">
        <v>87.422250000000005</v>
      </c>
      <c r="V99" t="s">
        <v>11987</v>
      </c>
      <c r="W99" t="s">
        <v>4540</v>
      </c>
      <c r="X99" t="s">
        <v>696</v>
      </c>
      <c r="Y99" t="s">
        <v>11989</v>
      </c>
      <c r="Z99" t="s">
        <v>11844</v>
      </c>
      <c r="AA99" t="s">
        <v>283</v>
      </c>
      <c r="AB99" t="s">
        <v>11815</v>
      </c>
      <c r="AC99">
        <v>86.939582999999999</v>
      </c>
      <c r="AD99">
        <v>0.48333300000000001</v>
      </c>
      <c r="AE99" s="6">
        <v>41899</v>
      </c>
      <c r="AF99" s="6">
        <v>16334</v>
      </c>
      <c r="AG99" t="s">
        <v>697</v>
      </c>
      <c r="AH99">
        <v>22.419443999999999</v>
      </c>
      <c r="AI99">
        <v>11.5038321434662</v>
      </c>
      <c r="AJ99">
        <v>197.280496</v>
      </c>
      <c r="AK99">
        <v>7.1317037414117399</v>
      </c>
      <c r="AL99">
        <v>423</v>
      </c>
      <c r="AM99">
        <v>456</v>
      </c>
      <c r="AN99">
        <v>6</v>
      </c>
      <c r="AO99" t="s">
        <v>11991</v>
      </c>
      <c r="AP99">
        <v>1</v>
      </c>
      <c r="AQ99">
        <v>4</v>
      </c>
      <c r="AR99">
        <v>40.638070280050101</v>
      </c>
      <c r="AS99">
        <v>0.170050947284686</v>
      </c>
      <c r="AT99">
        <v>4.4340091433111999</v>
      </c>
      <c r="AU99">
        <v>1.8032671123244399</v>
      </c>
      <c r="AV99">
        <v>12.138889318276901</v>
      </c>
    </row>
    <row r="100" spans="1:48" x14ac:dyDescent="0.25">
      <c r="A100" t="s">
        <v>12147</v>
      </c>
      <c r="B100" s="6">
        <v>44664</v>
      </c>
      <c r="C100" t="s">
        <v>12148</v>
      </c>
      <c r="D100" t="s">
        <v>11929</v>
      </c>
      <c r="E100">
        <v>292171578</v>
      </c>
      <c r="F100">
        <v>284343813.5</v>
      </c>
      <c r="G100">
        <v>8.3761350104173404E-2</v>
      </c>
      <c r="H100">
        <v>25.422222000000001</v>
      </c>
      <c r="I100">
        <v>11.0709</v>
      </c>
      <c r="J100">
        <v>7.7047160000000003</v>
      </c>
      <c r="K100">
        <v>7.7047160000000003</v>
      </c>
      <c r="L100">
        <v>482.56889999999999</v>
      </c>
      <c r="M100">
        <v>484</v>
      </c>
      <c r="N100">
        <v>10.964575999999999</v>
      </c>
      <c r="O100">
        <v>2.1399999999993601E-2</v>
      </c>
      <c r="P100">
        <v>-0.91209986133684495</v>
      </c>
      <c r="Q100">
        <v>-2.2724204220572699</v>
      </c>
      <c r="R100">
        <v>96.737499999999997</v>
      </c>
      <c r="S100">
        <v>97.722499999999997</v>
      </c>
      <c r="T100">
        <v>96.737499999999997</v>
      </c>
      <c r="U100">
        <v>97.722499999999997</v>
      </c>
      <c r="V100" t="s">
        <v>11987</v>
      </c>
      <c r="W100" t="s">
        <v>4544</v>
      </c>
      <c r="X100" t="s">
        <v>696</v>
      </c>
      <c r="Y100" t="s">
        <v>11989</v>
      </c>
      <c r="Z100" t="s">
        <v>11844</v>
      </c>
      <c r="AA100" t="s">
        <v>283</v>
      </c>
      <c r="AB100" t="s">
        <v>11815</v>
      </c>
      <c r="AC100">
        <v>97.320832999999993</v>
      </c>
      <c r="AD100">
        <v>0.58333299999999999</v>
      </c>
      <c r="AE100" s="6">
        <v>42998</v>
      </c>
      <c r="AF100" s="6">
        <v>17430</v>
      </c>
      <c r="AG100" t="s">
        <v>697</v>
      </c>
      <c r="AH100">
        <v>25.422222000000001</v>
      </c>
      <c r="AI100">
        <v>11.070899905581699</v>
      </c>
      <c r="AJ100">
        <v>195.54349400000001</v>
      </c>
      <c r="AK100">
        <v>7.7047158036051497</v>
      </c>
      <c r="AL100">
        <v>484</v>
      </c>
      <c r="AM100">
        <v>511</v>
      </c>
      <c r="AN100">
        <v>7.5</v>
      </c>
      <c r="AO100" t="s">
        <v>11991</v>
      </c>
      <c r="AP100">
        <v>1</v>
      </c>
      <c r="AQ100">
        <v>4</v>
      </c>
      <c r="AR100">
        <v>40.638070280050101</v>
      </c>
      <c r="AS100">
        <v>0.170050947284686</v>
      </c>
      <c r="AT100">
        <v>4.4340091433111999</v>
      </c>
      <c r="AU100">
        <v>1.8032671123244399</v>
      </c>
      <c r="AV100">
        <v>12.138889318276901</v>
      </c>
    </row>
    <row r="101" spans="1:48" x14ac:dyDescent="0.25">
      <c r="A101" t="s">
        <v>12149</v>
      </c>
      <c r="B101" s="6">
        <v>44664</v>
      </c>
      <c r="C101" t="s">
        <v>12150</v>
      </c>
      <c r="D101" t="s">
        <v>11929</v>
      </c>
      <c r="E101">
        <v>324635086.39999998</v>
      </c>
      <c r="F101">
        <v>359792615</v>
      </c>
      <c r="G101">
        <v>0.10598688545490501</v>
      </c>
      <c r="H101">
        <v>8.072222</v>
      </c>
      <c r="I101">
        <v>5.9680359999999997</v>
      </c>
      <c r="J101">
        <v>6.0482560000000003</v>
      </c>
      <c r="K101">
        <v>6.0482560000000003</v>
      </c>
      <c r="L101">
        <v>334.983</v>
      </c>
      <c r="M101">
        <v>337</v>
      </c>
      <c r="N101">
        <v>5.9424619999999999</v>
      </c>
      <c r="O101">
        <v>7.3999999999996194E-2</v>
      </c>
      <c r="P101">
        <v>-0.27618690162093301</v>
      </c>
      <c r="Q101">
        <v>-0.91697979575567901</v>
      </c>
      <c r="R101">
        <v>107.675</v>
      </c>
      <c r="S101">
        <v>108.369</v>
      </c>
      <c r="T101">
        <v>107.675</v>
      </c>
      <c r="U101">
        <v>108.369</v>
      </c>
      <c r="V101" t="s">
        <v>11987</v>
      </c>
      <c r="W101" t="s">
        <v>4532</v>
      </c>
      <c r="X101" t="s">
        <v>696</v>
      </c>
      <c r="Y101" t="s">
        <v>11989</v>
      </c>
      <c r="Z101" t="s">
        <v>11844</v>
      </c>
      <c r="AA101" t="s">
        <v>283</v>
      </c>
      <c r="AB101" t="s">
        <v>11815</v>
      </c>
      <c r="AC101">
        <v>110.82986099999999</v>
      </c>
      <c r="AD101">
        <v>3.1548609999999999</v>
      </c>
      <c r="AE101" s="6">
        <v>43965</v>
      </c>
      <c r="AF101" s="6">
        <v>11092</v>
      </c>
      <c r="AG101" t="s">
        <v>697</v>
      </c>
      <c r="AH101">
        <v>8.072222</v>
      </c>
      <c r="AI101">
        <v>5.9680360535299304</v>
      </c>
      <c r="AJ101">
        <v>45.502963999999999</v>
      </c>
      <c r="AK101">
        <v>6.04825642420756</v>
      </c>
      <c r="AL101">
        <v>337</v>
      </c>
      <c r="AM101">
        <v>333</v>
      </c>
      <c r="AN101">
        <v>7.375</v>
      </c>
      <c r="AO101" t="s">
        <v>11991</v>
      </c>
      <c r="AP101">
        <v>1</v>
      </c>
      <c r="AQ101">
        <v>4</v>
      </c>
      <c r="AR101">
        <v>40.638070280050101</v>
      </c>
      <c r="AS101">
        <v>0.170050947284686</v>
      </c>
      <c r="AT101">
        <v>4.4340091433111999</v>
      </c>
      <c r="AU101">
        <v>1.8032671123244399</v>
      </c>
      <c r="AV101">
        <v>12.138889318276901</v>
      </c>
    </row>
    <row r="102" spans="1:48" x14ac:dyDescent="0.25">
      <c r="A102" t="s">
        <v>12151</v>
      </c>
      <c r="B102" s="6">
        <v>44664</v>
      </c>
      <c r="C102" t="s">
        <v>12152</v>
      </c>
      <c r="D102" t="s">
        <v>11929</v>
      </c>
      <c r="E102">
        <v>365214472.39999998</v>
      </c>
      <c r="F102">
        <v>398268916.69999999</v>
      </c>
      <c r="G102">
        <v>0.117321146397504</v>
      </c>
      <c r="H102">
        <v>3.7722220000000002</v>
      </c>
      <c r="I102">
        <v>3.291817</v>
      </c>
      <c r="J102">
        <v>4.6108380000000002</v>
      </c>
      <c r="K102">
        <v>4.6108380000000002</v>
      </c>
      <c r="L102">
        <v>201.34049999999999</v>
      </c>
      <c r="M102">
        <v>201</v>
      </c>
      <c r="N102">
        <v>3.2727590000000002</v>
      </c>
      <c r="O102">
        <v>-4.3300000000001601E-2</v>
      </c>
      <c r="P102">
        <v>-0.17989329437144699</v>
      </c>
      <c r="Q102">
        <v>-0.30226824510670702</v>
      </c>
      <c r="R102">
        <v>107.45625</v>
      </c>
      <c r="S102">
        <v>108.17625</v>
      </c>
      <c r="T102">
        <v>107.45625</v>
      </c>
      <c r="U102">
        <v>108.17625</v>
      </c>
      <c r="V102" t="s">
        <v>11987</v>
      </c>
      <c r="W102" t="s">
        <v>4523</v>
      </c>
      <c r="X102" t="s">
        <v>696</v>
      </c>
      <c r="Y102" t="s">
        <v>11989</v>
      </c>
      <c r="Z102" t="s">
        <v>11844</v>
      </c>
      <c r="AA102" t="s">
        <v>283</v>
      </c>
      <c r="AB102" t="s">
        <v>11815</v>
      </c>
      <c r="AC102">
        <v>109.05069399999999</v>
      </c>
      <c r="AD102">
        <v>1.594444</v>
      </c>
      <c r="AE102" s="6">
        <v>42332</v>
      </c>
      <c r="AF102" s="6">
        <v>46048</v>
      </c>
      <c r="AG102" t="s">
        <v>697</v>
      </c>
      <c r="AH102">
        <v>3.7722220000000002</v>
      </c>
      <c r="AI102">
        <v>3.2918173754506102</v>
      </c>
      <c r="AJ102">
        <v>13.38951</v>
      </c>
      <c r="AK102">
        <v>4.6108384316553597</v>
      </c>
      <c r="AL102">
        <v>201</v>
      </c>
      <c r="AM102">
        <v>191</v>
      </c>
      <c r="AN102">
        <v>7</v>
      </c>
      <c r="AO102" t="s">
        <v>11991</v>
      </c>
      <c r="AP102">
        <v>1</v>
      </c>
      <c r="AQ102">
        <v>4</v>
      </c>
      <c r="AR102">
        <v>40.638070280050101</v>
      </c>
      <c r="AS102">
        <v>0.170050947284686</v>
      </c>
      <c r="AT102">
        <v>4.4340091433111999</v>
      </c>
      <c r="AU102">
        <v>1.8032671123244399</v>
      </c>
      <c r="AV102">
        <v>12.138889318276901</v>
      </c>
    </row>
    <row r="103" spans="1:48" x14ac:dyDescent="0.25">
      <c r="A103" t="s">
        <v>12153</v>
      </c>
      <c r="B103" s="6">
        <v>44664</v>
      </c>
      <c r="C103" t="s">
        <v>12154</v>
      </c>
      <c r="D103" t="s">
        <v>11929</v>
      </c>
      <c r="E103">
        <v>519416138.39999998</v>
      </c>
      <c r="F103">
        <v>557939503.70000005</v>
      </c>
      <c r="G103">
        <v>0.164356542643808</v>
      </c>
      <c r="H103">
        <v>6.483333</v>
      </c>
      <c r="I103">
        <v>5.2408390000000002</v>
      </c>
      <c r="J103">
        <v>5.5239719999999997</v>
      </c>
      <c r="K103">
        <v>5.5239719999999997</v>
      </c>
      <c r="L103">
        <v>283.56639999999902</v>
      </c>
      <c r="M103">
        <v>285</v>
      </c>
      <c r="N103">
        <v>5.216221</v>
      </c>
      <c r="O103">
        <v>-4.3899999999996699E-2</v>
      </c>
      <c r="P103">
        <v>-0.64278177057202002</v>
      </c>
      <c r="Q103">
        <v>0.82540127552150899</v>
      </c>
      <c r="R103">
        <v>107.3</v>
      </c>
      <c r="S103">
        <v>107.95099999999999</v>
      </c>
      <c r="T103">
        <v>107.3</v>
      </c>
      <c r="U103">
        <v>107.95099999999999</v>
      </c>
      <c r="V103" t="s">
        <v>11987</v>
      </c>
      <c r="W103" t="s">
        <v>4528</v>
      </c>
      <c r="X103" t="s">
        <v>696</v>
      </c>
      <c r="Y103" t="s">
        <v>11989</v>
      </c>
      <c r="Z103" t="s">
        <v>11844</v>
      </c>
      <c r="AA103" t="s">
        <v>283</v>
      </c>
      <c r="AB103" t="s">
        <v>11815</v>
      </c>
      <c r="AC103">
        <v>107.416667</v>
      </c>
      <c r="AD103">
        <v>0.11666700000000001</v>
      </c>
      <c r="AE103" s="6">
        <v>42655</v>
      </c>
      <c r="AF103" s="6">
        <v>47038</v>
      </c>
      <c r="AG103" t="s">
        <v>697</v>
      </c>
      <c r="AH103">
        <v>6.483333</v>
      </c>
      <c r="AI103">
        <v>5.2408389970551399</v>
      </c>
      <c r="AJ103">
        <v>33.399859999999997</v>
      </c>
      <c r="AK103">
        <v>5.5239723717622198</v>
      </c>
      <c r="AL103">
        <v>285</v>
      </c>
      <c r="AM103">
        <v>282</v>
      </c>
      <c r="AN103">
        <v>7</v>
      </c>
      <c r="AO103" t="s">
        <v>11991</v>
      </c>
      <c r="AP103">
        <v>1</v>
      </c>
      <c r="AQ103">
        <v>4</v>
      </c>
      <c r="AR103">
        <v>40.638070280050101</v>
      </c>
      <c r="AS103">
        <v>0.170050947284686</v>
      </c>
      <c r="AT103">
        <v>4.4340091433111999</v>
      </c>
      <c r="AU103">
        <v>1.8032671123244399</v>
      </c>
      <c r="AV103">
        <v>12.138889318276901</v>
      </c>
    </row>
    <row r="104" spans="1:48" x14ac:dyDescent="0.25">
      <c r="A104" t="s">
        <v>12155</v>
      </c>
      <c r="B104" s="6">
        <v>44664</v>
      </c>
      <c r="C104" t="s">
        <v>12156</v>
      </c>
      <c r="D104" t="s">
        <v>11929</v>
      </c>
      <c r="E104">
        <v>324635086.39999998</v>
      </c>
      <c r="F104">
        <v>336057589.39999998</v>
      </c>
      <c r="G104">
        <v>9.8995075912663599E-2</v>
      </c>
      <c r="H104">
        <v>1.816667</v>
      </c>
      <c r="I104">
        <v>1.7143520000000001</v>
      </c>
      <c r="J104">
        <v>3.8045870000000002</v>
      </c>
      <c r="K104">
        <v>3.8045870000000002</v>
      </c>
      <c r="L104">
        <v>158.55199999999999</v>
      </c>
      <c r="M104">
        <v>155</v>
      </c>
      <c r="N104">
        <v>1.7048639999999999</v>
      </c>
      <c r="O104">
        <v>9.06000000000073E-2</v>
      </c>
      <c r="P104">
        <v>-0.180837098603925</v>
      </c>
      <c r="Q104">
        <v>-0.71881827371914597</v>
      </c>
      <c r="R104">
        <v>102.4875</v>
      </c>
      <c r="S104">
        <v>103.1585</v>
      </c>
      <c r="T104">
        <v>102.4875</v>
      </c>
      <c r="U104">
        <v>103.1585</v>
      </c>
      <c r="V104" t="s">
        <v>11987</v>
      </c>
      <c r="W104" t="s">
        <v>10330</v>
      </c>
      <c r="X104" t="s">
        <v>696</v>
      </c>
      <c r="Y104" t="s">
        <v>11989</v>
      </c>
      <c r="Z104" t="s">
        <v>11844</v>
      </c>
      <c r="AA104" t="s">
        <v>283</v>
      </c>
      <c r="AB104" t="s">
        <v>11815</v>
      </c>
      <c r="AC104">
        <v>103.518567</v>
      </c>
      <c r="AD104">
        <v>1.031067</v>
      </c>
      <c r="AE104" s="6">
        <v>42655</v>
      </c>
      <c r="AF104" s="6">
        <v>45334</v>
      </c>
      <c r="AG104" t="s">
        <v>697</v>
      </c>
      <c r="AH104">
        <v>1.816667</v>
      </c>
      <c r="AI104">
        <v>1.7143516910097301</v>
      </c>
      <c r="AJ104">
        <v>4.0135990000000001</v>
      </c>
      <c r="AK104">
        <v>3.8045873616408299</v>
      </c>
      <c r="AL104">
        <v>155</v>
      </c>
      <c r="AM104">
        <v>125</v>
      </c>
      <c r="AN104">
        <v>5.6239999999999997</v>
      </c>
      <c r="AO104" t="s">
        <v>11991</v>
      </c>
      <c r="AP104">
        <v>1</v>
      </c>
      <c r="AQ104">
        <v>4</v>
      </c>
      <c r="AR104">
        <v>40.638070280050101</v>
      </c>
      <c r="AS104">
        <v>0.170050947284686</v>
      </c>
      <c r="AT104">
        <v>4.4340091433111999</v>
      </c>
      <c r="AU104">
        <v>1.8032671123244399</v>
      </c>
      <c r="AV104">
        <v>12.138889318276901</v>
      </c>
    </row>
    <row r="105" spans="1:48" x14ac:dyDescent="0.25">
      <c r="A105" t="s">
        <v>12157</v>
      </c>
      <c r="B105" s="6">
        <v>44664</v>
      </c>
      <c r="C105" t="s">
        <v>12158</v>
      </c>
      <c r="D105" t="s">
        <v>12016</v>
      </c>
      <c r="E105">
        <v>243476314.80000001</v>
      </c>
      <c r="F105">
        <v>244945287.80000001</v>
      </c>
      <c r="G105">
        <v>7.2155422520015E-2</v>
      </c>
      <c r="H105">
        <v>4.7583330000000004</v>
      </c>
      <c r="I105">
        <v>4.265212</v>
      </c>
      <c r="J105">
        <v>4.0073949999999998</v>
      </c>
      <c r="K105">
        <v>4.0073949999999998</v>
      </c>
      <c r="L105">
        <v>136.85449999999901</v>
      </c>
      <c r="M105">
        <v>137</v>
      </c>
      <c r="N105">
        <v>4.243379</v>
      </c>
      <c r="O105">
        <v>4.5300000000003601E-2</v>
      </c>
      <c r="P105">
        <v>0.15873970833384299</v>
      </c>
      <c r="Q105">
        <v>-1.57893511758581</v>
      </c>
      <c r="R105">
        <v>99.612499999999997</v>
      </c>
      <c r="S105">
        <v>100.3925</v>
      </c>
      <c r="T105">
        <v>99.612499999999997</v>
      </c>
      <c r="U105">
        <v>100.3925</v>
      </c>
      <c r="V105" t="s">
        <v>11987</v>
      </c>
      <c r="W105" t="s">
        <v>7799</v>
      </c>
      <c r="X105" t="s">
        <v>696</v>
      </c>
      <c r="Y105" t="s">
        <v>11989</v>
      </c>
      <c r="Z105" t="s">
        <v>11844</v>
      </c>
      <c r="AA105" t="s">
        <v>11839</v>
      </c>
      <c r="AB105" t="s">
        <v>11815</v>
      </c>
      <c r="AC105">
        <v>100.60333300000001</v>
      </c>
      <c r="AD105">
        <v>0.99083299999999996</v>
      </c>
      <c r="AE105" s="6">
        <v>43851</v>
      </c>
      <c r="AF105" s="6">
        <v>46408</v>
      </c>
      <c r="AG105" t="s">
        <v>2822</v>
      </c>
      <c r="AH105">
        <v>4.7583330000000004</v>
      </c>
      <c r="AI105">
        <v>4.2652117927553403</v>
      </c>
      <c r="AJ105">
        <v>21.472276999999998</v>
      </c>
      <c r="AK105">
        <v>4.0073949791015799</v>
      </c>
      <c r="AL105">
        <v>137</v>
      </c>
      <c r="AM105">
        <v>130</v>
      </c>
      <c r="AN105">
        <v>4.0999999999999996</v>
      </c>
      <c r="AO105" t="s">
        <v>11991</v>
      </c>
      <c r="AP105">
        <v>1</v>
      </c>
      <c r="AQ105">
        <v>3</v>
      </c>
      <c r="AR105">
        <v>46.654214183949499</v>
      </c>
      <c r="AS105">
        <v>1.3381062085969101E-2</v>
      </c>
      <c r="AT105">
        <v>0.19216306903798799</v>
      </c>
      <c r="AU105">
        <v>8.8776905229380504E-2</v>
      </c>
      <c r="AV105">
        <v>0.61454653236618295</v>
      </c>
    </row>
    <row r="106" spans="1:48" x14ac:dyDescent="0.25">
      <c r="A106" t="s">
        <v>12159</v>
      </c>
      <c r="B106" s="6">
        <v>44664</v>
      </c>
      <c r="C106" t="s">
        <v>12160</v>
      </c>
      <c r="D106" t="s">
        <v>12016</v>
      </c>
      <c r="E106">
        <v>292171578</v>
      </c>
      <c r="F106">
        <v>302589320.80000001</v>
      </c>
      <c r="G106">
        <v>8.9136069914059798E-2</v>
      </c>
      <c r="H106">
        <v>1.858333</v>
      </c>
      <c r="I106">
        <v>1.7565440000000001</v>
      </c>
      <c r="J106">
        <v>3.6245889999999998</v>
      </c>
      <c r="K106">
        <v>3.6245889999999998</v>
      </c>
      <c r="L106">
        <v>137.73559999999901</v>
      </c>
      <c r="M106">
        <v>135</v>
      </c>
      <c r="N106">
        <v>1.7474149999999999</v>
      </c>
      <c r="O106">
        <v>-9.0400000000001507E-2</v>
      </c>
      <c r="P106">
        <v>3.01839543409121E-2</v>
      </c>
      <c r="Q106">
        <v>-0.84354536195535501</v>
      </c>
      <c r="R106">
        <v>102.76875</v>
      </c>
      <c r="S106">
        <v>103.55875</v>
      </c>
      <c r="T106">
        <v>102.76875</v>
      </c>
      <c r="U106">
        <v>103.55875</v>
      </c>
      <c r="V106" t="s">
        <v>11987</v>
      </c>
      <c r="W106" t="s">
        <v>7798</v>
      </c>
      <c r="X106" t="s">
        <v>696</v>
      </c>
      <c r="Y106" t="s">
        <v>11989</v>
      </c>
      <c r="Z106" t="s">
        <v>11844</v>
      </c>
      <c r="AA106" t="s">
        <v>11839</v>
      </c>
      <c r="AB106" t="s">
        <v>11815</v>
      </c>
      <c r="AC106">
        <v>103.565625</v>
      </c>
      <c r="AD106">
        <v>0.796875</v>
      </c>
      <c r="AE106" s="6">
        <v>43523</v>
      </c>
      <c r="AF106" s="6">
        <v>45349</v>
      </c>
      <c r="AG106" t="s">
        <v>2822</v>
      </c>
      <c r="AH106">
        <v>1.858333</v>
      </c>
      <c r="AI106">
        <v>1.7565441648068301</v>
      </c>
      <c r="AJ106">
        <v>4.1537040000000003</v>
      </c>
      <c r="AK106">
        <v>3.62458911496309</v>
      </c>
      <c r="AL106">
        <v>135</v>
      </c>
      <c r="AM106">
        <v>106</v>
      </c>
      <c r="AN106">
        <v>5.625</v>
      </c>
      <c r="AO106" t="s">
        <v>11991</v>
      </c>
      <c r="AP106">
        <v>1</v>
      </c>
      <c r="AQ106">
        <v>3</v>
      </c>
      <c r="AR106">
        <v>46.654214183949499</v>
      </c>
      <c r="AS106">
        <v>1.3381062085969101E-2</v>
      </c>
      <c r="AT106">
        <v>0.19216306903798799</v>
      </c>
      <c r="AU106">
        <v>8.8776905229380504E-2</v>
      </c>
      <c r="AV106">
        <v>0.61454653236618295</v>
      </c>
    </row>
    <row r="107" spans="1:48" x14ac:dyDescent="0.25">
      <c r="A107" t="s">
        <v>12161</v>
      </c>
      <c r="B107" s="6">
        <v>44664</v>
      </c>
      <c r="C107" t="s">
        <v>12162</v>
      </c>
      <c r="D107" t="s">
        <v>11929</v>
      </c>
      <c r="E107">
        <v>600000000</v>
      </c>
      <c r="F107">
        <v>519337500</v>
      </c>
      <c r="G107">
        <v>0.152985252692698</v>
      </c>
      <c r="H107">
        <v>4.9223220000000003</v>
      </c>
      <c r="I107">
        <v>4.2414699999999996</v>
      </c>
      <c r="J107">
        <v>7.592174</v>
      </c>
      <c r="K107">
        <v>7.592174</v>
      </c>
      <c r="L107">
        <v>494.64359999999999</v>
      </c>
      <c r="M107">
        <v>495</v>
      </c>
      <c r="N107">
        <v>4.2233700000000001</v>
      </c>
      <c r="O107">
        <v>-1.44000000000032E-2</v>
      </c>
      <c r="P107">
        <v>-0.65992328136160705</v>
      </c>
      <c r="Q107">
        <v>-4.3766077113199104</v>
      </c>
      <c r="R107">
        <v>86.206249999999997</v>
      </c>
      <c r="S107">
        <v>87.541250000000005</v>
      </c>
      <c r="T107">
        <v>86.206249999999997</v>
      </c>
      <c r="U107">
        <v>87.541250000000005</v>
      </c>
      <c r="V107" t="s">
        <v>11987</v>
      </c>
      <c r="W107" t="s">
        <v>4982</v>
      </c>
      <c r="X107" t="s">
        <v>1949</v>
      </c>
      <c r="Y107" t="s">
        <v>12104</v>
      </c>
      <c r="Z107" t="s">
        <v>11844</v>
      </c>
      <c r="AA107" t="s">
        <v>283</v>
      </c>
      <c r="AB107" t="s">
        <v>11815</v>
      </c>
      <c r="AC107">
        <v>86.556250000000006</v>
      </c>
      <c r="AD107">
        <v>0.35</v>
      </c>
      <c r="AE107" s="6">
        <v>42814</v>
      </c>
      <c r="AF107" s="6">
        <v>46832</v>
      </c>
      <c r="AG107" t="s">
        <v>1950</v>
      </c>
      <c r="AH107">
        <v>4.9223220000000003</v>
      </c>
      <c r="AI107">
        <v>4.2414700584153104</v>
      </c>
      <c r="AJ107">
        <v>21.839119</v>
      </c>
      <c r="AK107">
        <v>7.5921741905053901</v>
      </c>
      <c r="AL107">
        <v>495</v>
      </c>
      <c r="AM107">
        <v>489</v>
      </c>
      <c r="AN107">
        <v>4.5</v>
      </c>
      <c r="AO107" t="s">
        <v>11991</v>
      </c>
      <c r="AP107">
        <v>1</v>
      </c>
      <c r="AQ107">
        <v>3</v>
      </c>
      <c r="AR107">
        <v>42.382936321119097</v>
      </c>
      <c r="AS107">
        <v>2.68074778478322E-2</v>
      </c>
      <c r="AT107">
        <v>0.45567481613960498</v>
      </c>
      <c r="AU107">
        <v>0.34412955465568701</v>
      </c>
      <c r="AV107">
        <v>0.74417987893846704</v>
      </c>
    </row>
    <row r="108" spans="1:48" x14ac:dyDescent="0.25">
      <c r="A108" t="s">
        <v>22507</v>
      </c>
      <c r="B108" s="6">
        <v>44664</v>
      </c>
      <c r="C108" t="s">
        <v>22508</v>
      </c>
      <c r="D108" t="s">
        <v>11929</v>
      </c>
      <c r="E108">
        <v>510000000</v>
      </c>
      <c r="F108">
        <v>509787498.30000001</v>
      </c>
      <c r="G108">
        <v>0.15017203503887899</v>
      </c>
      <c r="H108">
        <v>6.8722219999999998</v>
      </c>
      <c r="I108">
        <v>5.2480690000000001</v>
      </c>
      <c r="J108">
        <v>7.4975209999999999</v>
      </c>
      <c r="K108">
        <v>7.4975209999999999</v>
      </c>
      <c r="L108">
        <v>479.89069999999998</v>
      </c>
      <c r="M108">
        <v>483</v>
      </c>
      <c r="N108">
        <v>5.2248999999999999</v>
      </c>
      <c r="O108">
        <v>8.3400000000000099E-2</v>
      </c>
      <c r="P108">
        <v>0.79831924427469203</v>
      </c>
      <c r="Q108">
        <v>2.5104169999999999</v>
      </c>
      <c r="R108">
        <v>99</v>
      </c>
      <c r="S108">
        <v>100</v>
      </c>
      <c r="T108">
        <v>99</v>
      </c>
      <c r="U108">
        <v>100</v>
      </c>
      <c r="V108" t="s">
        <v>11987</v>
      </c>
      <c r="W108" t="s">
        <v>22152</v>
      </c>
      <c r="X108" t="s">
        <v>1949</v>
      </c>
      <c r="Y108" t="s">
        <v>12104</v>
      </c>
      <c r="Z108" t="s">
        <v>11844</v>
      </c>
      <c r="AA108" t="s">
        <v>283</v>
      </c>
      <c r="AB108" t="s">
        <v>11815</v>
      </c>
      <c r="AC108">
        <v>99.958332999999996</v>
      </c>
      <c r="AD108">
        <v>0.95833299999999999</v>
      </c>
      <c r="AE108" s="6">
        <v>44622</v>
      </c>
      <c r="AF108" s="6">
        <v>11019</v>
      </c>
      <c r="AG108" t="s">
        <v>1950</v>
      </c>
      <c r="AH108">
        <v>6.8722219999999998</v>
      </c>
      <c r="AI108">
        <v>5.2480690900975899</v>
      </c>
      <c r="AJ108">
        <v>34.774442000000001</v>
      </c>
      <c r="AK108">
        <v>7.49752139457709</v>
      </c>
      <c r="AL108">
        <v>483</v>
      </c>
      <c r="AM108">
        <v>479</v>
      </c>
      <c r="AN108">
        <v>7.5</v>
      </c>
      <c r="AO108" t="s">
        <v>11991</v>
      </c>
      <c r="AP108">
        <v>1</v>
      </c>
      <c r="AQ108">
        <v>3</v>
      </c>
      <c r="AR108">
        <v>42.382936321119097</v>
      </c>
      <c r="AS108">
        <v>2.68074778478322E-2</v>
      </c>
      <c r="AT108">
        <v>0.45567481613960498</v>
      </c>
      <c r="AU108">
        <v>0.34412955465568701</v>
      </c>
      <c r="AV108">
        <v>0.357284834028753</v>
      </c>
    </row>
    <row r="109" spans="1:48" x14ac:dyDescent="0.25">
      <c r="A109" t="s">
        <v>12163</v>
      </c>
      <c r="B109" s="6">
        <v>44664</v>
      </c>
      <c r="C109" t="s">
        <v>12164</v>
      </c>
      <c r="D109" t="s">
        <v>12016</v>
      </c>
      <c r="E109">
        <v>169207220.19999999</v>
      </c>
      <c r="F109">
        <v>172774573.69999999</v>
      </c>
      <c r="G109">
        <v>5.0895538668851499E-2</v>
      </c>
      <c r="H109">
        <v>3.3282409999999998</v>
      </c>
      <c r="I109">
        <v>2.9621179999999998</v>
      </c>
      <c r="J109">
        <v>4.6291719999999996</v>
      </c>
      <c r="K109">
        <v>4.6291719999999996</v>
      </c>
      <c r="L109">
        <v>205.03859999999901</v>
      </c>
      <c r="M109">
        <v>209</v>
      </c>
      <c r="N109">
        <v>2.9443139999999999</v>
      </c>
      <c r="O109">
        <v>0.15009999999999701</v>
      </c>
      <c r="P109">
        <v>0.35740756269304602</v>
      </c>
      <c r="Q109">
        <v>-1.3503252709448601</v>
      </c>
      <c r="R109">
        <v>101.175</v>
      </c>
      <c r="S109">
        <v>102.101</v>
      </c>
      <c r="T109">
        <v>60.704999999999998</v>
      </c>
      <c r="U109">
        <v>61.260599999999997</v>
      </c>
      <c r="V109" t="s">
        <v>11987</v>
      </c>
      <c r="W109" t="s">
        <v>11258</v>
      </c>
      <c r="X109" t="s">
        <v>1976</v>
      </c>
      <c r="Y109" t="s">
        <v>12104</v>
      </c>
      <c r="Z109" t="s">
        <v>11859</v>
      </c>
      <c r="AA109" t="s">
        <v>11839</v>
      </c>
      <c r="AB109" t="s">
        <v>753</v>
      </c>
      <c r="AC109">
        <v>61.264964999999997</v>
      </c>
      <c r="AD109">
        <v>0.93327499999999997</v>
      </c>
      <c r="AE109" s="6">
        <v>41331</v>
      </c>
      <c r="AF109" s="6">
        <v>46798</v>
      </c>
      <c r="AG109" t="s">
        <v>2758</v>
      </c>
      <c r="AH109">
        <v>3.3282409999999998</v>
      </c>
      <c r="AI109">
        <v>2.9621181621841202</v>
      </c>
      <c r="AJ109">
        <v>13.137108</v>
      </c>
      <c r="AK109">
        <v>4.6291717515218496</v>
      </c>
      <c r="AL109">
        <v>209</v>
      </c>
      <c r="AM109">
        <v>197</v>
      </c>
      <c r="AN109">
        <v>5.3330000000000002</v>
      </c>
      <c r="AO109" t="s">
        <v>11991</v>
      </c>
      <c r="AP109">
        <v>0.6</v>
      </c>
      <c r="AQ109">
        <v>4</v>
      </c>
      <c r="AR109">
        <v>27.3156429276818</v>
      </c>
      <c r="AS109">
        <v>0.15071160278644699</v>
      </c>
      <c r="AT109">
        <v>1.8575374853098701</v>
      </c>
      <c r="AU109">
        <v>1.14253988673123</v>
      </c>
      <c r="AV109">
        <v>1.0877423347192099</v>
      </c>
    </row>
    <row r="110" spans="1:48" x14ac:dyDescent="0.25">
      <c r="A110" t="s">
        <v>12165</v>
      </c>
      <c r="B110" s="6">
        <v>44664</v>
      </c>
      <c r="C110" t="s">
        <v>12166</v>
      </c>
      <c r="D110" t="s">
        <v>11929</v>
      </c>
      <c r="E110">
        <v>254817746.40000001</v>
      </c>
      <c r="F110">
        <v>340364841.69999999</v>
      </c>
      <c r="G110">
        <v>0.100263896435489</v>
      </c>
      <c r="H110">
        <v>5.0750000000000002</v>
      </c>
      <c r="I110">
        <v>4.0415409999999996</v>
      </c>
      <c r="J110">
        <v>3.4380380000000001</v>
      </c>
      <c r="K110">
        <v>3.4380380000000001</v>
      </c>
      <c r="L110">
        <v>78.705099999999902</v>
      </c>
      <c r="M110">
        <v>81</v>
      </c>
      <c r="N110">
        <v>4.0244499999999999</v>
      </c>
      <c r="O110">
        <v>-3.26999999999966E-2</v>
      </c>
      <c r="P110">
        <v>0.38988197429425903</v>
      </c>
      <c r="Q110">
        <v>-4.0798007187389302</v>
      </c>
      <c r="R110">
        <v>129.26875000000001</v>
      </c>
      <c r="S110">
        <v>130.89275000000001</v>
      </c>
      <c r="T110">
        <v>129.26875000000001</v>
      </c>
      <c r="U110">
        <v>130.89275000000001</v>
      </c>
      <c r="V110" t="s">
        <v>11987</v>
      </c>
      <c r="W110" t="s">
        <v>5037</v>
      </c>
      <c r="X110" t="s">
        <v>1976</v>
      </c>
      <c r="Y110" t="s">
        <v>12104</v>
      </c>
      <c r="Z110" t="s">
        <v>11859</v>
      </c>
      <c r="AA110" t="s">
        <v>290</v>
      </c>
      <c r="AB110" t="s">
        <v>753</v>
      </c>
      <c r="AC110">
        <v>133.57187500000001</v>
      </c>
      <c r="AD110">
        <v>4.3031249999999996</v>
      </c>
      <c r="AE110" s="6">
        <v>35590</v>
      </c>
      <c r="AF110" s="6">
        <v>46522</v>
      </c>
      <c r="AG110" t="s">
        <v>1976</v>
      </c>
      <c r="AH110">
        <v>5.0750000000000002</v>
      </c>
      <c r="AI110">
        <v>4.0415409679482801</v>
      </c>
      <c r="AJ110">
        <v>20.800103</v>
      </c>
      <c r="AK110">
        <v>3.43803765297978</v>
      </c>
      <c r="AL110">
        <v>81</v>
      </c>
      <c r="AM110">
        <v>74</v>
      </c>
      <c r="AN110">
        <v>10.125</v>
      </c>
      <c r="AO110" t="s">
        <v>11991</v>
      </c>
      <c r="AP110">
        <v>1</v>
      </c>
      <c r="AQ110">
        <v>3</v>
      </c>
      <c r="AR110">
        <v>49.638582891330998</v>
      </c>
      <c r="AS110">
        <v>-1.05E-4</v>
      </c>
      <c r="AT110">
        <v>0.110028350542123</v>
      </c>
      <c r="AU110">
        <v>5.2725732040130403E-2</v>
      </c>
      <c r="AV110">
        <v>2.3906325167289699</v>
      </c>
    </row>
    <row r="111" spans="1:48" x14ac:dyDescent="0.25">
      <c r="A111" t="s">
        <v>12167</v>
      </c>
      <c r="B111" s="6">
        <v>44664</v>
      </c>
      <c r="C111" t="s">
        <v>12168</v>
      </c>
      <c r="D111" t="s">
        <v>11929</v>
      </c>
      <c r="E111">
        <v>716132919.60000002</v>
      </c>
      <c r="F111">
        <v>723212194.29999995</v>
      </c>
      <c r="G111">
        <v>0.21304219374355801</v>
      </c>
      <c r="H111">
        <v>0.713889</v>
      </c>
      <c r="I111">
        <v>0.711283</v>
      </c>
      <c r="J111">
        <v>1.7713620000000001</v>
      </c>
      <c r="K111">
        <v>1.7713620000000001</v>
      </c>
      <c r="L111">
        <v>39.734000000000002</v>
      </c>
      <c r="M111">
        <v>29</v>
      </c>
      <c r="N111">
        <v>0.70121800000000001</v>
      </c>
      <c r="O111">
        <v>-9.4799999999994805E-2</v>
      </c>
      <c r="P111">
        <v>-0.11539110015451599</v>
      </c>
      <c r="Q111">
        <v>-0.81704412172006702</v>
      </c>
      <c r="R111">
        <v>100.2375</v>
      </c>
      <c r="S111">
        <v>100.6015</v>
      </c>
      <c r="T111">
        <v>100.2375</v>
      </c>
      <c r="U111">
        <v>100.6015</v>
      </c>
      <c r="V111" t="s">
        <v>11987</v>
      </c>
      <c r="W111" t="s">
        <v>5024</v>
      </c>
      <c r="X111" t="s">
        <v>1976</v>
      </c>
      <c r="Y111" t="s">
        <v>12104</v>
      </c>
      <c r="Z111" t="s">
        <v>11859</v>
      </c>
      <c r="AA111" t="s">
        <v>290</v>
      </c>
      <c r="AB111" t="s">
        <v>753</v>
      </c>
      <c r="AC111">
        <v>100.988542</v>
      </c>
      <c r="AD111">
        <v>0.75104199999999999</v>
      </c>
      <c r="AE111" s="6">
        <v>41164</v>
      </c>
      <c r="AF111" s="6">
        <v>44931</v>
      </c>
      <c r="AG111" t="s">
        <v>1976</v>
      </c>
      <c r="AH111">
        <v>0.713889</v>
      </c>
      <c r="AI111">
        <v>0.71128261705093898</v>
      </c>
      <c r="AJ111">
        <v>1.0771230000000001</v>
      </c>
      <c r="AK111">
        <v>1.7713616536893499</v>
      </c>
      <c r="AL111">
        <v>29</v>
      </c>
      <c r="AM111">
        <v>-3</v>
      </c>
      <c r="AN111">
        <v>2.625</v>
      </c>
      <c r="AO111" t="s">
        <v>11991</v>
      </c>
      <c r="AP111">
        <v>1</v>
      </c>
      <c r="AQ111">
        <v>3</v>
      </c>
      <c r="AR111">
        <v>49.638582891330998</v>
      </c>
      <c r="AS111">
        <v>-1.05E-4</v>
      </c>
      <c r="AT111">
        <v>0.110028350542123</v>
      </c>
      <c r="AU111">
        <v>5.2725732040130403E-2</v>
      </c>
      <c r="AV111">
        <v>2.3906325167289699</v>
      </c>
    </row>
    <row r="112" spans="1:48" x14ac:dyDescent="0.25">
      <c r="A112" t="s">
        <v>12169</v>
      </c>
      <c r="B112" s="6">
        <v>44664</v>
      </c>
      <c r="C112" t="s">
        <v>12170</v>
      </c>
      <c r="D112" t="s">
        <v>11929</v>
      </c>
      <c r="E112">
        <v>582898888.20000005</v>
      </c>
      <c r="F112">
        <v>573305345.89999998</v>
      </c>
      <c r="G112">
        <v>0.168882977291097</v>
      </c>
      <c r="H112">
        <v>3.1333329999999999</v>
      </c>
      <c r="I112">
        <v>2.9463940000000002</v>
      </c>
      <c r="J112">
        <v>3.6922820000000001</v>
      </c>
      <c r="K112">
        <v>3.6922820000000001</v>
      </c>
      <c r="L112">
        <v>112.168199999999</v>
      </c>
      <c r="M112">
        <v>112</v>
      </c>
      <c r="N112">
        <v>2.9306930000000002</v>
      </c>
      <c r="O112">
        <v>0.441099999999994</v>
      </c>
      <c r="P112">
        <v>-0.74495495848465598</v>
      </c>
      <c r="Q112">
        <v>-3.0920517157833101</v>
      </c>
      <c r="R112">
        <v>97.3</v>
      </c>
      <c r="S112">
        <v>97.6</v>
      </c>
      <c r="T112">
        <v>97.3</v>
      </c>
      <c r="U112">
        <v>97.6</v>
      </c>
      <c r="V112" t="s">
        <v>11987</v>
      </c>
      <c r="W112" t="s">
        <v>5032</v>
      </c>
      <c r="X112" t="s">
        <v>1976</v>
      </c>
      <c r="Y112" t="s">
        <v>12104</v>
      </c>
      <c r="Z112" t="s">
        <v>11859</v>
      </c>
      <c r="AA112" t="s">
        <v>290</v>
      </c>
      <c r="AB112" t="s">
        <v>753</v>
      </c>
      <c r="AC112">
        <v>98.354167000000004</v>
      </c>
      <c r="AD112">
        <v>1.0541670000000001</v>
      </c>
      <c r="AE112" s="6">
        <v>43992</v>
      </c>
      <c r="AF112" s="6">
        <v>45814</v>
      </c>
      <c r="AG112" t="s">
        <v>1976</v>
      </c>
      <c r="AH112">
        <v>3.1333329999999999</v>
      </c>
      <c r="AI112">
        <v>2.94639398666077</v>
      </c>
      <c r="AJ112">
        <v>10.453430000000001</v>
      </c>
      <c r="AK112">
        <v>3.69228219855429</v>
      </c>
      <c r="AL112">
        <v>112</v>
      </c>
      <c r="AM112">
        <v>99</v>
      </c>
      <c r="AN112">
        <v>2.875</v>
      </c>
      <c r="AO112" t="s">
        <v>11991</v>
      </c>
      <c r="AP112">
        <v>1</v>
      </c>
      <c r="AQ112">
        <v>3</v>
      </c>
      <c r="AR112">
        <v>49.638582891330998</v>
      </c>
      <c r="AS112">
        <v>-1.05E-4</v>
      </c>
      <c r="AT112">
        <v>0.110028350542123</v>
      </c>
      <c r="AU112">
        <v>5.2725732040130403E-2</v>
      </c>
      <c r="AV112">
        <v>2.3906325167289699</v>
      </c>
    </row>
    <row r="113" spans="1:48" x14ac:dyDescent="0.25">
      <c r="A113" t="s">
        <v>17722</v>
      </c>
      <c r="B113" s="6">
        <v>44664</v>
      </c>
      <c r="C113" t="s">
        <v>17723</v>
      </c>
      <c r="D113" t="s">
        <v>11929</v>
      </c>
      <c r="E113">
        <v>499627618.19999999</v>
      </c>
      <c r="F113">
        <v>443294604.19999999</v>
      </c>
      <c r="G113">
        <v>0.130584710420838</v>
      </c>
      <c r="H113">
        <v>9.4</v>
      </c>
      <c r="I113">
        <v>7.6905130000000002</v>
      </c>
      <c r="J113">
        <v>5.2687679999999997</v>
      </c>
      <c r="K113">
        <v>5.2687679999999997</v>
      </c>
      <c r="L113">
        <v>257.476799999999</v>
      </c>
      <c r="M113">
        <v>258</v>
      </c>
      <c r="N113">
        <v>7.663246</v>
      </c>
      <c r="O113">
        <v>1.1303000000000001</v>
      </c>
      <c r="P113">
        <v>-1.88453270774753</v>
      </c>
      <c r="Q113">
        <v>-4.7655491749827803</v>
      </c>
      <c r="R113">
        <v>88.35</v>
      </c>
      <c r="S113">
        <v>88.85</v>
      </c>
      <c r="T113">
        <v>88.35</v>
      </c>
      <c r="U113">
        <v>88.85</v>
      </c>
      <c r="V113" t="s">
        <v>11987</v>
      </c>
      <c r="W113" t="s">
        <v>17585</v>
      </c>
      <c r="X113" t="s">
        <v>1976</v>
      </c>
      <c r="Y113" t="s">
        <v>12104</v>
      </c>
      <c r="Z113" t="s">
        <v>11859</v>
      </c>
      <c r="AA113" t="s">
        <v>290</v>
      </c>
      <c r="AB113" t="s">
        <v>753</v>
      </c>
      <c r="AC113">
        <v>88.724999999999994</v>
      </c>
      <c r="AD113">
        <v>0.375</v>
      </c>
      <c r="AE113" s="6">
        <v>44384</v>
      </c>
      <c r="AF113" s="6">
        <v>11578</v>
      </c>
      <c r="AG113" t="s">
        <v>1976</v>
      </c>
      <c r="AH113">
        <v>9.4</v>
      </c>
      <c r="AI113">
        <v>7.6905132697643603</v>
      </c>
      <c r="AJ113">
        <v>70.051188999999994</v>
      </c>
      <c r="AK113">
        <v>5.26876767692782</v>
      </c>
      <c r="AL113">
        <v>258</v>
      </c>
      <c r="AM113">
        <v>253</v>
      </c>
      <c r="AN113">
        <v>3.75</v>
      </c>
      <c r="AO113" t="s">
        <v>11991</v>
      </c>
      <c r="AP113">
        <v>1</v>
      </c>
      <c r="AQ113">
        <v>3</v>
      </c>
      <c r="AR113">
        <v>49.638582891330998</v>
      </c>
      <c r="AS113">
        <v>-1.05E-4</v>
      </c>
      <c r="AT113">
        <v>0.110028350542123</v>
      </c>
      <c r="AU113">
        <v>5.2725732040130403E-2</v>
      </c>
      <c r="AV113">
        <v>2.3906325167289699</v>
      </c>
    </row>
    <row r="114" spans="1:48" x14ac:dyDescent="0.25">
      <c r="A114" t="s">
        <v>12171</v>
      </c>
      <c r="B114" s="6">
        <v>44664</v>
      </c>
      <c r="C114" t="s">
        <v>12172</v>
      </c>
      <c r="D114" t="s">
        <v>11929</v>
      </c>
      <c r="E114">
        <v>1165797776.4000001</v>
      </c>
      <c r="F114">
        <v>1064154782.8</v>
      </c>
      <c r="G114">
        <v>0.31347628150524598</v>
      </c>
      <c r="H114">
        <v>8.15</v>
      </c>
      <c r="I114">
        <v>6.7416410000000004</v>
      </c>
      <c r="J114">
        <v>5.3133280000000003</v>
      </c>
      <c r="K114">
        <v>5.3133280000000003</v>
      </c>
      <c r="L114">
        <v>261.51609999999999</v>
      </c>
      <c r="M114">
        <v>262</v>
      </c>
      <c r="N114">
        <v>6.7122380000000001</v>
      </c>
      <c r="O114">
        <v>0.84159999999999702</v>
      </c>
      <c r="P114">
        <v>-2.2481188713750102</v>
      </c>
      <c r="Q114">
        <v>-6.17304482876105</v>
      </c>
      <c r="R114">
        <v>89.924999999999997</v>
      </c>
      <c r="S114">
        <v>90.58</v>
      </c>
      <c r="T114">
        <v>89.924999999999997</v>
      </c>
      <c r="U114">
        <v>90.58</v>
      </c>
      <c r="V114" t="s">
        <v>11987</v>
      </c>
      <c r="W114" t="s">
        <v>5045</v>
      </c>
      <c r="X114" t="s">
        <v>1976</v>
      </c>
      <c r="Y114" t="s">
        <v>12104</v>
      </c>
      <c r="Z114" t="s">
        <v>11859</v>
      </c>
      <c r="AA114" t="s">
        <v>290</v>
      </c>
      <c r="AB114" t="s">
        <v>753</v>
      </c>
      <c r="AC114">
        <v>91.28125</v>
      </c>
      <c r="AD114">
        <v>1.35625</v>
      </c>
      <c r="AE114" s="6">
        <v>43992</v>
      </c>
      <c r="AF114" s="6">
        <v>11121</v>
      </c>
      <c r="AG114" t="s">
        <v>1976</v>
      </c>
      <c r="AH114">
        <v>8.15</v>
      </c>
      <c r="AI114">
        <v>6.7416407151191402</v>
      </c>
      <c r="AJ114">
        <v>54.080278</v>
      </c>
      <c r="AK114">
        <v>5.3133277569797599</v>
      </c>
      <c r="AL114">
        <v>262</v>
      </c>
      <c r="AM114">
        <v>259</v>
      </c>
      <c r="AN114">
        <v>3.875</v>
      </c>
      <c r="AO114" t="s">
        <v>11991</v>
      </c>
      <c r="AP114">
        <v>1</v>
      </c>
      <c r="AQ114">
        <v>3</v>
      </c>
      <c r="AR114">
        <v>49.638582891330998</v>
      </c>
      <c r="AS114">
        <v>-1.05E-4</v>
      </c>
      <c r="AT114">
        <v>0.110028350542123</v>
      </c>
      <c r="AU114">
        <v>5.2725732040130403E-2</v>
      </c>
      <c r="AV114">
        <v>2.3906325167289699</v>
      </c>
    </row>
    <row r="115" spans="1:48" x14ac:dyDescent="0.25">
      <c r="A115" t="s">
        <v>12173</v>
      </c>
      <c r="B115" s="6">
        <v>44664</v>
      </c>
      <c r="C115" t="s">
        <v>12174</v>
      </c>
      <c r="D115" t="s">
        <v>11929</v>
      </c>
      <c r="E115">
        <v>666170157.60000002</v>
      </c>
      <c r="F115">
        <v>650098802.5</v>
      </c>
      <c r="G115">
        <v>0.191504618062456</v>
      </c>
      <c r="H115">
        <v>7.1166669999999996</v>
      </c>
      <c r="I115">
        <v>5.911867</v>
      </c>
      <c r="J115">
        <v>5.0754339999999996</v>
      </c>
      <c r="K115">
        <v>5.0754339999999996</v>
      </c>
      <c r="L115">
        <v>237.38229999999899</v>
      </c>
      <c r="M115">
        <v>238</v>
      </c>
      <c r="N115">
        <v>5.8864299999999998</v>
      </c>
      <c r="O115">
        <v>0.79400000000000504</v>
      </c>
      <c r="P115">
        <v>-1.71219867699721</v>
      </c>
      <c r="Q115">
        <v>-5.03010945210817</v>
      </c>
      <c r="R115">
        <v>95.862499999999997</v>
      </c>
      <c r="S115">
        <v>96.593500000000006</v>
      </c>
      <c r="T115">
        <v>95.862499999999997</v>
      </c>
      <c r="U115">
        <v>96.593500000000006</v>
      </c>
      <c r="V115" t="s">
        <v>11987</v>
      </c>
      <c r="W115" t="s">
        <v>5043</v>
      </c>
      <c r="X115" t="s">
        <v>1976</v>
      </c>
      <c r="Y115" t="s">
        <v>12104</v>
      </c>
      <c r="Z115" t="s">
        <v>11859</v>
      </c>
      <c r="AA115" t="s">
        <v>290</v>
      </c>
      <c r="AB115" t="s">
        <v>753</v>
      </c>
      <c r="AC115">
        <v>97.587500000000006</v>
      </c>
      <c r="AD115">
        <v>1.7250000000000001</v>
      </c>
      <c r="AE115" s="6">
        <v>43552</v>
      </c>
      <c r="AF115" s="6">
        <v>47268</v>
      </c>
      <c r="AG115" t="s">
        <v>1976</v>
      </c>
      <c r="AH115">
        <v>7.1166669999999996</v>
      </c>
      <c r="AI115">
        <v>5.9118671964923202</v>
      </c>
      <c r="AJ115">
        <v>41.859349000000002</v>
      </c>
      <c r="AK115">
        <v>5.0754338939274204</v>
      </c>
      <c r="AL115">
        <v>238</v>
      </c>
      <c r="AM115">
        <v>236</v>
      </c>
      <c r="AN115">
        <v>4.5</v>
      </c>
      <c r="AO115" t="s">
        <v>11991</v>
      </c>
      <c r="AP115">
        <v>1</v>
      </c>
      <c r="AQ115">
        <v>3</v>
      </c>
      <c r="AR115">
        <v>49.638582891330998</v>
      </c>
      <c r="AS115">
        <v>-1.05E-4</v>
      </c>
      <c r="AT115">
        <v>0.110028350542123</v>
      </c>
      <c r="AU115">
        <v>5.2725732040130403E-2</v>
      </c>
      <c r="AV115">
        <v>2.3906325167289699</v>
      </c>
    </row>
    <row r="116" spans="1:48" x14ac:dyDescent="0.25">
      <c r="A116" t="s">
        <v>12175</v>
      </c>
      <c r="B116" s="6">
        <v>44664</v>
      </c>
      <c r="C116" t="s">
        <v>12176</v>
      </c>
      <c r="D116" t="s">
        <v>11929</v>
      </c>
      <c r="E116">
        <v>1432265839.2</v>
      </c>
      <c r="F116">
        <v>1474229237.4000001</v>
      </c>
      <c r="G116">
        <v>0.43427507625883999</v>
      </c>
      <c r="H116">
        <v>2.7194440000000002</v>
      </c>
      <c r="I116">
        <v>2.5416989999999999</v>
      </c>
      <c r="J116">
        <v>3.4012449999999999</v>
      </c>
      <c r="K116">
        <v>3.4012449999999999</v>
      </c>
      <c r="L116">
        <v>89.852799999999903</v>
      </c>
      <c r="M116">
        <v>88</v>
      </c>
      <c r="N116">
        <v>2.525979</v>
      </c>
      <c r="O116">
        <v>-0.16639999999999899</v>
      </c>
      <c r="P116">
        <v>-1.13196703387534</v>
      </c>
      <c r="Q116">
        <v>-3.1018558087257202</v>
      </c>
      <c r="R116">
        <v>101.7375</v>
      </c>
      <c r="S116">
        <v>102.1825</v>
      </c>
      <c r="T116">
        <v>101.7375</v>
      </c>
      <c r="U116">
        <v>102.1825</v>
      </c>
      <c r="V116" t="s">
        <v>11987</v>
      </c>
      <c r="W116" t="s">
        <v>5028</v>
      </c>
      <c r="X116" t="s">
        <v>1976</v>
      </c>
      <c r="Y116" t="s">
        <v>12104</v>
      </c>
      <c r="Z116" t="s">
        <v>11859</v>
      </c>
      <c r="AA116" t="s">
        <v>290</v>
      </c>
      <c r="AB116" t="s">
        <v>753</v>
      </c>
      <c r="AC116">
        <v>102.929861</v>
      </c>
      <c r="AD116">
        <v>1.192361</v>
      </c>
      <c r="AE116" s="6">
        <v>41579</v>
      </c>
      <c r="AF116" s="6">
        <v>45664</v>
      </c>
      <c r="AG116" t="s">
        <v>1976</v>
      </c>
      <c r="AH116">
        <v>2.7194440000000002</v>
      </c>
      <c r="AI116">
        <v>2.5416987859644502</v>
      </c>
      <c r="AJ116">
        <v>7.9213430000000002</v>
      </c>
      <c r="AK116">
        <v>3.4012449263440798</v>
      </c>
      <c r="AL116">
        <v>88</v>
      </c>
      <c r="AM116">
        <v>71</v>
      </c>
      <c r="AN116">
        <v>4.25</v>
      </c>
      <c r="AO116" t="s">
        <v>11991</v>
      </c>
      <c r="AP116">
        <v>1</v>
      </c>
      <c r="AQ116">
        <v>3</v>
      </c>
      <c r="AR116">
        <v>49.638582891330998</v>
      </c>
      <c r="AS116">
        <v>-1.05E-4</v>
      </c>
      <c r="AT116">
        <v>0.110028350542123</v>
      </c>
      <c r="AU116">
        <v>5.2725732040130403E-2</v>
      </c>
      <c r="AV116">
        <v>2.3906325167289699</v>
      </c>
    </row>
    <row r="117" spans="1:48" x14ac:dyDescent="0.25">
      <c r="A117" t="s">
        <v>12177</v>
      </c>
      <c r="B117" s="6">
        <v>44664</v>
      </c>
      <c r="C117" t="s">
        <v>12178</v>
      </c>
      <c r="D117" t="s">
        <v>11929</v>
      </c>
      <c r="E117">
        <v>1332340315.8</v>
      </c>
      <c r="F117">
        <v>1085144928.4000001</v>
      </c>
      <c r="G117">
        <v>0.31965951057619502</v>
      </c>
      <c r="H117">
        <v>27.738889</v>
      </c>
      <c r="I117">
        <v>13.633727</v>
      </c>
      <c r="J117">
        <v>6.2217580000000003</v>
      </c>
      <c r="K117">
        <v>6.2217580000000003</v>
      </c>
      <c r="L117">
        <v>338.37360000000001</v>
      </c>
      <c r="M117">
        <v>338</v>
      </c>
      <c r="N117">
        <v>13.593337999999999</v>
      </c>
      <c r="O117">
        <v>1.0737999999999901</v>
      </c>
      <c r="P117">
        <v>-4.0880930777456603</v>
      </c>
      <c r="Q117">
        <v>-8.2738828629293497</v>
      </c>
      <c r="R117">
        <v>80.206249999999997</v>
      </c>
      <c r="S117">
        <v>80.65925</v>
      </c>
      <c r="T117">
        <v>80.206249999999997</v>
      </c>
      <c r="U117">
        <v>80.65925</v>
      </c>
      <c r="V117" t="s">
        <v>11987</v>
      </c>
      <c r="W117" t="s">
        <v>5059</v>
      </c>
      <c r="X117" t="s">
        <v>1976</v>
      </c>
      <c r="Y117" t="s">
        <v>12104</v>
      </c>
      <c r="Z117" t="s">
        <v>11859</v>
      </c>
      <c r="AA117" t="s">
        <v>290</v>
      </c>
      <c r="AB117" t="s">
        <v>753</v>
      </c>
      <c r="AC117">
        <v>81.446528000000001</v>
      </c>
      <c r="AD117">
        <v>1.240278</v>
      </c>
      <c r="AE117" s="6">
        <v>43783</v>
      </c>
      <c r="AF117" s="6">
        <v>18277</v>
      </c>
      <c r="AG117" t="s">
        <v>1976</v>
      </c>
      <c r="AH117">
        <v>27.738889</v>
      </c>
      <c r="AI117">
        <v>13.633726873043599</v>
      </c>
      <c r="AJ117">
        <v>284.82943699999998</v>
      </c>
      <c r="AK117">
        <v>6.2217577355309803</v>
      </c>
      <c r="AL117">
        <v>338</v>
      </c>
      <c r="AM117">
        <v>362</v>
      </c>
      <c r="AN117">
        <v>4.75</v>
      </c>
      <c r="AO117" t="s">
        <v>11991</v>
      </c>
      <c r="AP117">
        <v>1</v>
      </c>
      <c r="AQ117">
        <v>3</v>
      </c>
      <c r="AR117">
        <v>49.638582891330998</v>
      </c>
      <c r="AS117">
        <v>-1.05E-4</v>
      </c>
      <c r="AT117">
        <v>0.110028350542123</v>
      </c>
      <c r="AU117">
        <v>5.2725732040130403E-2</v>
      </c>
      <c r="AV117">
        <v>2.3906325167289699</v>
      </c>
    </row>
    <row r="118" spans="1:48" x14ac:dyDescent="0.25">
      <c r="A118" t="s">
        <v>12179</v>
      </c>
      <c r="B118" s="6">
        <v>44664</v>
      </c>
      <c r="C118" t="s">
        <v>12180</v>
      </c>
      <c r="D118" t="s">
        <v>11929</v>
      </c>
      <c r="E118">
        <v>999255237</v>
      </c>
      <c r="F118">
        <v>1003207151.6</v>
      </c>
      <c r="G118">
        <v>0.29552246773155799</v>
      </c>
      <c r="H118">
        <v>5.7361110000000002</v>
      </c>
      <c r="I118">
        <v>4.9447460000000003</v>
      </c>
      <c r="J118">
        <v>4.7169210000000001</v>
      </c>
      <c r="K118">
        <v>4.7169210000000001</v>
      </c>
      <c r="L118">
        <v>204.84139999999999</v>
      </c>
      <c r="M118">
        <v>205</v>
      </c>
      <c r="N118">
        <v>4.9218029999999997</v>
      </c>
      <c r="O118">
        <v>0.30110000000000903</v>
      </c>
      <c r="P118">
        <v>-1.0851455233573599</v>
      </c>
      <c r="Q118">
        <v>-3.6971718480773199</v>
      </c>
      <c r="R118">
        <v>99.174999999999997</v>
      </c>
      <c r="S118">
        <v>99.536000000000001</v>
      </c>
      <c r="T118">
        <v>99.174999999999997</v>
      </c>
      <c r="U118">
        <v>99.536000000000001</v>
      </c>
      <c r="V118" t="s">
        <v>11987</v>
      </c>
      <c r="W118" t="s">
        <v>5040</v>
      </c>
      <c r="X118" t="s">
        <v>1976</v>
      </c>
      <c r="Y118" t="s">
        <v>12104</v>
      </c>
      <c r="Z118" t="s">
        <v>11859</v>
      </c>
      <c r="AA118" t="s">
        <v>290</v>
      </c>
      <c r="AB118" t="s">
        <v>753</v>
      </c>
      <c r="AC118">
        <v>100.39548600000001</v>
      </c>
      <c r="AD118">
        <v>1.220486</v>
      </c>
      <c r="AE118" s="6">
        <v>43021</v>
      </c>
      <c r="AF118" s="6">
        <v>46765</v>
      </c>
      <c r="AG118" t="s">
        <v>1976</v>
      </c>
      <c r="AH118">
        <v>5.7361110000000002</v>
      </c>
      <c r="AI118">
        <v>4.9447457585000398</v>
      </c>
      <c r="AJ118">
        <v>29.015991</v>
      </c>
      <c r="AK118">
        <v>4.7169210559897801</v>
      </c>
      <c r="AL118">
        <v>205</v>
      </c>
      <c r="AM118">
        <v>201</v>
      </c>
      <c r="AN118">
        <v>4.625</v>
      </c>
      <c r="AO118" t="s">
        <v>11991</v>
      </c>
      <c r="AP118">
        <v>1</v>
      </c>
      <c r="AQ118">
        <v>3</v>
      </c>
      <c r="AR118">
        <v>49.638582891330998</v>
      </c>
      <c r="AS118">
        <v>-1.05E-4</v>
      </c>
      <c r="AT118">
        <v>0.110028350542123</v>
      </c>
      <c r="AU118">
        <v>5.2725732040130403E-2</v>
      </c>
      <c r="AV118">
        <v>2.3906325167289699</v>
      </c>
    </row>
    <row r="119" spans="1:48" x14ac:dyDescent="0.25">
      <c r="A119" t="s">
        <v>12181</v>
      </c>
      <c r="B119" s="6">
        <v>44664</v>
      </c>
      <c r="C119" t="s">
        <v>12182</v>
      </c>
      <c r="D119" t="s">
        <v>11929</v>
      </c>
      <c r="E119">
        <v>739655721</v>
      </c>
      <c r="F119">
        <v>699228913</v>
      </c>
      <c r="G119">
        <v>0.20597725360715699</v>
      </c>
      <c r="H119">
        <v>18.719443999999999</v>
      </c>
      <c r="I119">
        <v>11.104566</v>
      </c>
      <c r="J119">
        <v>6.2113579999999997</v>
      </c>
      <c r="K119">
        <v>6.2113579999999997</v>
      </c>
      <c r="L119">
        <v>327.25979999999998</v>
      </c>
      <c r="M119">
        <v>331</v>
      </c>
      <c r="N119">
        <v>10.940734000000001</v>
      </c>
      <c r="O119">
        <v>0.93419999999999603</v>
      </c>
      <c r="P119">
        <v>-3.8154585685787801</v>
      </c>
      <c r="Q119">
        <v>-7.57185890681777</v>
      </c>
      <c r="R119">
        <v>92.956249999999997</v>
      </c>
      <c r="S119">
        <v>93.553250000000006</v>
      </c>
      <c r="T119">
        <v>92.956249999999997</v>
      </c>
      <c r="U119">
        <v>93.553250000000006</v>
      </c>
      <c r="V119" t="s">
        <v>11987</v>
      </c>
      <c r="W119" t="s">
        <v>5053</v>
      </c>
      <c r="X119" t="s">
        <v>1976</v>
      </c>
      <c r="Y119" t="s">
        <v>12104</v>
      </c>
      <c r="Z119" t="s">
        <v>11859</v>
      </c>
      <c r="AA119" t="s">
        <v>290</v>
      </c>
      <c r="AB119" t="s">
        <v>753</v>
      </c>
      <c r="AC119">
        <v>94.534374999999997</v>
      </c>
      <c r="AD119">
        <v>1.578125</v>
      </c>
      <c r="AE119" s="6">
        <v>40093</v>
      </c>
      <c r="AF119" s="6">
        <v>14983</v>
      </c>
      <c r="AG119" t="s">
        <v>1976</v>
      </c>
      <c r="AH119">
        <v>18.719443999999999</v>
      </c>
      <c r="AI119">
        <v>11.104565802032001</v>
      </c>
      <c r="AJ119">
        <v>172.05962099999999</v>
      </c>
      <c r="AK119">
        <v>6.2113576937001698</v>
      </c>
      <c r="AL119">
        <v>331</v>
      </c>
      <c r="AM119">
        <v>363</v>
      </c>
      <c r="AN119">
        <v>5.625</v>
      </c>
      <c r="AO119" t="s">
        <v>11991</v>
      </c>
      <c r="AP119">
        <v>1</v>
      </c>
      <c r="AQ119">
        <v>3</v>
      </c>
      <c r="AR119">
        <v>49.638582891330998</v>
      </c>
      <c r="AS119">
        <v>-1.05E-4</v>
      </c>
      <c r="AT119">
        <v>0.110028350542123</v>
      </c>
      <c r="AU119">
        <v>5.2725732040130403E-2</v>
      </c>
      <c r="AV119">
        <v>2.3906325167289699</v>
      </c>
    </row>
    <row r="120" spans="1:48" x14ac:dyDescent="0.25">
      <c r="A120" t="s">
        <v>12183</v>
      </c>
      <c r="B120" s="6">
        <v>44664</v>
      </c>
      <c r="C120" t="s">
        <v>12184</v>
      </c>
      <c r="D120" t="s">
        <v>11929</v>
      </c>
      <c r="E120">
        <v>929084869.20000005</v>
      </c>
      <c r="F120">
        <v>846367281.89999998</v>
      </c>
      <c r="G120">
        <v>0.24932093772984901</v>
      </c>
      <c r="H120">
        <v>24.841667000000001</v>
      </c>
      <c r="I120">
        <v>12.602942000000001</v>
      </c>
      <c r="J120">
        <v>6.3969360000000002</v>
      </c>
      <c r="K120">
        <v>6.3969360000000002</v>
      </c>
      <c r="L120">
        <v>350.76339999999999</v>
      </c>
      <c r="M120">
        <v>351</v>
      </c>
      <c r="N120">
        <v>12.460532000000001</v>
      </c>
      <c r="O120">
        <v>1.0047999999999999</v>
      </c>
      <c r="P120">
        <v>-4.1432376998424498</v>
      </c>
      <c r="Q120">
        <v>-7.8578885674027701</v>
      </c>
      <c r="R120">
        <v>90.206249999999997</v>
      </c>
      <c r="S120">
        <v>90.448250000000002</v>
      </c>
      <c r="T120">
        <v>90.206249999999997</v>
      </c>
      <c r="U120">
        <v>90.448250000000002</v>
      </c>
      <c r="V120" t="s">
        <v>11987</v>
      </c>
      <c r="W120" t="s">
        <v>5057</v>
      </c>
      <c r="X120" t="s">
        <v>1976</v>
      </c>
      <c r="Y120" t="s">
        <v>12104</v>
      </c>
      <c r="Z120" t="s">
        <v>11859</v>
      </c>
      <c r="AA120" t="s">
        <v>290</v>
      </c>
      <c r="AB120" t="s">
        <v>753</v>
      </c>
      <c r="AC120">
        <v>91.096874999999997</v>
      </c>
      <c r="AD120">
        <v>0.890625</v>
      </c>
      <c r="AE120" s="6">
        <v>42579</v>
      </c>
      <c r="AF120" s="6">
        <v>17219</v>
      </c>
      <c r="AG120" t="s">
        <v>1976</v>
      </c>
      <c r="AH120">
        <v>24.841667000000001</v>
      </c>
      <c r="AI120">
        <v>12.6029420309376</v>
      </c>
      <c r="AJ120">
        <v>238.390333</v>
      </c>
      <c r="AK120">
        <v>6.3969359736938403</v>
      </c>
      <c r="AL120">
        <v>351</v>
      </c>
      <c r="AM120">
        <v>382</v>
      </c>
      <c r="AN120">
        <v>5.625</v>
      </c>
      <c r="AO120" t="s">
        <v>11991</v>
      </c>
      <c r="AP120">
        <v>1</v>
      </c>
      <c r="AQ120">
        <v>3</v>
      </c>
      <c r="AR120">
        <v>49.638582891330998</v>
      </c>
      <c r="AS120">
        <v>-1.05E-4</v>
      </c>
      <c r="AT120">
        <v>0.110028350542123</v>
      </c>
      <c r="AU120">
        <v>5.2725732040130403E-2</v>
      </c>
      <c r="AV120">
        <v>2.3906325167289699</v>
      </c>
    </row>
    <row r="121" spans="1:48" x14ac:dyDescent="0.25">
      <c r="A121" t="s">
        <v>12185</v>
      </c>
      <c r="B121" s="6">
        <v>44664</v>
      </c>
      <c r="C121" t="s">
        <v>12186</v>
      </c>
      <c r="D121" t="s">
        <v>11929</v>
      </c>
      <c r="E121">
        <v>1099098821.4000001</v>
      </c>
      <c r="F121">
        <v>940622510.10000002</v>
      </c>
      <c r="G121">
        <v>0.27708642721633697</v>
      </c>
      <c r="H121">
        <v>22.774999999999999</v>
      </c>
      <c r="I121">
        <v>12.558558</v>
      </c>
      <c r="J121">
        <v>6.2559680000000002</v>
      </c>
      <c r="K121">
        <v>6.2559680000000002</v>
      </c>
      <c r="L121">
        <v>333.00850000000003</v>
      </c>
      <c r="M121">
        <v>334</v>
      </c>
      <c r="N121">
        <v>12.363331000000001</v>
      </c>
      <c r="O121">
        <v>0.65340000000000398</v>
      </c>
      <c r="P121">
        <v>-4.5244316667576099</v>
      </c>
      <c r="Q121">
        <v>-8.3823059280256107</v>
      </c>
      <c r="R121">
        <v>84.456249999999997</v>
      </c>
      <c r="S121">
        <v>84.850250000000003</v>
      </c>
      <c r="T121">
        <v>84.456249999999997</v>
      </c>
      <c r="U121">
        <v>84.850250000000003</v>
      </c>
      <c r="V121" t="s">
        <v>11987</v>
      </c>
      <c r="W121" t="s">
        <v>5055</v>
      </c>
      <c r="X121" t="s">
        <v>1976</v>
      </c>
      <c r="Y121" t="s">
        <v>12104</v>
      </c>
      <c r="Z121" t="s">
        <v>11859</v>
      </c>
      <c r="AA121" t="s">
        <v>290</v>
      </c>
      <c r="AB121" t="s">
        <v>753</v>
      </c>
      <c r="AC121">
        <v>85.581249999999997</v>
      </c>
      <c r="AD121">
        <v>1.125</v>
      </c>
      <c r="AE121" s="6">
        <v>41852</v>
      </c>
      <c r="AF121" s="6">
        <v>16464</v>
      </c>
      <c r="AG121" t="s">
        <v>1976</v>
      </c>
      <c r="AH121">
        <v>22.774999999999999</v>
      </c>
      <c r="AI121">
        <v>12.558558288163701</v>
      </c>
      <c r="AJ121">
        <v>228.263419</v>
      </c>
      <c r="AK121">
        <v>6.2559680143036402</v>
      </c>
      <c r="AL121">
        <v>334</v>
      </c>
      <c r="AM121">
        <v>369</v>
      </c>
      <c r="AN121">
        <v>5</v>
      </c>
      <c r="AO121" t="s">
        <v>11991</v>
      </c>
      <c r="AP121">
        <v>1</v>
      </c>
      <c r="AQ121">
        <v>3</v>
      </c>
      <c r="AR121">
        <v>49.638582891330998</v>
      </c>
      <c r="AS121">
        <v>-1.05E-4</v>
      </c>
      <c r="AT121">
        <v>0.110028350542123</v>
      </c>
      <c r="AU121">
        <v>5.2725732040130403E-2</v>
      </c>
      <c r="AV121">
        <v>2.3906325167289699</v>
      </c>
    </row>
    <row r="122" spans="1:48" x14ac:dyDescent="0.25">
      <c r="A122" t="s">
        <v>12187</v>
      </c>
      <c r="B122" s="6">
        <v>44664</v>
      </c>
      <c r="C122" t="s">
        <v>12188</v>
      </c>
      <c r="D122" t="s">
        <v>11929</v>
      </c>
      <c r="E122">
        <v>724874737.79999995</v>
      </c>
      <c r="F122">
        <v>777533864.79999995</v>
      </c>
      <c r="G122">
        <v>0.229044147167316</v>
      </c>
      <c r="H122">
        <v>3.9694440000000002</v>
      </c>
      <c r="I122">
        <v>3.5475789999999998</v>
      </c>
      <c r="J122">
        <v>3.9257330000000001</v>
      </c>
      <c r="K122">
        <v>3.9257330000000001</v>
      </c>
      <c r="L122">
        <v>132.0016</v>
      </c>
      <c r="M122">
        <v>132</v>
      </c>
      <c r="N122">
        <v>3.5294859999999999</v>
      </c>
      <c r="O122">
        <v>0.41349999999999998</v>
      </c>
      <c r="P122">
        <v>-0.90459569336964696</v>
      </c>
      <c r="Q122">
        <v>-2.7619508292305301</v>
      </c>
      <c r="R122">
        <v>107.08125</v>
      </c>
      <c r="S122">
        <v>107.55425</v>
      </c>
      <c r="T122">
        <v>107.08125</v>
      </c>
      <c r="U122">
        <v>107.55425</v>
      </c>
      <c r="V122" t="s">
        <v>11987</v>
      </c>
      <c r="W122" t="s">
        <v>5034</v>
      </c>
      <c r="X122" t="s">
        <v>1976</v>
      </c>
      <c r="Y122" t="s">
        <v>12104</v>
      </c>
      <c r="Z122" t="s">
        <v>11859</v>
      </c>
      <c r="AA122" t="s">
        <v>290</v>
      </c>
      <c r="AB122" t="s">
        <v>753</v>
      </c>
      <c r="AC122">
        <v>107.264583</v>
      </c>
      <c r="AD122">
        <v>0.183333</v>
      </c>
      <c r="AE122" s="6">
        <v>42446</v>
      </c>
      <c r="AF122" s="6">
        <v>46119</v>
      </c>
      <c r="AG122" t="s">
        <v>1976</v>
      </c>
      <c r="AH122">
        <v>3.9694440000000002</v>
      </c>
      <c r="AI122">
        <v>3.5475790224131298</v>
      </c>
      <c r="AJ122">
        <v>15.178653000000001</v>
      </c>
      <c r="AK122">
        <v>3.9257327433165599</v>
      </c>
      <c r="AL122">
        <v>132</v>
      </c>
      <c r="AM122">
        <v>122</v>
      </c>
      <c r="AN122">
        <v>6</v>
      </c>
      <c r="AO122" t="s">
        <v>11991</v>
      </c>
      <c r="AP122">
        <v>1</v>
      </c>
      <c r="AQ122">
        <v>3</v>
      </c>
      <c r="AR122">
        <v>49.638582891330998</v>
      </c>
      <c r="AS122">
        <v>-1.05E-4</v>
      </c>
      <c r="AT122">
        <v>0.110028350542123</v>
      </c>
      <c r="AU122">
        <v>5.2725732040130403E-2</v>
      </c>
      <c r="AV122">
        <v>2.3906325167289699</v>
      </c>
    </row>
    <row r="123" spans="1:48" x14ac:dyDescent="0.25">
      <c r="A123" t="s">
        <v>12189</v>
      </c>
      <c r="B123" s="6">
        <v>44664</v>
      </c>
      <c r="C123" t="s">
        <v>12190</v>
      </c>
      <c r="D123" t="s">
        <v>11929</v>
      </c>
      <c r="E123">
        <v>544361943.60000002</v>
      </c>
      <c r="F123">
        <v>612974232.10000002</v>
      </c>
      <c r="G123">
        <v>0.180568547014547</v>
      </c>
      <c r="H123">
        <v>14.755556</v>
      </c>
      <c r="I123">
        <v>9.2695849999999993</v>
      </c>
      <c r="J123">
        <v>5.9406119999999998</v>
      </c>
      <c r="K123">
        <v>5.9406119999999998</v>
      </c>
      <c r="L123">
        <v>311.402999999999</v>
      </c>
      <c r="M123">
        <v>314</v>
      </c>
      <c r="N123">
        <v>9.2127529999999993</v>
      </c>
      <c r="O123">
        <v>0.40500000000001002</v>
      </c>
      <c r="P123">
        <v>-2.99190578077611</v>
      </c>
      <c r="Q123">
        <v>-6.0761540009703099</v>
      </c>
      <c r="R123">
        <v>110.8625</v>
      </c>
      <c r="S123">
        <v>111.51949999999999</v>
      </c>
      <c r="T123">
        <v>110.8625</v>
      </c>
      <c r="U123">
        <v>111.51949999999999</v>
      </c>
      <c r="V123" t="s">
        <v>11987</v>
      </c>
      <c r="W123" t="s">
        <v>5051</v>
      </c>
      <c r="X123" t="s">
        <v>1976</v>
      </c>
      <c r="Y123" t="s">
        <v>12104</v>
      </c>
      <c r="Z123" t="s">
        <v>11859</v>
      </c>
      <c r="AA123" t="s">
        <v>290</v>
      </c>
      <c r="AB123" t="s">
        <v>753</v>
      </c>
      <c r="AC123">
        <v>112.604167</v>
      </c>
      <c r="AD123">
        <v>1.7416670000000001</v>
      </c>
      <c r="AE123" s="6">
        <v>38735</v>
      </c>
      <c r="AF123" s="6">
        <v>13535</v>
      </c>
      <c r="AG123" t="s">
        <v>1976</v>
      </c>
      <c r="AH123">
        <v>14.755556</v>
      </c>
      <c r="AI123">
        <v>9.2695851454415408</v>
      </c>
      <c r="AJ123">
        <v>116.320671</v>
      </c>
      <c r="AK123">
        <v>5.9406123123865902</v>
      </c>
      <c r="AL123">
        <v>314</v>
      </c>
      <c r="AM123">
        <v>326</v>
      </c>
      <c r="AN123">
        <v>7.125</v>
      </c>
      <c r="AO123" t="s">
        <v>11991</v>
      </c>
      <c r="AP123">
        <v>1</v>
      </c>
      <c r="AQ123">
        <v>3</v>
      </c>
      <c r="AR123">
        <v>49.638582891330998</v>
      </c>
      <c r="AS123">
        <v>-1.05E-4</v>
      </c>
      <c r="AT123">
        <v>0.110028350542123</v>
      </c>
      <c r="AU123">
        <v>5.2725732040130403E-2</v>
      </c>
      <c r="AV123">
        <v>2.3906325167289699</v>
      </c>
    </row>
    <row r="124" spans="1:48" x14ac:dyDescent="0.25">
      <c r="A124" t="s">
        <v>12191</v>
      </c>
      <c r="B124" s="6">
        <v>44664</v>
      </c>
      <c r="C124" t="s">
        <v>12192</v>
      </c>
      <c r="D124" t="s">
        <v>11929</v>
      </c>
      <c r="E124">
        <v>456096729.60000002</v>
      </c>
      <c r="F124">
        <v>555316773.79999995</v>
      </c>
      <c r="G124">
        <v>0.16358394487247799</v>
      </c>
      <c r="H124">
        <v>11.755556</v>
      </c>
      <c r="I124">
        <v>7.7800279999999997</v>
      </c>
      <c r="J124">
        <v>5.8204310000000001</v>
      </c>
      <c r="K124">
        <v>5.8204310000000001</v>
      </c>
      <c r="L124">
        <v>307.87490000000003</v>
      </c>
      <c r="M124">
        <v>311</v>
      </c>
      <c r="N124">
        <v>7.7569509999999999</v>
      </c>
      <c r="O124">
        <v>0.38480000000000703</v>
      </c>
      <c r="P124">
        <v>-2.5203073017893698</v>
      </c>
      <c r="Q124">
        <v>-6.2679249846779896</v>
      </c>
      <c r="R124">
        <v>119.7375</v>
      </c>
      <c r="S124">
        <v>120.46250000000001</v>
      </c>
      <c r="T124">
        <v>119.7375</v>
      </c>
      <c r="U124">
        <v>120.46250000000001</v>
      </c>
      <c r="V124" t="s">
        <v>11987</v>
      </c>
      <c r="W124" t="s">
        <v>5048</v>
      </c>
      <c r="X124" t="s">
        <v>1976</v>
      </c>
      <c r="Y124" t="s">
        <v>12104</v>
      </c>
      <c r="Z124" t="s">
        <v>11859</v>
      </c>
      <c r="AA124" t="s">
        <v>290</v>
      </c>
      <c r="AB124" t="s">
        <v>753</v>
      </c>
      <c r="AC124">
        <v>121.754167</v>
      </c>
      <c r="AD124">
        <v>2.016667</v>
      </c>
      <c r="AE124" s="6">
        <v>38006</v>
      </c>
      <c r="AF124" s="6">
        <v>12439</v>
      </c>
      <c r="AG124" t="s">
        <v>1976</v>
      </c>
      <c r="AH124">
        <v>11.755556</v>
      </c>
      <c r="AI124">
        <v>7.7800276422997499</v>
      </c>
      <c r="AJ124">
        <v>80.270094999999998</v>
      </c>
      <c r="AK124">
        <v>5.8204313044519598</v>
      </c>
      <c r="AL124">
        <v>311</v>
      </c>
      <c r="AM124">
        <v>306</v>
      </c>
      <c r="AN124">
        <v>8.25</v>
      </c>
      <c r="AO124" t="s">
        <v>11991</v>
      </c>
      <c r="AP124">
        <v>1</v>
      </c>
      <c r="AQ124">
        <v>3</v>
      </c>
      <c r="AR124">
        <v>49.638582891330998</v>
      </c>
      <c r="AS124">
        <v>-1.05E-4</v>
      </c>
      <c r="AT124">
        <v>0.110028350542123</v>
      </c>
      <c r="AU124">
        <v>5.2725732040130403E-2</v>
      </c>
      <c r="AV124">
        <v>2.3906325167289699</v>
      </c>
    </row>
    <row r="125" spans="1:48" x14ac:dyDescent="0.25">
      <c r="A125" t="s">
        <v>12193</v>
      </c>
      <c r="B125" s="6">
        <v>44664</v>
      </c>
      <c r="C125" t="s">
        <v>12194</v>
      </c>
      <c r="D125" t="s">
        <v>11929</v>
      </c>
      <c r="E125">
        <v>229229484.59999999</v>
      </c>
      <c r="F125">
        <v>268281274</v>
      </c>
      <c r="G125">
        <v>7.9029683976045401E-2</v>
      </c>
      <c r="H125">
        <v>2.7944439999999999</v>
      </c>
      <c r="I125">
        <v>2.503511</v>
      </c>
      <c r="J125">
        <v>2.8104450000000001</v>
      </c>
      <c r="K125">
        <v>2.8104450000000001</v>
      </c>
      <c r="L125">
        <v>29.107800000000001</v>
      </c>
      <c r="M125">
        <v>29</v>
      </c>
      <c r="N125">
        <v>2.4863680000000001</v>
      </c>
      <c r="O125">
        <v>2.99999999999744E-3</v>
      </c>
      <c r="P125">
        <v>-0.82385856911156796</v>
      </c>
      <c r="Q125">
        <v>-2.6166174616203102</v>
      </c>
      <c r="R125">
        <v>115.2375</v>
      </c>
      <c r="S125">
        <v>115.8485</v>
      </c>
      <c r="T125">
        <v>115.2375</v>
      </c>
      <c r="U125">
        <v>115.8485</v>
      </c>
      <c r="V125" t="s">
        <v>11987</v>
      </c>
      <c r="W125" t="s">
        <v>5030</v>
      </c>
      <c r="X125" t="s">
        <v>1976</v>
      </c>
      <c r="Y125" t="s">
        <v>12104</v>
      </c>
      <c r="Z125" t="s">
        <v>11859</v>
      </c>
      <c r="AA125" t="s">
        <v>290</v>
      </c>
      <c r="AB125" t="s">
        <v>753</v>
      </c>
      <c r="AC125">
        <v>117.03611100000001</v>
      </c>
      <c r="AD125">
        <v>1.798611</v>
      </c>
      <c r="AE125" s="6">
        <v>38387</v>
      </c>
      <c r="AF125" s="6">
        <v>45692</v>
      </c>
      <c r="AG125" t="s">
        <v>1976</v>
      </c>
      <c r="AH125">
        <v>2.7944439999999999</v>
      </c>
      <c r="AI125">
        <v>2.5035105595778</v>
      </c>
      <c r="AJ125">
        <v>7.9157830000000002</v>
      </c>
      <c r="AK125">
        <v>2.81044481146253</v>
      </c>
      <c r="AL125">
        <v>29</v>
      </c>
      <c r="AM125">
        <v>13</v>
      </c>
      <c r="AN125">
        <v>8.75</v>
      </c>
      <c r="AO125" t="s">
        <v>11991</v>
      </c>
      <c r="AP125">
        <v>1</v>
      </c>
      <c r="AQ125">
        <v>3</v>
      </c>
      <c r="AR125">
        <v>49.638582891330998</v>
      </c>
      <c r="AS125">
        <v>-1.05E-4</v>
      </c>
      <c r="AT125">
        <v>0.110028350542123</v>
      </c>
      <c r="AU125">
        <v>5.2725732040130403E-2</v>
      </c>
      <c r="AV125">
        <v>2.3906325167289699</v>
      </c>
    </row>
    <row r="126" spans="1:48" x14ac:dyDescent="0.25">
      <c r="A126" t="s">
        <v>12195</v>
      </c>
      <c r="B126" s="6">
        <v>44664</v>
      </c>
      <c r="C126" t="s">
        <v>12196</v>
      </c>
      <c r="D126" t="s">
        <v>11929</v>
      </c>
      <c r="E126">
        <v>342754539</v>
      </c>
      <c r="F126">
        <v>385809506.5</v>
      </c>
      <c r="G126">
        <v>0.113650881819556</v>
      </c>
      <c r="H126">
        <v>1.9916670000000001</v>
      </c>
      <c r="I126">
        <v>1.865866</v>
      </c>
      <c r="J126">
        <v>1.9195709999999999</v>
      </c>
      <c r="K126">
        <v>1.9195709999999999</v>
      </c>
      <c r="L126">
        <v>-41.779600000000002</v>
      </c>
      <c r="M126">
        <v>-40</v>
      </c>
      <c r="N126">
        <v>1.857845</v>
      </c>
      <c r="O126">
        <v>0.220700000000007</v>
      </c>
      <c r="P126">
        <v>8.3752412075610502E-2</v>
      </c>
      <c r="Q126">
        <v>-1.85762224595036</v>
      </c>
      <c r="R126">
        <v>112.4875</v>
      </c>
      <c r="S126">
        <v>113.5275</v>
      </c>
      <c r="T126">
        <v>112.4875</v>
      </c>
      <c r="U126">
        <v>113.5275</v>
      </c>
      <c r="V126" t="s">
        <v>11987</v>
      </c>
      <c r="W126" t="s">
        <v>5025</v>
      </c>
      <c r="X126" t="s">
        <v>1976</v>
      </c>
      <c r="Y126" t="s">
        <v>12104</v>
      </c>
      <c r="Z126" t="s">
        <v>11859</v>
      </c>
      <c r="AA126" t="s">
        <v>290</v>
      </c>
      <c r="AB126" t="s">
        <v>753</v>
      </c>
      <c r="AC126">
        <v>112.561458</v>
      </c>
      <c r="AD126">
        <v>7.3957999999999996E-2</v>
      </c>
      <c r="AE126" s="6">
        <v>36972</v>
      </c>
      <c r="AF126" s="6">
        <v>45397</v>
      </c>
      <c r="AG126" t="s">
        <v>1976</v>
      </c>
      <c r="AH126">
        <v>1.9916670000000001</v>
      </c>
      <c r="AI126">
        <v>1.86586608098673</v>
      </c>
      <c r="AJ126">
        <v>4.5686819999999999</v>
      </c>
      <c r="AK126">
        <v>1.9195705365453399</v>
      </c>
      <c r="AL126">
        <v>-40</v>
      </c>
      <c r="AM126">
        <v>-66</v>
      </c>
      <c r="AN126">
        <v>8.875</v>
      </c>
      <c r="AO126" t="s">
        <v>11991</v>
      </c>
      <c r="AP126">
        <v>1</v>
      </c>
      <c r="AQ126">
        <v>3</v>
      </c>
      <c r="AR126">
        <v>49.638582891330998</v>
      </c>
      <c r="AS126">
        <v>-1.05E-4</v>
      </c>
      <c r="AT126">
        <v>0.110028350542123</v>
      </c>
      <c r="AU126">
        <v>5.2725732040130403E-2</v>
      </c>
      <c r="AV126">
        <v>2.3906325167289699</v>
      </c>
    </row>
    <row r="127" spans="1:48" x14ac:dyDescent="0.25">
      <c r="A127" t="s">
        <v>12198</v>
      </c>
      <c r="B127" s="6">
        <v>44664</v>
      </c>
      <c r="C127" t="s">
        <v>12199</v>
      </c>
      <c r="D127" t="s">
        <v>11929</v>
      </c>
      <c r="E127">
        <v>213605150.5</v>
      </c>
      <c r="F127">
        <v>210254219.30000001</v>
      </c>
      <c r="G127">
        <v>6.1936206924442301E-2</v>
      </c>
      <c r="H127">
        <v>5.1835589999999998</v>
      </c>
      <c r="I127">
        <v>4.1356590000000004</v>
      </c>
      <c r="J127">
        <v>6.2730589999999999</v>
      </c>
      <c r="K127">
        <v>6.2730589999999999</v>
      </c>
      <c r="L127">
        <v>361.919499999999</v>
      </c>
      <c r="M127">
        <v>365</v>
      </c>
      <c r="N127">
        <v>4.1162960000000002</v>
      </c>
      <c r="O127">
        <v>0.128599999999989</v>
      </c>
      <c r="P127">
        <v>-1.0941373050127701</v>
      </c>
      <c r="Q127">
        <v>-1.92562972607497</v>
      </c>
      <c r="R127">
        <v>96.706249999999997</v>
      </c>
      <c r="S127">
        <v>97.803250000000006</v>
      </c>
      <c r="T127">
        <v>63.526336000000001</v>
      </c>
      <c r="U127">
        <v>64.246955</v>
      </c>
      <c r="V127" t="s">
        <v>11987</v>
      </c>
      <c r="W127" t="s">
        <v>7074</v>
      </c>
      <c r="X127" t="s">
        <v>12200</v>
      </c>
      <c r="Y127" t="s">
        <v>12201</v>
      </c>
      <c r="Z127" t="s">
        <v>11859</v>
      </c>
      <c r="AA127" t="s">
        <v>396</v>
      </c>
      <c r="AB127" t="s">
        <v>753</v>
      </c>
      <c r="AC127">
        <v>64.659487999999996</v>
      </c>
      <c r="AD127">
        <v>1.7250000000000001</v>
      </c>
      <c r="AE127" s="6">
        <v>40178</v>
      </c>
      <c r="AF127" s="6">
        <v>12054</v>
      </c>
      <c r="AG127" t="s">
        <v>2209</v>
      </c>
      <c r="AH127">
        <v>5.1835589999999998</v>
      </c>
      <c r="AI127">
        <v>4.13565930206261</v>
      </c>
      <c r="AJ127">
        <v>26.807697999999998</v>
      </c>
      <c r="AK127">
        <v>6.2730594906717201</v>
      </c>
      <c r="AL127">
        <v>365</v>
      </c>
      <c r="AM127">
        <v>358</v>
      </c>
      <c r="AN127">
        <v>5.75</v>
      </c>
      <c r="AO127" t="s">
        <v>11991</v>
      </c>
      <c r="AP127">
        <v>0.65689999999999904</v>
      </c>
      <c r="AQ127">
        <v>4</v>
      </c>
      <c r="AR127">
        <v>20.440296477623001</v>
      </c>
      <c r="AS127">
        <v>1.8019855841210099E-2</v>
      </c>
      <c r="AT127">
        <v>0.33756499178836202</v>
      </c>
      <c r="AU127">
        <v>0.24715186893927599</v>
      </c>
      <c r="AV127">
        <v>0.56240624701859998</v>
      </c>
    </row>
    <row r="128" spans="1:48" x14ac:dyDescent="0.25">
      <c r="A128" t="s">
        <v>12202</v>
      </c>
      <c r="B128" s="6">
        <v>44664</v>
      </c>
      <c r="C128" t="s">
        <v>12203</v>
      </c>
      <c r="D128" t="s">
        <v>11929</v>
      </c>
      <c r="E128">
        <v>500000000</v>
      </c>
      <c r="F128">
        <v>482901040</v>
      </c>
      <c r="G128">
        <v>0.142251883659405</v>
      </c>
      <c r="H128">
        <v>10.158343</v>
      </c>
      <c r="I128">
        <v>7.2456690000000004</v>
      </c>
      <c r="J128">
        <v>6.6945990000000002</v>
      </c>
      <c r="K128">
        <v>6.6945990000000002</v>
      </c>
      <c r="L128">
        <v>399.81180000000001</v>
      </c>
      <c r="M128">
        <v>401</v>
      </c>
      <c r="N128">
        <v>7.2228009999999996</v>
      </c>
      <c r="O128">
        <v>-0.220299999999995</v>
      </c>
      <c r="P128">
        <v>-2.00947709115442</v>
      </c>
      <c r="Q128">
        <v>-8.4532722567770406</v>
      </c>
      <c r="R128">
        <v>94.487499999999997</v>
      </c>
      <c r="S128">
        <v>95.845500000000001</v>
      </c>
      <c r="T128">
        <v>94.487499999999997</v>
      </c>
      <c r="U128">
        <v>95.845500000000001</v>
      </c>
      <c r="V128" t="s">
        <v>11987</v>
      </c>
      <c r="W128" t="s">
        <v>7078</v>
      </c>
      <c r="X128" t="s">
        <v>12200</v>
      </c>
      <c r="Y128" t="s">
        <v>12201</v>
      </c>
      <c r="Z128" t="s">
        <v>11859</v>
      </c>
      <c r="AA128" t="s">
        <v>396</v>
      </c>
      <c r="AB128" t="s">
        <v>753</v>
      </c>
      <c r="AC128">
        <v>96.580207999999999</v>
      </c>
      <c r="AD128">
        <v>2.092708</v>
      </c>
      <c r="AE128" s="6">
        <v>42901</v>
      </c>
      <c r="AF128" s="6">
        <v>12220</v>
      </c>
      <c r="AG128" t="s">
        <v>2209</v>
      </c>
      <c r="AH128">
        <v>10.158343</v>
      </c>
      <c r="AI128">
        <v>7.2456693302295099</v>
      </c>
      <c r="AJ128">
        <v>67.664103999999995</v>
      </c>
      <c r="AK128">
        <v>6.6945990410226601</v>
      </c>
      <c r="AL128">
        <v>401</v>
      </c>
      <c r="AM128">
        <v>395</v>
      </c>
      <c r="AN128">
        <v>6.125</v>
      </c>
      <c r="AO128" t="s">
        <v>11991</v>
      </c>
      <c r="AP128">
        <v>1</v>
      </c>
      <c r="AQ128">
        <v>4</v>
      </c>
      <c r="AR128">
        <v>20.440296477623001</v>
      </c>
      <c r="AS128">
        <v>1.8019855841210099E-2</v>
      </c>
      <c r="AT128">
        <v>0.33756499178836202</v>
      </c>
      <c r="AU128">
        <v>0.24715186893927599</v>
      </c>
      <c r="AV128">
        <v>0.56240624701859998</v>
      </c>
    </row>
    <row r="129" spans="1:48" x14ac:dyDescent="0.25">
      <c r="A129" t="s">
        <v>12204</v>
      </c>
      <c r="B129" s="6">
        <v>44664</v>
      </c>
      <c r="C129" t="s">
        <v>12205</v>
      </c>
      <c r="D129" t="s">
        <v>11929</v>
      </c>
      <c r="E129">
        <v>317556800</v>
      </c>
      <c r="F129">
        <v>322925494.60000002</v>
      </c>
      <c r="G129">
        <v>9.5126653476678993E-2</v>
      </c>
      <c r="H129">
        <v>4.8750999999999998</v>
      </c>
      <c r="I129">
        <v>4.1213110000000004</v>
      </c>
      <c r="J129">
        <v>5.9071020000000001</v>
      </c>
      <c r="K129">
        <v>5.9071020000000001</v>
      </c>
      <c r="L129">
        <v>326.33479999999997</v>
      </c>
      <c r="M129">
        <v>327</v>
      </c>
      <c r="N129">
        <v>4.1029210000000003</v>
      </c>
      <c r="O129">
        <v>0.13129999999998901</v>
      </c>
      <c r="P129">
        <v>-0.70386010508538499</v>
      </c>
      <c r="Q129">
        <v>-4.9983520425855703</v>
      </c>
      <c r="R129">
        <v>100.89375</v>
      </c>
      <c r="S129">
        <v>101.94175</v>
      </c>
      <c r="T129">
        <v>100.89375</v>
      </c>
      <c r="U129">
        <v>101.94175</v>
      </c>
      <c r="V129" t="s">
        <v>11987</v>
      </c>
      <c r="W129" t="s">
        <v>7073</v>
      </c>
      <c r="X129" t="s">
        <v>12200</v>
      </c>
      <c r="Y129" t="s">
        <v>12201</v>
      </c>
      <c r="Z129" t="s">
        <v>11859</v>
      </c>
      <c r="AA129" t="s">
        <v>396</v>
      </c>
      <c r="AB129" t="s">
        <v>753</v>
      </c>
      <c r="AC129">
        <v>101.690625</v>
      </c>
      <c r="AD129">
        <v>0.796875</v>
      </c>
      <c r="AE129" s="6">
        <v>42066</v>
      </c>
      <c r="AF129" s="6">
        <v>46815</v>
      </c>
      <c r="AG129" t="s">
        <v>2209</v>
      </c>
      <c r="AH129">
        <v>4.8750999999999998</v>
      </c>
      <c r="AI129">
        <v>4.1213114467766898</v>
      </c>
      <c r="AJ129">
        <v>21.046828000000001</v>
      </c>
      <c r="AK129">
        <v>5.9071017495970999</v>
      </c>
      <c r="AL129">
        <v>327</v>
      </c>
      <c r="AM129">
        <v>321</v>
      </c>
      <c r="AN129">
        <v>6.375</v>
      </c>
      <c r="AO129" t="s">
        <v>11991</v>
      </c>
      <c r="AP129">
        <v>1</v>
      </c>
      <c r="AQ129">
        <v>4</v>
      </c>
      <c r="AR129">
        <v>20.440296477623001</v>
      </c>
      <c r="AS129">
        <v>1.8019855841210099E-2</v>
      </c>
      <c r="AT129">
        <v>0.33756499178836202</v>
      </c>
      <c r="AU129">
        <v>0.24715186893927599</v>
      </c>
      <c r="AV129">
        <v>0.56240624701859998</v>
      </c>
    </row>
    <row r="130" spans="1:48" x14ac:dyDescent="0.25">
      <c r="A130" t="s">
        <v>12206</v>
      </c>
      <c r="B130" s="6">
        <v>44664</v>
      </c>
      <c r="C130" t="s">
        <v>12207</v>
      </c>
      <c r="D130" t="s">
        <v>12016</v>
      </c>
      <c r="E130">
        <v>228530106.59999999</v>
      </c>
      <c r="F130">
        <v>225915950.69999999</v>
      </c>
      <c r="G130">
        <v>6.6549803945936195E-2</v>
      </c>
      <c r="H130">
        <v>2.7250000000000001</v>
      </c>
      <c r="I130">
        <v>2.6013139999999999</v>
      </c>
      <c r="J130">
        <v>3.1084390000000002</v>
      </c>
      <c r="K130">
        <v>3.1084390000000002</v>
      </c>
      <c r="L130">
        <v>60.448900000000002</v>
      </c>
      <c r="M130">
        <v>58</v>
      </c>
      <c r="N130">
        <v>2.5852789999999999</v>
      </c>
      <c r="O130">
        <v>-0.25349999999999501</v>
      </c>
      <c r="P130">
        <v>-0.99013208015215004</v>
      </c>
      <c r="Q130">
        <v>-3.0617360791632899</v>
      </c>
      <c r="R130">
        <v>98.112499999999997</v>
      </c>
      <c r="S130">
        <v>98.948499999999996</v>
      </c>
      <c r="T130">
        <v>98.112499999999997</v>
      </c>
      <c r="U130">
        <v>98.948499999999996</v>
      </c>
      <c r="V130" t="s">
        <v>11987</v>
      </c>
      <c r="W130" t="s">
        <v>4601</v>
      </c>
      <c r="X130" t="s">
        <v>924</v>
      </c>
      <c r="Y130" t="s">
        <v>12104</v>
      </c>
      <c r="Z130" t="s">
        <v>11829</v>
      </c>
      <c r="AA130" t="s">
        <v>350</v>
      </c>
      <c r="AB130" t="s">
        <v>11990</v>
      </c>
      <c r="AC130">
        <v>98.856099999999998</v>
      </c>
      <c r="AD130">
        <v>0.74360000000000004</v>
      </c>
      <c r="AE130" s="6">
        <v>43839</v>
      </c>
      <c r="AF130" s="6">
        <v>45666</v>
      </c>
      <c r="AG130" t="s">
        <v>722</v>
      </c>
      <c r="AH130">
        <v>2.7250000000000001</v>
      </c>
      <c r="AI130">
        <v>2.6013140993413302</v>
      </c>
      <c r="AJ130">
        <v>8.1732429999999994</v>
      </c>
      <c r="AK130">
        <v>3.10843884987495</v>
      </c>
      <c r="AL130">
        <v>58</v>
      </c>
      <c r="AM130">
        <v>42</v>
      </c>
      <c r="AN130">
        <v>2.7040000000000002</v>
      </c>
      <c r="AO130" t="s">
        <v>11991</v>
      </c>
      <c r="AP130">
        <v>1</v>
      </c>
      <c r="AQ130">
        <v>3</v>
      </c>
      <c r="AR130">
        <v>41.655001806787098</v>
      </c>
      <c r="AS130">
        <v>8.3075809877279E-2</v>
      </c>
      <c r="AT130">
        <v>1.0360641480758499</v>
      </c>
      <c r="AU130">
        <v>0.49159402075801401</v>
      </c>
      <c r="AV130">
        <v>-3.7287179949021101</v>
      </c>
    </row>
    <row r="131" spans="1:48" x14ac:dyDescent="0.25">
      <c r="A131" t="s">
        <v>12208</v>
      </c>
      <c r="B131" s="6">
        <v>44664</v>
      </c>
      <c r="C131" t="s">
        <v>12209</v>
      </c>
      <c r="D131" t="s">
        <v>12016</v>
      </c>
      <c r="E131">
        <v>162510298</v>
      </c>
      <c r="F131">
        <v>159209307.59999999</v>
      </c>
      <c r="G131">
        <v>4.6899513610923101E-2</v>
      </c>
      <c r="H131">
        <v>8.7416669999999996</v>
      </c>
      <c r="I131">
        <v>7.3216289999999997</v>
      </c>
      <c r="J131">
        <v>4.0576610000000004</v>
      </c>
      <c r="K131">
        <v>4.0576610000000004</v>
      </c>
      <c r="L131">
        <v>136.14670000000001</v>
      </c>
      <c r="M131">
        <v>137</v>
      </c>
      <c r="N131">
        <v>7.2906339999999998</v>
      </c>
      <c r="O131">
        <v>4.2499999999989699E-2</v>
      </c>
      <c r="P131">
        <v>-2.8308704162852498</v>
      </c>
      <c r="Q131">
        <v>-7.6733941797995397</v>
      </c>
      <c r="R131">
        <v>97</v>
      </c>
      <c r="S131">
        <v>97.75</v>
      </c>
      <c r="T131">
        <v>97</v>
      </c>
      <c r="U131">
        <v>97.75</v>
      </c>
      <c r="V131" t="s">
        <v>11987</v>
      </c>
      <c r="W131" t="s">
        <v>5225</v>
      </c>
      <c r="X131" t="s">
        <v>924</v>
      </c>
      <c r="Y131" t="s">
        <v>12104</v>
      </c>
      <c r="Z131" t="s">
        <v>11829</v>
      </c>
      <c r="AA131" t="s">
        <v>389</v>
      </c>
      <c r="AB131" t="s">
        <v>11990</v>
      </c>
      <c r="AC131">
        <v>97.96875</v>
      </c>
      <c r="AD131">
        <v>0.96875</v>
      </c>
      <c r="AE131" s="6">
        <v>43957</v>
      </c>
      <c r="AF131" s="6">
        <v>11338</v>
      </c>
      <c r="AG131" t="s">
        <v>2079</v>
      </c>
      <c r="AH131">
        <v>8.7416669999999996</v>
      </c>
      <c r="AI131">
        <v>7.3216286702806599</v>
      </c>
      <c r="AJ131">
        <v>63.135075000000001</v>
      </c>
      <c r="AK131">
        <v>4.0576606914525701</v>
      </c>
      <c r="AL131">
        <v>137</v>
      </c>
      <c r="AM131">
        <v>133</v>
      </c>
      <c r="AN131">
        <v>3.75</v>
      </c>
      <c r="AO131" t="s">
        <v>11991</v>
      </c>
      <c r="AP131">
        <v>1</v>
      </c>
      <c r="AQ131">
        <v>4</v>
      </c>
      <c r="AR131">
        <v>33.791149413001797</v>
      </c>
      <c r="AS131">
        <v>-3.2861912077599698E-2</v>
      </c>
      <c r="AT131">
        <v>-0.39794612427440501</v>
      </c>
      <c r="AU131">
        <v>-0.195793341085057</v>
      </c>
      <c r="AV131">
        <v>-0.44094889869352699</v>
      </c>
    </row>
    <row r="132" spans="1:48" x14ac:dyDescent="0.25">
      <c r="A132" t="s">
        <v>12210</v>
      </c>
      <c r="B132" s="6">
        <v>44664</v>
      </c>
      <c r="C132" t="s">
        <v>12211</v>
      </c>
      <c r="D132" t="s">
        <v>12016</v>
      </c>
      <c r="E132">
        <v>257547539.19999999</v>
      </c>
      <c r="F132">
        <v>255649019.80000001</v>
      </c>
      <c r="G132">
        <v>7.5308503416300507E-2</v>
      </c>
      <c r="H132">
        <v>5.286111</v>
      </c>
      <c r="I132">
        <v>4.7492409999999996</v>
      </c>
      <c r="J132">
        <v>3.7773979999999998</v>
      </c>
      <c r="K132">
        <v>3.7773979999999998</v>
      </c>
      <c r="L132">
        <v>112.081599999999</v>
      </c>
      <c r="M132">
        <v>112</v>
      </c>
      <c r="N132">
        <v>4.7277509999999996</v>
      </c>
      <c r="O132">
        <v>-2.24000000000001E-2</v>
      </c>
      <c r="P132">
        <v>-1.8080587837637201</v>
      </c>
      <c r="Q132">
        <v>-6.3860056361740902</v>
      </c>
      <c r="R132">
        <v>98.487499999999997</v>
      </c>
      <c r="S132">
        <v>99.271749999999997</v>
      </c>
      <c r="T132">
        <v>98.487499999999997</v>
      </c>
      <c r="U132">
        <v>99.271749999999997</v>
      </c>
      <c r="V132" t="s">
        <v>11987</v>
      </c>
      <c r="W132" t="s">
        <v>5215</v>
      </c>
      <c r="X132" t="s">
        <v>924</v>
      </c>
      <c r="Y132" t="s">
        <v>12104</v>
      </c>
      <c r="Z132" t="s">
        <v>11829</v>
      </c>
      <c r="AA132" t="s">
        <v>389</v>
      </c>
      <c r="AB132" t="s">
        <v>11990</v>
      </c>
      <c r="AC132">
        <v>99.262846999999994</v>
      </c>
      <c r="AD132">
        <v>0.77534700000000001</v>
      </c>
      <c r="AE132" s="6">
        <v>42948</v>
      </c>
      <c r="AF132" s="6">
        <v>46600</v>
      </c>
      <c r="AG132" t="s">
        <v>2079</v>
      </c>
      <c r="AH132">
        <v>5.286111</v>
      </c>
      <c r="AI132">
        <v>4.7492412857408999</v>
      </c>
      <c r="AJ132">
        <v>26.285810000000001</v>
      </c>
      <c r="AK132">
        <v>3.7773980705059098</v>
      </c>
      <c r="AL132">
        <v>112</v>
      </c>
      <c r="AM132">
        <v>107</v>
      </c>
      <c r="AN132">
        <v>3.625</v>
      </c>
      <c r="AO132" t="s">
        <v>11991</v>
      </c>
      <c r="AP132">
        <v>1</v>
      </c>
      <c r="AQ132">
        <v>4</v>
      </c>
      <c r="AR132">
        <v>33.791149413001797</v>
      </c>
      <c r="AS132">
        <v>-3.2861912077599698E-2</v>
      </c>
      <c r="AT132">
        <v>-0.39794612427440501</v>
      </c>
      <c r="AU132">
        <v>-0.195793341085057</v>
      </c>
      <c r="AV132">
        <v>-0.44094889869352699</v>
      </c>
    </row>
    <row r="133" spans="1:48" x14ac:dyDescent="0.25">
      <c r="A133" t="s">
        <v>12212</v>
      </c>
      <c r="B133" s="6">
        <v>44664</v>
      </c>
      <c r="C133" t="s">
        <v>12213</v>
      </c>
      <c r="D133" t="s">
        <v>12016</v>
      </c>
      <c r="E133">
        <v>223451660</v>
      </c>
      <c r="F133">
        <v>207698318</v>
      </c>
      <c r="G133">
        <v>6.1183295368597103E-2</v>
      </c>
      <c r="H133">
        <v>7.45</v>
      </c>
      <c r="I133">
        <v>6.585769</v>
      </c>
      <c r="J133">
        <v>4.0149429999999997</v>
      </c>
      <c r="K133">
        <v>4.0149429999999997</v>
      </c>
      <c r="L133">
        <v>131.444299999999</v>
      </c>
      <c r="M133">
        <v>131</v>
      </c>
      <c r="N133">
        <v>6.554735</v>
      </c>
      <c r="O133">
        <v>0.27189999999999098</v>
      </c>
      <c r="P133">
        <v>-2.53194961258419</v>
      </c>
      <c r="Q133">
        <v>-7.4764737110684498</v>
      </c>
      <c r="R133">
        <v>92.8</v>
      </c>
      <c r="S133">
        <v>93.519000000000005</v>
      </c>
      <c r="T133">
        <v>92.8</v>
      </c>
      <c r="U133">
        <v>93.519000000000005</v>
      </c>
      <c r="V133" t="s">
        <v>11987</v>
      </c>
      <c r="W133" t="s">
        <v>5219</v>
      </c>
      <c r="X133" t="s">
        <v>924</v>
      </c>
      <c r="Y133" t="s">
        <v>12104</v>
      </c>
      <c r="Z133" t="s">
        <v>11829</v>
      </c>
      <c r="AA133" t="s">
        <v>389</v>
      </c>
      <c r="AB133" t="s">
        <v>11990</v>
      </c>
      <c r="AC133">
        <v>92.95</v>
      </c>
      <c r="AD133">
        <v>0.15</v>
      </c>
      <c r="AE133" s="6">
        <v>43738</v>
      </c>
      <c r="AF133" s="6">
        <v>47391</v>
      </c>
      <c r="AG133" t="s">
        <v>2079</v>
      </c>
      <c r="AH133">
        <v>7.45</v>
      </c>
      <c r="AI133">
        <v>6.5857685404766402</v>
      </c>
      <c r="AJ133">
        <v>49.689261000000002</v>
      </c>
      <c r="AK133">
        <v>4.01494279142966</v>
      </c>
      <c r="AL133">
        <v>131</v>
      </c>
      <c r="AM133">
        <v>129</v>
      </c>
      <c r="AN133">
        <v>3</v>
      </c>
      <c r="AO133" t="s">
        <v>11991</v>
      </c>
      <c r="AP133">
        <v>1</v>
      </c>
      <c r="AQ133">
        <v>4</v>
      </c>
      <c r="AR133">
        <v>33.791149413001797</v>
      </c>
      <c r="AS133">
        <v>-3.2861912077599698E-2</v>
      </c>
      <c r="AT133">
        <v>-0.39794612427440501</v>
      </c>
      <c r="AU133">
        <v>-0.195793341085057</v>
      </c>
      <c r="AV133">
        <v>-0.44094889869352699</v>
      </c>
    </row>
    <row r="134" spans="1:48" x14ac:dyDescent="0.25">
      <c r="A134" t="s">
        <v>12214</v>
      </c>
      <c r="B134" s="6">
        <v>44664</v>
      </c>
      <c r="C134" t="s">
        <v>12215</v>
      </c>
      <c r="D134" t="s">
        <v>12016</v>
      </c>
      <c r="E134">
        <v>203137872.80000001</v>
      </c>
      <c r="F134">
        <v>191452366.69999999</v>
      </c>
      <c r="G134">
        <v>5.6397600198702401E-2</v>
      </c>
      <c r="H134">
        <v>7.7388890000000004</v>
      </c>
      <c r="I134">
        <v>6.7319389999999997</v>
      </c>
      <c r="J134">
        <v>4.0301840000000002</v>
      </c>
      <c r="K134">
        <v>4.0301840000000002</v>
      </c>
      <c r="L134">
        <v>133.06469999999999</v>
      </c>
      <c r="M134">
        <v>133</v>
      </c>
      <c r="N134">
        <v>6.6992649999999996</v>
      </c>
      <c r="O134">
        <v>7.0299999999989801E-2</v>
      </c>
      <c r="P134">
        <v>-2.61801728123026</v>
      </c>
      <c r="Q134">
        <v>-7.32430882438147</v>
      </c>
      <c r="R134">
        <v>93.424999999999997</v>
      </c>
      <c r="S134">
        <v>94.194000000000003</v>
      </c>
      <c r="T134">
        <v>93.424999999999997</v>
      </c>
      <c r="U134">
        <v>94.194000000000003</v>
      </c>
      <c r="V134" t="s">
        <v>11987</v>
      </c>
      <c r="W134" t="s">
        <v>5220</v>
      </c>
      <c r="X134" t="s">
        <v>924</v>
      </c>
      <c r="Y134" t="s">
        <v>12104</v>
      </c>
      <c r="Z134" t="s">
        <v>11829</v>
      </c>
      <c r="AA134" t="s">
        <v>389</v>
      </c>
      <c r="AB134" t="s">
        <v>11990</v>
      </c>
      <c r="AC134">
        <v>94.247500000000002</v>
      </c>
      <c r="AD134">
        <v>0.82250000000000001</v>
      </c>
      <c r="AE134" s="6">
        <v>43844</v>
      </c>
      <c r="AF134" s="6">
        <v>10972</v>
      </c>
      <c r="AG134" t="s">
        <v>2079</v>
      </c>
      <c r="AH134">
        <v>7.7388890000000004</v>
      </c>
      <c r="AI134">
        <v>6.7319388127304096</v>
      </c>
      <c r="AJ134">
        <v>52.467841</v>
      </c>
      <c r="AK134">
        <v>4.03018390503685</v>
      </c>
      <c r="AL134">
        <v>133</v>
      </c>
      <c r="AM134">
        <v>131</v>
      </c>
      <c r="AN134">
        <v>3.15</v>
      </c>
      <c r="AO134" t="s">
        <v>11991</v>
      </c>
      <c r="AP134">
        <v>1</v>
      </c>
      <c r="AQ134">
        <v>4</v>
      </c>
      <c r="AR134">
        <v>33.791149413001797</v>
      </c>
      <c r="AS134">
        <v>-3.2861912077599698E-2</v>
      </c>
      <c r="AT134">
        <v>-0.39794612427440501</v>
      </c>
      <c r="AU134">
        <v>-0.195793341085057</v>
      </c>
      <c r="AV134">
        <v>-0.44094889869352699</v>
      </c>
    </row>
    <row r="135" spans="1:48" x14ac:dyDescent="0.25">
      <c r="A135" t="s">
        <v>12216</v>
      </c>
      <c r="B135" s="6">
        <v>44664</v>
      </c>
      <c r="C135" t="s">
        <v>12217</v>
      </c>
      <c r="D135" t="s">
        <v>12016</v>
      </c>
      <c r="E135">
        <v>101568936.40000001</v>
      </c>
      <c r="F135">
        <v>78653714.700000003</v>
      </c>
      <c r="G135">
        <v>2.3169631355671301E-2</v>
      </c>
      <c r="H135">
        <v>28.741667</v>
      </c>
      <c r="I135">
        <v>17.002485</v>
      </c>
      <c r="J135">
        <v>4.5533609999999998</v>
      </c>
      <c r="K135">
        <v>4.5533609999999998</v>
      </c>
      <c r="L135">
        <v>173.30879999999999</v>
      </c>
      <c r="M135">
        <v>173</v>
      </c>
      <c r="N135">
        <v>17.052685</v>
      </c>
      <c r="O135">
        <v>-0.116099999999996</v>
      </c>
      <c r="P135">
        <v>-5.2055736301982698</v>
      </c>
      <c r="Q135">
        <v>-16.590189159316498</v>
      </c>
      <c r="R135">
        <v>76.625</v>
      </c>
      <c r="S135">
        <v>77.625</v>
      </c>
      <c r="T135">
        <v>76.625</v>
      </c>
      <c r="U135">
        <v>77.625</v>
      </c>
      <c r="V135" t="s">
        <v>11987</v>
      </c>
      <c r="W135" t="s">
        <v>5261</v>
      </c>
      <c r="X135" t="s">
        <v>924</v>
      </c>
      <c r="Y135" t="s">
        <v>12104</v>
      </c>
      <c r="Z135" t="s">
        <v>11829</v>
      </c>
      <c r="AA135" t="s">
        <v>389</v>
      </c>
      <c r="AB135" t="s">
        <v>11990</v>
      </c>
      <c r="AC135">
        <v>77.438749999999999</v>
      </c>
      <c r="AD135">
        <v>0.81374999999999997</v>
      </c>
      <c r="AE135" s="6">
        <v>44179</v>
      </c>
      <c r="AF135" s="6">
        <v>18643</v>
      </c>
      <c r="AG135" t="s">
        <v>2079</v>
      </c>
      <c r="AH135">
        <v>28.741667</v>
      </c>
      <c r="AI135">
        <v>17.002484561409702</v>
      </c>
      <c r="AJ135">
        <v>403.72349700000001</v>
      </c>
      <c r="AK135">
        <v>4.5533610042222303</v>
      </c>
      <c r="AL135">
        <v>173</v>
      </c>
      <c r="AM135">
        <v>195</v>
      </c>
      <c r="AN135">
        <v>3.15</v>
      </c>
      <c r="AO135" t="s">
        <v>11991</v>
      </c>
      <c r="AP135">
        <v>1</v>
      </c>
      <c r="AQ135">
        <v>4</v>
      </c>
      <c r="AR135">
        <v>33.791149413001797</v>
      </c>
      <c r="AS135">
        <v>-3.2861912077599698E-2</v>
      </c>
      <c r="AT135">
        <v>-0.39794612427440501</v>
      </c>
      <c r="AU135">
        <v>-0.195793341085057</v>
      </c>
      <c r="AV135">
        <v>-0.44094889869352699</v>
      </c>
    </row>
    <row r="136" spans="1:48" x14ac:dyDescent="0.25">
      <c r="A136" t="s">
        <v>12218</v>
      </c>
      <c r="B136" s="6">
        <v>44664</v>
      </c>
      <c r="C136" t="s">
        <v>12219</v>
      </c>
      <c r="D136" t="s">
        <v>12016</v>
      </c>
      <c r="E136">
        <v>544409498.79999995</v>
      </c>
      <c r="F136">
        <v>467724886</v>
      </c>
      <c r="G136">
        <v>0.137781326920734</v>
      </c>
      <c r="H136">
        <v>27.783332999999999</v>
      </c>
      <c r="I136">
        <v>16.169509000000001</v>
      </c>
      <c r="J136">
        <v>4.5837389999999996</v>
      </c>
      <c r="K136">
        <v>4.5837389999999996</v>
      </c>
      <c r="L136">
        <v>174.650399999999</v>
      </c>
      <c r="M136">
        <v>173</v>
      </c>
      <c r="N136">
        <v>16.149833000000001</v>
      </c>
      <c r="O136">
        <v>-6.1199999999994502E-2</v>
      </c>
      <c r="P136">
        <v>-5.0229083540168196</v>
      </c>
      <c r="Q136">
        <v>-15.541206290809001</v>
      </c>
      <c r="R136">
        <v>85.112499999999997</v>
      </c>
      <c r="S136">
        <v>86.188500000000005</v>
      </c>
      <c r="T136">
        <v>85.112499999999997</v>
      </c>
      <c r="U136">
        <v>86.188500000000005</v>
      </c>
      <c r="V136" t="s">
        <v>11987</v>
      </c>
      <c r="W136" t="s">
        <v>5257</v>
      </c>
      <c r="X136" t="s">
        <v>924</v>
      </c>
      <c r="Y136" t="s">
        <v>12104</v>
      </c>
      <c r="Z136" t="s">
        <v>11829</v>
      </c>
      <c r="AA136" t="s">
        <v>389</v>
      </c>
      <c r="AB136" t="s">
        <v>11990</v>
      </c>
      <c r="AC136">
        <v>85.914167000000006</v>
      </c>
      <c r="AD136">
        <v>0.80166700000000002</v>
      </c>
      <c r="AE136" s="6">
        <v>43738</v>
      </c>
      <c r="AF136" s="6">
        <v>18293</v>
      </c>
      <c r="AG136" t="s">
        <v>2079</v>
      </c>
      <c r="AH136">
        <v>27.783332999999999</v>
      </c>
      <c r="AI136">
        <v>16.169509496596401</v>
      </c>
      <c r="AJ136">
        <v>367.438154</v>
      </c>
      <c r="AK136">
        <v>4.5837387643965197</v>
      </c>
      <c r="AL136">
        <v>173</v>
      </c>
      <c r="AM136">
        <v>199</v>
      </c>
      <c r="AN136">
        <v>3.7</v>
      </c>
      <c r="AO136" t="s">
        <v>11991</v>
      </c>
      <c r="AP136">
        <v>1</v>
      </c>
      <c r="AQ136">
        <v>4</v>
      </c>
      <c r="AR136">
        <v>33.791149413001797</v>
      </c>
      <c r="AS136">
        <v>-3.2861912077599698E-2</v>
      </c>
      <c r="AT136">
        <v>-0.39794612427440501</v>
      </c>
      <c r="AU136">
        <v>-0.195793341085057</v>
      </c>
      <c r="AV136">
        <v>-0.44094889869352699</v>
      </c>
    </row>
    <row r="137" spans="1:48" x14ac:dyDescent="0.25">
      <c r="A137" t="s">
        <v>12220</v>
      </c>
      <c r="B137" s="6">
        <v>44664</v>
      </c>
      <c r="C137" t="s">
        <v>12221</v>
      </c>
      <c r="D137" t="s">
        <v>12016</v>
      </c>
      <c r="E137">
        <v>253922340.80000001</v>
      </c>
      <c r="F137">
        <v>248082127</v>
      </c>
      <c r="G137">
        <v>7.3079465437720897E-2</v>
      </c>
      <c r="H137">
        <v>25.286110999999998</v>
      </c>
      <c r="I137">
        <v>14.801337</v>
      </c>
      <c r="J137">
        <v>4.6452090000000004</v>
      </c>
      <c r="K137">
        <v>4.6452090000000004</v>
      </c>
      <c r="L137">
        <v>176.37729999999999</v>
      </c>
      <c r="M137">
        <v>175</v>
      </c>
      <c r="N137">
        <v>14.648341</v>
      </c>
      <c r="O137">
        <v>-0.36329999999999901</v>
      </c>
      <c r="P137">
        <v>-4.3563387696135702</v>
      </c>
      <c r="Q137">
        <v>-14.813499295625499</v>
      </c>
      <c r="R137">
        <v>96.737499999999997</v>
      </c>
      <c r="S137">
        <v>97.846500000000006</v>
      </c>
      <c r="T137">
        <v>96.737499999999997</v>
      </c>
      <c r="U137">
        <v>97.846500000000006</v>
      </c>
      <c r="V137" t="s">
        <v>11987</v>
      </c>
      <c r="W137" t="s">
        <v>3860</v>
      </c>
      <c r="X137" t="s">
        <v>924</v>
      </c>
      <c r="Y137" t="s">
        <v>12104</v>
      </c>
      <c r="Z137" t="s">
        <v>11829</v>
      </c>
      <c r="AA137" t="s">
        <v>389</v>
      </c>
      <c r="AB137" t="s">
        <v>11990</v>
      </c>
      <c r="AC137">
        <v>97.7</v>
      </c>
      <c r="AD137">
        <v>0.96250000000000002</v>
      </c>
      <c r="AE137" s="6">
        <v>42948</v>
      </c>
      <c r="AF137" s="6">
        <v>17380</v>
      </c>
      <c r="AG137" t="s">
        <v>2079</v>
      </c>
      <c r="AH137">
        <v>25.286110999999998</v>
      </c>
      <c r="AI137">
        <v>14.801336987640999</v>
      </c>
      <c r="AJ137">
        <v>306.368561</v>
      </c>
      <c r="AK137">
        <v>4.6452094183289701</v>
      </c>
      <c r="AL137">
        <v>175</v>
      </c>
      <c r="AM137">
        <v>207</v>
      </c>
      <c r="AN137">
        <v>4.5</v>
      </c>
      <c r="AO137" t="s">
        <v>11991</v>
      </c>
      <c r="AP137">
        <v>1</v>
      </c>
      <c r="AQ137">
        <v>4</v>
      </c>
      <c r="AR137">
        <v>33.791149413001797</v>
      </c>
      <c r="AS137">
        <v>-3.2861912077599698E-2</v>
      </c>
      <c r="AT137">
        <v>-0.39794612427440501</v>
      </c>
      <c r="AU137">
        <v>-0.195793341085057</v>
      </c>
      <c r="AV137">
        <v>-0.44094889869352699</v>
      </c>
    </row>
    <row r="138" spans="1:48" x14ac:dyDescent="0.25">
      <c r="A138" t="s">
        <v>12222</v>
      </c>
      <c r="B138" s="6">
        <v>44664</v>
      </c>
      <c r="C138" t="s">
        <v>12223</v>
      </c>
      <c r="D138" t="s">
        <v>12016</v>
      </c>
      <c r="E138">
        <v>152353404.40000001</v>
      </c>
      <c r="F138">
        <v>142782648.90000001</v>
      </c>
      <c r="G138">
        <v>4.2060586063947303E-2</v>
      </c>
      <c r="H138">
        <v>20.247222000000001</v>
      </c>
      <c r="I138">
        <v>13.219592</v>
      </c>
      <c r="J138">
        <v>4.7317960000000001</v>
      </c>
      <c r="K138">
        <v>4.7317960000000001</v>
      </c>
      <c r="L138">
        <v>176.1172</v>
      </c>
      <c r="M138">
        <v>178</v>
      </c>
      <c r="N138">
        <v>12.981558</v>
      </c>
      <c r="O138">
        <v>-0.116199999999999</v>
      </c>
      <c r="P138">
        <v>-4.1764889833399703</v>
      </c>
      <c r="Q138">
        <v>-14.686185239152501</v>
      </c>
      <c r="R138">
        <v>92.643749999999997</v>
      </c>
      <c r="S138">
        <v>93.761750000000006</v>
      </c>
      <c r="T138">
        <v>92.643749999999997</v>
      </c>
      <c r="U138">
        <v>93.761750000000006</v>
      </c>
      <c r="V138" t="s">
        <v>11987</v>
      </c>
      <c r="W138" t="s">
        <v>5238</v>
      </c>
      <c r="X138" t="s">
        <v>924</v>
      </c>
      <c r="Y138" t="s">
        <v>12104</v>
      </c>
      <c r="Z138" t="s">
        <v>11829</v>
      </c>
      <c r="AA138" t="s">
        <v>389</v>
      </c>
      <c r="AB138" t="s">
        <v>11990</v>
      </c>
      <c r="AC138">
        <v>93.718056000000004</v>
      </c>
      <c r="AD138">
        <v>1.074306</v>
      </c>
      <c r="AE138" s="6">
        <v>41107</v>
      </c>
      <c r="AF138" s="6">
        <v>15539</v>
      </c>
      <c r="AG138" t="s">
        <v>2079</v>
      </c>
      <c r="AH138">
        <v>20.247222000000001</v>
      </c>
      <c r="AI138">
        <v>13.2195915915492</v>
      </c>
      <c r="AJ138">
        <v>231.36347499999999</v>
      </c>
      <c r="AK138">
        <v>4.73179645593929</v>
      </c>
      <c r="AL138">
        <v>178</v>
      </c>
      <c r="AM138">
        <v>218</v>
      </c>
      <c r="AN138">
        <v>4.25</v>
      </c>
      <c r="AO138" t="s">
        <v>11991</v>
      </c>
      <c r="AP138">
        <v>1</v>
      </c>
      <c r="AQ138">
        <v>4</v>
      </c>
      <c r="AR138">
        <v>33.791149413001797</v>
      </c>
      <c r="AS138">
        <v>-3.2861912077599698E-2</v>
      </c>
      <c r="AT138">
        <v>-0.39794612427440501</v>
      </c>
      <c r="AU138">
        <v>-0.195793341085057</v>
      </c>
      <c r="AV138">
        <v>-0.44094889869352699</v>
      </c>
    </row>
    <row r="139" spans="1:48" x14ac:dyDescent="0.25">
      <c r="A139" t="s">
        <v>12224</v>
      </c>
      <c r="B139" s="6">
        <v>44664</v>
      </c>
      <c r="C139" t="s">
        <v>12225</v>
      </c>
      <c r="D139" t="s">
        <v>12016</v>
      </c>
      <c r="E139">
        <v>264079234.40000001</v>
      </c>
      <c r="F139">
        <v>254010297.19999999</v>
      </c>
      <c r="G139">
        <v>7.4825772274913702E-2</v>
      </c>
      <c r="H139">
        <v>26.797222000000001</v>
      </c>
      <c r="I139">
        <v>15.335713999999999</v>
      </c>
      <c r="J139">
        <v>4.6086830000000001</v>
      </c>
      <c r="K139">
        <v>4.6086830000000001</v>
      </c>
      <c r="L139">
        <v>175.39940000000001</v>
      </c>
      <c r="M139">
        <v>174</v>
      </c>
      <c r="N139">
        <v>15.2525</v>
      </c>
      <c r="O139">
        <v>-0.24129999999999899</v>
      </c>
      <c r="P139">
        <v>-4.7222850591813801</v>
      </c>
      <c r="Q139">
        <v>-15.1071680485818</v>
      </c>
      <c r="R139">
        <v>95.3</v>
      </c>
      <c r="S139">
        <v>96.418999999999997</v>
      </c>
      <c r="T139">
        <v>95.3</v>
      </c>
      <c r="U139">
        <v>96.418999999999997</v>
      </c>
      <c r="V139" t="s">
        <v>11987</v>
      </c>
      <c r="W139" t="s">
        <v>5253</v>
      </c>
      <c r="X139" t="s">
        <v>924</v>
      </c>
      <c r="Y139" t="s">
        <v>12104</v>
      </c>
      <c r="Z139" t="s">
        <v>11829</v>
      </c>
      <c r="AA139" t="s">
        <v>389</v>
      </c>
      <c r="AB139" t="s">
        <v>11990</v>
      </c>
      <c r="AC139">
        <v>96.187152999999995</v>
      </c>
      <c r="AD139">
        <v>0.88715299999999997</v>
      </c>
      <c r="AE139" s="6">
        <v>43501</v>
      </c>
      <c r="AF139" s="6">
        <v>17934</v>
      </c>
      <c r="AG139" t="s">
        <v>2079</v>
      </c>
      <c r="AH139">
        <v>26.797222000000001</v>
      </c>
      <c r="AI139">
        <v>15.3357142709059</v>
      </c>
      <c r="AJ139">
        <v>332.59463399999999</v>
      </c>
      <c r="AK139">
        <v>4.6086825111957097</v>
      </c>
      <c r="AL139">
        <v>174</v>
      </c>
      <c r="AM139">
        <v>202</v>
      </c>
      <c r="AN139">
        <v>4.375</v>
      </c>
      <c r="AO139" t="s">
        <v>11991</v>
      </c>
      <c r="AP139">
        <v>1</v>
      </c>
      <c r="AQ139">
        <v>4</v>
      </c>
      <c r="AR139">
        <v>33.791149413001797</v>
      </c>
      <c r="AS139">
        <v>-3.2861912077599698E-2</v>
      </c>
      <c r="AT139">
        <v>-0.39794612427440501</v>
      </c>
      <c r="AU139">
        <v>-0.195793341085057</v>
      </c>
      <c r="AV139">
        <v>-0.44094889869352699</v>
      </c>
    </row>
    <row r="140" spans="1:48" x14ac:dyDescent="0.25">
      <c r="A140" t="s">
        <v>12226</v>
      </c>
      <c r="B140" s="6">
        <v>44664</v>
      </c>
      <c r="C140" t="s">
        <v>12227</v>
      </c>
      <c r="D140" t="s">
        <v>12016</v>
      </c>
      <c r="E140">
        <v>199075115.19999999</v>
      </c>
      <c r="F140">
        <v>204280099.30000001</v>
      </c>
      <c r="G140">
        <v>6.01763643381132E-2</v>
      </c>
      <c r="H140">
        <v>22.544443999999999</v>
      </c>
      <c r="I140">
        <v>13.482787999999999</v>
      </c>
      <c r="J140">
        <v>4.7716329999999996</v>
      </c>
      <c r="K140">
        <v>4.7716329999999996</v>
      </c>
      <c r="L140">
        <v>184.16699999999901</v>
      </c>
      <c r="M140">
        <v>184</v>
      </c>
      <c r="N140">
        <v>13.258839</v>
      </c>
      <c r="O140">
        <v>-0.25110000000000399</v>
      </c>
      <c r="P140">
        <v>-4.3387915683219802</v>
      </c>
      <c r="Q140">
        <v>-14.567939938714099</v>
      </c>
      <c r="R140">
        <v>100.39375</v>
      </c>
      <c r="S140">
        <v>101.41575</v>
      </c>
      <c r="T140">
        <v>100.39375</v>
      </c>
      <c r="U140">
        <v>101.41575</v>
      </c>
      <c r="V140" t="s">
        <v>11987</v>
      </c>
      <c r="W140" t="s">
        <v>5246</v>
      </c>
      <c r="X140" t="s">
        <v>924</v>
      </c>
      <c r="Y140" t="s">
        <v>12104</v>
      </c>
      <c r="Z140" t="s">
        <v>11829</v>
      </c>
      <c r="AA140" t="s">
        <v>389</v>
      </c>
      <c r="AB140" t="s">
        <v>11990</v>
      </c>
      <c r="AC140">
        <v>102.614583</v>
      </c>
      <c r="AD140">
        <v>2.2208329999999998</v>
      </c>
      <c r="AE140" s="6">
        <v>41947</v>
      </c>
      <c r="AF140" s="6">
        <v>16380</v>
      </c>
      <c r="AG140" t="s">
        <v>2079</v>
      </c>
      <c r="AH140">
        <v>22.544443999999999</v>
      </c>
      <c r="AI140">
        <v>13.482788177336101</v>
      </c>
      <c r="AJ140">
        <v>252.86373800000001</v>
      </c>
      <c r="AK140">
        <v>4.7716332510019797</v>
      </c>
      <c r="AL140">
        <v>184</v>
      </c>
      <c r="AM140">
        <v>222</v>
      </c>
      <c r="AN140">
        <v>4.875</v>
      </c>
      <c r="AO140" t="s">
        <v>11991</v>
      </c>
      <c r="AP140">
        <v>1</v>
      </c>
      <c r="AQ140">
        <v>4</v>
      </c>
      <c r="AR140">
        <v>33.791149413001797</v>
      </c>
      <c r="AS140">
        <v>-3.2861912077599698E-2</v>
      </c>
      <c r="AT140">
        <v>-0.39794612427440501</v>
      </c>
      <c r="AU140">
        <v>-0.195793341085057</v>
      </c>
      <c r="AV140">
        <v>-0.44094889869352699</v>
      </c>
    </row>
    <row r="141" spans="1:48" x14ac:dyDescent="0.25">
      <c r="A141" t="s">
        <v>12228</v>
      </c>
      <c r="B141" s="6">
        <v>44664</v>
      </c>
      <c r="C141" t="s">
        <v>12229</v>
      </c>
      <c r="D141" t="s">
        <v>12016</v>
      </c>
      <c r="E141">
        <v>101568936.40000001</v>
      </c>
      <c r="F141">
        <v>111855965.2</v>
      </c>
      <c r="G141">
        <v>3.2950274354135202E-2</v>
      </c>
      <c r="H141">
        <v>13.425000000000001</v>
      </c>
      <c r="I141">
        <v>9.5906579999999995</v>
      </c>
      <c r="J141">
        <v>4.4891690000000004</v>
      </c>
      <c r="K141">
        <v>4.4891690000000004</v>
      </c>
      <c r="L141">
        <v>170.0241</v>
      </c>
      <c r="M141">
        <v>172</v>
      </c>
      <c r="N141">
        <v>9.5523509999999998</v>
      </c>
      <c r="O141">
        <v>-0.36749999999999799</v>
      </c>
      <c r="P141">
        <v>-3.21331470390784</v>
      </c>
      <c r="Q141">
        <v>-11.048195777933</v>
      </c>
      <c r="R141">
        <v>109.70625</v>
      </c>
      <c r="S141">
        <v>111.35625</v>
      </c>
      <c r="T141">
        <v>109.70625</v>
      </c>
      <c r="U141">
        <v>111.35625</v>
      </c>
      <c r="V141" t="s">
        <v>11987</v>
      </c>
      <c r="W141" t="s">
        <v>5227</v>
      </c>
      <c r="X141" t="s">
        <v>924</v>
      </c>
      <c r="Y141" t="s">
        <v>12104</v>
      </c>
      <c r="Z141" t="s">
        <v>11829</v>
      </c>
      <c r="AA141" t="s">
        <v>389</v>
      </c>
      <c r="AB141" t="s">
        <v>11990</v>
      </c>
      <c r="AC141">
        <v>110.128125</v>
      </c>
      <c r="AD141">
        <v>0.421875</v>
      </c>
      <c r="AE141" s="6">
        <v>38616</v>
      </c>
      <c r="AF141" s="6">
        <v>13048</v>
      </c>
      <c r="AG141" t="s">
        <v>2079</v>
      </c>
      <c r="AH141">
        <v>13.425000000000001</v>
      </c>
      <c r="AI141">
        <v>9.5906575736084498</v>
      </c>
      <c r="AJ141">
        <v>116.076734</v>
      </c>
      <c r="AK141">
        <v>4.4891691499517998</v>
      </c>
      <c r="AL141">
        <v>172</v>
      </c>
      <c r="AM141">
        <v>176</v>
      </c>
      <c r="AN141">
        <v>5.625</v>
      </c>
      <c r="AO141" t="s">
        <v>11991</v>
      </c>
      <c r="AP141">
        <v>1</v>
      </c>
      <c r="AQ141">
        <v>4</v>
      </c>
      <c r="AR141">
        <v>33.791149413001797</v>
      </c>
      <c r="AS141">
        <v>-3.2861912077599698E-2</v>
      </c>
      <c r="AT141">
        <v>-0.39794612427440501</v>
      </c>
      <c r="AU141">
        <v>-0.195793341085057</v>
      </c>
      <c r="AV141">
        <v>-0.44094889869352699</v>
      </c>
    </row>
    <row r="142" spans="1:48" x14ac:dyDescent="0.25">
      <c r="A142" t="s">
        <v>12230</v>
      </c>
      <c r="B142" s="6">
        <v>44664</v>
      </c>
      <c r="C142" t="s">
        <v>12231</v>
      </c>
      <c r="D142" t="s">
        <v>12016</v>
      </c>
      <c r="E142">
        <v>192980978.80000001</v>
      </c>
      <c r="F142">
        <v>212918326.19999999</v>
      </c>
      <c r="G142">
        <v>6.2720993443323103E-2</v>
      </c>
      <c r="H142">
        <v>21.5</v>
      </c>
      <c r="I142">
        <v>13.022283</v>
      </c>
      <c r="J142">
        <v>4.7722749999999996</v>
      </c>
      <c r="K142">
        <v>4.7722749999999996</v>
      </c>
      <c r="L142">
        <v>182.38249999999999</v>
      </c>
      <c r="M142">
        <v>184</v>
      </c>
      <c r="N142">
        <v>12.800136999999999</v>
      </c>
      <c r="O142">
        <v>-0.110399999999999</v>
      </c>
      <c r="P142">
        <v>-3.9526740020661202</v>
      </c>
      <c r="Q142">
        <v>-13.4366188889872</v>
      </c>
      <c r="R142">
        <v>110.33125</v>
      </c>
      <c r="S142">
        <v>111.38625</v>
      </c>
      <c r="T142">
        <v>110.33125</v>
      </c>
      <c r="U142">
        <v>111.38625</v>
      </c>
      <c r="V142" t="s">
        <v>11987</v>
      </c>
      <c r="W142" t="s">
        <v>5242</v>
      </c>
      <c r="X142" t="s">
        <v>924</v>
      </c>
      <c r="Y142" t="s">
        <v>12104</v>
      </c>
      <c r="Z142" t="s">
        <v>11829</v>
      </c>
      <c r="AA142" t="s">
        <v>389</v>
      </c>
      <c r="AB142" t="s">
        <v>11990</v>
      </c>
      <c r="AC142">
        <v>110.33125</v>
      </c>
      <c r="AD142">
        <v>0</v>
      </c>
      <c r="AE142" s="6">
        <v>41565</v>
      </c>
      <c r="AF142" s="6">
        <v>15997</v>
      </c>
      <c r="AG142" t="s">
        <v>2079</v>
      </c>
      <c r="AH142">
        <v>21.5</v>
      </c>
      <c r="AI142">
        <v>13.022283301313401</v>
      </c>
      <c r="AJ142">
        <v>231.512383</v>
      </c>
      <c r="AK142">
        <v>4.7722745112793898</v>
      </c>
      <c r="AL142">
        <v>184</v>
      </c>
      <c r="AM142">
        <v>221</v>
      </c>
      <c r="AN142">
        <v>5.625</v>
      </c>
      <c r="AO142" t="s">
        <v>11991</v>
      </c>
      <c r="AP142">
        <v>1</v>
      </c>
      <c r="AQ142">
        <v>4</v>
      </c>
      <c r="AR142">
        <v>33.791149413001797</v>
      </c>
      <c r="AS142">
        <v>-3.2861912077599698E-2</v>
      </c>
      <c r="AT142">
        <v>-0.39794612427440501</v>
      </c>
      <c r="AU142">
        <v>-0.195793341085057</v>
      </c>
      <c r="AV142">
        <v>-0.44094889869352699</v>
      </c>
    </row>
    <row r="143" spans="1:48" x14ac:dyDescent="0.25">
      <c r="A143" t="s">
        <v>12232</v>
      </c>
      <c r="B143" s="6">
        <v>44664</v>
      </c>
      <c r="C143" t="s">
        <v>12233</v>
      </c>
      <c r="D143" t="s">
        <v>12016</v>
      </c>
      <c r="E143">
        <v>101568936.40000001</v>
      </c>
      <c r="F143">
        <v>118223702.7</v>
      </c>
      <c r="G143">
        <v>3.4826067901686797E-2</v>
      </c>
      <c r="H143">
        <v>14.516667</v>
      </c>
      <c r="I143">
        <v>9.6935110000000009</v>
      </c>
      <c r="J143">
        <v>4.7205300000000001</v>
      </c>
      <c r="K143">
        <v>4.7205300000000001</v>
      </c>
      <c r="L143">
        <v>190.07079999999999</v>
      </c>
      <c r="M143">
        <v>192</v>
      </c>
      <c r="N143">
        <v>9.6379439999999992</v>
      </c>
      <c r="O143">
        <v>-0.18259999999999901</v>
      </c>
      <c r="P143">
        <v>-3.1046980591941198</v>
      </c>
      <c r="Q143">
        <v>-11.900720895537701</v>
      </c>
      <c r="R143">
        <v>113.425</v>
      </c>
      <c r="S143">
        <v>114.898</v>
      </c>
      <c r="T143">
        <v>113.425</v>
      </c>
      <c r="U143">
        <v>114.898</v>
      </c>
      <c r="V143" t="s">
        <v>11987</v>
      </c>
      <c r="W143" t="s">
        <v>5230</v>
      </c>
      <c r="X143" t="s">
        <v>924</v>
      </c>
      <c r="Y143" t="s">
        <v>12104</v>
      </c>
      <c r="Z143" t="s">
        <v>11829</v>
      </c>
      <c r="AA143" t="s">
        <v>389</v>
      </c>
      <c r="AB143" t="s">
        <v>11990</v>
      </c>
      <c r="AC143">
        <v>116.39749999999999</v>
      </c>
      <c r="AD143">
        <v>2.9725000000000001</v>
      </c>
      <c r="AE143" s="6">
        <v>39014</v>
      </c>
      <c r="AF143" s="6">
        <v>13447</v>
      </c>
      <c r="AG143" t="s">
        <v>2079</v>
      </c>
      <c r="AH143">
        <v>14.516667</v>
      </c>
      <c r="AI143">
        <v>9.6935113435925508</v>
      </c>
      <c r="AJ143">
        <v>123.93143600000001</v>
      </c>
      <c r="AK143">
        <v>4.7205302025223297</v>
      </c>
      <c r="AL143">
        <v>192</v>
      </c>
      <c r="AM143">
        <v>203</v>
      </c>
      <c r="AN143">
        <v>6.15</v>
      </c>
      <c r="AO143" t="s">
        <v>11991</v>
      </c>
      <c r="AP143">
        <v>1</v>
      </c>
      <c r="AQ143">
        <v>4</v>
      </c>
      <c r="AR143">
        <v>33.791149413001797</v>
      </c>
      <c r="AS143">
        <v>-3.2861912077599698E-2</v>
      </c>
      <c r="AT143">
        <v>-0.39794612427440501</v>
      </c>
      <c r="AU143">
        <v>-0.195793341085057</v>
      </c>
      <c r="AV143">
        <v>-0.44094889869352699</v>
      </c>
    </row>
    <row r="144" spans="1:48" x14ac:dyDescent="0.25">
      <c r="A144" t="s">
        <v>12234</v>
      </c>
      <c r="B144" s="6">
        <v>44664</v>
      </c>
      <c r="C144" t="s">
        <v>12235</v>
      </c>
      <c r="D144" t="s">
        <v>12016</v>
      </c>
      <c r="E144">
        <v>142196510.80000001</v>
      </c>
      <c r="F144">
        <v>139927292</v>
      </c>
      <c r="G144">
        <v>4.12194615610538E-2</v>
      </c>
      <c r="H144">
        <v>4.2972219999999997</v>
      </c>
      <c r="I144">
        <v>3.913815</v>
      </c>
      <c r="J144">
        <v>4.1642380000000001</v>
      </c>
      <c r="K144">
        <v>4.1642380000000001</v>
      </c>
      <c r="L144">
        <v>154.47550000000001</v>
      </c>
      <c r="M144">
        <v>154</v>
      </c>
      <c r="N144">
        <v>3.8935379999999999</v>
      </c>
      <c r="O144">
        <v>1.0599999999993901E-2</v>
      </c>
      <c r="P144">
        <v>-1.6654864523341799</v>
      </c>
      <c r="Q144">
        <v>-3.66981742939265</v>
      </c>
      <c r="R144">
        <v>97.643749999999997</v>
      </c>
      <c r="S144">
        <v>98.380750000000006</v>
      </c>
      <c r="T144">
        <v>97.643749999999997</v>
      </c>
      <c r="U144">
        <v>98.380750000000006</v>
      </c>
      <c r="V144" t="s">
        <v>11987</v>
      </c>
      <c r="W144" t="s">
        <v>6136</v>
      </c>
      <c r="X144" t="s">
        <v>924</v>
      </c>
      <c r="Y144" t="s">
        <v>12104</v>
      </c>
      <c r="Z144" t="s">
        <v>11847</v>
      </c>
      <c r="AA144" t="s">
        <v>256</v>
      </c>
      <c r="AB144" t="s">
        <v>11990</v>
      </c>
      <c r="AC144">
        <v>98.404167000000001</v>
      </c>
      <c r="AD144">
        <v>0.76041700000000001</v>
      </c>
      <c r="AE144" s="6">
        <v>42587</v>
      </c>
      <c r="AF144" s="6">
        <v>46239</v>
      </c>
      <c r="AG144" t="s">
        <v>509</v>
      </c>
      <c r="AH144">
        <v>4.2972219999999997</v>
      </c>
      <c r="AI144">
        <v>3.9138150375277299</v>
      </c>
      <c r="AJ144">
        <v>18.088992999999999</v>
      </c>
      <c r="AK144">
        <v>4.16423780718688</v>
      </c>
      <c r="AL144">
        <v>154</v>
      </c>
      <c r="AM144">
        <v>146</v>
      </c>
      <c r="AN144">
        <v>3.75</v>
      </c>
      <c r="AO144" t="s">
        <v>11991</v>
      </c>
      <c r="AP144">
        <v>1</v>
      </c>
      <c r="AQ144">
        <v>4</v>
      </c>
      <c r="AR144">
        <v>29.642765334342599</v>
      </c>
      <c r="AS144">
        <v>2.42644286673225E-2</v>
      </c>
      <c r="AT144">
        <v>-1.7214129982692901</v>
      </c>
      <c r="AU144">
        <v>-0.26255993604655298</v>
      </c>
      <c r="AV144">
        <v>-13.447440826231301</v>
      </c>
    </row>
    <row r="145" spans="1:48" x14ac:dyDescent="0.25">
      <c r="A145" t="s">
        <v>18696</v>
      </c>
      <c r="B145" s="6">
        <v>44664</v>
      </c>
      <c r="C145" t="s">
        <v>18697</v>
      </c>
      <c r="D145" t="s">
        <v>12016</v>
      </c>
      <c r="E145">
        <v>113757208.8</v>
      </c>
      <c r="F145">
        <v>100466575.3</v>
      </c>
      <c r="G145">
        <v>2.9595213915907199E-2</v>
      </c>
      <c r="H145">
        <v>9.411111</v>
      </c>
      <c r="I145">
        <v>7.8204599999999997</v>
      </c>
      <c r="J145">
        <v>4.9406929999999996</v>
      </c>
      <c r="K145">
        <v>4.9406929999999996</v>
      </c>
      <c r="L145">
        <v>224.67299999999901</v>
      </c>
      <c r="M145">
        <v>225</v>
      </c>
      <c r="N145">
        <v>7.7930910000000004</v>
      </c>
      <c r="O145">
        <v>-0.143199999999998</v>
      </c>
      <c r="P145">
        <v>-3.4764155193727801</v>
      </c>
      <c r="Q145">
        <v>-6.0663552550937201</v>
      </c>
      <c r="R145">
        <v>88.01</v>
      </c>
      <c r="S145">
        <v>88.885000000000005</v>
      </c>
      <c r="T145">
        <v>88.01</v>
      </c>
      <c r="U145">
        <v>88.885000000000005</v>
      </c>
      <c r="V145" t="s">
        <v>11987</v>
      </c>
      <c r="W145" t="s">
        <v>18315</v>
      </c>
      <c r="X145" t="s">
        <v>924</v>
      </c>
      <c r="Y145" t="s">
        <v>12104</v>
      </c>
      <c r="Z145" t="s">
        <v>11847</v>
      </c>
      <c r="AA145" t="s">
        <v>256</v>
      </c>
      <c r="AB145" t="s">
        <v>11990</v>
      </c>
      <c r="AC145">
        <v>88.316666999999995</v>
      </c>
      <c r="AD145">
        <v>0.30666700000000002</v>
      </c>
      <c r="AE145" s="6">
        <v>44455</v>
      </c>
      <c r="AF145" s="6">
        <v>11582</v>
      </c>
      <c r="AG145" t="s">
        <v>509</v>
      </c>
      <c r="AH145">
        <v>9.411111</v>
      </c>
      <c r="AI145">
        <v>7.8204600641917201</v>
      </c>
      <c r="AJ145">
        <v>71.779086000000007</v>
      </c>
      <c r="AK145">
        <v>4.9406934143705001</v>
      </c>
      <c r="AL145">
        <v>225</v>
      </c>
      <c r="AM145">
        <v>220</v>
      </c>
      <c r="AN145">
        <v>3.45</v>
      </c>
      <c r="AO145" t="s">
        <v>11991</v>
      </c>
      <c r="AP145">
        <v>1</v>
      </c>
      <c r="AQ145">
        <v>4</v>
      </c>
      <c r="AR145">
        <v>29.642765334342599</v>
      </c>
      <c r="AS145">
        <v>2.42644286673225E-2</v>
      </c>
      <c r="AT145">
        <v>-1.7214129982692901</v>
      </c>
      <c r="AU145">
        <v>-0.26255993604655298</v>
      </c>
      <c r="AV145">
        <v>-13.447440826231301</v>
      </c>
    </row>
    <row r="146" spans="1:48" x14ac:dyDescent="0.25">
      <c r="A146" t="s">
        <v>12236</v>
      </c>
      <c r="B146" s="6">
        <v>44664</v>
      </c>
      <c r="C146" t="s">
        <v>12237</v>
      </c>
      <c r="D146" t="s">
        <v>12016</v>
      </c>
      <c r="E146">
        <v>121882723.59999999</v>
      </c>
      <c r="F146">
        <v>98884977.200000003</v>
      </c>
      <c r="G146">
        <v>2.9129310367602398E-2</v>
      </c>
      <c r="H146">
        <v>25.405556000000001</v>
      </c>
      <c r="I146">
        <v>13.838006999999999</v>
      </c>
      <c r="J146">
        <v>5.8720090000000003</v>
      </c>
      <c r="K146">
        <v>5.8720090000000003</v>
      </c>
      <c r="L146">
        <v>299.26870000000002</v>
      </c>
      <c r="M146">
        <v>298</v>
      </c>
      <c r="N146">
        <v>13.703512</v>
      </c>
      <c r="O146">
        <v>-0.161500000000003</v>
      </c>
      <c r="P146">
        <v>-4.25578914910876</v>
      </c>
      <c r="Q146">
        <v>-16.306616747745199</v>
      </c>
      <c r="R146">
        <v>80.706249999999997</v>
      </c>
      <c r="S146">
        <v>82.000249999999994</v>
      </c>
      <c r="T146">
        <v>80.706249999999997</v>
      </c>
      <c r="U146">
        <v>82.000249999999994</v>
      </c>
      <c r="V146" t="s">
        <v>11987</v>
      </c>
      <c r="W146" t="s">
        <v>6141</v>
      </c>
      <c r="X146" t="s">
        <v>924</v>
      </c>
      <c r="Y146" t="s">
        <v>12104</v>
      </c>
      <c r="Z146" t="s">
        <v>11847</v>
      </c>
      <c r="AA146" t="s">
        <v>256</v>
      </c>
      <c r="AB146" t="s">
        <v>11990</v>
      </c>
      <c r="AC146">
        <v>81.131249999999994</v>
      </c>
      <c r="AD146">
        <v>0.42499999999999999</v>
      </c>
      <c r="AE146" s="6">
        <v>42992</v>
      </c>
      <c r="AF146" s="6">
        <v>17424</v>
      </c>
      <c r="AG146" t="s">
        <v>509</v>
      </c>
      <c r="AH146">
        <v>25.405556000000001</v>
      </c>
      <c r="AI146">
        <v>13.838006763534599</v>
      </c>
      <c r="AJ146">
        <v>277.98442799999998</v>
      </c>
      <c r="AK146">
        <v>5.8720086875261099</v>
      </c>
      <c r="AL146">
        <v>298</v>
      </c>
      <c r="AM146">
        <v>329</v>
      </c>
      <c r="AN146">
        <v>4.5</v>
      </c>
      <c r="AO146" t="s">
        <v>11991</v>
      </c>
      <c r="AP146">
        <v>1</v>
      </c>
      <c r="AQ146">
        <v>4</v>
      </c>
      <c r="AR146">
        <v>29.642765334342599</v>
      </c>
      <c r="AS146">
        <v>2.42644286673225E-2</v>
      </c>
      <c r="AT146">
        <v>-1.7214129982692901</v>
      </c>
      <c r="AU146">
        <v>-0.26255993604655298</v>
      </c>
      <c r="AV146">
        <v>-13.447440826231301</v>
      </c>
    </row>
    <row r="147" spans="1:48" x14ac:dyDescent="0.25">
      <c r="A147" t="s">
        <v>12238</v>
      </c>
      <c r="B147" s="6">
        <v>44664</v>
      </c>
      <c r="C147" t="s">
        <v>12239</v>
      </c>
      <c r="D147" t="s">
        <v>12016</v>
      </c>
      <c r="E147">
        <v>121882723.59999999</v>
      </c>
      <c r="F147">
        <v>126199403.8</v>
      </c>
      <c r="G147">
        <v>3.7175531672714798E-2</v>
      </c>
      <c r="H147">
        <v>2.5333329999999998</v>
      </c>
      <c r="I147">
        <v>2.349799</v>
      </c>
      <c r="J147">
        <v>3.4907629999999998</v>
      </c>
      <c r="K147">
        <v>3.4907629999999998</v>
      </c>
      <c r="L147">
        <v>102.9363</v>
      </c>
      <c r="M147">
        <v>100</v>
      </c>
      <c r="N147">
        <v>2.3380770000000002</v>
      </c>
      <c r="O147">
        <v>-3.14999999999954E-2</v>
      </c>
      <c r="P147">
        <v>-0.96116243314694405</v>
      </c>
      <c r="Q147">
        <v>-3.2741521097000299</v>
      </c>
      <c r="R147">
        <v>101.5</v>
      </c>
      <c r="S147">
        <v>102.125</v>
      </c>
      <c r="T147">
        <v>101.5</v>
      </c>
      <c r="U147">
        <v>102.125</v>
      </c>
      <c r="V147" t="s">
        <v>11987</v>
      </c>
      <c r="W147" t="s">
        <v>6132</v>
      </c>
      <c r="X147" t="s">
        <v>924</v>
      </c>
      <c r="Y147" t="s">
        <v>12104</v>
      </c>
      <c r="Z147" t="s">
        <v>11847</v>
      </c>
      <c r="AA147" t="s">
        <v>256</v>
      </c>
      <c r="AB147" t="s">
        <v>11990</v>
      </c>
      <c r="AC147">
        <v>103.541667</v>
      </c>
      <c r="AD147">
        <v>2.0416669999999999</v>
      </c>
      <c r="AE147" s="6">
        <v>41942</v>
      </c>
      <c r="AF147" s="6">
        <v>45595</v>
      </c>
      <c r="AG147" t="s">
        <v>509</v>
      </c>
      <c r="AH147">
        <v>2.5333329999999998</v>
      </c>
      <c r="AI147">
        <v>2.3497988505146101</v>
      </c>
      <c r="AJ147">
        <v>6.865297</v>
      </c>
      <c r="AK147">
        <v>3.4907628742542598</v>
      </c>
      <c r="AL147">
        <v>100</v>
      </c>
      <c r="AM147">
        <v>82</v>
      </c>
      <c r="AN147">
        <v>4.375</v>
      </c>
      <c r="AO147" t="s">
        <v>11991</v>
      </c>
      <c r="AP147">
        <v>1</v>
      </c>
      <c r="AQ147">
        <v>4</v>
      </c>
      <c r="AR147">
        <v>29.642765334342599</v>
      </c>
      <c r="AS147">
        <v>2.42644286673225E-2</v>
      </c>
      <c r="AT147">
        <v>-1.7214129982692901</v>
      </c>
      <c r="AU147">
        <v>-0.26255993604655298</v>
      </c>
      <c r="AV147">
        <v>-13.447440826231301</v>
      </c>
    </row>
    <row r="148" spans="1:48" x14ac:dyDescent="0.25">
      <c r="A148" t="s">
        <v>12240</v>
      </c>
      <c r="B148" s="6">
        <v>44664</v>
      </c>
      <c r="C148" t="s">
        <v>12241</v>
      </c>
      <c r="D148" t="s">
        <v>12016</v>
      </c>
      <c r="E148">
        <v>138133753.19999999</v>
      </c>
      <c r="F148">
        <v>141569830.30000001</v>
      </c>
      <c r="G148">
        <v>4.1703316752146301E-2</v>
      </c>
      <c r="H148">
        <v>6.55</v>
      </c>
      <c r="I148">
        <v>5.3788330000000002</v>
      </c>
      <c r="J148">
        <v>5.0451930000000003</v>
      </c>
      <c r="K148">
        <v>5.0451930000000003</v>
      </c>
      <c r="L148">
        <v>235.51179999999999</v>
      </c>
      <c r="M148">
        <v>237</v>
      </c>
      <c r="N148">
        <v>5.352754</v>
      </c>
      <c r="O148">
        <v>0.130300000000005</v>
      </c>
      <c r="P148">
        <v>-3.2528337354977701</v>
      </c>
      <c r="Q148">
        <v>-5.7333375627991403</v>
      </c>
      <c r="R148">
        <v>100.125</v>
      </c>
      <c r="S148">
        <v>101.125</v>
      </c>
      <c r="T148">
        <v>100.125</v>
      </c>
      <c r="U148">
        <v>101.125</v>
      </c>
      <c r="V148" t="s">
        <v>11987</v>
      </c>
      <c r="W148" t="s">
        <v>6137</v>
      </c>
      <c r="X148" t="s">
        <v>924</v>
      </c>
      <c r="Y148" t="s">
        <v>12104</v>
      </c>
      <c r="Z148" t="s">
        <v>11847</v>
      </c>
      <c r="AA148" t="s">
        <v>256</v>
      </c>
      <c r="AB148" t="s">
        <v>11990</v>
      </c>
      <c r="AC148">
        <v>102.4875</v>
      </c>
      <c r="AD148">
        <v>2.3624999999999998</v>
      </c>
      <c r="AE148" s="6">
        <v>43410</v>
      </c>
      <c r="AF148" s="6">
        <v>47428</v>
      </c>
      <c r="AG148" t="s">
        <v>509</v>
      </c>
      <c r="AH148">
        <v>6.4666670000000002</v>
      </c>
      <c r="AI148">
        <v>5.32295557694618</v>
      </c>
      <c r="AJ148">
        <v>34.906753999999999</v>
      </c>
      <c r="AK148">
        <v>5.0434159463292501</v>
      </c>
      <c r="AL148">
        <v>236</v>
      </c>
      <c r="AM148">
        <v>233</v>
      </c>
      <c r="AN148">
        <v>5.25</v>
      </c>
      <c r="AO148" t="s">
        <v>11991</v>
      </c>
      <c r="AP148">
        <v>1</v>
      </c>
      <c r="AQ148">
        <v>4</v>
      </c>
      <c r="AR148">
        <v>29.642765334342599</v>
      </c>
      <c r="AS148">
        <v>2.42644286673225E-2</v>
      </c>
      <c r="AT148">
        <v>-1.7214129982692901</v>
      </c>
      <c r="AU148">
        <v>-0.26255993604655298</v>
      </c>
      <c r="AV148">
        <v>-13.447440826231301</v>
      </c>
    </row>
    <row r="149" spans="1:48" x14ac:dyDescent="0.25">
      <c r="A149" t="s">
        <v>12242</v>
      </c>
      <c r="B149" s="6">
        <v>44664</v>
      </c>
      <c r="C149" t="s">
        <v>12243</v>
      </c>
      <c r="D149" t="s">
        <v>12016</v>
      </c>
      <c r="E149">
        <v>152353404.59999999</v>
      </c>
      <c r="F149">
        <v>151298145.5</v>
      </c>
      <c r="G149">
        <v>4.4569061586245302E-2</v>
      </c>
      <c r="H149">
        <v>8.052778</v>
      </c>
      <c r="I149">
        <v>6.8163629999999999</v>
      </c>
      <c r="J149">
        <v>3.8912779999999998</v>
      </c>
      <c r="K149">
        <v>3.8912779999999998</v>
      </c>
      <c r="L149">
        <v>119.27869999999901</v>
      </c>
      <c r="M149">
        <v>120</v>
      </c>
      <c r="N149">
        <v>6.7873809999999999</v>
      </c>
      <c r="O149">
        <v>-0.28559999999999602</v>
      </c>
      <c r="P149">
        <v>-1.92753488497888</v>
      </c>
      <c r="Q149">
        <v>-6.7014556395464</v>
      </c>
      <c r="R149">
        <v>97.674999999999997</v>
      </c>
      <c r="S149">
        <v>98.343999999999994</v>
      </c>
      <c r="T149">
        <v>97.674999999999997</v>
      </c>
      <c r="U149">
        <v>98.343999999999994</v>
      </c>
      <c r="V149" t="s">
        <v>11987</v>
      </c>
      <c r="W149" t="s">
        <v>4888</v>
      </c>
      <c r="X149" t="s">
        <v>924</v>
      </c>
      <c r="Y149" t="s">
        <v>12104</v>
      </c>
      <c r="Z149" t="s">
        <v>11829</v>
      </c>
      <c r="AA149" t="s">
        <v>11839</v>
      </c>
      <c r="AB149" t="s">
        <v>11990</v>
      </c>
      <c r="AC149">
        <v>99.307361</v>
      </c>
      <c r="AD149">
        <v>1.632361</v>
      </c>
      <c r="AE149" s="6">
        <v>43958</v>
      </c>
      <c r="AF149" s="6">
        <v>11085</v>
      </c>
      <c r="AG149" t="s">
        <v>903</v>
      </c>
      <c r="AH149">
        <v>8.052778</v>
      </c>
      <c r="AI149">
        <v>6.8163633432755297</v>
      </c>
      <c r="AJ149">
        <v>54.763314999999999</v>
      </c>
      <c r="AK149">
        <v>3.8912783695248301</v>
      </c>
      <c r="AL149">
        <v>120</v>
      </c>
      <c r="AM149">
        <v>117</v>
      </c>
      <c r="AN149">
        <v>3.65</v>
      </c>
      <c r="AO149" t="s">
        <v>11991</v>
      </c>
      <c r="AP149">
        <v>1</v>
      </c>
      <c r="AQ149">
        <v>3</v>
      </c>
      <c r="AR149">
        <v>58.747429519984699</v>
      </c>
      <c r="AS149">
        <v>8.4890315069259207E-3</v>
      </c>
      <c r="AT149">
        <v>7.1067770412547304E-2</v>
      </c>
      <c r="AU149">
        <v>4.4748630018141E-2</v>
      </c>
      <c r="AV149">
        <v>0.51662415207387302</v>
      </c>
    </row>
    <row r="150" spans="1:48" x14ac:dyDescent="0.25">
      <c r="A150" t="s">
        <v>18698</v>
      </c>
      <c r="B150" s="6">
        <v>44664</v>
      </c>
      <c r="C150" t="s">
        <v>18699</v>
      </c>
      <c r="D150" t="s">
        <v>12016</v>
      </c>
      <c r="E150">
        <v>198059425.80000001</v>
      </c>
      <c r="F150">
        <v>155341061.69999999</v>
      </c>
      <c r="G150">
        <v>4.5760014600356697E-2</v>
      </c>
      <c r="H150">
        <v>39.402777999999998</v>
      </c>
      <c r="I150">
        <v>18.163257000000002</v>
      </c>
      <c r="J150">
        <v>4.9050520000000004</v>
      </c>
      <c r="K150">
        <v>4.9050520000000004</v>
      </c>
      <c r="L150">
        <v>210.70519999999999</v>
      </c>
      <c r="M150">
        <v>210</v>
      </c>
      <c r="N150">
        <v>18.282989000000001</v>
      </c>
      <c r="O150">
        <v>-0.253000000000003</v>
      </c>
      <c r="P150">
        <v>-3.5984048793630001</v>
      </c>
      <c r="Q150">
        <v>-18.007054396408499</v>
      </c>
      <c r="R150">
        <v>78.072500000000005</v>
      </c>
      <c r="S150">
        <v>78.947500000000005</v>
      </c>
      <c r="T150">
        <v>78.072500000000005</v>
      </c>
      <c r="U150">
        <v>78.947500000000005</v>
      </c>
      <c r="V150" t="s">
        <v>11987</v>
      </c>
      <c r="W150" t="s">
        <v>18225</v>
      </c>
      <c r="X150" t="s">
        <v>924</v>
      </c>
      <c r="Y150" t="s">
        <v>12104</v>
      </c>
      <c r="Z150" t="s">
        <v>11829</v>
      </c>
      <c r="AA150" t="s">
        <v>11839</v>
      </c>
      <c r="AB150" t="s">
        <v>11990</v>
      </c>
      <c r="AC150">
        <v>78.431541999999993</v>
      </c>
      <c r="AD150">
        <v>0.35904199999999997</v>
      </c>
      <c r="AE150" s="6">
        <v>44452</v>
      </c>
      <c r="AF150" s="6">
        <v>22537</v>
      </c>
      <c r="AG150" t="s">
        <v>903</v>
      </c>
      <c r="AH150">
        <v>39.402777999999998</v>
      </c>
      <c r="AI150">
        <v>18.163257013598798</v>
      </c>
      <c r="AJ150">
        <v>515.93940599999996</v>
      </c>
      <c r="AK150">
        <v>4.9050523277852296</v>
      </c>
      <c r="AL150">
        <v>210</v>
      </c>
      <c r="AM150">
        <v>229</v>
      </c>
      <c r="AN150">
        <v>3.6930000000000001</v>
      </c>
      <c r="AO150" t="s">
        <v>11991</v>
      </c>
      <c r="AP150">
        <v>1</v>
      </c>
      <c r="AQ150">
        <v>3</v>
      </c>
      <c r="AR150">
        <v>58.747429519984699</v>
      </c>
      <c r="AS150">
        <v>8.4890315069259207E-3</v>
      </c>
      <c r="AT150">
        <v>7.1067770412547304E-2</v>
      </c>
      <c r="AU150">
        <v>4.4748630018141E-2</v>
      </c>
      <c r="AV150">
        <v>0.51662415207387302</v>
      </c>
    </row>
    <row r="151" spans="1:48" x14ac:dyDescent="0.25">
      <c r="A151" t="s">
        <v>12244</v>
      </c>
      <c r="B151" s="6">
        <v>44664</v>
      </c>
      <c r="C151" t="s">
        <v>12245</v>
      </c>
      <c r="D151" t="s">
        <v>12016</v>
      </c>
      <c r="E151">
        <v>304706809.19999999</v>
      </c>
      <c r="F151">
        <v>302576738</v>
      </c>
      <c r="G151">
        <v>8.9132363283891902E-2</v>
      </c>
      <c r="H151">
        <v>28.052778</v>
      </c>
      <c r="I151">
        <v>15.000662999999999</v>
      </c>
      <c r="J151">
        <v>4.8341459999999996</v>
      </c>
      <c r="K151">
        <v>4.8341459999999996</v>
      </c>
      <c r="L151">
        <v>200.16799999999901</v>
      </c>
      <c r="M151">
        <v>199</v>
      </c>
      <c r="N151">
        <v>14.979827999999999</v>
      </c>
      <c r="O151">
        <v>-0.33199999999999802</v>
      </c>
      <c r="P151">
        <v>-3.0445699553804002</v>
      </c>
      <c r="Q151">
        <v>-15.0232946486298</v>
      </c>
      <c r="R151">
        <v>97.198999999999998</v>
      </c>
      <c r="S151">
        <v>97.948999999999998</v>
      </c>
      <c r="T151">
        <v>97.198999999999998</v>
      </c>
      <c r="U151">
        <v>97.948999999999998</v>
      </c>
      <c r="V151" t="s">
        <v>11987</v>
      </c>
      <c r="W151" t="s">
        <v>4894</v>
      </c>
      <c r="X151" t="s">
        <v>924</v>
      </c>
      <c r="Y151" t="s">
        <v>12104</v>
      </c>
      <c r="Z151" t="s">
        <v>11829</v>
      </c>
      <c r="AA151" t="s">
        <v>11839</v>
      </c>
      <c r="AB151" t="s">
        <v>11990</v>
      </c>
      <c r="AC151">
        <v>99.300944000000001</v>
      </c>
      <c r="AD151">
        <v>2.101944</v>
      </c>
      <c r="AE151" s="6">
        <v>43958</v>
      </c>
      <c r="AF151" s="6">
        <v>18390</v>
      </c>
      <c r="AG151" t="s">
        <v>903</v>
      </c>
      <c r="AH151">
        <v>28.052778</v>
      </c>
      <c r="AI151">
        <v>15.000662784846099</v>
      </c>
      <c r="AJ151">
        <v>330.70017100000001</v>
      </c>
      <c r="AK151">
        <v>4.8341460203117004</v>
      </c>
      <c r="AL151">
        <v>199</v>
      </c>
      <c r="AM151">
        <v>224</v>
      </c>
      <c r="AN151">
        <v>4.7</v>
      </c>
      <c r="AO151" t="s">
        <v>11991</v>
      </c>
      <c r="AP151">
        <v>1</v>
      </c>
      <c r="AQ151">
        <v>3</v>
      </c>
      <c r="AR151">
        <v>58.747429519984699</v>
      </c>
      <c r="AS151">
        <v>8.4890315069259207E-3</v>
      </c>
      <c r="AT151">
        <v>7.1067770412547304E-2</v>
      </c>
      <c r="AU151">
        <v>4.4748630018141E-2</v>
      </c>
      <c r="AV151">
        <v>0.51662415207387302</v>
      </c>
    </row>
    <row r="152" spans="1:48" x14ac:dyDescent="0.25">
      <c r="A152" t="s">
        <v>12246</v>
      </c>
      <c r="B152" s="6">
        <v>44664</v>
      </c>
      <c r="C152" t="s">
        <v>12247</v>
      </c>
      <c r="D152" t="s">
        <v>12016</v>
      </c>
      <c r="E152">
        <v>152353404.59999999</v>
      </c>
      <c r="F152">
        <v>151519693.30000001</v>
      </c>
      <c r="G152">
        <v>4.4634324615727E-2</v>
      </c>
      <c r="H152">
        <v>24.769444</v>
      </c>
      <c r="I152">
        <v>13.978165000000001</v>
      </c>
      <c r="J152">
        <v>5.046926</v>
      </c>
      <c r="K152">
        <v>5.046926</v>
      </c>
      <c r="L152">
        <v>215.6345</v>
      </c>
      <c r="M152">
        <v>215</v>
      </c>
      <c r="N152">
        <v>13.814717</v>
      </c>
      <c r="O152">
        <v>-0.35140000000000099</v>
      </c>
      <c r="P152">
        <v>-2.50524012621243</v>
      </c>
      <c r="Q152">
        <v>-14.234423654737499</v>
      </c>
      <c r="R152">
        <v>98.3</v>
      </c>
      <c r="S152">
        <v>99.332999999999998</v>
      </c>
      <c r="T152">
        <v>98.3</v>
      </c>
      <c r="U152">
        <v>99.332999999999998</v>
      </c>
      <c r="V152" t="s">
        <v>11987</v>
      </c>
      <c r="W152" t="s">
        <v>4890</v>
      </c>
      <c r="X152" t="s">
        <v>924</v>
      </c>
      <c r="Y152" t="s">
        <v>12104</v>
      </c>
      <c r="Z152" t="s">
        <v>11829</v>
      </c>
      <c r="AA152" t="s">
        <v>11839</v>
      </c>
      <c r="AB152" t="s">
        <v>11990</v>
      </c>
      <c r="AC152">
        <v>99.452777999999995</v>
      </c>
      <c r="AD152">
        <v>1.1527780000000001</v>
      </c>
      <c r="AE152" s="6">
        <v>42760</v>
      </c>
      <c r="AF152" s="6">
        <v>17192</v>
      </c>
      <c r="AG152" t="s">
        <v>903</v>
      </c>
      <c r="AH152">
        <v>24.769444</v>
      </c>
      <c r="AI152">
        <v>13.9781652435488</v>
      </c>
      <c r="AJ152">
        <v>278.41293200000001</v>
      </c>
      <c r="AK152">
        <v>5.0469257950291899</v>
      </c>
      <c r="AL152">
        <v>215</v>
      </c>
      <c r="AM152">
        <v>248</v>
      </c>
      <c r="AN152">
        <v>5</v>
      </c>
      <c r="AO152" t="s">
        <v>11991</v>
      </c>
      <c r="AP152">
        <v>1</v>
      </c>
      <c r="AQ152">
        <v>3</v>
      </c>
      <c r="AR152">
        <v>58.747429519984699</v>
      </c>
      <c r="AS152">
        <v>8.4890315069259207E-3</v>
      </c>
      <c r="AT152">
        <v>7.1067770412547304E-2</v>
      </c>
      <c r="AU152">
        <v>4.4748630018141E-2</v>
      </c>
      <c r="AV152">
        <v>0.51662415207387302</v>
      </c>
    </row>
    <row r="153" spans="1:48" x14ac:dyDescent="0.25">
      <c r="A153" t="s">
        <v>21558</v>
      </c>
      <c r="B153" s="6">
        <v>44664</v>
      </c>
      <c r="C153" t="s">
        <v>21559</v>
      </c>
      <c r="D153" t="s">
        <v>11929</v>
      </c>
      <c r="E153">
        <v>609413617.60000002</v>
      </c>
      <c r="F153">
        <v>588668160.29999995</v>
      </c>
      <c r="G153">
        <v>0.173408520010922</v>
      </c>
      <c r="H153">
        <v>4.7833329999999998</v>
      </c>
      <c r="I153">
        <v>4.4271339999999997</v>
      </c>
      <c r="J153">
        <v>3.5513970000000001</v>
      </c>
      <c r="K153">
        <v>3.5513970000000001</v>
      </c>
      <c r="L153">
        <v>91.149699999999996</v>
      </c>
      <c r="M153">
        <v>91</v>
      </c>
      <c r="N153">
        <v>4.4022110000000003</v>
      </c>
      <c r="O153">
        <v>0.39549999999999302</v>
      </c>
      <c r="P153">
        <v>-1.7225306856748801</v>
      </c>
      <c r="Q153">
        <v>-4.5639789999999998</v>
      </c>
      <c r="R153">
        <v>96</v>
      </c>
      <c r="S153">
        <v>96.5</v>
      </c>
      <c r="T153">
        <v>96</v>
      </c>
      <c r="U153">
        <v>96.5</v>
      </c>
      <c r="V153" t="s">
        <v>11987</v>
      </c>
      <c r="W153" t="s">
        <v>21186</v>
      </c>
      <c r="X153" t="s">
        <v>924</v>
      </c>
      <c r="Y153" t="s">
        <v>12104</v>
      </c>
      <c r="Z153" t="s">
        <v>11829</v>
      </c>
      <c r="AA153" t="s">
        <v>350</v>
      </c>
      <c r="AB153" t="s">
        <v>11990</v>
      </c>
      <c r="AC153">
        <v>96.595832999999999</v>
      </c>
      <c r="AD153">
        <v>0.59583299999999995</v>
      </c>
      <c r="AE153" s="6">
        <v>44592</v>
      </c>
      <c r="AF153" s="6">
        <v>46418</v>
      </c>
      <c r="AG153" t="s">
        <v>924</v>
      </c>
      <c r="AH153">
        <v>4.7833329999999998</v>
      </c>
      <c r="AI153">
        <v>4.4271344631031004</v>
      </c>
      <c r="AJ153">
        <v>22.655049000000002</v>
      </c>
      <c r="AK153">
        <v>3.55139683087845</v>
      </c>
      <c r="AL153">
        <v>91</v>
      </c>
      <c r="AM153">
        <v>84</v>
      </c>
      <c r="AN153">
        <v>2.75</v>
      </c>
      <c r="AO153" t="s">
        <v>11991</v>
      </c>
      <c r="AP153">
        <v>1</v>
      </c>
      <c r="AQ153">
        <v>2</v>
      </c>
      <c r="AR153">
        <v>73.811840274503894</v>
      </c>
      <c r="AS153">
        <v>8.8137756436878992E-3</v>
      </c>
      <c r="AT153">
        <v>0.29786377093662902</v>
      </c>
      <c r="AU153">
        <v>0.115102156105976</v>
      </c>
      <c r="AV153">
        <v>0.66843148238521599</v>
      </c>
    </row>
    <row r="154" spans="1:48" x14ac:dyDescent="0.25">
      <c r="A154" t="s">
        <v>12248</v>
      </c>
      <c r="B154" s="6">
        <v>44664</v>
      </c>
      <c r="C154" t="s">
        <v>12249</v>
      </c>
      <c r="D154" t="s">
        <v>11929</v>
      </c>
      <c r="E154">
        <v>714232760</v>
      </c>
      <c r="F154">
        <v>646957983.60000002</v>
      </c>
      <c r="G154">
        <v>0.19057940279209401</v>
      </c>
      <c r="H154">
        <v>8.7833330000000007</v>
      </c>
      <c r="I154">
        <v>7.745139</v>
      </c>
      <c r="J154">
        <v>3.7126749999999999</v>
      </c>
      <c r="K154">
        <v>3.7126749999999999</v>
      </c>
      <c r="L154">
        <v>101.66189999999899</v>
      </c>
      <c r="M154">
        <v>102</v>
      </c>
      <c r="N154">
        <v>7.710744</v>
      </c>
      <c r="O154">
        <v>3.0100000000010601E-2</v>
      </c>
      <c r="P154">
        <v>-3.4942504280251301</v>
      </c>
      <c r="Q154">
        <v>-8.6382561294475799</v>
      </c>
      <c r="R154">
        <v>90.05</v>
      </c>
      <c r="S154">
        <v>90.606999999999999</v>
      </c>
      <c r="T154">
        <v>90.05</v>
      </c>
      <c r="U154">
        <v>90.606999999999999</v>
      </c>
      <c r="V154" t="s">
        <v>11987</v>
      </c>
      <c r="W154" t="s">
        <v>5362</v>
      </c>
      <c r="X154" t="s">
        <v>924</v>
      </c>
      <c r="Y154" t="s">
        <v>12104</v>
      </c>
      <c r="Z154" t="s">
        <v>11829</v>
      </c>
      <c r="AA154" t="s">
        <v>350</v>
      </c>
      <c r="AB154" t="s">
        <v>11990</v>
      </c>
      <c r="AC154">
        <v>90.580832999999998</v>
      </c>
      <c r="AD154">
        <v>0.530833</v>
      </c>
      <c r="AE154" s="6">
        <v>43963</v>
      </c>
      <c r="AF154" s="6">
        <v>11354</v>
      </c>
      <c r="AG154" t="s">
        <v>924</v>
      </c>
      <c r="AH154">
        <v>8.7833330000000007</v>
      </c>
      <c r="AI154">
        <v>7.7451391727806298</v>
      </c>
      <c r="AJ154">
        <v>68.366923</v>
      </c>
      <c r="AK154">
        <v>3.7126747144985401</v>
      </c>
      <c r="AL154">
        <v>102</v>
      </c>
      <c r="AM154">
        <v>98</v>
      </c>
      <c r="AN154">
        <v>2.4500000000000002</v>
      </c>
      <c r="AO154" t="s">
        <v>11991</v>
      </c>
      <c r="AP154">
        <v>1</v>
      </c>
      <c r="AQ154">
        <v>2</v>
      </c>
      <c r="AR154">
        <v>73.811840274503894</v>
      </c>
      <c r="AS154">
        <v>8.8137756436878992E-3</v>
      </c>
      <c r="AT154">
        <v>0.29786377093662902</v>
      </c>
      <c r="AU154">
        <v>0.115102156105976</v>
      </c>
      <c r="AV154">
        <v>-0.29011019347035399</v>
      </c>
    </row>
    <row r="155" spans="1:48" x14ac:dyDescent="0.25">
      <c r="A155" t="s">
        <v>12250</v>
      </c>
      <c r="B155" s="6">
        <v>44664</v>
      </c>
      <c r="C155" t="s">
        <v>12251</v>
      </c>
      <c r="D155" t="s">
        <v>11929</v>
      </c>
      <c r="E155">
        <v>761767022</v>
      </c>
      <c r="F155">
        <v>689865737.20000005</v>
      </c>
      <c r="G155">
        <v>0.20321907070306899</v>
      </c>
      <c r="H155">
        <v>9.7750000000000004</v>
      </c>
      <c r="I155">
        <v>8.4584510000000002</v>
      </c>
      <c r="J155">
        <v>3.702655</v>
      </c>
      <c r="K155">
        <v>3.702655</v>
      </c>
      <c r="L155">
        <v>100.990499999999</v>
      </c>
      <c r="M155">
        <v>101</v>
      </c>
      <c r="N155">
        <v>8.4318559999999998</v>
      </c>
      <c r="O155">
        <v>0.34300000000000402</v>
      </c>
      <c r="P155">
        <v>-4.2562188064105699</v>
      </c>
      <c r="Q155">
        <v>-8.7858524739519908</v>
      </c>
      <c r="R155">
        <v>89.987499999999997</v>
      </c>
      <c r="S155">
        <v>90.615499999999997</v>
      </c>
      <c r="T155">
        <v>89.987499999999997</v>
      </c>
      <c r="U155">
        <v>90.615499999999997</v>
      </c>
      <c r="V155" t="s">
        <v>11987</v>
      </c>
      <c r="W155" t="s">
        <v>5365</v>
      </c>
      <c r="X155" t="s">
        <v>924</v>
      </c>
      <c r="Y155" t="s">
        <v>12104</v>
      </c>
      <c r="Z155" t="s">
        <v>11829</v>
      </c>
      <c r="AA155" t="s">
        <v>350</v>
      </c>
      <c r="AB155" t="s">
        <v>11990</v>
      </c>
      <c r="AC155">
        <v>90.561250000000001</v>
      </c>
      <c r="AD155">
        <v>0.57374999999999998</v>
      </c>
      <c r="AE155" s="6">
        <v>43857</v>
      </c>
      <c r="AF155" s="6">
        <v>11715</v>
      </c>
      <c r="AG155" t="s">
        <v>924</v>
      </c>
      <c r="AH155">
        <v>9.7750000000000004</v>
      </c>
      <c r="AI155">
        <v>8.4584507094385302</v>
      </c>
      <c r="AJ155">
        <v>82.040415999999993</v>
      </c>
      <c r="AK155">
        <v>3.7026554472048399</v>
      </c>
      <c r="AL155">
        <v>101</v>
      </c>
      <c r="AM155">
        <v>96</v>
      </c>
      <c r="AN155">
        <v>2.5499999999999998</v>
      </c>
      <c r="AO155" t="s">
        <v>11991</v>
      </c>
      <c r="AP155">
        <v>1</v>
      </c>
      <c r="AQ155">
        <v>1</v>
      </c>
      <c r="AR155">
        <v>73.811840274503894</v>
      </c>
      <c r="AS155">
        <v>8.8137756436878992E-3</v>
      </c>
      <c r="AT155">
        <v>0.29786377093662902</v>
      </c>
      <c r="AU155">
        <v>0.115102156105976</v>
      </c>
      <c r="AV155">
        <v>-0.29011019347035399</v>
      </c>
    </row>
    <row r="156" spans="1:48" x14ac:dyDescent="0.25">
      <c r="A156" t="s">
        <v>17724</v>
      </c>
      <c r="B156" s="6">
        <v>44664</v>
      </c>
      <c r="C156" t="s">
        <v>17725</v>
      </c>
      <c r="D156" t="s">
        <v>11929</v>
      </c>
      <c r="E156">
        <v>914120427.20000005</v>
      </c>
      <c r="F156">
        <v>802814838.70000005</v>
      </c>
      <c r="G156">
        <v>0.23649135862782</v>
      </c>
      <c r="H156">
        <v>11.275</v>
      </c>
      <c r="I156">
        <v>9.5171799999999998</v>
      </c>
      <c r="J156">
        <v>3.903079</v>
      </c>
      <c r="K156">
        <v>3.903079</v>
      </c>
      <c r="L156">
        <v>117.4996</v>
      </c>
      <c r="M156">
        <v>119</v>
      </c>
      <c r="N156">
        <v>9.496143</v>
      </c>
      <c r="O156">
        <v>0.49010000000000398</v>
      </c>
      <c r="P156">
        <v>-4.14827028804722</v>
      </c>
      <c r="Q156">
        <v>-9.4649096289591892</v>
      </c>
      <c r="R156">
        <v>87.25</v>
      </c>
      <c r="S156">
        <v>87.75</v>
      </c>
      <c r="T156">
        <v>87.25</v>
      </c>
      <c r="U156">
        <v>87.75</v>
      </c>
      <c r="V156" t="s">
        <v>11987</v>
      </c>
      <c r="W156" t="s">
        <v>17447</v>
      </c>
      <c r="X156" t="s">
        <v>924</v>
      </c>
      <c r="Y156" t="s">
        <v>12104</v>
      </c>
      <c r="Z156" t="s">
        <v>11829</v>
      </c>
      <c r="AA156" t="s">
        <v>350</v>
      </c>
      <c r="AB156" t="s">
        <v>11990</v>
      </c>
      <c r="AC156">
        <v>87.823750000000004</v>
      </c>
      <c r="AD156">
        <v>0.57374999999999998</v>
      </c>
      <c r="AE156" s="6">
        <v>44404</v>
      </c>
      <c r="AF156" s="6">
        <v>12262</v>
      </c>
      <c r="AG156" t="s">
        <v>924</v>
      </c>
      <c r="AH156">
        <v>11.275</v>
      </c>
      <c r="AI156">
        <v>9.5171799343603691</v>
      </c>
      <c r="AJ156">
        <v>104.652062</v>
      </c>
      <c r="AK156">
        <v>3.9030792153257798</v>
      </c>
      <c r="AL156">
        <v>119</v>
      </c>
      <c r="AM156">
        <v>113</v>
      </c>
      <c r="AN156">
        <v>2.5499999999999998</v>
      </c>
      <c r="AO156" t="s">
        <v>11991</v>
      </c>
      <c r="AP156">
        <v>1</v>
      </c>
      <c r="AQ156">
        <v>2</v>
      </c>
      <c r="AR156">
        <v>73.811840274503894</v>
      </c>
      <c r="AS156">
        <v>8.8137756436878992E-3</v>
      </c>
      <c r="AT156">
        <v>0.29786377093662902</v>
      </c>
      <c r="AU156">
        <v>0.115102156105976</v>
      </c>
      <c r="AV156">
        <v>-0.29011019347035399</v>
      </c>
    </row>
    <row r="157" spans="1:48" x14ac:dyDescent="0.25">
      <c r="A157" t="s">
        <v>21560</v>
      </c>
      <c r="B157" s="6">
        <v>44664</v>
      </c>
      <c r="C157" t="s">
        <v>21561</v>
      </c>
      <c r="D157" t="s">
        <v>11929</v>
      </c>
      <c r="E157">
        <v>609413617.60000002</v>
      </c>
      <c r="F157">
        <v>580517253.20000005</v>
      </c>
      <c r="G157">
        <v>0.171007444433318</v>
      </c>
      <c r="H157">
        <v>11.783333000000001</v>
      </c>
      <c r="I157">
        <v>9.4438560000000003</v>
      </c>
      <c r="J157">
        <v>4.0369510000000002</v>
      </c>
      <c r="K157">
        <v>4.0369510000000002</v>
      </c>
      <c r="L157">
        <v>129.44829999999999</v>
      </c>
      <c r="M157">
        <v>131</v>
      </c>
      <c r="N157">
        <v>9.416226</v>
      </c>
      <c r="O157">
        <v>0.46289999999999898</v>
      </c>
      <c r="P157">
        <v>-4.4763213374483897</v>
      </c>
      <c r="Q157">
        <v>-6.2597360000000002</v>
      </c>
      <c r="R157">
        <v>94.5</v>
      </c>
      <c r="S157">
        <v>95</v>
      </c>
      <c r="T157">
        <v>94.5</v>
      </c>
      <c r="U157">
        <v>95</v>
      </c>
      <c r="V157" t="s">
        <v>11987</v>
      </c>
      <c r="W157" t="s">
        <v>21183</v>
      </c>
      <c r="X157" t="s">
        <v>924</v>
      </c>
      <c r="Y157" t="s">
        <v>12104</v>
      </c>
      <c r="Z157" t="s">
        <v>11829</v>
      </c>
      <c r="AA157" t="s">
        <v>350</v>
      </c>
      <c r="AB157" t="s">
        <v>11990</v>
      </c>
      <c r="AC157">
        <v>95.258332999999993</v>
      </c>
      <c r="AD157">
        <v>0.75833300000000003</v>
      </c>
      <c r="AE157" s="6">
        <v>44592</v>
      </c>
      <c r="AF157" s="6">
        <v>12450</v>
      </c>
      <c r="AG157" t="s">
        <v>924</v>
      </c>
      <c r="AH157">
        <v>11.783333000000001</v>
      </c>
      <c r="AI157">
        <v>9.4438563339079806</v>
      </c>
      <c r="AJ157">
        <v>106.192869</v>
      </c>
      <c r="AK157">
        <v>4.0369514083384104</v>
      </c>
      <c r="AL157">
        <v>131</v>
      </c>
      <c r="AM157">
        <v>126</v>
      </c>
      <c r="AN157">
        <v>3.5</v>
      </c>
      <c r="AO157" t="s">
        <v>11991</v>
      </c>
      <c r="AP157">
        <v>1</v>
      </c>
      <c r="AQ157">
        <v>2</v>
      </c>
      <c r="AR157">
        <v>73.811840274503894</v>
      </c>
      <c r="AS157">
        <v>8.8137756436878992E-3</v>
      </c>
      <c r="AT157">
        <v>0.29786377093662902</v>
      </c>
      <c r="AU157">
        <v>0.115102156105976</v>
      </c>
      <c r="AV157">
        <v>0.66843148238521599</v>
      </c>
    </row>
    <row r="158" spans="1:48" x14ac:dyDescent="0.25">
      <c r="A158" t="s">
        <v>12252</v>
      </c>
      <c r="B158" s="6">
        <v>44664</v>
      </c>
      <c r="C158" t="s">
        <v>12253</v>
      </c>
      <c r="D158" t="s">
        <v>11929</v>
      </c>
      <c r="E158">
        <v>1177365272</v>
      </c>
      <c r="F158">
        <v>1013057402.1</v>
      </c>
      <c r="G158">
        <v>0.29842413201208001</v>
      </c>
      <c r="H158">
        <v>27.769444</v>
      </c>
      <c r="I158">
        <v>16.583386000000001</v>
      </c>
      <c r="J158">
        <v>4.3675009999999999</v>
      </c>
      <c r="K158">
        <v>4.3675009999999999</v>
      </c>
      <c r="L158">
        <v>153.00199999999899</v>
      </c>
      <c r="M158">
        <v>152</v>
      </c>
      <c r="N158">
        <v>16.567142</v>
      </c>
      <c r="O158">
        <v>0.74069999999999403</v>
      </c>
      <c r="P158">
        <v>-6.6657623844734903</v>
      </c>
      <c r="Q158">
        <v>-16.793558217238399</v>
      </c>
      <c r="R158">
        <v>85.237499999999997</v>
      </c>
      <c r="S158">
        <v>86.116500000000002</v>
      </c>
      <c r="T158">
        <v>85.237499999999997</v>
      </c>
      <c r="U158">
        <v>86.116500000000002</v>
      </c>
      <c r="V158" t="s">
        <v>11987</v>
      </c>
      <c r="W158" t="s">
        <v>5376</v>
      </c>
      <c r="X158" t="s">
        <v>924</v>
      </c>
      <c r="Y158" t="s">
        <v>12104</v>
      </c>
      <c r="Z158" t="s">
        <v>11829</v>
      </c>
      <c r="AA158" t="s">
        <v>350</v>
      </c>
      <c r="AB158" t="s">
        <v>11990</v>
      </c>
      <c r="AC158">
        <v>86.044443999999999</v>
      </c>
      <c r="AD158">
        <v>0.80694399999999999</v>
      </c>
      <c r="AE158" s="6">
        <v>43641</v>
      </c>
      <c r="AF158" s="6">
        <v>18288</v>
      </c>
      <c r="AG158" t="s">
        <v>924</v>
      </c>
      <c r="AH158">
        <v>27.769444</v>
      </c>
      <c r="AI158">
        <v>16.583385547725701</v>
      </c>
      <c r="AJ158">
        <v>381.438939</v>
      </c>
      <c r="AK158">
        <v>4.3675013992260201</v>
      </c>
      <c r="AL158">
        <v>152</v>
      </c>
      <c r="AM158">
        <v>177</v>
      </c>
      <c r="AN158">
        <v>3.5</v>
      </c>
      <c r="AO158" t="s">
        <v>11991</v>
      </c>
      <c r="AP158">
        <v>1</v>
      </c>
      <c r="AQ158">
        <v>1</v>
      </c>
      <c r="AR158">
        <v>73.811840274503894</v>
      </c>
      <c r="AS158">
        <v>8.8137756436878992E-3</v>
      </c>
      <c r="AT158">
        <v>0.29786377093662902</v>
      </c>
      <c r="AU158">
        <v>0.115102156105976</v>
      </c>
      <c r="AV158">
        <v>-0.29011019347035399</v>
      </c>
    </row>
    <row r="159" spans="1:48" x14ac:dyDescent="0.25">
      <c r="A159" t="s">
        <v>12254</v>
      </c>
      <c r="B159" s="6">
        <v>44664</v>
      </c>
      <c r="C159" t="s">
        <v>12255</v>
      </c>
      <c r="D159" t="s">
        <v>11929</v>
      </c>
      <c r="E159">
        <v>609413617.60000002</v>
      </c>
      <c r="F159">
        <v>504391339.5</v>
      </c>
      <c r="G159">
        <v>0.148582446933366</v>
      </c>
      <c r="H159">
        <v>30.991667</v>
      </c>
      <c r="I159">
        <v>17.446463999999999</v>
      </c>
      <c r="J159">
        <v>4.4794929999999997</v>
      </c>
      <c r="K159">
        <v>4.4794929999999997</v>
      </c>
      <c r="L159">
        <v>168.14929999999899</v>
      </c>
      <c r="M159">
        <v>168</v>
      </c>
      <c r="N159">
        <v>17.560361</v>
      </c>
      <c r="O159">
        <v>0.86759999999999005</v>
      </c>
      <c r="P159">
        <v>-7.0657318881051498</v>
      </c>
      <c r="Q159">
        <v>-18.688882366769</v>
      </c>
      <c r="R159">
        <v>82.737499999999997</v>
      </c>
      <c r="S159">
        <v>83.673500000000004</v>
      </c>
      <c r="T159">
        <v>82.737499999999997</v>
      </c>
      <c r="U159">
        <v>83.673500000000004</v>
      </c>
      <c r="V159" t="s">
        <v>11987</v>
      </c>
      <c r="W159" t="s">
        <v>5378</v>
      </c>
      <c r="X159" t="s">
        <v>924</v>
      </c>
      <c r="Y159" t="s">
        <v>12104</v>
      </c>
      <c r="Z159" t="s">
        <v>11829</v>
      </c>
      <c r="AA159" t="s">
        <v>350</v>
      </c>
      <c r="AB159" t="s">
        <v>11990</v>
      </c>
      <c r="AC159">
        <v>82.766666999999998</v>
      </c>
      <c r="AD159">
        <v>2.9166999999999998E-2</v>
      </c>
      <c r="AE159" s="6">
        <v>44301</v>
      </c>
      <c r="AF159" s="6">
        <v>19464</v>
      </c>
      <c r="AG159" t="s">
        <v>924</v>
      </c>
      <c r="AH159">
        <v>30.991667</v>
      </c>
      <c r="AI159">
        <v>17.4464635888326</v>
      </c>
      <c r="AJ159">
        <v>432.43287400000003</v>
      </c>
      <c r="AK159">
        <v>4.4794927390930503</v>
      </c>
      <c r="AL159">
        <v>168</v>
      </c>
      <c r="AM159">
        <v>186</v>
      </c>
      <c r="AN159">
        <v>3.5</v>
      </c>
      <c r="AO159" t="s">
        <v>11991</v>
      </c>
      <c r="AP159">
        <v>1</v>
      </c>
      <c r="AQ159">
        <v>2</v>
      </c>
      <c r="AR159">
        <v>73.811840274503894</v>
      </c>
      <c r="AS159">
        <v>8.8137756436878992E-3</v>
      </c>
      <c r="AT159">
        <v>0.29786377093662902</v>
      </c>
      <c r="AU159">
        <v>0.115102156105976</v>
      </c>
      <c r="AV159">
        <v>-0.29011019347035399</v>
      </c>
    </row>
    <row r="160" spans="1:48" x14ac:dyDescent="0.25">
      <c r="A160" t="s">
        <v>18700</v>
      </c>
      <c r="B160" s="6">
        <v>44664</v>
      </c>
      <c r="C160" t="s">
        <v>18701</v>
      </c>
      <c r="D160" t="s">
        <v>11929</v>
      </c>
      <c r="E160">
        <v>406275745.60000002</v>
      </c>
      <c r="F160">
        <v>300415521.60000002</v>
      </c>
      <c r="G160">
        <v>8.8495717121256298E-2</v>
      </c>
      <c r="H160">
        <v>49.424999999999997</v>
      </c>
      <c r="I160">
        <v>20.650870000000001</v>
      </c>
      <c r="J160">
        <v>4.5382829999999998</v>
      </c>
      <c r="K160">
        <v>4.5382829999999998</v>
      </c>
      <c r="L160">
        <v>174.02829999999901</v>
      </c>
      <c r="M160">
        <v>174</v>
      </c>
      <c r="N160">
        <v>20.819842999999999</v>
      </c>
      <c r="O160">
        <v>0.73030000000000495</v>
      </c>
      <c r="P160">
        <v>-8.2781310601558307</v>
      </c>
      <c r="Q160">
        <v>-18.876549347729899</v>
      </c>
      <c r="R160">
        <v>73.7</v>
      </c>
      <c r="S160">
        <v>74.7</v>
      </c>
      <c r="T160">
        <v>73.7</v>
      </c>
      <c r="U160">
        <v>74.7</v>
      </c>
      <c r="V160" t="s">
        <v>11987</v>
      </c>
      <c r="W160" t="s">
        <v>18253</v>
      </c>
      <c r="X160" t="s">
        <v>924</v>
      </c>
      <c r="Y160" t="s">
        <v>12104</v>
      </c>
      <c r="Z160" t="s">
        <v>11829</v>
      </c>
      <c r="AA160" t="s">
        <v>350</v>
      </c>
      <c r="AB160" t="s">
        <v>11990</v>
      </c>
      <c r="AC160">
        <v>73.943749999999994</v>
      </c>
      <c r="AD160">
        <v>0.24374999999999999</v>
      </c>
      <c r="AE160" s="6">
        <v>44460</v>
      </c>
      <c r="AF160" s="6">
        <v>26197</v>
      </c>
      <c r="AG160" t="s">
        <v>924</v>
      </c>
      <c r="AH160">
        <v>49.424999999999997</v>
      </c>
      <c r="AI160">
        <v>20.6508702487608</v>
      </c>
      <c r="AJ160">
        <v>695.49209800000006</v>
      </c>
      <c r="AK160">
        <v>4.5382832027091498</v>
      </c>
      <c r="AL160">
        <v>174</v>
      </c>
      <c r="AM160">
        <v>192</v>
      </c>
      <c r="AN160">
        <v>3.25</v>
      </c>
      <c r="AO160" t="s">
        <v>11991</v>
      </c>
      <c r="AP160">
        <v>1</v>
      </c>
      <c r="AQ160">
        <v>2</v>
      </c>
      <c r="AR160">
        <v>73.811840274503894</v>
      </c>
      <c r="AS160">
        <v>8.8137756436878992E-3</v>
      </c>
      <c r="AT160">
        <v>0.29786377093662902</v>
      </c>
      <c r="AU160">
        <v>0.115102156105976</v>
      </c>
      <c r="AV160">
        <v>-0.29011019347035399</v>
      </c>
    </row>
    <row r="161" spans="1:48" x14ac:dyDescent="0.25">
      <c r="A161" t="s">
        <v>12256</v>
      </c>
      <c r="B161" s="6">
        <v>44664</v>
      </c>
      <c r="C161" t="s">
        <v>12257</v>
      </c>
      <c r="D161" t="s">
        <v>11929</v>
      </c>
      <c r="E161">
        <v>288177886.39999998</v>
      </c>
      <c r="F161">
        <v>288156872.5</v>
      </c>
      <c r="G161">
        <v>8.4884592292554795E-2</v>
      </c>
      <c r="H161">
        <v>3.7583329999999999</v>
      </c>
      <c r="I161">
        <v>3.5130469999999998</v>
      </c>
      <c r="J161">
        <v>3.1820020000000002</v>
      </c>
      <c r="K161">
        <v>3.1820020000000002</v>
      </c>
      <c r="L161">
        <v>58.5152</v>
      </c>
      <c r="M161">
        <v>57</v>
      </c>
      <c r="N161">
        <v>3.492353</v>
      </c>
      <c r="O161">
        <v>0.41139999999999499</v>
      </c>
      <c r="P161">
        <v>-1.3598255981970799</v>
      </c>
      <c r="Q161">
        <v>-4.7750889727743298</v>
      </c>
      <c r="R161">
        <v>99.237499999999997</v>
      </c>
      <c r="S161">
        <v>99.796499999999995</v>
      </c>
      <c r="T161">
        <v>99.237499999999997</v>
      </c>
      <c r="U161">
        <v>99.796499999999995</v>
      </c>
      <c r="V161" t="s">
        <v>11987</v>
      </c>
      <c r="W161" t="s">
        <v>5357</v>
      </c>
      <c r="X161" t="s">
        <v>924</v>
      </c>
      <c r="Y161" t="s">
        <v>12104</v>
      </c>
      <c r="Z161" t="s">
        <v>11829</v>
      </c>
      <c r="AA161" t="s">
        <v>350</v>
      </c>
      <c r="AB161" t="s">
        <v>11990</v>
      </c>
      <c r="AC161">
        <v>99.992707999999993</v>
      </c>
      <c r="AD161">
        <v>0.75520799999999999</v>
      </c>
      <c r="AE161" s="6">
        <v>42390</v>
      </c>
      <c r="AF161" s="6">
        <v>46043</v>
      </c>
      <c r="AG161" t="s">
        <v>924</v>
      </c>
      <c r="AH161">
        <v>3.7583329999999999</v>
      </c>
      <c r="AI161">
        <v>3.5130469406117801</v>
      </c>
      <c r="AJ161">
        <v>14.625080000000001</v>
      </c>
      <c r="AK161">
        <v>3.1820018661573499</v>
      </c>
      <c r="AL161">
        <v>57</v>
      </c>
      <c r="AM161">
        <v>47</v>
      </c>
      <c r="AN161">
        <v>3.125</v>
      </c>
      <c r="AO161" t="s">
        <v>11991</v>
      </c>
      <c r="AP161">
        <v>1</v>
      </c>
      <c r="AQ161">
        <v>2</v>
      </c>
      <c r="AR161">
        <v>73.811840274503894</v>
      </c>
      <c r="AS161">
        <v>8.8137756436878992E-3</v>
      </c>
      <c r="AT161">
        <v>0.29786377093662902</v>
      </c>
      <c r="AU161">
        <v>0.115102156105976</v>
      </c>
      <c r="AV161">
        <v>-0.29011019347035399</v>
      </c>
    </row>
    <row r="162" spans="1:48" x14ac:dyDescent="0.25">
      <c r="A162" t="s">
        <v>16570</v>
      </c>
      <c r="B162" s="6">
        <v>44664</v>
      </c>
      <c r="C162" t="s">
        <v>16571</v>
      </c>
      <c r="D162" t="s">
        <v>11929</v>
      </c>
      <c r="E162">
        <v>1096944512</v>
      </c>
      <c r="F162">
        <v>925123390.79999995</v>
      </c>
      <c r="G162">
        <v>0.27252073209906502</v>
      </c>
      <c r="H162">
        <v>19.052778</v>
      </c>
      <c r="I162">
        <v>13.669199000000001</v>
      </c>
      <c r="J162">
        <v>4.3734700000000002</v>
      </c>
      <c r="K162">
        <v>4.3734700000000002</v>
      </c>
      <c r="L162">
        <v>142.52760000000001</v>
      </c>
      <c r="M162">
        <v>142</v>
      </c>
      <c r="N162">
        <v>13.428074000000001</v>
      </c>
      <c r="O162">
        <v>0.577699999999992</v>
      </c>
      <c r="P162">
        <v>-6.0484508999211002</v>
      </c>
      <c r="Q162">
        <v>-14.1698091724279</v>
      </c>
      <c r="R162">
        <v>82.95</v>
      </c>
      <c r="S162">
        <v>83.65</v>
      </c>
      <c r="T162">
        <v>82.95</v>
      </c>
      <c r="U162">
        <v>83.65</v>
      </c>
      <c r="V162" t="s">
        <v>11987</v>
      </c>
      <c r="W162" t="s">
        <v>5368</v>
      </c>
      <c r="X162" t="s">
        <v>924</v>
      </c>
      <c r="Y162" t="s">
        <v>12104</v>
      </c>
      <c r="Z162" t="s">
        <v>11829</v>
      </c>
      <c r="AA162" t="s">
        <v>350</v>
      </c>
      <c r="AB162" t="s">
        <v>11990</v>
      </c>
      <c r="AC162">
        <v>84.336388999999997</v>
      </c>
      <c r="AD162">
        <v>1.3863890000000001</v>
      </c>
      <c r="AE162" s="6">
        <v>44323</v>
      </c>
      <c r="AF162" s="6">
        <v>15103</v>
      </c>
      <c r="AG162" t="s">
        <v>924</v>
      </c>
      <c r="AH162">
        <v>19.052778</v>
      </c>
      <c r="AI162">
        <v>13.669198975868699</v>
      </c>
      <c r="AJ162">
        <v>235.67414500000001</v>
      </c>
      <c r="AK162">
        <v>4.37346960629971</v>
      </c>
      <c r="AL162">
        <v>142</v>
      </c>
      <c r="AM162">
        <v>183</v>
      </c>
      <c r="AN162">
        <v>3.1</v>
      </c>
      <c r="AO162" t="s">
        <v>11991</v>
      </c>
      <c r="AP162">
        <v>1</v>
      </c>
      <c r="AQ162">
        <v>2</v>
      </c>
      <c r="AR162">
        <v>73.811840274503894</v>
      </c>
      <c r="AS162">
        <v>8.8137756436878992E-3</v>
      </c>
      <c r="AT162">
        <v>0.29786377093662902</v>
      </c>
      <c r="AU162">
        <v>0.115102156105976</v>
      </c>
      <c r="AV162">
        <v>-0.29011019347035399</v>
      </c>
    </row>
    <row r="163" spans="1:48" x14ac:dyDescent="0.25">
      <c r="A163" t="s">
        <v>12258</v>
      </c>
      <c r="B163" s="6">
        <v>44664</v>
      </c>
      <c r="C163" t="s">
        <v>12259</v>
      </c>
      <c r="D163" t="s">
        <v>11929</v>
      </c>
      <c r="E163">
        <v>812551490.39999998</v>
      </c>
      <c r="F163">
        <v>616345137</v>
      </c>
      <c r="G163">
        <v>0.18156154049395201</v>
      </c>
      <c r="H163">
        <v>38.761111</v>
      </c>
      <c r="I163">
        <v>19.607956999999999</v>
      </c>
      <c r="J163">
        <v>4.3962289999999999</v>
      </c>
      <c r="K163">
        <v>4.3962289999999999</v>
      </c>
      <c r="L163">
        <v>159.8229</v>
      </c>
      <c r="M163">
        <v>160</v>
      </c>
      <c r="N163">
        <v>19.765851000000001</v>
      </c>
      <c r="O163">
        <v>0.70959999999999901</v>
      </c>
      <c r="P163">
        <v>-8.4536013746803196</v>
      </c>
      <c r="Q163">
        <v>-17.879761612696701</v>
      </c>
      <c r="R163">
        <v>75.112499999999997</v>
      </c>
      <c r="S163">
        <v>75.975499999999997</v>
      </c>
      <c r="T163">
        <v>75.112499999999997</v>
      </c>
      <c r="U163">
        <v>75.975499999999997</v>
      </c>
      <c r="V163" t="s">
        <v>11987</v>
      </c>
      <c r="W163" t="s">
        <v>5381</v>
      </c>
      <c r="X163" t="s">
        <v>924</v>
      </c>
      <c r="Y163" t="s">
        <v>12104</v>
      </c>
      <c r="Z163" t="s">
        <v>11829</v>
      </c>
      <c r="AA163" t="s">
        <v>350</v>
      </c>
      <c r="AB163" t="s">
        <v>11990</v>
      </c>
      <c r="AC163">
        <v>75.853055999999995</v>
      </c>
      <c r="AD163">
        <v>0.74055599999999999</v>
      </c>
      <c r="AE163" s="6">
        <v>44218</v>
      </c>
      <c r="AF163" s="6">
        <v>22303</v>
      </c>
      <c r="AG163" t="s">
        <v>924</v>
      </c>
      <c r="AH163">
        <v>38.761111</v>
      </c>
      <c r="AI163">
        <v>19.607957208386502</v>
      </c>
      <c r="AJ163">
        <v>578.51676399999997</v>
      </c>
      <c r="AK163">
        <v>4.3962289300546598</v>
      </c>
      <c r="AL163">
        <v>160</v>
      </c>
      <c r="AM163">
        <v>178</v>
      </c>
      <c r="AN163">
        <v>3.1</v>
      </c>
      <c r="AO163" t="s">
        <v>11991</v>
      </c>
      <c r="AP163">
        <v>1</v>
      </c>
      <c r="AQ163">
        <v>2</v>
      </c>
      <c r="AR163">
        <v>73.811840274503894</v>
      </c>
      <c r="AS163">
        <v>8.8137756436878992E-3</v>
      </c>
      <c r="AT163">
        <v>0.29786377093662902</v>
      </c>
      <c r="AU163">
        <v>0.115102156105976</v>
      </c>
      <c r="AV163">
        <v>-0.29011019347035399</v>
      </c>
    </row>
    <row r="164" spans="1:48" x14ac:dyDescent="0.25">
      <c r="A164" t="s">
        <v>12260</v>
      </c>
      <c r="B164" s="6">
        <v>44664</v>
      </c>
      <c r="C164" t="s">
        <v>12261</v>
      </c>
      <c r="D164" t="s">
        <v>11929</v>
      </c>
      <c r="E164">
        <v>812551490.39999998</v>
      </c>
      <c r="F164">
        <v>796131856.20000005</v>
      </c>
      <c r="G164">
        <v>0.234522700923771</v>
      </c>
      <c r="H164">
        <v>5.802778</v>
      </c>
      <c r="I164">
        <v>5.2219610000000003</v>
      </c>
      <c r="J164">
        <v>3.6567270000000001</v>
      </c>
      <c r="K164">
        <v>3.6567270000000001</v>
      </c>
      <c r="L164">
        <v>98.645300000000006</v>
      </c>
      <c r="M164">
        <v>98</v>
      </c>
      <c r="N164">
        <v>5.1960600000000001</v>
      </c>
      <c r="O164">
        <v>0.35700000000000698</v>
      </c>
      <c r="P164">
        <v>-2.4264111794760499</v>
      </c>
      <c r="Q164">
        <v>-6.5296369603825699</v>
      </c>
      <c r="R164">
        <v>97.331249999999997</v>
      </c>
      <c r="S164">
        <v>97.836250000000007</v>
      </c>
      <c r="T164">
        <v>97.331249999999997</v>
      </c>
      <c r="U164">
        <v>97.836250000000007</v>
      </c>
      <c r="V164" t="s">
        <v>11987</v>
      </c>
      <c r="W164" t="s">
        <v>5360</v>
      </c>
      <c r="X164" t="s">
        <v>924</v>
      </c>
      <c r="Y164" t="s">
        <v>12104</v>
      </c>
      <c r="Z164" t="s">
        <v>11829</v>
      </c>
      <c r="AA164" t="s">
        <v>350</v>
      </c>
      <c r="AB164" t="s">
        <v>11990</v>
      </c>
      <c r="AC164">
        <v>97.979249999999993</v>
      </c>
      <c r="AD164">
        <v>0.64800000000000002</v>
      </c>
      <c r="AE164" s="6">
        <v>43137</v>
      </c>
      <c r="AF164" s="6">
        <v>46789</v>
      </c>
      <c r="AG164" t="s">
        <v>924</v>
      </c>
      <c r="AH164">
        <v>5.802778</v>
      </c>
      <c r="AI164">
        <v>5.2219607484647597</v>
      </c>
      <c r="AJ164">
        <v>31.489649</v>
      </c>
      <c r="AK164">
        <v>3.6567274351933201</v>
      </c>
      <c r="AL164">
        <v>98</v>
      </c>
      <c r="AM164">
        <v>95</v>
      </c>
      <c r="AN164">
        <v>3.24</v>
      </c>
      <c r="AO164" t="s">
        <v>11991</v>
      </c>
      <c r="AP164">
        <v>1</v>
      </c>
      <c r="AQ164">
        <v>2</v>
      </c>
      <c r="AR164">
        <v>73.811840274503894</v>
      </c>
      <c r="AS164">
        <v>8.8137756436878992E-3</v>
      </c>
      <c r="AT164">
        <v>0.29786377093662902</v>
      </c>
      <c r="AU164">
        <v>0.115102156105976</v>
      </c>
      <c r="AV164">
        <v>-0.29011019347035399</v>
      </c>
    </row>
    <row r="165" spans="1:48" x14ac:dyDescent="0.25">
      <c r="A165" t="s">
        <v>12262</v>
      </c>
      <c r="B165" s="6">
        <v>44664</v>
      </c>
      <c r="C165" t="s">
        <v>12263</v>
      </c>
      <c r="D165" t="s">
        <v>11929</v>
      </c>
      <c r="E165">
        <v>521825442.39999998</v>
      </c>
      <c r="F165">
        <v>484766704</v>
      </c>
      <c r="G165">
        <v>0.14280146670562499</v>
      </c>
      <c r="H165">
        <v>25.175000000000001</v>
      </c>
      <c r="I165">
        <v>15.45124</v>
      </c>
      <c r="J165">
        <v>4.3606530000000001</v>
      </c>
      <c r="K165">
        <v>4.3606530000000001</v>
      </c>
      <c r="L165">
        <v>147.7251</v>
      </c>
      <c r="M165">
        <v>146</v>
      </c>
      <c r="N165">
        <v>15.288812</v>
      </c>
      <c r="O165">
        <v>0.24859999999999799</v>
      </c>
      <c r="P165">
        <v>-5.7749565194182999</v>
      </c>
      <c r="Q165">
        <v>-16.167701370566899</v>
      </c>
      <c r="R165">
        <v>91.643749999999997</v>
      </c>
      <c r="S165">
        <v>92.389750000000006</v>
      </c>
      <c r="T165">
        <v>91.643749999999997</v>
      </c>
      <c r="U165">
        <v>92.389750000000006</v>
      </c>
      <c r="V165" t="s">
        <v>11987</v>
      </c>
      <c r="W165" t="s">
        <v>5374</v>
      </c>
      <c r="X165" t="s">
        <v>924</v>
      </c>
      <c r="Y165" t="s">
        <v>12104</v>
      </c>
      <c r="Z165" t="s">
        <v>11829</v>
      </c>
      <c r="AA165" t="s">
        <v>350</v>
      </c>
      <c r="AB165" t="s">
        <v>11990</v>
      </c>
      <c r="AC165">
        <v>92.898250000000004</v>
      </c>
      <c r="AD165">
        <v>1.2544999999999999</v>
      </c>
      <c r="AE165" s="6">
        <v>42907</v>
      </c>
      <c r="AF165" s="6">
        <v>17339</v>
      </c>
      <c r="AG165" t="s">
        <v>924</v>
      </c>
      <c r="AH165">
        <v>25.175000000000001</v>
      </c>
      <c r="AI165">
        <v>15.4512403252889</v>
      </c>
      <c r="AJ165">
        <v>326.84325000000001</v>
      </c>
      <c r="AK165">
        <v>4.3606525471710498</v>
      </c>
      <c r="AL165">
        <v>146</v>
      </c>
      <c r="AM165">
        <v>179</v>
      </c>
      <c r="AN165">
        <v>3.86</v>
      </c>
      <c r="AO165" t="s">
        <v>11991</v>
      </c>
      <c r="AP165">
        <v>1</v>
      </c>
      <c r="AQ165">
        <v>2</v>
      </c>
      <c r="AR165">
        <v>73.811840274503894</v>
      </c>
      <c r="AS165">
        <v>8.8137756436878992E-3</v>
      </c>
      <c r="AT165">
        <v>0.29786377093662902</v>
      </c>
      <c r="AU165">
        <v>0.115102156105976</v>
      </c>
      <c r="AV165">
        <v>-0.29011019347035399</v>
      </c>
    </row>
    <row r="166" spans="1:48" x14ac:dyDescent="0.25">
      <c r="A166" t="s">
        <v>21562</v>
      </c>
      <c r="B166" s="6">
        <v>44664</v>
      </c>
      <c r="C166" t="s">
        <v>21563</v>
      </c>
      <c r="D166" t="s">
        <v>11929</v>
      </c>
      <c r="E166">
        <v>406275745.60000002</v>
      </c>
      <c r="F166">
        <v>376685330.10000002</v>
      </c>
      <c r="G166">
        <v>0.110963102835029</v>
      </c>
      <c r="H166">
        <v>29.783332999999999</v>
      </c>
      <c r="I166">
        <v>16.549246</v>
      </c>
      <c r="J166">
        <v>4.4409090000000004</v>
      </c>
      <c r="K166">
        <v>4.4409090000000004</v>
      </c>
      <c r="L166">
        <v>163.9074</v>
      </c>
      <c r="M166">
        <v>163</v>
      </c>
      <c r="N166">
        <v>16.628270000000001</v>
      </c>
      <c r="O166">
        <v>0.59070000000000999</v>
      </c>
      <c r="P166">
        <v>-6.5931618978339097</v>
      </c>
      <c r="Q166">
        <v>-9.5643259999999906</v>
      </c>
      <c r="R166">
        <v>91.85</v>
      </c>
      <c r="S166">
        <v>92.75</v>
      </c>
      <c r="T166">
        <v>91.85</v>
      </c>
      <c r="U166">
        <v>92.75</v>
      </c>
      <c r="V166" t="s">
        <v>11987</v>
      </c>
      <c r="W166" t="s">
        <v>21180</v>
      </c>
      <c r="X166" t="s">
        <v>924</v>
      </c>
      <c r="Y166" t="s">
        <v>12104</v>
      </c>
      <c r="Z166" t="s">
        <v>11829</v>
      </c>
      <c r="AA166" t="s">
        <v>350</v>
      </c>
      <c r="AB166" t="s">
        <v>11990</v>
      </c>
      <c r="AC166">
        <v>92.716667000000001</v>
      </c>
      <c r="AD166">
        <v>0.86666699999999997</v>
      </c>
      <c r="AE166" s="6">
        <v>44592</v>
      </c>
      <c r="AF166" s="6">
        <v>19024</v>
      </c>
      <c r="AG166" t="s">
        <v>924</v>
      </c>
      <c r="AH166">
        <v>29.783332999999999</v>
      </c>
      <c r="AI166">
        <v>16.549246072391799</v>
      </c>
      <c r="AJ166">
        <v>392.63439699999998</v>
      </c>
      <c r="AK166">
        <v>4.4409094697556402</v>
      </c>
      <c r="AL166">
        <v>163</v>
      </c>
      <c r="AM166">
        <v>183</v>
      </c>
      <c r="AN166">
        <v>4</v>
      </c>
      <c r="AO166" t="s">
        <v>11991</v>
      </c>
      <c r="AP166">
        <v>1</v>
      </c>
      <c r="AQ166">
        <v>2</v>
      </c>
      <c r="AR166">
        <v>73.811840274503894</v>
      </c>
      <c r="AS166">
        <v>8.8137756436878992E-3</v>
      </c>
      <c r="AT166">
        <v>0.29786377093662902</v>
      </c>
      <c r="AU166">
        <v>0.115102156105976</v>
      </c>
      <c r="AV166">
        <v>0.66843148238521599</v>
      </c>
    </row>
    <row r="167" spans="1:48" x14ac:dyDescent="0.25">
      <c r="A167" t="s">
        <v>22509</v>
      </c>
      <c r="B167" s="6">
        <v>44664</v>
      </c>
      <c r="C167" t="s">
        <v>22510</v>
      </c>
      <c r="D167" t="s">
        <v>11929</v>
      </c>
      <c r="E167">
        <v>812551490.39999998</v>
      </c>
      <c r="F167">
        <v>790159830.20000005</v>
      </c>
      <c r="G167">
        <v>0.23276347518420501</v>
      </c>
      <c r="H167">
        <v>19.886111</v>
      </c>
      <c r="I167">
        <v>13.20744</v>
      </c>
      <c r="J167">
        <v>4.531758</v>
      </c>
      <c r="K167">
        <v>4.531758</v>
      </c>
      <c r="L167">
        <v>155.99809999999999</v>
      </c>
      <c r="M167">
        <v>159</v>
      </c>
      <c r="N167">
        <v>12.973884</v>
      </c>
      <c r="O167">
        <v>0.51499999999999801</v>
      </c>
      <c r="P167">
        <v>-5.6114486800783396</v>
      </c>
      <c r="Q167">
        <v>-3.8367070000000001</v>
      </c>
      <c r="R167">
        <v>96.75</v>
      </c>
      <c r="S167">
        <v>97.5</v>
      </c>
      <c r="T167">
        <v>96.75</v>
      </c>
      <c r="U167">
        <v>97.5</v>
      </c>
      <c r="V167" t="s">
        <v>11987</v>
      </c>
      <c r="W167" t="s">
        <v>21779</v>
      </c>
      <c r="X167" t="s">
        <v>924</v>
      </c>
      <c r="Y167" t="s">
        <v>12104</v>
      </c>
      <c r="Z167" t="s">
        <v>11829</v>
      </c>
      <c r="AA167" t="s">
        <v>350</v>
      </c>
      <c r="AB167" t="s">
        <v>11990</v>
      </c>
      <c r="AC167">
        <v>97.244277999999994</v>
      </c>
      <c r="AD167">
        <v>0.494278</v>
      </c>
      <c r="AE167" s="6">
        <v>44627</v>
      </c>
      <c r="AF167" s="6">
        <v>15407</v>
      </c>
      <c r="AG167" t="s">
        <v>924</v>
      </c>
      <c r="AH167">
        <v>19.886111</v>
      </c>
      <c r="AI167">
        <v>13.2074404966383</v>
      </c>
      <c r="AJ167">
        <v>228.099323</v>
      </c>
      <c r="AK167">
        <v>4.5317579788215898</v>
      </c>
      <c r="AL167">
        <v>159</v>
      </c>
      <c r="AM167">
        <v>198</v>
      </c>
      <c r="AN167">
        <v>4.34</v>
      </c>
      <c r="AO167" t="s">
        <v>11991</v>
      </c>
      <c r="AP167">
        <v>1</v>
      </c>
      <c r="AQ167">
        <v>2</v>
      </c>
      <c r="AR167">
        <v>73.811840274503894</v>
      </c>
      <c r="AS167">
        <v>8.8137756436878992E-3</v>
      </c>
      <c r="AT167">
        <v>0.29786377093662902</v>
      </c>
      <c r="AU167">
        <v>0.115102156105976</v>
      </c>
      <c r="AV167">
        <v>0.36047557773443301</v>
      </c>
    </row>
    <row r="168" spans="1:48" x14ac:dyDescent="0.25">
      <c r="A168" t="s">
        <v>12264</v>
      </c>
      <c r="B168" s="6">
        <v>44664</v>
      </c>
      <c r="C168" t="s">
        <v>12265</v>
      </c>
      <c r="D168" t="s">
        <v>12016</v>
      </c>
      <c r="E168">
        <v>63260125.600000001</v>
      </c>
      <c r="F168">
        <v>64054110.399999999</v>
      </c>
      <c r="G168">
        <v>1.8868913307411899E-2</v>
      </c>
      <c r="H168">
        <v>0.57777800000000001</v>
      </c>
      <c r="I168">
        <v>0.57373499999999999</v>
      </c>
      <c r="J168">
        <v>2.4114719999999998</v>
      </c>
      <c r="K168">
        <v>2.4114719999999998</v>
      </c>
      <c r="L168">
        <v>117.68279999999901</v>
      </c>
      <c r="M168">
        <v>109</v>
      </c>
      <c r="N168">
        <v>0.56420099999999995</v>
      </c>
      <c r="O168">
        <v>0.104400000000004</v>
      </c>
      <c r="P168">
        <v>4.5394672498910701E-2</v>
      </c>
      <c r="Q168">
        <v>-0.60912764241092199</v>
      </c>
      <c r="R168">
        <v>100.09399999999999</v>
      </c>
      <c r="S168">
        <v>100.19199999999999</v>
      </c>
      <c r="T168">
        <v>100.09399999999999</v>
      </c>
      <c r="U168">
        <v>100.19199999999999</v>
      </c>
      <c r="V168" t="s">
        <v>11987</v>
      </c>
      <c r="W168" t="s">
        <v>11488</v>
      </c>
      <c r="X168" t="s">
        <v>931</v>
      </c>
      <c r="Y168" t="s">
        <v>625</v>
      </c>
      <c r="Z168" t="s">
        <v>11839</v>
      </c>
      <c r="AA168" t="s">
        <v>350</v>
      </c>
      <c r="AB168" t="s">
        <v>11990</v>
      </c>
      <c r="AC168">
        <v>101.255111</v>
      </c>
      <c r="AD168">
        <v>1.161111</v>
      </c>
      <c r="AE168" s="6">
        <v>43055</v>
      </c>
      <c r="AF168" s="6">
        <v>44881</v>
      </c>
      <c r="AG168" t="s">
        <v>1542</v>
      </c>
      <c r="AH168">
        <v>0.57777800000000001</v>
      </c>
      <c r="AI168">
        <v>0.57373506554995701</v>
      </c>
      <c r="AJ168">
        <v>0.69733500000000004</v>
      </c>
      <c r="AK168">
        <v>2.4114722796283599</v>
      </c>
      <c r="AL168">
        <v>109</v>
      </c>
      <c r="AM168">
        <v>80</v>
      </c>
      <c r="AN168">
        <v>2.75</v>
      </c>
      <c r="AO168" t="s">
        <v>11991</v>
      </c>
      <c r="AP168">
        <v>1</v>
      </c>
      <c r="AQ168">
        <v>4</v>
      </c>
      <c r="AR168">
        <v>9.3012620906770707</v>
      </c>
      <c r="AS168">
        <v>-1.0137677965982301E-2</v>
      </c>
      <c r="AT168">
        <v>-0.17465314185602299</v>
      </c>
      <c r="AU168">
        <v>-6.0133876603249002E-2</v>
      </c>
      <c r="AV168">
        <v>-0.16976234583646699</v>
      </c>
    </row>
    <row r="169" spans="1:48" x14ac:dyDescent="0.25">
      <c r="A169" t="s">
        <v>21708</v>
      </c>
      <c r="B169" s="6">
        <v>44664</v>
      </c>
      <c r="C169" t="s">
        <v>21709</v>
      </c>
      <c r="D169" t="s">
        <v>12016</v>
      </c>
      <c r="E169">
        <v>63260125.600000001</v>
      </c>
      <c r="F169">
        <v>60269634.700000003</v>
      </c>
      <c r="G169">
        <v>1.7754091127452899E-2</v>
      </c>
      <c r="H169">
        <v>2.391667</v>
      </c>
      <c r="I169">
        <v>2.3578809999999999</v>
      </c>
      <c r="J169">
        <v>2.6561119999999998</v>
      </c>
      <c r="K169">
        <v>2.6561119999999998</v>
      </c>
      <c r="L169">
        <v>22.616199999999999</v>
      </c>
      <c r="M169">
        <v>18</v>
      </c>
      <c r="N169">
        <v>2.344433</v>
      </c>
      <c r="O169">
        <v>5.9800000000009797E-2</v>
      </c>
      <c r="P169">
        <v>-6.8908533091704902E-2</v>
      </c>
      <c r="Q169">
        <v>-3.4350105458374598</v>
      </c>
      <c r="R169">
        <v>95.204999999999998</v>
      </c>
      <c r="S169">
        <v>95.322999999999993</v>
      </c>
      <c r="T169">
        <v>95.204999999999998</v>
      </c>
      <c r="U169">
        <v>95.322999999999993</v>
      </c>
      <c r="V169" t="s">
        <v>11987</v>
      </c>
      <c r="W169" t="s">
        <v>18446</v>
      </c>
      <c r="X169" t="s">
        <v>931</v>
      </c>
      <c r="Y169" t="s">
        <v>625</v>
      </c>
      <c r="Z169" t="s">
        <v>11839</v>
      </c>
      <c r="AA169" t="s">
        <v>350</v>
      </c>
      <c r="AB169" t="s">
        <v>11990</v>
      </c>
      <c r="AC169">
        <v>95.272707999999994</v>
      </c>
      <c r="AD169">
        <v>6.7708000000000004E-2</v>
      </c>
      <c r="AE169" s="6">
        <v>44448</v>
      </c>
      <c r="AF169" s="6">
        <v>45544</v>
      </c>
      <c r="AG169" t="s">
        <v>1542</v>
      </c>
      <c r="AH169">
        <v>2.391667</v>
      </c>
      <c r="AI169">
        <v>2.3578806898348201</v>
      </c>
      <c r="AJ169">
        <v>6.6552899999999999</v>
      </c>
      <c r="AK169">
        <v>2.6561115082503299</v>
      </c>
      <c r="AL169">
        <v>18</v>
      </c>
      <c r="AM169">
        <v>-2</v>
      </c>
      <c r="AN169">
        <v>0.625</v>
      </c>
      <c r="AO169" t="s">
        <v>11991</v>
      </c>
      <c r="AP169">
        <v>1</v>
      </c>
      <c r="AQ169">
        <v>4</v>
      </c>
      <c r="AR169">
        <v>9.3012620906770707</v>
      </c>
      <c r="AS169">
        <v>-1.0137677965982301E-2</v>
      </c>
      <c r="AT169">
        <v>-0.17465314185602299</v>
      </c>
      <c r="AU169">
        <v>-6.0133876603249002E-2</v>
      </c>
      <c r="AV169">
        <v>-0.16976234583646699</v>
      </c>
    </row>
    <row r="170" spans="1:48" x14ac:dyDescent="0.25">
      <c r="A170" t="s">
        <v>12268</v>
      </c>
      <c r="B170" s="6">
        <v>44664</v>
      </c>
      <c r="C170" t="s">
        <v>12269</v>
      </c>
      <c r="D170" t="s">
        <v>12016</v>
      </c>
      <c r="E170">
        <v>63260125.600000001</v>
      </c>
      <c r="F170">
        <v>55080617.899999999</v>
      </c>
      <c r="G170">
        <v>1.62255224249441E-2</v>
      </c>
      <c r="H170">
        <v>8.358333</v>
      </c>
      <c r="I170">
        <v>7.501004</v>
      </c>
      <c r="J170">
        <v>3.900846</v>
      </c>
      <c r="K170">
        <v>3.900846</v>
      </c>
      <c r="L170">
        <v>120.3374</v>
      </c>
      <c r="M170">
        <v>120</v>
      </c>
      <c r="N170">
        <v>7.469481</v>
      </c>
      <c r="O170">
        <v>0.109899999999996</v>
      </c>
      <c r="P170">
        <v>-2.6632721413299598</v>
      </c>
      <c r="Q170">
        <v>-9.0790531835104495</v>
      </c>
      <c r="R170">
        <v>86.769000000000005</v>
      </c>
      <c r="S170">
        <v>87.435000000000002</v>
      </c>
      <c r="T170">
        <v>86.769000000000005</v>
      </c>
      <c r="U170">
        <v>87.435000000000002</v>
      </c>
      <c r="V170" t="s">
        <v>11987</v>
      </c>
      <c r="W170" t="s">
        <v>11130</v>
      </c>
      <c r="X170" t="s">
        <v>931</v>
      </c>
      <c r="Y170" t="s">
        <v>625</v>
      </c>
      <c r="Z170" t="s">
        <v>11839</v>
      </c>
      <c r="AA170" t="s">
        <v>358</v>
      </c>
      <c r="AB170" t="s">
        <v>11990</v>
      </c>
      <c r="AC170">
        <v>87.070042000000001</v>
      </c>
      <c r="AD170">
        <v>0.30104199999999998</v>
      </c>
      <c r="AE170" s="6">
        <v>44070</v>
      </c>
      <c r="AF170" s="6">
        <v>11197</v>
      </c>
      <c r="AG170" t="s">
        <v>2232</v>
      </c>
      <c r="AH170">
        <v>8.358333</v>
      </c>
      <c r="AI170">
        <v>7.5010042817362601</v>
      </c>
      <c r="AJ170">
        <v>63.476680000000002</v>
      </c>
      <c r="AK170">
        <v>3.9008460066275501</v>
      </c>
      <c r="AL170">
        <v>120</v>
      </c>
      <c r="AM170">
        <v>117</v>
      </c>
      <c r="AN170">
        <v>2.125</v>
      </c>
      <c r="AO170" t="s">
        <v>11991</v>
      </c>
      <c r="AP170">
        <v>1</v>
      </c>
      <c r="AQ170">
        <v>4</v>
      </c>
      <c r="AR170">
        <v>33.446146040482901</v>
      </c>
      <c r="AS170">
        <v>2.5600065041210401E-2</v>
      </c>
      <c r="AT170">
        <v>3.4319068052127401E-2</v>
      </c>
      <c r="AU170">
        <v>6.99291573851894E-2</v>
      </c>
      <c r="AV170">
        <v>-0.20106923904535201</v>
      </c>
    </row>
    <row r="171" spans="1:48" x14ac:dyDescent="0.25">
      <c r="A171" t="s">
        <v>12270</v>
      </c>
      <c r="B171" s="6">
        <v>44664</v>
      </c>
      <c r="C171" t="s">
        <v>12271</v>
      </c>
      <c r="D171" t="s">
        <v>12016</v>
      </c>
      <c r="E171">
        <v>63260125.600000001</v>
      </c>
      <c r="F171">
        <v>64080609.399999999</v>
      </c>
      <c r="G171">
        <v>1.8876719332231E-2</v>
      </c>
      <c r="H171">
        <v>0.6</v>
      </c>
      <c r="I171">
        <v>0.59399199999999996</v>
      </c>
      <c r="J171">
        <v>2.659106</v>
      </c>
      <c r="K171">
        <v>2.659106</v>
      </c>
      <c r="L171">
        <v>140.17059999999901</v>
      </c>
      <c r="M171">
        <v>131</v>
      </c>
      <c r="N171">
        <v>0.584843</v>
      </c>
      <c r="O171">
        <v>6.9499999999989001E-2</v>
      </c>
      <c r="P171">
        <v>9.1564852390590895E-2</v>
      </c>
      <c r="Q171">
        <v>-0.44847145709419001</v>
      </c>
      <c r="R171">
        <v>100.09699999999999</v>
      </c>
      <c r="S171">
        <v>100.2</v>
      </c>
      <c r="T171">
        <v>100.09699999999999</v>
      </c>
      <c r="U171">
        <v>100.2</v>
      </c>
      <c r="V171" t="s">
        <v>11987</v>
      </c>
      <c r="W171" t="s">
        <v>11126</v>
      </c>
      <c r="X171" t="s">
        <v>931</v>
      </c>
      <c r="Y171" t="s">
        <v>625</v>
      </c>
      <c r="Z171" t="s">
        <v>11829</v>
      </c>
      <c r="AA171" t="s">
        <v>358</v>
      </c>
      <c r="AB171" t="s">
        <v>11990</v>
      </c>
      <c r="AC171">
        <v>101.297</v>
      </c>
      <c r="AD171">
        <v>1.2</v>
      </c>
      <c r="AE171" s="6">
        <v>43063</v>
      </c>
      <c r="AF171" s="6">
        <v>44889</v>
      </c>
      <c r="AG171" t="s">
        <v>2232</v>
      </c>
      <c r="AH171">
        <v>0.6</v>
      </c>
      <c r="AI171">
        <v>0.59399150307820803</v>
      </c>
      <c r="AJ171">
        <v>0.75195800000000002</v>
      </c>
      <c r="AK171">
        <v>2.659105725296</v>
      </c>
      <c r="AL171">
        <v>131</v>
      </c>
      <c r="AM171">
        <v>101</v>
      </c>
      <c r="AN171">
        <v>3</v>
      </c>
      <c r="AO171" t="s">
        <v>11991</v>
      </c>
      <c r="AP171">
        <v>1</v>
      </c>
      <c r="AQ171">
        <v>4</v>
      </c>
      <c r="AR171">
        <v>33.446146040482901</v>
      </c>
      <c r="AS171">
        <v>2.5600065041210401E-2</v>
      </c>
      <c r="AT171">
        <v>3.4319068052127401E-2</v>
      </c>
      <c r="AU171">
        <v>6.99291573851894E-2</v>
      </c>
      <c r="AV171">
        <v>-0.20106923904535201</v>
      </c>
    </row>
    <row r="172" spans="1:48" x14ac:dyDescent="0.25">
      <c r="A172" t="s">
        <v>12272</v>
      </c>
      <c r="B172" s="6">
        <v>44664</v>
      </c>
      <c r="C172" t="s">
        <v>12273</v>
      </c>
      <c r="D172" t="s">
        <v>11929</v>
      </c>
      <c r="E172">
        <v>158150314.40000001</v>
      </c>
      <c r="F172">
        <v>153808561.59999999</v>
      </c>
      <c r="G172">
        <v>4.5308574226085099E-2</v>
      </c>
      <c r="H172">
        <v>1.5083329999999999</v>
      </c>
      <c r="I172">
        <v>1.490159</v>
      </c>
      <c r="J172">
        <v>2.278632</v>
      </c>
      <c r="K172">
        <v>2.278632</v>
      </c>
      <c r="L172">
        <v>26.799900000000001</v>
      </c>
      <c r="M172">
        <v>20</v>
      </c>
      <c r="N172">
        <v>1.485287</v>
      </c>
      <c r="O172">
        <v>3.9499999999992298E-2</v>
      </c>
      <c r="P172">
        <v>2.2169094865986901E-2</v>
      </c>
      <c r="Q172">
        <v>-1.9720042828403599</v>
      </c>
      <c r="R172">
        <v>97.058000000000007</v>
      </c>
      <c r="S172">
        <v>97.23</v>
      </c>
      <c r="T172">
        <v>97.058000000000007</v>
      </c>
      <c r="U172">
        <v>97.23</v>
      </c>
      <c r="V172" t="s">
        <v>11987</v>
      </c>
      <c r="W172" t="s">
        <v>5385</v>
      </c>
      <c r="X172" t="s">
        <v>931</v>
      </c>
      <c r="Y172" t="s">
        <v>625</v>
      </c>
      <c r="Z172" t="s">
        <v>12266</v>
      </c>
      <c r="AA172" t="s">
        <v>350</v>
      </c>
      <c r="AB172" t="s">
        <v>11990</v>
      </c>
      <c r="AC172">
        <v>97.254666999999998</v>
      </c>
      <c r="AD172">
        <v>0.19666700000000001</v>
      </c>
      <c r="AE172" s="6">
        <v>44125</v>
      </c>
      <c r="AF172" s="6">
        <v>45220</v>
      </c>
      <c r="AG172" t="s">
        <v>931</v>
      </c>
      <c r="AH172">
        <v>1.5083329999999999</v>
      </c>
      <c r="AI172">
        <v>1.4901589302242</v>
      </c>
      <c r="AJ172">
        <v>3.3618139999999999</v>
      </c>
      <c r="AK172">
        <v>2.2786320920701999</v>
      </c>
      <c r="AL172">
        <v>20</v>
      </c>
      <c r="AM172">
        <v>-15</v>
      </c>
      <c r="AN172">
        <v>0.4</v>
      </c>
      <c r="AO172" t="s">
        <v>11991</v>
      </c>
      <c r="AP172">
        <v>1</v>
      </c>
      <c r="AQ172">
        <v>4</v>
      </c>
      <c r="AR172">
        <v>36.529830838269497</v>
      </c>
      <c r="AS172">
        <v>4.9325759240112101E-2</v>
      </c>
      <c r="AT172">
        <v>0.97741371915154895</v>
      </c>
      <c r="AU172">
        <v>0.38132002636301299</v>
      </c>
      <c r="AV172">
        <v>2.05811556722022</v>
      </c>
    </row>
    <row r="173" spans="1:48" x14ac:dyDescent="0.25">
      <c r="A173" t="s">
        <v>12274</v>
      </c>
      <c r="B173" s="6">
        <v>44664</v>
      </c>
      <c r="C173" t="s">
        <v>12275</v>
      </c>
      <c r="D173" t="s">
        <v>11929</v>
      </c>
      <c r="E173">
        <v>284670566</v>
      </c>
      <c r="F173">
        <v>265906269.40000001</v>
      </c>
      <c r="G173">
        <v>7.8330060531850307E-2</v>
      </c>
      <c r="H173">
        <v>3.5083329999999999</v>
      </c>
      <c r="I173">
        <v>3.4431409999999998</v>
      </c>
      <c r="J173">
        <v>2.5470630000000001</v>
      </c>
      <c r="K173">
        <v>2.5470630000000001</v>
      </c>
      <c r="L173">
        <v>-3.9286999999999801</v>
      </c>
      <c r="M173">
        <v>-7</v>
      </c>
      <c r="N173">
        <v>3.4244150000000002</v>
      </c>
      <c r="O173">
        <v>6.6499999999991496E-2</v>
      </c>
      <c r="P173">
        <v>0.73809179343120501</v>
      </c>
      <c r="Q173">
        <v>-4.0622084852007401</v>
      </c>
      <c r="R173">
        <v>93.138000000000005</v>
      </c>
      <c r="S173">
        <v>93.337999999999994</v>
      </c>
      <c r="T173">
        <v>93.138000000000005</v>
      </c>
      <c r="U173">
        <v>93.337999999999994</v>
      </c>
      <c r="V173" t="s">
        <v>11987</v>
      </c>
      <c r="W173" t="s">
        <v>5388</v>
      </c>
      <c r="X173" t="s">
        <v>931</v>
      </c>
      <c r="Y173" t="s">
        <v>625</v>
      </c>
      <c r="Z173" t="s">
        <v>12266</v>
      </c>
      <c r="AA173" t="s">
        <v>350</v>
      </c>
      <c r="AB173" t="s">
        <v>11990</v>
      </c>
      <c r="AC173">
        <v>93.408417</v>
      </c>
      <c r="AD173">
        <v>0.27041700000000002</v>
      </c>
      <c r="AE173" s="6">
        <v>44125</v>
      </c>
      <c r="AF173" s="6">
        <v>45951</v>
      </c>
      <c r="AG173" t="s">
        <v>931</v>
      </c>
      <c r="AH173">
        <v>3.5083329999999999</v>
      </c>
      <c r="AI173">
        <v>3.4431414519849999</v>
      </c>
      <c r="AJ173">
        <v>13.720238</v>
      </c>
      <c r="AK173">
        <v>2.5470629926463801</v>
      </c>
      <c r="AL173">
        <v>-7</v>
      </c>
      <c r="AM173">
        <v>-17</v>
      </c>
      <c r="AN173">
        <v>0.55000000000000004</v>
      </c>
      <c r="AO173" t="s">
        <v>11991</v>
      </c>
      <c r="AP173">
        <v>1</v>
      </c>
      <c r="AQ173">
        <v>4</v>
      </c>
      <c r="AR173">
        <v>36.529830838269497</v>
      </c>
      <c r="AS173">
        <v>4.9325759240112101E-2</v>
      </c>
      <c r="AT173">
        <v>0.97741371915154895</v>
      </c>
      <c r="AU173">
        <v>0.38132002636301299</v>
      </c>
      <c r="AV173">
        <v>2.05811556722022</v>
      </c>
    </row>
    <row r="174" spans="1:48" x14ac:dyDescent="0.25">
      <c r="A174" t="s">
        <v>18748</v>
      </c>
      <c r="B174" s="6">
        <v>44664</v>
      </c>
      <c r="C174" t="s">
        <v>18749</v>
      </c>
      <c r="D174" t="s">
        <v>11929</v>
      </c>
      <c r="E174">
        <v>189780377.19999999</v>
      </c>
      <c r="F174">
        <v>179259374.40000001</v>
      </c>
      <c r="G174">
        <v>5.2805816429953099E-2</v>
      </c>
      <c r="H174">
        <v>4.5222220000000002</v>
      </c>
      <c r="I174">
        <v>4.3415540000000004</v>
      </c>
      <c r="J174">
        <v>2.6598419999999998</v>
      </c>
      <c r="K174">
        <v>2.6598419999999998</v>
      </c>
      <c r="L174">
        <v>3.09089999999998</v>
      </c>
      <c r="M174">
        <v>2</v>
      </c>
      <c r="N174">
        <v>4.3205879999999999</v>
      </c>
      <c r="O174">
        <v>1.7899999999992901E-2</v>
      </c>
      <c r="P174">
        <v>-0.77566209155334098</v>
      </c>
      <c r="Q174">
        <v>-5.7051233075512604</v>
      </c>
      <c r="R174">
        <v>93.858999999999995</v>
      </c>
      <c r="S174">
        <v>94.03</v>
      </c>
      <c r="T174">
        <v>93.858999999999995</v>
      </c>
      <c r="U174">
        <v>94.03</v>
      </c>
      <c r="V174" t="s">
        <v>11987</v>
      </c>
      <c r="W174" t="s">
        <v>18750</v>
      </c>
      <c r="X174" t="s">
        <v>931</v>
      </c>
      <c r="Y174" t="s">
        <v>625</v>
      </c>
      <c r="Z174" t="s">
        <v>12266</v>
      </c>
      <c r="AA174" t="s">
        <v>350</v>
      </c>
      <c r="AB174" t="s">
        <v>11990</v>
      </c>
      <c r="AC174">
        <v>94.456221999999997</v>
      </c>
      <c r="AD174">
        <v>0.59722200000000003</v>
      </c>
      <c r="AE174" s="6">
        <v>44495</v>
      </c>
      <c r="AF174" s="6">
        <v>46321</v>
      </c>
      <c r="AG174" t="s">
        <v>931</v>
      </c>
      <c r="AH174">
        <v>4.5222220000000002</v>
      </c>
      <c r="AI174">
        <v>4.3415536439959102</v>
      </c>
      <c r="AJ174">
        <v>21.461188</v>
      </c>
      <c r="AK174">
        <v>2.65984216367502</v>
      </c>
      <c r="AL174">
        <v>2</v>
      </c>
      <c r="AM174">
        <v>-5</v>
      </c>
      <c r="AN174">
        <v>1.25</v>
      </c>
      <c r="AO174" t="s">
        <v>11991</v>
      </c>
      <c r="AP174">
        <v>1</v>
      </c>
      <c r="AQ174">
        <v>4</v>
      </c>
      <c r="AR174">
        <v>36.529830838269497</v>
      </c>
      <c r="AS174">
        <v>4.9325759240112101E-2</v>
      </c>
      <c r="AT174">
        <v>0.97741371915154895</v>
      </c>
      <c r="AU174">
        <v>0.38132002636301299</v>
      </c>
      <c r="AV174">
        <v>2.05811556722022</v>
      </c>
    </row>
    <row r="175" spans="1:48" x14ac:dyDescent="0.25">
      <c r="A175" t="s">
        <v>18751</v>
      </c>
      <c r="B175" s="6">
        <v>44664</v>
      </c>
      <c r="C175" t="s">
        <v>18752</v>
      </c>
      <c r="D175" t="s">
        <v>11929</v>
      </c>
      <c r="E175">
        <v>126520251.59999999</v>
      </c>
      <c r="F175">
        <v>115318289</v>
      </c>
      <c r="G175">
        <v>3.3970197755332297E-2</v>
      </c>
      <c r="H175">
        <v>9.5222219999999993</v>
      </c>
      <c r="I175">
        <v>8.5899979999999996</v>
      </c>
      <c r="J175">
        <v>2.8511069999999998</v>
      </c>
      <c r="K175">
        <v>2.8511069999999998</v>
      </c>
      <c r="L175">
        <v>15.751399999999901</v>
      </c>
      <c r="M175">
        <v>16</v>
      </c>
      <c r="N175">
        <v>8.5629919999999995</v>
      </c>
      <c r="O175">
        <v>0.14659999999999601</v>
      </c>
      <c r="P175">
        <v>-2.8262570699724199</v>
      </c>
      <c r="Q175">
        <v>-9.9307154521664298</v>
      </c>
      <c r="R175">
        <v>90.31</v>
      </c>
      <c r="S175">
        <v>90.873999999999995</v>
      </c>
      <c r="T175">
        <v>90.31</v>
      </c>
      <c r="U175">
        <v>90.873999999999995</v>
      </c>
      <c r="V175" t="s">
        <v>11987</v>
      </c>
      <c r="W175" t="s">
        <v>18753</v>
      </c>
      <c r="X175" t="s">
        <v>931</v>
      </c>
      <c r="Y175" t="s">
        <v>625</v>
      </c>
      <c r="Z175" t="s">
        <v>12266</v>
      </c>
      <c r="AA175" t="s">
        <v>350</v>
      </c>
      <c r="AB175" t="s">
        <v>11990</v>
      </c>
      <c r="AC175">
        <v>91.146111000000005</v>
      </c>
      <c r="AD175">
        <v>0.83611100000000005</v>
      </c>
      <c r="AE175" s="6">
        <v>44495</v>
      </c>
      <c r="AF175" s="6">
        <v>11622</v>
      </c>
      <c r="AG175" t="s">
        <v>931</v>
      </c>
      <c r="AH175">
        <v>9.5222219999999993</v>
      </c>
      <c r="AI175">
        <v>8.5899976089734693</v>
      </c>
      <c r="AJ175">
        <v>82.790305000000004</v>
      </c>
      <c r="AK175">
        <v>2.8511069737938399</v>
      </c>
      <c r="AL175">
        <v>16</v>
      </c>
      <c r="AM175">
        <v>11</v>
      </c>
      <c r="AN175">
        <v>1.75</v>
      </c>
      <c r="AO175" t="s">
        <v>11991</v>
      </c>
      <c r="AP175">
        <v>1</v>
      </c>
      <c r="AQ175">
        <v>4</v>
      </c>
      <c r="AR175">
        <v>36.529830838269497</v>
      </c>
      <c r="AS175">
        <v>4.9325759240112101E-2</v>
      </c>
      <c r="AT175">
        <v>0.97741371915154895</v>
      </c>
      <c r="AU175">
        <v>0.38132002636301299</v>
      </c>
      <c r="AV175">
        <v>2.05811556722022</v>
      </c>
    </row>
    <row r="176" spans="1:48" x14ac:dyDescent="0.25">
      <c r="A176" t="s">
        <v>12276</v>
      </c>
      <c r="B176" s="6">
        <v>44664</v>
      </c>
      <c r="C176" t="s">
        <v>12277</v>
      </c>
      <c r="D176" t="s">
        <v>11929</v>
      </c>
      <c r="E176">
        <v>189780377.19999999</v>
      </c>
      <c r="F176">
        <v>190606159.09999999</v>
      </c>
      <c r="G176">
        <v>5.6148326299451101E-2</v>
      </c>
      <c r="H176">
        <v>0.625</v>
      </c>
      <c r="I176">
        <v>0.62238800000000005</v>
      </c>
      <c r="J176">
        <v>2.2136170000000002</v>
      </c>
      <c r="K176">
        <v>2.2136170000000002</v>
      </c>
      <c r="L176">
        <v>93.061700000000002</v>
      </c>
      <c r="M176">
        <v>83</v>
      </c>
      <c r="N176">
        <v>0.61355400000000004</v>
      </c>
      <c r="O176">
        <v>4.2699999999995499E-2</v>
      </c>
      <c r="P176">
        <v>6.4676436858213102E-2</v>
      </c>
      <c r="Q176">
        <v>-0.65219174799576696</v>
      </c>
      <c r="R176">
        <v>99.731999999999999</v>
      </c>
      <c r="S176">
        <v>99.79</v>
      </c>
      <c r="T176">
        <v>99.731999999999999</v>
      </c>
      <c r="U176">
        <v>99.79</v>
      </c>
      <c r="V176" t="s">
        <v>11987</v>
      </c>
      <c r="W176" t="s">
        <v>5383</v>
      </c>
      <c r="X176" t="s">
        <v>931</v>
      </c>
      <c r="Y176" t="s">
        <v>625</v>
      </c>
      <c r="Z176" t="s">
        <v>12266</v>
      </c>
      <c r="AA176" t="s">
        <v>350</v>
      </c>
      <c r="AB176" t="s">
        <v>11990</v>
      </c>
      <c r="AC176">
        <v>100.435125</v>
      </c>
      <c r="AD176">
        <v>0.703125</v>
      </c>
      <c r="AE176" s="6">
        <v>43802</v>
      </c>
      <c r="AF176" s="6">
        <v>44898</v>
      </c>
      <c r="AG176" t="s">
        <v>931</v>
      </c>
      <c r="AH176">
        <v>0.625</v>
      </c>
      <c r="AI176">
        <v>0.62238756347991697</v>
      </c>
      <c r="AJ176">
        <v>0.824874</v>
      </c>
      <c r="AK176">
        <v>2.2136170387365199</v>
      </c>
      <c r="AL176">
        <v>83</v>
      </c>
      <c r="AM176">
        <v>53</v>
      </c>
      <c r="AN176">
        <v>1.875</v>
      </c>
      <c r="AO176" t="s">
        <v>11991</v>
      </c>
      <c r="AP176">
        <v>1</v>
      </c>
      <c r="AQ176">
        <v>4</v>
      </c>
      <c r="AR176">
        <v>36.529830838269497</v>
      </c>
      <c r="AS176">
        <v>4.9325759240112101E-2</v>
      </c>
      <c r="AT176">
        <v>0.97741371915154895</v>
      </c>
      <c r="AU176">
        <v>0.38132002636301299</v>
      </c>
      <c r="AV176">
        <v>2.05811556722022</v>
      </c>
    </row>
    <row r="177" spans="1:48" x14ac:dyDescent="0.25">
      <c r="A177" t="s">
        <v>12278</v>
      </c>
      <c r="B177" s="6">
        <v>44664</v>
      </c>
      <c r="C177" t="s">
        <v>12279</v>
      </c>
      <c r="D177" t="s">
        <v>11929</v>
      </c>
      <c r="E177">
        <v>253040503.19999999</v>
      </c>
      <c r="F177">
        <v>222253065.19999999</v>
      </c>
      <c r="G177">
        <v>6.5470799504415603E-2</v>
      </c>
      <c r="H177">
        <v>8.5083330000000004</v>
      </c>
      <c r="I177">
        <v>7.9427469999999998</v>
      </c>
      <c r="J177">
        <v>2.8509280000000001</v>
      </c>
      <c r="K177">
        <v>2.8509280000000001</v>
      </c>
      <c r="L177">
        <v>15.3955999999999</v>
      </c>
      <c r="M177">
        <v>15</v>
      </c>
      <c r="N177">
        <v>7.9100830000000002</v>
      </c>
      <c r="O177">
        <v>0.132599999999993</v>
      </c>
      <c r="P177">
        <v>-2.4796545143317301</v>
      </c>
      <c r="Q177">
        <v>-9.4722924547563903</v>
      </c>
      <c r="R177">
        <v>87.242999999999995</v>
      </c>
      <c r="S177">
        <v>87.605000000000004</v>
      </c>
      <c r="T177">
        <v>87.242999999999995</v>
      </c>
      <c r="U177">
        <v>87.605000000000004</v>
      </c>
      <c r="V177" t="s">
        <v>11987</v>
      </c>
      <c r="W177" t="s">
        <v>5392</v>
      </c>
      <c r="X177" t="s">
        <v>931</v>
      </c>
      <c r="Y177" t="s">
        <v>625</v>
      </c>
      <c r="Z177" t="s">
        <v>12266</v>
      </c>
      <c r="AA177" t="s">
        <v>350</v>
      </c>
      <c r="AB177" t="s">
        <v>11990</v>
      </c>
      <c r="AC177">
        <v>87.832999999999998</v>
      </c>
      <c r="AD177">
        <v>0.59</v>
      </c>
      <c r="AE177" s="6">
        <v>44125</v>
      </c>
      <c r="AF177" s="6">
        <v>11252</v>
      </c>
      <c r="AG177" t="s">
        <v>931</v>
      </c>
      <c r="AH177">
        <v>8.5083330000000004</v>
      </c>
      <c r="AI177">
        <v>7.9427470625557</v>
      </c>
      <c r="AJ177">
        <v>69.605857999999998</v>
      </c>
      <c r="AK177">
        <v>2.8509284385770099</v>
      </c>
      <c r="AL177">
        <v>15</v>
      </c>
      <c r="AM177">
        <v>12</v>
      </c>
      <c r="AN177">
        <v>1.2</v>
      </c>
      <c r="AO177" t="s">
        <v>11991</v>
      </c>
      <c r="AP177">
        <v>1</v>
      </c>
      <c r="AQ177">
        <v>4</v>
      </c>
      <c r="AR177">
        <v>36.529830838269497</v>
      </c>
      <c r="AS177">
        <v>4.9325759240112101E-2</v>
      </c>
      <c r="AT177">
        <v>0.97741371915154895</v>
      </c>
      <c r="AU177">
        <v>0.38132002636301299</v>
      </c>
      <c r="AV177">
        <v>2.05811556722022</v>
      </c>
    </row>
    <row r="178" spans="1:48" x14ac:dyDescent="0.25">
      <c r="A178" t="s">
        <v>12280</v>
      </c>
      <c r="B178" s="6">
        <v>44664</v>
      </c>
      <c r="C178" t="s">
        <v>12281</v>
      </c>
      <c r="D178" t="s">
        <v>11929</v>
      </c>
      <c r="E178">
        <v>253040503.19999999</v>
      </c>
      <c r="F178">
        <v>250740997.59999999</v>
      </c>
      <c r="G178">
        <v>7.3862709475845306E-2</v>
      </c>
      <c r="H178">
        <v>2.625</v>
      </c>
      <c r="I178">
        <v>2.5352619999999999</v>
      </c>
      <c r="J178">
        <v>2.497544</v>
      </c>
      <c r="K178">
        <v>2.497544</v>
      </c>
      <c r="L178">
        <v>1.5793999999999999</v>
      </c>
      <c r="M178">
        <v>-2</v>
      </c>
      <c r="N178">
        <v>2.5209679999999999</v>
      </c>
      <c r="O178">
        <v>7.34000000000012E-2</v>
      </c>
      <c r="P178">
        <v>1.4971882841030499E-2</v>
      </c>
      <c r="Q178">
        <v>-3.4536330730377802</v>
      </c>
      <c r="R178">
        <v>98.36</v>
      </c>
      <c r="S178">
        <v>98.616</v>
      </c>
      <c r="T178">
        <v>98.36</v>
      </c>
      <c r="U178">
        <v>98.616</v>
      </c>
      <c r="V178" t="s">
        <v>11987</v>
      </c>
      <c r="W178" t="s">
        <v>5387</v>
      </c>
      <c r="X178" t="s">
        <v>931</v>
      </c>
      <c r="Y178" t="s">
        <v>625</v>
      </c>
      <c r="Z178" t="s">
        <v>12266</v>
      </c>
      <c r="AA178" t="s">
        <v>350</v>
      </c>
      <c r="AB178" t="s">
        <v>11990</v>
      </c>
      <c r="AC178">
        <v>99.091250000000002</v>
      </c>
      <c r="AD178">
        <v>0.73124999999999996</v>
      </c>
      <c r="AE178" s="6">
        <v>43802</v>
      </c>
      <c r="AF178" s="6">
        <v>45629</v>
      </c>
      <c r="AG178" t="s">
        <v>931</v>
      </c>
      <c r="AH178">
        <v>2.625</v>
      </c>
      <c r="AI178">
        <v>2.53526173173127</v>
      </c>
      <c r="AJ178">
        <v>7.7402160000000002</v>
      </c>
      <c r="AK178">
        <v>2.4975443351459901</v>
      </c>
      <c r="AL178">
        <v>-2</v>
      </c>
      <c r="AM178">
        <v>-19</v>
      </c>
      <c r="AN178">
        <v>1.95</v>
      </c>
      <c r="AO178" t="s">
        <v>11991</v>
      </c>
      <c r="AP178">
        <v>1</v>
      </c>
      <c r="AQ178">
        <v>4</v>
      </c>
      <c r="AR178">
        <v>36.529830838269497</v>
      </c>
      <c r="AS178">
        <v>4.9325759240112101E-2</v>
      </c>
      <c r="AT178">
        <v>0.97741371915154895</v>
      </c>
      <c r="AU178">
        <v>0.38132002636301299</v>
      </c>
      <c r="AV178">
        <v>2.05811556722022</v>
      </c>
    </row>
    <row r="179" spans="1:48" x14ac:dyDescent="0.25">
      <c r="A179" t="s">
        <v>18754</v>
      </c>
      <c r="B179" s="6">
        <v>44664</v>
      </c>
      <c r="C179" t="s">
        <v>18755</v>
      </c>
      <c r="D179" t="s">
        <v>11929</v>
      </c>
      <c r="E179">
        <v>63260125.600000001</v>
      </c>
      <c r="F179">
        <v>50657724.299999997</v>
      </c>
      <c r="G179">
        <v>1.49226365237843E-2</v>
      </c>
      <c r="H179">
        <v>29.522221999999999</v>
      </c>
      <c r="I179">
        <v>19.132359000000001</v>
      </c>
      <c r="J179">
        <v>3.5749580000000001</v>
      </c>
      <c r="K179">
        <v>3.5749580000000001</v>
      </c>
      <c r="L179">
        <v>76.850099999999998</v>
      </c>
      <c r="M179">
        <v>77</v>
      </c>
      <c r="N179">
        <v>19.279319000000001</v>
      </c>
      <c r="O179">
        <v>0.407200000000007</v>
      </c>
      <c r="P179">
        <v>-6.6534878533778299</v>
      </c>
      <c r="Q179">
        <v>-20.0600277759563</v>
      </c>
      <c r="R179">
        <v>78.884</v>
      </c>
      <c r="S179">
        <v>80.494</v>
      </c>
      <c r="T179">
        <v>78.884</v>
      </c>
      <c r="U179">
        <v>80.494</v>
      </c>
      <c r="V179" t="s">
        <v>11987</v>
      </c>
      <c r="W179" t="s">
        <v>18756</v>
      </c>
      <c r="X179" t="s">
        <v>931</v>
      </c>
      <c r="Y179" t="s">
        <v>625</v>
      </c>
      <c r="Z179" t="s">
        <v>12266</v>
      </c>
      <c r="AA179" t="s">
        <v>350</v>
      </c>
      <c r="AB179" t="s">
        <v>11990</v>
      </c>
      <c r="AC179">
        <v>80.078444000000005</v>
      </c>
      <c r="AD179">
        <v>1.1944440000000001</v>
      </c>
      <c r="AE179" s="6">
        <v>44495</v>
      </c>
      <c r="AF179" s="6">
        <v>18927</v>
      </c>
      <c r="AG179" t="s">
        <v>931</v>
      </c>
      <c r="AH179">
        <v>29.522221999999999</v>
      </c>
      <c r="AI179">
        <v>19.132358753386502</v>
      </c>
      <c r="AJ179">
        <v>487.14072199999998</v>
      </c>
      <c r="AK179">
        <v>3.57495849396564</v>
      </c>
      <c r="AL179">
        <v>77</v>
      </c>
      <c r="AM179">
        <v>96</v>
      </c>
      <c r="AN179">
        <v>2.5</v>
      </c>
      <c r="AO179" t="s">
        <v>11991</v>
      </c>
      <c r="AP179">
        <v>1</v>
      </c>
      <c r="AQ179">
        <v>4</v>
      </c>
      <c r="AR179">
        <v>36.529830838269497</v>
      </c>
      <c r="AS179">
        <v>4.9325759240112101E-2</v>
      </c>
      <c r="AT179">
        <v>0.97741371915154895</v>
      </c>
      <c r="AU179">
        <v>0.38132002636301299</v>
      </c>
      <c r="AV179">
        <v>2.05811556722022</v>
      </c>
    </row>
    <row r="180" spans="1:48" x14ac:dyDescent="0.25">
      <c r="A180" t="s">
        <v>12282</v>
      </c>
      <c r="B180" s="6">
        <v>44664</v>
      </c>
      <c r="C180" t="s">
        <v>12283</v>
      </c>
      <c r="D180" t="s">
        <v>11929</v>
      </c>
      <c r="E180">
        <v>63260125.600000001</v>
      </c>
      <c r="F180">
        <v>48393996.100000001</v>
      </c>
      <c r="G180">
        <v>1.42557926583776E-2</v>
      </c>
      <c r="H180">
        <v>28.508333</v>
      </c>
      <c r="I180">
        <v>19.228829000000001</v>
      </c>
      <c r="J180">
        <v>3.5539429999999999</v>
      </c>
      <c r="K180">
        <v>3.5539429999999999</v>
      </c>
      <c r="L180">
        <v>72.953999999999894</v>
      </c>
      <c r="M180">
        <v>72</v>
      </c>
      <c r="N180">
        <v>19.310511000000002</v>
      </c>
      <c r="O180">
        <v>0.40189999999999898</v>
      </c>
      <c r="P180">
        <v>-6.6076623232109499</v>
      </c>
      <c r="Q180">
        <v>-20.193000766520601</v>
      </c>
      <c r="R180">
        <v>75.393749999999997</v>
      </c>
      <c r="S180">
        <v>76.749750000000006</v>
      </c>
      <c r="T180">
        <v>75.393749999999997</v>
      </c>
      <c r="U180">
        <v>76.749750000000006</v>
      </c>
      <c r="V180" t="s">
        <v>11987</v>
      </c>
      <c r="W180" t="s">
        <v>5395</v>
      </c>
      <c r="X180" t="s">
        <v>931</v>
      </c>
      <c r="Y180" t="s">
        <v>625</v>
      </c>
      <c r="Z180" t="s">
        <v>12266</v>
      </c>
      <c r="AA180" t="s">
        <v>350</v>
      </c>
      <c r="AB180" t="s">
        <v>11990</v>
      </c>
      <c r="AC180">
        <v>76.5</v>
      </c>
      <c r="AD180">
        <v>1.10625</v>
      </c>
      <c r="AE180" s="6">
        <v>44125</v>
      </c>
      <c r="AF180" s="6">
        <v>18557</v>
      </c>
      <c r="AG180" t="s">
        <v>931</v>
      </c>
      <c r="AH180">
        <v>28.508333</v>
      </c>
      <c r="AI180">
        <v>19.228829393895701</v>
      </c>
      <c r="AJ180">
        <v>481.98400600000002</v>
      </c>
      <c r="AK180">
        <v>3.5539433219527399</v>
      </c>
      <c r="AL180">
        <v>72</v>
      </c>
      <c r="AM180">
        <v>96</v>
      </c>
      <c r="AN180">
        <v>2.25</v>
      </c>
      <c r="AO180" t="s">
        <v>11991</v>
      </c>
      <c r="AP180">
        <v>1</v>
      </c>
      <c r="AQ180">
        <v>4</v>
      </c>
      <c r="AR180">
        <v>36.529830838269497</v>
      </c>
      <c r="AS180">
        <v>4.9325759240112101E-2</v>
      </c>
      <c r="AT180">
        <v>0.97741371915154895</v>
      </c>
      <c r="AU180">
        <v>0.38132002636301299</v>
      </c>
      <c r="AV180">
        <v>2.05811556722022</v>
      </c>
    </row>
    <row r="181" spans="1:48" x14ac:dyDescent="0.25">
      <c r="A181" t="s">
        <v>12284</v>
      </c>
      <c r="B181" s="6">
        <v>44664</v>
      </c>
      <c r="C181" t="s">
        <v>12285</v>
      </c>
      <c r="D181" t="s">
        <v>11929</v>
      </c>
      <c r="E181">
        <v>126520251.59999999</v>
      </c>
      <c r="F181">
        <v>127654962.40000001</v>
      </c>
      <c r="G181">
        <v>3.7604306793323002E-2</v>
      </c>
      <c r="H181">
        <v>0.53888899999999995</v>
      </c>
      <c r="I181">
        <v>0.53810000000000002</v>
      </c>
      <c r="J181">
        <v>2.1748949999999998</v>
      </c>
      <c r="K181">
        <v>2.1748949999999998</v>
      </c>
      <c r="L181">
        <v>98.007299999999901</v>
      </c>
      <c r="M181">
        <v>92</v>
      </c>
      <c r="N181">
        <v>0.52788900000000005</v>
      </c>
      <c r="O181">
        <v>4.8200000000009298E-2</v>
      </c>
      <c r="P181">
        <v>7.8994106120156005E-2</v>
      </c>
      <c r="Q181">
        <v>-0.49518054401182998</v>
      </c>
      <c r="R181">
        <v>99.917000000000002</v>
      </c>
      <c r="S181">
        <v>99.972999999999999</v>
      </c>
      <c r="T181">
        <v>99.917000000000002</v>
      </c>
      <c r="U181">
        <v>99.972999999999999</v>
      </c>
      <c r="V181" t="s">
        <v>11987</v>
      </c>
      <c r="W181" t="s">
        <v>5382</v>
      </c>
      <c r="X181" t="s">
        <v>931</v>
      </c>
      <c r="Y181" t="s">
        <v>625</v>
      </c>
      <c r="Z181" t="s">
        <v>12266</v>
      </c>
      <c r="AA181" t="s">
        <v>350</v>
      </c>
      <c r="AB181" t="s">
        <v>11990</v>
      </c>
      <c r="AC181">
        <v>100.896861</v>
      </c>
      <c r="AD181">
        <v>0.97986099999999998</v>
      </c>
      <c r="AE181" s="6">
        <v>43041</v>
      </c>
      <c r="AF181" s="6">
        <v>44867</v>
      </c>
      <c r="AG181" t="s">
        <v>931</v>
      </c>
      <c r="AH181">
        <v>0.53888899999999995</v>
      </c>
      <c r="AI181">
        <v>0.53810012034930399</v>
      </c>
      <c r="AJ181">
        <v>0.60261500000000001</v>
      </c>
      <c r="AK181">
        <v>2.1748945838705098</v>
      </c>
      <c r="AL181">
        <v>92</v>
      </c>
      <c r="AM181">
        <v>61</v>
      </c>
      <c r="AN181">
        <v>2.125</v>
      </c>
      <c r="AO181" t="s">
        <v>11991</v>
      </c>
      <c r="AP181">
        <v>1</v>
      </c>
      <c r="AQ181">
        <v>4</v>
      </c>
      <c r="AR181">
        <v>36.529830838269497</v>
      </c>
      <c r="AS181">
        <v>4.9325759240112101E-2</v>
      </c>
      <c r="AT181">
        <v>0.97741371915154895</v>
      </c>
      <c r="AU181">
        <v>0.38132002636301299</v>
      </c>
      <c r="AV181">
        <v>2.05811556722022</v>
      </c>
    </row>
    <row r="182" spans="1:48" x14ac:dyDescent="0.25">
      <c r="A182" t="s">
        <v>12286</v>
      </c>
      <c r="B182" s="6">
        <v>44664</v>
      </c>
      <c r="C182" t="s">
        <v>12287</v>
      </c>
      <c r="D182" t="s">
        <v>11929</v>
      </c>
      <c r="E182">
        <v>253040503.19999999</v>
      </c>
      <c r="F182">
        <v>242344164.80000001</v>
      </c>
      <c r="G182">
        <v>7.1389189679123499E-2</v>
      </c>
      <c r="H182">
        <v>7.625</v>
      </c>
      <c r="I182">
        <v>6.9382720000000004</v>
      </c>
      <c r="J182">
        <v>2.800891</v>
      </c>
      <c r="K182">
        <v>2.800891</v>
      </c>
      <c r="L182">
        <v>10.097399999999899</v>
      </c>
      <c r="M182">
        <v>10</v>
      </c>
      <c r="N182">
        <v>6.9053180000000003</v>
      </c>
      <c r="O182">
        <v>0.12609999999999499</v>
      </c>
      <c r="P182">
        <v>-2.4162006537470999</v>
      </c>
      <c r="Q182">
        <v>-7.9487464541250601</v>
      </c>
      <c r="R182">
        <v>94.975999999999999</v>
      </c>
      <c r="S182">
        <v>95.387</v>
      </c>
      <c r="T182">
        <v>94.975999999999999</v>
      </c>
      <c r="U182">
        <v>95.387</v>
      </c>
      <c r="V182" t="s">
        <v>11987</v>
      </c>
      <c r="W182" t="s">
        <v>5391</v>
      </c>
      <c r="X182" t="s">
        <v>931</v>
      </c>
      <c r="Y182" t="s">
        <v>625</v>
      </c>
      <c r="Z182" t="s">
        <v>12266</v>
      </c>
      <c r="AA182" t="s">
        <v>350</v>
      </c>
      <c r="AB182" t="s">
        <v>11990</v>
      </c>
      <c r="AC182">
        <v>95.772874999999999</v>
      </c>
      <c r="AD182">
        <v>0.796875</v>
      </c>
      <c r="AE182" s="6">
        <v>43802</v>
      </c>
      <c r="AF182" s="6">
        <v>47455</v>
      </c>
      <c r="AG182" t="s">
        <v>931</v>
      </c>
      <c r="AH182">
        <v>7.625</v>
      </c>
      <c r="AI182">
        <v>6.9382720321306302</v>
      </c>
      <c r="AJ182">
        <v>54.383792999999997</v>
      </c>
      <c r="AK182">
        <v>2.8008911499628999</v>
      </c>
      <c r="AL182">
        <v>10</v>
      </c>
      <c r="AM182">
        <v>8</v>
      </c>
      <c r="AN182">
        <v>2.125</v>
      </c>
      <c r="AO182" t="s">
        <v>11991</v>
      </c>
      <c r="AP182">
        <v>1</v>
      </c>
      <c r="AQ182">
        <v>4</v>
      </c>
      <c r="AR182">
        <v>36.529830838269497</v>
      </c>
      <c r="AS182">
        <v>4.9325759240112101E-2</v>
      </c>
      <c r="AT182">
        <v>0.97741371915154895</v>
      </c>
      <c r="AU182">
        <v>0.38132002636301299</v>
      </c>
      <c r="AV182">
        <v>2.05811556722022</v>
      </c>
    </row>
    <row r="183" spans="1:48" x14ac:dyDescent="0.25">
      <c r="A183" t="s">
        <v>12288</v>
      </c>
      <c r="B183" s="6">
        <v>44664</v>
      </c>
      <c r="C183" t="s">
        <v>12289</v>
      </c>
      <c r="D183" t="s">
        <v>11929</v>
      </c>
      <c r="E183">
        <v>63260125.600000001</v>
      </c>
      <c r="F183">
        <v>56645805</v>
      </c>
      <c r="G183">
        <v>1.6686591656861802E-2</v>
      </c>
      <c r="H183">
        <v>17.625</v>
      </c>
      <c r="I183">
        <v>13.592784</v>
      </c>
      <c r="J183">
        <v>3.5556489999999998</v>
      </c>
      <c r="K183">
        <v>3.5556489999999998</v>
      </c>
      <c r="L183">
        <v>64.786199999999994</v>
      </c>
      <c r="M183">
        <v>62</v>
      </c>
      <c r="N183">
        <v>13.392243000000001</v>
      </c>
      <c r="O183">
        <v>0.29520000000000601</v>
      </c>
      <c r="P183">
        <v>-4.5129262286337504</v>
      </c>
      <c r="Q183">
        <v>-14.556038247793699</v>
      </c>
      <c r="R183">
        <v>88.513000000000005</v>
      </c>
      <c r="S183">
        <v>89.513999999999996</v>
      </c>
      <c r="T183">
        <v>88.513000000000005</v>
      </c>
      <c r="U183">
        <v>89.513999999999996</v>
      </c>
      <c r="V183" t="s">
        <v>11987</v>
      </c>
      <c r="W183" t="s">
        <v>5393</v>
      </c>
      <c r="X183" t="s">
        <v>931</v>
      </c>
      <c r="Y183" t="s">
        <v>625</v>
      </c>
      <c r="Z183" t="s">
        <v>12266</v>
      </c>
      <c r="AA183" t="s">
        <v>350</v>
      </c>
      <c r="AB183" t="s">
        <v>11990</v>
      </c>
      <c r="AC183">
        <v>89.544250000000005</v>
      </c>
      <c r="AD183">
        <v>1.03125</v>
      </c>
      <c r="AE183" s="6">
        <v>43802</v>
      </c>
      <c r="AF183" s="6">
        <v>14582</v>
      </c>
      <c r="AG183" t="s">
        <v>931</v>
      </c>
      <c r="AH183">
        <v>17.625</v>
      </c>
      <c r="AI183">
        <v>13.5927840816881</v>
      </c>
      <c r="AJ183">
        <v>223.19945000000001</v>
      </c>
      <c r="AK183">
        <v>3.55564850698598</v>
      </c>
      <c r="AL183">
        <v>62</v>
      </c>
      <c r="AM183">
        <v>98</v>
      </c>
      <c r="AN183">
        <v>2.75</v>
      </c>
      <c r="AO183" t="s">
        <v>11991</v>
      </c>
      <c r="AP183">
        <v>1</v>
      </c>
      <c r="AQ183">
        <v>4</v>
      </c>
      <c r="AR183">
        <v>36.529830838269497</v>
      </c>
      <c r="AS183">
        <v>4.9325759240112101E-2</v>
      </c>
      <c r="AT183">
        <v>0.97741371915154895</v>
      </c>
      <c r="AU183">
        <v>0.38132002636301299</v>
      </c>
      <c r="AV183">
        <v>2.05811556722022</v>
      </c>
    </row>
    <row r="184" spans="1:48" x14ac:dyDescent="0.25">
      <c r="A184" t="s">
        <v>12290</v>
      </c>
      <c r="B184" s="6">
        <v>44664</v>
      </c>
      <c r="C184" t="s">
        <v>12291</v>
      </c>
      <c r="D184" t="s">
        <v>11929</v>
      </c>
      <c r="E184">
        <v>126520251.59999999</v>
      </c>
      <c r="F184">
        <v>126138688</v>
      </c>
      <c r="G184">
        <v>3.71576461598409E-2</v>
      </c>
      <c r="H184">
        <v>5.5388890000000002</v>
      </c>
      <c r="I184">
        <v>5.0769289999999998</v>
      </c>
      <c r="J184">
        <v>2.8205610000000001</v>
      </c>
      <c r="K184">
        <v>2.8205610000000001</v>
      </c>
      <c r="L184">
        <v>15.728</v>
      </c>
      <c r="M184">
        <v>15</v>
      </c>
      <c r="N184">
        <v>5.0532120000000003</v>
      </c>
      <c r="O184">
        <v>5.4400000000009899E-2</v>
      </c>
      <c r="P184">
        <v>-0.96642772740834704</v>
      </c>
      <c r="Q184">
        <v>-6.09379227537113</v>
      </c>
      <c r="R184">
        <v>98.488</v>
      </c>
      <c r="S184">
        <v>99.003</v>
      </c>
      <c r="T184">
        <v>98.488</v>
      </c>
      <c r="U184">
        <v>99.003</v>
      </c>
      <c r="V184" t="s">
        <v>11987</v>
      </c>
      <c r="W184" t="s">
        <v>5389</v>
      </c>
      <c r="X184" t="s">
        <v>931</v>
      </c>
      <c r="Y184" t="s">
        <v>625</v>
      </c>
      <c r="Z184" t="s">
        <v>12266</v>
      </c>
      <c r="AA184" t="s">
        <v>350</v>
      </c>
      <c r="AB184" t="s">
        <v>11990</v>
      </c>
      <c r="AC184">
        <v>99.698417000000006</v>
      </c>
      <c r="AD184">
        <v>1.2104170000000001</v>
      </c>
      <c r="AE184" s="6">
        <v>43041</v>
      </c>
      <c r="AF184" s="6">
        <v>46693</v>
      </c>
      <c r="AG184" t="s">
        <v>931</v>
      </c>
      <c r="AH184">
        <v>5.5388890000000002</v>
      </c>
      <c r="AI184">
        <v>5.0769291952072004</v>
      </c>
      <c r="AJ184">
        <v>29.670719999999999</v>
      </c>
      <c r="AK184">
        <v>2.8205605440343802</v>
      </c>
      <c r="AL184">
        <v>15</v>
      </c>
      <c r="AM184">
        <v>11</v>
      </c>
      <c r="AN184">
        <v>2.625</v>
      </c>
      <c r="AO184" t="s">
        <v>11991</v>
      </c>
      <c r="AP184">
        <v>1</v>
      </c>
      <c r="AQ184">
        <v>4</v>
      </c>
      <c r="AR184">
        <v>36.529830838269497</v>
      </c>
      <c r="AS184">
        <v>4.9325759240112101E-2</v>
      </c>
      <c r="AT184">
        <v>0.97741371915154895</v>
      </c>
      <c r="AU184">
        <v>0.38132002636301299</v>
      </c>
      <c r="AV184">
        <v>2.05811556722022</v>
      </c>
    </row>
    <row r="185" spans="1:48" x14ac:dyDescent="0.25">
      <c r="A185" t="s">
        <v>12292</v>
      </c>
      <c r="B185" s="6">
        <v>44664</v>
      </c>
      <c r="C185" t="s">
        <v>12293</v>
      </c>
      <c r="D185" t="s">
        <v>11929</v>
      </c>
      <c r="E185">
        <v>126520251.59999999</v>
      </c>
      <c r="F185">
        <v>132659998.5</v>
      </c>
      <c r="G185">
        <v>3.9078678890160798E-2</v>
      </c>
      <c r="H185">
        <v>6.5027780000000002</v>
      </c>
      <c r="I185">
        <v>5.7305060000000001</v>
      </c>
      <c r="J185">
        <v>2.8597730000000001</v>
      </c>
      <c r="K185">
        <v>2.8597730000000001</v>
      </c>
      <c r="L185">
        <v>17.094899999999999</v>
      </c>
      <c r="M185">
        <v>17</v>
      </c>
      <c r="N185">
        <v>5.7039920000000004</v>
      </c>
      <c r="O185">
        <v>0.12669999999998999</v>
      </c>
      <c r="P185">
        <v>-1.10949574804426</v>
      </c>
      <c r="Q185">
        <v>-7.1196543997697903</v>
      </c>
      <c r="R185">
        <v>103.1125</v>
      </c>
      <c r="S185">
        <v>103.7745</v>
      </c>
      <c r="T185">
        <v>103.1125</v>
      </c>
      <c r="U185">
        <v>103.7745</v>
      </c>
      <c r="V185" t="s">
        <v>11987</v>
      </c>
      <c r="W185" t="s">
        <v>5390</v>
      </c>
      <c r="X185" t="s">
        <v>931</v>
      </c>
      <c r="Y185" t="s">
        <v>625</v>
      </c>
      <c r="Z185" t="s">
        <v>12266</v>
      </c>
      <c r="AA185" t="s">
        <v>350</v>
      </c>
      <c r="AB185" t="s">
        <v>11990</v>
      </c>
      <c r="AC185">
        <v>104.852778</v>
      </c>
      <c r="AD185">
        <v>1.740278</v>
      </c>
      <c r="AE185" s="6">
        <v>43392</v>
      </c>
      <c r="AF185" s="6">
        <v>47045</v>
      </c>
      <c r="AG185" t="s">
        <v>931</v>
      </c>
      <c r="AH185">
        <v>6.5027780000000002</v>
      </c>
      <c r="AI185">
        <v>5.7305058110609304</v>
      </c>
      <c r="AJ185">
        <v>38.352204</v>
      </c>
      <c r="AK185">
        <v>2.8597729882360698</v>
      </c>
      <c r="AL185">
        <v>17</v>
      </c>
      <c r="AM185">
        <v>15</v>
      </c>
      <c r="AN185">
        <v>3.5</v>
      </c>
      <c r="AO185" t="s">
        <v>11991</v>
      </c>
      <c r="AP185">
        <v>1</v>
      </c>
      <c r="AQ185">
        <v>4</v>
      </c>
      <c r="AR185">
        <v>36.529830838269497</v>
      </c>
      <c r="AS185">
        <v>4.9325759240112101E-2</v>
      </c>
      <c r="AT185">
        <v>0.97741371915154895</v>
      </c>
      <c r="AU185">
        <v>0.38132002636301299</v>
      </c>
      <c r="AV185">
        <v>2.05811556722022</v>
      </c>
    </row>
    <row r="186" spans="1:48" x14ac:dyDescent="0.25">
      <c r="A186" t="s">
        <v>12294</v>
      </c>
      <c r="B186" s="6">
        <v>44664</v>
      </c>
      <c r="C186" t="s">
        <v>12295</v>
      </c>
      <c r="D186" t="s">
        <v>11929</v>
      </c>
      <c r="E186">
        <v>189780377.19999999</v>
      </c>
      <c r="F186">
        <v>195211838.5</v>
      </c>
      <c r="G186">
        <v>5.7505056798216797E-2</v>
      </c>
      <c r="H186">
        <v>1.5027779999999999</v>
      </c>
      <c r="I186">
        <v>1.4440489999999999</v>
      </c>
      <c r="J186">
        <v>2.3042669999999998</v>
      </c>
      <c r="K186">
        <v>2.3042669999999998</v>
      </c>
      <c r="L186">
        <v>29.738899999999902</v>
      </c>
      <c r="M186">
        <v>23</v>
      </c>
      <c r="N186">
        <v>1.4391309999999999</v>
      </c>
      <c r="O186">
        <v>6.4299999999994903E-2</v>
      </c>
      <c r="P186">
        <v>3.79E-4</v>
      </c>
      <c r="Q186">
        <v>-1.90924170093247</v>
      </c>
      <c r="R186">
        <v>101.246</v>
      </c>
      <c r="S186">
        <v>101.389</v>
      </c>
      <c r="T186">
        <v>101.246</v>
      </c>
      <c r="U186">
        <v>101.389</v>
      </c>
      <c r="V186" t="s">
        <v>11987</v>
      </c>
      <c r="W186" t="s">
        <v>5384</v>
      </c>
      <c r="X186" t="s">
        <v>931</v>
      </c>
      <c r="Y186" t="s">
        <v>625</v>
      </c>
      <c r="Z186" t="s">
        <v>12266</v>
      </c>
      <c r="AA186" t="s">
        <v>350</v>
      </c>
      <c r="AB186" t="s">
        <v>11990</v>
      </c>
      <c r="AC186">
        <v>102.86197199999999</v>
      </c>
      <c r="AD186">
        <v>1.615972</v>
      </c>
      <c r="AE186" s="6">
        <v>43392</v>
      </c>
      <c r="AF186" s="6">
        <v>45218</v>
      </c>
      <c r="AG186" t="s">
        <v>931</v>
      </c>
      <c r="AH186">
        <v>1.5027779999999999</v>
      </c>
      <c r="AI186">
        <v>1.4440491691667801</v>
      </c>
      <c r="AJ186">
        <v>3.2431519999999998</v>
      </c>
      <c r="AK186">
        <v>2.3042672504257</v>
      </c>
      <c r="AL186">
        <v>23</v>
      </c>
      <c r="AM186">
        <v>-11</v>
      </c>
      <c r="AN186">
        <v>3.25</v>
      </c>
      <c r="AO186" t="s">
        <v>11991</v>
      </c>
      <c r="AP186">
        <v>1</v>
      </c>
      <c r="AQ186">
        <v>4</v>
      </c>
      <c r="AR186">
        <v>36.529830838269497</v>
      </c>
      <c r="AS186">
        <v>4.9325759240112101E-2</v>
      </c>
      <c r="AT186">
        <v>0.97741371915154895</v>
      </c>
      <c r="AU186">
        <v>0.38132002636301299</v>
      </c>
      <c r="AV186">
        <v>2.05811556722022</v>
      </c>
    </row>
    <row r="187" spans="1:48" x14ac:dyDescent="0.25">
      <c r="A187" t="s">
        <v>18757</v>
      </c>
      <c r="B187" s="6">
        <v>44664</v>
      </c>
      <c r="C187" t="s">
        <v>18758</v>
      </c>
      <c r="D187" t="s">
        <v>11929</v>
      </c>
      <c r="E187">
        <v>126520251.59999999</v>
      </c>
      <c r="F187">
        <v>121267552.09999999</v>
      </c>
      <c r="G187">
        <v>3.5722718071086297E-2</v>
      </c>
      <c r="H187">
        <v>2.5222220000000002</v>
      </c>
      <c r="I187">
        <v>2.4743040000000001</v>
      </c>
      <c r="J187">
        <v>2.5566580000000001</v>
      </c>
      <c r="K187">
        <v>2.5566580000000001</v>
      </c>
      <c r="L187">
        <v>9.7725000000000009</v>
      </c>
      <c r="M187">
        <v>5</v>
      </c>
      <c r="N187">
        <v>2.4618220000000002</v>
      </c>
      <c r="O187">
        <v>6.2999999999990799E-2</v>
      </c>
      <c r="P187">
        <v>9.5641912008836896E-3</v>
      </c>
      <c r="Q187">
        <v>-3.38909216738374</v>
      </c>
      <c r="R187">
        <v>95.49</v>
      </c>
      <c r="S187">
        <v>95.614000000000004</v>
      </c>
      <c r="T187">
        <v>95.49</v>
      </c>
      <c r="U187">
        <v>95.614000000000004</v>
      </c>
      <c r="V187" t="s">
        <v>11987</v>
      </c>
      <c r="W187" t="s">
        <v>18759</v>
      </c>
      <c r="X187" t="s">
        <v>931</v>
      </c>
      <c r="Y187" t="s">
        <v>625</v>
      </c>
      <c r="Z187" t="s">
        <v>12266</v>
      </c>
      <c r="AA187" t="s">
        <v>350</v>
      </c>
      <c r="AB187" t="s">
        <v>11990</v>
      </c>
      <c r="AC187">
        <v>95.848332999999997</v>
      </c>
      <c r="AD187">
        <v>0.35833300000000001</v>
      </c>
      <c r="AE187" s="6">
        <v>44495</v>
      </c>
      <c r="AF187" s="6">
        <v>45591</v>
      </c>
      <c r="AG187" t="s">
        <v>931</v>
      </c>
      <c r="AH187">
        <v>2.5222220000000002</v>
      </c>
      <c r="AI187">
        <v>2.4743042651206899</v>
      </c>
      <c r="AJ187">
        <v>7.3050660000000001</v>
      </c>
      <c r="AK187">
        <v>2.5566584025291998</v>
      </c>
      <c r="AL187">
        <v>5</v>
      </c>
      <c r="AM187">
        <v>-13</v>
      </c>
      <c r="AN187">
        <v>0.75</v>
      </c>
      <c r="AO187" t="s">
        <v>11991</v>
      </c>
      <c r="AP187">
        <v>1</v>
      </c>
      <c r="AQ187">
        <v>4</v>
      </c>
      <c r="AR187">
        <v>36.529830838269497</v>
      </c>
      <c r="AS187">
        <v>4.9325759240112101E-2</v>
      </c>
      <c r="AT187">
        <v>0.97741371915154895</v>
      </c>
      <c r="AU187">
        <v>0.38132002636301299</v>
      </c>
      <c r="AV187">
        <v>2.05811556722022</v>
      </c>
    </row>
    <row r="188" spans="1:48" x14ac:dyDescent="0.25">
      <c r="A188" t="s">
        <v>12296</v>
      </c>
      <c r="B188" s="6">
        <v>44664</v>
      </c>
      <c r="C188" t="s">
        <v>12297</v>
      </c>
      <c r="D188" t="s">
        <v>11929</v>
      </c>
      <c r="E188">
        <v>63260125.600000001</v>
      </c>
      <c r="F188">
        <v>67941304.700000003</v>
      </c>
      <c r="G188">
        <v>2.0013994106101499E-2</v>
      </c>
      <c r="H188">
        <v>26.502777999999999</v>
      </c>
      <c r="I188">
        <v>16.367350999999999</v>
      </c>
      <c r="J188">
        <v>3.575898</v>
      </c>
      <c r="K188">
        <v>3.575898</v>
      </c>
      <c r="L188">
        <v>71.599699999999999</v>
      </c>
      <c r="M188">
        <v>69</v>
      </c>
      <c r="N188">
        <v>16.270002999999999</v>
      </c>
      <c r="O188">
        <v>0.35549999999999699</v>
      </c>
      <c r="P188">
        <v>-5.6483182115000199</v>
      </c>
      <c r="Q188">
        <v>-17.901497140213898</v>
      </c>
      <c r="R188">
        <v>105.411</v>
      </c>
      <c r="S188">
        <v>107.224</v>
      </c>
      <c r="T188">
        <v>105.411</v>
      </c>
      <c r="U188">
        <v>107.224</v>
      </c>
      <c r="V188" t="s">
        <v>11987</v>
      </c>
      <c r="W188" t="s">
        <v>5394</v>
      </c>
      <c r="X188" t="s">
        <v>931</v>
      </c>
      <c r="Y188" t="s">
        <v>625</v>
      </c>
      <c r="Z188" t="s">
        <v>12266</v>
      </c>
      <c r="AA188" t="s">
        <v>350</v>
      </c>
      <c r="AB188" t="s">
        <v>11990</v>
      </c>
      <c r="AC188">
        <v>107.399889</v>
      </c>
      <c r="AD188">
        <v>1.9888889999999999</v>
      </c>
      <c r="AE188" s="6">
        <v>43392</v>
      </c>
      <c r="AF188" s="6">
        <v>17825</v>
      </c>
      <c r="AG188" t="s">
        <v>931</v>
      </c>
      <c r="AH188">
        <v>26.502777999999999</v>
      </c>
      <c r="AI188">
        <v>16.3673510184633</v>
      </c>
      <c r="AJ188">
        <v>365.48408799999999</v>
      </c>
      <c r="AK188">
        <v>3.5758982141078302</v>
      </c>
      <c r="AL188">
        <v>69</v>
      </c>
      <c r="AM188">
        <v>100</v>
      </c>
      <c r="AN188">
        <v>4</v>
      </c>
      <c r="AO188" t="s">
        <v>11991</v>
      </c>
      <c r="AP188">
        <v>1</v>
      </c>
      <c r="AQ188">
        <v>4</v>
      </c>
      <c r="AR188">
        <v>36.529830838269497</v>
      </c>
      <c r="AS188">
        <v>4.9325759240112101E-2</v>
      </c>
      <c r="AT188">
        <v>0.97741371915154895</v>
      </c>
      <c r="AU188">
        <v>0.38132002636301299</v>
      </c>
      <c r="AV188">
        <v>2.05811556722022</v>
      </c>
    </row>
    <row r="189" spans="1:48" x14ac:dyDescent="0.25">
      <c r="A189" t="s">
        <v>12298</v>
      </c>
      <c r="B189" s="6">
        <v>44664</v>
      </c>
      <c r="C189" t="s">
        <v>12299</v>
      </c>
      <c r="D189" t="s">
        <v>12016</v>
      </c>
      <c r="E189">
        <v>126520251.2</v>
      </c>
      <c r="F189">
        <v>131495027.5</v>
      </c>
      <c r="G189">
        <v>3.8735504380928099E-2</v>
      </c>
      <c r="H189">
        <v>1.5333330000000001</v>
      </c>
      <c r="I189">
        <v>1.4473100000000001</v>
      </c>
      <c r="J189">
        <v>3.3547349999999998</v>
      </c>
      <c r="K189">
        <v>3.3547349999999998</v>
      </c>
      <c r="L189">
        <v>132.72019999999901</v>
      </c>
      <c r="M189">
        <v>127</v>
      </c>
      <c r="N189">
        <v>1.442777</v>
      </c>
      <c r="O189">
        <v>7.5699999999989595E-2</v>
      </c>
      <c r="P189">
        <v>0.26610561033624203</v>
      </c>
      <c r="Q189">
        <v>-1.76528476836379</v>
      </c>
      <c r="R189">
        <v>101.762</v>
      </c>
      <c r="S189">
        <v>101.919</v>
      </c>
      <c r="T189">
        <v>101.762</v>
      </c>
      <c r="U189">
        <v>101.919</v>
      </c>
      <c r="V189" t="s">
        <v>11987</v>
      </c>
      <c r="W189" t="s">
        <v>11581</v>
      </c>
      <c r="X189" t="s">
        <v>931</v>
      </c>
      <c r="Y189" t="s">
        <v>625</v>
      </c>
      <c r="Z189" t="s">
        <v>11839</v>
      </c>
      <c r="AA189" t="s">
        <v>11839</v>
      </c>
      <c r="AB189" t="s">
        <v>11990</v>
      </c>
      <c r="AC189">
        <v>103.932</v>
      </c>
      <c r="AD189">
        <v>2.17</v>
      </c>
      <c r="AE189" s="6">
        <v>43403</v>
      </c>
      <c r="AF189" s="6">
        <v>45229</v>
      </c>
      <c r="AG189" t="s">
        <v>2264</v>
      </c>
      <c r="AH189">
        <v>1.5333330000000001</v>
      </c>
      <c r="AI189">
        <v>1.4473100287959699</v>
      </c>
      <c r="AJ189">
        <v>3.2403360000000001</v>
      </c>
      <c r="AK189">
        <v>3.3547351248030099</v>
      </c>
      <c r="AL189">
        <v>127</v>
      </c>
      <c r="AM189">
        <v>93</v>
      </c>
      <c r="AN189">
        <v>4.6500000000000004</v>
      </c>
      <c r="AO189" t="s">
        <v>11991</v>
      </c>
      <c r="AP189">
        <v>1</v>
      </c>
      <c r="AQ189">
        <v>2</v>
      </c>
      <c r="AR189">
        <v>61.186993929050097</v>
      </c>
      <c r="AS189">
        <v>3.2050281366117803E-2</v>
      </c>
      <c r="AT189">
        <v>0.64959183682630295</v>
      </c>
      <c r="AU189">
        <v>0.28922038467938899</v>
      </c>
      <c r="AV189">
        <v>1.27374525159087</v>
      </c>
    </row>
    <row r="190" spans="1:48" x14ac:dyDescent="0.25">
      <c r="A190" t="s">
        <v>20638</v>
      </c>
      <c r="B190" s="6">
        <v>44664</v>
      </c>
      <c r="C190" t="s">
        <v>20639</v>
      </c>
      <c r="D190" t="s">
        <v>12016</v>
      </c>
      <c r="E190">
        <v>75912150.799999997</v>
      </c>
      <c r="F190">
        <v>68040946.700000003</v>
      </c>
      <c r="G190">
        <v>2.0043346412972299E-2</v>
      </c>
      <c r="H190">
        <v>4.4305560000000002</v>
      </c>
      <c r="I190">
        <v>4.2263950000000001</v>
      </c>
      <c r="J190">
        <v>4.0090729999999999</v>
      </c>
      <c r="K190">
        <v>4.0090729999999999</v>
      </c>
      <c r="L190">
        <v>138.39899999999901</v>
      </c>
      <c r="M190">
        <v>137</v>
      </c>
      <c r="N190">
        <v>4.2045219999999999</v>
      </c>
      <c r="O190">
        <v>3.08999999999892E-2</v>
      </c>
      <c r="P190">
        <v>-0.63596106269184705</v>
      </c>
      <c r="Q190">
        <v>-6.7947788483612204</v>
      </c>
      <c r="R190">
        <v>89.527000000000001</v>
      </c>
      <c r="S190">
        <v>89.906000000000006</v>
      </c>
      <c r="T190">
        <v>89.527000000000001</v>
      </c>
      <c r="U190">
        <v>89.906000000000006</v>
      </c>
      <c r="V190" t="s">
        <v>11987</v>
      </c>
      <c r="W190" t="s">
        <v>18471</v>
      </c>
      <c r="X190" t="s">
        <v>931</v>
      </c>
      <c r="Y190" t="s">
        <v>625</v>
      </c>
      <c r="Z190" t="s">
        <v>12267</v>
      </c>
      <c r="AA190" t="s">
        <v>11839</v>
      </c>
      <c r="AB190" t="s">
        <v>11990</v>
      </c>
      <c r="AC190">
        <v>89.631167000000005</v>
      </c>
      <c r="AD190">
        <v>0.104167</v>
      </c>
      <c r="AE190" s="6">
        <v>44462</v>
      </c>
      <c r="AF190" s="6">
        <v>46288</v>
      </c>
      <c r="AG190" t="s">
        <v>1662</v>
      </c>
      <c r="AH190">
        <v>4.4305560000000002</v>
      </c>
      <c r="AI190">
        <v>4.2263953368983804</v>
      </c>
      <c r="AJ190">
        <v>20.354139</v>
      </c>
      <c r="AK190">
        <v>4.0090733339369899</v>
      </c>
      <c r="AL190">
        <v>137</v>
      </c>
      <c r="AM190">
        <v>130</v>
      </c>
      <c r="AN190">
        <v>1.5</v>
      </c>
      <c r="AO190" t="s">
        <v>11991</v>
      </c>
      <c r="AP190">
        <v>1</v>
      </c>
      <c r="AQ190">
        <v>4</v>
      </c>
      <c r="AR190">
        <v>32.541307787476697</v>
      </c>
      <c r="AS190">
        <v>5.7938059966161803E-2</v>
      </c>
      <c r="AT190">
        <v>0.82130263925261404</v>
      </c>
      <c r="AU190">
        <v>0.35166382886214997</v>
      </c>
      <c r="AV190">
        <v>2.2196100316959901</v>
      </c>
    </row>
    <row r="191" spans="1:48" x14ac:dyDescent="0.25">
      <c r="A191" t="s">
        <v>20640</v>
      </c>
      <c r="B191" s="6">
        <v>44664</v>
      </c>
      <c r="C191" t="s">
        <v>20641</v>
      </c>
      <c r="D191" t="s">
        <v>12016</v>
      </c>
      <c r="E191">
        <v>63260125.600000001</v>
      </c>
      <c r="F191">
        <v>59217706.799999997</v>
      </c>
      <c r="G191">
        <v>1.7444216596267301E-2</v>
      </c>
      <c r="H191">
        <v>3.5305559999999998</v>
      </c>
      <c r="I191">
        <v>3.369205</v>
      </c>
      <c r="J191">
        <v>3.7050070000000002</v>
      </c>
      <c r="K191">
        <v>3.7050070000000002</v>
      </c>
      <c r="L191">
        <v>111.772399999999</v>
      </c>
      <c r="M191">
        <v>110</v>
      </c>
      <c r="N191">
        <v>3.3512209999999998</v>
      </c>
      <c r="O191">
        <v>9.2000000000003093E-2</v>
      </c>
      <c r="P191">
        <v>-7.8782448051040094E-2</v>
      </c>
      <c r="Q191">
        <v>-4.9679069635704103</v>
      </c>
      <c r="R191">
        <v>92.846999999999994</v>
      </c>
      <c r="S191">
        <v>93.174999999999997</v>
      </c>
      <c r="T191">
        <v>92.846999999999994</v>
      </c>
      <c r="U191">
        <v>93.174999999999997</v>
      </c>
      <c r="V191" t="s">
        <v>11987</v>
      </c>
      <c r="W191" t="s">
        <v>11559</v>
      </c>
      <c r="X191" t="s">
        <v>931</v>
      </c>
      <c r="Y191" t="s">
        <v>625</v>
      </c>
      <c r="Z191" t="s">
        <v>12267</v>
      </c>
      <c r="AA191" t="s">
        <v>389</v>
      </c>
      <c r="AB191" t="s">
        <v>11990</v>
      </c>
      <c r="AC191">
        <v>93.609847000000002</v>
      </c>
      <c r="AD191">
        <v>0.76284700000000005</v>
      </c>
      <c r="AE191" s="6">
        <v>44133</v>
      </c>
      <c r="AF191" s="6">
        <v>45959</v>
      </c>
      <c r="AG191" t="s">
        <v>1662</v>
      </c>
      <c r="AH191">
        <v>3.5305559999999998</v>
      </c>
      <c r="AI191">
        <v>3.3692047569422199</v>
      </c>
      <c r="AJ191">
        <v>13.349254999999999</v>
      </c>
      <c r="AK191">
        <v>3.7050073822939402</v>
      </c>
      <c r="AL191">
        <v>110</v>
      </c>
      <c r="AM191">
        <v>99</v>
      </c>
      <c r="AN191">
        <v>1.625</v>
      </c>
      <c r="AO191" t="s">
        <v>11991</v>
      </c>
      <c r="AP191">
        <v>1</v>
      </c>
      <c r="AQ191">
        <v>4</v>
      </c>
      <c r="AR191">
        <v>32.541307787476697</v>
      </c>
      <c r="AS191">
        <v>5.7938059966161803E-2</v>
      </c>
      <c r="AT191">
        <v>0.82130263925261404</v>
      </c>
      <c r="AU191">
        <v>0.35166382886214997</v>
      </c>
      <c r="AV191">
        <v>2.2196100316959901</v>
      </c>
    </row>
    <row r="192" spans="1:48" x14ac:dyDescent="0.25">
      <c r="A192" t="s">
        <v>21564</v>
      </c>
      <c r="B192" s="6">
        <v>44664</v>
      </c>
      <c r="C192" t="s">
        <v>21565</v>
      </c>
      <c r="D192" t="s">
        <v>12016</v>
      </c>
      <c r="E192">
        <v>63260125.600000001</v>
      </c>
      <c r="F192">
        <v>58946417.600000001</v>
      </c>
      <c r="G192">
        <v>1.73643008588272E-2</v>
      </c>
      <c r="H192">
        <v>4.5999999999999996</v>
      </c>
      <c r="I192">
        <v>4.279515</v>
      </c>
      <c r="J192">
        <v>4.0064109999999999</v>
      </c>
      <c r="K192">
        <v>4.0064109999999999</v>
      </c>
      <c r="L192">
        <v>137.4211</v>
      </c>
      <c r="M192">
        <v>137</v>
      </c>
      <c r="N192">
        <v>4.2575969999999996</v>
      </c>
      <c r="O192">
        <v>4.3999999999999498E-2</v>
      </c>
      <c r="P192">
        <v>-0.39710433534839701</v>
      </c>
      <c r="Q192">
        <v>-6.97714296335608</v>
      </c>
      <c r="R192">
        <v>92.281000000000006</v>
      </c>
      <c r="S192">
        <v>92.686000000000007</v>
      </c>
      <c r="T192">
        <v>92.281000000000006</v>
      </c>
      <c r="U192">
        <v>92.686000000000007</v>
      </c>
      <c r="V192" t="s">
        <v>11987</v>
      </c>
      <c r="W192" t="s">
        <v>20219</v>
      </c>
      <c r="X192" t="s">
        <v>931</v>
      </c>
      <c r="Y192" t="s">
        <v>625</v>
      </c>
      <c r="Z192" t="s">
        <v>12267</v>
      </c>
      <c r="AA192" t="s">
        <v>389</v>
      </c>
      <c r="AB192" t="s">
        <v>11990</v>
      </c>
      <c r="AC192">
        <v>93.180999999999997</v>
      </c>
      <c r="AD192">
        <v>0.9</v>
      </c>
      <c r="AE192" s="6">
        <v>44524</v>
      </c>
      <c r="AF192" s="6">
        <v>46350</v>
      </c>
      <c r="AG192" t="s">
        <v>1662</v>
      </c>
      <c r="AH192">
        <v>4.5999999999999996</v>
      </c>
      <c r="AI192">
        <v>4.2795151093408501</v>
      </c>
      <c r="AJ192">
        <v>21.183720000000001</v>
      </c>
      <c r="AK192">
        <v>4.0064110239708004</v>
      </c>
      <c r="AL192">
        <v>137</v>
      </c>
      <c r="AM192">
        <v>129</v>
      </c>
      <c r="AN192">
        <v>2.25</v>
      </c>
      <c r="AO192" t="s">
        <v>11991</v>
      </c>
      <c r="AP192">
        <v>1</v>
      </c>
      <c r="AQ192">
        <v>4</v>
      </c>
      <c r="AR192">
        <v>32.541307787476697</v>
      </c>
      <c r="AS192">
        <v>5.7938059966161803E-2</v>
      </c>
      <c r="AT192">
        <v>0.82130263925261404</v>
      </c>
      <c r="AU192">
        <v>0.35166382886214997</v>
      </c>
      <c r="AV192">
        <v>2.2196100316959901</v>
      </c>
    </row>
    <row r="193" spans="1:48" x14ac:dyDescent="0.25">
      <c r="A193" t="s">
        <v>20642</v>
      </c>
      <c r="B193" s="6">
        <v>44664</v>
      </c>
      <c r="C193" t="s">
        <v>20643</v>
      </c>
      <c r="D193" t="s">
        <v>12016</v>
      </c>
      <c r="E193">
        <v>63260125.600000001</v>
      </c>
      <c r="F193">
        <v>52911990.600000001</v>
      </c>
      <c r="G193">
        <v>1.5586693148788499E-2</v>
      </c>
      <c r="H193">
        <v>9.4305559999999993</v>
      </c>
      <c r="I193">
        <v>8.2240319999999993</v>
      </c>
      <c r="J193">
        <v>4.447044</v>
      </c>
      <c r="K193">
        <v>4.447044</v>
      </c>
      <c r="L193">
        <v>175.31460000000001</v>
      </c>
      <c r="M193">
        <v>176</v>
      </c>
      <c r="N193">
        <v>8.1961119999999994</v>
      </c>
      <c r="O193">
        <v>0.18489999999999801</v>
      </c>
      <c r="P193">
        <v>-2.8814856891909399</v>
      </c>
      <c r="Q193">
        <v>-12.9000293808568</v>
      </c>
      <c r="R193">
        <v>83.477000000000004</v>
      </c>
      <c r="S193">
        <v>84.179000000000002</v>
      </c>
      <c r="T193">
        <v>83.477000000000004</v>
      </c>
      <c r="U193">
        <v>84.179000000000002</v>
      </c>
      <c r="V193" t="s">
        <v>11987</v>
      </c>
      <c r="W193" t="s">
        <v>18101</v>
      </c>
      <c r="X193" t="s">
        <v>931</v>
      </c>
      <c r="Y193" t="s">
        <v>625</v>
      </c>
      <c r="Z193" t="s">
        <v>12267</v>
      </c>
      <c r="AA193" t="s">
        <v>11839</v>
      </c>
      <c r="AB193" t="s">
        <v>11990</v>
      </c>
      <c r="AC193">
        <v>83.641931</v>
      </c>
      <c r="AD193">
        <v>0.16493099999999999</v>
      </c>
      <c r="AE193" s="6">
        <v>44462</v>
      </c>
      <c r="AF193" s="6">
        <v>11589</v>
      </c>
      <c r="AG193" t="s">
        <v>1662</v>
      </c>
      <c r="AH193">
        <v>9.4305559999999993</v>
      </c>
      <c r="AI193">
        <v>8.2240322012154294</v>
      </c>
      <c r="AJ193">
        <v>77.060867000000002</v>
      </c>
      <c r="AK193">
        <v>4.4470438130277898</v>
      </c>
      <c r="AL193">
        <v>176</v>
      </c>
      <c r="AM193">
        <v>171</v>
      </c>
      <c r="AN193">
        <v>2.375</v>
      </c>
      <c r="AO193" t="s">
        <v>11991</v>
      </c>
      <c r="AP193">
        <v>1</v>
      </c>
      <c r="AQ193">
        <v>4</v>
      </c>
      <c r="AR193">
        <v>32.541307787476697</v>
      </c>
      <c r="AS193">
        <v>5.7938059966161803E-2</v>
      </c>
      <c r="AT193">
        <v>0.82130263925261404</v>
      </c>
      <c r="AU193">
        <v>0.35166382886214997</v>
      </c>
      <c r="AV193">
        <v>2.2196100316959901</v>
      </c>
    </row>
    <row r="194" spans="1:48" x14ac:dyDescent="0.25">
      <c r="A194" t="s">
        <v>20644</v>
      </c>
      <c r="B194" s="6">
        <v>44664</v>
      </c>
      <c r="C194" t="s">
        <v>20645</v>
      </c>
      <c r="D194" t="s">
        <v>12016</v>
      </c>
      <c r="E194">
        <v>63260125.600000001</v>
      </c>
      <c r="F194">
        <v>63202136.899999999</v>
      </c>
      <c r="G194">
        <v>1.86179409162371E-2</v>
      </c>
      <c r="H194">
        <v>27.7</v>
      </c>
      <c r="I194">
        <v>1.934671</v>
      </c>
      <c r="J194">
        <v>8.0314409999999992</v>
      </c>
      <c r="K194">
        <v>8.0314409999999992</v>
      </c>
      <c r="L194">
        <v>519.27309999999898</v>
      </c>
      <c r="M194">
        <v>519</v>
      </c>
      <c r="N194">
        <v>11.442920000000001</v>
      </c>
      <c r="O194">
        <v>3.3400000000005599E-2</v>
      </c>
      <c r="P194">
        <v>-0.38221961645093999</v>
      </c>
      <c r="Q194">
        <v>-1.97537480555857</v>
      </c>
      <c r="R194">
        <v>98.5</v>
      </c>
      <c r="S194">
        <v>99.5</v>
      </c>
      <c r="T194">
        <v>98.5</v>
      </c>
      <c r="U194">
        <v>99.5</v>
      </c>
      <c r="V194" t="s">
        <v>11987</v>
      </c>
      <c r="W194" t="s">
        <v>20646</v>
      </c>
      <c r="X194" t="s">
        <v>931</v>
      </c>
      <c r="Y194" t="s">
        <v>625</v>
      </c>
      <c r="Z194" t="s">
        <v>11839</v>
      </c>
      <c r="AA194" t="s">
        <v>343</v>
      </c>
      <c r="AB194" t="s">
        <v>11990</v>
      </c>
      <c r="AC194">
        <v>99.908332999999999</v>
      </c>
      <c r="AD194">
        <v>1.4083330000000001</v>
      </c>
      <c r="AE194" s="6">
        <v>44133</v>
      </c>
      <c r="AF194" s="6">
        <v>18263</v>
      </c>
      <c r="AG194" t="s">
        <v>1662</v>
      </c>
      <c r="AH194">
        <v>1.530556</v>
      </c>
      <c r="AI194">
        <v>1.4665686830997899</v>
      </c>
      <c r="AJ194">
        <v>3.470424</v>
      </c>
      <c r="AK194">
        <v>3.3373283394740798</v>
      </c>
      <c r="AL194">
        <v>125</v>
      </c>
      <c r="AM194">
        <v>91</v>
      </c>
      <c r="AN194">
        <v>3</v>
      </c>
      <c r="AO194" t="s">
        <v>11991</v>
      </c>
      <c r="AP194">
        <v>1</v>
      </c>
      <c r="AQ194">
        <v>4</v>
      </c>
      <c r="AR194">
        <v>32.541307787476697</v>
      </c>
      <c r="AS194">
        <v>5.7938059966161803E-2</v>
      </c>
      <c r="AT194">
        <v>0.82130263925261404</v>
      </c>
      <c r="AU194">
        <v>0.35166382886214997</v>
      </c>
      <c r="AV194">
        <v>2.2196100316959901</v>
      </c>
    </row>
    <row r="195" spans="1:48" x14ac:dyDescent="0.25">
      <c r="A195" t="s">
        <v>20647</v>
      </c>
      <c r="B195" s="6">
        <v>44664</v>
      </c>
      <c r="C195" t="s">
        <v>20648</v>
      </c>
      <c r="D195" t="s">
        <v>12016</v>
      </c>
      <c r="E195">
        <v>63260125.600000001</v>
      </c>
      <c r="F195">
        <v>72985579.200000003</v>
      </c>
      <c r="G195">
        <v>2.1499924944045599E-2</v>
      </c>
      <c r="H195">
        <v>18.566666999999999</v>
      </c>
      <c r="I195">
        <v>11.219809</v>
      </c>
      <c r="J195">
        <v>5.1133569999999997</v>
      </c>
      <c r="K195">
        <v>5.1133569999999997</v>
      </c>
      <c r="L195">
        <v>217.891999999999</v>
      </c>
      <c r="M195">
        <v>221</v>
      </c>
      <c r="N195">
        <v>11.058274000000001</v>
      </c>
      <c r="O195">
        <v>0.22370000000000401</v>
      </c>
      <c r="P195">
        <v>-3.90825869246274</v>
      </c>
      <c r="Q195">
        <v>-15.491036682237899</v>
      </c>
      <c r="R195">
        <v>112.64375</v>
      </c>
      <c r="S195">
        <v>114.11375</v>
      </c>
      <c r="T195">
        <v>112.64375</v>
      </c>
      <c r="U195">
        <v>114.11375</v>
      </c>
      <c r="V195" t="s">
        <v>11987</v>
      </c>
      <c r="W195" t="s">
        <v>11561</v>
      </c>
      <c r="X195" t="s">
        <v>931</v>
      </c>
      <c r="Y195" t="s">
        <v>625</v>
      </c>
      <c r="Z195" t="s">
        <v>12267</v>
      </c>
      <c r="AA195" t="s">
        <v>389</v>
      </c>
      <c r="AB195" t="s">
        <v>11990</v>
      </c>
      <c r="AC195">
        <v>115.37375</v>
      </c>
      <c r="AD195">
        <v>2.73</v>
      </c>
      <c r="AE195" s="6">
        <v>40494</v>
      </c>
      <c r="AF195" s="6">
        <v>14927</v>
      </c>
      <c r="AG195" t="s">
        <v>1662</v>
      </c>
      <c r="AH195">
        <v>18.566666999999999</v>
      </c>
      <c r="AI195">
        <v>11.2198087185168</v>
      </c>
      <c r="AJ195">
        <v>174.12499</v>
      </c>
      <c r="AK195">
        <v>5.1133570466365104</v>
      </c>
      <c r="AL195">
        <v>221</v>
      </c>
      <c r="AM195">
        <v>253</v>
      </c>
      <c r="AN195">
        <v>6.3</v>
      </c>
      <c r="AO195" t="s">
        <v>11991</v>
      </c>
      <c r="AP195">
        <v>1</v>
      </c>
      <c r="AQ195">
        <v>4</v>
      </c>
      <c r="AR195">
        <v>32.541307787476697</v>
      </c>
      <c r="AS195">
        <v>5.7938059966161803E-2</v>
      </c>
      <c r="AT195">
        <v>0.82130263925261404</v>
      </c>
      <c r="AU195">
        <v>0.35166382886214997</v>
      </c>
      <c r="AV195">
        <v>2.2196100316959901</v>
      </c>
    </row>
    <row r="196" spans="1:48" x14ac:dyDescent="0.25">
      <c r="A196" t="s">
        <v>12300</v>
      </c>
      <c r="B196" s="6">
        <v>44664</v>
      </c>
      <c r="C196" t="s">
        <v>12301</v>
      </c>
      <c r="D196" t="s">
        <v>12016</v>
      </c>
      <c r="E196">
        <v>126520251.2</v>
      </c>
      <c r="F196">
        <v>128295435.3</v>
      </c>
      <c r="G196">
        <v>3.7792975847535999E-2</v>
      </c>
      <c r="H196">
        <v>2.0916670000000002</v>
      </c>
      <c r="I196">
        <v>1.9892970000000001</v>
      </c>
      <c r="J196">
        <v>3.1087690000000001</v>
      </c>
      <c r="K196">
        <v>3.1087690000000001</v>
      </c>
      <c r="L196">
        <v>74.541899999999998</v>
      </c>
      <c r="M196">
        <v>74</v>
      </c>
      <c r="N196">
        <v>1.9820150000000001</v>
      </c>
      <c r="O196">
        <v>7.5099999999994602E-2</v>
      </c>
      <c r="P196">
        <v>-2.2292972200999E-2</v>
      </c>
      <c r="Q196">
        <v>-2.9302994718081798</v>
      </c>
      <c r="R196">
        <v>100.07599999999999</v>
      </c>
      <c r="S196">
        <v>100.282</v>
      </c>
      <c r="T196">
        <v>100.07599999999999</v>
      </c>
      <c r="U196">
        <v>100.282</v>
      </c>
      <c r="V196" t="s">
        <v>11987</v>
      </c>
      <c r="W196" t="s">
        <v>11498</v>
      </c>
      <c r="X196" t="s">
        <v>931</v>
      </c>
      <c r="Y196" t="s">
        <v>625</v>
      </c>
      <c r="Z196" t="s">
        <v>11839</v>
      </c>
      <c r="AA196" t="s">
        <v>358</v>
      </c>
      <c r="AB196" t="s">
        <v>11990</v>
      </c>
      <c r="AC196">
        <v>101.403083</v>
      </c>
      <c r="AD196">
        <v>1.327083</v>
      </c>
      <c r="AE196" s="6">
        <v>43606</v>
      </c>
      <c r="AF196" s="6">
        <v>45433</v>
      </c>
      <c r="AG196" t="s">
        <v>1547</v>
      </c>
      <c r="AH196">
        <v>2.0916670000000002</v>
      </c>
      <c r="AI196">
        <v>1.98929693466614</v>
      </c>
      <c r="AJ196">
        <v>5.0317449999999999</v>
      </c>
      <c r="AK196">
        <v>3.1087686492452198</v>
      </c>
      <c r="AL196">
        <v>74</v>
      </c>
      <c r="AM196">
        <v>49</v>
      </c>
      <c r="AN196">
        <v>3.25</v>
      </c>
      <c r="AO196" t="s">
        <v>11991</v>
      </c>
      <c r="AP196">
        <v>1</v>
      </c>
      <c r="AQ196">
        <v>2</v>
      </c>
      <c r="AR196">
        <v>35.728857487646202</v>
      </c>
      <c r="AS196">
        <v>-0.33863327986353597</v>
      </c>
      <c r="AT196">
        <v>-8.4357532160685604</v>
      </c>
      <c r="AU196">
        <v>-3.2156281499836599</v>
      </c>
      <c r="AV196">
        <v>-8.0703826654919908</v>
      </c>
    </row>
    <row r="197" spans="1:48" x14ac:dyDescent="0.25">
      <c r="A197" t="s">
        <v>12302</v>
      </c>
      <c r="B197" s="6">
        <v>44664</v>
      </c>
      <c r="C197" t="s">
        <v>12303</v>
      </c>
      <c r="D197" t="s">
        <v>11929</v>
      </c>
      <c r="E197">
        <v>257757065.19999999</v>
      </c>
      <c r="F197">
        <v>256186358.09999999</v>
      </c>
      <c r="G197">
        <v>7.5466791302174804E-2</v>
      </c>
      <c r="H197">
        <v>0.90833299999999995</v>
      </c>
      <c r="I197">
        <v>0.89263999999999999</v>
      </c>
      <c r="J197">
        <v>3.0168720000000002</v>
      </c>
      <c r="K197">
        <v>3.0168720000000002</v>
      </c>
      <c r="L197">
        <v>144.37389999999999</v>
      </c>
      <c r="M197">
        <v>139</v>
      </c>
      <c r="N197">
        <v>0.888428</v>
      </c>
      <c r="O197">
        <v>2.9400000000001598E-2</v>
      </c>
      <c r="P197">
        <v>-4.8186969172925302E-2</v>
      </c>
      <c r="Q197">
        <v>-0.73705971101866097</v>
      </c>
      <c r="R197">
        <v>99.15</v>
      </c>
      <c r="S197">
        <v>99.65</v>
      </c>
      <c r="T197">
        <v>99.15</v>
      </c>
      <c r="U197">
        <v>99.65</v>
      </c>
      <c r="V197" t="s">
        <v>11987</v>
      </c>
      <c r="W197" t="s">
        <v>5694</v>
      </c>
      <c r="X197" t="s">
        <v>1093</v>
      </c>
      <c r="Y197" t="s">
        <v>12104</v>
      </c>
      <c r="Z197" t="s">
        <v>11847</v>
      </c>
      <c r="AA197" t="s">
        <v>374</v>
      </c>
      <c r="AB197" t="s">
        <v>753</v>
      </c>
      <c r="AC197">
        <v>99.390625</v>
      </c>
      <c r="AD197">
        <v>0.24062500000000001</v>
      </c>
      <c r="AE197" s="6">
        <v>41303</v>
      </c>
      <c r="AF197" s="6">
        <v>45000</v>
      </c>
      <c r="AG197" t="s">
        <v>1094</v>
      </c>
      <c r="AH197">
        <v>0.90833299999999995</v>
      </c>
      <c r="AI197">
        <v>0.89263982814859699</v>
      </c>
      <c r="AJ197">
        <v>1.6383859999999999</v>
      </c>
      <c r="AK197">
        <v>3.0168721086000398</v>
      </c>
      <c r="AL197">
        <v>139</v>
      </c>
      <c r="AM197">
        <v>101</v>
      </c>
      <c r="AN197">
        <v>2.625</v>
      </c>
      <c r="AO197" t="s">
        <v>11991</v>
      </c>
      <c r="AP197">
        <v>1</v>
      </c>
      <c r="AQ197">
        <v>4</v>
      </c>
      <c r="AR197">
        <v>38.5370178576988</v>
      </c>
      <c r="AS197">
        <v>1.3442969379298101E-2</v>
      </c>
      <c r="AT197">
        <v>0.139032733891923</v>
      </c>
      <c r="AU197">
        <v>9.8625364843151403E-2</v>
      </c>
      <c r="AV197">
        <v>-1.4309552574417199E-2</v>
      </c>
    </row>
    <row r="198" spans="1:48" x14ac:dyDescent="0.25">
      <c r="A198" t="s">
        <v>12304</v>
      </c>
      <c r="B198" s="6">
        <v>44664</v>
      </c>
      <c r="C198" t="s">
        <v>12305</v>
      </c>
      <c r="D198" t="s">
        <v>11929</v>
      </c>
      <c r="E198">
        <v>515514130.39999998</v>
      </c>
      <c r="F198">
        <v>422922065.19999999</v>
      </c>
      <c r="G198">
        <v>0.12458341447848401</v>
      </c>
      <c r="H198">
        <v>10.011111</v>
      </c>
      <c r="I198">
        <v>8.0553229999999996</v>
      </c>
      <c r="J198">
        <v>5.7831619999999999</v>
      </c>
      <c r="K198">
        <v>5.7831619999999999</v>
      </c>
      <c r="L198">
        <v>309.08479999999997</v>
      </c>
      <c r="M198">
        <v>309</v>
      </c>
      <c r="N198">
        <v>8.0315829999999995</v>
      </c>
      <c r="O198">
        <v>-1.68999999999974E-2</v>
      </c>
      <c r="P198">
        <v>-3.7808074132863898</v>
      </c>
      <c r="Q198">
        <v>-9.4992913579129592</v>
      </c>
      <c r="R198">
        <v>80.45</v>
      </c>
      <c r="S198">
        <v>80.95</v>
      </c>
      <c r="T198">
        <v>80.45</v>
      </c>
      <c r="U198">
        <v>80.95</v>
      </c>
      <c r="V198" t="s">
        <v>11987</v>
      </c>
      <c r="W198" t="s">
        <v>5715</v>
      </c>
      <c r="X198" t="s">
        <v>1093</v>
      </c>
      <c r="Y198" t="s">
        <v>12104</v>
      </c>
      <c r="Z198" t="s">
        <v>11847</v>
      </c>
      <c r="AA198" t="s">
        <v>374</v>
      </c>
      <c r="AB198" t="s">
        <v>753</v>
      </c>
      <c r="AC198">
        <v>82.038888999999998</v>
      </c>
      <c r="AD198">
        <v>1.588889</v>
      </c>
      <c r="AE198" s="6">
        <v>44308</v>
      </c>
      <c r="AF198" s="6">
        <v>11801</v>
      </c>
      <c r="AG198" t="s">
        <v>1094</v>
      </c>
      <c r="AH198">
        <v>10.011111</v>
      </c>
      <c r="AI198">
        <v>8.0553228623749291</v>
      </c>
      <c r="AJ198">
        <v>77.775841</v>
      </c>
      <c r="AK198">
        <v>5.7831623069967302</v>
      </c>
      <c r="AL198">
        <v>309</v>
      </c>
      <c r="AM198">
        <v>304</v>
      </c>
      <c r="AN198">
        <v>3.25</v>
      </c>
      <c r="AO198" t="s">
        <v>11991</v>
      </c>
      <c r="AP198">
        <v>1</v>
      </c>
      <c r="AQ198">
        <v>4</v>
      </c>
      <c r="AR198">
        <v>38.5370178576988</v>
      </c>
      <c r="AS198">
        <v>1.3442969379298101E-2</v>
      </c>
      <c r="AT198">
        <v>0.139032733891923</v>
      </c>
      <c r="AU198">
        <v>9.8625364843151403E-2</v>
      </c>
      <c r="AV198">
        <v>-1.4309552574417199E-2</v>
      </c>
    </row>
    <row r="199" spans="1:48" x14ac:dyDescent="0.25">
      <c r="A199" t="s">
        <v>12306</v>
      </c>
      <c r="B199" s="6">
        <v>44664</v>
      </c>
      <c r="C199" t="s">
        <v>12307</v>
      </c>
      <c r="D199" t="s">
        <v>11929</v>
      </c>
      <c r="E199">
        <v>654690573.20000005</v>
      </c>
      <c r="F199">
        <v>534479838.60000002</v>
      </c>
      <c r="G199">
        <v>0.15744584814899301</v>
      </c>
      <c r="H199">
        <v>8.9916669999999996</v>
      </c>
      <c r="I199">
        <v>7.5720729999999996</v>
      </c>
      <c r="J199">
        <v>5.6946110000000001</v>
      </c>
      <c r="K199">
        <v>5.6946110000000001</v>
      </c>
      <c r="L199">
        <v>299.92500000000001</v>
      </c>
      <c r="M199">
        <v>301</v>
      </c>
      <c r="N199">
        <v>7.5443579999999999</v>
      </c>
      <c r="O199">
        <v>0.19290000000000601</v>
      </c>
      <c r="P199">
        <v>-3.3434080947323599</v>
      </c>
      <c r="Q199">
        <v>-8.3350628832534994</v>
      </c>
      <c r="R199">
        <v>81.612499999999997</v>
      </c>
      <c r="S199">
        <v>82.111500000000007</v>
      </c>
      <c r="T199">
        <v>81.612499999999997</v>
      </c>
      <c r="U199">
        <v>82.111500000000007</v>
      </c>
      <c r="V199" t="s">
        <v>11987</v>
      </c>
      <c r="W199" t="s">
        <v>5713</v>
      </c>
      <c r="X199" t="s">
        <v>1093</v>
      </c>
      <c r="Y199" t="s">
        <v>12104</v>
      </c>
      <c r="Z199" t="s">
        <v>11847</v>
      </c>
      <c r="AA199" t="s">
        <v>374</v>
      </c>
      <c r="AB199" t="s">
        <v>753</v>
      </c>
      <c r="AC199">
        <v>81.638542000000001</v>
      </c>
      <c r="AD199">
        <v>2.6041999999999999E-2</v>
      </c>
      <c r="AE199" s="6">
        <v>43986</v>
      </c>
      <c r="AF199" s="6">
        <v>11428</v>
      </c>
      <c r="AG199" t="s">
        <v>1094</v>
      </c>
      <c r="AH199">
        <v>8.9916669999999996</v>
      </c>
      <c r="AI199">
        <v>7.5720730779594998</v>
      </c>
      <c r="AJ199">
        <v>66.700385999999995</v>
      </c>
      <c r="AK199">
        <v>5.69461126708579</v>
      </c>
      <c r="AL199">
        <v>301</v>
      </c>
      <c r="AM199">
        <v>296</v>
      </c>
      <c r="AN199">
        <v>3.125</v>
      </c>
      <c r="AO199" t="s">
        <v>11991</v>
      </c>
      <c r="AP199">
        <v>1</v>
      </c>
      <c r="AQ199">
        <v>4</v>
      </c>
      <c r="AR199">
        <v>38.5370178576988</v>
      </c>
      <c r="AS199">
        <v>1.3442969379298101E-2</v>
      </c>
      <c r="AT199">
        <v>0.139032733891923</v>
      </c>
      <c r="AU199">
        <v>9.8625364843151403E-2</v>
      </c>
      <c r="AV199">
        <v>-1.4309552574417199E-2</v>
      </c>
    </row>
    <row r="200" spans="1:48" x14ac:dyDescent="0.25">
      <c r="A200" t="s">
        <v>12308</v>
      </c>
      <c r="B200" s="6">
        <v>44664</v>
      </c>
      <c r="C200" t="s">
        <v>12309</v>
      </c>
      <c r="D200" t="s">
        <v>11929</v>
      </c>
      <c r="E200">
        <v>488885763.60000002</v>
      </c>
      <c r="F200">
        <v>467067540</v>
      </c>
      <c r="G200">
        <v>0.13758768744066599</v>
      </c>
      <c r="H200">
        <v>5.019444</v>
      </c>
      <c r="I200">
        <v>4.4069520000000004</v>
      </c>
      <c r="J200">
        <v>5.2170750000000004</v>
      </c>
      <c r="K200">
        <v>5.2170750000000004</v>
      </c>
      <c r="L200">
        <v>256.75599999999997</v>
      </c>
      <c r="M200">
        <v>257</v>
      </c>
      <c r="N200">
        <v>4.3882519999999996</v>
      </c>
      <c r="O200">
        <v>-0.118300000000004</v>
      </c>
      <c r="P200">
        <v>-2.4934168900767801</v>
      </c>
      <c r="Q200">
        <v>-5.8563691304837997</v>
      </c>
      <c r="R200">
        <v>93.674999999999997</v>
      </c>
      <c r="S200">
        <v>94.138999999999996</v>
      </c>
      <c r="T200">
        <v>93.674999999999997</v>
      </c>
      <c r="U200">
        <v>94.138999999999996</v>
      </c>
      <c r="V200" t="s">
        <v>11987</v>
      </c>
      <c r="W200" t="s">
        <v>5705</v>
      </c>
      <c r="X200" t="s">
        <v>1093</v>
      </c>
      <c r="Y200" t="s">
        <v>12104</v>
      </c>
      <c r="Z200" t="s">
        <v>11847</v>
      </c>
      <c r="AA200" t="s">
        <v>374</v>
      </c>
      <c r="AB200" t="s">
        <v>753</v>
      </c>
      <c r="AC200">
        <v>95.537153000000004</v>
      </c>
      <c r="AD200">
        <v>1.8621529999999999</v>
      </c>
      <c r="AE200" s="6">
        <v>42760</v>
      </c>
      <c r="AF200" s="6">
        <v>46502</v>
      </c>
      <c r="AG200" t="s">
        <v>1094</v>
      </c>
      <c r="AH200">
        <v>5.019444</v>
      </c>
      <c r="AI200">
        <v>4.4069519193232196</v>
      </c>
      <c r="AJ200">
        <v>23.092310000000001</v>
      </c>
      <c r="AK200">
        <v>5.2170749614208498</v>
      </c>
      <c r="AL200">
        <v>257</v>
      </c>
      <c r="AM200">
        <v>251</v>
      </c>
      <c r="AN200">
        <v>3.875</v>
      </c>
      <c r="AO200" t="s">
        <v>11991</v>
      </c>
      <c r="AP200">
        <v>1</v>
      </c>
      <c r="AQ200">
        <v>4</v>
      </c>
      <c r="AR200">
        <v>38.5370178576988</v>
      </c>
      <c r="AS200">
        <v>1.3442969379298101E-2</v>
      </c>
      <c r="AT200">
        <v>0.139032733891923</v>
      </c>
      <c r="AU200">
        <v>9.8625364843151403E-2</v>
      </c>
      <c r="AV200">
        <v>-1.4309552574417199E-2</v>
      </c>
    </row>
    <row r="201" spans="1:48" x14ac:dyDescent="0.25">
      <c r="A201" t="s">
        <v>12310</v>
      </c>
      <c r="B201" s="6">
        <v>44664</v>
      </c>
      <c r="C201" t="s">
        <v>12311</v>
      </c>
      <c r="D201" t="s">
        <v>11929</v>
      </c>
      <c r="E201">
        <v>335084184.80000001</v>
      </c>
      <c r="F201">
        <v>227679232.19999999</v>
      </c>
      <c r="G201">
        <v>6.7069227370626705E-2</v>
      </c>
      <c r="H201">
        <v>38.825000000000003</v>
      </c>
      <c r="I201">
        <v>15.918264000000001</v>
      </c>
      <c r="J201">
        <v>6.014799</v>
      </c>
      <c r="K201">
        <v>6.014799</v>
      </c>
      <c r="L201">
        <v>321.67989999999998</v>
      </c>
      <c r="M201">
        <v>321</v>
      </c>
      <c r="N201">
        <v>15.992839999999999</v>
      </c>
      <c r="O201">
        <v>-7.4600000000002401E-2</v>
      </c>
      <c r="P201">
        <v>-5.5669502649750102</v>
      </c>
      <c r="Q201">
        <v>-11.005142398807299</v>
      </c>
      <c r="R201">
        <v>67.268749999999997</v>
      </c>
      <c r="S201">
        <v>67.981750000000005</v>
      </c>
      <c r="T201">
        <v>67.268749999999997</v>
      </c>
      <c r="U201">
        <v>67.981750000000005</v>
      </c>
      <c r="V201" t="s">
        <v>11987</v>
      </c>
      <c r="W201" t="s">
        <v>5734</v>
      </c>
      <c r="X201" t="s">
        <v>1093</v>
      </c>
      <c r="Y201" t="s">
        <v>12104</v>
      </c>
      <c r="Z201" t="s">
        <v>11847</v>
      </c>
      <c r="AA201" t="s">
        <v>374</v>
      </c>
      <c r="AB201" t="s">
        <v>753</v>
      </c>
      <c r="AC201">
        <v>67.946875000000006</v>
      </c>
      <c r="AD201">
        <v>0.67812499999999998</v>
      </c>
      <c r="AE201" s="6">
        <v>44218</v>
      </c>
      <c r="AF201" s="6">
        <v>22327</v>
      </c>
      <c r="AG201" t="s">
        <v>1094</v>
      </c>
      <c r="AH201">
        <v>38.825000000000003</v>
      </c>
      <c r="AI201">
        <v>15.918264452728099</v>
      </c>
      <c r="AJ201">
        <v>420.068533</v>
      </c>
      <c r="AK201">
        <v>6.01479944370766</v>
      </c>
      <c r="AL201">
        <v>321</v>
      </c>
      <c r="AM201">
        <v>340</v>
      </c>
      <c r="AN201">
        <v>3.875</v>
      </c>
      <c r="AO201" t="s">
        <v>11991</v>
      </c>
      <c r="AP201">
        <v>1</v>
      </c>
      <c r="AQ201">
        <v>4</v>
      </c>
      <c r="AR201">
        <v>38.5370178576988</v>
      </c>
      <c r="AS201">
        <v>1.3442969379298101E-2</v>
      </c>
      <c r="AT201">
        <v>0.139032733891923</v>
      </c>
      <c r="AU201">
        <v>9.8625364843151403E-2</v>
      </c>
      <c r="AV201">
        <v>-1.4309552574417199E-2</v>
      </c>
    </row>
    <row r="202" spans="1:48" x14ac:dyDescent="0.25">
      <c r="A202" t="s">
        <v>12312</v>
      </c>
      <c r="B202" s="6">
        <v>44664</v>
      </c>
      <c r="C202" t="s">
        <v>12313</v>
      </c>
      <c r="D202" t="s">
        <v>11929</v>
      </c>
      <c r="E202">
        <v>397710903.19999999</v>
      </c>
      <c r="F202">
        <v>332138318</v>
      </c>
      <c r="G202">
        <v>9.7840545913778401E-2</v>
      </c>
      <c r="H202">
        <v>7.7833329999999998</v>
      </c>
      <c r="I202">
        <v>6.6916349999999998</v>
      </c>
      <c r="J202">
        <v>5.6662020000000002</v>
      </c>
      <c r="K202">
        <v>5.6662020000000002</v>
      </c>
      <c r="L202">
        <v>296.68130000000002</v>
      </c>
      <c r="M202">
        <v>297</v>
      </c>
      <c r="N202">
        <v>6.6598740000000003</v>
      </c>
      <c r="O202">
        <v>-0.22149999999999601</v>
      </c>
      <c r="P202">
        <v>-3.3373516458666899</v>
      </c>
      <c r="Q202">
        <v>-8.2431535641125304</v>
      </c>
      <c r="R202">
        <v>82.862499999999997</v>
      </c>
      <c r="S202">
        <v>83.400499999999994</v>
      </c>
      <c r="T202">
        <v>82.862499999999997</v>
      </c>
      <c r="U202">
        <v>83.400499999999994</v>
      </c>
      <c r="V202" t="s">
        <v>11987</v>
      </c>
      <c r="W202" t="s">
        <v>5710</v>
      </c>
      <c r="X202" t="s">
        <v>1093</v>
      </c>
      <c r="Y202" t="s">
        <v>12104</v>
      </c>
      <c r="Z202" t="s">
        <v>11847</v>
      </c>
      <c r="AA202" t="s">
        <v>374</v>
      </c>
      <c r="AB202" t="s">
        <v>753</v>
      </c>
      <c r="AC202">
        <v>83.512500000000003</v>
      </c>
      <c r="AD202">
        <v>0.65</v>
      </c>
      <c r="AE202" s="6">
        <v>43860</v>
      </c>
      <c r="AF202" s="6">
        <v>10988</v>
      </c>
      <c r="AG202" t="s">
        <v>1094</v>
      </c>
      <c r="AH202">
        <v>7.7833329999999998</v>
      </c>
      <c r="AI202">
        <v>6.6916354607267898</v>
      </c>
      <c r="AJ202">
        <v>51.965569000000002</v>
      </c>
      <c r="AK202">
        <v>5.6662022211182599</v>
      </c>
      <c r="AL202">
        <v>297</v>
      </c>
      <c r="AM202">
        <v>294</v>
      </c>
      <c r="AN202">
        <v>3</v>
      </c>
      <c r="AO202" t="s">
        <v>11991</v>
      </c>
      <c r="AP202">
        <v>1</v>
      </c>
      <c r="AQ202">
        <v>4</v>
      </c>
      <c r="AR202">
        <v>38.5370178576988</v>
      </c>
      <c r="AS202">
        <v>1.3442969379298101E-2</v>
      </c>
      <c r="AT202">
        <v>0.139032733891923</v>
      </c>
      <c r="AU202">
        <v>9.8625364843151403E-2</v>
      </c>
      <c r="AV202">
        <v>-1.4309552574417199E-2</v>
      </c>
    </row>
    <row r="203" spans="1:48" x14ac:dyDescent="0.25">
      <c r="A203" t="s">
        <v>12314</v>
      </c>
      <c r="B203" s="6">
        <v>44664</v>
      </c>
      <c r="C203" t="s">
        <v>12315</v>
      </c>
      <c r="D203" t="s">
        <v>11929</v>
      </c>
      <c r="E203">
        <v>386635597.60000002</v>
      </c>
      <c r="F203">
        <v>382962559.39999998</v>
      </c>
      <c r="G203">
        <v>0.112812234674252</v>
      </c>
      <c r="H203">
        <v>3.7777780000000001</v>
      </c>
      <c r="I203">
        <v>3.4146749999999999</v>
      </c>
      <c r="J203">
        <v>4.9191950000000002</v>
      </c>
      <c r="K203">
        <v>4.9191950000000002</v>
      </c>
      <c r="L203">
        <v>232.15280000000001</v>
      </c>
      <c r="M203">
        <v>231</v>
      </c>
      <c r="N203">
        <v>3.3949129999999998</v>
      </c>
      <c r="O203">
        <v>-4.4200000000005298E-2</v>
      </c>
      <c r="P203">
        <v>-1.7482958420307599</v>
      </c>
      <c r="Q203">
        <v>-5.0289547274456101</v>
      </c>
      <c r="R203">
        <v>98.05</v>
      </c>
      <c r="S203">
        <v>98.563999999999993</v>
      </c>
      <c r="T203">
        <v>98.05</v>
      </c>
      <c r="U203">
        <v>98.563999999999993</v>
      </c>
      <c r="V203" t="s">
        <v>11987</v>
      </c>
      <c r="W203" t="s">
        <v>5702</v>
      </c>
      <c r="X203" t="s">
        <v>1093</v>
      </c>
      <c r="Y203" t="s">
        <v>12104</v>
      </c>
      <c r="Z203" t="s">
        <v>11847</v>
      </c>
      <c r="AA203" t="s">
        <v>374</v>
      </c>
      <c r="AB203" t="s">
        <v>753</v>
      </c>
      <c r="AC203">
        <v>99.05</v>
      </c>
      <c r="AD203">
        <v>1</v>
      </c>
      <c r="AE203" s="6">
        <v>42275</v>
      </c>
      <c r="AF203" s="6">
        <v>46050</v>
      </c>
      <c r="AG203" t="s">
        <v>1094</v>
      </c>
      <c r="AH203">
        <v>3.7777780000000001</v>
      </c>
      <c r="AI203">
        <v>3.4146754217658701</v>
      </c>
      <c r="AJ203">
        <v>14.048918</v>
      </c>
      <c r="AK203">
        <v>4.9191946210994999</v>
      </c>
      <c r="AL203">
        <v>231</v>
      </c>
      <c r="AM203">
        <v>221</v>
      </c>
      <c r="AN203">
        <v>4.5</v>
      </c>
      <c r="AO203" t="s">
        <v>11991</v>
      </c>
      <c r="AP203">
        <v>1</v>
      </c>
      <c r="AQ203">
        <v>4</v>
      </c>
      <c r="AR203">
        <v>38.5370178576988</v>
      </c>
      <c r="AS203">
        <v>1.3442969379298101E-2</v>
      </c>
      <c r="AT203">
        <v>0.139032733891923</v>
      </c>
      <c r="AU203">
        <v>9.8625364843151403E-2</v>
      </c>
      <c r="AV203">
        <v>-1.4309552574417199E-2</v>
      </c>
    </row>
    <row r="204" spans="1:48" x14ac:dyDescent="0.25">
      <c r="A204" t="s">
        <v>12316</v>
      </c>
      <c r="B204" s="6">
        <v>44664</v>
      </c>
      <c r="C204" t="s">
        <v>12317</v>
      </c>
      <c r="D204" t="s">
        <v>11929</v>
      </c>
      <c r="E204">
        <v>515514130.39999998</v>
      </c>
      <c r="F204">
        <v>485195455.60000002</v>
      </c>
      <c r="G204">
        <v>0.14292776735977999</v>
      </c>
      <c r="H204">
        <v>6.9083329999999998</v>
      </c>
      <c r="I204">
        <v>5.8161699999999996</v>
      </c>
      <c r="J204">
        <v>5.5136089999999998</v>
      </c>
      <c r="K204">
        <v>5.5136089999999998</v>
      </c>
      <c r="L204">
        <v>281.40379999999902</v>
      </c>
      <c r="M204">
        <v>282</v>
      </c>
      <c r="N204">
        <v>5.7910450000000004</v>
      </c>
      <c r="O204">
        <v>8.6399999999997507E-2</v>
      </c>
      <c r="P204">
        <v>-2.4423411595239601</v>
      </c>
      <c r="Q204">
        <v>-6.8755415935826596</v>
      </c>
      <c r="R204">
        <v>93.706249999999997</v>
      </c>
      <c r="S204">
        <v>94.237250000000003</v>
      </c>
      <c r="T204">
        <v>93.706249999999997</v>
      </c>
      <c r="U204">
        <v>94.237250000000003</v>
      </c>
      <c r="V204" t="s">
        <v>11987</v>
      </c>
      <c r="W204" t="s">
        <v>5708</v>
      </c>
      <c r="X204" t="s">
        <v>1093</v>
      </c>
      <c r="Y204" t="s">
        <v>12104</v>
      </c>
      <c r="Z204" t="s">
        <v>11847</v>
      </c>
      <c r="AA204" t="s">
        <v>374</v>
      </c>
      <c r="AB204" t="s">
        <v>753</v>
      </c>
      <c r="AC204">
        <v>94.118750000000006</v>
      </c>
      <c r="AD204">
        <v>0.41249999999999998</v>
      </c>
      <c r="AE204" s="6">
        <v>43385</v>
      </c>
      <c r="AF204" s="6">
        <v>47192</v>
      </c>
      <c r="AG204" t="s">
        <v>1094</v>
      </c>
      <c r="AH204">
        <v>6.9083329999999998</v>
      </c>
      <c r="AI204">
        <v>5.8161697040901297</v>
      </c>
      <c r="AJ204">
        <v>40.006495999999999</v>
      </c>
      <c r="AK204">
        <v>5.5136091780975498</v>
      </c>
      <c r="AL204">
        <v>282</v>
      </c>
      <c r="AM204">
        <v>280</v>
      </c>
      <c r="AN204">
        <v>4.5</v>
      </c>
      <c r="AO204" t="s">
        <v>11991</v>
      </c>
      <c r="AP204">
        <v>1</v>
      </c>
      <c r="AQ204">
        <v>4</v>
      </c>
      <c r="AR204">
        <v>38.5370178576988</v>
      </c>
      <c r="AS204">
        <v>1.3442969379298101E-2</v>
      </c>
      <c r="AT204">
        <v>0.139032733891923</v>
      </c>
      <c r="AU204">
        <v>9.8625364843151403E-2</v>
      </c>
      <c r="AV204">
        <v>-1.4309552574417199E-2</v>
      </c>
    </row>
    <row r="205" spans="1:48" x14ac:dyDescent="0.25">
      <c r="A205" t="s">
        <v>12318</v>
      </c>
      <c r="B205" s="6">
        <v>44664</v>
      </c>
      <c r="C205" t="s">
        <v>12319</v>
      </c>
      <c r="D205" t="s">
        <v>11929</v>
      </c>
      <c r="E205">
        <v>257757065.19999999</v>
      </c>
      <c r="F205">
        <v>191105384.90000001</v>
      </c>
      <c r="G205">
        <v>5.6295387118094301E-2</v>
      </c>
      <c r="H205">
        <v>19.844443999999999</v>
      </c>
      <c r="I205">
        <v>12.245594000000001</v>
      </c>
      <c r="J205">
        <v>6.4415899999999997</v>
      </c>
      <c r="K205">
        <v>6.4415899999999997</v>
      </c>
      <c r="L205">
        <v>347.0992</v>
      </c>
      <c r="M205">
        <v>351</v>
      </c>
      <c r="N205">
        <v>12.032624</v>
      </c>
      <c r="O205">
        <v>-0.27460000000000201</v>
      </c>
      <c r="P205">
        <v>-6.12750852370801</v>
      </c>
      <c r="Q205">
        <v>-10.9258093551265</v>
      </c>
      <c r="R205">
        <v>73.5</v>
      </c>
      <c r="S205">
        <v>74.25</v>
      </c>
      <c r="T205">
        <v>73.5</v>
      </c>
      <c r="U205">
        <v>74.25</v>
      </c>
      <c r="V205" t="s">
        <v>11987</v>
      </c>
      <c r="W205" t="s">
        <v>5723</v>
      </c>
      <c r="X205" t="s">
        <v>1093</v>
      </c>
      <c r="Y205" t="s">
        <v>12104</v>
      </c>
      <c r="Z205" t="s">
        <v>11847</v>
      </c>
      <c r="AA205" t="s">
        <v>374</v>
      </c>
      <c r="AB205" t="s">
        <v>753</v>
      </c>
      <c r="AC205">
        <v>74.141666999999998</v>
      </c>
      <c r="AD205">
        <v>0.64166699999999999</v>
      </c>
      <c r="AE205" s="6">
        <v>44308</v>
      </c>
      <c r="AF205" s="6">
        <v>15394</v>
      </c>
      <c r="AG205" t="s">
        <v>1094</v>
      </c>
      <c r="AH205">
        <v>19.844443999999999</v>
      </c>
      <c r="AI205">
        <v>12.245594474226801</v>
      </c>
      <c r="AJ205">
        <v>204.91286299999999</v>
      </c>
      <c r="AK205">
        <v>6.4415900624377196</v>
      </c>
      <c r="AL205">
        <v>351</v>
      </c>
      <c r="AM205">
        <v>388</v>
      </c>
      <c r="AN205">
        <v>4.125</v>
      </c>
      <c r="AO205" t="s">
        <v>11991</v>
      </c>
      <c r="AP205">
        <v>1</v>
      </c>
      <c r="AQ205">
        <v>4</v>
      </c>
      <c r="AR205">
        <v>38.5370178576988</v>
      </c>
      <c r="AS205">
        <v>1.3442969379298101E-2</v>
      </c>
      <c r="AT205">
        <v>0.139032733891923</v>
      </c>
      <c r="AU205">
        <v>9.8625364843151403E-2</v>
      </c>
      <c r="AV205">
        <v>-1.4309552574417199E-2</v>
      </c>
    </row>
    <row r="206" spans="1:48" x14ac:dyDescent="0.25">
      <c r="A206" t="s">
        <v>12320</v>
      </c>
      <c r="B206" s="6">
        <v>44664</v>
      </c>
      <c r="C206" t="s">
        <v>12321</v>
      </c>
      <c r="D206" t="s">
        <v>11929</v>
      </c>
      <c r="E206">
        <v>386635597.60000002</v>
      </c>
      <c r="F206">
        <v>281120326.5</v>
      </c>
      <c r="G206">
        <v>8.2811782690744101E-2</v>
      </c>
      <c r="H206">
        <v>29.074999999999999</v>
      </c>
      <c r="I206">
        <v>14.091191999999999</v>
      </c>
      <c r="J206">
        <v>6.250375</v>
      </c>
      <c r="K206">
        <v>6.250375</v>
      </c>
      <c r="L206">
        <v>343.60019999999997</v>
      </c>
      <c r="M206">
        <v>343</v>
      </c>
      <c r="N206">
        <v>14.113001000000001</v>
      </c>
      <c r="O206">
        <v>-0.62079999999999902</v>
      </c>
      <c r="P206">
        <v>-5.6705004134518502</v>
      </c>
      <c r="Q206">
        <v>-11.2477255108682</v>
      </c>
      <c r="R206">
        <v>70.956249999999997</v>
      </c>
      <c r="S206">
        <v>71.672250000000005</v>
      </c>
      <c r="T206">
        <v>70.956249999999997</v>
      </c>
      <c r="U206">
        <v>71.672250000000005</v>
      </c>
      <c r="V206" t="s">
        <v>11987</v>
      </c>
      <c r="W206" t="s">
        <v>5732</v>
      </c>
      <c r="X206" t="s">
        <v>1093</v>
      </c>
      <c r="Y206" t="s">
        <v>12104</v>
      </c>
      <c r="Z206" t="s">
        <v>11847</v>
      </c>
      <c r="AA206" t="s">
        <v>374</v>
      </c>
      <c r="AB206" t="s">
        <v>753</v>
      </c>
      <c r="AC206">
        <v>72.709374999999994</v>
      </c>
      <c r="AD206">
        <v>1.753125</v>
      </c>
      <c r="AE206" s="6">
        <v>43986</v>
      </c>
      <c r="AF206" s="6">
        <v>18763</v>
      </c>
      <c r="AG206" t="s">
        <v>1094</v>
      </c>
      <c r="AH206">
        <v>29.074999999999999</v>
      </c>
      <c r="AI206">
        <v>14.0911916365034</v>
      </c>
      <c r="AJ206">
        <v>308.63359400000002</v>
      </c>
      <c r="AK206">
        <v>6.2503752466824096</v>
      </c>
      <c r="AL206">
        <v>343</v>
      </c>
      <c r="AM206">
        <v>364</v>
      </c>
      <c r="AN206">
        <v>4.125</v>
      </c>
      <c r="AO206" t="s">
        <v>11991</v>
      </c>
      <c r="AP206">
        <v>1</v>
      </c>
      <c r="AQ206">
        <v>4</v>
      </c>
      <c r="AR206">
        <v>38.5370178576988</v>
      </c>
      <c r="AS206">
        <v>1.3442969379298101E-2</v>
      </c>
      <c r="AT206">
        <v>0.139032733891923</v>
      </c>
      <c r="AU206">
        <v>9.8625364843151403E-2</v>
      </c>
      <c r="AV206">
        <v>-1.4309552574417199E-2</v>
      </c>
    </row>
    <row r="207" spans="1:48" x14ac:dyDescent="0.25">
      <c r="A207" t="s">
        <v>12322</v>
      </c>
      <c r="B207" s="6">
        <v>44664</v>
      </c>
      <c r="C207" t="s">
        <v>12323</v>
      </c>
      <c r="D207" t="s">
        <v>11929</v>
      </c>
      <c r="E207">
        <v>403715096.39999998</v>
      </c>
      <c r="F207">
        <v>403095506.80000001</v>
      </c>
      <c r="G207">
        <v>0.118742952246043</v>
      </c>
      <c r="H207">
        <v>1.855556</v>
      </c>
      <c r="I207">
        <v>1.769628</v>
      </c>
      <c r="J207">
        <v>4.1657359999999999</v>
      </c>
      <c r="K207">
        <v>4.1657359999999999</v>
      </c>
      <c r="L207">
        <v>192.03799999999899</v>
      </c>
      <c r="M207">
        <v>189</v>
      </c>
      <c r="N207">
        <v>1.760448</v>
      </c>
      <c r="O207">
        <v>-0.17430000000000501</v>
      </c>
      <c r="P207">
        <v>-0.71539444110723105</v>
      </c>
      <c r="Q207">
        <v>-2.77169218977164</v>
      </c>
      <c r="R207">
        <v>99.268749999999997</v>
      </c>
      <c r="S207">
        <v>99.702749999999995</v>
      </c>
      <c r="T207">
        <v>99.268749999999997</v>
      </c>
      <c r="U207">
        <v>99.702749999999995</v>
      </c>
      <c r="V207" t="s">
        <v>11987</v>
      </c>
      <c r="W207" t="s">
        <v>5697</v>
      </c>
      <c r="X207" t="s">
        <v>1093</v>
      </c>
      <c r="Y207" t="s">
        <v>12104</v>
      </c>
      <c r="Z207" t="s">
        <v>11847</v>
      </c>
      <c r="AA207" t="s">
        <v>374</v>
      </c>
      <c r="AB207" t="s">
        <v>753</v>
      </c>
      <c r="AC207">
        <v>99.846528000000006</v>
      </c>
      <c r="AD207">
        <v>0.57777800000000001</v>
      </c>
      <c r="AE207" s="6">
        <v>41543</v>
      </c>
      <c r="AF207" s="6">
        <v>45348</v>
      </c>
      <c r="AG207" t="s">
        <v>1094</v>
      </c>
      <c r="AH207">
        <v>1.855556</v>
      </c>
      <c r="AI207">
        <v>1.7696283148437899</v>
      </c>
      <c r="AJ207">
        <v>4.1810049999999999</v>
      </c>
      <c r="AK207">
        <v>4.1657356364231299</v>
      </c>
      <c r="AL207">
        <v>189</v>
      </c>
      <c r="AM207">
        <v>160</v>
      </c>
      <c r="AN207">
        <v>4</v>
      </c>
      <c r="AO207" t="s">
        <v>11991</v>
      </c>
      <c r="AP207">
        <v>1</v>
      </c>
      <c r="AQ207">
        <v>4</v>
      </c>
      <c r="AR207">
        <v>38.5370178576988</v>
      </c>
      <c r="AS207">
        <v>1.3442969379298101E-2</v>
      </c>
      <c r="AT207">
        <v>0.139032733891923</v>
      </c>
      <c r="AU207">
        <v>9.8625364843151403E-2</v>
      </c>
      <c r="AV207">
        <v>-1.4309552574417199E-2</v>
      </c>
    </row>
    <row r="208" spans="1:48" x14ac:dyDescent="0.25">
      <c r="A208" t="s">
        <v>12324</v>
      </c>
      <c r="B208" s="6">
        <v>44664</v>
      </c>
      <c r="C208" t="s">
        <v>12325</v>
      </c>
      <c r="D208" t="s">
        <v>11929</v>
      </c>
      <c r="E208">
        <v>644392662.79999995</v>
      </c>
      <c r="F208">
        <v>553493022.79999995</v>
      </c>
      <c r="G208">
        <v>0.16304670846468899</v>
      </c>
      <c r="H208">
        <v>21.855556</v>
      </c>
      <c r="I208">
        <v>11.660831</v>
      </c>
      <c r="J208">
        <v>6.8933299999999997</v>
      </c>
      <c r="K208">
        <v>6.8933299999999997</v>
      </c>
      <c r="L208">
        <v>395.1173</v>
      </c>
      <c r="M208">
        <v>398</v>
      </c>
      <c r="N208">
        <v>11.473909000000001</v>
      </c>
      <c r="O208">
        <v>-0.57869999999999799</v>
      </c>
      <c r="P208">
        <v>-5.3382012876189302</v>
      </c>
      <c r="Q208">
        <v>-10.2686464757153</v>
      </c>
      <c r="R208">
        <v>85.081249999999997</v>
      </c>
      <c r="S208">
        <v>85.774249999999995</v>
      </c>
      <c r="T208">
        <v>85.081249999999997</v>
      </c>
      <c r="U208">
        <v>85.774249999999995</v>
      </c>
      <c r="V208" t="s">
        <v>11987</v>
      </c>
      <c r="W208" t="s">
        <v>5726</v>
      </c>
      <c r="X208" t="s">
        <v>1093</v>
      </c>
      <c r="Y208" t="s">
        <v>12104</v>
      </c>
      <c r="Z208" t="s">
        <v>11847</v>
      </c>
      <c r="AA208" t="s">
        <v>374</v>
      </c>
      <c r="AB208" t="s">
        <v>753</v>
      </c>
      <c r="AC208">
        <v>85.893749999999997</v>
      </c>
      <c r="AD208">
        <v>0.8125</v>
      </c>
      <c r="AE208" s="6">
        <v>41667</v>
      </c>
      <c r="AF208" s="6">
        <v>16128</v>
      </c>
      <c r="AG208" t="s">
        <v>1094</v>
      </c>
      <c r="AH208">
        <v>21.855556</v>
      </c>
      <c r="AI208">
        <v>11.6608306814132</v>
      </c>
      <c r="AJ208">
        <v>199.49216899999999</v>
      </c>
      <c r="AK208">
        <v>6.8933299122648704</v>
      </c>
      <c r="AL208">
        <v>398</v>
      </c>
      <c r="AM208">
        <v>432</v>
      </c>
      <c r="AN208">
        <v>5.625</v>
      </c>
      <c r="AO208" t="s">
        <v>11991</v>
      </c>
      <c r="AP208">
        <v>1</v>
      </c>
      <c r="AQ208">
        <v>4</v>
      </c>
      <c r="AR208">
        <v>38.5370178576988</v>
      </c>
      <c r="AS208">
        <v>1.3442969379298101E-2</v>
      </c>
      <c r="AT208">
        <v>0.139032733891923</v>
      </c>
      <c r="AU208">
        <v>9.8625364843151403E-2</v>
      </c>
      <c r="AV208">
        <v>-1.4309552574417199E-2</v>
      </c>
    </row>
    <row r="209" spans="1:48" x14ac:dyDescent="0.25">
      <c r="A209" t="s">
        <v>12326</v>
      </c>
      <c r="B209" s="6">
        <v>44664</v>
      </c>
      <c r="C209" t="s">
        <v>12327</v>
      </c>
      <c r="D209" t="s">
        <v>11929</v>
      </c>
      <c r="E209">
        <v>1159906793.2</v>
      </c>
      <c r="F209">
        <v>935996448.79999995</v>
      </c>
      <c r="G209">
        <v>0.27572369266339097</v>
      </c>
      <c r="H209">
        <v>23.158332999999999</v>
      </c>
      <c r="I209">
        <v>12.199481</v>
      </c>
      <c r="J209">
        <v>6.7426199999999996</v>
      </c>
      <c r="K209">
        <v>6.7426199999999996</v>
      </c>
      <c r="L209">
        <v>382.35229999999899</v>
      </c>
      <c r="M209">
        <v>383</v>
      </c>
      <c r="N209">
        <v>12.020320999999999</v>
      </c>
      <c r="O209">
        <v>-0.58599999999999697</v>
      </c>
      <c r="P209">
        <v>-5.9298784697069902</v>
      </c>
      <c r="Q209">
        <v>-10.6186583863762</v>
      </c>
      <c r="R209">
        <v>78.987499999999997</v>
      </c>
      <c r="S209">
        <v>79.710499999999996</v>
      </c>
      <c r="T209">
        <v>78.987499999999997</v>
      </c>
      <c r="U209">
        <v>79.710499999999996</v>
      </c>
      <c r="V209" t="s">
        <v>11987</v>
      </c>
      <c r="W209" t="s">
        <v>5728</v>
      </c>
      <c r="X209" t="s">
        <v>1093</v>
      </c>
      <c r="Y209" t="s">
        <v>12104</v>
      </c>
      <c r="Z209" t="s">
        <v>11847</v>
      </c>
      <c r="AA209" t="s">
        <v>374</v>
      </c>
      <c r="AB209" t="s">
        <v>753</v>
      </c>
      <c r="AC209">
        <v>80.695832999999993</v>
      </c>
      <c r="AD209">
        <v>1.7083330000000001</v>
      </c>
      <c r="AE209" s="6">
        <v>42032</v>
      </c>
      <c r="AF209" s="6">
        <v>16603</v>
      </c>
      <c r="AG209" t="s">
        <v>1094</v>
      </c>
      <c r="AH209">
        <v>23.158332999999999</v>
      </c>
      <c r="AI209">
        <v>12.1994812987865</v>
      </c>
      <c r="AJ209">
        <v>221.46604500000001</v>
      </c>
      <c r="AK209">
        <v>6.7426196363348199</v>
      </c>
      <c r="AL209">
        <v>383</v>
      </c>
      <c r="AM209">
        <v>417</v>
      </c>
      <c r="AN209">
        <v>5</v>
      </c>
      <c r="AO209" t="s">
        <v>11991</v>
      </c>
      <c r="AP209">
        <v>1</v>
      </c>
      <c r="AQ209">
        <v>4</v>
      </c>
      <c r="AR209">
        <v>38.5370178576988</v>
      </c>
      <c r="AS209">
        <v>1.3442969379298101E-2</v>
      </c>
      <c r="AT209">
        <v>0.139032733891923</v>
      </c>
      <c r="AU209">
        <v>9.8625364843151403E-2</v>
      </c>
      <c r="AV209">
        <v>-1.4309552574417199E-2</v>
      </c>
    </row>
    <row r="210" spans="1:48" x14ac:dyDescent="0.25">
      <c r="A210" t="s">
        <v>12328</v>
      </c>
      <c r="B210" s="6">
        <v>44664</v>
      </c>
      <c r="C210" t="s">
        <v>12329</v>
      </c>
      <c r="D210" t="s">
        <v>11929</v>
      </c>
      <c r="E210">
        <v>721719782.39999998</v>
      </c>
      <c r="F210">
        <v>595716529.89999998</v>
      </c>
      <c r="G210">
        <v>0.17548481259003099</v>
      </c>
      <c r="H210">
        <v>27.074999999999999</v>
      </c>
      <c r="I210">
        <v>12.66752</v>
      </c>
      <c r="J210">
        <v>6.7286460000000003</v>
      </c>
      <c r="K210">
        <v>6.7286460000000003</v>
      </c>
      <c r="L210">
        <v>387.88729999999998</v>
      </c>
      <c r="M210">
        <v>388</v>
      </c>
      <c r="N210">
        <v>12.601881000000001</v>
      </c>
      <c r="O210">
        <v>-0.119199999999997</v>
      </c>
      <c r="P210">
        <v>-5.2899571820892</v>
      </c>
      <c r="Q210">
        <v>-11.0441677282895</v>
      </c>
      <c r="R210">
        <v>80.331249999999997</v>
      </c>
      <c r="S210">
        <v>81.062250000000006</v>
      </c>
      <c r="T210">
        <v>80.331249999999997</v>
      </c>
      <c r="U210">
        <v>81.062250000000006</v>
      </c>
      <c r="V210" t="s">
        <v>11987</v>
      </c>
      <c r="W210" t="s">
        <v>5730</v>
      </c>
      <c r="X210" t="s">
        <v>1093</v>
      </c>
      <c r="Y210" t="s">
        <v>12104</v>
      </c>
      <c r="Z210" t="s">
        <v>11847</v>
      </c>
      <c r="AA210" t="s">
        <v>374</v>
      </c>
      <c r="AB210" t="s">
        <v>753</v>
      </c>
      <c r="AC210">
        <v>82.541250000000005</v>
      </c>
      <c r="AD210">
        <v>2.21</v>
      </c>
      <c r="AE210" s="6">
        <v>43493</v>
      </c>
      <c r="AF210" s="6">
        <v>18033</v>
      </c>
      <c r="AG210" t="s">
        <v>1094</v>
      </c>
      <c r="AH210">
        <v>27.074999999999999</v>
      </c>
      <c r="AI210">
        <v>12.667520371029401</v>
      </c>
      <c r="AJ210">
        <v>253.028424</v>
      </c>
      <c r="AK210">
        <v>6.7286462267829901</v>
      </c>
      <c r="AL210">
        <v>388</v>
      </c>
      <c r="AM210">
        <v>413</v>
      </c>
      <c r="AN210">
        <v>5.2</v>
      </c>
      <c r="AO210" t="s">
        <v>11991</v>
      </c>
      <c r="AP210">
        <v>1</v>
      </c>
      <c r="AQ210">
        <v>4</v>
      </c>
      <c r="AR210">
        <v>38.5370178576988</v>
      </c>
      <c r="AS210">
        <v>1.3442969379298101E-2</v>
      </c>
      <c r="AT210">
        <v>0.139032733891923</v>
      </c>
      <c r="AU210">
        <v>9.8625364843151403E-2</v>
      </c>
      <c r="AV210">
        <v>-1.4309552574417199E-2</v>
      </c>
    </row>
    <row r="211" spans="1:48" x14ac:dyDescent="0.25">
      <c r="A211" t="s">
        <v>12330</v>
      </c>
      <c r="B211" s="6">
        <v>44664</v>
      </c>
      <c r="C211" t="s">
        <v>12331</v>
      </c>
      <c r="D211" t="s">
        <v>11929</v>
      </c>
      <c r="E211">
        <v>644392662.79999995</v>
      </c>
      <c r="F211">
        <v>606051299.39999998</v>
      </c>
      <c r="G211">
        <v>0.178529205339201</v>
      </c>
      <c r="H211">
        <v>18.75</v>
      </c>
      <c r="I211">
        <v>10.649611999999999</v>
      </c>
      <c r="J211">
        <v>6.7749160000000002</v>
      </c>
      <c r="K211">
        <v>6.7749160000000002</v>
      </c>
      <c r="L211">
        <v>383.52910000000003</v>
      </c>
      <c r="M211">
        <v>388</v>
      </c>
      <c r="N211">
        <v>10.497558</v>
      </c>
      <c r="O211">
        <v>-0.32529999999999498</v>
      </c>
      <c r="P211">
        <v>-4.33498846892223</v>
      </c>
      <c r="Q211">
        <v>-8.31534010243948</v>
      </c>
      <c r="R211">
        <v>92.518749999999997</v>
      </c>
      <c r="S211">
        <v>93.144750000000002</v>
      </c>
      <c r="T211">
        <v>92.518749999999997</v>
      </c>
      <c r="U211">
        <v>93.144750000000002</v>
      </c>
      <c r="V211" t="s">
        <v>11987</v>
      </c>
      <c r="W211" t="s">
        <v>5721</v>
      </c>
      <c r="X211" t="s">
        <v>1093</v>
      </c>
      <c r="Y211" t="s">
        <v>12104</v>
      </c>
      <c r="Z211" t="s">
        <v>11847</v>
      </c>
      <c r="AA211" t="s">
        <v>374</v>
      </c>
      <c r="AB211" t="s">
        <v>753</v>
      </c>
      <c r="AC211">
        <v>94.05</v>
      </c>
      <c r="AD211">
        <v>1.53125</v>
      </c>
      <c r="AE211" s="6">
        <v>40106</v>
      </c>
      <c r="AF211" s="6">
        <v>14994</v>
      </c>
      <c r="AG211" t="s">
        <v>1094</v>
      </c>
      <c r="AH211">
        <v>18.75</v>
      </c>
      <c r="AI211">
        <v>10.6496115912311</v>
      </c>
      <c r="AJ211">
        <v>161.683074</v>
      </c>
      <c r="AK211">
        <v>6.7749163522591003</v>
      </c>
      <c r="AL211">
        <v>388</v>
      </c>
      <c r="AM211">
        <v>419</v>
      </c>
      <c r="AN211">
        <v>6.125</v>
      </c>
      <c r="AO211" t="s">
        <v>11991</v>
      </c>
      <c r="AP211">
        <v>1</v>
      </c>
      <c r="AQ211">
        <v>4</v>
      </c>
      <c r="AR211">
        <v>38.5370178576988</v>
      </c>
      <c r="AS211">
        <v>1.3442969379298101E-2</v>
      </c>
      <c r="AT211">
        <v>0.139032733891923</v>
      </c>
      <c r="AU211">
        <v>9.8625364843151403E-2</v>
      </c>
      <c r="AV211">
        <v>-1.4309552574417199E-2</v>
      </c>
    </row>
    <row r="212" spans="1:48" x14ac:dyDescent="0.25">
      <c r="A212" t="s">
        <v>12332</v>
      </c>
      <c r="B212" s="6">
        <v>44664</v>
      </c>
      <c r="C212" t="s">
        <v>12333</v>
      </c>
      <c r="D212" t="s">
        <v>11929</v>
      </c>
      <c r="E212">
        <v>468705447.19999999</v>
      </c>
      <c r="F212">
        <v>506826822</v>
      </c>
      <c r="G212">
        <v>0.14929988579030701</v>
      </c>
      <c r="H212">
        <v>15.416667</v>
      </c>
      <c r="I212">
        <v>9.3717930000000003</v>
      </c>
      <c r="J212">
        <v>6.5038559999999999</v>
      </c>
      <c r="K212">
        <v>6.5038559999999999</v>
      </c>
      <c r="L212">
        <v>365.85639999999898</v>
      </c>
      <c r="M212">
        <v>369</v>
      </c>
      <c r="N212">
        <v>9.3042719999999992</v>
      </c>
      <c r="O212">
        <v>-0.241499999999994</v>
      </c>
      <c r="P212">
        <v>-4.3091377291641804</v>
      </c>
      <c r="Q212">
        <v>-5.4994888459966598</v>
      </c>
      <c r="R212">
        <v>107.51875</v>
      </c>
      <c r="S212">
        <v>108.39275000000001</v>
      </c>
      <c r="T212">
        <v>107.51875</v>
      </c>
      <c r="U212">
        <v>108.39275000000001</v>
      </c>
      <c r="V212" t="s">
        <v>11987</v>
      </c>
      <c r="W212" t="s">
        <v>5719</v>
      </c>
      <c r="X212" t="s">
        <v>1093</v>
      </c>
      <c r="Y212" t="s">
        <v>12104</v>
      </c>
      <c r="Z212" t="s">
        <v>11847</v>
      </c>
      <c r="AA212" t="s">
        <v>374</v>
      </c>
      <c r="AB212" t="s">
        <v>753</v>
      </c>
      <c r="AC212">
        <v>108.13333299999999</v>
      </c>
      <c r="AD212">
        <v>0.61458299999999999</v>
      </c>
      <c r="AE212" s="6">
        <v>38979</v>
      </c>
      <c r="AF212" s="6">
        <v>13776</v>
      </c>
      <c r="AG212" t="s">
        <v>1094</v>
      </c>
      <c r="AH212">
        <v>15.416667</v>
      </c>
      <c r="AI212">
        <v>9.3717934531159202</v>
      </c>
      <c r="AJ212">
        <v>120.254802</v>
      </c>
      <c r="AK212">
        <v>6.5038562420488697</v>
      </c>
      <c r="AL212">
        <v>369</v>
      </c>
      <c r="AM212">
        <v>384</v>
      </c>
      <c r="AN212">
        <v>7.375</v>
      </c>
      <c r="AO212" t="s">
        <v>11991</v>
      </c>
      <c r="AP212">
        <v>1</v>
      </c>
      <c r="AQ212">
        <v>4</v>
      </c>
      <c r="AR212">
        <v>38.5370178576988</v>
      </c>
      <c r="AS212">
        <v>1.3442969379298101E-2</v>
      </c>
      <c r="AT212">
        <v>0.139032733891923</v>
      </c>
      <c r="AU212">
        <v>9.8625364843151403E-2</v>
      </c>
      <c r="AV212">
        <v>-1.4309552574417199E-2</v>
      </c>
    </row>
    <row r="213" spans="1:48" x14ac:dyDescent="0.25">
      <c r="A213" t="s">
        <v>12334</v>
      </c>
      <c r="B213" s="6">
        <v>44664</v>
      </c>
      <c r="C213" t="s">
        <v>12335</v>
      </c>
      <c r="D213" t="s">
        <v>11929</v>
      </c>
      <c r="E213">
        <v>257757065.19999999</v>
      </c>
      <c r="F213">
        <v>284722212.30000001</v>
      </c>
      <c r="G213">
        <v>8.3872817962659399E-2</v>
      </c>
      <c r="H213">
        <v>2.0916670000000002</v>
      </c>
      <c r="I213">
        <v>1.8799170000000001</v>
      </c>
      <c r="J213">
        <v>4.2281230000000001</v>
      </c>
      <c r="K213">
        <v>4.2281230000000001</v>
      </c>
      <c r="L213">
        <v>186.47730000000001</v>
      </c>
      <c r="M213">
        <v>188</v>
      </c>
      <c r="N213">
        <v>1.872873</v>
      </c>
      <c r="O213">
        <v>-5.9699999999995798E-2</v>
      </c>
      <c r="P213">
        <v>-1.0051070206292201</v>
      </c>
      <c r="Q213">
        <v>-3.2009828446557198</v>
      </c>
      <c r="R213">
        <v>107.14375</v>
      </c>
      <c r="S213">
        <v>107.71675</v>
      </c>
      <c r="T213">
        <v>107.14375</v>
      </c>
      <c r="U213">
        <v>107.71675</v>
      </c>
      <c r="V213" t="s">
        <v>11987</v>
      </c>
      <c r="W213" t="s">
        <v>5699</v>
      </c>
      <c r="X213" t="s">
        <v>1093</v>
      </c>
      <c r="Y213" t="s">
        <v>12104</v>
      </c>
      <c r="Z213" t="s">
        <v>11847</v>
      </c>
      <c r="AA213" t="s">
        <v>374</v>
      </c>
      <c r="AB213" t="s">
        <v>753</v>
      </c>
      <c r="AC213">
        <v>110.46145799999999</v>
      </c>
      <c r="AD213">
        <v>3.3177080000000001</v>
      </c>
      <c r="AE213" s="6">
        <v>38007</v>
      </c>
      <c r="AF213" s="6">
        <v>45433</v>
      </c>
      <c r="AG213" t="s">
        <v>1094</v>
      </c>
      <c r="AH213">
        <v>2.0916670000000002</v>
      </c>
      <c r="AI213">
        <v>1.8799165156995701</v>
      </c>
      <c r="AJ213">
        <v>4.6891119999999997</v>
      </c>
      <c r="AK213">
        <v>4.2281228606340404</v>
      </c>
      <c r="AL213">
        <v>188</v>
      </c>
      <c r="AM213">
        <v>163</v>
      </c>
      <c r="AN213">
        <v>8.125</v>
      </c>
      <c r="AO213" t="s">
        <v>11991</v>
      </c>
      <c r="AP213">
        <v>1</v>
      </c>
      <c r="AQ213">
        <v>4</v>
      </c>
      <c r="AR213">
        <v>38.5370178576988</v>
      </c>
      <c r="AS213">
        <v>1.3442969379298101E-2</v>
      </c>
      <c r="AT213">
        <v>0.139032733891923</v>
      </c>
      <c r="AU213">
        <v>9.8625364843151403E-2</v>
      </c>
      <c r="AV213">
        <v>-1.4309552574417199E-2</v>
      </c>
    </row>
    <row r="214" spans="1:48" x14ac:dyDescent="0.25">
      <c r="A214" t="s">
        <v>12336</v>
      </c>
      <c r="B214" s="6">
        <v>44664</v>
      </c>
      <c r="C214" t="s">
        <v>12337</v>
      </c>
      <c r="D214" t="s">
        <v>12016</v>
      </c>
      <c r="E214">
        <v>300000000</v>
      </c>
      <c r="F214">
        <v>252590625</v>
      </c>
      <c r="G214">
        <v>7.4407568476051802E-2</v>
      </c>
      <c r="H214">
        <v>21.074999999999999</v>
      </c>
      <c r="I214">
        <v>10.307102</v>
      </c>
      <c r="J214">
        <v>7.9903639999999996</v>
      </c>
      <c r="K214">
        <v>7.9903639999999996</v>
      </c>
      <c r="L214">
        <v>503.43909999999897</v>
      </c>
      <c r="M214">
        <v>509</v>
      </c>
      <c r="N214">
        <v>10.150327000000001</v>
      </c>
      <c r="O214">
        <v>0.15860000000000801</v>
      </c>
      <c r="P214">
        <v>1.3135955805544799</v>
      </c>
      <c r="Q214">
        <v>-1.1036188034935199</v>
      </c>
      <c r="R214">
        <v>81.487499999999997</v>
      </c>
      <c r="S214">
        <v>83.653499999999994</v>
      </c>
      <c r="T214">
        <v>81.487499999999997</v>
      </c>
      <c r="U214">
        <v>83.653499999999994</v>
      </c>
      <c r="V214" t="s">
        <v>11987</v>
      </c>
      <c r="W214" t="s">
        <v>5754</v>
      </c>
      <c r="X214" t="s">
        <v>1135</v>
      </c>
      <c r="Y214" t="s">
        <v>12104</v>
      </c>
      <c r="Z214" t="s">
        <v>11839</v>
      </c>
      <c r="AA214" t="s">
        <v>248</v>
      </c>
      <c r="AB214" t="s">
        <v>11815</v>
      </c>
      <c r="AC214">
        <v>84.196875000000006</v>
      </c>
      <c r="AD214">
        <v>2.7093750000000001</v>
      </c>
      <c r="AE214" s="6">
        <v>41409</v>
      </c>
      <c r="AF214" s="6">
        <v>15841</v>
      </c>
      <c r="AG214" t="s">
        <v>1128</v>
      </c>
      <c r="AH214">
        <v>21.074999999999999</v>
      </c>
      <c r="AI214">
        <v>10.3071016816035</v>
      </c>
      <c r="AJ214">
        <v>164.360784</v>
      </c>
      <c r="AK214">
        <v>7.9903643457387403</v>
      </c>
      <c r="AL214">
        <v>509</v>
      </c>
      <c r="AM214">
        <v>541</v>
      </c>
      <c r="AN214">
        <v>6.375</v>
      </c>
      <c r="AO214" t="s">
        <v>11991</v>
      </c>
      <c r="AP214">
        <v>1</v>
      </c>
      <c r="AQ214">
        <v>3</v>
      </c>
      <c r="AR214">
        <v>44.499659160255703</v>
      </c>
      <c r="AS214">
        <v>1.8608017835397499E-2</v>
      </c>
      <c r="AT214">
        <v>0.110011009856613</v>
      </c>
      <c r="AU214">
        <v>7.7771970895177803E-2</v>
      </c>
      <c r="AV214">
        <v>0.199800825354671</v>
      </c>
    </row>
    <row r="215" spans="1:48" x14ac:dyDescent="0.25">
      <c r="A215" t="s">
        <v>12338</v>
      </c>
      <c r="B215" s="6">
        <v>44664</v>
      </c>
      <c r="C215" t="s">
        <v>12339</v>
      </c>
      <c r="D215" t="s">
        <v>11929</v>
      </c>
      <c r="E215">
        <v>800000000</v>
      </c>
      <c r="F215">
        <v>812144448</v>
      </c>
      <c r="G215">
        <v>0.23923965359761501</v>
      </c>
      <c r="H215">
        <v>0.77222199999999996</v>
      </c>
      <c r="I215">
        <v>0.76147200000000004</v>
      </c>
      <c r="J215">
        <v>2.5090140000000001</v>
      </c>
      <c r="K215">
        <v>2.5090140000000001</v>
      </c>
      <c r="L215">
        <v>107.5258</v>
      </c>
      <c r="M215">
        <v>97</v>
      </c>
      <c r="N215">
        <v>0.75244599999999995</v>
      </c>
      <c r="O215">
        <v>-0.22999999999999601</v>
      </c>
      <c r="P215">
        <v>-0.29804352190476702</v>
      </c>
      <c r="Q215">
        <v>0.47137969311692401</v>
      </c>
      <c r="R215">
        <v>100.55</v>
      </c>
      <c r="S215">
        <v>101.32</v>
      </c>
      <c r="T215">
        <v>100.55</v>
      </c>
      <c r="U215">
        <v>101.32</v>
      </c>
      <c r="V215" t="s">
        <v>11987</v>
      </c>
      <c r="W215" t="s">
        <v>5755</v>
      </c>
      <c r="X215" t="s">
        <v>1135</v>
      </c>
      <c r="Y215" t="s">
        <v>12104</v>
      </c>
      <c r="Z215" t="s">
        <v>11815</v>
      </c>
      <c r="AA215" t="s">
        <v>283</v>
      </c>
      <c r="AB215" t="s">
        <v>11815</v>
      </c>
      <c r="AC215">
        <v>101.518056</v>
      </c>
      <c r="AD215">
        <v>0.96805600000000003</v>
      </c>
      <c r="AE215" s="6">
        <v>41234</v>
      </c>
      <c r="AF215" s="6">
        <v>44952</v>
      </c>
      <c r="AG215" t="s">
        <v>1136</v>
      </c>
      <c r="AH215">
        <v>0.77222199999999996</v>
      </c>
      <c r="AI215">
        <v>0.76147173287944803</v>
      </c>
      <c r="AJ215">
        <v>1.2292099999999999</v>
      </c>
      <c r="AK215">
        <v>2.5090135312949799</v>
      </c>
      <c r="AL215">
        <v>97</v>
      </c>
      <c r="AM215">
        <v>64</v>
      </c>
      <c r="AN215">
        <v>4.25</v>
      </c>
      <c r="AO215" t="s">
        <v>11991</v>
      </c>
      <c r="AP215">
        <v>1</v>
      </c>
      <c r="AQ215">
        <v>2</v>
      </c>
      <c r="AR215">
        <v>71.135930912546499</v>
      </c>
      <c r="AS215">
        <v>-1.3521430290126001E-2</v>
      </c>
      <c r="AT215">
        <v>3.4496647103679799E-2</v>
      </c>
      <c r="AU215">
        <v>-0.184304679408924</v>
      </c>
      <c r="AV215">
        <v>2.3675735967249301</v>
      </c>
    </row>
    <row r="216" spans="1:48" x14ac:dyDescent="0.25">
      <c r="A216" t="s">
        <v>12340</v>
      </c>
      <c r="B216" s="6">
        <v>44664</v>
      </c>
      <c r="C216" t="s">
        <v>12341</v>
      </c>
      <c r="D216" t="s">
        <v>11929</v>
      </c>
      <c r="E216">
        <v>400000000</v>
      </c>
      <c r="F216">
        <v>409741668</v>
      </c>
      <c r="G216">
        <v>0.12070076321796</v>
      </c>
      <c r="H216">
        <v>3.0333329999999998</v>
      </c>
      <c r="I216">
        <v>2.776227</v>
      </c>
      <c r="J216">
        <v>3.9365770000000002</v>
      </c>
      <c r="K216">
        <v>3.9365770000000002</v>
      </c>
      <c r="L216">
        <v>137.01769999999999</v>
      </c>
      <c r="M216">
        <v>138</v>
      </c>
      <c r="N216">
        <v>2.7628200000000001</v>
      </c>
      <c r="O216">
        <v>0.10859999999999199</v>
      </c>
      <c r="P216">
        <v>-0.41183707484578802</v>
      </c>
      <c r="Q216">
        <v>-0.26032568393806699</v>
      </c>
      <c r="R216">
        <v>100.39375</v>
      </c>
      <c r="S216">
        <v>101.24075000000001</v>
      </c>
      <c r="T216">
        <v>100.39375</v>
      </c>
      <c r="U216">
        <v>101.24075000000001</v>
      </c>
      <c r="V216" t="s">
        <v>11987</v>
      </c>
      <c r="W216" t="s">
        <v>5760</v>
      </c>
      <c r="X216" t="s">
        <v>1135</v>
      </c>
      <c r="Y216" t="s">
        <v>12104</v>
      </c>
      <c r="Z216" t="s">
        <v>11815</v>
      </c>
      <c r="AA216" t="s">
        <v>283</v>
      </c>
      <c r="AB216" t="s">
        <v>11815</v>
      </c>
      <c r="AC216">
        <v>102.435417</v>
      </c>
      <c r="AD216">
        <v>2.0416669999999999</v>
      </c>
      <c r="AE216" s="6">
        <v>41394</v>
      </c>
      <c r="AF216" s="6">
        <v>45777</v>
      </c>
      <c r="AG216" t="s">
        <v>1136</v>
      </c>
      <c r="AH216">
        <v>3.0333329999999998</v>
      </c>
      <c r="AI216">
        <v>2.7762269084988298</v>
      </c>
      <c r="AJ216">
        <v>9.5027659999999994</v>
      </c>
      <c r="AK216">
        <v>3.9365768106356298</v>
      </c>
      <c r="AL216">
        <v>138</v>
      </c>
      <c r="AM216">
        <v>124</v>
      </c>
      <c r="AN216">
        <v>4.375</v>
      </c>
      <c r="AO216" t="s">
        <v>11991</v>
      </c>
      <c r="AP216">
        <v>1</v>
      </c>
      <c r="AQ216">
        <v>2</v>
      </c>
      <c r="AR216">
        <v>71.135930912546499</v>
      </c>
      <c r="AS216">
        <v>-1.3521430290126001E-2</v>
      </c>
      <c r="AT216">
        <v>3.4496647103679799E-2</v>
      </c>
      <c r="AU216">
        <v>-0.184304679408924</v>
      </c>
      <c r="AV216">
        <v>2.3675735967249301</v>
      </c>
    </row>
    <row r="217" spans="1:48" x14ac:dyDescent="0.25">
      <c r="A217" t="s">
        <v>12342</v>
      </c>
      <c r="B217" s="6">
        <v>44664</v>
      </c>
      <c r="C217" t="s">
        <v>12343</v>
      </c>
      <c r="D217" t="s">
        <v>11929</v>
      </c>
      <c r="E217">
        <v>400000000</v>
      </c>
      <c r="F217">
        <v>350450000</v>
      </c>
      <c r="G217">
        <v>0.103234759296519</v>
      </c>
      <c r="H217">
        <v>21.033332999999999</v>
      </c>
      <c r="I217">
        <v>11.244236000000001</v>
      </c>
      <c r="J217">
        <v>6.8792200000000001</v>
      </c>
      <c r="K217">
        <v>6.8792200000000001</v>
      </c>
      <c r="L217">
        <v>392.25099999999998</v>
      </c>
      <c r="M217">
        <v>396</v>
      </c>
      <c r="N217">
        <v>11.062307000000001</v>
      </c>
      <c r="O217">
        <v>0.14289999999999001</v>
      </c>
      <c r="P217">
        <v>-2.1294425978811802</v>
      </c>
      <c r="Q217">
        <v>1.1910786832203899</v>
      </c>
      <c r="R217">
        <v>84.987499999999997</v>
      </c>
      <c r="S217">
        <v>86.160499999999999</v>
      </c>
      <c r="T217">
        <v>84.987499999999997</v>
      </c>
      <c r="U217">
        <v>86.160499999999999</v>
      </c>
      <c r="V217" t="s">
        <v>11987</v>
      </c>
      <c r="W217" t="s">
        <v>5762</v>
      </c>
      <c r="X217" t="s">
        <v>1135</v>
      </c>
      <c r="Y217" t="s">
        <v>12104</v>
      </c>
      <c r="Z217" t="s">
        <v>11815</v>
      </c>
      <c r="AA217" t="s">
        <v>283</v>
      </c>
      <c r="AB217" t="s">
        <v>11815</v>
      </c>
      <c r="AC217">
        <v>87.612499999999997</v>
      </c>
      <c r="AD217">
        <v>2.625</v>
      </c>
      <c r="AE217" s="6">
        <v>41394</v>
      </c>
      <c r="AF217" s="6">
        <v>15826</v>
      </c>
      <c r="AG217" t="s">
        <v>1136</v>
      </c>
      <c r="AH217">
        <v>21.033332999999999</v>
      </c>
      <c r="AI217">
        <v>11.244235690018099</v>
      </c>
      <c r="AJ217">
        <v>187.30432500000001</v>
      </c>
      <c r="AK217">
        <v>6.8792201333272196</v>
      </c>
      <c r="AL217">
        <v>396</v>
      </c>
      <c r="AM217">
        <v>431</v>
      </c>
      <c r="AN217">
        <v>5.625</v>
      </c>
      <c r="AO217" t="s">
        <v>11991</v>
      </c>
      <c r="AP217">
        <v>1</v>
      </c>
      <c r="AQ217">
        <v>2</v>
      </c>
      <c r="AR217">
        <v>71.135930912546499</v>
      </c>
      <c r="AS217">
        <v>-1.3521430290126001E-2</v>
      </c>
      <c r="AT217">
        <v>3.4496647103679799E-2</v>
      </c>
      <c r="AU217">
        <v>-0.184304679408924</v>
      </c>
      <c r="AV217">
        <v>2.3675735967249301</v>
      </c>
    </row>
    <row r="218" spans="1:48" x14ac:dyDescent="0.25">
      <c r="A218" t="s">
        <v>12344</v>
      </c>
      <c r="B218" s="6">
        <v>44664</v>
      </c>
      <c r="C218" t="s">
        <v>12345</v>
      </c>
      <c r="D218" t="s">
        <v>11929</v>
      </c>
      <c r="E218">
        <v>960000000</v>
      </c>
      <c r="F218">
        <v>962916662.39999998</v>
      </c>
      <c r="G218">
        <v>0.28365378760299997</v>
      </c>
      <c r="H218">
        <v>7.8361109999999998</v>
      </c>
      <c r="I218">
        <v>6.1058669999999999</v>
      </c>
      <c r="J218">
        <v>6.0784739999999999</v>
      </c>
      <c r="K218">
        <v>6.0784739999999999</v>
      </c>
      <c r="L218">
        <v>337.92610000000002</v>
      </c>
      <c r="M218">
        <v>339</v>
      </c>
      <c r="N218">
        <v>6.0761440000000002</v>
      </c>
      <c r="O218">
        <v>0.130300000000005</v>
      </c>
      <c r="P218">
        <v>-1.60564585463349</v>
      </c>
      <c r="Q218">
        <v>-3.9711396853991901E-2</v>
      </c>
      <c r="R218">
        <v>99.3</v>
      </c>
      <c r="S218">
        <v>100.276</v>
      </c>
      <c r="T218">
        <v>99.3</v>
      </c>
      <c r="U218">
        <v>100.276</v>
      </c>
      <c r="V218" t="s">
        <v>11987</v>
      </c>
      <c r="W218" t="s">
        <v>5761</v>
      </c>
      <c r="X218" t="s">
        <v>1135</v>
      </c>
      <c r="Y218" t="s">
        <v>12104</v>
      </c>
      <c r="Z218" t="s">
        <v>11815</v>
      </c>
      <c r="AA218" t="s">
        <v>283</v>
      </c>
      <c r="AB218" t="s">
        <v>11815</v>
      </c>
      <c r="AC218">
        <v>100.303819</v>
      </c>
      <c r="AD218">
        <v>1.003819</v>
      </c>
      <c r="AE218" s="6">
        <v>43788</v>
      </c>
      <c r="AF218" s="6">
        <v>11373</v>
      </c>
      <c r="AG218" t="s">
        <v>1136</v>
      </c>
      <c r="AH218">
        <v>7.8361109999999998</v>
      </c>
      <c r="AI218">
        <v>6.1058672768936004</v>
      </c>
      <c r="AJ218">
        <v>46.249136999999997</v>
      </c>
      <c r="AK218">
        <v>6.0784744200567902</v>
      </c>
      <c r="AL218">
        <v>339</v>
      </c>
      <c r="AM218">
        <v>336</v>
      </c>
      <c r="AN218">
        <v>6.125</v>
      </c>
      <c r="AO218" t="s">
        <v>11991</v>
      </c>
      <c r="AP218">
        <v>1</v>
      </c>
      <c r="AQ218">
        <v>2</v>
      </c>
      <c r="AR218">
        <v>71.135930912546499</v>
      </c>
      <c r="AS218">
        <v>-1.3521430290126001E-2</v>
      </c>
      <c r="AT218">
        <v>3.4496647103679799E-2</v>
      </c>
      <c r="AU218">
        <v>-0.184304679408924</v>
      </c>
      <c r="AV218">
        <v>2.3675735967249301</v>
      </c>
    </row>
    <row r="219" spans="1:48" x14ac:dyDescent="0.25">
      <c r="A219" t="s">
        <v>12346</v>
      </c>
      <c r="B219" s="6">
        <v>44664</v>
      </c>
      <c r="C219" t="s">
        <v>12347</v>
      </c>
      <c r="D219" t="s">
        <v>11929</v>
      </c>
      <c r="E219">
        <v>800000000</v>
      </c>
      <c r="F219">
        <v>764327776</v>
      </c>
      <c r="G219">
        <v>0.22515392774719301</v>
      </c>
      <c r="H219">
        <v>21.961110999999999</v>
      </c>
      <c r="I219">
        <v>10.953205000000001</v>
      </c>
      <c r="J219">
        <v>7.3360859999999999</v>
      </c>
      <c r="K219">
        <v>7.3360859999999999</v>
      </c>
      <c r="L219">
        <v>439.57979999999998</v>
      </c>
      <c r="M219">
        <v>444</v>
      </c>
      <c r="N219">
        <v>10.789709</v>
      </c>
      <c r="O219">
        <v>4.8699999999990397E-2</v>
      </c>
      <c r="P219">
        <v>-2.5278602105445098</v>
      </c>
      <c r="Q219">
        <v>-0.662566031229749</v>
      </c>
      <c r="R219">
        <v>95.268749999999997</v>
      </c>
      <c r="S219">
        <v>96.35575</v>
      </c>
      <c r="T219">
        <v>95.268749999999997</v>
      </c>
      <c r="U219">
        <v>96.35575</v>
      </c>
      <c r="V219" t="s">
        <v>11987</v>
      </c>
      <c r="W219" t="s">
        <v>5766</v>
      </c>
      <c r="X219" t="s">
        <v>1135</v>
      </c>
      <c r="Y219" t="s">
        <v>12104</v>
      </c>
      <c r="Z219" t="s">
        <v>11815</v>
      </c>
      <c r="AA219" t="s">
        <v>283</v>
      </c>
      <c r="AB219" t="s">
        <v>11815</v>
      </c>
      <c r="AC219">
        <v>95.540971999999996</v>
      </c>
      <c r="AD219">
        <v>0.27222200000000002</v>
      </c>
      <c r="AE219" s="6">
        <v>41733</v>
      </c>
      <c r="AF219" s="6">
        <v>16166</v>
      </c>
      <c r="AG219" t="s">
        <v>1136</v>
      </c>
      <c r="AH219">
        <v>21.961110999999999</v>
      </c>
      <c r="AI219">
        <v>10.9532050994779</v>
      </c>
      <c r="AJ219">
        <v>180.40864999999999</v>
      </c>
      <c r="AK219">
        <v>7.3360855051916403</v>
      </c>
      <c r="AL219">
        <v>444</v>
      </c>
      <c r="AM219">
        <v>476</v>
      </c>
      <c r="AN219">
        <v>7</v>
      </c>
      <c r="AO219" t="s">
        <v>11991</v>
      </c>
      <c r="AP219">
        <v>1</v>
      </c>
      <c r="AQ219">
        <v>2</v>
      </c>
      <c r="AR219">
        <v>71.135930912546499</v>
      </c>
      <c r="AS219">
        <v>-1.3521430290126001E-2</v>
      </c>
      <c r="AT219">
        <v>3.4496647103679799E-2</v>
      </c>
      <c r="AU219">
        <v>-0.184304679408924</v>
      </c>
      <c r="AV219">
        <v>2.3675735967249301</v>
      </c>
    </row>
    <row r="220" spans="1:48" x14ac:dyDescent="0.25">
      <c r="A220" t="s">
        <v>12348</v>
      </c>
      <c r="B220" s="6">
        <v>44664</v>
      </c>
      <c r="C220" t="s">
        <v>12349</v>
      </c>
      <c r="D220" t="s">
        <v>11929</v>
      </c>
      <c r="E220">
        <v>1040000000</v>
      </c>
      <c r="F220">
        <v>1011564320</v>
      </c>
      <c r="G220">
        <v>0.29798430329047498</v>
      </c>
      <c r="H220">
        <v>22.9</v>
      </c>
      <c r="I220">
        <v>10.999993999999999</v>
      </c>
      <c r="J220">
        <v>7.3796039999999996</v>
      </c>
      <c r="K220">
        <v>7.3796039999999996</v>
      </c>
      <c r="L220">
        <v>445.59339999999901</v>
      </c>
      <c r="M220">
        <v>449</v>
      </c>
      <c r="N220">
        <v>10.847303</v>
      </c>
      <c r="O220">
        <v>0.50190000000001</v>
      </c>
      <c r="P220">
        <v>-2.1408638269565698</v>
      </c>
      <c r="Q220">
        <v>-0.44692267335479902</v>
      </c>
      <c r="R220">
        <v>96.55</v>
      </c>
      <c r="S220">
        <v>97.558000000000007</v>
      </c>
      <c r="T220">
        <v>96.55</v>
      </c>
      <c r="U220">
        <v>97.558000000000007</v>
      </c>
      <c r="V220" t="s">
        <v>11987</v>
      </c>
      <c r="W220" t="s">
        <v>5767</v>
      </c>
      <c r="X220" t="s">
        <v>1135</v>
      </c>
      <c r="Y220" t="s">
        <v>12104</v>
      </c>
      <c r="Z220" t="s">
        <v>11815</v>
      </c>
      <c r="AA220" t="s">
        <v>283</v>
      </c>
      <c r="AB220" t="s">
        <v>11815</v>
      </c>
      <c r="AC220">
        <v>97.265799999999999</v>
      </c>
      <c r="AD220">
        <v>0.71579999999999999</v>
      </c>
      <c r="AE220" s="6">
        <v>42075</v>
      </c>
      <c r="AF220" s="6">
        <v>16508</v>
      </c>
      <c r="AG220" t="s">
        <v>1136</v>
      </c>
      <c r="AH220">
        <v>22.9</v>
      </c>
      <c r="AI220">
        <v>10.9999940966454</v>
      </c>
      <c r="AJ220">
        <v>185.375711</v>
      </c>
      <c r="AK220">
        <v>7.3796037972740702</v>
      </c>
      <c r="AL220">
        <v>449</v>
      </c>
      <c r="AM220">
        <v>480</v>
      </c>
      <c r="AN220">
        <v>7.1580000000000004</v>
      </c>
      <c r="AO220" t="s">
        <v>11991</v>
      </c>
      <c r="AP220">
        <v>1</v>
      </c>
      <c r="AQ220">
        <v>2</v>
      </c>
      <c r="AR220">
        <v>71.135930912546499</v>
      </c>
      <c r="AS220">
        <v>-1.3521430290126001E-2</v>
      </c>
      <c r="AT220">
        <v>3.4496647103679799E-2</v>
      </c>
      <c r="AU220">
        <v>-0.184304679408924</v>
      </c>
      <c r="AV220">
        <v>2.3675735967249301</v>
      </c>
    </row>
    <row r="221" spans="1:48" x14ac:dyDescent="0.25">
      <c r="A221" t="s">
        <v>12350</v>
      </c>
      <c r="B221" s="6">
        <v>44664</v>
      </c>
      <c r="C221" t="s">
        <v>12351</v>
      </c>
      <c r="D221" t="s">
        <v>11929</v>
      </c>
      <c r="E221">
        <v>480000000</v>
      </c>
      <c r="F221">
        <v>387821668.80000001</v>
      </c>
      <c r="G221">
        <v>0.11424361999869399</v>
      </c>
      <c r="H221">
        <v>8.6194439999999997</v>
      </c>
      <c r="I221">
        <v>7.5887409999999997</v>
      </c>
      <c r="J221">
        <v>4.8698129999999997</v>
      </c>
      <c r="K221">
        <v>4.8698129999999997</v>
      </c>
      <c r="L221">
        <v>217.32109999999901</v>
      </c>
      <c r="M221">
        <v>217</v>
      </c>
      <c r="N221">
        <v>7.5568739999999996</v>
      </c>
      <c r="O221">
        <v>-0.58620000000000305</v>
      </c>
      <c r="P221">
        <v>-3.9296319845398702</v>
      </c>
      <c r="Q221">
        <v>-13.9216577235012</v>
      </c>
      <c r="R221">
        <v>79.987499999999997</v>
      </c>
      <c r="S221">
        <v>80.863500000000002</v>
      </c>
      <c r="T221">
        <v>79.987499999999997</v>
      </c>
      <c r="U221">
        <v>80.863500000000002</v>
      </c>
      <c r="V221" t="s">
        <v>11987</v>
      </c>
      <c r="W221" t="s">
        <v>8969</v>
      </c>
      <c r="X221" t="s">
        <v>1568</v>
      </c>
      <c r="Y221" t="s">
        <v>12097</v>
      </c>
      <c r="Z221" t="s">
        <v>11847</v>
      </c>
      <c r="AA221" t="s">
        <v>290</v>
      </c>
      <c r="AB221" t="s">
        <v>753</v>
      </c>
      <c r="AC221">
        <v>80.796181000000004</v>
      </c>
      <c r="AD221">
        <v>0.80868099999999998</v>
      </c>
      <c r="AE221" s="6">
        <v>44166</v>
      </c>
      <c r="AF221" s="6">
        <v>11293</v>
      </c>
      <c r="AG221" t="s">
        <v>1568</v>
      </c>
      <c r="AH221">
        <v>8.6194439999999997</v>
      </c>
      <c r="AI221">
        <v>7.58874122538833</v>
      </c>
      <c r="AJ221">
        <v>65.650093999999996</v>
      </c>
      <c r="AK221">
        <v>4.8698125287289802</v>
      </c>
      <c r="AL221">
        <v>217</v>
      </c>
      <c r="AM221">
        <v>214</v>
      </c>
      <c r="AN221">
        <v>2.125</v>
      </c>
      <c r="AO221" t="s">
        <v>11991</v>
      </c>
      <c r="AP221">
        <v>1</v>
      </c>
      <c r="AQ221">
        <v>4</v>
      </c>
      <c r="AR221">
        <v>38.266746173717202</v>
      </c>
      <c r="AS221">
        <v>-1.33906621054507E-2</v>
      </c>
      <c r="AT221">
        <v>0.64026718555467699</v>
      </c>
      <c r="AU221">
        <v>-2.6598248752541999E-2</v>
      </c>
      <c r="AV221">
        <v>-0.43755463963124402</v>
      </c>
    </row>
    <row r="222" spans="1:48" x14ac:dyDescent="0.25">
      <c r="A222" t="s">
        <v>12352</v>
      </c>
      <c r="B222" s="6">
        <v>44664</v>
      </c>
      <c r="C222" t="s">
        <v>12353</v>
      </c>
      <c r="D222" t="s">
        <v>11929</v>
      </c>
      <c r="E222">
        <v>953010679.20000005</v>
      </c>
      <c r="F222">
        <v>858841311.5</v>
      </c>
      <c r="G222">
        <v>0.25299550881049998</v>
      </c>
      <c r="H222">
        <v>7.7833329999999998</v>
      </c>
      <c r="I222">
        <v>6.3387289999999998</v>
      </c>
      <c r="J222">
        <v>6.135624</v>
      </c>
      <c r="K222">
        <v>6.135624</v>
      </c>
      <c r="L222">
        <v>343.62349999999998</v>
      </c>
      <c r="M222">
        <v>344</v>
      </c>
      <c r="N222">
        <v>6.3086500000000001</v>
      </c>
      <c r="O222">
        <v>0.22940000000000099</v>
      </c>
      <c r="P222">
        <v>-2.7123678707135999</v>
      </c>
      <c r="Q222">
        <v>-11.1251540935476</v>
      </c>
      <c r="R222">
        <v>89.143749999999997</v>
      </c>
      <c r="S222">
        <v>89.988749999999996</v>
      </c>
      <c r="T222">
        <v>89.143749999999997</v>
      </c>
      <c r="U222">
        <v>89.988749999999996</v>
      </c>
      <c r="V222" t="s">
        <v>11987</v>
      </c>
      <c r="W222" t="s">
        <v>5888</v>
      </c>
      <c r="X222" t="s">
        <v>11828</v>
      </c>
      <c r="Y222" t="s">
        <v>12104</v>
      </c>
      <c r="Z222" t="s">
        <v>11859</v>
      </c>
      <c r="AA222" t="s">
        <v>396</v>
      </c>
      <c r="AB222" t="s">
        <v>753</v>
      </c>
      <c r="AC222">
        <v>90.118750000000006</v>
      </c>
      <c r="AD222">
        <v>0.97499999999999998</v>
      </c>
      <c r="AE222" s="6">
        <v>43860</v>
      </c>
      <c r="AF222" s="6">
        <v>10988</v>
      </c>
      <c r="AG222" t="s">
        <v>1288</v>
      </c>
      <c r="AH222">
        <v>7.7833329999999998</v>
      </c>
      <c r="AI222">
        <v>6.3387286971706001</v>
      </c>
      <c r="AJ222">
        <v>48.224229000000001</v>
      </c>
      <c r="AK222">
        <v>6.1356239054298101</v>
      </c>
      <c r="AL222">
        <v>344</v>
      </c>
      <c r="AM222">
        <v>342</v>
      </c>
      <c r="AN222">
        <v>4.5</v>
      </c>
      <c r="AO222" t="s">
        <v>11991</v>
      </c>
      <c r="AP222">
        <v>1</v>
      </c>
      <c r="AQ222">
        <v>3</v>
      </c>
      <c r="AR222">
        <v>52.315172247849503</v>
      </c>
      <c r="AS222">
        <v>4.91165301447367E-2</v>
      </c>
      <c r="AT222">
        <v>1.9620458420950999</v>
      </c>
      <c r="AU222">
        <v>0.67907918275125201</v>
      </c>
      <c r="AV222">
        <v>8.2631455595896703</v>
      </c>
    </row>
    <row r="223" spans="1:48" x14ac:dyDescent="0.25">
      <c r="A223" t="s">
        <v>12354</v>
      </c>
      <c r="B223" s="6">
        <v>44664</v>
      </c>
      <c r="C223" t="s">
        <v>12355</v>
      </c>
      <c r="D223" t="s">
        <v>11929</v>
      </c>
      <c r="E223">
        <v>1460965371.5999999</v>
      </c>
      <c r="F223">
        <v>1281738405.8</v>
      </c>
      <c r="G223">
        <v>0.37757156743349102</v>
      </c>
      <c r="H223">
        <v>10.430555999999999</v>
      </c>
      <c r="I223">
        <v>7.8666429999999998</v>
      </c>
      <c r="J223">
        <v>6.4291109999999998</v>
      </c>
      <c r="K223">
        <v>6.4291109999999998</v>
      </c>
      <c r="L223">
        <v>372.49259999999998</v>
      </c>
      <c r="M223">
        <v>374</v>
      </c>
      <c r="N223">
        <v>7.8433919999999997</v>
      </c>
      <c r="O223">
        <v>-9.4999999999956196E-3</v>
      </c>
      <c r="P223">
        <v>-3.33750316108706</v>
      </c>
      <c r="Q223">
        <v>-12.4697893847332</v>
      </c>
      <c r="R223">
        <v>87.393749999999997</v>
      </c>
      <c r="S223">
        <v>88.315749999999994</v>
      </c>
      <c r="T223">
        <v>87.393749999999997</v>
      </c>
      <c r="U223">
        <v>88.315749999999994</v>
      </c>
      <c r="V223" t="s">
        <v>11987</v>
      </c>
      <c r="W223" t="s">
        <v>5892</v>
      </c>
      <c r="X223" t="s">
        <v>11828</v>
      </c>
      <c r="Y223" t="s">
        <v>12104</v>
      </c>
      <c r="Z223" t="s">
        <v>11859</v>
      </c>
      <c r="AA223" t="s">
        <v>396</v>
      </c>
      <c r="AB223" t="s">
        <v>753</v>
      </c>
      <c r="AC223">
        <v>87.732292000000001</v>
      </c>
      <c r="AD223">
        <v>0.33854200000000001</v>
      </c>
      <c r="AE223" s="6">
        <v>44097</v>
      </c>
      <c r="AF223" s="6">
        <v>11955</v>
      </c>
      <c r="AG223" t="s">
        <v>1288</v>
      </c>
      <c r="AH223">
        <v>10.430555999999999</v>
      </c>
      <c r="AI223">
        <v>7.86664288972666</v>
      </c>
      <c r="AJ223">
        <v>76.377752999999998</v>
      </c>
      <c r="AK223">
        <v>6.4291106298316203</v>
      </c>
      <c r="AL223">
        <v>374</v>
      </c>
      <c r="AM223">
        <v>368</v>
      </c>
      <c r="AN223">
        <v>4.875</v>
      </c>
      <c r="AO223" t="s">
        <v>11991</v>
      </c>
      <c r="AP223">
        <v>1</v>
      </c>
      <c r="AQ223">
        <v>3</v>
      </c>
      <c r="AR223">
        <v>52.315172247849503</v>
      </c>
      <c r="AS223">
        <v>4.91165301447367E-2</v>
      </c>
      <c r="AT223">
        <v>1.9620458420950999</v>
      </c>
      <c r="AU223">
        <v>0.67907918275125201</v>
      </c>
      <c r="AV223">
        <v>8.2631455595896703</v>
      </c>
    </row>
    <row r="224" spans="1:48" x14ac:dyDescent="0.25">
      <c r="A224" t="s">
        <v>12356</v>
      </c>
      <c r="B224" s="6">
        <v>44664</v>
      </c>
      <c r="C224" t="s">
        <v>12357</v>
      </c>
      <c r="D224" t="s">
        <v>11929</v>
      </c>
      <c r="E224">
        <v>606211046.39999998</v>
      </c>
      <c r="F224">
        <v>631899239.5</v>
      </c>
      <c r="G224">
        <v>0.18614343241126399</v>
      </c>
      <c r="H224">
        <v>2.7749999999999999</v>
      </c>
      <c r="I224">
        <v>2.548311</v>
      </c>
      <c r="J224">
        <v>4.0549280000000003</v>
      </c>
      <c r="K224">
        <v>4.0549280000000003</v>
      </c>
      <c r="L224">
        <v>153.98779999999999</v>
      </c>
      <c r="M224">
        <v>153</v>
      </c>
      <c r="N224">
        <v>2.5333079999999999</v>
      </c>
      <c r="O224">
        <v>5.8699999999989302E-2</v>
      </c>
      <c r="P224">
        <v>0.56815953593753998</v>
      </c>
      <c r="Q224">
        <v>-3.1283411358145798</v>
      </c>
      <c r="R224">
        <v>103</v>
      </c>
      <c r="S224">
        <v>103.75</v>
      </c>
      <c r="T224">
        <v>103</v>
      </c>
      <c r="U224">
        <v>103.75</v>
      </c>
      <c r="V224" t="s">
        <v>11987</v>
      </c>
      <c r="W224" t="s">
        <v>5865</v>
      </c>
      <c r="X224" t="s">
        <v>11828</v>
      </c>
      <c r="Y224" t="s">
        <v>12104</v>
      </c>
      <c r="Z224" t="s">
        <v>11859</v>
      </c>
      <c r="AA224" t="s">
        <v>396</v>
      </c>
      <c r="AB224" t="s">
        <v>753</v>
      </c>
      <c r="AC224">
        <v>104.2375</v>
      </c>
      <c r="AD224">
        <v>1.2375</v>
      </c>
      <c r="AE224" s="6">
        <v>42031</v>
      </c>
      <c r="AF224" s="6">
        <v>45684</v>
      </c>
      <c r="AG224" t="s">
        <v>1288</v>
      </c>
      <c r="AH224">
        <v>2.7749999999999999</v>
      </c>
      <c r="AI224">
        <v>2.5483107929343198</v>
      </c>
      <c r="AJ224">
        <v>8.0252759999999999</v>
      </c>
      <c r="AK224">
        <v>4.0549276424126504</v>
      </c>
      <c r="AL224">
        <v>153</v>
      </c>
      <c r="AM224">
        <v>137</v>
      </c>
      <c r="AN224">
        <v>5.5</v>
      </c>
      <c r="AO224" t="s">
        <v>11991</v>
      </c>
      <c r="AP224">
        <v>1</v>
      </c>
      <c r="AQ224">
        <v>3</v>
      </c>
      <c r="AR224">
        <v>52.315172247849503</v>
      </c>
      <c r="AS224">
        <v>4.91165301447367E-2</v>
      </c>
      <c r="AT224">
        <v>1.9620458420950999</v>
      </c>
      <c r="AU224">
        <v>0.67907918275125201</v>
      </c>
      <c r="AV224">
        <v>8.2631455595896703</v>
      </c>
    </row>
    <row r="225" spans="1:48" x14ac:dyDescent="0.25">
      <c r="A225" t="s">
        <v>21710</v>
      </c>
      <c r="B225" s="6">
        <v>44664</v>
      </c>
      <c r="C225" t="s">
        <v>21711</v>
      </c>
      <c r="D225" t="s">
        <v>11929</v>
      </c>
      <c r="E225">
        <v>849132515.39999998</v>
      </c>
      <c r="F225">
        <v>827102247.79999995</v>
      </c>
      <c r="G225">
        <v>0.24364588804527099</v>
      </c>
      <c r="H225">
        <v>6.8444440000000002</v>
      </c>
      <c r="I225">
        <v>5.5881920000000003</v>
      </c>
      <c r="J225">
        <v>5.9531780000000003</v>
      </c>
      <c r="K225">
        <v>5.9531780000000003</v>
      </c>
      <c r="L225">
        <v>325.52999999999997</v>
      </c>
      <c r="M225">
        <v>326</v>
      </c>
      <c r="N225">
        <v>5.5591679999999997</v>
      </c>
      <c r="O225">
        <v>0.19139999999999699</v>
      </c>
      <c r="P225">
        <v>-2.0167505809057702</v>
      </c>
      <c r="Q225">
        <v>-3.0663253293222001</v>
      </c>
      <c r="R225">
        <v>96.55</v>
      </c>
      <c r="S225">
        <v>97.474000000000004</v>
      </c>
      <c r="T225">
        <v>96.55</v>
      </c>
      <c r="U225">
        <v>97.474000000000004</v>
      </c>
      <c r="V225" t="s">
        <v>11987</v>
      </c>
      <c r="W225" t="s">
        <v>21712</v>
      </c>
      <c r="X225" t="s">
        <v>11828</v>
      </c>
      <c r="Y225" t="s">
        <v>12104</v>
      </c>
      <c r="Z225" t="s">
        <v>11859</v>
      </c>
      <c r="AA225" t="s">
        <v>396</v>
      </c>
      <c r="AB225" t="s">
        <v>753</v>
      </c>
      <c r="AC225">
        <v>97.405556000000004</v>
      </c>
      <c r="AD225">
        <v>0.85555599999999998</v>
      </c>
      <c r="AE225" s="6">
        <v>44614</v>
      </c>
      <c r="AF225" s="6">
        <v>47171</v>
      </c>
      <c r="AG225" t="s">
        <v>1288</v>
      </c>
      <c r="AH225">
        <v>6.8444440000000002</v>
      </c>
      <c r="AI225">
        <v>5.5881919009822498</v>
      </c>
      <c r="AJ225">
        <v>37.691654999999997</v>
      </c>
      <c r="AK225">
        <v>5.9531778525045098</v>
      </c>
      <c r="AL225">
        <v>326</v>
      </c>
      <c r="AM225">
        <v>324</v>
      </c>
      <c r="AN225">
        <v>5.5</v>
      </c>
      <c r="AO225" t="s">
        <v>11991</v>
      </c>
      <c r="AP225">
        <v>1</v>
      </c>
      <c r="AQ225">
        <v>3</v>
      </c>
      <c r="AR225">
        <v>52.315172247849503</v>
      </c>
      <c r="AS225">
        <v>4.91165301447367E-2</v>
      </c>
      <c r="AT225">
        <v>1.9620458420950999</v>
      </c>
      <c r="AU225">
        <v>0.67907918275125201</v>
      </c>
      <c r="AV225">
        <v>3.6561062965003002</v>
      </c>
    </row>
    <row r="226" spans="1:48" x14ac:dyDescent="0.25">
      <c r="A226" t="s">
        <v>12358</v>
      </c>
      <c r="B226" s="6">
        <v>44664</v>
      </c>
      <c r="C226" t="s">
        <v>12359</v>
      </c>
      <c r="D226" t="s">
        <v>11929</v>
      </c>
      <c r="E226">
        <v>1524817087.2</v>
      </c>
      <c r="F226">
        <v>1253367883.7</v>
      </c>
      <c r="G226">
        <v>0.36921424393702101</v>
      </c>
      <c r="H226">
        <v>37.783332999999999</v>
      </c>
      <c r="I226">
        <v>12.929926999999999</v>
      </c>
      <c r="J226">
        <v>7.2867949999999997</v>
      </c>
      <c r="K226">
        <v>7.2867949999999997</v>
      </c>
      <c r="L226">
        <v>448.87949999999898</v>
      </c>
      <c r="M226">
        <v>448</v>
      </c>
      <c r="N226">
        <v>12.947168</v>
      </c>
      <c r="O226">
        <v>-3.4599999999995697E-2</v>
      </c>
      <c r="P226">
        <v>-4.49120671859695</v>
      </c>
      <c r="Q226">
        <v>-13.9151240093352</v>
      </c>
      <c r="R226">
        <v>80.924999999999997</v>
      </c>
      <c r="S226">
        <v>81.909000000000006</v>
      </c>
      <c r="T226">
        <v>80.924999999999997</v>
      </c>
      <c r="U226">
        <v>81.909000000000006</v>
      </c>
      <c r="V226" t="s">
        <v>11987</v>
      </c>
      <c r="W226" t="s">
        <v>5909</v>
      </c>
      <c r="X226" t="s">
        <v>11828</v>
      </c>
      <c r="Y226" t="s">
        <v>12104</v>
      </c>
      <c r="Z226" t="s">
        <v>11859</v>
      </c>
      <c r="AA226" t="s">
        <v>396</v>
      </c>
      <c r="AB226" t="s">
        <v>753</v>
      </c>
      <c r="AC226">
        <v>82.197917000000004</v>
      </c>
      <c r="AD226">
        <v>1.2729170000000001</v>
      </c>
      <c r="AE226" s="6">
        <v>43860</v>
      </c>
      <c r="AF226" s="6">
        <v>21945</v>
      </c>
      <c r="AG226" t="s">
        <v>1288</v>
      </c>
      <c r="AH226">
        <v>37.783332999999999</v>
      </c>
      <c r="AI226">
        <v>12.9299265257724</v>
      </c>
      <c r="AJ226">
        <v>294.63718</v>
      </c>
      <c r="AK226">
        <v>7.2867946982524296</v>
      </c>
      <c r="AL226">
        <v>448</v>
      </c>
      <c r="AM226">
        <v>467</v>
      </c>
      <c r="AN226">
        <v>5.875</v>
      </c>
      <c r="AO226" t="s">
        <v>11991</v>
      </c>
      <c r="AP226">
        <v>1</v>
      </c>
      <c r="AQ226">
        <v>3</v>
      </c>
      <c r="AR226">
        <v>52.315172247849503</v>
      </c>
      <c r="AS226">
        <v>4.91165301447367E-2</v>
      </c>
      <c r="AT226">
        <v>1.9620458420950999</v>
      </c>
      <c r="AU226">
        <v>0.67907918275125201</v>
      </c>
      <c r="AV226">
        <v>8.2631455595896703</v>
      </c>
    </row>
    <row r="227" spans="1:48" x14ac:dyDescent="0.25">
      <c r="A227" t="s">
        <v>12360</v>
      </c>
      <c r="B227" s="6">
        <v>44664</v>
      </c>
      <c r="C227" t="s">
        <v>12361</v>
      </c>
      <c r="D227" t="s">
        <v>11929</v>
      </c>
      <c r="E227">
        <v>714758009.39999998</v>
      </c>
      <c r="F227">
        <v>603208107</v>
      </c>
      <c r="G227">
        <v>0.177691664242033</v>
      </c>
      <c r="H227">
        <v>18.761111</v>
      </c>
      <c r="I227">
        <v>10.994244999999999</v>
      </c>
      <c r="J227">
        <v>6.8042939999999996</v>
      </c>
      <c r="K227">
        <v>6.8042939999999996</v>
      </c>
      <c r="L227">
        <v>386.43549999999999</v>
      </c>
      <c r="M227">
        <v>390</v>
      </c>
      <c r="N227">
        <v>10.831733</v>
      </c>
      <c r="O227">
        <v>-4.1299999999999601E-2</v>
      </c>
      <c r="P227">
        <v>-4.0641129623917598</v>
      </c>
      <c r="Q227">
        <v>-14.2738759997666</v>
      </c>
      <c r="R227">
        <v>83.112499999999997</v>
      </c>
      <c r="S227">
        <v>84.182500000000005</v>
      </c>
      <c r="T227">
        <v>83.112499999999997</v>
      </c>
      <c r="U227">
        <v>84.182500000000005</v>
      </c>
      <c r="V227" t="s">
        <v>11987</v>
      </c>
      <c r="W227" t="s">
        <v>5896</v>
      </c>
      <c r="X227" t="s">
        <v>11828</v>
      </c>
      <c r="Y227" t="s">
        <v>12104</v>
      </c>
      <c r="Z227" t="s">
        <v>11859</v>
      </c>
      <c r="AA227" t="s">
        <v>396</v>
      </c>
      <c r="AB227" t="s">
        <v>753</v>
      </c>
      <c r="AC227">
        <v>84.393332999999998</v>
      </c>
      <c r="AD227">
        <v>1.2808330000000001</v>
      </c>
      <c r="AE227" s="6">
        <v>44217</v>
      </c>
      <c r="AF227" s="6">
        <v>14997</v>
      </c>
      <c r="AG227" t="s">
        <v>1288</v>
      </c>
      <c r="AH227">
        <v>18.761111</v>
      </c>
      <c r="AI227">
        <v>10.994245348363499</v>
      </c>
      <c r="AJ227">
        <v>169.831639</v>
      </c>
      <c r="AK227">
        <v>6.8042937586218502</v>
      </c>
      <c r="AL227">
        <v>390</v>
      </c>
      <c r="AM227">
        <v>422</v>
      </c>
      <c r="AN227">
        <v>5.3</v>
      </c>
      <c r="AO227" t="s">
        <v>11991</v>
      </c>
      <c r="AP227">
        <v>1</v>
      </c>
      <c r="AQ227">
        <v>3</v>
      </c>
      <c r="AR227">
        <v>52.315172247849503</v>
      </c>
      <c r="AS227">
        <v>4.91165301447367E-2</v>
      </c>
      <c r="AT227">
        <v>1.9620458420950999</v>
      </c>
      <c r="AU227">
        <v>0.67907918275125201</v>
      </c>
      <c r="AV227">
        <v>8.2631455595896703</v>
      </c>
    </row>
    <row r="228" spans="1:48" x14ac:dyDescent="0.25">
      <c r="A228" t="s">
        <v>12362</v>
      </c>
      <c r="B228" s="6">
        <v>44664</v>
      </c>
      <c r="C228" t="s">
        <v>12363</v>
      </c>
      <c r="D228" t="s">
        <v>11929</v>
      </c>
      <c r="E228">
        <v>810059077.20000005</v>
      </c>
      <c r="F228">
        <v>829423993.10000002</v>
      </c>
      <c r="G228">
        <v>0.24432982245600099</v>
      </c>
      <c r="H228">
        <v>4.769444</v>
      </c>
      <c r="I228">
        <v>4.079955</v>
      </c>
      <c r="J228">
        <v>5.4944499999999996</v>
      </c>
      <c r="K228">
        <v>5.4944499999999996</v>
      </c>
      <c r="L228">
        <v>285.51329999999899</v>
      </c>
      <c r="M228">
        <v>286</v>
      </c>
      <c r="N228">
        <v>4.0592309999999996</v>
      </c>
      <c r="O228">
        <v>0.27900000000000702</v>
      </c>
      <c r="P228">
        <v>0.49086079304931901</v>
      </c>
      <c r="Q228">
        <v>-7.6411152103690396</v>
      </c>
      <c r="R228">
        <v>101.01875</v>
      </c>
      <c r="S228">
        <v>101.87875</v>
      </c>
      <c r="T228">
        <v>101.01875</v>
      </c>
      <c r="U228">
        <v>101.87875</v>
      </c>
      <c r="V228" t="s">
        <v>11987</v>
      </c>
      <c r="W228" t="s">
        <v>5880</v>
      </c>
      <c r="X228" t="s">
        <v>11828</v>
      </c>
      <c r="Y228" t="s">
        <v>12104</v>
      </c>
      <c r="Z228" t="s">
        <v>11859</v>
      </c>
      <c r="AA228" t="s">
        <v>396</v>
      </c>
      <c r="AB228" t="s">
        <v>753</v>
      </c>
      <c r="AC228">
        <v>102.390556</v>
      </c>
      <c r="AD228">
        <v>1.3718060000000001</v>
      </c>
      <c r="AE228" s="6">
        <v>42760</v>
      </c>
      <c r="AF228" s="6">
        <v>46412</v>
      </c>
      <c r="AG228" t="s">
        <v>1288</v>
      </c>
      <c r="AH228">
        <v>4.769444</v>
      </c>
      <c r="AI228">
        <v>4.0799545411910598</v>
      </c>
      <c r="AJ228">
        <v>20.171804999999999</v>
      </c>
      <c r="AK228">
        <v>5.4944497011679001</v>
      </c>
      <c r="AL228">
        <v>286</v>
      </c>
      <c r="AM228">
        <v>279</v>
      </c>
      <c r="AN228">
        <v>5.95</v>
      </c>
      <c r="AO228" t="s">
        <v>11991</v>
      </c>
      <c r="AP228">
        <v>1</v>
      </c>
      <c r="AQ228">
        <v>3</v>
      </c>
      <c r="AR228">
        <v>52.315172247849503</v>
      </c>
      <c r="AS228">
        <v>4.91165301447367E-2</v>
      </c>
      <c r="AT228">
        <v>1.9620458420950999</v>
      </c>
      <c r="AU228">
        <v>0.67907918275125201</v>
      </c>
      <c r="AV228">
        <v>8.2631455595896703</v>
      </c>
    </row>
    <row r="229" spans="1:48" x14ac:dyDescent="0.25">
      <c r="A229" t="s">
        <v>12364</v>
      </c>
      <c r="B229" s="6">
        <v>44664</v>
      </c>
      <c r="C229" t="s">
        <v>12365</v>
      </c>
      <c r="D229" t="s">
        <v>11929</v>
      </c>
      <c r="E229">
        <v>476505339.60000002</v>
      </c>
      <c r="F229">
        <v>438980544.10000002</v>
      </c>
      <c r="G229">
        <v>0.12931388445338701</v>
      </c>
      <c r="H229">
        <v>25.824999999999999</v>
      </c>
      <c r="I229">
        <v>11.758506000000001</v>
      </c>
      <c r="J229">
        <v>7.1792319999999998</v>
      </c>
      <c r="K229">
        <v>7.1792319999999998</v>
      </c>
      <c r="L229">
        <v>430.73340000000002</v>
      </c>
      <c r="M229">
        <v>432</v>
      </c>
      <c r="N229">
        <v>11.653422000000001</v>
      </c>
      <c r="O229">
        <v>4.4500000000002801E-2</v>
      </c>
      <c r="P229">
        <v>-4.09612108631487</v>
      </c>
      <c r="Q229">
        <v>-12.4142845694924</v>
      </c>
      <c r="R229">
        <v>90.987499999999997</v>
      </c>
      <c r="S229">
        <v>92.0565</v>
      </c>
      <c r="T229">
        <v>90.987499999999997</v>
      </c>
      <c r="U229">
        <v>92.0565</v>
      </c>
      <c r="V229" t="s">
        <v>11987</v>
      </c>
      <c r="W229" t="s">
        <v>5902</v>
      </c>
      <c r="X229" t="s">
        <v>11828</v>
      </c>
      <c r="Y229" t="s">
        <v>12104</v>
      </c>
      <c r="Z229" t="s">
        <v>11859</v>
      </c>
      <c r="AA229" t="s">
        <v>396</v>
      </c>
      <c r="AB229" t="s">
        <v>753</v>
      </c>
      <c r="AC229">
        <v>92.125</v>
      </c>
      <c r="AD229">
        <v>1.1375</v>
      </c>
      <c r="AE229" s="6">
        <v>43146</v>
      </c>
      <c r="AF229" s="6">
        <v>17578</v>
      </c>
      <c r="AG229" t="s">
        <v>1288</v>
      </c>
      <c r="AH229">
        <v>25.824999999999999</v>
      </c>
      <c r="AI229">
        <v>11.758505538898101</v>
      </c>
      <c r="AJ229">
        <v>217.82264699999999</v>
      </c>
      <c r="AK229">
        <v>7.1792321868300304</v>
      </c>
      <c r="AL229">
        <v>432</v>
      </c>
      <c r="AM229">
        <v>458</v>
      </c>
      <c r="AN229">
        <v>6.5</v>
      </c>
      <c r="AO229" t="s">
        <v>11991</v>
      </c>
      <c r="AP229">
        <v>1</v>
      </c>
      <c r="AQ229">
        <v>3</v>
      </c>
      <c r="AR229">
        <v>52.315172247849503</v>
      </c>
      <c r="AS229">
        <v>4.91165301447367E-2</v>
      </c>
      <c r="AT229">
        <v>1.9620458420950999</v>
      </c>
      <c r="AU229">
        <v>0.67907918275125201</v>
      </c>
      <c r="AV229">
        <v>8.2631455595896703</v>
      </c>
    </row>
    <row r="230" spans="1:48" x14ac:dyDescent="0.25">
      <c r="A230" t="s">
        <v>12366</v>
      </c>
      <c r="B230" s="6">
        <v>44664</v>
      </c>
      <c r="C230" t="s">
        <v>12367</v>
      </c>
      <c r="D230" t="s">
        <v>11929</v>
      </c>
      <c r="E230">
        <v>714758009.39999998</v>
      </c>
      <c r="F230">
        <v>766640013.20000005</v>
      </c>
      <c r="G230">
        <v>0.22583506129915901</v>
      </c>
      <c r="H230">
        <v>3.7805559999999998</v>
      </c>
      <c r="I230">
        <v>3.298616</v>
      </c>
      <c r="J230">
        <v>4.8945699999999999</v>
      </c>
      <c r="K230">
        <v>4.8945699999999999</v>
      </c>
      <c r="L230">
        <v>229.678699999999</v>
      </c>
      <c r="M230">
        <v>230</v>
      </c>
      <c r="N230">
        <v>3.2796460000000001</v>
      </c>
      <c r="O230">
        <v>7.1299999999996297E-2</v>
      </c>
      <c r="P230">
        <v>0.48468754362560501</v>
      </c>
      <c r="Q230">
        <v>-5.0742156314449298</v>
      </c>
      <c r="R230">
        <v>105.75</v>
      </c>
      <c r="S230">
        <v>106.75</v>
      </c>
      <c r="T230">
        <v>105.75</v>
      </c>
      <c r="U230">
        <v>106.75</v>
      </c>
      <c r="V230" t="s">
        <v>11987</v>
      </c>
      <c r="W230" t="s">
        <v>5872</v>
      </c>
      <c r="X230" t="s">
        <v>11828</v>
      </c>
      <c r="Y230" t="s">
        <v>12104</v>
      </c>
      <c r="Z230" t="s">
        <v>11859</v>
      </c>
      <c r="AA230" t="s">
        <v>396</v>
      </c>
      <c r="AB230" t="s">
        <v>753</v>
      </c>
      <c r="AC230">
        <v>107.258681</v>
      </c>
      <c r="AD230">
        <v>1.5086809999999999</v>
      </c>
      <c r="AE230" s="6">
        <v>42398</v>
      </c>
      <c r="AF230" s="6">
        <v>46051</v>
      </c>
      <c r="AG230" t="s">
        <v>1288</v>
      </c>
      <c r="AH230">
        <v>3.7805559999999998</v>
      </c>
      <c r="AI230">
        <v>3.2986158477255199</v>
      </c>
      <c r="AJ230">
        <v>13.428127999999999</v>
      </c>
      <c r="AK230">
        <v>4.89456992577081</v>
      </c>
      <c r="AL230">
        <v>230</v>
      </c>
      <c r="AM230">
        <v>219</v>
      </c>
      <c r="AN230">
        <v>6.875</v>
      </c>
      <c r="AO230" t="s">
        <v>11991</v>
      </c>
      <c r="AP230">
        <v>1</v>
      </c>
      <c r="AQ230">
        <v>3</v>
      </c>
      <c r="AR230">
        <v>52.315172247849503</v>
      </c>
      <c r="AS230">
        <v>4.91165301447367E-2</v>
      </c>
      <c r="AT230">
        <v>1.9620458420950999</v>
      </c>
      <c r="AU230">
        <v>0.67907918275125201</v>
      </c>
      <c r="AV230">
        <v>8.2631455595896703</v>
      </c>
    </row>
    <row r="231" spans="1:48" x14ac:dyDescent="0.25">
      <c r="A231" t="s">
        <v>12368</v>
      </c>
      <c r="B231" s="6">
        <v>44664</v>
      </c>
      <c r="C231" t="s">
        <v>12369</v>
      </c>
      <c r="D231" t="s">
        <v>11929</v>
      </c>
      <c r="E231">
        <v>619456941.60000002</v>
      </c>
      <c r="F231">
        <v>627600217.20000005</v>
      </c>
      <c r="G231">
        <v>0.18487703627306301</v>
      </c>
      <c r="H231">
        <v>6.2527780000000002</v>
      </c>
      <c r="I231">
        <v>5.1011600000000001</v>
      </c>
      <c r="J231">
        <v>5.8808150000000001</v>
      </c>
      <c r="K231">
        <v>5.8808150000000001</v>
      </c>
      <c r="L231">
        <v>319.86160000000001</v>
      </c>
      <c r="M231">
        <v>321</v>
      </c>
      <c r="N231">
        <v>5.0788159999999998</v>
      </c>
      <c r="O231">
        <v>6.5800000000004702E-2</v>
      </c>
      <c r="P231">
        <v>-1.5347554508913801</v>
      </c>
      <c r="Q231">
        <v>-8.8884753049517808</v>
      </c>
      <c r="R231">
        <v>99.831249999999997</v>
      </c>
      <c r="S231">
        <v>100.60525</v>
      </c>
      <c r="T231">
        <v>99.831249999999997</v>
      </c>
      <c r="U231">
        <v>100.60525</v>
      </c>
      <c r="V231" t="s">
        <v>11987</v>
      </c>
      <c r="W231" t="s">
        <v>5884</v>
      </c>
      <c r="X231" t="s">
        <v>11828</v>
      </c>
      <c r="Y231" t="s">
        <v>12104</v>
      </c>
      <c r="Z231" t="s">
        <v>11859</v>
      </c>
      <c r="AA231" t="s">
        <v>396</v>
      </c>
      <c r="AB231" t="s">
        <v>753</v>
      </c>
      <c r="AC231">
        <v>101.314583</v>
      </c>
      <c r="AD231">
        <v>1.483333</v>
      </c>
      <c r="AE231" s="6">
        <v>43300</v>
      </c>
      <c r="AF231" s="6">
        <v>46953</v>
      </c>
      <c r="AG231" t="s">
        <v>1288</v>
      </c>
      <c r="AH231">
        <v>6.2527780000000002</v>
      </c>
      <c r="AI231">
        <v>5.1011596652760103</v>
      </c>
      <c r="AJ231">
        <v>31.669993999999999</v>
      </c>
      <c r="AK231">
        <v>5.8808154857961101</v>
      </c>
      <c r="AL231">
        <v>321</v>
      </c>
      <c r="AM231">
        <v>318</v>
      </c>
      <c r="AN231">
        <v>6</v>
      </c>
      <c r="AO231" t="s">
        <v>11991</v>
      </c>
      <c r="AP231">
        <v>1</v>
      </c>
      <c r="AQ231">
        <v>3</v>
      </c>
      <c r="AR231">
        <v>52.315172247849503</v>
      </c>
      <c r="AS231">
        <v>4.91165301447367E-2</v>
      </c>
      <c r="AT231">
        <v>1.9620458420950999</v>
      </c>
      <c r="AU231">
        <v>0.67907918275125201</v>
      </c>
      <c r="AV231">
        <v>8.2631455595896703</v>
      </c>
    </row>
    <row r="232" spans="1:48" x14ac:dyDescent="0.25">
      <c r="A232" t="s">
        <v>21713</v>
      </c>
      <c r="B232" s="6">
        <v>44664</v>
      </c>
      <c r="C232" t="s">
        <v>21714</v>
      </c>
      <c r="D232" t="s">
        <v>11929</v>
      </c>
      <c r="E232">
        <v>849132515.39999998</v>
      </c>
      <c r="F232">
        <v>807330426.39999998</v>
      </c>
      <c r="G232">
        <v>0.23782155014123599</v>
      </c>
      <c r="H232">
        <v>10.844443999999999</v>
      </c>
      <c r="I232">
        <v>7.7225479999999997</v>
      </c>
      <c r="J232">
        <v>6.6596840000000004</v>
      </c>
      <c r="K232">
        <v>6.6596840000000004</v>
      </c>
      <c r="L232">
        <v>394.37860000000001</v>
      </c>
      <c r="M232">
        <v>397</v>
      </c>
      <c r="N232">
        <v>7.6983470000000001</v>
      </c>
      <c r="O232">
        <v>7.0199999999998E-2</v>
      </c>
      <c r="P232">
        <v>-3.0134959636027601</v>
      </c>
      <c r="Q232">
        <v>-4.8535383883612697</v>
      </c>
      <c r="R232">
        <v>94.143749999999997</v>
      </c>
      <c r="S232">
        <v>94.951750000000004</v>
      </c>
      <c r="T232">
        <v>94.143749999999997</v>
      </c>
      <c r="U232">
        <v>94.951750000000004</v>
      </c>
      <c r="V232" t="s">
        <v>11987</v>
      </c>
      <c r="W232" t="s">
        <v>21715</v>
      </c>
      <c r="X232" t="s">
        <v>11828</v>
      </c>
      <c r="Y232" t="s">
        <v>12104</v>
      </c>
      <c r="Z232" t="s">
        <v>11859</v>
      </c>
      <c r="AA232" t="s">
        <v>396</v>
      </c>
      <c r="AB232" t="s">
        <v>753</v>
      </c>
      <c r="AC232">
        <v>95.077083000000002</v>
      </c>
      <c r="AD232">
        <v>0.93333299999999997</v>
      </c>
      <c r="AE232" s="6">
        <v>44614</v>
      </c>
      <c r="AF232" s="6">
        <v>12107</v>
      </c>
      <c r="AG232" t="s">
        <v>1288</v>
      </c>
      <c r="AH232">
        <v>10.844443999999999</v>
      </c>
      <c r="AI232">
        <v>7.7225479834917703</v>
      </c>
      <c r="AJ232">
        <v>76.071729000000005</v>
      </c>
      <c r="AK232">
        <v>6.6596843014840701</v>
      </c>
      <c r="AL232">
        <v>397</v>
      </c>
      <c r="AM232">
        <v>391</v>
      </c>
      <c r="AN232">
        <v>6</v>
      </c>
      <c r="AO232" t="s">
        <v>11991</v>
      </c>
      <c r="AP232">
        <v>1</v>
      </c>
      <c r="AQ232">
        <v>3</v>
      </c>
      <c r="AR232">
        <v>52.315172247849503</v>
      </c>
      <c r="AS232">
        <v>4.91165301447367E-2</v>
      </c>
      <c r="AT232">
        <v>1.9620458420950999</v>
      </c>
      <c r="AU232">
        <v>0.67907918275125201</v>
      </c>
      <c r="AV232">
        <v>3.6561062965003002</v>
      </c>
    </row>
    <row r="233" spans="1:48" x14ac:dyDescent="0.25">
      <c r="A233" t="s">
        <v>12370</v>
      </c>
      <c r="B233" s="6">
        <v>44664</v>
      </c>
      <c r="C233" t="s">
        <v>12371</v>
      </c>
      <c r="D233" t="s">
        <v>11929</v>
      </c>
      <c r="E233">
        <v>714758009.39999998</v>
      </c>
      <c r="F233">
        <v>658976107.20000005</v>
      </c>
      <c r="G233">
        <v>0.194119674154939</v>
      </c>
      <c r="H233">
        <v>27.130555999999999</v>
      </c>
      <c r="I233">
        <v>11.812972</v>
      </c>
      <c r="J233">
        <v>7.1672799999999999</v>
      </c>
      <c r="K233">
        <v>7.1672799999999999</v>
      </c>
      <c r="L233">
        <v>431.849099999999</v>
      </c>
      <c r="M233">
        <v>432</v>
      </c>
      <c r="N233">
        <v>11.745011999999999</v>
      </c>
      <c r="O233">
        <v>0.247200000000002</v>
      </c>
      <c r="P233">
        <v>-3.56407173010698</v>
      </c>
      <c r="Q233">
        <v>-12.613244851512199</v>
      </c>
      <c r="R233">
        <v>89.831249999999997</v>
      </c>
      <c r="S233">
        <v>90.868250000000003</v>
      </c>
      <c r="T233">
        <v>89.831249999999997</v>
      </c>
      <c r="U233">
        <v>90.868250000000003</v>
      </c>
      <c r="V233" t="s">
        <v>11987</v>
      </c>
      <c r="W233" t="s">
        <v>5906</v>
      </c>
      <c r="X233" t="s">
        <v>11828</v>
      </c>
      <c r="Y233" t="s">
        <v>12104</v>
      </c>
      <c r="Z233" t="s">
        <v>11859</v>
      </c>
      <c r="AA233" t="s">
        <v>396</v>
      </c>
      <c r="AB233" t="s">
        <v>753</v>
      </c>
      <c r="AC233">
        <v>92.195694000000003</v>
      </c>
      <c r="AD233">
        <v>2.3644440000000002</v>
      </c>
      <c r="AE233" s="6">
        <v>43621</v>
      </c>
      <c r="AF233" s="6">
        <v>18054</v>
      </c>
      <c r="AG233" t="s">
        <v>1288</v>
      </c>
      <c r="AH233">
        <v>27.130555999999999</v>
      </c>
      <c r="AI233">
        <v>11.812972043309999</v>
      </c>
      <c r="AJ233">
        <v>225.85463100000001</v>
      </c>
      <c r="AK233">
        <v>7.1672803158183802</v>
      </c>
      <c r="AL233">
        <v>432</v>
      </c>
      <c r="AM233">
        <v>456</v>
      </c>
      <c r="AN233">
        <v>6.4</v>
      </c>
      <c r="AO233" t="s">
        <v>11991</v>
      </c>
      <c r="AP233">
        <v>1</v>
      </c>
      <c r="AQ233">
        <v>3</v>
      </c>
      <c r="AR233">
        <v>52.315172247849503</v>
      </c>
      <c r="AS233">
        <v>4.91165301447367E-2</v>
      </c>
      <c r="AT233">
        <v>1.9620458420950999</v>
      </c>
      <c r="AU233">
        <v>0.67907918275125201</v>
      </c>
      <c r="AV233">
        <v>8.2631455595896703</v>
      </c>
    </row>
    <row r="234" spans="1:48" x14ac:dyDescent="0.25">
      <c r="A234" t="s">
        <v>12372</v>
      </c>
      <c r="B234" s="6">
        <v>44664</v>
      </c>
      <c r="C234" t="s">
        <v>12373</v>
      </c>
      <c r="D234" t="s">
        <v>11929</v>
      </c>
      <c r="E234">
        <v>953010679.20000005</v>
      </c>
      <c r="F234">
        <v>921120559.29999995</v>
      </c>
      <c r="G234">
        <v>0.27134158718016999</v>
      </c>
      <c r="H234">
        <v>22.774999999999999</v>
      </c>
      <c r="I234">
        <v>11.104025999999999</v>
      </c>
      <c r="J234">
        <v>7.1903829999999997</v>
      </c>
      <c r="K234">
        <v>7.1903829999999997</v>
      </c>
      <c r="L234">
        <v>426.45</v>
      </c>
      <c r="M234">
        <v>430</v>
      </c>
      <c r="N234">
        <v>10.945224</v>
      </c>
      <c r="O234">
        <v>0.11119999999999999</v>
      </c>
      <c r="P234">
        <v>-3.7192034252216102</v>
      </c>
      <c r="Q234">
        <v>-11.7380263068116</v>
      </c>
      <c r="R234">
        <v>95.112499999999997</v>
      </c>
      <c r="S234">
        <v>96.198499999999996</v>
      </c>
      <c r="T234">
        <v>95.112499999999997</v>
      </c>
      <c r="U234">
        <v>96.198499999999996</v>
      </c>
      <c r="V234" t="s">
        <v>11987</v>
      </c>
      <c r="W234" t="s">
        <v>5898</v>
      </c>
      <c r="X234" t="s">
        <v>11828</v>
      </c>
      <c r="Y234" t="s">
        <v>12104</v>
      </c>
      <c r="Z234" t="s">
        <v>11859</v>
      </c>
      <c r="AA234" t="s">
        <v>396</v>
      </c>
      <c r="AB234" t="s">
        <v>753</v>
      </c>
      <c r="AC234">
        <v>96.653750000000002</v>
      </c>
      <c r="AD234">
        <v>1.54125</v>
      </c>
      <c r="AE234" s="6">
        <v>42031</v>
      </c>
      <c r="AF234" s="6">
        <v>16464</v>
      </c>
      <c r="AG234" t="s">
        <v>1288</v>
      </c>
      <c r="AH234">
        <v>22.774999999999999</v>
      </c>
      <c r="AI234">
        <v>11.104025930173201</v>
      </c>
      <c r="AJ234">
        <v>188.64687799999999</v>
      </c>
      <c r="AK234">
        <v>7.1903825441095597</v>
      </c>
      <c r="AL234">
        <v>430</v>
      </c>
      <c r="AM234">
        <v>461</v>
      </c>
      <c r="AN234">
        <v>6.85</v>
      </c>
      <c r="AO234" t="s">
        <v>11991</v>
      </c>
      <c r="AP234">
        <v>1</v>
      </c>
      <c r="AQ234">
        <v>3</v>
      </c>
      <c r="AR234">
        <v>52.315172247849503</v>
      </c>
      <c r="AS234">
        <v>4.91165301447367E-2</v>
      </c>
      <c r="AT234">
        <v>1.9620458420950999</v>
      </c>
      <c r="AU234">
        <v>0.67907918275125201</v>
      </c>
      <c r="AV234">
        <v>8.2631455595896703</v>
      </c>
    </row>
    <row r="235" spans="1:48" x14ac:dyDescent="0.25">
      <c r="A235" t="s">
        <v>12374</v>
      </c>
      <c r="B235" s="6">
        <v>44664</v>
      </c>
      <c r="C235" t="s">
        <v>12375</v>
      </c>
      <c r="D235" t="s">
        <v>11929</v>
      </c>
      <c r="E235">
        <v>714758009.39999998</v>
      </c>
      <c r="F235">
        <v>748452895.60000002</v>
      </c>
      <c r="G235">
        <v>0.22047754179762299</v>
      </c>
      <c r="H235">
        <v>22.033332999999999</v>
      </c>
      <c r="I235">
        <v>10.553024000000001</v>
      </c>
      <c r="J235">
        <v>7.2493299999999996</v>
      </c>
      <c r="K235">
        <v>7.2493299999999996</v>
      </c>
      <c r="L235">
        <v>431.03199999999902</v>
      </c>
      <c r="M235">
        <v>436</v>
      </c>
      <c r="N235">
        <v>10.398643</v>
      </c>
      <c r="O235">
        <v>0.13890000000000799</v>
      </c>
      <c r="P235">
        <v>-3.2546899261933699</v>
      </c>
      <c r="Q235">
        <v>-12.3726752036367</v>
      </c>
      <c r="R235">
        <v>101.2375</v>
      </c>
      <c r="S235">
        <v>102.1875</v>
      </c>
      <c r="T235">
        <v>101.2375</v>
      </c>
      <c r="U235">
        <v>102.1875</v>
      </c>
      <c r="V235" t="s">
        <v>11987</v>
      </c>
      <c r="W235" t="s">
        <v>5897</v>
      </c>
      <c r="X235" t="s">
        <v>11828</v>
      </c>
      <c r="Y235" t="s">
        <v>12104</v>
      </c>
      <c r="Z235" t="s">
        <v>11859</v>
      </c>
      <c r="AA235" t="s">
        <v>396</v>
      </c>
      <c r="AB235" t="s">
        <v>753</v>
      </c>
      <c r="AC235">
        <v>104.714167</v>
      </c>
      <c r="AD235">
        <v>3.476667</v>
      </c>
      <c r="AE235" s="6">
        <v>41759</v>
      </c>
      <c r="AF235" s="6">
        <v>16192</v>
      </c>
      <c r="AG235" t="s">
        <v>1288</v>
      </c>
      <c r="AH235">
        <v>22.033332999999999</v>
      </c>
      <c r="AI235">
        <v>10.5530241069099</v>
      </c>
      <c r="AJ235">
        <v>173.146332</v>
      </c>
      <c r="AK235">
        <v>7.2493301768897798</v>
      </c>
      <c r="AL235">
        <v>436</v>
      </c>
      <c r="AM235">
        <v>467</v>
      </c>
      <c r="AN235">
        <v>7.45</v>
      </c>
      <c r="AO235" t="s">
        <v>11991</v>
      </c>
      <c r="AP235">
        <v>1</v>
      </c>
      <c r="AQ235">
        <v>3</v>
      </c>
      <c r="AR235">
        <v>52.315172247849503</v>
      </c>
      <c r="AS235">
        <v>4.91165301447367E-2</v>
      </c>
      <c r="AT235">
        <v>1.9620458420950999</v>
      </c>
      <c r="AU235">
        <v>0.67907918275125201</v>
      </c>
      <c r="AV235">
        <v>8.2631455595896703</v>
      </c>
    </row>
    <row r="236" spans="1:48" x14ac:dyDescent="0.25">
      <c r="A236" t="s">
        <v>12376</v>
      </c>
      <c r="B236" s="6">
        <v>44664</v>
      </c>
      <c r="C236" t="s">
        <v>12377</v>
      </c>
      <c r="D236" t="s">
        <v>11929</v>
      </c>
      <c r="E236">
        <v>602965195.20000005</v>
      </c>
      <c r="F236">
        <v>329482793.89999998</v>
      </c>
      <c r="G236">
        <v>9.7058287674892801E-2</v>
      </c>
      <c r="H236">
        <v>6.0333329999999998</v>
      </c>
      <c r="I236">
        <v>5.5777450000000002</v>
      </c>
      <c r="J236">
        <v>10.067285</v>
      </c>
      <c r="K236">
        <v>10.067285</v>
      </c>
      <c r="L236">
        <v>739.09019999999998</v>
      </c>
      <c r="M236">
        <v>739</v>
      </c>
      <c r="N236">
        <v>5.5497779999999999</v>
      </c>
      <c r="O236">
        <v>1.2742</v>
      </c>
      <c r="P236">
        <v>-1.2425141360018599</v>
      </c>
      <c r="Q236">
        <v>-1.92931153540037</v>
      </c>
      <c r="R236">
        <v>54.643749999999997</v>
      </c>
      <c r="S236">
        <v>55.818750000000001</v>
      </c>
      <c r="T236">
        <v>54.643749999999997</v>
      </c>
      <c r="U236">
        <v>55.818750000000001</v>
      </c>
      <c r="V236" t="s">
        <v>11987</v>
      </c>
      <c r="W236" t="s">
        <v>5977</v>
      </c>
      <c r="X236" t="s">
        <v>1318</v>
      </c>
      <c r="Y236" t="s">
        <v>12104</v>
      </c>
      <c r="Z236" t="s">
        <v>11877</v>
      </c>
      <c r="AA236" t="s">
        <v>301</v>
      </c>
      <c r="AB236" t="s">
        <v>11815</v>
      </c>
      <c r="AC236">
        <v>54.643749999999997</v>
      </c>
      <c r="AD236">
        <v>0</v>
      </c>
      <c r="AE236" s="6">
        <v>44074</v>
      </c>
      <c r="AF236" s="6">
        <v>11170</v>
      </c>
      <c r="AG236" t="s">
        <v>1319</v>
      </c>
      <c r="AH236">
        <v>6.0333329999999998</v>
      </c>
      <c r="AI236">
        <v>5.5777454483943201</v>
      </c>
      <c r="AJ236">
        <v>35.623308000000002</v>
      </c>
      <c r="AK236">
        <v>10.0672852312846</v>
      </c>
      <c r="AL236">
        <v>739</v>
      </c>
      <c r="AM236">
        <v>735</v>
      </c>
      <c r="AN236">
        <v>9.9999999999999995E-7</v>
      </c>
      <c r="AO236" t="s">
        <v>11991</v>
      </c>
      <c r="AP236">
        <v>1</v>
      </c>
      <c r="AQ236">
        <v>3</v>
      </c>
      <c r="AR236">
        <v>45.210039858139403</v>
      </c>
      <c r="AS236">
        <v>-8.8922365544519197E-3</v>
      </c>
      <c r="AT236">
        <v>-7.6734770737139898E-2</v>
      </c>
      <c r="AU236">
        <v>-4.0015064497538298E-3</v>
      </c>
      <c r="AV236">
        <v>0.84437836552686396</v>
      </c>
    </row>
    <row r="237" spans="1:48" x14ac:dyDescent="0.25">
      <c r="A237" t="s">
        <v>12378</v>
      </c>
      <c r="B237" s="6">
        <v>44664</v>
      </c>
      <c r="C237" t="s">
        <v>12379</v>
      </c>
      <c r="D237" t="s">
        <v>11929</v>
      </c>
      <c r="E237">
        <v>2220854319</v>
      </c>
      <c r="F237">
        <v>1851128335.3</v>
      </c>
      <c r="G237">
        <v>0.54530115029190995</v>
      </c>
      <c r="H237">
        <v>6.0333329999999998</v>
      </c>
      <c r="I237">
        <v>4.6847180000000002</v>
      </c>
      <c r="J237">
        <v>10.141933</v>
      </c>
      <c r="K237">
        <v>10.141933</v>
      </c>
      <c r="L237">
        <v>746.55499999999995</v>
      </c>
      <c r="M237">
        <v>748</v>
      </c>
      <c r="N237">
        <v>4.6605220000000003</v>
      </c>
      <c r="O237">
        <v>0.93769999999999598</v>
      </c>
      <c r="P237">
        <v>-1.0306991765639899</v>
      </c>
      <c r="Q237">
        <v>1.5287504875614699</v>
      </c>
      <c r="R237">
        <v>82.268749999999997</v>
      </c>
      <c r="S237">
        <v>83.276750000000007</v>
      </c>
      <c r="T237">
        <v>82.268749999999997</v>
      </c>
      <c r="U237">
        <v>83.276750000000007</v>
      </c>
      <c r="V237" t="s">
        <v>11987</v>
      </c>
      <c r="W237" t="s">
        <v>5976</v>
      </c>
      <c r="X237" t="s">
        <v>1318</v>
      </c>
      <c r="Y237" t="s">
        <v>12104</v>
      </c>
      <c r="Z237" t="s">
        <v>11877</v>
      </c>
      <c r="AA237" t="s">
        <v>301</v>
      </c>
      <c r="AB237" t="s">
        <v>11815</v>
      </c>
      <c r="AC237">
        <v>83.352082999999993</v>
      </c>
      <c r="AD237">
        <v>1.0833330000000001</v>
      </c>
      <c r="AE237" s="6">
        <v>44074</v>
      </c>
      <c r="AF237" s="6">
        <v>11170</v>
      </c>
      <c r="AG237" t="s">
        <v>1319</v>
      </c>
      <c r="AH237">
        <v>6.0333329999999998</v>
      </c>
      <c r="AI237">
        <v>4.6847177055255003</v>
      </c>
      <c r="AJ237">
        <v>28.133749999999999</v>
      </c>
      <c r="AK237">
        <v>10.1419333071295</v>
      </c>
      <c r="AL237">
        <v>748</v>
      </c>
      <c r="AM237">
        <v>743</v>
      </c>
      <c r="AN237">
        <v>5</v>
      </c>
      <c r="AO237" t="s">
        <v>11991</v>
      </c>
      <c r="AP237">
        <v>1</v>
      </c>
      <c r="AQ237">
        <v>3</v>
      </c>
      <c r="AR237">
        <v>45.210039858139403</v>
      </c>
      <c r="AS237">
        <v>-8.8922365544519197E-3</v>
      </c>
      <c r="AT237">
        <v>-7.6734770737139898E-2</v>
      </c>
      <c r="AU237">
        <v>-4.0015064497538298E-3</v>
      </c>
      <c r="AV237">
        <v>0.84437836552686396</v>
      </c>
    </row>
    <row r="238" spans="1:48" x14ac:dyDescent="0.25">
      <c r="A238" t="s">
        <v>12380</v>
      </c>
      <c r="B238" s="6">
        <v>44664</v>
      </c>
      <c r="C238" t="s">
        <v>12381</v>
      </c>
      <c r="D238" t="s">
        <v>11929</v>
      </c>
      <c r="E238">
        <v>5075318865.6000004</v>
      </c>
      <c r="F238">
        <v>3282356757.4000001</v>
      </c>
      <c r="G238">
        <v>0.96690914475413803</v>
      </c>
      <c r="H238">
        <v>11.033333000000001</v>
      </c>
      <c r="I238">
        <v>7.6837530000000003</v>
      </c>
      <c r="J238">
        <v>10.910959999999999</v>
      </c>
      <c r="K238">
        <v>10.910959999999999</v>
      </c>
      <c r="L238">
        <v>818.97169999999903</v>
      </c>
      <c r="M238">
        <v>820</v>
      </c>
      <c r="N238">
        <v>7.6560870000000003</v>
      </c>
      <c r="O238">
        <v>1.04269999999999</v>
      </c>
      <c r="P238">
        <v>-0.80312804664890403</v>
      </c>
      <c r="Q238">
        <v>-0.79418000529302102</v>
      </c>
      <c r="R238">
        <v>64.456249999999997</v>
      </c>
      <c r="S238">
        <v>65.451250000000002</v>
      </c>
      <c r="T238">
        <v>64.456249999999997</v>
      </c>
      <c r="U238">
        <v>65.451250000000002</v>
      </c>
      <c r="V238" t="s">
        <v>11987</v>
      </c>
      <c r="W238" t="s">
        <v>5979</v>
      </c>
      <c r="X238" t="s">
        <v>1318</v>
      </c>
      <c r="Y238" t="s">
        <v>12104</v>
      </c>
      <c r="Z238" t="s">
        <v>11877</v>
      </c>
      <c r="AA238" t="s">
        <v>301</v>
      </c>
      <c r="AB238" t="s">
        <v>11815</v>
      </c>
      <c r="AC238">
        <v>64.672916999999998</v>
      </c>
      <c r="AD238">
        <v>0.216667</v>
      </c>
      <c r="AE238" s="6">
        <v>44074</v>
      </c>
      <c r="AF238" s="6">
        <v>12996</v>
      </c>
      <c r="AG238" t="s">
        <v>1319</v>
      </c>
      <c r="AH238">
        <v>11.033333000000001</v>
      </c>
      <c r="AI238">
        <v>7.6837528602582301</v>
      </c>
      <c r="AJ238">
        <v>73.796086000000003</v>
      </c>
      <c r="AK238">
        <v>10.9109597331865</v>
      </c>
      <c r="AL238">
        <v>820</v>
      </c>
      <c r="AM238">
        <v>817</v>
      </c>
      <c r="AN238">
        <v>1</v>
      </c>
      <c r="AO238" t="s">
        <v>11991</v>
      </c>
      <c r="AP238">
        <v>1</v>
      </c>
      <c r="AQ238">
        <v>3</v>
      </c>
      <c r="AR238">
        <v>45.210039858139403</v>
      </c>
      <c r="AS238">
        <v>-8.8922365544519197E-3</v>
      </c>
      <c r="AT238">
        <v>-7.6734770737139898E-2</v>
      </c>
      <c r="AU238">
        <v>-4.0015064497538298E-3</v>
      </c>
      <c r="AV238">
        <v>0.84437836552686396</v>
      </c>
    </row>
    <row r="239" spans="1:48" x14ac:dyDescent="0.25">
      <c r="A239" t="s">
        <v>12382</v>
      </c>
      <c r="B239" s="6">
        <v>44664</v>
      </c>
      <c r="C239" t="s">
        <v>12383</v>
      </c>
      <c r="D239" t="s">
        <v>11929</v>
      </c>
      <c r="E239">
        <v>2041881124.2</v>
      </c>
      <c r="F239">
        <v>1147324489</v>
      </c>
      <c r="G239">
        <v>0.33797622331695598</v>
      </c>
      <c r="H239">
        <v>16.033332999999999</v>
      </c>
      <c r="I239">
        <v>9.8687199999999997</v>
      </c>
      <c r="J239">
        <v>10.669516</v>
      </c>
      <c r="K239">
        <v>10.669516</v>
      </c>
      <c r="L239">
        <v>780.67729999999995</v>
      </c>
      <c r="M239">
        <v>784</v>
      </c>
      <c r="N239">
        <v>9.7850199999999994</v>
      </c>
      <c r="O239">
        <v>1.4201999999999999</v>
      </c>
      <c r="P239">
        <v>-1.6075890305731599</v>
      </c>
      <c r="Q239">
        <v>-2.7440849051448999</v>
      </c>
      <c r="R239">
        <v>56.081249999999997</v>
      </c>
      <c r="S239">
        <v>57.121250000000003</v>
      </c>
      <c r="T239">
        <v>56.081249999999997</v>
      </c>
      <c r="U239">
        <v>57.121250000000003</v>
      </c>
      <c r="V239" t="s">
        <v>11987</v>
      </c>
      <c r="W239" t="s">
        <v>5980</v>
      </c>
      <c r="X239" t="s">
        <v>1318</v>
      </c>
      <c r="Y239" t="s">
        <v>12104</v>
      </c>
      <c r="Z239" t="s">
        <v>11877</v>
      </c>
      <c r="AA239" t="s">
        <v>301</v>
      </c>
      <c r="AB239" t="s">
        <v>11815</v>
      </c>
      <c r="AC239">
        <v>56.189582999999999</v>
      </c>
      <c r="AD239">
        <v>0.108333</v>
      </c>
      <c r="AE239" s="6">
        <v>44074</v>
      </c>
      <c r="AF239" s="6">
        <v>14823</v>
      </c>
      <c r="AG239" t="s">
        <v>1319</v>
      </c>
      <c r="AH239">
        <v>16.033332999999999</v>
      </c>
      <c r="AI239">
        <v>9.8687198547105695</v>
      </c>
      <c r="AJ239">
        <v>126.23719199999999</v>
      </c>
      <c r="AK239">
        <v>10.669516168841399</v>
      </c>
      <c r="AL239">
        <v>784</v>
      </c>
      <c r="AM239">
        <v>801</v>
      </c>
      <c r="AN239">
        <v>0.5</v>
      </c>
      <c r="AO239" t="s">
        <v>11991</v>
      </c>
      <c r="AP239">
        <v>1</v>
      </c>
      <c r="AQ239">
        <v>3</v>
      </c>
      <c r="AR239">
        <v>45.210039858139403</v>
      </c>
      <c r="AS239">
        <v>-8.8922365544519197E-3</v>
      </c>
      <c r="AT239">
        <v>-7.6734770737139898E-2</v>
      </c>
      <c r="AU239">
        <v>-4.0015064497538298E-3</v>
      </c>
      <c r="AV239">
        <v>0.84437836552686396</v>
      </c>
    </row>
    <row r="240" spans="1:48" x14ac:dyDescent="0.25">
      <c r="A240" t="s">
        <v>12384</v>
      </c>
      <c r="B240" s="6">
        <v>44664</v>
      </c>
      <c r="C240" t="s">
        <v>12385</v>
      </c>
      <c r="D240" t="s">
        <v>11929</v>
      </c>
      <c r="E240">
        <v>212929892.80000001</v>
      </c>
      <c r="F240">
        <v>188000829.59999999</v>
      </c>
      <c r="G240">
        <v>5.5380854313542699E-2</v>
      </c>
      <c r="H240">
        <v>3.8277779999999999</v>
      </c>
      <c r="I240">
        <v>3.4458069999999998</v>
      </c>
      <c r="J240">
        <v>7.3347819999999997</v>
      </c>
      <c r="K240">
        <v>7.3347819999999997</v>
      </c>
      <c r="L240">
        <v>473.501499999999</v>
      </c>
      <c r="M240">
        <v>472</v>
      </c>
      <c r="N240">
        <v>3.4239519999999999</v>
      </c>
      <c r="O240">
        <v>-0.37460000000000199</v>
      </c>
      <c r="P240">
        <v>-1.9155411785071801</v>
      </c>
      <c r="Q240">
        <v>-4.99531051196234</v>
      </c>
      <c r="R240">
        <v>87.625</v>
      </c>
      <c r="S240">
        <v>88.625</v>
      </c>
      <c r="T240">
        <v>87.625</v>
      </c>
      <c r="U240">
        <v>88.625</v>
      </c>
      <c r="V240" t="s">
        <v>11987</v>
      </c>
      <c r="W240" t="s">
        <v>6005</v>
      </c>
      <c r="X240" t="s">
        <v>1329</v>
      </c>
      <c r="Y240" t="s">
        <v>12201</v>
      </c>
      <c r="Z240" t="s">
        <v>11815</v>
      </c>
      <c r="AA240" t="s">
        <v>283</v>
      </c>
      <c r="AB240" t="s">
        <v>11815</v>
      </c>
      <c r="AC240">
        <v>88.292361</v>
      </c>
      <c r="AD240">
        <v>0.66736099999999998</v>
      </c>
      <c r="AE240" s="6">
        <v>44243</v>
      </c>
      <c r="AF240" s="6">
        <v>46069</v>
      </c>
      <c r="AG240" t="s">
        <v>1329</v>
      </c>
      <c r="AH240">
        <v>3.8277779999999999</v>
      </c>
      <c r="AI240">
        <v>3.4458072195613298</v>
      </c>
      <c r="AJ240">
        <v>14.20693</v>
      </c>
      <c r="AK240">
        <v>7.3347819969508903</v>
      </c>
      <c r="AL240">
        <v>472</v>
      </c>
      <c r="AM240">
        <v>463</v>
      </c>
      <c r="AN240">
        <v>3.875</v>
      </c>
      <c r="AO240" t="s">
        <v>11991</v>
      </c>
      <c r="AP240">
        <v>1</v>
      </c>
      <c r="AQ240">
        <v>4</v>
      </c>
      <c r="AR240">
        <v>33.3518239546326</v>
      </c>
      <c r="AS240">
        <v>-4.4461182771655602E-3</v>
      </c>
      <c r="AT240">
        <v>-0.44615489229921901</v>
      </c>
      <c r="AU240">
        <v>-0.124988230863152</v>
      </c>
      <c r="AV240">
        <v>1.04152721312992</v>
      </c>
    </row>
    <row r="241" spans="1:48" x14ac:dyDescent="0.25">
      <c r="A241" t="s">
        <v>12386</v>
      </c>
      <c r="B241" s="6">
        <v>44664</v>
      </c>
      <c r="C241" t="s">
        <v>12387</v>
      </c>
      <c r="D241" t="s">
        <v>11929</v>
      </c>
      <c r="E241">
        <v>141953262</v>
      </c>
      <c r="F241">
        <v>140527421</v>
      </c>
      <c r="G241">
        <v>4.1396246195249002E-2</v>
      </c>
      <c r="H241">
        <v>1.588889</v>
      </c>
      <c r="I241">
        <v>1.4842649999999999</v>
      </c>
      <c r="J241">
        <v>5.9683909999999996</v>
      </c>
      <c r="K241">
        <v>5.9683909999999996</v>
      </c>
      <c r="L241">
        <v>390.33019999999902</v>
      </c>
      <c r="M241">
        <v>384</v>
      </c>
      <c r="N241">
        <v>1.4778439999999999</v>
      </c>
      <c r="O241">
        <v>-7.5099999999994602E-2</v>
      </c>
      <c r="P241">
        <v>-0.70020100938031904</v>
      </c>
      <c r="Q241">
        <v>-3.7346338005325999</v>
      </c>
      <c r="R241">
        <v>97.125</v>
      </c>
      <c r="S241">
        <v>97.875</v>
      </c>
      <c r="T241">
        <v>97.125</v>
      </c>
      <c r="U241">
        <v>97.875</v>
      </c>
      <c r="V241" t="s">
        <v>11987</v>
      </c>
      <c r="W241" t="s">
        <v>5990</v>
      </c>
      <c r="X241" t="s">
        <v>1329</v>
      </c>
      <c r="Y241" t="s">
        <v>12201</v>
      </c>
      <c r="Z241" t="s">
        <v>11815</v>
      </c>
      <c r="AA241" t="s">
        <v>283</v>
      </c>
      <c r="AB241" t="s">
        <v>11815</v>
      </c>
      <c r="AC241">
        <v>98.995555999999993</v>
      </c>
      <c r="AD241">
        <v>1.8705560000000001</v>
      </c>
      <c r="AE241" s="6">
        <v>43789</v>
      </c>
      <c r="AF241" s="6">
        <v>45250</v>
      </c>
      <c r="AG241" t="s">
        <v>1329</v>
      </c>
      <c r="AH241">
        <v>1.588889</v>
      </c>
      <c r="AI241">
        <v>1.48426450015789</v>
      </c>
      <c r="AJ241">
        <v>3.3085810000000002</v>
      </c>
      <c r="AK241">
        <v>5.9683905754221698</v>
      </c>
      <c r="AL241">
        <v>384</v>
      </c>
      <c r="AM241">
        <v>351</v>
      </c>
      <c r="AN241">
        <v>4.55</v>
      </c>
      <c r="AO241" t="s">
        <v>11991</v>
      </c>
      <c r="AP241">
        <v>1</v>
      </c>
      <c r="AQ241">
        <v>4</v>
      </c>
      <c r="AR241">
        <v>33.3518239546326</v>
      </c>
      <c r="AS241">
        <v>-4.4461182771655602E-3</v>
      </c>
      <c r="AT241">
        <v>-0.44615489229921901</v>
      </c>
      <c r="AU241">
        <v>-0.124988230863152</v>
      </c>
      <c r="AV241">
        <v>1.04152721312992</v>
      </c>
    </row>
    <row r="242" spans="1:48" x14ac:dyDescent="0.25">
      <c r="A242" t="s">
        <v>12388</v>
      </c>
      <c r="B242" s="6">
        <v>44664</v>
      </c>
      <c r="C242" t="s">
        <v>12389</v>
      </c>
      <c r="D242" t="s">
        <v>11929</v>
      </c>
      <c r="E242">
        <v>319394839.19999999</v>
      </c>
      <c r="F242">
        <v>302387064</v>
      </c>
      <c r="G242">
        <v>8.9076489564051606E-2</v>
      </c>
      <c r="H242">
        <v>3.4666670000000002</v>
      </c>
      <c r="I242">
        <v>3.1136430000000002</v>
      </c>
      <c r="J242">
        <v>6.7260160000000004</v>
      </c>
      <c r="K242">
        <v>6.7260160000000004</v>
      </c>
      <c r="L242">
        <v>414.14159999999998</v>
      </c>
      <c r="M242">
        <v>414</v>
      </c>
      <c r="N242">
        <v>3.096193</v>
      </c>
      <c r="O242">
        <v>-0.33339999999999398</v>
      </c>
      <c r="P242">
        <v>-1.3612502244609399</v>
      </c>
      <c r="Q242">
        <v>-4.6843876767736203</v>
      </c>
      <c r="R242">
        <v>94.5</v>
      </c>
      <c r="S242">
        <v>95.5</v>
      </c>
      <c r="T242">
        <v>94.5</v>
      </c>
      <c r="U242">
        <v>95.5</v>
      </c>
      <c r="V242" t="s">
        <v>11987</v>
      </c>
      <c r="W242" t="s">
        <v>6004</v>
      </c>
      <c r="X242" t="s">
        <v>1329</v>
      </c>
      <c r="Y242" t="s">
        <v>12201</v>
      </c>
      <c r="Z242" t="s">
        <v>11815</v>
      </c>
      <c r="AA242" t="s">
        <v>283</v>
      </c>
      <c r="AB242" t="s">
        <v>11815</v>
      </c>
      <c r="AC242">
        <v>94.674999999999997</v>
      </c>
      <c r="AD242">
        <v>0.17499999999999999</v>
      </c>
      <c r="AE242" s="6">
        <v>44110</v>
      </c>
      <c r="AF242" s="6">
        <v>45936</v>
      </c>
      <c r="AG242" t="s">
        <v>1329</v>
      </c>
      <c r="AH242">
        <v>3.4666670000000002</v>
      </c>
      <c r="AI242">
        <v>3.11364343505777</v>
      </c>
      <c r="AJ242">
        <v>11.759613999999999</v>
      </c>
      <c r="AK242">
        <v>6.7260161710227804</v>
      </c>
      <c r="AL242">
        <v>414</v>
      </c>
      <c r="AM242">
        <v>402</v>
      </c>
      <c r="AN242">
        <v>5.25</v>
      </c>
      <c r="AO242" t="s">
        <v>11991</v>
      </c>
      <c r="AP242">
        <v>1</v>
      </c>
      <c r="AQ242">
        <v>3</v>
      </c>
      <c r="AR242">
        <v>33.3518239546326</v>
      </c>
      <c r="AS242">
        <v>-4.4461182771655602E-3</v>
      </c>
      <c r="AT242">
        <v>-0.44615489229921901</v>
      </c>
      <c r="AU242">
        <v>-0.124988230863152</v>
      </c>
      <c r="AV242">
        <v>1.04152721312992</v>
      </c>
    </row>
    <row r="243" spans="1:48" x14ac:dyDescent="0.25">
      <c r="A243" t="s">
        <v>12390</v>
      </c>
      <c r="B243" s="6">
        <v>44664</v>
      </c>
      <c r="C243" t="s">
        <v>12391</v>
      </c>
      <c r="D243" t="s">
        <v>11929</v>
      </c>
      <c r="E243">
        <v>354883154.80000001</v>
      </c>
      <c r="F243">
        <v>354777183.10000002</v>
      </c>
      <c r="G243">
        <v>0.10450945100719999</v>
      </c>
      <c r="H243">
        <v>2.1138889999999999</v>
      </c>
      <c r="I243">
        <v>1.920566</v>
      </c>
      <c r="J243">
        <v>6.5168929999999996</v>
      </c>
      <c r="K243">
        <v>6.5168929999999996</v>
      </c>
      <c r="L243">
        <v>414.86099999999999</v>
      </c>
      <c r="M243">
        <v>415</v>
      </c>
      <c r="N243">
        <v>1.9136930000000001</v>
      </c>
      <c r="O243">
        <v>-0.18580000000000199</v>
      </c>
      <c r="P243">
        <v>-1.13861963747886</v>
      </c>
      <c r="Q243">
        <v>-4.3064362414913804</v>
      </c>
      <c r="R243">
        <v>97.75</v>
      </c>
      <c r="S243">
        <v>98.5</v>
      </c>
      <c r="T243">
        <v>97.75</v>
      </c>
      <c r="U243">
        <v>98.5</v>
      </c>
      <c r="V243" t="s">
        <v>11987</v>
      </c>
      <c r="W243" t="s">
        <v>5999</v>
      </c>
      <c r="X243" t="s">
        <v>1329</v>
      </c>
      <c r="Y243" t="s">
        <v>12201</v>
      </c>
      <c r="Z243" t="s">
        <v>11815</v>
      </c>
      <c r="AA243" t="s">
        <v>283</v>
      </c>
      <c r="AB243" t="s">
        <v>11815</v>
      </c>
      <c r="AC243">
        <v>99.970139000000003</v>
      </c>
      <c r="AD243">
        <v>2.2201390000000001</v>
      </c>
      <c r="AE243" s="6">
        <v>43980</v>
      </c>
      <c r="AF243" s="6">
        <v>45441</v>
      </c>
      <c r="AG243" t="s">
        <v>1329</v>
      </c>
      <c r="AH243">
        <v>2.1138889999999999</v>
      </c>
      <c r="AI243">
        <v>1.92056645803432</v>
      </c>
      <c r="AJ243">
        <v>4.7865609999999998</v>
      </c>
      <c r="AK243">
        <v>6.5168926311264297</v>
      </c>
      <c r="AL243">
        <v>415</v>
      </c>
      <c r="AM243">
        <v>391</v>
      </c>
      <c r="AN243">
        <v>5.75</v>
      </c>
      <c r="AO243" t="s">
        <v>11991</v>
      </c>
      <c r="AP243">
        <v>1</v>
      </c>
      <c r="AQ243">
        <v>4</v>
      </c>
      <c r="AR243">
        <v>33.3518239546326</v>
      </c>
      <c r="AS243">
        <v>-4.4461182771655602E-3</v>
      </c>
      <c r="AT243">
        <v>-0.44615489229921901</v>
      </c>
      <c r="AU243">
        <v>-0.124988230863152</v>
      </c>
      <c r="AV243">
        <v>1.04152721312992</v>
      </c>
    </row>
    <row r="244" spans="1:48" x14ac:dyDescent="0.25">
      <c r="A244" t="s">
        <v>12392</v>
      </c>
      <c r="B244" s="6">
        <v>44664</v>
      </c>
      <c r="C244" t="s">
        <v>12393</v>
      </c>
      <c r="D244" t="s">
        <v>11929</v>
      </c>
      <c r="E244">
        <v>425859786</v>
      </c>
      <c r="F244">
        <v>420313256.10000002</v>
      </c>
      <c r="G244">
        <v>0.123814917465484</v>
      </c>
      <c r="H244">
        <v>3.1472220000000002</v>
      </c>
      <c r="I244">
        <v>2.7772380000000001</v>
      </c>
      <c r="J244">
        <v>6.7212069999999997</v>
      </c>
      <c r="K244">
        <v>6.7212069999999997</v>
      </c>
      <c r="L244">
        <v>415.00240000000002</v>
      </c>
      <c r="M244">
        <v>416</v>
      </c>
      <c r="N244">
        <v>2.7625519999999999</v>
      </c>
      <c r="O244">
        <v>-0.186799999999998</v>
      </c>
      <c r="P244">
        <v>-1.39521572424565</v>
      </c>
      <c r="Q244">
        <v>-4.3399687129979201</v>
      </c>
      <c r="R244">
        <v>96.625</v>
      </c>
      <c r="S244">
        <v>97.625</v>
      </c>
      <c r="T244">
        <v>96.625</v>
      </c>
      <c r="U244">
        <v>97.625</v>
      </c>
      <c r="V244" t="s">
        <v>11987</v>
      </c>
      <c r="W244" t="s">
        <v>6000</v>
      </c>
      <c r="X244" t="s">
        <v>1329</v>
      </c>
      <c r="Y244" t="s">
        <v>12201</v>
      </c>
      <c r="Z244" t="s">
        <v>11815</v>
      </c>
      <c r="AA244" t="s">
        <v>283</v>
      </c>
      <c r="AB244" t="s">
        <v>11815</v>
      </c>
      <c r="AC244">
        <v>98.697569000000001</v>
      </c>
      <c r="AD244">
        <v>2.0725690000000001</v>
      </c>
      <c r="AE244" s="6">
        <v>42166</v>
      </c>
      <c r="AF244" s="6">
        <v>45819</v>
      </c>
      <c r="AG244" t="s">
        <v>1329</v>
      </c>
      <c r="AH244">
        <v>3.1472220000000002</v>
      </c>
      <c r="AI244">
        <v>2.77723832834574</v>
      </c>
      <c r="AJ244">
        <v>9.6238349999999997</v>
      </c>
      <c r="AK244">
        <v>6.7212070024006598</v>
      </c>
      <c r="AL244">
        <v>416</v>
      </c>
      <c r="AM244">
        <v>402</v>
      </c>
      <c r="AN244">
        <v>5.875</v>
      </c>
      <c r="AO244" t="s">
        <v>11991</v>
      </c>
      <c r="AP244">
        <v>1</v>
      </c>
      <c r="AQ244">
        <v>4</v>
      </c>
      <c r="AR244">
        <v>33.3518239546326</v>
      </c>
      <c r="AS244">
        <v>-4.4461182771655602E-3</v>
      </c>
      <c r="AT244">
        <v>-0.44615489229921901</v>
      </c>
      <c r="AU244">
        <v>-0.124988230863152</v>
      </c>
      <c r="AV244">
        <v>1.04152721312992</v>
      </c>
    </row>
    <row r="245" spans="1:48" x14ac:dyDescent="0.25">
      <c r="A245" t="s">
        <v>12394</v>
      </c>
      <c r="B245" s="6">
        <v>44664</v>
      </c>
      <c r="C245" t="s">
        <v>12395</v>
      </c>
      <c r="D245" t="s">
        <v>11929</v>
      </c>
      <c r="E245">
        <v>425859786</v>
      </c>
      <c r="F245">
        <v>343399729.5</v>
      </c>
      <c r="G245">
        <v>0.10115790673192999</v>
      </c>
      <c r="H245">
        <v>8.8277780000000003</v>
      </c>
      <c r="I245">
        <v>6.4136389999999999</v>
      </c>
      <c r="J245">
        <v>9.1145309999999995</v>
      </c>
      <c r="K245">
        <v>9.1145309999999995</v>
      </c>
      <c r="L245">
        <v>641.86239999999998</v>
      </c>
      <c r="M245">
        <v>644</v>
      </c>
      <c r="N245">
        <v>6.3849859999999996</v>
      </c>
      <c r="O245">
        <v>-0.382599999999999</v>
      </c>
      <c r="P245">
        <v>-4.6094580335555104</v>
      </c>
      <c r="Q245">
        <v>-7.9735743477573697</v>
      </c>
      <c r="R245">
        <v>79.625</v>
      </c>
      <c r="S245">
        <v>80.625</v>
      </c>
      <c r="T245">
        <v>79.625</v>
      </c>
      <c r="U245">
        <v>80.625</v>
      </c>
      <c r="V245" t="s">
        <v>11987</v>
      </c>
      <c r="W245" t="s">
        <v>6019</v>
      </c>
      <c r="X245" t="s">
        <v>1329</v>
      </c>
      <c r="Y245" t="s">
        <v>12201</v>
      </c>
      <c r="Z245" t="s">
        <v>11815</v>
      </c>
      <c r="AA245" t="s">
        <v>283</v>
      </c>
      <c r="AB245" t="s">
        <v>11815</v>
      </c>
      <c r="AC245">
        <v>80.636806000000007</v>
      </c>
      <c r="AD245">
        <v>1.011806</v>
      </c>
      <c r="AE245" s="6">
        <v>44243</v>
      </c>
      <c r="AF245" s="6">
        <v>11370</v>
      </c>
      <c r="AG245" t="s">
        <v>1329</v>
      </c>
      <c r="AH245">
        <v>8.8277780000000003</v>
      </c>
      <c r="AI245">
        <v>6.4136389494417099</v>
      </c>
      <c r="AJ245">
        <v>52.238256</v>
      </c>
      <c r="AK245">
        <v>9.1145305835466797</v>
      </c>
      <c r="AL245">
        <v>644</v>
      </c>
      <c r="AM245">
        <v>639</v>
      </c>
      <c r="AN245">
        <v>5.875</v>
      </c>
      <c r="AO245" t="s">
        <v>11991</v>
      </c>
      <c r="AP245">
        <v>1</v>
      </c>
      <c r="AQ245">
        <v>4</v>
      </c>
      <c r="AR245">
        <v>33.3518239546326</v>
      </c>
      <c r="AS245">
        <v>-4.4461182771655602E-3</v>
      </c>
      <c r="AT245">
        <v>-0.44615489229921901</v>
      </c>
      <c r="AU245">
        <v>-0.124988230863152</v>
      </c>
      <c r="AV245">
        <v>1.04152721312992</v>
      </c>
    </row>
    <row r="246" spans="1:48" x14ac:dyDescent="0.25">
      <c r="A246" t="s">
        <v>12396</v>
      </c>
      <c r="B246" s="6">
        <v>44664</v>
      </c>
      <c r="C246" t="s">
        <v>12397</v>
      </c>
      <c r="D246" t="s">
        <v>11929</v>
      </c>
      <c r="E246">
        <v>354883154.80000001</v>
      </c>
      <c r="F246">
        <v>356597329.19999999</v>
      </c>
      <c r="G246">
        <v>0.10504562545714501</v>
      </c>
      <c r="H246">
        <v>0.84166700000000005</v>
      </c>
      <c r="I246">
        <v>0.81781000000000004</v>
      </c>
      <c r="J246">
        <v>5.1373949999999997</v>
      </c>
      <c r="K246">
        <v>5.1373949999999997</v>
      </c>
      <c r="L246">
        <v>363.25279999999998</v>
      </c>
      <c r="M246">
        <v>355</v>
      </c>
      <c r="N246">
        <v>0.80736399999999997</v>
      </c>
      <c r="O246">
        <v>-8.7499999999995901E-2</v>
      </c>
      <c r="P246">
        <v>-0.181904541311772</v>
      </c>
      <c r="Q246">
        <v>-2.1954372124275401</v>
      </c>
      <c r="R246">
        <v>99.6</v>
      </c>
      <c r="S246">
        <v>100.35</v>
      </c>
      <c r="T246">
        <v>99.6</v>
      </c>
      <c r="U246">
        <v>100.35</v>
      </c>
      <c r="V246" t="s">
        <v>11987</v>
      </c>
      <c r="W246" t="s">
        <v>5989</v>
      </c>
      <c r="X246" t="s">
        <v>1329</v>
      </c>
      <c r="Y246" t="s">
        <v>12201</v>
      </c>
      <c r="Z246" t="s">
        <v>11815</v>
      </c>
      <c r="AA246" t="s">
        <v>283</v>
      </c>
      <c r="AB246" t="s">
        <v>11815</v>
      </c>
      <c r="AC246">
        <v>100.483025</v>
      </c>
      <c r="AD246">
        <v>0.88302499999999995</v>
      </c>
      <c r="AE246" s="6">
        <v>43152</v>
      </c>
      <c r="AF246" s="6">
        <v>44978</v>
      </c>
      <c r="AG246" t="s">
        <v>1329</v>
      </c>
      <c r="AH246">
        <v>0.84166700000000005</v>
      </c>
      <c r="AI246">
        <v>0.81780976504226199</v>
      </c>
      <c r="AJ246">
        <v>1.4051419999999999</v>
      </c>
      <c r="AK246">
        <v>5.1373948163997998</v>
      </c>
      <c r="AL246">
        <v>355</v>
      </c>
      <c r="AM246">
        <v>318</v>
      </c>
      <c r="AN246">
        <v>5.577</v>
      </c>
      <c r="AO246" t="s">
        <v>11991</v>
      </c>
      <c r="AP246">
        <v>1</v>
      </c>
      <c r="AQ246">
        <v>4</v>
      </c>
      <c r="AR246">
        <v>33.3518239546326</v>
      </c>
      <c r="AS246">
        <v>-4.4461182771655602E-3</v>
      </c>
      <c r="AT246">
        <v>-0.44615489229921901</v>
      </c>
      <c r="AU246">
        <v>-0.124988230863152</v>
      </c>
      <c r="AV246">
        <v>1.04152721312992</v>
      </c>
    </row>
    <row r="247" spans="1:48" x14ac:dyDescent="0.25">
      <c r="A247" t="s">
        <v>18702</v>
      </c>
      <c r="B247" s="6">
        <v>44664</v>
      </c>
      <c r="C247" t="s">
        <v>18703</v>
      </c>
      <c r="D247" t="s">
        <v>11929</v>
      </c>
      <c r="E247">
        <v>319394839.60000002</v>
      </c>
      <c r="F247">
        <v>283590678.10000002</v>
      </c>
      <c r="G247">
        <v>8.3539493195640399E-2</v>
      </c>
      <c r="H247">
        <v>5.45</v>
      </c>
      <c r="I247">
        <v>4.5181360000000002</v>
      </c>
      <c r="J247">
        <v>8.2282840000000004</v>
      </c>
      <c r="K247">
        <v>8.2282840000000004</v>
      </c>
      <c r="L247">
        <v>556.73590000000002</v>
      </c>
      <c r="M247">
        <v>558</v>
      </c>
      <c r="N247">
        <v>4.4980469999999997</v>
      </c>
      <c r="O247">
        <v>-0.48820000000000502</v>
      </c>
      <c r="P247">
        <v>-2.89748493937527</v>
      </c>
      <c r="Q247">
        <v>-6.0147597946376798</v>
      </c>
      <c r="R247">
        <v>88.5</v>
      </c>
      <c r="S247">
        <v>89.5</v>
      </c>
      <c r="T247">
        <v>88.5</v>
      </c>
      <c r="U247">
        <v>89.5</v>
      </c>
      <c r="V247" t="s">
        <v>11987</v>
      </c>
      <c r="W247" t="s">
        <v>18308</v>
      </c>
      <c r="X247" t="s">
        <v>1329</v>
      </c>
      <c r="Y247" t="s">
        <v>12201</v>
      </c>
      <c r="Z247" t="s">
        <v>11815</v>
      </c>
      <c r="AA247" t="s">
        <v>283</v>
      </c>
      <c r="AB247" t="s">
        <v>11815</v>
      </c>
      <c r="AC247">
        <v>88.79</v>
      </c>
      <c r="AD247">
        <v>0.28999999999999998</v>
      </c>
      <c r="AE247" s="6">
        <v>44469</v>
      </c>
      <c r="AF247" s="6">
        <v>46660</v>
      </c>
      <c r="AG247" t="s">
        <v>1329</v>
      </c>
      <c r="AH247">
        <v>5.45</v>
      </c>
      <c r="AI247">
        <v>4.5181356444376899</v>
      </c>
      <c r="AJ247">
        <v>24.619980999999999</v>
      </c>
      <c r="AK247">
        <v>8.2282836926290699</v>
      </c>
      <c r="AL247">
        <v>558</v>
      </c>
      <c r="AM247">
        <v>553</v>
      </c>
      <c r="AN247">
        <v>5.8</v>
      </c>
      <c r="AO247" t="s">
        <v>11991</v>
      </c>
      <c r="AP247">
        <v>1</v>
      </c>
      <c r="AQ247">
        <v>4</v>
      </c>
      <c r="AR247">
        <v>33.3518239546326</v>
      </c>
      <c r="AS247">
        <v>-4.4461182771655602E-3</v>
      </c>
      <c r="AT247">
        <v>-0.44615489229921901</v>
      </c>
      <c r="AU247">
        <v>-0.124988230863152</v>
      </c>
      <c r="AV247">
        <v>1.04152721312992</v>
      </c>
    </row>
    <row r="248" spans="1:48" x14ac:dyDescent="0.25">
      <c r="A248" t="s">
        <v>12398</v>
      </c>
      <c r="B248" s="6">
        <v>44664</v>
      </c>
      <c r="C248" t="s">
        <v>12399</v>
      </c>
      <c r="D248" t="s">
        <v>11929</v>
      </c>
      <c r="E248">
        <v>141953262</v>
      </c>
      <c r="F248">
        <v>114568111.40000001</v>
      </c>
      <c r="G248">
        <v>3.3749212165403997E-2</v>
      </c>
      <c r="H248">
        <v>18.033332999999999</v>
      </c>
      <c r="I248">
        <v>8.8869559999999996</v>
      </c>
      <c r="J248">
        <v>9.2974709999999998</v>
      </c>
      <c r="K248">
        <v>9.2974709999999998</v>
      </c>
      <c r="L248">
        <v>637.81280000000004</v>
      </c>
      <c r="M248">
        <v>644</v>
      </c>
      <c r="N248">
        <v>8.7825970000000009</v>
      </c>
      <c r="O248">
        <v>-0.52210000000000301</v>
      </c>
      <c r="P248">
        <v>-6.0886417699277002</v>
      </c>
      <c r="Q248">
        <v>-5.6067395511142699</v>
      </c>
      <c r="R248">
        <v>77.5</v>
      </c>
      <c r="S248">
        <v>79</v>
      </c>
      <c r="T248">
        <v>77.5</v>
      </c>
      <c r="U248">
        <v>79</v>
      </c>
      <c r="V248" t="s">
        <v>11987</v>
      </c>
      <c r="W248" t="s">
        <v>6029</v>
      </c>
      <c r="X248" t="s">
        <v>1329</v>
      </c>
      <c r="Y248" t="s">
        <v>12201</v>
      </c>
      <c r="Z248" t="s">
        <v>11815</v>
      </c>
      <c r="AA248" t="s">
        <v>283</v>
      </c>
      <c r="AB248" t="s">
        <v>11815</v>
      </c>
      <c r="AC248">
        <v>80.708332999999996</v>
      </c>
      <c r="AD248">
        <v>3.2083330000000001</v>
      </c>
      <c r="AE248" s="6">
        <v>40297</v>
      </c>
      <c r="AF248" s="6">
        <v>14731</v>
      </c>
      <c r="AG248" t="s">
        <v>1329</v>
      </c>
      <c r="AH248">
        <v>18.033332999999999</v>
      </c>
      <c r="AI248">
        <v>8.8869559656132306</v>
      </c>
      <c r="AJ248">
        <v>122.39454499999999</v>
      </c>
      <c r="AK248">
        <v>9.2974705575980607</v>
      </c>
      <c r="AL248">
        <v>644</v>
      </c>
      <c r="AM248">
        <v>669</v>
      </c>
      <c r="AN248">
        <v>6.875</v>
      </c>
      <c r="AO248" t="s">
        <v>11991</v>
      </c>
      <c r="AP248">
        <v>1</v>
      </c>
      <c r="AQ248">
        <v>4</v>
      </c>
      <c r="AR248">
        <v>33.3518239546326</v>
      </c>
      <c r="AS248">
        <v>-4.4461182771655602E-3</v>
      </c>
      <c r="AT248">
        <v>-0.44615489229921901</v>
      </c>
      <c r="AU248">
        <v>-0.124988230863152</v>
      </c>
      <c r="AV248">
        <v>1.04152721312992</v>
      </c>
    </row>
    <row r="249" spans="1:48" x14ac:dyDescent="0.25">
      <c r="A249" t="s">
        <v>12400</v>
      </c>
      <c r="B249" s="6">
        <v>44664</v>
      </c>
      <c r="C249" t="s">
        <v>12401</v>
      </c>
      <c r="D249" t="s">
        <v>11929</v>
      </c>
      <c r="E249">
        <v>212929892.80000001</v>
      </c>
      <c r="F249">
        <v>213056579.69999999</v>
      </c>
      <c r="G249">
        <v>6.2761719850750797E-2</v>
      </c>
      <c r="H249">
        <v>1.8694440000000001</v>
      </c>
      <c r="I249">
        <v>1.733554</v>
      </c>
      <c r="J249">
        <v>6.1951689999999999</v>
      </c>
      <c r="K249">
        <v>6.1951689999999999</v>
      </c>
      <c r="L249">
        <v>394.042499999999</v>
      </c>
      <c r="M249">
        <v>393</v>
      </c>
      <c r="N249">
        <v>1.7271209999999999</v>
      </c>
      <c r="O249">
        <v>-0.1807</v>
      </c>
      <c r="P249">
        <v>-0.75271178785794002</v>
      </c>
      <c r="Q249">
        <v>-3.5279882191329102</v>
      </c>
      <c r="R249">
        <v>99.25</v>
      </c>
      <c r="S249">
        <v>100</v>
      </c>
      <c r="T249">
        <v>99.25</v>
      </c>
      <c r="U249">
        <v>100</v>
      </c>
      <c r="V249" t="s">
        <v>11987</v>
      </c>
      <c r="W249" t="s">
        <v>5994</v>
      </c>
      <c r="X249" t="s">
        <v>1329</v>
      </c>
      <c r="Y249" t="s">
        <v>12201</v>
      </c>
      <c r="Z249" t="s">
        <v>11815</v>
      </c>
      <c r="AA249" t="s">
        <v>283</v>
      </c>
      <c r="AB249" t="s">
        <v>11815</v>
      </c>
      <c r="AC249">
        <v>100.05949699999999</v>
      </c>
      <c r="AD249">
        <v>0.80949700000000002</v>
      </c>
      <c r="AE249" s="6">
        <v>43522</v>
      </c>
      <c r="AF249" s="6">
        <v>45352</v>
      </c>
      <c r="AG249" t="s">
        <v>1329</v>
      </c>
      <c r="AH249">
        <v>1.8694440000000001</v>
      </c>
      <c r="AI249">
        <v>1.7335542135288899</v>
      </c>
      <c r="AJ249">
        <v>4.0521399999999996</v>
      </c>
      <c r="AK249">
        <v>6.1951694843204601</v>
      </c>
      <c r="AL249">
        <v>393</v>
      </c>
      <c r="AM249">
        <v>364</v>
      </c>
      <c r="AN249">
        <v>6.2004000000000001</v>
      </c>
      <c r="AO249" t="s">
        <v>11991</v>
      </c>
      <c r="AP249">
        <v>1</v>
      </c>
      <c r="AQ249">
        <v>4</v>
      </c>
      <c r="AR249">
        <v>33.3518239546326</v>
      </c>
      <c r="AS249">
        <v>-4.4461182771655602E-3</v>
      </c>
      <c r="AT249">
        <v>-0.44615489229921901</v>
      </c>
      <c r="AU249">
        <v>-0.124988230863152</v>
      </c>
      <c r="AV249">
        <v>1.04152721312992</v>
      </c>
    </row>
    <row r="250" spans="1:48" x14ac:dyDescent="0.25">
      <c r="A250" t="s">
        <v>12402</v>
      </c>
      <c r="B250" s="6">
        <v>44664</v>
      </c>
      <c r="C250" t="s">
        <v>12403</v>
      </c>
      <c r="D250" t="s">
        <v>11929</v>
      </c>
      <c r="E250">
        <v>354883154.80000001</v>
      </c>
      <c r="F250">
        <v>323983833.39999998</v>
      </c>
      <c r="G250">
        <v>9.5438416482999999E-2</v>
      </c>
      <c r="H250">
        <v>5.8416670000000002</v>
      </c>
      <c r="I250">
        <v>4.659459</v>
      </c>
      <c r="J250">
        <v>8.5170169999999992</v>
      </c>
      <c r="K250">
        <v>8.5170169999999992</v>
      </c>
      <c r="L250">
        <v>584.57129999999995</v>
      </c>
      <c r="M250">
        <v>586</v>
      </c>
      <c r="N250">
        <v>4.6365350000000003</v>
      </c>
      <c r="O250">
        <v>-0.32950000000000401</v>
      </c>
      <c r="P250">
        <v>-2.2682333515967898</v>
      </c>
      <c r="Q250">
        <v>-5.08433210964085</v>
      </c>
      <c r="R250">
        <v>90.25</v>
      </c>
      <c r="S250">
        <v>91.25</v>
      </c>
      <c r="T250">
        <v>90.25</v>
      </c>
      <c r="U250">
        <v>91.25</v>
      </c>
      <c r="V250" t="s">
        <v>11987</v>
      </c>
      <c r="W250" t="s">
        <v>6013</v>
      </c>
      <c r="X250" t="s">
        <v>1329</v>
      </c>
      <c r="Y250" t="s">
        <v>12201</v>
      </c>
      <c r="Z250" t="s">
        <v>11815</v>
      </c>
      <c r="AA250" t="s">
        <v>283</v>
      </c>
      <c r="AB250" t="s">
        <v>11815</v>
      </c>
      <c r="AC250">
        <v>91.293099999999995</v>
      </c>
      <c r="AD250">
        <v>1.0430999999999999</v>
      </c>
      <c r="AE250" s="6">
        <v>43152</v>
      </c>
      <c r="AF250" s="6">
        <v>46804</v>
      </c>
      <c r="AG250" t="s">
        <v>1329</v>
      </c>
      <c r="AH250">
        <v>5.8416670000000002</v>
      </c>
      <c r="AI250">
        <v>4.6594593244250699</v>
      </c>
      <c r="AJ250">
        <v>26.721639</v>
      </c>
      <c r="AK250">
        <v>8.5170173011240706</v>
      </c>
      <c r="AL250">
        <v>586</v>
      </c>
      <c r="AM250">
        <v>582</v>
      </c>
      <c r="AN250">
        <v>6.5880000000000001</v>
      </c>
      <c r="AO250" t="s">
        <v>11991</v>
      </c>
      <c r="AP250">
        <v>1</v>
      </c>
      <c r="AQ250">
        <v>4</v>
      </c>
      <c r="AR250">
        <v>33.3518239546326</v>
      </c>
      <c r="AS250">
        <v>-4.4461182771655602E-3</v>
      </c>
      <c r="AT250">
        <v>-0.44615489229921901</v>
      </c>
      <c r="AU250">
        <v>-0.124988230863152</v>
      </c>
      <c r="AV250">
        <v>1.04152721312992</v>
      </c>
    </row>
    <row r="251" spans="1:48" x14ac:dyDescent="0.25">
      <c r="A251" t="s">
        <v>12404</v>
      </c>
      <c r="B251" s="6">
        <v>44664</v>
      </c>
      <c r="C251" t="s">
        <v>12405</v>
      </c>
      <c r="D251" t="s">
        <v>11929</v>
      </c>
      <c r="E251">
        <v>567813048</v>
      </c>
      <c r="F251">
        <v>551488422.89999998</v>
      </c>
      <c r="G251">
        <v>0.16245619800200101</v>
      </c>
      <c r="H251">
        <v>4.7833329999999998</v>
      </c>
      <c r="I251">
        <v>3.883467</v>
      </c>
      <c r="J251">
        <v>8.3986730000000005</v>
      </c>
      <c r="K251">
        <v>8.3986730000000005</v>
      </c>
      <c r="L251">
        <v>575.87729999999999</v>
      </c>
      <c r="M251">
        <v>578</v>
      </c>
      <c r="N251">
        <v>3.8612899999999999</v>
      </c>
      <c r="O251">
        <v>-0.93499999999999694</v>
      </c>
      <c r="P251">
        <v>-2.71285406781988</v>
      </c>
      <c r="Q251">
        <v>-6.0035018905785797</v>
      </c>
      <c r="R251">
        <v>95.5</v>
      </c>
      <c r="S251">
        <v>96.5</v>
      </c>
      <c r="T251">
        <v>95.5</v>
      </c>
      <c r="U251">
        <v>96.5</v>
      </c>
      <c r="V251" t="s">
        <v>11987</v>
      </c>
      <c r="W251" t="s">
        <v>6009</v>
      </c>
      <c r="X251" t="s">
        <v>1329</v>
      </c>
      <c r="Y251" t="s">
        <v>12201</v>
      </c>
      <c r="Z251" t="s">
        <v>11815</v>
      </c>
      <c r="AA251" t="s">
        <v>283</v>
      </c>
      <c r="AB251" t="s">
        <v>11815</v>
      </c>
      <c r="AC251">
        <v>97.125</v>
      </c>
      <c r="AD251">
        <v>1.625</v>
      </c>
      <c r="AE251" s="6">
        <v>42766</v>
      </c>
      <c r="AF251" s="6">
        <v>46418</v>
      </c>
      <c r="AG251" t="s">
        <v>1329</v>
      </c>
      <c r="AH251">
        <v>4.7833329999999998</v>
      </c>
      <c r="AI251">
        <v>3.8834667359728301</v>
      </c>
      <c r="AJ251">
        <v>18.751532000000001</v>
      </c>
      <c r="AK251">
        <v>8.3986725949090708</v>
      </c>
      <c r="AL251">
        <v>578</v>
      </c>
      <c r="AM251">
        <v>570</v>
      </c>
      <c r="AN251">
        <v>7.5</v>
      </c>
      <c r="AO251" t="s">
        <v>11991</v>
      </c>
      <c r="AP251">
        <v>1</v>
      </c>
      <c r="AQ251">
        <v>4</v>
      </c>
      <c r="AR251">
        <v>33.3518239546326</v>
      </c>
      <c r="AS251">
        <v>-4.4461182771655602E-3</v>
      </c>
      <c r="AT251">
        <v>-0.44615489229921901</v>
      </c>
      <c r="AU251">
        <v>-0.124988230863152</v>
      </c>
      <c r="AV251">
        <v>1.04152721312992</v>
      </c>
    </row>
    <row r="252" spans="1:48" x14ac:dyDescent="0.25">
      <c r="A252" t="s">
        <v>12406</v>
      </c>
      <c r="B252" s="6">
        <v>44664</v>
      </c>
      <c r="C252" t="s">
        <v>12407</v>
      </c>
      <c r="D252" t="s">
        <v>11929</v>
      </c>
      <c r="E252">
        <v>425859786</v>
      </c>
      <c r="F252">
        <v>312119736.19999999</v>
      </c>
      <c r="G252">
        <v>9.1943517884546397E-2</v>
      </c>
      <c r="H252">
        <v>38.827778000000002</v>
      </c>
      <c r="I252">
        <v>9.4759600000000006</v>
      </c>
      <c r="J252">
        <v>10.348560000000001</v>
      </c>
      <c r="K252">
        <v>10.348560000000001</v>
      </c>
      <c r="L252">
        <v>755.05600000000004</v>
      </c>
      <c r="M252">
        <v>756</v>
      </c>
      <c r="N252">
        <v>9.4503149999999998</v>
      </c>
      <c r="O252">
        <v>-0.39639999999999598</v>
      </c>
      <c r="P252">
        <v>-8.6708170175879005</v>
      </c>
      <c r="Q252">
        <v>-8.6404398649164698</v>
      </c>
      <c r="R252">
        <v>72</v>
      </c>
      <c r="S252">
        <v>73</v>
      </c>
      <c r="T252">
        <v>72</v>
      </c>
      <c r="U252">
        <v>73</v>
      </c>
      <c r="V252" t="s">
        <v>11987</v>
      </c>
      <c r="W252" t="s">
        <v>6043</v>
      </c>
      <c r="X252" t="s">
        <v>1329</v>
      </c>
      <c r="Y252" t="s">
        <v>12201</v>
      </c>
      <c r="Z252" t="s">
        <v>11815</v>
      </c>
      <c r="AA252" t="s">
        <v>283</v>
      </c>
      <c r="AB252" t="s">
        <v>11815</v>
      </c>
      <c r="AC252">
        <v>73.291667000000004</v>
      </c>
      <c r="AD252">
        <v>1.2916669999999999</v>
      </c>
      <c r="AE252" s="6">
        <v>44243</v>
      </c>
      <c r="AF252" s="6">
        <v>22328</v>
      </c>
      <c r="AG252" t="s">
        <v>1329</v>
      </c>
      <c r="AH252">
        <v>38.827778000000002</v>
      </c>
      <c r="AI252">
        <v>9.4759604184256094</v>
      </c>
      <c r="AJ252">
        <v>173.47443000000001</v>
      </c>
      <c r="AK252">
        <v>10.348560434159401</v>
      </c>
      <c r="AL252">
        <v>756</v>
      </c>
      <c r="AM252">
        <v>772</v>
      </c>
      <c r="AN252">
        <v>7.5</v>
      </c>
      <c r="AO252" t="s">
        <v>11991</v>
      </c>
      <c r="AP252">
        <v>1</v>
      </c>
      <c r="AQ252">
        <v>4</v>
      </c>
      <c r="AR252">
        <v>33.3518239546326</v>
      </c>
      <c r="AS252">
        <v>-4.4461182771655602E-3</v>
      </c>
      <c r="AT252">
        <v>-0.44615489229921901</v>
      </c>
      <c r="AU252">
        <v>-0.124988230863152</v>
      </c>
      <c r="AV252">
        <v>1.04152721312992</v>
      </c>
    </row>
    <row r="253" spans="1:48" x14ac:dyDescent="0.25">
      <c r="A253" t="s">
        <v>12408</v>
      </c>
      <c r="B253" s="6">
        <v>44664</v>
      </c>
      <c r="C253" t="s">
        <v>12409</v>
      </c>
      <c r="D253" t="s">
        <v>11929</v>
      </c>
      <c r="E253">
        <v>496836416.80000001</v>
      </c>
      <c r="F253">
        <v>436317254.80000001</v>
      </c>
      <c r="G253">
        <v>0.128529338782395</v>
      </c>
      <c r="H253">
        <v>10.113889</v>
      </c>
      <c r="I253">
        <v>6.4330379999999998</v>
      </c>
      <c r="J253">
        <v>9.8608519999999995</v>
      </c>
      <c r="K253">
        <v>9.8608519999999995</v>
      </c>
      <c r="L253">
        <v>716.56289999999899</v>
      </c>
      <c r="M253">
        <v>719</v>
      </c>
      <c r="N253">
        <v>6.4131159999999996</v>
      </c>
      <c r="O253">
        <v>-0.61149999999999805</v>
      </c>
      <c r="P253">
        <v>-5.7204619658519196</v>
      </c>
      <c r="Q253">
        <v>-7.7349426933358103</v>
      </c>
      <c r="R253">
        <v>84.875</v>
      </c>
      <c r="S253">
        <v>85.875</v>
      </c>
      <c r="T253">
        <v>84.875</v>
      </c>
      <c r="U253">
        <v>85.875</v>
      </c>
      <c r="V253" t="s">
        <v>11987</v>
      </c>
      <c r="W253" t="s">
        <v>6028</v>
      </c>
      <c r="X253" t="s">
        <v>1329</v>
      </c>
      <c r="Y253" t="s">
        <v>12201</v>
      </c>
      <c r="Z253" t="s">
        <v>11815</v>
      </c>
      <c r="AA253" t="s">
        <v>283</v>
      </c>
      <c r="AB253" t="s">
        <v>11815</v>
      </c>
      <c r="AC253">
        <v>87.819096999999999</v>
      </c>
      <c r="AD253">
        <v>2.9440970000000002</v>
      </c>
      <c r="AE253" s="6">
        <v>43980</v>
      </c>
      <c r="AF253" s="6">
        <v>11838</v>
      </c>
      <c r="AG253" t="s">
        <v>1329</v>
      </c>
      <c r="AH253">
        <v>10.113889</v>
      </c>
      <c r="AI253">
        <v>6.4330379136384703</v>
      </c>
      <c r="AJ253">
        <v>56.734506000000003</v>
      </c>
      <c r="AK253">
        <v>9.8608516595156708</v>
      </c>
      <c r="AL253">
        <v>719</v>
      </c>
      <c r="AM253">
        <v>713</v>
      </c>
      <c r="AN253">
        <v>7.625</v>
      </c>
      <c r="AO253" t="s">
        <v>11991</v>
      </c>
      <c r="AP253">
        <v>1</v>
      </c>
      <c r="AQ253">
        <v>4</v>
      </c>
      <c r="AR253">
        <v>33.3518239546326</v>
      </c>
      <c r="AS253">
        <v>-4.4461182771655602E-3</v>
      </c>
      <c r="AT253">
        <v>-0.44615489229921901</v>
      </c>
      <c r="AU253">
        <v>-0.124988230863152</v>
      </c>
      <c r="AV253">
        <v>1.04152721312992</v>
      </c>
    </row>
    <row r="254" spans="1:48" x14ac:dyDescent="0.25">
      <c r="A254" t="s">
        <v>12410</v>
      </c>
      <c r="B254" s="6">
        <v>44664</v>
      </c>
      <c r="C254" t="s">
        <v>12411</v>
      </c>
      <c r="D254" t="s">
        <v>11929</v>
      </c>
      <c r="E254">
        <v>283906524</v>
      </c>
      <c r="F254">
        <v>242589604.69999999</v>
      </c>
      <c r="G254">
        <v>7.1461490801651595E-2</v>
      </c>
      <c r="H254">
        <v>9.7416669999999996</v>
      </c>
      <c r="I254">
        <v>6.5137140000000002</v>
      </c>
      <c r="J254">
        <v>9.5044540000000008</v>
      </c>
      <c r="K254">
        <v>9.5044540000000008</v>
      </c>
      <c r="L254">
        <v>681.15930000000003</v>
      </c>
      <c r="M254">
        <v>683</v>
      </c>
      <c r="N254">
        <v>6.4906160000000002</v>
      </c>
      <c r="O254">
        <v>-0.63569999999999405</v>
      </c>
      <c r="P254">
        <v>-4.3122259677986499</v>
      </c>
      <c r="Q254">
        <v>-6.8945567311231999</v>
      </c>
      <c r="R254">
        <v>83.625</v>
      </c>
      <c r="S254">
        <v>84.625</v>
      </c>
      <c r="T254">
        <v>83.625</v>
      </c>
      <c r="U254">
        <v>84.625</v>
      </c>
      <c r="V254" t="s">
        <v>11987</v>
      </c>
      <c r="W254" t="s">
        <v>6023</v>
      </c>
      <c r="X254" t="s">
        <v>1329</v>
      </c>
      <c r="Y254" t="s">
        <v>12201</v>
      </c>
      <c r="Z254" t="s">
        <v>11815</v>
      </c>
      <c r="AA254" t="s">
        <v>283</v>
      </c>
      <c r="AB254" t="s">
        <v>11815</v>
      </c>
      <c r="AC254">
        <v>85.446999000000005</v>
      </c>
      <c r="AD254">
        <v>1.8219989999999999</v>
      </c>
      <c r="AE254" s="6">
        <v>43789</v>
      </c>
      <c r="AF254" s="6">
        <v>11703</v>
      </c>
      <c r="AG254" t="s">
        <v>1329</v>
      </c>
      <c r="AH254">
        <v>9.7416669999999996</v>
      </c>
      <c r="AI254">
        <v>6.5137139321336397</v>
      </c>
      <c r="AJ254">
        <v>56.395561000000001</v>
      </c>
      <c r="AK254">
        <v>9.5044542759651094</v>
      </c>
      <c r="AL254">
        <v>683</v>
      </c>
      <c r="AM254">
        <v>678</v>
      </c>
      <c r="AN254">
        <v>7.0529000000000002</v>
      </c>
      <c r="AO254" t="s">
        <v>11991</v>
      </c>
      <c r="AP254">
        <v>1</v>
      </c>
      <c r="AQ254">
        <v>4</v>
      </c>
      <c r="AR254">
        <v>33.3518239546326</v>
      </c>
      <c r="AS254">
        <v>-4.4461182771655602E-3</v>
      </c>
      <c r="AT254">
        <v>-0.44615489229921901</v>
      </c>
      <c r="AU254">
        <v>-0.124988230863152</v>
      </c>
      <c r="AV254">
        <v>1.04152721312992</v>
      </c>
    </row>
    <row r="255" spans="1:48" x14ac:dyDescent="0.25">
      <c r="A255" t="s">
        <v>18704</v>
      </c>
      <c r="B255" s="6">
        <v>44664</v>
      </c>
      <c r="C255" t="s">
        <v>18705</v>
      </c>
      <c r="D255" t="s">
        <v>11929</v>
      </c>
      <c r="E255">
        <v>319394839.60000002</v>
      </c>
      <c r="F255">
        <v>260674098.30000001</v>
      </c>
      <c r="G255">
        <v>7.6788779560335502E-2</v>
      </c>
      <c r="H255">
        <v>11.45</v>
      </c>
      <c r="I255">
        <v>7.1666049999999997</v>
      </c>
      <c r="J255">
        <v>9.9279989999999998</v>
      </c>
      <c r="K255">
        <v>9.9279989999999998</v>
      </c>
      <c r="L255">
        <v>719.49639999999999</v>
      </c>
      <c r="M255">
        <v>723</v>
      </c>
      <c r="N255">
        <v>7.1460939999999997</v>
      </c>
      <c r="O255">
        <v>-0.81290000000000495</v>
      </c>
      <c r="P255">
        <v>-6.2770350238322603</v>
      </c>
      <c r="Q255">
        <v>-9.1274318922723996</v>
      </c>
      <c r="R255">
        <v>81.25</v>
      </c>
      <c r="S255">
        <v>82.25</v>
      </c>
      <c r="T255">
        <v>81.25</v>
      </c>
      <c r="U255">
        <v>82.25</v>
      </c>
      <c r="V255" t="s">
        <v>11987</v>
      </c>
      <c r="W255" t="s">
        <v>18307</v>
      </c>
      <c r="X255" t="s">
        <v>1329</v>
      </c>
      <c r="Y255" t="s">
        <v>12201</v>
      </c>
      <c r="Z255" t="s">
        <v>11815</v>
      </c>
      <c r="AA255" t="s">
        <v>283</v>
      </c>
      <c r="AB255" t="s">
        <v>11815</v>
      </c>
      <c r="AC255">
        <v>81.614999999999995</v>
      </c>
      <c r="AD255">
        <v>0.36499999999999999</v>
      </c>
      <c r="AE255" s="6">
        <v>44469</v>
      </c>
      <c r="AF255" s="6">
        <v>12327</v>
      </c>
      <c r="AG255" t="s">
        <v>1329</v>
      </c>
      <c r="AH255">
        <v>11.45</v>
      </c>
      <c r="AI255">
        <v>7.1666053427629901</v>
      </c>
      <c r="AJ255">
        <v>69.780967000000004</v>
      </c>
      <c r="AK255">
        <v>9.9279990998799903</v>
      </c>
      <c r="AL255">
        <v>723</v>
      </c>
      <c r="AM255">
        <v>718</v>
      </c>
      <c r="AN255">
        <v>7.3</v>
      </c>
      <c r="AO255" t="s">
        <v>11991</v>
      </c>
      <c r="AP255">
        <v>1</v>
      </c>
      <c r="AQ255">
        <v>4</v>
      </c>
      <c r="AR255">
        <v>33.3518239546326</v>
      </c>
      <c r="AS255">
        <v>-4.4461182771655602E-3</v>
      </c>
      <c r="AT255">
        <v>-0.44615489229921901</v>
      </c>
      <c r="AU255">
        <v>-0.124988230863152</v>
      </c>
      <c r="AV255">
        <v>1.04152721312992</v>
      </c>
    </row>
    <row r="256" spans="1:48" x14ac:dyDescent="0.25">
      <c r="A256" t="s">
        <v>12412</v>
      </c>
      <c r="B256" s="6">
        <v>44664</v>
      </c>
      <c r="C256" t="s">
        <v>12413</v>
      </c>
      <c r="D256" t="s">
        <v>11929</v>
      </c>
      <c r="E256">
        <v>496836416.80000001</v>
      </c>
      <c r="F256">
        <v>463261508.5</v>
      </c>
      <c r="G256">
        <v>0.13646651539704999</v>
      </c>
      <c r="H256">
        <v>6.8694439999999997</v>
      </c>
      <c r="I256">
        <v>5.1500909999999998</v>
      </c>
      <c r="J256">
        <v>8.9330130000000008</v>
      </c>
      <c r="K256">
        <v>8.9330130000000008</v>
      </c>
      <c r="L256">
        <v>623.44730000000004</v>
      </c>
      <c r="M256">
        <v>626</v>
      </c>
      <c r="N256">
        <v>5.1270340000000001</v>
      </c>
      <c r="O256">
        <v>-0.31060000000000498</v>
      </c>
      <c r="P256">
        <v>-2.3095965598474799</v>
      </c>
      <c r="Q256">
        <v>-4.3860745052859</v>
      </c>
      <c r="R256">
        <v>92.25</v>
      </c>
      <c r="S256">
        <v>93.25</v>
      </c>
      <c r="T256">
        <v>92.25</v>
      </c>
      <c r="U256">
        <v>93.25</v>
      </c>
      <c r="V256" t="s">
        <v>11987</v>
      </c>
      <c r="W256" t="s">
        <v>6016</v>
      </c>
      <c r="X256" t="s">
        <v>1329</v>
      </c>
      <c r="Y256" t="s">
        <v>12201</v>
      </c>
      <c r="Z256" t="s">
        <v>11815</v>
      </c>
      <c r="AA256" t="s">
        <v>283</v>
      </c>
      <c r="AB256" t="s">
        <v>11815</v>
      </c>
      <c r="AC256">
        <v>93.242260999999999</v>
      </c>
      <c r="AD256">
        <v>0.99226099999999995</v>
      </c>
      <c r="AE256" s="6">
        <v>43522</v>
      </c>
      <c r="AF256" s="6">
        <v>47178</v>
      </c>
      <c r="AG256" t="s">
        <v>1329</v>
      </c>
      <c r="AH256">
        <v>6.8694439999999997</v>
      </c>
      <c r="AI256">
        <v>5.15009086024219</v>
      </c>
      <c r="AJ256">
        <v>33.460588999999999</v>
      </c>
      <c r="AK256">
        <v>8.9330130696769494</v>
      </c>
      <c r="AL256">
        <v>626</v>
      </c>
      <c r="AM256">
        <v>623</v>
      </c>
      <c r="AN256">
        <v>7.6002999999999998</v>
      </c>
      <c r="AO256" t="s">
        <v>11991</v>
      </c>
      <c r="AP256">
        <v>1</v>
      </c>
      <c r="AQ256">
        <v>4</v>
      </c>
      <c r="AR256">
        <v>33.3518239546326</v>
      </c>
      <c r="AS256">
        <v>-4.4461182771655602E-3</v>
      </c>
      <c r="AT256">
        <v>-0.44615489229921901</v>
      </c>
      <c r="AU256">
        <v>-0.124988230863152</v>
      </c>
      <c r="AV256">
        <v>1.04152721312992</v>
      </c>
    </row>
    <row r="257" spans="1:48" x14ac:dyDescent="0.25">
      <c r="A257" t="s">
        <v>12414</v>
      </c>
      <c r="B257" s="6">
        <v>44664</v>
      </c>
      <c r="C257" t="s">
        <v>12415</v>
      </c>
      <c r="D257" t="s">
        <v>11929</v>
      </c>
      <c r="E257">
        <v>425859786</v>
      </c>
      <c r="F257">
        <v>318335760.30000001</v>
      </c>
      <c r="G257">
        <v>9.37746200259197E-2</v>
      </c>
      <c r="H257">
        <v>25.841667000000001</v>
      </c>
      <c r="I257">
        <v>8.8208579999999994</v>
      </c>
      <c r="J257">
        <v>10.862962</v>
      </c>
      <c r="K257">
        <v>10.862962</v>
      </c>
      <c r="L257">
        <v>799.13589999999897</v>
      </c>
      <c r="M257">
        <v>804</v>
      </c>
      <c r="N257">
        <v>8.745768</v>
      </c>
      <c r="O257">
        <v>-0.216499999999997</v>
      </c>
      <c r="P257">
        <v>-8.7775350584967207</v>
      </c>
      <c r="Q257">
        <v>-9.1199504864482197</v>
      </c>
      <c r="R257">
        <v>73.5</v>
      </c>
      <c r="S257">
        <v>74.5</v>
      </c>
      <c r="T257">
        <v>73.5</v>
      </c>
      <c r="U257">
        <v>74.5</v>
      </c>
      <c r="V257" t="s">
        <v>11987</v>
      </c>
      <c r="W257" t="s">
        <v>6034</v>
      </c>
      <c r="X257" t="s">
        <v>1329</v>
      </c>
      <c r="Y257" t="s">
        <v>12201</v>
      </c>
      <c r="Z257" t="s">
        <v>11815</v>
      </c>
      <c r="AA257" t="s">
        <v>283</v>
      </c>
      <c r="AB257" t="s">
        <v>11815</v>
      </c>
      <c r="AC257">
        <v>74.751307999999995</v>
      </c>
      <c r="AD257">
        <v>1.2513080000000001</v>
      </c>
      <c r="AE257" s="6">
        <v>43152</v>
      </c>
      <c r="AF257" s="6">
        <v>17584</v>
      </c>
      <c r="AG257" t="s">
        <v>1329</v>
      </c>
      <c r="AH257">
        <v>25.841667000000001</v>
      </c>
      <c r="AI257">
        <v>8.8208576436850397</v>
      </c>
      <c r="AJ257">
        <v>137.91542000000001</v>
      </c>
      <c r="AK257">
        <v>10.8629623490024</v>
      </c>
      <c r="AL257">
        <v>804</v>
      </c>
      <c r="AM257">
        <v>825</v>
      </c>
      <c r="AN257">
        <v>7.9029999999999996</v>
      </c>
      <c r="AO257" t="s">
        <v>11991</v>
      </c>
      <c r="AP257">
        <v>1</v>
      </c>
      <c r="AQ257">
        <v>4</v>
      </c>
      <c r="AR257">
        <v>33.3518239546326</v>
      </c>
      <c r="AS257">
        <v>-4.4461182771655602E-3</v>
      </c>
      <c r="AT257">
        <v>-0.44615489229921901</v>
      </c>
      <c r="AU257">
        <v>-0.124988230863152</v>
      </c>
      <c r="AV257">
        <v>1.04152721312992</v>
      </c>
    </row>
    <row r="258" spans="1:48" x14ac:dyDescent="0.25">
      <c r="A258" t="s">
        <v>12416</v>
      </c>
      <c r="B258" s="6">
        <v>44664</v>
      </c>
      <c r="C258" t="s">
        <v>12417</v>
      </c>
      <c r="D258" t="s">
        <v>11929</v>
      </c>
      <c r="E258">
        <v>709766310</v>
      </c>
      <c r="F258">
        <v>566689253.70000005</v>
      </c>
      <c r="G258">
        <v>0.16693402397634299</v>
      </c>
      <c r="H258">
        <v>24.783332999999999</v>
      </c>
      <c r="I258">
        <v>8.5620189999999994</v>
      </c>
      <c r="J258">
        <v>10.977513</v>
      </c>
      <c r="K258">
        <v>10.977513</v>
      </c>
      <c r="L258">
        <v>808.71780000000001</v>
      </c>
      <c r="M258">
        <v>815</v>
      </c>
      <c r="N258">
        <v>8.4760930000000005</v>
      </c>
      <c r="O258">
        <v>-0.50539999999999996</v>
      </c>
      <c r="P258">
        <v>-7.7093496592130704</v>
      </c>
      <c r="Q258">
        <v>-8.9319057898910899</v>
      </c>
      <c r="R258">
        <v>78</v>
      </c>
      <c r="S258">
        <v>79</v>
      </c>
      <c r="T258">
        <v>78</v>
      </c>
      <c r="U258">
        <v>79</v>
      </c>
      <c r="V258" t="s">
        <v>11987</v>
      </c>
      <c r="W258" t="s">
        <v>6030</v>
      </c>
      <c r="X258" t="s">
        <v>1329</v>
      </c>
      <c r="Y258" t="s">
        <v>12201</v>
      </c>
      <c r="Z258" t="s">
        <v>11815</v>
      </c>
      <c r="AA258" t="s">
        <v>283</v>
      </c>
      <c r="AB258" t="s">
        <v>11815</v>
      </c>
      <c r="AC258">
        <v>79.841667000000001</v>
      </c>
      <c r="AD258">
        <v>1.8416669999999999</v>
      </c>
      <c r="AE258" s="6">
        <v>42766</v>
      </c>
      <c r="AF258" s="6">
        <v>17198</v>
      </c>
      <c r="AG258" t="s">
        <v>1329</v>
      </c>
      <c r="AH258">
        <v>24.783332999999999</v>
      </c>
      <c r="AI258">
        <v>8.5620192545311102</v>
      </c>
      <c r="AJ258">
        <v>129.60742500000001</v>
      </c>
      <c r="AK258">
        <v>10.9775133320235</v>
      </c>
      <c r="AL258">
        <v>815</v>
      </c>
      <c r="AM258">
        <v>836</v>
      </c>
      <c r="AN258">
        <v>8.5</v>
      </c>
      <c r="AO258" t="s">
        <v>11991</v>
      </c>
      <c r="AP258">
        <v>1</v>
      </c>
      <c r="AQ258">
        <v>4</v>
      </c>
      <c r="AR258">
        <v>33.3518239546326</v>
      </c>
      <c r="AS258">
        <v>-4.4461182771655602E-3</v>
      </c>
      <c r="AT258">
        <v>-0.44615489229921901</v>
      </c>
      <c r="AU258">
        <v>-0.124988230863152</v>
      </c>
      <c r="AV258">
        <v>1.04152721312992</v>
      </c>
    </row>
    <row r="259" spans="1:48" x14ac:dyDescent="0.25">
      <c r="A259" t="s">
        <v>18706</v>
      </c>
      <c r="B259" s="6">
        <v>44664</v>
      </c>
      <c r="C259" t="s">
        <v>18707</v>
      </c>
      <c r="D259" t="s">
        <v>11929</v>
      </c>
      <c r="E259">
        <v>212929892.80000001</v>
      </c>
      <c r="F259">
        <v>168613858.90000001</v>
      </c>
      <c r="G259">
        <v>4.9669884815444702E-2</v>
      </c>
      <c r="H259">
        <v>29.45</v>
      </c>
      <c r="I259">
        <v>8.7664369999999998</v>
      </c>
      <c r="J259">
        <v>11.092547</v>
      </c>
      <c r="K259">
        <v>11.092547</v>
      </c>
      <c r="L259">
        <v>828.48119999999903</v>
      </c>
      <c r="M259">
        <v>830</v>
      </c>
      <c r="N259">
        <v>8.7320119999999992</v>
      </c>
      <c r="O259">
        <v>-0.192599999999998</v>
      </c>
      <c r="P259">
        <v>-8.0254863061634403</v>
      </c>
      <c r="Q259">
        <v>-8.6933234287616497</v>
      </c>
      <c r="R259">
        <v>78.75</v>
      </c>
      <c r="S259">
        <v>79.75</v>
      </c>
      <c r="T259">
        <v>78.75</v>
      </c>
      <c r="U259">
        <v>79.75</v>
      </c>
      <c r="V259" t="s">
        <v>11987</v>
      </c>
      <c r="W259" t="s">
        <v>18306</v>
      </c>
      <c r="X259" t="s">
        <v>1329</v>
      </c>
      <c r="Y259" t="s">
        <v>12201</v>
      </c>
      <c r="Z259" t="s">
        <v>11815</v>
      </c>
      <c r="AA259" t="s">
        <v>283</v>
      </c>
      <c r="AB259" t="s">
        <v>11815</v>
      </c>
      <c r="AC259">
        <v>79.1875</v>
      </c>
      <c r="AD259">
        <v>0.4375</v>
      </c>
      <c r="AE259" s="6">
        <v>44469</v>
      </c>
      <c r="AF259" s="6">
        <v>18901</v>
      </c>
      <c r="AG259" t="s">
        <v>1329</v>
      </c>
      <c r="AH259">
        <v>29.45</v>
      </c>
      <c r="AI259">
        <v>8.7664372661350107</v>
      </c>
      <c r="AJ259">
        <v>140.23349099999999</v>
      </c>
      <c r="AK259">
        <v>11.0925473179338</v>
      </c>
      <c r="AL259">
        <v>830</v>
      </c>
      <c r="AM259">
        <v>846</v>
      </c>
      <c r="AN259">
        <v>8.75</v>
      </c>
      <c r="AO259" t="s">
        <v>11991</v>
      </c>
      <c r="AP259">
        <v>1</v>
      </c>
      <c r="AQ259">
        <v>4</v>
      </c>
      <c r="AR259">
        <v>33.3518239546326</v>
      </c>
      <c r="AS259">
        <v>-4.4461182771655602E-3</v>
      </c>
      <c r="AT259">
        <v>-0.44615489229921901</v>
      </c>
      <c r="AU259">
        <v>-0.124988230863152</v>
      </c>
      <c r="AV259">
        <v>1.04152721312992</v>
      </c>
    </row>
    <row r="260" spans="1:48" x14ac:dyDescent="0.25">
      <c r="A260" t="s">
        <v>12418</v>
      </c>
      <c r="B260" s="6">
        <v>44664</v>
      </c>
      <c r="C260" t="s">
        <v>12419</v>
      </c>
      <c r="D260" t="s">
        <v>11929</v>
      </c>
      <c r="E260">
        <v>567813048</v>
      </c>
      <c r="F260">
        <v>469449294.69999999</v>
      </c>
      <c r="G260">
        <v>0.13828929929240799</v>
      </c>
      <c r="H260">
        <v>28.113889</v>
      </c>
      <c r="I260">
        <v>8.3475000000000001</v>
      </c>
      <c r="J260">
        <v>11.191354</v>
      </c>
      <c r="K260">
        <v>11.191354</v>
      </c>
      <c r="L260">
        <v>835.99699999999996</v>
      </c>
      <c r="M260">
        <v>839</v>
      </c>
      <c r="N260">
        <v>8.3023310000000006</v>
      </c>
      <c r="O260">
        <v>-0.18280000000000499</v>
      </c>
      <c r="P260">
        <v>-7.44961621957642</v>
      </c>
      <c r="Q260">
        <v>-9.4775413115096399</v>
      </c>
      <c r="R260">
        <v>79.25</v>
      </c>
      <c r="S260">
        <v>80.25</v>
      </c>
      <c r="T260">
        <v>79.25</v>
      </c>
      <c r="U260">
        <v>80.25</v>
      </c>
      <c r="V260" t="s">
        <v>11987</v>
      </c>
      <c r="W260" t="s">
        <v>6041</v>
      </c>
      <c r="X260" t="s">
        <v>1329</v>
      </c>
      <c r="Y260" t="s">
        <v>12201</v>
      </c>
      <c r="Z260" t="s">
        <v>11815</v>
      </c>
      <c r="AA260" t="s">
        <v>283</v>
      </c>
      <c r="AB260" t="s">
        <v>11815</v>
      </c>
      <c r="AC260">
        <v>82.676736000000005</v>
      </c>
      <c r="AD260">
        <v>3.426736</v>
      </c>
      <c r="AE260" s="6">
        <v>43980</v>
      </c>
      <c r="AF260" s="6">
        <v>18412</v>
      </c>
      <c r="AG260" t="s">
        <v>1329</v>
      </c>
      <c r="AH260">
        <v>28.113889</v>
      </c>
      <c r="AI260">
        <v>8.3475003675013806</v>
      </c>
      <c r="AJ260">
        <v>130.61104399999999</v>
      </c>
      <c r="AK260">
        <v>11.191354132341001</v>
      </c>
      <c r="AL260">
        <v>839</v>
      </c>
      <c r="AM260">
        <v>856</v>
      </c>
      <c r="AN260">
        <v>8.875</v>
      </c>
      <c r="AO260" t="s">
        <v>11991</v>
      </c>
      <c r="AP260">
        <v>1</v>
      </c>
      <c r="AQ260">
        <v>4</v>
      </c>
      <c r="AR260">
        <v>33.3518239546326</v>
      </c>
      <c r="AS260">
        <v>-4.4461182771655602E-3</v>
      </c>
      <c r="AT260">
        <v>-0.44615489229921901</v>
      </c>
      <c r="AU260">
        <v>-0.124988230863152</v>
      </c>
      <c r="AV260">
        <v>1.04152721312992</v>
      </c>
    </row>
    <row r="261" spans="1:48" x14ac:dyDescent="0.25">
      <c r="A261" t="s">
        <v>12420</v>
      </c>
      <c r="B261" s="6">
        <v>44664</v>
      </c>
      <c r="C261" t="s">
        <v>12421</v>
      </c>
      <c r="D261" t="s">
        <v>11929</v>
      </c>
      <c r="E261">
        <v>141953262</v>
      </c>
      <c r="F261">
        <v>111576053.2</v>
      </c>
      <c r="G261">
        <v>3.2867818503483602E-2</v>
      </c>
      <c r="H261">
        <v>37.588889000000002</v>
      </c>
      <c r="I261">
        <v>8.8575110000000006</v>
      </c>
      <c r="J261">
        <v>10.752902000000001</v>
      </c>
      <c r="K261">
        <v>10.752902000000001</v>
      </c>
      <c r="L261">
        <v>795.49019999999996</v>
      </c>
      <c r="M261">
        <v>796</v>
      </c>
      <c r="N261">
        <v>8.8310899999999997</v>
      </c>
      <c r="O261">
        <v>-0.20240000000000199</v>
      </c>
      <c r="P261">
        <v>-7.8362727909071399</v>
      </c>
      <c r="Q261">
        <v>-8.7060311210101098</v>
      </c>
      <c r="R261">
        <v>75.25</v>
      </c>
      <c r="S261">
        <v>76.25</v>
      </c>
      <c r="T261">
        <v>75.25</v>
      </c>
      <c r="U261">
        <v>76.25</v>
      </c>
      <c r="V261" t="s">
        <v>11987</v>
      </c>
      <c r="W261" t="s">
        <v>6042</v>
      </c>
      <c r="X261" t="s">
        <v>1329</v>
      </c>
      <c r="Y261" t="s">
        <v>12201</v>
      </c>
      <c r="Z261" t="s">
        <v>11815</v>
      </c>
      <c r="AA261" t="s">
        <v>283</v>
      </c>
      <c r="AB261" t="s">
        <v>11815</v>
      </c>
      <c r="AC261">
        <v>78.600555999999997</v>
      </c>
      <c r="AD261">
        <v>3.3505560000000001</v>
      </c>
      <c r="AE261" s="6">
        <v>43789</v>
      </c>
      <c r="AF261" s="6">
        <v>21874</v>
      </c>
      <c r="AG261" t="s">
        <v>1329</v>
      </c>
      <c r="AH261">
        <v>37.588889000000002</v>
      </c>
      <c r="AI261">
        <v>8.8575109753720707</v>
      </c>
      <c r="AJ261">
        <v>155.47751400000001</v>
      </c>
      <c r="AK261">
        <v>10.752902495179301</v>
      </c>
      <c r="AL261">
        <v>796</v>
      </c>
      <c r="AM261">
        <v>812</v>
      </c>
      <c r="AN261">
        <v>8.15</v>
      </c>
      <c r="AO261" t="s">
        <v>11991</v>
      </c>
      <c r="AP261">
        <v>1</v>
      </c>
      <c r="AQ261">
        <v>4</v>
      </c>
      <c r="AR261">
        <v>33.3518239546326</v>
      </c>
      <c r="AS261">
        <v>-4.4461182771655602E-3</v>
      </c>
      <c r="AT261">
        <v>-0.44615489229921901</v>
      </c>
      <c r="AU261">
        <v>-0.124988230863152</v>
      </c>
      <c r="AV261">
        <v>1.04152721312992</v>
      </c>
    </row>
    <row r="262" spans="1:48" x14ac:dyDescent="0.25">
      <c r="A262" t="s">
        <v>12422</v>
      </c>
      <c r="B262" s="6">
        <v>44664</v>
      </c>
      <c r="C262" t="s">
        <v>12423</v>
      </c>
      <c r="D262" t="s">
        <v>11929</v>
      </c>
      <c r="E262">
        <v>425859786</v>
      </c>
      <c r="F262">
        <v>339137098.69999999</v>
      </c>
      <c r="G262">
        <v>9.9902230716320303E-2</v>
      </c>
      <c r="H262">
        <v>26.869444000000001</v>
      </c>
      <c r="I262">
        <v>8.6155010000000001</v>
      </c>
      <c r="J262">
        <v>11.106311</v>
      </c>
      <c r="K262">
        <v>11.106311</v>
      </c>
      <c r="L262">
        <v>825.29</v>
      </c>
      <c r="M262">
        <v>830</v>
      </c>
      <c r="N262">
        <v>8.5551300000000001</v>
      </c>
      <c r="O262">
        <v>-0.50390000000000101</v>
      </c>
      <c r="P262">
        <v>-7.4512994095299101</v>
      </c>
      <c r="Q262">
        <v>-8.1999792156013296</v>
      </c>
      <c r="R262">
        <v>78.5</v>
      </c>
      <c r="S262">
        <v>79.5</v>
      </c>
      <c r="T262">
        <v>78.5</v>
      </c>
      <c r="U262">
        <v>79.5</v>
      </c>
      <c r="V262" t="s">
        <v>11987</v>
      </c>
      <c r="W262" t="s">
        <v>6038</v>
      </c>
      <c r="X262" t="s">
        <v>1329</v>
      </c>
      <c r="Y262" t="s">
        <v>12201</v>
      </c>
      <c r="Z262" t="s">
        <v>11815</v>
      </c>
      <c r="AA262" t="s">
        <v>283</v>
      </c>
      <c r="AB262" t="s">
        <v>11815</v>
      </c>
      <c r="AC262">
        <v>79.635858999999996</v>
      </c>
      <c r="AD262">
        <v>1.135859</v>
      </c>
      <c r="AE262" s="6">
        <v>43522</v>
      </c>
      <c r="AF262" s="6">
        <v>17958</v>
      </c>
      <c r="AG262" t="s">
        <v>1329</v>
      </c>
      <c r="AH262">
        <v>26.869444000000001</v>
      </c>
      <c r="AI262">
        <v>8.6155013500834094</v>
      </c>
      <c r="AJ262">
        <v>133.51222200000001</v>
      </c>
      <c r="AK262">
        <v>11.106311088923499</v>
      </c>
      <c r="AL262">
        <v>830</v>
      </c>
      <c r="AM262">
        <v>848</v>
      </c>
      <c r="AN262">
        <v>8.7002000000000006</v>
      </c>
      <c r="AO262" t="s">
        <v>11991</v>
      </c>
      <c r="AP262">
        <v>1</v>
      </c>
      <c r="AQ262">
        <v>4</v>
      </c>
      <c r="AR262">
        <v>33.3518239546326</v>
      </c>
      <c r="AS262">
        <v>-4.4461182771655602E-3</v>
      </c>
      <c r="AT262">
        <v>-0.44615489229921901</v>
      </c>
      <c r="AU262">
        <v>-0.124988230863152</v>
      </c>
      <c r="AV262">
        <v>1.04152721312992</v>
      </c>
    </row>
    <row r="263" spans="1:48" x14ac:dyDescent="0.25">
      <c r="A263" t="s">
        <v>12424</v>
      </c>
      <c r="B263" s="6">
        <v>44664</v>
      </c>
      <c r="C263" t="s">
        <v>12425</v>
      </c>
      <c r="D263" t="s">
        <v>11929</v>
      </c>
      <c r="E263">
        <v>600000000</v>
      </c>
      <c r="F263">
        <v>562312500</v>
      </c>
      <c r="G263">
        <v>0.165644729881363</v>
      </c>
      <c r="H263">
        <v>7.8</v>
      </c>
      <c r="I263">
        <v>5.8472150000000003</v>
      </c>
      <c r="J263">
        <v>7.7437420000000001</v>
      </c>
      <c r="K263">
        <v>7.7437420000000001</v>
      </c>
      <c r="L263">
        <v>504.4409</v>
      </c>
      <c r="M263">
        <v>506</v>
      </c>
      <c r="N263">
        <v>5.8180459999999998</v>
      </c>
      <c r="O263">
        <v>4.5199999999989603E-2</v>
      </c>
      <c r="P263">
        <v>-2.0496595824927502</v>
      </c>
      <c r="Q263">
        <v>-2.4961006318085501</v>
      </c>
      <c r="R263">
        <v>92.393749999999997</v>
      </c>
      <c r="S263">
        <v>93.540750000000003</v>
      </c>
      <c r="T263">
        <v>92.393749999999997</v>
      </c>
      <c r="U263">
        <v>93.540750000000003</v>
      </c>
      <c r="V263" t="s">
        <v>11987</v>
      </c>
      <c r="W263" t="s">
        <v>6307</v>
      </c>
      <c r="X263" t="s">
        <v>1727</v>
      </c>
      <c r="Y263" t="s">
        <v>12201</v>
      </c>
      <c r="Z263" t="s">
        <v>11839</v>
      </c>
      <c r="AA263" t="s">
        <v>575</v>
      </c>
      <c r="AB263" t="s">
        <v>12045</v>
      </c>
      <c r="AC263">
        <v>93.71875</v>
      </c>
      <c r="AD263">
        <v>1.325</v>
      </c>
      <c r="AE263" s="6">
        <v>43867</v>
      </c>
      <c r="AF263" s="6">
        <v>11360</v>
      </c>
      <c r="AG263" t="s">
        <v>1727</v>
      </c>
      <c r="AH263">
        <v>7.8</v>
      </c>
      <c r="AI263">
        <v>5.8472147479325098</v>
      </c>
      <c r="AJ263">
        <v>43.295375999999997</v>
      </c>
      <c r="AK263">
        <v>7.7437422091955099</v>
      </c>
      <c r="AL263">
        <v>506</v>
      </c>
      <c r="AM263">
        <v>503</v>
      </c>
      <c r="AN263">
        <v>6.625</v>
      </c>
      <c r="AO263" t="s">
        <v>11991</v>
      </c>
      <c r="AP263">
        <v>1</v>
      </c>
      <c r="AQ263">
        <v>3</v>
      </c>
      <c r="AR263">
        <v>43.300353597167003</v>
      </c>
      <c r="AS263">
        <v>4.4801180052097302E-2</v>
      </c>
      <c r="AT263">
        <v>0.52003891661200097</v>
      </c>
      <c r="AU263">
        <v>0.35848790132718</v>
      </c>
      <c r="AV263">
        <v>3.6842257500737099</v>
      </c>
    </row>
    <row r="264" spans="1:48" x14ac:dyDescent="0.25">
      <c r="A264" t="s">
        <v>12426</v>
      </c>
      <c r="B264" s="6">
        <v>44664</v>
      </c>
      <c r="C264" t="s">
        <v>12427</v>
      </c>
      <c r="D264" t="s">
        <v>11929</v>
      </c>
      <c r="E264">
        <v>420000000</v>
      </c>
      <c r="F264">
        <v>431283417.60000002</v>
      </c>
      <c r="G264">
        <v>0.127046482535357</v>
      </c>
      <c r="H264">
        <v>3.161111</v>
      </c>
      <c r="I264">
        <v>2.75413</v>
      </c>
      <c r="J264">
        <v>6.4876829999999996</v>
      </c>
      <c r="K264">
        <v>6.4876829999999996</v>
      </c>
      <c r="L264">
        <v>391.591599999999</v>
      </c>
      <c r="M264">
        <v>393</v>
      </c>
      <c r="N264">
        <v>2.7397309999999999</v>
      </c>
      <c r="O264">
        <v>4.4800000000000298E-2</v>
      </c>
      <c r="P264">
        <v>-0.52526352300488099</v>
      </c>
      <c r="Q264">
        <v>-1.3139591192137201</v>
      </c>
      <c r="R264">
        <v>100.33125</v>
      </c>
      <c r="S264">
        <v>101.29025</v>
      </c>
      <c r="T264">
        <v>100.33125</v>
      </c>
      <c r="U264">
        <v>101.29025</v>
      </c>
      <c r="V264" t="s">
        <v>11987</v>
      </c>
      <c r="W264" t="s">
        <v>6306</v>
      </c>
      <c r="X264" t="s">
        <v>1727</v>
      </c>
      <c r="Y264" t="s">
        <v>12201</v>
      </c>
      <c r="Z264" t="s">
        <v>11839</v>
      </c>
      <c r="AA264" t="s">
        <v>575</v>
      </c>
      <c r="AB264" t="s">
        <v>12045</v>
      </c>
      <c r="AC264">
        <v>102.686528</v>
      </c>
      <c r="AD264">
        <v>2.3552780000000002</v>
      </c>
      <c r="AE264" s="6">
        <v>42171</v>
      </c>
      <c r="AF264" s="6">
        <v>45824</v>
      </c>
      <c r="AG264" t="s">
        <v>1727</v>
      </c>
      <c r="AH264">
        <v>3.161111</v>
      </c>
      <c r="AI264">
        <v>2.7541301892509402</v>
      </c>
      <c r="AJ264">
        <v>9.5520659999999999</v>
      </c>
      <c r="AK264">
        <v>6.4876829775195199</v>
      </c>
      <c r="AL264">
        <v>393</v>
      </c>
      <c r="AM264">
        <v>379</v>
      </c>
      <c r="AN264">
        <v>6.95</v>
      </c>
      <c r="AO264" t="s">
        <v>11991</v>
      </c>
      <c r="AP264">
        <v>1</v>
      </c>
      <c r="AQ264">
        <v>3</v>
      </c>
      <c r="AR264">
        <v>43.300353597167003</v>
      </c>
      <c r="AS264">
        <v>4.4801180052097302E-2</v>
      </c>
      <c r="AT264">
        <v>0.52003891661200097</v>
      </c>
      <c r="AU264">
        <v>0.35848790132718</v>
      </c>
      <c r="AV264">
        <v>3.6842257500737099</v>
      </c>
    </row>
    <row r="265" spans="1:48" x14ac:dyDescent="0.25">
      <c r="A265" t="s">
        <v>20498</v>
      </c>
      <c r="B265" s="6">
        <v>44664</v>
      </c>
      <c r="C265" t="s">
        <v>20499</v>
      </c>
      <c r="D265" t="s">
        <v>11929</v>
      </c>
      <c r="E265">
        <v>480000000</v>
      </c>
      <c r="F265">
        <v>458640000</v>
      </c>
      <c r="G265">
        <v>0.135105121996734</v>
      </c>
      <c r="H265">
        <v>8.7733679999999996</v>
      </c>
      <c r="I265">
        <v>6.181012</v>
      </c>
      <c r="J265">
        <v>8.0061140000000002</v>
      </c>
      <c r="K265">
        <v>8.0061140000000002</v>
      </c>
      <c r="L265">
        <v>531.00249999999903</v>
      </c>
      <c r="M265">
        <v>533</v>
      </c>
      <c r="N265">
        <v>6.1567340000000002</v>
      </c>
      <c r="O265">
        <v>-0.56939999999999702</v>
      </c>
      <c r="P265">
        <v>-2.1533202895435402</v>
      </c>
      <c r="Q265">
        <v>-3.0222725051334098</v>
      </c>
      <c r="R265">
        <v>92.75</v>
      </c>
      <c r="S265">
        <v>93.75</v>
      </c>
      <c r="T265">
        <v>92.75</v>
      </c>
      <c r="U265">
        <v>93.75</v>
      </c>
      <c r="V265" t="s">
        <v>11987</v>
      </c>
      <c r="W265" t="s">
        <v>19648</v>
      </c>
      <c r="X265" t="s">
        <v>1727</v>
      </c>
      <c r="Y265" t="s">
        <v>12201</v>
      </c>
      <c r="Z265" t="s">
        <v>11839</v>
      </c>
      <c r="AA265" t="s">
        <v>575</v>
      </c>
      <c r="AB265" t="s">
        <v>12045</v>
      </c>
      <c r="AC265">
        <v>95.55</v>
      </c>
      <c r="AD265">
        <v>2.8</v>
      </c>
      <c r="AE265" s="6">
        <v>44524</v>
      </c>
      <c r="AF265" s="6">
        <v>11651</v>
      </c>
      <c r="AG265" t="s">
        <v>1727</v>
      </c>
      <c r="AH265">
        <v>8.7733679999999996</v>
      </c>
      <c r="AI265">
        <v>6.18101178698263</v>
      </c>
      <c r="AJ265">
        <v>50.068145000000001</v>
      </c>
      <c r="AK265">
        <v>8.00611429468991</v>
      </c>
      <c r="AL265">
        <v>533</v>
      </c>
      <c r="AM265">
        <v>528</v>
      </c>
      <c r="AN265">
        <v>7</v>
      </c>
      <c r="AO265" t="s">
        <v>11991</v>
      </c>
      <c r="AP265">
        <v>1</v>
      </c>
      <c r="AQ265">
        <v>3</v>
      </c>
      <c r="AR265">
        <v>43.300353597167003</v>
      </c>
      <c r="AS265">
        <v>4.4801180052097302E-2</v>
      </c>
      <c r="AT265">
        <v>0.52003891661200097</v>
      </c>
      <c r="AU265">
        <v>0.35848790132718</v>
      </c>
      <c r="AV265">
        <v>3.6842257500737099</v>
      </c>
    </row>
    <row r="266" spans="1:48" x14ac:dyDescent="0.25">
      <c r="A266" t="s">
        <v>17347</v>
      </c>
      <c r="B266" s="6">
        <v>44664</v>
      </c>
      <c r="C266" t="s">
        <v>17348</v>
      </c>
      <c r="D266" t="s">
        <v>12016</v>
      </c>
      <c r="E266">
        <v>300000000</v>
      </c>
      <c r="F266">
        <v>257533332</v>
      </c>
      <c r="G266">
        <v>7.5863579796976902E-2</v>
      </c>
      <c r="H266">
        <v>6.1638890000000002</v>
      </c>
      <c r="I266">
        <v>5.2269860000000001</v>
      </c>
      <c r="J266">
        <v>6.7086940000000004</v>
      </c>
      <c r="K266">
        <v>6.7086940000000004</v>
      </c>
      <c r="L266">
        <v>402.88510000000002</v>
      </c>
      <c r="M266">
        <v>403</v>
      </c>
      <c r="N266">
        <v>5.2033509999999996</v>
      </c>
      <c r="O266">
        <v>5.1800000000001803E-2</v>
      </c>
      <c r="P266">
        <v>2.1940783821281502</v>
      </c>
      <c r="Q266">
        <v>-14.4241711561824</v>
      </c>
      <c r="R266">
        <v>84.5</v>
      </c>
      <c r="S266">
        <v>86.5</v>
      </c>
      <c r="T266">
        <v>84.5</v>
      </c>
      <c r="U266">
        <v>86.5</v>
      </c>
      <c r="V266" t="s">
        <v>11987</v>
      </c>
      <c r="W266" t="s">
        <v>17096</v>
      </c>
      <c r="X266" t="s">
        <v>1778</v>
      </c>
      <c r="Y266" t="s">
        <v>12097</v>
      </c>
      <c r="Z266" t="s">
        <v>11844</v>
      </c>
      <c r="AA266" t="s">
        <v>11839</v>
      </c>
      <c r="AB266" t="s">
        <v>11815</v>
      </c>
      <c r="AC266">
        <v>85.844443999999996</v>
      </c>
      <c r="AD266">
        <v>1.344444</v>
      </c>
      <c r="AE266" s="6">
        <v>44364</v>
      </c>
      <c r="AF266" s="6">
        <v>46921</v>
      </c>
      <c r="AG266" t="s">
        <v>16863</v>
      </c>
      <c r="AH266">
        <v>6.1638890000000002</v>
      </c>
      <c r="AI266">
        <v>5.2269857637008501</v>
      </c>
      <c r="AJ266">
        <v>32.442348000000003</v>
      </c>
      <c r="AK266">
        <v>6.7086944830367203</v>
      </c>
      <c r="AL266">
        <v>403</v>
      </c>
      <c r="AM266">
        <v>400</v>
      </c>
      <c r="AN266">
        <v>4</v>
      </c>
      <c r="AO266" t="s">
        <v>11991</v>
      </c>
      <c r="AP266">
        <v>1</v>
      </c>
      <c r="AQ266">
        <v>3</v>
      </c>
      <c r="AR266">
        <v>39.086485322159703</v>
      </c>
      <c r="AS266">
        <v>2.1749664217452301E-2</v>
      </c>
      <c r="AT266">
        <v>0.40242105428254799</v>
      </c>
      <c r="AU266">
        <v>0.10604678833348601</v>
      </c>
      <c r="AV266">
        <v>5.9768299184652696</v>
      </c>
    </row>
    <row r="267" spans="1:48" x14ac:dyDescent="0.25">
      <c r="A267" t="s">
        <v>12428</v>
      </c>
      <c r="B267" s="6">
        <v>44664</v>
      </c>
      <c r="C267" t="s">
        <v>12429</v>
      </c>
      <c r="D267" t="s">
        <v>11929</v>
      </c>
      <c r="E267">
        <v>400000000</v>
      </c>
      <c r="F267">
        <v>351377776</v>
      </c>
      <c r="G267">
        <v>0.103508061428181</v>
      </c>
      <c r="H267">
        <v>4.0111109999999996</v>
      </c>
      <c r="I267">
        <v>3.660838</v>
      </c>
      <c r="J267">
        <v>6.0196860000000001</v>
      </c>
      <c r="K267">
        <v>6.0196860000000001</v>
      </c>
      <c r="L267">
        <v>341.22190000000001</v>
      </c>
      <c r="M267">
        <v>340</v>
      </c>
      <c r="N267">
        <v>3.6428720000000001</v>
      </c>
      <c r="O267">
        <v>3.4800000000001399E-2</v>
      </c>
      <c r="P267">
        <v>1.27620046471976</v>
      </c>
      <c r="Q267">
        <v>-11.873550846700899</v>
      </c>
      <c r="R267">
        <v>86.5</v>
      </c>
      <c r="S267">
        <v>88.5</v>
      </c>
      <c r="T267">
        <v>86.5</v>
      </c>
      <c r="U267">
        <v>88.5</v>
      </c>
      <c r="V267" t="s">
        <v>11987</v>
      </c>
      <c r="W267" t="s">
        <v>6351</v>
      </c>
      <c r="X267" t="s">
        <v>1778</v>
      </c>
      <c r="Y267" t="s">
        <v>12097</v>
      </c>
      <c r="Z267" t="s">
        <v>753</v>
      </c>
      <c r="AA267" t="s">
        <v>290</v>
      </c>
      <c r="AB267" t="s">
        <v>753</v>
      </c>
      <c r="AC267">
        <v>87.844443999999996</v>
      </c>
      <c r="AD267">
        <v>1.344444</v>
      </c>
      <c r="AE267" s="6">
        <v>44308</v>
      </c>
      <c r="AF267" s="6">
        <v>46134</v>
      </c>
      <c r="AG267" t="s">
        <v>1779</v>
      </c>
      <c r="AH267">
        <v>4.0111109999999996</v>
      </c>
      <c r="AI267">
        <v>3.6608384440994199</v>
      </c>
      <c r="AJ267">
        <v>15.895887999999999</v>
      </c>
      <c r="AK267">
        <v>6.0196856287861902</v>
      </c>
      <c r="AL267">
        <v>340</v>
      </c>
      <c r="AM267">
        <v>331</v>
      </c>
      <c r="AN267">
        <v>2.75</v>
      </c>
      <c r="AO267" t="s">
        <v>11991</v>
      </c>
      <c r="AP267">
        <v>1</v>
      </c>
      <c r="AQ267">
        <v>2</v>
      </c>
      <c r="AR267">
        <v>68.887868897041997</v>
      </c>
      <c r="AS267">
        <v>0.14300808670458301</v>
      </c>
      <c r="AT267">
        <v>3.6071357582986199</v>
      </c>
      <c r="AU267">
        <v>1.3452123152245501</v>
      </c>
      <c r="AV267">
        <v>2.4719882837948699</v>
      </c>
    </row>
    <row r="268" spans="1:48" x14ac:dyDescent="0.25">
      <c r="A268" t="s">
        <v>12430</v>
      </c>
      <c r="B268" s="6">
        <v>44664</v>
      </c>
      <c r="C268" t="s">
        <v>12431</v>
      </c>
      <c r="D268" t="s">
        <v>11929</v>
      </c>
      <c r="E268">
        <v>315000000</v>
      </c>
      <c r="F268">
        <v>198115312.5</v>
      </c>
      <c r="G268">
        <v>5.8360355539712298E-2</v>
      </c>
      <c r="H268">
        <v>2.9694440000000002</v>
      </c>
      <c r="I268">
        <v>2.7700490000000002</v>
      </c>
      <c r="J268">
        <v>15.490233</v>
      </c>
      <c r="K268">
        <v>15.490233</v>
      </c>
      <c r="L268">
        <v>1293.2016000000001</v>
      </c>
      <c r="M268">
        <v>1292</v>
      </c>
      <c r="N268">
        <v>2.7559610000000001</v>
      </c>
      <c r="O268">
        <v>-9.9300000000002095E-2</v>
      </c>
      <c r="P268">
        <v>-2.7541550352855899</v>
      </c>
      <c r="Q268">
        <v>-9.6516380423534702</v>
      </c>
      <c r="R268">
        <v>62.893749999999997</v>
      </c>
      <c r="S268">
        <v>64.204750000000004</v>
      </c>
      <c r="T268">
        <v>62.893749999999997</v>
      </c>
      <c r="U268">
        <v>64.204750000000004</v>
      </c>
      <c r="V268" t="s">
        <v>11987</v>
      </c>
      <c r="W268" t="s">
        <v>6382</v>
      </c>
      <c r="X268" t="s">
        <v>1799</v>
      </c>
      <c r="Y268" t="s">
        <v>12201</v>
      </c>
      <c r="Z268" t="s">
        <v>11877</v>
      </c>
      <c r="AA268" t="s">
        <v>575</v>
      </c>
      <c r="AB268" t="s">
        <v>11815</v>
      </c>
      <c r="AC268">
        <v>62.893749999999997</v>
      </c>
      <c r="AD268">
        <v>0</v>
      </c>
      <c r="AE268" s="6">
        <v>44293</v>
      </c>
      <c r="AF268" s="6">
        <v>45754</v>
      </c>
      <c r="AG268" t="s">
        <v>1799</v>
      </c>
      <c r="AH268">
        <v>2.9694440000000002</v>
      </c>
      <c r="AI268">
        <v>2.7700491106425802</v>
      </c>
      <c r="AJ268">
        <v>8.9520420000000005</v>
      </c>
      <c r="AK268">
        <v>15.490233172293999</v>
      </c>
      <c r="AL268">
        <v>1292</v>
      </c>
      <c r="AM268">
        <v>1278</v>
      </c>
      <c r="AN268">
        <v>0</v>
      </c>
      <c r="AO268" t="s">
        <v>12432</v>
      </c>
      <c r="AP268">
        <v>1</v>
      </c>
      <c r="AQ268">
        <v>3</v>
      </c>
      <c r="AR268">
        <v>52.873421628005602</v>
      </c>
      <c r="AS268">
        <v>-0.12524976723268799</v>
      </c>
      <c r="AT268">
        <v>-2.73329044136932</v>
      </c>
      <c r="AU268">
        <v>-1.0109688353263999</v>
      </c>
      <c r="AV268">
        <v>-6.02334301876658</v>
      </c>
    </row>
    <row r="269" spans="1:48" x14ac:dyDescent="0.25">
      <c r="A269" t="s">
        <v>12433</v>
      </c>
      <c r="B269" s="6">
        <v>44664</v>
      </c>
      <c r="C269" t="s">
        <v>12434</v>
      </c>
      <c r="D269" t="s">
        <v>11929</v>
      </c>
      <c r="E269">
        <v>600000000</v>
      </c>
      <c r="F269">
        <v>612716664</v>
      </c>
      <c r="G269">
        <v>0.18049267320589599</v>
      </c>
      <c r="H269">
        <v>7.4889890000000001</v>
      </c>
      <c r="I269">
        <v>4.9400320000000004</v>
      </c>
      <c r="J269">
        <v>10.070755999999999</v>
      </c>
      <c r="K269">
        <v>10.973490999999999</v>
      </c>
      <c r="L269">
        <v>737.03859999999997</v>
      </c>
      <c r="M269">
        <v>832</v>
      </c>
      <c r="N269">
        <v>4.3111730000000001</v>
      </c>
      <c r="O269">
        <v>-0.12769999999999701</v>
      </c>
      <c r="P269">
        <v>-2.1295496717834999</v>
      </c>
      <c r="Q269">
        <v>-5.8232568832177796</v>
      </c>
      <c r="R269">
        <v>102</v>
      </c>
      <c r="S269">
        <v>103.5</v>
      </c>
      <c r="T269">
        <v>102</v>
      </c>
      <c r="U269">
        <v>103.5</v>
      </c>
      <c r="V269" t="s">
        <v>11987</v>
      </c>
      <c r="W269" t="s">
        <v>6395</v>
      </c>
      <c r="X269" t="s">
        <v>1799</v>
      </c>
      <c r="Y269" t="s">
        <v>12201</v>
      </c>
      <c r="Z269" t="s">
        <v>11877</v>
      </c>
      <c r="AA269" t="s">
        <v>367</v>
      </c>
      <c r="AB269" t="s">
        <v>11815</v>
      </c>
      <c r="AC269">
        <v>102.119444</v>
      </c>
      <c r="AD269">
        <v>0.11944399999999999</v>
      </c>
      <c r="AE269" s="6">
        <v>42291</v>
      </c>
      <c r="AF269" s="6">
        <v>11245</v>
      </c>
      <c r="AG269" t="s">
        <v>1799</v>
      </c>
      <c r="AH269">
        <v>7.4889890000000001</v>
      </c>
      <c r="AI269">
        <v>4.94003179088413</v>
      </c>
      <c r="AJ269">
        <v>32.748685000000002</v>
      </c>
      <c r="AK269">
        <v>10.0707555043883</v>
      </c>
      <c r="AL269">
        <v>832</v>
      </c>
      <c r="AM269">
        <v>829</v>
      </c>
      <c r="AN269">
        <v>10.75</v>
      </c>
      <c r="AO269" t="s">
        <v>11991</v>
      </c>
      <c r="AP269">
        <v>1</v>
      </c>
      <c r="AQ269">
        <v>3</v>
      </c>
      <c r="AR269">
        <v>52.873421628005602</v>
      </c>
      <c r="AS269">
        <v>-0.12524976723268799</v>
      </c>
      <c r="AT269">
        <v>-2.73329044136932</v>
      </c>
      <c r="AU269">
        <v>-1.0109688353263999</v>
      </c>
      <c r="AV269">
        <v>-6.02334301876658</v>
      </c>
    </row>
    <row r="270" spans="1:48" x14ac:dyDescent="0.25">
      <c r="A270" t="s">
        <v>12435</v>
      </c>
      <c r="B270" s="6">
        <v>44664</v>
      </c>
      <c r="C270" t="s">
        <v>12436</v>
      </c>
      <c r="D270" t="s">
        <v>11929</v>
      </c>
      <c r="E270">
        <v>750000000</v>
      </c>
      <c r="F270">
        <v>547960935</v>
      </c>
      <c r="G270">
        <v>0.16141707869487901</v>
      </c>
      <c r="H270">
        <v>3.8138890000000001</v>
      </c>
      <c r="I270">
        <v>3.0259809999999998</v>
      </c>
      <c r="J270">
        <v>16.289825</v>
      </c>
      <c r="K270">
        <v>16.289825</v>
      </c>
      <c r="L270">
        <v>1369.0642</v>
      </c>
      <c r="M270">
        <v>1371</v>
      </c>
      <c r="N270">
        <v>3.0072169999999998</v>
      </c>
      <c r="O270">
        <v>-0.24459999999999399</v>
      </c>
      <c r="P270">
        <v>-1.8499617839570599</v>
      </c>
      <c r="Q270">
        <v>-12.1072745292793</v>
      </c>
      <c r="R270">
        <v>71.875</v>
      </c>
      <c r="S270">
        <v>72.875</v>
      </c>
      <c r="T270">
        <v>71.875</v>
      </c>
      <c r="U270">
        <v>72.875</v>
      </c>
      <c r="V270" t="s">
        <v>11987</v>
      </c>
      <c r="W270" t="s">
        <v>6386</v>
      </c>
      <c r="X270" t="s">
        <v>1799</v>
      </c>
      <c r="Y270" t="s">
        <v>12201</v>
      </c>
      <c r="Z270" t="s">
        <v>11877</v>
      </c>
      <c r="AA270" t="s">
        <v>575</v>
      </c>
      <c r="AB270" t="s">
        <v>11815</v>
      </c>
      <c r="AC270">
        <v>73.061458000000002</v>
      </c>
      <c r="AD270">
        <v>1.186458</v>
      </c>
      <c r="AE270" s="6">
        <v>43872</v>
      </c>
      <c r="AF270" s="6">
        <v>46429</v>
      </c>
      <c r="AG270" t="s">
        <v>1799</v>
      </c>
      <c r="AH270">
        <v>3.8138890000000001</v>
      </c>
      <c r="AI270">
        <v>3.0259808913327202</v>
      </c>
      <c r="AJ270">
        <v>11.877929</v>
      </c>
      <c r="AK270">
        <v>16.289825405706701</v>
      </c>
      <c r="AL270">
        <v>1371</v>
      </c>
      <c r="AM270">
        <v>1360</v>
      </c>
      <c r="AN270">
        <v>6.375</v>
      </c>
      <c r="AO270" t="s">
        <v>11991</v>
      </c>
      <c r="AP270">
        <v>1</v>
      </c>
      <c r="AQ270">
        <v>3</v>
      </c>
      <c r="AR270">
        <v>52.873421628005602</v>
      </c>
      <c r="AS270">
        <v>-0.12524976723268799</v>
      </c>
      <c r="AT270">
        <v>-2.73329044136932</v>
      </c>
      <c r="AU270">
        <v>-1.0109688353263999</v>
      </c>
      <c r="AV270">
        <v>-6.02334301876658</v>
      </c>
    </row>
    <row r="271" spans="1:48" x14ac:dyDescent="0.25">
      <c r="A271" t="s">
        <v>12437</v>
      </c>
      <c r="B271" s="6">
        <v>44664</v>
      </c>
      <c r="C271" t="s">
        <v>12438</v>
      </c>
      <c r="D271" t="s">
        <v>11929</v>
      </c>
      <c r="E271">
        <v>600000000</v>
      </c>
      <c r="F271">
        <v>410095836</v>
      </c>
      <c r="G271">
        <v>0.120805093217191</v>
      </c>
      <c r="H271">
        <v>5.9694440000000002</v>
      </c>
      <c r="I271">
        <v>4.2481419999999996</v>
      </c>
      <c r="J271">
        <v>15.924918999999999</v>
      </c>
      <c r="K271">
        <v>15.924918999999999</v>
      </c>
      <c r="L271">
        <v>1325.0228999999999</v>
      </c>
      <c r="M271">
        <v>1328</v>
      </c>
      <c r="N271">
        <v>4.228567</v>
      </c>
      <c r="O271">
        <v>-0.33009999999999901</v>
      </c>
      <c r="P271">
        <v>-3.8470936786178398</v>
      </c>
      <c r="Q271">
        <v>-15.483735623996701</v>
      </c>
      <c r="R271">
        <v>68.112499999999997</v>
      </c>
      <c r="S271">
        <v>69.385499999999993</v>
      </c>
      <c r="T271">
        <v>68.112499999999997</v>
      </c>
      <c r="U271">
        <v>69.385499999999993</v>
      </c>
      <c r="V271" t="s">
        <v>11987</v>
      </c>
      <c r="W271" t="s">
        <v>6393</v>
      </c>
      <c r="X271" t="s">
        <v>1799</v>
      </c>
      <c r="Y271" t="s">
        <v>12201</v>
      </c>
      <c r="Z271" t="s">
        <v>11877</v>
      </c>
      <c r="AA271" t="s">
        <v>575</v>
      </c>
      <c r="AB271" t="s">
        <v>11815</v>
      </c>
      <c r="AC271">
        <v>68.349305999999999</v>
      </c>
      <c r="AD271">
        <v>0.23680599999999999</v>
      </c>
      <c r="AE271" s="6">
        <v>44293</v>
      </c>
      <c r="AF271" s="6">
        <v>47215</v>
      </c>
      <c r="AG271" t="s">
        <v>1799</v>
      </c>
      <c r="AH271">
        <v>5.9694440000000002</v>
      </c>
      <c r="AI271">
        <v>4.2481416092446604</v>
      </c>
      <c r="AJ271">
        <v>23.479319</v>
      </c>
      <c r="AK271">
        <v>15.924919460814101</v>
      </c>
      <c r="AL271">
        <v>1328</v>
      </c>
      <c r="AM271">
        <v>1323</v>
      </c>
      <c r="AN271">
        <v>7.75</v>
      </c>
      <c r="AO271" t="s">
        <v>11991</v>
      </c>
      <c r="AP271">
        <v>1</v>
      </c>
      <c r="AQ271">
        <v>3</v>
      </c>
      <c r="AR271">
        <v>52.873421628005602</v>
      </c>
      <c r="AS271">
        <v>-0.12524976723268799</v>
      </c>
      <c r="AT271">
        <v>-2.73329044136932</v>
      </c>
      <c r="AU271">
        <v>-1.0109688353263999</v>
      </c>
      <c r="AV271">
        <v>-6.02334301876658</v>
      </c>
    </row>
    <row r="272" spans="1:48" x14ac:dyDescent="0.25">
      <c r="A272" t="s">
        <v>12439</v>
      </c>
      <c r="B272" s="6">
        <v>44664</v>
      </c>
      <c r="C272" t="s">
        <v>12440</v>
      </c>
      <c r="D272" t="s">
        <v>11929</v>
      </c>
      <c r="E272">
        <v>600000000</v>
      </c>
      <c r="F272">
        <v>424316664</v>
      </c>
      <c r="G272">
        <v>0.124994232197294</v>
      </c>
      <c r="H272">
        <v>6.0778780000000001</v>
      </c>
      <c r="I272">
        <v>4.1327930000000004</v>
      </c>
      <c r="J272">
        <v>15.945144000000001</v>
      </c>
      <c r="K272">
        <v>15.945144000000001</v>
      </c>
      <c r="L272">
        <v>1326.758</v>
      </c>
      <c r="M272">
        <v>1330</v>
      </c>
      <c r="N272">
        <v>4.1147200000000002</v>
      </c>
      <c r="O272">
        <v>-0.23319999999999999</v>
      </c>
      <c r="P272">
        <v>-5.6103967567303297</v>
      </c>
      <c r="Q272">
        <v>-15.795566668646501</v>
      </c>
      <c r="R272">
        <v>67.5</v>
      </c>
      <c r="S272">
        <v>68.5</v>
      </c>
      <c r="T272">
        <v>67.5</v>
      </c>
      <c r="U272">
        <v>68.5</v>
      </c>
      <c r="V272" t="s">
        <v>11987</v>
      </c>
      <c r="W272" t="s">
        <v>6394</v>
      </c>
      <c r="X272" t="s">
        <v>1799</v>
      </c>
      <c r="Y272" t="s">
        <v>12201</v>
      </c>
      <c r="Z272" t="s">
        <v>11877</v>
      </c>
      <c r="AA272" t="s">
        <v>575</v>
      </c>
      <c r="AB272" t="s">
        <v>11815</v>
      </c>
      <c r="AC272">
        <v>70.719443999999996</v>
      </c>
      <c r="AD272">
        <v>3.2194440000000002</v>
      </c>
      <c r="AE272" s="6">
        <v>43236</v>
      </c>
      <c r="AF272" s="6">
        <v>47254</v>
      </c>
      <c r="AG272" t="s">
        <v>1799</v>
      </c>
      <c r="AH272">
        <v>6.0778780000000001</v>
      </c>
      <c r="AI272">
        <v>4.1327928283515503</v>
      </c>
      <c r="AJ272">
        <v>23.176871999999999</v>
      </c>
      <c r="AK272">
        <v>15.9451435520147</v>
      </c>
      <c r="AL272">
        <v>1330</v>
      </c>
      <c r="AM272">
        <v>1325</v>
      </c>
      <c r="AN272">
        <v>7.625</v>
      </c>
      <c r="AO272" t="s">
        <v>11991</v>
      </c>
      <c r="AP272">
        <v>1</v>
      </c>
      <c r="AQ272">
        <v>3</v>
      </c>
      <c r="AR272">
        <v>52.873421628005602</v>
      </c>
      <c r="AS272">
        <v>-0.12524976723268799</v>
      </c>
      <c r="AT272">
        <v>-2.73329044136932</v>
      </c>
      <c r="AU272">
        <v>-1.0109688353263999</v>
      </c>
      <c r="AV272">
        <v>-6.02334301876658</v>
      </c>
    </row>
    <row r="273" spans="1:48" x14ac:dyDescent="0.25">
      <c r="A273" t="s">
        <v>12441</v>
      </c>
      <c r="B273" s="6">
        <v>44664</v>
      </c>
      <c r="C273" t="s">
        <v>12442</v>
      </c>
      <c r="D273" t="s">
        <v>11929</v>
      </c>
      <c r="E273">
        <v>450000000</v>
      </c>
      <c r="F273">
        <v>349228125</v>
      </c>
      <c r="G273">
        <v>0.102874822154229</v>
      </c>
      <c r="H273">
        <v>3.9944440000000001</v>
      </c>
      <c r="I273">
        <v>3.0355650000000001</v>
      </c>
      <c r="J273">
        <v>16.460705999999998</v>
      </c>
      <c r="K273">
        <v>16.460705999999998</v>
      </c>
      <c r="L273">
        <v>1385.39389999999</v>
      </c>
      <c r="M273">
        <v>1388</v>
      </c>
      <c r="N273">
        <v>3.0221070000000001</v>
      </c>
      <c r="O273">
        <v>-0.20900000000000299</v>
      </c>
      <c r="P273">
        <v>-1.5149103216456901</v>
      </c>
      <c r="Q273">
        <v>-12.270906982199101</v>
      </c>
      <c r="R273">
        <v>74.5</v>
      </c>
      <c r="S273">
        <v>75.5</v>
      </c>
      <c r="T273">
        <v>74.5</v>
      </c>
      <c r="U273">
        <v>75.5</v>
      </c>
      <c r="V273" t="s">
        <v>11987</v>
      </c>
      <c r="W273" t="s">
        <v>6390</v>
      </c>
      <c r="X273" t="s">
        <v>1799</v>
      </c>
      <c r="Y273" t="s">
        <v>12201</v>
      </c>
      <c r="Z273" t="s">
        <v>11877</v>
      </c>
      <c r="AA273" t="s">
        <v>575</v>
      </c>
      <c r="AB273" t="s">
        <v>11815</v>
      </c>
      <c r="AC273">
        <v>77.606250000000003</v>
      </c>
      <c r="AD273">
        <v>3.1062500000000002</v>
      </c>
      <c r="AE273" s="6">
        <v>43550</v>
      </c>
      <c r="AF273" s="6">
        <v>46472</v>
      </c>
      <c r="AG273" t="s">
        <v>1799</v>
      </c>
      <c r="AH273">
        <v>3.9944440000000001</v>
      </c>
      <c r="AI273">
        <v>3.0355649529493798</v>
      </c>
      <c r="AJ273">
        <v>12.330082000000001</v>
      </c>
      <c r="AK273">
        <v>16.4607057213885</v>
      </c>
      <c r="AL273">
        <v>1388</v>
      </c>
      <c r="AM273">
        <v>1377</v>
      </c>
      <c r="AN273">
        <v>7.875</v>
      </c>
      <c r="AO273" t="s">
        <v>11991</v>
      </c>
      <c r="AP273">
        <v>1</v>
      </c>
      <c r="AQ273">
        <v>3</v>
      </c>
      <c r="AR273">
        <v>52.873421628005602</v>
      </c>
      <c r="AS273">
        <v>-0.12524976723268799</v>
      </c>
      <c r="AT273">
        <v>-2.73329044136932</v>
      </c>
      <c r="AU273">
        <v>-1.0109688353263999</v>
      </c>
      <c r="AV273">
        <v>-6.02334301876658</v>
      </c>
    </row>
    <row r="274" spans="1:48" x14ac:dyDescent="0.25">
      <c r="A274" t="s">
        <v>12443</v>
      </c>
      <c r="B274" s="6">
        <v>44664</v>
      </c>
      <c r="C274" t="s">
        <v>12444</v>
      </c>
      <c r="D274" t="s">
        <v>11929</v>
      </c>
      <c r="E274">
        <v>600000000</v>
      </c>
      <c r="F274">
        <v>386531250</v>
      </c>
      <c r="G274">
        <v>0.113863491380604</v>
      </c>
      <c r="H274">
        <v>11.813889</v>
      </c>
      <c r="I274">
        <v>6.2408539999999997</v>
      </c>
      <c r="J274">
        <v>14.187353</v>
      </c>
      <c r="K274">
        <v>14.187353</v>
      </c>
      <c r="L274">
        <v>1144.402</v>
      </c>
      <c r="M274">
        <v>1150</v>
      </c>
      <c r="N274">
        <v>6.2179549999999999</v>
      </c>
      <c r="O274">
        <v>-0.49230000000000101</v>
      </c>
      <c r="P274">
        <v>-8.3058902521212108</v>
      </c>
      <c r="Q274">
        <v>-16.1557525146929</v>
      </c>
      <c r="R274">
        <v>62.956249999999997</v>
      </c>
      <c r="S274">
        <v>64.342250000000007</v>
      </c>
      <c r="T274">
        <v>62.956249999999997</v>
      </c>
      <c r="U274">
        <v>64.342250000000007</v>
      </c>
      <c r="V274" t="s">
        <v>11987</v>
      </c>
      <c r="W274" t="s">
        <v>6401</v>
      </c>
      <c r="X274" t="s">
        <v>1799</v>
      </c>
      <c r="Y274" t="s">
        <v>12201</v>
      </c>
      <c r="Z274" t="s">
        <v>11877</v>
      </c>
      <c r="AA274" t="s">
        <v>575</v>
      </c>
      <c r="AB274" t="s">
        <v>11815</v>
      </c>
      <c r="AC274">
        <v>64.421875</v>
      </c>
      <c r="AD274">
        <v>1.465625</v>
      </c>
      <c r="AE274" s="6">
        <v>43872</v>
      </c>
      <c r="AF274" s="6">
        <v>12826</v>
      </c>
      <c r="AG274" t="s">
        <v>1799</v>
      </c>
      <c r="AH274">
        <v>11.813889</v>
      </c>
      <c r="AI274">
        <v>6.24085387367845</v>
      </c>
      <c r="AJ274">
        <v>58.138857000000002</v>
      </c>
      <c r="AK274">
        <v>14.1873533243926</v>
      </c>
      <c r="AL274">
        <v>1150</v>
      </c>
      <c r="AM274">
        <v>1145</v>
      </c>
      <c r="AN274">
        <v>7.875</v>
      </c>
      <c r="AO274" t="s">
        <v>11991</v>
      </c>
      <c r="AP274">
        <v>1</v>
      </c>
      <c r="AQ274">
        <v>3</v>
      </c>
      <c r="AR274">
        <v>52.873421628005602</v>
      </c>
      <c r="AS274">
        <v>-0.12524976723268799</v>
      </c>
      <c r="AT274">
        <v>-2.73329044136932</v>
      </c>
      <c r="AU274">
        <v>-1.0109688353263999</v>
      </c>
      <c r="AV274">
        <v>-6.02334301876658</v>
      </c>
    </row>
    <row r="275" spans="1:48" x14ac:dyDescent="0.25">
      <c r="A275" t="s">
        <v>12445</v>
      </c>
      <c r="B275" s="6">
        <v>44664</v>
      </c>
      <c r="C275" t="s">
        <v>12446</v>
      </c>
      <c r="D275" t="s">
        <v>11929</v>
      </c>
      <c r="E275">
        <v>600000000</v>
      </c>
      <c r="F275">
        <v>503362500</v>
      </c>
      <c r="G275">
        <v>0.14827937373774899</v>
      </c>
      <c r="H275">
        <v>2.7509999999999999</v>
      </c>
      <c r="I275">
        <v>2.2139509999999998</v>
      </c>
      <c r="J275">
        <v>15.877673</v>
      </c>
      <c r="K275">
        <v>15.877673</v>
      </c>
      <c r="L275">
        <v>1336.7951</v>
      </c>
      <c r="M275">
        <v>1341</v>
      </c>
      <c r="N275">
        <v>2.2015579999999999</v>
      </c>
      <c r="O275">
        <v>0.145100000000009</v>
      </c>
      <c r="P275">
        <v>-1.5508114617289901</v>
      </c>
      <c r="Q275">
        <v>-8.55450603429464</v>
      </c>
      <c r="R275">
        <v>81.862499999999997</v>
      </c>
      <c r="S275">
        <v>83.455500000000001</v>
      </c>
      <c r="T275">
        <v>81.862499999999997</v>
      </c>
      <c r="U275">
        <v>83.455500000000001</v>
      </c>
      <c r="V275" t="s">
        <v>11987</v>
      </c>
      <c r="W275" t="s">
        <v>6381</v>
      </c>
      <c r="X275" t="s">
        <v>1799</v>
      </c>
      <c r="Y275" t="s">
        <v>12201</v>
      </c>
      <c r="Z275" t="s">
        <v>11877</v>
      </c>
      <c r="AA275" t="s">
        <v>575</v>
      </c>
      <c r="AB275" t="s">
        <v>11815</v>
      </c>
      <c r="AC275">
        <v>83.893749999999997</v>
      </c>
      <c r="AD275">
        <v>2.03125</v>
      </c>
      <c r="AE275" s="6">
        <v>41900</v>
      </c>
      <c r="AF275" s="6">
        <v>46040</v>
      </c>
      <c r="AG275" t="s">
        <v>1799</v>
      </c>
      <c r="AH275">
        <v>2.7509999999999999</v>
      </c>
      <c r="AI275">
        <v>2.2139510479075399</v>
      </c>
      <c r="AJ275">
        <v>6.8619649999999996</v>
      </c>
      <c r="AK275">
        <v>15.8776725817934</v>
      </c>
      <c r="AL275">
        <v>1341</v>
      </c>
      <c r="AM275">
        <v>1324</v>
      </c>
      <c r="AN275">
        <v>8.125</v>
      </c>
      <c r="AO275" t="s">
        <v>11991</v>
      </c>
      <c r="AP275">
        <v>1</v>
      </c>
      <c r="AQ275">
        <v>3</v>
      </c>
      <c r="AR275">
        <v>52.873421628005602</v>
      </c>
      <c r="AS275">
        <v>-0.12524976723268799</v>
      </c>
      <c r="AT275">
        <v>-2.73329044136932</v>
      </c>
      <c r="AU275">
        <v>-1.0109688353263999</v>
      </c>
      <c r="AV275">
        <v>-6.02334301876658</v>
      </c>
    </row>
    <row r="276" spans="1:48" x14ac:dyDescent="0.25">
      <c r="A276" t="s">
        <v>12447</v>
      </c>
      <c r="B276" s="6">
        <v>44664</v>
      </c>
      <c r="C276" t="s">
        <v>12448</v>
      </c>
      <c r="D276" t="s">
        <v>11929</v>
      </c>
      <c r="E276">
        <v>750000000</v>
      </c>
      <c r="F276">
        <v>525052080</v>
      </c>
      <c r="G276">
        <v>0.15466864059619501</v>
      </c>
      <c r="H276">
        <v>8.9945389999999996</v>
      </c>
      <c r="I276">
        <v>5.2093910000000001</v>
      </c>
      <c r="J276">
        <v>14.890161000000001</v>
      </c>
      <c r="K276">
        <v>14.890161000000001</v>
      </c>
      <c r="L276">
        <v>1219.4809</v>
      </c>
      <c r="M276">
        <v>1223</v>
      </c>
      <c r="N276">
        <v>5.1893919999999998</v>
      </c>
      <c r="O276">
        <v>-4.9600000000005098E-2</v>
      </c>
      <c r="P276">
        <v>-6.1140859744388596</v>
      </c>
      <c r="Q276">
        <v>-15.434944059186099</v>
      </c>
      <c r="R276">
        <v>66.125</v>
      </c>
      <c r="S276">
        <v>67.125</v>
      </c>
      <c r="T276">
        <v>66.125</v>
      </c>
      <c r="U276">
        <v>67.125</v>
      </c>
      <c r="V276" t="s">
        <v>11987</v>
      </c>
      <c r="W276" t="s">
        <v>6396</v>
      </c>
      <c r="X276" t="s">
        <v>1799</v>
      </c>
      <c r="Y276" t="s">
        <v>12201</v>
      </c>
      <c r="Z276" t="s">
        <v>11877</v>
      </c>
      <c r="AA276" t="s">
        <v>575</v>
      </c>
      <c r="AB276" t="s">
        <v>11815</v>
      </c>
      <c r="AC276">
        <v>70.006944000000004</v>
      </c>
      <c r="AD276">
        <v>3.8819439999999998</v>
      </c>
      <c r="AE276" s="6">
        <v>43550</v>
      </c>
      <c r="AF276" s="6">
        <v>11774</v>
      </c>
      <c r="AG276" t="s">
        <v>1799</v>
      </c>
      <c r="AH276">
        <v>8.9945389999999996</v>
      </c>
      <c r="AI276">
        <v>5.2093911288493899</v>
      </c>
      <c r="AJ276">
        <v>39.614103999999998</v>
      </c>
      <c r="AK276">
        <v>14.8901612830949</v>
      </c>
      <c r="AL276">
        <v>1223</v>
      </c>
      <c r="AM276">
        <v>1218</v>
      </c>
      <c r="AN276">
        <v>8.125</v>
      </c>
      <c r="AO276" t="s">
        <v>11991</v>
      </c>
      <c r="AP276">
        <v>1</v>
      </c>
      <c r="AQ276">
        <v>3</v>
      </c>
      <c r="AR276">
        <v>52.873421628005602</v>
      </c>
      <c r="AS276">
        <v>-0.12524976723268799</v>
      </c>
      <c r="AT276">
        <v>-2.73329044136932</v>
      </c>
      <c r="AU276">
        <v>-1.0109688353263999</v>
      </c>
      <c r="AV276">
        <v>-6.02334301876658</v>
      </c>
    </row>
    <row r="277" spans="1:48" x14ac:dyDescent="0.25">
      <c r="A277" t="s">
        <v>12449</v>
      </c>
      <c r="B277" s="6">
        <v>44664</v>
      </c>
      <c r="C277" t="s">
        <v>12450</v>
      </c>
      <c r="D277" t="s">
        <v>11929</v>
      </c>
      <c r="E277">
        <v>450000000</v>
      </c>
      <c r="F277">
        <v>284959377</v>
      </c>
      <c r="G277">
        <v>8.3942681392155993E-2</v>
      </c>
      <c r="H277">
        <v>37.897221999999999</v>
      </c>
      <c r="I277">
        <v>7.1825599999999996</v>
      </c>
      <c r="J277">
        <v>13.779673000000001</v>
      </c>
      <c r="K277">
        <v>13.779673000000001</v>
      </c>
      <c r="L277">
        <v>1098.1673000000001</v>
      </c>
      <c r="M277">
        <v>1102</v>
      </c>
      <c r="N277">
        <v>7.148631</v>
      </c>
      <c r="O277">
        <v>-0.43670000000000098</v>
      </c>
      <c r="P277">
        <v>-7.6353507680432697</v>
      </c>
      <c r="Q277">
        <v>-17.384899010575602</v>
      </c>
      <c r="R277">
        <v>62.424999999999997</v>
      </c>
      <c r="S277">
        <v>63.710999999999999</v>
      </c>
      <c r="T277">
        <v>62.424999999999997</v>
      </c>
      <c r="U277">
        <v>63.710999999999999</v>
      </c>
      <c r="V277" t="s">
        <v>11987</v>
      </c>
      <c r="W277" t="s">
        <v>6411</v>
      </c>
      <c r="X277" t="s">
        <v>1799</v>
      </c>
      <c r="Y277" t="s">
        <v>12201</v>
      </c>
      <c r="Z277" t="s">
        <v>11877</v>
      </c>
      <c r="AA277" t="s">
        <v>575</v>
      </c>
      <c r="AB277" t="s">
        <v>11815</v>
      </c>
      <c r="AC277">
        <v>63.324306</v>
      </c>
      <c r="AD277">
        <v>0.89930600000000005</v>
      </c>
      <c r="AE277" s="6">
        <v>43872</v>
      </c>
      <c r="AF277" s="6">
        <v>22351</v>
      </c>
      <c r="AG277" t="s">
        <v>1799</v>
      </c>
      <c r="AH277">
        <v>37.897221999999999</v>
      </c>
      <c r="AI277">
        <v>7.1825601242038504</v>
      </c>
      <c r="AJ277">
        <v>103.10394100000001</v>
      </c>
      <c r="AK277">
        <v>13.779672965924799</v>
      </c>
      <c r="AL277">
        <v>1102</v>
      </c>
      <c r="AM277">
        <v>1114</v>
      </c>
      <c r="AN277">
        <v>8.75</v>
      </c>
      <c r="AO277" t="s">
        <v>11991</v>
      </c>
      <c r="AP277">
        <v>1</v>
      </c>
      <c r="AQ277">
        <v>3</v>
      </c>
      <c r="AR277">
        <v>52.873421628005602</v>
      </c>
      <c r="AS277">
        <v>-0.12524976723268799</v>
      </c>
      <c r="AT277">
        <v>-2.73329044136932</v>
      </c>
      <c r="AU277">
        <v>-1.0109688353263999</v>
      </c>
      <c r="AV277">
        <v>-6.02334301876658</v>
      </c>
    </row>
    <row r="278" spans="1:48" x14ac:dyDescent="0.25">
      <c r="A278" t="s">
        <v>12451</v>
      </c>
      <c r="B278" s="6">
        <v>44664</v>
      </c>
      <c r="C278" t="s">
        <v>12452</v>
      </c>
      <c r="D278" t="s">
        <v>11929</v>
      </c>
      <c r="E278">
        <v>600000000</v>
      </c>
      <c r="F278">
        <v>392256252</v>
      </c>
      <c r="G278">
        <v>0.115549949373019</v>
      </c>
      <c r="H278">
        <v>10.969443999999999</v>
      </c>
      <c r="I278">
        <v>5.9121090000000001</v>
      </c>
      <c r="J278">
        <v>14.989686000000001</v>
      </c>
      <c r="K278">
        <v>14.989686000000001</v>
      </c>
      <c r="L278">
        <v>1227.0251000000001</v>
      </c>
      <c r="M278">
        <v>1232</v>
      </c>
      <c r="N278">
        <v>5.8925780000000003</v>
      </c>
      <c r="O278">
        <v>-0.33029999999999399</v>
      </c>
      <c r="P278">
        <v>-7.6691291951217702</v>
      </c>
      <c r="Q278">
        <v>-16.370254395156</v>
      </c>
      <c r="R278">
        <v>65.112499999999997</v>
      </c>
      <c r="S278">
        <v>66.288499999999999</v>
      </c>
      <c r="T278">
        <v>65.112499999999997</v>
      </c>
      <c r="U278">
        <v>66.288499999999999</v>
      </c>
      <c r="V278" t="s">
        <v>11987</v>
      </c>
      <c r="W278" t="s">
        <v>6398</v>
      </c>
      <c r="X278" t="s">
        <v>1799</v>
      </c>
      <c r="Y278" t="s">
        <v>12201</v>
      </c>
      <c r="Z278" t="s">
        <v>11877</v>
      </c>
      <c r="AA278" t="s">
        <v>575</v>
      </c>
      <c r="AB278" t="s">
        <v>11815</v>
      </c>
      <c r="AC278">
        <v>65.376041999999998</v>
      </c>
      <c r="AD278">
        <v>0.263542</v>
      </c>
      <c r="AE278" s="6">
        <v>44293</v>
      </c>
      <c r="AF278" s="6">
        <v>12516</v>
      </c>
      <c r="AG278" t="s">
        <v>1799</v>
      </c>
      <c r="AH278">
        <v>10.969443999999999</v>
      </c>
      <c r="AI278">
        <v>5.9121090273490298</v>
      </c>
      <c r="AJ278">
        <v>51.255972</v>
      </c>
      <c r="AK278">
        <v>14.989685720587801</v>
      </c>
      <c r="AL278">
        <v>1232</v>
      </c>
      <c r="AM278">
        <v>1226</v>
      </c>
      <c r="AN278">
        <v>8.625</v>
      </c>
      <c r="AO278" t="s">
        <v>11991</v>
      </c>
      <c r="AP278">
        <v>1</v>
      </c>
      <c r="AQ278">
        <v>3</v>
      </c>
      <c r="AR278">
        <v>52.873421628005602</v>
      </c>
      <c r="AS278">
        <v>-0.12524976723268799</v>
      </c>
      <c r="AT278">
        <v>-2.73329044136932</v>
      </c>
      <c r="AU278">
        <v>-1.0109688353263999</v>
      </c>
      <c r="AV278">
        <v>-6.02334301876658</v>
      </c>
    </row>
    <row r="279" spans="1:48" x14ac:dyDescent="0.25">
      <c r="A279" t="s">
        <v>12453</v>
      </c>
      <c r="B279" s="6">
        <v>44664</v>
      </c>
      <c r="C279" t="s">
        <v>12454</v>
      </c>
      <c r="D279" t="s">
        <v>11929</v>
      </c>
      <c r="E279">
        <v>300000000</v>
      </c>
      <c r="F279">
        <v>201282291</v>
      </c>
      <c r="G279">
        <v>5.92932768213352E-2</v>
      </c>
      <c r="H279">
        <v>19.052778</v>
      </c>
      <c r="I279">
        <v>6.5056919999999998</v>
      </c>
      <c r="J279">
        <v>14.450006</v>
      </c>
      <c r="K279">
        <v>14.450006</v>
      </c>
      <c r="L279">
        <v>1150.1812</v>
      </c>
      <c r="M279">
        <v>1165</v>
      </c>
      <c r="N279">
        <v>6.4387489999999996</v>
      </c>
      <c r="O279">
        <v>-0.594700000000003</v>
      </c>
      <c r="P279">
        <v>-6.65033753937601</v>
      </c>
      <c r="Q279">
        <v>-18.133212685997101</v>
      </c>
      <c r="R279">
        <v>63.125</v>
      </c>
      <c r="S279">
        <v>64.125</v>
      </c>
      <c r="T279">
        <v>63.125</v>
      </c>
      <c r="U279">
        <v>64.125</v>
      </c>
      <c r="V279" t="s">
        <v>11987</v>
      </c>
      <c r="W279" t="s">
        <v>6402</v>
      </c>
      <c r="X279" t="s">
        <v>1799</v>
      </c>
      <c r="Y279" t="s">
        <v>12201</v>
      </c>
      <c r="Z279" t="s">
        <v>11877</v>
      </c>
      <c r="AA279" t="s">
        <v>575</v>
      </c>
      <c r="AB279" t="s">
        <v>11815</v>
      </c>
      <c r="AC279">
        <v>67.094097000000005</v>
      </c>
      <c r="AD279">
        <v>3.9690970000000001</v>
      </c>
      <c r="AE279" s="6">
        <v>44293</v>
      </c>
      <c r="AF279" s="6">
        <v>15468</v>
      </c>
      <c r="AG279" t="s">
        <v>1799</v>
      </c>
      <c r="AH279">
        <v>19.052778</v>
      </c>
      <c r="AI279">
        <v>6.5056919839648497</v>
      </c>
      <c r="AJ279">
        <v>77.488533000000004</v>
      </c>
      <c r="AK279">
        <v>14.4500056673964</v>
      </c>
      <c r="AL279">
        <v>1165</v>
      </c>
      <c r="AM279">
        <v>1182</v>
      </c>
      <c r="AN279">
        <v>8.875</v>
      </c>
      <c r="AO279" t="s">
        <v>11991</v>
      </c>
      <c r="AP279">
        <v>1</v>
      </c>
      <c r="AQ279">
        <v>3</v>
      </c>
      <c r="AR279">
        <v>52.873421628005602</v>
      </c>
      <c r="AS279">
        <v>-0.12524976723268799</v>
      </c>
      <c r="AT279">
        <v>-2.73329044136932</v>
      </c>
      <c r="AU279">
        <v>-1.0109688353263999</v>
      </c>
      <c r="AV279">
        <v>-6.02334301876658</v>
      </c>
    </row>
    <row r="280" spans="1:48" x14ac:dyDescent="0.25">
      <c r="A280" t="s">
        <v>12455</v>
      </c>
      <c r="B280" s="6">
        <v>44664</v>
      </c>
      <c r="C280" t="s">
        <v>12456</v>
      </c>
      <c r="D280" t="s">
        <v>11929</v>
      </c>
      <c r="E280">
        <v>600000000</v>
      </c>
      <c r="F280">
        <v>392091564</v>
      </c>
      <c r="G280">
        <v>0.115501435958726</v>
      </c>
      <c r="H280">
        <v>26.161211000000002</v>
      </c>
      <c r="I280">
        <v>7.0049619999999999</v>
      </c>
      <c r="J280">
        <v>13.774106</v>
      </c>
      <c r="K280">
        <v>13.774106</v>
      </c>
      <c r="L280">
        <v>1090.8159000000001</v>
      </c>
      <c r="M280">
        <v>1099</v>
      </c>
      <c r="N280">
        <v>6.9523919999999997</v>
      </c>
      <c r="O280">
        <v>-0.28289999999999699</v>
      </c>
      <c r="P280">
        <v>-8.7158424888375308</v>
      </c>
      <c r="Q280">
        <v>-17.5868035876981</v>
      </c>
      <c r="R280">
        <v>62.424999999999997</v>
      </c>
      <c r="S280">
        <v>63.753</v>
      </c>
      <c r="T280">
        <v>62.424999999999997</v>
      </c>
      <c r="U280">
        <v>63.753</v>
      </c>
      <c r="V280" t="s">
        <v>11987</v>
      </c>
      <c r="W280" t="s">
        <v>6406</v>
      </c>
      <c r="X280" t="s">
        <v>1799</v>
      </c>
      <c r="Y280" t="s">
        <v>12201</v>
      </c>
      <c r="Z280" t="s">
        <v>11877</v>
      </c>
      <c r="AA280" t="s">
        <v>575</v>
      </c>
      <c r="AB280" t="s">
        <v>11815</v>
      </c>
      <c r="AC280">
        <v>65.348594000000006</v>
      </c>
      <c r="AD280">
        <v>2.923594</v>
      </c>
      <c r="AE280" s="6">
        <v>43236</v>
      </c>
      <c r="AF280" s="6">
        <v>18065</v>
      </c>
      <c r="AG280" t="s">
        <v>1799</v>
      </c>
      <c r="AH280">
        <v>26.161211000000002</v>
      </c>
      <c r="AI280">
        <v>7.0049621188864304</v>
      </c>
      <c r="AJ280">
        <v>95.490854999999996</v>
      </c>
      <c r="AK280">
        <v>13.7741062018161</v>
      </c>
      <c r="AL280">
        <v>1099</v>
      </c>
      <c r="AM280">
        <v>1114</v>
      </c>
      <c r="AN280">
        <v>8.6270000000000007</v>
      </c>
      <c r="AO280" t="s">
        <v>11991</v>
      </c>
      <c r="AP280">
        <v>1</v>
      </c>
      <c r="AQ280">
        <v>3</v>
      </c>
      <c r="AR280">
        <v>52.873421628005602</v>
      </c>
      <c r="AS280">
        <v>-0.12524976723268799</v>
      </c>
      <c r="AT280">
        <v>-2.73329044136932</v>
      </c>
      <c r="AU280">
        <v>-1.0109688353263999</v>
      </c>
      <c r="AV280">
        <v>-6.02334301876658</v>
      </c>
    </row>
    <row r="281" spans="1:48" x14ac:dyDescent="0.25">
      <c r="A281" t="s">
        <v>12457</v>
      </c>
      <c r="B281" s="6">
        <v>44664</v>
      </c>
      <c r="C281" t="s">
        <v>12458</v>
      </c>
      <c r="D281" t="s">
        <v>11929</v>
      </c>
      <c r="E281">
        <v>600000000</v>
      </c>
      <c r="F281">
        <v>378769164</v>
      </c>
      <c r="G281">
        <v>0.111576953843583</v>
      </c>
      <c r="H281">
        <v>27.938988999999999</v>
      </c>
      <c r="I281">
        <v>7.04962</v>
      </c>
      <c r="J281">
        <v>14.174783</v>
      </c>
      <c r="K281">
        <v>14.174783</v>
      </c>
      <c r="L281">
        <v>1134.0302999999999</v>
      </c>
      <c r="M281">
        <v>1141</v>
      </c>
      <c r="N281">
        <v>7.0083299999999999</v>
      </c>
      <c r="O281">
        <v>-0.581600000000004</v>
      </c>
      <c r="P281">
        <v>-9.4272569218505406</v>
      </c>
      <c r="Q281">
        <v>-17.895705667079898</v>
      </c>
      <c r="R281">
        <v>62.581249999999997</v>
      </c>
      <c r="S281">
        <v>63.932250000000003</v>
      </c>
      <c r="T281">
        <v>62.581249999999997</v>
      </c>
      <c r="U281">
        <v>63.932250000000003</v>
      </c>
      <c r="V281" t="s">
        <v>11987</v>
      </c>
      <c r="W281" t="s">
        <v>6407</v>
      </c>
      <c r="X281" t="s">
        <v>1799</v>
      </c>
      <c r="Y281" t="s">
        <v>12201</v>
      </c>
      <c r="Z281" t="s">
        <v>11877</v>
      </c>
      <c r="AA281" t="s">
        <v>575</v>
      </c>
      <c r="AB281" t="s">
        <v>11815</v>
      </c>
      <c r="AC281">
        <v>63.128194000000001</v>
      </c>
      <c r="AD281">
        <v>0.54694399999999999</v>
      </c>
      <c r="AE281" s="6">
        <v>43550</v>
      </c>
      <c r="AF281" s="6">
        <v>18713</v>
      </c>
      <c r="AG281" t="s">
        <v>1799</v>
      </c>
      <c r="AH281">
        <v>27.938988999999999</v>
      </c>
      <c r="AI281">
        <v>7.0496199171479503</v>
      </c>
      <c r="AJ281">
        <v>95.201762000000002</v>
      </c>
      <c r="AK281">
        <v>14.174782869591001</v>
      </c>
      <c r="AL281">
        <v>1141</v>
      </c>
      <c r="AM281">
        <v>1153</v>
      </c>
      <c r="AN281">
        <v>8.9499999999999993</v>
      </c>
      <c r="AO281" t="s">
        <v>11991</v>
      </c>
      <c r="AP281">
        <v>1</v>
      </c>
      <c r="AQ281">
        <v>3</v>
      </c>
      <c r="AR281">
        <v>52.873421628005602</v>
      </c>
      <c r="AS281">
        <v>-0.12524976723268799</v>
      </c>
      <c r="AT281">
        <v>-2.73329044136932</v>
      </c>
      <c r="AU281">
        <v>-1.0109688353263999</v>
      </c>
      <c r="AV281">
        <v>-6.02334301876658</v>
      </c>
    </row>
    <row r="282" spans="1:48" x14ac:dyDescent="0.25">
      <c r="A282" t="s">
        <v>18760</v>
      </c>
      <c r="B282" s="6">
        <v>44664</v>
      </c>
      <c r="C282" t="s">
        <v>18761</v>
      </c>
      <c r="D282" t="s">
        <v>11929</v>
      </c>
      <c r="E282">
        <v>200000000</v>
      </c>
      <c r="F282">
        <v>176638612</v>
      </c>
      <c r="G282">
        <v>5.2033798237384001E-2</v>
      </c>
      <c r="H282">
        <v>11.469443999999999</v>
      </c>
      <c r="I282">
        <v>9.0891179999999991</v>
      </c>
      <c r="J282">
        <v>4.9028720000000003</v>
      </c>
      <c r="K282">
        <v>4.9028720000000003</v>
      </c>
      <c r="L282">
        <v>216.92869999999999</v>
      </c>
      <c r="M282">
        <v>219</v>
      </c>
      <c r="N282">
        <v>9.0659609999999997</v>
      </c>
      <c r="O282">
        <v>-0.23600000000000201</v>
      </c>
      <c r="P282">
        <v>-4.3138381065834404</v>
      </c>
      <c r="Q282">
        <v>-9.3334607276226507</v>
      </c>
      <c r="R282">
        <v>88.206249999999997</v>
      </c>
      <c r="S282">
        <v>89.541250000000005</v>
      </c>
      <c r="T282">
        <v>88.206249999999997</v>
      </c>
      <c r="U282">
        <v>89.541250000000005</v>
      </c>
      <c r="V282" t="s">
        <v>11987</v>
      </c>
      <c r="W282" t="s">
        <v>18762</v>
      </c>
      <c r="X282" t="s">
        <v>1899</v>
      </c>
      <c r="Y282" t="s">
        <v>12104</v>
      </c>
      <c r="Z282" t="s">
        <v>11859</v>
      </c>
      <c r="AA282" t="s">
        <v>268</v>
      </c>
      <c r="AB282" t="s">
        <v>753</v>
      </c>
      <c r="AC282">
        <v>88.319305999999997</v>
      </c>
      <c r="AD282">
        <v>0.113056</v>
      </c>
      <c r="AE282" s="6">
        <v>44476</v>
      </c>
      <c r="AF282" s="6">
        <v>12334</v>
      </c>
      <c r="AG282" t="s">
        <v>1900</v>
      </c>
      <c r="AH282">
        <v>11.469443999999999</v>
      </c>
      <c r="AI282">
        <v>9.0891182925925698</v>
      </c>
      <c r="AJ282">
        <v>98.738226999999995</v>
      </c>
      <c r="AK282">
        <v>4.9028718953211898</v>
      </c>
      <c r="AL282">
        <v>219</v>
      </c>
      <c r="AM282">
        <v>213</v>
      </c>
      <c r="AN282">
        <v>3.7</v>
      </c>
      <c r="AO282" t="s">
        <v>11991</v>
      </c>
      <c r="AP282">
        <v>1</v>
      </c>
      <c r="AQ282">
        <v>4</v>
      </c>
      <c r="AR282">
        <v>28.303152036316799</v>
      </c>
      <c r="AS282">
        <v>1.3521430290087001E-2</v>
      </c>
      <c r="AT282">
        <v>0.498174476142075</v>
      </c>
      <c r="AU282">
        <v>0.19772149515092199</v>
      </c>
      <c r="AV282">
        <v>1.92207801028708</v>
      </c>
    </row>
    <row r="283" spans="1:48" x14ac:dyDescent="0.25">
      <c r="A283" t="s">
        <v>12459</v>
      </c>
      <c r="B283" s="6">
        <v>44664</v>
      </c>
      <c r="C283" t="s">
        <v>12460</v>
      </c>
      <c r="D283" t="s">
        <v>11929</v>
      </c>
      <c r="E283">
        <v>280000000</v>
      </c>
      <c r="F283">
        <v>286527500</v>
      </c>
      <c r="G283">
        <v>8.4404615478194903E-2</v>
      </c>
      <c r="H283">
        <v>4.0416670000000003</v>
      </c>
      <c r="I283">
        <v>3.6085029999999998</v>
      </c>
      <c r="J283">
        <v>4.1892170000000002</v>
      </c>
      <c r="K283">
        <v>4.1892170000000002</v>
      </c>
      <c r="L283">
        <v>158.04669999999999</v>
      </c>
      <c r="M283">
        <v>157</v>
      </c>
      <c r="N283">
        <v>3.5910299999999999</v>
      </c>
      <c r="O283">
        <v>-0.22550000000000001</v>
      </c>
      <c r="P283">
        <v>-0.82980011543569698</v>
      </c>
      <c r="Q283">
        <v>-3.37562663554356</v>
      </c>
      <c r="R283">
        <v>100.26875</v>
      </c>
      <c r="S283">
        <v>101.14275000000001</v>
      </c>
      <c r="T283">
        <v>100.26875</v>
      </c>
      <c r="U283">
        <v>101.14275000000001</v>
      </c>
      <c r="V283" t="s">
        <v>11987</v>
      </c>
      <c r="W283" t="s">
        <v>6510</v>
      </c>
      <c r="X283" t="s">
        <v>1899</v>
      </c>
      <c r="Y283" t="s">
        <v>12104</v>
      </c>
      <c r="Z283" t="s">
        <v>11859</v>
      </c>
      <c r="AA283" t="s">
        <v>268</v>
      </c>
      <c r="AB283" t="s">
        <v>753</v>
      </c>
      <c r="AC283">
        <v>102.33125</v>
      </c>
      <c r="AD283">
        <v>2.0625</v>
      </c>
      <c r="AE283" s="6">
        <v>42493</v>
      </c>
      <c r="AF283" s="6">
        <v>46145</v>
      </c>
      <c r="AG283" t="s">
        <v>1900</v>
      </c>
      <c r="AH283">
        <v>4.0416670000000003</v>
      </c>
      <c r="AI283">
        <v>3.6085029412530698</v>
      </c>
      <c r="AJ283">
        <v>15.766855</v>
      </c>
      <c r="AK283">
        <v>4.1892173625973701</v>
      </c>
      <c r="AL283">
        <v>157</v>
      </c>
      <c r="AM283">
        <v>148</v>
      </c>
      <c r="AN283">
        <v>4.5</v>
      </c>
      <c r="AO283" t="s">
        <v>11991</v>
      </c>
      <c r="AP283">
        <v>1</v>
      </c>
      <c r="AQ283">
        <v>4</v>
      </c>
      <c r="AR283">
        <v>28.303152036316799</v>
      </c>
      <c r="AS283">
        <v>1.3521430290087001E-2</v>
      </c>
      <c r="AT283">
        <v>0.498174476142075</v>
      </c>
      <c r="AU283">
        <v>0.19772149515092199</v>
      </c>
      <c r="AV283">
        <v>1.92207801028708</v>
      </c>
    </row>
    <row r="284" spans="1:48" x14ac:dyDescent="0.25">
      <c r="A284" t="s">
        <v>12461</v>
      </c>
      <c r="B284" s="6">
        <v>44664</v>
      </c>
      <c r="C284" t="s">
        <v>12462</v>
      </c>
      <c r="D284" t="s">
        <v>11929</v>
      </c>
      <c r="E284">
        <v>200000000</v>
      </c>
      <c r="F284">
        <v>202020138</v>
      </c>
      <c r="G284">
        <v>5.9510630102666801E-2</v>
      </c>
      <c r="H284">
        <v>5.1305560000000003</v>
      </c>
      <c r="I284">
        <v>4.4996770000000001</v>
      </c>
      <c r="J284">
        <v>4.3143979999999997</v>
      </c>
      <c r="K284">
        <v>4.3143979999999997</v>
      </c>
      <c r="L284">
        <v>166.19379999999899</v>
      </c>
      <c r="M284">
        <v>167</v>
      </c>
      <c r="N284">
        <v>4.4796259999999997</v>
      </c>
      <c r="O284">
        <v>7.9099999999998602E-2</v>
      </c>
      <c r="P284">
        <v>-1.05775603715073</v>
      </c>
      <c r="Q284">
        <v>-3.8250603493319701</v>
      </c>
      <c r="R284">
        <v>99.393749999999997</v>
      </c>
      <c r="S284">
        <v>100.27175</v>
      </c>
      <c r="T284">
        <v>99.393749999999997</v>
      </c>
      <c r="U284">
        <v>100.27175</v>
      </c>
      <c r="V284" t="s">
        <v>11987</v>
      </c>
      <c r="W284" t="s">
        <v>6511</v>
      </c>
      <c r="X284" t="s">
        <v>1899</v>
      </c>
      <c r="Y284" t="s">
        <v>12104</v>
      </c>
      <c r="Z284" t="s">
        <v>11859</v>
      </c>
      <c r="AA284" t="s">
        <v>268</v>
      </c>
      <c r="AB284" t="s">
        <v>753</v>
      </c>
      <c r="AC284">
        <v>101.010069</v>
      </c>
      <c r="AD284">
        <v>1.6163190000000001</v>
      </c>
      <c r="AE284" s="6">
        <v>42891</v>
      </c>
      <c r="AF284" s="6">
        <v>46543</v>
      </c>
      <c r="AG284" t="s">
        <v>1900</v>
      </c>
      <c r="AH284">
        <v>5.1305560000000003</v>
      </c>
      <c r="AI284">
        <v>4.4996766284708896</v>
      </c>
      <c r="AJ284">
        <v>24.066106000000001</v>
      </c>
      <c r="AK284">
        <v>4.31439814690399</v>
      </c>
      <c r="AL284">
        <v>167</v>
      </c>
      <c r="AM284">
        <v>161</v>
      </c>
      <c r="AN284">
        <v>4.375</v>
      </c>
      <c r="AO284" t="s">
        <v>11991</v>
      </c>
      <c r="AP284">
        <v>1</v>
      </c>
      <c r="AQ284">
        <v>4</v>
      </c>
      <c r="AR284">
        <v>28.303152036316799</v>
      </c>
      <c r="AS284">
        <v>1.3521430290087001E-2</v>
      </c>
      <c r="AT284">
        <v>0.498174476142075</v>
      </c>
      <c r="AU284">
        <v>0.19772149515092199</v>
      </c>
      <c r="AV284">
        <v>1.92207801028708</v>
      </c>
    </row>
    <row r="285" spans="1:48" x14ac:dyDescent="0.25">
      <c r="A285" t="s">
        <v>12463</v>
      </c>
      <c r="B285" s="6">
        <v>44664</v>
      </c>
      <c r="C285" t="s">
        <v>12464</v>
      </c>
      <c r="D285" t="s">
        <v>11929</v>
      </c>
      <c r="E285">
        <v>280000000</v>
      </c>
      <c r="F285">
        <v>283654582.39999998</v>
      </c>
      <c r="G285">
        <v>8.3558317983788405E-2</v>
      </c>
      <c r="H285">
        <v>5.8194439999999998</v>
      </c>
      <c r="I285">
        <v>5.0055240000000003</v>
      </c>
      <c r="J285">
        <v>4.6028969999999996</v>
      </c>
      <c r="K285">
        <v>4.6028969999999996</v>
      </c>
      <c r="L285">
        <v>193.218199999999</v>
      </c>
      <c r="M285">
        <v>194</v>
      </c>
      <c r="N285">
        <v>4.9808000000000003</v>
      </c>
      <c r="O285">
        <v>5.3499999999995197E-2</v>
      </c>
      <c r="P285">
        <v>-1.4870198166225399</v>
      </c>
      <c r="Q285">
        <v>-5.0186559247814104</v>
      </c>
      <c r="R285">
        <v>100.425</v>
      </c>
      <c r="S285">
        <v>101.369</v>
      </c>
      <c r="T285">
        <v>100.425</v>
      </c>
      <c r="U285">
        <v>101.369</v>
      </c>
      <c r="V285" t="s">
        <v>11987</v>
      </c>
      <c r="W285" t="s">
        <v>6513</v>
      </c>
      <c r="X285" t="s">
        <v>1899</v>
      </c>
      <c r="Y285" t="s">
        <v>12104</v>
      </c>
      <c r="Z285" t="s">
        <v>11859</v>
      </c>
      <c r="AA285" t="s">
        <v>268</v>
      </c>
      <c r="AB285" t="s">
        <v>753</v>
      </c>
      <c r="AC285">
        <v>101.30520799999999</v>
      </c>
      <c r="AD285">
        <v>0.88020799999999999</v>
      </c>
      <c r="AE285" s="6">
        <v>41318</v>
      </c>
      <c r="AF285" s="6">
        <v>46796</v>
      </c>
      <c r="AG285" t="s">
        <v>1900</v>
      </c>
      <c r="AH285">
        <v>5.8194439999999998</v>
      </c>
      <c r="AI285">
        <v>5.0055240701763299</v>
      </c>
      <c r="AJ285">
        <v>29.714870000000001</v>
      </c>
      <c r="AK285">
        <v>4.6028971815425797</v>
      </c>
      <c r="AL285">
        <v>194</v>
      </c>
      <c r="AM285">
        <v>190</v>
      </c>
      <c r="AN285">
        <v>4.875</v>
      </c>
      <c r="AO285" t="s">
        <v>11991</v>
      </c>
      <c r="AP285">
        <v>1</v>
      </c>
      <c r="AQ285">
        <v>4</v>
      </c>
      <c r="AR285">
        <v>28.303152036316799</v>
      </c>
      <c r="AS285">
        <v>1.3521430290087001E-2</v>
      </c>
      <c r="AT285">
        <v>0.498174476142075</v>
      </c>
      <c r="AU285">
        <v>0.19772149515092199</v>
      </c>
      <c r="AV285">
        <v>1.92207801028708</v>
      </c>
    </row>
    <row r="286" spans="1:48" x14ac:dyDescent="0.25">
      <c r="A286" t="s">
        <v>18763</v>
      </c>
      <c r="B286" s="6">
        <v>44664</v>
      </c>
      <c r="C286" t="s">
        <v>18764</v>
      </c>
      <c r="D286" t="s">
        <v>11929</v>
      </c>
      <c r="E286">
        <v>200000000</v>
      </c>
      <c r="F286">
        <v>176696666</v>
      </c>
      <c r="G286">
        <v>5.2050899651897402E-2</v>
      </c>
      <c r="H286">
        <v>19.469443999999999</v>
      </c>
      <c r="I286">
        <v>12.350218999999999</v>
      </c>
      <c r="J286">
        <v>5.5587920000000004</v>
      </c>
      <c r="K286">
        <v>5.5587920000000004</v>
      </c>
      <c r="L286">
        <v>259.88069999999999</v>
      </c>
      <c r="M286">
        <v>263</v>
      </c>
      <c r="N286">
        <v>12.143991</v>
      </c>
      <c r="O286">
        <v>-0.53990000000000404</v>
      </c>
      <c r="P286">
        <v>-4.7856242253021097</v>
      </c>
      <c r="Q286">
        <v>-10.402123536158999</v>
      </c>
      <c r="R286">
        <v>88.206249999999997</v>
      </c>
      <c r="S286">
        <v>89.271249999999995</v>
      </c>
      <c r="T286">
        <v>88.206249999999997</v>
      </c>
      <c r="U286">
        <v>89.271249999999995</v>
      </c>
      <c r="V286" t="s">
        <v>11987</v>
      </c>
      <c r="W286" t="s">
        <v>18765</v>
      </c>
      <c r="X286" t="s">
        <v>1899</v>
      </c>
      <c r="Y286" t="s">
        <v>12104</v>
      </c>
      <c r="Z286" t="s">
        <v>11859</v>
      </c>
      <c r="AA286" t="s">
        <v>268</v>
      </c>
      <c r="AB286" t="s">
        <v>753</v>
      </c>
      <c r="AC286">
        <v>88.348332999999997</v>
      </c>
      <c r="AD286">
        <v>0.14208299999999999</v>
      </c>
      <c r="AE286" s="6">
        <v>44476</v>
      </c>
      <c r="AF286" s="6">
        <v>15256</v>
      </c>
      <c r="AG286" t="s">
        <v>1900</v>
      </c>
      <c r="AH286">
        <v>19.469443999999999</v>
      </c>
      <c r="AI286">
        <v>12.3502192413395</v>
      </c>
      <c r="AJ286">
        <v>204.27370500000001</v>
      </c>
      <c r="AK286">
        <v>5.5587915830640204</v>
      </c>
      <c r="AL286">
        <v>263</v>
      </c>
      <c r="AM286">
        <v>300</v>
      </c>
      <c r="AN286">
        <v>4.6500000000000004</v>
      </c>
      <c r="AO286" t="s">
        <v>11991</v>
      </c>
      <c r="AP286">
        <v>1</v>
      </c>
      <c r="AQ286">
        <v>4</v>
      </c>
      <c r="AR286">
        <v>28.303152036316799</v>
      </c>
      <c r="AS286">
        <v>1.3521430290087001E-2</v>
      </c>
      <c r="AT286">
        <v>0.498174476142075</v>
      </c>
      <c r="AU286">
        <v>0.19772149515092199</v>
      </c>
      <c r="AV286">
        <v>1.92207801028708</v>
      </c>
    </row>
    <row r="287" spans="1:48" x14ac:dyDescent="0.25">
      <c r="A287" t="s">
        <v>12465</v>
      </c>
      <c r="B287" s="6">
        <v>44664</v>
      </c>
      <c r="C287" t="s">
        <v>12466</v>
      </c>
      <c r="D287" t="s">
        <v>11929</v>
      </c>
      <c r="E287">
        <v>200000000</v>
      </c>
      <c r="F287">
        <v>202704444</v>
      </c>
      <c r="G287">
        <v>5.97122113987009E-2</v>
      </c>
      <c r="H287">
        <v>7.1195440000000003</v>
      </c>
      <c r="I287">
        <v>5.8590350000000004</v>
      </c>
      <c r="J287">
        <v>4.8082200000000004</v>
      </c>
      <c r="K287">
        <v>4.8082200000000004</v>
      </c>
      <c r="L287">
        <v>210.6618</v>
      </c>
      <c r="M287">
        <v>212</v>
      </c>
      <c r="N287">
        <v>5.8321209999999999</v>
      </c>
      <c r="O287">
        <v>5.37000000000009E-2</v>
      </c>
      <c r="P287">
        <v>-2.1983832979501599</v>
      </c>
      <c r="Q287">
        <v>-6.12746201737506</v>
      </c>
      <c r="R287">
        <v>99.487499999999997</v>
      </c>
      <c r="S287">
        <v>100.5415</v>
      </c>
      <c r="T287">
        <v>99.487499999999997</v>
      </c>
      <c r="U287">
        <v>100.5415</v>
      </c>
      <c r="V287" t="s">
        <v>11987</v>
      </c>
      <c r="W287" t="s">
        <v>6514</v>
      </c>
      <c r="X287" t="s">
        <v>1899</v>
      </c>
      <c r="Y287" t="s">
        <v>12104</v>
      </c>
      <c r="Z287" t="s">
        <v>11859</v>
      </c>
      <c r="AA287" t="s">
        <v>268</v>
      </c>
      <c r="AB287" t="s">
        <v>753</v>
      </c>
      <c r="AC287">
        <v>101.352222</v>
      </c>
      <c r="AD287">
        <v>1.864722</v>
      </c>
      <c r="AE287" s="6">
        <v>43616</v>
      </c>
      <c r="AF287" s="6">
        <v>11110</v>
      </c>
      <c r="AG287" t="s">
        <v>1900</v>
      </c>
      <c r="AH287">
        <v>7.0361940000000001</v>
      </c>
      <c r="AI287">
        <v>5.8032510202589398</v>
      </c>
      <c r="AJ287">
        <v>41.080418000000002</v>
      </c>
      <c r="AK287">
        <v>4.80762906991471</v>
      </c>
      <c r="AL287">
        <v>212</v>
      </c>
      <c r="AM287">
        <v>209</v>
      </c>
      <c r="AN287">
        <v>4.9000000000000004</v>
      </c>
      <c r="AO287" t="s">
        <v>11991</v>
      </c>
      <c r="AP287">
        <v>1</v>
      </c>
      <c r="AQ287">
        <v>4</v>
      </c>
      <c r="AR287">
        <v>28.303152036316799</v>
      </c>
      <c r="AS287">
        <v>1.3521430290087001E-2</v>
      </c>
      <c r="AT287">
        <v>0.498174476142075</v>
      </c>
      <c r="AU287">
        <v>0.19772149515092199</v>
      </c>
      <c r="AV287">
        <v>1.92207801028708</v>
      </c>
    </row>
    <row r="288" spans="1:48" x14ac:dyDescent="0.25">
      <c r="A288" t="s">
        <v>12467</v>
      </c>
      <c r="B288" s="6">
        <v>44664</v>
      </c>
      <c r="C288" t="s">
        <v>12468</v>
      </c>
      <c r="D288" t="s">
        <v>11929</v>
      </c>
      <c r="E288">
        <v>200000000</v>
      </c>
      <c r="F288">
        <v>207920834</v>
      </c>
      <c r="G288">
        <v>6.1248843631677902E-2</v>
      </c>
      <c r="H288">
        <v>9.016667</v>
      </c>
      <c r="I288">
        <v>6.9396180000000003</v>
      </c>
      <c r="J288">
        <v>5.0481860000000003</v>
      </c>
      <c r="K288">
        <v>5.0481860000000003</v>
      </c>
      <c r="L288">
        <v>235.29079999999999</v>
      </c>
      <c r="M288">
        <v>236</v>
      </c>
      <c r="N288">
        <v>6.9143299999999996</v>
      </c>
      <c r="O288">
        <v>0.14780000000000901</v>
      </c>
      <c r="P288">
        <v>-2.8136090421844901</v>
      </c>
      <c r="Q288">
        <v>-7.5148113388966404</v>
      </c>
      <c r="R288">
        <v>101.3625</v>
      </c>
      <c r="S288">
        <v>102.3395</v>
      </c>
      <c r="T288">
        <v>101.3625</v>
      </c>
      <c r="U288">
        <v>102.3395</v>
      </c>
      <c r="V288" t="s">
        <v>11987</v>
      </c>
      <c r="W288" t="s">
        <v>6518</v>
      </c>
      <c r="X288" t="s">
        <v>1899</v>
      </c>
      <c r="Y288" t="s">
        <v>12104</v>
      </c>
      <c r="Z288" t="s">
        <v>11859</v>
      </c>
      <c r="AA288" t="s">
        <v>268</v>
      </c>
      <c r="AB288" t="s">
        <v>753</v>
      </c>
      <c r="AC288">
        <v>103.96041700000001</v>
      </c>
      <c r="AD288">
        <v>2.5979169999999998</v>
      </c>
      <c r="AE288" s="6">
        <v>43945</v>
      </c>
      <c r="AF288" s="6">
        <v>11803</v>
      </c>
      <c r="AG288" t="s">
        <v>1900</v>
      </c>
      <c r="AH288">
        <v>8.9333329999999993</v>
      </c>
      <c r="AI288">
        <v>6.8918005173076402</v>
      </c>
      <c r="AJ288">
        <v>59.260671000000002</v>
      </c>
      <c r="AK288">
        <v>5.0461466394297103</v>
      </c>
      <c r="AL288">
        <v>236</v>
      </c>
      <c r="AM288">
        <v>232</v>
      </c>
      <c r="AN288">
        <v>5.375</v>
      </c>
      <c r="AO288" t="s">
        <v>11991</v>
      </c>
      <c r="AP288">
        <v>1</v>
      </c>
      <c r="AQ288">
        <v>4</v>
      </c>
      <c r="AR288">
        <v>28.303152036316799</v>
      </c>
      <c r="AS288">
        <v>1.3521430290087001E-2</v>
      </c>
      <c r="AT288">
        <v>0.498174476142075</v>
      </c>
      <c r="AU288">
        <v>0.19772149515092199</v>
      </c>
      <c r="AV288">
        <v>1.92207801028708</v>
      </c>
    </row>
    <row r="289" spans="1:48" x14ac:dyDescent="0.25">
      <c r="A289" t="s">
        <v>12469</v>
      </c>
      <c r="B289" s="6">
        <v>44664</v>
      </c>
      <c r="C289" t="s">
        <v>12470</v>
      </c>
      <c r="D289" t="s">
        <v>11929</v>
      </c>
      <c r="E289">
        <v>560000000</v>
      </c>
      <c r="F289">
        <v>562833056.79999995</v>
      </c>
      <c r="G289">
        <v>0.165798074312661</v>
      </c>
      <c r="H289">
        <v>27.286111999999999</v>
      </c>
      <c r="I289">
        <v>12.801919</v>
      </c>
      <c r="J289">
        <v>6.1906660000000002</v>
      </c>
      <c r="K289">
        <v>6.1906660000000002</v>
      </c>
      <c r="L289">
        <v>334.46300000000002</v>
      </c>
      <c r="M289">
        <v>334</v>
      </c>
      <c r="N289">
        <v>12.736997000000001</v>
      </c>
      <c r="O289">
        <v>-0.64330000000000198</v>
      </c>
      <c r="P289">
        <v>-5.8648856340540503</v>
      </c>
      <c r="Q289">
        <v>-12.7828958641207</v>
      </c>
      <c r="R289">
        <v>98.174999999999997</v>
      </c>
      <c r="S289">
        <v>99.132000000000005</v>
      </c>
      <c r="T289">
        <v>98.174999999999997</v>
      </c>
      <c r="U289">
        <v>99.132000000000005</v>
      </c>
      <c r="V289" t="s">
        <v>11987</v>
      </c>
      <c r="W289" t="s">
        <v>6519</v>
      </c>
      <c r="X289" t="s">
        <v>1899</v>
      </c>
      <c r="Y289" t="s">
        <v>12104</v>
      </c>
      <c r="Z289" t="s">
        <v>11859</v>
      </c>
      <c r="AA289" t="s">
        <v>268</v>
      </c>
      <c r="AB289" t="s">
        <v>753</v>
      </c>
      <c r="AC289">
        <v>100.505903</v>
      </c>
      <c r="AD289">
        <v>2.3309030000000002</v>
      </c>
      <c r="AE289" s="6">
        <v>43616</v>
      </c>
      <c r="AF289" s="6">
        <v>18415</v>
      </c>
      <c r="AG289" t="s">
        <v>1900</v>
      </c>
      <c r="AH289">
        <v>27.286111999999999</v>
      </c>
      <c r="AI289">
        <v>12.801919247299301</v>
      </c>
      <c r="AJ289">
        <v>255.91916900000001</v>
      </c>
      <c r="AK289">
        <v>6.1906661679558699</v>
      </c>
      <c r="AL289">
        <v>334</v>
      </c>
      <c r="AM289">
        <v>359</v>
      </c>
      <c r="AN289">
        <v>6.125</v>
      </c>
      <c r="AO289" t="s">
        <v>11991</v>
      </c>
      <c r="AP289">
        <v>1</v>
      </c>
      <c r="AQ289">
        <v>4</v>
      </c>
      <c r="AR289">
        <v>28.303152036316799</v>
      </c>
      <c r="AS289">
        <v>1.3521430290087001E-2</v>
      </c>
      <c r="AT289">
        <v>0.498174476142075</v>
      </c>
      <c r="AU289">
        <v>0.19772149515092199</v>
      </c>
      <c r="AV289">
        <v>1.92207801028708</v>
      </c>
    </row>
    <row r="290" spans="1:48" x14ac:dyDescent="0.25">
      <c r="A290" t="s">
        <v>12471</v>
      </c>
      <c r="B290" s="6">
        <v>44664</v>
      </c>
      <c r="C290" t="s">
        <v>12472</v>
      </c>
      <c r="D290" t="s">
        <v>11929</v>
      </c>
      <c r="E290">
        <v>1500000000</v>
      </c>
      <c r="F290">
        <v>1547083335</v>
      </c>
      <c r="G290">
        <v>0.45573626965439001</v>
      </c>
      <c r="H290">
        <v>0.96111100000000005</v>
      </c>
      <c r="I290">
        <v>0.94481199999999999</v>
      </c>
      <c r="J290">
        <v>1.9592510000000001</v>
      </c>
      <c r="K290">
        <v>1.9592510000000001</v>
      </c>
      <c r="L290">
        <v>33.207299999999996</v>
      </c>
      <c r="M290">
        <v>30</v>
      </c>
      <c r="N290">
        <v>0.93872699999999998</v>
      </c>
      <c r="O290">
        <v>0.15039999999999401</v>
      </c>
      <c r="P290">
        <v>-0.15596481246376001</v>
      </c>
      <c r="Q290">
        <v>-0.97301833049834296</v>
      </c>
      <c r="R290">
        <v>102.925</v>
      </c>
      <c r="S290">
        <v>103.354</v>
      </c>
      <c r="T290">
        <v>102.925</v>
      </c>
      <c r="U290">
        <v>103.354</v>
      </c>
      <c r="V290" t="s">
        <v>11987</v>
      </c>
      <c r="W290" t="s">
        <v>5771</v>
      </c>
      <c r="X290" t="s">
        <v>1167</v>
      </c>
      <c r="Y290" t="s">
        <v>12097</v>
      </c>
      <c r="Z290" t="s">
        <v>11838</v>
      </c>
      <c r="AA290" t="s">
        <v>268</v>
      </c>
      <c r="AB290" t="s">
        <v>11990</v>
      </c>
      <c r="AC290">
        <v>103.13888900000001</v>
      </c>
      <c r="AD290">
        <v>0.213889</v>
      </c>
      <c r="AE290" s="6">
        <v>41368</v>
      </c>
      <c r="AF290" s="6">
        <v>45020</v>
      </c>
      <c r="AG290" t="s">
        <v>1168</v>
      </c>
      <c r="AH290">
        <v>0.96111100000000005</v>
      </c>
      <c r="AI290">
        <v>0.94481222570962498</v>
      </c>
      <c r="AJ290">
        <v>1.8153060000000001</v>
      </c>
      <c r="AK290">
        <v>1.9592511610064201</v>
      </c>
      <c r="AL290">
        <v>30</v>
      </c>
      <c r="AM290">
        <v>-9</v>
      </c>
      <c r="AN290">
        <v>5.5</v>
      </c>
      <c r="AO290" t="s">
        <v>11991</v>
      </c>
      <c r="AP290">
        <v>1</v>
      </c>
      <c r="AQ290">
        <v>1</v>
      </c>
      <c r="AR290">
        <v>84.381440333086104</v>
      </c>
      <c r="AS290">
        <v>-4.4984255510343001E-3</v>
      </c>
      <c r="AT290">
        <v>6.6587159609866803E-2</v>
      </c>
      <c r="AU290">
        <v>-4.0485829959635497E-2</v>
      </c>
      <c r="AV290">
        <v>1.8783854321586</v>
      </c>
    </row>
    <row r="291" spans="1:48" x14ac:dyDescent="0.25">
      <c r="A291" t="s">
        <v>12473</v>
      </c>
      <c r="B291" s="6">
        <v>44664</v>
      </c>
      <c r="C291" t="s">
        <v>12474</v>
      </c>
      <c r="D291" t="s">
        <v>11929</v>
      </c>
      <c r="E291">
        <v>1750000000</v>
      </c>
      <c r="F291">
        <v>1860651047.5</v>
      </c>
      <c r="G291">
        <v>0.54810632907255996</v>
      </c>
      <c r="H291">
        <v>1.772222</v>
      </c>
      <c r="I291">
        <v>1.6726319999999999</v>
      </c>
      <c r="J291">
        <v>2.8291330000000001</v>
      </c>
      <c r="K291">
        <v>2.8291330000000001</v>
      </c>
      <c r="L291">
        <v>64.011099999999999</v>
      </c>
      <c r="M291">
        <v>61</v>
      </c>
      <c r="N291">
        <v>1.665459</v>
      </c>
      <c r="O291">
        <v>3.89999999999002E-3</v>
      </c>
      <c r="P291">
        <v>-0.57083843899466902</v>
      </c>
      <c r="Q291">
        <v>-2.6244999200860999</v>
      </c>
      <c r="R291">
        <v>104.95625</v>
      </c>
      <c r="S291">
        <v>105.43825</v>
      </c>
      <c r="T291">
        <v>104.95625</v>
      </c>
      <c r="U291">
        <v>105.43825</v>
      </c>
      <c r="V291" t="s">
        <v>11987</v>
      </c>
      <c r="W291" t="s">
        <v>5776</v>
      </c>
      <c r="X291" t="s">
        <v>1167</v>
      </c>
      <c r="Y291" t="s">
        <v>12097</v>
      </c>
      <c r="Z291" t="s">
        <v>11838</v>
      </c>
      <c r="AA291" t="s">
        <v>268</v>
      </c>
      <c r="AB291" t="s">
        <v>11990</v>
      </c>
      <c r="AC291">
        <v>106.322917</v>
      </c>
      <c r="AD291">
        <v>1.3666670000000001</v>
      </c>
      <c r="AE291" s="6">
        <v>41604</v>
      </c>
      <c r="AF291" s="6">
        <v>45317</v>
      </c>
      <c r="AG291" t="s">
        <v>1168</v>
      </c>
      <c r="AH291">
        <v>1.772222</v>
      </c>
      <c r="AI291">
        <v>1.6726317009632801</v>
      </c>
      <c r="AJ291">
        <v>3.8929330000000002</v>
      </c>
      <c r="AK291">
        <v>2.8291326602959002</v>
      </c>
      <c r="AL291">
        <v>61</v>
      </c>
      <c r="AM291">
        <v>30</v>
      </c>
      <c r="AN291">
        <v>6</v>
      </c>
      <c r="AO291" t="s">
        <v>11991</v>
      </c>
      <c r="AP291">
        <v>1</v>
      </c>
      <c r="AQ291">
        <v>1</v>
      </c>
      <c r="AR291">
        <v>84.381440333086104</v>
      </c>
      <c r="AS291">
        <v>-4.4984255510343001E-3</v>
      </c>
      <c r="AT291">
        <v>6.6587159609866803E-2</v>
      </c>
      <c r="AU291">
        <v>-4.0485829959635497E-2</v>
      </c>
      <c r="AV291">
        <v>1.8783854321586</v>
      </c>
    </row>
    <row r="292" spans="1:48" x14ac:dyDescent="0.25">
      <c r="A292" t="s">
        <v>18708</v>
      </c>
      <c r="B292" s="6">
        <v>44664</v>
      </c>
      <c r="C292" t="s">
        <v>18709</v>
      </c>
      <c r="D292" t="s">
        <v>11929</v>
      </c>
      <c r="E292">
        <v>1800000000</v>
      </c>
      <c r="F292">
        <v>1530287496</v>
      </c>
      <c r="G292">
        <v>0.45078858982460501</v>
      </c>
      <c r="H292">
        <v>9.427778</v>
      </c>
      <c r="I292">
        <v>8.349634</v>
      </c>
      <c r="J292">
        <v>3.9902890000000002</v>
      </c>
      <c r="K292">
        <v>3.9902890000000002</v>
      </c>
      <c r="L292">
        <v>129.63820000000001</v>
      </c>
      <c r="M292">
        <v>130</v>
      </c>
      <c r="N292">
        <v>8.3213460000000001</v>
      </c>
      <c r="O292">
        <v>1.14339999999999</v>
      </c>
      <c r="P292">
        <v>-5.9617918750960603</v>
      </c>
      <c r="Q292">
        <v>-12.8045294683713</v>
      </c>
      <c r="R292">
        <v>84.862499999999997</v>
      </c>
      <c r="S292">
        <v>85.461500000000001</v>
      </c>
      <c r="T292">
        <v>84.862499999999997</v>
      </c>
      <c r="U292">
        <v>85.461500000000001</v>
      </c>
      <c r="V292" t="s">
        <v>11987</v>
      </c>
      <c r="W292" t="s">
        <v>18349</v>
      </c>
      <c r="X292" t="s">
        <v>3547</v>
      </c>
      <c r="Y292" t="s">
        <v>12097</v>
      </c>
      <c r="Z292" t="s">
        <v>11819</v>
      </c>
      <c r="AA292" t="s">
        <v>374</v>
      </c>
      <c r="AB292" t="s">
        <v>11990</v>
      </c>
      <c r="AC292">
        <v>85.015972000000005</v>
      </c>
      <c r="AD292">
        <v>0.153472</v>
      </c>
      <c r="AE292" s="6">
        <v>44460</v>
      </c>
      <c r="AF292" s="6">
        <v>11588</v>
      </c>
      <c r="AG292" t="s">
        <v>3548</v>
      </c>
      <c r="AH292">
        <v>9.427778</v>
      </c>
      <c r="AI292">
        <v>8.3496338999165491</v>
      </c>
      <c r="AJ292">
        <v>78.744873999999996</v>
      </c>
      <c r="AK292">
        <v>3.9902890730406901</v>
      </c>
      <c r="AL292">
        <v>130</v>
      </c>
      <c r="AM292">
        <v>125</v>
      </c>
      <c r="AN292">
        <v>2.125</v>
      </c>
      <c r="AO292" t="s">
        <v>11991</v>
      </c>
      <c r="AP292">
        <v>1</v>
      </c>
      <c r="AQ292">
        <v>2</v>
      </c>
      <c r="AR292">
        <v>78.327134921377606</v>
      </c>
      <c r="AS292">
        <v>-3.1436671583492101E-2</v>
      </c>
      <c r="AT292">
        <v>-0.211870612727523</v>
      </c>
      <c r="AU292">
        <v>-0.130872799171427</v>
      </c>
      <c r="AV292">
        <v>3.0784294483410202</v>
      </c>
    </row>
    <row r="293" spans="1:48" x14ac:dyDescent="0.25">
      <c r="A293" t="s">
        <v>18710</v>
      </c>
      <c r="B293" s="6">
        <v>44664</v>
      </c>
      <c r="C293" t="s">
        <v>18711</v>
      </c>
      <c r="D293" t="s">
        <v>11929</v>
      </c>
      <c r="E293">
        <v>1600000000</v>
      </c>
      <c r="F293">
        <v>1235550000</v>
      </c>
      <c r="G293">
        <v>0.36396549250624699</v>
      </c>
      <c r="H293">
        <v>29.425000000000001</v>
      </c>
      <c r="I293">
        <v>17.410516000000001</v>
      </c>
      <c r="J293">
        <v>4.4830110000000003</v>
      </c>
      <c r="K293">
        <v>4.4830110000000003</v>
      </c>
      <c r="L293">
        <v>167.48330000000001</v>
      </c>
      <c r="M293">
        <v>167</v>
      </c>
      <c r="N293">
        <v>17.504501999999999</v>
      </c>
      <c r="O293">
        <v>1.0679000000000101</v>
      </c>
      <c r="P293">
        <v>-7.8364259586059903</v>
      </c>
      <c r="Q293">
        <v>-20.645396099425199</v>
      </c>
      <c r="R293">
        <v>76.987499999999997</v>
      </c>
      <c r="S293">
        <v>77.923500000000004</v>
      </c>
      <c r="T293">
        <v>76.987499999999997</v>
      </c>
      <c r="U293">
        <v>77.923500000000004</v>
      </c>
      <c r="V293" t="s">
        <v>11987</v>
      </c>
      <c r="W293" t="s">
        <v>18346</v>
      </c>
      <c r="X293" t="s">
        <v>3547</v>
      </c>
      <c r="Y293" t="s">
        <v>12097</v>
      </c>
      <c r="Z293" t="s">
        <v>11819</v>
      </c>
      <c r="AA293" t="s">
        <v>374</v>
      </c>
      <c r="AB293" t="s">
        <v>11990</v>
      </c>
      <c r="AC293">
        <v>77.221874999999997</v>
      </c>
      <c r="AD293">
        <v>0.234375</v>
      </c>
      <c r="AE293" s="6">
        <v>44460</v>
      </c>
      <c r="AF293" s="6">
        <v>18892</v>
      </c>
      <c r="AG293" t="s">
        <v>3548</v>
      </c>
      <c r="AH293">
        <v>29.425000000000001</v>
      </c>
      <c r="AI293">
        <v>17.410515698016798</v>
      </c>
      <c r="AJ293">
        <v>421.495316</v>
      </c>
      <c r="AK293">
        <v>4.4830107845255203</v>
      </c>
      <c r="AL293">
        <v>167</v>
      </c>
      <c r="AM293">
        <v>187</v>
      </c>
      <c r="AN293">
        <v>3.125</v>
      </c>
      <c r="AO293" t="s">
        <v>11991</v>
      </c>
      <c r="AP293">
        <v>1</v>
      </c>
      <c r="AQ293">
        <v>2</v>
      </c>
      <c r="AR293">
        <v>78.327134921377606</v>
      </c>
      <c r="AS293">
        <v>-3.1436671583492101E-2</v>
      </c>
      <c r="AT293">
        <v>-0.211870612727523</v>
      </c>
      <c r="AU293">
        <v>-0.130872799171427</v>
      </c>
      <c r="AV293">
        <v>3.0784294483410202</v>
      </c>
    </row>
    <row r="294" spans="1:48" x14ac:dyDescent="0.25">
      <c r="A294" t="s">
        <v>12475</v>
      </c>
      <c r="B294" s="6">
        <v>44664</v>
      </c>
      <c r="C294" t="s">
        <v>12476</v>
      </c>
      <c r="D294" t="s">
        <v>11929</v>
      </c>
      <c r="E294">
        <v>1399192000</v>
      </c>
      <c r="F294">
        <v>1489362144.9000001</v>
      </c>
      <c r="G294">
        <v>0.43873289351782702</v>
      </c>
      <c r="H294">
        <v>1.594444</v>
      </c>
      <c r="I294">
        <v>1.498731</v>
      </c>
      <c r="J294">
        <v>2.954545</v>
      </c>
      <c r="K294">
        <v>2.954545</v>
      </c>
      <c r="L294">
        <v>88.570099999999996</v>
      </c>
      <c r="M294">
        <v>83</v>
      </c>
      <c r="N294">
        <v>1.492308</v>
      </c>
      <c r="O294">
        <v>8.9500000000009003E-2</v>
      </c>
      <c r="P294">
        <v>-0.34652529182560499</v>
      </c>
      <c r="Q294">
        <v>-2.3865161446027101</v>
      </c>
      <c r="R294">
        <v>104.1125</v>
      </c>
      <c r="S294">
        <v>104.31950000000001</v>
      </c>
      <c r="T294">
        <v>104.1125</v>
      </c>
      <c r="U294">
        <v>104.31950000000001</v>
      </c>
      <c r="V294" t="s">
        <v>11987</v>
      </c>
      <c r="W294" t="s">
        <v>6619</v>
      </c>
      <c r="X294" t="s">
        <v>3547</v>
      </c>
      <c r="Y294" t="s">
        <v>12097</v>
      </c>
      <c r="Z294" t="s">
        <v>11819</v>
      </c>
      <c r="AA294" t="s">
        <v>374</v>
      </c>
      <c r="AB294" t="s">
        <v>11990</v>
      </c>
      <c r="AC294">
        <v>106.444444</v>
      </c>
      <c r="AD294">
        <v>2.331944</v>
      </c>
      <c r="AE294" s="6">
        <v>41600</v>
      </c>
      <c r="AF294" s="6">
        <v>45252</v>
      </c>
      <c r="AG294" t="s">
        <v>3548</v>
      </c>
      <c r="AH294">
        <v>1.594444</v>
      </c>
      <c r="AI294">
        <v>1.4987309968740099</v>
      </c>
      <c r="AJ294">
        <v>3.383616</v>
      </c>
      <c r="AK294">
        <v>2.9545445853009902</v>
      </c>
      <c r="AL294">
        <v>83</v>
      </c>
      <c r="AM294">
        <v>50</v>
      </c>
      <c r="AN294">
        <v>5.75</v>
      </c>
      <c r="AO294" t="s">
        <v>11991</v>
      </c>
      <c r="AP294">
        <v>1</v>
      </c>
      <c r="AQ294">
        <v>2</v>
      </c>
      <c r="AR294">
        <v>78.327134921377606</v>
      </c>
      <c r="AS294">
        <v>-3.1436671583492101E-2</v>
      </c>
      <c r="AT294">
        <v>-0.211870612727523</v>
      </c>
      <c r="AU294">
        <v>-0.130872799171427</v>
      </c>
      <c r="AV294">
        <v>3.0784294483410202</v>
      </c>
    </row>
    <row r="295" spans="1:48" x14ac:dyDescent="0.25">
      <c r="A295" t="s">
        <v>12477</v>
      </c>
      <c r="B295" s="6">
        <v>44664</v>
      </c>
      <c r="C295" t="s">
        <v>12478</v>
      </c>
      <c r="D295" t="s">
        <v>11929</v>
      </c>
      <c r="E295">
        <v>1395113600</v>
      </c>
      <c r="F295">
        <v>1439510188.5</v>
      </c>
      <c r="G295">
        <v>0.424047618242268</v>
      </c>
      <c r="H295">
        <v>0.84166700000000005</v>
      </c>
      <c r="I295">
        <v>0.82998400000000006</v>
      </c>
      <c r="J295">
        <v>2.2848639999999998</v>
      </c>
      <c r="K295">
        <v>2.2848639999999998</v>
      </c>
      <c r="L295">
        <v>77.999699999999905</v>
      </c>
      <c r="M295">
        <v>69</v>
      </c>
      <c r="N295">
        <v>0.81938500000000003</v>
      </c>
      <c r="O295">
        <v>2.7599999999994199E-2</v>
      </c>
      <c r="P295">
        <v>-6.99459245286249E-2</v>
      </c>
      <c r="Q295">
        <v>-0.97170476363719305</v>
      </c>
      <c r="R295">
        <v>102.33125</v>
      </c>
      <c r="S295">
        <v>102.55825</v>
      </c>
      <c r="T295">
        <v>102.33125</v>
      </c>
      <c r="U295">
        <v>102.55825</v>
      </c>
      <c r="V295" t="s">
        <v>11987</v>
      </c>
      <c r="W295" t="s">
        <v>6617</v>
      </c>
      <c r="X295" t="s">
        <v>3547</v>
      </c>
      <c r="Y295" t="s">
        <v>12097</v>
      </c>
      <c r="Z295" t="s">
        <v>11819</v>
      </c>
      <c r="AA295" t="s">
        <v>374</v>
      </c>
      <c r="AB295" t="s">
        <v>11990</v>
      </c>
      <c r="AC295">
        <v>103.182292</v>
      </c>
      <c r="AD295">
        <v>0.85104199999999997</v>
      </c>
      <c r="AE295" s="6">
        <v>41324</v>
      </c>
      <c r="AF295" s="6">
        <v>44978</v>
      </c>
      <c r="AG295" t="s">
        <v>3548</v>
      </c>
      <c r="AH295">
        <v>0.84166700000000005</v>
      </c>
      <c r="AI295">
        <v>0.82998418983421696</v>
      </c>
      <c r="AJ295">
        <v>1.4416199999999999</v>
      </c>
      <c r="AK295">
        <v>2.2848644943698502</v>
      </c>
      <c r="AL295">
        <v>69</v>
      </c>
      <c r="AM295">
        <v>33</v>
      </c>
      <c r="AN295">
        <v>5.375</v>
      </c>
      <c r="AO295" t="s">
        <v>11991</v>
      </c>
      <c r="AP295">
        <v>1</v>
      </c>
      <c r="AQ295">
        <v>2</v>
      </c>
      <c r="AR295">
        <v>78.327134921377606</v>
      </c>
      <c r="AS295">
        <v>-3.1436671583492101E-2</v>
      </c>
      <c r="AT295">
        <v>-0.211870612727523</v>
      </c>
      <c r="AU295">
        <v>-0.130872799171427</v>
      </c>
      <c r="AV295">
        <v>3.0784294483410202</v>
      </c>
    </row>
    <row r="296" spans="1:48" x14ac:dyDescent="0.25">
      <c r="A296" t="s">
        <v>12479</v>
      </c>
      <c r="B296" s="6">
        <v>44664</v>
      </c>
      <c r="C296" t="s">
        <v>12480</v>
      </c>
      <c r="D296" t="s">
        <v>11929</v>
      </c>
      <c r="E296">
        <v>1480808000</v>
      </c>
      <c r="F296">
        <v>1546328615.5999999</v>
      </c>
      <c r="G296">
        <v>0.45551394613895702</v>
      </c>
      <c r="H296">
        <v>1.9361109999999999</v>
      </c>
      <c r="I296">
        <v>1.838228</v>
      </c>
      <c r="J296">
        <v>3.0737610000000002</v>
      </c>
      <c r="K296">
        <v>3.0737610000000002</v>
      </c>
      <c r="L296">
        <v>77.394999999999996</v>
      </c>
      <c r="M296">
        <v>77</v>
      </c>
      <c r="N296">
        <v>1.8322890000000001</v>
      </c>
      <c r="O296">
        <v>2.7299999999996698E-2</v>
      </c>
      <c r="P296">
        <v>-0.60415641116849905</v>
      </c>
      <c r="Q296">
        <v>-2.6168116218176398</v>
      </c>
      <c r="R296">
        <v>104.08125</v>
      </c>
      <c r="S296">
        <v>104.29125000000001</v>
      </c>
      <c r="T296">
        <v>104.08125</v>
      </c>
      <c r="U296">
        <v>104.29125000000001</v>
      </c>
      <c r="V296" t="s">
        <v>11987</v>
      </c>
      <c r="W296" t="s">
        <v>6622</v>
      </c>
      <c r="X296" t="s">
        <v>3547</v>
      </c>
      <c r="Y296" t="s">
        <v>12097</v>
      </c>
      <c r="Z296" t="s">
        <v>11819</v>
      </c>
      <c r="AA296" t="s">
        <v>374</v>
      </c>
      <c r="AB296" t="s">
        <v>11990</v>
      </c>
      <c r="AC296">
        <v>104.42465300000001</v>
      </c>
      <c r="AD296">
        <v>0.34340300000000001</v>
      </c>
      <c r="AE296" s="6">
        <v>41723</v>
      </c>
      <c r="AF296" s="6">
        <v>45376</v>
      </c>
      <c r="AG296" t="s">
        <v>3548</v>
      </c>
      <c r="AH296">
        <v>1.9361109999999999</v>
      </c>
      <c r="AI296">
        <v>1.83822771909281</v>
      </c>
      <c r="AJ296">
        <v>4.4352039999999997</v>
      </c>
      <c r="AK296">
        <v>3.0737613657821501</v>
      </c>
      <c r="AL296">
        <v>77</v>
      </c>
      <c r="AM296">
        <v>50</v>
      </c>
      <c r="AN296">
        <v>5.375</v>
      </c>
      <c r="AO296" t="s">
        <v>11991</v>
      </c>
      <c r="AP296">
        <v>1</v>
      </c>
      <c r="AQ296">
        <v>2</v>
      </c>
      <c r="AR296">
        <v>78.327134921377606</v>
      </c>
      <c r="AS296">
        <v>-3.1436671583492101E-2</v>
      </c>
      <c r="AT296">
        <v>-0.211870612727523</v>
      </c>
      <c r="AU296">
        <v>-0.130872799171427</v>
      </c>
      <c r="AV296">
        <v>3.0784294483410202</v>
      </c>
    </row>
    <row r="297" spans="1:48" x14ac:dyDescent="0.25">
      <c r="A297" t="s">
        <v>12481</v>
      </c>
      <c r="B297" s="6">
        <v>44664</v>
      </c>
      <c r="C297" t="s">
        <v>12482</v>
      </c>
      <c r="D297" t="s">
        <v>11929</v>
      </c>
      <c r="E297">
        <v>1000000000</v>
      </c>
      <c r="F297">
        <v>1357336810</v>
      </c>
      <c r="G297">
        <v>0.39984117239165401</v>
      </c>
      <c r="H297">
        <v>18.947222</v>
      </c>
      <c r="I297">
        <v>11.337773</v>
      </c>
      <c r="J297">
        <v>4.7266060000000003</v>
      </c>
      <c r="K297">
        <v>4.7266060000000003</v>
      </c>
      <c r="L297">
        <v>178.14</v>
      </c>
      <c r="M297">
        <v>183</v>
      </c>
      <c r="N297">
        <v>11.175654</v>
      </c>
      <c r="O297">
        <v>0.43269999999999698</v>
      </c>
      <c r="P297">
        <v>-6.5916519274243903</v>
      </c>
      <c r="Q297">
        <v>-15.8880547695284</v>
      </c>
      <c r="R297">
        <v>135.33125000000001</v>
      </c>
      <c r="S297">
        <v>136.01224999999999</v>
      </c>
      <c r="T297">
        <v>135.33125000000001</v>
      </c>
      <c r="U297">
        <v>136.01224999999999</v>
      </c>
      <c r="V297" t="s">
        <v>11987</v>
      </c>
      <c r="W297" t="s">
        <v>6624</v>
      </c>
      <c r="X297" t="s">
        <v>3547</v>
      </c>
      <c r="Y297" t="s">
        <v>12097</v>
      </c>
      <c r="Z297" t="s">
        <v>11819</v>
      </c>
      <c r="AA297" t="s">
        <v>374</v>
      </c>
      <c r="AB297" t="s">
        <v>11990</v>
      </c>
      <c r="AC297">
        <v>135.73368099999999</v>
      </c>
      <c r="AD297">
        <v>0.40243099999999998</v>
      </c>
      <c r="AE297" s="6">
        <v>40631</v>
      </c>
      <c r="AF297" s="6">
        <v>15064</v>
      </c>
      <c r="AG297" t="s">
        <v>3548</v>
      </c>
      <c r="AH297">
        <v>18.947222</v>
      </c>
      <c r="AI297">
        <v>11.3377734456677</v>
      </c>
      <c r="AJ297">
        <v>176.251589</v>
      </c>
      <c r="AK297">
        <v>4.7266063673064496</v>
      </c>
      <c r="AL297">
        <v>183</v>
      </c>
      <c r="AM297">
        <v>214</v>
      </c>
      <c r="AN297">
        <v>7.625</v>
      </c>
      <c r="AO297" t="s">
        <v>11991</v>
      </c>
      <c r="AP297">
        <v>1</v>
      </c>
      <c r="AQ297">
        <v>2</v>
      </c>
      <c r="AR297">
        <v>78.327134921377606</v>
      </c>
      <c r="AS297">
        <v>-3.1436671583492101E-2</v>
      </c>
      <c r="AT297">
        <v>-0.211870612727523</v>
      </c>
      <c r="AU297">
        <v>-0.130872799171427</v>
      </c>
      <c r="AV297">
        <v>3.0784294483410202</v>
      </c>
    </row>
    <row r="298" spans="1:48" x14ac:dyDescent="0.25">
      <c r="A298" t="s">
        <v>12483</v>
      </c>
      <c r="B298" s="6">
        <v>44664</v>
      </c>
      <c r="C298" t="s">
        <v>12484</v>
      </c>
      <c r="D298" t="s">
        <v>12016</v>
      </c>
      <c r="E298">
        <v>64651316</v>
      </c>
      <c r="F298">
        <v>64625725.100000001</v>
      </c>
      <c r="G298">
        <v>1.9037298250597499E-2</v>
      </c>
      <c r="H298">
        <v>1.9666669999999999</v>
      </c>
      <c r="I298">
        <v>1.885632</v>
      </c>
      <c r="J298">
        <v>3.509741</v>
      </c>
      <c r="K298">
        <v>3.509741</v>
      </c>
      <c r="L298">
        <v>118.92740000000001</v>
      </c>
      <c r="M298">
        <v>119</v>
      </c>
      <c r="N298">
        <v>1.87734</v>
      </c>
      <c r="O298">
        <v>4.3100000000007001E-2</v>
      </c>
      <c r="P298">
        <v>-0.50361182543215899</v>
      </c>
      <c r="Q298">
        <v>-3.56421469098846</v>
      </c>
      <c r="R298">
        <v>99.831249999999997</v>
      </c>
      <c r="S298">
        <v>100.68725000000001</v>
      </c>
      <c r="T298">
        <v>99.831249999999997</v>
      </c>
      <c r="U298">
        <v>100.68725000000001</v>
      </c>
      <c r="V298" t="s">
        <v>11987</v>
      </c>
      <c r="W298" t="s">
        <v>10368</v>
      </c>
      <c r="X298" t="s">
        <v>2133</v>
      </c>
      <c r="Y298" t="s">
        <v>625</v>
      </c>
      <c r="Z298" t="s">
        <v>11839</v>
      </c>
      <c r="AA298" t="s">
        <v>374</v>
      </c>
      <c r="AB298" t="s">
        <v>11990</v>
      </c>
      <c r="AC298">
        <v>99.960417000000007</v>
      </c>
      <c r="AD298">
        <v>0.129167</v>
      </c>
      <c r="AE298" s="6">
        <v>42831</v>
      </c>
      <c r="AF298" s="6">
        <v>45388</v>
      </c>
      <c r="AG298" t="s">
        <v>820</v>
      </c>
      <c r="AH298">
        <v>1.9666669999999999</v>
      </c>
      <c r="AI298">
        <v>1.8856321613146101</v>
      </c>
      <c r="AJ298">
        <v>4.5860950000000003</v>
      </c>
      <c r="AK298">
        <v>3.5097405962703498</v>
      </c>
      <c r="AL298">
        <v>119</v>
      </c>
      <c r="AM298">
        <v>92</v>
      </c>
      <c r="AN298">
        <v>3.875</v>
      </c>
      <c r="AO298" t="s">
        <v>11991</v>
      </c>
      <c r="AP298">
        <v>1</v>
      </c>
      <c r="AQ298">
        <v>4</v>
      </c>
      <c r="AR298">
        <v>15.6361526469393</v>
      </c>
      <c r="AS298">
        <v>5.4863639407086398E-2</v>
      </c>
      <c r="AT298">
        <v>-4.0632948426611399</v>
      </c>
      <c r="AU298">
        <v>-1.2558328989573999</v>
      </c>
      <c r="AV298">
        <v>-12.5730655181749</v>
      </c>
    </row>
    <row r="299" spans="1:48" x14ac:dyDescent="0.25">
      <c r="A299" t="s">
        <v>12485</v>
      </c>
      <c r="B299" s="6">
        <v>44664</v>
      </c>
      <c r="C299" t="s">
        <v>12486</v>
      </c>
      <c r="D299" t="s">
        <v>12016</v>
      </c>
      <c r="E299">
        <v>77581578.799999997</v>
      </c>
      <c r="F299">
        <v>77070833.700000003</v>
      </c>
      <c r="G299">
        <v>2.2703349870656801E-2</v>
      </c>
      <c r="H299">
        <v>8.0638889999999996</v>
      </c>
      <c r="I299">
        <v>6.7981740000000004</v>
      </c>
      <c r="J299">
        <v>3.9712109999999998</v>
      </c>
      <c r="K299">
        <v>3.9712109999999998</v>
      </c>
      <c r="L299">
        <v>127.27569999999901</v>
      </c>
      <c r="M299">
        <v>128</v>
      </c>
      <c r="N299">
        <v>6.7694429999999999</v>
      </c>
      <c r="O299">
        <v>0.357800000000008</v>
      </c>
      <c r="P299">
        <v>-2.22477324618034</v>
      </c>
      <c r="Q299">
        <v>-7.3107168240798304</v>
      </c>
      <c r="R299">
        <v>97.706249999999997</v>
      </c>
      <c r="S299">
        <v>98.484250000000003</v>
      </c>
      <c r="T299">
        <v>97.706249999999997</v>
      </c>
      <c r="U299">
        <v>98.484250000000003</v>
      </c>
      <c r="V299" t="s">
        <v>11987</v>
      </c>
      <c r="W299" t="s">
        <v>10962</v>
      </c>
      <c r="X299" t="s">
        <v>2133</v>
      </c>
      <c r="Y299" t="s">
        <v>625</v>
      </c>
      <c r="Z299" t="s">
        <v>11839</v>
      </c>
      <c r="AA299" t="s">
        <v>374</v>
      </c>
      <c r="AB299" t="s">
        <v>11990</v>
      </c>
      <c r="AC299">
        <v>99.341667000000001</v>
      </c>
      <c r="AD299">
        <v>1.6354169999999999</v>
      </c>
      <c r="AE299" s="6">
        <v>43962</v>
      </c>
      <c r="AF299" s="6">
        <v>11089</v>
      </c>
      <c r="AG299" t="s">
        <v>2508</v>
      </c>
      <c r="AH299">
        <v>8.0638889999999996</v>
      </c>
      <c r="AI299">
        <v>6.7981739794552603</v>
      </c>
      <c r="AJ299">
        <v>54.591886000000002</v>
      </c>
      <c r="AK299">
        <v>3.97121145670644</v>
      </c>
      <c r="AL299">
        <v>128</v>
      </c>
      <c r="AM299">
        <v>125</v>
      </c>
      <c r="AN299">
        <v>3.75</v>
      </c>
      <c r="AO299" t="s">
        <v>11991</v>
      </c>
      <c r="AP299">
        <v>1</v>
      </c>
      <c r="AQ299">
        <v>4</v>
      </c>
      <c r="AR299">
        <v>37.499653868033199</v>
      </c>
      <c r="AS299">
        <v>-0.19289122772855899</v>
      </c>
      <c r="AT299">
        <v>-1.17952479880187</v>
      </c>
      <c r="AU299">
        <v>-1.1296527593527901</v>
      </c>
      <c r="AV299">
        <v>1.82768967634954</v>
      </c>
    </row>
    <row r="300" spans="1:48" x14ac:dyDescent="0.25">
      <c r="A300" t="s">
        <v>12487</v>
      </c>
      <c r="B300" s="6">
        <v>44664</v>
      </c>
      <c r="C300" t="s">
        <v>12488</v>
      </c>
      <c r="D300" t="s">
        <v>12016</v>
      </c>
      <c r="E300">
        <v>142232894.80000001</v>
      </c>
      <c r="F300">
        <v>145874492.09999999</v>
      </c>
      <c r="G300">
        <v>4.2971374186124102E-2</v>
      </c>
      <c r="H300">
        <v>3.0472220000000001</v>
      </c>
      <c r="I300">
        <v>2.7980740000000002</v>
      </c>
      <c r="J300">
        <v>3.7713670000000001</v>
      </c>
      <c r="K300">
        <v>3.7713670000000001</v>
      </c>
      <c r="L300">
        <v>120.4384</v>
      </c>
      <c r="M300">
        <v>121</v>
      </c>
      <c r="N300">
        <v>2.7845780000000002</v>
      </c>
      <c r="O300">
        <v>0.29060000000000702</v>
      </c>
      <c r="P300">
        <v>-0.56689242730900702</v>
      </c>
      <c r="Q300">
        <v>-5.0996071366462301</v>
      </c>
      <c r="R300">
        <v>100.636</v>
      </c>
      <c r="S300">
        <v>101.364</v>
      </c>
      <c r="T300">
        <v>100.636</v>
      </c>
      <c r="U300">
        <v>101.364</v>
      </c>
      <c r="V300" t="s">
        <v>11987</v>
      </c>
      <c r="W300" t="s">
        <v>8392</v>
      </c>
      <c r="X300" t="s">
        <v>2133</v>
      </c>
      <c r="Y300" t="s">
        <v>625</v>
      </c>
      <c r="Z300" t="s">
        <v>11839</v>
      </c>
      <c r="AA300" t="s">
        <v>256</v>
      </c>
      <c r="AB300" t="s">
        <v>11990</v>
      </c>
      <c r="AC300">
        <v>102.560306</v>
      </c>
      <c r="AD300">
        <v>1.9243060000000001</v>
      </c>
      <c r="AE300" s="6">
        <v>42129</v>
      </c>
      <c r="AF300" s="6">
        <v>45782</v>
      </c>
      <c r="AG300" t="s">
        <v>3086</v>
      </c>
      <c r="AH300">
        <v>3.0472220000000001</v>
      </c>
      <c r="AI300">
        <v>2.79807389813244</v>
      </c>
      <c r="AJ300">
        <v>9.6277170000000005</v>
      </c>
      <c r="AK300">
        <v>3.77136688440656</v>
      </c>
      <c r="AL300">
        <v>121</v>
      </c>
      <c r="AM300">
        <v>107</v>
      </c>
      <c r="AN300">
        <v>4.25</v>
      </c>
      <c r="AO300" t="s">
        <v>11991</v>
      </c>
      <c r="AP300">
        <v>1</v>
      </c>
      <c r="AQ300">
        <v>4</v>
      </c>
      <c r="AR300">
        <v>35.421596493433803</v>
      </c>
      <c r="AS300">
        <v>6.1925399100921603E-2</v>
      </c>
      <c r="AT300">
        <v>2.5911589000480002</v>
      </c>
      <c r="AU300">
        <v>1.1047584919778799</v>
      </c>
      <c r="AV300">
        <v>2.3903516909047302</v>
      </c>
    </row>
    <row r="301" spans="1:48" x14ac:dyDescent="0.25">
      <c r="A301" t="s">
        <v>12489</v>
      </c>
      <c r="B301" s="6">
        <v>44664</v>
      </c>
      <c r="C301" t="s">
        <v>12490</v>
      </c>
      <c r="D301" t="s">
        <v>12016</v>
      </c>
      <c r="E301">
        <v>64651316</v>
      </c>
      <c r="F301">
        <v>69530021.299999997</v>
      </c>
      <c r="G301">
        <v>2.0481994622028699E-2</v>
      </c>
      <c r="H301">
        <v>23.047222000000001</v>
      </c>
      <c r="I301">
        <v>13.234525</v>
      </c>
      <c r="J301">
        <v>4.9282570000000003</v>
      </c>
      <c r="K301">
        <v>4.9282570000000003</v>
      </c>
      <c r="L301">
        <v>200.7193</v>
      </c>
      <c r="M301">
        <v>200</v>
      </c>
      <c r="N301">
        <v>13.030336</v>
      </c>
      <c r="O301">
        <v>0.34730000000000499</v>
      </c>
      <c r="P301">
        <v>-2.4466068834800998</v>
      </c>
      <c r="Q301">
        <v>-9.4774085994342006</v>
      </c>
      <c r="R301">
        <v>105.1125</v>
      </c>
      <c r="S301">
        <v>106.1105</v>
      </c>
      <c r="T301">
        <v>105.1125</v>
      </c>
      <c r="U301">
        <v>106.1105</v>
      </c>
      <c r="V301" t="s">
        <v>11987</v>
      </c>
      <c r="W301" t="s">
        <v>8393</v>
      </c>
      <c r="X301" t="s">
        <v>2133</v>
      </c>
      <c r="Y301" t="s">
        <v>625</v>
      </c>
      <c r="Z301" t="s">
        <v>11839</v>
      </c>
      <c r="AA301" t="s">
        <v>256</v>
      </c>
      <c r="AB301" t="s">
        <v>11990</v>
      </c>
      <c r="AC301">
        <v>107.546181</v>
      </c>
      <c r="AD301">
        <v>2.433681</v>
      </c>
      <c r="AE301" s="6">
        <v>42129</v>
      </c>
      <c r="AF301" s="6">
        <v>16562</v>
      </c>
      <c r="AG301" t="s">
        <v>3086</v>
      </c>
      <c r="AH301">
        <v>23.047222000000001</v>
      </c>
      <c r="AI301">
        <v>13.234524970013601</v>
      </c>
      <c r="AJ301">
        <v>248.523867</v>
      </c>
      <c r="AK301">
        <v>4.9282569770173996</v>
      </c>
      <c r="AL301">
        <v>200</v>
      </c>
      <c r="AM301">
        <v>237</v>
      </c>
      <c r="AN301">
        <v>5.375</v>
      </c>
      <c r="AO301" t="s">
        <v>11991</v>
      </c>
      <c r="AP301">
        <v>1</v>
      </c>
      <c r="AQ301">
        <v>4</v>
      </c>
      <c r="AR301">
        <v>35.421596493433803</v>
      </c>
      <c r="AS301">
        <v>6.1925399100921603E-2</v>
      </c>
      <c r="AT301">
        <v>2.5911589000480002</v>
      </c>
      <c r="AU301">
        <v>1.1047584919778799</v>
      </c>
      <c r="AV301">
        <v>2.3903516909047302</v>
      </c>
    </row>
    <row r="302" spans="1:48" x14ac:dyDescent="0.25">
      <c r="A302" t="s">
        <v>12491</v>
      </c>
      <c r="B302" s="6">
        <v>44664</v>
      </c>
      <c r="C302" t="s">
        <v>12492</v>
      </c>
      <c r="D302" t="s">
        <v>12016</v>
      </c>
      <c r="E302">
        <v>64651316</v>
      </c>
      <c r="F302">
        <v>66307332.299999997</v>
      </c>
      <c r="G302">
        <v>1.9532662263325E-2</v>
      </c>
      <c r="H302">
        <v>2.4527779999999999</v>
      </c>
      <c r="I302">
        <v>2.3092730000000001</v>
      </c>
      <c r="J302">
        <v>3.5846580000000001</v>
      </c>
      <c r="K302">
        <v>3.5846580000000001</v>
      </c>
      <c r="L302">
        <v>114.11409999999999</v>
      </c>
      <c r="M302">
        <v>111</v>
      </c>
      <c r="N302">
        <v>2.2967620000000002</v>
      </c>
      <c r="O302">
        <v>-9.9400000000004998E-2</v>
      </c>
      <c r="P302">
        <v>-0.54345135585920301</v>
      </c>
      <c r="Q302">
        <v>-3.72966558277556</v>
      </c>
      <c r="R302">
        <v>102.33125</v>
      </c>
      <c r="S302">
        <v>103.00225</v>
      </c>
      <c r="T302">
        <v>102.33125</v>
      </c>
      <c r="U302">
        <v>103.00225</v>
      </c>
      <c r="V302" t="s">
        <v>11987</v>
      </c>
      <c r="W302" t="s">
        <v>8387</v>
      </c>
      <c r="X302" t="s">
        <v>2133</v>
      </c>
      <c r="Y302" t="s">
        <v>625</v>
      </c>
      <c r="Z302" t="s">
        <v>11839</v>
      </c>
      <c r="AA302" t="s">
        <v>256</v>
      </c>
      <c r="AB302" t="s">
        <v>11990</v>
      </c>
      <c r="AC302">
        <v>102.561458</v>
      </c>
      <c r="AD302">
        <v>0.230208</v>
      </c>
      <c r="AE302" s="6">
        <v>41913</v>
      </c>
      <c r="AF302" s="6">
        <v>45566</v>
      </c>
      <c r="AG302" t="s">
        <v>3083</v>
      </c>
      <c r="AH302">
        <v>2.4527779999999999</v>
      </c>
      <c r="AI302">
        <v>2.3092733148951399</v>
      </c>
      <c r="AJ302">
        <v>6.5549220000000004</v>
      </c>
      <c r="AK302">
        <v>3.58465778616582</v>
      </c>
      <c r="AL302">
        <v>111</v>
      </c>
      <c r="AM302">
        <v>92</v>
      </c>
      <c r="AN302">
        <v>4.875</v>
      </c>
      <c r="AO302" t="s">
        <v>11991</v>
      </c>
      <c r="AP302">
        <v>1</v>
      </c>
      <c r="AQ302">
        <v>4</v>
      </c>
      <c r="AR302">
        <v>36.361125836613603</v>
      </c>
      <c r="AS302">
        <v>8.18451517808398E-2</v>
      </c>
      <c r="AT302">
        <v>0.95137487080850702</v>
      </c>
      <c r="AU302">
        <v>0.455084821991938</v>
      </c>
      <c r="AV302">
        <v>2.67405251050024</v>
      </c>
    </row>
    <row r="303" spans="1:48" x14ac:dyDescent="0.25">
      <c r="A303" t="s">
        <v>12493</v>
      </c>
      <c r="B303" s="6">
        <v>44664</v>
      </c>
      <c r="C303" t="s">
        <v>12494</v>
      </c>
      <c r="D303" t="s">
        <v>11929</v>
      </c>
      <c r="E303">
        <v>242442434.40000001</v>
      </c>
      <c r="F303">
        <v>210490946</v>
      </c>
      <c r="G303">
        <v>6.2005941336434098E-2</v>
      </c>
      <c r="H303">
        <v>8.9</v>
      </c>
      <c r="I303">
        <v>8.0556350000000005</v>
      </c>
      <c r="J303">
        <v>3.5156290000000001</v>
      </c>
      <c r="K303">
        <v>3.5156290000000001</v>
      </c>
      <c r="L303">
        <v>81.996200000000002</v>
      </c>
      <c r="M303">
        <v>82</v>
      </c>
      <c r="N303">
        <v>8.0272609999999993</v>
      </c>
      <c r="O303">
        <v>-0.120200000000003</v>
      </c>
      <c r="P303">
        <v>-4.1965204529815203</v>
      </c>
      <c r="Q303">
        <v>-10.451542044684199</v>
      </c>
      <c r="R303">
        <v>86.635999999999996</v>
      </c>
      <c r="S303">
        <v>87.364000000000004</v>
      </c>
      <c r="T303">
        <v>86.635999999999996</v>
      </c>
      <c r="U303">
        <v>87.364000000000004</v>
      </c>
      <c r="V303" t="s">
        <v>11987</v>
      </c>
      <c r="W303" t="s">
        <v>6884</v>
      </c>
      <c r="X303" t="s">
        <v>2133</v>
      </c>
      <c r="Y303" t="s">
        <v>625</v>
      </c>
      <c r="Z303" t="s">
        <v>11819</v>
      </c>
      <c r="AA303" t="s">
        <v>374</v>
      </c>
      <c r="AB303" t="s">
        <v>11990</v>
      </c>
      <c r="AC303">
        <v>86.820999999999998</v>
      </c>
      <c r="AD303">
        <v>0.185</v>
      </c>
      <c r="AE303" s="6">
        <v>44208</v>
      </c>
      <c r="AF303" s="6">
        <v>11394</v>
      </c>
      <c r="AG303" t="s">
        <v>2134</v>
      </c>
      <c r="AH303">
        <v>8.9</v>
      </c>
      <c r="AI303">
        <v>8.0556353005179808</v>
      </c>
      <c r="AJ303">
        <v>72.593097</v>
      </c>
      <c r="AK303">
        <v>3.5156294181381198</v>
      </c>
      <c r="AL303">
        <v>82</v>
      </c>
      <c r="AM303">
        <v>78</v>
      </c>
      <c r="AN303">
        <v>1.85</v>
      </c>
      <c r="AO303" t="s">
        <v>11991</v>
      </c>
      <c r="AP303">
        <v>1</v>
      </c>
      <c r="AQ303">
        <v>3</v>
      </c>
      <c r="AR303">
        <v>48.519285691863402</v>
      </c>
      <c r="AS303">
        <v>2.2387513207604501E-2</v>
      </c>
      <c r="AT303">
        <v>0.41709820167690698</v>
      </c>
      <c r="AU303">
        <v>0.14782035589868001</v>
      </c>
      <c r="AV303">
        <v>2.9818768568118799</v>
      </c>
    </row>
    <row r="304" spans="1:48" x14ac:dyDescent="0.25">
      <c r="A304" t="s">
        <v>17726</v>
      </c>
      <c r="B304" s="6">
        <v>44664</v>
      </c>
      <c r="C304" t="s">
        <v>17727</v>
      </c>
      <c r="D304" t="s">
        <v>11929</v>
      </c>
      <c r="E304">
        <v>232744737</v>
      </c>
      <c r="F304">
        <v>206243904.59999999</v>
      </c>
      <c r="G304">
        <v>6.0754857591056997E-2</v>
      </c>
      <c r="H304">
        <v>9.2777779999999996</v>
      </c>
      <c r="I304">
        <v>8.2309950000000001</v>
      </c>
      <c r="J304">
        <v>3.5532900000000001</v>
      </c>
      <c r="K304">
        <v>3.5532900000000001</v>
      </c>
      <c r="L304">
        <v>85.888300000000001</v>
      </c>
      <c r="M304">
        <v>86</v>
      </c>
      <c r="N304">
        <v>8.2045279999999998</v>
      </c>
      <c r="O304">
        <v>2.6999999999999202E-2</v>
      </c>
      <c r="P304">
        <v>-4.87508072111003</v>
      </c>
      <c r="Q304">
        <v>-10.5539501150998</v>
      </c>
      <c r="R304">
        <v>88.135999999999996</v>
      </c>
      <c r="S304">
        <v>88.989000000000004</v>
      </c>
      <c r="T304">
        <v>88.135999999999996</v>
      </c>
      <c r="U304">
        <v>88.989000000000004</v>
      </c>
      <c r="V304" t="s">
        <v>11987</v>
      </c>
      <c r="W304" t="s">
        <v>17643</v>
      </c>
      <c r="X304" t="s">
        <v>2133</v>
      </c>
      <c r="Y304" t="s">
        <v>625</v>
      </c>
      <c r="Z304" t="s">
        <v>11819</v>
      </c>
      <c r="AA304" t="s">
        <v>374</v>
      </c>
      <c r="AB304" t="s">
        <v>11990</v>
      </c>
      <c r="AC304">
        <v>88.613777999999996</v>
      </c>
      <c r="AD304">
        <v>0.47777799999999998</v>
      </c>
      <c r="AE304" s="6">
        <v>44405</v>
      </c>
      <c r="AF304" s="6">
        <v>11532</v>
      </c>
      <c r="AG304" t="s">
        <v>2134</v>
      </c>
      <c r="AH304">
        <v>9.2777779999999996</v>
      </c>
      <c r="AI304">
        <v>8.2309950769985498</v>
      </c>
      <c r="AJ304">
        <v>76.672105999999999</v>
      </c>
      <c r="AK304">
        <v>3.55329001628672</v>
      </c>
      <c r="AL304">
        <v>86</v>
      </c>
      <c r="AM304">
        <v>82</v>
      </c>
      <c r="AN304">
        <v>2.15</v>
      </c>
      <c r="AO304" t="s">
        <v>11991</v>
      </c>
      <c r="AP304">
        <v>1</v>
      </c>
      <c r="AQ304">
        <v>3</v>
      </c>
      <c r="AR304">
        <v>48.519285691863402</v>
      </c>
      <c r="AS304">
        <v>2.2387513207604501E-2</v>
      </c>
      <c r="AT304">
        <v>0.41709820167690698</v>
      </c>
      <c r="AU304">
        <v>0.14782035589868001</v>
      </c>
      <c r="AV304">
        <v>2.9818768568118799</v>
      </c>
    </row>
    <row r="305" spans="1:48" x14ac:dyDescent="0.25">
      <c r="A305" t="s">
        <v>12495</v>
      </c>
      <c r="B305" s="6">
        <v>44664</v>
      </c>
      <c r="C305" t="s">
        <v>12496</v>
      </c>
      <c r="D305" t="s">
        <v>11929</v>
      </c>
      <c r="E305">
        <v>232744737</v>
      </c>
      <c r="F305">
        <v>221675786</v>
      </c>
      <c r="G305">
        <v>6.5300745923098494E-2</v>
      </c>
      <c r="H305">
        <v>7.822222</v>
      </c>
      <c r="I305">
        <v>6.9160630000000003</v>
      </c>
      <c r="J305">
        <v>3.5460579999999999</v>
      </c>
      <c r="K305">
        <v>3.5460579999999999</v>
      </c>
      <c r="L305">
        <v>84.679899999999904</v>
      </c>
      <c r="M305">
        <v>84</v>
      </c>
      <c r="N305">
        <v>6.8811749999999998</v>
      </c>
      <c r="O305">
        <v>0.66100000000000003</v>
      </c>
      <c r="P305">
        <v>-3.4055220726832198</v>
      </c>
      <c r="Q305">
        <v>-8.1635104762187698</v>
      </c>
      <c r="R305">
        <v>94.737499999999997</v>
      </c>
      <c r="S305">
        <v>95.278499999999994</v>
      </c>
      <c r="T305">
        <v>94.737499999999997</v>
      </c>
      <c r="U305">
        <v>95.278499999999994</v>
      </c>
      <c r="V305" t="s">
        <v>11987</v>
      </c>
      <c r="W305" t="s">
        <v>6878</v>
      </c>
      <c r="X305" t="s">
        <v>2133</v>
      </c>
      <c r="Y305" t="s">
        <v>625</v>
      </c>
      <c r="Z305" t="s">
        <v>11819</v>
      </c>
      <c r="AA305" t="s">
        <v>374</v>
      </c>
      <c r="AB305" t="s">
        <v>11990</v>
      </c>
      <c r="AC305">
        <v>95.244167000000004</v>
      </c>
      <c r="AD305">
        <v>0.50666699999999998</v>
      </c>
      <c r="AE305" s="6">
        <v>43844</v>
      </c>
      <c r="AF305" s="6">
        <v>11003</v>
      </c>
      <c r="AG305" t="s">
        <v>2134</v>
      </c>
      <c r="AH305">
        <v>7.822222</v>
      </c>
      <c r="AI305">
        <v>6.9160626256004001</v>
      </c>
      <c r="AJ305">
        <v>54.787695999999997</v>
      </c>
      <c r="AK305">
        <v>3.5460582160216099</v>
      </c>
      <c r="AL305">
        <v>84</v>
      </c>
      <c r="AM305">
        <v>82</v>
      </c>
      <c r="AN305">
        <v>2.85</v>
      </c>
      <c r="AO305" t="s">
        <v>11991</v>
      </c>
      <c r="AP305">
        <v>1</v>
      </c>
      <c r="AQ305">
        <v>3</v>
      </c>
      <c r="AR305">
        <v>48.519285691863402</v>
      </c>
      <c r="AS305">
        <v>2.2387513207604501E-2</v>
      </c>
      <c r="AT305">
        <v>0.41709820167690698</v>
      </c>
      <c r="AU305">
        <v>0.14782035589868001</v>
      </c>
      <c r="AV305">
        <v>2.9818768568118799</v>
      </c>
    </row>
    <row r="306" spans="1:48" x14ac:dyDescent="0.25">
      <c r="A306" t="s">
        <v>12497</v>
      </c>
      <c r="B306" s="6">
        <v>44664</v>
      </c>
      <c r="C306" t="s">
        <v>12498</v>
      </c>
      <c r="D306" t="s">
        <v>11929</v>
      </c>
      <c r="E306">
        <v>193953947.40000001</v>
      </c>
      <c r="F306">
        <v>196432409.30000001</v>
      </c>
      <c r="G306">
        <v>5.78646097507301E-2</v>
      </c>
      <c r="H306">
        <v>0.73055599999999998</v>
      </c>
      <c r="I306">
        <v>0.72691700000000004</v>
      </c>
      <c r="J306">
        <v>1.724934</v>
      </c>
      <c r="K306">
        <v>1.724934</v>
      </c>
      <c r="L306">
        <v>33.384499999999903</v>
      </c>
      <c r="M306">
        <v>22</v>
      </c>
      <c r="N306">
        <v>0.71713400000000005</v>
      </c>
      <c r="O306">
        <v>3.6299999999989098E-2</v>
      </c>
      <c r="P306">
        <v>-0.106796814412457</v>
      </c>
      <c r="Q306">
        <v>-0.69990207186086895</v>
      </c>
      <c r="R306">
        <v>100.483</v>
      </c>
      <c r="S306">
        <v>100.884</v>
      </c>
      <c r="T306">
        <v>100.483</v>
      </c>
      <c r="U306">
        <v>100.884</v>
      </c>
      <c r="V306" t="s">
        <v>11987</v>
      </c>
      <c r="W306" t="s">
        <v>6819</v>
      </c>
      <c r="X306" t="s">
        <v>2133</v>
      </c>
      <c r="Y306" t="s">
        <v>625</v>
      </c>
      <c r="Z306" t="s">
        <v>11819</v>
      </c>
      <c r="AA306" t="s">
        <v>374</v>
      </c>
      <c r="AB306" t="s">
        <v>11990</v>
      </c>
      <c r="AC306">
        <v>101.277861</v>
      </c>
      <c r="AD306">
        <v>0.79486100000000004</v>
      </c>
      <c r="AE306" s="6">
        <v>43080</v>
      </c>
      <c r="AF306" s="6">
        <v>44937</v>
      </c>
      <c r="AG306" t="s">
        <v>2134</v>
      </c>
      <c r="AH306">
        <v>0.73055599999999998</v>
      </c>
      <c r="AI306">
        <v>0.72691660410880399</v>
      </c>
      <c r="AJ306">
        <v>1.123481</v>
      </c>
      <c r="AK306">
        <v>1.7249338684664099</v>
      </c>
      <c r="AL306">
        <v>22</v>
      </c>
      <c r="AM306">
        <v>-10</v>
      </c>
      <c r="AN306">
        <v>2.95</v>
      </c>
      <c r="AO306" t="s">
        <v>11991</v>
      </c>
      <c r="AP306">
        <v>1</v>
      </c>
      <c r="AQ306">
        <v>3</v>
      </c>
      <c r="AR306">
        <v>48.519285691863402</v>
      </c>
      <c r="AS306">
        <v>2.2387513207604501E-2</v>
      </c>
      <c r="AT306">
        <v>0.41709820167690698</v>
      </c>
      <c r="AU306">
        <v>0.14782035589868001</v>
      </c>
      <c r="AV306">
        <v>2.9818768568118799</v>
      </c>
    </row>
    <row r="307" spans="1:48" x14ac:dyDescent="0.25">
      <c r="A307" t="s">
        <v>12499</v>
      </c>
      <c r="B307" s="6">
        <v>44664</v>
      </c>
      <c r="C307" t="s">
        <v>12500</v>
      </c>
      <c r="D307" t="s">
        <v>11929</v>
      </c>
      <c r="E307">
        <v>242442434.40000001</v>
      </c>
      <c r="F307">
        <v>245077313.30000001</v>
      </c>
      <c r="G307">
        <v>7.2194314310172605E-2</v>
      </c>
      <c r="H307">
        <v>5.730556</v>
      </c>
      <c r="I307">
        <v>5.1315780000000002</v>
      </c>
      <c r="J307">
        <v>3.3655620000000002</v>
      </c>
      <c r="K307">
        <v>3.3655620000000002</v>
      </c>
      <c r="L307">
        <v>69.720200000000006</v>
      </c>
      <c r="M307">
        <v>70</v>
      </c>
      <c r="N307">
        <v>5.1077719999999998</v>
      </c>
      <c r="O307">
        <v>0.19340000000001001</v>
      </c>
      <c r="P307">
        <v>-2.3145472995418799</v>
      </c>
      <c r="Q307">
        <v>-6.0425220789060301</v>
      </c>
      <c r="R307">
        <v>100.14375</v>
      </c>
      <c r="S307">
        <v>100.69175</v>
      </c>
      <c r="T307">
        <v>100.14375</v>
      </c>
      <c r="U307">
        <v>100.69175</v>
      </c>
      <c r="V307" t="s">
        <v>11987</v>
      </c>
      <c r="W307" t="s">
        <v>6862</v>
      </c>
      <c r="X307" t="s">
        <v>2133</v>
      </c>
      <c r="Y307" t="s">
        <v>625</v>
      </c>
      <c r="Z307" t="s">
        <v>11819</v>
      </c>
      <c r="AA307" t="s">
        <v>374</v>
      </c>
      <c r="AB307" t="s">
        <v>11990</v>
      </c>
      <c r="AC307">
        <v>101.086806</v>
      </c>
      <c r="AD307">
        <v>0.94305600000000001</v>
      </c>
      <c r="AE307" s="6">
        <v>43080</v>
      </c>
      <c r="AF307" s="6">
        <v>46763</v>
      </c>
      <c r="AG307" t="s">
        <v>2134</v>
      </c>
      <c r="AH307">
        <v>5.730556</v>
      </c>
      <c r="AI307">
        <v>5.1315782206853404</v>
      </c>
      <c r="AJ307">
        <v>30.595075000000001</v>
      </c>
      <c r="AK307">
        <v>3.3655615058047998</v>
      </c>
      <c r="AL307">
        <v>70</v>
      </c>
      <c r="AM307">
        <v>66</v>
      </c>
      <c r="AN307">
        <v>3.5</v>
      </c>
      <c r="AO307" t="s">
        <v>11991</v>
      </c>
      <c r="AP307">
        <v>1</v>
      </c>
      <c r="AQ307">
        <v>3</v>
      </c>
      <c r="AR307">
        <v>48.519285691863402</v>
      </c>
      <c r="AS307">
        <v>2.2387513207604501E-2</v>
      </c>
      <c r="AT307">
        <v>0.41709820167690698</v>
      </c>
      <c r="AU307">
        <v>0.14782035589868001</v>
      </c>
      <c r="AV307">
        <v>2.9818768568118799</v>
      </c>
    </row>
    <row r="308" spans="1:48" x14ac:dyDescent="0.25">
      <c r="A308" t="s">
        <v>12501</v>
      </c>
      <c r="B308" s="6">
        <v>44664</v>
      </c>
      <c r="C308" t="s">
        <v>12502</v>
      </c>
      <c r="D308" t="s">
        <v>11929</v>
      </c>
      <c r="E308">
        <v>155163157.80000001</v>
      </c>
      <c r="F308">
        <v>135889522.69999999</v>
      </c>
      <c r="G308">
        <v>4.00300247330539E-2</v>
      </c>
      <c r="H308">
        <v>27.822222</v>
      </c>
      <c r="I308">
        <v>16.767724000000001</v>
      </c>
      <c r="J308">
        <v>4.2416099999999997</v>
      </c>
      <c r="K308">
        <v>4.2416099999999997</v>
      </c>
      <c r="L308">
        <v>140.50629999999899</v>
      </c>
      <c r="M308">
        <v>139</v>
      </c>
      <c r="N308">
        <v>16.753530000000001</v>
      </c>
      <c r="O308">
        <v>8.0199999999996899E-2</v>
      </c>
      <c r="P308">
        <v>-6.7432282760096198</v>
      </c>
      <c r="Q308">
        <v>-14.722863192997201</v>
      </c>
      <c r="R308">
        <v>86.956249999999997</v>
      </c>
      <c r="S308">
        <v>87.950249999999997</v>
      </c>
      <c r="T308">
        <v>86.956249999999997</v>
      </c>
      <c r="U308">
        <v>87.950249999999997</v>
      </c>
      <c r="V308" t="s">
        <v>11987</v>
      </c>
      <c r="W308" t="s">
        <v>6917</v>
      </c>
      <c r="X308" t="s">
        <v>2133</v>
      </c>
      <c r="Y308" t="s">
        <v>625</v>
      </c>
      <c r="Z308" t="s">
        <v>11819</v>
      </c>
      <c r="AA308" t="s">
        <v>374</v>
      </c>
      <c r="AB308" t="s">
        <v>11990</v>
      </c>
      <c r="AC308">
        <v>87.578472000000005</v>
      </c>
      <c r="AD308">
        <v>0.62222200000000005</v>
      </c>
      <c r="AE308" s="6">
        <v>43844</v>
      </c>
      <c r="AF308" s="6">
        <v>18308</v>
      </c>
      <c r="AG308" t="s">
        <v>2134</v>
      </c>
      <c r="AH308">
        <v>27.822222</v>
      </c>
      <c r="AI308">
        <v>16.767724153767201</v>
      </c>
      <c r="AJ308">
        <v>387.53229599999997</v>
      </c>
      <c r="AK308">
        <v>4.2416101587768802</v>
      </c>
      <c r="AL308">
        <v>139</v>
      </c>
      <c r="AM308">
        <v>165</v>
      </c>
      <c r="AN308">
        <v>3.5</v>
      </c>
      <c r="AO308" t="s">
        <v>11991</v>
      </c>
      <c r="AP308">
        <v>1</v>
      </c>
      <c r="AQ308">
        <v>3</v>
      </c>
      <c r="AR308">
        <v>48.519285691863402</v>
      </c>
      <c r="AS308">
        <v>2.2387513207604501E-2</v>
      </c>
      <c r="AT308">
        <v>0.41709820167690698</v>
      </c>
      <c r="AU308">
        <v>0.14782035589868001</v>
      </c>
      <c r="AV308">
        <v>2.9818768568118799</v>
      </c>
    </row>
    <row r="309" spans="1:48" x14ac:dyDescent="0.25">
      <c r="A309" t="s">
        <v>12503</v>
      </c>
      <c r="B309" s="6">
        <v>44664</v>
      </c>
      <c r="C309" t="s">
        <v>12504</v>
      </c>
      <c r="D309" t="s">
        <v>11929</v>
      </c>
      <c r="E309">
        <v>244566229.80000001</v>
      </c>
      <c r="F309">
        <v>246740729.30000001</v>
      </c>
      <c r="G309">
        <v>7.2684319580465007E-2</v>
      </c>
      <c r="H309">
        <v>0.99166699999999997</v>
      </c>
      <c r="I309">
        <v>0.97858599999999996</v>
      </c>
      <c r="J309">
        <v>2.1311559999999998</v>
      </c>
      <c r="K309">
        <v>2.1311559999999998</v>
      </c>
      <c r="L309">
        <v>47.268899999999903</v>
      </c>
      <c r="M309">
        <v>46</v>
      </c>
      <c r="N309">
        <v>0.97302999999999995</v>
      </c>
      <c r="O309">
        <v>3.6999999999998097E-2</v>
      </c>
      <c r="P309">
        <v>-0.21235834360151501</v>
      </c>
      <c r="Q309">
        <v>-1.12159383743873</v>
      </c>
      <c r="R309">
        <v>100.861</v>
      </c>
      <c r="S309">
        <v>101.214</v>
      </c>
      <c r="T309">
        <v>100.861</v>
      </c>
      <c r="U309">
        <v>101.214</v>
      </c>
      <c r="V309" t="s">
        <v>11987</v>
      </c>
      <c r="W309" t="s">
        <v>6822</v>
      </c>
      <c r="X309" t="s">
        <v>2133</v>
      </c>
      <c r="Y309" t="s">
        <v>625</v>
      </c>
      <c r="Z309" t="s">
        <v>11819</v>
      </c>
      <c r="AA309" t="s">
        <v>374</v>
      </c>
      <c r="AB309" t="s">
        <v>11990</v>
      </c>
      <c r="AC309">
        <v>100.88912500000001</v>
      </c>
      <c r="AD309">
        <v>2.8125000000000001E-2</v>
      </c>
      <c r="AE309" s="6">
        <v>41379</v>
      </c>
      <c r="AF309" s="6">
        <v>45031</v>
      </c>
      <c r="AG309" t="s">
        <v>2134</v>
      </c>
      <c r="AH309">
        <v>0.99166699999999997</v>
      </c>
      <c r="AI309">
        <v>0.97858574551439304</v>
      </c>
      <c r="AJ309">
        <v>1.9280550000000001</v>
      </c>
      <c r="AK309">
        <v>2.1311560895641102</v>
      </c>
      <c r="AL309">
        <v>46</v>
      </c>
      <c r="AM309">
        <v>5</v>
      </c>
      <c r="AN309">
        <v>3.375</v>
      </c>
      <c r="AO309" t="s">
        <v>11991</v>
      </c>
      <c r="AP309">
        <v>1</v>
      </c>
      <c r="AQ309">
        <v>3</v>
      </c>
      <c r="AR309">
        <v>48.519285691863402</v>
      </c>
      <c r="AS309">
        <v>2.2387513207604501E-2</v>
      </c>
      <c r="AT309">
        <v>0.41709820167690698</v>
      </c>
      <c r="AU309">
        <v>0.14782035589868001</v>
      </c>
      <c r="AV309">
        <v>2.9818768568118799</v>
      </c>
    </row>
    <row r="310" spans="1:48" x14ac:dyDescent="0.25">
      <c r="A310" t="s">
        <v>12505</v>
      </c>
      <c r="B310" s="6">
        <v>44664</v>
      </c>
      <c r="C310" t="s">
        <v>12506</v>
      </c>
      <c r="D310" t="s">
        <v>11929</v>
      </c>
      <c r="E310">
        <v>387907894.80000001</v>
      </c>
      <c r="F310">
        <v>329977729.80000001</v>
      </c>
      <c r="G310">
        <v>9.7204084771411403E-2</v>
      </c>
      <c r="H310">
        <v>28.9</v>
      </c>
      <c r="I310">
        <v>18.054939000000001</v>
      </c>
      <c r="J310">
        <v>3.8584109999999998</v>
      </c>
      <c r="K310">
        <v>3.8584109999999998</v>
      </c>
      <c r="L310">
        <v>104.094099999999</v>
      </c>
      <c r="M310">
        <v>103</v>
      </c>
      <c r="N310">
        <v>18.130621000000001</v>
      </c>
      <c r="O310">
        <v>0.78059999999999796</v>
      </c>
      <c r="P310">
        <v>-6.0795454431337497</v>
      </c>
      <c r="Q310">
        <v>-13.307363418035701</v>
      </c>
      <c r="R310">
        <v>84.760999999999996</v>
      </c>
      <c r="S310">
        <v>85.989000000000004</v>
      </c>
      <c r="T310">
        <v>84.760999999999996</v>
      </c>
      <c r="U310">
        <v>85.989000000000004</v>
      </c>
      <c r="V310" t="s">
        <v>11987</v>
      </c>
      <c r="W310" t="s">
        <v>6923</v>
      </c>
      <c r="X310" t="s">
        <v>2133</v>
      </c>
      <c r="Y310" t="s">
        <v>625</v>
      </c>
      <c r="Z310" t="s">
        <v>11819</v>
      </c>
      <c r="AA310" t="s">
        <v>374</v>
      </c>
      <c r="AB310" t="s">
        <v>11990</v>
      </c>
      <c r="AC310">
        <v>85.066000000000003</v>
      </c>
      <c r="AD310">
        <v>0.30499999999999999</v>
      </c>
      <c r="AE310" s="6">
        <v>44208</v>
      </c>
      <c r="AF310" s="6">
        <v>18699</v>
      </c>
      <c r="AG310" t="s">
        <v>2134</v>
      </c>
      <c r="AH310">
        <v>28.9</v>
      </c>
      <c r="AI310">
        <v>18.054938534372599</v>
      </c>
      <c r="AJ310">
        <v>440.02524599999998</v>
      </c>
      <c r="AK310">
        <v>3.85841109331965</v>
      </c>
      <c r="AL310">
        <v>103</v>
      </c>
      <c r="AM310">
        <v>125</v>
      </c>
      <c r="AN310">
        <v>3.05</v>
      </c>
      <c r="AO310" t="s">
        <v>11991</v>
      </c>
      <c r="AP310">
        <v>1</v>
      </c>
      <c r="AQ310">
        <v>3</v>
      </c>
      <c r="AR310">
        <v>48.519285691863402</v>
      </c>
      <c r="AS310">
        <v>2.2387513207604501E-2</v>
      </c>
      <c r="AT310">
        <v>0.41709820167690698</v>
      </c>
      <c r="AU310">
        <v>0.14782035589868001</v>
      </c>
      <c r="AV310">
        <v>2.9818768568118799</v>
      </c>
    </row>
    <row r="311" spans="1:48" x14ac:dyDescent="0.25">
      <c r="A311" t="s">
        <v>18712</v>
      </c>
      <c r="B311" s="6">
        <v>44664</v>
      </c>
      <c r="C311" t="s">
        <v>18713</v>
      </c>
      <c r="D311" t="s">
        <v>11929</v>
      </c>
      <c r="E311">
        <v>126070065.59999999</v>
      </c>
      <c r="F311">
        <v>98313499.099999994</v>
      </c>
      <c r="G311">
        <v>2.89609656685153E-2</v>
      </c>
      <c r="H311">
        <v>39.430556000000003</v>
      </c>
      <c r="I311">
        <v>19.890709000000001</v>
      </c>
      <c r="J311">
        <v>4.3130290000000002</v>
      </c>
      <c r="K311">
        <v>4.3130290000000002</v>
      </c>
      <c r="L311">
        <v>151.50290000000001</v>
      </c>
      <c r="M311">
        <v>152</v>
      </c>
      <c r="N311">
        <v>20.051787000000001</v>
      </c>
      <c r="O311">
        <v>0.6915</v>
      </c>
      <c r="P311">
        <v>-8.6406517821395692</v>
      </c>
      <c r="Q311">
        <v>-17.885979728654501</v>
      </c>
      <c r="R311">
        <v>77.760999999999996</v>
      </c>
      <c r="S311">
        <v>78.989000000000004</v>
      </c>
      <c r="T311">
        <v>77.760999999999996</v>
      </c>
      <c r="U311">
        <v>78.989000000000004</v>
      </c>
      <c r="V311" t="s">
        <v>11987</v>
      </c>
      <c r="W311" t="s">
        <v>18365</v>
      </c>
      <c r="X311" t="s">
        <v>2133</v>
      </c>
      <c r="Y311" t="s">
        <v>625</v>
      </c>
      <c r="Z311" t="s">
        <v>11819</v>
      </c>
      <c r="AA311" t="s">
        <v>374</v>
      </c>
      <c r="AB311" t="s">
        <v>11990</v>
      </c>
      <c r="AC311">
        <v>77.983221999999998</v>
      </c>
      <c r="AD311">
        <v>0.222222</v>
      </c>
      <c r="AE311" s="6">
        <v>44462</v>
      </c>
      <c r="AF311" s="6">
        <v>22547</v>
      </c>
      <c r="AG311" t="s">
        <v>2134</v>
      </c>
      <c r="AH311">
        <v>39.430556000000003</v>
      </c>
      <c r="AI311">
        <v>19.890708818362199</v>
      </c>
      <c r="AJ311">
        <v>593.20515899999998</v>
      </c>
      <c r="AK311">
        <v>4.3130293169973504</v>
      </c>
      <c r="AL311">
        <v>152</v>
      </c>
      <c r="AM311">
        <v>170</v>
      </c>
      <c r="AN311">
        <v>3.2</v>
      </c>
      <c r="AO311" t="s">
        <v>11991</v>
      </c>
      <c r="AP311">
        <v>1</v>
      </c>
      <c r="AQ311">
        <v>3</v>
      </c>
      <c r="AR311">
        <v>48.519285691863402</v>
      </c>
      <c r="AS311">
        <v>2.2387513207604501E-2</v>
      </c>
      <c r="AT311">
        <v>0.41709820167690698</v>
      </c>
      <c r="AU311">
        <v>0.14782035589868001</v>
      </c>
      <c r="AV311">
        <v>2.9818768568118799</v>
      </c>
    </row>
    <row r="312" spans="1:48" x14ac:dyDescent="0.25">
      <c r="A312" t="s">
        <v>12507</v>
      </c>
      <c r="B312" s="6">
        <v>44664</v>
      </c>
      <c r="C312" t="s">
        <v>12508</v>
      </c>
      <c r="D312" t="s">
        <v>11929</v>
      </c>
      <c r="E312">
        <v>155163157.80000001</v>
      </c>
      <c r="F312">
        <v>120788311.8</v>
      </c>
      <c r="G312">
        <v>3.5581544576038203E-2</v>
      </c>
      <c r="H312">
        <v>48.9</v>
      </c>
      <c r="I312">
        <v>20.788905</v>
      </c>
      <c r="J312">
        <v>4.4142020000000004</v>
      </c>
      <c r="K312">
        <v>4.4142020000000004</v>
      </c>
      <c r="L312">
        <v>161.62020000000001</v>
      </c>
      <c r="M312">
        <v>162</v>
      </c>
      <c r="N312">
        <v>20.961029</v>
      </c>
      <c r="O312">
        <v>0.69490000000000895</v>
      </c>
      <c r="P312">
        <v>-7.8371689276178396</v>
      </c>
      <c r="Q312">
        <v>-18.780568179830201</v>
      </c>
      <c r="R312">
        <v>77.510999999999996</v>
      </c>
      <c r="S312">
        <v>78.739000000000004</v>
      </c>
      <c r="T312">
        <v>77.510999999999996</v>
      </c>
      <c r="U312">
        <v>78.739000000000004</v>
      </c>
      <c r="V312" t="s">
        <v>11987</v>
      </c>
      <c r="W312" t="s">
        <v>6927</v>
      </c>
      <c r="X312" t="s">
        <v>2133</v>
      </c>
      <c r="Y312" t="s">
        <v>625</v>
      </c>
      <c r="Z312" t="s">
        <v>11819</v>
      </c>
      <c r="AA312" t="s">
        <v>374</v>
      </c>
      <c r="AB312" t="s">
        <v>11990</v>
      </c>
      <c r="AC312">
        <v>77.846000000000004</v>
      </c>
      <c r="AD312">
        <v>0.33500000000000002</v>
      </c>
      <c r="AE312" s="6">
        <v>44208</v>
      </c>
      <c r="AF312" s="6">
        <v>26004</v>
      </c>
      <c r="AG312" t="s">
        <v>2134</v>
      </c>
      <c r="AH312">
        <v>48.9</v>
      </c>
      <c r="AI312">
        <v>20.788905307916998</v>
      </c>
      <c r="AJ312">
        <v>698.72453299999995</v>
      </c>
      <c r="AK312">
        <v>4.4142021282619304</v>
      </c>
      <c r="AL312">
        <v>162</v>
      </c>
      <c r="AM312">
        <v>180</v>
      </c>
      <c r="AN312">
        <v>3.35</v>
      </c>
      <c r="AO312" t="s">
        <v>11991</v>
      </c>
      <c r="AP312">
        <v>1</v>
      </c>
      <c r="AQ312">
        <v>3</v>
      </c>
      <c r="AR312">
        <v>48.519285691863402</v>
      </c>
      <c r="AS312">
        <v>2.2387513207604501E-2</v>
      </c>
      <c r="AT312">
        <v>0.41709820167690698</v>
      </c>
      <c r="AU312">
        <v>0.14782035589868001</v>
      </c>
      <c r="AV312">
        <v>2.9818768568118799</v>
      </c>
    </row>
    <row r="313" spans="1:48" x14ac:dyDescent="0.25">
      <c r="A313" t="s">
        <v>12509</v>
      </c>
      <c r="B313" s="6">
        <v>44664</v>
      </c>
      <c r="C313" t="s">
        <v>12510</v>
      </c>
      <c r="D313" t="s">
        <v>11929</v>
      </c>
      <c r="E313">
        <v>145465460.40000001</v>
      </c>
      <c r="F313">
        <v>144041110.59999999</v>
      </c>
      <c r="G313">
        <v>4.2431300850850298E-2</v>
      </c>
      <c r="H313">
        <v>7.4166670000000003</v>
      </c>
      <c r="I313">
        <v>6.509341</v>
      </c>
      <c r="J313">
        <v>3.5017320000000001</v>
      </c>
      <c r="K313">
        <v>3.5017320000000001</v>
      </c>
      <c r="L313">
        <v>80.112099999999998</v>
      </c>
      <c r="M313">
        <v>80</v>
      </c>
      <c r="N313">
        <v>6.4781940000000002</v>
      </c>
      <c r="O313">
        <v>0.101400000000007</v>
      </c>
      <c r="P313">
        <v>-3.3187200940117498</v>
      </c>
      <c r="Q313">
        <v>-7.7106694613314097</v>
      </c>
      <c r="R313">
        <v>98.737499999999997</v>
      </c>
      <c r="S313">
        <v>99.338499999999996</v>
      </c>
      <c r="T313">
        <v>98.737499999999997</v>
      </c>
      <c r="U313">
        <v>99.338499999999996</v>
      </c>
      <c r="V313" t="s">
        <v>11987</v>
      </c>
      <c r="W313" t="s">
        <v>6875</v>
      </c>
      <c r="X313" t="s">
        <v>2133</v>
      </c>
      <c r="Y313" t="s">
        <v>625</v>
      </c>
      <c r="Z313" t="s">
        <v>11819</v>
      </c>
      <c r="AA313" t="s">
        <v>374</v>
      </c>
      <c r="AB313" t="s">
        <v>11990</v>
      </c>
      <c r="AC313">
        <v>99.020832999999996</v>
      </c>
      <c r="AD313">
        <v>0.283333</v>
      </c>
      <c r="AE313" s="6">
        <v>43634</v>
      </c>
      <c r="AF313" s="6">
        <v>47379</v>
      </c>
      <c r="AG313" t="s">
        <v>2134</v>
      </c>
      <c r="AH313">
        <v>7.4166670000000003</v>
      </c>
      <c r="AI313">
        <v>6.5093414930404299</v>
      </c>
      <c r="AJ313">
        <v>48.864901000000003</v>
      </c>
      <c r="AK313">
        <v>3.5017324830898899</v>
      </c>
      <c r="AL313">
        <v>80</v>
      </c>
      <c r="AM313">
        <v>78</v>
      </c>
      <c r="AN313">
        <v>3.4</v>
      </c>
      <c r="AO313" t="s">
        <v>11991</v>
      </c>
      <c r="AP313">
        <v>1</v>
      </c>
      <c r="AQ313">
        <v>3</v>
      </c>
      <c r="AR313">
        <v>48.519285691863402</v>
      </c>
      <c r="AS313">
        <v>2.2387513207604501E-2</v>
      </c>
      <c r="AT313">
        <v>0.41709820167690698</v>
      </c>
      <c r="AU313">
        <v>0.14782035589868001</v>
      </c>
      <c r="AV313">
        <v>2.9818768568118799</v>
      </c>
    </row>
    <row r="314" spans="1:48" x14ac:dyDescent="0.25">
      <c r="A314" t="s">
        <v>22511</v>
      </c>
      <c r="B314" s="6">
        <v>44664</v>
      </c>
      <c r="C314" t="s">
        <v>22512</v>
      </c>
      <c r="D314" t="s">
        <v>11929</v>
      </c>
      <c r="E314">
        <v>193953947.40000001</v>
      </c>
      <c r="F314">
        <v>189470701.90000001</v>
      </c>
      <c r="G314">
        <v>5.5813845926645303E-2</v>
      </c>
      <c r="H314">
        <v>9.9499999999999993</v>
      </c>
      <c r="I314">
        <v>8.2998320000000003</v>
      </c>
      <c r="J314">
        <v>3.7789950000000001</v>
      </c>
      <c r="K314">
        <v>3.7789950000000001</v>
      </c>
      <c r="L314">
        <v>108.6828</v>
      </c>
      <c r="M314">
        <v>109</v>
      </c>
      <c r="N314">
        <v>8.2741109999999995</v>
      </c>
      <c r="O314">
        <v>0.16860000000000699</v>
      </c>
      <c r="P314">
        <v>-4.7308084442363496</v>
      </c>
      <c r="Q314">
        <v>-4.7308084442363496</v>
      </c>
      <c r="R314">
        <v>97.510999999999996</v>
      </c>
      <c r="S314">
        <v>98.114000000000004</v>
      </c>
      <c r="T314">
        <v>97.510999999999996</v>
      </c>
      <c r="U314">
        <v>98.114000000000004</v>
      </c>
      <c r="V314" t="s">
        <v>11987</v>
      </c>
      <c r="W314" t="s">
        <v>21963</v>
      </c>
      <c r="X314" t="s">
        <v>2133</v>
      </c>
      <c r="Y314" t="s">
        <v>625</v>
      </c>
      <c r="Z314" t="s">
        <v>11819</v>
      </c>
      <c r="AA314" t="s">
        <v>374</v>
      </c>
      <c r="AB314" t="s">
        <v>11990</v>
      </c>
      <c r="AC314">
        <v>97.688500000000005</v>
      </c>
      <c r="AD314">
        <v>0.17749999999999999</v>
      </c>
      <c r="AE314" s="6">
        <v>44651</v>
      </c>
      <c r="AF314" s="6">
        <v>11779</v>
      </c>
      <c r="AG314" t="s">
        <v>2134</v>
      </c>
      <c r="AH314">
        <v>9.9499999999999993</v>
      </c>
      <c r="AI314">
        <v>8.2998317411210003</v>
      </c>
      <c r="AJ314">
        <v>80.581222999999994</v>
      </c>
      <c r="AK314">
        <v>3.7789949025573599</v>
      </c>
      <c r="AL314">
        <v>109</v>
      </c>
      <c r="AM314">
        <v>104</v>
      </c>
      <c r="AN314">
        <v>3.55</v>
      </c>
      <c r="AO314" t="s">
        <v>11991</v>
      </c>
      <c r="AP314">
        <v>1</v>
      </c>
      <c r="AQ314">
        <v>3</v>
      </c>
      <c r="AR314">
        <v>48.519285691863402</v>
      </c>
      <c r="AS314">
        <v>2.2387513207604501E-2</v>
      </c>
      <c r="AT314">
        <v>0.28240697151390698</v>
      </c>
      <c r="AU314">
        <v>0.14782035589868001</v>
      </c>
      <c r="AV314">
        <v>0.28240697151390698</v>
      </c>
    </row>
    <row r="315" spans="1:48" x14ac:dyDescent="0.25">
      <c r="A315" t="s">
        <v>12511</v>
      </c>
      <c r="B315" s="6">
        <v>44664</v>
      </c>
      <c r="C315" t="s">
        <v>12512</v>
      </c>
      <c r="D315" t="s">
        <v>11929</v>
      </c>
      <c r="E315">
        <v>193953947.40000001</v>
      </c>
      <c r="F315">
        <v>176474171.80000001</v>
      </c>
      <c r="G315">
        <v>5.1985357817582498E-2</v>
      </c>
      <c r="H315">
        <v>27.533332999999999</v>
      </c>
      <c r="I315">
        <v>16.241811999999999</v>
      </c>
      <c r="J315">
        <v>4.2920600000000002</v>
      </c>
      <c r="K315">
        <v>4.2920600000000002</v>
      </c>
      <c r="L315">
        <v>145.04</v>
      </c>
      <c r="M315">
        <v>144</v>
      </c>
      <c r="N315">
        <v>16.209644000000001</v>
      </c>
      <c r="O315">
        <v>0.45939999999999798</v>
      </c>
      <c r="P315">
        <v>-7.1258528914367103</v>
      </c>
      <c r="Q315">
        <v>-14.4915268316569</v>
      </c>
      <c r="R315">
        <v>89.260999999999996</v>
      </c>
      <c r="S315">
        <v>90.489000000000004</v>
      </c>
      <c r="T315">
        <v>89.260999999999996</v>
      </c>
      <c r="U315">
        <v>90.489000000000004</v>
      </c>
      <c r="V315" t="s">
        <v>11987</v>
      </c>
      <c r="W315" t="s">
        <v>6915</v>
      </c>
      <c r="X315" t="s">
        <v>2133</v>
      </c>
      <c r="Y315" t="s">
        <v>625</v>
      </c>
      <c r="Z315" t="s">
        <v>11819</v>
      </c>
      <c r="AA315" t="s">
        <v>374</v>
      </c>
      <c r="AB315" t="s">
        <v>11990</v>
      </c>
      <c r="AC315">
        <v>90.987667000000002</v>
      </c>
      <c r="AD315">
        <v>1.726667</v>
      </c>
      <c r="AE315" s="6">
        <v>43768</v>
      </c>
      <c r="AF315" s="6">
        <v>18201</v>
      </c>
      <c r="AG315" t="s">
        <v>2134</v>
      </c>
      <c r="AH315">
        <v>27.533332999999999</v>
      </c>
      <c r="AI315">
        <v>16.241811926562601</v>
      </c>
      <c r="AJ315">
        <v>369.62275399999999</v>
      </c>
      <c r="AK315">
        <v>4.2920596541748601</v>
      </c>
      <c r="AL315">
        <v>144</v>
      </c>
      <c r="AM315">
        <v>170</v>
      </c>
      <c r="AN315">
        <v>3.7</v>
      </c>
      <c r="AO315" t="s">
        <v>11991</v>
      </c>
      <c r="AP315">
        <v>1</v>
      </c>
      <c r="AQ315">
        <v>3</v>
      </c>
      <c r="AR315">
        <v>48.519285691863402</v>
      </c>
      <c r="AS315">
        <v>2.2387513207604501E-2</v>
      </c>
      <c r="AT315">
        <v>0.41709820167690698</v>
      </c>
      <c r="AU315">
        <v>0.14782035589868001</v>
      </c>
      <c r="AV315">
        <v>2.9818768568118799</v>
      </c>
    </row>
    <row r="316" spans="1:48" x14ac:dyDescent="0.25">
      <c r="A316" t="s">
        <v>12513</v>
      </c>
      <c r="B316" s="6">
        <v>44664</v>
      </c>
      <c r="C316" t="s">
        <v>12514</v>
      </c>
      <c r="D316" t="s">
        <v>11929</v>
      </c>
      <c r="E316">
        <v>193953947.40000001</v>
      </c>
      <c r="F316">
        <v>199311925.19999999</v>
      </c>
      <c r="G316">
        <v>5.8712850970553197E-2</v>
      </c>
      <c r="H316">
        <v>5.25</v>
      </c>
      <c r="I316">
        <v>4.7041320000000004</v>
      </c>
      <c r="J316">
        <v>3.3551350000000002</v>
      </c>
      <c r="K316">
        <v>3.3551350000000002</v>
      </c>
      <c r="L316">
        <v>69.950999999999993</v>
      </c>
      <c r="M316">
        <v>70</v>
      </c>
      <c r="N316">
        <v>4.6849619999999996</v>
      </c>
      <c r="O316">
        <v>-0.170899999999996</v>
      </c>
      <c r="P316">
        <v>-2.2940550365328001</v>
      </c>
      <c r="Q316">
        <v>-5.9438904756206696</v>
      </c>
      <c r="R316">
        <v>101.8</v>
      </c>
      <c r="S316">
        <v>102.36</v>
      </c>
      <c r="T316">
        <v>101.8</v>
      </c>
      <c r="U316">
        <v>102.36</v>
      </c>
      <c r="V316" t="s">
        <v>11987</v>
      </c>
      <c r="W316" t="s">
        <v>6860</v>
      </c>
      <c r="X316" t="s">
        <v>2133</v>
      </c>
      <c r="Y316" t="s">
        <v>625</v>
      </c>
      <c r="Z316" t="s">
        <v>11819</v>
      </c>
      <c r="AA316" t="s">
        <v>374</v>
      </c>
      <c r="AB316" t="s">
        <v>11990</v>
      </c>
      <c r="AC316">
        <v>102.7625</v>
      </c>
      <c r="AD316">
        <v>0.96250000000000002</v>
      </c>
      <c r="AE316" s="6">
        <v>42934</v>
      </c>
      <c r="AF316" s="6">
        <v>46586</v>
      </c>
      <c r="AG316" t="s">
        <v>2134</v>
      </c>
      <c r="AH316">
        <v>5.25</v>
      </c>
      <c r="AI316">
        <v>4.7041324810181004</v>
      </c>
      <c r="AJ316">
        <v>25.891120000000001</v>
      </c>
      <c r="AK316">
        <v>3.3551354717641901</v>
      </c>
      <c r="AL316">
        <v>70</v>
      </c>
      <c r="AM316">
        <v>65</v>
      </c>
      <c r="AN316">
        <v>3.85</v>
      </c>
      <c r="AO316" t="s">
        <v>11991</v>
      </c>
      <c r="AP316">
        <v>1</v>
      </c>
      <c r="AQ316">
        <v>3</v>
      </c>
      <c r="AR316">
        <v>48.519285691863402</v>
      </c>
      <c r="AS316">
        <v>2.2387513207604501E-2</v>
      </c>
      <c r="AT316">
        <v>0.41709820167690698</v>
      </c>
      <c r="AU316">
        <v>0.14782035589868001</v>
      </c>
      <c r="AV316">
        <v>2.9818768568118799</v>
      </c>
    </row>
    <row r="317" spans="1:48" x14ac:dyDescent="0.25">
      <c r="A317" t="s">
        <v>12515</v>
      </c>
      <c r="B317" s="6">
        <v>44664</v>
      </c>
      <c r="C317" t="s">
        <v>12516</v>
      </c>
      <c r="D317" t="s">
        <v>11929</v>
      </c>
      <c r="E317">
        <v>320024013.60000002</v>
      </c>
      <c r="F317">
        <v>323386931.5</v>
      </c>
      <c r="G317">
        <v>9.5262582500968196E-2</v>
      </c>
      <c r="H317">
        <v>8.4916669999999996</v>
      </c>
      <c r="I317">
        <v>7.2261059999999997</v>
      </c>
      <c r="J317">
        <v>3.6330499999999999</v>
      </c>
      <c r="K317">
        <v>3.6330499999999999</v>
      </c>
      <c r="L317">
        <v>93.602199999999996</v>
      </c>
      <c r="M317">
        <v>94</v>
      </c>
      <c r="N317">
        <v>7.1956800000000003</v>
      </c>
      <c r="O317">
        <v>0.163800000000002</v>
      </c>
      <c r="P317">
        <v>-3.8006834182997702</v>
      </c>
      <c r="Q317">
        <v>-8.8864358724477697</v>
      </c>
      <c r="R317">
        <v>101.01875</v>
      </c>
      <c r="S317">
        <v>101.57275</v>
      </c>
      <c r="T317">
        <v>101.01875</v>
      </c>
      <c r="U317">
        <v>101.57275</v>
      </c>
      <c r="V317" t="s">
        <v>11987</v>
      </c>
      <c r="W317" t="s">
        <v>6882</v>
      </c>
      <c r="X317" t="s">
        <v>2133</v>
      </c>
      <c r="Y317" t="s">
        <v>625</v>
      </c>
      <c r="Z317" t="s">
        <v>11819</v>
      </c>
      <c r="AA317" t="s">
        <v>374</v>
      </c>
      <c r="AB317" t="s">
        <v>11990</v>
      </c>
      <c r="AC317">
        <v>101.050833</v>
      </c>
      <c r="AD317">
        <v>3.2083E-2</v>
      </c>
      <c r="AE317" s="6">
        <v>43936</v>
      </c>
      <c r="AF317" s="6">
        <v>11246</v>
      </c>
      <c r="AG317" t="s">
        <v>2134</v>
      </c>
      <c r="AH317">
        <v>8.4916669999999996</v>
      </c>
      <c r="AI317">
        <v>7.22610573966044</v>
      </c>
      <c r="AJ317">
        <v>60.839196000000001</v>
      </c>
      <c r="AK317">
        <v>3.6330498775339199</v>
      </c>
      <c r="AL317">
        <v>94</v>
      </c>
      <c r="AM317">
        <v>91</v>
      </c>
      <c r="AN317">
        <v>3.85</v>
      </c>
      <c r="AO317" t="s">
        <v>11991</v>
      </c>
      <c r="AP317">
        <v>1</v>
      </c>
      <c r="AQ317">
        <v>3</v>
      </c>
      <c r="AR317">
        <v>48.519285691863402</v>
      </c>
      <c r="AS317">
        <v>2.2387513207604501E-2</v>
      </c>
      <c r="AT317">
        <v>0.41709820167690698</v>
      </c>
      <c r="AU317">
        <v>0.14782035589868001</v>
      </c>
      <c r="AV317">
        <v>2.9818768568118799</v>
      </c>
    </row>
    <row r="318" spans="1:48" x14ac:dyDescent="0.25">
      <c r="A318" t="s">
        <v>12517</v>
      </c>
      <c r="B318" s="6">
        <v>44664</v>
      </c>
      <c r="C318" t="s">
        <v>12518</v>
      </c>
      <c r="D318" t="s">
        <v>11929</v>
      </c>
      <c r="E318">
        <v>387907894.80000001</v>
      </c>
      <c r="F318">
        <v>400963419.89999998</v>
      </c>
      <c r="G318">
        <v>0.118114886969528</v>
      </c>
      <c r="H318">
        <v>2.7416670000000001</v>
      </c>
      <c r="I318">
        <v>2.5729109999999999</v>
      </c>
      <c r="J318">
        <v>3.0251899999999998</v>
      </c>
      <c r="K318">
        <v>3.0251899999999998</v>
      </c>
      <c r="L318">
        <v>51.753999999999898</v>
      </c>
      <c r="M318">
        <v>50</v>
      </c>
      <c r="N318">
        <v>2.557293</v>
      </c>
      <c r="O318">
        <v>0.25660000000000599</v>
      </c>
      <c r="P318">
        <v>-0.74617215480431398</v>
      </c>
      <c r="Q318">
        <v>-3.6091275254856598</v>
      </c>
      <c r="R318">
        <v>102.3</v>
      </c>
      <c r="S318">
        <v>102.869</v>
      </c>
      <c r="T318">
        <v>102.3</v>
      </c>
      <c r="U318">
        <v>102.869</v>
      </c>
      <c r="V318" t="s">
        <v>11987</v>
      </c>
      <c r="W318" t="s">
        <v>6837</v>
      </c>
      <c r="X318" t="s">
        <v>2133</v>
      </c>
      <c r="Y318" t="s">
        <v>625</v>
      </c>
      <c r="Z318" t="s">
        <v>11819</v>
      </c>
      <c r="AA318" t="s">
        <v>374</v>
      </c>
      <c r="AB318" t="s">
        <v>11990</v>
      </c>
      <c r="AC318">
        <v>103.36562499999999</v>
      </c>
      <c r="AD318">
        <v>1.065625</v>
      </c>
      <c r="AE318" s="6">
        <v>42019</v>
      </c>
      <c r="AF318" s="6">
        <v>45672</v>
      </c>
      <c r="AG318" t="s">
        <v>2134</v>
      </c>
      <c r="AH318">
        <v>2.7416670000000001</v>
      </c>
      <c r="AI318">
        <v>2.57291062422239</v>
      </c>
      <c r="AJ318">
        <v>8.0944730000000007</v>
      </c>
      <c r="AK318">
        <v>3.0251899417897601</v>
      </c>
      <c r="AL318">
        <v>50</v>
      </c>
      <c r="AM318">
        <v>34</v>
      </c>
      <c r="AN318">
        <v>4.125</v>
      </c>
      <c r="AO318" t="s">
        <v>11991</v>
      </c>
      <c r="AP318">
        <v>1</v>
      </c>
      <c r="AQ318">
        <v>3</v>
      </c>
      <c r="AR318">
        <v>48.519285691863402</v>
      </c>
      <c r="AS318">
        <v>2.2387513207604501E-2</v>
      </c>
      <c r="AT318">
        <v>0.41709820167690698</v>
      </c>
      <c r="AU318">
        <v>0.14782035589868001</v>
      </c>
      <c r="AV318">
        <v>2.9818768568118799</v>
      </c>
    </row>
    <row r="319" spans="1:48" x14ac:dyDescent="0.25">
      <c r="A319" t="s">
        <v>12519</v>
      </c>
      <c r="B319" s="6">
        <v>44664</v>
      </c>
      <c r="C319" t="s">
        <v>12520</v>
      </c>
      <c r="D319" t="s">
        <v>11929</v>
      </c>
      <c r="E319">
        <v>420827892.60000002</v>
      </c>
      <c r="F319">
        <v>444870606.5</v>
      </c>
      <c r="G319">
        <v>0.13104896556196999</v>
      </c>
      <c r="H319">
        <v>3.7222219999999999</v>
      </c>
      <c r="I319">
        <v>3.3842370000000002</v>
      </c>
      <c r="J319">
        <v>3.3288950000000002</v>
      </c>
      <c r="K319">
        <v>3.3288950000000002</v>
      </c>
      <c r="L319">
        <v>73.356200000000001</v>
      </c>
      <c r="M319">
        <v>72</v>
      </c>
      <c r="N319">
        <v>3.3638050000000002</v>
      </c>
      <c r="O319">
        <v>0.109200000000009</v>
      </c>
      <c r="P319">
        <v>-1.51645672100128</v>
      </c>
      <c r="Q319">
        <v>-5.1009625022776897</v>
      </c>
      <c r="R319">
        <v>104.39375</v>
      </c>
      <c r="S319">
        <v>104.93174999999999</v>
      </c>
      <c r="T319">
        <v>104.39375</v>
      </c>
      <c r="U319">
        <v>104.93174999999999</v>
      </c>
      <c r="V319" t="s">
        <v>11987</v>
      </c>
      <c r="W319" t="s">
        <v>6846</v>
      </c>
      <c r="X319" t="s">
        <v>2133</v>
      </c>
      <c r="Y319" t="s">
        <v>625</v>
      </c>
      <c r="Z319" t="s">
        <v>11819</v>
      </c>
      <c r="AA319" t="s">
        <v>374</v>
      </c>
      <c r="AB319" t="s">
        <v>11990</v>
      </c>
      <c r="AC319">
        <v>105.713194</v>
      </c>
      <c r="AD319">
        <v>1.3194440000000001</v>
      </c>
      <c r="AE319" s="6">
        <v>42346</v>
      </c>
      <c r="AF319" s="6">
        <v>46030</v>
      </c>
      <c r="AG319" t="s">
        <v>2134</v>
      </c>
      <c r="AH319">
        <v>3.7222219999999999</v>
      </c>
      <c r="AI319">
        <v>3.3842370886583302</v>
      </c>
      <c r="AJ319">
        <v>13.853515</v>
      </c>
      <c r="AK319">
        <v>3.3288950634702501</v>
      </c>
      <c r="AL319">
        <v>72</v>
      </c>
      <c r="AM319">
        <v>62</v>
      </c>
      <c r="AN319">
        <v>4.75</v>
      </c>
      <c r="AO319" t="s">
        <v>11991</v>
      </c>
      <c r="AP319">
        <v>1</v>
      </c>
      <c r="AQ319">
        <v>3</v>
      </c>
      <c r="AR319">
        <v>48.519285691863402</v>
      </c>
      <c r="AS319">
        <v>2.2387513207604501E-2</v>
      </c>
      <c r="AT319">
        <v>0.41709820167690698</v>
      </c>
      <c r="AU319">
        <v>0.14782035589868001</v>
      </c>
      <c r="AV319">
        <v>2.9818768568118799</v>
      </c>
    </row>
    <row r="320" spans="1:48" x14ac:dyDescent="0.25">
      <c r="A320" t="s">
        <v>12521</v>
      </c>
      <c r="B320" s="6">
        <v>44664</v>
      </c>
      <c r="C320" t="s">
        <v>12522</v>
      </c>
      <c r="D320" t="s">
        <v>11929</v>
      </c>
      <c r="E320">
        <v>193953947.40000001</v>
      </c>
      <c r="F320">
        <v>196778401.80000001</v>
      </c>
      <c r="G320">
        <v>5.7966531432002803E-2</v>
      </c>
      <c r="H320">
        <v>25.25</v>
      </c>
      <c r="I320">
        <v>14.5792</v>
      </c>
      <c r="J320">
        <v>4.6613569999999998</v>
      </c>
      <c r="K320">
        <v>4.6613569999999998</v>
      </c>
      <c r="L320">
        <v>177.92819999999901</v>
      </c>
      <c r="M320">
        <v>176</v>
      </c>
      <c r="N320">
        <v>14.428539000000001</v>
      </c>
      <c r="O320">
        <v>0.51669999999999205</v>
      </c>
      <c r="P320">
        <v>-5.7505602690217703</v>
      </c>
      <c r="Q320">
        <v>-15.8541346477865</v>
      </c>
      <c r="R320">
        <v>100.26875</v>
      </c>
      <c r="S320">
        <v>101.30074999999999</v>
      </c>
      <c r="T320">
        <v>100.26875</v>
      </c>
      <c r="U320">
        <v>101.30074999999999</v>
      </c>
      <c r="V320" t="s">
        <v>11987</v>
      </c>
      <c r="W320" t="s">
        <v>6908</v>
      </c>
      <c r="X320" t="s">
        <v>2133</v>
      </c>
      <c r="Y320" t="s">
        <v>625</v>
      </c>
      <c r="Z320" t="s">
        <v>11819</v>
      </c>
      <c r="AA320" t="s">
        <v>374</v>
      </c>
      <c r="AB320" t="s">
        <v>11990</v>
      </c>
      <c r="AC320">
        <v>101.45625</v>
      </c>
      <c r="AD320">
        <v>1.1875</v>
      </c>
      <c r="AE320" s="6">
        <v>42934</v>
      </c>
      <c r="AF320" s="6">
        <v>17366</v>
      </c>
      <c r="AG320" t="s">
        <v>2134</v>
      </c>
      <c r="AH320">
        <v>25.25</v>
      </c>
      <c r="AI320">
        <v>14.579199963409399</v>
      </c>
      <c r="AJ320">
        <v>299.340013</v>
      </c>
      <c r="AK320">
        <v>4.6613568916867596</v>
      </c>
      <c r="AL320">
        <v>176</v>
      </c>
      <c r="AM320">
        <v>209</v>
      </c>
      <c r="AN320">
        <v>4.75</v>
      </c>
      <c r="AO320" t="s">
        <v>11991</v>
      </c>
      <c r="AP320">
        <v>1</v>
      </c>
      <c r="AQ320">
        <v>3</v>
      </c>
      <c r="AR320">
        <v>48.519285691863402</v>
      </c>
      <c r="AS320">
        <v>2.2387513207604501E-2</v>
      </c>
      <c r="AT320">
        <v>0.41709820167690698</v>
      </c>
      <c r="AU320">
        <v>0.14782035589868001</v>
      </c>
      <c r="AV320">
        <v>2.9818768568118799</v>
      </c>
    </row>
    <row r="321" spans="1:48" x14ac:dyDescent="0.25">
      <c r="A321" t="s">
        <v>12523</v>
      </c>
      <c r="B321" s="6">
        <v>44664</v>
      </c>
      <c r="C321" t="s">
        <v>12524</v>
      </c>
      <c r="D321" t="s">
        <v>11929</v>
      </c>
      <c r="E321">
        <v>290930921.39999998</v>
      </c>
      <c r="F321">
        <v>286711090.60000002</v>
      </c>
      <c r="G321">
        <v>8.44586971701074E-2</v>
      </c>
      <c r="H321">
        <v>20.991667</v>
      </c>
      <c r="I321">
        <v>13.464066000000001</v>
      </c>
      <c r="J321">
        <v>4.6445650000000001</v>
      </c>
      <c r="K321">
        <v>4.6445650000000001</v>
      </c>
      <c r="L321">
        <v>168.71170000000001</v>
      </c>
      <c r="M321">
        <v>170</v>
      </c>
      <c r="N321">
        <v>13.222795</v>
      </c>
      <c r="O321">
        <v>0.55060000000000098</v>
      </c>
      <c r="P321">
        <v>-5.4547694996211096</v>
      </c>
      <c r="Q321">
        <v>-15.0734858098768</v>
      </c>
      <c r="R321">
        <v>98.510999999999996</v>
      </c>
      <c r="S321">
        <v>99.739000000000004</v>
      </c>
      <c r="T321">
        <v>98.510999999999996</v>
      </c>
      <c r="U321">
        <v>99.739000000000004</v>
      </c>
      <c r="V321" t="s">
        <v>11987</v>
      </c>
      <c r="W321" t="s">
        <v>6894</v>
      </c>
      <c r="X321" t="s">
        <v>2133</v>
      </c>
      <c r="Y321" t="s">
        <v>625</v>
      </c>
      <c r="Z321" t="s">
        <v>11819</v>
      </c>
      <c r="AA321" t="s">
        <v>374</v>
      </c>
      <c r="AB321" t="s">
        <v>11990</v>
      </c>
      <c r="AC321">
        <v>98.549542000000002</v>
      </c>
      <c r="AD321">
        <v>3.8542E-2</v>
      </c>
      <c r="AE321" s="6">
        <v>41379</v>
      </c>
      <c r="AF321" s="6">
        <v>15811</v>
      </c>
      <c r="AG321" t="s">
        <v>2134</v>
      </c>
      <c r="AH321">
        <v>20.991667</v>
      </c>
      <c r="AI321">
        <v>13.464065593129099</v>
      </c>
      <c r="AJ321">
        <v>240.83477999999999</v>
      </c>
      <c r="AK321">
        <v>4.64456483506103</v>
      </c>
      <c r="AL321">
        <v>170</v>
      </c>
      <c r="AM321">
        <v>209</v>
      </c>
      <c r="AN321">
        <v>4.625</v>
      </c>
      <c r="AO321" t="s">
        <v>11991</v>
      </c>
      <c r="AP321">
        <v>1</v>
      </c>
      <c r="AQ321">
        <v>3</v>
      </c>
      <c r="AR321">
        <v>48.519285691863402</v>
      </c>
      <c r="AS321">
        <v>2.2387513207604501E-2</v>
      </c>
      <c r="AT321">
        <v>0.41709820167690698</v>
      </c>
      <c r="AU321">
        <v>0.14782035589868001</v>
      </c>
      <c r="AV321">
        <v>2.9818768568118799</v>
      </c>
    </row>
    <row r="322" spans="1:48" x14ac:dyDescent="0.25">
      <c r="A322" t="s">
        <v>12525</v>
      </c>
      <c r="B322" s="6">
        <v>44664</v>
      </c>
      <c r="C322" t="s">
        <v>12526</v>
      </c>
      <c r="D322" t="s">
        <v>11929</v>
      </c>
      <c r="E322">
        <v>193953947.40000001</v>
      </c>
      <c r="F322">
        <v>204076727.80000001</v>
      </c>
      <c r="G322">
        <v>6.0116455626485897E-2</v>
      </c>
      <c r="H322">
        <v>6.016667</v>
      </c>
      <c r="I322">
        <v>5.2362729999999997</v>
      </c>
      <c r="J322">
        <v>3.4023349999999999</v>
      </c>
      <c r="K322">
        <v>3.4023349999999999</v>
      </c>
      <c r="L322">
        <v>72.639299999999906</v>
      </c>
      <c r="M322">
        <v>73</v>
      </c>
      <c r="N322">
        <v>5.213298</v>
      </c>
      <c r="O322">
        <v>7.2999999999989698E-2</v>
      </c>
      <c r="P322">
        <v>-2.5723382873313501</v>
      </c>
      <c r="Q322">
        <v>-6.3186054843678097</v>
      </c>
      <c r="R322">
        <v>103.2375</v>
      </c>
      <c r="S322">
        <v>103.76649999999999</v>
      </c>
      <c r="T322">
        <v>103.2375</v>
      </c>
      <c r="U322">
        <v>103.76649999999999</v>
      </c>
      <c r="V322" t="s">
        <v>11987</v>
      </c>
      <c r="W322" t="s">
        <v>6868</v>
      </c>
      <c r="X322" t="s">
        <v>2133</v>
      </c>
      <c r="Y322" t="s">
        <v>625</v>
      </c>
      <c r="Z322" t="s">
        <v>11819</v>
      </c>
      <c r="AA322" t="s">
        <v>374</v>
      </c>
      <c r="AB322" t="s">
        <v>11990</v>
      </c>
      <c r="AC322">
        <v>105.219167</v>
      </c>
      <c r="AD322">
        <v>1.9816670000000001</v>
      </c>
      <c r="AE322" s="6">
        <v>43214</v>
      </c>
      <c r="AF322" s="6">
        <v>46867</v>
      </c>
      <c r="AG322" t="s">
        <v>2134</v>
      </c>
      <c r="AH322">
        <v>6.016667</v>
      </c>
      <c r="AI322">
        <v>5.2362732588062704</v>
      </c>
      <c r="AJ322">
        <v>32.428210999999997</v>
      </c>
      <c r="AK322">
        <v>3.4023350043419298</v>
      </c>
      <c r="AL322">
        <v>73</v>
      </c>
      <c r="AM322">
        <v>70</v>
      </c>
      <c r="AN322">
        <v>4.0999999999999996</v>
      </c>
      <c r="AO322" t="s">
        <v>11991</v>
      </c>
      <c r="AP322">
        <v>1</v>
      </c>
      <c r="AQ322">
        <v>3</v>
      </c>
      <c r="AR322">
        <v>48.519285691863402</v>
      </c>
      <c r="AS322">
        <v>2.2387513207604501E-2</v>
      </c>
      <c r="AT322">
        <v>0.41709820167690698</v>
      </c>
      <c r="AU322">
        <v>0.14782035589868001</v>
      </c>
      <c r="AV322">
        <v>2.9818768568118799</v>
      </c>
    </row>
    <row r="323" spans="1:48" x14ac:dyDescent="0.25">
      <c r="A323" t="s">
        <v>12527</v>
      </c>
      <c r="B323" s="6">
        <v>44664</v>
      </c>
      <c r="C323" t="s">
        <v>12528</v>
      </c>
      <c r="D323" t="s">
        <v>11929</v>
      </c>
      <c r="E323">
        <v>320024013.60000002</v>
      </c>
      <c r="F323">
        <v>305770144</v>
      </c>
      <c r="G323">
        <v>9.0073069537561501E-2</v>
      </c>
      <c r="H323">
        <v>28.491667</v>
      </c>
      <c r="I323">
        <v>16.244826</v>
      </c>
      <c r="J323">
        <v>4.4019329999999997</v>
      </c>
      <c r="K323">
        <v>4.4019329999999997</v>
      </c>
      <c r="L323">
        <v>157.72349999999901</v>
      </c>
      <c r="M323">
        <v>157</v>
      </c>
      <c r="N323">
        <v>16.257086000000001</v>
      </c>
      <c r="O323">
        <v>0.17689999999999001</v>
      </c>
      <c r="P323">
        <v>-7.5382059309364697</v>
      </c>
      <c r="Q323">
        <v>-14.9393930313905</v>
      </c>
      <c r="R323">
        <v>95.510999999999996</v>
      </c>
      <c r="S323">
        <v>96.739000000000004</v>
      </c>
      <c r="T323">
        <v>95.510999999999996</v>
      </c>
      <c r="U323">
        <v>96.739000000000004</v>
      </c>
      <c r="V323" t="s">
        <v>11987</v>
      </c>
      <c r="W323" t="s">
        <v>6921</v>
      </c>
      <c r="X323" t="s">
        <v>2133</v>
      </c>
      <c r="Y323" t="s">
        <v>625</v>
      </c>
      <c r="Z323" t="s">
        <v>11819</v>
      </c>
      <c r="AA323" t="s">
        <v>374</v>
      </c>
      <c r="AB323" t="s">
        <v>11990</v>
      </c>
      <c r="AC323">
        <v>95.546000000000006</v>
      </c>
      <c r="AD323">
        <v>3.5000000000000003E-2</v>
      </c>
      <c r="AE323" s="6">
        <v>43936</v>
      </c>
      <c r="AF323" s="6">
        <v>18551</v>
      </c>
      <c r="AG323" t="s">
        <v>2134</v>
      </c>
      <c r="AH323">
        <v>28.491667</v>
      </c>
      <c r="AI323">
        <v>16.244825872718899</v>
      </c>
      <c r="AJ323">
        <v>371.97366099999999</v>
      </c>
      <c r="AK323">
        <v>4.4019328128221797</v>
      </c>
      <c r="AL323">
        <v>157</v>
      </c>
      <c r="AM323">
        <v>180</v>
      </c>
      <c r="AN323">
        <v>4.2</v>
      </c>
      <c r="AO323" t="s">
        <v>11991</v>
      </c>
      <c r="AP323">
        <v>1</v>
      </c>
      <c r="AQ323">
        <v>3</v>
      </c>
      <c r="AR323">
        <v>48.519285691863402</v>
      </c>
      <c r="AS323">
        <v>2.2387513207604501E-2</v>
      </c>
      <c r="AT323">
        <v>0.41709820167690698</v>
      </c>
      <c r="AU323">
        <v>0.14782035589868001</v>
      </c>
      <c r="AV323">
        <v>2.9818768568118799</v>
      </c>
    </row>
    <row r="324" spans="1:48" x14ac:dyDescent="0.25">
      <c r="A324" t="s">
        <v>22513</v>
      </c>
      <c r="B324" s="6">
        <v>44664</v>
      </c>
      <c r="C324" t="s">
        <v>22514</v>
      </c>
      <c r="D324" t="s">
        <v>11929</v>
      </c>
      <c r="E324">
        <v>145465460.40000001</v>
      </c>
      <c r="F324">
        <v>141430248.5</v>
      </c>
      <c r="G324">
        <v>4.1662199070015699E-2</v>
      </c>
      <c r="H324">
        <v>29.95</v>
      </c>
      <c r="I324">
        <v>16.496331000000001</v>
      </c>
      <c r="J324">
        <v>4.4063239999999997</v>
      </c>
      <c r="K324">
        <v>4.4063239999999997</v>
      </c>
      <c r="L324">
        <v>160.7439</v>
      </c>
      <c r="M324">
        <v>160</v>
      </c>
      <c r="N324">
        <v>16.577010999999999</v>
      </c>
      <c r="O324">
        <v>0.43670000000000098</v>
      </c>
      <c r="P324">
        <v>-6.8919622499582998</v>
      </c>
      <c r="Q324">
        <v>-6.8919622499582998</v>
      </c>
      <c r="R324">
        <v>97.010999999999996</v>
      </c>
      <c r="S324">
        <v>98.239000000000004</v>
      </c>
      <c r="T324">
        <v>97.010999999999996</v>
      </c>
      <c r="U324">
        <v>98.239000000000004</v>
      </c>
      <c r="V324" t="s">
        <v>11987</v>
      </c>
      <c r="W324" t="s">
        <v>22310</v>
      </c>
      <c r="X324" t="s">
        <v>2133</v>
      </c>
      <c r="Y324" t="s">
        <v>625</v>
      </c>
      <c r="Z324" t="s">
        <v>11819</v>
      </c>
      <c r="AA324" t="s">
        <v>374</v>
      </c>
      <c r="AB324" t="s">
        <v>11990</v>
      </c>
      <c r="AC324">
        <v>97.225999999999999</v>
      </c>
      <c r="AD324">
        <v>0.215</v>
      </c>
      <c r="AE324" s="6">
        <v>44651</v>
      </c>
      <c r="AF324" s="6">
        <v>19084</v>
      </c>
      <c r="AG324" t="s">
        <v>2134</v>
      </c>
      <c r="AH324">
        <v>29.95</v>
      </c>
      <c r="AI324">
        <v>16.496330550182002</v>
      </c>
      <c r="AJ324">
        <v>389.77984600000002</v>
      </c>
      <c r="AK324">
        <v>4.4063244348756303</v>
      </c>
      <c r="AL324">
        <v>160</v>
      </c>
      <c r="AM324">
        <v>179</v>
      </c>
      <c r="AN324">
        <v>4.3</v>
      </c>
      <c r="AO324" t="s">
        <v>11991</v>
      </c>
      <c r="AP324">
        <v>1</v>
      </c>
      <c r="AQ324">
        <v>3</v>
      </c>
      <c r="AR324">
        <v>48.519285691863402</v>
      </c>
      <c r="AS324">
        <v>2.2387513207604501E-2</v>
      </c>
      <c r="AT324">
        <v>0.28240697151390698</v>
      </c>
      <c r="AU324">
        <v>0.14782035589868001</v>
      </c>
      <c r="AV324">
        <v>0.28240697151390698</v>
      </c>
    </row>
    <row r="325" spans="1:48" x14ac:dyDescent="0.25">
      <c r="A325" t="s">
        <v>12529</v>
      </c>
      <c r="B325" s="6">
        <v>44664</v>
      </c>
      <c r="C325" t="s">
        <v>12530</v>
      </c>
      <c r="D325" t="s">
        <v>11929</v>
      </c>
      <c r="E325">
        <v>242442434.40000001</v>
      </c>
      <c r="F325">
        <v>254812048.59999999</v>
      </c>
      <c r="G325">
        <v>7.5061950367250205E-2</v>
      </c>
      <c r="H325">
        <v>4.7222220000000004</v>
      </c>
      <c r="I325">
        <v>4.2311199999999998</v>
      </c>
      <c r="J325">
        <v>3.3443809999999998</v>
      </c>
      <c r="K325">
        <v>3.3443809999999998</v>
      </c>
      <c r="L325">
        <v>70.704799999999906</v>
      </c>
      <c r="M325">
        <v>71</v>
      </c>
      <c r="N325">
        <v>4.2088390000000002</v>
      </c>
      <c r="O325">
        <v>0.25479999999999903</v>
      </c>
      <c r="P325">
        <v>-1.94138603059518</v>
      </c>
      <c r="Q325">
        <v>-5.5733166805132601</v>
      </c>
      <c r="R325">
        <v>103.89375</v>
      </c>
      <c r="S325">
        <v>104.35475</v>
      </c>
      <c r="T325">
        <v>103.89375</v>
      </c>
      <c r="U325">
        <v>104.35475</v>
      </c>
      <c r="V325" t="s">
        <v>11987</v>
      </c>
      <c r="W325" t="s">
        <v>6854</v>
      </c>
      <c r="X325" t="s">
        <v>2133</v>
      </c>
      <c r="Y325" t="s">
        <v>625</v>
      </c>
      <c r="Z325" t="s">
        <v>11819</v>
      </c>
      <c r="AA325" t="s">
        <v>374</v>
      </c>
      <c r="AB325" t="s">
        <v>11990</v>
      </c>
      <c r="AC325">
        <v>105.10208299999999</v>
      </c>
      <c r="AD325">
        <v>1.2083330000000001</v>
      </c>
      <c r="AE325" s="6">
        <v>42712</v>
      </c>
      <c r="AF325" s="6">
        <v>46395</v>
      </c>
      <c r="AG325" t="s">
        <v>2134</v>
      </c>
      <c r="AH325">
        <v>4.7222220000000004</v>
      </c>
      <c r="AI325">
        <v>4.2311198486247799</v>
      </c>
      <c r="AJ325">
        <v>21.210215999999999</v>
      </c>
      <c r="AK325">
        <v>3.3443812445459402</v>
      </c>
      <c r="AL325">
        <v>71</v>
      </c>
      <c r="AM325">
        <v>64</v>
      </c>
      <c r="AN325">
        <v>4.3499999999999996</v>
      </c>
      <c r="AO325" t="s">
        <v>11991</v>
      </c>
      <c r="AP325">
        <v>1</v>
      </c>
      <c r="AQ325">
        <v>3</v>
      </c>
      <c r="AR325">
        <v>48.519285691863402</v>
      </c>
      <c r="AS325">
        <v>2.2387513207604501E-2</v>
      </c>
      <c r="AT325">
        <v>0.41709820167690698</v>
      </c>
      <c r="AU325">
        <v>0.14782035589868001</v>
      </c>
      <c r="AV325">
        <v>2.9818768568118799</v>
      </c>
    </row>
    <row r="326" spans="1:48" x14ac:dyDescent="0.25">
      <c r="A326" t="s">
        <v>12531</v>
      </c>
      <c r="B326" s="6">
        <v>44664</v>
      </c>
      <c r="C326" t="s">
        <v>12532</v>
      </c>
      <c r="D326" t="s">
        <v>11929</v>
      </c>
      <c r="E326">
        <v>339419408.39999998</v>
      </c>
      <c r="F326">
        <v>332403890.89999998</v>
      </c>
      <c r="G326">
        <v>9.7918777774536697E-2</v>
      </c>
      <c r="H326">
        <v>25.730556</v>
      </c>
      <c r="I326">
        <v>15.141802999999999</v>
      </c>
      <c r="J326">
        <v>4.4820880000000001</v>
      </c>
      <c r="K326">
        <v>4.4820880000000001</v>
      </c>
      <c r="L326">
        <v>160.8519</v>
      </c>
      <c r="M326">
        <v>159</v>
      </c>
      <c r="N326">
        <v>15.007720000000001</v>
      </c>
      <c r="O326">
        <v>0.69230000000000103</v>
      </c>
      <c r="P326">
        <v>-5.5054921036792104</v>
      </c>
      <c r="Q326">
        <v>-14.062047037526099</v>
      </c>
      <c r="R326">
        <v>96.760999999999996</v>
      </c>
      <c r="S326">
        <v>97.989000000000004</v>
      </c>
      <c r="T326">
        <v>96.760999999999996</v>
      </c>
      <c r="U326">
        <v>97.989000000000004</v>
      </c>
      <c r="V326" t="s">
        <v>11987</v>
      </c>
      <c r="W326" t="s">
        <v>6910</v>
      </c>
      <c r="X326" t="s">
        <v>2133</v>
      </c>
      <c r="Y326" t="s">
        <v>625</v>
      </c>
      <c r="Z326" t="s">
        <v>11819</v>
      </c>
      <c r="AA326" t="s">
        <v>374</v>
      </c>
      <c r="AB326" t="s">
        <v>11990</v>
      </c>
      <c r="AC326">
        <v>97.933082999999996</v>
      </c>
      <c r="AD326">
        <v>1.172083</v>
      </c>
      <c r="AE326" s="6">
        <v>43080</v>
      </c>
      <c r="AF326" s="6">
        <v>17543</v>
      </c>
      <c r="AG326" t="s">
        <v>2134</v>
      </c>
      <c r="AH326">
        <v>25.730556</v>
      </c>
      <c r="AI326">
        <v>15.141802669962701</v>
      </c>
      <c r="AJ326">
        <v>320.11212899999998</v>
      </c>
      <c r="AK326">
        <v>4.4820880069659204</v>
      </c>
      <c r="AL326">
        <v>159</v>
      </c>
      <c r="AM326">
        <v>191</v>
      </c>
      <c r="AN326">
        <v>4.3499999999999996</v>
      </c>
      <c r="AO326" t="s">
        <v>11991</v>
      </c>
      <c r="AP326">
        <v>1</v>
      </c>
      <c r="AQ326">
        <v>3</v>
      </c>
      <c r="AR326">
        <v>48.519285691863402</v>
      </c>
      <c r="AS326">
        <v>2.2387513207604501E-2</v>
      </c>
      <c r="AT326">
        <v>0.41709820167690698</v>
      </c>
      <c r="AU326">
        <v>0.14782035589868001</v>
      </c>
      <c r="AV326">
        <v>2.9818768568118799</v>
      </c>
    </row>
    <row r="327" spans="1:48" x14ac:dyDescent="0.25">
      <c r="A327" t="s">
        <v>12533</v>
      </c>
      <c r="B327" s="6">
        <v>44664</v>
      </c>
      <c r="C327" t="s">
        <v>12534</v>
      </c>
      <c r="D327" t="s">
        <v>11929</v>
      </c>
      <c r="E327">
        <v>193953947.40000001</v>
      </c>
      <c r="F327">
        <v>186289048.40000001</v>
      </c>
      <c r="G327">
        <v>5.4876601709634598E-2</v>
      </c>
      <c r="H327">
        <v>47.991667</v>
      </c>
      <c r="I327">
        <v>19.317343999999999</v>
      </c>
      <c r="J327">
        <v>4.5929650000000004</v>
      </c>
      <c r="K327">
        <v>4.5929650000000004</v>
      </c>
      <c r="L327">
        <v>179.4965</v>
      </c>
      <c r="M327">
        <v>179</v>
      </c>
      <c r="N327">
        <v>19.451070999999999</v>
      </c>
      <c r="O327">
        <v>0.56309999999999405</v>
      </c>
      <c r="P327">
        <v>-6.71676760220533</v>
      </c>
      <c r="Q327">
        <v>-17.832227623509599</v>
      </c>
      <c r="R327">
        <v>96.010999999999996</v>
      </c>
      <c r="S327">
        <v>97.239000000000004</v>
      </c>
      <c r="T327">
        <v>96.010999999999996</v>
      </c>
      <c r="U327">
        <v>97.239000000000004</v>
      </c>
      <c r="V327" t="s">
        <v>11987</v>
      </c>
      <c r="W327" t="s">
        <v>6925</v>
      </c>
      <c r="X327" t="s">
        <v>2133</v>
      </c>
      <c r="Y327" t="s">
        <v>625</v>
      </c>
      <c r="Z327" t="s">
        <v>11819</v>
      </c>
      <c r="AA327" t="s">
        <v>374</v>
      </c>
      <c r="AB327" t="s">
        <v>11990</v>
      </c>
      <c r="AC327">
        <v>96.048083000000005</v>
      </c>
      <c r="AD327">
        <v>3.7082999999999998E-2</v>
      </c>
      <c r="AE327" s="6">
        <v>43936</v>
      </c>
      <c r="AF327" s="6">
        <v>25673</v>
      </c>
      <c r="AG327" t="s">
        <v>2134</v>
      </c>
      <c r="AH327">
        <v>47.991667</v>
      </c>
      <c r="AI327">
        <v>19.3173438274722</v>
      </c>
      <c r="AJ327">
        <v>609.95640500000002</v>
      </c>
      <c r="AK327">
        <v>4.5929649242610404</v>
      </c>
      <c r="AL327">
        <v>179</v>
      </c>
      <c r="AM327">
        <v>198</v>
      </c>
      <c r="AN327">
        <v>4.45</v>
      </c>
      <c r="AO327" t="s">
        <v>11991</v>
      </c>
      <c r="AP327">
        <v>1</v>
      </c>
      <c r="AQ327">
        <v>3</v>
      </c>
      <c r="AR327">
        <v>48.519285691863402</v>
      </c>
      <c r="AS327">
        <v>2.2387513207604501E-2</v>
      </c>
      <c r="AT327">
        <v>0.41709820167690698</v>
      </c>
      <c r="AU327">
        <v>0.14782035589868001</v>
      </c>
      <c r="AV327">
        <v>2.9818768568118799</v>
      </c>
    </row>
    <row r="328" spans="1:48" x14ac:dyDescent="0.25">
      <c r="A328" t="s">
        <v>12535</v>
      </c>
      <c r="B328" s="6">
        <v>44664</v>
      </c>
      <c r="C328" t="s">
        <v>12536</v>
      </c>
      <c r="D328" t="s">
        <v>11929</v>
      </c>
      <c r="E328">
        <v>242442434.40000001</v>
      </c>
      <c r="F328">
        <v>261280279.40000001</v>
      </c>
      <c r="G328">
        <v>7.6967347001230896E-2</v>
      </c>
      <c r="H328">
        <v>6.8138889999999996</v>
      </c>
      <c r="I328">
        <v>5.8189419999999998</v>
      </c>
      <c r="J328">
        <v>3.4643549999999999</v>
      </c>
      <c r="K328">
        <v>3.4643549999999999</v>
      </c>
      <c r="L328">
        <v>76.728700000000003</v>
      </c>
      <c r="M328">
        <v>77</v>
      </c>
      <c r="N328">
        <v>5.7883459999999998</v>
      </c>
      <c r="O328">
        <v>4.9000000000010098E-2</v>
      </c>
      <c r="P328">
        <v>-3.09348859726268</v>
      </c>
      <c r="Q328">
        <v>-6.9372779081885803</v>
      </c>
      <c r="R328">
        <v>106.886</v>
      </c>
      <c r="S328">
        <v>107.739</v>
      </c>
      <c r="T328">
        <v>106.886</v>
      </c>
      <c r="U328">
        <v>107.739</v>
      </c>
      <c r="V328" t="s">
        <v>11987</v>
      </c>
      <c r="W328" t="s">
        <v>6870</v>
      </c>
      <c r="X328" t="s">
        <v>2133</v>
      </c>
      <c r="Y328" t="s">
        <v>625</v>
      </c>
      <c r="Z328" t="s">
        <v>11819</v>
      </c>
      <c r="AA328" t="s">
        <v>374</v>
      </c>
      <c r="AB328" t="s">
        <v>11990</v>
      </c>
      <c r="AC328">
        <v>107.770028</v>
      </c>
      <c r="AD328">
        <v>0.88402800000000004</v>
      </c>
      <c r="AE328" s="6">
        <v>43445</v>
      </c>
      <c r="AF328" s="6">
        <v>47160</v>
      </c>
      <c r="AG328" t="s">
        <v>2134</v>
      </c>
      <c r="AH328">
        <v>6.8138889999999996</v>
      </c>
      <c r="AI328">
        <v>5.8189418705415399</v>
      </c>
      <c r="AJ328">
        <v>40.010125000000002</v>
      </c>
      <c r="AK328">
        <v>3.46435502685424</v>
      </c>
      <c r="AL328">
        <v>77</v>
      </c>
      <c r="AM328">
        <v>75</v>
      </c>
      <c r="AN328">
        <v>4.75</v>
      </c>
      <c r="AO328" t="s">
        <v>11991</v>
      </c>
      <c r="AP328">
        <v>1</v>
      </c>
      <c r="AQ328">
        <v>3</v>
      </c>
      <c r="AR328">
        <v>48.519285691863402</v>
      </c>
      <c r="AS328">
        <v>2.2387513207604501E-2</v>
      </c>
      <c r="AT328">
        <v>0.41709820167690698</v>
      </c>
      <c r="AU328">
        <v>0.14782035589868001</v>
      </c>
      <c r="AV328">
        <v>2.9818768568118799</v>
      </c>
    </row>
    <row r="329" spans="1:48" x14ac:dyDescent="0.25">
      <c r="A329" t="s">
        <v>12537</v>
      </c>
      <c r="B329" s="6">
        <v>44664</v>
      </c>
      <c r="C329" t="s">
        <v>12538</v>
      </c>
      <c r="D329" t="s">
        <v>11929</v>
      </c>
      <c r="E329">
        <v>436396381.80000001</v>
      </c>
      <c r="F329">
        <v>462180133.19999999</v>
      </c>
      <c r="G329">
        <v>0.13614796634704901</v>
      </c>
      <c r="H329">
        <v>19.747222000000001</v>
      </c>
      <c r="I329">
        <v>12.400238999999999</v>
      </c>
      <c r="J329">
        <v>4.8058300000000003</v>
      </c>
      <c r="K329">
        <v>4.8058300000000003</v>
      </c>
      <c r="L329">
        <v>183.79839999999999</v>
      </c>
      <c r="M329">
        <v>187</v>
      </c>
      <c r="N329">
        <v>12.190455</v>
      </c>
      <c r="O329">
        <v>0.589700000000004</v>
      </c>
      <c r="P329">
        <v>-6.02979775692764</v>
      </c>
      <c r="Q329">
        <v>-15.301622633886399</v>
      </c>
      <c r="R329">
        <v>104.58125</v>
      </c>
      <c r="S329">
        <v>105.61624999999999</v>
      </c>
      <c r="T329">
        <v>104.58125</v>
      </c>
      <c r="U329">
        <v>105.61624999999999</v>
      </c>
      <c r="V329" t="s">
        <v>11987</v>
      </c>
      <c r="W329" t="s">
        <v>6893</v>
      </c>
      <c r="X329" t="s">
        <v>2133</v>
      </c>
      <c r="Y329" t="s">
        <v>625</v>
      </c>
      <c r="Z329" t="s">
        <v>11819</v>
      </c>
      <c r="AA329" t="s">
        <v>374</v>
      </c>
      <c r="AB329" t="s">
        <v>11990</v>
      </c>
      <c r="AC329">
        <v>105.908333</v>
      </c>
      <c r="AD329">
        <v>1.327083</v>
      </c>
      <c r="AE329" s="6">
        <v>40925</v>
      </c>
      <c r="AF329" s="6">
        <v>15358</v>
      </c>
      <c r="AG329" t="s">
        <v>2134</v>
      </c>
      <c r="AH329">
        <v>19.747222000000001</v>
      </c>
      <c r="AI329">
        <v>12.400239082771099</v>
      </c>
      <c r="AJ329">
        <v>207.61267900000001</v>
      </c>
      <c r="AK329">
        <v>4.8058300882117297</v>
      </c>
      <c r="AL329">
        <v>187</v>
      </c>
      <c r="AM329">
        <v>224</v>
      </c>
      <c r="AN329">
        <v>5.25</v>
      </c>
      <c r="AO329" t="s">
        <v>11991</v>
      </c>
      <c r="AP329">
        <v>1</v>
      </c>
      <c r="AQ329">
        <v>3</v>
      </c>
      <c r="AR329">
        <v>48.519285691863402</v>
      </c>
      <c r="AS329">
        <v>2.2387513207604501E-2</v>
      </c>
      <c r="AT329">
        <v>0.41709820167690698</v>
      </c>
      <c r="AU329">
        <v>0.14782035589868001</v>
      </c>
      <c r="AV329">
        <v>2.9818768568118799</v>
      </c>
    </row>
    <row r="330" spans="1:48" x14ac:dyDescent="0.25">
      <c r="A330" t="s">
        <v>12539</v>
      </c>
      <c r="B330" s="6">
        <v>44664</v>
      </c>
      <c r="C330" t="s">
        <v>12540</v>
      </c>
      <c r="D330" t="s">
        <v>11929</v>
      </c>
      <c r="E330">
        <v>290930921.39999998</v>
      </c>
      <c r="F330">
        <v>314116175.30000001</v>
      </c>
      <c r="G330">
        <v>9.2531624342865798E-2</v>
      </c>
      <c r="H330">
        <v>24.722221999999999</v>
      </c>
      <c r="I330">
        <v>14.064325</v>
      </c>
      <c r="J330">
        <v>4.7159829999999996</v>
      </c>
      <c r="K330">
        <v>4.7159829999999996</v>
      </c>
      <c r="L330">
        <v>182.45659999999901</v>
      </c>
      <c r="M330">
        <v>181</v>
      </c>
      <c r="N330">
        <v>13.896599999999999</v>
      </c>
      <c r="O330">
        <v>0.51980000000000304</v>
      </c>
      <c r="P330">
        <v>-6.1260045536109704</v>
      </c>
      <c r="Q330">
        <v>-15.522290108583499</v>
      </c>
      <c r="R330">
        <v>106.511</v>
      </c>
      <c r="S330">
        <v>107.739</v>
      </c>
      <c r="T330">
        <v>106.511</v>
      </c>
      <c r="U330">
        <v>107.739</v>
      </c>
      <c r="V330" t="s">
        <v>11987</v>
      </c>
      <c r="W330" t="s">
        <v>6907</v>
      </c>
      <c r="X330" t="s">
        <v>2133</v>
      </c>
      <c r="Y330" t="s">
        <v>625</v>
      </c>
      <c r="Z330" t="s">
        <v>11819</v>
      </c>
      <c r="AA330" t="s">
        <v>374</v>
      </c>
      <c r="AB330" t="s">
        <v>11990</v>
      </c>
      <c r="AC330">
        <v>107.96933300000001</v>
      </c>
      <c r="AD330">
        <v>1.4583330000000001</v>
      </c>
      <c r="AE330" s="6">
        <v>42712</v>
      </c>
      <c r="AF330" s="6">
        <v>17175</v>
      </c>
      <c r="AG330" t="s">
        <v>2134</v>
      </c>
      <c r="AH330">
        <v>24.722221999999999</v>
      </c>
      <c r="AI330">
        <v>14.064324648771199</v>
      </c>
      <c r="AJ330">
        <v>280.51241700000003</v>
      </c>
      <c r="AK330">
        <v>4.7159833826558204</v>
      </c>
      <c r="AL330">
        <v>181</v>
      </c>
      <c r="AM330">
        <v>215</v>
      </c>
      <c r="AN330">
        <v>5.25</v>
      </c>
      <c r="AO330" t="s">
        <v>11991</v>
      </c>
      <c r="AP330">
        <v>1</v>
      </c>
      <c r="AQ330">
        <v>3</v>
      </c>
      <c r="AR330">
        <v>48.519285691863402</v>
      </c>
      <c r="AS330">
        <v>2.2387513207604501E-2</v>
      </c>
      <c r="AT330">
        <v>0.41709820167690698</v>
      </c>
      <c r="AU330">
        <v>0.14782035589868001</v>
      </c>
      <c r="AV330">
        <v>2.9818768568118799</v>
      </c>
    </row>
    <row r="331" spans="1:48" x14ac:dyDescent="0.25">
      <c r="A331" t="s">
        <v>12541</v>
      </c>
      <c r="B331" s="6">
        <v>44664</v>
      </c>
      <c r="C331" t="s">
        <v>12542</v>
      </c>
      <c r="D331" t="s">
        <v>11929</v>
      </c>
      <c r="E331">
        <v>387907894.80000001</v>
      </c>
      <c r="F331">
        <v>406663078.60000002</v>
      </c>
      <c r="G331">
        <v>0.119793879392934</v>
      </c>
      <c r="H331">
        <v>22.741667</v>
      </c>
      <c r="I331">
        <v>13.518803999999999</v>
      </c>
      <c r="J331">
        <v>4.7804120000000001</v>
      </c>
      <c r="K331">
        <v>4.7804120000000001</v>
      </c>
      <c r="L331">
        <v>185.3939</v>
      </c>
      <c r="M331">
        <v>185</v>
      </c>
      <c r="N331">
        <v>13.30007</v>
      </c>
      <c r="O331">
        <v>0.29360000000000402</v>
      </c>
      <c r="P331">
        <v>-6.1968990826421804</v>
      </c>
      <c r="Q331">
        <v>-15.3628140081741</v>
      </c>
      <c r="R331">
        <v>103.511</v>
      </c>
      <c r="S331">
        <v>104.739</v>
      </c>
      <c r="T331">
        <v>103.511</v>
      </c>
      <c r="U331">
        <v>104.739</v>
      </c>
      <c r="V331" t="s">
        <v>11987</v>
      </c>
      <c r="W331" t="s">
        <v>6901</v>
      </c>
      <c r="X331" t="s">
        <v>2133</v>
      </c>
      <c r="Y331" t="s">
        <v>625</v>
      </c>
      <c r="Z331" t="s">
        <v>11819</v>
      </c>
      <c r="AA331" t="s">
        <v>374</v>
      </c>
      <c r="AB331" t="s">
        <v>11990</v>
      </c>
      <c r="AC331">
        <v>104.834958</v>
      </c>
      <c r="AD331">
        <v>1.323958</v>
      </c>
      <c r="AE331" s="6">
        <v>42019</v>
      </c>
      <c r="AF331" s="6">
        <v>16452</v>
      </c>
      <c r="AG331" t="s">
        <v>2134</v>
      </c>
      <c r="AH331">
        <v>22.741667</v>
      </c>
      <c r="AI331">
        <v>13.518804293431799</v>
      </c>
      <c r="AJ331">
        <v>253.661608</v>
      </c>
      <c r="AK331">
        <v>4.7804121462929796</v>
      </c>
      <c r="AL331">
        <v>185</v>
      </c>
      <c r="AM331">
        <v>222</v>
      </c>
      <c r="AN331">
        <v>5.125</v>
      </c>
      <c r="AO331" t="s">
        <v>11991</v>
      </c>
      <c r="AP331">
        <v>1</v>
      </c>
      <c r="AQ331">
        <v>3</v>
      </c>
      <c r="AR331">
        <v>48.519285691863402</v>
      </c>
      <c r="AS331">
        <v>2.2387513207604501E-2</v>
      </c>
      <c r="AT331">
        <v>0.41709820167690698</v>
      </c>
      <c r="AU331">
        <v>0.14782035589868001</v>
      </c>
      <c r="AV331">
        <v>2.9818768568118799</v>
      </c>
    </row>
    <row r="332" spans="1:48" x14ac:dyDescent="0.25">
      <c r="A332" t="s">
        <v>12543</v>
      </c>
      <c r="B332" s="6">
        <v>44664</v>
      </c>
      <c r="C332" t="s">
        <v>12544</v>
      </c>
      <c r="D332" t="s">
        <v>11929</v>
      </c>
      <c r="E332">
        <v>146972482.80000001</v>
      </c>
      <c r="F332">
        <v>153176457.30000001</v>
      </c>
      <c r="G332">
        <v>4.5122370384475002E-2</v>
      </c>
      <c r="H332">
        <v>1.4972220000000001</v>
      </c>
      <c r="I332">
        <v>1.4487920000000001</v>
      </c>
      <c r="J332">
        <v>2.1390030000000002</v>
      </c>
      <c r="K332">
        <v>2.1390030000000002</v>
      </c>
      <c r="L332">
        <v>13.588100000000001</v>
      </c>
      <c r="M332">
        <v>8</v>
      </c>
      <c r="N332">
        <v>1.4436819999999999</v>
      </c>
      <c r="O332">
        <v>5.6199999999995101E-2</v>
      </c>
      <c r="P332">
        <v>-0.32919516602212201</v>
      </c>
      <c r="Q332">
        <v>-1.76026291276306</v>
      </c>
      <c r="R332">
        <v>104.20625</v>
      </c>
      <c r="S332">
        <v>104.74325</v>
      </c>
      <c r="T332">
        <v>104.20625</v>
      </c>
      <c r="U332">
        <v>104.74325</v>
      </c>
      <c r="V332" t="s">
        <v>11987</v>
      </c>
      <c r="W332" t="s">
        <v>6823</v>
      </c>
      <c r="X332" t="s">
        <v>2133</v>
      </c>
      <c r="Y332" t="s">
        <v>625</v>
      </c>
      <c r="Z332" t="s">
        <v>11819</v>
      </c>
      <c r="AA332" t="s">
        <v>374</v>
      </c>
      <c r="AB332" t="s">
        <v>11990</v>
      </c>
      <c r="AC332">
        <v>104.221181</v>
      </c>
      <c r="AD332">
        <v>1.4931E-2</v>
      </c>
      <c r="AE332" s="6">
        <v>41472</v>
      </c>
      <c r="AF332" s="6">
        <v>45216</v>
      </c>
      <c r="AG332" t="s">
        <v>2134</v>
      </c>
      <c r="AH332">
        <v>1.4972220000000001</v>
      </c>
      <c r="AI332">
        <v>1.44879233421278</v>
      </c>
      <c r="AJ332">
        <v>3.2446489999999999</v>
      </c>
      <c r="AK332">
        <v>2.13900330552933</v>
      </c>
      <c r="AL332">
        <v>8</v>
      </c>
      <c r="AM332">
        <v>-27</v>
      </c>
      <c r="AN332">
        <v>5.375</v>
      </c>
      <c r="AO332" t="s">
        <v>11991</v>
      </c>
      <c r="AP332">
        <v>1</v>
      </c>
      <c r="AQ332">
        <v>3</v>
      </c>
      <c r="AR332">
        <v>48.519285691863402</v>
      </c>
      <c r="AS332">
        <v>2.2387513207604501E-2</v>
      </c>
      <c r="AT332">
        <v>0.41709820167690698</v>
      </c>
      <c r="AU332">
        <v>0.14782035589868001</v>
      </c>
      <c r="AV332">
        <v>2.9818768568118799</v>
      </c>
    </row>
    <row r="333" spans="1:48" x14ac:dyDescent="0.25">
      <c r="A333" t="s">
        <v>12545</v>
      </c>
      <c r="B333" s="6">
        <v>44664</v>
      </c>
      <c r="C333" t="s">
        <v>12546</v>
      </c>
      <c r="D333" t="s">
        <v>11929</v>
      </c>
      <c r="E333">
        <v>334839185.39999998</v>
      </c>
      <c r="F333">
        <v>356621170.89999998</v>
      </c>
      <c r="G333">
        <v>0.10505264869568701</v>
      </c>
      <c r="H333">
        <v>1.7416670000000001</v>
      </c>
      <c r="I333">
        <v>1.646037</v>
      </c>
      <c r="J333">
        <v>2.6401150000000002</v>
      </c>
      <c r="K333">
        <v>2.6401150000000002</v>
      </c>
      <c r="L333">
        <v>47.174799999999998</v>
      </c>
      <c r="M333">
        <v>43</v>
      </c>
      <c r="N333">
        <v>1.6385609999999999</v>
      </c>
      <c r="O333">
        <v>0.23789999999999001</v>
      </c>
      <c r="P333">
        <v>-0.60337658636304603</v>
      </c>
      <c r="Q333">
        <v>-2.4781343090032601</v>
      </c>
      <c r="R333">
        <v>104.9875</v>
      </c>
      <c r="S333">
        <v>105.4665</v>
      </c>
      <c r="T333">
        <v>104.9875</v>
      </c>
      <c r="U333">
        <v>105.4665</v>
      </c>
      <c r="V333" t="s">
        <v>11987</v>
      </c>
      <c r="W333" t="s">
        <v>6827</v>
      </c>
      <c r="X333" t="s">
        <v>2133</v>
      </c>
      <c r="Y333" t="s">
        <v>625</v>
      </c>
      <c r="Z333" t="s">
        <v>11819</v>
      </c>
      <c r="AA333" t="s">
        <v>374</v>
      </c>
      <c r="AB333" t="s">
        <v>11990</v>
      </c>
      <c r="AC333">
        <v>106.505208</v>
      </c>
      <c r="AD333">
        <v>1.5177080000000001</v>
      </c>
      <c r="AE333" s="6">
        <v>41654</v>
      </c>
      <c r="AF333" s="6">
        <v>45306</v>
      </c>
      <c r="AG333" t="s">
        <v>2134</v>
      </c>
      <c r="AH333">
        <v>1.7416670000000001</v>
      </c>
      <c r="AI333">
        <v>1.6460372724172101</v>
      </c>
      <c r="AJ333">
        <v>3.8118620000000001</v>
      </c>
      <c r="AK333">
        <v>2.6401145264822299</v>
      </c>
      <c r="AL333">
        <v>43</v>
      </c>
      <c r="AM333">
        <v>12</v>
      </c>
      <c r="AN333">
        <v>5.875</v>
      </c>
      <c r="AO333" t="s">
        <v>11991</v>
      </c>
      <c r="AP333">
        <v>1</v>
      </c>
      <c r="AQ333">
        <v>3</v>
      </c>
      <c r="AR333">
        <v>48.519285691863402</v>
      </c>
      <c r="AS333">
        <v>2.2387513207604501E-2</v>
      </c>
      <c r="AT333">
        <v>0.41709820167690698</v>
      </c>
      <c r="AU333">
        <v>0.14782035589868001</v>
      </c>
      <c r="AV333">
        <v>2.9818768568118799</v>
      </c>
    </row>
    <row r="334" spans="1:48" x14ac:dyDescent="0.25">
      <c r="A334" t="s">
        <v>12547</v>
      </c>
      <c r="B334" s="6">
        <v>44664</v>
      </c>
      <c r="C334" t="s">
        <v>12548</v>
      </c>
      <c r="D334" t="s">
        <v>11929</v>
      </c>
      <c r="E334">
        <v>193953947.40000001</v>
      </c>
      <c r="F334">
        <v>214332095.19999999</v>
      </c>
      <c r="G334">
        <v>6.3137458275835404E-2</v>
      </c>
      <c r="H334">
        <v>26.813889</v>
      </c>
      <c r="I334">
        <v>14.682523</v>
      </c>
      <c r="J334">
        <v>4.6450449999999996</v>
      </c>
      <c r="K334">
        <v>4.6450449999999996</v>
      </c>
      <c r="L334">
        <v>179.06509999999901</v>
      </c>
      <c r="M334">
        <v>178</v>
      </c>
      <c r="N334">
        <v>14.59578</v>
      </c>
      <c r="O334">
        <v>0.62320000000000098</v>
      </c>
      <c r="P334">
        <v>-4.6728549408742799</v>
      </c>
      <c r="Q334">
        <v>-15.153502350658799</v>
      </c>
      <c r="R334">
        <v>109.511</v>
      </c>
      <c r="S334">
        <v>110.739</v>
      </c>
      <c r="T334">
        <v>109.511</v>
      </c>
      <c r="U334">
        <v>110.739</v>
      </c>
      <c r="V334" t="s">
        <v>11987</v>
      </c>
      <c r="W334" t="s">
        <v>6913</v>
      </c>
      <c r="X334" t="s">
        <v>2133</v>
      </c>
      <c r="Y334" t="s">
        <v>625</v>
      </c>
      <c r="Z334" t="s">
        <v>11819</v>
      </c>
      <c r="AA334" t="s">
        <v>374</v>
      </c>
      <c r="AB334" t="s">
        <v>11990</v>
      </c>
      <c r="AC334">
        <v>110.506694</v>
      </c>
      <c r="AD334">
        <v>0.99569399999999997</v>
      </c>
      <c r="AE334" s="6">
        <v>43445</v>
      </c>
      <c r="AF334" s="6">
        <v>17940</v>
      </c>
      <c r="AG334" t="s">
        <v>2134</v>
      </c>
      <c r="AH334">
        <v>26.813889</v>
      </c>
      <c r="AI334">
        <v>14.682523320517699</v>
      </c>
      <c r="AJ334">
        <v>310.39417099999997</v>
      </c>
      <c r="AK334">
        <v>4.6450447132990398</v>
      </c>
      <c r="AL334">
        <v>178</v>
      </c>
      <c r="AM334">
        <v>206</v>
      </c>
      <c r="AN334">
        <v>5.35</v>
      </c>
      <c r="AO334" t="s">
        <v>11991</v>
      </c>
      <c r="AP334">
        <v>1</v>
      </c>
      <c r="AQ334">
        <v>3</v>
      </c>
      <c r="AR334">
        <v>48.519285691863402</v>
      </c>
      <c r="AS334">
        <v>2.2387513207604501E-2</v>
      </c>
      <c r="AT334">
        <v>0.41709820167690698</v>
      </c>
      <c r="AU334">
        <v>0.14782035589868001</v>
      </c>
      <c r="AV334">
        <v>2.9818768568118799</v>
      </c>
    </row>
    <row r="335" spans="1:48" x14ac:dyDescent="0.25">
      <c r="A335" t="s">
        <v>12549</v>
      </c>
      <c r="B335" s="6">
        <v>44664</v>
      </c>
      <c r="C335" t="s">
        <v>12550</v>
      </c>
      <c r="D335" t="s">
        <v>11929</v>
      </c>
      <c r="E335">
        <v>242442434.40000001</v>
      </c>
      <c r="F335">
        <v>283164345.80000001</v>
      </c>
      <c r="G335">
        <v>8.3413905201128596E-2</v>
      </c>
      <c r="H335">
        <v>23.722221999999999</v>
      </c>
      <c r="I335">
        <v>13.35669</v>
      </c>
      <c r="J335">
        <v>4.7989410000000001</v>
      </c>
      <c r="K335">
        <v>4.7989410000000001</v>
      </c>
      <c r="L335">
        <v>188.98239999999899</v>
      </c>
      <c r="M335">
        <v>189</v>
      </c>
      <c r="N335">
        <v>13.167923999999999</v>
      </c>
      <c r="O335">
        <v>0.35220000000000201</v>
      </c>
      <c r="P335">
        <v>-5.6686212635398601</v>
      </c>
      <c r="Q335">
        <v>-15.309671754994699</v>
      </c>
      <c r="R335">
        <v>115.14375</v>
      </c>
      <c r="S335">
        <v>116.18975</v>
      </c>
      <c r="T335">
        <v>115.14375</v>
      </c>
      <c r="U335">
        <v>116.18975</v>
      </c>
      <c r="V335" t="s">
        <v>11987</v>
      </c>
      <c r="W335" t="s">
        <v>6904</v>
      </c>
      <c r="X335" t="s">
        <v>2133</v>
      </c>
      <c r="Y335" t="s">
        <v>625</v>
      </c>
      <c r="Z335" t="s">
        <v>11819</v>
      </c>
      <c r="AA335" t="s">
        <v>374</v>
      </c>
      <c r="AB335" t="s">
        <v>11990</v>
      </c>
      <c r="AC335">
        <v>116.796528</v>
      </c>
      <c r="AD335">
        <v>1.6527780000000001</v>
      </c>
      <c r="AE335" s="6">
        <v>42346</v>
      </c>
      <c r="AF335" s="6">
        <v>16810</v>
      </c>
      <c r="AG335" t="s">
        <v>2134</v>
      </c>
      <c r="AH335">
        <v>23.722221999999999</v>
      </c>
      <c r="AI335">
        <v>13.356689967272199</v>
      </c>
      <c r="AJ335">
        <v>253.92946900000001</v>
      </c>
      <c r="AK335">
        <v>4.7989406926200404</v>
      </c>
      <c r="AL335">
        <v>189</v>
      </c>
      <c r="AM335">
        <v>223</v>
      </c>
      <c r="AN335">
        <v>5.95</v>
      </c>
      <c r="AO335" t="s">
        <v>11991</v>
      </c>
      <c r="AP335">
        <v>1</v>
      </c>
      <c r="AQ335">
        <v>3</v>
      </c>
      <c r="AR335">
        <v>48.519285691863402</v>
      </c>
      <c r="AS335">
        <v>2.2387513207604501E-2</v>
      </c>
      <c r="AT335">
        <v>0.41709820167690698</v>
      </c>
      <c r="AU335">
        <v>0.14782035589868001</v>
      </c>
      <c r="AV335">
        <v>2.9818768568118799</v>
      </c>
    </row>
    <row r="336" spans="1:48" x14ac:dyDescent="0.25">
      <c r="A336" t="s">
        <v>12551</v>
      </c>
      <c r="B336" s="6">
        <v>44664</v>
      </c>
      <c r="C336" t="s">
        <v>12552</v>
      </c>
      <c r="D336" t="s">
        <v>11929</v>
      </c>
      <c r="E336">
        <v>387907894.80000001</v>
      </c>
      <c r="F336">
        <v>492661452</v>
      </c>
      <c r="G336">
        <v>0.145127083504242</v>
      </c>
      <c r="H336">
        <v>21.741667</v>
      </c>
      <c r="I336">
        <v>12.447927</v>
      </c>
      <c r="J336">
        <v>4.7772949999999996</v>
      </c>
      <c r="K336">
        <v>4.7772949999999996</v>
      </c>
      <c r="L336">
        <v>183.312199999999</v>
      </c>
      <c r="M336">
        <v>185</v>
      </c>
      <c r="N336">
        <v>12.243755</v>
      </c>
      <c r="O336">
        <v>0.25660000000000599</v>
      </c>
      <c r="P336">
        <v>-5.2148537887589903</v>
      </c>
      <c r="Q336">
        <v>-13.920457683691801</v>
      </c>
      <c r="R336">
        <v>125.261</v>
      </c>
      <c r="S336">
        <v>126.489</v>
      </c>
      <c r="T336">
        <v>125.261</v>
      </c>
      <c r="U336">
        <v>126.489</v>
      </c>
      <c r="V336" t="s">
        <v>11987</v>
      </c>
      <c r="W336" t="s">
        <v>6897</v>
      </c>
      <c r="X336" t="s">
        <v>2133</v>
      </c>
      <c r="Y336" t="s">
        <v>625</v>
      </c>
      <c r="Z336" t="s">
        <v>11819</v>
      </c>
      <c r="AA336" t="s">
        <v>374</v>
      </c>
      <c r="AB336" t="s">
        <v>11990</v>
      </c>
      <c r="AC336">
        <v>127.00475</v>
      </c>
      <c r="AD336">
        <v>1.7437499999999999</v>
      </c>
      <c r="AE336" s="6">
        <v>41654</v>
      </c>
      <c r="AF336" s="6">
        <v>16086</v>
      </c>
      <c r="AG336" t="s">
        <v>2134</v>
      </c>
      <c r="AH336">
        <v>21.741667</v>
      </c>
      <c r="AI336">
        <v>12.4479272954179</v>
      </c>
      <c r="AJ336">
        <v>218.37043499999999</v>
      </c>
      <c r="AK336">
        <v>4.7772948418202601</v>
      </c>
      <c r="AL336">
        <v>185</v>
      </c>
      <c r="AM336">
        <v>221</v>
      </c>
      <c r="AN336">
        <v>6.75</v>
      </c>
      <c r="AO336" t="s">
        <v>11991</v>
      </c>
      <c r="AP336">
        <v>1</v>
      </c>
      <c r="AQ336">
        <v>3</v>
      </c>
      <c r="AR336">
        <v>48.519285691863402</v>
      </c>
      <c r="AS336">
        <v>2.2387513207604501E-2</v>
      </c>
      <c r="AT336">
        <v>0.41709820167690698</v>
      </c>
      <c r="AU336">
        <v>0.14782035589868001</v>
      </c>
      <c r="AV336">
        <v>2.9818768568118799</v>
      </c>
    </row>
    <row r="337" spans="1:48" x14ac:dyDescent="0.25">
      <c r="A337" t="s">
        <v>12553</v>
      </c>
      <c r="B337" s="6">
        <v>44664</v>
      </c>
      <c r="C337" t="s">
        <v>12554</v>
      </c>
      <c r="D337" t="s">
        <v>11929</v>
      </c>
      <c r="E337">
        <v>290930921.39999998</v>
      </c>
      <c r="F337">
        <v>351437480.5</v>
      </c>
      <c r="G337">
        <v>0.10352564904924801</v>
      </c>
      <c r="H337">
        <v>14.830556</v>
      </c>
      <c r="I337">
        <v>9.8749900000000004</v>
      </c>
      <c r="J337">
        <v>4.6753159999999996</v>
      </c>
      <c r="K337">
        <v>4.6753159999999996</v>
      </c>
      <c r="L337">
        <v>184.66109999999901</v>
      </c>
      <c r="M337">
        <v>187</v>
      </c>
      <c r="N337">
        <v>9.8101800000000008</v>
      </c>
      <c r="O337">
        <v>0.37279999999999502</v>
      </c>
      <c r="P337">
        <v>-4.5851108478540397</v>
      </c>
      <c r="Q337">
        <v>-12.6837124986676</v>
      </c>
      <c r="R337">
        <v>119.675</v>
      </c>
      <c r="S337">
        <v>120.68</v>
      </c>
      <c r="T337">
        <v>119.675</v>
      </c>
      <c r="U337">
        <v>120.68</v>
      </c>
      <c r="V337" t="s">
        <v>11987</v>
      </c>
      <c r="W337" t="s">
        <v>6888</v>
      </c>
      <c r="X337" t="s">
        <v>2133</v>
      </c>
      <c r="Y337" t="s">
        <v>625</v>
      </c>
      <c r="Z337" t="s">
        <v>11819</v>
      </c>
      <c r="AA337" t="s">
        <v>374</v>
      </c>
      <c r="AB337" t="s">
        <v>11990</v>
      </c>
      <c r="AC337">
        <v>120.797569</v>
      </c>
      <c r="AD337">
        <v>1.1225689999999999</v>
      </c>
      <c r="AE337" s="6">
        <v>39127</v>
      </c>
      <c r="AF337" s="6">
        <v>13563</v>
      </c>
      <c r="AG337" t="s">
        <v>2134</v>
      </c>
      <c r="AH337">
        <v>14.830556</v>
      </c>
      <c r="AI337">
        <v>9.8749901999170806</v>
      </c>
      <c r="AJ337">
        <v>127.69396500000001</v>
      </c>
      <c r="AK337">
        <v>4.6753157090526702</v>
      </c>
      <c r="AL337">
        <v>187</v>
      </c>
      <c r="AM337">
        <v>200</v>
      </c>
      <c r="AN337">
        <v>6.625</v>
      </c>
      <c r="AO337" t="s">
        <v>11991</v>
      </c>
      <c r="AP337">
        <v>1</v>
      </c>
      <c r="AQ337">
        <v>3</v>
      </c>
      <c r="AR337">
        <v>48.519285691863402</v>
      </c>
      <c r="AS337">
        <v>2.2387513207604501E-2</v>
      </c>
      <c r="AT337">
        <v>0.41709820167690698</v>
      </c>
      <c r="AU337">
        <v>0.14782035589868001</v>
      </c>
      <c r="AV337">
        <v>2.9818768568118799</v>
      </c>
    </row>
    <row r="338" spans="1:48" x14ac:dyDescent="0.25">
      <c r="A338" t="s">
        <v>12555</v>
      </c>
      <c r="B338" s="6">
        <v>44664</v>
      </c>
      <c r="C338" t="s">
        <v>12556</v>
      </c>
      <c r="D338" t="s">
        <v>11929</v>
      </c>
      <c r="E338">
        <v>387907894.80000001</v>
      </c>
      <c r="F338">
        <v>514255423.39999998</v>
      </c>
      <c r="G338">
        <v>0.151488186184698</v>
      </c>
      <c r="H338">
        <v>15.747222000000001</v>
      </c>
      <c r="I338">
        <v>9.8619479999999999</v>
      </c>
      <c r="J338">
        <v>4.8505710000000004</v>
      </c>
      <c r="K338">
        <v>4.8505710000000004</v>
      </c>
      <c r="L338">
        <v>199.5925</v>
      </c>
      <c r="M338">
        <v>202</v>
      </c>
      <c r="N338">
        <v>9.7830519999999996</v>
      </c>
      <c r="O338">
        <v>0.27790000000000797</v>
      </c>
      <c r="P338">
        <v>-4.6171755418349996</v>
      </c>
      <c r="Q338">
        <v>-12.6710050661547</v>
      </c>
      <c r="R338">
        <v>130.61250000000001</v>
      </c>
      <c r="S338">
        <v>131.66050000000001</v>
      </c>
      <c r="T338">
        <v>130.61250000000001</v>
      </c>
      <c r="U338">
        <v>131.66050000000001</v>
      </c>
      <c r="V338" t="s">
        <v>11987</v>
      </c>
      <c r="W338" t="s">
        <v>6889</v>
      </c>
      <c r="X338" t="s">
        <v>2133</v>
      </c>
      <c r="Y338" t="s">
        <v>625</v>
      </c>
      <c r="Z338" t="s">
        <v>11819</v>
      </c>
      <c r="AA338" t="s">
        <v>374</v>
      </c>
      <c r="AB338" t="s">
        <v>11990</v>
      </c>
      <c r="AC338">
        <v>132.571528</v>
      </c>
      <c r="AD338">
        <v>1.959028</v>
      </c>
      <c r="AE338" s="6">
        <v>39464</v>
      </c>
      <c r="AF338" s="6">
        <v>13897</v>
      </c>
      <c r="AG338" t="s">
        <v>2134</v>
      </c>
      <c r="AH338">
        <v>15.747222000000001</v>
      </c>
      <c r="AI338">
        <v>9.8619477157457496</v>
      </c>
      <c r="AJ338">
        <v>131.47484499999999</v>
      </c>
      <c r="AK338">
        <v>4.8505707074564999</v>
      </c>
      <c r="AL338">
        <v>202</v>
      </c>
      <c r="AM338">
        <v>219</v>
      </c>
      <c r="AN338">
        <v>7.75</v>
      </c>
      <c r="AO338" t="s">
        <v>11991</v>
      </c>
      <c r="AP338">
        <v>1</v>
      </c>
      <c r="AQ338">
        <v>3</v>
      </c>
      <c r="AR338">
        <v>48.519285691863402</v>
      </c>
      <c r="AS338">
        <v>2.2387513207604501E-2</v>
      </c>
      <c r="AT338">
        <v>0.41709820167690698</v>
      </c>
      <c r="AU338">
        <v>0.14782035589868001</v>
      </c>
      <c r="AV338">
        <v>2.9818768568118799</v>
      </c>
    </row>
    <row r="339" spans="1:48" x14ac:dyDescent="0.25">
      <c r="A339" t="s">
        <v>12557</v>
      </c>
      <c r="B339" s="6">
        <v>44664</v>
      </c>
      <c r="C339" t="s">
        <v>12558</v>
      </c>
      <c r="D339" t="s">
        <v>11929</v>
      </c>
      <c r="E339">
        <v>310326316.19999999</v>
      </c>
      <c r="F339">
        <v>427972316.69999999</v>
      </c>
      <c r="G339">
        <v>0.12607110601631599</v>
      </c>
      <c r="H339">
        <v>13.483333</v>
      </c>
      <c r="I339">
        <v>8.8989100000000008</v>
      </c>
      <c r="J339">
        <v>4.6177469999999996</v>
      </c>
      <c r="K339">
        <v>4.6177469999999996</v>
      </c>
      <c r="L339">
        <v>182.71689999999899</v>
      </c>
      <c r="M339">
        <v>186</v>
      </c>
      <c r="N339">
        <v>8.8632919999999995</v>
      </c>
      <c r="O339">
        <v>0.547300000000006</v>
      </c>
      <c r="P339">
        <v>-3.1568240892900099</v>
      </c>
      <c r="Q339">
        <v>-11.968324881578001</v>
      </c>
      <c r="R339">
        <v>137.76875000000001</v>
      </c>
      <c r="S339">
        <v>138.64275000000001</v>
      </c>
      <c r="T339">
        <v>137.76875000000001</v>
      </c>
      <c r="U339">
        <v>138.64275000000001</v>
      </c>
      <c r="V339" t="s">
        <v>11987</v>
      </c>
      <c r="W339" t="s">
        <v>6887</v>
      </c>
      <c r="X339" t="s">
        <v>2133</v>
      </c>
      <c r="Y339" t="s">
        <v>625</v>
      </c>
      <c r="Z339" t="s">
        <v>11819</v>
      </c>
      <c r="AA339" t="s">
        <v>374</v>
      </c>
      <c r="AB339" t="s">
        <v>11990</v>
      </c>
      <c r="AC339">
        <v>137.910417</v>
      </c>
      <c r="AD339">
        <v>0.14166699999999999</v>
      </c>
      <c r="AE339" s="6">
        <v>38637</v>
      </c>
      <c r="AF339" s="6">
        <v>13069</v>
      </c>
      <c r="AG339" t="s">
        <v>2134</v>
      </c>
      <c r="AH339">
        <v>13.483333</v>
      </c>
      <c r="AI339">
        <v>8.8989098561144697</v>
      </c>
      <c r="AJ339">
        <v>103.87745200000001</v>
      </c>
      <c r="AK339">
        <v>4.6177470383583996</v>
      </c>
      <c r="AL339">
        <v>186</v>
      </c>
      <c r="AM339">
        <v>189</v>
      </c>
      <c r="AN339">
        <v>8.5</v>
      </c>
      <c r="AO339" t="s">
        <v>11991</v>
      </c>
      <c r="AP339">
        <v>1</v>
      </c>
      <c r="AQ339">
        <v>3</v>
      </c>
      <c r="AR339">
        <v>48.519285691863402</v>
      </c>
      <c r="AS339">
        <v>2.2387513207604501E-2</v>
      </c>
      <c r="AT339">
        <v>0.41709820167690698</v>
      </c>
      <c r="AU339">
        <v>0.14782035589868001</v>
      </c>
      <c r="AV339">
        <v>2.9818768568118799</v>
      </c>
    </row>
    <row r="340" spans="1:48" x14ac:dyDescent="0.25">
      <c r="A340" t="s">
        <v>17349</v>
      </c>
      <c r="B340" s="6">
        <v>44664</v>
      </c>
      <c r="C340" t="s">
        <v>17350</v>
      </c>
      <c r="D340" t="s">
        <v>11929</v>
      </c>
      <c r="E340">
        <v>242442434.40000001</v>
      </c>
      <c r="F340">
        <v>226498207.69999999</v>
      </c>
      <c r="G340">
        <v>6.6721323878374497E-2</v>
      </c>
      <c r="H340">
        <v>4.141667</v>
      </c>
      <c r="I340">
        <v>3.960267</v>
      </c>
      <c r="J340">
        <v>3.1903969999999999</v>
      </c>
      <c r="K340">
        <v>3.1903969999999999</v>
      </c>
      <c r="L340">
        <v>57.744699999999902</v>
      </c>
      <c r="M340">
        <v>56</v>
      </c>
      <c r="N340">
        <v>3.9402300000000001</v>
      </c>
      <c r="O340">
        <v>0.151900000000004</v>
      </c>
      <c r="P340">
        <v>-1.5197012667619501</v>
      </c>
      <c r="Q340">
        <v>-6.2934315194329704</v>
      </c>
      <c r="R340">
        <v>92.885999999999996</v>
      </c>
      <c r="S340">
        <v>93.489000000000004</v>
      </c>
      <c r="T340">
        <v>92.885999999999996</v>
      </c>
      <c r="U340">
        <v>93.489000000000004</v>
      </c>
      <c r="V340" t="s">
        <v>11987</v>
      </c>
      <c r="W340" t="s">
        <v>16989</v>
      </c>
      <c r="X340" t="s">
        <v>2133</v>
      </c>
      <c r="Y340" t="s">
        <v>625</v>
      </c>
      <c r="Z340" t="s">
        <v>11819</v>
      </c>
      <c r="AA340" t="s">
        <v>374</v>
      </c>
      <c r="AB340" t="s">
        <v>11990</v>
      </c>
      <c r="AC340">
        <v>93.423500000000004</v>
      </c>
      <c r="AD340">
        <v>0.53749999999999998</v>
      </c>
      <c r="AE340" s="6">
        <v>44356</v>
      </c>
      <c r="AF340" s="6">
        <v>46182</v>
      </c>
      <c r="AG340" t="s">
        <v>12561</v>
      </c>
      <c r="AH340">
        <v>4.141667</v>
      </c>
      <c r="AI340">
        <v>3.9602667873063702</v>
      </c>
      <c r="AJ340">
        <v>18.065294000000002</v>
      </c>
      <c r="AK340">
        <v>3.1903969287310701</v>
      </c>
      <c r="AL340">
        <v>56</v>
      </c>
      <c r="AM340">
        <v>48</v>
      </c>
      <c r="AN340">
        <v>1.5</v>
      </c>
      <c r="AO340" t="s">
        <v>11991</v>
      </c>
      <c r="AP340">
        <v>1</v>
      </c>
      <c r="AQ340">
        <v>3</v>
      </c>
      <c r="AR340">
        <v>48.519285691863402</v>
      </c>
      <c r="AS340">
        <v>2.2387513207604501E-2</v>
      </c>
      <c r="AT340">
        <v>0.41709820167690698</v>
      </c>
      <c r="AU340">
        <v>0.14782035589868001</v>
      </c>
      <c r="AV340">
        <v>2.9818768568118799</v>
      </c>
    </row>
    <row r="341" spans="1:48" x14ac:dyDescent="0.25">
      <c r="A341" t="s">
        <v>12559</v>
      </c>
      <c r="B341" s="6">
        <v>44664</v>
      </c>
      <c r="C341" t="s">
        <v>12560</v>
      </c>
      <c r="D341" t="s">
        <v>11929</v>
      </c>
      <c r="E341">
        <v>193953947.19999999</v>
      </c>
      <c r="F341">
        <v>191036340.59999999</v>
      </c>
      <c r="G341">
        <v>5.6275048203963597E-2</v>
      </c>
      <c r="H341">
        <v>3.1805560000000002</v>
      </c>
      <c r="I341">
        <v>3.0333749999999999</v>
      </c>
      <c r="J341">
        <v>2.8827959999999999</v>
      </c>
      <c r="K341">
        <v>2.8827959999999999</v>
      </c>
      <c r="L341">
        <v>31.0213</v>
      </c>
      <c r="M341">
        <v>30</v>
      </c>
      <c r="N341">
        <v>3.0178379999999998</v>
      </c>
      <c r="O341">
        <v>2.5999999999992598E-2</v>
      </c>
      <c r="P341">
        <v>-0.66617627206549901</v>
      </c>
      <c r="Q341">
        <v>-3.9724514818352201</v>
      </c>
      <c r="R341">
        <v>97.760999999999996</v>
      </c>
      <c r="S341">
        <v>98.239000000000004</v>
      </c>
      <c r="T341">
        <v>97.760999999999996</v>
      </c>
      <c r="U341">
        <v>98.239000000000004</v>
      </c>
      <c r="V341" t="s">
        <v>11987</v>
      </c>
      <c r="W341" t="s">
        <v>6841</v>
      </c>
      <c r="X341" t="s">
        <v>2133</v>
      </c>
      <c r="Y341" t="s">
        <v>625</v>
      </c>
      <c r="Z341" t="s">
        <v>11819</v>
      </c>
      <c r="AA341" t="s">
        <v>374</v>
      </c>
      <c r="AB341" t="s">
        <v>11990</v>
      </c>
      <c r="AC341">
        <v>98.495722000000001</v>
      </c>
      <c r="AD341">
        <v>0.73472199999999999</v>
      </c>
      <c r="AE341" s="6">
        <v>44005</v>
      </c>
      <c r="AF341" s="6">
        <v>45831</v>
      </c>
      <c r="AG341" t="s">
        <v>12561</v>
      </c>
      <c r="AH341">
        <v>3.1805560000000002</v>
      </c>
      <c r="AI341">
        <v>3.0333750422208001</v>
      </c>
      <c r="AJ341">
        <v>10.974942</v>
      </c>
      <c r="AK341">
        <v>2.8827963832694299</v>
      </c>
      <c r="AL341">
        <v>30</v>
      </c>
      <c r="AM341">
        <v>17</v>
      </c>
      <c r="AN341">
        <v>2.2999999999999998</v>
      </c>
      <c r="AO341" t="s">
        <v>11991</v>
      </c>
      <c r="AP341">
        <v>1</v>
      </c>
      <c r="AQ341">
        <v>2</v>
      </c>
      <c r="AR341">
        <v>48.519285691863402</v>
      </c>
      <c r="AS341">
        <v>2.2387513207604501E-2</v>
      </c>
      <c r="AT341">
        <v>0.41709820167690698</v>
      </c>
      <c r="AU341">
        <v>0.14782035589868001</v>
      </c>
      <c r="AV341">
        <v>2.9818768568118799</v>
      </c>
    </row>
    <row r="342" spans="1:48" x14ac:dyDescent="0.25">
      <c r="A342" t="s">
        <v>17351</v>
      </c>
      <c r="B342" s="6">
        <v>44664</v>
      </c>
      <c r="C342" t="s">
        <v>17352</v>
      </c>
      <c r="D342" t="s">
        <v>11929</v>
      </c>
      <c r="E342">
        <v>193953947.40000001</v>
      </c>
      <c r="F342">
        <v>179503893.40000001</v>
      </c>
      <c r="G342">
        <v>5.2877846287429399E-2</v>
      </c>
      <c r="H342">
        <v>9.141667</v>
      </c>
      <c r="I342">
        <v>7.9675960000000003</v>
      </c>
      <c r="J342">
        <v>3.5513810000000001</v>
      </c>
      <c r="K342">
        <v>3.5513810000000001</v>
      </c>
      <c r="L342">
        <v>85.652000000000001</v>
      </c>
      <c r="M342">
        <v>86</v>
      </c>
      <c r="N342">
        <v>7.939203</v>
      </c>
      <c r="O342">
        <v>0.16599999999999901</v>
      </c>
      <c r="P342">
        <v>-3.9198661231746201</v>
      </c>
      <c r="Q342">
        <v>-8.8647420065195295</v>
      </c>
      <c r="R342">
        <v>91.635999999999996</v>
      </c>
      <c r="S342">
        <v>92.239000000000004</v>
      </c>
      <c r="T342">
        <v>91.635999999999996</v>
      </c>
      <c r="U342">
        <v>92.239000000000004</v>
      </c>
      <c r="V342" t="s">
        <v>11987</v>
      </c>
      <c r="W342" t="s">
        <v>16991</v>
      </c>
      <c r="X342" t="s">
        <v>2133</v>
      </c>
      <c r="Y342" t="s">
        <v>625</v>
      </c>
      <c r="Z342" t="s">
        <v>11819</v>
      </c>
      <c r="AA342" t="s">
        <v>374</v>
      </c>
      <c r="AB342" t="s">
        <v>11990</v>
      </c>
      <c r="AC342">
        <v>92.549750000000003</v>
      </c>
      <c r="AD342">
        <v>0.91374999999999995</v>
      </c>
      <c r="AE342" s="6">
        <v>44356</v>
      </c>
      <c r="AF342" s="6">
        <v>11483</v>
      </c>
      <c r="AG342" t="s">
        <v>12561</v>
      </c>
      <c r="AH342">
        <v>9.141667</v>
      </c>
      <c r="AI342">
        <v>7.9675962971733698</v>
      </c>
      <c r="AJ342">
        <v>72.844284999999999</v>
      </c>
      <c r="AK342">
        <v>3.5513809536293302</v>
      </c>
      <c r="AL342">
        <v>86</v>
      </c>
      <c r="AM342">
        <v>82</v>
      </c>
      <c r="AN342">
        <v>2.5499999999999998</v>
      </c>
      <c r="AO342" t="s">
        <v>11991</v>
      </c>
      <c r="AP342">
        <v>1</v>
      </c>
      <c r="AQ342">
        <v>3</v>
      </c>
      <c r="AR342">
        <v>48.519285691863402</v>
      </c>
      <c r="AS342">
        <v>2.2387513207604501E-2</v>
      </c>
      <c r="AT342">
        <v>0.41709820167690698</v>
      </c>
      <c r="AU342">
        <v>0.14782035589868001</v>
      </c>
      <c r="AV342">
        <v>2.9818768568118799</v>
      </c>
    </row>
    <row r="343" spans="1:48" x14ac:dyDescent="0.25">
      <c r="A343" t="s">
        <v>12562</v>
      </c>
      <c r="B343" s="6">
        <v>44664</v>
      </c>
      <c r="C343" t="s">
        <v>12563</v>
      </c>
      <c r="D343" t="s">
        <v>11929</v>
      </c>
      <c r="E343">
        <v>193953947.40000001</v>
      </c>
      <c r="F343">
        <v>183845443.90000001</v>
      </c>
      <c r="G343">
        <v>5.4156770301324798E-2</v>
      </c>
      <c r="H343">
        <v>8.1805559999999993</v>
      </c>
      <c r="I343">
        <v>7.1684989999999997</v>
      </c>
      <c r="J343">
        <v>3.591475</v>
      </c>
      <c r="K343">
        <v>3.591475</v>
      </c>
      <c r="L343">
        <v>89.340999999999894</v>
      </c>
      <c r="M343">
        <v>89</v>
      </c>
      <c r="N343">
        <v>7.1379619999999999</v>
      </c>
      <c r="O343">
        <v>0.13190000000000701</v>
      </c>
      <c r="P343">
        <v>-4.0647131773681</v>
      </c>
      <c r="Q343">
        <v>-8.0378544683650102</v>
      </c>
      <c r="R343">
        <v>93.893749999999997</v>
      </c>
      <c r="S343">
        <v>94.429749999999999</v>
      </c>
      <c r="T343">
        <v>93.893749999999997</v>
      </c>
      <c r="U343">
        <v>94.429749999999999</v>
      </c>
      <c r="V343" t="s">
        <v>11987</v>
      </c>
      <c r="W343" t="s">
        <v>6880</v>
      </c>
      <c r="X343" t="s">
        <v>2133</v>
      </c>
      <c r="Y343" t="s">
        <v>625</v>
      </c>
      <c r="Z343" t="s">
        <v>11819</v>
      </c>
      <c r="AA343" t="s">
        <v>374</v>
      </c>
      <c r="AB343" t="s">
        <v>11990</v>
      </c>
      <c r="AC343">
        <v>94.788194000000004</v>
      </c>
      <c r="AD343">
        <v>0.89444400000000002</v>
      </c>
      <c r="AE343" s="6">
        <v>44005</v>
      </c>
      <c r="AF343" s="6">
        <v>11132</v>
      </c>
      <c r="AG343" t="s">
        <v>12561</v>
      </c>
      <c r="AH343">
        <v>8.1805559999999993</v>
      </c>
      <c r="AI343">
        <v>7.1684993486016504</v>
      </c>
      <c r="AJ343">
        <v>59.106707999999998</v>
      </c>
      <c r="AK343">
        <v>3.5914748202407099</v>
      </c>
      <c r="AL343">
        <v>89</v>
      </c>
      <c r="AM343">
        <v>87</v>
      </c>
      <c r="AN343">
        <v>2.8</v>
      </c>
      <c r="AO343" t="s">
        <v>11991</v>
      </c>
      <c r="AP343">
        <v>1</v>
      </c>
      <c r="AQ343">
        <v>3</v>
      </c>
      <c r="AR343">
        <v>48.519285691863402</v>
      </c>
      <c r="AS343">
        <v>2.2387513207604501E-2</v>
      </c>
      <c r="AT343">
        <v>0.41709820167690698</v>
      </c>
      <c r="AU343">
        <v>0.14782035589868001</v>
      </c>
      <c r="AV343">
        <v>2.9818768568118799</v>
      </c>
    </row>
    <row r="344" spans="1:48" x14ac:dyDescent="0.25">
      <c r="A344" t="s">
        <v>12564</v>
      </c>
      <c r="B344" s="6">
        <v>44664</v>
      </c>
      <c r="C344" t="s">
        <v>12565</v>
      </c>
      <c r="D344" t="s">
        <v>11929</v>
      </c>
      <c r="E344">
        <v>323256579.19999999</v>
      </c>
      <c r="F344">
        <v>328738470.89999998</v>
      </c>
      <c r="G344">
        <v>9.68390267355871E-2</v>
      </c>
      <c r="H344">
        <v>0.86944399999999999</v>
      </c>
      <c r="I344">
        <v>0.85698799999999997</v>
      </c>
      <c r="J344">
        <v>1.9274009999999999</v>
      </c>
      <c r="K344">
        <v>1.9274009999999999</v>
      </c>
      <c r="L344">
        <v>39.408999999999899</v>
      </c>
      <c r="M344">
        <v>33</v>
      </c>
      <c r="N344">
        <v>0.85209199999999996</v>
      </c>
      <c r="O344">
        <v>-2.0500000000001E-2</v>
      </c>
      <c r="P344">
        <v>0.14360710367240501</v>
      </c>
      <c r="Q344">
        <v>-1.0544824159252499</v>
      </c>
      <c r="R344">
        <v>101.20625</v>
      </c>
      <c r="S344">
        <v>101.56225000000001</v>
      </c>
      <c r="T344">
        <v>101.20625</v>
      </c>
      <c r="U344">
        <v>101.56225000000001</v>
      </c>
      <c r="V344" t="s">
        <v>11987</v>
      </c>
      <c r="W344" t="s">
        <v>6821</v>
      </c>
      <c r="X344" t="s">
        <v>2133</v>
      </c>
      <c r="Y344" t="s">
        <v>625</v>
      </c>
      <c r="Z344" t="s">
        <v>11819</v>
      </c>
      <c r="AA344" t="s">
        <v>374</v>
      </c>
      <c r="AB344" t="s">
        <v>11990</v>
      </c>
      <c r="AC344">
        <v>101.69583299999999</v>
      </c>
      <c r="AD344">
        <v>0.48958299999999999</v>
      </c>
      <c r="AE344" s="6">
        <v>43160</v>
      </c>
      <c r="AF344" s="6">
        <v>44986</v>
      </c>
      <c r="AG344" t="s">
        <v>12561</v>
      </c>
      <c r="AH344">
        <v>0.86944399999999999</v>
      </c>
      <c r="AI344">
        <v>0.85698805485426</v>
      </c>
      <c r="AJ344">
        <v>1.524303</v>
      </c>
      <c r="AK344">
        <v>1.92740141099686</v>
      </c>
      <c r="AL344">
        <v>33</v>
      </c>
      <c r="AM344">
        <v>-4</v>
      </c>
      <c r="AN344">
        <v>3.75</v>
      </c>
      <c r="AO344" t="s">
        <v>11991</v>
      </c>
      <c r="AP344">
        <v>1</v>
      </c>
      <c r="AQ344">
        <v>2</v>
      </c>
      <c r="AR344">
        <v>48.519285691863402</v>
      </c>
      <c r="AS344">
        <v>2.2387513207604501E-2</v>
      </c>
      <c r="AT344">
        <v>0.41709820167690698</v>
      </c>
      <c r="AU344">
        <v>0.14782035589868001</v>
      </c>
      <c r="AV344">
        <v>2.9818768568118799</v>
      </c>
    </row>
    <row r="345" spans="1:48" x14ac:dyDescent="0.25">
      <c r="A345" t="s">
        <v>12566</v>
      </c>
      <c r="B345" s="6">
        <v>44664</v>
      </c>
      <c r="C345" t="s">
        <v>12567</v>
      </c>
      <c r="D345" t="s">
        <v>11929</v>
      </c>
      <c r="E345">
        <v>193953947.40000001</v>
      </c>
      <c r="F345">
        <v>197876666</v>
      </c>
      <c r="G345">
        <v>5.8290055595604101E-2</v>
      </c>
      <c r="H345">
        <v>0.59166700000000005</v>
      </c>
      <c r="I345">
        <v>0.58902500000000002</v>
      </c>
      <c r="J345">
        <v>1.355853</v>
      </c>
      <c r="K345">
        <v>1.355853</v>
      </c>
      <c r="L345">
        <v>10.698600000000001</v>
      </c>
      <c r="M345">
        <v>2</v>
      </c>
      <c r="N345">
        <v>0.57969300000000001</v>
      </c>
      <c r="O345">
        <v>-0.11710000000000299</v>
      </c>
      <c r="P345">
        <v>-0.24119336212383699</v>
      </c>
      <c r="Q345">
        <v>-0.532974866447122</v>
      </c>
      <c r="R345">
        <v>100.675</v>
      </c>
      <c r="S345">
        <v>101.14100000000001</v>
      </c>
      <c r="T345">
        <v>100.675</v>
      </c>
      <c r="U345">
        <v>101.14100000000001</v>
      </c>
      <c r="V345" t="s">
        <v>11987</v>
      </c>
      <c r="W345" t="s">
        <v>6817</v>
      </c>
      <c r="X345" t="s">
        <v>2133</v>
      </c>
      <c r="Y345" t="s">
        <v>625</v>
      </c>
      <c r="Z345" t="s">
        <v>11819</v>
      </c>
      <c r="AA345" t="s">
        <v>374</v>
      </c>
      <c r="AB345" t="s">
        <v>11990</v>
      </c>
      <c r="AC345">
        <v>102.02249999999999</v>
      </c>
      <c r="AD345">
        <v>1.3474999999999999</v>
      </c>
      <c r="AE345" s="6">
        <v>41234</v>
      </c>
      <c r="AF345" s="6">
        <v>44886</v>
      </c>
      <c r="AG345" t="s">
        <v>12561</v>
      </c>
      <c r="AH345">
        <v>0.59166700000000005</v>
      </c>
      <c r="AI345">
        <v>0.58902478957002102</v>
      </c>
      <c r="AJ345">
        <v>0.738367</v>
      </c>
      <c r="AK345">
        <v>1.35585250318388</v>
      </c>
      <c r="AL345">
        <v>2</v>
      </c>
      <c r="AM345">
        <v>-28</v>
      </c>
      <c r="AN345">
        <v>3.3</v>
      </c>
      <c r="AO345" t="s">
        <v>11991</v>
      </c>
      <c r="AP345">
        <v>1</v>
      </c>
      <c r="AQ345">
        <v>3</v>
      </c>
      <c r="AR345">
        <v>48.519285691863402</v>
      </c>
      <c r="AS345">
        <v>2.2387513207604501E-2</v>
      </c>
      <c r="AT345">
        <v>0.41709820167690698</v>
      </c>
      <c r="AU345">
        <v>0.14782035589868001</v>
      </c>
      <c r="AV345">
        <v>2.9818768568118799</v>
      </c>
    </row>
    <row r="346" spans="1:48" x14ac:dyDescent="0.25">
      <c r="A346" t="s">
        <v>17353</v>
      </c>
      <c r="B346" s="6">
        <v>44664</v>
      </c>
      <c r="C346" t="s">
        <v>17354</v>
      </c>
      <c r="D346" t="s">
        <v>11929</v>
      </c>
      <c r="E346">
        <v>193953947.19999999</v>
      </c>
      <c r="F346">
        <v>172683178.80000001</v>
      </c>
      <c r="G346">
        <v>5.0868615771682897E-2</v>
      </c>
      <c r="H346">
        <v>29.141667000000002</v>
      </c>
      <c r="I346">
        <v>16.966242999999999</v>
      </c>
      <c r="J346">
        <v>4.2253319999999999</v>
      </c>
      <c r="K346">
        <v>4.2253319999999999</v>
      </c>
      <c r="L346">
        <v>141.214</v>
      </c>
      <c r="M346">
        <v>140</v>
      </c>
      <c r="N346">
        <v>17.032356</v>
      </c>
      <c r="O346">
        <v>-0.2359</v>
      </c>
      <c r="P346">
        <v>-7.15568259956415</v>
      </c>
      <c r="Q346">
        <v>-13.029449539169701</v>
      </c>
      <c r="R346">
        <v>87.760999999999996</v>
      </c>
      <c r="S346">
        <v>88.739000000000004</v>
      </c>
      <c r="T346">
        <v>87.760999999999996</v>
      </c>
      <c r="U346">
        <v>88.739000000000004</v>
      </c>
      <c r="V346" t="s">
        <v>11987</v>
      </c>
      <c r="W346" t="s">
        <v>16993</v>
      </c>
      <c r="X346" t="s">
        <v>2133</v>
      </c>
      <c r="Y346" t="s">
        <v>625</v>
      </c>
      <c r="Z346" t="s">
        <v>11819</v>
      </c>
      <c r="AA346" t="s">
        <v>374</v>
      </c>
      <c r="AB346" t="s">
        <v>11990</v>
      </c>
      <c r="AC346">
        <v>89.033083000000005</v>
      </c>
      <c r="AD346">
        <v>1.2720830000000001</v>
      </c>
      <c r="AE346" s="6">
        <v>44356</v>
      </c>
      <c r="AF346" s="6">
        <v>18788</v>
      </c>
      <c r="AG346" t="s">
        <v>12561</v>
      </c>
      <c r="AH346">
        <v>29.141667000000002</v>
      </c>
      <c r="AI346">
        <v>16.966242693169299</v>
      </c>
      <c r="AJ346">
        <v>404.81149299999998</v>
      </c>
      <c r="AK346">
        <v>4.2253316423107696</v>
      </c>
      <c r="AL346">
        <v>140</v>
      </c>
      <c r="AM346">
        <v>162</v>
      </c>
      <c r="AN346">
        <v>3.55</v>
      </c>
      <c r="AO346" t="s">
        <v>11991</v>
      </c>
      <c r="AP346">
        <v>1</v>
      </c>
      <c r="AQ346">
        <v>2</v>
      </c>
      <c r="AR346">
        <v>48.519285691863402</v>
      </c>
      <c r="AS346">
        <v>2.2387513207604501E-2</v>
      </c>
      <c r="AT346">
        <v>0.41709820167690698</v>
      </c>
      <c r="AU346">
        <v>0.14782035589868001</v>
      </c>
      <c r="AV346">
        <v>2.9818768568118799</v>
      </c>
    </row>
    <row r="347" spans="1:48" x14ac:dyDescent="0.25">
      <c r="A347" t="s">
        <v>12568</v>
      </c>
      <c r="B347" s="6">
        <v>44664</v>
      </c>
      <c r="C347" t="s">
        <v>12569</v>
      </c>
      <c r="D347" t="s">
        <v>11929</v>
      </c>
      <c r="E347">
        <v>145465460.40000001</v>
      </c>
      <c r="F347">
        <v>133791695.7</v>
      </c>
      <c r="G347">
        <v>3.9412051662730103E-2</v>
      </c>
      <c r="H347">
        <v>28.180555999999999</v>
      </c>
      <c r="I347">
        <v>16.399840000000001</v>
      </c>
      <c r="J347">
        <v>4.3087840000000002</v>
      </c>
      <c r="K347">
        <v>4.3087840000000002</v>
      </c>
      <c r="L347">
        <v>147.858</v>
      </c>
      <c r="M347">
        <v>147</v>
      </c>
      <c r="N347">
        <v>16.403727</v>
      </c>
      <c r="O347">
        <v>-8.9899999999998301E-2</v>
      </c>
      <c r="P347">
        <v>-6.4602949534843299</v>
      </c>
      <c r="Q347">
        <v>-12.501622107244399</v>
      </c>
      <c r="R347">
        <v>90.760999999999996</v>
      </c>
      <c r="S347">
        <v>91.739000000000004</v>
      </c>
      <c r="T347">
        <v>90.760999999999996</v>
      </c>
      <c r="U347">
        <v>91.739000000000004</v>
      </c>
      <c r="V347" t="s">
        <v>11987</v>
      </c>
      <c r="W347" t="s">
        <v>6919</v>
      </c>
      <c r="X347" t="s">
        <v>2133</v>
      </c>
      <c r="Y347" t="s">
        <v>625</v>
      </c>
      <c r="Z347" t="s">
        <v>11819</v>
      </c>
      <c r="AA347" t="s">
        <v>374</v>
      </c>
      <c r="AB347" t="s">
        <v>11990</v>
      </c>
      <c r="AC347">
        <v>91.974889000000005</v>
      </c>
      <c r="AD347">
        <v>1.213889</v>
      </c>
      <c r="AE347" s="6">
        <v>44005</v>
      </c>
      <c r="AF347" s="6">
        <v>18437</v>
      </c>
      <c r="AG347" t="s">
        <v>12561</v>
      </c>
      <c r="AH347">
        <v>28.180555999999999</v>
      </c>
      <c r="AI347">
        <v>16.399840484716901</v>
      </c>
      <c r="AJ347">
        <v>378.12174499999998</v>
      </c>
      <c r="AK347">
        <v>4.3087841035075698</v>
      </c>
      <c r="AL347">
        <v>147</v>
      </c>
      <c r="AM347">
        <v>171</v>
      </c>
      <c r="AN347">
        <v>3.8</v>
      </c>
      <c r="AO347" t="s">
        <v>11991</v>
      </c>
      <c r="AP347">
        <v>1</v>
      </c>
      <c r="AQ347">
        <v>3</v>
      </c>
      <c r="AR347">
        <v>48.519285691863402</v>
      </c>
      <c r="AS347">
        <v>2.2387513207604501E-2</v>
      </c>
      <c r="AT347">
        <v>0.41709820167690698</v>
      </c>
      <c r="AU347">
        <v>0.14782035589868001</v>
      </c>
      <c r="AV347">
        <v>2.9818768568118799</v>
      </c>
    </row>
    <row r="348" spans="1:48" x14ac:dyDescent="0.25">
      <c r="A348" t="s">
        <v>12570</v>
      </c>
      <c r="B348" s="6">
        <v>44664</v>
      </c>
      <c r="C348" t="s">
        <v>12571</v>
      </c>
      <c r="D348" t="s">
        <v>11929</v>
      </c>
      <c r="E348">
        <v>193953947.19999999</v>
      </c>
      <c r="F348">
        <v>200421502.59999999</v>
      </c>
      <c r="G348">
        <v>5.9039707729250199E-2</v>
      </c>
      <c r="H348">
        <v>2.338889</v>
      </c>
      <c r="I348">
        <v>2.2292779999999999</v>
      </c>
      <c r="J348">
        <v>2.5206339999999998</v>
      </c>
      <c r="K348">
        <v>2.5206339999999998</v>
      </c>
      <c r="L348">
        <v>10.240099999999901</v>
      </c>
      <c r="M348">
        <v>7</v>
      </c>
      <c r="N348">
        <v>2.2183709999999999</v>
      </c>
      <c r="O348">
        <v>0.28470000000000401</v>
      </c>
      <c r="P348">
        <v>-0.245763317824443</v>
      </c>
      <c r="Q348">
        <v>-2.9553088649604198</v>
      </c>
      <c r="R348">
        <v>102.70625</v>
      </c>
      <c r="S348">
        <v>103.11125</v>
      </c>
      <c r="T348">
        <v>102.70625</v>
      </c>
      <c r="U348">
        <v>103.11125</v>
      </c>
      <c r="V348" t="s">
        <v>11987</v>
      </c>
      <c r="W348" t="s">
        <v>6828</v>
      </c>
      <c r="X348" t="s">
        <v>2133</v>
      </c>
      <c r="Y348" t="s">
        <v>625</v>
      </c>
      <c r="Z348" t="s">
        <v>11819</v>
      </c>
      <c r="AA348" t="s">
        <v>374</v>
      </c>
      <c r="AB348" t="s">
        <v>11990</v>
      </c>
      <c r="AC348">
        <v>103.33458299999999</v>
      </c>
      <c r="AD348">
        <v>0.62833300000000003</v>
      </c>
      <c r="AE348" s="6">
        <v>43516</v>
      </c>
      <c r="AF348" s="6">
        <v>45524</v>
      </c>
      <c r="AG348" t="s">
        <v>12561</v>
      </c>
      <c r="AH348">
        <v>2.338889</v>
      </c>
      <c r="AI348">
        <v>2.2292775075515898</v>
      </c>
      <c r="AJ348">
        <v>6.1282709999999998</v>
      </c>
      <c r="AK348">
        <v>2.5206343717588102</v>
      </c>
      <c r="AL348">
        <v>7</v>
      </c>
      <c r="AM348">
        <v>-13</v>
      </c>
      <c r="AN348">
        <v>3.9</v>
      </c>
      <c r="AO348" t="s">
        <v>11991</v>
      </c>
      <c r="AP348">
        <v>1</v>
      </c>
      <c r="AQ348">
        <v>2</v>
      </c>
      <c r="AR348">
        <v>48.519285691863402</v>
      </c>
      <c r="AS348">
        <v>2.2387513207604501E-2</v>
      </c>
      <c r="AT348">
        <v>0.41709820167690698</v>
      </c>
      <c r="AU348">
        <v>0.14782035589868001</v>
      </c>
      <c r="AV348">
        <v>2.9818768568118799</v>
      </c>
    </row>
    <row r="349" spans="1:48" x14ac:dyDescent="0.25">
      <c r="A349" t="s">
        <v>12572</v>
      </c>
      <c r="B349" s="6">
        <v>44664</v>
      </c>
      <c r="C349" t="s">
        <v>12573</v>
      </c>
      <c r="D349" t="s">
        <v>11929</v>
      </c>
      <c r="E349">
        <v>387907894.80000001</v>
      </c>
      <c r="F349">
        <v>399497721.5</v>
      </c>
      <c r="G349">
        <v>0.11768312490456</v>
      </c>
      <c r="H349">
        <v>4.947222</v>
      </c>
      <c r="I349">
        <v>4.4618799999999998</v>
      </c>
      <c r="J349">
        <v>3.408982</v>
      </c>
      <c r="K349">
        <v>3.408982</v>
      </c>
      <c r="L349">
        <v>76.219899999999896</v>
      </c>
      <c r="M349">
        <v>77</v>
      </c>
      <c r="N349">
        <v>4.4442170000000001</v>
      </c>
      <c r="O349">
        <v>-7.6500000000001497E-2</v>
      </c>
      <c r="P349">
        <v>-2.2493493466037102</v>
      </c>
      <c r="Q349">
        <v>-6.0090272942080603</v>
      </c>
      <c r="R349">
        <v>102.76875</v>
      </c>
      <c r="S349">
        <v>103.34575</v>
      </c>
      <c r="T349">
        <v>102.76875</v>
      </c>
      <c r="U349">
        <v>103.34575</v>
      </c>
      <c r="V349" t="s">
        <v>11987</v>
      </c>
      <c r="W349" t="s">
        <v>6856</v>
      </c>
      <c r="X349" t="s">
        <v>2133</v>
      </c>
      <c r="Y349" t="s">
        <v>625</v>
      </c>
      <c r="Z349" t="s">
        <v>11819</v>
      </c>
      <c r="AA349" t="s">
        <v>374</v>
      </c>
      <c r="AB349" t="s">
        <v>11990</v>
      </c>
      <c r="AC349">
        <v>102.98777800000001</v>
      </c>
      <c r="AD349">
        <v>0.219028</v>
      </c>
      <c r="AE349" s="6">
        <v>42823</v>
      </c>
      <c r="AF349" s="6">
        <v>46475</v>
      </c>
      <c r="AG349" t="s">
        <v>12561</v>
      </c>
      <c r="AH349">
        <v>4.947222</v>
      </c>
      <c r="AI349">
        <v>4.46187960463942</v>
      </c>
      <c r="AJ349">
        <v>23.274273000000001</v>
      </c>
      <c r="AK349">
        <v>3.4089816054800099</v>
      </c>
      <c r="AL349">
        <v>77</v>
      </c>
      <c r="AM349">
        <v>70</v>
      </c>
      <c r="AN349">
        <v>4.1500000000000004</v>
      </c>
      <c r="AO349" t="s">
        <v>11991</v>
      </c>
      <c r="AP349">
        <v>1</v>
      </c>
      <c r="AQ349">
        <v>3</v>
      </c>
      <c r="AR349">
        <v>48.519285691863402</v>
      </c>
      <c r="AS349">
        <v>2.2387513207604501E-2</v>
      </c>
      <c r="AT349">
        <v>0.41709820167690698</v>
      </c>
      <c r="AU349">
        <v>0.14782035589868001</v>
      </c>
      <c r="AV349">
        <v>2.9818768568118799</v>
      </c>
    </row>
    <row r="350" spans="1:48" x14ac:dyDescent="0.25">
      <c r="A350" t="s">
        <v>12574</v>
      </c>
      <c r="B350" s="6">
        <v>44664</v>
      </c>
      <c r="C350" t="s">
        <v>12575</v>
      </c>
      <c r="D350" t="s">
        <v>11929</v>
      </c>
      <c r="E350">
        <v>387907894.80000001</v>
      </c>
      <c r="F350">
        <v>407718133.80000001</v>
      </c>
      <c r="G350">
        <v>0.120104675130369</v>
      </c>
      <c r="H350">
        <v>3.1111110000000002</v>
      </c>
      <c r="I350">
        <v>2.8713660000000001</v>
      </c>
      <c r="J350">
        <v>2.982456</v>
      </c>
      <c r="K350">
        <v>2.982456</v>
      </c>
      <c r="L350">
        <v>41.2789</v>
      </c>
      <c r="M350">
        <v>42</v>
      </c>
      <c r="N350">
        <v>2.8583219999999998</v>
      </c>
      <c r="O350">
        <v>-4.3499999999996299E-2</v>
      </c>
      <c r="P350">
        <v>-0.81443468142060604</v>
      </c>
      <c r="Q350">
        <v>-4.3242881216933302</v>
      </c>
      <c r="R350">
        <v>103.425</v>
      </c>
      <c r="S350">
        <v>103.958</v>
      </c>
      <c r="T350">
        <v>103.425</v>
      </c>
      <c r="U350">
        <v>103.958</v>
      </c>
      <c r="V350" t="s">
        <v>11987</v>
      </c>
      <c r="W350" t="s">
        <v>6839</v>
      </c>
      <c r="X350" t="s">
        <v>2133</v>
      </c>
      <c r="Y350" t="s">
        <v>625</v>
      </c>
      <c r="Z350" t="s">
        <v>11819</v>
      </c>
      <c r="AA350" t="s">
        <v>374</v>
      </c>
      <c r="AB350" t="s">
        <v>11990</v>
      </c>
      <c r="AC350">
        <v>105.106944</v>
      </c>
      <c r="AD350">
        <v>1.6819440000000001</v>
      </c>
      <c r="AE350" s="6">
        <v>42152</v>
      </c>
      <c r="AF350" s="6">
        <v>45805</v>
      </c>
      <c r="AG350" t="s">
        <v>12561</v>
      </c>
      <c r="AH350">
        <v>3.1111110000000002</v>
      </c>
      <c r="AI350">
        <v>2.8713661146995202</v>
      </c>
      <c r="AJ350">
        <v>10.096802</v>
      </c>
      <c r="AK350">
        <v>2.9824556753875</v>
      </c>
      <c r="AL350">
        <v>42</v>
      </c>
      <c r="AM350">
        <v>28</v>
      </c>
      <c r="AN350">
        <v>4.3250000000000002</v>
      </c>
      <c r="AO350" t="s">
        <v>11991</v>
      </c>
      <c r="AP350">
        <v>1</v>
      </c>
      <c r="AQ350">
        <v>3</v>
      </c>
      <c r="AR350">
        <v>48.519285691863402</v>
      </c>
      <c r="AS350">
        <v>2.2387513207604501E-2</v>
      </c>
      <c r="AT350">
        <v>0.41709820167690698</v>
      </c>
      <c r="AU350">
        <v>0.14782035589868001</v>
      </c>
      <c r="AV350">
        <v>2.9818768568118799</v>
      </c>
    </row>
    <row r="351" spans="1:48" x14ac:dyDescent="0.25">
      <c r="A351" t="s">
        <v>12576</v>
      </c>
      <c r="B351" s="6">
        <v>44664</v>
      </c>
      <c r="C351" t="s">
        <v>12577</v>
      </c>
      <c r="D351" t="s">
        <v>11929</v>
      </c>
      <c r="E351">
        <v>290930921.39999998</v>
      </c>
      <c r="F351">
        <v>300867425.5</v>
      </c>
      <c r="G351">
        <v>8.8628837941462701E-2</v>
      </c>
      <c r="H351">
        <v>2.394444</v>
      </c>
      <c r="I351">
        <v>2.2725409999999999</v>
      </c>
      <c r="J351">
        <v>2.8475999999999999</v>
      </c>
      <c r="K351">
        <v>2.8475999999999999</v>
      </c>
      <c r="L351">
        <v>41.703299999999999</v>
      </c>
      <c r="M351">
        <v>39</v>
      </c>
      <c r="N351">
        <v>2.2596120000000002</v>
      </c>
      <c r="O351">
        <v>0.167899999999998</v>
      </c>
      <c r="P351">
        <v>-0.25879897962729398</v>
      </c>
      <c r="Q351">
        <v>-3.5227753698574298</v>
      </c>
      <c r="R351">
        <v>102.95625</v>
      </c>
      <c r="S351">
        <v>103.45125</v>
      </c>
      <c r="T351">
        <v>102.95625</v>
      </c>
      <c r="U351">
        <v>103.45125</v>
      </c>
      <c r="V351" t="s">
        <v>11987</v>
      </c>
      <c r="W351" t="s">
        <v>6832</v>
      </c>
      <c r="X351" t="s">
        <v>2133</v>
      </c>
      <c r="Y351" t="s">
        <v>625</v>
      </c>
      <c r="Z351" t="s">
        <v>11819</v>
      </c>
      <c r="AA351" t="s">
        <v>374</v>
      </c>
      <c r="AB351" t="s">
        <v>11990</v>
      </c>
      <c r="AC351">
        <v>103.41541700000001</v>
      </c>
      <c r="AD351">
        <v>0.45916699999999999</v>
      </c>
      <c r="AE351" s="6">
        <v>41892</v>
      </c>
      <c r="AF351" s="6">
        <v>45545</v>
      </c>
      <c r="AG351" t="s">
        <v>12561</v>
      </c>
      <c r="AH351">
        <v>2.394444</v>
      </c>
      <c r="AI351">
        <v>2.2725411043562298</v>
      </c>
      <c r="AJ351">
        <v>6.3567640000000001</v>
      </c>
      <c r="AK351">
        <v>2.8476001978248902</v>
      </c>
      <c r="AL351">
        <v>39</v>
      </c>
      <c r="AM351">
        <v>19</v>
      </c>
      <c r="AN351">
        <v>4.3499999999999996</v>
      </c>
      <c r="AO351" t="s">
        <v>11991</v>
      </c>
      <c r="AP351">
        <v>1</v>
      </c>
      <c r="AQ351">
        <v>3</v>
      </c>
      <c r="AR351">
        <v>48.519285691863402</v>
      </c>
      <c r="AS351">
        <v>2.2387513207604501E-2</v>
      </c>
      <c r="AT351">
        <v>0.41709820167690698</v>
      </c>
      <c r="AU351">
        <v>0.14782035589868001</v>
      </c>
      <c r="AV351">
        <v>2.9818768568118799</v>
      </c>
    </row>
    <row r="352" spans="1:48" x14ac:dyDescent="0.25">
      <c r="A352" t="s">
        <v>12578</v>
      </c>
      <c r="B352" s="6">
        <v>44664</v>
      </c>
      <c r="C352" t="s">
        <v>12579</v>
      </c>
      <c r="D352" t="s">
        <v>11929</v>
      </c>
      <c r="E352">
        <v>339419408.39999998</v>
      </c>
      <c r="F352">
        <v>356918834.5</v>
      </c>
      <c r="G352">
        <v>0.10514033375742</v>
      </c>
      <c r="H352">
        <v>5.8694439999999997</v>
      </c>
      <c r="I352">
        <v>5.1590389999999999</v>
      </c>
      <c r="J352">
        <v>3.417211</v>
      </c>
      <c r="K352">
        <v>3.417211</v>
      </c>
      <c r="L352">
        <v>74.517099999999999</v>
      </c>
      <c r="M352">
        <v>75</v>
      </c>
      <c r="N352">
        <v>5.1366810000000003</v>
      </c>
      <c r="O352">
        <v>0.16560000000000999</v>
      </c>
      <c r="P352">
        <v>-2.5915262591446</v>
      </c>
      <c r="Q352">
        <v>-6.2312644799897203</v>
      </c>
      <c r="R352">
        <v>104.58125</v>
      </c>
      <c r="S352">
        <v>105.18325</v>
      </c>
      <c r="T352">
        <v>104.58125</v>
      </c>
      <c r="U352">
        <v>105.18325</v>
      </c>
      <c r="V352" t="s">
        <v>11987</v>
      </c>
      <c r="W352" t="s">
        <v>6866</v>
      </c>
      <c r="X352" t="s">
        <v>2133</v>
      </c>
      <c r="Y352" t="s">
        <v>625</v>
      </c>
      <c r="Z352" t="s">
        <v>11819</v>
      </c>
      <c r="AA352" t="s">
        <v>374</v>
      </c>
      <c r="AB352" t="s">
        <v>11990</v>
      </c>
      <c r="AC352">
        <v>105.155694</v>
      </c>
      <c r="AD352">
        <v>0.57444399999999995</v>
      </c>
      <c r="AE352" s="6">
        <v>43160</v>
      </c>
      <c r="AF352" s="6">
        <v>46813</v>
      </c>
      <c r="AG352" t="s">
        <v>12561</v>
      </c>
      <c r="AH352">
        <v>5.8694439999999997</v>
      </c>
      <c r="AI352">
        <v>5.1590386360973399</v>
      </c>
      <c r="AJ352">
        <v>31.177087</v>
      </c>
      <c r="AK352">
        <v>3.41721146320595</v>
      </c>
      <c r="AL352">
        <v>75</v>
      </c>
      <c r="AM352">
        <v>71</v>
      </c>
      <c r="AN352">
        <v>4.4000000000000004</v>
      </c>
      <c r="AO352" t="s">
        <v>11991</v>
      </c>
      <c r="AP352">
        <v>1</v>
      </c>
      <c r="AQ352">
        <v>3</v>
      </c>
      <c r="AR352">
        <v>48.519285691863402</v>
      </c>
      <c r="AS352">
        <v>2.2387513207604501E-2</v>
      </c>
      <c r="AT352">
        <v>0.41709820167690698</v>
      </c>
      <c r="AU352">
        <v>0.14782035589868001</v>
      </c>
      <c r="AV352">
        <v>2.9818768568118799</v>
      </c>
    </row>
    <row r="353" spans="1:48" x14ac:dyDescent="0.25">
      <c r="A353" t="s">
        <v>12580</v>
      </c>
      <c r="B353" s="6">
        <v>44664</v>
      </c>
      <c r="C353" t="s">
        <v>12581</v>
      </c>
      <c r="D353" t="s">
        <v>11929</v>
      </c>
      <c r="E353">
        <v>242442434.40000001</v>
      </c>
      <c r="F353">
        <v>257030059.90000001</v>
      </c>
      <c r="G353">
        <v>7.5715327056035106E-2</v>
      </c>
      <c r="H353">
        <v>6.838889</v>
      </c>
      <c r="I353">
        <v>5.8847699999999996</v>
      </c>
      <c r="J353">
        <v>3.4853170000000002</v>
      </c>
      <c r="K353">
        <v>3.4853170000000002</v>
      </c>
      <c r="L353">
        <v>78.758600000000001</v>
      </c>
      <c r="M353">
        <v>79</v>
      </c>
      <c r="N353">
        <v>5.8541889999999999</v>
      </c>
      <c r="O353">
        <v>0.34259999999999202</v>
      </c>
      <c r="P353">
        <v>-2.6531471913695399</v>
      </c>
      <c r="Q353">
        <v>-6.6697635055640996</v>
      </c>
      <c r="R353">
        <v>105.3</v>
      </c>
      <c r="S353">
        <v>105.821</v>
      </c>
      <c r="T353">
        <v>105.3</v>
      </c>
      <c r="U353">
        <v>105.821</v>
      </c>
      <c r="V353" t="s">
        <v>11987</v>
      </c>
      <c r="W353" t="s">
        <v>6872</v>
      </c>
      <c r="X353" t="s">
        <v>2133</v>
      </c>
      <c r="Y353" t="s">
        <v>625</v>
      </c>
      <c r="Z353" t="s">
        <v>11819</v>
      </c>
      <c r="AA353" t="s">
        <v>374</v>
      </c>
      <c r="AB353" t="s">
        <v>11990</v>
      </c>
      <c r="AC353">
        <v>106.016944</v>
      </c>
      <c r="AD353">
        <v>0.71694400000000003</v>
      </c>
      <c r="AE353" s="6">
        <v>43516</v>
      </c>
      <c r="AF353" s="6">
        <v>47169</v>
      </c>
      <c r="AG353" t="s">
        <v>12561</v>
      </c>
      <c r="AH353">
        <v>6.838889</v>
      </c>
      <c r="AI353">
        <v>5.8847696429104301</v>
      </c>
      <c r="AJ353">
        <v>40.696216</v>
      </c>
      <c r="AK353">
        <v>3.4853172874179901</v>
      </c>
      <c r="AL353">
        <v>79</v>
      </c>
      <c r="AM353">
        <v>77</v>
      </c>
      <c r="AN353">
        <v>4.45</v>
      </c>
      <c r="AO353" t="s">
        <v>11991</v>
      </c>
      <c r="AP353">
        <v>1</v>
      </c>
      <c r="AQ353">
        <v>3</v>
      </c>
      <c r="AR353">
        <v>48.519285691863402</v>
      </c>
      <c r="AS353">
        <v>2.2387513207604501E-2</v>
      </c>
      <c r="AT353">
        <v>0.41709820167690698</v>
      </c>
      <c r="AU353">
        <v>0.14782035589868001</v>
      </c>
      <c r="AV353">
        <v>2.9818768568118799</v>
      </c>
    </row>
    <row r="354" spans="1:48" x14ac:dyDescent="0.25">
      <c r="A354" t="s">
        <v>12582</v>
      </c>
      <c r="B354" s="6">
        <v>44664</v>
      </c>
      <c r="C354" t="s">
        <v>12583</v>
      </c>
      <c r="D354" t="s">
        <v>11929</v>
      </c>
      <c r="E354">
        <v>339419408.39999998</v>
      </c>
      <c r="F354">
        <v>354829521.30000001</v>
      </c>
      <c r="G354">
        <v>0.104524868672419</v>
      </c>
      <c r="H354">
        <v>3.947222</v>
      </c>
      <c r="I354">
        <v>3.6141920000000001</v>
      </c>
      <c r="J354">
        <v>3.2258990000000001</v>
      </c>
      <c r="K354">
        <v>3.2258990000000001</v>
      </c>
      <c r="L354">
        <v>62.111600000000003</v>
      </c>
      <c r="M354">
        <v>61</v>
      </c>
      <c r="N354">
        <v>3.5979640000000002</v>
      </c>
      <c r="O354">
        <v>0.34849999999999598</v>
      </c>
      <c r="P354">
        <v>-1.1914417856062101</v>
      </c>
      <c r="Q354">
        <v>-5.7833172358020404</v>
      </c>
      <c r="R354">
        <v>104.3</v>
      </c>
      <c r="S354">
        <v>104.869</v>
      </c>
      <c r="T354">
        <v>104.3</v>
      </c>
      <c r="U354">
        <v>104.869</v>
      </c>
      <c r="V354" t="s">
        <v>11987</v>
      </c>
      <c r="W354" t="s">
        <v>6851</v>
      </c>
      <c r="X354" t="s">
        <v>2133</v>
      </c>
      <c r="Y354" t="s">
        <v>625</v>
      </c>
      <c r="Z354" t="s">
        <v>11819</v>
      </c>
      <c r="AA354" t="s">
        <v>374</v>
      </c>
      <c r="AB354" t="s">
        <v>11990</v>
      </c>
      <c r="AC354">
        <v>104.540139</v>
      </c>
      <c r="AD354">
        <v>0.24013899999999999</v>
      </c>
      <c r="AE354" s="6">
        <v>42458</v>
      </c>
      <c r="AF354" s="6">
        <v>46110</v>
      </c>
      <c r="AG354" t="s">
        <v>12561</v>
      </c>
      <c r="AH354">
        <v>3.947222</v>
      </c>
      <c r="AI354">
        <v>3.6141924593426999</v>
      </c>
      <c r="AJ354">
        <v>15.551708</v>
      </c>
      <c r="AK354">
        <v>3.2258991492303202</v>
      </c>
      <c r="AL354">
        <v>61</v>
      </c>
      <c r="AM354">
        <v>52</v>
      </c>
      <c r="AN354">
        <v>4.55</v>
      </c>
      <c r="AO354" t="s">
        <v>11991</v>
      </c>
      <c r="AP354">
        <v>1</v>
      </c>
      <c r="AQ354">
        <v>3</v>
      </c>
      <c r="AR354">
        <v>48.519285691863402</v>
      </c>
      <c r="AS354">
        <v>2.2387513207604501E-2</v>
      </c>
      <c r="AT354">
        <v>0.41709820167690698</v>
      </c>
      <c r="AU354">
        <v>0.14782035589868001</v>
      </c>
      <c r="AV354">
        <v>2.9818768568118799</v>
      </c>
    </row>
    <row r="355" spans="1:48" x14ac:dyDescent="0.25">
      <c r="A355" t="s">
        <v>12584</v>
      </c>
      <c r="B355" s="6">
        <v>44664</v>
      </c>
      <c r="C355" t="s">
        <v>12585</v>
      </c>
      <c r="D355" t="s">
        <v>11929</v>
      </c>
      <c r="E355">
        <v>1137157600</v>
      </c>
      <c r="F355">
        <v>1284135219.8</v>
      </c>
      <c r="G355">
        <v>0.378277615409433</v>
      </c>
      <c r="H355">
        <v>5.0277789999999998</v>
      </c>
      <c r="I355">
        <v>4.1833600000000004</v>
      </c>
      <c r="J355">
        <v>4.3334460000000004</v>
      </c>
      <c r="K355">
        <v>4.3334460000000004</v>
      </c>
      <c r="L355">
        <v>168.37100000000001</v>
      </c>
      <c r="M355">
        <v>169</v>
      </c>
      <c r="N355">
        <v>4.1646729999999996</v>
      </c>
      <c r="O355">
        <v>6.6499999999991496E-2</v>
      </c>
      <c r="P355">
        <v>0.65177417486585998</v>
      </c>
      <c r="Q355">
        <v>-2.6036344746351601</v>
      </c>
      <c r="R355">
        <v>109.7375</v>
      </c>
      <c r="S355">
        <v>110.7835</v>
      </c>
      <c r="T355">
        <v>109.7375</v>
      </c>
      <c r="U355">
        <v>110.7835</v>
      </c>
      <c r="V355" t="s">
        <v>11987</v>
      </c>
      <c r="W355" t="s">
        <v>7080</v>
      </c>
      <c r="X355" t="s">
        <v>2212</v>
      </c>
      <c r="Y355" t="s">
        <v>12104</v>
      </c>
      <c r="Z355" t="s">
        <v>11844</v>
      </c>
      <c r="AA355" t="s">
        <v>283</v>
      </c>
      <c r="AB355" t="s">
        <v>11815</v>
      </c>
      <c r="AC355">
        <v>112.925</v>
      </c>
      <c r="AD355">
        <v>3.1875</v>
      </c>
      <c r="AE355" s="6">
        <v>42213</v>
      </c>
      <c r="AF355" s="6">
        <v>46871</v>
      </c>
      <c r="AG355" t="s">
        <v>2213</v>
      </c>
      <c r="AH355">
        <v>5.0277789999999998</v>
      </c>
      <c r="AI355">
        <v>4.1833603176515703</v>
      </c>
      <c r="AJ355">
        <v>22.101381</v>
      </c>
      <c r="AK355">
        <v>4.3334458808637697</v>
      </c>
      <c r="AL355">
        <v>169</v>
      </c>
      <c r="AM355">
        <v>163</v>
      </c>
      <c r="AN355">
        <v>6.75</v>
      </c>
      <c r="AO355" t="s">
        <v>11991</v>
      </c>
      <c r="AP355">
        <v>1</v>
      </c>
      <c r="AQ355">
        <v>2</v>
      </c>
      <c r="AR355">
        <v>66.902807854456796</v>
      </c>
      <c r="AS355">
        <v>6.2507192250123397E-2</v>
      </c>
      <c r="AT355">
        <v>-0.355297157622601</v>
      </c>
      <c r="AU355">
        <v>0.78170605404379501</v>
      </c>
      <c r="AV355">
        <v>-4.4903792089985002</v>
      </c>
    </row>
    <row r="356" spans="1:48" x14ac:dyDescent="0.25">
      <c r="A356" t="s">
        <v>12586</v>
      </c>
      <c r="B356" s="6">
        <v>44664</v>
      </c>
      <c r="C356" t="s">
        <v>12587</v>
      </c>
      <c r="D356" t="s">
        <v>11929</v>
      </c>
      <c r="E356">
        <v>1452000000</v>
      </c>
      <c r="F356">
        <v>1875167250</v>
      </c>
      <c r="G356">
        <v>0.55238247879716296</v>
      </c>
      <c r="H356">
        <v>23.277778000000001</v>
      </c>
      <c r="I356">
        <v>11.938281</v>
      </c>
      <c r="J356">
        <v>5.6500719999999998</v>
      </c>
      <c r="K356">
        <v>5.6500719999999998</v>
      </c>
      <c r="L356">
        <v>273.30889999999999</v>
      </c>
      <c r="M356">
        <v>275</v>
      </c>
      <c r="N356">
        <v>11.771758999999999</v>
      </c>
      <c r="O356">
        <v>-0.19799999999999801</v>
      </c>
      <c r="P356">
        <v>-0.70161895995914902</v>
      </c>
      <c r="Q356">
        <v>-6.5196492511908604</v>
      </c>
      <c r="R356">
        <v>127.39375</v>
      </c>
      <c r="S356">
        <v>128.60075000000001</v>
      </c>
      <c r="T356">
        <v>127.39375</v>
      </c>
      <c r="U356">
        <v>128.60075000000001</v>
      </c>
      <c r="V356" t="s">
        <v>11987</v>
      </c>
      <c r="W356" t="s">
        <v>7084</v>
      </c>
      <c r="X356" t="s">
        <v>2212</v>
      </c>
      <c r="Y356" t="s">
        <v>12104</v>
      </c>
      <c r="Z356" t="s">
        <v>11844</v>
      </c>
      <c r="AA356" t="s">
        <v>283</v>
      </c>
      <c r="AB356" t="s">
        <v>11815</v>
      </c>
      <c r="AC356">
        <v>129.14375000000001</v>
      </c>
      <c r="AD356">
        <v>1.75</v>
      </c>
      <c r="AE356" s="6">
        <v>42213</v>
      </c>
      <c r="AF356" s="6">
        <v>16646</v>
      </c>
      <c r="AG356" t="s">
        <v>2213</v>
      </c>
      <c r="AH356">
        <v>23.277778000000001</v>
      </c>
      <c r="AI356">
        <v>11.938281181097301</v>
      </c>
      <c r="AJ356">
        <v>211.17545699999999</v>
      </c>
      <c r="AK356">
        <v>5.6500724509662001</v>
      </c>
      <c r="AL356">
        <v>275</v>
      </c>
      <c r="AM356">
        <v>307</v>
      </c>
      <c r="AN356">
        <v>7.875</v>
      </c>
      <c r="AO356" t="s">
        <v>11991</v>
      </c>
      <c r="AP356">
        <v>1</v>
      </c>
      <c r="AQ356">
        <v>2</v>
      </c>
      <c r="AR356">
        <v>66.902807854456796</v>
      </c>
      <c r="AS356">
        <v>6.2507192250123397E-2</v>
      </c>
      <c r="AT356">
        <v>-0.355297157622601</v>
      </c>
      <c r="AU356">
        <v>0.78170605404379501</v>
      </c>
      <c r="AV356">
        <v>-4.4903792089985002</v>
      </c>
    </row>
    <row r="357" spans="1:48" x14ac:dyDescent="0.25">
      <c r="A357" t="s">
        <v>12588</v>
      </c>
      <c r="B357" s="6">
        <v>44664</v>
      </c>
      <c r="C357" t="s">
        <v>12589</v>
      </c>
      <c r="D357" t="s">
        <v>11929</v>
      </c>
      <c r="E357">
        <v>994590400</v>
      </c>
      <c r="F357">
        <v>1284285571.3</v>
      </c>
      <c r="G357">
        <v>0.37832190561566398</v>
      </c>
      <c r="H357">
        <v>15.908334</v>
      </c>
      <c r="I357">
        <v>9.8174630000000001</v>
      </c>
      <c r="J357">
        <v>5.2395820000000004</v>
      </c>
      <c r="K357">
        <v>5.2395820000000004</v>
      </c>
      <c r="L357">
        <v>238.0376</v>
      </c>
      <c r="M357">
        <v>241</v>
      </c>
      <c r="N357">
        <v>9.7375710000000009</v>
      </c>
      <c r="O357">
        <v>-0.12459999999999601</v>
      </c>
      <c r="P357">
        <v>-0.362768801492863</v>
      </c>
      <c r="Q357">
        <v>-5.5341563297328999</v>
      </c>
      <c r="R357">
        <v>128.39375000000001</v>
      </c>
      <c r="S357">
        <v>129.51675</v>
      </c>
      <c r="T357">
        <v>128.39375000000001</v>
      </c>
      <c r="U357">
        <v>129.51675</v>
      </c>
      <c r="V357" t="s">
        <v>11987</v>
      </c>
      <c r="W357" t="s">
        <v>7082</v>
      </c>
      <c r="X357" t="s">
        <v>2212</v>
      </c>
      <c r="Y357" t="s">
        <v>12104</v>
      </c>
      <c r="Z357" t="s">
        <v>11844</v>
      </c>
      <c r="AA357" t="s">
        <v>283</v>
      </c>
      <c r="AB357" t="s">
        <v>11815</v>
      </c>
      <c r="AC357">
        <v>129.127083</v>
      </c>
      <c r="AD357">
        <v>0.73333300000000001</v>
      </c>
      <c r="AE357" s="6">
        <v>39156</v>
      </c>
      <c r="AF357" s="6">
        <v>14319</v>
      </c>
      <c r="AG357" t="s">
        <v>2213</v>
      </c>
      <c r="AH357">
        <v>15.908334</v>
      </c>
      <c r="AI357">
        <v>9.8174630880886191</v>
      </c>
      <c r="AJ357">
        <v>130.82235299999999</v>
      </c>
      <c r="AK357">
        <v>5.2395824589501503</v>
      </c>
      <c r="AL357">
        <v>241</v>
      </c>
      <c r="AM357">
        <v>259</v>
      </c>
      <c r="AN357">
        <v>8</v>
      </c>
      <c r="AO357" t="s">
        <v>11991</v>
      </c>
      <c r="AP357">
        <v>1</v>
      </c>
      <c r="AQ357">
        <v>2</v>
      </c>
      <c r="AR357">
        <v>66.902807854456796</v>
      </c>
      <c r="AS357">
        <v>6.2507192250123397E-2</v>
      </c>
      <c r="AT357">
        <v>-0.355297157622601</v>
      </c>
      <c r="AU357">
        <v>0.78170605404379501</v>
      </c>
      <c r="AV357">
        <v>-4.4903792089985002</v>
      </c>
    </row>
    <row r="358" spans="1:48" x14ac:dyDescent="0.25">
      <c r="A358" t="s">
        <v>12590</v>
      </c>
      <c r="B358" s="6">
        <v>44664</v>
      </c>
      <c r="C358" t="s">
        <v>12591</v>
      </c>
      <c r="D358" t="s">
        <v>11929</v>
      </c>
      <c r="E358">
        <v>200000000</v>
      </c>
      <c r="F358">
        <v>198190000</v>
      </c>
      <c r="G358">
        <v>5.8382356812604203E-2</v>
      </c>
      <c r="H358">
        <v>3.2194440000000002</v>
      </c>
      <c r="I358">
        <v>2.9084789999999998</v>
      </c>
      <c r="J358">
        <v>5.41622</v>
      </c>
      <c r="K358">
        <v>5.41622</v>
      </c>
      <c r="L358">
        <v>284.20030000000003</v>
      </c>
      <c r="M358">
        <v>284</v>
      </c>
      <c r="N358">
        <v>2.8938700000000002</v>
      </c>
      <c r="O358">
        <v>-0.4471</v>
      </c>
      <c r="P358">
        <v>-1.59017857528664</v>
      </c>
      <c r="Q358">
        <v>-3.7257769459366599</v>
      </c>
      <c r="R358">
        <v>97.706249999999997</v>
      </c>
      <c r="S358">
        <v>98.631249999999994</v>
      </c>
      <c r="T358">
        <v>97.706249999999997</v>
      </c>
      <c r="U358">
        <v>98.631249999999994</v>
      </c>
      <c r="V358" t="s">
        <v>11987</v>
      </c>
      <c r="W358" t="s">
        <v>7118</v>
      </c>
      <c r="X358" t="s">
        <v>3651</v>
      </c>
      <c r="Y358" t="s">
        <v>11989</v>
      </c>
      <c r="Z358" t="s">
        <v>11844</v>
      </c>
      <c r="AA358" t="s">
        <v>248</v>
      </c>
      <c r="AB358" t="s">
        <v>11815</v>
      </c>
      <c r="AC358">
        <v>99.094999999999999</v>
      </c>
      <c r="AD358">
        <v>1.3887499999999999</v>
      </c>
      <c r="AE358" s="6">
        <v>44019</v>
      </c>
      <c r="AF358" s="6">
        <v>45845</v>
      </c>
      <c r="AG358" t="s">
        <v>3651</v>
      </c>
      <c r="AH358">
        <v>3.2194440000000002</v>
      </c>
      <c r="AI358">
        <v>2.9084791014139899</v>
      </c>
      <c r="AJ358">
        <v>10.383971000000001</v>
      </c>
      <c r="AK358">
        <v>5.4162199537755402</v>
      </c>
      <c r="AL358">
        <v>284</v>
      </c>
      <c r="AM358">
        <v>272</v>
      </c>
      <c r="AN358">
        <v>4.95</v>
      </c>
      <c r="AO358" t="s">
        <v>11991</v>
      </c>
      <c r="AP358">
        <v>1</v>
      </c>
      <c r="AQ358">
        <v>4</v>
      </c>
      <c r="AR358">
        <v>37.532953582518303</v>
      </c>
      <c r="AS358">
        <v>0.111885258764054</v>
      </c>
      <c r="AT358">
        <v>2.09004174120376</v>
      </c>
      <c r="AU358">
        <v>0.86832689953835995</v>
      </c>
      <c r="AV358">
        <v>4.8559926101533497</v>
      </c>
    </row>
    <row r="359" spans="1:48" x14ac:dyDescent="0.25">
      <c r="A359" t="s">
        <v>12592</v>
      </c>
      <c r="B359" s="6">
        <v>44664</v>
      </c>
      <c r="C359" t="s">
        <v>12593</v>
      </c>
      <c r="D359" t="s">
        <v>11929</v>
      </c>
      <c r="E359">
        <v>400000000</v>
      </c>
      <c r="F359">
        <v>391183332</v>
      </c>
      <c r="G359">
        <v>0.11523389105387399</v>
      </c>
      <c r="H359">
        <v>4.7833329999999998</v>
      </c>
      <c r="I359">
        <v>4.0797230000000004</v>
      </c>
      <c r="J359">
        <v>6.3918860000000004</v>
      </c>
      <c r="K359">
        <v>6.3918860000000004</v>
      </c>
      <c r="L359">
        <v>375.1986</v>
      </c>
      <c r="M359">
        <v>376</v>
      </c>
      <c r="N359">
        <v>4.0565530000000001</v>
      </c>
      <c r="O359">
        <v>-6.2399999999995702E-2</v>
      </c>
      <c r="P359">
        <v>-2.1525232617946402</v>
      </c>
      <c r="Q359">
        <v>-6.48183396862572</v>
      </c>
      <c r="R359">
        <v>96.55</v>
      </c>
      <c r="S359">
        <v>97.379000000000005</v>
      </c>
      <c r="T359">
        <v>96.55</v>
      </c>
      <c r="U359">
        <v>97.379000000000005</v>
      </c>
      <c r="V359" t="s">
        <v>11987</v>
      </c>
      <c r="W359" t="s">
        <v>7124</v>
      </c>
      <c r="X359" t="s">
        <v>3651</v>
      </c>
      <c r="Y359" t="s">
        <v>11989</v>
      </c>
      <c r="Z359" t="s">
        <v>11844</v>
      </c>
      <c r="AA359" t="s">
        <v>248</v>
      </c>
      <c r="AB359" t="s">
        <v>11815</v>
      </c>
      <c r="AC359">
        <v>97.795833000000002</v>
      </c>
      <c r="AD359">
        <v>1.245833</v>
      </c>
      <c r="AE359" s="6">
        <v>42675</v>
      </c>
      <c r="AF359" s="6">
        <v>46418</v>
      </c>
      <c r="AG359" t="s">
        <v>3651</v>
      </c>
      <c r="AH359">
        <v>4.7833329999999998</v>
      </c>
      <c r="AI359">
        <v>4.0797226220367904</v>
      </c>
      <c r="AJ359">
        <v>20.149826000000001</v>
      </c>
      <c r="AK359">
        <v>6.3918862185322496</v>
      </c>
      <c r="AL359">
        <v>376</v>
      </c>
      <c r="AM359">
        <v>369</v>
      </c>
      <c r="AN359">
        <v>5.75</v>
      </c>
      <c r="AO359" t="s">
        <v>11991</v>
      </c>
      <c r="AP359">
        <v>1</v>
      </c>
      <c r="AQ359">
        <v>4</v>
      </c>
      <c r="AR359">
        <v>37.532953582518303</v>
      </c>
      <c r="AS359">
        <v>0.111885258764054</v>
      </c>
      <c r="AT359">
        <v>2.09004174120376</v>
      </c>
      <c r="AU359">
        <v>0.86832689953835995</v>
      </c>
      <c r="AV359">
        <v>4.8559926101533497</v>
      </c>
    </row>
    <row r="360" spans="1:48" x14ac:dyDescent="0.25">
      <c r="A360" t="s">
        <v>12594</v>
      </c>
      <c r="B360" s="6">
        <v>44664</v>
      </c>
      <c r="C360" t="s">
        <v>12595</v>
      </c>
      <c r="D360" t="s">
        <v>11929</v>
      </c>
      <c r="E360">
        <v>500000000</v>
      </c>
      <c r="F360">
        <v>463456250</v>
      </c>
      <c r="G360">
        <v>0.13652388190388701</v>
      </c>
      <c r="H360">
        <v>8.2194439999999993</v>
      </c>
      <c r="I360">
        <v>6.2451629999999998</v>
      </c>
      <c r="J360">
        <v>7.1519630000000003</v>
      </c>
      <c r="K360">
        <v>7.1519630000000003</v>
      </c>
      <c r="L360">
        <v>445.40280000000001</v>
      </c>
      <c r="M360">
        <v>447</v>
      </c>
      <c r="N360">
        <v>6.2182950000000003</v>
      </c>
      <c r="O360">
        <v>-0.40029999999999699</v>
      </c>
      <c r="P360">
        <v>-1.77890184639158</v>
      </c>
      <c r="Q360">
        <v>-8.2638088251915693</v>
      </c>
      <c r="R360">
        <v>91.05</v>
      </c>
      <c r="S360">
        <v>92.000249999999994</v>
      </c>
      <c r="T360">
        <v>91.05</v>
      </c>
      <c r="U360">
        <v>92.000249999999994</v>
      </c>
      <c r="V360" t="s">
        <v>11987</v>
      </c>
      <c r="W360" t="s">
        <v>7127</v>
      </c>
      <c r="X360" t="s">
        <v>3651</v>
      </c>
      <c r="Y360" t="s">
        <v>11989</v>
      </c>
      <c r="Z360" t="s">
        <v>11844</v>
      </c>
      <c r="AA360" t="s">
        <v>248</v>
      </c>
      <c r="AB360" t="s">
        <v>11815</v>
      </c>
      <c r="AC360">
        <v>92.691249999999997</v>
      </c>
      <c r="AD360">
        <v>1.6412500000000001</v>
      </c>
      <c r="AE360" s="6">
        <v>44019</v>
      </c>
      <c r="AF360" s="6">
        <v>11146</v>
      </c>
      <c r="AG360" t="s">
        <v>3651</v>
      </c>
      <c r="AH360">
        <v>8.2194439999999993</v>
      </c>
      <c r="AI360">
        <v>6.2451629088236604</v>
      </c>
      <c r="AJ360">
        <v>48.673203000000001</v>
      </c>
      <c r="AK360">
        <v>7.1519631984554204</v>
      </c>
      <c r="AL360">
        <v>447</v>
      </c>
      <c r="AM360">
        <v>443</v>
      </c>
      <c r="AN360">
        <v>5.85</v>
      </c>
      <c r="AO360" t="s">
        <v>11991</v>
      </c>
      <c r="AP360">
        <v>1</v>
      </c>
      <c r="AQ360">
        <v>4</v>
      </c>
      <c r="AR360">
        <v>37.532953582518303</v>
      </c>
      <c r="AS360">
        <v>0.111885258764054</v>
      </c>
      <c r="AT360">
        <v>2.09004174120376</v>
      </c>
      <c r="AU360">
        <v>0.86832689953835995</v>
      </c>
      <c r="AV360">
        <v>4.8559926101533497</v>
      </c>
    </row>
    <row r="361" spans="1:48" x14ac:dyDescent="0.25">
      <c r="A361" t="s">
        <v>12596</v>
      </c>
      <c r="B361" s="6">
        <v>44664</v>
      </c>
      <c r="C361" t="s">
        <v>12597</v>
      </c>
      <c r="D361" t="s">
        <v>11929</v>
      </c>
      <c r="E361">
        <v>400000000</v>
      </c>
      <c r="F361">
        <v>402451388</v>
      </c>
      <c r="G361">
        <v>0.118553209213097</v>
      </c>
      <c r="H361">
        <v>3.7805559999999998</v>
      </c>
      <c r="I361">
        <v>3.3047599999999999</v>
      </c>
      <c r="J361">
        <v>6.113861</v>
      </c>
      <c r="K361">
        <v>6.113861</v>
      </c>
      <c r="L361">
        <v>351.6078</v>
      </c>
      <c r="M361">
        <v>351</v>
      </c>
      <c r="N361">
        <v>3.2857319999999999</v>
      </c>
      <c r="O361">
        <v>-8.7599999999998707E-2</v>
      </c>
      <c r="P361">
        <v>-1.20828283080579</v>
      </c>
      <c r="Q361">
        <v>-4.9472901547983898</v>
      </c>
      <c r="R361">
        <v>99.268749999999997</v>
      </c>
      <c r="S361">
        <v>100.02575</v>
      </c>
      <c r="T361">
        <v>99.268749999999997</v>
      </c>
      <c r="U361">
        <v>100.02575</v>
      </c>
      <c r="V361" t="s">
        <v>11987</v>
      </c>
      <c r="W361" t="s">
        <v>7121</v>
      </c>
      <c r="X361" t="s">
        <v>3651</v>
      </c>
      <c r="Y361" t="s">
        <v>11989</v>
      </c>
      <c r="Z361" t="s">
        <v>11844</v>
      </c>
      <c r="AA361" t="s">
        <v>248</v>
      </c>
      <c r="AB361" t="s">
        <v>11815</v>
      </c>
      <c r="AC361">
        <v>100.612847</v>
      </c>
      <c r="AD361">
        <v>1.3440970000000001</v>
      </c>
      <c r="AE361" s="6">
        <v>42318</v>
      </c>
      <c r="AF361" s="6">
        <v>46051</v>
      </c>
      <c r="AG361" t="s">
        <v>3651</v>
      </c>
      <c r="AH361">
        <v>3.7805559999999998</v>
      </c>
      <c r="AI361">
        <v>3.3047603307858502</v>
      </c>
      <c r="AJ361">
        <v>13.411279</v>
      </c>
      <c r="AK361">
        <v>6.1138609753574897</v>
      </c>
      <c r="AL361">
        <v>351</v>
      </c>
      <c r="AM361">
        <v>341</v>
      </c>
      <c r="AN361">
        <v>6.125</v>
      </c>
      <c r="AO361" t="s">
        <v>11991</v>
      </c>
      <c r="AP361">
        <v>1</v>
      </c>
      <c r="AQ361">
        <v>4</v>
      </c>
      <c r="AR361">
        <v>37.532953582518303</v>
      </c>
      <c r="AS361">
        <v>0.111885258764054</v>
      </c>
      <c r="AT361">
        <v>2.09004174120376</v>
      </c>
      <c r="AU361">
        <v>0.86832689953835995</v>
      </c>
      <c r="AV361">
        <v>4.8559926101533497</v>
      </c>
    </row>
    <row r="362" spans="1:48" x14ac:dyDescent="0.25">
      <c r="A362" t="s">
        <v>12598</v>
      </c>
      <c r="B362" s="6">
        <v>44664</v>
      </c>
      <c r="C362" t="s">
        <v>12599</v>
      </c>
      <c r="D362" t="s">
        <v>11929</v>
      </c>
      <c r="E362">
        <v>400000000</v>
      </c>
      <c r="F362">
        <v>359480556</v>
      </c>
      <c r="G362">
        <v>0.105894959824337</v>
      </c>
      <c r="H362">
        <v>25.477778000000001</v>
      </c>
      <c r="I362">
        <v>10.782674999999999</v>
      </c>
      <c r="J362">
        <v>8.2199019999999994</v>
      </c>
      <c r="K362">
        <v>8.2199019999999994</v>
      </c>
      <c r="L362">
        <v>534.18589999999995</v>
      </c>
      <c r="M362">
        <v>536</v>
      </c>
      <c r="N362">
        <v>10.681098</v>
      </c>
      <c r="O362">
        <v>-0.18660000000000301</v>
      </c>
      <c r="P362">
        <v>-0.77433012565800696</v>
      </c>
      <c r="Q362">
        <v>-8.9861099703857406</v>
      </c>
      <c r="R362">
        <v>89.706249999999997</v>
      </c>
      <c r="S362">
        <v>91.038250000000005</v>
      </c>
      <c r="T362">
        <v>89.706249999999997</v>
      </c>
      <c r="U362">
        <v>91.038250000000005</v>
      </c>
      <c r="V362" t="s">
        <v>11987</v>
      </c>
      <c r="W362" t="s">
        <v>7130</v>
      </c>
      <c r="X362" t="s">
        <v>3651</v>
      </c>
      <c r="Y362" t="s">
        <v>11989</v>
      </c>
      <c r="Z362" t="s">
        <v>11844</v>
      </c>
      <c r="AA362" t="s">
        <v>248</v>
      </c>
      <c r="AB362" t="s">
        <v>11815</v>
      </c>
      <c r="AC362">
        <v>89.870138999999995</v>
      </c>
      <c r="AD362">
        <v>0.16388900000000001</v>
      </c>
      <c r="AE362" s="6">
        <v>43018</v>
      </c>
      <c r="AF362" s="6">
        <v>17450</v>
      </c>
      <c r="AG362" t="s">
        <v>3651</v>
      </c>
      <c r="AH362">
        <v>25.477778000000001</v>
      </c>
      <c r="AI362">
        <v>10.7826754716178</v>
      </c>
      <c r="AJ362">
        <v>187.64451700000001</v>
      </c>
      <c r="AK362">
        <v>8.2199017870619802</v>
      </c>
      <c r="AL362">
        <v>536</v>
      </c>
      <c r="AM362">
        <v>562</v>
      </c>
      <c r="AN362">
        <v>7.375</v>
      </c>
      <c r="AO362" t="s">
        <v>11991</v>
      </c>
      <c r="AP362">
        <v>1</v>
      </c>
      <c r="AQ362">
        <v>4</v>
      </c>
      <c r="AR362">
        <v>37.532953582518303</v>
      </c>
      <c r="AS362">
        <v>0.111885258764054</v>
      </c>
      <c r="AT362">
        <v>2.09004174120376</v>
      </c>
      <c r="AU362">
        <v>0.86832689953835995</v>
      </c>
      <c r="AV362">
        <v>4.8559926101533497</v>
      </c>
    </row>
    <row r="363" spans="1:48" x14ac:dyDescent="0.25">
      <c r="A363" t="s">
        <v>12600</v>
      </c>
      <c r="B363" s="6">
        <v>44664</v>
      </c>
      <c r="C363" t="s">
        <v>12601</v>
      </c>
      <c r="D363" t="s">
        <v>11929</v>
      </c>
      <c r="E363">
        <v>800000000</v>
      </c>
      <c r="F363">
        <v>805416664</v>
      </c>
      <c r="G363">
        <v>0.23725779837764399</v>
      </c>
      <c r="H363">
        <v>2.1833330000000002</v>
      </c>
      <c r="I363">
        <v>1.960661</v>
      </c>
      <c r="J363">
        <v>7.1192830000000002</v>
      </c>
      <c r="K363">
        <v>7.1192830000000002</v>
      </c>
      <c r="L363">
        <v>473.55829999999997</v>
      </c>
      <c r="M363">
        <v>473</v>
      </c>
      <c r="N363">
        <v>1.9518720000000001</v>
      </c>
      <c r="O363">
        <v>7.5899999999995402E-2</v>
      </c>
      <c r="P363">
        <v>-1.33056447766876</v>
      </c>
      <c r="Q363">
        <v>-4.8609347669556904</v>
      </c>
      <c r="R363">
        <v>98.5</v>
      </c>
      <c r="S363">
        <v>99.5</v>
      </c>
      <c r="T363">
        <v>98.5</v>
      </c>
      <c r="U363">
        <v>99.5</v>
      </c>
      <c r="V363" t="s">
        <v>11987</v>
      </c>
      <c r="W363" t="s">
        <v>7219</v>
      </c>
      <c r="X363" t="s">
        <v>3696</v>
      </c>
      <c r="Y363" t="s">
        <v>12201</v>
      </c>
      <c r="Z363" t="s">
        <v>11815</v>
      </c>
      <c r="AA363" t="s">
        <v>283</v>
      </c>
      <c r="AB363" t="s">
        <v>11815</v>
      </c>
      <c r="AC363">
        <v>100.677083</v>
      </c>
      <c r="AD363">
        <v>2.1770830000000001</v>
      </c>
      <c r="AE363" s="6">
        <v>41814</v>
      </c>
      <c r="AF363" s="6">
        <v>45467</v>
      </c>
      <c r="AG363" t="s">
        <v>3697</v>
      </c>
      <c r="AH363">
        <v>2.1833330000000002</v>
      </c>
      <c r="AI363">
        <v>1.9606614963020199</v>
      </c>
      <c r="AJ363">
        <v>4.9677280000000001</v>
      </c>
      <c r="AK363">
        <v>7.1192832351143203</v>
      </c>
      <c r="AL363">
        <v>473</v>
      </c>
      <c r="AM363">
        <v>450</v>
      </c>
      <c r="AN363">
        <v>6.875</v>
      </c>
      <c r="AO363" t="s">
        <v>11991</v>
      </c>
      <c r="AP363">
        <v>1</v>
      </c>
      <c r="AQ363">
        <v>4</v>
      </c>
      <c r="AR363">
        <v>27.8944753057296</v>
      </c>
      <c r="AS363">
        <v>2.24659741183828E-2</v>
      </c>
      <c r="AT363">
        <v>1.9432152234628498E-2</v>
      </c>
      <c r="AU363">
        <v>0.15747104792393701</v>
      </c>
      <c r="AV363">
        <v>-4.9723528735316998E-2</v>
      </c>
    </row>
    <row r="364" spans="1:48" x14ac:dyDescent="0.25">
      <c r="A364" t="s">
        <v>17355</v>
      </c>
      <c r="B364" s="6">
        <v>44664</v>
      </c>
      <c r="C364" t="s">
        <v>17356</v>
      </c>
      <c r="D364" t="s">
        <v>11929</v>
      </c>
      <c r="E364">
        <v>400000000</v>
      </c>
      <c r="F364">
        <v>328450000</v>
      </c>
      <c r="G364">
        <v>9.6754049624601907E-2</v>
      </c>
      <c r="H364">
        <v>11.263889000000001</v>
      </c>
      <c r="I364">
        <v>7.3941270000000001</v>
      </c>
      <c r="J364">
        <v>8.9178949999999997</v>
      </c>
      <c r="K364">
        <v>8.9178949999999997</v>
      </c>
      <c r="L364">
        <v>619.0127</v>
      </c>
      <c r="M364">
        <v>622</v>
      </c>
      <c r="N364">
        <v>7.3720889999999999</v>
      </c>
      <c r="O364">
        <v>-0.52090000000000103</v>
      </c>
      <c r="P364">
        <v>-5.6096783825204399</v>
      </c>
      <c r="Q364">
        <v>-15.539103039098899</v>
      </c>
      <c r="R364">
        <v>80.625</v>
      </c>
      <c r="S364">
        <v>81.625</v>
      </c>
      <c r="T364">
        <v>80.625</v>
      </c>
      <c r="U364">
        <v>81.625</v>
      </c>
      <c r="V364" t="s">
        <v>11987</v>
      </c>
      <c r="W364" t="s">
        <v>16828</v>
      </c>
      <c r="X364" t="s">
        <v>3696</v>
      </c>
      <c r="Y364" t="s">
        <v>12201</v>
      </c>
      <c r="Z364" t="s">
        <v>11815</v>
      </c>
      <c r="AA364" t="s">
        <v>283</v>
      </c>
      <c r="AB364" t="s">
        <v>11815</v>
      </c>
      <c r="AC364">
        <v>82.112499999999997</v>
      </c>
      <c r="AD364">
        <v>1.4875</v>
      </c>
      <c r="AE364" s="6">
        <v>44370</v>
      </c>
      <c r="AF364" s="6">
        <v>12442</v>
      </c>
      <c r="AG364" t="s">
        <v>3697</v>
      </c>
      <c r="AH364">
        <v>11.263889000000001</v>
      </c>
      <c r="AI364">
        <v>7.39412687239132</v>
      </c>
      <c r="AJ364">
        <v>73.012804000000003</v>
      </c>
      <c r="AK364">
        <v>8.9178953568435393</v>
      </c>
      <c r="AL364">
        <v>622</v>
      </c>
      <c r="AM364">
        <v>617</v>
      </c>
      <c r="AN364">
        <v>6.3</v>
      </c>
      <c r="AO364" t="s">
        <v>11991</v>
      </c>
      <c r="AP364">
        <v>1</v>
      </c>
      <c r="AQ364">
        <v>4</v>
      </c>
      <c r="AR364">
        <v>27.8944753057296</v>
      </c>
      <c r="AS364">
        <v>2.24659741183828E-2</v>
      </c>
      <c r="AT364">
        <v>1.9432152234628498E-2</v>
      </c>
      <c r="AU364">
        <v>0.15747104792393701</v>
      </c>
      <c r="AV364">
        <v>-4.9723528735316998E-2</v>
      </c>
    </row>
    <row r="365" spans="1:48" x14ac:dyDescent="0.25">
      <c r="A365" t="s">
        <v>12602</v>
      </c>
      <c r="B365" s="6">
        <v>44664</v>
      </c>
      <c r="C365" t="s">
        <v>12603</v>
      </c>
      <c r="D365" t="s">
        <v>11929</v>
      </c>
      <c r="E365">
        <v>400000000</v>
      </c>
      <c r="F365">
        <v>373527776</v>
      </c>
      <c r="G365">
        <v>0.110032957756952</v>
      </c>
      <c r="H365">
        <v>5.8611110000000002</v>
      </c>
      <c r="I365">
        <v>4.6050930000000001</v>
      </c>
      <c r="J365">
        <v>8.7139579999999999</v>
      </c>
      <c r="K365">
        <v>8.7139579999999999</v>
      </c>
      <c r="L365">
        <v>604.21389999999997</v>
      </c>
      <c r="M365">
        <v>606</v>
      </c>
      <c r="N365">
        <v>4.5826609999999999</v>
      </c>
      <c r="O365">
        <v>-0.18110000000000001</v>
      </c>
      <c r="P365">
        <v>-3.3313203229520099</v>
      </c>
      <c r="Q365">
        <v>-11.967582985642</v>
      </c>
      <c r="R365">
        <v>92.375</v>
      </c>
      <c r="S365">
        <v>93.375</v>
      </c>
      <c r="T365">
        <v>92.375</v>
      </c>
      <c r="U365">
        <v>93.375</v>
      </c>
      <c r="V365" t="s">
        <v>11987</v>
      </c>
      <c r="W365" t="s">
        <v>7221</v>
      </c>
      <c r="X365" t="s">
        <v>3696</v>
      </c>
      <c r="Y365" t="s">
        <v>12201</v>
      </c>
      <c r="Z365" t="s">
        <v>11815</v>
      </c>
      <c r="AA365" t="s">
        <v>283</v>
      </c>
      <c r="AB365" t="s">
        <v>11815</v>
      </c>
      <c r="AC365">
        <v>93.381944000000004</v>
      </c>
      <c r="AD365">
        <v>1.0069440000000001</v>
      </c>
      <c r="AE365" s="6">
        <v>43159</v>
      </c>
      <c r="AF365" s="6">
        <v>46811</v>
      </c>
      <c r="AG365" t="s">
        <v>3697</v>
      </c>
      <c r="AH365">
        <v>5.8611110000000002</v>
      </c>
      <c r="AI365">
        <v>4.6050925601195001</v>
      </c>
      <c r="AJ365">
        <v>26.315116</v>
      </c>
      <c r="AK365">
        <v>8.7139577313833598</v>
      </c>
      <c r="AL365">
        <v>606</v>
      </c>
      <c r="AM365">
        <v>601</v>
      </c>
      <c r="AN365">
        <v>7.25</v>
      </c>
      <c r="AO365" t="s">
        <v>11991</v>
      </c>
      <c r="AP365">
        <v>1</v>
      </c>
      <c r="AQ365">
        <v>4</v>
      </c>
      <c r="AR365">
        <v>27.8944753057296</v>
      </c>
      <c r="AS365">
        <v>2.24659741183828E-2</v>
      </c>
      <c r="AT365">
        <v>1.9432152234628498E-2</v>
      </c>
      <c r="AU365">
        <v>0.15747104792393701</v>
      </c>
      <c r="AV365">
        <v>-4.9723528735316998E-2</v>
      </c>
    </row>
    <row r="366" spans="1:48" x14ac:dyDescent="0.25">
      <c r="A366" t="s">
        <v>12604</v>
      </c>
      <c r="B366" s="6">
        <v>44664</v>
      </c>
      <c r="C366" t="s">
        <v>12605</v>
      </c>
      <c r="D366" t="s">
        <v>11929</v>
      </c>
      <c r="E366">
        <v>360000000</v>
      </c>
      <c r="F366">
        <v>346370000.39999998</v>
      </c>
      <c r="G366">
        <v>0.102032882347922</v>
      </c>
      <c r="H366">
        <v>4.0944440000000002</v>
      </c>
      <c r="I366">
        <v>3.3518210000000002</v>
      </c>
      <c r="J366">
        <v>8.6674959999999999</v>
      </c>
      <c r="K366">
        <v>8.6674959999999999</v>
      </c>
      <c r="L366">
        <v>605.65289999999902</v>
      </c>
      <c r="M366">
        <v>607</v>
      </c>
      <c r="N366">
        <v>3.3369589999999998</v>
      </c>
      <c r="O366">
        <v>-0.178699999999998</v>
      </c>
      <c r="P366">
        <v>-2.2630449815869098</v>
      </c>
      <c r="Q366">
        <v>-9.50253522415783</v>
      </c>
      <c r="R366">
        <v>93.375</v>
      </c>
      <c r="S366">
        <v>94.375</v>
      </c>
      <c r="T366">
        <v>93.375</v>
      </c>
      <c r="U366">
        <v>94.375</v>
      </c>
      <c r="V366" t="s">
        <v>11987</v>
      </c>
      <c r="W366" t="s">
        <v>7220</v>
      </c>
      <c r="X366" t="s">
        <v>3696</v>
      </c>
      <c r="Y366" t="s">
        <v>12201</v>
      </c>
      <c r="Z366" t="s">
        <v>11815</v>
      </c>
      <c r="AA366" t="s">
        <v>283</v>
      </c>
      <c r="AB366" t="s">
        <v>11815</v>
      </c>
      <c r="AC366">
        <v>96.213888999999995</v>
      </c>
      <c r="AD366">
        <v>2.838889</v>
      </c>
      <c r="AE366" s="6">
        <v>43607</v>
      </c>
      <c r="AF366" s="6">
        <v>46529</v>
      </c>
      <c r="AG366" t="s">
        <v>3697</v>
      </c>
      <c r="AH366">
        <v>4.0944440000000002</v>
      </c>
      <c r="AI366">
        <v>3.3518206949470102</v>
      </c>
      <c r="AJ366">
        <v>14.575886000000001</v>
      </c>
      <c r="AK366">
        <v>8.6674960889045494</v>
      </c>
      <c r="AL366">
        <v>607</v>
      </c>
      <c r="AM366">
        <v>597</v>
      </c>
      <c r="AN366">
        <v>7</v>
      </c>
      <c r="AO366" t="s">
        <v>11991</v>
      </c>
      <c r="AP366">
        <v>1</v>
      </c>
      <c r="AQ366">
        <v>4</v>
      </c>
      <c r="AR366">
        <v>27.8944753057296</v>
      </c>
      <c r="AS366">
        <v>2.24659741183828E-2</v>
      </c>
      <c r="AT366">
        <v>1.9432152234628498E-2</v>
      </c>
      <c r="AU366">
        <v>0.15747104792393701</v>
      </c>
      <c r="AV366">
        <v>-4.9723528735316998E-2</v>
      </c>
    </row>
    <row r="367" spans="1:48" x14ac:dyDescent="0.25">
      <c r="A367" t="s">
        <v>12606</v>
      </c>
      <c r="B367" s="6">
        <v>44664</v>
      </c>
      <c r="C367" t="s">
        <v>12607</v>
      </c>
      <c r="D367" t="s">
        <v>11929</v>
      </c>
      <c r="E367">
        <v>400000000</v>
      </c>
      <c r="F367">
        <v>336083332</v>
      </c>
      <c r="G367">
        <v>9.9002659102845295E-2</v>
      </c>
      <c r="H367">
        <v>25.861111000000001</v>
      </c>
      <c r="I367">
        <v>9.3149750000000004</v>
      </c>
      <c r="J367">
        <v>10.001003000000001</v>
      </c>
      <c r="K367">
        <v>10.001003000000001</v>
      </c>
      <c r="L367">
        <v>712.97450000000003</v>
      </c>
      <c r="M367">
        <v>717</v>
      </c>
      <c r="N367">
        <v>9.2345939999999995</v>
      </c>
      <c r="O367">
        <v>-0.77739999999999398</v>
      </c>
      <c r="P367">
        <v>-6.4616374248323396</v>
      </c>
      <c r="Q367">
        <v>-15.4474586253019</v>
      </c>
      <c r="R367">
        <v>82.875</v>
      </c>
      <c r="S367">
        <v>83.875</v>
      </c>
      <c r="T367">
        <v>82.875</v>
      </c>
      <c r="U367">
        <v>83.875</v>
      </c>
      <c r="V367" t="s">
        <v>11987</v>
      </c>
      <c r="W367" t="s">
        <v>7226</v>
      </c>
      <c r="X367" t="s">
        <v>3696</v>
      </c>
      <c r="Y367" t="s">
        <v>12201</v>
      </c>
      <c r="Z367" t="s">
        <v>11815</v>
      </c>
      <c r="AA367" t="s">
        <v>283</v>
      </c>
      <c r="AB367" t="s">
        <v>11815</v>
      </c>
      <c r="AC367">
        <v>84.020832999999996</v>
      </c>
      <c r="AD367">
        <v>1.1458330000000001</v>
      </c>
      <c r="AE367" s="6">
        <v>43159</v>
      </c>
      <c r="AF367" s="6">
        <v>17591</v>
      </c>
      <c r="AG367" t="s">
        <v>3697</v>
      </c>
      <c r="AH367">
        <v>25.861111000000001</v>
      </c>
      <c r="AI367">
        <v>9.3149750412882693</v>
      </c>
      <c r="AJ367">
        <v>150.053068</v>
      </c>
      <c r="AK367">
        <v>10.0010029909711</v>
      </c>
      <c r="AL367">
        <v>717</v>
      </c>
      <c r="AM367">
        <v>739</v>
      </c>
      <c r="AN367">
        <v>8.25</v>
      </c>
      <c r="AO367" t="s">
        <v>11991</v>
      </c>
      <c r="AP367">
        <v>1</v>
      </c>
      <c r="AQ367">
        <v>4</v>
      </c>
      <c r="AR367">
        <v>27.8944753057296</v>
      </c>
      <c r="AS367">
        <v>2.24659741183828E-2</v>
      </c>
      <c r="AT367">
        <v>1.9432152234628498E-2</v>
      </c>
      <c r="AU367">
        <v>0.15747104792393701</v>
      </c>
      <c r="AV367">
        <v>-4.9723528735316998E-2</v>
      </c>
    </row>
    <row r="368" spans="1:48" x14ac:dyDescent="0.25">
      <c r="A368" t="s">
        <v>12608</v>
      </c>
      <c r="B368" s="6">
        <v>44664</v>
      </c>
      <c r="C368" t="s">
        <v>12609</v>
      </c>
      <c r="D368" t="s">
        <v>11929</v>
      </c>
      <c r="E368">
        <v>480000000</v>
      </c>
      <c r="F368">
        <v>454773331.19999999</v>
      </c>
      <c r="G368">
        <v>0.13396608754717701</v>
      </c>
      <c r="H368">
        <v>9.0944439999999993</v>
      </c>
      <c r="I368">
        <v>6.0192360000000003</v>
      </c>
      <c r="J368">
        <v>9.2372150000000008</v>
      </c>
      <c r="K368">
        <v>9.2372150000000008</v>
      </c>
      <c r="L368">
        <v>654.21960000000001</v>
      </c>
      <c r="M368">
        <v>656</v>
      </c>
      <c r="N368">
        <v>5.9971410000000001</v>
      </c>
      <c r="O368">
        <v>-0.431999999999999</v>
      </c>
      <c r="P368">
        <v>-4.7156098551231098</v>
      </c>
      <c r="Q368">
        <v>-13.722274919192801</v>
      </c>
      <c r="R368">
        <v>91.5</v>
      </c>
      <c r="S368">
        <v>92.5</v>
      </c>
      <c r="T368">
        <v>91.5</v>
      </c>
      <c r="U368">
        <v>92.5</v>
      </c>
      <c r="V368" t="s">
        <v>11987</v>
      </c>
      <c r="W368" t="s">
        <v>7222</v>
      </c>
      <c r="X368" t="s">
        <v>3696</v>
      </c>
      <c r="Y368" t="s">
        <v>12201</v>
      </c>
      <c r="Z368" t="s">
        <v>11815</v>
      </c>
      <c r="AA368" t="s">
        <v>283</v>
      </c>
      <c r="AB368" t="s">
        <v>11815</v>
      </c>
      <c r="AC368">
        <v>94.744444000000001</v>
      </c>
      <c r="AD368">
        <v>3.2444440000000001</v>
      </c>
      <c r="AE368" s="6">
        <v>43607</v>
      </c>
      <c r="AF368" s="6">
        <v>11831</v>
      </c>
      <c r="AG368" t="s">
        <v>3697</v>
      </c>
      <c r="AH368">
        <v>9.0944439999999993</v>
      </c>
      <c r="AI368">
        <v>6.0192362406142896</v>
      </c>
      <c r="AJ368">
        <v>49.041260000000001</v>
      </c>
      <c r="AK368">
        <v>9.2372148798895797</v>
      </c>
      <c r="AL368">
        <v>656</v>
      </c>
      <c r="AM368">
        <v>652</v>
      </c>
      <c r="AN368">
        <v>8</v>
      </c>
      <c r="AO368" t="s">
        <v>11991</v>
      </c>
      <c r="AP368">
        <v>1</v>
      </c>
      <c r="AQ368">
        <v>4</v>
      </c>
      <c r="AR368">
        <v>27.8944753057296</v>
      </c>
      <c r="AS368">
        <v>2.24659741183828E-2</v>
      </c>
      <c r="AT368">
        <v>1.9432152234628498E-2</v>
      </c>
      <c r="AU368">
        <v>0.15747104792393701</v>
      </c>
      <c r="AV368">
        <v>-4.9723528735316998E-2</v>
      </c>
    </row>
    <row r="369" spans="1:48" x14ac:dyDescent="0.25">
      <c r="A369" t="s">
        <v>12610</v>
      </c>
      <c r="B369" s="6">
        <v>44664</v>
      </c>
      <c r="C369" t="s">
        <v>12611</v>
      </c>
      <c r="D369" t="s">
        <v>11929</v>
      </c>
      <c r="E369">
        <v>2700000000</v>
      </c>
      <c r="F369">
        <v>2768606244</v>
      </c>
      <c r="G369">
        <v>0.81556969378279398</v>
      </c>
      <c r="H369">
        <v>4.9222219999999997</v>
      </c>
      <c r="I369">
        <v>4.5093649999999998</v>
      </c>
      <c r="J369">
        <v>2.9057119999999999</v>
      </c>
      <c r="K369">
        <v>2.9057119999999999</v>
      </c>
      <c r="L369">
        <v>25.997899999999898</v>
      </c>
      <c r="M369">
        <v>26</v>
      </c>
      <c r="N369">
        <v>4.4911750000000001</v>
      </c>
      <c r="O369">
        <v>0.221300000000002</v>
      </c>
      <c r="P369">
        <v>-1.6675207265807701</v>
      </c>
      <c r="Q369">
        <v>-5.0732882548959299</v>
      </c>
      <c r="R369">
        <v>102.26875</v>
      </c>
      <c r="S369">
        <v>102.70574999999999</v>
      </c>
      <c r="T369">
        <v>102.26875</v>
      </c>
      <c r="U369">
        <v>102.70574999999999</v>
      </c>
      <c r="V369" t="s">
        <v>11987</v>
      </c>
      <c r="W369" t="s">
        <v>7397</v>
      </c>
      <c r="X369" t="s">
        <v>2590</v>
      </c>
      <c r="Y369" t="s">
        <v>11989</v>
      </c>
      <c r="Z369" t="s">
        <v>12266</v>
      </c>
      <c r="AA369" t="s">
        <v>350</v>
      </c>
      <c r="AB369" t="s">
        <v>11990</v>
      </c>
      <c r="AC369">
        <v>102.540972</v>
      </c>
      <c r="AD369">
        <v>0.27222200000000002</v>
      </c>
      <c r="AE369" s="6">
        <v>42814</v>
      </c>
      <c r="AF369" s="6">
        <v>46466</v>
      </c>
      <c r="AG369" t="s">
        <v>2591</v>
      </c>
      <c r="AH369">
        <v>4.9222219999999997</v>
      </c>
      <c r="AI369">
        <v>4.5093645997046101</v>
      </c>
      <c r="AJ369">
        <v>23.587612</v>
      </c>
      <c r="AK369">
        <v>2.90571154642782</v>
      </c>
      <c r="AL369">
        <v>26</v>
      </c>
      <c r="AM369">
        <v>20</v>
      </c>
      <c r="AN369">
        <v>3.5</v>
      </c>
      <c r="AO369" t="s">
        <v>11991</v>
      </c>
      <c r="AP369">
        <v>1</v>
      </c>
      <c r="AQ369">
        <v>3</v>
      </c>
      <c r="AR369">
        <v>50.975661425473</v>
      </c>
      <c r="AS369">
        <v>-4.3676573663731198E-3</v>
      </c>
      <c r="AT369">
        <v>0.10448377951485099</v>
      </c>
      <c r="AU369">
        <v>-6.1670275868607398E-2</v>
      </c>
      <c r="AV369">
        <v>3.3245605447329099</v>
      </c>
    </row>
    <row r="370" spans="1:48" x14ac:dyDescent="0.25">
      <c r="A370" t="s">
        <v>16572</v>
      </c>
      <c r="B370" s="6">
        <v>44664</v>
      </c>
      <c r="C370" t="s">
        <v>16573</v>
      </c>
      <c r="D370" t="s">
        <v>12016</v>
      </c>
      <c r="E370">
        <v>300000000</v>
      </c>
      <c r="F370">
        <v>250732500</v>
      </c>
      <c r="G370">
        <v>7.3860206264273101E-2</v>
      </c>
      <c r="H370">
        <v>9.0500000000000007</v>
      </c>
      <c r="I370">
        <v>7.5962690000000004</v>
      </c>
      <c r="J370">
        <v>5.1488569999999996</v>
      </c>
      <c r="K370">
        <v>5.1488569999999996</v>
      </c>
      <c r="L370">
        <v>245.36899999999901</v>
      </c>
      <c r="M370">
        <v>246</v>
      </c>
      <c r="N370">
        <v>7.5694150000000002</v>
      </c>
      <c r="O370">
        <v>3.9199999999994697E-2</v>
      </c>
      <c r="P370">
        <v>-0.16159735148600901</v>
      </c>
      <c r="Q370">
        <v>-16.242654134605498</v>
      </c>
      <c r="R370">
        <v>82.25</v>
      </c>
      <c r="S370">
        <v>84.25</v>
      </c>
      <c r="T370">
        <v>82.25</v>
      </c>
      <c r="U370">
        <v>84.25</v>
      </c>
      <c r="V370" t="s">
        <v>11987</v>
      </c>
      <c r="W370" t="s">
        <v>16484</v>
      </c>
      <c r="X370" t="s">
        <v>3671</v>
      </c>
      <c r="Y370" t="s">
        <v>12097</v>
      </c>
      <c r="Z370" t="s">
        <v>11839</v>
      </c>
      <c r="AA370" t="s">
        <v>374</v>
      </c>
      <c r="AB370" t="s">
        <v>11990</v>
      </c>
      <c r="AC370">
        <v>83.577500000000001</v>
      </c>
      <c r="AD370">
        <v>1.3274999999999999</v>
      </c>
      <c r="AE370" s="6">
        <v>44322</v>
      </c>
      <c r="AF370" s="6">
        <v>11449</v>
      </c>
      <c r="AG370" t="s">
        <v>3816</v>
      </c>
      <c r="AH370">
        <v>9.0500000000000007</v>
      </c>
      <c r="AI370">
        <v>7.5962688248090897</v>
      </c>
      <c r="AJ370">
        <v>67.708850999999996</v>
      </c>
      <c r="AK370">
        <v>5.1488565936180803</v>
      </c>
      <c r="AL370">
        <v>246</v>
      </c>
      <c r="AM370">
        <v>242</v>
      </c>
      <c r="AN370">
        <v>2.95</v>
      </c>
      <c r="AO370" t="s">
        <v>11991</v>
      </c>
      <c r="AP370">
        <v>1</v>
      </c>
      <c r="AQ370">
        <v>3</v>
      </c>
      <c r="AR370">
        <v>53.192430746647702</v>
      </c>
      <c r="AS370">
        <v>1.9447358176648701E-2</v>
      </c>
      <c r="AT370">
        <v>-0.11341763921865999</v>
      </c>
      <c r="AU370">
        <v>1.4554795604091401E-2</v>
      </c>
      <c r="AV370">
        <v>-0.71819754648103595</v>
      </c>
    </row>
    <row r="371" spans="1:48" x14ac:dyDescent="0.25">
      <c r="A371" t="s">
        <v>12613</v>
      </c>
      <c r="B371" s="6">
        <v>44664</v>
      </c>
      <c r="C371" t="s">
        <v>12614</v>
      </c>
      <c r="D371" t="s">
        <v>12016</v>
      </c>
      <c r="E371">
        <v>758402400</v>
      </c>
      <c r="F371">
        <v>759002804.39999998</v>
      </c>
      <c r="G371">
        <v>0.22358530980313401</v>
      </c>
      <c r="H371">
        <v>0.65</v>
      </c>
      <c r="I371">
        <v>0.62775800000000004</v>
      </c>
      <c r="J371">
        <v>4.806565</v>
      </c>
      <c r="K371">
        <v>4.806565</v>
      </c>
      <c r="L371">
        <v>349.79649999999998</v>
      </c>
      <c r="M371">
        <v>340</v>
      </c>
      <c r="N371">
        <v>0.61941199999999996</v>
      </c>
      <c r="O371">
        <v>7.7100000000007704E-2</v>
      </c>
      <c r="P371">
        <v>1.04541434898846</v>
      </c>
      <c r="Q371">
        <v>-2.16492403386642</v>
      </c>
      <c r="R371">
        <v>98.612499999999997</v>
      </c>
      <c r="S371">
        <v>99.567499999999995</v>
      </c>
      <c r="T371">
        <v>98.612499999999997</v>
      </c>
      <c r="U371">
        <v>99.567499999999995</v>
      </c>
      <c r="V371" t="s">
        <v>11987</v>
      </c>
      <c r="W371" t="s">
        <v>10754</v>
      </c>
      <c r="X371" t="s">
        <v>3671</v>
      </c>
      <c r="Y371" t="s">
        <v>12097</v>
      </c>
      <c r="Z371" t="s">
        <v>11838</v>
      </c>
      <c r="AA371" t="s">
        <v>374</v>
      </c>
      <c r="AB371" t="s">
        <v>11990</v>
      </c>
      <c r="AC371">
        <v>100.079167</v>
      </c>
      <c r="AD371">
        <v>1.4666669999999999</v>
      </c>
      <c r="AE371" s="6">
        <v>41253</v>
      </c>
      <c r="AF371" s="6">
        <v>44905</v>
      </c>
      <c r="AG371" t="s">
        <v>3816</v>
      </c>
      <c r="AH371">
        <v>0.65</v>
      </c>
      <c r="AI371">
        <v>0.62775809971506802</v>
      </c>
      <c r="AJ371">
        <v>0.84787000000000001</v>
      </c>
      <c r="AK371">
        <v>4.8065651509763301</v>
      </c>
      <c r="AL371">
        <v>340</v>
      </c>
      <c r="AM371">
        <v>310</v>
      </c>
      <c r="AN371">
        <v>4.125</v>
      </c>
      <c r="AO371" t="s">
        <v>11991</v>
      </c>
      <c r="AP371">
        <v>1</v>
      </c>
      <c r="AQ371">
        <v>3</v>
      </c>
      <c r="AR371">
        <v>53.192430746647702</v>
      </c>
      <c r="AS371">
        <v>1.9447358176648701E-2</v>
      </c>
      <c r="AT371">
        <v>-0.11341763921865999</v>
      </c>
      <c r="AU371">
        <v>1.4554795604091401E-2</v>
      </c>
      <c r="AV371">
        <v>-0.71819754648103595</v>
      </c>
    </row>
    <row r="372" spans="1:48" x14ac:dyDescent="0.25">
      <c r="A372" t="s">
        <v>12615</v>
      </c>
      <c r="B372" s="6">
        <v>44664</v>
      </c>
      <c r="C372" t="s">
        <v>12616</v>
      </c>
      <c r="D372" t="s">
        <v>12016</v>
      </c>
      <c r="E372">
        <v>565056000</v>
      </c>
      <c r="F372">
        <v>518466347.39999998</v>
      </c>
      <c r="G372">
        <v>0.152728630544472</v>
      </c>
      <c r="H372">
        <v>5.4388889999999996</v>
      </c>
      <c r="I372">
        <v>4.7356439999999997</v>
      </c>
      <c r="J372">
        <v>6.0050480000000004</v>
      </c>
      <c r="K372">
        <v>6.0050480000000004</v>
      </c>
      <c r="L372">
        <v>334.44170000000003</v>
      </c>
      <c r="M372">
        <v>335</v>
      </c>
      <c r="N372">
        <v>4.7144899999999996</v>
      </c>
      <c r="O372">
        <v>0.32650000000000701</v>
      </c>
      <c r="P372">
        <v>2.0664048370578798</v>
      </c>
      <c r="Q372">
        <v>-14.690868023613</v>
      </c>
      <c r="R372">
        <v>91.487499999999997</v>
      </c>
      <c r="S372">
        <v>92.527500000000003</v>
      </c>
      <c r="T372">
        <v>91.487499999999997</v>
      </c>
      <c r="U372">
        <v>92.527500000000003</v>
      </c>
      <c r="V372" t="s">
        <v>11987</v>
      </c>
      <c r="W372" t="s">
        <v>11198</v>
      </c>
      <c r="X372" t="s">
        <v>3671</v>
      </c>
      <c r="Y372" t="s">
        <v>12097</v>
      </c>
      <c r="Z372" t="s">
        <v>11839</v>
      </c>
      <c r="AA372" t="s">
        <v>374</v>
      </c>
      <c r="AB372" t="s">
        <v>11990</v>
      </c>
      <c r="AC372">
        <v>91.754861000000005</v>
      </c>
      <c r="AD372">
        <v>0.26736100000000002</v>
      </c>
      <c r="AE372" s="6">
        <v>43004</v>
      </c>
      <c r="AF372" s="6">
        <v>46656</v>
      </c>
      <c r="AG372" t="s">
        <v>2604</v>
      </c>
      <c r="AH372">
        <v>5.4388889999999996</v>
      </c>
      <c r="AI372">
        <v>4.7356439263186898</v>
      </c>
      <c r="AJ372">
        <v>26.384896000000001</v>
      </c>
      <c r="AK372">
        <v>6.00504761280951</v>
      </c>
      <c r="AL372">
        <v>335</v>
      </c>
      <c r="AM372">
        <v>330</v>
      </c>
      <c r="AN372">
        <v>4.375</v>
      </c>
      <c r="AO372" t="s">
        <v>11991</v>
      </c>
      <c r="AP372">
        <v>1</v>
      </c>
      <c r="AQ372">
        <v>2</v>
      </c>
      <c r="AR372">
        <v>72.6047583829899</v>
      </c>
      <c r="AS372">
        <v>1.4161423432582801E-2</v>
      </c>
      <c r="AT372">
        <v>-0.218113696784243</v>
      </c>
      <c r="AU372">
        <v>-3.3018617092167801E-2</v>
      </c>
      <c r="AV372">
        <v>0.64890216969054304</v>
      </c>
    </row>
    <row r="373" spans="1:48" x14ac:dyDescent="0.25">
      <c r="A373" t="s">
        <v>12617</v>
      </c>
      <c r="B373" s="6">
        <v>44664</v>
      </c>
      <c r="C373" t="s">
        <v>12618</v>
      </c>
      <c r="D373" t="s">
        <v>12016</v>
      </c>
      <c r="E373">
        <v>450000000</v>
      </c>
      <c r="F373">
        <v>380425000.5</v>
      </c>
      <c r="G373">
        <v>0.112064726371795</v>
      </c>
      <c r="H373">
        <v>10.988889</v>
      </c>
      <c r="I373">
        <v>8.8164200000000008</v>
      </c>
      <c r="J373">
        <v>5.2535759999999998</v>
      </c>
      <c r="K373">
        <v>5.2535759999999998</v>
      </c>
      <c r="L373">
        <v>253.35899999999901</v>
      </c>
      <c r="M373">
        <v>255</v>
      </c>
      <c r="N373">
        <v>8.7947729999999993</v>
      </c>
      <c r="O373">
        <v>4.5999999999990403E-2</v>
      </c>
      <c r="P373">
        <v>2.23560947043448</v>
      </c>
      <c r="Q373">
        <v>-17.479651135962101</v>
      </c>
      <c r="R373">
        <v>84.5</v>
      </c>
      <c r="S373">
        <v>85.5</v>
      </c>
      <c r="T373">
        <v>84.5</v>
      </c>
      <c r="U373">
        <v>85.5</v>
      </c>
      <c r="V373" t="s">
        <v>11987</v>
      </c>
      <c r="W373" t="s">
        <v>7421</v>
      </c>
      <c r="X373" t="s">
        <v>3671</v>
      </c>
      <c r="Y373" t="s">
        <v>12097</v>
      </c>
      <c r="Z373" t="s">
        <v>11839</v>
      </c>
      <c r="AA373" t="s">
        <v>374</v>
      </c>
      <c r="AB373" t="s">
        <v>11990</v>
      </c>
      <c r="AC373">
        <v>84.538888999999998</v>
      </c>
      <c r="AD373">
        <v>3.8889E-2</v>
      </c>
      <c r="AE373" s="6">
        <v>44118</v>
      </c>
      <c r="AF373" s="6">
        <v>12158</v>
      </c>
      <c r="AG373" t="s">
        <v>2601</v>
      </c>
      <c r="AH373">
        <v>10.988889</v>
      </c>
      <c r="AI373">
        <v>8.8164199533169008</v>
      </c>
      <c r="AJ373">
        <v>92.311615000000003</v>
      </c>
      <c r="AK373">
        <v>5.2535757278704498</v>
      </c>
      <c r="AL373">
        <v>255</v>
      </c>
      <c r="AM373">
        <v>249</v>
      </c>
      <c r="AN373">
        <v>3.5</v>
      </c>
      <c r="AO373" t="s">
        <v>11991</v>
      </c>
      <c r="AP373">
        <v>1</v>
      </c>
      <c r="AQ373">
        <v>3</v>
      </c>
      <c r="AR373">
        <v>50.006616754988997</v>
      </c>
      <c r="AS373">
        <v>-4.2602906954911597E-2</v>
      </c>
      <c r="AT373">
        <v>-0.706205502499194</v>
      </c>
      <c r="AU373">
        <v>-0.40743482439336198</v>
      </c>
      <c r="AV373">
        <v>0.75611300460526798</v>
      </c>
    </row>
    <row r="374" spans="1:48" x14ac:dyDescent="0.25">
      <c r="A374" t="s">
        <v>12619</v>
      </c>
      <c r="B374" s="6">
        <v>44664</v>
      </c>
      <c r="C374" t="s">
        <v>12620</v>
      </c>
      <c r="D374" t="s">
        <v>12016</v>
      </c>
      <c r="E374">
        <v>300000000</v>
      </c>
      <c r="F374">
        <v>300662499</v>
      </c>
      <c r="G374">
        <v>8.8568471147824096E-2</v>
      </c>
      <c r="H374">
        <v>3.016667</v>
      </c>
      <c r="I374">
        <v>2.722601</v>
      </c>
      <c r="J374">
        <v>5.1702430000000001</v>
      </c>
      <c r="K374">
        <v>5.1702430000000001</v>
      </c>
      <c r="L374">
        <v>260.45429999999999</v>
      </c>
      <c r="M374">
        <v>261</v>
      </c>
      <c r="N374">
        <v>2.7092420000000002</v>
      </c>
      <c r="O374">
        <v>8.3900000000003402E-2</v>
      </c>
      <c r="P374">
        <v>0.97322336888401295</v>
      </c>
      <c r="Q374">
        <v>-8.4520615192677209</v>
      </c>
      <c r="R374">
        <v>97.924999999999997</v>
      </c>
      <c r="S374">
        <v>98.838999999999999</v>
      </c>
      <c r="T374">
        <v>97.924999999999997</v>
      </c>
      <c r="U374">
        <v>98.838999999999999</v>
      </c>
      <c r="V374" t="s">
        <v>11987</v>
      </c>
      <c r="W374" t="s">
        <v>7412</v>
      </c>
      <c r="X374" t="s">
        <v>3671</v>
      </c>
      <c r="Y374" t="s">
        <v>12097</v>
      </c>
      <c r="Z374" t="s">
        <v>11839</v>
      </c>
      <c r="AA374" t="s">
        <v>374</v>
      </c>
      <c r="AB374" t="s">
        <v>11990</v>
      </c>
      <c r="AC374">
        <v>100.220833</v>
      </c>
      <c r="AD374">
        <v>2.295833</v>
      </c>
      <c r="AE374" s="6">
        <v>43214</v>
      </c>
      <c r="AF374" s="6">
        <v>45771</v>
      </c>
      <c r="AG374" t="s">
        <v>2601</v>
      </c>
      <c r="AH374">
        <v>3.016667</v>
      </c>
      <c r="AI374">
        <v>2.72260100043898</v>
      </c>
      <c r="AJ374">
        <v>9.2042369999999991</v>
      </c>
      <c r="AK374">
        <v>5.1702433269680199</v>
      </c>
      <c r="AL374">
        <v>261</v>
      </c>
      <c r="AM374">
        <v>247</v>
      </c>
      <c r="AN374">
        <v>4.75</v>
      </c>
      <c r="AO374" t="s">
        <v>11991</v>
      </c>
      <c r="AP374">
        <v>1</v>
      </c>
      <c r="AQ374">
        <v>3</v>
      </c>
      <c r="AR374">
        <v>50.006616754988997</v>
      </c>
      <c r="AS374">
        <v>-4.2602906954911597E-2</v>
      </c>
      <c r="AT374">
        <v>-0.706205502499194</v>
      </c>
      <c r="AU374">
        <v>-0.40743482439336198</v>
      </c>
      <c r="AV374">
        <v>0.75611300460526798</v>
      </c>
    </row>
    <row r="375" spans="1:48" x14ac:dyDescent="0.25">
      <c r="A375" t="s">
        <v>12621</v>
      </c>
      <c r="B375" s="6">
        <v>44664</v>
      </c>
      <c r="C375" t="s">
        <v>12622</v>
      </c>
      <c r="D375" t="s">
        <v>12016</v>
      </c>
      <c r="E375">
        <v>600000000</v>
      </c>
      <c r="F375">
        <v>595420836</v>
      </c>
      <c r="G375">
        <v>0.17539770776028599</v>
      </c>
      <c r="H375">
        <v>5.0027780000000002</v>
      </c>
      <c r="I375">
        <v>4.3022489999999998</v>
      </c>
      <c r="J375">
        <v>5.2383179999999996</v>
      </c>
      <c r="K375">
        <v>5.2383179999999996</v>
      </c>
      <c r="L375">
        <v>258.92439999999903</v>
      </c>
      <c r="M375">
        <v>260</v>
      </c>
      <c r="N375">
        <v>4.2836629999999998</v>
      </c>
      <c r="O375">
        <v>0.189599999999989</v>
      </c>
      <c r="P375">
        <v>1.38273954138707</v>
      </c>
      <c r="Q375">
        <v>-10.8551354543462</v>
      </c>
      <c r="R375">
        <v>96.875</v>
      </c>
      <c r="S375">
        <v>97.875</v>
      </c>
      <c r="T375">
        <v>96.875</v>
      </c>
      <c r="U375">
        <v>97.875</v>
      </c>
      <c r="V375" t="s">
        <v>11987</v>
      </c>
      <c r="W375" t="s">
        <v>7416</v>
      </c>
      <c r="X375" t="s">
        <v>3671</v>
      </c>
      <c r="Y375" t="s">
        <v>12097</v>
      </c>
      <c r="Z375" t="s">
        <v>753</v>
      </c>
      <c r="AA375" t="s">
        <v>374</v>
      </c>
      <c r="AB375" t="s">
        <v>11990</v>
      </c>
      <c r="AC375">
        <v>99.236806000000001</v>
      </c>
      <c r="AD375">
        <v>2.3618060000000001</v>
      </c>
      <c r="AE375" s="6">
        <v>42844</v>
      </c>
      <c r="AF375" s="6">
        <v>46496</v>
      </c>
      <c r="AG375" t="s">
        <v>2601</v>
      </c>
      <c r="AH375">
        <v>5.0027780000000002</v>
      </c>
      <c r="AI375">
        <v>4.3022492736645699</v>
      </c>
      <c r="AJ375">
        <v>22.344614</v>
      </c>
      <c r="AK375">
        <v>5.2383176184703899</v>
      </c>
      <c r="AL375">
        <v>260</v>
      </c>
      <c r="AM375">
        <v>253</v>
      </c>
      <c r="AN375">
        <v>4.75</v>
      </c>
      <c r="AO375" t="s">
        <v>11991</v>
      </c>
      <c r="AP375">
        <v>1</v>
      </c>
      <c r="AQ375">
        <v>3</v>
      </c>
      <c r="AR375">
        <v>50.006616754988997</v>
      </c>
      <c r="AS375">
        <v>-4.2602906954911597E-2</v>
      </c>
      <c r="AT375">
        <v>-0.706205502499194</v>
      </c>
      <c r="AU375">
        <v>-0.40743482439336198</v>
      </c>
      <c r="AV375">
        <v>0.75611300460526798</v>
      </c>
    </row>
    <row r="376" spans="1:48" x14ac:dyDescent="0.25">
      <c r="A376" t="s">
        <v>12623</v>
      </c>
      <c r="B376" s="6">
        <v>44664</v>
      </c>
      <c r="C376" t="s">
        <v>12624</v>
      </c>
      <c r="D376" t="s">
        <v>12016</v>
      </c>
      <c r="E376">
        <v>750000000</v>
      </c>
      <c r="F376">
        <v>714161460</v>
      </c>
      <c r="G376">
        <v>0.21037604914239</v>
      </c>
      <c r="H376">
        <v>25.002777999999999</v>
      </c>
      <c r="I376">
        <v>12.423245</v>
      </c>
      <c r="J376">
        <v>6.2603169999999997</v>
      </c>
      <c r="K376">
        <v>6.2603169999999997</v>
      </c>
      <c r="L376">
        <v>337.38659999999902</v>
      </c>
      <c r="M376">
        <v>338</v>
      </c>
      <c r="N376">
        <v>12.289616000000001</v>
      </c>
      <c r="O376">
        <v>0.65690000000000404</v>
      </c>
      <c r="P376">
        <v>4.3904928117891497</v>
      </c>
      <c r="Q376">
        <v>-22.914973681066801</v>
      </c>
      <c r="R376">
        <v>92.362499999999997</v>
      </c>
      <c r="S376">
        <v>93.593500000000006</v>
      </c>
      <c r="T376">
        <v>92.362499999999997</v>
      </c>
      <c r="U376">
        <v>93.593500000000006</v>
      </c>
      <c r="V376" t="s">
        <v>11987</v>
      </c>
      <c r="W376" t="s">
        <v>7426</v>
      </c>
      <c r="X376" t="s">
        <v>3671</v>
      </c>
      <c r="Y376" t="s">
        <v>12097</v>
      </c>
      <c r="Z376" t="s">
        <v>753</v>
      </c>
      <c r="AA376" t="s">
        <v>374</v>
      </c>
      <c r="AB376" t="s">
        <v>11990</v>
      </c>
      <c r="AC376">
        <v>95.221528000000006</v>
      </c>
      <c r="AD376">
        <v>2.8590279999999999</v>
      </c>
      <c r="AE376" s="6">
        <v>42844</v>
      </c>
      <c r="AF376" s="6">
        <v>17276</v>
      </c>
      <c r="AG376" t="s">
        <v>2601</v>
      </c>
      <c r="AH376">
        <v>25.002777999999999</v>
      </c>
      <c r="AI376">
        <v>12.4232453212844</v>
      </c>
      <c r="AJ376">
        <v>236.26898</v>
      </c>
      <c r="AK376">
        <v>6.2603168563520404</v>
      </c>
      <c r="AL376">
        <v>338</v>
      </c>
      <c r="AM376">
        <v>368</v>
      </c>
      <c r="AN376">
        <v>5.75</v>
      </c>
      <c r="AO376" t="s">
        <v>11991</v>
      </c>
      <c r="AP376">
        <v>1</v>
      </c>
      <c r="AQ376">
        <v>3</v>
      </c>
      <c r="AR376">
        <v>50.006616754988997</v>
      </c>
      <c r="AS376">
        <v>-4.2602906954911597E-2</v>
      </c>
      <c r="AT376">
        <v>-0.706205502499194</v>
      </c>
      <c r="AU376">
        <v>-0.40743482439336198</v>
      </c>
      <c r="AV376">
        <v>0.75611300460526798</v>
      </c>
    </row>
    <row r="377" spans="1:48" x14ac:dyDescent="0.25">
      <c r="A377" t="s">
        <v>12625</v>
      </c>
      <c r="B377" s="6">
        <v>44664</v>
      </c>
      <c r="C377" t="s">
        <v>12626</v>
      </c>
      <c r="D377" t="s">
        <v>12016</v>
      </c>
      <c r="E377">
        <v>750000000</v>
      </c>
      <c r="F377">
        <v>757437502.5</v>
      </c>
      <c r="G377">
        <v>0.22312420674202901</v>
      </c>
      <c r="H377">
        <v>8.016667</v>
      </c>
      <c r="I377">
        <v>6.2922549999999999</v>
      </c>
      <c r="J377">
        <v>5.4747130000000004</v>
      </c>
      <c r="K377">
        <v>5.4747130000000004</v>
      </c>
      <c r="L377">
        <v>277.61020000000002</v>
      </c>
      <c r="M377">
        <v>279</v>
      </c>
      <c r="N377">
        <v>6.2650769999999998</v>
      </c>
      <c r="O377">
        <v>0.201899999999999</v>
      </c>
      <c r="P377">
        <v>2.82175090469083</v>
      </c>
      <c r="Q377">
        <v>-14.1648040972907</v>
      </c>
      <c r="R377">
        <v>98.393749999999997</v>
      </c>
      <c r="S377">
        <v>99.358750000000001</v>
      </c>
      <c r="T377">
        <v>98.393749999999997</v>
      </c>
      <c r="U377">
        <v>99.358750000000001</v>
      </c>
      <c r="V377" t="s">
        <v>11987</v>
      </c>
      <c r="W377" t="s">
        <v>7420</v>
      </c>
      <c r="X377" t="s">
        <v>3671</v>
      </c>
      <c r="Y377" t="s">
        <v>12097</v>
      </c>
      <c r="Z377" t="s">
        <v>11839</v>
      </c>
      <c r="AA377" t="s">
        <v>374</v>
      </c>
      <c r="AB377" t="s">
        <v>11990</v>
      </c>
      <c r="AC377">
        <v>100.99166700000001</v>
      </c>
      <c r="AD377">
        <v>2.5979169999999998</v>
      </c>
      <c r="AE377" s="6">
        <v>43214</v>
      </c>
      <c r="AF377" s="6">
        <v>11072</v>
      </c>
      <c r="AG377" t="s">
        <v>2601</v>
      </c>
      <c r="AH377">
        <v>8.016667</v>
      </c>
      <c r="AI377">
        <v>6.2922549395061598</v>
      </c>
      <c r="AJ377">
        <v>48.877563000000002</v>
      </c>
      <c r="AK377">
        <v>5.4747126457435904</v>
      </c>
      <c r="AL377">
        <v>279</v>
      </c>
      <c r="AM377">
        <v>275</v>
      </c>
      <c r="AN377">
        <v>5.375</v>
      </c>
      <c r="AO377" t="s">
        <v>11991</v>
      </c>
      <c r="AP377">
        <v>1</v>
      </c>
      <c r="AQ377">
        <v>3</v>
      </c>
      <c r="AR377">
        <v>50.006616754988997</v>
      </c>
      <c r="AS377">
        <v>-4.2602906954911597E-2</v>
      </c>
      <c r="AT377">
        <v>-0.706205502499194</v>
      </c>
      <c r="AU377">
        <v>-0.40743482439336198</v>
      </c>
      <c r="AV377">
        <v>0.75611300460526798</v>
      </c>
    </row>
    <row r="378" spans="1:48" x14ac:dyDescent="0.25">
      <c r="A378" t="s">
        <v>12627</v>
      </c>
      <c r="B378" s="6">
        <v>44664</v>
      </c>
      <c r="C378" t="s">
        <v>12628</v>
      </c>
      <c r="D378" t="s">
        <v>12016</v>
      </c>
      <c r="E378">
        <v>900000000</v>
      </c>
      <c r="F378">
        <v>901462500</v>
      </c>
      <c r="G378">
        <v>0.26555076102821601</v>
      </c>
      <c r="H378">
        <v>26.516667000000002</v>
      </c>
      <c r="I378">
        <v>12.222047999999999</v>
      </c>
      <c r="J378">
        <v>6.5019090000000004</v>
      </c>
      <c r="K378">
        <v>6.5019090000000004</v>
      </c>
      <c r="L378">
        <v>364.22539999999998</v>
      </c>
      <c r="M378">
        <v>364</v>
      </c>
      <c r="N378">
        <v>12.135101000000001</v>
      </c>
      <c r="O378">
        <v>0.10200000000000201</v>
      </c>
      <c r="P378">
        <v>3.30148654073276</v>
      </c>
      <c r="Q378">
        <v>-24.321175073816899</v>
      </c>
      <c r="R378">
        <v>97.081249999999997</v>
      </c>
      <c r="S378">
        <v>98.404250000000005</v>
      </c>
      <c r="T378">
        <v>97.081249999999997</v>
      </c>
      <c r="U378">
        <v>98.404250000000005</v>
      </c>
      <c r="V378" t="s">
        <v>11987</v>
      </c>
      <c r="W378" t="s">
        <v>7427</v>
      </c>
      <c r="X378" t="s">
        <v>3671</v>
      </c>
      <c r="Y378" t="s">
        <v>12097</v>
      </c>
      <c r="Z378" t="s">
        <v>11839</v>
      </c>
      <c r="AA378" t="s">
        <v>374</v>
      </c>
      <c r="AB378" t="s">
        <v>11990</v>
      </c>
      <c r="AC378">
        <v>100.16249999999999</v>
      </c>
      <c r="AD378">
        <v>3.0812499999999998</v>
      </c>
      <c r="AE378" s="6">
        <v>43214</v>
      </c>
      <c r="AF378" s="6">
        <v>17830</v>
      </c>
      <c r="AG378" t="s">
        <v>2601</v>
      </c>
      <c r="AH378">
        <v>26.516667000000002</v>
      </c>
      <c r="AI378">
        <v>12.2220483861584</v>
      </c>
      <c r="AJ378">
        <v>236.176784</v>
      </c>
      <c r="AK378">
        <v>6.5019085765745004</v>
      </c>
      <c r="AL378">
        <v>364</v>
      </c>
      <c r="AM378">
        <v>391</v>
      </c>
      <c r="AN378">
        <v>6.375</v>
      </c>
      <c r="AO378" t="s">
        <v>11991</v>
      </c>
      <c r="AP378">
        <v>1</v>
      </c>
      <c r="AQ378">
        <v>3</v>
      </c>
      <c r="AR378">
        <v>50.006616754988997</v>
      </c>
      <c r="AS378">
        <v>-4.2602906954911597E-2</v>
      </c>
      <c r="AT378">
        <v>-0.706205502499194</v>
      </c>
      <c r="AU378">
        <v>-0.40743482439336198</v>
      </c>
      <c r="AV378">
        <v>0.75611300460526798</v>
      </c>
    </row>
    <row r="379" spans="1:48" x14ac:dyDescent="0.25">
      <c r="A379" t="s">
        <v>12629</v>
      </c>
      <c r="B379" s="6">
        <v>44664</v>
      </c>
      <c r="C379" t="s">
        <v>12630</v>
      </c>
      <c r="D379" t="s">
        <v>11929</v>
      </c>
      <c r="E379">
        <v>900000000</v>
      </c>
      <c r="F379">
        <v>909387504</v>
      </c>
      <c r="G379">
        <v>0.26788529057697902</v>
      </c>
      <c r="H379">
        <v>2.4888889999999999</v>
      </c>
      <c r="I379">
        <v>2.3727119999999999</v>
      </c>
      <c r="J379">
        <v>3.034491</v>
      </c>
      <c r="K379">
        <v>3.034491</v>
      </c>
      <c r="L379">
        <v>58.2958</v>
      </c>
      <c r="M379">
        <v>55</v>
      </c>
      <c r="N379">
        <v>2.3603269999999998</v>
      </c>
      <c r="O379">
        <v>4.2600000000003697E-2</v>
      </c>
      <c r="P379">
        <v>0.39142112920502697</v>
      </c>
      <c r="Q379">
        <v>-4.9383139271146703</v>
      </c>
      <c r="R379">
        <v>101</v>
      </c>
      <c r="S379">
        <v>102</v>
      </c>
      <c r="T379">
        <v>101</v>
      </c>
      <c r="U379">
        <v>102</v>
      </c>
      <c r="V379" t="s">
        <v>11987</v>
      </c>
      <c r="W379" t="s">
        <v>7149</v>
      </c>
      <c r="X379" t="s">
        <v>3671</v>
      </c>
      <c r="Y379" t="s">
        <v>12097</v>
      </c>
      <c r="Z379" t="s">
        <v>11838</v>
      </c>
      <c r="AA379" t="s">
        <v>374</v>
      </c>
      <c r="AB379" t="s">
        <v>11990</v>
      </c>
      <c r="AC379">
        <v>101.04305600000001</v>
      </c>
      <c r="AD379">
        <v>4.3055999999999997E-2</v>
      </c>
      <c r="AE379" s="6">
        <v>41926</v>
      </c>
      <c r="AF379" s="6">
        <v>45579</v>
      </c>
      <c r="AG379" t="s">
        <v>3672</v>
      </c>
      <c r="AH379">
        <v>2.4888889999999999</v>
      </c>
      <c r="AI379">
        <v>2.3727119776846202</v>
      </c>
      <c r="AJ379">
        <v>6.8520690000000002</v>
      </c>
      <c r="AK379">
        <v>3.03449095429339</v>
      </c>
      <c r="AL379">
        <v>55</v>
      </c>
      <c r="AM379">
        <v>36</v>
      </c>
      <c r="AN379">
        <v>3.875</v>
      </c>
      <c r="AO379" t="s">
        <v>11991</v>
      </c>
      <c r="AP379">
        <v>1</v>
      </c>
      <c r="AQ379">
        <v>3</v>
      </c>
      <c r="AR379">
        <v>58.561105357306303</v>
      </c>
      <c r="AS379">
        <v>-8.8922365544163995E-3</v>
      </c>
      <c r="AT379">
        <v>-0.24955800353580301</v>
      </c>
      <c r="AU379">
        <v>-9.7919216646033605E-2</v>
      </c>
      <c r="AV379">
        <v>2.92646237475194</v>
      </c>
    </row>
    <row r="380" spans="1:48" x14ac:dyDescent="0.25">
      <c r="A380" t="s">
        <v>12631</v>
      </c>
      <c r="B380" s="6">
        <v>44664</v>
      </c>
      <c r="C380" t="s">
        <v>12632</v>
      </c>
      <c r="D380" t="s">
        <v>11929</v>
      </c>
      <c r="E380">
        <v>600000000</v>
      </c>
      <c r="F380">
        <v>594325002</v>
      </c>
      <c r="G380">
        <v>0.17507489948743901</v>
      </c>
      <c r="H380">
        <v>22.488889</v>
      </c>
      <c r="I380">
        <v>13.730146</v>
      </c>
      <c r="J380">
        <v>4.8017560000000001</v>
      </c>
      <c r="K380">
        <v>4.8017560000000001</v>
      </c>
      <c r="L380">
        <v>187.08089999999899</v>
      </c>
      <c r="M380">
        <v>187</v>
      </c>
      <c r="N380">
        <v>13.502113</v>
      </c>
      <c r="O380">
        <v>5.47000000000075E-2</v>
      </c>
      <c r="P380">
        <v>0.436327326324637</v>
      </c>
      <c r="Q380">
        <v>-17.9146998716372</v>
      </c>
      <c r="R380">
        <v>99</v>
      </c>
      <c r="S380">
        <v>101</v>
      </c>
      <c r="T380">
        <v>99</v>
      </c>
      <c r="U380">
        <v>101</v>
      </c>
      <c r="V380" t="s">
        <v>11987</v>
      </c>
      <c r="W380" t="s">
        <v>7152</v>
      </c>
      <c r="X380" t="s">
        <v>3671</v>
      </c>
      <c r="Y380" t="s">
        <v>12097</v>
      </c>
      <c r="Z380" t="s">
        <v>11838</v>
      </c>
      <c r="AA380" t="s">
        <v>374</v>
      </c>
      <c r="AB380" t="s">
        <v>11990</v>
      </c>
      <c r="AC380">
        <v>99.054167000000007</v>
      </c>
      <c r="AD380">
        <v>5.4167E-2</v>
      </c>
      <c r="AE380" s="6">
        <v>41926</v>
      </c>
      <c r="AF380" s="6">
        <v>16359</v>
      </c>
      <c r="AG380" t="s">
        <v>3672</v>
      </c>
      <c r="AH380">
        <v>22.488889</v>
      </c>
      <c r="AI380">
        <v>13.730146069899</v>
      </c>
      <c r="AJ380">
        <v>256.83100999999999</v>
      </c>
      <c r="AK380">
        <v>4.80175624906183</v>
      </c>
      <c r="AL380">
        <v>187</v>
      </c>
      <c r="AM380">
        <v>225</v>
      </c>
      <c r="AN380">
        <v>4.875</v>
      </c>
      <c r="AO380" t="s">
        <v>11991</v>
      </c>
      <c r="AP380">
        <v>1</v>
      </c>
      <c r="AQ380">
        <v>3</v>
      </c>
      <c r="AR380">
        <v>58.561105357306303</v>
      </c>
      <c r="AS380">
        <v>-8.8922365544163995E-3</v>
      </c>
      <c r="AT380">
        <v>-0.24955800353580301</v>
      </c>
      <c r="AU380">
        <v>-9.7919216646033605E-2</v>
      </c>
      <c r="AV380">
        <v>2.92646237475194</v>
      </c>
    </row>
    <row r="381" spans="1:48" x14ac:dyDescent="0.25">
      <c r="A381" t="s">
        <v>12633</v>
      </c>
      <c r="B381" s="6">
        <v>44664</v>
      </c>
      <c r="C381" t="s">
        <v>12634</v>
      </c>
      <c r="D381" t="s">
        <v>11929</v>
      </c>
      <c r="E381">
        <v>1500000000</v>
      </c>
      <c r="F381">
        <v>1582140630</v>
      </c>
      <c r="G381">
        <v>0.46606336741701598</v>
      </c>
      <c r="H381">
        <v>3.2583329999999999</v>
      </c>
      <c r="I381">
        <v>2.9767709999999998</v>
      </c>
      <c r="J381">
        <v>3.432728</v>
      </c>
      <c r="K381">
        <v>3.432728</v>
      </c>
      <c r="L381">
        <v>85.687799999999996</v>
      </c>
      <c r="M381">
        <v>86</v>
      </c>
      <c r="N381">
        <v>2.9623249999999999</v>
      </c>
      <c r="O381">
        <v>0.113399999999996</v>
      </c>
      <c r="P381">
        <v>0.78766677862160905</v>
      </c>
      <c r="Q381">
        <v>-6.0497260151571499</v>
      </c>
      <c r="R381">
        <v>104.2375</v>
      </c>
      <c r="S381">
        <v>105.1695</v>
      </c>
      <c r="T381">
        <v>104.2375</v>
      </c>
      <c r="U381">
        <v>105.1695</v>
      </c>
      <c r="V381" t="s">
        <v>11987</v>
      </c>
      <c r="W381" t="s">
        <v>7151</v>
      </c>
      <c r="X381" t="s">
        <v>3671</v>
      </c>
      <c r="Y381" t="s">
        <v>12097</v>
      </c>
      <c r="Z381" t="s">
        <v>11838</v>
      </c>
      <c r="AA381" t="s">
        <v>374</v>
      </c>
      <c r="AB381" t="s">
        <v>11990</v>
      </c>
      <c r="AC381">
        <v>105.47604200000001</v>
      </c>
      <c r="AD381">
        <v>1.238542</v>
      </c>
      <c r="AE381" s="6">
        <v>42206</v>
      </c>
      <c r="AF381" s="6">
        <v>45859</v>
      </c>
      <c r="AG381" t="s">
        <v>3672</v>
      </c>
      <c r="AH381">
        <v>3.2583329999999999</v>
      </c>
      <c r="AI381">
        <v>2.97677140878677</v>
      </c>
      <c r="AJ381">
        <v>10.84212</v>
      </c>
      <c r="AK381">
        <v>3.43272832455086</v>
      </c>
      <c r="AL381">
        <v>86</v>
      </c>
      <c r="AM381">
        <v>73</v>
      </c>
      <c r="AN381">
        <v>5.125</v>
      </c>
      <c r="AO381" t="s">
        <v>11991</v>
      </c>
      <c r="AP381">
        <v>1</v>
      </c>
      <c r="AQ381">
        <v>3</v>
      </c>
      <c r="AR381">
        <v>58.561105357306303</v>
      </c>
      <c r="AS381">
        <v>-8.8922365544163995E-3</v>
      </c>
      <c r="AT381">
        <v>-0.24955800353580301</v>
      </c>
      <c r="AU381">
        <v>-9.7919216646033605E-2</v>
      </c>
      <c r="AV381">
        <v>2.92646237475194</v>
      </c>
    </row>
    <row r="382" spans="1:48" x14ac:dyDescent="0.25">
      <c r="A382" t="s">
        <v>12635</v>
      </c>
      <c r="B382" s="6">
        <v>44664</v>
      </c>
      <c r="C382" t="s">
        <v>12636</v>
      </c>
      <c r="D382" t="s">
        <v>11929</v>
      </c>
      <c r="E382">
        <v>900000000</v>
      </c>
      <c r="F382">
        <v>1060387497</v>
      </c>
      <c r="G382">
        <v>0.31236652308127599</v>
      </c>
      <c r="H382">
        <v>23.258333</v>
      </c>
      <c r="I382">
        <v>12.753303000000001</v>
      </c>
      <c r="J382">
        <v>5.1447089999999998</v>
      </c>
      <c r="K382">
        <v>5.1447089999999998</v>
      </c>
      <c r="L382">
        <v>222.73809999999901</v>
      </c>
      <c r="M382">
        <v>223</v>
      </c>
      <c r="N382">
        <v>12.567339</v>
      </c>
      <c r="O382">
        <v>6.1299999999997398E-2</v>
      </c>
      <c r="P382">
        <v>0.98808268426238099</v>
      </c>
      <c r="Q382">
        <v>-17.4176278747757</v>
      </c>
      <c r="R382">
        <v>116.25</v>
      </c>
      <c r="S382">
        <v>118.25</v>
      </c>
      <c r="T382">
        <v>116.25</v>
      </c>
      <c r="U382">
        <v>118.25</v>
      </c>
      <c r="V382" t="s">
        <v>11987</v>
      </c>
      <c r="W382" t="s">
        <v>7154</v>
      </c>
      <c r="X382" t="s">
        <v>3671</v>
      </c>
      <c r="Y382" t="s">
        <v>12097</v>
      </c>
      <c r="Z382" t="s">
        <v>11838</v>
      </c>
      <c r="AA382" t="s">
        <v>374</v>
      </c>
      <c r="AB382" t="s">
        <v>11990</v>
      </c>
      <c r="AC382">
        <v>117.82083299999999</v>
      </c>
      <c r="AD382">
        <v>1.5708329999999999</v>
      </c>
      <c r="AE382" s="6">
        <v>42206</v>
      </c>
      <c r="AF382" s="6">
        <v>16639</v>
      </c>
      <c r="AG382" t="s">
        <v>3672</v>
      </c>
      <c r="AH382">
        <v>23.258333</v>
      </c>
      <c r="AI382">
        <v>12.753302636937301</v>
      </c>
      <c r="AJ382">
        <v>234.20838499999999</v>
      </c>
      <c r="AK382">
        <v>5.14470850556632</v>
      </c>
      <c r="AL382">
        <v>223</v>
      </c>
      <c r="AM382">
        <v>258</v>
      </c>
      <c r="AN382">
        <v>6.5</v>
      </c>
      <c r="AO382" t="s">
        <v>11991</v>
      </c>
      <c r="AP382">
        <v>1</v>
      </c>
      <c r="AQ382">
        <v>3</v>
      </c>
      <c r="AR382">
        <v>58.561105357306303</v>
      </c>
      <c r="AS382">
        <v>-8.8922365544163995E-3</v>
      </c>
      <c r="AT382">
        <v>-0.24955800353580301</v>
      </c>
      <c r="AU382">
        <v>-9.7919216646033605E-2</v>
      </c>
      <c r="AV382">
        <v>2.92646237475194</v>
      </c>
    </row>
    <row r="383" spans="1:48" x14ac:dyDescent="0.25">
      <c r="A383" t="s">
        <v>18766</v>
      </c>
      <c r="B383" s="6">
        <v>44664</v>
      </c>
      <c r="C383" t="s">
        <v>18767</v>
      </c>
      <c r="D383" t="s">
        <v>12016</v>
      </c>
      <c r="E383">
        <v>300000000</v>
      </c>
      <c r="F383">
        <v>263833332</v>
      </c>
      <c r="G383">
        <v>7.7719419384844196E-2</v>
      </c>
      <c r="H383">
        <v>4.5277779999999996</v>
      </c>
      <c r="I383">
        <v>4.2090839999999998</v>
      </c>
      <c r="J383">
        <v>4.8600260000000004</v>
      </c>
      <c r="K383">
        <v>4.8600260000000004</v>
      </c>
      <c r="L383">
        <v>223.08590000000001</v>
      </c>
      <c r="M383">
        <v>222</v>
      </c>
      <c r="N383">
        <v>4.1888370000000004</v>
      </c>
      <c r="O383">
        <v>2.53000000000058E-2</v>
      </c>
      <c r="P383">
        <v>1.24072600154327</v>
      </c>
      <c r="Q383">
        <v>-11.0114202350042</v>
      </c>
      <c r="R383">
        <v>87</v>
      </c>
      <c r="S383">
        <v>88.5</v>
      </c>
      <c r="T383">
        <v>87</v>
      </c>
      <c r="U383">
        <v>88.5</v>
      </c>
      <c r="V383" t="s">
        <v>11987</v>
      </c>
      <c r="W383" t="s">
        <v>18768</v>
      </c>
      <c r="X383" t="s">
        <v>3671</v>
      </c>
      <c r="Y383" t="s">
        <v>12097</v>
      </c>
      <c r="Z383" t="s">
        <v>11838</v>
      </c>
      <c r="AA383" t="s">
        <v>11839</v>
      </c>
      <c r="AB383" t="s">
        <v>11990</v>
      </c>
      <c r="AC383">
        <v>87.944444000000004</v>
      </c>
      <c r="AD383">
        <v>0.94444399999999995</v>
      </c>
      <c r="AE383" s="6">
        <v>44497</v>
      </c>
      <c r="AF383" s="6">
        <v>46323</v>
      </c>
      <c r="AG383" t="s">
        <v>18769</v>
      </c>
      <c r="AH383">
        <v>4.5277779999999996</v>
      </c>
      <c r="AI383">
        <v>4.2090844794428897</v>
      </c>
      <c r="AJ383">
        <v>20.490804000000001</v>
      </c>
      <c r="AK383">
        <v>4.8600262067870199</v>
      </c>
      <c r="AL383">
        <v>222</v>
      </c>
      <c r="AM383">
        <v>215</v>
      </c>
      <c r="AN383">
        <v>2</v>
      </c>
      <c r="AO383" t="s">
        <v>11991</v>
      </c>
      <c r="AP383">
        <v>1</v>
      </c>
      <c r="AQ383">
        <v>3</v>
      </c>
      <c r="AR383">
        <v>53.025815985078701</v>
      </c>
      <c r="AS383">
        <v>8.7956546711289704E-2</v>
      </c>
      <c r="AT383">
        <v>1.3657507945703999</v>
      </c>
      <c r="AU383">
        <v>0.61224725108947098</v>
      </c>
      <c r="AV383">
        <v>3.1058925315396002</v>
      </c>
    </row>
    <row r="384" spans="1:48" x14ac:dyDescent="0.25">
      <c r="A384" t="s">
        <v>12637</v>
      </c>
      <c r="B384" s="6">
        <v>44664</v>
      </c>
      <c r="C384" t="s">
        <v>12638</v>
      </c>
      <c r="D384" t="s">
        <v>12016</v>
      </c>
      <c r="E384">
        <v>353191200</v>
      </c>
      <c r="F384">
        <v>370027626.69999999</v>
      </c>
      <c r="G384">
        <v>0.109001891788227</v>
      </c>
      <c r="H384">
        <v>20.227778000000001</v>
      </c>
      <c r="I384">
        <v>10.961721000000001</v>
      </c>
      <c r="J384">
        <v>6.3725899999999998</v>
      </c>
      <c r="K384">
        <v>6.3725899999999998</v>
      </c>
      <c r="L384">
        <v>340.16219999999998</v>
      </c>
      <c r="M384">
        <v>347</v>
      </c>
      <c r="N384">
        <v>10.791509</v>
      </c>
      <c r="O384">
        <v>0.58419999999998995</v>
      </c>
      <c r="P384">
        <v>0.37872052375360599</v>
      </c>
      <c r="Q384">
        <v>-20.7514358129832</v>
      </c>
      <c r="R384">
        <v>102.875</v>
      </c>
      <c r="S384">
        <v>106.5</v>
      </c>
      <c r="T384">
        <v>102.875</v>
      </c>
      <c r="U384">
        <v>106.5</v>
      </c>
      <c r="V384" t="s">
        <v>11987</v>
      </c>
      <c r="W384" t="s">
        <v>11190</v>
      </c>
      <c r="X384" t="s">
        <v>3671</v>
      </c>
      <c r="Y384" t="s">
        <v>12097</v>
      </c>
      <c r="Z384" t="s">
        <v>753</v>
      </c>
      <c r="AA384" t="s">
        <v>256</v>
      </c>
      <c r="AB384" t="s">
        <v>11990</v>
      </c>
      <c r="AC384">
        <v>104.766944</v>
      </c>
      <c r="AD384">
        <v>1.8919440000000001</v>
      </c>
      <c r="AE384" s="6">
        <v>41100</v>
      </c>
      <c r="AF384" s="6">
        <v>15532</v>
      </c>
      <c r="AG384" t="s">
        <v>2582</v>
      </c>
      <c r="AH384">
        <v>20.227778000000001</v>
      </c>
      <c r="AI384">
        <v>10.9617212831608</v>
      </c>
      <c r="AJ384">
        <v>174.83464599999999</v>
      </c>
      <c r="AK384">
        <v>6.37259026927057</v>
      </c>
      <c r="AL384">
        <v>347</v>
      </c>
      <c r="AM384">
        <v>380</v>
      </c>
      <c r="AN384">
        <v>6.95</v>
      </c>
      <c r="AO384" t="s">
        <v>11991</v>
      </c>
      <c r="AP384">
        <v>1</v>
      </c>
      <c r="AQ384">
        <v>4</v>
      </c>
      <c r="AR384">
        <v>42.288964543364699</v>
      </c>
      <c r="AS384">
        <v>2.1581364591277401E-2</v>
      </c>
      <c r="AT384">
        <v>2.3852474842995299</v>
      </c>
      <c r="AU384">
        <v>0.85625171136479805</v>
      </c>
      <c r="AV384">
        <v>7.4744432878806197</v>
      </c>
    </row>
    <row r="385" spans="1:48" x14ac:dyDescent="0.25">
      <c r="A385" t="s">
        <v>12639</v>
      </c>
      <c r="B385" s="6">
        <v>44664</v>
      </c>
      <c r="C385" t="s">
        <v>12640</v>
      </c>
      <c r="D385" t="s">
        <v>11929</v>
      </c>
      <c r="E385">
        <v>750000000</v>
      </c>
      <c r="F385">
        <v>305707500</v>
      </c>
      <c r="G385">
        <v>9.0054616001257401E-2</v>
      </c>
      <c r="H385">
        <v>1</v>
      </c>
      <c r="I385">
        <v>0.62082899999999996</v>
      </c>
      <c r="J385">
        <v>117.09332999999999</v>
      </c>
      <c r="K385">
        <v>117.09332999999999</v>
      </c>
      <c r="L385">
        <v>11542.633</v>
      </c>
      <c r="M385">
        <v>11542</v>
      </c>
      <c r="N385">
        <v>0.61732799999999999</v>
      </c>
      <c r="O385">
        <v>3.1636999999999902</v>
      </c>
      <c r="P385">
        <v>-21.101211741861999</v>
      </c>
      <c r="Q385">
        <v>-27.993821421695301</v>
      </c>
      <c r="R385">
        <v>40.761000000000003</v>
      </c>
      <c r="S385">
        <v>42.738999999999997</v>
      </c>
      <c r="T385">
        <v>40.761000000000003</v>
      </c>
      <c r="U385">
        <v>42.738999999999997</v>
      </c>
      <c r="V385" t="s">
        <v>11987</v>
      </c>
      <c r="W385" t="s">
        <v>9272</v>
      </c>
      <c r="X385" t="s">
        <v>12641</v>
      </c>
      <c r="Y385" t="s">
        <v>625</v>
      </c>
      <c r="Z385" t="s">
        <v>11853</v>
      </c>
      <c r="AA385" t="s">
        <v>434</v>
      </c>
      <c r="AB385" t="s">
        <v>12045</v>
      </c>
      <c r="AC385">
        <v>40.761000000000003</v>
      </c>
      <c r="AD385">
        <v>0</v>
      </c>
      <c r="AE385" s="6">
        <v>43208</v>
      </c>
      <c r="AF385" s="6">
        <v>45034</v>
      </c>
      <c r="AG385" t="s">
        <v>2275</v>
      </c>
      <c r="AH385">
        <v>1</v>
      </c>
      <c r="AI385">
        <v>0.62082934327878003</v>
      </c>
      <c r="AJ385">
        <v>0.89181600000000005</v>
      </c>
      <c r="AK385">
        <v>117.093330097163</v>
      </c>
      <c r="AL385">
        <v>11542</v>
      </c>
      <c r="AM385">
        <v>11502</v>
      </c>
      <c r="AN385">
        <v>5.75</v>
      </c>
      <c r="AO385" t="s">
        <v>11991</v>
      </c>
      <c r="AP385">
        <v>1</v>
      </c>
      <c r="AQ385">
        <v>3</v>
      </c>
      <c r="AR385">
        <v>38.761180679778697</v>
      </c>
      <c r="AS385">
        <v>-7.1477889715389098E-2</v>
      </c>
      <c r="AT385">
        <v>-1.32700938392521</v>
      </c>
      <c r="AU385">
        <v>-0.62541191978168298</v>
      </c>
      <c r="AV385">
        <v>-1.4629587211291299</v>
      </c>
    </row>
    <row r="386" spans="1:48" x14ac:dyDescent="0.25">
      <c r="A386" t="s">
        <v>12642</v>
      </c>
      <c r="B386" s="6">
        <v>44664</v>
      </c>
      <c r="C386" t="s">
        <v>12643</v>
      </c>
      <c r="D386" t="s">
        <v>11929</v>
      </c>
      <c r="E386">
        <v>390000000</v>
      </c>
      <c r="F386">
        <v>159942900</v>
      </c>
      <c r="G386">
        <v>4.7115613590204698E-2</v>
      </c>
      <c r="H386">
        <v>3.125</v>
      </c>
      <c r="I386">
        <v>2.1483729999999999</v>
      </c>
      <c r="J386">
        <v>41.765825</v>
      </c>
      <c r="K386">
        <v>41.765825</v>
      </c>
      <c r="L386">
        <v>3919.5574999999999</v>
      </c>
      <c r="M386">
        <v>3923</v>
      </c>
      <c r="N386">
        <v>2.1366049999999999</v>
      </c>
      <c r="O386">
        <v>1.2342</v>
      </c>
      <c r="P386">
        <v>-21.2382340013082</v>
      </c>
      <c r="Q386">
        <v>-21.812968741420701</v>
      </c>
      <c r="R386">
        <v>41.011000000000003</v>
      </c>
      <c r="S386">
        <v>42.988999999999997</v>
      </c>
      <c r="T386">
        <v>41.011000000000003</v>
      </c>
      <c r="U386">
        <v>42.988999999999997</v>
      </c>
      <c r="V386" t="s">
        <v>11987</v>
      </c>
      <c r="W386" t="s">
        <v>9275</v>
      </c>
      <c r="X386" t="s">
        <v>12641</v>
      </c>
      <c r="Y386" t="s">
        <v>625</v>
      </c>
      <c r="Z386" t="s">
        <v>11853</v>
      </c>
      <c r="AA386" t="s">
        <v>434</v>
      </c>
      <c r="AB386" t="s">
        <v>12045</v>
      </c>
      <c r="AC386">
        <v>41.011000000000003</v>
      </c>
      <c r="AD386">
        <v>2.296875</v>
      </c>
      <c r="AE386" s="6">
        <v>42158</v>
      </c>
      <c r="AF386" s="6">
        <v>45811</v>
      </c>
      <c r="AG386" t="s">
        <v>2275</v>
      </c>
      <c r="AH386">
        <v>3.125</v>
      </c>
      <c r="AI386">
        <v>2.1483731130115702</v>
      </c>
      <c r="AJ386">
        <v>6.2275939999999999</v>
      </c>
      <c r="AK386">
        <v>41.765824545447202</v>
      </c>
      <c r="AL386">
        <v>3923</v>
      </c>
      <c r="AM386">
        <v>3909</v>
      </c>
      <c r="AN386">
        <v>6.125</v>
      </c>
      <c r="AO386" t="s">
        <v>11991</v>
      </c>
      <c r="AP386">
        <v>1</v>
      </c>
      <c r="AQ386">
        <v>3</v>
      </c>
      <c r="AR386">
        <v>38.761180679778697</v>
      </c>
      <c r="AS386">
        <v>-7.1477889715389098E-2</v>
      </c>
      <c r="AT386">
        <v>-1.32700938392521</v>
      </c>
      <c r="AU386">
        <v>-0.62541191978168298</v>
      </c>
      <c r="AV386">
        <v>-1.4629587211291299</v>
      </c>
    </row>
    <row r="387" spans="1:48" x14ac:dyDescent="0.25">
      <c r="A387" t="s">
        <v>12644</v>
      </c>
      <c r="B387" s="6">
        <v>44664</v>
      </c>
      <c r="C387" t="s">
        <v>12645</v>
      </c>
      <c r="D387" t="s">
        <v>11929</v>
      </c>
      <c r="E387">
        <v>750000000</v>
      </c>
      <c r="F387">
        <v>303832500</v>
      </c>
      <c r="G387">
        <v>8.9502282790582602E-2</v>
      </c>
      <c r="H387">
        <v>6</v>
      </c>
      <c r="I387">
        <v>3.885221</v>
      </c>
      <c r="J387">
        <v>26.333373000000002</v>
      </c>
      <c r="K387">
        <v>26.333373000000002</v>
      </c>
      <c r="L387">
        <v>2365.7873</v>
      </c>
      <c r="M387">
        <v>2370</v>
      </c>
      <c r="N387">
        <v>3.867537</v>
      </c>
      <c r="O387">
        <v>3.8451</v>
      </c>
      <c r="P387">
        <v>-19.578745627568701</v>
      </c>
      <c r="Q387">
        <v>-21.4903105416385</v>
      </c>
      <c r="R387">
        <v>40.511000000000003</v>
      </c>
      <c r="S387">
        <v>42.488999999999997</v>
      </c>
      <c r="T387">
        <v>40.511000000000003</v>
      </c>
      <c r="U387">
        <v>42.488999999999997</v>
      </c>
      <c r="V387" t="s">
        <v>11987</v>
      </c>
      <c r="W387" t="s">
        <v>9284</v>
      </c>
      <c r="X387" t="s">
        <v>12641</v>
      </c>
      <c r="Y387" t="s">
        <v>625</v>
      </c>
      <c r="Z387" t="s">
        <v>11853</v>
      </c>
      <c r="AA387" t="s">
        <v>434</v>
      </c>
      <c r="AB387" t="s">
        <v>12045</v>
      </c>
      <c r="AC387">
        <v>40.511000000000003</v>
      </c>
      <c r="AD387">
        <v>0</v>
      </c>
      <c r="AE387" s="6">
        <v>43208</v>
      </c>
      <c r="AF387" s="6">
        <v>46861</v>
      </c>
      <c r="AG387" t="s">
        <v>2275</v>
      </c>
      <c r="AH387">
        <v>6</v>
      </c>
      <c r="AI387">
        <v>3.8852210015542701</v>
      </c>
      <c r="AJ387">
        <v>20.170231000000001</v>
      </c>
      <c r="AK387">
        <v>26.3333731091248</v>
      </c>
      <c r="AL387">
        <v>2370</v>
      </c>
      <c r="AM387">
        <v>2365</v>
      </c>
      <c r="AN387">
        <v>6.75</v>
      </c>
      <c r="AO387" t="s">
        <v>11991</v>
      </c>
      <c r="AP387">
        <v>1</v>
      </c>
      <c r="AQ387">
        <v>3</v>
      </c>
      <c r="AR387">
        <v>38.761180679778697</v>
      </c>
      <c r="AS387">
        <v>-7.1477889715389098E-2</v>
      </c>
      <c r="AT387">
        <v>-1.32700938392521</v>
      </c>
      <c r="AU387">
        <v>-0.62541191978168298</v>
      </c>
      <c r="AV387">
        <v>-1.4629587211291299</v>
      </c>
    </row>
    <row r="388" spans="1:48" x14ac:dyDescent="0.25">
      <c r="A388" t="s">
        <v>12646</v>
      </c>
      <c r="B388" s="6">
        <v>44664</v>
      </c>
      <c r="C388" t="s">
        <v>12647</v>
      </c>
      <c r="D388" t="s">
        <v>11929</v>
      </c>
      <c r="E388">
        <v>900000000</v>
      </c>
      <c r="F388">
        <v>364599000</v>
      </c>
      <c r="G388">
        <v>0.107402739348699</v>
      </c>
      <c r="H388">
        <v>5.0638889999999996</v>
      </c>
      <c r="I388">
        <v>3.222216</v>
      </c>
      <c r="J388">
        <v>30.087641999999999</v>
      </c>
      <c r="K388">
        <v>30.087641999999999</v>
      </c>
      <c r="L388">
        <v>2743.6949</v>
      </c>
      <c r="M388">
        <v>2748</v>
      </c>
      <c r="N388">
        <v>3.2083110000000001</v>
      </c>
      <c r="O388">
        <v>3.8451</v>
      </c>
      <c r="P388">
        <v>-18.527912595689902</v>
      </c>
      <c r="Q388">
        <v>-20.654616152193999</v>
      </c>
      <c r="R388">
        <v>40.511000000000003</v>
      </c>
      <c r="S388">
        <v>42.488999999999997</v>
      </c>
      <c r="T388">
        <v>40.511000000000003</v>
      </c>
      <c r="U388">
        <v>42.488999999999997</v>
      </c>
      <c r="V388" t="s">
        <v>11987</v>
      </c>
      <c r="W388" t="s">
        <v>9283</v>
      </c>
      <c r="X388" t="s">
        <v>12641</v>
      </c>
      <c r="Y388" t="s">
        <v>625</v>
      </c>
      <c r="Z388" t="s">
        <v>11853</v>
      </c>
      <c r="AA388" t="s">
        <v>434</v>
      </c>
      <c r="AB388" t="s">
        <v>12045</v>
      </c>
      <c r="AC388">
        <v>40.511000000000003</v>
      </c>
      <c r="AD388">
        <v>2.7038890000000002</v>
      </c>
      <c r="AE388" s="6">
        <v>42866</v>
      </c>
      <c r="AF388" s="6">
        <v>46518</v>
      </c>
      <c r="AG388" t="s">
        <v>2275</v>
      </c>
      <c r="AH388">
        <v>5.0638889999999996</v>
      </c>
      <c r="AI388">
        <v>3.2222158818228102</v>
      </c>
      <c r="AJ388">
        <v>14.430712</v>
      </c>
      <c r="AK388">
        <v>30.087641565033302</v>
      </c>
      <c r="AL388">
        <v>2748</v>
      </c>
      <c r="AM388">
        <v>2740</v>
      </c>
      <c r="AN388">
        <v>6.2</v>
      </c>
      <c r="AO388" t="s">
        <v>11991</v>
      </c>
      <c r="AP388">
        <v>1</v>
      </c>
      <c r="AQ388">
        <v>3</v>
      </c>
      <c r="AR388">
        <v>38.761180679778697</v>
      </c>
      <c r="AS388">
        <v>-7.1477889715389098E-2</v>
      </c>
      <c r="AT388">
        <v>-1.32700938392521</v>
      </c>
      <c r="AU388">
        <v>-0.62541191978168298</v>
      </c>
      <c r="AV388">
        <v>-1.4629587211291299</v>
      </c>
    </row>
    <row r="389" spans="1:48" x14ac:dyDescent="0.25">
      <c r="A389" t="s">
        <v>12648</v>
      </c>
      <c r="B389" s="6">
        <v>44664</v>
      </c>
      <c r="C389" t="s">
        <v>12649</v>
      </c>
      <c r="D389" t="s">
        <v>11929</v>
      </c>
      <c r="E389">
        <v>300000000</v>
      </c>
      <c r="F389">
        <v>121533000</v>
      </c>
      <c r="G389">
        <v>3.5800913116232999E-2</v>
      </c>
      <c r="H389">
        <v>2.1944439999999998</v>
      </c>
      <c r="I389">
        <v>1.5018640000000001</v>
      </c>
      <c r="J389">
        <v>57.092340999999998</v>
      </c>
      <c r="K389">
        <v>57.092340999999998</v>
      </c>
      <c r="L389">
        <v>5470.6174000000001</v>
      </c>
      <c r="M389">
        <v>5472</v>
      </c>
      <c r="N389">
        <v>1.4950969999999999</v>
      </c>
      <c r="O389">
        <v>3.1838000000000002</v>
      </c>
      <c r="P389">
        <v>-20.103473343482101</v>
      </c>
      <c r="Q389">
        <v>-22.4663665562456</v>
      </c>
      <c r="R389">
        <v>40.511000000000003</v>
      </c>
      <c r="S389">
        <v>42.488999999999997</v>
      </c>
      <c r="T389">
        <v>40.511000000000003</v>
      </c>
      <c r="U389">
        <v>42.488999999999997</v>
      </c>
      <c r="V389" t="s">
        <v>11987</v>
      </c>
      <c r="W389" t="s">
        <v>9274</v>
      </c>
      <c r="X389" t="s">
        <v>12641</v>
      </c>
      <c r="Y389" t="s">
        <v>625</v>
      </c>
      <c r="Z389" t="s">
        <v>11853</v>
      </c>
      <c r="AA389" t="s">
        <v>434</v>
      </c>
      <c r="AB389" t="s">
        <v>12045</v>
      </c>
      <c r="AC389">
        <v>40.511000000000003</v>
      </c>
      <c r="AD389">
        <v>1.9402779999999999</v>
      </c>
      <c r="AE389" s="6">
        <v>43644</v>
      </c>
      <c r="AF389" s="6">
        <v>45471</v>
      </c>
      <c r="AG389" t="s">
        <v>2275</v>
      </c>
      <c r="AH389">
        <v>2.1944439999999998</v>
      </c>
      <c r="AI389">
        <v>1.5018642060638501</v>
      </c>
      <c r="AJ389">
        <v>3.0461049999999998</v>
      </c>
      <c r="AK389">
        <v>57.0923409808195</v>
      </c>
      <c r="AL389">
        <v>5472</v>
      </c>
      <c r="AM389">
        <v>5449</v>
      </c>
      <c r="AN389">
        <v>6.35</v>
      </c>
      <c r="AO389" t="s">
        <v>11991</v>
      </c>
      <c r="AP389">
        <v>1</v>
      </c>
      <c r="AQ389">
        <v>3</v>
      </c>
      <c r="AR389">
        <v>38.761180679778697</v>
      </c>
      <c r="AS389">
        <v>-7.1477889715389098E-2</v>
      </c>
      <c r="AT389">
        <v>-1.32700938392521</v>
      </c>
      <c r="AU389">
        <v>-0.62541191978168298</v>
      </c>
      <c r="AV389">
        <v>-1.4629587211291299</v>
      </c>
    </row>
    <row r="390" spans="1:48" x14ac:dyDescent="0.25">
      <c r="A390" t="s">
        <v>12650</v>
      </c>
      <c r="B390" s="6">
        <v>44664</v>
      </c>
      <c r="C390" t="s">
        <v>12651</v>
      </c>
      <c r="D390" t="s">
        <v>11929</v>
      </c>
      <c r="E390">
        <v>600000000</v>
      </c>
      <c r="F390">
        <v>238050000</v>
      </c>
      <c r="G390">
        <v>7.01242244272689E-2</v>
      </c>
      <c r="H390">
        <v>4.25</v>
      </c>
      <c r="I390">
        <v>2.795407</v>
      </c>
      <c r="J390">
        <v>34.863914000000001</v>
      </c>
      <c r="K390">
        <v>34.863914000000001</v>
      </c>
      <c r="L390">
        <v>3224.6414</v>
      </c>
      <c r="M390">
        <v>3229</v>
      </c>
      <c r="N390">
        <v>2.7819479999999999</v>
      </c>
      <c r="O390">
        <v>3.9293</v>
      </c>
      <c r="P390">
        <v>-19.9852104002148</v>
      </c>
      <c r="Q390">
        <v>-20.6621878454296</v>
      </c>
      <c r="R390">
        <v>39.674999999999997</v>
      </c>
      <c r="S390">
        <v>41.734999999999999</v>
      </c>
      <c r="T390">
        <v>39.674999999999997</v>
      </c>
      <c r="U390">
        <v>41.734999999999999</v>
      </c>
      <c r="V390" t="s">
        <v>11987</v>
      </c>
      <c r="W390" t="s">
        <v>9279</v>
      </c>
      <c r="X390" t="s">
        <v>12641</v>
      </c>
      <c r="Y390" t="s">
        <v>625</v>
      </c>
      <c r="Z390" t="s">
        <v>11853</v>
      </c>
      <c r="AA390" t="s">
        <v>434</v>
      </c>
      <c r="AB390" t="s">
        <v>12045</v>
      </c>
      <c r="AC390">
        <v>39.674999999999997</v>
      </c>
      <c r="AD390">
        <v>1.70625</v>
      </c>
      <c r="AE390" s="6">
        <v>42569</v>
      </c>
      <c r="AF390" s="6">
        <v>46221</v>
      </c>
      <c r="AG390" t="s">
        <v>2275</v>
      </c>
      <c r="AH390">
        <v>4.25</v>
      </c>
      <c r="AI390">
        <v>2.79540691091298</v>
      </c>
      <c r="AJ390">
        <v>10.604112000000001</v>
      </c>
      <c r="AK390">
        <v>34.863913619959597</v>
      </c>
      <c r="AL390">
        <v>3229</v>
      </c>
      <c r="AM390">
        <v>3219</v>
      </c>
      <c r="AN390">
        <v>6.8250000000000002</v>
      </c>
      <c r="AO390" t="s">
        <v>11991</v>
      </c>
      <c r="AP390">
        <v>1</v>
      </c>
      <c r="AQ390">
        <v>3</v>
      </c>
      <c r="AR390">
        <v>38.761180679778697</v>
      </c>
      <c r="AS390">
        <v>-7.1477889715389098E-2</v>
      </c>
      <c r="AT390">
        <v>-1.32700938392521</v>
      </c>
      <c r="AU390">
        <v>-0.62541191978168298</v>
      </c>
      <c r="AV390">
        <v>-1.4629587211291299</v>
      </c>
    </row>
    <row r="391" spans="1:48" x14ac:dyDescent="0.25">
      <c r="A391" t="s">
        <v>12652</v>
      </c>
      <c r="B391" s="6">
        <v>44664</v>
      </c>
      <c r="C391" t="s">
        <v>12653</v>
      </c>
      <c r="D391" t="s">
        <v>11929</v>
      </c>
      <c r="E391">
        <v>600000000</v>
      </c>
      <c r="F391">
        <v>243066000</v>
      </c>
      <c r="G391">
        <v>7.1601826232466095E-2</v>
      </c>
      <c r="H391">
        <v>1.905556</v>
      </c>
      <c r="I391">
        <v>1.3255600000000001</v>
      </c>
      <c r="J391">
        <v>63.61947</v>
      </c>
      <c r="K391">
        <v>63.61947</v>
      </c>
      <c r="L391">
        <v>6134.0313999999998</v>
      </c>
      <c r="M391">
        <v>6136</v>
      </c>
      <c r="N391">
        <v>1.3207450000000001</v>
      </c>
      <c r="O391">
        <v>3.1838000000000002</v>
      </c>
      <c r="P391">
        <v>-17.979910098107201</v>
      </c>
      <c r="Q391">
        <v>-19.584876085252201</v>
      </c>
      <c r="R391">
        <v>40.511000000000003</v>
      </c>
      <c r="S391">
        <v>42.488999999999997</v>
      </c>
      <c r="T391">
        <v>40.511000000000003</v>
      </c>
      <c r="U391">
        <v>42.488999999999997</v>
      </c>
      <c r="V391" t="s">
        <v>11987</v>
      </c>
      <c r="W391" t="s">
        <v>9273</v>
      </c>
      <c r="X391" t="s">
        <v>12641</v>
      </c>
      <c r="Y391" t="s">
        <v>625</v>
      </c>
      <c r="Z391" t="s">
        <v>11853</v>
      </c>
      <c r="AA391" t="s">
        <v>434</v>
      </c>
      <c r="AB391" t="s">
        <v>12045</v>
      </c>
      <c r="AC391">
        <v>40.511000000000003</v>
      </c>
      <c r="AD391">
        <v>0.64694399999999996</v>
      </c>
      <c r="AE391" s="6">
        <v>43538</v>
      </c>
      <c r="AF391" s="6">
        <v>45365</v>
      </c>
      <c r="AG391" t="s">
        <v>2275</v>
      </c>
      <c r="AH391">
        <v>1.905556</v>
      </c>
      <c r="AI391">
        <v>1.32555995441038</v>
      </c>
      <c r="AJ391">
        <v>2.438043</v>
      </c>
      <c r="AK391">
        <v>63.619469924105402</v>
      </c>
      <c r="AL391">
        <v>6136</v>
      </c>
      <c r="AM391">
        <v>6107</v>
      </c>
      <c r="AN391">
        <v>6.85</v>
      </c>
      <c r="AO391" t="s">
        <v>11991</v>
      </c>
      <c r="AP391">
        <v>1</v>
      </c>
      <c r="AQ391">
        <v>3</v>
      </c>
      <c r="AR391">
        <v>38.761180679778697</v>
      </c>
      <c r="AS391">
        <v>-7.1477889715389098E-2</v>
      </c>
      <c r="AT391">
        <v>-1.32700938392521</v>
      </c>
      <c r="AU391">
        <v>-0.62541191978168298</v>
      </c>
      <c r="AV391">
        <v>-1.4629587211291299</v>
      </c>
    </row>
    <row r="392" spans="1:48" x14ac:dyDescent="0.25">
      <c r="A392" t="s">
        <v>12654</v>
      </c>
      <c r="B392" s="6">
        <v>44664</v>
      </c>
      <c r="C392" t="s">
        <v>12655</v>
      </c>
      <c r="D392" t="s">
        <v>11929</v>
      </c>
      <c r="E392">
        <v>900000000</v>
      </c>
      <c r="F392">
        <v>364599000</v>
      </c>
      <c r="G392">
        <v>0.107402739348699</v>
      </c>
      <c r="H392">
        <v>3.5416669999999999</v>
      </c>
      <c r="I392">
        <v>2.2860550000000002</v>
      </c>
      <c r="J392">
        <v>40.544953999999997</v>
      </c>
      <c r="K392">
        <v>40.544953999999997</v>
      </c>
      <c r="L392">
        <v>3795.7203999999901</v>
      </c>
      <c r="M392">
        <v>3799</v>
      </c>
      <c r="N392">
        <v>2.2721689999999999</v>
      </c>
      <c r="O392">
        <v>1.24969999999999</v>
      </c>
      <c r="P392">
        <v>-22.665604718884101</v>
      </c>
      <c r="Q392">
        <v>-21.6109967685417</v>
      </c>
      <c r="R392">
        <v>40.511000000000003</v>
      </c>
      <c r="S392">
        <v>42.488999999999997</v>
      </c>
      <c r="T392">
        <v>40.511000000000003</v>
      </c>
      <c r="U392">
        <v>42.488999999999997</v>
      </c>
      <c r="V392" t="s">
        <v>11987</v>
      </c>
      <c r="W392" t="s">
        <v>9277</v>
      </c>
      <c r="X392" t="s">
        <v>12641</v>
      </c>
      <c r="Y392" t="s">
        <v>625</v>
      </c>
      <c r="Z392" t="s">
        <v>11853</v>
      </c>
      <c r="AA392" t="s">
        <v>434</v>
      </c>
      <c r="AB392" t="s">
        <v>12045</v>
      </c>
      <c r="AC392">
        <v>40.511000000000003</v>
      </c>
      <c r="AD392">
        <v>3.139583</v>
      </c>
      <c r="AE392" s="6">
        <v>42311</v>
      </c>
      <c r="AF392" s="6">
        <v>45964</v>
      </c>
      <c r="AG392" t="s">
        <v>2275</v>
      </c>
      <c r="AH392">
        <v>3.5416669999999999</v>
      </c>
      <c r="AI392">
        <v>2.2860548066927802</v>
      </c>
      <c r="AJ392">
        <v>7.3443139999999998</v>
      </c>
      <c r="AK392">
        <v>40.544953956168399</v>
      </c>
      <c r="AL392">
        <v>3799</v>
      </c>
      <c r="AM392">
        <v>3787</v>
      </c>
      <c r="AN392">
        <v>6.85</v>
      </c>
      <c r="AO392" t="s">
        <v>11991</v>
      </c>
      <c r="AP392">
        <v>1</v>
      </c>
      <c r="AQ392">
        <v>3</v>
      </c>
      <c r="AR392">
        <v>38.761180679778697</v>
      </c>
      <c r="AS392">
        <v>-7.1477889715389098E-2</v>
      </c>
      <c r="AT392">
        <v>-1.32700938392521</v>
      </c>
      <c r="AU392">
        <v>-0.62541191978168298</v>
      </c>
      <c r="AV392">
        <v>-1.4629587211291299</v>
      </c>
    </row>
    <row r="393" spans="1:48" x14ac:dyDescent="0.25">
      <c r="A393" t="s">
        <v>12656</v>
      </c>
      <c r="B393" s="6">
        <v>44664</v>
      </c>
      <c r="C393" t="s">
        <v>12657</v>
      </c>
      <c r="D393" t="s">
        <v>11929</v>
      </c>
      <c r="E393">
        <v>900000000</v>
      </c>
      <c r="F393">
        <v>364599000</v>
      </c>
      <c r="G393">
        <v>0.107402739348699</v>
      </c>
      <c r="H393">
        <v>7.9444439999999998</v>
      </c>
      <c r="I393">
        <v>4.3703500000000002</v>
      </c>
      <c r="J393">
        <v>24.367927999999999</v>
      </c>
      <c r="K393">
        <v>24.367927999999999</v>
      </c>
      <c r="L393">
        <v>2166.9076</v>
      </c>
      <c r="M393">
        <v>2172</v>
      </c>
      <c r="N393">
        <v>4.3515319999999997</v>
      </c>
      <c r="O393">
        <v>3.8451</v>
      </c>
      <c r="P393">
        <v>-14.5100072607014</v>
      </c>
      <c r="Q393">
        <v>-16.924242542790001</v>
      </c>
      <c r="R393">
        <v>40.511000000000003</v>
      </c>
      <c r="S393">
        <v>42.488999999999997</v>
      </c>
      <c r="T393">
        <v>40.511000000000003</v>
      </c>
      <c r="U393">
        <v>42.488999999999997</v>
      </c>
      <c r="V393" t="s">
        <v>11987</v>
      </c>
      <c r="W393" t="s">
        <v>9292</v>
      </c>
      <c r="X393" t="s">
        <v>12641</v>
      </c>
      <c r="Y393" t="s">
        <v>625</v>
      </c>
      <c r="Z393" t="s">
        <v>11853</v>
      </c>
      <c r="AA393" t="s">
        <v>434</v>
      </c>
      <c r="AB393" t="s">
        <v>12045</v>
      </c>
      <c r="AC393">
        <v>40.511000000000003</v>
      </c>
      <c r="AD393">
        <v>0.41944399999999998</v>
      </c>
      <c r="AE393" s="6">
        <v>43644</v>
      </c>
      <c r="AF393" s="6">
        <v>11045</v>
      </c>
      <c r="AG393" t="s">
        <v>2275</v>
      </c>
      <c r="AH393">
        <v>7.9444439999999998</v>
      </c>
      <c r="AI393">
        <v>4.3703503536863604</v>
      </c>
      <c r="AJ393">
        <v>27.876093000000001</v>
      </c>
      <c r="AK393">
        <v>24.367928381530199</v>
      </c>
      <c r="AL393">
        <v>2172</v>
      </c>
      <c r="AM393">
        <v>2167</v>
      </c>
      <c r="AN393">
        <v>7.55</v>
      </c>
      <c r="AO393" t="s">
        <v>11991</v>
      </c>
      <c r="AP393">
        <v>1</v>
      </c>
      <c r="AQ393">
        <v>3</v>
      </c>
      <c r="AR393">
        <v>38.761180679778697</v>
      </c>
      <c r="AS393">
        <v>-7.1477889715389098E-2</v>
      </c>
      <c r="AT393">
        <v>-1.32700938392521</v>
      </c>
      <c r="AU393">
        <v>-0.62541191978168298</v>
      </c>
      <c r="AV393">
        <v>-1.4629587211291299</v>
      </c>
    </row>
    <row r="394" spans="1:48" x14ac:dyDescent="0.25">
      <c r="A394" t="s">
        <v>12658</v>
      </c>
      <c r="B394" s="6">
        <v>44664</v>
      </c>
      <c r="C394" t="s">
        <v>12659</v>
      </c>
      <c r="D394" t="s">
        <v>11929</v>
      </c>
      <c r="E394">
        <v>840000000</v>
      </c>
      <c r="F394">
        <v>340292400</v>
      </c>
      <c r="G394">
        <v>0.100242556725452</v>
      </c>
      <c r="H394">
        <v>6.9055559999999998</v>
      </c>
      <c r="I394">
        <v>3.9197109999999999</v>
      </c>
      <c r="J394">
        <v>26.774245000000001</v>
      </c>
      <c r="K394">
        <v>26.774245000000001</v>
      </c>
      <c r="L394">
        <v>2407.4748</v>
      </c>
      <c r="M394">
        <v>2414</v>
      </c>
      <c r="N394">
        <v>3.9020359999999998</v>
      </c>
      <c r="O394">
        <v>3.8451</v>
      </c>
      <c r="P394">
        <v>-15.0661354101253</v>
      </c>
      <c r="Q394">
        <v>-15.758804170915401</v>
      </c>
      <c r="R394">
        <v>40.511000000000003</v>
      </c>
      <c r="S394">
        <v>42.488999999999997</v>
      </c>
      <c r="T394">
        <v>40.511000000000003</v>
      </c>
      <c r="U394">
        <v>42.488999999999997</v>
      </c>
      <c r="V394" t="s">
        <v>11987</v>
      </c>
      <c r="W394" t="s">
        <v>9288</v>
      </c>
      <c r="X394" t="s">
        <v>12641</v>
      </c>
      <c r="Y394" t="s">
        <v>625</v>
      </c>
      <c r="Z394" t="s">
        <v>11853</v>
      </c>
      <c r="AA394" t="s">
        <v>434</v>
      </c>
      <c r="AB394" t="s">
        <v>12045</v>
      </c>
      <c r="AC394">
        <v>40.511000000000003</v>
      </c>
      <c r="AD394">
        <v>0.74138899999999996</v>
      </c>
      <c r="AE394" s="6">
        <v>43538</v>
      </c>
      <c r="AF394" s="6">
        <v>47191</v>
      </c>
      <c r="AG394" t="s">
        <v>2275</v>
      </c>
      <c r="AH394">
        <v>6.9055559999999998</v>
      </c>
      <c r="AI394">
        <v>3.9197114869257899</v>
      </c>
      <c r="AJ394">
        <v>22.125630999999998</v>
      </c>
      <c r="AK394">
        <v>26.7742453863981</v>
      </c>
      <c r="AL394">
        <v>2414</v>
      </c>
      <c r="AM394">
        <v>2409</v>
      </c>
      <c r="AN394">
        <v>7.85</v>
      </c>
      <c r="AO394" t="s">
        <v>11991</v>
      </c>
      <c r="AP394">
        <v>1</v>
      </c>
      <c r="AQ394">
        <v>3</v>
      </c>
      <c r="AR394">
        <v>38.761180679778697</v>
      </c>
      <c r="AS394">
        <v>-7.1477889715389098E-2</v>
      </c>
      <c r="AT394">
        <v>-1.32700938392521</v>
      </c>
      <c r="AU394">
        <v>-0.62541191978168298</v>
      </c>
      <c r="AV394">
        <v>-1.4629587211291299</v>
      </c>
    </row>
    <row r="395" spans="1:48" x14ac:dyDescent="0.25">
      <c r="A395" t="s">
        <v>12660</v>
      </c>
      <c r="B395" s="6">
        <v>44664</v>
      </c>
      <c r="C395" t="s">
        <v>12661</v>
      </c>
      <c r="D395" t="s">
        <v>11929</v>
      </c>
      <c r="E395">
        <v>450000000</v>
      </c>
      <c r="F395">
        <v>399089061</v>
      </c>
      <c r="G395">
        <v>0.117562742617231</v>
      </c>
      <c r="H395">
        <v>5.6583329999999998</v>
      </c>
      <c r="I395">
        <v>5.154922</v>
      </c>
      <c r="J395">
        <v>4.6863299999999999</v>
      </c>
      <c r="K395">
        <v>4.6863299999999999</v>
      </c>
      <c r="L395">
        <v>201.98839999999899</v>
      </c>
      <c r="M395">
        <v>202</v>
      </c>
      <c r="N395">
        <v>5.1324889999999996</v>
      </c>
      <c r="O395">
        <v>-0.80930000000000102</v>
      </c>
      <c r="P395">
        <v>-3.30644107781858</v>
      </c>
      <c r="Q395">
        <v>-9.0106855685899294</v>
      </c>
      <c r="R395">
        <v>87.875</v>
      </c>
      <c r="S395">
        <v>88.625</v>
      </c>
      <c r="T395">
        <v>87.875</v>
      </c>
      <c r="U395">
        <v>88.625</v>
      </c>
      <c r="V395" t="s">
        <v>11987</v>
      </c>
      <c r="W395" t="s">
        <v>7717</v>
      </c>
      <c r="X395" t="s">
        <v>2786</v>
      </c>
      <c r="Y395" t="s">
        <v>12201</v>
      </c>
      <c r="Z395" t="s">
        <v>11847</v>
      </c>
      <c r="AA395" t="s">
        <v>268</v>
      </c>
      <c r="AB395" t="s">
        <v>753</v>
      </c>
      <c r="AC395">
        <v>88.686458000000002</v>
      </c>
      <c r="AD395">
        <v>0.81145800000000001</v>
      </c>
      <c r="AE395" s="6">
        <v>44180</v>
      </c>
      <c r="AF395" s="6">
        <v>46736</v>
      </c>
      <c r="AG395" t="s">
        <v>2787</v>
      </c>
      <c r="AH395">
        <v>5.6583329999999998</v>
      </c>
      <c r="AI395">
        <v>5.1549223646584803</v>
      </c>
      <c r="AJ395">
        <v>30.439554999999999</v>
      </c>
      <c r="AK395">
        <v>4.6863304039167799</v>
      </c>
      <c r="AL395">
        <v>202</v>
      </c>
      <c r="AM395">
        <v>198</v>
      </c>
      <c r="AN395">
        <v>2.375</v>
      </c>
      <c r="AO395" t="s">
        <v>11991</v>
      </c>
      <c r="AP395">
        <v>1</v>
      </c>
      <c r="AQ395">
        <v>3</v>
      </c>
      <c r="AR395">
        <v>51.4386331063127</v>
      </c>
      <c r="AS395">
        <v>2.6885938758674399E-2</v>
      </c>
      <c r="AT395">
        <v>0.60532592662352103</v>
      </c>
      <c r="AU395">
        <v>0.210667545429224</v>
      </c>
      <c r="AV395">
        <v>1.8093570061973001</v>
      </c>
    </row>
    <row r="396" spans="1:48" x14ac:dyDescent="0.25">
      <c r="A396" t="s">
        <v>12662</v>
      </c>
      <c r="B396" s="6">
        <v>44664</v>
      </c>
      <c r="C396" t="s">
        <v>12663</v>
      </c>
      <c r="D396" t="s">
        <v>11929</v>
      </c>
      <c r="E396">
        <v>600000000</v>
      </c>
      <c r="F396">
        <v>495150000</v>
      </c>
      <c r="G396">
        <v>0.14586015427499299</v>
      </c>
      <c r="H396">
        <v>10.658333000000001</v>
      </c>
      <c r="I396">
        <v>8.6954209999999996</v>
      </c>
      <c r="J396">
        <v>5.1885370000000002</v>
      </c>
      <c r="K396">
        <v>5.1885370000000002</v>
      </c>
      <c r="L396">
        <v>247.79060000000001</v>
      </c>
      <c r="M396">
        <v>249</v>
      </c>
      <c r="N396">
        <v>8.6720679999999994</v>
      </c>
      <c r="O396">
        <v>-1.3055999999999901</v>
      </c>
      <c r="P396">
        <v>-5.3159963680414597</v>
      </c>
      <c r="Q396">
        <v>-13.520357314387001</v>
      </c>
      <c r="R396">
        <v>81.5</v>
      </c>
      <c r="S396">
        <v>82.25</v>
      </c>
      <c r="T396">
        <v>81.5</v>
      </c>
      <c r="U396">
        <v>82.25</v>
      </c>
      <c r="V396" t="s">
        <v>11987</v>
      </c>
      <c r="W396" t="s">
        <v>7718</v>
      </c>
      <c r="X396" t="s">
        <v>2786</v>
      </c>
      <c r="Y396" t="s">
        <v>12201</v>
      </c>
      <c r="Z396" t="s">
        <v>11847</v>
      </c>
      <c r="AA396" t="s">
        <v>268</v>
      </c>
      <c r="AB396" t="s">
        <v>753</v>
      </c>
      <c r="AC396">
        <v>82.525000000000006</v>
      </c>
      <c r="AD396">
        <v>1.0249999999999999</v>
      </c>
      <c r="AE396" s="6">
        <v>44180</v>
      </c>
      <c r="AF396" s="6">
        <v>12038</v>
      </c>
      <c r="AG396" t="s">
        <v>2787</v>
      </c>
      <c r="AH396">
        <v>10.658333000000001</v>
      </c>
      <c r="AI396">
        <v>8.6954209787791203</v>
      </c>
      <c r="AJ396">
        <v>89.438181999999998</v>
      </c>
      <c r="AK396">
        <v>5.1885367266454896</v>
      </c>
      <c r="AL396">
        <v>249</v>
      </c>
      <c r="AM396">
        <v>243</v>
      </c>
      <c r="AN396">
        <v>3</v>
      </c>
      <c r="AO396" t="s">
        <v>11991</v>
      </c>
      <c r="AP396">
        <v>1</v>
      </c>
      <c r="AQ396">
        <v>3</v>
      </c>
      <c r="AR396">
        <v>51.4386331063127</v>
      </c>
      <c r="AS396">
        <v>2.6885938758674399E-2</v>
      </c>
      <c r="AT396">
        <v>0.60532592662352103</v>
      </c>
      <c r="AU396">
        <v>0.210667545429224</v>
      </c>
      <c r="AV396">
        <v>1.8093570061973001</v>
      </c>
    </row>
    <row r="397" spans="1:48" x14ac:dyDescent="0.25">
      <c r="A397" t="s">
        <v>12664</v>
      </c>
      <c r="B397" s="6">
        <v>44664</v>
      </c>
      <c r="C397" t="s">
        <v>12665</v>
      </c>
      <c r="D397" t="s">
        <v>11929</v>
      </c>
      <c r="E397">
        <v>900000000</v>
      </c>
      <c r="F397">
        <v>919769949</v>
      </c>
      <c r="G397">
        <v>0.27094372747378098</v>
      </c>
      <c r="H397">
        <v>0.65</v>
      </c>
      <c r="I397">
        <v>0.63796799999999998</v>
      </c>
      <c r="J397">
        <v>2.3397220000000001</v>
      </c>
      <c r="K397">
        <v>2.3397220000000001</v>
      </c>
      <c r="L397">
        <v>103.1122</v>
      </c>
      <c r="M397">
        <v>93</v>
      </c>
      <c r="N397">
        <v>0.62956699999999999</v>
      </c>
      <c r="O397">
        <v>0.13749999999998999</v>
      </c>
      <c r="P397">
        <v>-0.20700046837710501</v>
      </c>
      <c r="Q397">
        <v>-0.22118144170163401</v>
      </c>
      <c r="R397">
        <v>100.70625</v>
      </c>
      <c r="S397">
        <v>101.22624999999999</v>
      </c>
      <c r="T397">
        <v>100.70625</v>
      </c>
      <c r="U397">
        <v>101.22624999999999</v>
      </c>
      <c r="V397" t="s">
        <v>11987</v>
      </c>
      <c r="W397" t="s">
        <v>7716</v>
      </c>
      <c r="X397" t="s">
        <v>2786</v>
      </c>
      <c r="Y397" t="s">
        <v>12201</v>
      </c>
      <c r="Z397" t="s">
        <v>11847</v>
      </c>
      <c r="AA397" t="s">
        <v>268</v>
      </c>
      <c r="AB397" t="s">
        <v>753</v>
      </c>
      <c r="AC397">
        <v>102.19666100000001</v>
      </c>
      <c r="AD397">
        <v>1.4904109999999999</v>
      </c>
      <c r="AE397" s="6">
        <v>41254</v>
      </c>
      <c r="AF397" s="6">
        <v>44906</v>
      </c>
      <c r="AG397" t="s">
        <v>2787</v>
      </c>
      <c r="AH397">
        <v>0.65</v>
      </c>
      <c r="AI397">
        <v>0.63796843293616701</v>
      </c>
      <c r="AJ397">
        <v>0.87399400000000005</v>
      </c>
      <c r="AK397">
        <v>2.3397217546517899</v>
      </c>
      <c r="AL397">
        <v>93</v>
      </c>
      <c r="AM397">
        <v>63</v>
      </c>
      <c r="AN397">
        <v>4.25</v>
      </c>
      <c r="AO397" t="s">
        <v>11991</v>
      </c>
      <c r="AP397">
        <v>1</v>
      </c>
      <c r="AQ397">
        <v>3</v>
      </c>
      <c r="AR397">
        <v>51.4386331063127</v>
      </c>
      <c r="AS397">
        <v>2.6885938758674399E-2</v>
      </c>
      <c r="AT397">
        <v>0.60532592662352103</v>
      </c>
      <c r="AU397">
        <v>0.210667545429224</v>
      </c>
      <c r="AV397">
        <v>1.8093570061973001</v>
      </c>
    </row>
    <row r="398" spans="1:48" x14ac:dyDescent="0.25">
      <c r="A398" t="s">
        <v>12666</v>
      </c>
      <c r="B398" s="6">
        <v>44664</v>
      </c>
      <c r="C398" t="s">
        <v>12667</v>
      </c>
      <c r="D398" t="s">
        <v>11929</v>
      </c>
      <c r="E398">
        <v>750000000</v>
      </c>
      <c r="F398">
        <v>554000002.5</v>
      </c>
      <c r="G398">
        <v>0.16319605338381599</v>
      </c>
      <c r="H398">
        <v>28.658332999999999</v>
      </c>
      <c r="I398">
        <v>14.54012</v>
      </c>
      <c r="J398">
        <v>5.934126</v>
      </c>
      <c r="K398">
        <v>5.934126</v>
      </c>
      <c r="L398">
        <v>311.23790000000002</v>
      </c>
      <c r="M398">
        <v>311</v>
      </c>
      <c r="N398">
        <v>14.550058999999999</v>
      </c>
      <c r="O398">
        <v>-0.77979999999999705</v>
      </c>
      <c r="P398">
        <v>-8.9034278369459798</v>
      </c>
      <c r="Q398">
        <v>-18.541267273310201</v>
      </c>
      <c r="R398">
        <v>72.5</v>
      </c>
      <c r="S398">
        <v>73.5</v>
      </c>
      <c r="T398">
        <v>72.5</v>
      </c>
      <c r="U398">
        <v>73.5</v>
      </c>
      <c r="V398" t="s">
        <v>11987</v>
      </c>
      <c r="W398" t="s">
        <v>7726</v>
      </c>
      <c r="X398" t="s">
        <v>2786</v>
      </c>
      <c r="Y398" t="s">
        <v>12201</v>
      </c>
      <c r="Z398" t="s">
        <v>11847</v>
      </c>
      <c r="AA398" t="s">
        <v>268</v>
      </c>
      <c r="AB398" t="s">
        <v>753</v>
      </c>
      <c r="AC398">
        <v>73.866667000000007</v>
      </c>
      <c r="AD398">
        <v>1.3666670000000001</v>
      </c>
      <c r="AE398" s="6">
        <v>44180</v>
      </c>
      <c r="AF398" s="6">
        <v>18612</v>
      </c>
      <c r="AG398" t="s">
        <v>2787</v>
      </c>
      <c r="AH398">
        <v>28.658332999999999</v>
      </c>
      <c r="AI398">
        <v>14.5401195755672</v>
      </c>
      <c r="AJ398">
        <v>320.47662100000002</v>
      </c>
      <c r="AK398">
        <v>5.9341260460076004</v>
      </c>
      <c r="AL398">
        <v>311</v>
      </c>
      <c r="AM398">
        <v>333</v>
      </c>
      <c r="AN398">
        <v>4</v>
      </c>
      <c r="AO398" t="s">
        <v>11991</v>
      </c>
      <c r="AP398">
        <v>1</v>
      </c>
      <c r="AQ398">
        <v>3</v>
      </c>
      <c r="AR398">
        <v>51.4386331063127</v>
      </c>
      <c r="AS398">
        <v>2.6885938758674399E-2</v>
      </c>
      <c r="AT398">
        <v>0.60532592662352103</v>
      </c>
      <c r="AU398">
        <v>0.210667545429224</v>
      </c>
      <c r="AV398">
        <v>1.8093570061973001</v>
      </c>
    </row>
    <row r="399" spans="1:48" x14ac:dyDescent="0.25">
      <c r="A399" t="s">
        <v>12668</v>
      </c>
      <c r="B399" s="6">
        <v>44664</v>
      </c>
      <c r="C399" t="s">
        <v>12669</v>
      </c>
      <c r="D399" t="s">
        <v>11929</v>
      </c>
      <c r="E399">
        <v>450000000</v>
      </c>
      <c r="F399">
        <v>417841951.5</v>
      </c>
      <c r="G399">
        <v>0.123086926200857</v>
      </c>
      <c r="H399">
        <v>20.647221999999999</v>
      </c>
      <c r="I399">
        <v>11.702004000000001</v>
      </c>
      <c r="J399">
        <v>6.2012710000000002</v>
      </c>
      <c r="K399">
        <v>6.2012710000000002</v>
      </c>
      <c r="L399">
        <v>323.77269999999999</v>
      </c>
      <c r="M399">
        <v>328</v>
      </c>
      <c r="N399">
        <v>11.50666</v>
      </c>
      <c r="O399">
        <v>-0.70419999999999905</v>
      </c>
      <c r="P399">
        <v>-6.72561955050333</v>
      </c>
      <c r="Q399">
        <v>-16.092183604289001</v>
      </c>
      <c r="R399">
        <v>90.924999999999997</v>
      </c>
      <c r="S399">
        <v>91.897000000000006</v>
      </c>
      <c r="T399">
        <v>90.924999999999997</v>
      </c>
      <c r="U399">
        <v>91.897000000000006</v>
      </c>
      <c r="V399" t="s">
        <v>11987</v>
      </c>
      <c r="W399" t="s">
        <v>7721</v>
      </c>
      <c r="X399" t="s">
        <v>2786</v>
      </c>
      <c r="Y399" t="s">
        <v>12201</v>
      </c>
      <c r="Z399" t="s">
        <v>11847</v>
      </c>
      <c r="AA399" t="s">
        <v>268</v>
      </c>
      <c r="AB399" t="s">
        <v>753</v>
      </c>
      <c r="AC399">
        <v>92.853767000000005</v>
      </c>
      <c r="AD399">
        <v>1.9287669999999999</v>
      </c>
      <c r="AE399" s="6">
        <v>41254</v>
      </c>
      <c r="AF399" s="6">
        <v>15686</v>
      </c>
      <c r="AG399" t="s">
        <v>2787</v>
      </c>
      <c r="AH399">
        <v>20.647221999999999</v>
      </c>
      <c r="AI399">
        <v>11.702004425197901</v>
      </c>
      <c r="AJ399">
        <v>195.93940900000001</v>
      </c>
      <c r="AK399">
        <v>6.2012714438108896</v>
      </c>
      <c r="AL399">
        <v>328</v>
      </c>
      <c r="AM399">
        <v>364</v>
      </c>
      <c r="AN399">
        <v>5.5</v>
      </c>
      <c r="AO399" t="s">
        <v>11991</v>
      </c>
      <c r="AP399">
        <v>1</v>
      </c>
      <c r="AQ399">
        <v>3</v>
      </c>
      <c r="AR399">
        <v>51.4386331063127</v>
      </c>
      <c r="AS399">
        <v>2.6885938758674399E-2</v>
      </c>
      <c r="AT399">
        <v>0.60532592662352103</v>
      </c>
      <c r="AU399">
        <v>0.210667545429224</v>
      </c>
      <c r="AV399">
        <v>1.8093570061973001</v>
      </c>
    </row>
    <row r="400" spans="1:48" x14ac:dyDescent="0.25">
      <c r="A400" t="s">
        <v>12670</v>
      </c>
      <c r="B400" s="6">
        <v>44664</v>
      </c>
      <c r="C400" t="s">
        <v>12671</v>
      </c>
      <c r="D400" t="s">
        <v>12016</v>
      </c>
      <c r="E400">
        <v>400000000</v>
      </c>
      <c r="F400">
        <v>415347224</v>
      </c>
      <c r="G400">
        <v>0.122352035080945</v>
      </c>
      <c r="H400">
        <v>1.513889</v>
      </c>
      <c r="I400">
        <v>1.375513</v>
      </c>
      <c r="J400">
        <v>6.0655229999999998</v>
      </c>
      <c r="K400">
        <v>6.0655229999999998</v>
      </c>
      <c r="L400">
        <v>405.11339999999899</v>
      </c>
      <c r="M400">
        <v>400</v>
      </c>
      <c r="N400">
        <v>1.3708370000000001</v>
      </c>
      <c r="O400">
        <v>-0.12090000000000101</v>
      </c>
      <c r="P400">
        <v>-0.31732979292223801</v>
      </c>
      <c r="Q400">
        <v>-2.6251007392762502</v>
      </c>
      <c r="R400">
        <v>100.3125</v>
      </c>
      <c r="S400">
        <v>101.6875</v>
      </c>
      <c r="T400">
        <v>100.3125</v>
      </c>
      <c r="U400">
        <v>101.6875</v>
      </c>
      <c r="V400" t="s">
        <v>11987</v>
      </c>
      <c r="W400" t="s">
        <v>5825</v>
      </c>
      <c r="X400" t="s">
        <v>2779</v>
      </c>
      <c r="Y400" t="s">
        <v>625</v>
      </c>
      <c r="Z400" t="s">
        <v>11815</v>
      </c>
      <c r="AA400" t="s">
        <v>11839</v>
      </c>
      <c r="AB400" t="s">
        <v>11815</v>
      </c>
      <c r="AC400">
        <v>103.836806</v>
      </c>
      <c r="AD400">
        <v>3.5243060000000002</v>
      </c>
      <c r="AE400" s="6">
        <v>43396</v>
      </c>
      <c r="AF400" s="6">
        <v>45222</v>
      </c>
      <c r="AG400" t="s">
        <v>1238</v>
      </c>
      <c r="AH400">
        <v>1.513889</v>
      </c>
      <c r="AI400">
        <v>1.3755130254110199</v>
      </c>
      <c r="AJ400">
        <v>3.0282499999999999</v>
      </c>
      <c r="AK400">
        <v>6.0655227261519098</v>
      </c>
      <c r="AL400">
        <v>400</v>
      </c>
      <c r="AM400">
        <v>365</v>
      </c>
      <c r="AN400">
        <v>7.25</v>
      </c>
      <c r="AO400" t="s">
        <v>11991</v>
      </c>
      <c r="AP400">
        <v>1</v>
      </c>
      <c r="AQ400">
        <v>2</v>
      </c>
      <c r="AR400">
        <v>69.084848145649602</v>
      </c>
      <c r="AS400">
        <v>2.0755702416238302E-2</v>
      </c>
      <c r="AT400">
        <v>0.33918321780875199</v>
      </c>
      <c r="AU400">
        <v>0.15514866820195999</v>
      </c>
      <c r="AV400">
        <v>0.61948438466863798</v>
      </c>
    </row>
    <row r="401" spans="1:48" x14ac:dyDescent="0.25">
      <c r="A401" t="s">
        <v>17728</v>
      </c>
      <c r="B401" s="6">
        <v>44664</v>
      </c>
      <c r="C401" t="s">
        <v>17729</v>
      </c>
      <c r="D401" t="s">
        <v>11929</v>
      </c>
      <c r="E401">
        <v>400000000</v>
      </c>
      <c r="F401">
        <v>362927776</v>
      </c>
      <c r="G401">
        <v>0.106910434005938</v>
      </c>
      <c r="H401">
        <v>5.2194440000000002</v>
      </c>
      <c r="I401">
        <v>4.6294589999999998</v>
      </c>
      <c r="J401">
        <v>5.5651000000000002</v>
      </c>
      <c r="K401">
        <v>5.5651000000000002</v>
      </c>
      <c r="L401">
        <v>291.02850000000001</v>
      </c>
      <c r="M401">
        <v>291</v>
      </c>
      <c r="N401">
        <v>4.6101279999999996</v>
      </c>
      <c r="O401">
        <v>-0.232100000000001</v>
      </c>
      <c r="P401">
        <v>-1.21278127093288</v>
      </c>
      <c r="Q401">
        <v>-3.7034310467592202</v>
      </c>
      <c r="R401">
        <v>89.75</v>
      </c>
      <c r="S401">
        <v>90.75</v>
      </c>
      <c r="T401">
        <v>89.75</v>
      </c>
      <c r="U401">
        <v>90.75</v>
      </c>
      <c r="V401" t="s">
        <v>11987</v>
      </c>
      <c r="W401" t="s">
        <v>17475</v>
      </c>
      <c r="X401" t="s">
        <v>2779</v>
      </c>
      <c r="Y401" t="s">
        <v>625</v>
      </c>
      <c r="Z401" t="s">
        <v>11815</v>
      </c>
      <c r="AA401" t="s">
        <v>367</v>
      </c>
      <c r="AB401" t="s">
        <v>11815</v>
      </c>
      <c r="AC401">
        <v>90.731943999999999</v>
      </c>
      <c r="AD401">
        <v>0.98194400000000004</v>
      </c>
      <c r="AE401" s="6">
        <v>44384</v>
      </c>
      <c r="AF401" s="6">
        <v>46575</v>
      </c>
      <c r="AG401" t="s">
        <v>2780</v>
      </c>
      <c r="AH401">
        <v>5.2194440000000002</v>
      </c>
      <c r="AI401">
        <v>4.6294590536779001</v>
      </c>
      <c r="AJ401">
        <v>25.104323000000001</v>
      </c>
      <c r="AK401">
        <v>5.5651003046232903</v>
      </c>
      <c r="AL401">
        <v>291</v>
      </c>
      <c r="AM401">
        <v>286</v>
      </c>
      <c r="AN401">
        <v>3.5</v>
      </c>
      <c r="AO401" t="s">
        <v>11991</v>
      </c>
      <c r="AP401">
        <v>1</v>
      </c>
      <c r="AQ401">
        <v>2</v>
      </c>
      <c r="AR401">
        <v>63.837732375058202</v>
      </c>
      <c r="AS401">
        <v>0.11183295149021399</v>
      </c>
      <c r="AT401">
        <v>2.2678341650176499</v>
      </c>
      <c r="AU401">
        <v>0.95730157235636404</v>
      </c>
      <c r="AV401">
        <v>4.2901266663561897</v>
      </c>
    </row>
    <row r="402" spans="1:48" x14ac:dyDescent="0.25">
      <c r="A402" t="s">
        <v>17730</v>
      </c>
      <c r="B402" s="6">
        <v>44664</v>
      </c>
      <c r="C402" t="s">
        <v>17731</v>
      </c>
      <c r="D402" t="s">
        <v>11929</v>
      </c>
      <c r="E402">
        <v>400000000</v>
      </c>
      <c r="F402">
        <v>362037888</v>
      </c>
      <c r="G402">
        <v>0.106648292834641</v>
      </c>
      <c r="H402">
        <v>9.2194439999999993</v>
      </c>
      <c r="I402">
        <v>7.2683210000000003</v>
      </c>
      <c r="J402">
        <v>5.8326820000000001</v>
      </c>
      <c r="K402">
        <v>5.8326820000000001</v>
      </c>
      <c r="L402">
        <v>313.80799999999999</v>
      </c>
      <c r="M402">
        <v>315</v>
      </c>
      <c r="N402">
        <v>7.2427250000000001</v>
      </c>
      <c r="O402">
        <v>0.33190000000000702</v>
      </c>
      <c r="P402">
        <v>-0.35992942179702198</v>
      </c>
      <c r="Q402">
        <v>-4.1863048793525302</v>
      </c>
      <c r="R402">
        <v>89.260999999999996</v>
      </c>
      <c r="S402">
        <v>90.239000000000004</v>
      </c>
      <c r="T402">
        <v>89.260999999999996</v>
      </c>
      <c r="U402">
        <v>90.239000000000004</v>
      </c>
      <c r="V402" t="s">
        <v>11987</v>
      </c>
      <c r="W402" t="s">
        <v>16832</v>
      </c>
      <c r="X402" t="s">
        <v>2779</v>
      </c>
      <c r="Y402" t="s">
        <v>625</v>
      </c>
      <c r="Z402" t="s">
        <v>11815</v>
      </c>
      <c r="AA402" t="s">
        <v>367</v>
      </c>
      <c r="AB402" t="s">
        <v>11815</v>
      </c>
      <c r="AC402">
        <v>90.509472000000002</v>
      </c>
      <c r="AD402">
        <v>1.248472</v>
      </c>
      <c r="AE402" s="6">
        <v>44384</v>
      </c>
      <c r="AF402" s="6">
        <v>11511</v>
      </c>
      <c r="AG402" t="s">
        <v>2780</v>
      </c>
      <c r="AH402">
        <v>9.2194439999999993</v>
      </c>
      <c r="AI402">
        <v>7.2683205871430001</v>
      </c>
      <c r="AJ402">
        <v>64.199060000000003</v>
      </c>
      <c r="AK402">
        <v>5.8326824592357598</v>
      </c>
      <c r="AL402">
        <v>315</v>
      </c>
      <c r="AM402">
        <v>310</v>
      </c>
      <c r="AN402">
        <v>4.45</v>
      </c>
      <c r="AO402" t="s">
        <v>11991</v>
      </c>
      <c r="AP402">
        <v>1</v>
      </c>
      <c r="AQ402">
        <v>2</v>
      </c>
      <c r="AR402">
        <v>63.837732375058202</v>
      </c>
      <c r="AS402">
        <v>0.11183295149021399</v>
      </c>
      <c r="AT402">
        <v>2.2678341650176499</v>
      </c>
      <c r="AU402">
        <v>0.95730157235636404</v>
      </c>
      <c r="AV402">
        <v>4.2901266663561897</v>
      </c>
    </row>
    <row r="403" spans="1:48" x14ac:dyDescent="0.25">
      <c r="A403" t="s">
        <v>12672</v>
      </c>
      <c r="B403" s="6">
        <v>44664</v>
      </c>
      <c r="C403" t="s">
        <v>12673</v>
      </c>
      <c r="D403" t="s">
        <v>11929</v>
      </c>
      <c r="E403">
        <v>480000000</v>
      </c>
      <c r="F403">
        <v>468804465.60000002</v>
      </c>
      <c r="G403">
        <v>0.138099347020543</v>
      </c>
      <c r="H403">
        <v>3.9694440000000002</v>
      </c>
      <c r="I403">
        <v>3.5514169999999998</v>
      </c>
      <c r="J403">
        <v>5.5538280000000002</v>
      </c>
      <c r="K403">
        <v>5.5538280000000002</v>
      </c>
      <c r="L403">
        <v>294.81110000000001</v>
      </c>
      <c r="M403">
        <v>294</v>
      </c>
      <c r="N403">
        <v>3.5333190000000001</v>
      </c>
      <c r="O403">
        <v>5.8299999999999998E-2</v>
      </c>
      <c r="P403">
        <v>-0.82060692679546399</v>
      </c>
      <c r="Q403">
        <v>-3.29282645799438</v>
      </c>
      <c r="R403">
        <v>97.510999999999996</v>
      </c>
      <c r="S403">
        <v>98.489000000000004</v>
      </c>
      <c r="T403">
        <v>97.510999999999996</v>
      </c>
      <c r="U403">
        <v>98.489000000000004</v>
      </c>
      <c r="V403" t="s">
        <v>11987</v>
      </c>
      <c r="W403" t="s">
        <v>7707</v>
      </c>
      <c r="X403" t="s">
        <v>2779</v>
      </c>
      <c r="Y403" t="s">
        <v>625</v>
      </c>
      <c r="Z403" t="s">
        <v>11815</v>
      </c>
      <c r="AA403" t="s">
        <v>367</v>
      </c>
      <c r="AB403" t="s">
        <v>11815</v>
      </c>
      <c r="AC403">
        <v>97.667597000000001</v>
      </c>
      <c r="AD403">
        <v>0.15659699999999999</v>
      </c>
      <c r="AE403" s="6">
        <v>44111</v>
      </c>
      <c r="AF403" s="6">
        <v>46119</v>
      </c>
      <c r="AG403" t="s">
        <v>2780</v>
      </c>
      <c r="AH403">
        <v>3.9694440000000002</v>
      </c>
      <c r="AI403">
        <v>3.5514169443648602</v>
      </c>
      <c r="AJ403">
        <v>15.127326</v>
      </c>
      <c r="AK403">
        <v>5.5538276637432098</v>
      </c>
      <c r="AL403">
        <v>294</v>
      </c>
      <c r="AM403">
        <v>285</v>
      </c>
      <c r="AN403">
        <v>5.125</v>
      </c>
      <c r="AO403" t="s">
        <v>11991</v>
      </c>
      <c r="AP403">
        <v>1</v>
      </c>
      <c r="AQ403">
        <v>2</v>
      </c>
      <c r="AR403">
        <v>63.837732375058202</v>
      </c>
      <c r="AS403">
        <v>0.11183295149021399</v>
      </c>
      <c r="AT403">
        <v>2.2678341650176499</v>
      </c>
      <c r="AU403">
        <v>0.95730157235636404</v>
      </c>
      <c r="AV403">
        <v>4.2901266663561897</v>
      </c>
    </row>
    <row r="404" spans="1:48" x14ac:dyDescent="0.25">
      <c r="A404" t="s">
        <v>12674</v>
      </c>
      <c r="B404" s="6">
        <v>44664</v>
      </c>
      <c r="C404" t="s">
        <v>12675</v>
      </c>
      <c r="D404" t="s">
        <v>11929</v>
      </c>
      <c r="E404">
        <v>426452800</v>
      </c>
      <c r="F404">
        <v>439126444.10000002</v>
      </c>
      <c r="G404">
        <v>0.129356863354434</v>
      </c>
      <c r="H404">
        <v>1.036111</v>
      </c>
      <c r="I404">
        <v>0.979599</v>
      </c>
      <c r="J404">
        <v>4.2864659999999999</v>
      </c>
      <c r="K404">
        <v>4.2864659999999999</v>
      </c>
      <c r="L404">
        <v>259.50549999999998</v>
      </c>
      <c r="M404">
        <v>258</v>
      </c>
      <c r="N404">
        <v>0.97493600000000002</v>
      </c>
      <c r="O404">
        <v>0.304400000000004</v>
      </c>
      <c r="P404">
        <v>-9.0961624362895205E-2</v>
      </c>
      <c r="Q404">
        <v>-0.54329877920389302</v>
      </c>
      <c r="R404">
        <v>100.3625</v>
      </c>
      <c r="S404">
        <v>101.34050000000001</v>
      </c>
      <c r="T404">
        <v>100.3625</v>
      </c>
      <c r="U404">
        <v>101.34050000000001</v>
      </c>
      <c r="V404" t="s">
        <v>11987</v>
      </c>
      <c r="W404" t="s">
        <v>7705</v>
      </c>
      <c r="X404" t="s">
        <v>2779</v>
      </c>
      <c r="Y404" t="s">
        <v>625</v>
      </c>
      <c r="Z404" t="s">
        <v>11815</v>
      </c>
      <c r="AA404" t="s">
        <v>367</v>
      </c>
      <c r="AB404" t="s">
        <v>11815</v>
      </c>
      <c r="AC404">
        <v>102.971875</v>
      </c>
      <c r="AD404">
        <v>2.609375</v>
      </c>
      <c r="AE404" s="6">
        <v>43040</v>
      </c>
      <c r="AF404" s="6">
        <v>45047</v>
      </c>
      <c r="AG404" t="s">
        <v>2780</v>
      </c>
      <c r="AH404">
        <v>1.036111</v>
      </c>
      <c r="AI404">
        <v>0.97959945826267603</v>
      </c>
      <c r="AJ404">
        <v>1.943092</v>
      </c>
      <c r="AK404">
        <v>4.2864657470877896</v>
      </c>
      <c r="AL404">
        <v>258</v>
      </c>
      <c r="AM404">
        <v>218</v>
      </c>
      <c r="AN404">
        <v>5.625</v>
      </c>
      <c r="AO404" t="s">
        <v>11991</v>
      </c>
      <c r="AP404">
        <v>1</v>
      </c>
      <c r="AQ404">
        <v>2</v>
      </c>
      <c r="AR404">
        <v>63.837732375058202</v>
      </c>
      <c r="AS404">
        <v>0.11183295149021399</v>
      </c>
      <c r="AT404">
        <v>2.2678341650176499</v>
      </c>
      <c r="AU404">
        <v>0.95730157235636404</v>
      </c>
      <c r="AV404">
        <v>4.2901266663561897</v>
      </c>
    </row>
    <row r="405" spans="1:48" x14ac:dyDescent="0.25">
      <c r="A405" t="s">
        <v>12676</v>
      </c>
      <c r="B405" s="6">
        <v>44664</v>
      </c>
      <c r="C405" t="s">
        <v>12677</v>
      </c>
      <c r="D405" t="s">
        <v>11929</v>
      </c>
      <c r="E405">
        <v>480000000</v>
      </c>
      <c r="F405">
        <v>512540001.60000002</v>
      </c>
      <c r="G405">
        <v>0.15098286116425599</v>
      </c>
      <c r="H405">
        <v>1.891667</v>
      </c>
      <c r="I405">
        <v>1.7371099999999999</v>
      </c>
      <c r="J405">
        <v>4.9317739999999999</v>
      </c>
      <c r="K405">
        <v>4.9317739999999999</v>
      </c>
      <c r="L405">
        <v>266.20069999999998</v>
      </c>
      <c r="M405">
        <v>266</v>
      </c>
      <c r="N405">
        <v>1.7308269999999999</v>
      </c>
      <c r="O405">
        <v>-0.17200000000000501</v>
      </c>
      <c r="P405">
        <v>-0.20768097287697701</v>
      </c>
      <c r="Q405">
        <v>-1.31241651825039</v>
      </c>
      <c r="R405">
        <v>105.83125</v>
      </c>
      <c r="S405">
        <v>106.80725</v>
      </c>
      <c r="T405">
        <v>105.83125</v>
      </c>
      <c r="U405">
        <v>106.80725</v>
      </c>
      <c r="V405" t="s">
        <v>11987</v>
      </c>
      <c r="W405" t="s">
        <v>7706</v>
      </c>
      <c r="X405" t="s">
        <v>2779</v>
      </c>
      <c r="Y405" t="s">
        <v>625</v>
      </c>
      <c r="Z405" t="s">
        <v>11815</v>
      </c>
      <c r="AA405" t="s">
        <v>367</v>
      </c>
      <c r="AB405" t="s">
        <v>11815</v>
      </c>
      <c r="AC405">
        <v>106.779167</v>
      </c>
      <c r="AD405">
        <v>0.94791700000000001</v>
      </c>
      <c r="AE405" s="6">
        <v>42803</v>
      </c>
      <c r="AF405" s="6">
        <v>45360</v>
      </c>
      <c r="AG405" t="s">
        <v>2780</v>
      </c>
      <c r="AH405">
        <v>1.891667</v>
      </c>
      <c r="AI405">
        <v>1.7371101368790101</v>
      </c>
      <c r="AJ405">
        <v>4.0914029999999997</v>
      </c>
      <c r="AK405">
        <v>4.9317743370106397</v>
      </c>
      <c r="AL405">
        <v>266</v>
      </c>
      <c r="AM405">
        <v>238</v>
      </c>
      <c r="AN405">
        <v>8.75</v>
      </c>
      <c r="AO405" t="s">
        <v>11991</v>
      </c>
      <c r="AP405">
        <v>1</v>
      </c>
      <c r="AQ405">
        <v>2</v>
      </c>
      <c r="AR405">
        <v>63.837732375058202</v>
      </c>
      <c r="AS405">
        <v>0.11183295149021399</v>
      </c>
      <c r="AT405">
        <v>2.2678341650176499</v>
      </c>
      <c r="AU405">
        <v>0.95730157235636404</v>
      </c>
      <c r="AV405">
        <v>4.2901266663561897</v>
      </c>
    </row>
    <row r="406" spans="1:48" x14ac:dyDescent="0.25">
      <c r="A406" t="s">
        <v>20649</v>
      </c>
      <c r="B406" s="6">
        <v>44664</v>
      </c>
      <c r="C406" t="s">
        <v>20650</v>
      </c>
      <c r="D406" t="s">
        <v>12016</v>
      </c>
      <c r="E406">
        <v>56994602.799999997</v>
      </c>
      <c r="F406">
        <v>53435986.299999997</v>
      </c>
      <c r="G406">
        <v>1.5741050610545301E-2</v>
      </c>
      <c r="H406">
        <v>9.3138889999999996</v>
      </c>
      <c r="I406">
        <v>7.9429679999999996</v>
      </c>
      <c r="J406">
        <v>4.3841349999999997</v>
      </c>
      <c r="K406">
        <v>4.3841349999999997</v>
      </c>
      <c r="L406">
        <v>168.98479999999901</v>
      </c>
      <c r="M406">
        <v>169</v>
      </c>
      <c r="N406">
        <v>7.9147559999999997</v>
      </c>
      <c r="O406">
        <v>3.2199999999993303E-2</v>
      </c>
      <c r="P406">
        <v>-1.7234956395931</v>
      </c>
      <c r="Q406">
        <v>-4.9760030204694603</v>
      </c>
      <c r="R406">
        <v>93.25</v>
      </c>
      <c r="S406">
        <v>93.75</v>
      </c>
      <c r="T406">
        <v>93.25</v>
      </c>
      <c r="U406">
        <v>93.75</v>
      </c>
      <c r="V406" t="s">
        <v>11987</v>
      </c>
      <c r="W406" t="s">
        <v>18023</v>
      </c>
      <c r="X406" t="s">
        <v>2736</v>
      </c>
      <c r="Y406" t="s">
        <v>12104</v>
      </c>
      <c r="Z406" t="s">
        <v>11839</v>
      </c>
      <c r="AA406" t="s">
        <v>256</v>
      </c>
      <c r="AB406" t="s">
        <v>753</v>
      </c>
      <c r="AC406">
        <v>93.756221999999994</v>
      </c>
      <c r="AD406">
        <v>0.50622199999999995</v>
      </c>
      <c r="AE406" s="6">
        <v>44419</v>
      </c>
      <c r="AF406" s="6">
        <v>11546</v>
      </c>
      <c r="AG406" t="s">
        <v>1912</v>
      </c>
      <c r="AH406">
        <v>4.8138889999999996</v>
      </c>
      <c r="AI406">
        <v>4.4409674729717104</v>
      </c>
      <c r="AJ406">
        <v>22.919114</v>
      </c>
      <c r="AK406">
        <v>4.1655163442773198</v>
      </c>
      <c r="AL406">
        <v>152</v>
      </c>
      <c r="AM406">
        <v>145</v>
      </c>
      <c r="AN406">
        <v>2.72</v>
      </c>
      <c r="AO406" t="s">
        <v>11991</v>
      </c>
      <c r="AP406">
        <v>1</v>
      </c>
      <c r="AQ406">
        <v>4</v>
      </c>
      <c r="AR406">
        <v>28.161155483546501</v>
      </c>
      <c r="AS406">
        <v>7.0772661011982693E-2</v>
      </c>
      <c r="AT406">
        <v>0.83720560289685497</v>
      </c>
      <c r="AU406">
        <v>0.42678258037673</v>
      </c>
      <c r="AV406">
        <v>3.0048183524746199</v>
      </c>
    </row>
    <row r="407" spans="1:48" x14ac:dyDescent="0.25">
      <c r="A407" t="s">
        <v>20651</v>
      </c>
      <c r="B407" s="6">
        <v>44664</v>
      </c>
      <c r="C407" t="s">
        <v>20652</v>
      </c>
      <c r="D407" t="s">
        <v>12016</v>
      </c>
      <c r="E407">
        <v>113989205.59999999</v>
      </c>
      <c r="F407">
        <v>118198098.59999999</v>
      </c>
      <c r="G407">
        <v>3.4818525482563499E-2</v>
      </c>
      <c r="H407">
        <v>3.4888889999999999</v>
      </c>
      <c r="I407">
        <v>3.245301</v>
      </c>
      <c r="J407">
        <v>3.021776</v>
      </c>
      <c r="K407">
        <v>3.021776</v>
      </c>
      <c r="L407">
        <v>43.624299999999998</v>
      </c>
      <c r="M407">
        <v>43</v>
      </c>
      <c r="N407">
        <v>3.2274280000000002</v>
      </c>
      <c r="O407">
        <v>4.6900000000005201E-2</v>
      </c>
      <c r="P407">
        <v>-0.97970579448887196</v>
      </c>
      <c r="Q407">
        <v>-3.7914176308015501</v>
      </c>
      <c r="R407">
        <v>103.64375</v>
      </c>
      <c r="S407">
        <v>104.44875</v>
      </c>
      <c r="T407">
        <v>103.64375</v>
      </c>
      <c r="U407">
        <v>104.44875</v>
      </c>
      <c r="V407" t="s">
        <v>11987</v>
      </c>
      <c r="W407" t="s">
        <v>4908</v>
      </c>
      <c r="X407" t="s">
        <v>2736</v>
      </c>
      <c r="Y407" t="s">
        <v>12104</v>
      </c>
      <c r="Z407" t="s">
        <v>11819</v>
      </c>
      <c r="AA407" t="s">
        <v>343</v>
      </c>
      <c r="AB407" t="s">
        <v>11990</v>
      </c>
      <c r="AC407">
        <v>103.69236100000001</v>
      </c>
      <c r="AD407">
        <v>4.8611000000000001E-2</v>
      </c>
      <c r="AE407" s="6">
        <v>42291</v>
      </c>
      <c r="AF407" s="6">
        <v>45944</v>
      </c>
      <c r="AG407" t="s">
        <v>1912</v>
      </c>
      <c r="AH407">
        <v>3.4888889999999999</v>
      </c>
      <c r="AI407">
        <v>3.24530098351886</v>
      </c>
      <c r="AJ407">
        <v>12.614062000000001</v>
      </c>
      <c r="AK407">
        <v>3.02177606106194</v>
      </c>
      <c r="AL407">
        <v>43</v>
      </c>
      <c r="AM407">
        <v>31</v>
      </c>
      <c r="AN407">
        <v>4.375</v>
      </c>
      <c r="AO407" t="s">
        <v>11991</v>
      </c>
      <c r="AP407">
        <v>1</v>
      </c>
      <c r="AQ407">
        <v>4</v>
      </c>
      <c r="AR407">
        <v>28.161155483546501</v>
      </c>
      <c r="AS407">
        <v>7.0772661011982693E-2</v>
      </c>
      <c r="AT407">
        <v>0.83720560289685497</v>
      </c>
      <c r="AU407">
        <v>0.42678258037673</v>
      </c>
      <c r="AV407">
        <v>3.0048183524746199</v>
      </c>
    </row>
    <row r="408" spans="1:48" x14ac:dyDescent="0.25">
      <c r="A408" t="s">
        <v>12678</v>
      </c>
      <c r="B408" s="6">
        <v>44664</v>
      </c>
      <c r="C408" t="s">
        <v>12679</v>
      </c>
      <c r="D408" t="s">
        <v>12016</v>
      </c>
      <c r="E408">
        <v>79792444</v>
      </c>
      <c r="F408">
        <v>76447810.5</v>
      </c>
      <c r="G408">
        <v>2.2519821119155601E-2</v>
      </c>
      <c r="H408">
        <v>6.0333329999999998</v>
      </c>
      <c r="I408">
        <v>5.2115320000000001</v>
      </c>
      <c r="J408">
        <v>4.8402560000000001</v>
      </c>
      <c r="K408">
        <v>4.8402560000000001</v>
      </c>
      <c r="L408">
        <v>216.38730000000001</v>
      </c>
      <c r="M408">
        <v>216</v>
      </c>
      <c r="N408">
        <v>5.188612</v>
      </c>
      <c r="O408">
        <v>-0.45399999999999802</v>
      </c>
      <c r="P408">
        <v>-0.75032178327100096</v>
      </c>
      <c r="Q408">
        <v>-8.0325843593285899</v>
      </c>
      <c r="R408">
        <v>94</v>
      </c>
      <c r="S408">
        <v>95</v>
      </c>
      <c r="T408">
        <v>94</v>
      </c>
      <c r="U408">
        <v>95</v>
      </c>
      <c r="V408" t="s">
        <v>11987</v>
      </c>
      <c r="W408" t="s">
        <v>7578</v>
      </c>
      <c r="X408" t="s">
        <v>2736</v>
      </c>
      <c r="Y408" t="s">
        <v>12104</v>
      </c>
      <c r="Z408" t="s">
        <v>11819</v>
      </c>
      <c r="AA408" t="s">
        <v>256</v>
      </c>
      <c r="AB408" t="s">
        <v>11990</v>
      </c>
      <c r="AC408">
        <v>95.808333000000005</v>
      </c>
      <c r="AD408">
        <v>1.808333</v>
      </c>
      <c r="AE408" s="6">
        <v>42998</v>
      </c>
      <c r="AF408" s="6">
        <v>46873</v>
      </c>
      <c r="AG408" t="s">
        <v>2733</v>
      </c>
      <c r="AH408">
        <v>6.0333329999999998</v>
      </c>
      <c r="AI408">
        <v>5.21153234852666</v>
      </c>
      <c r="AJ408">
        <v>32.135756999999998</v>
      </c>
      <c r="AK408">
        <v>4.8402559170070996</v>
      </c>
      <c r="AL408">
        <v>216</v>
      </c>
      <c r="AM408">
        <v>213</v>
      </c>
      <c r="AN408">
        <v>3.875</v>
      </c>
      <c r="AO408" t="s">
        <v>11991</v>
      </c>
      <c r="AP408">
        <v>1</v>
      </c>
      <c r="AQ408">
        <v>4</v>
      </c>
      <c r="AR408">
        <v>33.180193581363298</v>
      </c>
      <c r="AS408">
        <v>4.3926019342173099E-2</v>
      </c>
      <c r="AT408">
        <v>0.45653692186872502</v>
      </c>
      <c r="AU408">
        <v>0.23486274609383101</v>
      </c>
      <c r="AV408">
        <v>3.0574071208638101</v>
      </c>
    </row>
    <row r="409" spans="1:48" x14ac:dyDescent="0.25">
      <c r="A409" t="s">
        <v>12680</v>
      </c>
      <c r="B409" s="6">
        <v>44664</v>
      </c>
      <c r="C409" t="s">
        <v>12681</v>
      </c>
      <c r="D409" t="s">
        <v>12016</v>
      </c>
      <c r="E409">
        <v>79793584</v>
      </c>
      <c r="F409">
        <v>79680542.799999997</v>
      </c>
      <c r="G409">
        <v>2.3472112024497099E-2</v>
      </c>
      <c r="H409">
        <v>4.5333329999999998</v>
      </c>
      <c r="I409">
        <v>4.0130220000000003</v>
      </c>
      <c r="J409">
        <v>4.6201619999999997</v>
      </c>
      <c r="K409">
        <v>4.6201619999999997</v>
      </c>
      <c r="L409">
        <v>199.07619999999901</v>
      </c>
      <c r="M409">
        <v>199</v>
      </c>
      <c r="N409">
        <v>3.9913349999999999</v>
      </c>
      <c r="O409">
        <v>0.17279999999999501</v>
      </c>
      <c r="P409">
        <v>-0.70571429934994601</v>
      </c>
      <c r="Q409">
        <v>-6.4771921145869102</v>
      </c>
      <c r="R409">
        <v>97.875</v>
      </c>
      <c r="S409">
        <v>98.5</v>
      </c>
      <c r="T409">
        <v>97.875</v>
      </c>
      <c r="U409">
        <v>98.5</v>
      </c>
      <c r="V409" t="s">
        <v>11987</v>
      </c>
      <c r="W409" t="s">
        <v>7574</v>
      </c>
      <c r="X409" t="s">
        <v>2736</v>
      </c>
      <c r="Y409" t="s">
        <v>12104</v>
      </c>
      <c r="Z409" t="s">
        <v>11819</v>
      </c>
      <c r="AA409" t="s">
        <v>256</v>
      </c>
      <c r="AB409" t="s">
        <v>11990</v>
      </c>
      <c r="AC409">
        <v>99.858333000000002</v>
      </c>
      <c r="AD409">
        <v>1.983333</v>
      </c>
      <c r="AE409" s="6">
        <v>42642</v>
      </c>
      <c r="AF409" s="6">
        <v>46326</v>
      </c>
      <c r="AG409" t="s">
        <v>2733</v>
      </c>
      <c r="AH409">
        <v>4.5333329999999998</v>
      </c>
      <c r="AI409">
        <v>4.0130222740430996</v>
      </c>
      <c r="AJ409">
        <v>19.311973999999999</v>
      </c>
      <c r="AK409">
        <v>4.6201616324670596</v>
      </c>
      <c r="AL409">
        <v>199</v>
      </c>
      <c r="AM409">
        <v>191</v>
      </c>
      <c r="AN409">
        <v>4.25</v>
      </c>
      <c r="AO409" t="s">
        <v>11991</v>
      </c>
      <c r="AP409">
        <v>1</v>
      </c>
      <c r="AQ409">
        <v>4</v>
      </c>
      <c r="AR409">
        <v>33.180193581363298</v>
      </c>
      <c r="AS409">
        <v>4.3926019342173099E-2</v>
      </c>
      <c r="AT409">
        <v>0.45653692186872502</v>
      </c>
      <c r="AU409">
        <v>0.23486274609383101</v>
      </c>
      <c r="AV409">
        <v>3.0574071208638101</v>
      </c>
    </row>
    <row r="410" spans="1:48" x14ac:dyDescent="0.25">
      <c r="A410" t="s">
        <v>12682</v>
      </c>
      <c r="B410" s="6">
        <v>44664</v>
      </c>
      <c r="C410" t="s">
        <v>12683</v>
      </c>
      <c r="D410" t="s">
        <v>12016</v>
      </c>
      <c r="E410">
        <v>79792444</v>
      </c>
      <c r="F410">
        <v>70470027.099999994</v>
      </c>
      <c r="G410">
        <v>2.0758899360873301E-2</v>
      </c>
      <c r="H410">
        <v>24.533332999999999</v>
      </c>
      <c r="I410">
        <v>12.20894</v>
      </c>
      <c r="J410">
        <v>6.5971409999999997</v>
      </c>
      <c r="K410">
        <v>6.5971409999999997</v>
      </c>
      <c r="L410">
        <v>370.23809999999997</v>
      </c>
      <c r="M410">
        <v>371</v>
      </c>
      <c r="N410">
        <v>12.063685</v>
      </c>
      <c r="O410">
        <v>0.35350000000000598</v>
      </c>
      <c r="P410">
        <v>-1.9823059809147401</v>
      </c>
      <c r="Q410">
        <v>-12.3921053741105</v>
      </c>
      <c r="R410">
        <v>85.75</v>
      </c>
      <c r="S410">
        <v>86.75</v>
      </c>
      <c r="T410">
        <v>85.75</v>
      </c>
      <c r="U410">
        <v>86.75</v>
      </c>
      <c r="V410" t="s">
        <v>11987</v>
      </c>
      <c r="W410" t="s">
        <v>7582</v>
      </c>
      <c r="X410" t="s">
        <v>2736</v>
      </c>
      <c r="Y410" t="s">
        <v>12104</v>
      </c>
      <c r="Z410" t="s">
        <v>11819</v>
      </c>
      <c r="AA410" t="s">
        <v>256</v>
      </c>
      <c r="AB410" t="s">
        <v>11990</v>
      </c>
      <c r="AC410">
        <v>88.316666999999995</v>
      </c>
      <c r="AD410">
        <v>2.5666669999999998</v>
      </c>
      <c r="AE410" s="6">
        <v>42642</v>
      </c>
      <c r="AF410" s="6">
        <v>17106</v>
      </c>
      <c r="AG410" t="s">
        <v>2733</v>
      </c>
      <c r="AH410">
        <v>24.533332999999999</v>
      </c>
      <c r="AI410">
        <v>12.2089402724576</v>
      </c>
      <c r="AJ410">
        <v>228.38396599999999</v>
      </c>
      <c r="AK410">
        <v>6.5971409124058198</v>
      </c>
      <c r="AL410">
        <v>371</v>
      </c>
      <c r="AM410">
        <v>402</v>
      </c>
      <c r="AN410">
        <v>5.5</v>
      </c>
      <c r="AO410" t="s">
        <v>11991</v>
      </c>
      <c r="AP410">
        <v>1</v>
      </c>
      <c r="AQ410">
        <v>4</v>
      </c>
      <c r="AR410">
        <v>33.180193581363298</v>
      </c>
      <c r="AS410">
        <v>4.3926019342173099E-2</v>
      </c>
      <c r="AT410">
        <v>0.45653692186872502</v>
      </c>
      <c r="AU410">
        <v>0.23486274609383101</v>
      </c>
      <c r="AV410">
        <v>3.0574071208638101</v>
      </c>
    </row>
    <row r="411" spans="1:48" x14ac:dyDescent="0.25">
      <c r="A411" t="s">
        <v>12684</v>
      </c>
      <c r="B411" s="6">
        <v>44664</v>
      </c>
      <c r="C411" t="s">
        <v>12685</v>
      </c>
      <c r="D411" t="s">
        <v>12016</v>
      </c>
      <c r="E411">
        <v>239377788</v>
      </c>
      <c r="F411">
        <v>208119039.30000001</v>
      </c>
      <c r="G411">
        <v>6.1307230499926299E-2</v>
      </c>
      <c r="H411">
        <v>25.283332999999999</v>
      </c>
      <c r="I411">
        <v>12.544926</v>
      </c>
      <c r="J411">
        <v>6.5817779999999999</v>
      </c>
      <c r="K411">
        <v>6.5817779999999999</v>
      </c>
      <c r="L411">
        <v>370.02929999999998</v>
      </c>
      <c r="M411">
        <v>370</v>
      </c>
      <c r="N411">
        <v>12.417142</v>
      </c>
      <c r="O411">
        <v>0.35909999999998998</v>
      </c>
      <c r="P411">
        <v>-2.6984181621015502</v>
      </c>
      <c r="Q411">
        <v>-12.4141283094507</v>
      </c>
      <c r="R411">
        <v>85.75</v>
      </c>
      <c r="S411">
        <v>86.75</v>
      </c>
      <c r="T411">
        <v>85.75</v>
      </c>
      <c r="U411">
        <v>86.75</v>
      </c>
      <c r="V411" t="s">
        <v>11987</v>
      </c>
      <c r="W411" t="s">
        <v>7586</v>
      </c>
      <c r="X411" t="s">
        <v>2736</v>
      </c>
      <c r="Y411" t="s">
        <v>12104</v>
      </c>
      <c r="Z411" t="s">
        <v>11819</v>
      </c>
      <c r="AA411" t="s">
        <v>256</v>
      </c>
      <c r="AB411" t="s">
        <v>11990</v>
      </c>
      <c r="AC411">
        <v>86.941666999999995</v>
      </c>
      <c r="AD411">
        <v>1.191667</v>
      </c>
      <c r="AE411" s="6">
        <v>42998</v>
      </c>
      <c r="AF411" s="6">
        <v>17379</v>
      </c>
      <c r="AG411" t="s">
        <v>2733</v>
      </c>
      <c r="AH411">
        <v>25.283332999999999</v>
      </c>
      <c r="AI411">
        <v>12.544925870008401</v>
      </c>
      <c r="AJ411">
        <v>239.377962</v>
      </c>
      <c r="AK411">
        <v>6.5817777186324404</v>
      </c>
      <c r="AL411">
        <v>370</v>
      </c>
      <c r="AM411">
        <v>400</v>
      </c>
      <c r="AN411">
        <v>5.5</v>
      </c>
      <c r="AO411" t="s">
        <v>11991</v>
      </c>
      <c r="AP411">
        <v>1</v>
      </c>
      <c r="AQ411">
        <v>4</v>
      </c>
      <c r="AR411">
        <v>33.180193581363298</v>
      </c>
      <c r="AS411">
        <v>4.3926019342173099E-2</v>
      </c>
      <c r="AT411">
        <v>0.45653692186872502</v>
      </c>
      <c r="AU411">
        <v>0.23486274609383101</v>
      </c>
      <c r="AV411">
        <v>3.0574071208638101</v>
      </c>
    </row>
    <row r="412" spans="1:48" x14ac:dyDescent="0.25">
      <c r="A412" t="s">
        <v>12686</v>
      </c>
      <c r="B412" s="6">
        <v>44664</v>
      </c>
      <c r="C412" t="s">
        <v>12687</v>
      </c>
      <c r="D412" t="s">
        <v>11929</v>
      </c>
      <c r="E412">
        <v>580674864</v>
      </c>
      <c r="F412">
        <v>513685889</v>
      </c>
      <c r="G412">
        <v>0.15132041405007801</v>
      </c>
      <c r="H412">
        <v>9.1</v>
      </c>
      <c r="I412">
        <v>7.8202449999999999</v>
      </c>
      <c r="J412">
        <v>4.2923479999999996</v>
      </c>
      <c r="K412">
        <v>4.2923479999999996</v>
      </c>
      <c r="L412">
        <v>159.73479999999901</v>
      </c>
      <c r="M412">
        <v>160</v>
      </c>
      <c r="N412">
        <v>7.7938159999999996</v>
      </c>
      <c r="O412">
        <v>0.37389999999999302</v>
      </c>
      <c r="P412">
        <v>-3.9067852539043701</v>
      </c>
      <c r="Q412">
        <v>-9.5017207406442594</v>
      </c>
      <c r="R412">
        <v>87.4</v>
      </c>
      <c r="S412">
        <v>87.8</v>
      </c>
      <c r="T412">
        <v>87.4</v>
      </c>
      <c r="U412">
        <v>87.8</v>
      </c>
      <c r="V412" t="s">
        <v>11987</v>
      </c>
      <c r="W412" t="s">
        <v>7613</v>
      </c>
      <c r="X412" t="s">
        <v>2736</v>
      </c>
      <c r="Y412" t="s">
        <v>12104</v>
      </c>
      <c r="Z412" t="s">
        <v>11819</v>
      </c>
      <c r="AA412" t="s">
        <v>343</v>
      </c>
      <c r="AB412" t="s">
        <v>11990</v>
      </c>
      <c r="AC412">
        <v>88.4636</v>
      </c>
      <c r="AD412">
        <v>1.0636000000000001</v>
      </c>
      <c r="AE412" s="6">
        <v>44159</v>
      </c>
      <c r="AF412" s="6">
        <v>11467</v>
      </c>
      <c r="AG412" t="s">
        <v>2737</v>
      </c>
      <c r="AH412">
        <v>9.1</v>
      </c>
      <c r="AI412">
        <v>7.82024540198808</v>
      </c>
      <c r="AJ412">
        <v>70.735059000000007</v>
      </c>
      <c r="AK412">
        <v>4.2923483846363997</v>
      </c>
      <c r="AL412">
        <v>160</v>
      </c>
      <c r="AM412">
        <v>156</v>
      </c>
      <c r="AN412">
        <v>2.6589999999999998</v>
      </c>
      <c r="AO412" t="s">
        <v>11991</v>
      </c>
      <c r="AP412">
        <v>1</v>
      </c>
      <c r="AQ412">
        <v>3</v>
      </c>
      <c r="AR412">
        <v>56.013401123554203</v>
      </c>
      <c r="AS412">
        <v>-1.35214302900976E-2</v>
      </c>
      <c r="AT412">
        <v>-3.3162811620407198E-2</v>
      </c>
      <c r="AU412">
        <v>-0.12169287261086401</v>
      </c>
      <c r="AV412">
        <v>3.00097447670323</v>
      </c>
    </row>
    <row r="413" spans="1:48" x14ac:dyDescent="0.25">
      <c r="A413" t="s">
        <v>21566</v>
      </c>
      <c r="B413" s="6">
        <v>44664</v>
      </c>
      <c r="C413" t="s">
        <v>21567</v>
      </c>
      <c r="D413" t="s">
        <v>11929</v>
      </c>
      <c r="E413">
        <v>490406526.60000002</v>
      </c>
      <c r="F413">
        <v>436666146.39999998</v>
      </c>
      <c r="G413">
        <v>0.12863211446015599</v>
      </c>
      <c r="H413">
        <v>11.816667000000001</v>
      </c>
      <c r="I413">
        <v>9.3552759999999999</v>
      </c>
      <c r="J413">
        <v>4.7369190000000003</v>
      </c>
      <c r="K413">
        <v>4.7369190000000003</v>
      </c>
      <c r="L413">
        <v>199.35069999999999</v>
      </c>
      <c r="M413">
        <v>201</v>
      </c>
      <c r="N413">
        <v>9.3281419999999997</v>
      </c>
      <c r="O413">
        <v>0.32550000000000001</v>
      </c>
      <c r="P413">
        <v>-4.77392949741777</v>
      </c>
      <c r="Q413">
        <v>-9.4317080000000004</v>
      </c>
      <c r="R413">
        <v>88.4</v>
      </c>
      <c r="S413">
        <v>88.9</v>
      </c>
      <c r="T413">
        <v>88.4</v>
      </c>
      <c r="U413">
        <v>88.9</v>
      </c>
      <c r="V413" t="s">
        <v>11987</v>
      </c>
      <c r="W413" t="s">
        <v>20876</v>
      </c>
      <c r="X413" t="s">
        <v>2736</v>
      </c>
      <c r="Y413" t="s">
        <v>12104</v>
      </c>
      <c r="Z413" t="s">
        <v>11819</v>
      </c>
      <c r="AA413" t="s">
        <v>343</v>
      </c>
      <c r="AB413" t="s">
        <v>11990</v>
      </c>
      <c r="AC413">
        <v>89.041667000000004</v>
      </c>
      <c r="AD413">
        <v>0.64166699999999999</v>
      </c>
      <c r="AE413" s="6">
        <v>44573</v>
      </c>
      <c r="AF413" s="6">
        <v>12462</v>
      </c>
      <c r="AG413" t="s">
        <v>2737</v>
      </c>
      <c r="AH413">
        <v>11.816667000000001</v>
      </c>
      <c r="AI413">
        <v>9.3552756686719007</v>
      </c>
      <c r="AJ413">
        <v>104.808027</v>
      </c>
      <c r="AK413">
        <v>4.73691856456671</v>
      </c>
      <c r="AL413">
        <v>201</v>
      </c>
      <c r="AM413">
        <v>197</v>
      </c>
      <c r="AN413">
        <v>3.5</v>
      </c>
      <c r="AO413" t="s">
        <v>11991</v>
      </c>
      <c r="AP413">
        <v>1</v>
      </c>
      <c r="AQ413">
        <v>3</v>
      </c>
      <c r="AR413">
        <v>56.013401123554203</v>
      </c>
      <c r="AS413">
        <v>-1.35214302900976E-2</v>
      </c>
      <c r="AT413">
        <v>-3.3162811620407198E-2</v>
      </c>
      <c r="AU413">
        <v>-0.12169287261086401</v>
      </c>
      <c r="AV413">
        <v>2.5752928075300101</v>
      </c>
    </row>
    <row r="414" spans="1:48" x14ac:dyDescent="0.25">
      <c r="A414" t="s">
        <v>12688</v>
      </c>
      <c r="B414" s="6">
        <v>44664</v>
      </c>
      <c r="C414" t="s">
        <v>12689</v>
      </c>
      <c r="D414" t="s">
        <v>11929</v>
      </c>
      <c r="E414">
        <v>386292946.80000001</v>
      </c>
      <c r="F414">
        <v>359322189.60000002</v>
      </c>
      <c r="G414">
        <v>0.10584830860616901</v>
      </c>
      <c r="H414">
        <v>7.9944439999999997</v>
      </c>
      <c r="I414">
        <v>6.944712</v>
      </c>
      <c r="J414">
        <v>4.216208</v>
      </c>
      <c r="K414">
        <v>4.216208</v>
      </c>
      <c r="L414">
        <v>151.75229999999999</v>
      </c>
      <c r="M414">
        <v>152</v>
      </c>
      <c r="N414">
        <v>6.9145440000000002</v>
      </c>
      <c r="O414">
        <v>0.46330000000000998</v>
      </c>
      <c r="P414">
        <v>-3.3429503728129601</v>
      </c>
      <c r="Q414">
        <v>-8.4779226894883095</v>
      </c>
      <c r="R414">
        <v>93</v>
      </c>
      <c r="S414">
        <v>93.5</v>
      </c>
      <c r="T414">
        <v>93</v>
      </c>
      <c r="U414">
        <v>93.5</v>
      </c>
      <c r="V414" t="s">
        <v>11987</v>
      </c>
      <c r="W414" t="s">
        <v>7610</v>
      </c>
      <c r="X414" t="s">
        <v>2736</v>
      </c>
      <c r="Y414" t="s">
        <v>12104</v>
      </c>
      <c r="Z414" t="s">
        <v>11819</v>
      </c>
      <c r="AA414" t="s">
        <v>343</v>
      </c>
      <c r="AB414" t="s">
        <v>11990</v>
      </c>
      <c r="AC414">
        <v>93.018056000000001</v>
      </c>
      <c r="AD414">
        <v>1.8055999999999999E-2</v>
      </c>
      <c r="AE414" s="6">
        <v>43846</v>
      </c>
      <c r="AF414" s="6">
        <v>11064</v>
      </c>
      <c r="AG414" t="s">
        <v>2737</v>
      </c>
      <c r="AH414">
        <v>7.9944439999999997</v>
      </c>
      <c r="AI414">
        <v>6.9447122065937501</v>
      </c>
      <c r="AJ414">
        <v>55.577069000000002</v>
      </c>
      <c r="AK414">
        <v>4.2162077712053803</v>
      </c>
      <c r="AL414">
        <v>152</v>
      </c>
      <c r="AM414">
        <v>149</v>
      </c>
      <c r="AN414">
        <v>3.25</v>
      </c>
      <c r="AO414" t="s">
        <v>11991</v>
      </c>
      <c r="AP414">
        <v>1</v>
      </c>
      <c r="AQ414">
        <v>3</v>
      </c>
      <c r="AR414">
        <v>56.013401123554203</v>
      </c>
      <c r="AS414">
        <v>-1.35214302900976E-2</v>
      </c>
      <c r="AT414">
        <v>-3.3162811620407198E-2</v>
      </c>
      <c r="AU414">
        <v>-0.12169287261086401</v>
      </c>
      <c r="AV414">
        <v>3.00097447670323</v>
      </c>
    </row>
    <row r="415" spans="1:48" x14ac:dyDescent="0.25">
      <c r="A415" t="s">
        <v>12690</v>
      </c>
      <c r="B415" s="6">
        <v>44664</v>
      </c>
      <c r="C415" t="s">
        <v>12691</v>
      </c>
      <c r="D415" t="s">
        <v>11929</v>
      </c>
      <c r="E415">
        <v>321176328</v>
      </c>
      <c r="F415">
        <v>322012725.80000001</v>
      </c>
      <c r="G415">
        <v>9.4857772104586194E-2</v>
      </c>
      <c r="H415">
        <v>5.730556</v>
      </c>
      <c r="I415">
        <v>5.0824350000000003</v>
      </c>
      <c r="J415">
        <v>3.798098</v>
      </c>
      <c r="K415">
        <v>3.798098</v>
      </c>
      <c r="L415">
        <v>112.9738</v>
      </c>
      <c r="M415">
        <v>113</v>
      </c>
      <c r="N415">
        <v>5.0588360000000003</v>
      </c>
      <c r="O415">
        <v>0.34190000000000598</v>
      </c>
      <c r="P415">
        <v>-2.38930798985839</v>
      </c>
      <c r="Q415">
        <v>-6.7052212641782196</v>
      </c>
      <c r="R415">
        <v>99.25</v>
      </c>
      <c r="S415">
        <v>99.75</v>
      </c>
      <c r="T415">
        <v>99.25</v>
      </c>
      <c r="U415">
        <v>99.75</v>
      </c>
      <c r="V415" t="s">
        <v>11987</v>
      </c>
      <c r="W415" t="s">
        <v>7604</v>
      </c>
      <c r="X415" t="s">
        <v>2736</v>
      </c>
      <c r="Y415" t="s">
        <v>12104</v>
      </c>
      <c r="Z415" t="s">
        <v>11819</v>
      </c>
      <c r="AA415" t="s">
        <v>343</v>
      </c>
      <c r="AB415" t="s">
        <v>11990</v>
      </c>
      <c r="AC415">
        <v>100.260417</v>
      </c>
      <c r="AD415">
        <v>1.0104169999999999</v>
      </c>
      <c r="AE415" s="6">
        <v>43111</v>
      </c>
      <c r="AF415" s="6">
        <v>46763</v>
      </c>
      <c r="AG415" t="s">
        <v>2737</v>
      </c>
      <c r="AH415">
        <v>5.730556</v>
      </c>
      <c r="AI415">
        <v>5.0824351814619897</v>
      </c>
      <c r="AJ415">
        <v>30.166654999999999</v>
      </c>
      <c r="AK415">
        <v>3.7980984102881998</v>
      </c>
      <c r="AL415">
        <v>113</v>
      </c>
      <c r="AM415">
        <v>109</v>
      </c>
      <c r="AN415">
        <v>3.75</v>
      </c>
      <c r="AO415" t="s">
        <v>11991</v>
      </c>
      <c r="AP415">
        <v>1</v>
      </c>
      <c r="AQ415">
        <v>3</v>
      </c>
      <c r="AR415">
        <v>56.013401123554203</v>
      </c>
      <c r="AS415">
        <v>-1.35214302900976E-2</v>
      </c>
      <c r="AT415">
        <v>-3.3162811620407198E-2</v>
      </c>
      <c r="AU415">
        <v>-0.12169287261086401</v>
      </c>
      <c r="AV415">
        <v>3.00097447670323</v>
      </c>
    </row>
    <row r="416" spans="1:48" x14ac:dyDescent="0.25">
      <c r="A416" t="s">
        <v>12692</v>
      </c>
      <c r="B416" s="6">
        <v>44664</v>
      </c>
      <c r="C416" t="s">
        <v>12693</v>
      </c>
      <c r="D416" t="s">
        <v>11929</v>
      </c>
      <c r="E416">
        <v>512951425.80000001</v>
      </c>
      <c r="F416">
        <v>384018945.89999998</v>
      </c>
      <c r="G416">
        <v>0.113123422591294</v>
      </c>
      <c r="H416">
        <v>49.002777999999999</v>
      </c>
      <c r="I416">
        <v>17.904207</v>
      </c>
      <c r="J416">
        <v>5.2634749999999997</v>
      </c>
      <c r="K416">
        <v>5.2634749999999997</v>
      </c>
      <c r="L416">
        <v>246.54749999999899</v>
      </c>
      <c r="M416">
        <v>246</v>
      </c>
      <c r="N416">
        <v>18.018784</v>
      </c>
      <c r="O416">
        <v>0.52589999999999004</v>
      </c>
      <c r="P416">
        <v>-7.8235249231335802</v>
      </c>
      <c r="Q416">
        <v>-17.122168438406099</v>
      </c>
      <c r="R416">
        <v>73</v>
      </c>
      <c r="S416">
        <v>73.5</v>
      </c>
      <c r="T416">
        <v>73</v>
      </c>
      <c r="U416">
        <v>73.5</v>
      </c>
      <c r="V416" t="s">
        <v>11987</v>
      </c>
      <c r="W416" t="s">
        <v>7652</v>
      </c>
      <c r="X416" t="s">
        <v>2736</v>
      </c>
      <c r="Y416" t="s">
        <v>12104</v>
      </c>
      <c r="Z416" t="s">
        <v>11819</v>
      </c>
      <c r="AA416" t="s">
        <v>343</v>
      </c>
      <c r="AB416" t="s">
        <v>11990</v>
      </c>
      <c r="AC416">
        <v>74.864582999999996</v>
      </c>
      <c r="AD416">
        <v>1.8645830000000001</v>
      </c>
      <c r="AE416" s="6">
        <v>44215</v>
      </c>
      <c r="AF416" s="6">
        <v>26042</v>
      </c>
      <c r="AG416" t="s">
        <v>2737</v>
      </c>
      <c r="AH416">
        <v>49.002777999999999</v>
      </c>
      <c r="AI416">
        <v>17.904207048259199</v>
      </c>
      <c r="AJ416">
        <v>558.42523200000005</v>
      </c>
      <c r="AK416">
        <v>5.2634745911435399</v>
      </c>
      <c r="AL416">
        <v>246</v>
      </c>
      <c r="AM416">
        <v>265</v>
      </c>
      <c r="AN416">
        <v>3.75</v>
      </c>
      <c r="AO416" t="s">
        <v>11991</v>
      </c>
      <c r="AP416">
        <v>1</v>
      </c>
      <c r="AQ416">
        <v>3</v>
      </c>
      <c r="AR416">
        <v>56.013401123554203</v>
      </c>
      <c r="AS416">
        <v>-1.35214302900976E-2</v>
      </c>
      <c r="AT416">
        <v>-3.3162811620407198E-2</v>
      </c>
      <c r="AU416">
        <v>-0.12169287261086401</v>
      </c>
      <c r="AV416">
        <v>3.00097447670323</v>
      </c>
    </row>
    <row r="417" spans="1:48" x14ac:dyDescent="0.25">
      <c r="A417" t="s">
        <v>12694</v>
      </c>
      <c r="B417" s="6">
        <v>44664</v>
      </c>
      <c r="C417" t="s">
        <v>12695</v>
      </c>
      <c r="D417" t="s">
        <v>11929</v>
      </c>
      <c r="E417">
        <v>293520039</v>
      </c>
      <c r="F417">
        <v>299478495.80000001</v>
      </c>
      <c r="G417">
        <v>8.8219690191296302E-2</v>
      </c>
      <c r="H417">
        <v>2.7833329999999998</v>
      </c>
      <c r="I417">
        <v>2.6308940000000001</v>
      </c>
      <c r="J417">
        <v>2.9766599999999999</v>
      </c>
      <c r="K417">
        <v>2.9766599999999999</v>
      </c>
      <c r="L417">
        <v>45.9759999999999</v>
      </c>
      <c r="M417">
        <v>44</v>
      </c>
      <c r="N417">
        <v>2.6154670000000002</v>
      </c>
      <c r="O417">
        <v>8.8299999999996701E-2</v>
      </c>
      <c r="P417">
        <v>-1.1241402810268399</v>
      </c>
      <c r="Q417">
        <v>-3.61905584635144</v>
      </c>
      <c r="R417">
        <v>101.25</v>
      </c>
      <c r="S417">
        <v>101.65</v>
      </c>
      <c r="T417">
        <v>101.25</v>
      </c>
      <c r="U417">
        <v>101.65</v>
      </c>
      <c r="V417" t="s">
        <v>11987</v>
      </c>
      <c r="W417" t="s">
        <v>7590</v>
      </c>
      <c r="X417" t="s">
        <v>2736</v>
      </c>
      <c r="Y417" t="s">
        <v>12104</v>
      </c>
      <c r="Z417" t="s">
        <v>11819</v>
      </c>
      <c r="AA417" t="s">
        <v>343</v>
      </c>
      <c r="AB417" t="s">
        <v>11990</v>
      </c>
      <c r="AC417">
        <v>102.03</v>
      </c>
      <c r="AD417">
        <v>0.78</v>
      </c>
      <c r="AE417" s="6">
        <v>41968</v>
      </c>
      <c r="AF417" s="6">
        <v>45687</v>
      </c>
      <c r="AG417" t="s">
        <v>2737</v>
      </c>
      <c r="AH417">
        <v>2.7833329999999998</v>
      </c>
      <c r="AI417">
        <v>2.63089424951372</v>
      </c>
      <c r="AJ417">
        <v>8.4045649999999998</v>
      </c>
      <c r="AK417">
        <v>2.9766603608392499</v>
      </c>
      <c r="AL417">
        <v>44</v>
      </c>
      <c r="AM417">
        <v>28</v>
      </c>
      <c r="AN417">
        <v>3.6</v>
      </c>
      <c r="AO417" t="s">
        <v>11991</v>
      </c>
      <c r="AP417">
        <v>1</v>
      </c>
      <c r="AQ417">
        <v>3</v>
      </c>
      <c r="AR417">
        <v>56.013401123554203</v>
      </c>
      <c r="AS417">
        <v>-1.35214302900976E-2</v>
      </c>
      <c r="AT417">
        <v>-3.3162811620407198E-2</v>
      </c>
      <c r="AU417">
        <v>-0.12169287261086401</v>
      </c>
      <c r="AV417">
        <v>3.00097447670323</v>
      </c>
    </row>
    <row r="418" spans="1:48" x14ac:dyDescent="0.25">
      <c r="A418" t="s">
        <v>12696</v>
      </c>
      <c r="B418" s="6">
        <v>44664</v>
      </c>
      <c r="C418" t="s">
        <v>12697</v>
      </c>
      <c r="D418" t="s">
        <v>11929</v>
      </c>
      <c r="E418">
        <v>548550426</v>
      </c>
      <c r="F418">
        <v>416670126.80000001</v>
      </c>
      <c r="G418">
        <v>0.122741732756372</v>
      </c>
      <c r="H418">
        <v>39.1</v>
      </c>
      <c r="I418">
        <v>17.082077999999999</v>
      </c>
      <c r="J418">
        <v>5.2945349999999998</v>
      </c>
      <c r="K418">
        <v>5.2945349999999998</v>
      </c>
      <c r="L418">
        <v>249.65349999999901</v>
      </c>
      <c r="M418">
        <v>249</v>
      </c>
      <c r="N418">
        <v>17.184367999999999</v>
      </c>
      <c r="O418">
        <v>0.51859999999999096</v>
      </c>
      <c r="P418">
        <v>-7.7186416346942703</v>
      </c>
      <c r="Q418">
        <v>-17.966169938337998</v>
      </c>
      <c r="R418">
        <v>74.45</v>
      </c>
      <c r="S418">
        <v>74.95</v>
      </c>
      <c r="T418">
        <v>74.45</v>
      </c>
      <c r="U418">
        <v>74.95</v>
      </c>
      <c r="V418" t="s">
        <v>11987</v>
      </c>
      <c r="W418" t="s">
        <v>7650</v>
      </c>
      <c r="X418" t="s">
        <v>2736</v>
      </c>
      <c r="Y418" t="s">
        <v>12104</v>
      </c>
      <c r="Z418" t="s">
        <v>11819</v>
      </c>
      <c r="AA418" t="s">
        <v>343</v>
      </c>
      <c r="AB418" t="s">
        <v>11990</v>
      </c>
      <c r="AC418">
        <v>75.958399999999997</v>
      </c>
      <c r="AD418">
        <v>1.5084</v>
      </c>
      <c r="AE418" s="6">
        <v>44159</v>
      </c>
      <c r="AF418" s="6">
        <v>22425</v>
      </c>
      <c r="AG418" t="s">
        <v>2737</v>
      </c>
      <c r="AH418">
        <v>39.1</v>
      </c>
      <c r="AI418">
        <v>17.082078122311401</v>
      </c>
      <c r="AJ418">
        <v>472.092825</v>
      </c>
      <c r="AK418">
        <v>5.2945351047186602</v>
      </c>
      <c r="AL418">
        <v>249</v>
      </c>
      <c r="AM418">
        <v>268</v>
      </c>
      <c r="AN418">
        <v>3.7709999999999999</v>
      </c>
      <c r="AO418" t="s">
        <v>11991</v>
      </c>
      <c r="AP418">
        <v>1</v>
      </c>
      <c r="AQ418">
        <v>3</v>
      </c>
      <c r="AR418">
        <v>56.013401123554203</v>
      </c>
      <c r="AS418">
        <v>-1.35214302900976E-2</v>
      </c>
      <c r="AT418">
        <v>-3.3162811620407198E-2</v>
      </c>
      <c r="AU418">
        <v>-0.12169287261086401</v>
      </c>
      <c r="AV418">
        <v>3.00097447670323</v>
      </c>
    </row>
    <row r="419" spans="1:48" x14ac:dyDescent="0.25">
      <c r="A419" t="s">
        <v>12698</v>
      </c>
      <c r="B419" s="6">
        <v>44664</v>
      </c>
      <c r="C419" t="s">
        <v>12699</v>
      </c>
      <c r="D419" t="s">
        <v>11929</v>
      </c>
      <c r="E419">
        <v>152863970.40000001</v>
      </c>
      <c r="F419">
        <v>159135214.80000001</v>
      </c>
      <c r="G419">
        <v>4.6877687527457503E-2</v>
      </c>
      <c r="H419">
        <v>3.0249999999999999</v>
      </c>
      <c r="I419">
        <v>2.8044980000000002</v>
      </c>
      <c r="J419">
        <v>3.0114779999999999</v>
      </c>
      <c r="K419">
        <v>3.0114779999999999</v>
      </c>
      <c r="L419">
        <v>44.5427999999999</v>
      </c>
      <c r="M419">
        <v>45</v>
      </c>
      <c r="N419">
        <v>2.7908529999999998</v>
      </c>
      <c r="O419">
        <v>8.9699999999992494E-2</v>
      </c>
      <c r="P419">
        <v>-0.99698087424517901</v>
      </c>
      <c r="Q419">
        <v>-3.4083063492308598</v>
      </c>
      <c r="R419">
        <v>102.25</v>
      </c>
      <c r="S419">
        <v>102.55</v>
      </c>
      <c r="T419">
        <v>102.25</v>
      </c>
      <c r="U419">
        <v>102.55</v>
      </c>
      <c r="V419" t="s">
        <v>11987</v>
      </c>
      <c r="W419" t="s">
        <v>7593</v>
      </c>
      <c r="X419" t="s">
        <v>2736</v>
      </c>
      <c r="Y419" t="s">
        <v>12104</v>
      </c>
      <c r="Z419" t="s">
        <v>11819</v>
      </c>
      <c r="AA419" t="s">
        <v>343</v>
      </c>
      <c r="AB419" t="s">
        <v>11990</v>
      </c>
      <c r="AC419">
        <v>104.10250000000001</v>
      </c>
      <c r="AD419">
        <v>1.8525</v>
      </c>
      <c r="AE419" s="6">
        <v>43948</v>
      </c>
      <c r="AF419" s="6">
        <v>45774</v>
      </c>
      <c r="AG419" t="s">
        <v>2737</v>
      </c>
      <c r="AH419">
        <v>2.9416669999999998</v>
      </c>
      <c r="AI419">
        <v>2.7296827208979599</v>
      </c>
      <c r="AJ419">
        <v>9.1285349999999994</v>
      </c>
      <c r="AK419">
        <v>2.9884405753355501</v>
      </c>
      <c r="AL419">
        <v>44</v>
      </c>
      <c r="AM419">
        <v>29</v>
      </c>
      <c r="AN419">
        <v>3.9</v>
      </c>
      <c r="AO419" t="s">
        <v>11991</v>
      </c>
      <c r="AP419">
        <v>1</v>
      </c>
      <c r="AQ419">
        <v>3</v>
      </c>
      <c r="AR419">
        <v>56.013401123554203</v>
      </c>
      <c r="AS419">
        <v>-1.35214302900976E-2</v>
      </c>
      <c r="AT419">
        <v>-3.3162811620407198E-2</v>
      </c>
      <c r="AU419">
        <v>-0.12169287261086401</v>
      </c>
      <c r="AV419">
        <v>3.00097447670323</v>
      </c>
    </row>
    <row r="420" spans="1:48" x14ac:dyDescent="0.25">
      <c r="A420" t="s">
        <v>12700</v>
      </c>
      <c r="B420" s="6">
        <v>44664</v>
      </c>
      <c r="C420" t="s">
        <v>12701</v>
      </c>
      <c r="D420" t="s">
        <v>11929</v>
      </c>
      <c r="E420">
        <v>527594992.19999999</v>
      </c>
      <c r="F420">
        <v>550545374.39999998</v>
      </c>
      <c r="G420">
        <v>0.16217839692948699</v>
      </c>
      <c r="H420">
        <v>7.0111109999999996</v>
      </c>
      <c r="I420">
        <v>5.8789790000000002</v>
      </c>
      <c r="J420">
        <v>4.0617780000000003</v>
      </c>
      <c r="K420">
        <v>4.0617780000000003</v>
      </c>
      <c r="L420">
        <v>135.98150000000001</v>
      </c>
      <c r="M420">
        <v>137</v>
      </c>
      <c r="N420">
        <v>5.8526239999999996</v>
      </c>
      <c r="O420">
        <v>0.38480000000000703</v>
      </c>
      <c r="P420">
        <v>-2.9076519518643802</v>
      </c>
      <c r="Q420">
        <v>-7.2289788938644097</v>
      </c>
      <c r="R420">
        <v>102.15</v>
      </c>
      <c r="S420">
        <v>102.65</v>
      </c>
      <c r="T420">
        <v>102.15</v>
      </c>
      <c r="U420">
        <v>102.65</v>
      </c>
      <c r="V420" t="s">
        <v>11987</v>
      </c>
      <c r="W420" t="s">
        <v>7607</v>
      </c>
      <c r="X420" t="s">
        <v>2736</v>
      </c>
      <c r="Y420" t="s">
        <v>12104</v>
      </c>
      <c r="Z420" t="s">
        <v>11819</v>
      </c>
      <c r="AA420" t="s">
        <v>343</v>
      </c>
      <c r="AB420" t="s">
        <v>11990</v>
      </c>
      <c r="AC420">
        <v>104.35</v>
      </c>
      <c r="AD420">
        <v>2.2000000000000002</v>
      </c>
      <c r="AE420" s="6">
        <v>43487</v>
      </c>
      <c r="AF420" s="6">
        <v>47230</v>
      </c>
      <c r="AG420" t="s">
        <v>2737</v>
      </c>
      <c r="AH420">
        <v>7.0111109999999996</v>
      </c>
      <c r="AI420">
        <v>5.8789788513168197</v>
      </c>
      <c r="AJ420">
        <v>41.367196</v>
      </c>
      <c r="AK420">
        <v>4.0617777894222602</v>
      </c>
      <c r="AL420">
        <v>137</v>
      </c>
      <c r="AM420">
        <v>135</v>
      </c>
      <c r="AN420">
        <v>4.5</v>
      </c>
      <c r="AO420" t="s">
        <v>11991</v>
      </c>
      <c r="AP420">
        <v>1</v>
      </c>
      <c r="AQ420">
        <v>3</v>
      </c>
      <c r="AR420">
        <v>56.013401123554203</v>
      </c>
      <c r="AS420">
        <v>-1.35214302900976E-2</v>
      </c>
      <c r="AT420">
        <v>-3.3162811620407198E-2</v>
      </c>
      <c r="AU420">
        <v>-0.12169287261086401</v>
      </c>
      <c r="AV420">
        <v>3.00097447670323</v>
      </c>
    </row>
    <row r="421" spans="1:48" x14ac:dyDescent="0.25">
      <c r="A421" t="s">
        <v>12702</v>
      </c>
      <c r="B421" s="6">
        <v>44664</v>
      </c>
      <c r="C421" t="s">
        <v>12703</v>
      </c>
      <c r="D421" t="s">
        <v>11929</v>
      </c>
      <c r="E421">
        <v>390569593.80000001</v>
      </c>
      <c r="F421">
        <v>347899865.69999999</v>
      </c>
      <c r="G421">
        <v>0.102483546561542</v>
      </c>
      <c r="H421">
        <v>27.783332999999999</v>
      </c>
      <c r="I421">
        <v>14.7834</v>
      </c>
      <c r="J421">
        <v>5.2869659999999996</v>
      </c>
      <c r="K421">
        <v>5.2869659999999996</v>
      </c>
      <c r="L421">
        <v>244.97309999999899</v>
      </c>
      <c r="M421">
        <v>244</v>
      </c>
      <c r="N421">
        <v>14.747469000000001</v>
      </c>
      <c r="O421">
        <v>0.45109999999999301</v>
      </c>
      <c r="P421">
        <v>-6.4829398127611499</v>
      </c>
      <c r="Q421">
        <v>-15.7117500009316</v>
      </c>
      <c r="R421">
        <v>88.1</v>
      </c>
      <c r="S421">
        <v>88.6</v>
      </c>
      <c r="T421">
        <v>88.1</v>
      </c>
      <c r="U421">
        <v>88.6</v>
      </c>
      <c r="V421" t="s">
        <v>11987</v>
      </c>
      <c r="W421" t="s">
        <v>7645</v>
      </c>
      <c r="X421" t="s">
        <v>2736</v>
      </c>
      <c r="Y421" t="s">
        <v>12104</v>
      </c>
      <c r="Z421" t="s">
        <v>11819</v>
      </c>
      <c r="AA421" t="s">
        <v>343</v>
      </c>
      <c r="AB421" t="s">
        <v>11990</v>
      </c>
      <c r="AC421">
        <v>89.075000000000003</v>
      </c>
      <c r="AD421">
        <v>0.97499999999999998</v>
      </c>
      <c r="AE421" s="6">
        <v>43677</v>
      </c>
      <c r="AF421" s="6">
        <v>18294</v>
      </c>
      <c r="AG421" t="s">
        <v>2737</v>
      </c>
      <c r="AH421">
        <v>27.783332999999999</v>
      </c>
      <c r="AI421">
        <v>14.783399774231</v>
      </c>
      <c r="AJ421">
        <v>321.083484</v>
      </c>
      <c r="AK421">
        <v>5.2869661530317504</v>
      </c>
      <c r="AL421">
        <v>244</v>
      </c>
      <c r="AM421">
        <v>269</v>
      </c>
      <c r="AN421">
        <v>4.5</v>
      </c>
      <c r="AO421" t="s">
        <v>11991</v>
      </c>
      <c r="AP421">
        <v>1</v>
      </c>
      <c r="AQ421">
        <v>3</v>
      </c>
      <c r="AR421">
        <v>56.013401123554203</v>
      </c>
      <c r="AS421">
        <v>-1.35214302900976E-2</v>
      </c>
      <c r="AT421">
        <v>-3.3162811620407198E-2</v>
      </c>
      <c r="AU421">
        <v>-0.12169287261086401</v>
      </c>
      <c r="AV421">
        <v>3.00097447670323</v>
      </c>
    </row>
    <row r="422" spans="1:48" x14ac:dyDescent="0.25">
      <c r="A422" t="s">
        <v>12704</v>
      </c>
      <c r="B422" s="6">
        <v>44664</v>
      </c>
      <c r="C422" t="s">
        <v>12705</v>
      </c>
      <c r="D422" t="s">
        <v>11929</v>
      </c>
      <c r="E422">
        <v>352202023.80000001</v>
      </c>
      <c r="F422">
        <v>367335704.5</v>
      </c>
      <c r="G422">
        <v>0.10820891150270499</v>
      </c>
      <c r="H422">
        <v>3.7583329999999999</v>
      </c>
      <c r="I422">
        <v>3.4584199999999998</v>
      </c>
      <c r="J422">
        <v>3.0877940000000001</v>
      </c>
      <c r="K422">
        <v>3.0877940000000001</v>
      </c>
      <c r="L422">
        <v>49.0944</v>
      </c>
      <c r="M422">
        <v>48</v>
      </c>
      <c r="N422">
        <v>3.4380799999999998</v>
      </c>
      <c r="O422">
        <v>9.2000000000003093E-2</v>
      </c>
      <c r="P422">
        <v>-1.3614827302069901</v>
      </c>
      <c r="Q422">
        <v>-4.8362906076885199</v>
      </c>
      <c r="R422">
        <v>103.3</v>
      </c>
      <c r="S422">
        <v>103.65</v>
      </c>
      <c r="T422">
        <v>103.3</v>
      </c>
      <c r="U422">
        <v>103.65</v>
      </c>
      <c r="V422" t="s">
        <v>11987</v>
      </c>
      <c r="W422" t="s">
        <v>7595</v>
      </c>
      <c r="X422" t="s">
        <v>2736</v>
      </c>
      <c r="Y422" t="s">
        <v>12104</v>
      </c>
      <c r="Z422" t="s">
        <v>11819</v>
      </c>
      <c r="AA422" t="s">
        <v>343</v>
      </c>
      <c r="AB422" t="s">
        <v>11990</v>
      </c>
      <c r="AC422">
        <v>104.296875</v>
      </c>
      <c r="AD422">
        <v>0.99687499999999996</v>
      </c>
      <c r="AE422" s="6">
        <v>42390</v>
      </c>
      <c r="AF422" s="6">
        <v>46043</v>
      </c>
      <c r="AG422" t="s">
        <v>2737</v>
      </c>
      <c r="AH422">
        <v>3.7583329999999999</v>
      </c>
      <c r="AI422">
        <v>3.4584197551074198</v>
      </c>
      <c r="AJ422">
        <v>14.333501999999999</v>
      </c>
      <c r="AK422">
        <v>3.0877935173836102</v>
      </c>
      <c r="AL422">
        <v>48</v>
      </c>
      <c r="AM422">
        <v>38</v>
      </c>
      <c r="AN422">
        <v>4.125</v>
      </c>
      <c r="AO422" t="s">
        <v>11991</v>
      </c>
      <c r="AP422">
        <v>1</v>
      </c>
      <c r="AQ422">
        <v>3</v>
      </c>
      <c r="AR422">
        <v>56.013401123554203</v>
      </c>
      <c r="AS422">
        <v>-1.35214302900976E-2</v>
      </c>
      <c r="AT422">
        <v>-3.3162811620407198E-2</v>
      </c>
      <c r="AU422">
        <v>-0.12169287261086401</v>
      </c>
      <c r="AV422">
        <v>3.00097447670323</v>
      </c>
    </row>
    <row r="423" spans="1:48" x14ac:dyDescent="0.25">
      <c r="A423" t="s">
        <v>12706</v>
      </c>
      <c r="B423" s="6">
        <v>44664</v>
      </c>
      <c r="C423" t="s">
        <v>12707</v>
      </c>
      <c r="D423" t="s">
        <v>11929</v>
      </c>
      <c r="E423">
        <v>416003093.39999998</v>
      </c>
      <c r="F423">
        <v>433709225.10000002</v>
      </c>
      <c r="G423">
        <v>0.12776107134838599</v>
      </c>
      <c r="H423">
        <v>10.025</v>
      </c>
      <c r="I423">
        <v>7.7857719999999997</v>
      </c>
      <c r="J423">
        <v>4.450469</v>
      </c>
      <c r="K423">
        <v>4.450469</v>
      </c>
      <c r="L423">
        <v>175.77609999999899</v>
      </c>
      <c r="M423">
        <v>176</v>
      </c>
      <c r="N423">
        <v>7.7624940000000002</v>
      </c>
      <c r="O423">
        <v>0.29129999999999401</v>
      </c>
      <c r="P423">
        <v>-3.5303268657479299</v>
      </c>
      <c r="Q423">
        <v>-8.4690869287711195</v>
      </c>
      <c r="R423">
        <v>102</v>
      </c>
      <c r="S423">
        <v>102.4</v>
      </c>
      <c r="T423">
        <v>102</v>
      </c>
      <c r="U423">
        <v>102.4</v>
      </c>
      <c r="V423" t="s">
        <v>11987</v>
      </c>
      <c r="W423" t="s">
        <v>7618</v>
      </c>
      <c r="X423" t="s">
        <v>2736</v>
      </c>
      <c r="Y423" t="s">
        <v>12104</v>
      </c>
      <c r="Z423" t="s">
        <v>11819</v>
      </c>
      <c r="AA423" t="s">
        <v>343</v>
      </c>
      <c r="AB423" t="s">
        <v>11990</v>
      </c>
      <c r="AC423">
        <v>104.25624999999999</v>
      </c>
      <c r="AD423">
        <v>2.2562500000000001</v>
      </c>
      <c r="AE423" s="6">
        <v>43948</v>
      </c>
      <c r="AF423" s="6">
        <v>11806</v>
      </c>
      <c r="AG423" t="s">
        <v>2737</v>
      </c>
      <c r="AH423">
        <v>9.7750000000000004</v>
      </c>
      <c r="AI423">
        <v>7.6336051383591901</v>
      </c>
      <c r="AJ423">
        <v>71.347009</v>
      </c>
      <c r="AK423">
        <v>4.4449907580866199</v>
      </c>
      <c r="AL423">
        <v>176</v>
      </c>
      <c r="AM423">
        <v>171</v>
      </c>
      <c r="AN423">
        <v>4.75</v>
      </c>
      <c r="AO423" t="s">
        <v>11991</v>
      </c>
      <c r="AP423">
        <v>1</v>
      </c>
      <c r="AQ423">
        <v>3</v>
      </c>
      <c r="AR423">
        <v>56.013401123554203</v>
      </c>
      <c r="AS423">
        <v>-1.35214302900976E-2</v>
      </c>
      <c r="AT423">
        <v>-3.3162811620407198E-2</v>
      </c>
      <c r="AU423">
        <v>-0.12169287261086401</v>
      </c>
      <c r="AV423">
        <v>3.00097447670323</v>
      </c>
    </row>
    <row r="424" spans="1:48" x14ac:dyDescent="0.25">
      <c r="A424" t="s">
        <v>12708</v>
      </c>
      <c r="B424" s="6">
        <v>44664</v>
      </c>
      <c r="C424" t="s">
        <v>12709</v>
      </c>
      <c r="D424" t="s">
        <v>11929</v>
      </c>
      <c r="E424">
        <v>637074727.79999995</v>
      </c>
      <c r="F424">
        <v>593612075.60000002</v>
      </c>
      <c r="G424">
        <v>0.17486488724872001</v>
      </c>
      <c r="H424">
        <v>21.888888999999999</v>
      </c>
      <c r="I424">
        <v>13.222079000000001</v>
      </c>
      <c r="J424">
        <v>5.2811979999999998</v>
      </c>
      <c r="K424">
        <v>5.2811979999999998</v>
      </c>
      <c r="L424">
        <v>233.963099999999</v>
      </c>
      <c r="M424">
        <v>235</v>
      </c>
      <c r="N424">
        <v>12.995753000000001</v>
      </c>
      <c r="O424">
        <v>0.380000000000002</v>
      </c>
      <c r="P424">
        <v>-5.9694171623429</v>
      </c>
      <c r="Q424">
        <v>-13.5224202177863</v>
      </c>
      <c r="R424">
        <v>92.65</v>
      </c>
      <c r="S424">
        <v>93.15</v>
      </c>
      <c r="T424">
        <v>92.65</v>
      </c>
      <c r="U424">
        <v>93.15</v>
      </c>
      <c r="V424" t="s">
        <v>11987</v>
      </c>
      <c r="W424" t="s">
        <v>7631</v>
      </c>
      <c r="X424" t="s">
        <v>2736</v>
      </c>
      <c r="Y424" t="s">
        <v>12104</v>
      </c>
      <c r="Z424" t="s">
        <v>11819</v>
      </c>
      <c r="AA424" t="s">
        <v>343</v>
      </c>
      <c r="AB424" t="s">
        <v>11990</v>
      </c>
      <c r="AC424">
        <v>93.177778000000004</v>
      </c>
      <c r="AD424">
        <v>0.52777799999999997</v>
      </c>
      <c r="AE424" s="6">
        <v>40976</v>
      </c>
      <c r="AF424" s="6">
        <v>16139</v>
      </c>
      <c r="AG424" t="s">
        <v>2737</v>
      </c>
      <c r="AH424">
        <v>21.888888999999999</v>
      </c>
      <c r="AI424">
        <v>13.222079126689501</v>
      </c>
      <c r="AJ424">
        <v>240.37858700000001</v>
      </c>
      <c r="AK424">
        <v>5.28119840418917</v>
      </c>
      <c r="AL424">
        <v>235</v>
      </c>
      <c r="AM424">
        <v>273</v>
      </c>
      <c r="AN424">
        <v>4.75</v>
      </c>
      <c r="AO424" t="s">
        <v>11991</v>
      </c>
      <c r="AP424">
        <v>1</v>
      </c>
      <c r="AQ424">
        <v>3</v>
      </c>
      <c r="AR424">
        <v>56.013401123554203</v>
      </c>
      <c r="AS424">
        <v>-1.35214302900976E-2</v>
      </c>
      <c r="AT424">
        <v>-3.3162811620407198E-2</v>
      </c>
      <c r="AU424">
        <v>-0.12169287261086401</v>
      </c>
      <c r="AV424">
        <v>3.00097447670323</v>
      </c>
    </row>
    <row r="425" spans="1:48" x14ac:dyDescent="0.25">
      <c r="A425" t="s">
        <v>12710</v>
      </c>
      <c r="B425" s="6">
        <v>44664</v>
      </c>
      <c r="C425" t="s">
        <v>12711</v>
      </c>
      <c r="D425" t="s">
        <v>11929</v>
      </c>
      <c r="E425">
        <v>406060897.80000001</v>
      </c>
      <c r="F425">
        <v>418772861.60000002</v>
      </c>
      <c r="G425">
        <v>0.123361151568448</v>
      </c>
      <c r="H425">
        <v>4.9444439999999998</v>
      </c>
      <c r="I425">
        <v>4.4595919999999998</v>
      </c>
      <c r="J425">
        <v>3.3968069999999999</v>
      </c>
      <c r="K425">
        <v>3.3968069999999999</v>
      </c>
      <c r="L425">
        <v>75.013999999999996</v>
      </c>
      <c r="M425">
        <v>76</v>
      </c>
      <c r="N425">
        <v>4.4418939999999996</v>
      </c>
      <c r="O425">
        <v>0.239199999999994</v>
      </c>
      <c r="P425">
        <v>-2.0780742511843102</v>
      </c>
      <c r="Q425">
        <v>-5.8236636499142902</v>
      </c>
      <c r="R425">
        <v>102.9</v>
      </c>
      <c r="S425">
        <v>103.4</v>
      </c>
      <c r="T425">
        <v>102.9</v>
      </c>
      <c r="U425">
        <v>103.4</v>
      </c>
      <c r="V425" t="s">
        <v>11987</v>
      </c>
      <c r="W425" t="s">
        <v>7601</v>
      </c>
      <c r="X425" t="s">
        <v>2736</v>
      </c>
      <c r="Y425" t="s">
        <v>12104</v>
      </c>
      <c r="Z425" t="s">
        <v>11819</v>
      </c>
      <c r="AA425" t="s">
        <v>343</v>
      </c>
      <c r="AB425" t="s">
        <v>11990</v>
      </c>
      <c r="AC425">
        <v>103.130556</v>
      </c>
      <c r="AD425">
        <v>0.23055600000000001</v>
      </c>
      <c r="AE425" s="6">
        <v>42822</v>
      </c>
      <c r="AF425" s="6">
        <v>46474</v>
      </c>
      <c r="AG425" t="s">
        <v>2737</v>
      </c>
      <c r="AH425">
        <v>4.9444439999999998</v>
      </c>
      <c r="AI425">
        <v>4.4595916287351898</v>
      </c>
      <c r="AJ425">
        <v>23.252731000000001</v>
      </c>
      <c r="AK425">
        <v>3.3968073771363798</v>
      </c>
      <c r="AL425">
        <v>76</v>
      </c>
      <c r="AM425">
        <v>69</v>
      </c>
      <c r="AN425">
        <v>4.1500000000000004</v>
      </c>
      <c r="AO425" t="s">
        <v>11991</v>
      </c>
      <c r="AP425">
        <v>1</v>
      </c>
      <c r="AQ425">
        <v>3</v>
      </c>
      <c r="AR425">
        <v>56.013401123554203</v>
      </c>
      <c r="AS425">
        <v>-1.35214302900976E-2</v>
      </c>
      <c r="AT425">
        <v>-3.3162811620407198E-2</v>
      </c>
      <c r="AU425">
        <v>-0.12169287261086401</v>
      </c>
      <c r="AV425">
        <v>3.00097447670323</v>
      </c>
    </row>
    <row r="426" spans="1:48" x14ac:dyDescent="0.25">
      <c r="A426" t="s">
        <v>12712</v>
      </c>
      <c r="B426" s="6">
        <v>44664</v>
      </c>
      <c r="C426" t="s">
        <v>12713</v>
      </c>
      <c r="D426" t="s">
        <v>11929</v>
      </c>
      <c r="E426">
        <v>556876995.60000002</v>
      </c>
      <c r="F426">
        <v>491783025.5</v>
      </c>
      <c r="G426">
        <v>0.14486831861473101</v>
      </c>
      <c r="H426">
        <v>19.322222</v>
      </c>
      <c r="I426">
        <v>12.580664000000001</v>
      </c>
      <c r="J426">
        <v>5.2730509999999997</v>
      </c>
      <c r="K426">
        <v>5.2730509999999997</v>
      </c>
      <c r="L426">
        <v>231.723199999999</v>
      </c>
      <c r="M426">
        <v>234</v>
      </c>
      <c r="N426">
        <v>12.367577000000001</v>
      </c>
      <c r="O426">
        <v>0.395100000000003</v>
      </c>
      <c r="P426">
        <v>-6.2461799878634299</v>
      </c>
      <c r="Q426">
        <v>-14.274111784852799</v>
      </c>
      <c r="R426">
        <v>87.55</v>
      </c>
      <c r="S426">
        <v>88.05</v>
      </c>
      <c r="T426">
        <v>87.55</v>
      </c>
      <c r="U426">
        <v>88.05</v>
      </c>
      <c r="V426" t="s">
        <v>11987</v>
      </c>
      <c r="W426" t="s">
        <v>7628</v>
      </c>
      <c r="X426" t="s">
        <v>2736</v>
      </c>
      <c r="Y426" t="s">
        <v>12104</v>
      </c>
      <c r="Z426" t="s">
        <v>11819</v>
      </c>
      <c r="AA426" t="s">
        <v>343</v>
      </c>
      <c r="AB426" t="s">
        <v>11990</v>
      </c>
      <c r="AC426">
        <v>88.310889000000003</v>
      </c>
      <c r="AD426">
        <v>0.76088900000000004</v>
      </c>
      <c r="AE426" s="6">
        <v>44300</v>
      </c>
      <c r="AF426" s="6">
        <v>15202</v>
      </c>
      <c r="AG426" t="s">
        <v>2737</v>
      </c>
      <c r="AH426">
        <v>19.322222</v>
      </c>
      <c r="AI426">
        <v>12.580663924741099</v>
      </c>
      <c r="AJ426">
        <v>209.74980099999999</v>
      </c>
      <c r="AK426">
        <v>5.2730507161926701</v>
      </c>
      <c r="AL426">
        <v>234</v>
      </c>
      <c r="AM426">
        <v>271</v>
      </c>
      <c r="AN426">
        <v>4.28</v>
      </c>
      <c r="AO426" t="s">
        <v>11991</v>
      </c>
      <c r="AP426">
        <v>1</v>
      </c>
      <c r="AQ426">
        <v>3</v>
      </c>
      <c r="AR426">
        <v>56.013401123554203</v>
      </c>
      <c r="AS426">
        <v>-1.35214302900976E-2</v>
      </c>
      <c r="AT426">
        <v>-3.3162811620407198E-2</v>
      </c>
      <c r="AU426">
        <v>-0.12169287261086401</v>
      </c>
      <c r="AV426">
        <v>3.00097447670323</v>
      </c>
    </row>
    <row r="427" spans="1:48" x14ac:dyDescent="0.25">
      <c r="A427" t="s">
        <v>12714</v>
      </c>
      <c r="B427" s="6">
        <v>44664</v>
      </c>
      <c r="C427" t="s">
        <v>12715</v>
      </c>
      <c r="D427" t="s">
        <v>11929</v>
      </c>
      <c r="E427">
        <v>251302768.80000001</v>
      </c>
      <c r="F427">
        <v>220452212.59999999</v>
      </c>
      <c r="G427">
        <v>6.4940308485693404E-2</v>
      </c>
      <c r="H427">
        <v>24.741667</v>
      </c>
      <c r="I427">
        <v>14.177209</v>
      </c>
      <c r="J427">
        <v>5.290483</v>
      </c>
      <c r="K427">
        <v>5.290483</v>
      </c>
      <c r="L427">
        <v>239.94110000000001</v>
      </c>
      <c r="M427">
        <v>239</v>
      </c>
      <c r="N427">
        <v>14.010228</v>
      </c>
      <c r="O427">
        <v>0.398699999999996</v>
      </c>
      <c r="P427">
        <v>-6.3326678178722604</v>
      </c>
      <c r="Q427">
        <v>-15.1060350984149</v>
      </c>
      <c r="R427">
        <v>86.6</v>
      </c>
      <c r="S427">
        <v>87.1</v>
      </c>
      <c r="T427">
        <v>86.6</v>
      </c>
      <c r="U427">
        <v>87.1</v>
      </c>
      <c r="V427" t="s">
        <v>11987</v>
      </c>
      <c r="W427" t="s">
        <v>7639</v>
      </c>
      <c r="X427" t="s">
        <v>2736</v>
      </c>
      <c r="Y427" t="s">
        <v>12104</v>
      </c>
      <c r="Z427" t="s">
        <v>11819</v>
      </c>
      <c r="AA427" t="s">
        <v>343</v>
      </c>
      <c r="AB427" t="s">
        <v>11990</v>
      </c>
      <c r="AC427">
        <v>87.723749999999995</v>
      </c>
      <c r="AD427">
        <v>1.12375</v>
      </c>
      <c r="AE427" s="6">
        <v>42593</v>
      </c>
      <c r="AF427" s="6">
        <v>17182</v>
      </c>
      <c r="AG427" t="s">
        <v>2737</v>
      </c>
      <c r="AH427">
        <v>24.741667</v>
      </c>
      <c r="AI427">
        <v>14.1772091315654</v>
      </c>
      <c r="AJ427">
        <v>285.23948000000001</v>
      </c>
      <c r="AK427">
        <v>5.2904826010126396</v>
      </c>
      <c r="AL427">
        <v>239</v>
      </c>
      <c r="AM427">
        <v>272</v>
      </c>
      <c r="AN427">
        <v>4.3499999999999996</v>
      </c>
      <c r="AO427" t="s">
        <v>11991</v>
      </c>
      <c r="AP427">
        <v>1</v>
      </c>
      <c r="AQ427">
        <v>3</v>
      </c>
      <c r="AR427">
        <v>56.013401123554203</v>
      </c>
      <c r="AS427">
        <v>-1.35214302900976E-2</v>
      </c>
      <c r="AT427">
        <v>-3.3162811620407198E-2</v>
      </c>
      <c r="AU427">
        <v>-0.12169287261086401</v>
      </c>
      <c r="AV427">
        <v>3.00097447670323</v>
      </c>
    </row>
    <row r="428" spans="1:48" x14ac:dyDescent="0.25">
      <c r="A428" t="s">
        <v>21568</v>
      </c>
      <c r="B428" s="6">
        <v>44664</v>
      </c>
      <c r="C428" t="s">
        <v>21569</v>
      </c>
      <c r="D428" t="s">
        <v>11929</v>
      </c>
      <c r="E428">
        <v>501187398</v>
      </c>
      <c r="F428">
        <v>432808732.30000001</v>
      </c>
      <c r="G428">
        <v>0.12749580626116</v>
      </c>
      <c r="H428">
        <v>29.816666999999999</v>
      </c>
      <c r="I428">
        <v>15.217637</v>
      </c>
      <c r="J428">
        <v>5.339823</v>
      </c>
      <c r="K428">
        <v>5.339823</v>
      </c>
      <c r="L428">
        <v>253.857799999999</v>
      </c>
      <c r="M428">
        <v>253</v>
      </c>
      <c r="N428">
        <v>15.271469</v>
      </c>
      <c r="O428">
        <v>0.46409999999998902</v>
      </c>
      <c r="P428">
        <v>-6.8283436806600797</v>
      </c>
      <c r="Q428">
        <v>-12.884506</v>
      </c>
      <c r="R428">
        <v>85.55</v>
      </c>
      <c r="S428">
        <v>86.05</v>
      </c>
      <c r="T428">
        <v>85.55</v>
      </c>
      <c r="U428">
        <v>86.05</v>
      </c>
      <c r="V428" t="s">
        <v>11987</v>
      </c>
      <c r="W428" t="s">
        <v>20874</v>
      </c>
      <c r="X428" t="s">
        <v>2736</v>
      </c>
      <c r="Y428" t="s">
        <v>12104</v>
      </c>
      <c r="Z428" t="s">
        <v>11819</v>
      </c>
      <c r="AA428" t="s">
        <v>343</v>
      </c>
      <c r="AB428" t="s">
        <v>11990</v>
      </c>
      <c r="AC428">
        <v>86.356667000000002</v>
      </c>
      <c r="AD428">
        <v>0.80666700000000002</v>
      </c>
      <c r="AE428" s="6">
        <v>44573</v>
      </c>
      <c r="AF428" s="6">
        <v>19036</v>
      </c>
      <c r="AG428" t="s">
        <v>2737</v>
      </c>
      <c r="AH428">
        <v>29.816666999999999</v>
      </c>
      <c r="AI428">
        <v>15.217636861088501</v>
      </c>
      <c r="AJ428">
        <v>346.49794500000002</v>
      </c>
      <c r="AK428">
        <v>5.3398231765573199</v>
      </c>
      <c r="AL428">
        <v>253</v>
      </c>
      <c r="AM428">
        <v>272</v>
      </c>
      <c r="AN428">
        <v>4.4000000000000004</v>
      </c>
      <c r="AO428" t="s">
        <v>11991</v>
      </c>
      <c r="AP428">
        <v>1</v>
      </c>
      <c r="AQ428">
        <v>3</v>
      </c>
      <c r="AR428">
        <v>56.013401123554203</v>
      </c>
      <c r="AS428">
        <v>-1.35214302900976E-2</v>
      </c>
      <c r="AT428">
        <v>-3.3162811620407198E-2</v>
      </c>
      <c r="AU428">
        <v>-0.12169287261086401</v>
      </c>
      <c r="AV428">
        <v>2.5752928075300101</v>
      </c>
    </row>
    <row r="429" spans="1:48" x14ac:dyDescent="0.25">
      <c r="A429" t="s">
        <v>12716</v>
      </c>
      <c r="B429" s="6">
        <v>44664</v>
      </c>
      <c r="C429" t="s">
        <v>12717</v>
      </c>
      <c r="D429" t="s">
        <v>11929</v>
      </c>
      <c r="E429">
        <v>401663194.19999999</v>
      </c>
      <c r="F429">
        <v>365658551.30000001</v>
      </c>
      <c r="G429">
        <v>0.1077148595521</v>
      </c>
      <c r="H429">
        <v>23.763888999999999</v>
      </c>
      <c r="I429">
        <v>13.750855</v>
      </c>
      <c r="J429">
        <v>5.3115990000000002</v>
      </c>
      <c r="K429">
        <v>5.3115990000000002</v>
      </c>
      <c r="L429">
        <v>240.322</v>
      </c>
      <c r="M429">
        <v>239</v>
      </c>
      <c r="N429">
        <v>13.555452000000001</v>
      </c>
      <c r="O429">
        <v>0.38720000000000898</v>
      </c>
      <c r="P429">
        <v>-6.0584861369566498</v>
      </c>
      <c r="Q429">
        <v>-14.604214748852399</v>
      </c>
      <c r="R429">
        <v>89.95</v>
      </c>
      <c r="S429">
        <v>90.45</v>
      </c>
      <c r="T429">
        <v>89.95</v>
      </c>
      <c r="U429">
        <v>90.45</v>
      </c>
      <c r="V429" t="s">
        <v>11987</v>
      </c>
      <c r="W429" t="s">
        <v>7637</v>
      </c>
      <c r="X429" t="s">
        <v>2736</v>
      </c>
      <c r="Y429" t="s">
        <v>12104</v>
      </c>
      <c r="Z429" t="s">
        <v>11819</v>
      </c>
      <c r="AA429" t="s">
        <v>343</v>
      </c>
      <c r="AB429" t="s">
        <v>11990</v>
      </c>
      <c r="AC429">
        <v>91.036111000000005</v>
      </c>
      <c r="AD429">
        <v>1.086111</v>
      </c>
      <c r="AE429" s="6">
        <v>42027</v>
      </c>
      <c r="AF429" s="6">
        <v>16825</v>
      </c>
      <c r="AG429" t="s">
        <v>2737</v>
      </c>
      <c r="AH429">
        <v>23.763888999999999</v>
      </c>
      <c r="AI429">
        <v>13.7508545118146</v>
      </c>
      <c r="AJ429">
        <v>266.69077199999998</v>
      </c>
      <c r="AK429">
        <v>5.3115991251297601</v>
      </c>
      <c r="AL429">
        <v>239</v>
      </c>
      <c r="AM429">
        <v>275</v>
      </c>
      <c r="AN429">
        <v>4.5999999999999996</v>
      </c>
      <c r="AO429" t="s">
        <v>11991</v>
      </c>
      <c r="AP429">
        <v>1</v>
      </c>
      <c r="AQ429">
        <v>3</v>
      </c>
      <c r="AR429">
        <v>56.013401123554203</v>
      </c>
      <c r="AS429">
        <v>-1.35214302900976E-2</v>
      </c>
      <c r="AT429">
        <v>-3.3162811620407198E-2</v>
      </c>
      <c r="AU429">
        <v>-0.12169287261086401</v>
      </c>
      <c r="AV429">
        <v>3.00097447670323</v>
      </c>
    </row>
    <row r="430" spans="1:48" x14ac:dyDescent="0.25">
      <c r="A430" t="s">
        <v>12718</v>
      </c>
      <c r="B430" s="6">
        <v>44664</v>
      </c>
      <c r="C430" t="s">
        <v>12719</v>
      </c>
      <c r="D430" t="s">
        <v>11929</v>
      </c>
      <c r="E430">
        <v>343812361.80000001</v>
      </c>
      <c r="F430">
        <v>309496068.30000001</v>
      </c>
      <c r="G430">
        <v>9.1170643795095901E-2</v>
      </c>
      <c r="H430">
        <v>25.811111</v>
      </c>
      <c r="I430">
        <v>14.259047000000001</v>
      </c>
      <c r="J430">
        <v>5.3431899999999999</v>
      </c>
      <c r="K430">
        <v>5.3431899999999999</v>
      </c>
      <c r="L430">
        <v>247.10470000000001</v>
      </c>
      <c r="M430">
        <v>246</v>
      </c>
      <c r="N430">
        <v>14.134589</v>
      </c>
      <c r="O430">
        <v>0.447599999999992</v>
      </c>
      <c r="P430">
        <v>-6.2205537771321202</v>
      </c>
      <c r="Q430">
        <v>-14.927730387725401</v>
      </c>
      <c r="R430">
        <v>89.15</v>
      </c>
      <c r="S430">
        <v>89.65</v>
      </c>
      <c r="T430">
        <v>89.15</v>
      </c>
      <c r="U430">
        <v>89.65</v>
      </c>
      <c r="V430" t="s">
        <v>11987</v>
      </c>
      <c r="W430" t="s">
        <v>7642</v>
      </c>
      <c r="X430" t="s">
        <v>2736</v>
      </c>
      <c r="Y430" t="s">
        <v>12104</v>
      </c>
      <c r="Z430" t="s">
        <v>11819</v>
      </c>
      <c r="AA430" t="s">
        <v>343</v>
      </c>
      <c r="AB430" t="s">
        <v>11990</v>
      </c>
      <c r="AC430">
        <v>90.018889000000001</v>
      </c>
      <c r="AD430">
        <v>0.86888900000000002</v>
      </c>
      <c r="AE430" s="6">
        <v>43018</v>
      </c>
      <c r="AF430" s="6">
        <v>17573</v>
      </c>
      <c r="AG430" t="s">
        <v>2737</v>
      </c>
      <c r="AH430">
        <v>25.811111</v>
      </c>
      <c r="AI430">
        <v>14.259046506907399</v>
      </c>
      <c r="AJ430">
        <v>293.15300100000002</v>
      </c>
      <c r="AK430">
        <v>5.3431899883437302</v>
      </c>
      <c r="AL430">
        <v>246</v>
      </c>
      <c r="AM430">
        <v>276</v>
      </c>
      <c r="AN430">
        <v>4.5999999999999996</v>
      </c>
      <c r="AO430" t="s">
        <v>11991</v>
      </c>
      <c r="AP430">
        <v>1</v>
      </c>
      <c r="AQ430">
        <v>3</v>
      </c>
      <c r="AR430">
        <v>56.013401123554203</v>
      </c>
      <c r="AS430">
        <v>-1.35214302900976E-2</v>
      </c>
      <c r="AT430">
        <v>-3.3162811620407198E-2</v>
      </c>
      <c r="AU430">
        <v>-0.12169287261086401</v>
      </c>
      <c r="AV430">
        <v>3.00097447670323</v>
      </c>
    </row>
    <row r="431" spans="1:48" x14ac:dyDescent="0.25">
      <c r="A431" t="s">
        <v>12720</v>
      </c>
      <c r="B431" s="6">
        <v>44664</v>
      </c>
      <c r="C431" t="s">
        <v>12721</v>
      </c>
      <c r="D431" t="s">
        <v>11929</v>
      </c>
      <c r="E431">
        <v>457893613.80000001</v>
      </c>
      <c r="F431">
        <v>435437746.30000001</v>
      </c>
      <c r="G431">
        <v>0.128270255179285</v>
      </c>
      <c r="H431">
        <v>88.483333000000002</v>
      </c>
      <c r="I431">
        <v>16.527259000000001</v>
      </c>
      <c r="J431">
        <v>6.0065609999999996</v>
      </c>
      <c r="K431">
        <v>6.0065609999999996</v>
      </c>
      <c r="L431">
        <v>320.856099999999</v>
      </c>
      <c r="M431">
        <v>320</v>
      </c>
      <c r="N431">
        <v>16.60134</v>
      </c>
      <c r="O431">
        <v>0.17259999999998901</v>
      </c>
      <c r="P431">
        <v>-6.2883534414745696</v>
      </c>
      <c r="Q431">
        <v>-15.7740953909673</v>
      </c>
      <c r="R431">
        <v>95</v>
      </c>
      <c r="S431">
        <v>95.75</v>
      </c>
      <c r="T431">
        <v>95</v>
      </c>
      <c r="U431">
        <v>95.75</v>
      </c>
      <c r="V431" t="s">
        <v>11987</v>
      </c>
      <c r="W431" t="s">
        <v>7655</v>
      </c>
      <c r="X431" t="s">
        <v>2736</v>
      </c>
      <c r="Y431" t="s">
        <v>12104</v>
      </c>
      <c r="Z431" t="s">
        <v>11819</v>
      </c>
      <c r="AA431" t="s">
        <v>343</v>
      </c>
      <c r="AB431" t="s">
        <v>11990</v>
      </c>
      <c r="AC431">
        <v>95.095832999999999</v>
      </c>
      <c r="AD431">
        <v>9.5833000000000002E-2</v>
      </c>
      <c r="AE431" s="6">
        <v>40463</v>
      </c>
      <c r="AF431" s="6">
        <v>40463</v>
      </c>
      <c r="AG431" t="s">
        <v>2737</v>
      </c>
      <c r="AH431">
        <v>88.483333000000002</v>
      </c>
      <c r="AI431">
        <v>16.5272589904013</v>
      </c>
      <c r="AJ431">
        <v>534.65809999999999</v>
      </c>
      <c r="AK431">
        <v>6.0065614415128898</v>
      </c>
      <c r="AL431">
        <v>320</v>
      </c>
      <c r="AM431">
        <v>339</v>
      </c>
      <c r="AN431">
        <v>5.75</v>
      </c>
      <c r="AO431" t="s">
        <v>11991</v>
      </c>
      <c r="AP431">
        <v>1</v>
      </c>
      <c r="AQ431">
        <v>3</v>
      </c>
      <c r="AR431">
        <v>56.013401123554203</v>
      </c>
      <c r="AS431">
        <v>-1.35214302900976E-2</v>
      </c>
      <c r="AT431">
        <v>-3.3162811620407198E-2</v>
      </c>
      <c r="AU431">
        <v>-0.12169287261086401</v>
      </c>
      <c r="AV431">
        <v>3.00097447670323</v>
      </c>
    </row>
    <row r="432" spans="1:48" x14ac:dyDescent="0.25">
      <c r="A432" t="s">
        <v>12722</v>
      </c>
      <c r="B432" s="6">
        <v>44664</v>
      </c>
      <c r="C432" t="s">
        <v>12723</v>
      </c>
      <c r="D432" t="s">
        <v>11929</v>
      </c>
      <c r="E432">
        <v>427459521.60000002</v>
      </c>
      <c r="F432">
        <v>415811249.60000002</v>
      </c>
      <c r="G432">
        <v>0.12248872669139201</v>
      </c>
      <c r="H432">
        <v>29.024999999999999</v>
      </c>
      <c r="I432">
        <v>14.476279999999999</v>
      </c>
      <c r="J432">
        <v>5.312519</v>
      </c>
      <c r="K432">
        <v>5.312519</v>
      </c>
      <c r="L432">
        <v>249.72620000000001</v>
      </c>
      <c r="M432">
        <v>249</v>
      </c>
      <c r="N432">
        <v>14.490107</v>
      </c>
      <c r="O432">
        <v>0.41869999999999402</v>
      </c>
      <c r="P432">
        <v>-6.0875862468120401</v>
      </c>
      <c r="Q432">
        <v>-15.260553896220101</v>
      </c>
      <c r="R432">
        <v>94.9</v>
      </c>
      <c r="S432">
        <v>95.4</v>
      </c>
      <c r="T432">
        <v>94.9</v>
      </c>
      <c r="U432">
        <v>95.4</v>
      </c>
      <c r="V432" t="s">
        <v>11987</v>
      </c>
      <c r="W432" t="s">
        <v>7647</v>
      </c>
      <c r="X432" t="s">
        <v>2736</v>
      </c>
      <c r="Y432" t="s">
        <v>12104</v>
      </c>
      <c r="Z432" t="s">
        <v>11819</v>
      </c>
      <c r="AA432" t="s">
        <v>343</v>
      </c>
      <c r="AB432" t="s">
        <v>11990</v>
      </c>
      <c r="AC432">
        <v>97.275000000000006</v>
      </c>
      <c r="AD432">
        <v>2.375</v>
      </c>
      <c r="AE432" s="6">
        <v>43948</v>
      </c>
      <c r="AF432" s="6">
        <v>18745</v>
      </c>
      <c r="AG432" t="s">
        <v>2737</v>
      </c>
      <c r="AH432">
        <v>29.024999999999999</v>
      </c>
      <c r="AI432">
        <v>14.4762803625104</v>
      </c>
      <c r="AJ432">
        <v>318.83916199999999</v>
      </c>
      <c r="AK432">
        <v>5.3125192190019401</v>
      </c>
      <c r="AL432">
        <v>249</v>
      </c>
      <c r="AM432">
        <v>270</v>
      </c>
      <c r="AN432">
        <v>5</v>
      </c>
      <c r="AO432" t="s">
        <v>11991</v>
      </c>
      <c r="AP432">
        <v>1</v>
      </c>
      <c r="AQ432">
        <v>3</v>
      </c>
      <c r="AR432">
        <v>56.013401123554203</v>
      </c>
      <c r="AS432">
        <v>-1.35214302900976E-2</v>
      </c>
      <c r="AT432">
        <v>-3.3162811620407198E-2</v>
      </c>
      <c r="AU432">
        <v>-0.12169287261086401</v>
      </c>
      <c r="AV432">
        <v>3.00097447670323</v>
      </c>
    </row>
    <row r="433" spans="1:48" x14ac:dyDescent="0.25">
      <c r="A433" t="s">
        <v>12724</v>
      </c>
      <c r="B433" s="6">
        <v>44664</v>
      </c>
      <c r="C433" t="s">
        <v>12725</v>
      </c>
      <c r="D433" t="s">
        <v>11929</v>
      </c>
      <c r="E433">
        <v>472651567.80000001</v>
      </c>
      <c r="F433">
        <v>493643205.60000002</v>
      </c>
      <c r="G433">
        <v>0.145416286214364</v>
      </c>
      <c r="H433">
        <v>22.758333</v>
      </c>
      <c r="I433">
        <v>12.950583999999999</v>
      </c>
      <c r="J433">
        <v>5.2757579999999997</v>
      </c>
      <c r="K433">
        <v>5.2757579999999997</v>
      </c>
      <c r="L433">
        <v>234.957999999999</v>
      </c>
      <c r="M433">
        <v>235</v>
      </c>
      <c r="N433">
        <v>12.746790000000001</v>
      </c>
      <c r="O433">
        <v>0.154999999999994</v>
      </c>
      <c r="P433">
        <v>-5.5474958449931098</v>
      </c>
      <c r="Q433">
        <v>-12.521427513210501</v>
      </c>
      <c r="R433">
        <v>103.1</v>
      </c>
      <c r="S433">
        <v>103.6</v>
      </c>
      <c r="T433">
        <v>103.1</v>
      </c>
      <c r="U433">
        <v>103.6</v>
      </c>
      <c r="V433" t="s">
        <v>11987</v>
      </c>
      <c r="W433" t="s">
        <v>7634</v>
      </c>
      <c r="X433" t="s">
        <v>2736</v>
      </c>
      <c r="Y433" t="s">
        <v>12104</v>
      </c>
      <c r="Z433" t="s">
        <v>11819</v>
      </c>
      <c r="AA433" t="s">
        <v>343</v>
      </c>
      <c r="AB433" t="s">
        <v>11990</v>
      </c>
      <c r="AC433">
        <v>104.44125</v>
      </c>
      <c r="AD433">
        <v>1.3412500000000001</v>
      </c>
      <c r="AE433" s="6">
        <v>41660</v>
      </c>
      <c r="AF433" s="6">
        <v>16458</v>
      </c>
      <c r="AG433" t="s">
        <v>2737</v>
      </c>
      <c r="AH433">
        <v>22.758333</v>
      </c>
      <c r="AI433">
        <v>12.950583877016699</v>
      </c>
      <c r="AJ433">
        <v>237.95595</v>
      </c>
      <c r="AK433">
        <v>5.2757576362625596</v>
      </c>
      <c r="AL433">
        <v>235</v>
      </c>
      <c r="AM433">
        <v>271</v>
      </c>
      <c r="AN433">
        <v>5.55</v>
      </c>
      <c r="AO433" t="s">
        <v>11991</v>
      </c>
      <c r="AP433">
        <v>1</v>
      </c>
      <c r="AQ433">
        <v>3</v>
      </c>
      <c r="AR433">
        <v>56.013401123554203</v>
      </c>
      <c r="AS433">
        <v>-1.35214302900976E-2</v>
      </c>
      <c r="AT433">
        <v>-3.3162811620407198E-2</v>
      </c>
      <c r="AU433">
        <v>-0.12169287261086401</v>
      </c>
      <c r="AV433">
        <v>3.00097447670323</v>
      </c>
    </row>
    <row r="434" spans="1:48" x14ac:dyDescent="0.25">
      <c r="A434" t="s">
        <v>12726</v>
      </c>
      <c r="B434" s="6">
        <v>44664</v>
      </c>
      <c r="C434" t="s">
        <v>12727</v>
      </c>
      <c r="D434" t="s">
        <v>11929</v>
      </c>
      <c r="E434">
        <v>291637507.19999999</v>
      </c>
      <c r="F434">
        <v>344697306.19999999</v>
      </c>
      <c r="G434">
        <v>0.101540143907051</v>
      </c>
      <c r="H434">
        <v>12.441667000000001</v>
      </c>
      <c r="I434">
        <v>8.7357870000000002</v>
      </c>
      <c r="J434">
        <v>4.7328989999999997</v>
      </c>
      <c r="K434">
        <v>4.7328989999999997</v>
      </c>
      <c r="L434">
        <v>197.17999999999901</v>
      </c>
      <c r="M434">
        <v>200</v>
      </c>
      <c r="N434">
        <v>8.7092580000000002</v>
      </c>
      <c r="O434">
        <v>0.27569999999998901</v>
      </c>
      <c r="P434">
        <v>-3.3427043024414398</v>
      </c>
      <c r="Q434">
        <v>-9.9325524901690496</v>
      </c>
      <c r="R434">
        <v>117.8</v>
      </c>
      <c r="S434">
        <v>118.8</v>
      </c>
      <c r="T434">
        <v>117.8</v>
      </c>
      <c r="U434">
        <v>118.8</v>
      </c>
      <c r="V434" t="s">
        <v>11987</v>
      </c>
      <c r="W434" t="s">
        <v>7622</v>
      </c>
      <c r="X434" t="s">
        <v>2736</v>
      </c>
      <c r="Y434" t="s">
        <v>12104</v>
      </c>
      <c r="Z434" t="s">
        <v>11819</v>
      </c>
      <c r="AA434" t="s">
        <v>343</v>
      </c>
      <c r="AB434" t="s">
        <v>11990</v>
      </c>
      <c r="AC434">
        <v>118.19374999999999</v>
      </c>
      <c r="AD434">
        <v>0.39374999999999999</v>
      </c>
      <c r="AE434" s="6">
        <v>38257</v>
      </c>
      <c r="AF434" s="6">
        <v>12689</v>
      </c>
      <c r="AG434" t="s">
        <v>2737</v>
      </c>
      <c r="AH434">
        <v>12.441667000000001</v>
      </c>
      <c r="AI434">
        <v>8.7357870248394196</v>
      </c>
      <c r="AJ434">
        <v>97.388761000000002</v>
      </c>
      <c r="AK434">
        <v>4.7328991345566997</v>
      </c>
      <c r="AL434">
        <v>200</v>
      </c>
      <c r="AM434">
        <v>198</v>
      </c>
      <c r="AN434">
        <v>6.75</v>
      </c>
      <c r="AO434" t="s">
        <v>11991</v>
      </c>
      <c r="AP434">
        <v>1</v>
      </c>
      <c r="AQ434">
        <v>3</v>
      </c>
      <c r="AR434">
        <v>56.013401123554203</v>
      </c>
      <c r="AS434">
        <v>-1.35214302900976E-2</v>
      </c>
      <c r="AT434">
        <v>-3.3162811620407198E-2</v>
      </c>
      <c r="AU434">
        <v>-0.12169287261086401</v>
      </c>
      <c r="AV434">
        <v>3.00097447670323</v>
      </c>
    </row>
    <row r="435" spans="1:48" x14ac:dyDescent="0.25">
      <c r="A435" t="s">
        <v>12728</v>
      </c>
      <c r="B435" s="6">
        <v>44664</v>
      </c>
      <c r="C435" t="s">
        <v>12729</v>
      </c>
      <c r="D435" t="s">
        <v>11929</v>
      </c>
      <c r="E435">
        <v>486081833.39999998</v>
      </c>
      <c r="F435">
        <v>532406107.80000001</v>
      </c>
      <c r="G435">
        <v>0.15683497327530699</v>
      </c>
      <c r="H435">
        <v>17.730556</v>
      </c>
      <c r="I435">
        <v>11.005501000000001</v>
      </c>
      <c r="J435">
        <v>5.3119350000000001</v>
      </c>
      <c r="K435">
        <v>5.3119350000000001</v>
      </c>
      <c r="L435">
        <v>240.11599999999899</v>
      </c>
      <c r="M435">
        <v>242</v>
      </c>
      <c r="N435">
        <v>10.86505</v>
      </c>
      <c r="O435">
        <v>0.38240000000000401</v>
      </c>
      <c r="P435">
        <v>-4.8762253017694102</v>
      </c>
      <c r="Q435">
        <v>-11.6869767496552</v>
      </c>
      <c r="R435">
        <v>107.9</v>
      </c>
      <c r="S435">
        <v>108.4</v>
      </c>
      <c r="T435">
        <v>107.9</v>
      </c>
      <c r="U435">
        <v>108.4</v>
      </c>
      <c r="V435" t="s">
        <v>11987</v>
      </c>
      <c r="W435" t="s">
        <v>7625</v>
      </c>
      <c r="X435" t="s">
        <v>2736</v>
      </c>
      <c r="Y435" t="s">
        <v>12104</v>
      </c>
      <c r="Z435" t="s">
        <v>11819</v>
      </c>
      <c r="AA435" t="s">
        <v>343</v>
      </c>
      <c r="AB435" t="s">
        <v>11990</v>
      </c>
      <c r="AC435">
        <v>109.53013900000001</v>
      </c>
      <c r="AD435">
        <v>1.630139</v>
      </c>
      <c r="AE435" s="6">
        <v>39458</v>
      </c>
      <c r="AF435" s="6">
        <v>14621</v>
      </c>
      <c r="AG435" t="s">
        <v>2737</v>
      </c>
      <c r="AH435">
        <v>17.730556</v>
      </c>
      <c r="AI435">
        <v>11.005501080396799</v>
      </c>
      <c r="AJ435">
        <v>164.694188</v>
      </c>
      <c r="AK435">
        <v>5.3119353764234303</v>
      </c>
      <c r="AL435">
        <v>242</v>
      </c>
      <c r="AM435">
        <v>271</v>
      </c>
      <c r="AN435">
        <v>6.05</v>
      </c>
      <c r="AO435" t="s">
        <v>11991</v>
      </c>
      <c r="AP435">
        <v>1</v>
      </c>
      <c r="AQ435">
        <v>3</v>
      </c>
      <c r="AR435">
        <v>56.013401123554203</v>
      </c>
      <c r="AS435">
        <v>-1.35214302900976E-2</v>
      </c>
      <c r="AT435">
        <v>-3.3162811620407198E-2</v>
      </c>
      <c r="AU435">
        <v>-0.12169287261086401</v>
      </c>
      <c r="AV435">
        <v>3.00097447670323</v>
      </c>
    </row>
    <row r="436" spans="1:48" x14ac:dyDescent="0.25">
      <c r="A436" t="s">
        <v>12730</v>
      </c>
      <c r="B436" s="6">
        <v>44664</v>
      </c>
      <c r="C436" t="s">
        <v>12731</v>
      </c>
      <c r="D436" t="s">
        <v>11929</v>
      </c>
      <c r="E436">
        <v>131639750.40000001</v>
      </c>
      <c r="F436">
        <v>166666893.5</v>
      </c>
      <c r="G436">
        <v>4.9096352227143897E-2</v>
      </c>
      <c r="H436">
        <v>10.972222</v>
      </c>
      <c r="I436">
        <v>7.9081780000000004</v>
      </c>
      <c r="J436">
        <v>4.3550899999999997</v>
      </c>
      <c r="K436">
        <v>4.3550899999999997</v>
      </c>
      <c r="L436">
        <v>163.55759999999901</v>
      </c>
      <c r="M436">
        <v>166</v>
      </c>
      <c r="N436">
        <v>7.8863950000000003</v>
      </c>
      <c r="O436">
        <v>0.26399999999999701</v>
      </c>
      <c r="P436">
        <v>-2.8807273539557001</v>
      </c>
      <c r="Q436">
        <v>-7.8312236418817696</v>
      </c>
      <c r="R436">
        <v>126.4</v>
      </c>
      <c r="S436">
        <v>127.2</v>
      </c>
      <c r="T436">
        <v>126.4</v>
      </c>
      <c r="U436">
        <v>127.2</v>
      </c>
      <c r="V436" t="s">
        <v>11987</v>
      </c>
      <c r="W436" t="s">
        <v>7620</v>
      </c>
      <c r="X436" t="s">
        <v>2736</v>
      </c>
      <c r="Y436" t="s">
        <v>12104</v>
      </c>
      <c r="Z436" t="s">
        <v>11819</v>
      </c>
      <c r="AA436" t="s">
        <v>343</v>
      </c>
      <c r="AB436" t="s">
        <v>11990</v>
      </c>
      <c r="AC436">
        <v>126.608333</v>
      </c>
      <c r="AD436">
        <v>0.20833299999999999</v>
      </c>
      <c r="AE436" s="6">
        <v>37722</v>
      </c>
      <c r="AF436" s="6">
        <v>12152</v>
      </c>
      <c r="AG436" t="s">
        <v>2737</v>
      </c>
      <c r="AH436">
        <v>10.972222</v>
      </c>
      <c r="AI436">
        <v>7.90817814174794</v>
      </c>
      <c r="AJ436">
        <v>79.051165999999995</v>
      </c>
      <c r="AK436">
        <v>4.35509045713723</v>
      </c>
      <c r="AL436">
        <v>166</v>
      </c>
      <c r="AM436">
        <v>160</v>
      </c>
      <c r="AN436">
        <v>7.5</v>
      </c>
      <c r="AO436" t="s">
        <v>11991</v>
      </c>
      <c r="AP436">
        <v>1</v>
      </c>
      <c r="AQ436">
        <v>3</v>
      </c>
      <c r="AR436">
        <v>56.013401123554203</v>
      </c>
      <c r="AS436">
        <v>-1.35214302900976E-2</v>
      </c>
      <c r="AT436">
        <v>-3.3162811620407198E-2</v>
      </c>
      <c r="AU436">
        <v>-0.12169287261086401</v>
      </c>
      <c r="AV436">
        <v>3.00097447670323</v>
      </c>
    </row>
    <row r="437" spans="1:48" x14ac:dyDescent="0.25">
      <c r="A437" t="s">
        <v>12732</v>
      </c>
      <c r="B437" s="6">
        <v>44664</v>
      </c>
      <c r="C437" t="s">
        <v>12733</v>
      </c>
      <c r="D437" t="s">
        <v>11929</v>
      </c>
      <c r="E437">
        <v>197810313</v>
      </c>
      <c r="F437">
        <v>265627106.19999999</v>
      </c>
      <c r="G437">
        <v>7.8247825280203007E-2</v>
      </c>
      <c r="H437">
        <v>9.3249999999999993</v>
      </c>
      <c r="I437">
        <v>6.8853410000000004</v>
      </c>
      <c r="J437">
        <v>3.8810750000000001</v>
      </c>
      <c r="K437">
        <v>3.8810750000000001</v>
      </c>
      <c r="L437">
        <v>118.6825</v>
      </c>
      <c r="M437">
        <v>120</v>
      </c>
      <c r="N437">
        <v>6.859413</v>
      </c>
      <c r="O437">
        <v>0.16199999999999501</v>
      </c>
      <c r="P437">
        <v>-2.4887061391935901</v>
      </c>
      <c r="Q437">
        <v>-6.9918898092540598</v>
      </c>
      <c r="R437">
        <v>132.83125000000001</v>
      </c>
      <c r="S437">
        <v>134.28925000000001</v>
      </c>
      <c r="T437">
        <v>132.83125000000001</v>
      </c>
      <c r="U437">
        <v>134.28925000000001</v>
      </c>
      <c r="V437" t="s">
        <v>11987</v>
      </c>
      <c r="W437" t="s">
        <v>7615</v>
      </c>
      <c r="X437" t="s">
        <v>2736</v>
      </c>
      <c r="Y437" t="s">
        <v>12104</v>
      </c>
      <c r="Z437" t="s">
        <v>11819</v>
      </c>
      <c r="AA437" t="s">
        <v>343</v>
      </c>
      <c r="AB437" t="s">
        <v>11990</v>
      </c>
      <c r="AC437">
        <v>134.28375</v>
      </c>
      <c r="AD437">
        <v>1.4524999999999999</v>
      </c>
      <c r="AE437" s="6">
        <v>37116</v>
      </c>
      <c r="AF437" s="6">
        <v>11550</v>
      </c>
      <c r="AG437" t="s">
        <v>2737</v>
      </c>
      <c r="AH437">
        <v>9.3249999999999993</v>
      </c>
      <c r="AI437">
        <v>6.88534052191872</v>
      </c>
      <c r="AJ437">
        <v>59.869010000000003</v>
      </c>
      <c r="AK437">
        <v>3.88107503737143</v>
      </c>
      <c r="AL437">
        <v>120</v>
      </c>
      <c r="AM437">
        <v>115</v>
      </c>
      <c r="AN437">
        <v>8.3000000000000007</v>
      </c>
      <c r="AO437" t="s">
        <v>11991</v>
      </c>
      <c r="AP437">
        <v>1</v>
      </c>
      <c r="AQ437">
        <v>3</v>
      </c>
      <c r="AR437">
        <v>56.013401123554203</v>
      </c>
      <c r="AS437">
        <v>-1.35214302900976E-2</v>
      </c>
      <c r="AT437">
        <v>-3.3162811620407198E-2</v>
      </c>
      <c r="AU437">
        <v>-0.12169287261086401</v>
      </c>
      <c r="AV437">
        <v>3.00097447670323</v>
      </c>
    </row>
    <row r="438" spans="1:48" x14ac:dyDescent="0.25">
      <c r="A438" t="s">
        <v>12734</v>
      </c>
      <c r="B438" s="6">
        <v>44664</v>
      </c>
      <c r="C438" t="s">
        <v>12735</v>
      </c>
      <c r="D438" t="s">
        <v>11929</v>
      </c>
      <c r="E438">
        <v>450687676.80000001</v>
      </c>
      <c r="F438">
        <v>412080643.69999999</v>
      </c>
      <c r="G438">
        <v>0.12138977332484301</v>
      </c>
      <c r="H438">
        <v>9.0277779999999996</v>
      </c>
      <c r="I438">
        <v>8.0454319999999999</v>
      </c>
      <c r="J438">
        <v>3.1980810000000002</v>
      </c>
      <c r="K438">
        <v>3.1980810000000002</v>
      </c>
      <c r="L438">
        <v>50.283999999999899</v>
      </c>
      <c r="M438">
        <v>51</v>
      </c>
      <c r="N438">
        <v>8.0172249999999998</v>
      </c>
      <c r="O438">
        <v>-9.0000000000034497E-3</v>
      </c>
      <c r="P438">
        <v>-2.8367773436173902</v>
      </c>
      <c r="Q438">
        <v>-8.6160528012688893</v>
      </c>
      <c r="R438">
        <v>90.456249999999997</v>
      </c>
      <c r="S438">
        <v>91.214250000000007</v>
      </c>
      <c r="T438">
        <v>90.456249999999997</v>
      </c>
      <c r="U438">
        <v>91.214250000000007</v>
      </c>
      <c r="V438" t="s">
        <v>11987</v>
      </c>
      <c r="W438" t="s">
        <v>11241</v>
      </c>
      <c r="X438" t="s">
        <v>2697</v>
      </c>
      <c r="Y438" t="s">
        <v>625</v>
      </c>
      <c r="Z438" t="s">
        <v>12267</v>
      </c>
      <c r="AA438" t="s">
        <v>389</v>
      </c>
      <c r="AB438" t="s">
        <v>11990</v>
      </c>
      <c r="AC438">
        <v>91.433750000000003</v>
      </c>
      <c r="AD438">
        <v>0.97750000000000004</v>
      </c>
      <c r="AE438" s="6">
        <v>44314</v>
      </c>
      <c r="AF438" s="6">
        <v>11441</v>
      </c>
      <c r="AG438" t="s">
        <v>2698</v>
      </c>
      <c r="AH438">
        <v>9.0277779999999996</v>
      </c>
      <c r="AI438">
        <v>8.0454317708518097</v>
      </c>
      <c r="AJ438">
        <v>73.374171000000004</v>
      </c>
      <c r="AK438">
        <v>3.1980808396875502</v>
      </c>
      <c r="AL438">
        <v>51</v>
      </c>
      <c r="AM438">
        <v>46</v>
      </c>
      <c r="AN438">
        <v>2.0699999999999998</v>
      </c>
      <c r="AO438" t="s">
        <v>11991</v>
      </c>
      <c r="AP438">
        <v>1</v>
      </c>
      <c r="AQ438">
        <v>3</v>
      </c>
      <c r="AR438">
        <v>54.310223979740698</v>
      </c>
      <c r="AS438">
        <v>-6.2690267708624903E-2</v>
      </c>
      <c r="AT438">
        <v>-0.52050968207616599</v>
      </c>
      <c r="AU438">
        <v>-0.291403822615386</v>
      </c>
      <c r="AV438">
        <v>0.79619985313352903</v>
      </c>
    </row>
    <row r="439" spans="1:48" x14ac:dyDescent="0.25">
      <c r="A439" t="s">
        <v>12736</v>
      </c>
      <c r="B439" s="6">
        <v>44664</v>
      </c>
      <c r="C439" t="s">
        <v>12737</v>
      </c>
      <c r="D439" t="s">
        <v>11929</v>
      </c>
      <c r="E439">
        <v>563359596.60000002</v>
      </c>
      <c r="F439">
        <v>573078614.39999998</v>
      </c>
      <c r="G439">
        <v>0.16881618722966499</v>
      </c>
      <c r="H439">
        <v>3.0111110000000001</v>
      </c>
      <c r="I439">
        <v>2.8317070000000002</v>
      </c>
      <c r="J439">
        <v>2.8244189999999998</v>
      </c>
      <c r="K439">
        <v>2.8244189999999998</v>
      </c>
      <c r="L439">
        <v>25.8951999999999</v>
      </c>
      <c r="M439">
        <v>26</v>
      </c>
      <c r="N439">
        <v>2.8177599999999998</v>
      </c>
      <c r="O439">
        <v>-8.9600000000000707E-2</v>
      </c>
      <c r="P439">
        <v>-0.28223035971923699</v>
      </c>
      <c r="Q439">
        <v>-3.63725308206828</v>
      </c>
      <c r="R439">
        <v>100.2375</v>
      </c>
      <c r="S439">
        <v>100.62649999999999</v>
      </c>
      <c r="T439">
        <v>100.2375</v>
      </c>
      <c r="U439">
        <v>100.62649999999999</v>
      </c>
      <c r="V439" t="s">
        <v>11987</v>
      </c>
      <c r="W439" t="s">
        <v>7528</v>
      </c>
      <c r="X439" t="s">
        <v>2697</v>
      </c>
      <c r="Y439" t="s">
        <v>625</v>
      </c>
      <c r="Z439" t="s">
        <v>12267</v>
      </c>
      <c r="AA439" t="s">
        <v>389</v>
      </c>
      <c r="AB439" t="s">
        <v>11990</v>
      </c>
      <c r="AC439">
        <v>101.725189</v>
      </c>
      <c r="AD439">
        <v>1.487689</v>
      </c>
      <c r="AE439" s="6">
        <v>42116</v>
      </c>
      <c r="AF439" s="6">
        <v>45769</v>
      </c>
      <c r="AG439" t="s">
        <v>2698</v>
      </c>
      <c r="AH439">
        <v>3.0111110000000001</v>
      </c>
      <c r="AI439">
        <v>2.8317074133539801</v>
      </c>
      <c r="AJ439">
        <v>9.7334560000000003</v>
      </c>
      <c r="AK439">
        <v>2.82441853004865</v>
      </c>
      <c r="AL439">
        <v>26</v>
      </c>
      <c r="AM439">
        <v>12</v>
      </c>
      <c r="AN439">
        <v>3.0430000000000001</v>
      </c>
      <c r="AO439" t="s">
        <v>11991</v>
      </c>
      <c r="AP439">
        <v>1</v>
      </c>
      <c r="AQ439">
        <v>3</v>
      </c>
      <c r="AR439">
        <v>54.310223979740698</v>
      </c>
      <c r="AS439">
        <v>-6.2690267708624903E-2</v>
      </c>
      <c r="AT439">
        <v>-0.52050968207616599</v>
      </c>
      <c r="AU439">
        <v>-0.291403822615386</v>
      </c>
      <c r="AV439">
        <v>0.79619985313352903</v>
      </c>
    </row>
    <row r="440" spans="1:48" x14ac:dyDescent="0.25">
      <c r="A440" t="s">
        <v>12738</v>
      </c>
      <c r="B440" s="6">
        <v>44664</v>
      </c>
      <c r="C440" t="s">
        <v>12739</v>
      </c>
      <c r="D440" t="s">
        <v>11929</v>
      </c>
      <c r="E440">
        <v>281679798</v>
      </c>
      <c r="F440">
        <v>244539142</v>
      </c>
      <c r="G440">
        <v>7.2035781041333097E-2</v>
      </c>
      <c r="H440">
        <v>29.027778000000001</v>
      </c>
      <c r="I440">
        <v>17.817129999999999</v>
      </c>
      <c r="J440">
        <v>3.866196</v>
      </c>
      <c r="K440">
        <v>3.866196</v>
      </c>
      <c r="L440">
        <v>105.098799999999</v>
      </c>
      <c r="M440">
        <v>104</v>
      </c>
      <c r="N440">
        <v>17.899152000000001</v>
      </c>
      <c r="O440">
        <v>0.32840000000000602</v>
      </c>
      <c r="P440">
        <v>-5.8039822504863299</v>
      </c>
      <c r="Q440">
        <v>-15.653604745989499</v>
      </c>
      <c r="R440">
        <v>85.362499999999997</v>
      </c>
      <c r="S440">
        <v>86.268500000000003</v>
      </c>
      <c r="T440">
        <v>85.362499999999997</v>
      </c>
      <c r="U440">
        <v>86.268500000000003</v>
      </c>
      <c r="V440" t="s">
        <v>11987</v>
      </c>
      <c r="W440" t="s">
        <v>11242</v>
      </c>
      <c r="X440" t="s">
        <v>2697</v>
      </c>
      <c r="Y440" t="s">
        <v>625</v>
      </c>
      <c r="Z440" t="s">
        <v>12267</v>
      </c>
      <c r="AA440" t="s">
        <v>389</v>
      </c>
      <c r="AB440" t="s">
        <v>11990</v>
      </c>
      <c r="AC440">
        <v>86.814582999999999</v>
      </c>
      <c r="AD440">
        <v>1.452083</v>
      </c>
      <c r="AE440" s="6">
        <v>44314</v>
      </c>
      <c r="AF440" s="6">
        <v>18746</v>
      </c>
      <c r="AG440" t="s">
        <v>2698</v>
      </c>
      <c r="AH440">
        <v>29.027778000000001</v>
      </c>
      <c r="AI440">
        <v>17.817129671635001</v>
      </c>
      <c r="AJ440">
        <v>435.17573900000002</v>
      </c>
      <c r="AK440">
        <v>3.8661955269666199</v>
      </c>
      <c r="AL440">
        <v>104</v>
      </c>
      <c r="AM440">
        <v>126</v>
      </c>
      <c r="AN440">
        <v>3.0750000000000002</v>
      </c>
      <c r="AO440" t="s">
        <v>11991</v>
      </c>
      <c r="AP440">
        <v>1</v>
      </c>
      <c r="AQ440">
        <v>3</v>
      </c>
      <c r="AR440">
        <v>54.310223979740698</v>
      </c>
      <c r="AS440">
        <v>-6.2690267708624903E-2</v>
      </c>
      <c r="AT440">
        <v>-0.52050968207616599</v>
      </c>
      <c r="AU440">
        <v>-0.291403822615386</v>
      </c>
      <c r="AV440">
        <v>0.79619985313352903</v>
      </c>
    </row>
    <row r="441" spans="1:48" x14ac:dyDescent="0.25">
      <c r="A441" t="s">
        <v>12740</v>
      </c>
      <c r="B441" s="6">
        <v>44664</v>
      </c>
      <c r="C441" t="s">
        <v>12741</v>
      </c>
      <c r="D441" t="s">
        <v>11929</v>
      </c>
      <c r="E441">
        <v>563359596.60000002</v>
      </c>
      <c r="F441">
        <v>575845194.5</v>
      </c>
      <c r="G441">
        <v>0.169631160069105</v>
      </c>
      <c r="H441">
        <v>4.0250000000000004</v>
      </c>
      <c r="I441">
        <v>3.719522</v>
      </c>
      <c r="J441">
        <v>2.8534099999999998</v>
      </c>
      <c r="K441">
        <v>2.8534099999999998</v>
      </c>
      <c r="L441">
        <v>24.535999999999898</v>
      </c>
      <c r="M441">
        <v>23</v>
      </c>
      <c r="N441">
        <v>3.7014870000000002</v>
      </c>
      <c r="O441">
        <v>0.18780000000000399</v>
      </c>
      <c r="P441">
        <v>-0.63924996647606303</v>
      </c>
      <c r="Q441">
        <v>-4.7637317258541998</v>
      </c>
      <c r="R441">
        <v>100.70625</v>
      </c>
      <c r="S441">
        <v>101.22924999999999</v>
      </c>
      <c r="T441">
        <v>100.70625</v>
      </c>
      <c r="U441">
        <v>101.22924999999999</v>
      </c>
      <c r="V441" t="s">
        <v>11987</v>
      </c>
      <c r="W441" t="s">
        <v>7529</v>
      </c>
      <c r="X441" t="s">
        <v>2697</v>
      </c>
      <c r="Y441" t="s">
        <v>625</v>
      </c>
      <c r="Z441" t="s">
        <v>12267</v>
      </c>
      <c r="AA441" t="s">
        <v>389</v>
      </c>
      <c r="AB441" t="s">
        <v>11990</v>
      </c>
      <c r="AC441">
        <v>102.216275</v>
      </c>
      <c r="AD441">
        <v>1.510025</v>
      </c>
      <c r="AE441" s="6">
        <v>42487</v>
      </c>
      <c r="AF441" s="6">
        <v>46139</v>
      </c>
      <c r="AG441" t="s">
        <v>2698</v>
      </c>
      <c r="AH441">
        <v>4.0250000000000004</v>
      </c>
      <c r="AI441">
        <v>3.7195223593487601</v>
      </c>
      <c r="AJ441">
        <v>16.427458999999999</v>
      </c>
      <c r="AK441">
        <v>2.85340989770945</v>
      </c>
      <c r="AL441">
        <v>23</v>
      </c>
      <c r="AM441">
        <v>14</v>
      </c>
      <c r="AN441">
        <v>3.1789999999999998</v>
      </c>
      <c r="AO441" t="s">
        <v>11991</v>
      </c>
      <c r="AP441">
        <v>1</v>
      </c>
      <c r="AQ441">
        <v>3</v>
      </c>
      <c r="AR441">
        <v>54.310223979740698</v>
      </c>
      <c r="AS441">
        <v>-6.2690267708624903E-2</v>
      </c>
      <c r="AT441">
        <v>-0.52050968207616599</v>
      </c>
      <c r="AU441">
        <v>-0.291403822615386</v>
      </c>
      <c r="AV441">
        <v>0.79619985313352903</v>
      </c>
    </row>
    <row r="442" spans="1:48" x14ac:dyDescent="0.25">
      <c r="A442" t="s">
        <v>12742</v>
      </c>
      <c r="B442" s="6">
        <v>44664</v>
      </c>
      <c r="C442" t="s">
        <v>12743</v>
      </c>
      <c r="D442" t="s">
        <v>11929</v>
      </c>
      <c r="E442">
        <v>281679798</v>
      </c>
      <c r="F442">
        <v>297402460.10000002</v>
      </c>
      <c r="G442">
        <v>8.7608136353782506E-2</v>
      </c>
      <c r="H442">
        <v>24.024999999999999</v>
      </c>
      <c r="I442">
        <v>15.307437</v>
      </c>
      <c r="J442">
        <v>3.7579880000000001</v>
      </c>
      <c r="K442">
        <v>3.7579880000000001</v>
      </c>
      <c r="L442">
        <v>85.423000000000002</v>
      </c>
      <c r="M442">
        <v>83</v>
      </c>
      <c r="N442">
        <v>15.092318000000001</v>
      </c>
      <c r="O442">
        <v>0.429499999999993</v>
      </c>
      <c r="P442">
        <v>-4.9492405003232101</v>
      </c>
      <c r="Q442">
        <v>-13.610239532299</v>
      </c>
      <c r="R442">
        <v>103.64375</v>
      </c>
      <c r="S442">
        <v>105.06475</v>
      </c>
      <c r="T442">
        <v>103.64375</v>
      </c>
      <c r="U442">
        <v>105.06475</v>
      </c>
      <c r="V442" t="s">
        <v>11987</v>
      </c>
      <c r="W442" t="s">
        <v>7531</v>
      </c>
      <c r="X442" t="s">
        <v>2697</v>
      </c>
      <c r="Y442" t="s">
        <v>625</v>
      </c>
      <c r="Z442" t="s">
        <v>12267</v>
      </c>
      <c r="AA442" t="s">
        <v>389</v>
      </c>
      <c r="AB442" t="s">
        <v>11990</v>
      </c>
      <c r="AC442">
        <v>105.58175</v>
      </c>
      <c r="AD442">
        <v>1.9379999999999999</v>
      </c>
      <c r="AE442" s="6">
        <v>42487</v>
      </c>
      <c r="AF442" s="6">
        <v>16919</v>
      </c>
      <c r="AG442" t="s">
        <v>2698</v>
      </c>
      <c r="AH442">
        <v>24.024999999999999</v>
      </c>
      <c r="AI442">
        <v>15.3074374814504</v>
      </c>
      <c r="AJ442">
        <v>314.70274799999999</v>
      </c>
      <c r="AK442">
        <v>3.7579883371015699</v>
      </c>
      <c r="AL442">
        <v>83</v>
      </c>
      <c r="AM442">
        <v>120</v>
      </c>
      <c r="AN442">
        <v>4.08</v>
      </c>
      <c r="AO442" t="s">
        <v>11991</v>
      </c>
      <c r="AP442">
        <v>1</v>
      </c>
      <c r="AQ442">
        <v>3</v>
      </c>
      <c r="AR442">
        <v>54.310223979740698</v>
      </c>
      <c r="AS442">
        <v>-6.2690267708624903E-2</v>
      </c>
      <c r="AT442">
        <v>-0.52050968207616599</v>
      </c>
      <c r="AU442">
        <v>-0.291403822615386</v>
      </c>
      <c r="AV442">
        <v>0.79619985313352903</v>
      </c>
    </row>
    <row r="443" spans="1:48" x14ac:dyDescent="0.25">
      <c r="A443" t="s">
        <v>12744</v>
      </c>
      <c r="B443" s="6">
        <v>44664</v>
      </c>
      <c r="C443" t="s">
        <v>12745</v>
      </c>
      <c r="D443" t="s">
        <v>11929</v>
      </c>
      <c r="E443">
        <v>281679798</v>
      </c>
      <c r="F443">
        <v>305347050.10000002</v>
      </c>
      <c r="G443">
        <v>8.9948435494881296E-2</v>
      </c>
      <c r="H443">
        <v>23.011111</v>
      </c>
      <c r="I443">
        <v>14.812056999999999</v>
      </c>
      <c r="J443">
        <v>3.7493310000000002</v>
      </c>
      <c r="K443">
        <v>3.7493310000000002</v>
      </c>
      <c r="L443">
        <v>82.762799999999999</v>
      </c>
      <c r="M443">
        <v>81</v>
      </c>
      <c r="N443">
        <v>14.569162</v>
      </c>
      <c r="O443">
        <v>0.18789999999999599</v>
      </c>
      <c r="P443">
        <v>-5.0300778099020098</v>
      </c>
      <c r="Q443">
        <v>-13.3369749684431</v>
      </c>
      <c r="R443">
        <v>106.33125</v>
      </c>
      <c r="S443">
        <v>107.45825000000001</v>
      </c>
      <c r="T443">
        <v>106.33125</v>
      </c>
      <c r="U443">
        <v>107.45825000000001</v>
      </c>
      <c r="V443" t="s">
        <v>11987</v>
      </c>
      <c r="W443" t="s">
        <v>7530</v>
      </c>
      <c r="X443" t="s">
        <v>2697</v>
      </c>
      <c r="Y443" t="s">
        <v>625</v>
      </c>
      <c r="Z443" t="s">
        <v>12267</v>
      </c>
      <c r="AA443" t="s">
        <v>389</v>
      </c>
      <c r="AB443" t="s">
        <v>11990</v>
      </c>
      <c r="AC443">
        <v>108.40218299999999</v>
      </c>
      <c r="AD443">
        <v>2.0709330000000001</v>
      </c>
      <c r="AE443" s="6">
        <v>42116</v>
      </c>
      <c r="AF443" s="6">
        <v>16549</v>
      </c>
      <c r="AG443" t="s">
        <v>2698</v>
      </c>
      <c r="AH443">
        <v>23.011111</v>
      </c>
      <c r="AI443">
        <v>14.8120570633352</v>
      </c>
      <c r="AJ443">
        <v>293.14489500000002</v>
      </c>
      <c r="AK443">
        <v>3.7493307014259099</v>
      </c>
      <c r="AL443">
        <v>81</v>
      </c>
      <c r="AM443">
        <v>120</v>
      </c>
      <c r="AN443">
        <v>4.2359999999999998</v>
      </c>
      <c r="AO443" t="s">
        <v>11991</v>
      </c>
      <c r="AP443">
        <v>1</v>
      </c>
      <c r="AQ443">
        <v>3</v>
      </c>
      <c r="AR443">
        <v>54.310223979740698</v>
      </c>
      <c r="AS443">
        <v>-6.2690267708624903E-2</v>
      </c>
      <c r="AT443">
        <v>-0.52050968207616599</v>
      </c>
      <c r="AU443">
        <v>-0.291403822615386</v>
      </c>
      <c r="AV443">
        <v>0.79619985313352903</v>
      </c>
    </row>
    <row r="444" spans="1:48" x14ac:dyDescent="0.25">
      <c r="A444" t="s">
        <v>12747</v>
      </c>
      <c r="B444" s="6">
        <v>44664</v>
      </c>
      <c r="C444" t="s">
        <v>12748</v>
      </c>
      <c r="D444" t="s">
        <v>11929</v>
      </c>
      <c r="E444">
        <v>450000000</v>
      </c>
      <c r="F444">
        <v>457378123.5</v>
      </c>
      <c r="G444">
        <v>0.13473340130408301</v>
      </c>
      <c r="H444">
        <v>3.5305559999999998</v>
      </c>
      <c r="I444">
        <v>3.1249090000000002</v>
      </c>
      <c r="J444">
        <v>5.190429</v>
      </c>
      <c r="K444">
        <v>5.190429</v>
      </c>
      <c r="L444">
        <v>260.31459999999998</v>
      </c>
      <c r="M444">
        <v>260</v>
      </c>
      <c r="N444">
        <v>3.108295</v>
      </c>
      <c r="O444">
        <v>8.8200000000004899E-2</v>
      </c>
      <c r="P444">
        <v>-0.98835125736816898</v>
      </c>
      <c r="Q444">
        <v>-4.1964537863318796</v>
      </c>
      <c r="R444">
        <v>99.174999999999997</v>
      </c>
      <c r="S444">
        <v>100.188</v>
      </c>
      <c r="T444">
        <v>99.174999999999997</v>
      </c>
      <c r="U444">
        <v>100.188</v>
      </c>
      <c r="V444" t="s">
        <v>11987</v>
      </c>
      <c r="W444" t="s">
        <v>7815</v>
      </c>
      <c r="X444" t="s">
        <v>2841</v>
      </c>
      <c r="Y444" t="s">
        <v>12201</v>
      </c>
      <c r="Z444" t="s">
        <v>11839</v>
      </c>
      <c r="AA444" t="s">
        <v>396</v>
      </c>
      <c r="AB444" t="s">
        <v>753</v>
      </c>
      <c r="AC444">
        <v>101.639583</v>
      </c>
      <c r="AD444">
        <v>2.4645830000000002</v>
      </c>
      <c r="AE444" s="6">
        <v>42306</v>
      </c>
      <c r="AF444" s="6">
        <v>45959</v>
      </c>
      <c r="AG444" t="s">
        <v>2842</v>
      </c>
      <c r="AH444">
        <v>3.5305559999999998</v>
      </c>
      <c r="AI444">
        <v>3.1249093042691301</v>
      </c>
      <c r="AJ444">
        <v>12.080738999999999</v>
      </c>
      <c r="AK444">
        <v>5.1904291288668096</v>
      </c>
      <c r="AL444">
        <v>260</v>
      </c>
      <c r="AM444">
        <v>249</v>
      </c>
      <c r="AN444">
        <v>5.25</v>
      </c>
      <c r="AO444" t="s">
        <v>11991</v>
      </c>
      <c r="AP444">
        <v>1</v>
      </c>
      <c r="AQ444">
        <v>3</v>
      </c>
      <c r="AR444">
        <v>57.538655075370698</v>
      </c>
      <c r="AS444">
        <v>4.0302754501041697E-2</v>
      </c>
      <c r="AT444">
        <v>0.67641151178549497</v>
      </c>
      <c r="AU444">
        <v>0.34036343093886501</v>
      </c>
      <c r="AV444">
        <v>2.7728066349988798</v>
      </c>
    </row>
    <row r="445" spans="1:48" x14ac:dyDescent="0.25">
      <c r="A445" t="s">
        <v>12749</v>
      </c>
      <c r="B445" s="6">
        <v>44664</v>
      </c>
      <c r="C445" t="s">
        <v>12750</v>
      </c>
      <c r="D445" t="s">
        <v>12016</v>
      </c>
      <c r="E445">
        <v>217259481.59999999</v>
      </c>
      <c r="F445">
        <v>228160174.09999999</v>
      </c>
      <c r="G445">
        <v>6.72109021375972E-2</v>
      </c>
      <c r="H445">
        <v>5.5555560000000002</v>
      </c>
      <c r="I445">
        <v>4.7161479999999996</v>
      </c>
      <c r="J445">
        <v>4.4784930000000003</v>
      </c>
      <c r="K445">
        <v>4.4784930000000003</v>
      </c>
      <c r="L445">
        <v>181.47710000000001</v>
      </c>
      <c r="M445">
        <v>182</v>
      </c>
      <c r="N445">
        <v>4.6941889999999997</v>
      </c>
      <c r="O445">
        <v>0.20420000000000901</v>
      </c>
      <c r="P445">
        <v>-4.54748900773016E-2</v>
      </c>
      <c r="Q445">
        <v>-0.76566091122240998</v>
      </c>
      <c r="R445">
        <v>102.70625</v>
      </c>
      <c r="S445">
        <v>103.51125</v>
      </c>
      <c r="T445">
        <v>102.70625</v>
      </c>
      <c r="U445">
        <v>103.51125</v>
      </c>
      <c r="V445" t="s">
        <v>11987</v>
      </c>
      <c r="W445" t="s">
        <v>7533</v>
      </c>
      <c r="X445" t="s">
        <v>2933</v>
      </c>
      <c r="Y445" t="s">
        <v>11989</v>
      </c>
      <c r="Z445" t="s">
        <v>11839</v>
      </c>
      <c r="AA445" t="s">
        <v>396</v>
      </c>
      <c r="AB445" t="s">
        <v>753</v>
      </c>
      <c r="AC445">
        <v>105.01736099999999</v>
      </c>
      <c r="AD445">
        <v>2.3111109999999999</v>
      </c>
      <c r="AE445" s="6">
        <v>43047</v>
      </c>
      <c r="AF445" s="6">
        <v>46699</v>
      </c>
      <c r="AG445" t="s">
        <v>2703</v>
      </c>
      <c r="AH445">
        <v>5.5555560000000002</v>
      </c>
      <c r="AI445">
        <v>4.7161478633908702</v>
      </c>
      <c r="AJ445">
        <v>26.844957000000001</v>
      </c>
      <c r="AK445">
        <v>4.4784926276289401</v>
      </c>
      <c r="AL445">
        <v>182</v>
      </c>
      <c r="AM445">
        <v>177</v>
      </c>
      <c r="AN445">
        <v>5.2</v>
      </c>
      <c r="AO445" t="s">
        <v>11991</v>
      </c>
      <c r="AP445">
        <v>1</v>
      </c>
      <c r="AQ445">
        <v>3</v>
      </c>
      <c r="AR445">
        <v>57.091352145448397</v>
      </c>
      <c r="AS445">
        <v>0.121217952888365</v>
      </c>
      <c r="AT445">
        <v>1.43291256933277</v>
      </c>
      <c r="AU445">
        <v>1.00132239981837</v>
      </c>
      <c r="AV445">
        <v>1.1531904963997099</v>
      </c>
    </row>
    <row r="446" spans="1:48" x14ac:dyDescent="0.25">
      <c r="A446" t="s">
        <v>16574</v>
      </c>
      <c r="B446" s="6">
        <v>44664</v>
      </c>
      <c r="C446" t="s">
        <v>16575</v>
      </c>
      <c r="D446" t="s">
        <v>12016</v>
      </c>
      <c r="E446">
        <v>217259481.59999999</v>
      </c>
      <c r="F446">
        <v>219730808.19999999</v>
      </c>
      <c r="G446">
        <v>6.4727798815485696E-2</v>
      </c>
      <c r="H446">
        <v>6.05</v>
      </c>
      <c r="I446">
        <v>5.0456269999999996</v>
      </c>
      <c r="J446">
        <v>5.1779019999999996</v>
      </c>
      <c r="K446">
        <v>5.1779019999999996</v>
      </c>
      <c r="L446">
        <v>250.107699999999</v>
      </c>
      <c r="M446">
        <v>251</v>
      </c>
      <c r="N446">
        <v>5.0235279999999998</v>
      </c>
      <c r="O446">
        <v>-3.6400000000003097E-2</v>
      </c>
      <c r="P446">
        <v>0.13545057492552101</v>
      </c>
      <c r="Q446">
        <v>-1.3299366047708301</v>
      </c>
      <c r="R446">
        <v>98.831249999999997</v>
      </c>
      <c r="S446">
        <v>99.725250000000003</v>
      </c>
      <c r="T446">
        <v>98.831249999999997</v>
      </c>
      <c r="U446">
        <v>99.725250000000003</v>
      </c>
      <c r="V446" t="s">
        <v>11987</v>
      </c>
      <c r="W446" t="s">
        <v>16524</v>
      </c>
      <c r="X446" t="s">
        <v>2933</v>
      </c>
      <c r="Y446" t="s">
        <v>11989</v>
      </c>
      <c r="Z446" t="s">
        <v>11839</v>
      </c>
      <c r="AA446" t="s">
        <v>11839</v>
      </c>
      <c r="AB446" t="s">
        <v>753</v>
      </c>
      <c r="AC446">
        <v>101.1375</v>
      </c>
      <c r="AD446">
        <v>2.3062499999999999</v>
      </c>
      <c r="AE446" s="6">
        <v>44322</v>
      </c>
      <c r="AF446" s="6">
        <v>46879</v>
      </c>
      <c r="AG446" t="s">
        <v>16552</v>
      </c>
      <c r="AH446">
        <v>6.05</v>
      </c>
      <c r="AI446">
        <v>5.0456274925138498</v>
      </c>
      <c r="AJ446">
        <v>30.802876000000001</v>
      </c>
      <c r="AK446">
        <v>5.17790215772267</v>
      </c>
      <c r="AL446">
        <v>251</v>
      </c>
      <c r="AM446">
        <v>247</v>
      </c>
      <c r="AN446">
        <v>5.125</v>
      </c>
      <c r="AO446" t="s">
        <v>11991</v>
      </c>
      <c r="AP446">
        <v>1</v>
      </c>
      <c r="AQ446">
        <v>4</v>
      </c>
      <c r="AR446">
        <v>34.345112426422503</v>
      </c>
      <c r="AS446">
        <v>-1.15183955666751E-2</v>
      </c>
      <c r="AT446">
        <v>1.3950432786167299</v>
      </c>
      <c r="AU446">
        <v>0.15745993609776501</v>
      </c>
      <c r="AV446">
        <v>-6.0156062306967097</v>
      </c>
    </row>
    <row r="447" spans="1:48" x14ac:dyDescent="0.25">
      <c r="A447" t="s">
        <v>12751</v>
      </c>
      <c r="B447" s="6">
        <v>44664</v>
      </c>
      <c r="C447" t="s">
        <v>12752</v>
      </c>
      <c r="D447" t="s">
        <v>11929</v>
      </c>
      <c r="E447">
        <v>543148704</v>
      </c>
      <c r="F447">
        <v>552885774.29999995</v>
      </c>
      <c r="G447">
        <v>0.162867826580335</v>
      </c>
      <c r="H447">
        <v>0.74722200000000005</v>
      </c>
      <c r="I447">
        <v>0.739039</v>
      </c>
      <c r="J447">
        <v>2.087777</v>
      </c>
      <c r="K447">
        <v>2.087777</v>
      </c>
      <c r="L447">
        <v>67.962100000000007</v>
      </c>
      <c r="M447">
        <v>57</v>
      </c>
      <c r="N447">
        <v>0.72958199999999995</v>
      </c>
      <c r="O447">
        <v>4.5000000000006098E-2</v>
      </c>
      <c r="P447">
        <v>-8.7927639978946301E-2</v>
      </c>
      <c r="Q447">
        <v>0.33580776423247599</v>
      </c>
      <c r="R447">
        <v>100.75</v>
      </c>
      <c r="S447">
        <v>101.5</v>
      </c>
      <c r="T447">
        <v>100.75</v>
      </c>
      <c r="U447">
        <v>101.5</v>
      </c>
      <c r="V447" t="s">
        <v>11987</v>
      </c>
      <c r="W447" t="s">
        <v>7912</v>
      </c>
      <c r="X447" t="s">
        <v>2933</v>
      </c>
      <c r="Y447" t="s">
        <v>11989</v>
      </c>
      <c r="Z447" t="s">
        <v>11844</v>
      </c>
      <c r="AA447" t="s">
        <v>396</v>
      </c>
      <c r="AB447" t="s">
        <v>753</v>
      </c>
      <c r="AC447">
        <v>101.792708</v>
      </c>
      <c r="AD447">
        <v>1.042708</v>
      </c>
      <c r="AE447" s="6">
        <v>43117</v>
      </c>
      <c r="AF447" s="6">
        <v>44943</v>
      </c>
      <c r="AG447" t="s">
        <v>2933</v>
      </c>
      <c r="AH447">
        <v>0.74722200000000005</v>
      </c>
      <c r="AI447">
        <v>0.73903931622644203</v>
      </c>
      <c r="AJ447">
        <v>1.1617900000000001</v>
      </c>
      <c r="AK447">
        <v>2.0877773252548999</v>
      </c>
      <c r="AL447">
        <v>57</v>
      </c>
      <c r="AM447">
        <v>25</v>
      </c>
      <c r="AN447">
        <v>4.125</v>
      </c>
      <c r="AO447" t="s">
        <v>11991</v>
      </c>
      <c r="AP447">
        <v>1</v>
      </c>
      <c r="AQ447">
        <v>3</v>
      </c>
      <c r="AR447">
        <v>59.041050748512703</v>
      </c>
      <c r="AS447">
        <v>-3.5699714402248603E-2</v>
      </c>
      <c r="AT447">
        <v>-0.45512558976301398</v>
      </c>
      <c r="AU447">
        <v>-0.19607381602402499</v>
      </c>
      <c r="AV447">
        <v>-1.1030725761059199</v>
      </c>
    </row>
    <row r="448" spans="1:48" x14ac:dyDescent="0.25">
      <c r="A448" t="s">
        <v>12753</v>
      </c>
      <c r="B448" s="6">
        <v>44664</v>
      </c>
      <c r="C448" t="s">
        <v>12754</v>
      </c>
      <c r="D448" t="s">
        <v>11929</v>
      </c>
      <c r="E448">
        <v>1086297408</v>
      </c>
      <c r="F448">
        <v>1099853498</v>
      </c>
      <c r="G448">
        <v>0.32399232737921102</v>
      </c>
      <c r="H448">
        <v>4.1583329999999998</v>
      </c>
      <c r="I448">
        <v>3.6963859999999999</v>
      </c>
      <c r="J448">
        <v>4.5816619999999997</v>
      </c>
      <c r="K448">
        <v>4.5816619999999997</v>
      </c>
      <c r="L448">
        <v>196.80119999999999</v>
      </c>
      <c r="M448">
        <v>196</v>
      </c>
      <c r="N448">
        <v>3.6778230000000001</v>
      </c>
      <c r="O448">
        <v>5.2199999999991101E-2</v>
      </c>
      <c r="P448">
        <v>-0.55521147247133895</v>
      </c>
      <c r="Q448">
        <v>-1.63486719873846</v>
      </c>
      <c r="R448">
        <v>99.625</v>
      </c>
      <c r="S448">
        <v>100.625</v>
      </c>
      <c r="T448">
        <v>99.625</v>
      </c>
      <c r="U448">
        <v>100.625</v>
      </c>
      <c r="V448" t="s">
        <v>11987</v>
      </c>
      <c r="W448" t="s">
        <v>7922</v>
      </c>
      <c r="X448" t="s">
        <v>2933</v>
      </c>
      <c r="Y448" t="s">
        <v>11989</v>
      </c>
      <c r="Z448" t="s">
        <v>11844</v>
      </c>
      <c r="AA448" t="s">
        <v>396</v>
      </c>
      <c r="AB448" t="s">
        <v>753</v>
      </c>
      <c r="AC448">
        <v>101.247917</v>
      </c>
      <c r="AD448">
        <v>1.6229169999999999</v>
      </c>
      <c r="AE448" s="6">
        <v>42536</v>
      </c>
      <c r="AF448" s="6">
        <v>46188</v>
      </c>
      <c r="AG448" t="s">
        <v>2933</v>
      </c>
      <c r="AH448">
        <v>4.1583329999999998</v>
      </c>
      <c r="AI448">
        <v>3.6963864139129798</v>
      </c>
      <c r="AJ448">
        <v>16.484314000000001</v>
      </c>
      <c r="AK448">
        <v>4.5816621411133802</v>
      </c>
      <c r="AL448">
        <v>196</v>
      </c>
      <c r="AM448">
        <v>188</v>
      </c>
      <c r="AN448">
        <v>4.75</v>
      </c>
      <c r="AO448" t="s">
        <v>11991</v>
      </c>
      <c r="AP448">
        <v>1</v>
      </c>
      <c r="AQ448">
        <v>3</v>
      </c>
      <c r="AR448">
        <v>59.041050748512703</v>
      </c>
      <c r="AS448">
        <v>-3.5699714402248603E-2</v>
      </c>
      <c r="AT448">
        <v>-0.45512558976301398</v>
      </c>
      <c r="AU448">
        <v>-0.19607381602402499</v>
      </c>
      <c r="AV448">
        <v>-1.1030725761059199</v>
      </c>
    </row>
    <row r="449" spans="1:48" x14ac:dyDescent="0.25">
      <c r="A449" t="s">
        <v>12755</v>
      </c>
      <c r="B449" s="6">
        <v>44664</v>
      </c>
      <c r="C449" t="s">
        <v>12756</v>
      </c>
      <c r="D449" t="s">
        <v>11929</v>
      </c>
      <c r="E449">
        <v>543148704</v>
      </c>
      <c r="F449">
        <v>558317261.29999995</v>
      </c>
      <c r="G449">
        <v>0.16446782160729101</v>
      </c>
      <c r="H449">
        <v>2.786111</v>
      </c>
      <c r="I449">
        <v>2.5824760000000002</v>
      </c>
      <c r="J449">
        <v>3.9168799999999999</v>
      </c>
      <c r="K449">
        <v>3.9168799999999999</v>
      </c>
      <c r="L449">
        <v>139.93629999999999</v>
      </c>
      <c r="M449">
        <v>138</v>
      </c>
      <c r="N449">
        <v>2.5646810000000002</v>
      </c>
      <c r="O449">
        <v>5.2699999999994397E-2</v>
      </c>
      <c r="P449">
        <v>-5.8742533247102498E-2</v>
      </c>
      <c r="Q449">
        <v>-0.823375092358968</v>
      </c>
      <c r="R449">
        <v>101.75</v>
      </c>
      <c r="S449">
        <v>102.5</v>
      </c>
      <c r="T449">
        <v>101.75</v>
      </c>
      <c r="U449">
        <v>102.5</v>
      </c>
      <c r="V449" t="s">
        <v>11987</v>
      </c>
      <c r="W449" t="s">
        <v>7917</v>
      </c>
      <c r="X449" t="s">
        <v>2933</v>
      </c>
      <c r="Y449" t="s">
        <v>11989</v>
      </c>
      <c r="Z449" t="s">
        <v>11844</v>
      </c>
      <c r="AA449" t="s">
        <v>396</v>
      </c>
      <c r="AB449" t="s">
        <v>753</v>
      </c>
      <c r="AC449">
        <v>102.792708</v>
      </c>
      <c r="AD449">
        <v>1.042708</v>
      </c>
      <c r="AE449" s="6">
        <v>43678</v>
      </c>
      <c r="AF449" s="6">
        <v>45689</v>
      </c>
      <c r="AG449" t="s">
        <v>2933</v>
      </c>
      <c r="AH449">
        <v>2.786111</v>
      </c>
      <c r="AI449">
        <v>2.5824759605722001</v>
      </c>
      <c r="AJ449">
        <v>8.1911290000000001</v>
      </c>
      <c r="AK449">
        <v>3.9168796194226401</v>
      </c>
      <c r="AL449">
        <v>138</v>
      </c>
      <c r="AM449">
        <v>123</v>
      </c>
      <c r="AN449">
        <v>4.875</v>
      </c>
      <c r="AO449" t="s">
        <v>11991</v>
      </c>
      <c r="AP449">
        <v>1</v>
      </c>
      <c r="AQ449">
        <v>3</v>
      </c>
      <c r="AR449">
        <v>59.041050748512703</v>
      </c>
      <c r="AS449">
        <v>-3.5699714402248603E-2</v>
      </c>
      <c r="AT449">
        <v>-0.45512558976301398</v>
      </c>
      <c r="AU449">
        <v>-0.19607381602402499</v>
      </c>
      <c r="AV449">
        <v>-1.1030725761059199</v>
      </c>
    </row>
    <row r="450" spans="1:48" x14ac:dyDescent="0.25">
      <c r="A450" t="s">
        <v>12757</v>
      </c>
      <c r="B450" s="6">
        <v>44664</v>
      </c>
      <c r="C450" t="s">
        <v>12758</v>
      </c>
      <c r="D450" t="s">
        <v>11929</v>
      </c>
      <c r="E450">
        <v>869037926.39999998</v>
      </c>
      <c r="F450">
        <v>893781365.39999998</v>
      </c>
      <c r="G450">
        <v>0.26328806997790499</v>
      </c>
      <c r="H450">
        <v>4.8888889999999998</v>
      </c>
      <c r="I450">
        <v>4.266667</v>
      </c>
      <c r="J450">
        <v>4.6234229999999998</v>
      </c>
      <c r="K450">
        <v>4.6234229999999998</v>
      </c>
      <c r="L450">
        <v>197.90899999999999</v>
      </c>
      <c r="M450">
        <v>199</v>
      </c>
      <c r="N450">
        <v>4.2487259999999996</v>
      </c>
      <c r="O450">
        <v>0.30209999999999398</v>
      </c>
      <c r="P450">
        <v>-3.9822147874546403E-2</v>
      </c>
      <c r="Q450">
        <v>-0.67270581818874498</v>
      </c>
      <c r="R450">
        <v>102.25</v>
      </c>
      <c r="S450">
        <v>103.25</v>
      </c>
      <c r="T450">
        <v>102.25</v>
      </c>
      <c r="U450">
        <v>103.25</v>
      </c>
      <c r="V450" t="s">
        <v>11987</v>
      </c>
      <c r="W450" t="s">
        <v>7927</v>
      </c>
      <c r="X450" t="s">
        <v>2933</v>
      </c>
      <c r="Y450" t="s">
        <v>11989</v>
      </c>
      <c r="Z450" t="s">
        <v>11844</v>
      </c>
      <c r="AA450" t="s">
        <v>396</v>
      </c>
      <c r="AB450" t="s">
        <v>753</v>
      </c>
      <c r="AC450">
        <v>102.847222</v>
      </c>
      <c r="AD450">
        <v>0.59722200000000003</v>
      </c>
      <c r="AE450" s="6">
        <v>42802</v>
      </c>
      <c r="AF450" s="6">
        <v>46454</v>
      </c>
      <c r="AG450" t="s">
        <v>2933</v>
      </c>
      <c r="AH450">
        <v>4.8888889999999998</v>
      </c>
      <c r="AI450">
        <v>4.2666674249799703</v>
      </c>
      <c r="AJ450">
        <v>21.710366</v>
      </c>
      <c r="AK450">
        <v>4.6234234174253501</v>
      </c>
      <c r="AL450">
        <v>199</v>
      </c>
      <c r="AM450">
        <v>192</v>
      </c>
      <c r="AN450">
        <v>5.375</v>
      </c>
      <c r="AO450" t="s">
        <v>11991</v>
      </c>
      <c r="AP450">
        <v>1</v>
      </c>
      <c r="AQ450">
        <v>3</v>
      </c>
      <c r="AR450">
        <v>59.041050748512703</v>
      </c>
      <c r="AS450">
        <v>-3.5699714402248603E-2</v>
      </c>
      <c r="AT450">
        <v>-0.45512558976301398</v>
      </c>
      <c r="AU450">
        <v>-0.19607381602402499</v>
      </c>
      <c r="AV450">
        <v>-1.1030725761059199</v>
      </c>
    </row>
    <row r="451" spans="1:48" x14ac:dyDescent="0.25">
      <c r="A451" t="s">
        <v>12759</v>
      </c>
      <c r="B451" s="6">
        <v>44664</v>
      </c>
      <c r="C451" t="s">
        <v>12760</v>
      </c>
      <c r="D451" t="s">
        <v>11929</v>
      </c>
      <c r="E451">
        <v>1086297408</v>
      </c>
      <c r="F451">
        <v>1130258506.2</v>
      </c>
      <c r="G451">
        <v>0.33294896514052602</v>
      </c>
      <c r="H451">
        <v>5.7472219999999998</v>
      </c>
      <c r="I451">
        <v>4.8378459999999999</v>
      </c>
      <c r="J451">
        <v>4.9415190000000004</v>
      </c>
      <c r="K451">
        <v>4.9415190000000004</v>
      </c>
      <c r="L451">
        <v>227.27180000000001</v>
      </c>
      <c r="M451">
        <v>228</v>
      </c>
      <c r="N451">
        <v>4.8155060000000001</v>
      </c>
      <c r="O451">
        <v>6.01000000000073E-2</v>
      </c>
      <c r="P451">
        <v>-0.14994821895784</v>
      </c>
      <c r="Q451">
        <v>-1.4740564145006001</v>
      </c>
      <c r="R451">
        <v>102.625</v>
      </c>
      <c r="S451">
        <v>103.375</v>
      </c>
      <c r="T451">
        <v>102.625</v>
      </c>
      <c r="U451">
        <v>103.375</v>
      </c>
      <c r="V451" t="s">
        <v>11987</v>
      </c>
      <c r="W451" t="s">
        <v>7932</v>
      </c>
      <c r="X451" t="s">
        <v>2933</v>
      </c>
      <c r="Y451" t="s">
        <v>11989</v>
      </c>
      <c r="Z451" t="s">
        <v>11844</v>
      </c>
      <c r="AA451" t="s">
        <v>396</v>
      </c>
      <c r="AB451" t="s">
        <v>753</v>
      </c>
      <c r="AC451">
        <v>104.046875</v>
      </c>
      <c r="AD451">
        <v>1.421875</v>
      </c>
      <c r="AE451" s="6">
        <v>43117</v>
      </c>
      <c r="AF451" s="6">
        <v>46769</v>
      </c>
      <c r="AG451" t="s">
        <v>2933</v>
      </c>
      <c r="AH451">
        <v>5.7472219999999998</v>
      </c>
      <c r="AI451">
        <v>4.8378461670844697</v>
      </c>
      <c r="AJ451">
        <v>28.182392</v>
      </c>
      <c r="AK451">
        <v>4.9415194118154604</v>
      </c>
      <c r="AL451">
        <v>228</v>
      </c>
      <c r="AM451">
        <v>224</v>
      </c>
      <c r="AN451">
        <v>5.625</v>
      </c>
      <c r="AO451" t="s">
        <v>11991</v>
      </c>
      <c r="AP451">
        <v>1</v>
      </c>
      <c r="AQ451">
        <v>3</v>
      </c>
      <c r="AR451">
        <v>59.041050748512703</v>
      </c>
      <c r="AS451">
        <v>-3.5699714402248603E-2</v>
      </c>
      <c r="AT451">
        <v>-0.45512558976301398</v>
      </c>
      <c r="AU451">
        <v>-0.19607381602402499</v>
      </c>
      <c r="AV451">
        <v>-1.1030725761059199</v>
      </c>
    </row>
    <row r="452" spans="1:48" x14ac:dyDescent="0.25">
      <c r="A452" t="s">
        <v>12761</v>
      </c>
      <c r="B452" s="6">
        <v>44664</v>
      </c>
      <c r="C452" t="s">
        <v>12762</v>
      </c>
      <c r="D452" t="s">
        <v>11929</v>
      </c>
      <c r="E452">
        <v>869037926.39999998</v>
      </c>
      <c r="F452">
        <v>845984279.5</v>
      </c>
      <c r="G452">
        <v>0.24920811374069601</v>
      </c>
      <c r="H452">
        <v>24.888888999999999</v>
      </c>
      <c r="I452">
        <v>12.025734999999999</v>
      </c>
      <c r="J452">
        <v>6.7177740000000004</v>
      </c>
      <c r="K452">
        <v>6.7177740000000004</v>
      </c>
      <c r="L452">
        <v>382.9307</v>
      </c>
      <c r="M452">
        <v>384</v>
      </c>
      <c r="N452">
        <v>11.894703</v>
      </c>
      <c r="O452">
        <v>-0.18230000000000099</v>
      </c>
      <c r="P452">
        <v>-1.13966465752396</v>
      </c>
      <c r="Q452">
        <v>-0.45489768932138702</v>
      </c>
      <c r="R452">
        <v>96.625</v>
      </c>
      <c r="S452">
        <v>97.375</v>
      </c>
      <c r="T452">
        <v>96.625</v>
      </c>
      <c r="U452">
        <v>97.375</v>
      </c>
      <c r="V452" t="s">
        <v>11987</v>
      </c>
      <c r="W452" t="s">
        <v>7943</v>
      </c>
      <c r="X452" t="s">
        <v>2933</v>
      </c>
      <c r="Y452" t="s">
        <v>11989</v>
      </c>
      <c r="Z452" t="s">
        <v>11844</v>
      </c>
      <c r="AA452" t="s">
        <v>396</v>
      </c>
      <c r="AB452" t="s">
        <v>753</v>
      </c>
      <c r="AC452">
        <v>97.347222000000002</v>
      </c>
      <c r="AD452">
        <v>0.72222200000000003</v>
      </c>
      <c r="AE452" s="6">
        <v>42802</v>
      </c>
      <c r="AF452" s="6">
        <v>17234</v>
      </c>
      <c r="AG452" t="s">
        <v>2933</v>
      </c>
      <c r="AH452">
        <v>24.888888999999999</v>
      </c>
      <c r="AI452">
        <v>12.0257345236492</v>
      </c>
      <c r="AJ452">
        <v>221.06747100000001</v>
      </c>
      <c r="AK452">
        <v>6.7177736852369296</v>
      </c>
      <c r="AL452">
        <v>384</v>
      </c>
      <c r="AM452">
        <v>413</v>
      </c>
      <c r="AN452">
        <v>6.5</v>
      </c>
      <c r="AO452" t="s">
        <v>11991</v>
      </c>
      <c r="AP452">
        <v>1</v>
      </c>
      <c r="AQ452">
        <v>3</v>
      </c>
      <c r="AR452">
        <v>59.041050748512703</v>
      </c>
      <c r="AS452">
        <v>-3.5699714402248603E-2</v>
      </c>
      <c r="AT452">
        <v>-0.45512558976301398</v>
      </c>
      <c r="AU452">
        <v>-0.19607381602402499</v>
      </c>
      <c r="AV452">
        <v>-1.1030725761059199</v>
      </c>
    </row>
    <row r="453" spans="1:48" x14ac:dyDescent="0.25">
      <c r="A453" t="s">
        <v>12763</v>
      </c>
      <c r="B453" s="6">
        <v>44664</v>
      </c>
      <c r="C453" t="s">
        <v>12764</v>
      </c>
      <c r="D453" t="s">
        <v>11929</v>
      </c>
      <c r="E453">
        <v>760408185.60000002</v>
      </c>
      <c r="F453">
        <v>809385863.89999998</v>
      </c>
      <c r="G453">
        <v>0.238427036210037</v>
      </c>
      <c r="H453">
        <v>8.769444</v>
      </c>
      <c r="I453">
        <v>6.6909590000000003</v>
      </c>
      <c r="J453">
        <v>5.4161419999999998</v>
      </c>
      <c r="K453">
        <v>5.4161419999999998</v>
      </c>
      <c r="L453">
        <v>272.003999999999</v>
      </c>
      <c r="M453">
        <v>273</v>
      </c>
      <c r="N453">
        <v>6.6627809999999998</v>
      </c>
      <c r="O453">
        <v>6.5300000000001399E-2</v>
      </c>
      <c r="P453">
        <v>-0.240816177813307</v>
      </c>
      <c r="Q453">
        <v>-1.9681655019017801</v>
      </c>
      <c r="R453">
        <v>105</v>
      </c>
      <c r="S453">
        <v>105.75</v>
      </c>
      <c r="T453">
        <v>105</v>
      </c>
      <c r="U453">
        <v>105.75</v>
      </c>
      <c r="V453" t="s">
        <v>11987</v>
      </c>
      <c r="W453" t="s">
        <v>7936</v>
      </c>
      <c r="X453" t="s">
        <v>2933</v>
      </c>
      <c r="Y453" t="s">
        <v>11989</v>
      </c>
      <c r="Z453" t="s">
        <v>11844</v>
      </c>
      <c r="AA453" t="s">
        <v>396</v>
      </c>
      <c r="AB453" t="s">
        <v>753</v>
      </c>
      <c r="AC453">
        <v>106.440972</v>
      </c>
      <c r="AD453">
        <v>1.4409719999999999</v>
      </c>
      <c r="AE453" s="6">
        <v>44221</v>
      </c>
      <c r="AF453" s="6">
        <v>11348</v>
      </c>
      <c r="AG453" t="s">
        <v>2933</v>
      </c>
      <c r="AH453">
        <v>8.769444</v>
      </c>
      <c r="AI453">
        <v>6.6909594585234702</v>
      </c>
      <c r="AJ453">
        <v>55.644123</v>
      </c>
      <c r="AK453">
        <v>5.41614197528998</v>
      </c>
      <c r="AL453">
        <v>273</v>
      </c>
      <c r="AM453">
        <v>269</v>
      </c>
      <c r="AN453">
        <v>6.25</v>
      </c>
      <c r="AO453" t="s">
        <v>11991</v>
      </c>
      <c r="AP453">
        <v>1</v>
      </c>
      <c r="AQ453">
        <v>3</v>
      </c>
      <c r="AR453">
        <v>59.041050748512703</v>
      </c>
      <c r="AS453">
        <v>-3.5699714402248603E-2</v>
      </c>
      <c r="AT453">
        <v>-0.45512558976301398</v>
      </c>
      <c r="AU453">
        <v>-0.19607381602402499</v>
      </c>
      <c r="AV453">
        <v>-1.1030725761059199</v>
      </c>
    </row>
    <row r="454" spans="1:48" x14ac:dyDescent="0.25">
      <c r="A454" t="s">
        <v>12765</v>
      </c>
      <c r="B454" s="6">
        <v>44664</v>
      </c>
      <c r="C454" t="s">
        <v>12766</v>
      </c>
      <c r="D454" t="s">
        <v>11929</v>
      </c>
      <c r="E454">
        <v>630052496.39999998</v>
      </c>
      <c r="F454">
        <v>700539619.39999998</v>
      </c>
      <c r="G454">
        <v>0.20636335851054799</v>
      </c>
      <c r="H454">
        <v>5.5277779999999996</v>
      </c>
      <c r="I454">
        <v>4.5138579999999999</v>
      </c>
      <c r="J454">
        <v>4.92225</v>
      </c>
      <c r="K454">
        <v>4.92225</v>
      </c>
      <c r="L454">
        <v>225.9264</v>
      </c>
      <c r="M454">
        <v>227</v>
      </c>
      <c r="N454">
        <v>4.4946000000000002</v>
      </c>
      <c r="O454">
        <v>6.7499999999998103E-2</v>
      </c>
      <c r="P454">
        <v>-0.10107833652122</v>
      </c>
      <c r="Q454">
        <v>-1.8103535128060899</v>
      </c>
      <c r="R454">
        <v>108</v>
      </c>
      <c r="S454">
        <v>108.75</v>
      </c>
      <c r="T454">
        <v>108</v>
      </c>
      <c r="U454">
        <v>108.75</v>
      </c>
      <c r="V454" t="s">
        <v>11987</v>
      </c>
      <c r="W454" t="s">
        <v>7928</v>
      </c>
      <c r="X454" t="s">
        <v>2933</v>
      </c>
      <c r="Y454" t="s">
        <v>11989</v>
      </c>
      <c r="Z454" t="s">
        <v>11844</v>
      </c>
      <c r="AA454" t="s">
        <v>396</v>
      </c>
      <c r="AB454" t="s">
        <v>753</v>
      </c>
      <c r="AC454">
        <v>111.1875</v>
      </c>
      <c r="AD454">
        <v>3.1875</v>
      </c>
      <c r="AE454" s="6">
        <v>44132</v>
      </c>
      <c r="AF454" s="6">
        <v>46688</v>
      </c>
      <c r="AG454" t="s">
        <v>2933</v>
      </c>
      <c r="AH454">
        <v>5.5277779999999996</v>
      </c>
      <c r="AI454">
        <v>4.5138581412367103</v>
      </c>
      <c r="AJ454">
        <v>25.232586999999999</v>
      </c>
      <c r="AK454">
        <v>4.9222500847324602</v>
      </c>
      <c r="AL454">
        <v>227</v>
      </c>
      <c r="AM454">
        <v>222</v>
      </c>
      <c r="AN454">
        <v>6.75</v>
      </c>
      <c r="AO454" t="s">
        <v>11991</v>
      </c>
      <c r="AP454">
        <v>1</v>
      </c>
      <c r="AQ454">
        <v>3</v>
      </c>
      <c r="AR454">
        <v>59.041050748512703</v>
      </c>
      <c r="AS454">
        <v>-3.5699714402248603E-2</v>
      </c>
      <c r="AT454">
        <v>-0.45512558976301398</v>
      </c>
      <c r="AU454">
        <v>-0.19607381602402499</v>
      </c>
      <c r="AV454">
        <v>-1.1030725761059199</v>
      </c>
    </row>
    <row r="455" spans="1:48" x14ac:dyDescent="0.25">
      <c r="A455" t="s">
        <v>12767</v>
      </c>
      <c r="B455" s="6">
        <v>44664</v>
      </c>
      <c r="C455" t="s">
        <v>12768</v>
      </c>
      <c r="D455" t="s">
        <v>11929</v>
      </c>
      <c r="E455">
        <v>1194927148.8</v>
      </c>
      <c r="F455">
        <v>1200379003.9000001</v>
      </c>
      <c r="G455">
        <v>0.35360490093852198</v>
      </c>
      <c r="H455">
        <v>25.747222000000001</v>
      </c>
      <c r="I455">
        <v>11.924897</v>
      </c>
      <c r="J455">
        <v>6.769482</v>
      </c>
      <c r="K455">
        <v>6.769482</v>
      </c>
      <c r="L455">
        <v>389.62079999999997</v>
      </c>
      <c r="M455">
        <v>390</v>
      </c>
      <c r="N455">
        <v>11.816735</v>
      </c>
      <c r="O455">
        <v>-4.9699999999996899E-2</v>
      </c>
      <c r="P455">
        <v>-0.60602348158476005</v>
      </c>
      <c r="Q455">
        <v>-0.65827198803032305</v>
      </c>
      <c r="R455">
        <v>98.75</v>
      </c>
      <c r="S455">
        <v>99.75</v>
      </c>
      <c r="T455">
        <v>98.75</v>
      </c>
      <c r="U455">
        <v>99.75</v>
      </c>
      <c r="V455" t="s">
        <v>11987</v>
      </c>
      <c r="W455" t="s">
        <v>7944</v>
      </c>
      <c r="X455" t="s">
        <v>2933</v>
      </c>
      <c r="Y455" t="s">
        <v>11989</v>
      </c>
      <c r="Z455" t="s">
        <v>11844</v>
      </c>
      <c r="AA455" t="s">
        <v>396</v>
      </c>
      <c r="AB455" t="s">
        <v>753</v>
      </c>
      <c r="AC455">
        <v>100.45625</v>
      </c>
      <c r="AD455">
        <v>1.70625</v>
      </c>
      <c r="AE455" s="6">
        <v>43117</v>
      </c>
      <c r="AF455" s="6">
        <v>17549</v>
      </c>
      <c r="AG455" t="s">
        <v>2933</v>
      </c>
      <c r="AH455">
        <v>25.747222000000001</v>
      </c>
      <c r="AI455">
        <v>11.924896725731401</v>
      </c>
      <c r="AJ455">
        <v>222.42540500000001</v>
      </c>
      <c r="AK455">
        <v>6.7694824101744597</v>
      </c>
      <c r="AL455">
        <v>390</v>
      </c>
      <c r="AM455">
        <v>418</v>
      </c>
      <c r="AN455">
        <v>6.75</v>
      </c>
      <c r="AO455" t="s">
        <v>11991</v>
      </c>
      <c r="AP455">
        <v>1</v>
      </c>
      <c r="AQ455">
        <v>3</v>
      </c>
      <c r="AR455">
        <v>59.041050748512703</v>
      </c>
      <c r="AS455">
        <v>-3.5699714402248603E-2</v>
      </c>
      <c r="AT455">
        <v>-0.45512558976301398</v>
      </c>
      <c r="AU455">
        <v>-0.19607381602402499</v>
      </c>
      <c r="AV455">
        <v>-1.1030725761059199</v>
      </c>
    </row>
    <row r="456" spans="1:48" x14ac:dyDescent="0.25">
      <c r="A456" t="s">
        <v>12769</v>
      </c>
      <c r="B456" s="6">
        <v>44664</v>
      </c>
      <c r="C456" t="s">
        <v>12770</v>
      </c>
      <c r="D456" t="s">
        <v>11929</v>
      </c>
      <c r="E456">
        <v>977667667.20000005</v>
      </c>
      <c r="F456">
        <v>1024432767.4</v>
      </c>
      <c r="G456">
        <v>0.30177506107408397</v>
      </c>
      <c r="H456">
        <v>7.286111</v>
      </c>
      <c r="I456">
        <v>5.8357999999999999</v>
      </c>
      <c r="J456">
        <v>5.2879459999999998</v>
      </c>
      <c r="K456">
        <v>5.2879459999999998</v>
      </c>
      <c r="L456">
        <v>258.69</v>
      </c>
      <c r="M456">
        <v>260</v>
      </c>
      <c r="N456">
        <v>5.8074950000000003</v>
      </c>
      <c r="O456">
        <v>6.3699999999999798E-2</v>
      </c>
      <c r="P456">
        <v>-0.37239585766189998</v>
      </c>
      <c r="Q456">
        <v>-2.04990046255209</v>
      </c>
      <c r="R456">
        <v>103.5</v>
      </c>
      <c r="S456">
        <v>104.25</v>
      </c>
      <c r="T456">
        <v>103.5</v>
      </c>
      <c r="U456">
        <v>104.25</v>
      </c>
      <c r="V456" t="s">
        <v>11987</v>
      </c>
      <c r="W456" t="s">
        <v>7935</v>
      </c>
      <c r="X456" t="s">
        <v>2933</v>
      </c>
      <c r="Y456" t="s">
        <v>11989</v>
      </c>
      <c r="Z456" t="s">
        <v>11844</v>
      </c>
      <c r="AA456" t="s">
        <v>396</v>
      </c>
      <c r="AB456" t="s">
        <v>753</v>
      </c>
      <c r="AC456">
        <v>104.783333</v>
      </c>
      <c r="AD456">
        <v>1.2833330000000001</v>
      </c>
      <c r="AE456" s="6">
        <v>43678</v>
      </c>
      <c r="AF456" s="6">
        <v>47331</v>
      </c>
      <c r="AG456" t="s">
        <v>2933</v>
      </c>
      <c r="AH456">
        <v>7.286111</v>
      </c>
      <c r="AI456">
        <v>5.8357998221565399</v>
      </c>
      <c r="AJ456">
        <v>41.534230000000001</v>
      </c>
      <c r="AK456">
        <v>5.2879463741229298</v>
      </c>
      <c r="AL456">
        <v>260</v>
      </c>
      <c r="AM456">
        <v>257</v>
      </c>
      <c r="AN456">
        <v>6</v>
      </c>
      <c r="AO456" t="s">
        <v>11991</v>
      </c>
      <c r="AP456">
        <v>1</v>
      </c>
      <c r="AQ456">
        <v>3</v>
      </c>
      <c r="AR456">
        <v>59.041050748512703</v>
      </c>
      <c r="AS456">
        <v>-3.5699714402248603E-2</v>
      </c>
      <c r="AT456">
        <v>-0.45512558976301398</v>
      </c>
      <c r="AU456">
        <v>-0.19607381602402499</v>
      </c>
      <c r="AV456">
        <v>-1.1030725761059199</v>
      </c>
    </row>
    <row r="457" spans="1:48" x14ac:dyDescent="0.25">
      <c r="A457" t="s">
        <v>12771</v>
      </c>
      <c r="B457" s="6">
        <v>44664</v>
      </c>
      <c r="C457" t="s">
        <v>12772</v>
      </c>
      <c r="D457" t="s">
        <v>11929</v>
      </c>
      <c r="E457">
        <v>456244911</v>
      </c>
      <c r="F457">
        <v>533157031.10000002</v>
      </c>
      <c r="G457">
        <v>0.15705617853595599</v>
      </c>
      <c r="H457">
        <v>10.527778</v>
      </c>
      <c r="I457">
        <v>7.2968999999999999</v>
      </c>
      <c r="J457">
        <v>5.5822159999999998</v>
      </c>
      <c r="K457">
        <v>5.5822159999999998</v>
      </c>
      <c r="L457">
        <v>287.52800000000002</v>
      </c>
      <c r="M457">
        <v>290</v>
      </c>
      <c r="N457">
        <v>7.2755419999999997</v>
      </c>
      <c r="O457">
        <v>-0.25019999999999998</v>
      </c>
      <c r="P457">
        <v>-7.5413551636782594E-2</v>
      </c>
      <c r="Q457">
        <v>-0.70900590936041596</v>
      </c>
      <c r="R457">
        <v>113.375</v>
      </c>
      <c r="S457">
        <v>114.125</v>
      </c>
      <c r="T457">
        <v>113.375</v>
      </c>
      <c r="U457">
        <v>114.125</v>
      </c>
      <c r="V457" t="s">
        <v>11987</v>
      </c>
      <c r="W457" t="s">
        <v>7939</v>
      </c>
      <c r="X457" t="s">
        <v>2933</v>
      </c>
      <c r="Y457" t="s">
        <v>11989</v>
      </c>
      <c r="Z457" t="s">
        <v>11844</v>
      </c>
      <c r="AA457" t="s">
        <v>396</v>
      </c>
      <c r="AB457" t="s">
        <v>753</v>
      </c>
      <c r="AC457">
        <v>116.85763900000001</v>
      </c>
      <c r="AD457">
        <v>3.4826389999999998</v>
      </c>
      <c r="AE457" s="6">
        <v>44132</v>
      </c>
      <c r="AF457" s="6">
        <v>11990</v>
      </c>
      <c r="AG457" t="s">
        <v>2933</v>
      </c>
      <c r="AH457">
        <v>10.527778</v>
      </c>
      <c r="AI457">
        <v>7.2968998164243297</v>
      </c>
      <c r="AJ457">
        <v>69.713987000000003</v>
      </c>
      <c r="AK457">
        <v>5.5822155179669597</v>
      </c>
      <c r="AL457">
        <v>290</v>
      </c>
      <c r="AM457">
        <v>284</v>
      </c>
      <c r="AN457">
        <v>7.375</v>
      </c>
      <c r="AO457" t="s">
        <v>11991</v>
      </c>
      <c r="AP457">
        <v>1</v>
      </c>
      <c r="AQ457">
        <v>3</v>
      </c>
      <c r="AR457">
        <v>59.041050748512703</v>
      </c>
      <c r="AS457">
        <v>-3.5699714402248603E-2</v>
      </c>
      <c r="AT457">
        <v>-0.45512558976301398</v>
      </c>
      <c r="AU457">
        <v>-0.19607381602402499</v>
      </c>
      <c r="AV457">
        <v>-1.1030725761059199</v>
      </c>
    </row>
    <row r="458" spans="1:48" x14ac:dyDescent="0.25">
      <c r="A458" t="s">
        <v>12773</v>
      </c>
      <c r="B458" s="6">
        <v>44664</v>
      </c>
      <c r="C458" t="s">
        <v>12774</v>
      </c>
      <c r="D458" t="s">
        <v>11929</v>
      </c>
      <c r="E458">
        <v>434518963.19999999</v>
      </c>
      <c r="F458">
        <v>444790509.19999999</v>
      </c>
      <c r="G458">
        <v>0.13102537067186101</v>
      </c>
      <c r="H458">
        <v>28.769444</v>
      </c>
      <c r="I458">
        <v>12.192561</v>
      </c>
      <c r="J458">
        <v>6.8784419999999997</v>
      </c>
      <c r="K458">
        <v>6.8784419999999997</v>
      </c>
      <c r="L458">
        <v>405.86609999999899</v>
      </c>
      <c r="M458">
        <v>405</v>
      </c>
      <c r="N458">
        <v>12.164391999999999</v>
      </c>
      <c r="O458">
        <v>-0.4108</v>
      </c>
      <c r="P458">
        <v>-1.0658295505053901</v>
      </c>
      <c r="Q458">
        <v>-1.53968445187153</v>
      </c>
      <c r="R458">
        <v>100.75</v>
      </c>
      <c r="S458">
        <v>101.5</v>
      </c>
      <c r="T458">
        <v>100.75</v>
      </c>
      <c r="U458">
        <v>101.5</v>
      </c>
      <c r="V458" t="s">
        <v>11987</v>
      </c>
      <c r="W458" t="s">
        <v>7945</v>
      </c>
      <c r="X458" t="s">
        <v>2933</v>
      </c>
      <c r="Y458" t="s">
        <v>11989</v>
      </c>
      <c r="Z458" t="s">
        <v>11844</v>
      </c>
      <c r="AA458" t="s">
        <v>396</v>
      </c>
      <c r="AB458" t="s">
        <v>753</v>
      </c>
      <c r="AC458">
        <v>102.363889</v>
      </c>
      <c r="AD458">
        <v>1.6138889999999999</v>
      </c>
      <c r="AE458" s="6">
        <v>44221</v>
      </c>
      <c r="AF458" s="6">
        <v>18653</v>
      </c>
      <c r="AG458" t="s">
        <v>2933</v>
      </c>
      <c r="AH458">
        <v>28.769444</v>
      </c>
      <c r="AI458">
        <v>12.1925610983646</v>
      </c>
      <c r="AJ458">
        <v>240.73737800000001</v>
      </c>
      <c r="AK458">
        <v>6.8784419660928302</v>
      </c>
      <c r="AL458">
        <v>405</v>
      </c>
      <c r="AM458">
        <v>427</v>
      </c>
      <c r="AN458">
        <v>7</v>
      </c>
      <c r="AO458" t="s">
        <v>11991</v>
      </c>
      <c r="AP458">
        <v>1</v>
      </c>
      <c r="AQ458">
        <v>3</v>
      </c>
      <c r="AR458">
        <v>59.041050748512703</v>
      </c>
      <c r="AS458">
        <v>-3.5699714402248603E-2</v>
      </c>
      <c r="AT458">
        <v>-0.45512558976301398</v>
      </c>
      <c r="AU458">
        <v>-0.19607381602402499</v>
      </c>
      <c r="AV458">
        <v>-1.1030725761059199</v>
      </c>
    </row>
    <row r="459" spans="1:48" x14ac:dyDescent="0.25">
      <c r="A459" t="s">
        <v>17357</v>
      </c>
      <c r="B459" s="6">
        <v>44664</v>
      </c>
      <c r="C459" t="s">
        <v>17358</v>
      </c>
      <c r="D459" t="s">
        <v>11929</v>
      </c>
      <c r="E459">
        <v>760408185.60000002</v>
      </c>
      <c r="F459">
        <v>805391082.29999995</v>
      </c>
      <c r="G459">
        <v>0.23725026258764001</v>
      </c>
      <c r="H459">
        <v>8.1583330000000007</v>
      </c>
      <c r="I459">
        <v>6.6458380000000004</v>
      </c>
      <c r="J459">
        <v>4.1455989999999998</v>
      </c>
      <c r="K459">
        <v>4.1455989999999998</v>
      </c>
      <c r="L459">
        <v>144.74600000000001</v>
      </c>
      <c r="M459">
        <v>145</v>
      </c>
      <c r="N459">
        <v>6.616905</v>
      </c>
      <c r="O459">
        <v>5.1200000000006698E-2</v>
      </c>
      <c r="P459">
        <v>0.53590736390192095</v>
      </c>
      <c r="Q459">
        <v>-0.32154835465326698</v>
      </c>
      <c r="R459">
        <v>104.25</v>
      </c>
      <c r="S459">
        <v>105</v>
      </c>
      <c r="T459">
        <v>104.25</v>
      </c>
      <c r="U459">
        <v>105</v>
      </c>
      <c r="V459" t="s">
        <v>11987</v>
      </c>
      <c r="W459" t="s">
        <v>17003</v>
      </c>
      <c r="X459" t="s">
        <v>2933</v>
      </c>
      <c r="Y459" t="s">
        <v>11989</v>
      </c>
      <c r="Z459" t="s">
        <v>11844</v>
      </c>
      <c r="AA459" t="s">
        <v>396</v>
      </c>
      <c r="AB459" t="s">
        <v>753</v>
      </c>
      <c r="AC459">
        <v>105.91562500000001</v>
      </c>
      <c r="AD459">
        <v>1.6656249999999999</v>
      </c>
      <c r="AE459" s="6">
        <v>44362</v>
      </c>
      <c r="AF459" s="6">
        <v>11124</v>
      </c>
      <c r="AG459" t="s">
        <v>12777</v>
      </c>
      <c r="AH459">
        <v>8.1583330000000007</v>
      </c>
      <c r="AI459">
        <v>6.6458381614370197</v>
      </c>
      <c r="AJ459">
        <v>53.201174000000002</v>
      </c>
      <c r="AK459">
        <v>4.1455987148768303</v>
      </c>
      <c r="AL459">
        <v>145</v>
      </c>
      <c r="AM459">
        <v>142</v>
      </c>
      <c r="AN459">
        <v>4.875</v>
      </c>
      <c r="AO459" t="s">
        <v>11991</v>
      </c>
      <c r="AP459">
        <v>1</v>
      </c>
      <c r="AQ459">
        <v>3</v>
      </c>
      <c r="AR459">
        <v>59.041050748512703</v>
      </c>
      <c r="AS459">
        <v>-3.5699714402248603E-2</v>
      </c>
      <c r="AT459">
        <v>-0.45512558976301398</v>
      </c>
      <c r="AU459">
        <v>-0.19607381602402499</v>
      </c>
      <c r="AV459">
        <v>-1.1030725761059199</v>
      </c>
    </row>
    <row r="460" spans="1:48" x14ac:dyDescent="0.25">
      <c r="A460" t="s">
        <v>12775</v>
      </c>
      <c r="B460" s="6">
        <v>44664</v>
      </c>
      <c r="C460" t="s">
        <v>12776</v>
      </c>
      <c r="D460" t="s">
        <v>11929</v>
      </c>
      <c r="E460">
        <v>869037926.39999998</v>
      </c>
      <c r="F460">
        <v>890097348.5</v>
      </c>
      <c r="G460">
        <v>0.26220284071097399</v>
      </c>
      <c r="H460">
        <v>2.1194440000000001</v>
      </c>
      <c r="I460">
        <v>1.989654</v>
      </c>
      <c r="J460">
        <v>3.5310359999999998</v>
      </c>
      <c r="K460">
        <v>3.5310359999999998</v>
      </c>
      <c r="L460">
        <v>116.151899999999</v>
      </c>
      <c r="M460">
        <v>115</v>
      </c>
      <c r="N460">
        <v>1.9800249999999999</v>
      </c>
      <c r="O460">
        <v>4.7700000000006001E-2</v>
      </c>
      <c r="P460">
        <v>-7.7074588537640001E-2</v>
      </c>
      <c r="Q460">
        <v>-1.2054744588518</v>
      </c>
      <c r="R460">
        <v>100.75</v>
      </c>
      <c r="S460">
        <v>101.75</v>
      </c>
      <c r="T460">
        <v>100.75</v>
      </c>
      <c r="U460">
        <v>101.75</v>
      </c>
      <c r="V460" t="s">
        <v>11987</v>
      </c>
      <c r="W460" t="s">
        <v>7913</v>
      </c>
      <c r="X460" t="s">
        <v>2933</v>
      </c>
      <c r="Y460" t="s">
        <v>11989</v>
      </c>
      <c r="Z460" t="s">
        <v>11844</v>
      </c>
      <c r="AA460" t="s">
        <v>396</v>
      </c>
      <c r="AB460" t="s">
        <v>753</v>
      </c>
      <c r="AC460">
        <v>102.423303</v>
      </c>
      <c r="AD460">
        <v>1.673303</v>
      </c>
      <c r="AE460" s="6">
        <v>42887</v>
      </c>
      <c r="AF460" s="6">
        <v>45444</v>
      </c>
      <c r="AG460" t="s">
        <v>12777</v>
      </c>
      <c r="AH460">
        <v>2.1194440000000001</v>
      </c>
      <c r="AI460">
        <v>1.9896543620856399</v>
      </c>
      <c r="AJ460">
        <v>5.0589000000000004</v>
      </c>
      <c r="AK460">
        <v>3.5310357595071999</v>
      </c>
      <c r="AL460">
        <v>115</v>
      </c>
      <c r="AM460">
        <v>91</v>
      </c>
      <c r="AN460">
        <v>4.3970000000000002</v>
      </c>
      <c r="AO460" t="s">
        <v>11991</v>
      </c>
      <c r="AP460">
        <v>1</v>
      </c>
      <c r="AQ460">
        <v>3</v>
      </c>
      <c r="AR460">
        <v>59.041050748512703</v>
      </c>
      <c r="AS460">
        <v>-3.5699714402248603E-2</v>
      </c>
      <c r="AT460">
        <v>-0.45512558976301398</v>
      </c>
      <c r="AU460">
        <v>-0.19607381602402499</v>
      </c>
      <c r="AV460">
        <v>-1.1030725761059199</v>
      </c>
    </row>
    <row r="461" spans="1:48" x14ac:dyDescent="0.25">
      <c r="A461" t="s">
        <v>12778</v>
      </c>
      <c r="B461" s="6">
        <v>44664</v>
      </c>
      <c r="C461" t="s">
        <v>12779</v>
      </c>
      <c r="D461" t="s">
        <v>11929</v>
      </c>
      <c r="E461">
        <v>651778444.79999995</v>
      </c>
      <c r="F461">
        <v>711372288.29999995</v>
      </c>
      <c r="G461">
        <v>0.209554421310814</v>
      </c>
      <c r="H461">
        <v>3.5333329999999998</v>
      </c>
      <c r="I461">
        <v>3.1300140000000001</v>
      </c>
      <c r="J461">
        <v>3.6861929999999998</v>
      </c>
      <c r="K461">
        <v>3.6861929999999998</v>
      </c>
      <c r="L461">
        <v>109.87929999999901</v>
      </c>
      <c r="M461">
        <v>109</v>
      </c>
      <c r="N461">
        <v>3.1109810000000002</v>
      </c>
      <c r="O461">
        <v>6.0400000000004797E-2</v>
      </c>
      <c r="P461">
        <v>-1.7691187459734001E-2</v>
      </c>
      <c r="Q461">
        <v>-1.3657895592129801</v>
      </c>
      <c r="R461">
        <v>106.375</v>
      </c>
      <c r="S461">
        <v>107.375</v>
      </c>
      <c r="T461">
        <v>106.375</v>
      </c>
      <c r="U461">
        <v>107.375</v>
      </c>
      <c r="V461" t="s">
        <v>11987</v>
      </c>
      <c r="W461" t="s">
        <v>7918</v>
      </c>
      <c r="X461" t="s">
        <v>2933</v>
      </c>
      <c r="Y461" t="s">
        <v>11989</v>
      </c>
      <c r="Z461" t="s">
        <v>11844</v>
      </c>
      <c r="AA461" t="s">
        <v>396</v>
      </c>
      <c r="AB461" t="s">
        <v>753</v>
      </c>
      <c r="AC461">
        <v>109.14326699999999</v>
      </c>
      <c r="AD461">
        <v>2.7682669999999998</v>
      </c>
      <c r="AE461" s="6">
        <v>43404</v>
      </c>
      <c r="AF461" s="6">
        <v>45961</v>
      </c>
      <c r="AG461" t="s">
        <v>12777</v>
      </c>
      <c r="AH461">
        <v>3.5333329999999998</v>
      </c>
      <c r="AI461">
        <v>3.1300143002443201</v>
      </c>
      <c r="AJ461">
        <v>12.177332</v>
      </c>
      <c r="AK461">
        <v>3.68619344378487</v>
      </c>
      <c r="AL461">
        <v>109</v>
      </c>
      <c r="AM461">
        <v>98</v>
      </c>
      <c r="AN461">
        <v>5.9320000000000004</v>
      </c>
      <c r="AO461" t="s">
        <v>11991</v>
      </c>
      <c r="AP461">
        <v>1</v>
      </c>
      <c r="AQ461">
        <v>3</v>
      </c>
      <c r="AR461">
        <v>59.041050748512703</v>
      </c>
      <c r="AS461">
        <v>-3.5699714402248603E-2</v>
      </c>
      <c r="AT461">
        <v>-0.45512558976301398</v>
      </c>
      <c r="AU461">
        <v>-0.19607381602402499</v>
      </c>
      <c r="AV461">
        <v>-1.1030725761059199</v>
      </c>
    </row>
    <row r="462" spans="1:48" x14ac:dyDescent="0.25">
      <c r="A462" t="s">
        <v>17854</v>
      </c>
      <c r="B462" s="6">
        <v>44664</v>
      </c>
      <c r="C462" t="s">
        <v>17855</v>
      </c>
      <c r="D462" t="s">
        <v>12016</v>
      </c>
      <c r="E462">
        <v>157341199.59999999</v>
      </c>
      <c r="F462">
        <v>142463714.40000001</v>
      </c>
      <c r="G462">
        <v>4.1966635070680797E-2</v>
      </c>
      <c r="H462">
        <v>14.278888999999999</v>
      </c>
      <c r="I462">
        <v>10.285555</v>
      </c>
      <c r="J462">
        <v>4.9120419999999996</v>
      </c>
      <c r="K462">
        <v>4.9120419999999996</v>
      </c>
      <c r="L462">
        <v>209.89489999999901</v>
      </c>
      <c r="M462">
        <v>208</v>
      </c>
      <c r="N462">
        <v>10.188834</v>
      </c>
      <c r="O462">
        <v>-0.192099999999995</v>
      </c>
      <c r="P462">
        <v>-1.3960531069761599</v>
      </c>
      <c r="Q462">
        <v>-10.834083066681799</v>
      </c>
      <c r="R462">
        <v>89.8</v>
      </c>
      <c r="S462">
        <v>90.876999999999995</v>
      </c>
      <c r="T462">
        <v>89.8</v>
      </c>
      <c r="U462">
        <v>90.876999999999995</v>
      </c>
      <c r="V462" t="s">
        <v>11987</v>
      </c>
      <c r="W462" t="s">
        <v>17856</v>
      </c>
      <c r="X462" t="s">
        <v>2961</v>
      </c>
      <c r="Y462" t="s">
        <v>12104</v>
      </c>
      <c r="Z462" t="s">
        <v>11819</v>
      </c>
      <c r="AA462" t="s">
        <v>374</v>
      </c>
      <c r="AB462" t="s">
        <v>11990</v>
      </c>
      <c r="AC462">
        <v>90.544443999999999</v>
      </c>
      <c r="AD462">
        <v>0.74444399999999999</v>
      </c>
      <c r="AE462" s="6">
        <v>44419</v>
      </c>
      <c r="AF462" s="6">
        <v>15199</v>
      </c>
      <c r="AG462" t="s">
        <v>425</v>
      </c>
      <c r="AH462">
        <v>14.278888999999999</v>
      </c>
      <c r="AI462">
        <v>10.285554697307701</v>
      </c>
      <c r="AJ462">
        <v>139.15859800000001</v>
      </c>
      <c r="AK462">
        <v>4.91204243919851</v>
      </c>
      <c r="AL462">
        <v>208</v>
      </c>
      <c r="AM462">
        <v>226</v>
      </c>
      <c r="AN462">
        <v>4</v>
      </c>
      <c r="AO462" t="s">
        <v>11991</v>
      </c>
      <c r="AP462">
        <v>1</v>
      </c>
      <c r="AQ462">
        <v>4</v>
      </c>
      <c r="AR462">
        <v>30.848246289948399</v>
      </c>
      <c r="AS462">
        <v>7.6128690068284002E-2</v>
      </c>
      <c r="AT462">
        <v>1.2678771718887301</v>
      </c>
      <c r="AU462">
        <v>0.54524434683552003</v>
      </c>
      <c r="AV462">
        <v>3.6950522692206298</v>
      </c>
    </row>
    <row r="463" spans="1:48" x14ac:dyDescent="0.25">
      <c r="A463" t="s">
        <v>17857</v>
      </c>
      <c r="B463" s="6">
        <v>44664</v>
      </c>
      <c r="C463" t="s">
        <v>17858</v>
      </c>
      <c r="D463" t="s">
        <v>12016</v>
      </c>
      <c r="E463">
        <v>368546954</v>
      </c>
      <c r="F463">
        <v>332282188</v>
      </c>
      <c r="G463">
        <v>9.7882926805985301E-2</v>
      </c>
      <c r="H463">
        <v>29.243888999999999</v>
      </c>
      <c r="I463">
        <v>13.700555</v>
      </c>
      <c r="J463">
        <v>5.8116159999999999</v>
      </c>
      <c r="K463">
        <v>5.8116159999999999</v>
      </c>
      <c r="L463">
        <v>300.02329999999898</v>
      </c>
      <c r="M463">
        <v>298</v>
      </c>
      <c r="N463">
        <v>13.680249999999999</v>
      </c>
      <c r="O463">
        <v>6.3199999999996495E-2</v>
      </c>
      <c r="P463">
        <v>-1.92478257379802</v>
      </c>
      <c r="Q463">
        <v>-13.304343696416799</v>
      </c>
      <c r="R463">
        <v>89.206249999999997</v>
      </c>
      <c r="S463">
        <v>90.675250000000005</v>
      </c>
      <c r="T463">
        <v>89.206249999999997</v>
      </c>
      <c r="U463">
        <v>90.675250000000005</v>
      </c>
      <c r="V463" t="s">
        <v>11987</v>
      </c>
      <c r="W463" t="s">
        <v>17859</v>
      </c>
      <c r="X463" t="s">
        <v>2961</v>
      </c>
      <c r="Y463" t="s">
        <v>12104</v>
      </c>
      <c r="Z463" t="s">
        <v>11819</v>
      </c>
      <c r="AA463" t="s">
        <v>374</v>
      </c>
      <c r="AB463" t="s">
        <v>11990</v>
      </c>
      <c r="AC463">
        <v>90.160068999999993</v>
      </c>
      <c r="AD463">
        <v>0.95381899999999997</v>
      </c>
      <c r="AE463" s="6">
        <v>44419</v>
      </c>
      <c r="AF463" s="6">
        <v>22504</v>
      </c>
      <c r="AG463" t="s">
        <v>425</v>
      </c>
      <c r="AH463">
        <v>29.243888999999999</v>
      </c>
      <c r="AI463">
        <v>13.7005545161489</v>
      </c>
      <c r="AJ463">
        <v>298.80125500000003</v>
      </c>
      <c r="AK463">
        <v>5.8116155876363997</v>
      </c>
      <c r="AL463">
        <v>298</v>
      </c>
      <c r="AM463">
        <v>320</v>
      </c>
      <c r="AN463">
        <v>5.125</v>
      </c>
      <c r="AO463" t="s">
        <v>11991</v>
      </c>
      <c r="AP463">
        <v>1</v>
      </c>
      <c r="AQ463">
        <v>4</v>
      </c>
      <c r="AR463">
        <v>30.848246289948399</v>
      </c>
      <c r="AS463">
        <v>7.6128690068284002E-2</v>
      </c>
      <c r="AT463">
        <v>1.2678771718887301</v>
      </c>
      <c r="AU463">
        <v>0.54524434683552003</v>
      </c>
      <c r="AV463">
        <v>3.6950522692206298</v>
      </c>
    </row>
    <row r="464" spans="1:48" x14ac:dyDescent="0.25">
      <c r="A464" t="s">
        <v>12780</v>
      </c>
      <c r="B464" s="6">
        <v>44664</v>
      </c>
      <c r="C464" t="s">
        <v>12781</v>
      </c>
      <c r="D464" t="s">
        <v>12016</v>
      </c>
      <c r="E464">
        <v>425246485.19999999</v>
      </c>
      <c r="F464">
        <v>370428079.89999998</v>
      </c>
      <c r="G464">
        <v>0.109119856359575</v>
      </c>
      <c r="H464">
        <v>8.3138889999999996</v>
      </c>
      <c r="I464">
        <v>7.3256110000000003</v>
      </c>
      <c r="J464">
        <v>4.2870900000000001</v>
      </c>
      <c r="K464">
        <v>4.2870900000000001</v>
      </c>
      <c r="L464">
        <v>158.947</v>
      </c>
      <c r="M464">
        <v>159</v>
      </c>
      <c r="N464">
        <v>7.2938830000000001</v>
      </c>
      <c r="O464">
        <v>3.0499999999999899E-2</v>
      </c>
      <c r="P464">
        <v>-1.2515474931922701</v>
      </c>
      <c r="Q464">
        <v>-6.6298786631311204</v>
      </c>
      <c r="R464">
        <v>86.643749999999997</v>
      </c>
      <c r="S464">
        <v>87.608750000000001</v>
      </c>
      <c r="T464">
        <v>86.643749999999997</v>
      </c>
      <c r="U464">
        <v>87.608750000000001</v>
      </c>
      <c r="V464" t="s">
        <v>11987</v>
      </c>
      <c r="W464" t="s">
        <v>8051</v>
      </c>
      <c r="X464" t="s">
        <v>2961</v>
      </c>
      <c r="Y464" t="s">
        <v>12104</v>
      </c>
      <c r="Z464" t="s">
        <v>11819</v>
      </c>
      <c r="AA464" t="s">
        <v>374</v>
      </c>
      <c r="AB464" t="s">
        <v>11990</v>
      </c>
      <c r="AC464">
        <v>87.109027999999995</v>
      </c>
      <c r="AD464">
        <v>0.46527800000000002</v>
      </c>
      <c r="AE464" s="6">
        <v>44054</v>
      </c>
      <c r="AF464" s="6">
        <v>11181</v>
      </c>
      <c r="AG464" t="s">
        <v>12782</v>
      </c>
      <c r="AH464">
        <v>8.3138889999999996</v>
      </c>
      <c r="AI464">
        <v>7.3256110058405701</v>
      </c>
      <c r="AJ464">
        <v>61.251702999999999</v>
      </c>
      <c r="AK464">
        <v>4.28709021949145</v>
      </c>
      <c r="AL464">
        <v>159</v>
      </c>
      <c r="AM464">
        <v>156</v>
      </c>
      <c r="AN464">
        <v>2.5</v>
      </c>
      <c r="AO464" t="s">
        <v>11991</v>
      </c>
      <c r="AP464">
        <v>1</v>
      </c>
      <c r="AQ464">
        <v>3</v>
      </c>
      <c r="AR464">
        <v>43.944385831016298</v>
      </c>
      <c r="AS464">
        <v>1.8875063126401401E-2</v>
      </c>
      <c r="AT464">
        <v>0.116757885506288</v>
      </c>
      <c r="AU464">
        <v>8.0175378514226694E-2</v>
      </c>
      <c r="AV464">
        <v>0.22345280763998601</v>
      </c>
    </row>
    <row r="465" spans="1:48" x14ac:dyDescent="0.25">
      <c r="A465" t="s">
        <v>12783</v>
      </c>
      <c r="B465" s="6">
        <v>44664</v>
      </c>
      <c r="C465" t="s">
        <v>12784</v>
      </c>
      <c r="D465" t="s">
        <v>11929</v>
      </c>
      <c r="E465">
        <v>1417488284</v>
      </c>
      <c r="F465">
        <v>1203714834.7</v>
      </c>
      <c r="G465">
        <v>0.354587562341586</v>
      </c>
      <c r="H465">
        <v>10.447222</v>
      </c>
      <c r="I465">
        <v>9.0805170000000004</v>
      </c>
      <c r="J465">
        <v>3.9871319999999999</v>
      </c>
      <c r="K465">
        <v>3.9871319999999999</v>
      </c>
      <c r="L465">
        <v>128.24760000000001</v>
      </c>
      <c r="M465">
        <v>129</v>
      </c>
      <c r="N465">
        <v>9.0558460000000007</v>
      </c>
      <c r="O465">
        <v>0.58489999999999898</v>
      </c>
      <c r="P465">
        <v>-4.03296514704284</v>
      </c>
      <c r="Q465">
        <v>-10.210446826374399</v>
      </c>
      <c r="R465">
        <v>84.8</v>
      </c>
      <c r="S465">
        <v>85.290999999999997</v>
      </c>
      <c r="T465">
        <v>84.8</v>
      </c>
      <c r="U465">
        <v>85.290999999999997</v>
      </c>
      <c r="V465" t="s">
        <v>11987</v>
      </c>
      <c r="W465" t="s">
        <v>8053</v>
      </c>
      <c r="X465" t="s">
        <v>2961</v>
      </c>
      <c r="Y465" t="s">
        <v>12104</v>
      </c>
      <c r="Z465" t="s">
        <v>11819</v>
      </c>
      <c r="AA465" t="s">
        <v>374</v>
      </c>
      <c r="AB465" t="s">
        <v>11990</v>
      </c>
      <c r="AC465">
        <v>84.918856000000005</v>
      </c>
      <c r="AD465">
        <v>0.118856</v>
      </c>
      <c r="AE465" s="6">
        <v>44103</v>
      </c>
      <c r="AF465" s="6">
        <v>11961</v>
      </c>
      <c r="AG465" t="s">
        <v>2961</v>
      </c>
      <c r="AH465">
        <v>10.447222</v>
      </c>
      <c r="AI465">
        <v>9.0805169159037504</v>
      </c>
      <c r="AJ465">
        <v>93.730072000000007</v>
      </c>
      <c r="AK465">
        <v>3.9871324314723302</v>
      </c>
      <c r="AL465">
        <v>129</v>
      </c>
      <c r="AM465">
        <v>123</v>
      </c>
      <c r="AN465">
        <v>2.2519999999999998</v>
      </c>
      <c r="AO465" t="s">
        <v>11991</v>
      </c>
      <c r="AP465">
        <v>1</v>
      </c>
      <c r="AQ465">
        <v>2</v>
      </c>
      <c r="AR465">
        <v>67.215788427535003</v>
      </c>
      <c r="AS465">
        <v>-2.6964399669367301E-2</v>
      </c>
      <c r="AT465">
        <v>-2.2492127751689798E-3</v>
      </c>
      <c r="AU465">
        <v>-0.130872799171143</v>
      </c>
      <c r="AV465">
        <v>4.2522757177294901</v>
      </c>
    </row>
    <row r="466" spans="1:48" x14ac:dyDescent="0.25">
      <c r="A466" t="s">
        <v>12785</v>
      </c>
      <c r="B466" s="6">
        <v>44664</v>
      </c>
      <c r="C466" t="s">
        <v>12786</v>
      </c>
      <c r="D466" t="s">
        <v>11929</v>
      </c>
      <c r="E466">
        <v>708744142.39999998</v>
      </c>
      <c r="F466">
        <v>719655846.70000005</v>
      </c>
      <c r="G466">
        <v>0.2119945730161</v>
      </c>
      <c r="H466">
        <v>2.911111</v>
      </c>
      <c r="I466">
        <v>2.7460390000000001</v>
      </c>
      <c r="J466">
        <v>3.1497000000000002</v>
      </c>
      <c r="K466">
        <v>3.1497000000000002</v>
      </c>
      <c r="L466">
        <v>60.443300000000001</v>
      </c>
      <c r="M466">
        <v>60</v>
      </c>
      <c r="N466">
        <v>2.7338680000000002</v>
      </c>
      <c r="O466">
        <v>0.102699999999988</v>
      </c>
      <c r="P466">
        <v>-0.28642280071475801</v>
      </c>
      <c r="Q466">
        <v>-3.28969619599998</v>
      </c>
      <c r="R466">
        <v>101.20625</v>
      </c>
      <c r="S466">
        <v>101.65525</v>
      </c>
      <c r="T466">
        <v>101.20625</v>
      </c>
      <c r="U466">
        <v>101.65525</v>
      </c>
      <c r="V466" t="s">
        <v>11987</v>
      </c>
      <c r="W466" t="s">
        <v>8041</v>
      </c>
      <c r="X466" t="s">
        <v>2961</v>
      </c>
      <c r="Y466" t="s">
        <v>12104</v>
      </c>
      <c r="Z466" t="s">
        <v>11819</v>
      </c>
      <c r="AA466" t="s">
        <v>374</v>
      </c>
      <c r="AB466" t="s">
        <v>11990</v>
      </c>
      <c r="AC466">
        <v>101.53958299999999</v>
      </c>
      <c r="AD466">
        <v>0.33333299999999999</v>
      </c>
      <c r="AE466" s="6">
        <v>42079</v>
      </c>
      <c r="AF466" s="6">
        <v>45732</v>
      </c>
      <c r="AG466" t="s">
        <v>2961</v>
      </c>
      <c r="AH466">
        <v>2.661111</v>
      </c>
      <c r="AI466">
        <v>2.5239220553526001</v>
      </c>
      <c r="AJ466">
        <v>7.688434</v>
      </c>
      <c r="AK466">
        <v>3.0976738963043502</v>
      </c>
      <c r="AL466">
        <v>58</v>
      </c>
      <c r="AM466">
        <v>41</v>
      </c>
      <c r="AN466">
        <v>3.75</v>
      </c>
      <c r="AO466" t="s">
        <v>11991</v>
      </c>
      <c r="AP466">
        <v>1</v>
      </c>
      <c r="AQ466">
        <v>2</v>
      </c>
      <c r="AR466">
        <v>67.215788427535003</v>
      </c>
      <c r="AS466">
        <v>-2.6964399669367301E-2</v>
      </c>
      <c r="AT466">
        <v>-2.2492127751689798E-3</v>
      </c>
      <c r="AU466">
        <v>-0.130872799171143</v>
      </c>
      <c r="AV466">
        <v>4.2522757177294901</v>
      </c>
    </row>
    <row r="467" spans="1:48" x14ac:dyDescent="0.25">
      <c r="A467" t="s">
        <v>12787</v>
      </c>
      <c r="B467" s="6">
        <v>44664</v>
      </c>
      <c r="C467" t="s">
        <v>12788</v>
      </c>
      <c r="D467" t="s">
        <v>11929</v>
      </c>
      <c r="E467">
        <v>711005319.20000005</v>
      </c>
      <c r="F467">
        <v>714177689.79999995</v>
      </c>
      <c r="G467">
        <v>0.21038083009248901</v>
      </c>
      <c r="H467">
        <v>5.9138890000000002</v>
      </c>
      <c r="I467">
        <v>5.2464170000000001</v>
      </c>
      <c r="J467">
        <v>3.7817409999999998</v>
      </c>
      <c r="K467">
        <v>3.7817409999999998</v>
      </c>
      <c r="L467">
        <v>110.852299999999</v>
      </c>
      <c r="M467">
        <v>111</v>
      </c>
      <c r="N467">
        <v>5.2243690000000003</v>
      </c>
      <c r="O467">
        <v>0.48070000000000002</v>
      </c>
      <c r="P467">
        <v>-1.95756149027139</v>
      </c>
      <c r="Q467">
        <v>-6.34106847048385</v>
      </c>
      <c r="R467">
        <v>100.1125</v>
      </c>
      <c r="S467">
        <v>100.4875</v>
      </c>
      <c r="T467">
        <v>100.1125</v>
      </c>
      <c r="U467">
        <v>100.4875</v>
      </c>
      <c r="V467" t="s">
        <v>11987</v>
      </c>
      <c r="W467" t="s">
        <v>8046</v>
      </c>
      <c r="X467" t="s">
        <v>2961</v>
      </c>
      <c r="Y467" t="s">
        <v>12104</v>
      </c>
      <c r="Z467" t="s">
        <v>11819</v>
      </c>
      <c r="AA467" t="s">
        <v>374</v>
      </c>
      <c r="AB467" t="s">
        <v>11990</v>
      </c>
      <c r="AC467">
        <v>100.446181</v>
      </c>
      <c r="AD467">
        <v>0.33368100000000001</v>
      </c>
      <c r="AE467" s="6">
        <v>42446</v>
      </c>
      <c r="AF467" s="6">
        <v>46829</v>
      </c>
      <c r="AG467" t="s">
        <v>2961</v>
      </c>
      <c r="AH467">
        <v>5.6638890000000002</v>
      </c>
      <c r="AI467">
        <v>5.0478592899420098</v>
      </c>
      <c r="AJ467">
        <v>29.585072</v>
      </c>
      <c r="AK467">
        <v>3.7787967916313301</v>
      </c>
      <c r="AL467">
        <v>111</v>
      </c>
      <c r="AM467">
        <v>107</v>
      </c>
      <c r="AN467">
        <v>3.875</v>
      </c>
      <c r="AO467" t="s">
        <v>11991</v>
      </c>
      <c r="AP467">
        <v>1</v>
      </c>
      <c r="AQ467">
        <v>2</v>
      </c>
      <c r="AR467">
        <v>67.215788427535003</v>
      </c>
      <c r="AS467">
        <v>-2.6964399669367301E-2</v>
      </c>
      <c r="AT467">
        <v>-2.2492127751689798E-3</v>
      </c>
      <c r="AU467">
        <v>-0.130872799171143</v>
      </c>
      <c r="AV467">
        <v>4.2522757177294901</v>
      </c>
    </row>
    <row r="468" spans="1:48" x14ac:dyDescent="0.25">
      <c r="A468" t="s">
        <v>12789</v>
      </c>
      <c r="B468" s="6">
        <v>44664</v>
      </c>
      <c r="C468" t="s">
        <v>12790</v>
      </c>
      <c r="D468" t="s">
        <v>11929</v>
      </c>
      <c r="E468">
        <v>878842736</v>
      </c>
      <c r="F468">
        <v>838326864.29999995</v>
      </c>
      <c r="G468">
        <v>0.246952409889136</v>
      </c>
      <c r="H468">
        <v>7.7638889999999998</v>
      </c>
      <c r="I468">
        <v>6.7646699999999997</v>
      </c>
      <c r="J468">
        <v>3.8802400000000001</v>
      </c>
      <c r="K468">
        <v>3.8802400000000001</v>
      </c>
      <c r="L468">
        <v>118.07859999999999</v>
      </c>
      <c r="M468">
        <v>118</v>
      </c>
      <c r="N468">
        <v>6.7322470000000001</v>
      </c>
      <c r="O468">
        <v>0.56410000000000005</v>
      </c>
      <c r="P468">
        <v>-3.02037266598983</v>
      </c>
      <c r="Q468">
        <v>-7.7422313453823399</v>
      </c>
      <c r="R468">
        <v>94.643749999999997</v>
      </c>
      <c r="S468">
        <v>95.207750000000004</v>
      </c>
      <c r="T468">
        <v>94.643749999999997</v>
      </c>
      <c r="U468">
        <v>95.207750000000004</v>
      </c>
      <c r="V468" t="s">
        <v>11987</v>
      </c>
      <c r="W468" t="s">
        <v>8050</v>
      </c>
      <c r="X468" t="s">
        <v>2961</v>
      </c>
      <c r="Y468" t="s">
        <v>12104</v>
      </c>
      <c r="Z468" t="s">
        <v>11819</v>
      </c>
      <c r="AA468" t="s">
        <v>374</v>
      </c>
      <c r="AB468" t="s">
        <v>11990</v>
      </c>
      <c r="AC468">
        <v>95.389860999999996</v>
      </c>
      <c r="AD468">
        <v>0.74611099999999997</v>
      </c>
      <c r="AE468" s="6">
        <v>43669</v>
      </c>
      <c r="AF468" s="6">
        <v>10981</v>
      </c>
      <c r="AG468" t="s">
        <v>2961</v>
      </c>
      <c r="AH468">
        <v>7.7638889999999998</v>
      </c>
      <c r="AI468">
        <v>6.7646703777514503</v>
      </c>
      <c r="AJ468">
        <v>52.917918999999998</v>
      </c>
      <c r="AK468">
        <v>3.8802403266102399</v>
      </c>
      <c r="AL468">
        <v>118</v>
      </c>
      <c r="AM468">
        <v>116</v>
      </c>
      <c r="AN468">
        <v>3.16</v>
      </c>
      <c r="AO468" t="s">
        <v>11991</v>
      </c>
      <c r="AP468">
        <v>1</v>
      </c>
      <c r="AQ468">
        <v>2</v>
      </c>
      <c r="AR468">
        <v>67.215788427535003</v>
      </c>
      <c r="AS468">
        <v>-2.6964399669367301E-2</v>
      </c>
      <c r="AT468">
        <v>-2.2492127751689798E-3</v>
      </c>
      <c r="AU468">
        <v>-0.130872799171143</v>
      </c>
      <c r="AV468">
        <v>4.2522757177294901</v>
      </c>
    </row>
    <row r="469" spans="1:48" x14ac:dyDescent="0.25">
      <c r="A469" t="s">
        <v>21570</v>
      </c>
      <c r="B469" s="6">
        <v>44664</v>
      </c>
      <c r="C469" t="s">
        <v>21571</v>
      </c>
      <c r="D469" t="s">
        <v>11929</v>
      </c>
      <c r="E469">
        <v>566995313.60000002</v>
      </c>
      <c r="F469">
        <v>526258622.39999998</v>
      </c>
      <c r="G469">
        <v>0.155024061105665</v>
      </c>
      <c r="H469">
        <v>10.752777999999999</v>
      </c>
      <c r="I469">
        <v>8.8165820000000004</v>
      </c>
      <c r="J469">
        <v>4.1701560000000004</v>
      </c>
      <c r="K469">
        <v>4.1701560000000004</v>
      </c>
      <c r="L469">
        <v>145.68520000000001</v>
      </c>
      <c r="M469">
        <v>147</v>
      </c>
      <c r="N469">
        <v>8.7922539999999998</v>
      </c>
      <c r="O469">
        <v>0.418300000000004</v>
      </c>
      <c r="P469">
        <v>-3.9050190815039301</v>
      </c>
      <c r="Q469">
        <v>-6.0272209999999902</v>
      </c>
      <c r="R469">
        <v>92</v>
      </c>
      <c r="S469">
        <v>92.5</v>
      </c>
      <c r="T469">
        <v>92</v>
      </c>
      <c r="U469">
        <v>92.5</v>
      </c>
      <c r="V469" t="s">
        <v>11987</v>
      </c>
      <c r="W469" t="s">
        <v>21353</v>
      </c>
      <c r="X469" t="s">
        <v>2961</v>
      </c>
      <c r="Y469" t="s">
        <v>12104</v>
      </c>
      <c r="Z469" t="s">
        <v>11819</v>
      </c>
      <c r="AA469" t="s">
        <v>374</v>
      </c>
      <c r="AB469" t="s">
        <v>11990</v>
      </c>
      <c r="AC469">
        <v>92.815338999999994</v>
      </c>
      <c r="AD469">
        <v>0.81533900000000004</v>
      </c>
      <c r="AE469" s="6">
        <v>44580</v>
      </c>
      <c r="AF469" s="6">
        <v>12073</v>
      </c>
      <c r="AG469" t="s">
        <v>2961</v>
      </c>
      <c r="AH469">
        <v>10.752777999999999</v>
      </c>
      <c r="AI469">
        <v>8.8165821439494092</v>
      </c>
      <c r="AJ469">
        <v>91.692445000000006</v>
      </c>
      <c r="AK469">
        <v>4.17015592169302</v>
      </c>
      <c r="AL469">
        <v>147</v>
      </c>
      <c r="AM469">
        <v>141</v>
      </c>
      <c r="AN469">
        <v>3.298</v>
      </c>
      <c r="AO469" t="s">
        <v>11991</v>
      </c>
      <c r="AP469">
        <v>1</v>
      </c>
      <c r="AQ469">
        <v>2</v>
      </c>
      <c r="AR469">
        <v>67.215788427535003</v>
      </c>
      <c r="AS469">
        <v>-2.6964399669367301E-2</v>
      </c>
      <c r="AT469">
        <v>-2.2492127751689798E-3</v>
      </c>
      <c r="AU469">
        <v>-0.130872799171143</v>
      </c>
      <c r="AV469">
        <v>3.3484411573615702</v>
      </c>
    </row>
    <row r="470" spans="1:48" x14ac:dyDescent="0.25">
      <c r="A470" t="s">
        <v>12791</v>
      </c>
      <c r="B470" s="6">
        <v>44664</v>
      </c>
      <c r="C470" t="s">
        <v>12792</v>
      </c>
      <c r="D470" t="s">
        <v>11929</v>
      </c>
      <c r="E470">
        <v>1672636175.2</v>
      </c>
      <c r="F470">
        <v>1378273116.3</v>
      </c>
      <c r="G470">
        <v>0.40600854161177802</v>
      </c>
      <c r="H470">
        <v>37.263890000000004</v>
      </c>
      <c r="I470">
        <v>17.548448</v>
      </c>
      <c r="J470">
        <v>4.9094540000000002</v>
      </c>
      <c r="K470">
        <v>4.9094540000000002</v>
      </c>
      <c r="L470">
        <v>211.1454</v>
      </c>
      <c r="M470">
        <v>211</v>
      </c>
      <c r="N470">
        <v>17.657568999999999</v>
      </c>
      <c r="O470">
        <v>0.24239999999999801</v>
      </c>
      <c r="P470">
        <v>-7.0233540489827799</v>
      </c>
      <c r="Q470">
        <v>-17.085441608495</v>
      </c>
      <c r="R470">
        <v>81.487499999999997</v>
      </c>
      <c r="S470">
        <v>82.298500000000004</v>
      </c>
      <c r="T470">
        <v>81.487499999999997</v>
      </c>
      <c r="U470">
        <v>82.298500000000004</v>
      </c>
      <c r="V470" t="s">
        <v>11987</v>
      </c>
      <c r="W470" t="s">
        <v>8068</v>
      </c>
      <c r="X470" t="s">
        <v>2961</v>
      </c>
      <c r="Y470" t="s">
        <v>12104</v>
      </c>
      <c r="Z470" t="s">
        <v>11819</v>
      </c>
      <c r="AA470" t="s">
        <v>374</v>
      </c>
      <c r="AB470" t="s">
        <v>11990</v>
      </c>
      <c r="AC470">
        <v>82.401250000000005</v>
      </c>
      <c r="AD470">
        <v>0.91374999999999995</v>
      </c>
      <c r="AE470" s="6">
        <v>43669</v>
      </c>
      <c r="AF470" s="6">
        <v>22120</v>
      </c>
      <c r="AG470" t="s">
        <v>2961</v>
      </c>
      <c r="AH470">
        <v>37.263890000000004</v>
      </c>
      <c r="AI470">
        <v>17.548447900892501</v>
      </c>
      <c r="AJ470">
        <v>478.23326600000001</v>
      </c>
      <c r="AK470">
        <v>4.9094544631188697</v>
      </c>
      <c r="AL470">
        <v>211</v>
      </c>
      <c r="AM470">
        <v>229</v>
      </c>
      <c r="AN470">
        <v>3.87</v>
      </c>
      <c r="AO470" t="s">
        <v>11991</v>
      </c>
      <c r="AP470">
        <v>1</v>
      </c>
      <c r="AQ470">
        <v>2</v>
      </c>
      <c r="AR470">
        <v>67.215788427535003</v>
      </c>
      <c r="AS470">
        <v>-2.6964399669367301E-2</v>
      </c>
      <c r="AT470">
        <v>-2.2492127751689798E-3</v>
      </c>
      <c r="AU470">
        <v>-0.130872799171143</v>
      </c>
      <c r="AV470">
        <v>4.2522757177294901</v>
      </c>
    </row>
    <row r="471" spans="1:48" x14ac:dyDescent="0.25">
      <c r="A471" t="s">
        <v>12793</v>
      </c>
      <c r="B471" s="6">
        <v>44664</v>
      </c>
      <c r="C471" t="s">
        <v>12794</v>
      </c>
      <c r="D471" t="s">
        <v>11929</v>
      </c>
      <c r="E471">
        <v>662416088.79999995</v>
      </c>
      <c r="F471">
        <v>635878044.20000005</v>
      </c>
      <c r="G471">
        <v>0.18731549961281399</v>
      </c>
      <c r="H471">
        <v>24.075099999999999</v>
      </c>
      <c r="I471">
        <v>14.136100000000001</v>
      </c>
      <c r="J471">
        <v>4.8537509999999999</v>
      </c>
      <c r="K471">
        <v>4.8537509999999999</v>
      </c>
      <c r="L471">
        <v>195.087999999999</v>
      </c>
      <c r="M471">
        <v>194</v>
      </c>
      <c r="N471">
        <v>13.947751</v>
      </c>
      <c r="O471">
        <v>0.47759999999998898</v>
      </c>
      <c r="P471">
        <v>-5.2849028040174097</v>
      </c>
      <c r="Q471">
        <v>-13.4021205914496</v>
      </c>
      <c r="R471">
        <v>94.081249999999997</v>
      </c>
      <c r="S471">
        <v>95.007249999999999</v>
      </c>
      <c r="T471">
        <v>94.081249999999997</v>
      </c>
      <c r="U471">
        <v>95.007249999999999</v>
      </c>
      <c r="V471" t="s">
        <v>11987</v>
      </c>
      <c r="W471" t="s">
        <v>8058</v>
      </c>
      <c r="X471" t="s">
        <v>2961</v>
      </c>
      <c r="Y471" t="s">
        <v>12104</v>
      </c>
      <c r="Z471" t="s">
        <v>11819</v>
      </c>
      <c r="AA471" t="s">
        <v>374</v>
      </c>
      <c r="AB471" t="s">
        <v>11990</v>
      </c>
      <c r="AC471">
        <v>95.993750000000006</v>
      </c>
      <c r="AD471">
        <v>1.9125000000000001</v>
      </c>
      <c r="AE471" s="6">
        <v>42870</v>
      </c>
      <c r="AF471" s="6">
        <v>17302</v>
      </c>
      <c r="AG471" t="s">
        <v>2961</v>
      </c>
      <c r="AH471">
        <v>24.075099999999999</v>
      </c>
      <c r="AI471">
        <v>14.136100371319399</v>
      </c>
      <c r="AJ471">
        <v>280.71926400000001</v>
      </c>
      <c r="AK471">
        <v>4.85375136133647</v>
      </c>
      <c r="AL471">
        <v>194</v>
      </c>
      <c r="AM471">
        <v>229</v>
      </c>
      <c r="AN471">
        <v>4.5</v>
      </c>
      <c r="AO471" t="s">
        <v>11991</v>
      </c>
      <c r="AP471">
        <v>1</v>
      </c>
      <c r="AQ471">
        <v>2</v>
      </c>
      <c r="AR471">
        <v>67.215788427535003</v>
      </c>
      <c r="AS471">
        <v>-2.6964399669367301E-2</v>
      </c>
      <c r="AT471">
        <v>-2.2492127751689798E-3</v>
      </c>
      <c r="AU471">
        <v>-0.130872799171143</v>
      </c>
      <c r="AV471">
        <v>4.2522757177294901</v>
      </c>
    </row>
    <row r="472" spans="1:48" x14ac:dyDescent="0.25">
      <c r="A472" t="s">
        <v>12795</v>
      </c>
      <c r="B472" s="6">
        <v>44664</v>
      </c>
      <c r="C472" t="s">
        <v>12796</v>
      </c>
      <c r="D472" t="s">
        <v>11929</v>
      </c>
      <c r="E472">
        <v>1417488284</v>
      </c>
      <c r="F472">
        <v>1327300591.9000001</v>
      </c>
      <c r="G472">
        <v>0.39099317198479799</v>
      </c>
      <c r="H472">
        <v>26.994444000000001</v>
      </c>
      <c r="I472">
        <v>15.165628</v>
      </c>
      <c r="J472">
        <v>4.8745459999999996</v>
      </c>
      <c r="K472">
        <v>4.8745459999999996</v>
      </c>
      <c r="L472">
        <v>202.33479999999901</v>
      </c>
      <c r="M472">
        <v>201</v>
      </c>
      <c r="N472">
        <v>15.095229</v>
      </c>
      <c r="O472">
        <v>0.44580000000000702</v>
      </c>
      <c r="P472">
        <v>-5.3191014901803602</v>
      </c>
      <c r="Q472">
        <v>-13.6580954062325</v>
      </c>
      <c r="R472">
        <v>93.612499999999997</v>
      </c>
      <c r="S472">
        <v>94.411500000000004</v>
      </c>
      <c r="T472">
        <v>93.612499999999997</v>
      </c>
      <c r="U472">
        <v>94.411500000000004</v>
      </c>
      <c r="V472" t="s">
        <v>11987</v>
      </c>
      <c r="W472" t="s">
        <v>8060</v>
      </c>
      <c r="X472" t="s">
        <v>2961</v>
      </c>
      <c r="Y472" t="s">
        <v>12104</v>
      </c>
      <c r="Z472" t="s">
        <v>11819</v>
      </c>
      <c r="AA472" t="s">
        <v>374</v>
      </c>
      <c r="AB472" t="s">
        <v>11990</v>
      </c>
      <c r="AC472">
        <v>93.637500000000003</v>
      </c>
      <c r="AD472">
        <v>2.5000000000000001E-2</v>
      </c>
      <c r="AE472" s="6">
        <v>43206</v>
      </c>
      <c r="AF472" s="6">
        <v>18369</v>
      </c>
      <c r="AG472" t="s">
        <v>2961</v>
      </c>
      <c r="AH472">
        <v>26.994444000000001</v>
      </c>
      <c r="AI472">
        <v>15.1656278810045</v>
      </c>
      <c r="AJ472">
        <v>326.99063200000001</v>
      </c>
      <c r="AK472">
        <v>4.8745464516513</v>
      </c>
      <c r="AL472">
        <v>201</v>
      </c>
      <c r="AM472">
        <v>229</v>
      </c>
      <c r="AN472">
        <v>4.5</v>
      </c>
      <c r="AO472" t="s">
        <v>11991</v>
      </c>
      <c r="AP472">
        <v>1</v>
      </c>
      <c r="AQ472">
        <v>2</v>
      </c>
      <c r="AR472">
        <v>67.215788427535003</v>
      </c>
      <c r="AS472">
        <v>-2.6964399669367301E-2</v>
      </c>
      <c r="AT472">
        <v>-2.2492127751689798E-3</v>
      </c>
      <c r="AU472">
        <v>-0.130872799171143</v>
      </c>
      <c r="AV472">
        <v>4.2522757177294901</v>
      </c>
    </row>
    <row r="473" spans="1:48" x14ac:dyDescent="0.25">
      <c r="A473" t="s">
        <v>12797</v>
      </c>
      <c r="B473" s="6">
        <v>44664</v>
      </c>
      <c r="C473" t="s">
        <v>12798</v>
      </c>
      <c r="D473" t="s">
        <v>11929</v>
      </c>
      <c r="E473">
        <v>1417488284</v>
      </c>
      <c r="F473">
        <v>1316669429.8</v>
      </c>
      <c r="G473">
        <v>0.38786146856481601</v>
      </c>
      <c r="H473">
        <v>33.119444000000001</v>
      </c>
      <c r="I473">
        <v>16.455469999999998</v>
      </c>
      <c r="J473">
        <v>4.8994540000000004</v>
      </c>
      <c r="K473">
        <v>4.8994540000000004</v>
      </c>
      <c r="L473">
        <v>210.1454</v>
      </c>
      <c r="M473">
        <v>209</v>
      </c>
      <c r="N473">
        <v>16.535558999999999</v>
      </c>
      <c r="O473">
        <v>0.45960000000000401</v>
      </c>
      <c r="P473">
        <v>-5.4520004106840902</v>
      </c>
      <c r="Q473">
        <v>-14.6905090931599</v>
      </c>
      <c r="R473">
        <v>92.674999999999997</v>
      </c>
      <c r="S473">
        <v>93.486999999999995</v>
      </c>
      <c r="T473">
        <v>92.674999999999997</v>
      </c>
      <c r="U473">
        <v>93.486999999999995</v>
      </c>
      <c r="V473" t="s">
        <v>11987</v>
      </c>
      <c r="W473" t="s">
        <v>8065</v>
      </c>
      <c r="X473" t="s">
        <v>2961</v>
      </c>
      <c r="Y473" t="s">
        <v>12104</v>
      </c>
      <c r="Z473" t="s">
        <v>11819</v>
      </c>
      <c r="AA473" t="s">
        <v>374</v>
      </c>
      <c r="AB473" t="s">
        <v>11990</v>
      </c>
      <c r="AC473">
        <v>92.887500000000003</v>
      </c>
      <c r="AD473">
        <v>0.21249999999999999</v>
      </c>
      <c r="AE473" s="6">
        <v>43922</v>
      </c>
      <c r="AF473" s="6">
        <v>20546</v>
      </c>
      <c r="AG473" t="s">
        <v>2961</v>
      </c>
      <c r="AH473">
        <v>33.119444000000001</v>
      </c>
      <c r="AI473">
        <v>16.4554704070616</v>
      </c>
      <c r="AJ473">
        <v>407.26906600000001</v>
      </c>
      <c r="AK473">
        <v>4.8994537116171202</v>
      </c>
      <c r="AL473">
        <v>209</v>
      </c>
      <c r="AM473">
        <v>228</v>
      </c>
      <c r="AN473">
        <v>4.5</v>
      </c>
      <c r="AO473" t="s">
        <v>11991</v>
      </c>
      <c r="AP473">
        <v>1</v>
      </c>
      <c r="AQ473">
        <v>2</v>
      </c>
      <c r="AR473">
        <v>67.215788427535003</v>
      </c>
      <c r="AS473">
        <v>-2.6964399669367301E-2</v>
      </c>
      <c r="AT473">
        <v>-2.2492127751689798E-3</v>
      </c>
      <c r="AU473">
        <v>-0.130872799171143</v>
      </c>
      <c r="AV473">
        <v>4.2522757177294901</v>
      </c>
    </row>
    <row r="474" spans="1:48" x14ac:dyDescent="0.25">
      <c r="A474" t="s">
        <v>21572</v>
      </c>
      <c r="B474" s="6">
        <v>44664</v>
      </c>
      <c r="C474" t="s">
        <v>21573</v>
      </c>
      <c r="D474" t="s">
        <v>11929</v>
      </c>
      <c r="E474">
        <v>850492970.39999998</v>
      </c>
      <c r="F474">
        <v>774905407.70000005</v>
      </c>
      <c r="G474">
        <v>0.228269862282514</v>
      </c>
      <c r="H474">
        <v>39.752777999999999</v>
      </c>
      <c r="I474">
        <v>17.163637000000001</v>
      </c>
      <c r="J474">
        <v>5.0376240000000001</v>
      </c>
      <c r="K474">
        <v>5.0376240000000001</v>
      </c>
      <c r="L474">
        <v>223.9624</v>
      </c>
      <c r="M474">
        <v>223</v>
      </c>
      <c r="N474">
        <v>17.257984</v>
      </c>
      <c r="O474">
        <v>0.49630000000000501</v>
      </c>
      <c r="P474">
        <v>-6.2990112619987402</v>
      </c>
      <c r="Q474">
        <v>-7.6172380000000004</v>
      </c>
      <c r="R474">
        <v>90</v>
      </c>
      <c r="S474">
        <v>90.8</v>
      </c>
      <c r="T474">
        <v>90</v>
      </c>
      <c r="U474">
        <v>90.8</v>
      </c>
      <c r="V474" t="s">
        <v>11987</v>
      </c>
      <c r="W474" t="s">
        <v>20891</v>
      </c>
      <c r="X474" t="s">
        <v>2961</v>
      </c>
      <c r="Y474" t="s">
        <v>12104</v>
      </c>
      <c r="Z474" t="s">
        <v>11819</v>
      </c>
      <c r="AA474" t="s">
        <v>374</v>
      </c>
      <c r="AB474" t="s">
        <v>11990</v>
      </c>
      <c r="AC474">
        <v>91.112499999999997</v>
      </c>
      <c r="AD474">
        <v>1.1125</v>
      </c>
      <c r="AE474" s="6">
        <v>44580</v>
      </c>
      <c r="AF474" s="6">
        <v>23030</v>
      </c>
      <c r="AG474" t="s">
        <v>2961</v>
      </c>
      <c r="AH474">
        <v>39.752777999999999</v>
      </c>
      <c r="AI474">
        <v>17.1636372191447</v>
      </c>
      <c r="AJ474">
        <v>473.34208100000001</v>
      </c>
      <c r="AK474">
        <v>5.03762377169293</v>
      </c>
      <c r="AL474">
        <v>223</v>
      </c>
      <c r="AM474">
        <v>242</v>
      </c>
      <c r="AN474">
        <v>4.5</v>
      </c>
      <c r="AO474" t="s">
        <v>11991</v>
      </c>
      <c r="AP474">
        <v>1</v>
      </c>
      <c r="AQ474">
        <v>2</v>
      </c>
      <c r="AR474">
        <v>67.215788427535003</v>
      </c>
      <c r="AS474">
        <v>-2.6964399669367301E-2</v>
      </c>
      <c r="AT474">
        <v>-2.2492127751689798E-3</v>
      </c>
      <c r="AU474">
        <v>-0.130872799171143</v>
      </c>
      <c r="AV474">
        <v>3.3484411573615702</v>
      </c>
    </row>
    <row r="475" spans="1:48" x14ac:dyDescent="0.25">
      <c r="A475" t="s">
        <v>12799</v>
      </c>
      <c r="B475" s="6">
        <v>44664</v>
      </c>
      <c r="C475" t="s">
        <v>12800</v>
      </c>
      <c r="D475" t="s">
        <v>11929</v>
      </c>
      <c r="E475">
        <v>474594922.39999998</v>
      </c>
      <c r="F475">
        <v>483470507.10000002</v>
      </c>
      <c r="G475">
        <v>0.14241963598554</v>
      </c>
      <c r="H475">
        <v>2.427778</v>
      </c>
      <c r="I475">
        <v>2.3091740000000001</v>
      </c>
      <c r="J475">
        <v>3.1153550000000001</v>
      </c>
      <c r="K475">
        <v>3.1153550000000001</v>
      </c>
      <c r="L475">
        <v>67.738799999999998</v>
      </c>
      <c r="M475">
        <v>65</v>
      </c>
      <c r="N475">
        <v>2.2964639999999998</v>
      </c>
      <c r="O475">
        <v>7.4400000000007793E-2</v>
      </c>
      <c r="P475">
        <v>-0.70128417378130203</v>
      </c>
      <c r="Q475">
        <v>-3.1672941605690799</v>
      </c>
      <c r="R475">
        <v>101.58125</v>
      </c>
      <c r="S475">
        <v>102.05125</v>
      </c>
      <c r="T475">
        <v>101.58125</v>
      </c>
      <c r="U475">
        <v>102.05125</v>
      </c>
      <c r="V475" t="s">
        <v>11987</v>
      </c>
      <c r="W475" t="s">
        <v>8038</v>
      </c>
      <c r="X475" t="s">
        <v>2961</v>
      </c>
      <c r="Y475" t="s">
        <v>12104</v>
      </c>
      <c r="Z475" t="s">
        <v>11819</v>
      </c>
      <c r="AA475" t="s">
        <v>374</v>
      </c>
      <c r="AB475" t="s">
        <v>11990</v>
      </c>
      <c r="AC475">
        <v>101.87013899999999</v>
      </c>
      <c r="AD475">
        <v>0.28888900000000001</v>
      </c>
      <c r="AE475" s="6">
        <v>41904</v>
      </c>
      <c r="AF475" s="6">
        <v>45557</v>
      </c>
      <c r="AG475" t="s">
        <v>2961</v>
      </c>
      <c r="AH475">
        <v>2.177778</v>
      </c>
      <c r="AI475">
        <v>2.0791955137553502</v>
      </c>
      <c r="AJ475">
        <v>5.2707220000000001</v>
      </c>
      <c r="AK475">
        <v>3.0204828877496799</v>
      </c>
      <c r="AL475">
        <v>62</v>
      </c>
      <c r="AM475">
        <v>39</v>
      </c>
      <c r="AN475">
        <v>4</v>
      </c>
      <c r="AO475" t="s">
        <v>11991</v>
      </c>
      <c r="AP475">
        <v>1</v>
      </c>
      <c r="AQ475">
        <v>2</v>
      </c>
      <c r="AR475">
        <v>67.215788427535003</v>
      </c>
      <c r="AS475">
        <v>-2.6964399669367301E-2</v>
      </c>
      <c r="AT475">
        <v>-2.2492127751689798E-3</v>
      </c>
      <c r="AU475">
        <v>-0.130872799171143</v>
      </c>
      <c r="AV475">
        <v>4.2522757177294901</v>
      </c>
    </row>
    <row r="476" spans="1:48" x14ac:dyDescent="0.25">
      <c r="A476" t="s">
        <v>12801</v>
      </c>
      <c r="B476" s="6">
        <v>44664</v>
      </c>
      <c r="C476" t="s">
        <v>12802</v>
      </c>
      <c r="D476" t="s">
        <v>11929</v>
      </c>
      <c r="E476">
        <v>992241799.20000005</v>
      </c>
      <c r="F476">
        <v>920674980.20000005</v>
      </c>
      <c r="G476">
        <v>0.271210329499181</v>
      </c>
      <c r="H476">
        <v>30.030557000000002</v>
      </c>
      <c r="I476">
        <v>15.689780000000001</v>
      </c>
      <c r="J476">
        <v>4.8520940000000001</v>
      </c>
      <c r="K476">
        <v>4.8520940000000001</v>
      </c>
      <c r="L476">
        <v>205.40940000000001</v>
      </c>
      <c r="M476">
        <v>204</v>
      </c>
      <c r="N476">
        <v>15.751439</v>
      </c>
      <c r="O476">
        <v>0.45770000000000499</v>
      </c>
      <c r="P476">
        <v>-5.9441913205865404</v>
      </c>
      <c r="Q476">
        <v>-14.2209097790996</v>
      </c>
      <c r="R476">
        <v>90.768749999999997</v>
      </c>
      <c r="S476">
        <v>91.318749999999994</v>
      </c>
      <c r="T476">
        <v>90.768749999999997</v>
      </c>
      <c r="U476">
        <v>91.318749999999994</v>
      </c>
      <c r="V476" t="s">
        <v>11987</v>
      </c>
      <c r="W476" t="s">
        <v>8062</v>
      </c>
      <c r="X476" t="s">
        <v>2961</v>
      </c>
      <c r="Y476" t="s">
        <v>12104</v>
      </c>
      <c r="Z476" t="s">
        <v>11819</v>
      </c>
      <c r="AA476" t="s">
        <v>374</v>
      </c>
      <c r="AB476" t="s">
        <v>11990</v>
      </c>
      <c r="AC476">
        <v>92.787361000000004</v>
      </c>
      <c r="AD476">
        <v>2.0186109999999999</v>
      </c>
      <c r="AE476" s="6">
        <v>41393</v>
      </c>
      <c r="AF476" s="6">
        <v>19478</v>
      </c>
      <c r="AG476" t="s">
        <v>2961</v>
      </c>
      <c r="AH476">
        <v>30.030557000000002</v>
      </c>
      <c r="AI476">
        <v>15.6897803609885</v>
      </c>
      <c r="AJ476">
        <v>366.19169299999999</v>
      </c>
      <c r="AK476">
        <v>4.85209423156829</v>
      </c>
      <c r="AL476">
        <v>204</v>
      </c>
      <c r="AM476">
        <v>224</v>
      </c>
      <c r="AN476">
        <v>4.3</v>
      </c>
      <c r="AO476" t="s">
        <v>11991</v>
      </c>
      <c r="AP476">
        <v>1</v>
      </c>
      <c r="AQ476">
        <v>2</v>
      </c>
      <c r="AR476">
        <v>67.215788427535003</v>
      </c>
      <c r="AS476">
        <v>-2.6964399669367301E-2</v>
      </c>
      <c r="AT476">
        <v>-2.2492127751689798E-3</v>
      </c>
      <c r="AU476">
        <v>-0.130872799171143</v>
      </c>
      <c r="AV476">
        <v>4.2522757177294901</v>
      </c>
    </row>
    <row r="477" spans="1:48" x14ac:dyDescent="0.25">
      <c r="A477" t="s">
        <v>12803</v>
      </c>
      <c r="B477" s="6">
        <v>44664</v>
      </c>
      <c r="C477" t="s">
        <v>12804</v>
      </c>
      <c r="D477" t="s">
        <v>11929</v>
      </c>
      <c r="E477">
        <v>1153207799.2</v>
      </c>
      <c r="F477">
        <v>1394096890.4000001</v>
      </c>
      <c r="G477">
        <v>0.41066987278103401</v>
      </c>
      <c r="H477">
        <v>12.772223</v>
      </c>
      <c r="I477">
        <v>8.8542729999999992</v>
      </c>
      <c r="J477">
        <v>4.6074590000000004</v>
      </c>
      <c r="K477">
        <v>4.6074590000000004</v>
      </c>
      <c r="L477">
        <v>183.70050000000001</v>
      </c>
      <c r="M477">
        <v>186</v>
      </c>
      <c r="N477">
        <v>8.8224409999999995</v>
      </c>
      <c r="O477">
        <v>0.45139999999998998</v>
      </c>
      <c r="P477">
        <v>-3.1704422409156598</v>
      </c>
      <c r="Q477">
        <v>-9.3748939217480807</v>
      </c>
      <c r="R477">
        <v>119.3625</v>
      </c>
      <c r="S477">
        <v>120.0065</v>
      </c>
      <c r="T477">
        <v>119.3625</v>
      </c>
      <c r="U477">
        <v>120.0065</v>
      </c>
      <c r="V477" t="s">
        <v>11987</v>
      </c>
      <c r="W477" t="s">
        <v>8055</v>
      </c>
      <c r="X477" t="s">
        <v>2961</v>
      </c>
      <c r="Y477" t="s">
        <v>12104</v>
      </c>
      <c r="Z477" t="s">
        <v>11819</v>
      </c>
      <c r="AA477" t="s">
        <v>374</v>
      </c>
      <c r="AB477" t="s">
        <v>11990</v>
      </c>
      <c r="AC477">
        <v>120.888611</v>
      </c>
      <c r="AD477">
        <v>1.526111</v>
      </c>
      <c r="AE477" s="6">
        <v>38743</v>
      </c>
      <c r="AF477" s="6">
        <v>13175</v>
      </c>
      <c r="AG477" t="s">
        <v>2961</v>
      </c>
      <c r="AH477">
        <v>12.772223</v>
      </c>
      <c r="AI477">
        <v>8.8542729866083292</v>
      </c>
      <c r="AJ477">
        <v>101.32821</v>
      </c>
      <c r="AK477">
        <v>4.60745948179434</v>
      </c>
      <c r="AL477">
        <v>186</v>
      </c>
      <c r="AM477">
        <v>187</v>
      </c>
      <c r="AN477">
        <v>6.7</v>
      </c>
      <c r="AO477" t="s">
        <v>11991</v>
      </c>
      <c r="AP477">
        <v>1</v>
      </c>
      <c r="AQ477">
        <v>2</v>
      </c>
      <c r="AR477">
        <v>67.215788427535003</v>
      </c>
      <c r="AS477">
        <v>-2.6964399669367301E-2</v>
      </c>
      <c r="AT477">
        <v>-2.2492127751689798E-3</v>
      </c>
      <c r="AU477">
        <v>-0.130872799171143</v>
      </c>
      <c r="AV477">
        <v>4.2522757177294901</v>
      </c>
    </row>
    <row r="478" spans="1:48" x14ac:dyDescent="0.25">
      <c r="A478" t="s">
        <v>12805</v>
      </c>
      <c r="B478" s="6">
        <v>44664</v>
      </c>
      <c r="C478" t="s">
        <v>12806</v>
      </c>
      <c r="D478" t="s">
        <v>11929</v>
      </c>
      <c r="E478">
        <v>555655407.20000005</v>
      </c>
      <c r="F478">
        <v>634078066.5</v>
      </c>
      <c r="G478">
        <v>0.186785266278437</v>
      </c>
      <c r="H478">
        <v>3.7805559999999998</v>
      </c>
      <c r="I478">
        <v>3.3248069999999998</v>
      </c>
      <c r="J478">
        <v>3.3790529999999999</v>
      </c>
      <c r="K478">
        <v>3.3790529999999999</v>
      </c>
      <c r="L478">
        <v>78.126999999999896</v>
      </c>
      <c r="M478">
        <v>78</v>
      </c>
      <c r="N478">
        <v>3.3056920000000001</v>
      </c>
      <c r="O478">
        <v>1.4599999999997899E-2</v>
      </c>
      <c r="P478">
        <v>-0.95295755322501996</v>
      </c>
      <c r="Q478">
        <v>-4.1305032943066697</v>
      </c>
      <c r="R478">
        <v>112.55</v>
      </c>
      <c r="S478">
        <v>113.18300000000001</v>
      </c>
      <c r="T478">
        <v>112.55</v>
      </c>
      <c r="U478">
        <v>113.18300000000001</v>
      </c>
      <c r="V478" t="s">
        <v>11987</v>
      </c>
      <c r="W478" t="s">
        <v>3872</v>
      </c>
      <c r="X478" t="s">
        <v>2961</v>
      </c>
      <c r="Y478" t="s">
        <v>12104</v>
      </c>
      <c r="Z478" t="s">
        <v>11819</v>
      </c>
      <c r="AA478" t="s">
        <v>374</v>
      </c>
      <c r="AB478" t="s">
        <v>11990</v>
      </c>
      <c r="AC478">
        <v>114.113542</v>
      </c>
      <c r="AD478">
        <v>1.563542</v>
      </c>
      <c r="AE478" s="6">
        <v>38685</v>
      </c>
      <c r="AF478" s="6">
        <v>46051</v>
      </c>
      <c r="AG478" t="s">
        <v>2961</v>
      </c>
      <c r="AH478">
        <v>3.7805559999999998</v>
      </c>
      <c r="AI478">
        <v>3.3248065075183701</v>
      </c>
      <c r="AJ478">
        <v>13.633407999999999</v>
      </c>
      <c r="AK478">
        <v>3.3790532249774698</v>
      </c>
      <c r="AL478">
        <v>78</v>
      </c>
      <c r="AM478">
        <v>68</v>
      </c>
      <c r="AN478">
        <v>7.125</v>
      </c>
      <c r="AO478" t="s">
        <v>11991</v>
      </c>
      <c r="AP478">
        <v>1</v>
      </c>
      <c r="AQ478">
        <v>2</v>
      </c>
      <c r="AR478">
        <v>67.215788427535003</v>
      </c>
      <c r="AS478">
        <v>-2.6964399669367301E-2</v>
      </c>
      <c r="AT478">
        <v>-2.2492127751689798E-3</v>
      </c>
      <c r="AU478">
        <v>-0.130872799171143</v>
      </c>
      <c r="AV478">
        <v>4.2522757177294901</v>
      </c>
    </row>
    <row r="479" spans="1:48" x14ac:dyDescent="0.25">
      <c r="A479" t="s">
        <v>12807</v>
      </c>
      <c r="B479" s="6">
        <v>44664</v>
      </c>
      <c r="C479" t="s">
        <v>12808</v>
      </c>
      <c r="D479" t="s">
        <v>11929</v>
      </c>
      <c r="E479">
        <v>552820430.39999998</v>
      </c>
      <c r="F479">
        <v>694618870.79999995</v>
      </c>
      <c r="G479">
        <v>0.20461923792155801</v>
      </c>
      <c r="H479">
        <v>5.45</v>
      </c>
      <c r="I479">
        <v>4.4828039999999998</v>
      </c>
      <c r="J479">
        <v>3.6000220000000001</v>
      </c>
      <c r="K479">
        <v>3.6000220000000001</v>
      </c>
      <c r="L479">
        <v>93.909699999999901</v>
      </c>
      <c r="M479">
        <v>96</v>
      </c>
      <c r="N479">
        <v>4.4628180000000004</v>
      </c>
      <c r="O479">
        <v>0.15329999999999999</v>
      </c>
      <c r="P479">
        <v>-1.5657130356033599</v>
      </c>
      <c r="Q479">
        <v>-5.0744418122540704</v>
      </c>
      <c r="R479">
        <v>125.20625</v>
      </c>
      <c r="S479">
        <v>125.89024999999999</v>
      </c>
      <c r="T479">
        <v>125.20625</v>
      </c>
      <c r="U479">
        <v>125.89024999999999</v>
      </c>
      <c r="V479" t="s">
        <v>11987</v>
      </c>
      <c r="W479" t="s">
        <v>8043</v>
      </c>
      <c r="X479" t="s">
        <v>2961</v>
      </c>
      <c r="Y479" t="s">
        <v>12104</v>
      </c>
      <c r="Z479" t="s">
        <v>11819</v>
      </c>
      <c r="AA479" t="s">
        <v>374</v>
      </c>
      <c r="AB479" t="s">
        <v>11990</v>
      </c>
      <c r="AC479">
        <v>125.65</v>
      </c>
      <c r="AD479">
        <v>0.44374999999999998</v>
      </c>
      <c r="AE479" s="6">
        <v>35699</v>
      </c>
      <c r="AF479" s="6">
        <v>46660</v>
      </c>
      <c r="AG479" t="s">
        <v>2961</v>
      </c>
      <c r="AH479">
        <v>5.45</v>
      </c>
      <c r="AI479">
        <v>4.4828040766891801</v>
      </c>
      <c r="AJ479">
        <v>24.641665</v>
      </c>
      <c r="AK479">
        <v>3.60002221128476</v>
      </c>
      <c r="AL479">
        <v>96</v>
      </c>
      <c r="AM479">
        <v>90</v>
      </c>
      <c r="AN479">
        <v>8.875</v>
      </c>
      <c r="AO479" t="s">
        <v>11991</v>
      </c>
      <c r="AP479">
        <v>1</v>
      </c>
      <c r="AQ479">
        <v>2</v>
      </c>
      <c r="AR479">
        <v>67.215788427535003</v>
      </c>
      <c r="AS479">
        <v>-2.6964399669367301E-2</v>
      </c>
      <c r="AT479">
        <v>-2.2492127751689798E-3</v>
      </c>
      <c r="AU479">
        <v>-0.130872799171143</v>
      </c>
      <c r="AV479">
        <v>4.2522757177294901</v>
      </c>
    </row>
    <row r="480" spans="1:48" x14ac:dyDescent="0.25">
      <c r="A480" t="s">
        <v>12809</v>
      </c>
      <c r="B480" s="6">
        <v>44664</v>
      </c>
      <c r="C480" t="s">
        <v>12810</v>
      </c>
      <c r="D480" t="s">
        <v>11929</v>
      </c>
      <c r="E480">
        <v>539453516</v>
      </c>
      <c r="F480">
        <v>713657664.70000005</v>
      </c>
      <c r="G480">
        <v>0.210227642280607</v>
      </c>
      <c r="H480">
        <v>6.9555559999999996</v>
      </c>
      <c r="I480">
        <v>5.4033670000000003</v>
      </c>
      <c r="J480">
        <v>3.9847549999999998</v>
      </c>
      <c r="K480">
        <v>3.9847549999999998</v>
      </c>
      <c r="L480">
        <v>128.39329999999899</v>
      </c>
      <c r="M480">
        <v>131</v>
      </c>
      <c r="N480">
        <v>5.3781790000000003</v>
      </c>
      <c r="O480">
        <v>0.30639999999999501</v>
      </c>
      <c r="P480">
        <v>-2.4592373519442501</v>
      </c>
      <c r="Q480">
        <v>-6.2444409600131499</v>
      </c>
      <c r="R480">
        <v>131.85</v>
      </c>
      <c r="S480">
        <v>132.44999999999999</v>
      </c>
      <c r="T480">
        <v>131.85</v>
      </c>
      <c r="U480">
        <v>132.44999999999999</v>
      </c>
      <c r="V480" t="s">
        <v>11987</v>
      </c>
      <c r="W480" t="s">
        <v>8048</v>
      </c>
      <c r="X480" t="s">
        <v>2961</v>
      </c>
      <c r="Y480" t="s">
        <v>12104</v>
      </c>
      <c r="Z480" t="s">
        <v>11819</v>
      </c>
      <c r="AA480" t="s">
        <v>374</v>
      </c>
      <c r="AB480" t="s">
        <v>11990</v>
      </c>
      <c r="AC480">
        <v>132.292708</v>
      </c>
      <c r="AD480">
        <v>0.44270799999999999</v>
      </c>
      <c r="AE480" s="6">
        <v>36250</v>
      </c>
      <c r="AF480" s="6">
        <v>47209</v>
      </c>
      <c r="AG480" t="s">
        <v>2961</v>
      </c>
      <c r="AH480">
        <v>6.9555559999999996</v>
      </c>
      <c r="AI480">
        <v>5.4033673499379997</v>
      </c>
      <c r="AJ480">
        <v>36.302424000000002</v>
      </c>
      <c r="AK480">
        <v>3.9847549083715901</v>
      </c>
      <c r="AL480">
        <v>131</v>
      </c>
      <c r="AM480">
        <v>128</v>
      </c>
      <c r="AN480">
        <v>9.375</v>
      </c>
      <c r="AO480" t="s">
        <v>11991</v>
      </c>
      <c r="AP480">
        <v>1</v>
      </c>
      <c r="AQ480">
        <v>2</v>
      </c>
      <c r="AR480">
        <v>67.215788427535003</v>
      </c>
      <c r="AS480">
        <v>-2.6964399669367301E-2</v>
      </c>
      <c r="AT480">
        <v>-2.2492127751689798E-3</v>
      </c>
      <c r="AU480">
        <v>-0.130872799171143</v>
      </c>
      <c r="AV480">
        <v>4.2522757177294901</v>
      </c>
    </row>
    <row r="481" spans="1:48" x14ac:dyDescent="0.25">
      <c r="A481" t="s">
        <v>12811</v>
      </c>
      <c r="B481" s="6">
        <v>44664</v>
      </c>
      <c r="C481" t="s">
        <v>12812</v>
      </c>
      <c r="D481" t="s">
        <v>12016</v>
      </c>
      <c r="E481">
        <v>217071647.40000001</v>
      </c>
      <c r="F481">
        <v>198367306.40000001</v>
      </c>
      <c r="G481">
        <v>5.8434587323984002E-2</v>
      </c>
      <c r="H481">
        <v>5.4444439999999998</v>
      </c>
      <c r="I481">
        <v>5.0315750000000001</v>
      </c>
      <c r="J481">
        <v>4.0519509999999999</v>
      </c>
      <c r="K481">
        <v>4.0519509999999999</v>
      </c>
      <c r="L481">
        <v>139.11729999999901</v>
      </c>
      <c r="M481">
        <v>139</v>
      </c>
      <c r="N481">
        <v>5.0092920000000003</v>
      </c>
      <c r="O481">
        <v>2.9199999999995799E-2</v>
      </c>
      <c r="P481">
        <v>-0.32766571298888902</v>
      </c>
      <c r="Q481">
        <v>-5.3972445314812001</v>
      </c>
      <c r="R481">
        <v>91.25</v>
      </c>
      <c r="S481">
        <v>92</v>
      </c>
      <c r="T481">
        <v>91.25</v>
      </c>
      <c r="U481">
        <v>92</v>
      </c>
      <c r="V481" t="s">
        <v>11987</v>
      </c>
      <c r="W481" t="s">
        <v>5656</v>
      </c>
      <c r="X481" t="s">
        <v>3050</v>
      </c>
      <c r="Y481" t="s">
        <v>12104</v>
      </c>
      <c r="Z481" t="s">
        <v>11838</v>
      </c>
      <c r="AA481" t="s">
        <v>11839</v>
      </c>
      <c r="AB481" t="s">
        <v>11990</v>
      </c>
      <c r="AC481">
        <v>91.383332999999993</v>
      </c>
      <c r="AD481">
        <v>0.13333300000000001</v>
      </c>
      <c r="AE481" s="6">
        <v>44102</v>
      </c>
      <c r="AF481" s="6">
        <v>46658</v>
      </c>
      <c r="AG481" t="s">
        <v>1078</v>
      </c>
      <c r="AH481">
        <v>5.4444439999999998</v>
      </c>
      <c r="AI481">
        <v>5.0315751808361702</v>
      </c>
      <c r="AJ481">
        <v>28.809716999999999</v>
      </c>
      <c r="AK481">
        <v>4.0519509092100598</v>
      </c>
      <c r="AL481">
        <v>139</v>
      </c>
      <c r="AM481">
        <v>134</v>
      </c>
      <c r="AN481">
        <v>2.4</v>
      </c>
      <c r="AO481" t="s">
        <v>11991</v>
      </c>
      <c r="AP481">
        <v>1</v>
      </c>
      <c r="AQ481">
        <v>3</v>
      </c>
      <c r="AR481">
        <v>51.385291707772701</v>
      </c>
      <c r="AS481">
        <v>1.96142257688478E-2</v>
      </c>
      <c r="AT481">
        <v>-0.11054139672133</v>
      </c>
      <c r="AU481">
        <v>1.6056603934138901E-2</v>
      </c>
      <c r="AV481">
        <v>-0.70829647382711103</v>
      </c>
    </row>
    <row r="482" spans="1:48" x14ac:dyDescent="0.25">
      <c r="A482" t="s">
        <v>12813</v>
      </c>
      <c r="B482" s="6">
        <v>44664</v>
      </c>
      <c r="C482" t="s">
        <v>12814</v>
      </c>
      <c r="D482" t="s">
        <v>12016</v>
      </c>
      <c r="E482">
        <v>376257521.60000002</v>
      </c>
      <c r="F482">
        <v>380827481.5</v>
      </c>
      <c r="G482">
        <v>0.112183288302151</v>
      </c>
      <c r="H482">
        <v>0.78333299999999995</v>
      </c>
      <c r="I482">
        <v>0.77822000000000002</v>
      </c>
      <c r="J482">
        <v>2.1289199999999999</v>
      </c>
      <c r="K482">
        <v>2.1289199999999999</v>
      </c>
      <c r="L482">
        <v>68.378699999999995</v>
      </c>
      <c r="M482">
        <v>58</v>
      </c>
      <c r="N482">
        <v>0.76661400000000002</v>
      </c>
      <c r="O482">
        <v>-0.238899999999997</v>
      </c>
      <c r="P482">
        <v>-0.23546543188194199</v>
      </c>
      <c r="Q482">
        <v>-0.2396699387748</v>
      </c>
      <c r="R482">
        <v>100.45625</v>
      </c>
      <c r="S482">
        <v>101.05725</v>
      </c>
      <c r="T482">
        <v>100.45625</v>
      </c>
      <c r="U482">
        <v>101.05725</v>
      </c>
      <c r="V482" t="s">
        <v>11987</v>
      </c>
      <c r="W482" t="s">
        <v>11259</v>
      </c>
      <c r="X482" t="s">
        <v>3050</v>
      </c>
      <c r="Y482" t="s">
        <v>12104</v>
      </c>
      <c r="Z482" t="s">
        <v>11819</v>
      </c>
      <c r="AA482" t="s">
        <v>11839</v>
      </c>
      <c r="AB482" t="s">
        <v>11990</v>
      </c>
      <c r="AC482">
        <v>101.214583</v>
      </c>
      <c r="AD482">
        <v>0.75833300000000003</v>
      </c>
      <c r="AE482" s="6">
        <v>41305</v>
      </c>
      <c r="AF482" s="6">
        <v>44957</v>
      </c>
      <c r="AG482" t="s">
        <v>2770</v>
      </c>
      <c r="AH482">
        <v>0.78333299999999995</v>
      </c>
      <c r="AI482">
        <v>0.77822048915863296</v>
      </c>
      <c r="AJ482">
        <v>1.278267</v>
      </c>
      <c r="AK482">
        <v>2.1289200018497501</v>
      </c>
      <c r="AL482">
        <v>58</v>
      </c>
      <c r="AM482">
        <v>24</v>
      </c>
      <c r="AN482">
        <v>3.5</v>
      </c>
      <c r="AO482" t="s">
        <v>11991</v>
      </c>
      <c r="AP482">
        <v>1</v>
      </c>
      <c r="AQ482">
        <v>2</v>
      </c>
      <c r="AR482">
        <v>61.772673396115898</v>
      </c>
      <c r="AS482">
        <v>2.38933231917428E-2</v>
      </c>
      <c r="AT482">
        <v>-0.149270042352277</v>
      </c>
      <c r="AU482">
        <v>5.4568480739881402E-2</v>
      </c>
      <c r="AV482">
        <v>-0.42045037554569797</v>
      </c>
    </row>
    <row r="483" spans="1:48" x14ac:dyDescent="0.25">
      <c r="A483" t="s">
        <v>12815</v>
      </c>
      <c r="B483" s="6">
        <v>44664</v>
      </c>
      <c r="C483" t="s">
        <v>12816</v>
      </c>
      <c r="D483" t="s">
        <v>11929</v>
      </c>
      <c r="E483">
        <v>434143294.80000001</v>
      </c>
      <c r="F483">
        <v>352371728</v>
      </c>
      <c r="G483">
        <v>0.103800857523013</v>
      </c>
      <c r="H483">
        <v>10.619444</v>
      </c>
      <c r="I483">
        <v>9.2989219999999992</v>
      </c>
      <c r="J483">
        <v>4.0897870000000003</v>
      </c>
      <c r="K483">
        <v>4.0897870000000003</v>
      </c>
      <c r="L483">
        <v>138.0257</v>
      </c>
      <c r="M483">
        <v>139</v>
      </c>
      <c r="N483">
        <v>9.2742550000000001</v>
      </c>
      <c r="O483">
        <v>0.84100000000000197</v>
      </c>
      <c r="P483">
        <v>-5.9284821280159203</v>
      </c>
      <c r="Q483">
        <v>-11.2364972812712</v>
      </c>
      <c r="R483">
        <v>80.456249999999997</v>
      </c>
      <c r="S483">
        <v>80.963250000000002</v>
      </c>
      <c r="T483">
        <v>80.456249999999997</v>
      </c>
      <c r="U483">
        <v>80.963250000000002</v>
      </c>
      <c r="V483" t="s">
        <v>11987</v>
      </c>
      <c r="W483" t="s">
        <v>8236</v>
      </c>
      <c r="X483" t="s">
        <v>3050</v>
      </c>
      <c r="Y483" t="s">
        <v>12104</v>
      </c>
      <c r="Z483" t="s">
        <v>11819</v>
      </c>
      <c r="AA483" t="s">
        <v>343</v>
      </c>
      <c r="AB483" t="s">
        <v>11990</v>
      </c>
      <c r="AC483">
        <v>81.164844000000002</v>
      </c>
      <c r="AD483">
        <v>0.70859399999999995</v>
      </c>
      <c r="AE483" s="6">
        <v>44166</v>
      </c>
      <c r="AF483" s="6">
        <v>12024</v>
      </c>
      <c r="AG483" t="s">
        <v>3050</v>
      </c>
      <c r="AH483">
        <v>10.619444</v>
      </c>
      <c r="AI483">
        <v>9.29892249689936</v>
      </c>
      <c r="AJ483">
        <v>97.977345999999997</v>
      </c>
      <c r="AK483">
        <v>4.08978722718048</v>
      </c>
      <c r="AL483">
        <v>139</v>
      </c>
      <c r="AM483">
        <v>133</v>
      </c>
      <c r="AN483">
        <v>1.8620000000000001</v>
      </c>
      <c r="AO483" t="s">
        <v>11991</v>
      </c>
      <c r="AP483">
        <v>1</v>
      </c>
      <c r="AQ483">
        <v>3</v>
      </c>
      <c r="AR483">
        <v>49.9758601931144</v>
      </c>
      <c r="AS483">
        <v>1.33906621054364E-2</v>
      </c>
      <c r="AT483">
        <v>-5.0711901997168199E-2</v>
      </c>
      <c r="AU483">
        <v>8.4737783635837602E-2</v>
      </c>
      <c r="AV483">
        <v>0.39004792439320102</v>
      </c>
    </row>
    <row r="484" spans="1:48" x14ac:dyDescent="0.25">
      <c r="A484" t="s">
        <v>12817</v>
      </c>
      <c r="B484" s="6">
        <v>44664</v>
      </c>
      <c r="C484" t="s">
        <v>12818</v>
      </c>
      <c r="D484" t="s">
        <v>11929</v>
      </c>
      <c r="E484">
        <v>434143294.80000001</v>
      </c>
      <c r="F484">
        <v>414562468.39999998</v>
      </c>
      <c r="G484">
        <v>0.122120863573423</v>
      </c>
      <c r="H484">
        <v>3.7638889999999998</v>
      </c>
      <c r="I484">
        <v>3.5516519999999998</v>
      </c>
      <c r="J484">
        <v>3.707875</v>
      </c>
      <c r="K484">
        <v>3.707875</v>
      </c>
      <c r="L484">
        <v>111.0792</v>
      </c>
      <c r="M484">
        <v>109</v>
      </c>
      <c r="N484">
        <v>3.5307940000000002</v>
      </c>
      <c r="O484">
        <v>0.422300000000008</v>
      </c>
      <c r="P484">
        <v>-2.2402444868392002</v>
      </c>
      <c r="Q484">
        <v>-5.5504190713241401</v>
      </c>
      <c r="R484">
        <v>94.924999999999997</v>
      </c>
      <c r="S484">
        <v>95.414000000000001</v>
      </c>
      <c r="T484">
        <v>94.924999999999997</v>
      </c>
      <c r="U484">
        <v>95.414000000000001</v>
      </c>
      <c r="V484" t="s">
        <v>11987</v>
      </c>
      <c r="W484" t="s">
        <v>8228</v>
      </c>
      <c r="X484" t="s">
        <v>3050</v>
      </c>
      <c r="Y484" t="s">
        <v>12104</v>
      </c>
      <c r="Z484" t="s">
        <v>11819</v>
      </c>
      <c r="AA484" t="s">
        <v>343</v>
      </c>
      <c r="AB484" t="s">
        <v>11990</v>
      </c>
      <c r="AC484">
        <v>95.489778000000001</v>
      </c>
      <c r="AD484">
        <v>0.564778</v>
      </c>
      <c r="AE484" s="6">
        <v>43944</v>
      </c>
      <c r="AF484" s="6">
        <v>46045</v>
      </c>
      <c r="AG484" t="s">
        <v>3050</v>
      </c>
      <c r="AH484">
        <v>3.7638889999999998</v>
      </c>
      <c r="AI484">
        <v>3.5516519441056702</v>
      </c>
      <c r="AJ484">
        <v>14.819065</v>
      </c>
      <c r="AK484">
        <v>3.70787502212599</v>
      </c>
      <c r="AL484">
        <v>109</v>
      </c>
      <c r="AM484">
        <v>100</v>
      </c>
      <c r="AN484">
        <v>2.3919999999999999</v>
      </c>
      <c r="AO484" t="s">
        <v>11991</v>
      </c>
      <c r="AP484">
        <v>1</v>
      </c>
      <c r="AQ484">
        <v>3</v>
      </c>
      <c r="AR484">
        <v>49.9758601931144</v>
      </c>
      <c r="AS484">
        <v>1.33906621054364E-2</v>
      </c>
      <c r="AT484">
        <v>-5.0711901997168199E-2</v>
      </c>
      <c r="AU484">
        <v>8.4737783635837602E-2</v>
      </c>
      <c r="AV484">
        <v>0.39004792439320102</v>
      </c>
    </row>
    <row r="485" spans="1:48" x14ac:dyDescent="0.25">
      <c r="A485" t="s">
        <v>12819</v>
      </c>
      <c r="B485" s="6">
        <v>44664</v>
      </c>
      <c r="C485" t="s">
        <v>12820</v>
      </c>
      <c r="D485" t="s">
        <v>11929</v>
      </c>
      <c r="E485">
        <v>868286589</v>
      </c>
      <c r="F485">
        <v>616878062.29999995</v>
      </c>
      <c r="G485">
        <v>0.18171852841132199</v>
      </c>
      <c r="H485">
        <v>38.619444000000001</v>
      </c>
      <c r="I485">
        <v>20.031967000000002</v>
      </c>
      <c r="J485">
        <v>4.3548530000000003</v>
      </c>
      <c r="K485">
        <v>4.3548530000000003</v>
      </c>
      <c r="L485">
        <v>155.68530000000001</v>
      </c>
      <c r="M485">
        <v>156</v>
      </c>
      <c r="N485">
        <v>20.204689999999999</v>
      </c>
      <c r="O485">
        <v>1.20139999999999</v>
      </c>
      <c r="P485">
        <v>-10.528965126680101</v>
      </c>
      <c r="Q485">
        <v>-19.345436717913</v>
      </c>
      <c r="R485">
        <v>69.987499999999997</v>
      </c>
      <c r="S485">
        <v>70.684250000000006</v>
      </c>
      <c r="T485">
        <v>69.987499999999997</v>
      </c>
      <c r="U485">
        <v>70.684250000000006</v>
      </c>
      <c r="V485" t="s">
        <v>11987</v>
      </c>
      <c r="W485" t="s">
        <v>8249</v>
      </c>
      <c r="X485" t="s">
        <v>3050</v>
      </c>
      <c r="Y485" t="s">
        <v>12104</v>
      </c>
      <c r="Z485" t="s">
        <v>11819</v>
      </c>
      <c r="AA485" t="s">
        <v>343</v>
      </c>
      <c r="AB485" t="s">
        <v>11990</v>
      </c>
      <c r="AC485">
        <v>71.045444000000003</v>
      </c>
      <c r="AD485">
        <v>1.057944</v>
      </c>
      <c r="AE485" s="6">
        <v>44166</v>
      </c>
      <c r="AF485" s="6">
        <v>22251</v>
      </c>
      <c r="AG485" t="s">
        <v>3050</v>
      </c>
      <c r="AH485">
        <v>38.619444000000001</v>
      </c>
      <c r="AI485">
        <v>20.031966962104502</v>
      </c>
      <c r="AJ485">
        <v>599.38347299999998</v>
      </c>
      <c r="AK485">
        <v>4.3548527258571896</v>
      </c>
      <c r="AL485">
        <v>156</v>
      </c>
      <c r="AM485">
        <v>174</v>
      </c>
      <c r="AN485">
        <v>2.78</v>
      </c>
      <c r="AO485" t="s">
        <v>11991</v>
      </c>
      <c r="AP485">
        <v>1</v>
      </c>
      <c r="AQ485">
        <v>3</v>
      </c>
      <c r="AR485">
        <v>49.9758601931144</v>
      </c>
      <c r="AS485">
        <v>1.33906621054364E-2</v>
      </c>
      <c r="AT485">
        <v>-5.0711901997168199E-2</v>
      </c>
      <c r="AU485">
        <v>8.4737783635837602E-2</v>
      </c>
      <c r="AV485">
        <v>0.39004792439320102</v>
      </c>
    </row>
    <row r="486" spans="1:48" x14ac:dyDescent="0.25">
      <c r="A486" t="s">
        <v>12821</v>
      </c>
      <c r="B486" s="6">
        <v>44664</v>
      </c>
      <c r="C486" t="s">
        <v>12822</v>
      </c>
      <c r="D486" t="s">
        <v>11929</v>
      </c>
      <c r="E486">
        <v>1628037354.5999999</v>
      </c>
      <c r="F486">
        <v>1466570189</v>
      </c>
      <c r="G486">
        <v>0.432018891281094</v>
      </c>
      <c r="H486">
        <v>8.7638890000000007</v>
      </c>
      <c r="I486">
        <v>7.5878670000000001</v>
      </c>
      <c r="J486">
        <v>4.1676830000000002</v>
      </c>
      <c r="K486">
        <v>4.1676830000000002</v>
      </c>
      <c r="L486">
        <v>147.15629999999999</v>
      </c>
      <c r="M486">
        <v>147</v>
      </c>
      <c r="N486">
        <v>7.5563529999999997</v>
      </c>
      <c r="O486">
        <v>0.66310000000000502</v>
      </c>
      <c r="P486">
        <v>-5.0569312851532997</v>
      </c>
      <c r="Q486">
        <v>-9.1270202833243008</v>
      </c>
      <c r="R486">
        <v>89.424999999999997</v>
      </c>
      <c r="S486">
        <v>89.917249999999996</v>
      </c>
      <c r="T486">
        <v>89.424999999999997</v>
      </c>
      <c r="U486">
        <v>89.917249999999996</v>
      </c>
      <c r="V486" t="s">
        <v>11987</v>
      </c>
      <c r="W486" t="s">
        <v>8234</v>
      </c>
      <c r="X486" t="s">
        <v>3050</v>
      </c>
      <c r="Y486" t="s">
        <v>12104</v>
      </c>
      <c r="Z486" t="s">
        <v>11819</v>
      </c>
      <c r="AA486" t="s">
        <v>343</v>
      </c>
      <c r="AB486" t="s">
        <v>11990</v>
      </c>
      <c r="AC486">
        <v>90.082097000000005</v>
      </c>
      <c r="AD486">
        <v>0.65709700000000004</v>
      </c>
      <c r="AE486" s="6">
        <v>43944</v>
      </c>
      <c r="AF486" s="6">
        <v>11346</v>
      </c>
      <c r="AG486" t="s">
        <v>3050</v>
      </c>
      <c r="AH486">
        <v>8.7638890000000007</v>
      </c>
      <c r="AI486">
        <v>7.5878670863048798</v>
      </c>
      <c r="AJ486">
        <v>66.336264</v>
      </c>
      <c r="AK486">
        <v>4.16768286108843</v>
      </c>
      <c r="AL486">
        <v>147</v>
      </c>
      <c r="AM486">
        <v>144</v>
      </c>
      <c r="AN486">
        <v>2.7829999999999999</v>
      </c>
      <c r="AO486" t="s">
        <v>11991</v>
      </c>
      <c r="AP486">
        <v>1</v>
      </c>
      <c r="AQ486">
        <v>3</v>
      </c>
      <c r="AR486">
        <v>49.9758601931144</v>
      </c>
      <c r="AS486">
        <v>1.33906621054364E-2</v>
      </c>
      <c r="AT486">
        <v>-5.0711901997168199E-2</v>
      </c>
      <c r="AU486">
        <v>8.4737783635837602E-2</v>
      </c>
      <c r="AV486">
        <v>0.39004792439320102</v>
      </c>
    </row>
    <row r="487" spans="1:48" x14ac:dyDescent="0.25">
      <c r="A487" t="s">
        <v>12823</v>
      </c>
      <c r="B487" s="6">
        <v>44664</v>
      </c>
      <c r="C487" t="s">
        <v>12824</v>
      </c>
      <c r="D487" t="s">
        <v>11929</v>
      </c>
      <c r="E487">
        <v>325607470.80000001</v>
      </c>
      <c r="F487">
        <v>301434209.39999998</v>
      </c>
      <c r="G487">
        <v>8.8795799821477006E-2</v>
      </c>
      <c r="H487">
        <v>8.1722219999999997</v>
      </c>
      <c r="I487">
        <v>7.1195979999999999</v>
      </c>
      <c r="J487">
        <v>3.9754520000000002</v>
      </c>
      <c r="K487">
        <v>3.9754520000000002</v>
      </c>
      <c r="L487">
        <v>127.7359</v>
      </c>
      <c r="M487">
        <v>128</v>
      </c>
      <c r="N487">
        <v>7.0891120000000001</v>
      </c>
      <c r="O487">
        <v>0.57750000000000801</v>
      </c>
      <c r="P487">
        <v>-4.5575310188723002</v>
      </c>
      <c r="Q487">
        <v>-8.9082529617088095</v>
      </c>
      <c r="R487">
        <v>91.643749999999997</v>
      </c>
      <c r="S487">
        <v>92.167749999999998</v>
      </c>
      <c r="T487">
        <v>91.643749999999997</v>
      </c>
      <c r="U487">
        <v>92.167749999999998</v>
      </c>
      <c r="V487" t="s">
        <v>11987</v>
      </c>
      <c r="W487" t="s">
        <v>8232</v>
      </c>
      <c r="X487" t="s">
        <v>3050</v>
      </c>
      <c r="Y487" t="s">
        <v>12104</v>
      </c>
      <c r="Z487" t="s">
        <v>11819</v>
      </c>
      <c r="AA487" t="s">
        <v>343</v>
      </c>
      <c r="AB487" t="s">
        <v>11990</v>
      </c>
      <c r="AC487">
        <v>92.575950000000006</v>
      </c>
      <c r="AD487">
        <v>0.93220000000000003</v>
      </c>
      <c r="AE487" s="6">
        <v>43636</v>
      </c>
      <c r="AF487" s="6">
        <v>11129</v>
      </c>
      <c r="AG487" t="s">
        <v>3050</v>
      </c>
      <c r="AH487">
        <v>8.1722219999999997</v>
      </c>
      <c r="AI487">
        <v>7.1195984965056001</v>
      </c>
      <c r="AJ487">
        <v>58.475850000000001</v>
      </c>
      <c r="AK487">
        <v>3.9754523052244601</v>
      </c>
      <c r="AL487">
        <v>128</v>
      </c>
      <c r="AM487">
        <v>125</v>
      </c>
      <c r="AN487">
        <v>2.8439999999999999</v>
      </c>
      <c r="AO487" t="s">
        <v>11991</v>
      </c>
      <c r="AP487">
        <v>1</v>
      </c>
      <c r="AQ487">
        <v>3</v>
      </c>
      <c r="AR487">
        <v>49.9758601931144</v>
      </c>
      <c r="AS487">
        <v>1.33906621054364E-2</v>
      </c>
      <c r="AT487">
        <v>-5.0711901997168199E-2</v>
      </c>
      <c r="AU487">
        <v>8.4737783635837602E-2</v>
      </c>
      <c r="AV487">
        <v>0.39004792439320102</v>
      </c>
    </row>
    <row r="488" spans="1:48" x14ac:dyDescent="0.25">
      <c r="A488" t="s">
        <v>20500</v>
      </c>
      <c r="B488" s="6">
        <v>44664</v>
      </c>
      <c r="C488" t="s">
        <v>20501</v>
      </c>
      <c r="D488" t="s">
        <v>11929</v>
      </c>
      <c r="E488">
        <v>976822413</v>
      </c>
      <c r="F488">
        <v>869209140.60000002</v>
      </c>
      <c r="G488">
        <v>0.25604964019388798</v>
      </c>
      <c r="H488">
        <v>11.741667</v>
      </c>
      <c r="I488">
        <v>9.5085829999999998</v>
      </c>
      <c r="J488">
        <v>4.2709130000000002</v>
      </c>
      <c r="K488">
        <v>4.2709130000000002</v>
      </c>
      <c r="L488">
        <v>152.9624</v>
      </c>
      <c r="M488">
        <v>155</v>
      </c>
      <c r="N488">
        <v>9.4833379999999998</v>
      </c>
      <c r="O488">
        <v>1.2901</v>
      </c>
      <c r="P488">
        <v>-6.3004565612495398</v>
      </c>
      <c r="Q488">
        <v>-11.0314974496064</v>
      </c>
      <c r="R488">
        <v>87.6</v>
      </c>
      <c r="S488">
        <v>88.35</v>
      </c>
      <c r="T488">
        <v>87.6</v>
      </c>
      <c r="U488">
        <v>88.35</v>
      </c>
      <c r="V488" t="s">
        <v>11987</v>
      </c>
      <c r="W488" t="s">
        <v>18957</v>
      </c>
      <c r="X488" t="s">
        <v>3050</v>
      </c>
      <c r="Y488" t="s">
        <v>12104</v>
      </c>
      <c r="Z488" t="s">
        <v>11819</v>
      </c>
      <c r="AA488" t="s">
        <v>343</v>
      </c>
      <c r="AB488" t="s">
        <v>11990</v>
      </c>
      <c r="AC488">
        <v>88.983333000000002</v>
      </c>
      <c r="AD488">
        <v>1.3833329999999999</v>
      </c>
      <c r="AE488" s="6">
        <v>44502</v>
      </c>
      <c r="AF488" s="6">
        <v>12434</v>
      </c>
      <c r="AG488" t="s">
        <v>3050</v>
      </c>
      <c r="AH488">
        <v>11.741667</v>
      </c>
      <c r="AI488">
        <v>9.50858291269574</v>
      </c>
      <c r="AJ488">
        <v>107.244777</v>
      </c>
      <c r="AK488">
        <v>4.2709134423459503</v>
      </c>
      <c r="AL488">
        <v>155</v>
      </c>
      <c r="AM488">
        <v>150</v>
      </c>
      <c r="AN488">
        <v>3</v>
      </c>
      <c r="AO488" t="s">
        <v>11991</v>
      </c>
      <c r="AP488">
        <v>1</v>
      </c>
      <c r="AQ488">
        <v>3</v>
      </c>
      <c r="AR488">
        <v>49.9758601931144</v>
      </c>
      <c r="AS488">
        <v>1.33906621054364E-2</v>
      </c>
      <c r="AT488">
        <v>-5.0711901997168199E-2</v>
      </c>
      <c r="AU488">
        <v>8.4737783635837602E-2</v>
      </c>
      <c r="AV488">
        <v>0.39004792439320102</v>
      </c>
    </row>
    <row r="489" spans="1:48" x14ac:dyDescent="0.25">
      <c r="A489" t="s">
        <v>12825</v>
      </c>
      <c r="B489" s="6">
        <v>44664</v>
      </c>
      <c r="C489" t="s">
        <v>12826</v>
      </c>
      <c r="D489" t="s">
        <v>11929</v>
      </c>
      <c r="E489">
        <v>434143294.80000001</v>
      </c>
      <c r="F489">
        <v>302078111.39999998</v>
      </c>
      <c r="G489">
        <v>8.8985479022046204E-2</v>
      </c>
      <c r="H489">
        <v>99.277777999999998</v>
      </c>
      <c r="I489">
        <v>21.325949000000001</v>
      </c>
      <c r="J489">
        <v>4.658671</v>
      </c>
      <c r="K489">
        <v>4.658671</v>
      </c>
      <c r="L489">
        <v>186.06709999999899</v>
      </c>
      <c r="M489">
        <v>186</v>
      </c>
      <c r="N489">
        <v>21.499438000000001</v>
      </c>
      <c r="O489">
        <v>1.2804</v>
      </c>
      <c r="P489">
        <v>-9.3250205682576901</v>
      </c>
      <c r="Q489">
        <v>-18.785113406326499</v>
      </c>
      <c r="R489">
        <v>68.862499999999997</v>
      </c>
      <c r="S489">
        <v>69.645499999999998</v>
      </c>
      <c r="T489">
        <v>68.862499999999997</v>
      </c>
      <c r="U489">
        <v>69.645499999999998</v>
      </c>
      <c r="V489" t="s">
        <v>11987</v>
      </c>
      <c r="W489" t="s">
        <v>8251</v>
      </c>
      <c r="X489" t="s">
        <v>3050</v>
      </c>
      <c r="Y489" t="s">
        <v>12104</v>
      </c>
      <c r="Z489" t="s">
        <v>11819</v>
      </c>
      <c r="AA489" t="s">
        <v>343</v>
      </c>
      <c r="AB489" t="s">
        <v>11990</v>
      </c>
      <c r="AC489">
        <v>69.580278000000007</v>
      </c>
      <c r="AD489">
        <v>0.71777800000000003</v>
      </c>
      <c r="AE489" s="6">
        <v>44166</v>
      </c>
      <c r="AF489" s="6">
        <v>44405</v>
      </c>
      <c r="AG489" t="s">
        <v>3050</v>
      </c>
      <c r="AH489">
        <v>99.277777999999998</v>
      </c>
      <c r="AI489">
        <v>21.325949174330901</v>
      </c>
      <c r="AJ489">
        <v>893.40207999999996</v>
      </c>
      <c r="AK489">
        <v>4.6586714738089601</v>
      </c>
      <c r="AL489">
        <v>186</v>
      </c>
      <c r="AM489">
        <v>204</v>
      </c>
      <c r="AN489">
        <v>3.23</v>
      </c>
      <c r="AO489" t="s">
        <v>11991</v>
      </c>
      <c r="AP489">
        <v>1</v>
      </c>
      <c r="AQ489">
        <v>3</v>
      </c>
      <c r="AR489">
        <v>49.9758601931144</v>
      </c>
      <c r="AS489">
        <v>1.33906621054364E-2</v>
      </c>
      <c r="AT489">
        <v>-5.0711901997168199E-2</v>
      </c>
      <c r="AU489">
        <v>8.4737783635837602E-2</v>
      </c>
      <c r="AV489">
        <v>0.39004792439320102</v>
      </c>
    </row>
    <row r="490" spans="1:48" x14ac:dyDescent="0.25">
      <c r="A490" t="s">
        <v>12827</v>
      </c>
      <c r="B490" s="6">
        <v>44664</v>
      </c>
      <c r="C490" t="s">
        <v>12828</v>
      </c>
      <c r="D490" t="s">
        <v>11929</v>
      </c>
      <c r="E490">
        <v>542679118.20000005</v>
      </c>
      <c r="F490">
        <v>459590424.69999999</v>
      </c>
      <c r="G490">
        <v>0.13538509592666101</v>
      </c>
      <c r="H490">
        <v>18.897221999999999</v>
      </c>
      <c r="I490">
        <v>13.546217</v>
      </c>
      <c r="J490">
        <v>4.4764989999999996</v>
      </c>
      <c r="K490">
        <v>4.4764989999999996</v>
      </c>
      <c r="L490">
        <v>153.27079999999901</v>
      </c>
      <c r="M490">
        <v>153</v>
      </c>
      <c r="N490">
        <v>13.314636999999999</v>
      </c>
      <c r="O490">
        <v>1.78679999999999</v>
      </c>
      <c r="P490">
        <v>-7.1500985182488996</v>
      </c>
      <c r="Q490">
        <v>-14.4831795292192</v>
      </c>
      <c r="R490">
        <v>84.35</v>
      </c>
      <c r="S490">
        <v>85.1</v>
      </c>
      <c r="T490">
        <v>84.35</v>
      </c>
      <c r="U490">
        <v>85.1</v>
      </c>
      <c r="V490" t="s">
        <v>11987</v>
      </c>
      <c r="W490" t="s">
        <v>8243</v>
      </c>
      <c r="X490" t="s">
        <v>3050</v>
      </c>
      <c r="Y490" t="s">
        <v>12104</v>
      </c>
      <c r="Z490" t="s">
        <v>11819</v>
      </c>
      <c r="AA490" t="s">
        <v>343</v>
      </c>
      <c r="AB490" t="s">
        <v>11990</v>
      </c>
      <c r="AC490">
        <v>84.689166999999998</v>
      </c>
      <c r="AD490">
        <v>0.339167</v>
      </c>
      <c r="AE490" s="6">
        <v>44265</v>
      </c>
      <c r="AF490" s="6">
        <v>15046</v>
      </c>
      <c r="AG490" t="s">
        <v>3050</v>
      </c>
      <c r="AH490">
        <v>18.897221999999999</v>
      </c>
      <c r="AI490">
        <v>13.5462168428765</v>
      </c>
      <c r="AJ490">
        <v>230.28793899999999</v>
      </c>
      <c r="AK490">
        <v>4.4764989756307303</v>
      </c>
      <c r="AL490">
        <v>153</v>
      </c>
      <c r="AM490">
        <v>192</v>
      </c>
      <c r="AN490">
        <v>3.3</v>
      </c>
      <c r="AO490" t="s">
        <v>11991</v>
      </c>
      <c r="AP490">
        <v>1</v>
      </c>
      <c r="AQ490">
        <v>3</v>
      </c>
      <c r="AR490">
        <v>49.9758601931144</v>
      </c>
      <c r="AS490">
        <v>1.33906621054364E-2</v>
      </c>
      <c r="AT490">
        <v>-5.0711901997168199E-2</v>
      </c>
      <c r="AU490">
        <v>8.4737783635837602E-2</v>
      </c>
      <c r="AV490">
        <v>0.39004792439320102</v>
      </c>
    </row>
    <row r="491" spans="1:48" x14ac:dyDescent="0.25">
      <c r="A491" t="s">
        <v>12829</v>
      </c>
      <c r="B491" s="6">
        <v>44664</v>
      </c>
      <c r="C491" t="s">
        <v>12830</v>
      </c>
      <c r="D491" t="s">
        <v>11929</v>
      </c>
      <c r="E491">
        <v>759750765.60000002</v>
      </c>
      <c r="F491">
        <v>644503959.20000005</v>
      </c>
      <c r="G491">
        <v>0.18985650191860101</v>
      </c>
      <c r="H491">
        <v>28.894444</v>
      </c>
      <c r="I491">
        <v>16.812246999999999</v>
      </c>
      <c r="J491">
        <v>4.4550939999999999</v>
      </c>
      <c r="K491">
        <v>4.4550939999999999</v>
      </c>
      <c r="L491">
        <v>163.75259999999901</v>
      </c>
      <c r="M491">
        <v>163</v>
      </c>
      <c r="N491">
        <v>16.862527</v>
      </c>
      <c r="O491">
        <v>1.5814999999999899</v>
      </c>
      <c r="P491">
        <v>-9.3072538278543604</v>
      </c>
      <c r="Q491">
        <v>-17.7056930873173</v>
      </c>
      <c r="R491">
        <v>84.456249999999997</v>
      </c>
      <c r="S491">
        <v>85.368250000000003</v>
      </c>
      <c r="T491">
        <v>84.456249999999997</v>
      </c>
      <c r="U491">
        <v>85.368250000000003</v>
      </c>
      <c r="V491" t="s">
        <v>11987</v>
      </c>
      <c r="W491" t="s">
        <v>8247</v>
      </c>
      <c r="X491" t="s">
        <v>3050</v>
      </c>
      <c r="Y491" t="s">
        <v>12104</v>
      </c>
      <c r="Z491" t="s">
        <v>11819</v>
      </c>
      <c r="AA491" t="s">
        <v>343</v>
      </c>
      <c r="AB491" t="s">
        <v>11990</v>
      </c>
      <c r="AC491">
        <v>84.830972000000003</v>
      </c>
      <c r="AD491">
        <v>0.374722</v>
      </c>
      <c r="AE491" s="6">
        <v>44265</v>
      </c>
      <c r="AF491" s="6">
        <v>18697</v>
      </c>
      <c r="AG491" t="s">
        <v>3050</v>
      </c>
      <c r="AH491">
        <v>28.894444</v>
      </c>
      <c r="AI491">
        <v>16.812246628805699</v>
      </c>
      <c r="AJ491">
        <v>396.111605</v>
      </c>
      <c r="AK491">
        <v>4.4550938232840904</v>
      </c>
      <c r="AL491">
        <v>163</v>
      </c>
      <c r="AM491">
        <v>185</v>
      </c>
      <c r="AN491">
        <v>3.55</v>
      </c>
      <c r="AO491" t="s">
        <v>11991</v>
      </c>
      <c r="AP491">
        <v>1</v>
      </c>
      <c r="AQ491">
        <v>3</v>
      </c>
      <c r="AR491">
        <v>49.9758601931144</v>
      </c>
      <c r="AS491">
        <v>1.33906621054364E-2</v>
      </c>
      <c r="AT491">
        <v>-5.0711901997168199E-2</v>
      </c>
      <c r="AU491">
        <v>8.4737783635837602E-2</v>
      </c>
      <c r="AV491">
        <v>0.39004792439320102</v>
      </c>
    </row>
    <row r="492" spans="1:48" x14ac:dyDescent="0.25">
      <c r="A492" t="s">
        <v>20502</v>
      </c>
      <c r="B492" s="6">
        <v>44664</v>
      </c>
      <c r="C492" t="s">
        <v>20503</v>
      </c>
      <c r="D492" t="s">
        <v>11929</v>
      </c>
      <c r="E492">
        <v>434143294.80000001</v>
      </c>
      <c r="F492">
        <v>342582473.89999998</v>
      </c>
      <c r="G492">
        <v>0.100917161463908</v>
      </c>
      <c r="H492">
        <v>49.741667</v>
      </c>
      <c r="I492">
        <v>19.425068</v>
      </c>
      <c r="J492">
        <v>4.7416229999999997</v>
      </c>
      <c r="K492">
        <v>4.7416229999999997</v>
      </c>
      <c r="L492">
        <v>194.36229999999901</v>
      </c>
      <c r="M492">
        <v>194</v>
      </c>
      <c r="N492">
        <v>19.569367</v>
      </c>
      <c r="O492">
        <v>1.2056</v>
      </c>
      <c r="P492">
        <v>-10.0945653822104</v>
      </c>
      <c r="Q492">
        <v>-19.243709676707699</v>
      </c>
      <c r="R492">
        <v>77.25</v>
      </c>
      <c r="S492">
        <v>78.25</v>
      </c>
      <c r="T492">
        <v>77.25</v>
      </c>
      <c r="U492">
        <v>78.25</v>
      </c>
      <c r="V492" t="s">
        <v>11987</v>
      </c>
      <c r="W492" t="s">
        <v>20067</v>
      </c>
      <c r="X492" t="s">
        <v>3050</v>
      </c>
      <c r="Y492" t="s">
        <v>12104</v>
      </c>
      <c r="Z492" t="s">
        <v>11819</v>
      </c>
      <c r="AA492" t="s">
        <v>343</v>
      </c>
      <c r="AB492" t="s">
        <v>11990</v>
      </c>
      <c r="AC492">
        <v>78.91</v>
      </c>
      <c r="AD492">
        <v>1.66</v>
      </c>
      <c r="AE492" s="6">
        <v>44502</v>
      </c>
      <c r="AF492" s="6">
        <v>26313</v>
      </c>
      <c r="AG492" t="s">
        <v>3050</v>
      </c>
      <c r="AH492">
        <v>49.741667</v>
      </c>
      <c r="AI492">
        <v>19.425067574965801</v>
      </c>
      <c r="AJ492">
        <v>637.47110399999997</v>
      </c>
      <c r="AK492">
        <v>4.7416234092571496</v>
      </c>
      <c r="AL492">
        <v>194</v>
      </c>
      <c r="AM492">
        <v>212</v>
      </c>
      <c r="AN492">
        <v>3.6</v>
      </c>
      <c r="AO492" t="s">
        <v>11991</v>
      </c>
      <c r="AP492">
        <v>1</v>
      </c>
      <c r="AQ492">
        <v>3</v>
      </c>
      <c r="AR492">
        <v>49.9758601931144</v>
      </c>
      <c r="AS492">
        <v>1.33906621054364E-2</v>
      </c>
      <c r="AT492">
        <v>-5.0711901997168199E-2</v>
      </c>
      <c r="AU492">
        <v>8.4737783635837602E-2</v>
      </c>
      <c r="AV492">
        <v>0.39004792439320102</v>
      </c>
    </row>
    <row r="493" spans="1:48" x14ac:dyDescent="0.25">
      <c r="A493" t="s">
        <v>12831</v>
      </c>
      <c r="B493" s="6">
        <v>44664</v>
      </c>
      <c r="C493" t="s">
        <v>12832</v>
      </c>
      <c r="D493" t="s">
        <v>11929</v>
      </c>
      <c r="E493">
        <v>439847937.60000002</v>
      </c>
      <c r="F493">
        <v>447000049.80000001</v>
      </c>
      <c r="G493">
        <v>0.13167625209528</v>
      </c>
      <c r="H493">
        <v>5.3527779999999998</v>
      </c>
      <c r="I493">
        <v>4.7608329999999999</v>
      </c>
      <c r="J493">
        <v>3.8311860000000002</v>
      </c>
      <c r="K493">
        <v>3.8311860000000002</v>
      </c>
      <c r="L493">
        <v>117.2837</v>
      </c>
      <c r="M493">
        <v>118</v>
      </c>
      <c r="N493">
        <v>4.7402579999999999</v>
      </c>
      <c r="O493">
        <v>0.54000000000000703</v>
      </c>
      <c r="P493">
        <v>-2.63081691377152</v>
      </c>
      <c r="Q493">
        <v>-6.7434157799729002</v>
      </c>
      <c r="R493">
        <v>101.01875</v>
      </c>
      <c r="S493">
        <v>101.40575</v>
      </c>
      <c r="T493">
        <v>101.01875</v>
      </c>
      <c r="U493">
        <v>101.40575</v>
      </c>
      <c r="V493" t="s">
        <v>11987</v>
      </c>
      <c r="W493" t="s">
        <v>8230</v>
      </c>
      <c r="X493" t="s">
        <v>3050</v>
      </c>
      <c r="Y493" t="s">
        <v>12104</v>
      </c>
      <c r="Z493" t="s">
        <v>11819</v>
      </c>
      <c r="AA493" t="s">
        <v>343</v>
      </c>
      <c r="AB493" t="s">
        <v>11990</v>
      </c>
      <c r="AC493">
        <v>101.626042</v>
      </c>
      <c r="AD493">
        <v>0.60729200000000005</v>
      </c>
      <c r="AE493" s="6">
        <v>42241</v>
      </c>
      <c r="AF493" s="6">
        <v>46624</v>
      </c>
      <c r="AG493" t="s">
        <v>3050</v>
      </c>
      <c r="AH493">
        <v>5.3527779999999998</v>
      </c>
      <c r="AI493">
        <v>4.7608325966242102</v>
      </c>
      <c r="AJ493">
        <v>26.531466000000002</v>
      </c>
      <c r="AK493">
        <v>3.8311863234135801</v>
      </c>
      <c r="AL493">
        <v>118</v>
      </c>
      <c r="AM493">
        <v>113</v>
      </c>
      <c r="AN493">
        <v>4.125</v>
      </c>
      <c r="AO493" t="s">
        <v>11991</v>
      </c>
      <c r="AP493">
        <v>1</v>
      </c>
      <c r="AQ493">
        <v>3</v>
      </c>
      <c r="AR493">
        <v>49.9758601931144</v>
      </c>
      <c r="AS493">
        <v>1.33906621054364E-2</v>
      </c>
      <c r="AT493">
        <v>-5.0711901997168199E-2</v>
      </c>
      <c r="AU493">
        <v>8.4737783635837602E-2</v>
      </c>
      <c r="AV493">
        <v>0.39004792439320102</v>
      </c>
    </row>
    <row r="494" spans="1:48" x14ac:dyDescent="0.25">
      <c r="A494" t="s">
        <v>12833</v>
      </c>
      <c r="B494" s="6">
        <v>44664</v>
      </c>
      <c r="C494" t="s">
        <v>12834</v>
      </c>
      <c r="D494" t="s">
        <v>11929</v>
      </c>
      <c r="E494">
        <v>1104894684.5999999</v>
      </c>
      <c r="F494">
        <v>1323318552.5999999</v>
      </c>
      <c r="G494">
        <v>0.38982015193705799</v>
      </c>
      <c r="H494">
        <v>28.583333</v>
      </c>
      <c r="I494">
        <v>14.950061</v>
      </c>
      <c r="J494">
        <v>4.4950580000000002</v>
      </c>
      <c r="K494">
        <v>4.4950580000000002</v>
      </c>
      <c r="L494">
        <v>167.19829999999999</v>
      </c>
      <c r="M494">
        <v>166</v>
      </c>
      <c r="N494">
        <v>14.942447</v>
      </c>
      <c r="O494">
        <v>1.2683</v>
      </c>
      <c r="P494">
        <v>-6.9666963122155501</v>
      </c>
      <c r="Q494">
        <v>-15.1629176773483</v>
      </c>
      <c r="R494">
        <v>117.425</v>
      </c>
      <c r="S494">
        <v>118.078</v>
      </c>
      <c r="T494">
        <v>117.425</v>
      </c>
      <c r="U494">
        <v>118.078</v>
      </c>
      <c r="V494" t="s">
        <v>11987</v>
      </c>
      <c r="W494" t="s">
        <v>8245</v>
      </c>
      <c r="X494" t="s">
        <v>3050</v>
      </c>
      <c r="Y494" t="s">
        <v>12104</v>
      </c>
      <c r="Z494" t="s">
        <v>11819</v>
      </c>
      <c r="AA494" t="s">
        <v>343</v>
      </c>
      <c r="AB494" t="s">
        <v>11990</v>
      </c>
      <c r="AC494">
        <v>119.76875</v>
      </c>
      <c r="AD494">
        <v>2.34375</v>
      </c>
      <c r="AE494" s="6">
        <v>40500</v>
      </c>
      <c r="AF494" s="6">
        <v>18585</v>
      </c>
      <c r="AG494" t="s">
        <v>3050</v>
      </c>
      <c r="AH494">
        <v>28.583333</v>
      </c>
      <c r="AI494">
        <v>14.9500614620747</v>
      </c>
      <c r="AJ494">
        <v>329.88083899999998</v>
      </c>
      <c r="AK494">
        <v>4.4950584651574497</v>
      </c>
      <c r="AL494">
        <v>166</v>
      </c>
      <c r="AM494">
        <v>189</v>
      </c>
      <c r="AN494">
        <v>5.625</v>
      </c>
      <c r="AO494" t="s">
        <v>11991</v>
      </c>
      <c r="AP494">
        <v>1</v>
      </c>
      <c r="AQ494">
        <v>3</v>
      </c>
      <c r="AR494">
        <v>49.9758601931144</v>
      </c>
      <c r="AS494">
        <v>1.33906621054364E-2</v>
      </c>
      <c r="AT494">
        <v>-5.0711901997168199E-2</v>
      </c>
      <c r="AU494">
        <v>8.4737783635837602E-2</v>
      </c>
      <c r="AV494">
        <v>0.39004792439320102</v>
      </c>
    </row>
    <row r="495" spans="1:48" x14ac:dyDescent="0.25">
      <c r="A495" t="s">
        <v>12835</v>
      </c>
      <c r="B495" s="6">
        <v>44664</v>
      </c>
      <c r="C495" t="s">
        <v>12836</v>
      </c>
      <c r="D495" t="s">
        <v>11929</v>
      </c>
      <c r="E495">
        <v>490599723</v>
      </c>
      <c r="F495">
        <v>593839620.29999995</v>
      </c>
      <c r="G495">
        <v>0.17493191684932599</v>
      </c>
      <c r="H495">
        <v>13.905556000000001</v>
      </c>
      <c r="I495">
        <v>9.5449680000000008</v>
      </c>
      <c r="J495">
        <v>4.4819199999999997</v>
      </c>
      <c r="K495">
        <v>4.4819199999999997</v>
      </c>
      <c r="L495">
        <v>167.93929999999901</v>
      </c>
      <c r="M495">
        <v>170</v>
      </c>
      <c r="N495">
        <v>9.4994040000000002</v>
      </c>
      <c r="O495">
        <v>0.78920000000000101</v>
      </c>
      <c r="P495">
        <v>-4.71924530339769</v>
      </c>
      <c r="Q495">
        <v>-9.9618701514061705</v>
      </c>
      <c r="R495">
        <v>120.425</v>
      </c>
      <c r="S495">
        <v>121.208</v>
      </c>
      <c r="T495">
        <v>120.425</v>
      </c>
      <c r="U495">
        <v>121.208</v>
      </c>
      <c r="V495" t="s">
        <v>11987</v>
      </c>
      <c r="W495" t="s">
        <v>8241</v>
      </c>
      <c r="X495" t="s">
        <v>3050</v>
      </c>
      <c r="Y495" t="s">
        <v>12104</v>
      </c>
      <c r="Z495" t="s">
        <v>11819</v>
      </c>
      <c r="AA495" t="s">
        <v>343</v>
      </c>
      <c r="AB495" t="s">
        <v>11990</v>
      </c>
      <c r="AC495">
        <v>121.043611</v>
      </c>
      <c r="AD495">
        <v>0.61861100000000002</v>
      </c>
      <c r="AE495" s="6">
        <v>39155</v>
      </c>
      <c r="AF495" s="6">
        <v>13588</v>
      </c>
      <c r="AG495" t="s">
        <v>3050</v>
      </c>
      <c r="AH495">
        <v>13.905556000000001</v>
      </c>
      <c r="AI495">
        <v>9.5449677773927402</v>
      </c>
      <c r="AJ495">
        <v>117.606875</v>
      </c>
      <c r="AK495">
        <v>4.4819201415228704</v>
      </c>
      <c r="AL495">
        <v>170</v>
      </c>
      <c r="AM495">
        <v>178</v>
      </c>
      <c r="AN495">
        <v>6.55</v>
      </c>
      <c r="AO495" t="s">
        <v>11991</v>
      </c>
      <c r="AP495">
        <v>1</v>
      </c>
      <c r="AQ495">
        <v>3</v>
      </c>
      <c r="AR495">
        <v>49.9758601931144</v>
      </c>
      <c r="AS495">
        <v>1.33906621054364E-2</v>
      </c>
      <c r="AT495">
        <v>-5.0711901997168199E-2</v>
      </c>
      <c r="AU495">
        <v>8.4737783635837602E-2</v>
      </c>
      <c r="AV495">
        <v>0.39004792439320102</v>
      </c>
    </row>
    <row r="496" spans="1:48" x14ac:dyDescent="0.25">
      <c r="A496" t="s">
        <v>12837</v>
      </c>
      <c r="B496" s="6">
        <v>44664</v>
      </c>
      <c r="C496" t="s">
        <v>12838</v>
      </c>
      <c r="D496" t="s">
        <v>11929</v>
      </c>
      <c r="E496">
        <v>669282249</v>
      </c>
      <c r="F496">
        <v>756171817</v>
      </c>
      <c r="G496">
        <v>0.22275136399592699</v>
      </c>
      <c r="H496">
        <v>3.2583329999999999</v>
      </c>
      <c r="I496">
        <v>2.8923480000000001</v>
      </c>
      <c r="J496">
        <v>3.5203880000000001</v>
      </c>
      <c r="K496">
        <v>3.5203880000000001</v>
      </c>
      <c r="L496">
        <v>94.453800000000001</v>
      </c>
      <c r="M496">
        <v>96</v>
      </c>
      <c r="N496">
        <v>2.878263</v>
      </c>
      <c r="O496">
        <v>0.405799999999989</v>
      </c>
      <c r="P496">
        <v>-1.54816932869387</v>
      </c>
      <c r="Q496">
        <v>-4.6944914314860098</v>
      </c>
      <c r="R496">
        <v>111.20625</v>
      </c>
      <c r="S496">
        <v>111.68425000000001</v>
      </c>
      <c r="T496">
        <v>111.20625</v>
      </c>
      <c r="U496">
        <v>111.68425000000001</v>
      </c>
      <c r="V496" t="s">
        <v>11987</v>
      </c>
      <c r="W496" t="s">
        <v>8225</v>
      </c>
      <c r="X496" t="s">
        <v>3050</v>
      </c>
      <c r="Y496" t="s">
        <v>12104</v>
      </c>
      <c r="Z496" t="s">
        <v>11819</v>
      </c>
      <c r="AA496" t="s">
        <v>343</v>
      </c>
      <c r="AB496" t="s">
        <v>11990</v>
      </c>
      <c r="AC496">
        <v>112.9825</v>
      </c>
      <c r="AD496">
        <v>1.7762500000000001</v>
      </c>
      <c r="AE496" s="6">
        <v>38552</v>
      </c>
      <c r="AF496" s="6">
        <v>45859</v>
      </c>
      <c r="AG496" t="s">
        <v>3050</v>
      </c>
      <c r="AH496">
        <v>3.2583329999999999</v>
      </c>
      <c r="AI496">
        <v>2.8923483560399301</v>
      </c>
      <c r="AJ496">
        <v>10.440174000000001</v>
      </c>
      <c r="AK496">
        <v>3.5203883119058301</v>
      </c>
      <c r="AL496">
        <v>96</v>
      </c>
      <c r="AM496">
        <v>83</v>
      </c>
      <c r="AN496">
        <v>7.35</v>
      </c>
      <c r="AO496" t="s">
        <v>11991</v>
      </c>
      <c r="AP496">
        <v>1</v>
      </c>
      <c r="AQ496">
        <v>3</v>
      </c>
      <c r="AR496">
        <v>49.9758601931144</v>
      </c>
      <c r="AS496">
        <v>1.33906621054364E-2</v>
      </c>
      <c r="AT496">
        <v>-5.0711901997168199E-2</v>
      </c>
      <c r="AU496">
        <v>8.4737783635837602E-2</v>
      </c>
      <c r="AV496">
        <v>0.39004792439320102</v>
      </c>
    </row>
    <row r="497" spans="1:48" x14ac:dyDescent="0.25">
      <c r="A497" t="s">
        <v>12839</v>
      </c>
      <c r="B497" s="6">
        <v>44664</v>
      </c>
      <c r="C497" t="s">
        <v>12840</v>
      </c>
      <c r="D497" t="s">
        <v>11929</v>
      </c>
      <c r="E497">
        <v>934248150.60000002</v>
      </c>
      <c r="F497">
        <v>1326029008.4000001</v>
      </c>
      <c r="G497">
        <v>0.39061859180814701</v>
      </c>
      <c r="H497">
        <v>11.591666999999999</v>
      </c>
      <c r="I497">
        <v>7.8128130000000002</v>
      </c>
      <c r="J497">
        <v>4.3919790000000001</v>
      </c>
      <c r="K497">
        <v>4.3919790000000001</v>
      </c>
      <c r="L497">
        <v>165.49350000000001</v>
      </c>
      <c r="M497">
        <v>169</v>
      </c>
      <c r="N497">
        <v>7.7903000000000002</v>
      </c>
      <c r="O497">
        <v>0.64509999999999801</v>
      </c>
      <c r="P497">
        <v>-4.3208169246052499</v>
      </c>
      <c r="Q497">
        <v>-9.3072472649689892</v>
      </c>
      <c r="R497">
        <v>138.36250000000001</v>
      </c>
      <c r="S497">
        <v>139.25149999999999</v>
      </c>
      <c r="T497">
        <v>138.36250000000001</v>
      </c>
      <c r="U497">
        <v>139.25149999999999</v>
      </c>
      <c r="V497" t="s">
        <v>11987</v>
      </c>
      <c r="W497" t="s">
        <v>8238</v>
      </c>
      <c r="X497" t="s">
        <v>3050</v>
      </c>
      <c r="Y497" t="s">
        <v>12104</v>
      </c>
      <c r="Z497" t="s">
        <v>11819</v>
      </c>
      <c r="AA497" t="s">
        <v>343</v>
      </c>
      <c r="AB497" t="s">
        <v>11990</v>
      </c>
      <c r="AC497">
        <v>141.935417</v>
      </c>
      <c r="AD497">
        <v>3.5729169999999999</v>
      </c>
      <c r="AE497" s="6">
        <v>37946</v>
      </c>
      <c r="AF497" s="6">
        <v>12379</v>
      </c>
      <c r="AG497" t="s">
        <v>3050</v>
      </c>
      <c r="AH497">
        <v>11.591666999999999</v>
      </c>
      <c r="AI497">
        <v>7.8128133494121697</v>
      </c>
      <c r="AJ497">
        <v>80.598084999999998</v>
      </c>
      <c r="AK497">
        <v>4.3919791899060803</v>
      </c>
      <c r="AL497">
        <v>169</v>
      </c>
      <c r="AM497">
        <v>163</v>
      </c>
      <c r="AN497">
        <v>8.75</v>
      </c>
      <c r="AO497" t="s">
        <v>11991</v>
      </c>
      <c r="AP497">
        <v>1</v>
      </c>
      <c r="AQ497">
        <v>3</v>
      </c>
      <c r="AR497">
        <v>49.9758601931144</v>
      </c>
      <c r="AS497">
        <v>1.33906621054364E-2</v>
      </c>
      <c r="AT497">
        <v>-5.0711901997168199E-2</v>
      </c>
      <c r="AU497">
        <v>8.4737783635837602E-2</v>
      </c>
      <c r="AV497">
        <v>0.39004792439320102</v>
      </c>
    </row>
    <row r="498" spans="1:48" x14ac:dyDescent="0.25">
      <c r="A498" t="s">
        <v>12841</v>
      </c>
      <c r="B498" s="6">
        <v>44664</v>
      </c>
      <c r="C498" t="s">
        <v>12842</v>
      </c>
      <c r="D498" t="s">
        <v>12016</v>
      </c>
      <c r="E498">
        <v>299522702</v>
      </c>
      <c r="F498">
        <v>339952360.19999999</v>
      </c>
      <c r="G498">
        <v>0.100142388573848</v>
      </c>
      <c r="H498">
        <v>2.6222219999999998</v>
      </c>
      <c r="I498">
        <v>2.3651450000000001</v>
      </c>
      <c r="J498">
        <v>2.7498960000000001</v>
      </c>
      <c r="K498">
        <v>2.7498960000000001</v>
      </c>
      <c r="L498">
        <v>26.876300000000001</v>
      </c>
      <c r="M498">
        <v>26</v>
      </c>
      <c r="N498">
        <v>2.351715</v>
      </c>
      <c r="O498">
        <v>-6.5300000000001399E-2</v>
      </c>
      <c r="P498">
        <v>0.33694231585301698</v>
      </c>
      <c r="Q498">
        <v>-3.7392751349342301</v>
      </c>
      <c r="R498">
        <v>110.70625</v>
      </c>
      <c r="S498">
        <v>111.65725</v>
      </c>
      <c r="T498">
        <v>110.70625</v>
      </c>
      <c r="U498">
        <v>111.65725</v>
      </c>
      <c r="V498" t="s">
        <v>11987</v>
      </c>
      <c r="W498" t="s">
        <v>8532</v>
      </c>
      <c r="X498" t="s">
        <v>3069</v>
      </c>
      <c r="Y498" t="s">
        <v>625</v>
      </c>
      <c r="Z498" t="s">
        <v>11894</v>
      </c>
      <c r="AA498" t="s">
        <v>374</v>
      </c>
      <c r="AB498" t="s">
        <v>11990</v>
      </c>
      <c r="AC498">
        <v>113.49802800000001</v>
      </c>
      <c r="AD498">
        <v>2.7917779999999999</v>
      </c>
      <c r="AE498" s="6">
        <v>40149</v>
      </c>
      <c r="AF498" s="6">
        <v>45628</v>
      </c>
      <c r="AG498" t="s">
        <v>3128</v>
      </c>
      <c r="AH498">
        <v>2.6222219999999998</v>
      </c>
      <c r="AI498">
        <v>2.36514494904121</v>
      </c>
      <c r="AJ498">
        <v>7.0968470000000003</v>
      </c>
      <c r="AK498">
        <v>2.7498958061597998</v>
      </c>
      <c r="AL498">
        <v>26</v>
      </c>
      <c r="AM498">
        <v>8</v>
      </c>
      <c r="AN498">
        <v>7.39</v>
      </c>
      <c r="AO498" t="s">
        <v>11991</v>
      </c>
      <c r="AP498">
        <v>1</v>
      </c>
      <c r="AQ498">
        <v>4</v>
      </c>
      <c r="AR498">
        <v>35.034517564669102</v>
      </c>
      <c r="AS498">
        <v>2.8532775733552201E-2</v>
      </c>
      <c r="AT498">
        <v>0.28499810129196101</v>
      </c>
      <c r="AU498">
        <v>0.124556889758281</v>
      </c>
      <c r="AV498">
        <v>2.169657328005</v>
      </c>
    </row>
    <row r="499" spans="1:48" x14ac:dyDescent="0.25">
      <c r="A499" t="s">
        <v>12843</v>
      </c>
      <c r="B499" s="6">
        <v>44664</v>
      </c>
      <c r="C499" t="s">
        <v>12844</v>
      </c>
      <c r="D499" t="s">
        <v>11929</v>
      </c>
      <c r="E499">
        <v>476334518.39999998</v>
      </c>
      <c r="F499">
        <v>407727848.10000002</v>
      </c>
      <c r="G499">
        <v>0.12010753676686101</v>
      </c>
      <c r="H499">
        <v>9.144444</v>
      </c>
      <c r="I499">
        <v>8.2880490000000009</v>
      </c>
      <c r="J499">
        <v>3.482218</v>
      </c>
      <c r="K499">
        <v>3.482218</v>
      </c>
      <c r="L499">
        <v>78.736599999999996</v>
      </c>
      <c r="M499">
        <v>79</v>
      </c>
      <c r="N499">
        <v>8.2589740000000003</v>
      </c>
      <c r="O499">
        <v>-0.124500000000005</v>
      </c>
      <c r="P499">
        <v>-4.3960531032236503</v>
      </c>
      <c r="Q499">
        <v>-11.6280451028403</v>
      </c>
      <c r="R499">
        <v>85.010999999999996</v>
      </c>
      <c r="S499">
        <v>85.739000000000004</v>
      </c>
      <c r="T499">
        <v>85.010999999999996</v>
      </c>
      <c r="U499">
        <v>85.739000000000004</v>
      </c>
      <c r="V499" t="s">
        <v>11987</v>
      </c>
      <c r="W499" t="s">
        <v>8351</v>
      </c>
      <c r="X499" t="s">
        <v>3069</v>
      </c>
      <c r="Y499" t="s">
        <v>625</v>
      </c>
      <c r="Z499" t="s">
        <v>11894</v>
      </c>
      <c r="AA499" t="s">
        <v>374</v>
      </c>
      <c r="AB499" t="s">
        <v>11990</v>
      </c>
      <c r="AC499">
        <v>85.596956000000006</v>
      </c>
      <c r="AD499">
        <v>0.58595600000000003</v>
      </c>
      <c r="AE499" s="6">
        <v>44175</v>
      </c>
      <c r="AF499" s="6">
        <v>11484</v>
      </c>
      <c r="AG499" t="s">
        <v>3070</v>
      </c>
      <c r="AH499">
        <v>9.144444</v>
      </c>
      <c r="AI499">
        <v>8.2880489276169893</v>
      </c>
      <c r="AJ499">
        <v>76.804424999999995</v>
      </c>
      <c r="AK499">
        <v>3.4822175546102301</v>
      </c>
      <c r="AL499">
        <v>79</v>
      </c>
      <c r="AM499">
        <v>75</v>
      </c>
      <c r="AN499">
        <v>1.6479999999999999</v>
      </c>
      <c r="AO499" t="s">
        <v>11991</v>
      </c>
      <c r="AP499">
        <v>1</v>
      </c>
      <c r="AQ499">
        <v>3</v>
      </c>
      <c r="AR499">
        <v>48.2761091757353</v>
      </c>
      <c r="AS499">
        <v>9.0491583759089098E-3</v>
      </c>
      <c r="AT499">
        <v>-1.6372176715336102E-2</v>
      </c>
      <c r="AU499">
        <v>3.2247434328304701E-2</v>
      </c>
      <c r="AV499">
        <v>1.3206579536804799</v>
      </c>
    </row>
    <row r="500" spans="1:48" x14ac:dyDescent="0.25">
      <c r="A500" t="s">
        <v>17732</v>
      </c>
      <c r="B500" s="6">
        <v>44664</v>
      </c>
      <c r="C500" t="s">
        <v>17733</v>
      </c>
      <c r="D500" t="s">
        <v>11929</v>
      </c>
      <c r="E500">
        <v>285800711.39999998</v>
      </c>
      <c r="F500">
        <v>248828102.40000001</v>
      </c>
      <c r="G500">
        <v>7.3299213166927196E-2</v>
      </c>
      <c r="H500">
        <v>9.7166669999999993</v>
      </c>
      <c r="I500">
        <v>8.6416979999999999</v>
      </c>
      <c r="J500">
        <v>3.5277180000000001</v>
      </c>
      <c r="K500">
        <v>3.5277180000000001</v>
      </c>
      <c r="L500">
        <v>83.477400000000003</v>
      </c>
      <c r="M500">
        <v>84</v>
      </c>
      <c r="N500">
        <v>8.6135680000000008</v>
      </c>
      <c r="O500">
        <v>-0.261599999999995</v>
      </c>
      <c r="P500">
        <v>-4.4441310277467503</v>
      </c>
      <c r="Q500">
        <v>-11.362677798337399</v>
      </c>
      <c r="R500">
        <v>86.510999999999996</v>
      </c>
      <c r="S500">
        <v>87.114000000000004</v>
      </c>
      <c r="T500">
        <v>86.510999999999996</v>
      </c>
      <c r="U500">
        <v>87.114000000000004</v>
      </c>
      <c r="V500" t="s">
        <v>11987</v>
      </c>
      <c r="W500" t="s">
        <v>17668</v>
      </c>
      <c r="X500" t="s">
        <v>3069</v>
      </c>
      <c r="Y500" t="s">
        <v>625</v>
      </c>
      <c r="Z500" t="s">
        <v>11894</v>
      </c>
      <c r="AA500" t="s">
        <v>374</v>
      </c>
      <c r="AB500" t="s">
        <v>11990</v>
      </c>
      <c r="AC500">
        <v>87.063500000000005</v>
      </c>
      <c r="AD500">
        <v>0.55249999999999999</v>
      </c>
      <c r="AE500" s="6">
        <v>44383</v>
      </c>
      <c r="AF500" s="6">
        <v>11694</v>
      </c>
      <c r="AG500" t="s">
        <v>3070</v>
      </c>
      <c r="AH500">
        <v>9.7166669999999993</v>
      </c>
      <c r="AI500">
        <v>8.6416979928011308</v>
      </c>
      <c r="AJ500">
        <v>84.228384000000005</v>
      </c>
      <c r="AK500">
        <v>3.5277184015219301</v>
      </c>
      <c r="AL500">
        <v>84</v>
      </c>
      <c r="AM500">
        <v>79</v>
      </c>
      <c r="AN500">
        <v>1.95</v>
      </c>
      <c r="AO500" t="s">
        <v>11991</v>
      </c>
      <c r="AP500">
        <v>1</v>
      </c>
      <c r="AQ500">
        <v>3</v>
      </c>
      <c r="AR500">
        <v>48.2761091757353</v>
      </c>
      <c r="AS500">
        <v>9.0491583759089098E-3</v>
      </c>
      <c r="AT500">
        <v>-1.6372176715336102E-2</v>
      </c>
      <c r="AU500">
        <v>3.2247434328304701E-2</v>
      </c>
      <c r="AV500">
        <v>1.3206579536804799</v>
      </c>
    </row>
    <row r="501" spans="1:48" x14ac:dyDescent="0.25">
      <c r="A501" t="s">
        <v>12845</v>
      </c>
      <c r="B501" s="6">
        <v>44664</v>
      </c>
      <c r="C501" t="s">
        <v>12846</v>
      </c>
      <c r="D501" t="s">
        <v>11929</v>
      </c>
      <c r="E501">
        <v>564053616</v>
      </c>
      <c r="F501">
        <v>685073823.70000005</v>
      </c>
      <c r="G501">
        <v>0.201807479786377</v>
      </c>
      <c r="H501">
        <v>2.9138890000000002</v>
      </c>
      <c r="I501">
        <v>2.5663209999999999</v>
      </c>
      <c r="J501">
        <v>2.9950920000000001</v>
      </c>
      <c r="K501">
        <v>2.9950920000000001</v>
      </c>
      <c r="L501">
        <v>44.920900000000003</v>
      </c>
      <c r="M501">
        <v>48</v>
      </c>
      <c r="N501">
        <v>2.5547460000000002</v>
      </c>
      <c r="O501">
        <v>0.20050000000000301</v>
      </c>
      <c r="P501">
        <v>-0.78567872147985396</v>
      </c>
      <c r="Q501">
        <v>-4.9675562792839898</v>
      </c>
      <c r="R501">
        <v>120.511</v>
      </c>
      <c r="S501">
        <v>121.114</v>
      </c>
      <c r="T501">
        <v>120.511</v>
      </c>
      <c r="U501">
        <v>121.114</v>
      </c>
      <c r="V501" t="s">
        <v>11987</v>
      </c>
      <c r="W501" t="s">
        <v>8335</v>
      </c>
      <c r="X501" t="s">
        <v>3069</v>
      </c>
      <c r="Y501" t="s">
        <v>625</v>
      </c>
      <c r="Z501" t="s">
        <v>11894</v>
      </c>
      <c r="AA501" t="s">
        <v>374</v>
      </c>
      <c r="AB501" t="s">
        <v>11990</v>
      </c>
      <c r="AC501">
        <v>121.455444</v>
      </c>
      <c r="AD501">
        <v>0.94444399999999995</v>
      </c>
      <c r="AE501" s="6">
        <v>36601</v>
      </c>
      <c r="AF501" s="6">
        <v>45732</v>
      </c>
      <c r="AG501" t="s">
        <v>3070</v>
      </c>
      <c r="AH501">
        <v>2.9138890000000002</v>
      </c>
      <c r="AI501">
        <v>2.5663206434158199</v>
      </c>
      <c r="AJ501">
        <v>8.3419220000000003</v>
      </c>
      <c r="AK501">
        <v>2.9950922337786698</v>
      </c>
      <c r="AL501">
        <v>48</v>
      </c>
      <c r="AM501">
        <v>32</v>
      </c>
      <c r="AN501">
        <v>10.625</v>
      </c>
      <c r="AO501" t="s">
        <v>11991</v>
      </c>
      <c r="AP501">
        <v>1</v>
      </c>
      <c r="AQ501">
        <v>3</v>
      </c>
      <c r="AR501">
        <v>48.2761091757353</v>
      </c>
      <c r="AS501">
        <v>9.0491583759089098E-3</v>
      </c>
      <c r="AT501">
        <v>-1.6372176715336102E-2</v>
      </c>
      <c r="AU501">
        <v>3.2247434328304701E-2</v>
      </c>
      <c r="AV501">
        <v>1.3206579536804799</v>
      </c>
    </row>
    <row r="502" spans="1:48" x14ac:dyDescent="0.25">
      <c r="A502" t="s">
        <v>12847</v>
      </c>
      <c r="B502" s="6">
        <v>44664</v>
      </c>
      <c r="C502" t="s">
        <v>12848</v>
      </c>
      <c r="D502" t="s">
        <v>11929</v>
      </c>
      <c r="E502">
        <v>381067614.60000002</v>
      </c>
      <c r="F502">
        <v>352005397.69999999</v>
      </c>
      <c r="G502">
        <v>0.103692944794452</v>
      </c>
      <c r="H502">
        <v>8.0472219999999997</v>
      </c>
      <c r="I502">
        <v>7.1243410000000003</v>
      </c>
      <c r="J502">
        <v>3.6129859999999998</v>
      </c>
      <c r="K502">
        <v>3.6129859999999998</v>
      </c>
      <c r="L502">
        <v>91.447699999999898</v>
      </c>
      <c r="M502">
        <v>91</v>
      </c>
      <c r="N502">
        <v>7.0941599999999996</v>
      </c>
      <c r="O502">
        <v>-0.24049999999999899</v>
      </c>
      <c r="P502">
        <v>-3.805613258688</v>
      </c>
      <c r="Q502">
        <v>-10.7471874559792</v>
      </c>
      <c r="R502">
        <v>91.260999999999996</v>
      </c>
      <c r="S502">
        <v>91.989000000000004</v>
      </c>
      <c r="T502">
        <v>91.260999999999996</v>
      </c>
      <c r="U502">
        <v>91.989000000000004</v>
      </c>
      <c r="V502" t="s">
        <v>11987</v>
      </c>
      <c r="W502" t="s">
        <v>8347</v>
      </c>
      <c r="X502" t="s">
        <v>3069</v>
      </c>
      <c r="Y502" t="s">
        <v>625</v>
      </c>
      <c r="Z502" t="s">
        <v>11894</v>
      </c>
      <c r="AA502" t="s">
        <v>374</v>
      </c>
      <c r="AB502" t="s">
        <v>11990</v>
      </c>
      <c r="AC502">
        <v>92.373474999999999</v>
      </c>
      <c r="AD502">
        <v>1.1124750000000001</v>
      </c>
      <c r="AE502" s="6">
        <v>43956</v>
      </c>
      <c r="AF502" s="6">
        <v>11083</v>
      </c>
      <c r="AG502" t="s">
        <v>3070</v>
      </c>
      <c r="AH502">
        <v>8.0472219999999997</v>
      </c>
      <c r="AI502">
        <v>7.1243410226641597</v>
      </c>
      <c r="AJ502">
        <v>58.109171000000003</v>
      </c>
      <c r="AK502">
        <v>3.61298636702942</v>
      </c>
      <c r="AL502">
        <v>91</v>
      </c>
      <c r="AM502">
        <v>89</v>
      </c>
      <c r="AN502">
        <v>2.4569999999999999</v>
      </c>
      <c r="AO502" t="s">
        <v>11991</v>
      </c>
      <c r="AP502">
        <v>1</v>
      </c>
      <c r="AQ502">
        <v>3</v>
      </c>
      <c r="AR502">
        <v>48.2761091757353</v>
      </c>
      <c r="AS502">
        <v>9.0491583759089098E-3</v>
      </c>
      <c r="AT502">
        <v>-1.6372176715336102E-2</v>
      </c>
      <c r="AU502">
        <v>3.2247434328304701E-2</v>
      </c>
      <c r="AV502">
        <v>1.3206579536804799</v>
      </c>
    </row>
    <row r="503" spans="1:48" x14ac:dyDescent="0.25">
      <c r="A503" t="s">
        <v>12849</v>
      </c>
      <c r="B503" s="6">
        <v>44664</v>
      </c>
      <c r="C503" t="s">
        <v>12850</v>
      </c>
      <c r="D503" t="s">
        <v>11929</v>
      </c>
      <c r="E503">
        <v>571601422.20000005</v>
      </c>
      <c r="F503">
        <v>442009216.69999999</v>
      </c>
      <c r="G503">
        <v>0.13020606390158301</v>
      </c>
      <c r="H503">
        <v>23.644444</v>
      </c>
      <c r="I503">
        <v>16.392703000000001</v>
      </c>
      <c r="J503">
        <v>4.1440299999999999</v>
      </c>
      <c r="K503">
        <v>4.1440299999999999</v>
      </c>
      <c r="L503">
        <v>123.35369999999899</v>
      </c>
      <c r="M503">
        <v>120</v>
      </c>
      <c r="N503">
        <v>16.136894000000002</v>
      </c>
      <c r="O503">
        <v>3.8099999999996401E-2</v>
      </c>
      <c r="P503">
        <v>-7.3638029987075404</v>
      </c>
      <c r="Q503">
        <v>-18.340058535389002</v>
      </c>
      <c r="R503">
        <v>76.385999999999996</v>
      </c>
      <c r="S503">
        <v>77.614000000000004</v>
      </c>
      <c r="T503">
        <v>76.385999999999996</v>
      </c>
      <c r="U503">
        <v>77.614000000000004</v>
      </c>
      <c r="V503" t="s">
        <v>11987</v>
      </c>
      <c r="W503" t="s">
        <v>8371</v>
      </c>
      <c r="X503" t="s">
        <v>3069</v>
      </c>
      <c r="Y503" t="s">
        <v>625</v>
      </c>
      <c r="Z503" t="s">
        <v>11894</v>
      </c>
      <c r="AA503" t="s">
        <v>374</v>
      </c>
      <c r="AB503" t="s">
        <v>11990</v>
      </c>
      <c r="AC503">
        <v>77.328221999999997</v>
      </c>
      <c r="AD503">
        <v>0.942222</v>
      </c>
      <c r="AE503" s="6">
        <v>44175</v>
      </c>
      <c r="AF503" s="6">
        <v>16781</v>
      </c>
      <c r="AG503" t="s">
        <v>3070</v>
      </c>
      <c r="AH503">
        <v>23.644444</v>
      </c>
      <c r="AI503">
        <v>16.392702531115599</v>
      </c>
      <c r="AJ503">
        <v>344.89977499999998</v>
      </c>
      <c r="AK503">
        <v>4.1440304108614203</v>
      </c>
      <c r="AL503">
        <v>120</v>
      </c>
      <c r="AM503">
        <v>160</v>
      </c>
      <c r="AN503">
        <v>2.65</v>
      </c>
      <c r="AO503" t="s">
        <v>11991</v>
      </c>
      <c r="AP503">
        <v>1</v>
      </c>
      <c r="AQ503">
        <v>3</v>
      </c>
      <c r="AR503">
        <v>48.2761091757353</v>
      </c>
      <c r="AS503">
        <v>9.0491583759089098E-3</v>
      </c>
      <c r="AT503">
        <v>-1.6372176715336102E-2</v>
      </c>
      <c r="AU503">
        <v>3.2247434328304701E-2</v>
      </c>
      <c r="AV503">
        <v>1.3206579536804799</v>
      </c>
    </row>
    <row r="504" spans="1:48" x14ac:dyDescent="0.25">
      <c r="A504" t="s">
        <v>12851</v>
      </c>
      <c r="B504" s="6">
        <v>44664</v>
      </c>
      <c r="C504" t="s">
        <v>12852</v>
      </c>
      <c r="D504" t="s">
        <v>11929</v>
      </c>
      <c r="E504">
        <v>514441279.80000001</v>
      </c>
      <c r="F504">
        <v>417194870.5</v>
      </c>
      <c r="G504">
        <v>0.12289631055695099</v>
      </c>
      <c r="H504">
        <v>23.047222000000001</v>
      </c>
      <c r="I504">
        <v>15.657318</v>
      </c>
      <c r="J504">
        <v>4.2520129999999998</v>
      </c>
      <c r="K504">
        <v>4.2520129999999998</v>
      </c>
      <c r="L504">
        <v>133.0949</v>
      </c>
      <c r="M504">
        <v>130</v>
      </c>
      <c r="N504">
        <v>15.392986000000001</v>
      </c>
      <c r="O504">
        <v>-0.42020000000000302</v>
      </c>
      <c r="P504">
        <v>-7.9565529528632997</v>
      </c>
      <c r="Q504">
        <v>-18.111834927810701</v>
      </c>
      <c r="R504">
        <v>79.760999999999996</v>
      </c>
      <c r="S504">
        <v>80.989000000000004</v>
      </c>
      <c r="T504">
        <v>79.760999999999996</v>
      </c>
      <c r="U504">
        <v>80.989000000000004</v>
      </c>
      <c r="V504" t="s">
        <v>11987</v>
      </c>
      <c r="W504" t="s">
        <v>8369</v>
      </c>
      <c r="X504" t="s">
        <v>3069</v>
      </c>
      <c r="Y504" t="s">
        <v>625</v>
      </c>
      <c r="Z504" t="s">
        <v>11894</v>
      </c>
      <c r="AA504" t="s">
        <v>374</v>
      </c>
      <c r="AB504" t="s">
        <v>11990</v>
      </c>
      <c r="AC504">
        <v>81.096693999999999</v>
      </c>
      <c r="AD504">
        <v>1.3356939999999999</v>
      </c>
      <c r="AE504" s="6">
        <v>43956</v>
      </c>
      <c r="AF504" s="6">
        <v>16562</v>
      </c>
      <c r="AG504" t="s">
        <v>3070</v>
      </c>
      <c r="AH504">
        <v>23.047222000000001</v>
      </c>
      <c r="AI504">
        <v>15.657318256523</v>
      </c>
      <c r="AJ504">
        <v>318.74188099999998</v>
      </c>
      <c r="AK504">
        <v>4.2520133600051802</v>
      </c>
      <c r="AL504">
        <v>130</v>
      </c>
      <c r="AM504">
        <v>171</v>
      </c>
      <c r="AN504">
        <v>2.95</v>
      </c>
      <c r="AO504" t="s">
        <v>11991</v>
      </c>
      <c r="AP504">
        <v>1</v>
      </c>
      <c r="AQ504">
        <v>3</v>
      </c>
      <c r="AR504">
        <v>48.2761091757353</v>
      </c>
      <c r="AS504">
        <v>9.0491583759089098E-3</v>
      </c>
      <c r="AT504">
        <v>-1.6372176715336102E-2</v>
      </c>
      <c r="AU504">
        <v>3.2247434328304701E-2</v>
      </c>
      <c r="AV504">
        <v>1.3206579536804799</v>
      </c>
    </row>
    <row r="505" spans="1:48" x14ac:dyDescent="0.25">
      <c r="A505" t="s">
        <v>12853</v>
      </c>
      <c r="B505" s="6">
        <v>44664</v>
      </c>
      <c r="C505" t="s">
        <v>12854</v>
      </c>
      <c r="D505" t="s">
        <v>11929</v>
      </c>
      <c r="E505">
        <v>571601422.20000005</v>
      </c>
      <c r="F505">
        <v>580833739.70000005</v>
      </c>
      <c r="G505">
        <v>0.17110067431489701</v>
      </c>
      <c r="H505">
        <v>6.7388890000000004</v>
      </c>
      <c r="I505">
        <v>5.8873980000000001</v>
      </c>
      <c r="J505">
        <v>3.5410279999999998</v>
      </c>
      <c r="K505">
        <v>3.5410279999999998</v>
      </c>
      <c r="L505">
        <v>84.594699999999904</v>
      </c>
      <c r="M505">
        <v>85</v>
      </c>
      <c r="N505">
        <v>5.858155</v>
      </c>
      <c r="O505">
        <v>-0.204599999999999</v>
      </c>
      <c r="P505">
        <v>-3.1953758610157901</v>
      </c>
      <c r="Q505">
        <v>-9.6553365788009504</v>
      </c>
      <c r="R505">
        <v>100.636</v>
      </c>
      <c r="S505">
        <v>101.239</v>
      </c>
      <c r="T505">
        <v>100.636</v>
      </c>
      <c r="U505">
        <v>101.239</v>
      </c>
      <c r="V505" t="s">
        <v>11987</v>
      </c>
      <c r="W505" t="s">
        <v>8341</v>
      </c>
      <c r="X505" t="s">
        <v>3069</v>
      </c>
      <c r="Y505" t="s">
        <v>625</v>
      </c>
      <c r="Z505" t="s">
        <v>11894</v>
      </c>
      <c r="AA505" t="s">
        <v>374</v>
      </c>
      <c r="AB505" t="s">
        <v>11990</v>
      </c>
      <c r="AC505">
        <v>101.615167</v>
      </c>
      <c r="AD505">
        <v>0.97916700000000001</v>
      </c>
      <c r="AE505" s="6">
        <v>43479</v>
      </c>
      <c r="AF505" s="6">
        <v>47132</v>
      </c>
      <c r="AG505" t="s">
        <v>3070</v>
      </c>
      <c r="AH505">
        <v>6.7388890000000004</v>
      </c>
      <c r="AI505">
        <v>5.8873984433185997</v>
      </c>
      <c r="AJ505">
        <v>40.420712999999999</v>
      </c>
      <c r="AK505">
        <v>3.5410280766347402</v>
      </c>
      <c r="AL505">
        <v>85</v>
      </c>
      <c r="AM505">
        <v>83</v>
      </c>
      <c r="AN505">
        <v>3.75</v>
      </c>
      <c r="AO505" t="s">
        <v>11991</v>
      </c>
      <c r="AP505">
        <v>1</v>
      </c>
      <c r="AQ505">
        <v>3</v>
      </c>
      <c r="AR505">
        <v>48.2761091757353</v>
      </c>
      <c r="AS505">
        <v>9.0491583759089098E-3</v>
      </c>
      <c r="AT505">
        <v>-1.6372176715336102E-2</v>
      </c>
      <c r="AU505">
        <v>3.2247434328304701E-2</v>
      </c>
      <c r="AV505">
        <v>1.3206579536804799</v>
      </c>
    </row>
    <row r="506" spans="1:48" x14ac:dyDescent="0.25">
      <c r="A506" t="s">
        <v>12855</v>
      </c>
      <c r="B506" s="6">
        <v>44664</v>
      </c>
      <c r="C506" t="s">
        <v>12856</v>
      </c>
      <c r="D506" t="s">
        <v>11929</v>
      </c>
      <c r="E506">
        <v>762135229.79999995</v>
      </c>
      <c r="F506">
        <v>749008723.20000005</v>
      </c>
      <c r="G506">
        <v>0.22064127622743099</v>
      </c>
      <c r="H506">
        <v>5.786111</v>
      </c>
      <c r="I506">
        <v>5.2527590000000002</v>
      </c>
      <c r="J506">
        <v>3.3366159999999998</v>
      </c>
      <c r="K506">
        <v>3.3366159999999998</v>
      </c>
      <c r="L506">
        <v>66.678399999999897</v>
      </c>
      <c r="M506">
        <v>66</v>
      </c>
      <c r="N506">
        <v>5.2265290000000002</v>
      </c>
      <c r="O506">
        <v>-0.219999999999997</v>
      </c>
      <c r="P506">
        <v>-2.6095596744909302</v>
      </c>
      <c r="Q506">
        <v>-8.0557761361669193</v>
      </c>
      <c r="R506">
        <v>97.635999999999996</v>
      </c>
      <c r="S506">
        <v>98.239000000000004</v>
      </c>
      <c r="T506">
        <v>97.635999999999996</v>
      </c>
      <c r="U506">
        <v>98.239000000000004</v>
      </c>
      <c r="V506" t="s">
        <v>11987</v>
      </c>
      <c r="W506" t="s">
        <v>8339</v>
      </c>
      <c r="X506" t="s">
        <v>3069</v>
      </c>
      <c r="Y506" t="s">
        <v>625</v>
      </c>
      <c r="Z506" t="s">
        <v>11894</v>
      </c>
      <c r="AA506" t="s">
        <v>374</v>
      </c>
      <c r="AB506" t="s">
        <v>11990</v>
      </c>
      <c r="AC506">
        <v>98.277666999999994</v>
      </c>
      <c r="AD506">
        <v>0.64166699999999999</v>
      </c>
      <c r="AE506" s="6">
        <v>43132</v>
      </c>
      <c r="AF506" s="6">
        <v>46784</v>
      </c>
      <c r="AG506" t="s">
        <v>3070</v>
      </c>
      <c r="AH506">
        <v>5.786111</v>
      </c>
      <c r="AI506">
        <v>5.2527593097975904</v>
      </c>
      <c r="AJ506">
        <v>31.728888000000001</v>
      </c>
      <c r="AK506">
        <v>3.3366156895300501</v>
      </c>
      <c r="AL506">
        <v>66</v>
      </c>
      <c r="AM506">
        <v>63</v>
      </c>
      <c r="AN506">
        <v>3</v>
      </c>
      <c r="AO506" t="s">
        <v>11991</v>
      </c>
      <c r="AP506">
        <v>1</v>
      </c>
      <c r="AQ506">
        <v>3</v>
      </c>
      <c r="AR506">
        <v>48.2761091757353</v>
      </c>
      <c r="AS506">
        <v>9.0491583759089098E-3</v>
      </c>
      <c r="AT506">
        <v>-1.6372176715336102E-2</v>
      </c>
      <c r="AU506">
        <v>3.2247434328304701E-2</v>
      </c>
      <c r="AV506">
        <v>1.3206579536804799</v>
      </c>
    </row>
    <row r="507" spans="1:48" x14ac:dyDescent="0.25">
      <c r="A507" t="s">
        <v>17734</v>
      </c>
      <c r="B507" s="6">
        <v>44664</v>
      </c>
      <c r="C507" t="s">
        <v>17735</v>
      </c>
      <c r="D507" t="s">
        <v>11929</v>
      </c>
      <c r="E507">
        <v>857402133.60000002</v>
      </c>
      <c r="F507">
        <v>718654465.20000005</v>
      </c>
      <c r="G507">
        <v>0.211699588333395</v>
      </c>
      <c r="H507">
        <v>24.216667000000001</v>
      </c>
      <c r="I507">
        <v>15.901664</v>
      </c>
      <c r="J507">
        <v>4.2554990000000004</v>
      </c>
      <c r="K507">
        <v>4.2554990000000004</v>
      </c>
      <c r="L507">
        <v>135.51339999999999</v>
      </c>
      <c r="M507">
        <v>133</v>
      </c>
      <c r="N507">
        <v>15.68474</v>
      </c>
      <c r="O507">
        <v>-7.6799999999998994E-2</v>
      </c>
      <c r="P507">
        <v>-7.5556297329055404</v>
      </c>
      <c r="Q507">
        <v>-17.5711380304604</v>
      </c>
      <c r="R507">
        <v>82.911000000000001</v>
      </c>
      <c r="S507">
        <v>84.138999999999996</v>
      </c>
      <c r="T507">
        <v>82.911000000000001</v>
      </c>
      <c r="U507">
        <v>84.138999999999996</v>
      </c>
      <c r="V507" t="s">
        <v>11987</v>
      </c>
      <c r="W507" t="s">
        <v>16838</v>
      </c>
      <c r="X507" t="s">
        <v>3069</v>
      </c>
      <c r="Y507" t="s">
        <v>625</v>
      </c>
      <c r="Z507" t="s">
        <v>11894</v>
      </c>
      <c r="AA507" t="s">
        <v>374</v>
      </c>
      <c r="AB507" t="s">
        <v>11990</v>
      </c>
      <c r="AC507">
        <v>83.817667</v>
      </c>
      <c r="AD507">
        <v>0.906667</v>
      </c>
      <c r="AE507" s="6">
        <v>44383</v>
      </c>
      <c r="AF507" s="6">
        <v>16989</v>
      </c>
      <c r="AG507" t="s">
        <v>3070</v>
      </c>
      <c r="AH507">
        <v>24.216667000000001</v>
      </c>
      <c r="AI507">
        <v>15.9016638406171</v>
      </c>
      <c r="AJ507">
        <v>333.97494999999998</v>
      </c>
      <c r="AK507">
        <v>4.2554993523190197</v>
      </c>
      <c r="AL507">
        <v>133</v>
      </c>
      <c r="AM507">
        <v>170</v>
      </c>
      <c r="AN507">
        <v>3.2</v>
      </c>
      <c r="AO507" t="s">
        <v>11991</v>
      </c>
      <c r="AP507">
        <v>1</v>
      </c>
      <c r="AQ507">
        <v>3</v>
      </c>
      <c r="AR507">
        <v>48.2761091757353</v>
      </c>
      <c r="AS507">
        <v>9.0491583759089098E-3</v>
      </c>
      <c r="AT507">
        <v>-1.6372176715336102E-2</v>
      </c>
      <c r="AU507">
        <v>3.2247434328304701E-2</v>
      </c>
      <c r="AV507">
        <v>1.3206579536804799</v>
      </c>
    </row>
    <row r="508" spans="1:48" x14ac:dyDescent="0.25">
      <c r="A508" t="s">
        <v>22515</v>
      </c>
      <c r="B508" s="6">
        <v>44664</v>
      </c>
      <c r="C508" t="s">
        <v>22516</v>
      </c>
      <c r="D508" t="s">
        <v>11929</v>
      </c>
      <c r="E508">
        <v>190533807.59999999</v>
      </c>
      <c r="F508">
        <v>188735966.80000001</v>
      </c>
      <c r="G508">
        <v>5.5597409337885199E-2</v>
      </c>
      <c r="H508">
        <v>4.947222</v>
      </c>
      <c r="I508">
        <v>4.5427330000000001</v>
      </c>
      <c r="J508">
        <v>3.3693659999999999</v>
      </c>
      <c r="K508">
        <v>3.3693659999999999</v>
      </c>
      <c r="L508">
        <v>72.258299999999906</v>
      </c>
      <c r="M508">
        <v>73</v>
      </c>
      <c r="N508">
        <v>4.5248419999999996</v>
      </c>
      <c r="O508">
        <v>0.16270000000000401</v>
      </c>
      <c r="P508">
        <v>-2.3303407270965302</v>
      </c>
      <c r="Q508">
        <v>-1.32247211703692</v>
      </c>
      <c r="R508">
        <v>98.885999999999996</v>
      </c>
      <c r="S508">
        <v>99.364000000000004</v>
      </c>
      <c r="T508">
        <v>98.885999999999996</v>
      </c>
      <c r="U508">
        <v>99.364000000000004</v>
      </c>
      <c r="V508" t="s">
        <v>11987</v>
      </c>
      <c r="W508" t="s">
        <v>22389</v>
      </c>
      <c r="X508" t="s">
        <v>3069</v>
      </c>
      <c r="Y508" t="s">
        <v>625</v>
      </c>
      <c r="Z508" t="s">
        <v>11894</v>
      </c>
      <c r="AA508" t="s">
        <v>374</v>
      </c>
      <c r="AB508" t="s">
        <v>11990</v>
      </c>
      <c r="AC508">
        <v>99.056419000000005</v>
      </c>
      <c r="AD508">
        <v>0.17041899999999999</v>
      </c>
      <c r="AE508" s="6">
        <v>44649</v>
      </c>
      <c r="AF508" s="6">
        <v>46475</v>
      </c>
      <c r="AG508" t="s">
        <v>3070</v>
      </c>
      <c r="AH508">
        <v>4.947222</v>
      </c>
      <c r="AI508">
        <v>4.5427333137765098</v>
      </c>
      <c r="AJ508">
        <v>23.847214999999998</v>
      </c>
      <c r="AK508">
        <v>3.3693655419718</v>
      </c>
      <c r="AL508">
        <v>73</v>
      </c>
      <c r="AM508">
        <v>66</v>
      </c>
      <c r="AN508">
        <v>3.2290000000000001</v>
      </c>
      <c r="AO508" t="s">
        <v>11991</v>
      </c>
      <c r="AP508">
        <v>1</v>
      </c>
      <c r="AQ508">
        <v>3</v>
      </c>
      <c r="AR508">
        <v>48.2761091757353</v>
      </c>
      <c r="AS508">
        <v>9.0491583759089098E-3</v>
      </c>
      <c r="AT508">
        <v>-3.11228279424113E-3</v>
      </c>
      <c r="AU508">
        <v>3.2247434328304701E-2</v>
      </c>
      <c r="AV508">
        <v>-3.11228279424113E-3</v>
      </c>
    </row>
    <row r="509" spans="1:48" x14ac:dyDescent="0.25">
      <c r="A509" t="s">
        <v>22517</v>
      </c>
      <c r="B509" s="6">
        <v>44664</v>
      </c>
      <c r="C509" t="s">
        <v>22518</v>
      </c>
      <c r="D509" t="s">
        <v>11929</v>
      </c>
      <c r="E509">
        <v>285800711.39999998</v>
      </c>
      <c r="F509">
        <v>278866265.89999998</v>
      </c>
      <c r="G509">
        <v>8.2147786652306806E-2</v>
      </c>
      <c r="H509">
        <v>10.447222</v>
      </c>
      <c r="I509">
        <v>8.6341719999999995</v>
      </c>
      <c r="J509">
        <v>3.7907280000000001</v>
      </c>
      <c r="K509">
        <v>3.7907280000000001</v>
      </c>
      <c r="L509">
        <v>108.60720000000001</v>
      </c>
      <c r="M509">
        <v>110</v>
      </c>
      <c r="N509">
        <v>8.6099800000000002</v>
      </c>
      <c r="O509">
        <v>-0.34269999999999501</v>
      </c>
      <c r="P509">
        <v>-4.97803077765652</v>
      </c>
      <c r="Q509">
        <v>-2.93192838407374</v>
      </c>
      <c r="R509">
        <v>97.385999999999996</v>
      </c>
      <c r="S509">
        <v>97.989000000000004</v>
      </c>
      <c r="T509">
        <v>97.385999999999996</v>
      </c>
      <c r="U509">
        <v>97.989000000000004</v>
      </c>
      <c r="V509" t="s">
        <v>11987</v>
      </c>
      <c r="W509" t="s">
        <v>22386</v>
      </c>
      <c r="X509" t="s">
        <v>3069</v>
      </c>
      <c r="Y509" t="s">
        <v>625</v>
      </c>
      <c r="Z509" t="s">
        <v>11894</v>
      </c>
      <c r="AA509" t="s">
        <v>374</v>
      </c>
      <c r="AB509" t="s">
        <v>11990</v>
      </c>
      <c r="AC509">
        <v>97.573678000000001</v>
      </c>
      <c r="AD509">
        <v>0.18767800000000001</v>
      </c>
      <c r="AE509" s="6">
        <v>44649</v>
      </c>
      <c r="AF509" s="6">
        <v>11961</v>
      </c>
      <c r="AG509" t="s">
        <v>3070</v>
      </c>
      <c r="AH509">
        <v>10.447222</v>
      </c>
      <c r="AI509">
        <v>8.6341723906169996</v>
      </c>
      <c r="AJ509">
        <v>87.480087999999995</v>
      </c>
      <c r="AK509">
        <v>3.79072787639813</v>
      </c>
      <c r="AL509">
        <v>110</v>
      </c>
      <c r="AM509">
        <v>104</v>
      </c>
      <c r="AN509">
        <v>3.556</v>
      </c>
      <c r="AO509" t="s">
        <v>11991</v>
      </c>
      <c r="AP509">
        <v>1</v>
      </c>
      <c r="AQ509">
        <v>3</v>
      </c>
      <c r="AR509">
        <v>48.2761091757353</v>
      </c>
      <c r="AS509">
        <v>9.0491583759089098E-3</v>
      </c>
      <c r="AT509">
        <v>-3.11228279424113E-3</v>
      </c>
      <c r="AU509">
        <v>3.2247434328304701E-2</v>
      </c>
      <c r="AV509">
        <v>-3.11228279424113E-3</v>
      </c>
    </row>
    <row r="510" spans="1:48" x14ac:dyDescent="0.25">
      <c r="A510" t="s">
        <v>12857</v>
      </c>
      <c r="B510" s="6">
        <v>44664</v>
      </c>
      <c r="C510" t="s">
        <v>12858</v>
      </c>
      <c r="D510" t="s">
        <v>11929</v>
      </c>
      <c r="E510">
        <v>762135229.79999995</v>
      </c>
      <c r="F510">
        <v>697308433.89999998</v>
      </c>
      <c r="G510">
        <v>0.20541152328192799</v>
      </c>
      <c r="H510">
        <v>18.869444000000001</v>
      </c>
      <c r="I510">
        <v>13.294948</v>
      </c>
      <c r="J510">
        <v>4.3045900000000001</v>
      </c>
      <c r="K510">
        <v>4.3045900000000001</v>
      </c>
      <c r="L510">
        <v>136.1585</v>
      </c>
      <c r="M510">
        <v>136</v>
      </c>
      <c r="N510">
        <v>13.071873999999999</v>
      </c>
      <c r="O510">
        <v>-9.1600000000002693E-2</v>
      </c>
      <c r="P510">
        <v>-6.3761578648336004</v>
      </c>
      <c r="Q510">
        <v>-15.2378658340802</v>
      </c>
      <c r="R510">
        <v>91.010999999999996</v>
      </c>
      <c r="S510">
        <v>92.239000000000004</v>
      </c>
      <c r="T510">
        <v>91.010999999999996</v>
      </c>
      <c r="U510">
        <v>92.239000000000004</v>
      </c>
      <c r="V510" t="s">
        <v>11987</v>
      </c>
      <c r="W510" t="s">
        <v>8363</v>
      </c>
      <c r="X510" t="s">
        <v>3069</v>
      </c>
      <c r="Y510" t="s">
        <v>625</v>
      </c>
      <c r="Z510" t="s">
        <v>11894</v>
      </c>
      <c r="AA510" t="s">
        <v>374</v>
      </c>
      <c r="AB510" t="s">
        <v>11990</v>
      </c>
      <c r="AC510">
        <v>91.494056</v>
      </c>
      <c r="AD510">
        <v>0.48305599999999999</v>
      </c>
      <c r="AE510" s="6">
        <v>42430</v>
      </c>
      <c r="AF510" s="6">
        <v>15036</v>
      </c>
      <c r="AG510" t="s">
        <v>3070</v>
      </c>
      <c r="AH510">
        <v>18.869444000000001</v>
      </c>
      <c r="AI510">
        <v>13.294947502671899</v>
      </c>
      <c r="AJ510">
        <v>224.00097600000001</v>
      </c>
      <c r="AK510">
        <v>4.3045902532868601</v>
      </c>
      <c r="AL510">
        <v>136</v>
      </c>
      <c r="AM510">
        <v>175</v>
      </c>
      <c r="AN510">
        <v>3.7</v>
      </c>
      <c r="AO510" t="s">
        <v>11991</v>
      </c>
      <c r="AP510">
        <v>1</v>
      </c>
      <c r="AQ510">
        <v>3</v>
      </c>
      <c r="AR510">
        <v>48.2761091757353</v>
      </c>
      <c r="AS510">
        <v>9.0491583759089098E-3</v>
      </c>
      <c r="AT510">
        <v>-1.6372176715336102E-2</v>
      </c>
      <c r="AU510">
        <v>3.2247434328304701E-2</v>
      </c>
      <c r="AV510">
        <v>1.3206579536804799</v>
      </c>
    </row>
    <row r="511" spans="1:48" x14ac:dyDescent="0.25">
      <c r="A511" t="s">
        <v>12859</v>
      </c>
      <c r="B511" s="6">
        <v>44664</v>
      </c>
      <c r="C511" t="s">
        <v>12860</v>
      </c>
      <c r="D511" t="s">
        <v>11929</v>
      </c>
      <c r="E511">
        <v>762135229.79999995</v>
      </c>
      <c r="F511">
        <v>699580016.10000002</v>
      </c>
      <c r="G511">
        <v>0.20608068075781599</v>
      </c>
      <c r="H511">
        <v>19.788889000000001</v>
      </c>
      <c r="I511">
        <v>13.698950999999999</v>
      </c>
      <c r="J511">
        <v>4.2852930000000002</v>
      </c>
      <c r="K511">
        <v>4.2852930000000002</v>
      </c>
      <c r="L511">
        <v>131.6267</v>
      </c>
      <c r="M511">
        <v>133</v>
      </c>
      <c r="N511">
        <v>13.445119999999999</v>
      </c>
      <c r="O511">
        <v>-9.1300000000005196E-2</v>
      </c>
      <c r="P511">
        <v>-6.1173291141210804</v>
      </c>
      <c r="Q511">
        <v>-15.454340791920099</v>
      </c>
      <c r="R511">
        <v>91.010999999999996</v>
      </c>
      <c r="S511">
        <v>92.239000000000004</v>
      </c>
      <c r="T511">
        <v>91.010999999999996</v>
      </c>
      <c r="U511">
        <v>92.239000000000004</v>
      </c>
      <c r="V511" t="s">
        <v>11987</v>
      </c>
      <c r="W511" t="s">
        <v>8366</v>
      </c>
      <c r="X511" t="s">
        <v>3069</v>
      </c>
      <c r="Y511" t="s">
        <v>625</v>
      </c>
      <c r="Z511" t="s">
        <v>11894</v>
      </c>
      <c r="AA511" t="s">
        <v>374</v>
      </c>
      <c r="AB511" t="s">
        <v>11990</v>
      </c>
      <c r="AC511">
        <v>91.792111000000006</v>
      </c>
      <c r="AD511">
        <v>0.781111</v>
      </c>
      <c r="AE511" s="6">
        <v>42768</v>
      </c>
      <c r="AF511" s="6">
        <v>15374</v>
      </c>
      <c r="AG511" t="s">
        <v>3070</v>
      </c>
      <c r="AH511">
        <v>19.788889000000001</v>
      </c>
      <c r="AI511">
        <v>13.698951498723099</v>
      </c>
      <c r="AJ511">
        <v>240.47274400000001</v>
      </c>
      <c r="AK511">
        <v>4.2852926851046096</v>
      </c>
      <c r="AL511">
        <v>133</v>
      </c>
      <c r="AM511">
        <v>174</v>
      </c>
      <c r="AN511">
        <v>3.7</v>
      </c>
      <c r="AO511" t="s">
        <v>11991</v>
      </c>
      <c r="AP511">
        <v>1</v>
      </c>
      <c r="AQ511">
        <v>3</v>
      </c>
      <c r="AR511">
        <v>48.2761091757353</v>
      </c>
      <c r="AS511">
        <v>9.0491583759089098E-3</v>
      </c>
      <c r="AT511">
        <v>-1.6372176715336102E-2</v>
      </c>
      <c r="AU511">
        <v>3.2247434328304701E-2</v>
      </c>
      <c r="AV511">
        <v>1.3206579536804799</v>
      </c>
    </row>
    <row r="512" spans="1:48" x14ac:dyDescent="0.25">
      <c r="A512" t="s">
        <v>12861</v>
      </c>
      <c r="B512" s="6">
        <v>44664</v>
      </c>
      <c r="C512" t="s">
        <v>12862</v>
      </c>
      <c r="D512" t="s">
        <v>11929</v>
      </c>
      <c r="E512">
        <v>762135229.79999995</v>
      </c>
      <c r="F512">
        <v>725755131.39999998</v>
      </c>
      <c r="G512">
        <v>0.21379128634161501</v>
      </c>
      <c r="H512">
        <v>17.755555999999999</v>
      </c>
      <c r="I512">
        <v>12.515257999999999</v>
      </c>
      <c r="J512">
        <v>4.3158940000000001</v>
      </c>
      <c r="K512">
        <v>4.3158940000000001</v>
      </c>
      <c r="L512">
        <v>140.44120000000001</v>
      </c>
      <c r="M512">
        <v>140</v>
      </c>
      <c r="N512">
        <v>12.338016</v>
      </c>
      <c r="O512">
        <v>-0.21600000000000499</v>
      </c>
      <c r="P512">
        <v>-5.667661384174</v>
      </c>
      <c r="Q512">
        <v>-14.266639849135601</v>
      </c>
      <c r="R512">
        <v>94.260999999999996</v>
      </c>
      <c r="S512">
        <v>95.489000000000004</v>
      </c>
      <c r="T512">
        <v>94.260999999999996</v>
      </c>
      <c r="U512">
        <v>95.489000000000004</v>
      </c>
      <c r="V512" t="s">
        <v>11987</v>
      </c>
      <c r="W512" t="s">
        <v>8360</v>
      </c>
      <c r="X512" t="s">
        <v>3069</v>
      </c>
      <c r="Y512" t="s">
        <v>625</v>
      </c>
      <c r="Z512" t="s">
        <v>11894</v>
      </c>
      <c r="AA512" t="s">
        <v>374</v>
      </c>
      <c r="AB512" t="s">
        <v>11990</v>
      </c>
      <c r="AC512">
        <v>95.226556000000002</v>
      </c>
      <c r="AD512">
        <v>0.96555599999999997</v>
      </c>
      <c r="AE512" s="6">
        <v>42024</v>
      </c>
      <c r="AF512" s="6">
        <v>14630</v>
      </c>
      <c r="AG512" t="s">
        <v>3070</v>
      </c>
      <c r="AH512">
        <v>17.755555999999999</v>
      </c>
      <c r="AI512">
        <v>12.5152580237222</v>
      </c>
      <c r="AJ512">
        <v>198.91172900000001</v>
      </c>
      <c r="AK512">
        <v>4.3158943125550104</v>
      </c>
      <c r="AL512">
        <v>140</v>
      </c>
      <c r="AM512">
        <v>173</v>
      </c>
      <c r="AN512">
        <v>3.95</v>
      </c>
      <c r="AO512" t="s">
        <v>11991</v>
      </c>
      <c r="AP512">
        <v>1</v>
      </c>
      <c r="AQ512">
        <v>3</v>
      </c>
      <c r="AR512">
        <v>48.2761091757353</v>
      </c>
      <c r="AS512">
        <v>9.0491583759089098E-3</v>
      </c>
      <c r="AT512">
        <v>-1.6372176715336102E-2</v>
      </c>
      <c r="AU512">
        <v>3.2247434328304701E-2</v>
      </c>
      <c r="AV512">
        <v>1.3206579536804799</v>
      </c>
    </row>
    <row r="513" spans="1:48" x14ac:dyDescent="0.25">
      <c r="A513" t="s">
        <v>12863</v>
      </c>
      <c r="B513" s="6">
        <v>44664</v>
      </c>
      <c r="C513" t="s">
        <v>12864</v>
      </c>
      <c r="D513" t="s">
        <v>11929</v>
      </c>
      <c r="E513">
        <v>571601422.20000005</v>
      </c>
      <c r="F513">
        <v>588898081.20000005</v>
      </c>
      <c r="G513">
        <v>0.17347624958355501</v>
      </c>
      <c r="H513">
        <v>1.7583329999999999</v>
      </c>
      <c r="I513">
        <v>1.682593</v>
      </c>
      <c r="J513">
        <v>2.7383449999999998</v>
      </c>
      <c r="K513">
        <v>2.7383449999999998</v>
      </c>
      <c r="L513">
        <v>55.871199999999902</v>
      </c>
      <c r="M513">
        <v>52</v>
      </c>
      <c r="N513">
        <v>1.675243</v>
      </c>
      <c r="O513">
        <v>0.2888</v>
      </c>
      <c r="P513">
        <v>-0.44610824614134098</v>
      </c>
      <c r="Q513">
        <v>-2.84334819263827</v>
      </c>
      <c r="R513">
        <v>102.011</v>
      </c>
      <c r="S513">
        <v>102.489</v>
      </c>
      <c r="T513">
        <v>102.011</v>
      </c>
      <c r="U513">
        <v>102.489</v>
      </c>
      <c r="V513" t="s">
        <v>11987</v>
      </c>
      <c r="W513" t="s">
        <v>8330</v>
      </c>
      <c r="X513" t="s">
        <v>3069</v>
      </c>
      <c r="Y513" t="s">
        <v>625</v>
      </c>
      <c r="Z513" t="s">
        <v>11894</v>
      </c>
      <c r="AA513" t="s">
        <v>374</v>
      </c>
      <c r="AB513" t="s">
        <v>11990</v>
      </c>
      <c r="AC513">
        <v>103.026</v>
      </c>
      <c r="AD513">
        <v>1.0149999999999999</v>
      </c>
      <c r="AE513" s="6">
        <v>41660</v>
      </c>
      <c r="AF513" s="6">
        <v>45312</v>
      </c>
      <c r="AG513" t="s">
        <v>3070</v>
      </c>
      <c r="AH513">
        <v>1.7583329999999999</v>
      </c>
      <c r="AI513">
        <v>1.68259267133681</v>
      </c>
      <c r="AJ513">
        <v>3.9167700000000001</v>
      </c>
      <c r="AK513">
        <v>2.7383451964791998</v>
      </c>
      <c r="AL513">
        <v>52</v>
      </c>
      <c r="AM513">
        <v>21</v>
      </c>
      <c r="AN513">
        <v>4.2</v>
      </c>
      <c r="AO513" t="s">
        <v>11991</v>
      </c>
      <c r="AP513">
        <v>1</v>
      </c>
      <c r="AQ513">
        <v>3</v>
      </c>
      <c r="AR513">
        <v>48.2761091757353</v>
      </c>
      <c r="AS513">
        <v>9.0491583759089098E-3</v>
      </c>
      <c r="AT513">
        <v>-1.6372176715336102E-2</v>
      </c>
      <c r="AU513">
        <v>3.2247434328304701E-2</v>
      </c>
      <c r="AV513">
        <v>1.3206579536804799</v>
      </c>
    </row>
    <row r="514" spans="1:48" x14ac:dyDescent="0.25">
      <c r="A514" t="s">
        <v>22519</v>
      </c>
      <c r="B514" s="6">
        <v>44664</v>
      </c>
      <c r="C514" t="s">
        <v>22520</v>
      </c>
      <c r="D514" t="s">
        <v>11929</v>
      </c>
      <c r="E514">
        <v>381067614.60000002</v>
      </c>
      <c r="F514">
        <v>369837235.69999999</v>
      </c>
      <c r="G514">
        <v>0.108945806841429</v>
      </c>
      <c r="H514">
        <v>24.947222</v>
      </c>
      <c r="I514">
        <v>15.273057</v>
      </c>
      <c r="J514">
        <v>4.3632359999999997</v>
      </c>
      <c r="K514">
        <v>4.3632359999999997</v>
      </c>
      <c r="L514">
        <v>147.58019999999999</v>
      </c>
      <c r="M514">
        <v>146</v>
      </c>
      <c r="N514">
        <v>15.102278</v>
      </c>
      <c r="O514">
        <v>4.8099999999995299E-2</v>
      </c>
      <c r="P514">
        <v>-6.9557404215528198</v>
      </c>
      <c r="Q514">
        <v>-4.0378531865885003</v>
      </c>
      <c r="R514">
        <v>96.831249999999997</v>
      </c>
      <c r="S514">
        <v>97.53125</v>
      </c>
      <c r="T514">
        <v>96.831249999999997</v>
      </c>
      <c r="U514">
        <v>97.53125</v>
      </c>
      <c r="V514" t="s">
        <v>11987</v>
      </c>
      <c r="W514" t="s">
        <v>22383</v>
      </c>
      <c r="X514" t="s">
        <v>3069</v>
      </c>
      <c r="Y514" t="s">
        <v>625</v>
      </c>
      <c r="Z514" t="s">
        <v>11894</v>
      </c>
      <c r="AA514" t="s">
        <v>374</v>
      </c>
      <c r="AB514" t="s">
        <v>11990</v>
      </c>
      <c r="AC514">
        <v>97.052916999999994</v>
      </c>
      <c r="AD514">
        <v>0.221667</v>
      </c>
      <c r="AE514" s="6">
        <v>44649</v>
      </c>
      <c r="AF514" s="6">
        <v>17255</v>
      </c>
      <c r="AG514" t="s">
        <v>3070</v>
      </c>
      <c r="AH514">
        <v>24.947222</v>
      </c>
      <c r="AI514">
        <v>15.273057213026499</v>
      </c>
      <c r="AJ514">
        <v>317.74494099999998</v>
      </c>
      <c r="AK514">
        <v>4.3632360756977002</v>
      </c>
      <c r="AL514">
        <v>146</v>
      </c>
      <c r="AM514">
        <v>180</v>
      </c>
      <c r="AN514">
        <v>4.2</v>
      </c>
      <c r="AO514" t="s">
        <v>11991</v>
      </c>
      <c r="AP514">
        <v>1</v>
      </c>
      <c r="AQ514">
        <v>3</v>
      </c>
      <c r="AR514">
        <v>48.2761091757353</v>
      </c>
      <c r="AS514">
        <v>9.0491583759089098E-3</v>
      </c>
      <c r="AT514">
        <v>-3.11228279424113E-3</v>
      </c>
      <c r="AU514">
        <v>3.2247434328304701E-2</v>
      </c>
      <c r="AV514">
        <v>-3.11228279424113E-3</v>
      </c>
    </row>
    <row r="515" spans="1:48" x14ac:dyDescent="0.25">
      <c r="A515" t="s">
        <v>12865</v>
      </c>
      <c r="B515" s="6">
        <v>44664</v>
      </c>
      <c r="C515" t="s">
        <v>12866</v>
      </c>
      <c r="D515" t="s">
        <v>11929</v>
      </c>
      <c r="E515">
        <v>393329608.80000001</v>
      </c>
      <c r="F515">
        <v>424445914.19999999</v>
      </c>
      <c r="G515">
        <v>0.125032306411442</v>
      </c>
      <c r="H515">
        <v>3.95</v>
      </c>
      <c r="I515">
        <v>3.5681569999999998</v>
      </c>
      <c r="J515">
        <v>3.2271540000000001</v>
      </c>
      <c r="K515">
        <v>3.2271540000000001</v>
      </c>
      <c r="L515">
        <v>62.225399999999901</v>
      </c>
      <c r="M515">
        <v>62</v>
      </c>
      <c r="N515">
        <v>3.5521440000000002</v>
      </c>
      <c r="O515">
        <v>0.17279999999999501</v>
      </c>
      <c r="P515">
        <v>-1.1777882254584799</v>
      </c>
      <c r="Q515">
        <v>-3.1958529336968602</v>
      </c>
      <c r="R515">
        <v>107.636</v>
      </c>
      <c r="S515">
        <v>108.364</v>
      </c>
      <c r="T515">
        <v>107.636</v>
      </c>
      <c r="U515">
        <v>108.364</v>
      </c>
      <c r="V515" t="s">
        <v>11987</v>
      </c>
      <c r="W515" t="s">
        <v>8337</v>
      </c>
      <c r="X515" t="s">
        <v>3069</v>
      </c>
      <c r="Y515" t="s">
        <v>625</v>
      </c>
      <c r="Z515" t="s">
        <v>11894</v>
      </c>
      <c r="AA515" t="s">
        <v>374</v>
      </c>
      <c r="AB515" t="s">
        <v>11990</v>
      </c>
      <c r="AC515">
        <v>107.911</v>
      </c>
      <c r="AD515">
        <v>0.27500000000000002</v>
      </c>
      <c r="AE515" s="6">
        <v>40632</v>
      </c>
      <c r="AF515" s="6">
        <v>46111</v>
      </c>
      <c r="AG515" t="s">
        <v>3070</v>
      </c>
      <c r="AH515">
        <v>3.95</v>
      </c>
      <c r="AI515">
        <v>3.5681569918404601</v>
      </c>
      <c r="AJ515">
        <v>15.290687</v>
      </c>
      <c r="AK515">
        <v>3.22715353682768</v>
      </c>
      <c r="AL515">
        <v>62</v>
      </c>
      <c r="AM515">
        <v>53</v>
      </c>
      <c r="AN515">
        <v>5.5</v>
      </c>
      <c r="AO515" t="s">
        <v>11991</v>
      </c>
      <c r="AP515">
        <v>1</v>
      </c>
      <c r="AQ515">
        <v>3</v>
      </c>
      <c r="AR515">
        <v>48.2761091757353</v>
      </c>
      <c r="AS515">
        <v>9.0491583759089098E-3</v>
      </c>
      <c r="AT515">
        <v>-1.6372176715336102E-2</v>
      </c>
      <c r="AU515">
        <v>3.2247434328304701E-2</v>
      </c>
      <c r="AV515">
        <v>1.3206579536804799</v>
      </c>
    </row>
    <row r="516" spans="1:48" x14ac:dyDescent="0.25">
      <c r="A516" t="s">
        <v>12867</v>
      </c>
      <c r="B516" s="6">
        <v>44664</v>
      </c>
      <c r="C516" t="s">
        <v>12868</v>
      </c>
      <c r="D516" t="s">
        <v>11929</v>
      </c>
      <c r="E516">
        <v>507124401</v>
      </c>
      <c r="F516">
        <v>549370115.20000005</v>
      </c>
      <c r="G516">
        <v>0.161832191784997</v>
      </c>
      <c r="H516">
        <v>14.736110999999999</v>
      </c>
      <c r="I516">
        <v>10.468487</v>
      </c>
      <c r="J516">
        <v>4.2417490000000004</v>
      </c>
      <c r="K516">
        <v>4.2417490000000004</v>
      </c>
      <c r="L516">
        <v>141.57169999999999</v>
      </c>
      <c r="M516">
        <v>143</v>
      </c>
      <c r="N516">
        <v>10.400626000000001</v>
      </c>
      <c r="O516">
        <v>-0.179200000000001</v>
      </c>
      <c r="P516">
        <v>-4.5639245252563896</v>
      </c>
      <c r="Q516">
        <v>-12.318159510918701</v>
      </c>
      <c r="R516">
        <v>107.011</v>
      </c>
      <c r="S516">
        <v>108.239</v>
      </c>
      <c r="T516">
        <v>107.011</v>
      </c>
      <c r="U516">
        <v>108.239</v>
      </c>
      <c r="V516" t="s">
        <v>11987</v>
      </c>
      <c r="W516" t="s">
        <v>8357</v>
      </c>
      <c r="X516" t="s">
        <v>3069</v>
      </c>
      <c r="Y516" t="s">
        <v>625</v>
      </c>
      <c r="Z516" t="s">
        <v>11894</v>
      </c>
      <c r="AA516" t="s">
        <v>374</v>
      </c>
      <c r="AB516" t="s">
        <v>11990</v>
      </c>
      <c r="AC516">
        <v>108.330444</v>
      </c>
      <c r="AD516">
        <v>1.3194440000000001</v>
      </c>
      <c r="AE516" s="6">
        <v>40921</v>
      </c>
      <c r="AF516" s="6">
        <v>13528</v>
      </c>
      <c r="AG516" t="s">
        <v>3070</v>
      </c>
      <c r="AH516">
        <v>14.736110999999999</v>
      </c>
      <c r="AI516">
        <v>10.4684867341385</v>
      </c>
      <c r="AJ516">
        <v>138.96158800000001</v>
      </c>
      <c r="AK516">
        <v>4.2417490728817997</v>
      </c>
      <c r="AL516">
        <v>143</v>
      </c>
      <c r="AM516">
        <v>157</v>
      </c>
      <c r="AN516">
        <v>5</v>
      </c>
      <c r="AO516" t="s">
        <v>11991</v>
      </c>
      <c r="AP516">
        <v>1</v>
      </c>
      <c r="AQ516">
        <v>3</v>
      </c>
      <c r="AR516">
        <v>48.2761091757353</v>
      </c>
      <c r="AS516">
        <v>9.0491583759089098E-3</v>
      </c>
      <c r="AT516">
        <v>-1.6372176715336102E-2</v>
      </c>
      <c r="AU516">
        <v>3.2247434328304701E-2</v>
      </c>
      <c r="AV516">
        <v>1.3206579536804799</v>
      </c>
    </row>
    <row r="517" spans="1:48" x14ac:dyDescent="0.25">
      <c r="A517" t="s">
        <v>12869</v>
      </c>
      <c r="B517" s="6">
        <v>44664</v>
      </c>
      <c r="C517" t="s">
        <v>12870</v>
      </c>
      <c r="D517" t="s">
        <v>11929</v>
      </c>
      <c r="E517">
        <v>389545606.80000001</v>
      </c>
      <c r="F517">
        <v>468556655.30000001</v>
      </c>
      <c r="G517">
        <v>0.138026347627866</v>
      </c>
      <c r="H517">
        <v>9.7416669999999996</v>
      </c>
      <c r="I517">
        <v>7.4034620000000002</v>
      </c>
      <c r="J517">
        <v>3.9310700000000001</v>
      </c>
      <c r="K517">
        <v>3.9310700000000001</v>
      </c>
      <c r="L517">
        <v>123.82089999999999</v>
      </c>
      <c r="M517">
        <v>125</v>
      </c>
      <c r="N517">
        <v>7.3780700000000001</v>
      </c>
      <c r="O517">
        <v>-0.148700000000001</v>
      </c>
      <c r="P517">
        <v>-3.0250210363692198</v>
      </c>
      <c r="Q517">
        <v>-9.4790394428389195</v>
      </c>
      <c r="R517">
        <v>118.636</v>
      </c>
      <c r="S517">
        <v>119.614</v>
      </c>
      <c r="T517">
        <v>118.636</v>
      </c>
      <c r="U517">
        <v>119.614</v>
      </c>
      <c r="V517" t="s">
        <v>11987</v>
      </c>
      <c r="W517" t="s">
        <v>8353</v>
      </c>
      <c r="X517" t="s">
        <v>3069</v>
      </c>
      <c r="Y517" t="s">
        <v>625</v>
      </c>
      <c r="Z517" t="s">
        <v>11894</v>
      </c>
      <c r="AA517" t="s">
        <v>374</v>
      </c>
      <c r="AB517" t="s">
        <v>11990</v>
      </c>
      <c r="AC517">
        <v>120.282875</v>
      </c>
      <c r="AD517">
        <v>1.6468750000000001</v>
      </c>
      <c r="AE517" s="6">
        <v>39099</v>
      </c>
      <c r="AF517" s="6">
        <v>11703</v>
      </c>
      <c r="AG517" t="s">
        <v>3070</v>
      </c>
      <c r="AH517">
        <v>9.7416669999999996</v>
      </c>
      <c r="AI517">
        <v>7.40346175853806</v>
      </c>
      <c r="AJ517">
        <v>68.080123999999998</v>
      </c>
      <c r="AK517">
        <v>3.9310698281025598</v>
      </c>
      <c r="AL517">
        <v>125</v>
      </c>
      <c r="AM517">
        <v>120</v>
      </c>
      <c r="AN517">
        <v>6.375</v>
      </c>
      <c r="AO517" t="s">
        <v>11991</v>
      </c>
      <c r="AP517">
        <v>1</v>
      </c>
      <c r="AQ517">
        <v>3</v>
      </c>
      <c r="AR517">
        <v>48.2761091757353</v>
      </c>
      <c r="AS517">
        <v>9.0491583759089098E-3</v>
      </c>
      <c r="AT517">
        <v>-1.6372176715336102E-2</v>
      </c>
      <c r="AU517">
        <v>3.2247434328304701E-2</v>
      </c>
      <c r="AV517">
        <v>1.3206579536804799</v>
      </c>
    </row>
    <row r="518" spans="1:48" x14ac:dyDescent="0.25">
      <c r="A518" t="s">
        <v>12871</v>
      </c>
      <c r="B518" s="6">
        <v>44664</v>
      </c>
      <c r="C518" t="s">
        <v>12872</v>
      </c>
      <c r="D518" t="s">
        <v>11929</v>
      </c>
      <c r="E518">
        <v>724078387.79999995</v>
      </c>
      <c r="F518">
        <v>896843187</v>
      </c>
      <c r="G518">
        <v>0.26419001437676098</v>
      </c>
      <c r="H518">
        <v>12.513889000000001</v>
      </c>
      <c r="I518">
        <v>8.8004519999999999</v>
      </c>
      <c r="J518">
        <v>4.1097320000000002</v>
      </c>
      <c r="K518">
        <v>4.1097320000000002</v>
      </c>
      <c r="L518">
        <v>134.65889999999999</v>
      </c>
      <c r="M518">
        <v>137</v>
      </c>
      <c r="N518">
        <v>8.7738700000000005</v>
      </c>
      <c r="O518">
        <v>-0.34530000000000299</v>
      </c>
      <c r="P518">
        <v>-4.1606363843448104</v>
      </c>
      <c r="Q518">
        <v>-11.5647936301489</v>
      </c>
      <c r="R518">
        <v>120.761</v>
      </c>
      <c r="S518">
        <v>121.989</v>
      </c>
      <c r="T518">
        <v>120.761</v>
      </c>
      <c r="U518">
        <v>121.989</v>
      </c>
      <c r="V518" t="s">
        <v>11987</v>
      </c>
      <c r="W518" t="s">
        <v>8355</v>
      </c>
      <c r="X518" t="s">
        <v>3069</v>
      </c>
      <c r="Y518" t="s">
        <v>625</v>
      </c>
      <c r="Z518" t="s">
        <v>11894</v>
      </c>
      <c r="AA518" t="s">
        <v>374</v>
      </c>
      <c r="AB518" t="s">
        <v>11990</v>
      </c>
      <c r="AC518">
        <v>123.85995800000001</v>
      </c>
      <c r="AD518">
        <v>3.0989580000000001</v>
      </c>
      <c r="AE518" s="6">
        <v>40109</v>
      </c>
      <c r="AF518" s="6">
        <v>12715</v>
      </c>
      <c r="AG518" t="s">
        <v>3070</v>
      </c>
      <c r="AH518">
        <v>12.513889000000001</v>
      </c>
      <c r="AI518">
        <v>8.8004521199647101</v>
      </c>
      <c r="AJ518">
        <v>99.772585000000007</v>
      </c>
      <c r="AK518">
        <v>4.1097323637397301</v>
      </c>
      <c r="AL518">
        <v>137</v>
      </c>
      <c r="AM518">
        <v>136</v>
      </c>
      <c r="AN518">
        <v>6.375</v>
      </c>
      <c r="AO518" t="s">
        <v>11991</v>
      </c>
      <c r="AP518">
        <v>1</v>
      </c>
      <c r="AQ518">
        <v>3</v>
      </c>
      <c r="AR518">
        <v>48.2761091757353</v>
      </c>
      <c r="AS518">
        <v>9.0491583759089098E-3</v>
      </c>
      <c r="AT518">
        <v>-1.6372176715336102E-2</v>
      </c>
      <c r="AU518">
        <v>3.2247434328304701E-2</v>
      </c>
      <c r="AV518">
        <v>1.3206579536804799</v>
      </c>
    </row>
    <row r="519" spans="1:48" x14ac:dyDescent="0.25">
      <c r="A519" t="s">
        <v>12873</v>
      </c>
      <c r="B519" s="6">
        <v>44664</v>
      </c>
      <c r="C519" t="s">
        <v>12874</v>
      </c>
      <c r="D519" t="s">
        <v>11929</v>
      </c>
      <c r="E519">
        <v>220100462.40000001</v>
      </c>
      <c r="F519">
        <v>233284847.69999999</v>
      </c>
      <c r="G519">
        <v>6.8720516753535105E-2</v>
      </c>
      <c r="H519">
        <v>1.4362109999999999</v>
      </c>
      <c r="I519">
        <v>1.3766499999999999</v>
      </c>
      <c r="J519">
        <v>2.7406069999999998</v>
      </c>
      <c r="K519">
        <v>2.7406069999999998</v>
      </c>
      <c r="L519">
        <v>77.872799999999899</v>
      </c>
      <c r="M519">
        <v>57</v>
      </c>
      <c r="N519">
        <v>1.3677410000000001</v>
      </c>
      <c r="O519">
        <v>7.8700000000009304E-2</v>
      </c>
      <c r="P519">
        <v>-0.31350819518499701</v>
      </c>
      <c r="Q519">
        <v>-3.9945565084780701</v>
      </c>
      <c r="R519">
        <v>105.511</v>
      </c>
      <c r="S519">
        <v>106.614</v>
      </c>
      <c r="T519">
        <v>105.511</v>
      </c>
      <c r="U519">
        <v>106.614</v>
      </c>
      <c r="V519" t="s">
        <v>11987</v>
      </c>
      <c r="W519" t="s">
        <v>8327</v>
      </c>
      <c r="X519" t="s">
        <v>3069</v>
      </c>
      <c r="Y519" t="s">
        <v>625</v>
      </c>
      <c r="Z519" t="s">
        <v>11894</v>
      </c>
      <c r="AA519" t="s">
        <v>374</v>
      </c>
      <c r="AB519" t="s">
        <v>11990</v>
      </c>
      <c r="AC519">
        <v>105.990167</v>
      </c>
      <c r="AD519">
        <v>0.47916700000000001</v>
      </c>
      <c r="AE519" s="6">
        <v>38985</v>
      </c>
      <c r="AF519" s="6">
        <v>45560</v>
      </c>
      <c r="AG519" t="s">
        <v>3070</v>
      </c>
      <c r="AH519">
        <v>1.4362109999999999</v>
      </c>
      <c r="AI519">
        <v>1.3766502711811299</v>
      </c>
      <c r="AJ519">
        <v>3.3243969999999998</v>
      </c>
      <c r="AK519">
        <v>2.7406074676304599</v>
      </c>
      <c r="AL519">
        <v>57</v>
      </c>
      <c r="AM519">
        <v>31</v>
      </c>
      <c r="AN519">
        <v>7.5</v>
      </c>
      <c r="AO519" t="s">
        <v>11991</v>
      </c>
      <c r="AP519">
        <v>1</v>
      </c>
      <c r="AQ519">
        <v>3</v>
      </c>
      <c r="AR519">
        <v>48.2761091757353</v>
      </c>
      <c r="AS519">
        <v>9.0491583759089098E-3</v>
      </c>
      <c r="AT519">
        <v>-1.6372176715336102E-2</v>
      </c>
      <c r="AU519">
        <v>3.2247434328304701E-2</v>
      </c>
      <c r="AV519">
        <v>1.3206579536804799</v>
      </c>
    </row>
    <row r="520" spans="1:48" x14ac:dyDescent="0.25">
      <c r="A520" t="s">
        <v>12875</v>
      </c>
      <c r="B520" s="6">
        <v>44664</v>
      </c>
      <c r="C520" t="s">
        <v>12876</v>
      </c>
      <c r="D520" t="s">
        <v>11929</v>
      </c>
      <c r="E520">
        <v>664751876.39999998</v>
      </c>
      <c r="F520">
        <v>858590937.70000005</v>
      </c>
      <c r="G520">
        <v>0.25292175427276398</v>
      </c>
      <c r="H520">
        <v>8.7388890000000004</v>
      </c>
      <c r="I520">
        <v>6.5852760000000004</v>
      </c>
      <c r="J520">
        <v>3.9476059999999999</v>
      </c>
      <c r="K520">
        <v>3.9476059999999999</v>
      </c>
      <c r="L520">
        <v>125.14019999999999</v>
      </c>
      <c r="M520">
        <v>127</v>
      </c>
      <c r="N520">
        <v>6.55687</v>
      </c>
      <c r="O520">
        <v>0.26090000000000801</v>
      </c>
      <c r="P520">
        <v>-2.8752581215087001</v>
      </c>
      <c r="Q520">
        <v>-11.0610623589364</v>
      </c>
      <c r="R520">
        <v>127.136</v>
      </c>
      <c r="S520">
        <v>127.864</v>
      </c>
      <c r="T520">
        <v>127.136</v>
      </c>
      <c r="U520">
        <v>127.864</v>
      </c>
      <c r="V520" t="s">
        <v>11987</v>
      </c>
      <c r="W520" t="s">
        <v>8349</v>
      </c>
      <c r="X520" t="s">
        <v>3069</v>
      </c>
      <c r="Y520" t="s">
        <v>625</v>
      </c>
      <c r="Z520" t="s">
        <v>11894</v>
      </c>
      <c r="AA520" t="s">
        <v>374</v>
      </c>
      <c r="AB520" t="s">
        <v>11990</v>
      </c>
      <c r="AC520">
        <v>129.15961100000001</v>
      </c>
      <c r="AD520">
        <v>2.0236109999999998</v>
      </c>
      <c r="AE520" s="6">
        <v>38728</v>
      </c>
      <c r="AF520" s="6">
        <v>11337</v>
      </c>
      <c r="AG520" t="s">
        <v>3070</v>
      </c>
      <c r="AH520">
        <v>8.7388890000000004</v>
      </c>
      <c r="AI520">
        <v>6.5852756159730301</v>
      </c>
      <c r="AJ520">
        <v>54.462710999999999</v>
      </c>
      <c r="AK520">
        <v>3.94760638618521</v>
      </c>
      <c r="AL520">
        <v>127</v>
      </c>
      <c r="AM520">
        <v>122</v>
      </c>
      <c r="AN520">
        <v>7.75</v>
      </c>
      <c r="AO520" t="s">
        <v>11991</v>
      </c>
      <c r="AP520">
        <v>1</v>
      </c>
      <c r="AQ520">
        <v>3</v>
      </c>
      <c r="AR520">
        <v>48.2761091757353</v>
      </c>
      <c r="AS520">
        <v>9.0491583759089098E-3</v>
      </c>
      <c r="AT520">
        <v>-1.6372176715336102E-2</v>
      </c>
      <c r="AU520">
        <v>3.2247434328304701E-2</v>
      </c>
      <c r="AV520">
        <v>1.3206579536804799</v>
      </c>
    </row>
    <row r="521" spans="1:48" x14ac:dyDescent="0.25">
      <c r="A521" t="s">
        <v>12877</v>
      </c>
      <c r="B521" s="6">
        <v>44664</v>
      </c>
      <c r="C521" t="s">
        <v>12878</v>
      </c>
      <c r="D521" t="s">
        <v>11929</v>
      </c>
      <c r="E521">
        <v>762135229.79999995</v>
      </c>
      <c r="F521">
        <v>1064257493.7</v>
      </c>
      <c r="G521">
        <v>0.31350653786097998</v>
      </c>
      <c r="H521">
        <v>7.7888890000000002</v>
      </c>
      <c r="I521">
        <v>5.8554300000000001</v>
      </c>
      <c r="J521">
        <v>3.7687360000000001</v>
      </c>
      <c r="K521">
        <v>3.7687360000000001</v>
      </c>
      <c r="L521">
        <v>106.9366</v>
      </c>
      <c r="M521">
        <v>109</v>
      </c>
      <c r="N521">
        <v>5.825062</v>
      </c>
      <c r="O521">
        <v>-1.3899999999999999E-2</v>
      </c>
      <c r="P521">
        <v>-2.6189896039520901</v>
      </c>
      <c r="Q521">
        <v>-9.5146737661301994</v>
      </c>
      <c r="R521">
        <v>137.636</v>
      </c>
      <c r="S521">
        <v>138.364</v>
      </c>
      <c r="T521">
        <v>137.636</v>
      </c>
      <c r="U521">
        <v>138.364</v>
      </c>
      <c r="V521" t="s">
        <v>11987</v>
      </c>
      <c r="W521" t="s">
        <v>8344</v>
      </c>
      <c r="X521" t="s">
        <v>3069</v>
      </c>
      <c r="Y521" t="s">
        <v>625</v>
      </c>
      <c r="Z521" t="s">
        <v>11894</v>
      </c>
      <c r="AA521" t="s">
        <v>374</v>
      </c>
      <c r="AB521" t="s">
        <v>11990</v>
      </c>
      <c r="AC521">
        <v>139.64155600000001</v>
      </c>
      <c r="AD521">
        <v>2.0055559999999999</v>
      </c>
      <c r="AE521" s="6">
        <v>38385</v>
      </c>
      <c r="AF521" s="6">
        <v>10991</v>
      </c>
      <c r="AG521" t="s">
        <v>3070</v>
      </c>
      <c r="AH521">
        <v>7.7888890000000002</v>
      </c>
      <c r="AI521">
        <v>5.8554296095815097</v>
      </c>
      <c r="AJ521">
        <v>43.365566999999999</v>
      </c>
      <c r="AK521">
        <v>3.7687363063368302</v>
      </c>
      <c r="AL521">
        <v>109</v>
      </c>
      <c r="AM521">
        <v>105</v>
      </c>
      <c r="AN521">
        <v>9.5</v>
      </c>
      <c r="AO521" t="s">
        <v>11991</v>
      </c>
      <c r="AP521">
        <v>1</v>
      </c>
      <c r="AQ521">
        <v>3</v>
      </c>
      <c r="AR521">
        <v>48.2761091757353</v>
      </c>
      <c r="AS521">
        <v>9.0491583759089098E-3</v>
      </c>
      <c r="AT521">
        <v>-1.6372176715336102E-2</v>
      </c>
      <c r="AU521">
        <v>3.2247434328304701E-2</v>
      </c>
      <c r="AV521">
        <v>1.3206579536804799</v>
      </c>
    </row>
    <row r="522" spans="1:48" x14ac:dyDescent="0.25">
      <c r="A522" t="s">
        <v>17736</v>
      </c>
      <c r="B522" s="6">
        <v>44664</v>
      </c>
      <c r="C522" t="s">
        <v>17737</v>
      </c>
      <c r="D522" t="s">
        <v>12016</v>
      </c>
      <c r="E522">
        <v>300000000</v>
      </c>
      <c r="F522">
        <v>195158001</v>
      </c>
      <c r="G522">
        <v>5.7489197483306699E-2</v>
      </c>
      <c r="H522">
        <v>9.1277779999999993</v>
      </c>
      <c r="I522">
        <v>5.4535879999999999</v>
      </c>
      <c r="J522">
        <v>14.747745</v>
      </c>
      <c r="K522">
        <v>14.747745</v>
      </c>
      <c r="L522">
        <v>1205.2837999999999</v>
      </c>
      <c r="M522">
        <v>1209</v>
      </c>
      <c r="N522">
        <v>5.4319430000000004</v>
      </c>
      <c r="O522">
        <v>0.51499999999999801</v>
      </c>
      <c r="P522">
        <v>-3.2832290663248802</v>
      </c>
      <c r="Q522">
        <v>-33.172217697622798</v>
      </c>
      <c r="R522">
        <v>62.261000000000003</v>
      </c>
      <c r="S522">
        <v>64.239000000000004</v>
      </c>
      <c r="T522">
        <v>62.261000000000003</v>
      </c>
      <c r="U522">
        <v>64.239000000000004</v>
      </c>
      <c r="V522" t="s">
        <v>11987</v>
      </c>
      <c r="W522" t="s">
        <v>17156</v>
      </c>
      <c r="X522" t="s">
        <v>2954</v>
      </c>
      <c r="Y522" t="s">
        <v>625</v>
      </c>
      <c r="Z522" t="s">
        <v>11877</v>
      </c>
      <c r="AA522" t="s">
        <v>11839</v>
      </c>
      <c r="AB522" t="s">
        <v>11815</v>
      </c>
      <c r="AC522">
        <v>65.052667</v>
      </c>
      <c r="AD522">
        <v>2.7916669999999999</v>
      </c>
      <c r="AE522" s="6">
        <v>44351</v>
      </c>
      <c r="AF522" s="6">
        <v>11478</v>
      </c>
      <c r="AG522" t="s">
        <v>16883</v>
      </c>
      <c r="AH522">
        <v>9.1277779999999993</v>
      </c>
      <c r="AI522">
        <v>5.4535877497277898</v>
      </c>
      <c r="AJ522">
        <v>42.33184</v>
      </c>
      <c r="AK522">
        <v>14.747745350949501</v>
      </c>
      <c r="AL522">
        <v>1209</v>
      </c>
      <c r="AM522">
        <v>1203</v>
      </c>
      <c r="AN522">
        <v>7.5</v>
      </c>
      <c r="AO522" t="s">
        <v>11991</v>
      </c>
      <c r="AP522">
        <v>1</v>
      </c>
      <c r="AQ522">
        <v>3</v>
      </c>
      <c r="AR522">
        <v>33.539199741976503</v>
      </c>
      <c r="AS522">
        <v>-7.1275044739117194E-2</v>
      </c>
      <c r="AT522">
        <v>-2.1821935210722399</v>
      </c>
      <c r="AU522">
        <v>-0.69359101759074804</v>
      </c>
      <c r="AV522">
        <v>-4.26107202874985</v>
      </c>
    </row>
    <row r="523" spans="1:48" x14ac:dyDescent="0.25">
      <c r="A523" t="s">
        <v>12879</v>
      </c>
      <c r="B523" s="6">
        <v>44664</v>
      </c>
      <c r="C523" t="s">
        <v>12880</v>
      </c>
      <c r="D523" t="s">
        <v>11929</v>
      </c>
      <c r="E523">
        <v>1750000000</v>
      </c>
      <c r="F523">
        <v>1777008327.5</v>
      </c>
      <c r="G523">
        <v>0.52346704795940202</v>
      </c>
      <c r="H523">
        <v>3.9666670000000002</v>
      </c>
      <c r="I523">
        <v>3.7212260000000001</v>
      </c>
      <c r="J523">
        <v>2.6524909999999999</v>
      </c>
      <c r="K523">
        <v>2.6524909999999999</v>
      </c>
      <c r="L523">
        <v>4.6890999999999998</v>
      </c>
      <c r="M523">
        <v>3</v>
      </c>
      <c r="N523">
        <v>3.7022819999999999</v>
      </c>
      <c r="O523">
        <v>0.30630000000000301</v>
      </c>
      <c r="P523">
        <v>-0.110590102211438</v>
      </c>
      <c r="Q523">
        <v>-4.2094959192691901</v>
      </c>
      <c r="R523">
        <v>101.435</v>
      </c>
      <c r="S523">
        <v>102.235</v>
      </c>
      <c r="T523">
        <v>101.435</v>
      </c>
      <c r="U523">
        <v>102.235</v>
      </c>
      <c r="V523" t="s">
        <v>11987</v>
      </c>
      <c r="W523" t="s">
        <v>8484</v>
      </c>
      <c r="X523" t="s">
        <v>3105</v>
      </c>
      <c r="Y523" t="s">
        <v>12097</v>
      </c>
      <c r="Z523" t="s">
        <v>12267</v>
      </c>
      <c r="AA523" t="s">
        <v>358</v>
      </c>
      <c r="AB523" t="s">
        <v>11990</v>
      </c>
      <c r="AC523">
        <v>101.543333</v>
      </c>
      <c r="AD523">
        <v>0.108333</v>
      </c>
      <c r="AE523" s="6">
        <v>42466</v>
      </c>
      <c r="AF523" s="6">
        <v>46118</v>
      </c>
      <c r="AG523" t="s">
        <v>3105</v>
      </c>
      <c r="AH523">
        <v>3.9666670000000002</v>
      </c>
      <c r="AI523">
        <v>3.7212264169120699</v>
      </c>
      <c r="AJ523">
        <v>16.245135999999999</v>
      </c>
      <c r="AK523">
        <v>2.6524909419132201</v>
      </c>
      <c r="AL523">
        <v>3</v>
      </c>
      <c r="AM523">
        <v>-6</v>
      </c>
      <c r="AN523">
        <v>3.25</v>
      </c>
      <c r="AO523" t="s">
        <v>11991</v>
      </c>
      <c r="AP523">
        <v>1</v>
      </c>
      <c r="AQ523">
        <v>1</v>
      </c>
      <c r="AR523">
        <v>81.003802738804794</v>
      </c>
      <c r="AS523">
        <v>-1.34429693792839E-2</v>
      </c>
      <c r="AT523">
        <v>-0.206326041697934</v>
      </c>
      <c r="AU523">
        <v>-8.0736277186318206E-2</v>
      </c>
      <c r="AV523">
        <v>0.44842479377579902</v>
      </c>
    </row>
    <row r="524" spans="1:48" x14ac:dyDescent="0.25">
      <c r="A524" t="s">
        <v>12881</v>
      </c>
      <c r="B524" s="6">
        <v>44664</v>
      </c>
      <c r="C524" t="s">
        <v>12882</v>
      </c>
      <c r="D524" t="s">
        <v>11929</v>
      </c>
      <c r="E524">
        <v>2000000000</v>
      </c>
      <c r="F524">
        <v>2011026660</v>
      </c>
      <c r="G524">
        <v>0.59240363299752596</v>
      </c>
      <c r="H524">
        <v>0.91388899999999995</v>
      </c>
      <c r="I524">
        <v>0.90116200000000002</v>
      </c>
      <c r="J524">
        <v>2.1180189999999999</v>
      </c>
      <c r="K524">
        <v>2.1180189999999999</v>
      </c>
      <c r="L524">
        <v>53.919699999999899</v>
      </c>
      <c r="M524">
        <v>49</v>
      </c>
      <c r="N524">
        <v>0.89701600000000004</v>
      </c>
      <c r="O524">
        <v>0.106899999999998</v>
      </c>
      <c r="P524">
        <v>7.8296657513399204E-2</v>
      </c>
      <c r="Q524">
        <v>-1.4353679483953801</v>
      </c>
      <c r="R524">
        <v>100.29300000000001</v>
      </c>
      <c r="S524">
        <v>100.79300000000001</v>
      </c>
      <c r="T524">
        <v>100.29300000000001</v>
      </c>
      <c r="U524">
        <v>100.79300000000001</v>
      </c>
      <c r="V524" t="s">
        <v>11987</v>
      </c>
      <c r="W524" t="s">
        <v>8479</v>
      </c>
      <c r="X524" t="s">
        <v>3105</v>
      </c>
      <c r="Y524" t="s">
        <v>12097</v>
      </c>
      <c r="Z524" t="s">
        <v>12267</v>
      </c>
      <c r="AA524" t="s">
        <v>358</v>
      </c>
      <c r="AB524" t="s">
        <v>11990</v>
      </c>
      <c r="AC524">
        <v>100.551333</v>
      </c>
      <c r="AD524">
        <v>0.25833299999999998</v>
      </c>
      <c r="AE524" s="6">
        <v>41169</v>
      </c>
      <c r="AF524" s="6">
        <v>45002</v>
      </c>
      <c r="AG524" t="s">
        <v>3105</v>
      </c>
      <c r="AH524">
        <v>0.91388899999999995</v>
      </c>
      <c r="AI524">
        <v>0.90116223219449298</v>
      </c>
      <c r="AJ524">
        <v>1.666685</v>
      </c>
      <c r="AK524">
        <v>2.1180186657446298</v>
      </c>
      <c r="AL524">
        <v>49</v>
      </c>
      <c r="AM524">
        <v>11</v>
      </c>
      <c r="AN524">
        <v>3</v>
      </c>
      <c r="AO524" t="s">
        <v>11991</v>
      </c>
      <c r="AP524">
        <v>1</v>
      </c>
      <c r="AQ524">
        <v>1</v>
      </c>
      <c r="AR524">
        <v>81.003802738804794</v>
      </c>
      <c r="AS524">
        <v>-1.34429693792839E-2</v>
      </c>
      <c r="AT524">
        <v>-0.206326041697934</v>
      </c>
      <c r="AU524">
        <v>-8.0736277186318206E-2</v>
      </c>
      <c r="AV524">
        <v>0.44842479377579902</v>
      </c>
    </row>
    <row r="525" spans="1:48" x14ac:dyDescent="0.25">
      <c r="A525" t="s">
        <v>12883</v>
      </c>
      <c r="B525" s="6">
        <v>44664</v>
      </c>
      <c r="C525" t="s">
        <v>12884</v>
      </c>
      <c r="D525" t="s">
        <v>11929</v>
      </c>
      <c r="E525">
        <v>2000000000</v>
      </c>
      <c r="F525">
        <v>2067951120</v>
      </c>
      <c r="G525">
        <v>0.60917231020164697</v>
      </c>
      <c r="H525">
        <v>1.7611110000000001</v>
      </c>
      <c r="I525">
        <v>1.692509</v>
      </c>
      <c r="J525">
        <v>2.227373</v>
      </c>
      <c r="K525">
        <v>2.227373</v>
      </c>
      <c r="L525">
        <v>4.5861999999999998</v>
      </c>
      <c r="M525">
        <v>0</v>
      </c>
      <c r="N525">
        <v>1.6851590000000001</v>
      </c>
      <c r="O525">
        <v>0.20780000000000201</v>
      </c>
      <c r="P525">
        <v>0.181722687738816</v>
      </c>
      <c r="Q525">
        <v>-2.1142645626926302</v>
      </c>
      <c r="R525">
        <v>102.44199999999999</v>
      </c>
      <c r="S525">
        <v>103.042</v>
      </c>
      <c r="T525">
        <v>102.44199999999999</v>
      </c>
      <c r="U525">
        <v>103.042</v>
      </c>
      <c r="V525" t="s">
        <v>11987</v>
      </c>
      <c r="W525" t="s">
        <v>8482</v>
      </c>
      <c r="X525" t="s">
        <v>3105</v>
      </c>
      <c r="Y525" t="s">
        <v>12097</v>
      </c>
      <c r="Z525" t="s">
        <v>12267</v>
      </c>
      <c r="AA525" t="s">
        <v>358</v>
      </c>
      <c r="AB525" t="s">
        <v>11990</v>
      </c>
      <c r="AC525">
        <v>103.39755599999999</v>
      </c>
      <c r="AD525">
        <v>0.95555599999999996</v>
      </c>
      <c r="AE525" s="6">
        <v>41661</v>
      </c>
      <c r="AF525" s="6">
        <v>45313</v>
      </c>
      <c r="AG525" t="s">
        <v>3105</v>
      </c>
      <c r="AH525">
        <v>1.7611110000000001</v>
      </c>
      <c r="AI525">
        <v>1.6925091066861599</v>
      </c>
      <c r="AJ525">
        <v>3.9527559999999999</v>
      </c>
      <c r="AK525">
        <v>2.2273734159713801</v>
      </c>
      <c r="AL525">
        <v>0</v>
      </c>
      <c r="AM525">
        <v>-31</v>
      </c>
      <c r="AN525">
        <v>4</v>
      </c>
      <c r="AO525" t="s">
        <v>11991</v>
      </c>
      <c r="AP525">
        <v>1</v>
      </c>
      <c r="AQ525">
        <v>1</v>
      </c>
      <c r="AR525">
        <v>81.003802738804794</v>
      </c>
      <c r="AS525">
        <v>-1.34429693792839E-2</v>
      </c>
      <c r="AT525">
        <v>-0.206326041697934</v>
      </c>
      <c r="AU525">
        <v>-8.0736277186318206E-2</v>
      </c>
      <c r="AV525">
        <v>0.44842479377579902</v>
      </c>
    </row>
    <row r="526" spans="1:48" x14ac:dyDescent="0.25">
      <c r="A526" t="s">
        <v>12885</v>
      </c>
      <c r="B526" s="6">
        <v>44664</v>
      </c>
      <c r="C526" t="s">
        <v>12886</v>
      </c>
      <c r="D526" t="s">
        <v>11929</v>
      </c>
      <c r="E526">
        <v>360000000</v>
      </c>
      <c r="F526">
        <v>302718808.80000001</v>
      </c>
      <c r="G526">
        <v>8.9174214184611203E-2</v>
      </c>
      <c r="H526">
        <v>9.7805560000000007</v>
      </c>
      <c r="I526">
        <v>8.269838</v>
      </c>
      <c r="J526">
        <v>4.7512489999999996</v>
      </c>
      <c r="K526">
        <v>4.7512489999999996</v>
      </c>
      <c r="L526">
        <v>205.851799999999</v>
      </c>
      <c r="M526">
        <v>206</v>
      </c>
      <c r="N526">
        <v>8.2427499999999991</v>
      </c>
      <c r="O526">
        <v>-0.18639999999999701</v>
      </c>
      <c r="P526">
        <v>-5.2331524992229497</v>
      </c>
      <c r="Q526">
        <v>-12.6281645972237</v>
      </c>
      <c r="R526">
        <v>83.487499999999997</v>
      </c>
      <c r="S526">
        <v>84.419499999999999</v>
      </c>
      <c r="T526">
        <v>83.487499999999997</v>
      </c>
      <c r="U526">
        <v>84.419499999999999</v>
      </c>
      <c r="V526" t="s">
        <v>11987</v>
      </c>
      <c r="W526" t="s">
        <v>8086</v>
      </c>
      <c r="X526" t="s">
        <v>2967</v>
      </c>
      <c r="Y526" t="s">
        <v>12104</v>
      </c>
      <c r="Z526" t="s">
        <v>753</v>
      </c>
      <c r="AA526" t="s">
        <v>268</v>
      </c>
      <c r="AB526" t="s">
        <v>753</v>
      </c>
      <c r="AC526">
        <v>84.088558000000006</v>
      </c>
      <c r="AD526">
        <v>0.60105799999999998</v>
      </c>
      <c r="AE526" s="6">
        <v>44225</v>
      </c>
      <c r="AF526" s="6">
        <v>12083</v>
      </c>
      <c r="AG526" t="s">
        <v>2968</v>
      </c>
      <c r="AH526">
        <v>9.7805560000000007</v>
      </c>
      <c r="AI526">
        <v>8.2698379331371807</v>
      </c>
      <c r="AJ526">
        <v>79.741850999999997</v>
      </c>
      <c r="AK526">
        <v>4.75124938966154</v>
      </c>
      <c r="AL526">
        <v>206</v>
      </c>
      <c r="AM526">
        <v>201</v>
      </c>
      <c r="AN526">
        <v>2.7389999999999999</v>
      </c>
      <c r="AO526" t="s">
        <v>11991</v>
      </c>
      <c r="AP526">
        <v>1</v>
      </c>
      <c r="AQ526">
        <v>3</v>
      </c>
      <c r="AR526">
        <v>57.164841142805898</v>
      </c>
      <c r="AS526">
        <v>-6.2664114071686997E-2</v>
      </c>
      <c r="AT526">
        <v>-0.21555827553308399</v>
      </c>
      <c r="AU526">
        <v>-0.21066754542854901</v>
      </c>
      <c r="AV526">
        <v>1.0219529724827201</v>
      </c>
    </row>
    <row r="527" spans="1:48" x14ac:dyDescent="0.25">
      <c r="A527" t="s">
        <v>21574</v>
      </c>
      <c r="B527" s="6">
        <v>44664</v>
      </c>
      <c r="C527" t="s">
        <v>21575</v>
      </c>
      <c r="D527" t="s">
        <v>11929</v>
      </c>
      <c r="E527">
        <v>300360000</v>
      </c>
      <c r="F527">
        <v>278487283.19999999</v>
      </c>
      <c r="G527">
        <v>8.2036146806019894E-2</v>
      </c>
      <c r="H527">
        <v>10.189814999999999</v>
      </c>
      <c r="I527">
        <v>8.1769809999999996</v>
      </c>
      <c r="J527">
        <v>4.77475</v>
      </c>
      <c r="K527">
        <v>4.77475</v>
      </c>
      <c r="L527">
        <v>207.73779999999999</v>
      </c>
      <c r="M527">
        <v>208</v>
      </c>
      <c r="N527">
        <v>8.1532049999999998</v>
      </c>
      <c r="O527">
        <v>1.24000000000012E-2</v>
      </c>
      <c r="P527">
        <v>-4.2968516567314303</v>
      </c>
      <c r="Q527">
        <v>-8.0757733238134701</v>
      </c>
      <c r="R527">
        <v>91.862499999999997</v>
      </c>
      <c r="S527">
        <v>92.605500000000006</v>
      </c>
      <c r="T527">
        <v>91.862499999999997</v>
      </c>
      <c r="U527">
        <v>92.605500000000006</v>
      </c>
      <c r="V527" t="s">
        <v>11987</v>
      </c>
      <c r="W527" t="s">
        <v>21355</v>
      </c>
      <c r="X527" t="s">
        <v>2967</v>
      </c>
      <c r="Y527" t="s">
        <v>12104</v>
      </c>
      <c r="Z527" t="s">
        <v>753</v>
      </c>
      <c r="AA527" t="s">
        <v>268</v>
      </c>
      <c r="AB527" t="s">
        <v>753</v>
      </c>
      <c r="AC527">
        <v>92.717832999999999</v>
      </c>
      <c r="AD527">
        <v>0.85533300000000001</v>
      </c>
      <c r="AE527" s="6">
        <v>44589</v>
      </c>
      <c r="AF527" s="6">
        <v>12233</v>
      </c>
      <c r="AG527" t="s">
        <v>2968</v>
      </c>
      <c r="AH527">
        <v>10.189814999999999</v>
      </c>
      <c r="AI527">
        <v>8.1769807410148303</v>
      </c>
      <c r="AJ527">
        <v>80.357266999999993</v>
      </c>
      <c r="AK527">
        <v>4.7747502245445901</v>
      </c>
      <c r="AL527">
        <v>208</v>
      </c>
      <c r="AM527">
        <v>203</v>
      </c>
      <c r="AN527">
        <v>3.8490000000000002</v>
      </c>
      <c r="AO527" t="s">
        <v>11991</v>
      </c>
      <c r="AP527">
        <v>1</v>
      </c>
      <c r="AQ527">
        <v>3</v>
      </c>
      <c r="AR527">
        <v>57.164841142805898</v>
      </c>
      <c r="AS527">
        <v>-6.2664114071686997E-2</v>
      </c>
      <c r="AT527">
        <v>-0.21555827553308399</v>
      </c>
      <c r="AU527">
        <v>-0.21066754542854901</v>
      </c>
      <c r="AV527">
        <v>0.72998665149689401</v>
      </c>
    </row>
    <row r="528" spans="1:48" x14ac:dyDescent="0.25">
      <c r="A528" t="s">
        <v>12887</v>
      </c>
      <c r="B528" s="6">
        <v>44664</v>
      </c>
      <c r="C528" t="s">
        <v>12888</v>
      </c>
      <c r="D528" t="s">
        <v>11929</v>
      </c>
      <c r="E528">
        <v>300000000</v>
      </c>
      <c r="F528">
        <v>303503751</v>
      </c>
      <c r="G528">
        <v>8.9405440662222002E-2</v>
      </c>
      <c r="H528">
        <v>4.9416669999999998</v>
      </c>
      <c r="I528">
        <v>4.3812709999999999</v>
      </c>
      <c r="J528">
        <v>4.306845</v>
      </c>
      <c r="K528">
        <v>4.306845</v>
      </c>
      <c r="L528">
        <v>166.02950000000001</v>
      </c>
      <c r="M528">
        <v>167</v>
      </c>
      <c r="N528">
        <v>4.3637790000000001</v>
      </c>
      <c r="O528">
        <v>5.1599999999996003E-2</v>
      </c>
      <c r="P528">
        <v>-2.8552263245190801</v>
      </c>
      <c r="Q528">
        <v>-7.8366560901698898</v>
      </c>
      <c r="R528">
        <v>100.89375</v>
      </c>
      <c r="S528">
        <v>101.73075</v>
      </c>
      <c r="T528">
        <v>100.89375</v>
      </c>
      <c r="U528">
        <v>101.73075</v>
      </c>
      <c r="V528" t="s">
        <v>11987</v>
      </c>
      <c r="W528" t="s">
        <v>8081</v>
      </c>
      <c r="X528" t="s">
        <v>2967</v>
      </c>
      <c r="Y528" t="s">
        <v>12104</v>
      </c>
      <c r="Z528" t="s">
        <v>753</v>
      </c>
      <c r="AA528" t="s">
        <v>268</v>
      </c>
      <c r="AB528" t="s">
        <v>753</v>
      </c>
      <c r="AC528">
        <v>101.167917</v>
      </c>
      <c r="AD528">
        <v>0.27416699999999999</v>
      </c>
      <c r="AE528" s="6">
        <v>42821</v>
      </c>
      <c r="AF528" s="6">
        <v>46473</v>
      </c>
      <c r="AG528" t="s">
        <v>2968</v>
      </c>
      <c r="AH528">
        <v>4.9416669999999998</v>
      </c>
      <c r="AI528">
        <v>4.3812708238967204</v>
      </c>
      <c r="AJ528">
        <v>22.635095</v>
      </c>
      <c r="AK528">
        <v>4.3068452839618603</v>
      </c>
      <c r="AL528">
        <v>167</v>
      </c>
      <c r="AM528">
        <v>160</v>
      </c>
      <c r="AN528">
        <v>4.7</v>
      </c>
      <c r="AO528" t="s">
        <v>11991</v>
      </c>
      <c r="AP528">
        <v>1</v>
      </c>
      <c r="AQ528">
        <v>3</v>
      </c>
      <c r="AR528">
        <v>57.164841142805898</v>
      </c>
      <c r="AS528">
        <v>-6.2664114071686997E-2</v>
      </c>
      <c r="AT528">
        <v>-0.21555827553308399</v>
      </c>
      <c r="AU528">
        <v>-0.21066754542854901</v>
      </c>
      <c r="AV528">
        <v>1.0219529724827201</v>
      </c>
    </row>
    <row r="529" spans="1:48" x14ac:dyDescent="0.25">
      <c r="A529" t="s">
        <v>12889</v>
      </c>
      <c r="B529" s="6">
        <v>44664</v>
      </c>
      <c r="C529" t="s">
        <v>12890</v>
      </c>
      <c r="D529" t="s">
        <v>11929</v>
      </c>
      <c r="E529">
        <v>600000000</v>
      </c>
      <c r="F529">
        <v>617325000</v>
      </c>
      <c r="G529">
        <v>0.181850186282561</v>
      </c>
      <c r="H529">
        <v>8.0277779999999996</v>
      </c>
      <c r="I529">
        <v>6.4379860000000004</v>
      </c>
      <c r="J529">
        <v>4.7463040000000003</v>
      </c>
      <c r="K529">
        <v>4.7463040000000003</v>
      </c>
      <c r="L529">
        <v>204.773</v>
      </c>
      <c r="M529">
        <v>206</v>
      </c>
      <c r="N529">
        <v>6.4116520000000001</v>
      </c>
      <c r="O529">
        <v>0.11429999999998899</v>
      </c>
      <c r="P529">
        <v>-3.70959758992502</v>
      </c>
      <c r="Q529">
        <v>-9.1661513873475808</v>
      </c>
      <c r="R529">
        <v>100.55</v>
      </c>
      <c r="S529">
        <v>101.343</v>
      </c>
      <c r="T529">
        <v>100.55</v>
      </c>
      <c r="U529">
        <v>101.343</v>
      </c>
      <c r="V529" t="s">
        <v>11987</v>
      </c>
      <c r="W529" t="s">
        <v>8085</v>
      </c>
      <c r="X529" t="s">
        <v>2967</v>
      </c>
      <c r="Y529" t="s">
        <v>12104</v>
      </c>
      <c r="Z529" t="s">
        <v>753</v>
      </c>
      <c r="AA529" t="s">
        <v>268</v>
      </c>
      <c r="AB529" t="s">
        <v>753</v>
      </c>
      <c r="AC529">
        <v>102.8875</v>
      </c>
      <c r="AD529">
        <v>2.3374999999999999</v>
      </c>
      <c r="AE529" s="6">
        <v>43949</v>
      </c>
      <c r="AF529" s="6">
        <v>11441</v>
      </c>
      <c r="AG529" t="s">
        <v>2968</v>
      </c>
      <c r="AH529">
        <v>7.9444439999999998</v>
      </c>
      <c r="AI529">
        <v>6.3862221107188999</v>
      </c>
      <c r="AJ529">
        <v>49.822023000000002</v>
      </c>
      <c r="AK529">
        <v>4.7448720261422803</v>
      </c>
      <c r="AL529">
        <v>206</v>
      </c>
      <c r="AM529">
        <v>202</v>
      </c>
      <c r="AN529">
        <v>4.95</v>
      </c>
      <c r="AO529" t="s">
        <v>11991</v>
      </c>
      <c r="AP529">
        <v>1</v>
      </c>
      <c r="AQ529">
        <v>3</v>
      </c>
      <c r="AR529">
        <v>57.164841142805898</v>
      </c>
      <c r="AS529">
        <v>-6.2664114071686997E-2</v>
      </c>
      <c r="AT529">
        <v>-0.21555827553308399</v>
      </c>
      <c r="AU529">
        <v>-0.21066754542854901</v>
      </c>
      <c r="AV529">
        <v>1.0219529724827201</v>
      </c>
    </row>
    <row r="530" spans="1:48" x14ac:dyDescent="0.25">
      <c r="A530" t="s">
        <v>12891</v>
      </c>
      <c r="B530" s="6">
        <v>44664</v>
      </c>
      <c r="C530" t="s">
        <v>12892</v>
      </c>
      <c r="D530" t="s">
        <v>11929</v>
      </c>
      <c r="E530">
        <v>316275000</v>
      </c>
      <c r="F530">
        <v>323779943.19999999</v>
      </c>
      <c r="G530">
        <v>9.5378354988165798E-2</v>
      </c>
      <c r="H530">
        <v>3.9916670000000001</v>
      </c>
      <c r="I530">
        <v>3.6131489999999999</v>
      </c>
      <c r="J530">
        <v>4.1739090000000001</v>
      </c>
      <c r="K530">
        <v>4.1739090000000001</v>
      </c>
      <c r="L530">
        <v>156.7259</v>
      </c>
      <c r="M530">
        <v>156</v>
      </c>
      <c r="N530">
        <v>3.595081</v>
      </c>
      <c r="O530">
        <v>2.4099999999993502E-2</v>
      </c>
      <c r="P530">
        <v>-1.6051304399783299</v>
      </c>
      <c r="Q530">
        <v>-6.4333700082760599</v>
      </c>
      <c r="R530">
        <v>102.33125</v>
      </c>
      <c r="S530">
        <v>103.00825</v>
      </c>
      <c r="T530">
        <v>102.33125</v>
      </c>
      <c r="U530">
        <v>103.00825</v>
      </c>
      <c r="V530" t="s">
        <v>11987</v>
      </c>
      <c r="W530" t="s">
        <v>8077</v>
      </c>
      <c r="X530" t="s">
        <v>2967</v>
      </c>
      <c r="Y530" t="s">
        <v>12104</v>
      </c>
      <c r="Z530" t="s">
        <v>753</v>
      </c>
      <c r="AA530" t="s">
        <v>268</v>
      </c>
      <c r="AB530" t="s">
        <v>753</v>
      </c>
      <c r="AC530">
        <v>102.372917</v>
      </c>
      <c r="AD530">
        <v>4.1667000000000003E-2</v>
      </c>
      <c r="AE530" s="6">
        <v>42460</v>
      </c>
      <c r="AF530" s="6">
        <v>46127</v>
      </c>
      <c r="AG530" t="s">
        <v>2968</v>
      </c>
      <c r="AH530">
        <v>3.9916670000000001</v>
      </c>
      <c r="AI530">
        <v>3.6131489118227602</v>
      </c>
      <c r="AJ530">
        <v>15.587935</v>
      </c>
      <c r="AK530">
        <v>4.1739093308076498</v>
      </c>
      <c r="AL530">
        <v>156</v>
      </c>
      <c r="AM530">
        <v>147</v>
      </c>
      <c r="AN530">
        <v>5</v>
      </c>
      <c r="AO530" t="s">
        <v>11991</v>
      </c>
      <c r="AP530">
        <v>1</v>
      </c>
      <c r="AQ530">
        <v>3</v>
      </c>
      <c r="AR530">
        <v>57.164841142805898</v>
      </c>
      <c r="AS530">
        <v>-6.2664114071686997E-2</v>
      </c>
      <c r="AT530">
        <v>-0.21555827553308399</v>
      </c>
      <c r="AU530">
        <v>-0.21066754542854901</v>
      </c>
      <c r="AV530">
        <v>1.0219529724827201</v>
      </c>
    </row>
    <row r="531" spans="1:48" x14ac:dyDescent="0.25">
      <c r="A531" t="s">
        <v>12893</v>
      </c>
      <c r="B531" s="6">
        <v>44664</v>
      </c>
      <c r="C531" t="s">
        <v>12894</v>
      </c>
      <c r="D531" t="s">
        <v>11929</v>
      </c>
      <c r="E531">
        <v>705514800</v>
      </c>
      <c r="F531">
        <v>659047831.5</v>
      </c>
      <c r="G531">
        <v>0.19414080253458901</v>
      </c>
      <c r="H531">
        <v>26.950099999999999</v>
      </c>
      <c r="I531">
        <v>13.670735000000001</v>
      </c>
      <c r="J531">
        <v>5.8259230000000004</v>
      </c>
      <c r="K531">
        <v>5.8259230000000004</v>
      </c>
      <c r="L531">
        <v>297.39400000000001</v>
      </c>
      <c r="M531">
        <v>297</v>
      </c>
      <c r="N531">
        <v>13.596857</v>
      </c>
      <c r="O531">
        <v>-0.667300000000004</v>
      </c>
      <c r="P531">
        <v>-7.1814475449247004</v>
      </c>
      <c r="Q531">
        <v>-16.840366391723801</v>
      </c>
      <c r="R531">
        <v>93.143749999999997</v>
      </c>
      <c r="S531">
        <v>94.242750000000001</v>
      </c>
      <c r="T531">
        <v>93.143749999999997</v>
      </c>
      <c r="U531">
        <v>94.242750000000001</v>
      </c>
      <c r="V531" t="s">
        <v>11987</v>
      </c>
      <c r="W531" t="s">
        <v>8095</v>
      </c>
      <c r="X531" t="s">
        <v>2967</v>
      </c>
      <c r="Y531" t="s">
        <v>12104</v>
      </c>
      <c r="Z531" t="s">
        <v>753</v>
      </c>
      <c r="AA531" t="s">
        <v>268</v>
      </c>
      <c r="AB531" t="s">
        <v>753</v>
      </c>
      <c r="AC531">
        <v>93.413749999999993</v>
      </c>
      <c r="AD531">
        <v>0.27</v>
      </c>
      <c r="AE531" s="6">
        <v>43503</v>
      </c>
      <c r="AF531" s="6">
        <v>18352</v>
      </c>
      <c r="AG531" t="s">
        <v>2968</v>
      </c>
      <c r="AH531">
        <v>26.950099999999999</v>
      </c>
      <c r="AI531">
        <v>13.670734870081301</v>
      </c>
      <c r="AJ531">
        <v>279.19150100000002</v>
      </c>
      <c r="AK531">
        <v>5.8259234421468298</v>
      </c>
      <c r="AL531">
        <v>297</v>
      </c>
      <c r="AM531">
        <v>323</v>
      </c>
      <c r="AN531">
        <v>5.4</v>
      </c>
      <c r="AO531" t="s">
        <v>11991</v>
      </c>
      <c r="AP531">
        <v>1</v>
      </c>
      <c r="AQ531">
        <v>3</v>
      </c>
      <c r="AR531">
        <v>57.164841142805898</v>
      </c>
      <c r="AS531">
        <v>-6.2664114071686997E-2</v>
      </c>
      <c r="AT531">
        <v>-0.21555827553308399</v>
      </c>
      <c r="AU531">
        <v>-0.21066754542854901</v>
      </c>
      <c r="AV531">
        <v>1.0219529724827201</v>
      </c>
    </row>
    <row r="532" spans="1:48" x14ac:dyDescent="0.25">
      <c r="A532" t="s">
        <v>12895</v>
      </c>
      <c r="B532" s="6">
        <v>44664</v>
      </c>
      <c r="C532" t="s">
        <v>12896</v>
      </c>
      <c r="D532" t="s">
        <v>11929</v>
      </c>
      <c r="E532">
        <v>318000000</v>
      </c>
      <c r="F532">
        <v>303592831.89999998</v>
      </c>
      <c r="G532">
        <v>8.9431681915850506E-2</v>
      </c>
      <c r="H532">
        <v>25.902778000000001</v>
      </c>
      <c r="I532">
        <v>13.267008000000001</v>
      </c>
      <c r="J532">
        <v>5.9073070000000003</v>
      </c>
      <c r="K532">
        <v>5.9073070000000003</v>
      </c>
      <c r="L532">
        <v>303.67860000000002</v>
      </c>
      <c r="M532">
        <v>303</v>
      </c>
      <c r="N532">
        <v>13.154268999999999</v>
      </c>
      <c r="O532">
        <v>-0.55370000000000097</v>
      </c>
      <c r="P532">
        <v>-7.2282808355195396</v>
      </c>
      <c r="Q532">
        <v>-16.221468519226299</v>
      </c>
      <c r="R532">
        <v>94.924999999999997</v>
      </c>
      <c r="S532">
        <v>95.942999999999998</v>
      </c>
      <c r="T532">
        <v>94.924999999999997</v>
      </c>
      <c r="U532">
        <v>95.942999999999998</v>
      </c>
      <c r="V532" t="s">
        <v>11987</v>
      </c>
      <c r="W532" t="s">
        <v>8091</v>
      </c>
      <c r="X532" t="s">
        <v>2967</v>
      </c>
      <c r="Y532" t="s">
        <v>12104</v>
      </c>
      <c r="Z532" t="s">
        <v>753</v>
      </c>
      <c r="AA532" t="s">
        <v>268</v>
      </c>
      <c r="AB532" t="s">
        <v>753</v>
      </c>
      <c r="AC532">
        <v>95.469443999999996</v>
      </c>
      <c r="AD532">
        <v>0.54444400000000004</v>
      </c>
      <c r="AE532" s="6">
        <v>43172</v>
      </c>
      <c r="AF532" s="6">
        <v>17605</v>
      </c>
      <c r="AG532" t="s">
        <v>2968</v>
      </c>
      <c r="AH532">
        <v>25.902778000000001</v>
      </c>
      <c r="AI532">
        <v>13.2670083016561</v>
      </c>
      <c r="AJ532">
        <v>262.023034</v>
      </c>
      <c r="AK532">
        <v>5.9073069691966698</v>
      </c>
      <c r="AL532">
        <v>303</v>
      </c>
      <c r="AM532">
        <v>332</v>
      </c>
      <c r="AN532">
        <v>5.6</v>
      </c>
      <c r="AO532" t="s">
        <v>11991</v>
      </c>
      <c r="AP532">
        <v>1</v>
      </c>
      <c r="AQ532">
        <v>3</v>
      </c>
      <c r="AR532">
        <v>57.164841142805898</v>
      </c>
      <c r="AS532">
        <v>-6.2664114071686997E-2</v>
      </c>
      <c r="AT532">
        <v>-0.21555827553308399</v>
      </c>
      <c r="AU532">
        <v>-0.21066754542854901</v>
      </c>
      <c r="AV532">
        <v>1.0219529724827201</v>
      </c>
    </row>
    <row r="533" spans="1:48" x14ac:dyDescent="0.25">
      <c r="A533" t="s">
        <v>12897</v>
      </c>
      <c r="B533" s="6">
        <v>44664</v>
      </c>
      <c r="C533" t="s">
        <v>12898</v>
      </c>
      <c r="D533" t="s">
        <v>11929</v>
      </c>
      <c r="E533">
        <v>600000000</v>
      </c>
      <c r="F533">
        <v>626799168</v>
      </c>
      <c r="G533">
        <v>0.18464106501851399</v>
      </c>
      <c r="H533">
        <v>22.313889</v>
      </c>
      <c r="I533">
        <v>12.284731000000001</v>
      </c>
      <c r="J533">
        <v>5.750121</v>
      </c>
      <c r="K533">
        <v>5.750121</v>
      </c>
      <c r="L533">
        <v>281.60770000000002</v>
      </c>
      <c r="M533">
        <v>283</v>
      </c>
      <c r="N533">
        <v>12.089410000000001</v>
      </c>
      <c r="O533">
        <v>-0.471299999999996</v>
      </c>
      <c r="P533">
        <v>-6.5264780590995404</v>
      </c>
      <c r="Q533">
        <v>-14.351969957604499</v>
      </c>
      <c r="R533">
        <v>103.33125</v>
      </c>
      <c r="S533">
        <v>104.35724999999999</v>
      </c>
      <c r="T533">
        <v>103.33125</v>
      </c>
      <c r="U533">
        <v>104.35724999999999</v>
      </c>
      <c r="V533" t="s">
        <v>11987</v>
      </c>
      <c r="W533" t="s">
        <v>8087</v>
      </c>
      <c r="X533" t="s">
        <v>2967</v>
      </c>
      <c r="Y533" t="s">
        <v>12104</v>
      </c>
      <c r="Z533" t="s">
        <v>753</v>
      </c>
      <c r="AA533" t="s">
        <v>268</v>
      </c>
      <c r="AB533" t="s">
        <v>753</v>
      </c>
      <c r="AC533">
        <v>104.466528</v>
      </c>
      <c r="AD533">
        <v>1.135278</v>
      </c>
      <c r="AE533" s="6">
        <v>41862</v>
      </c>
      <c r="AF533" s="6">
        <v>16295</v>
      </c>
      <c r="AG533" t="s">
        <v>2968</v>
      </c>
      <c r="AH533">
        <v>22.313889</v>
      </c>
      <c r="AI533">
        <v>12.284730697394499</v>
      </c>
      <c r="AJ533">
        <v>217.27387300000001</v>
      </c>
      <c r="AK533">
        <v>5.7501208512306503</v>
      </c>
      <c r="AL533">
        <v>283</v>
      </c>
      <c r="AM533">
        <v>318</v>
      </c>
      <c r="AN533">
        <v>6.1</v>
      </c>
      <c r="AO533" t="s">
        <v>11991</v>
      </c>
      <c r="AP533">
        <v>1</v>
      </c>
      <c r="AQ533">
        <v>3</v>
      </c>
      <c r="AR533">
        <v>57.164841142805898</v>
      </c>
      <c r="AS533">
        <v>-6.2664114071686997E-2</v>
      </c>
      <c r="AT533">
        <v>-0.21555827553308399</v>
      </c>
      <c r="AU533">
        <v>-0.21066754542854901</v>
      </c>
      <c r="AV533">
        <v>1.0219529724827201</v>
      </c>
    </row>
    <row r="534" spans="1:48" x14ac:dyDescent="0.25">
      <c r="A534" t="s">
        <v>17738</v>
      </c>
      <c r="B534" s="6">
        <v>44664</v>
      </c>
      <c r="C534" t="s">
        <v>17739</v>
      </c>
      <c r="D534" t="s">
        <v>12016</v>
      </c>
      <c r="E534">
        <v>264483296.80000001</v>
      </c>
      <c r="F534">
        <v>242365881.09999999</v>
      </c>
      <c r="G534">
        <v>7.1395586810026501E-2</v>
      </c>
      <c r="H534">
        <v>4.4055559999999998</v>
      </c>
      <c r="I534">
        <v>4.2237460000000002</v>
      </c>
      <c r="J534">
        <v>3.3451819999999999</v>
      </c>
      <c r="K534">
        <v>3.3451819999999999</v>
      </c>
      <c r="L534">
        <v>72.114900000000006</v>
      </c>
      <c r="M534">
        <v>70</v>
      </c>
      <c r="N534">
        <v>4.2013639999999999</v>
      </c>
      <c r="O534">
        <v>0.29030000000000999</v>
      </c>
      <c r="P534">
        <v>-1.7861267287253899</v>
      </c>
      <c r="Q534">
        <v>-6.1878496769139204</v>
      </c>
      <c r="R534">
        <v>91.5</v>
      </c>
      <c r="S534">
        <v>92</v>
      </c>
      <c r="T534">
        <v>91.5</v>
      </c>
      <c r="U534">
        <v>92</v>
      </c>
      <c r="V534" t="s">
        <v>11987</v>
      </c>
      <c r="W534" t="s">
        <v>17012</v>
      </c>
      <c r="X534" t="s">
        <v>3163</v>
      </c>
      <c r="Y534" t="s">
        <v>11989</v>
      </c>
      <c r="Z534" t="s">
        <v>12612</v>
      </c>
      <c r="AA534" t="s">
        <v>1038</v>
      </c>
      <c r="AB534" t="s">
        <v>11990</v>
      </c>
      <c r="AC534">
        <v>91.637500000000003</v>
      </c>
      <c r="AD534">
        <v>0.13750000000000001</v>
      </c>
      <c r="AE534" s="6">
        <v>44389</v>
      </c>
      <c r="AF534" s="6">
        <v>46277</v>
      </c>
      <c r="AG534" t="s">
        <v>16919</v>
      </c>
      <c r="AH534">
        <v>4.4055559999999998</v>
      </c>
      <c r="AI534">
        <v>4.2237460230882897</v>
      </c>
      <c r="AJ534">
        <v>20.306902000000001</v>
      </c>
      <c r="AK534">
        <v>3.3451822836649798</v>
      </c>
      <c r="AL534">
        <v>70</v>
      </c>
      <c r="AM534">
        <v>63</v>
      </c>
      <c r="AN534">
        <v>1.375</v>
      </c>
      <c r="AO534" t="s">
        <v>11991</v>
      </c>
      <c r="AP534">
        <v>1</v>
      </c>
      <c r="AQ534">
        <v>4</v>
      </c>
      <c r="AR534">
        <v>40.585815454133197</v>
      </c>
      <c r="AS534">
        <v>0.167423044258043</v>
      </c>
      <c r="AT534">
        <v>3.0279201678093002</v>
      </c>
      <c r="AU534">
        <v>1.2827690271079999</v>
      </c>
      <c r="AV534">
        <v>6.3652802670998403</v>
      </c>
    </row>
    <row r="535" spans="1:48" x14ac:dyDescent="0.25">
      <c r="A535" t="s">
        <v>17740</v>
      </c>
      <c r="B535" s="6">
        <v>44664</v>
      </c>
      <c r="C535" t="s">
        <v>17741</v>
      </c>
      <c r="D535" t="s">
        <v>12016</v>
      </c>
      <c r="E535">
        <v>617127692.39999998</v>
      </c>
      <c r="F535">
        <v>553686965.60000002</v>
      </c>
      <c r="G535">
        <v>0.16310383969619899</v>
      </c>
      <c r="H535">
        <v>9.233333</v>
      </c>
      <c r="I535">
        <v>8.1518669999999993</v>
      </c>
      <c r="J535">
        <v>3.5798199999999998</v>
      </c>
      <c r="K535">
        <v>3.5798199999999998</v>
      </c>
      <c r="L535">
        <v>88.526399999999896</v>
      </c>
      <c r="M535">
        <v>89</v>
      </c>
      <c r="N535">
        <v>8.1246469999999995</v>
      </c>
      <c r="O535">
        <v>0.58299999999999996</v>
      </c>
      <c r="P535">
        <v>-3.1493729852380699</v>
      </c>
      <c r="Q535">
        <v>-9.1629433582478406</v>
      </c>
      <c r="R535">
        <v>89.12</v>
      </c>
      <c r="S535">
        <v>89.62</v>
      </c>
      <c r="T535">
        <v>89.12</v>
      </c>
      <c r="U535">
        <v>89.62</v>
      </c>
      <c r="V535" t="s">
        <v>11987</v>
      </c>
      <c r="W535" t="s">
        <v>17018</v>
      </c>
      <c r="X535" t="s">
        <v>3163</v>
      </c>
      <c r="Y535" t="s">
        <v>11989</v>
      </c>
      <c r="Z535" t="s">
        <v>12612</v>
      </c>
      <c r="AA535" t="s">
        <v>1038</v>
      </c>
      <c r="AB535" t="s">
        <v>11990</v>
      </c>
      <c r="AC535">
        <v>89.72</v>
      </c>
      <c r="AD535">
        <v>0.6</v>
      </c>
      <c r="AE535" s="6">
        <v>44389</v>
      </c>
      <c r="AF535" s="6">
        <v>11516</v>
      </c>
      <c r="AG535" t="s">
        <v>16919</v>
      </c>
      <c r="AH535">
        <v>9.233333</v>
      </c>
      <c r="AI535">
        <v>8.15186720943381</v>
      </c>
      <c r="AJ535">
        <v>75.490876</v>
      </c>
      <c r="AK535">
        <v>3.5798198598428899</v>
      </c>
      <c r="AL535">
        <v>89</v>
      </c>
      <c r="AM535">
        <v>84</v>
      </c>
      <c r="AN535">
        <v>2.25</v>
      </c>
      <c r="AO535" t="s">
        <v>11991</v>
      </c>
      <c r="AP535">
        <v>1</v>
      </c>
      <c r="AQ535">
        <v>4</v>
      </c>
      <c r="AR535">
        <v>40.585815454133197</v>
      </c>
      <c r="AS535">
        <v>0.167423044258043</v>
      </c>
      <c r="AT535">
        <v>3.0279201678093002</v>
      </c>
      <c r="AU535">
        <v>1.2827690271079999</v>
      </c>
      <c r="AV535">
        <v>6.3652802670998403</v>
      </c>
    </row>
    <row r="536" spans="1:48" x14ac:dyDescent="0.25">
      <c r="A536" t="s">
        <v>17742</v>
      </c>
      <c r="B536" s="6">
        <v>44664</v>
      </c>
      <c r="C536" t="s">
        <v>17743</v>
      </c>
      <c r="D536" t="s">
        <v>12016</v>
      </c>
      <c r="E536">
        <v>617127692.39999998</v>
      </c>
      <c r="F536">
        <v>542815230.70000005</v>
      </c>
      <c r="G536">
        <v>0.15990126889853801</v>
      </c>
      <c r="H536">
        <v>19.233332999999998</v>
      </c>
      <c r="I536">
        <v>13.998378000000001</v>
      </c>
      <c r="J536">
        <v>4.0372810000000001</v>
      </c>
      <c r="K536">
        <v>4.0372810000000001</v>
      </c>
      <c r="L536">
        <v>108.3978</v>
      </c>
      <c r="M536">
        <v>108</v>
      </c>
      <c r="N536">
        <v>13.745793000000001</v>
      </c>
      <c r="O536">
        <v>4.5199999999989603E-2</v>
      </c>
      <c r="P536">
        <v>-4.3534084370708799</v>
      </c>
      <c r="Q536">
        <v>-12.694087890073799</v>
      </c>
      <c r="R536">
        <v>87.125</v>
      </c>
      <c r="S536">
        <v>87.875</v>
      </c>
      <c r="T536">
        <v>87.125</v>
      </c>
      <c r="U536">
        <v>87.875</v>
      </c>
      <c r="V536" t="s">
        <v>11987</v>
      </c>
      <c r="W536" t="s">
        <v>17020</v>
      </c>
      <c r="X536" t="s">
        <v>3163</v>
      </c>
      <c r="Y536" t="s">
        <v>11989</v>
      </c>
      <c r="Z536" t="s">
        <v>12612</v>
      </c>
      <c r="AA536" t="s">
        <v>1038</v>
      </c>
      <c r="AB536" t="s">
        <v>11990</v>
      </c>
      <c r="AC536">
        <v>87.958332999999996</v>
      </c>
      <c r="AD536">
        <v>0.83333299999999999</v>
      </c>
      <c r="AE536" s="6">
        <v>44389</v>
      </c>
      <c r="AF536" s="6">
        <v>15169</v>
      </c>
      <c r="AG536" t="s">
        <v>16919</v>
      </c>
      <c r="AH536">
        <v>19.233332999999998</v>
      </c>
      <c r="AI536">
        <v>13.998378205431299</v>
      </c>
      <c r="AJ536">
        <v>244.35349400000001</v>
      </c>
      <c r="AK536">
        <v>4.0372814141889899</v>
      </c>
      <c r="AL536">
        <v>108</v>
      </c>
      <c r="AM536">
        <v>149</v>
      </c>
      <c r="AN536">
        <v>3.125</v>
      </c>
      <c r="AO536" t="s">
        <v>11991</v>
      </c>
      <c r="AP536">
        <v>1</v>
      </c>
      <c r="AQ536">
        <v>4</v>
      </c>
      <c r="AR536">
        <v>40.585815454133197</v>
      </c>
      <c r="AS536">
        <v>0.167423044258043</v>
      </c>
      <c r="AT536">
        <v>3.0279201678093002</v>
      </c>
      <c r="AU536">
        <v>1.2827690271079999</v>
      </c>
      <c r="AV536">
        <v>6.3652802670998403</v>
      </c>
    </row>
    <row r="537" spans="1:48" x14ac:dyDescent="0.25">
      <c r="A537" t="s">
        <v>17744</v>
      </c>
      <c r="B537" s="6">
        <v>44664</v>
      </c>
      <c r="C537" t="s">
        <v>17745</v>
      </c>
      <c r="D537" t="s">
        <v>12016</v>
      </c>
      <c r="E537">
        <v>705288791.20000005</v>
      </c>
      <c r="F537">
        <v>621571011.70000005</v>
      </c>
      <c r="G537">
        <v>0.183100966691252</v>
      </c>
      <c r="H537">
        <v>29.233332999999998</v>
      </c>
      <c r="I537">
        <v>17.585398999999999</v>
      </c>
      <c r="J537">
        <v>3.999622</v>
      </c>
      <c r="K537">
        <v>3.999622</v>
      </c>
      <c r="L537">
        <v>118.805199999999</v>
      </c>
      <c r="M537">
        <v>118</v>
      </c>
      <c r="N537">
        <v>17.669688000000001</v>
      </c>
      <c r="O537">
        <v>0.16670000000000801</v>
      </c>
      <c r="P537">
        <v>-4.7260414515864904</v>
      </c>
      <c r="Q537">
        <v>-14.104484842230001</v>
      </c>
      <c r="R537">
        <v>87.25</v>
      </c>
      <c r="S537">
        <v>88</v>
      </c>
      <c r="T537">
        <v>87.25</v>
      </c>
      <c r="U537">
        <v>88</v>
      </c>
      <c r="V537" t="s">
        <v>11987</v>
      </c>
      <c r="W537" t="s">
        <v>17029</v>
      </c>
      <c r="X537" t="s">
        <v>3163</v>
      </c>
      <c r="Y537" t="s">
        <v>11989</v>
      </c>
      <c r="Z537" t="s">
        <v>12612</v>
      </c>
      <c r="AA537" t="s">
        <v>1038</v>
      </c>
      <c r="AB537" t="s">
        <v>11990</v>
      </c>
      <c r="AC537">
        <v>88.13</v>
      </c>
      <c r="AD537">
        <v>0.88</v>
      </c>
      <c r="AE537" s="6">
        <v>44389</v>
      </c>
      <c r="AF537" s="6">
        <v>18821</v>
      </c>
      <c r="AG537" t="s">
        <v>16919</v>
      </c>
      <c r="AH537">
        <v>29.233332999999998</v>
      </c>
      <c r="AI537">
        <v>17.585398683117599</v>
      </c>
      <c r="AJ537">
        <v>426.76800300000002</v>
      </c>
      <c r="AK537">
        <v>3.99962212304388</v>
      </c>
      <c r="AL537">
        <v>118</v>
      </c>
      <c r="AM537">
        <v>139</v>
      </c>
      <c r="AN537">
        <v>3.3</v>
      </c>
      <c r="AO537" t="s">
        <v>11991</v>
      </c>
      <c r="AP537">
        <v>1</v>
      </c>
      <c r="AQ537">
        <v>4</v>
      </c>
      <c r="AR537">
        <v>40.585815454133197</v>
      </c>
      <c r="AS537">
        <v>0.167423044258043</v>
      </c>
      <c r="AT537">
        <v>3.0279201678093002</v>
      </c>
      <c r="AU537">
        <v>1.2827690271079999</v>
      </c>
      <c r="AV537">
        <v>6.3652802670998403</v>
      </c>
    </row>
    <row r="538" spans="1:48" x14ac:dyDescent="0.25">
      <c r="A538" t="s">
        <v>12899</v>
      </c>
      <c r="B538" s="6">
        <v>44664</v>
      </c>
      <c r="C538" t="s">
        <v>12900</v>
      </c>
      <c r="D538" t="s">
        <v>11929</v>
      </c>
      <c r="E538">
        <v>925691538.60000002</v>
      </c>
      <c r="F538">
        <v>941685433.39999998</v>
      </c>
      <c r="G538">
        <v>0.27739954071939099</v>
      </c>
      <c r="H538">
        <v>4.1222219999999998</v>
      </c>
      <c r="I538">
        <v>3.8090799999999998</v>
      </c>
      <c r="J538">
        <v>2.957532</v>
      </c>
      <c r="K538">
        <v>2.957532</v>
      </c>
      <c r="L538">
        <v>34.539900000000003</v>
      </c>
      <c r="M538">
        <v>33</v>
      </c>
      <c r="N538">
        <v>3.7894269999999999</v>
      </c>
      <c r="O538">
        <v>0.15860000000000801</v>
      </c>
      <c r="P538">
        <v>-1.09246041410092</v>
      </c>
      <c r="Q538">
        <v>-4.6668285840392203</v>
      </c>
      <c r="R538">
        <v>100.5</v>
      </c>
      <c r="S538">
        <v>101.125</v>
      </c>
      <c r="T538">
        <v>100.5</v>
      </c>
      <c r="U538">
        <v>101.125</v>
      </c>
      <c r="V538" t="s">
        <v>11987</v>
      </c>
      <c r="W538" t="s">
        <v>8595</v>
      </c>
      <c r="X538" t="s">
        <v>3163</v>
      </c>
      <c r="Y538" t="s">
        <v>11989</v>
      </c>
      <c r="Z538" t="s">
        <v>12612</v>
      </c>
      <c r="AA538" t="s">
        <v>1038</v>
      </c>
      <c r="AB538" t="s">
        <v>11990</v>
      </c>
      <c r="AC538">
        <v>101.727778</v>
      </c>
      <c r="AD538">
        <v>1.227778</v>
      </c>
      <c r="AE538" s="6">
        <v>42523</v>
      </c>
      <c r="AF538" s="6">
        <v>46175</v>
      </c>
      <c r="AG538" t="s">
        <v>3163</v>
      </c>
      <c r="AH538">
        <v>4.1222219999999998</v>
      </c>
      <c r="AI538">
        <v>3.8090804287326798</v>
      </c>
      <c r="AJ538">
        <v>17.153956000000001</v>
      </c>
      <c r="AK538">
        <v>2.9575321699422501</v>
      </c>
      <c r="AL538">
        <v>33</v>
      </c>
      <c r="AM538">
        <v>25</v>
      </c>
      <c r="AN538">
        <v>3.25</v>
      </c>
      <c r="AO538" t="s">
        <v>11991</v>
      </c>
      <c r="AP538">
        <v>1</v>
      </c>
      <c r="AQ538">
        <v>3</v>
      </c>
      <c r="AR538">
        <v>49.102250258916001</v>
      </c>
      <c r="AS538">
        <v>-2.2361359570702101E-2</v>
      </c>
      <c r="AT538">
        <v>-0.37112010796247502</v>
      </c>
      <c r="AU538">
        <v>-9.8389982111250093E-2</v>
      </c>
      <c r="AV538">
        <v>3.8084469377047201</v>
      </c>
    </row>
    <row r="539" spans="1:48" x14ac:dyDescent="0.25">
      <c r="A539" t="s">
        <v>12901</v>
      </c>
      <c r="B539" s="6">
        <v>44664</v>
      </c>
      <c r="C539" t="s">
        <v>12902</v>
      </c>
      <c r="D539" t="s">
        <v>11929</v>
      </c>
      <c r="E539">
        <v>793449890.39999998</v>
      </c>
      <c r="F539">
        <v>815435061.79999995</v>
      </c>
      <c r="G539">
        <v>0.24020899508356999</v>
      </c>
      <c r="H539">
        <v>7.9944439999999997</v>
      </c>
      <c r="I539">
        <v>6.9123510000000001</v>
      </c>
      <c r="J539">
        <v>3.2668629999999999</v>
      </c>
      <c r="K539">
        <v>3.2668629999999999</v>
      </c>
      <c r="L539">
        <v>56.817799999999998</v>
      </c>
      <c r="M539">
        <v>57</v>
      </c>
      <c r="N539">
        <v>6.8822890000000001</v>
      </c>
      <c r="O539">
        <v>0.15989999999998999</v>
      </c>
      <c r="P539">
        <v>-2.1998120066530298</v>
      </c>
      <c r="Q539">
        <v>-7.4029852582740299</v>
      </c>
      <c r="R539">
        <v>102.75</v>
      </c>
      <c r="S539">
        <v>103.375</v>
      </c>
      <c r="T539">
        <v>102.75</v>
      </c>
      <c r="U539">
        <v>103.375</v>
      </c>
      <c r="V539" t="s">
        <v>11987</v>
      </c>
      <c r="W539" t="s">
        <v>8607</v>
      </c>
      <c r="X539" t="s">
        <v>3163</v>
      </c>
      <c r="Y539" t="s">
        <v>11989</v>
      </c>
      <c r="Z539" t="s">
        <v>12612</v>
      </c>
      <c r="AA539" t="s">
        <v>1038</v>
      </c>
      <c r="AB539" t="s">
        <v>11990</v>
      </c>
      <c r="AC539">
        <v>102.770833</v>
      </c>
      <c r="AD539">
        <v>2.0833000000000001E-2</v>
      </c>
      <c r="AE539" s="6">
        <v>43937</v>
      </c>
      <c r="AF539" s="6">
        <v>11064</v>
      </c>
      <c r="AG539" t="s">
        <v>3163</v>
      </c>
      <c r="AH539">
        <v>7.9944439999999997</v>
      </c>
      <c r="AI539">
        <v>6.9123511332183698</v>
      </c>
      <c r="AJ539">
        <v>55.353403</v>
      </c>
      <c r="AK539">
        <v>3.2668634981187101</v>
      </c>
      <c r="AL539">
        <v>57</v>
      </c>
      <c r="AM539">
        <v>54</v>
      </c>
      <c r="AN539">
        <v>3.75</v>
      </c>
      <c r="AO539" t="s">
        <v>11991</v>
      </c>
      <c r="AP539">
        <v>1</v>
      </c>
      <c r="AQ539">
        <v>3</v>
      </c>
      <c r="AR539">
        <v>49.102250258916001</v>
      </c>
      <c r="AS539">
        <v>-2.2361359570702101E-2</v>
      </c>
      <c r="AT539">
        <v>-0.37112010796247502</v>
      </c>
      <c r="AU539">
        <v>-9.8389982111250093E-2</v>
      </c>
      <c r="AV539">
        <v>3.8084469377047201</v>
      </c>
    </row>
    <row r="540" spans="1:48" x14ac:dyDescent="0.25">
      <c r="A540" t="s">
        <v>12903</v>
      </c>
      <c r="B540" s="6">
        <v>44664</v>
      </c>
      <c r="C540" t="s">
        <v>12904</v>
      </c>
      <c r="D540" t="s">
        <v>11929</v>
      </c>
      <c r="E540">
        <v>528966593.39999998</v>
      </c>
      <c r="F540">
        <v>533826474</v>
      </c>
      <c r="G540">
        <v>0.15725338150124399</v>
      </c>
      <c r="H540">
        <v>1.905556</v>
      </c>
      <c r="I540">
        <v>1.836149</v>
      </c>
      <c r="J540">
        <v>2.8851930000000001</v>
      </c>
      <c r="K540">
        <v>2.8851930000000001</v>
      </c>
      <c r="L540">
        <v>60.603700000000003</v>
      </c>
      <c r="M540">
        <v>59</v>
      </c>
      <c r="N540">
        <v>1.8299380000000001</v>
      </c>
      <c r="O540">
        <v>3.7200000000003897E-2</v>
      </c>
      <c r="P540">
        <v>-0.80476617726181698</v>
      </c>
      <c r="Q540">
        <v>-2.9561291563024201</v>
      </c>
      <c r="R540">
        <v>100.6</v>
      </c>
      <c r="S540">
        <v>100.9</v>
      </c>
      <c r="T540">
        <v>100.6</v>
      </c>
      <c r="U540">
        <v>100.9</v>
      </c>
      <c r="V540" t="s">
        <v>11987</v>
      </c>
      <c r="W540" t="s">
        <v>8589</v>
      </c>
      <c r="X540" t="s">
        <v>3163</v>
      </c>
      <c r="Y540" t="s">
        <v>11989</v>
      </c>
      <c r="Z540" t="s">
        <v>12612</v>
      </c>
      <c r="AA540" t="s">
        <v>1038</v>
      </c>
      <c r="AB540" t="s">
        <v>11990</v>
      </c>
      <c r="AC540">
        <v>100.91875</v>
      </c>
      <c r="AD540">
        <v>0.31874999999999998</v>
      </c>
      <c r="AE540" s="6">
        <v>43538</v>
      </c>
      <c r="AF540" s="6">
        <v>45365</v>
      </c>
      <c r="AG540" t="s">
        <v>3163</v>
      </c>
      <c r="AH540">
        <v>1.905556</v>
      </c>
      <c r="AI540">
        <v>1.8361489490052501</v>
      </c>
      <c r="AJ540">
        <v>4.4162679999999996</v>
      </c>
      <c r="AK540">
        <v>2.8851926326499902</v>
      </c>
      <c r="AL540">
        <v>59</v>
      </c>
      <c r="AM540">
        <v>31</v>
      </c>
      <c r="AN540">
        <v>3.375</v>
      </c>
      <c r="AO540" t="s">
        <v>11991</v>
      </c>
      <c r="AP540">
        <v>1</v>
      </c>
      <c r="AQ540">
        <v>3</v>
      </c>
      <c r="AR540">
        <v>49.102250258916001</v>
      </c>
      <c r="AS540">
        <v>-2.2361359570702101E-2</v>
      </c>
      <c r="AT540">
        <v>-0.37112010796247502</v>
      </c>
      <c r="AU540">
        <v>-9.8389982111250093E-2</v>
      </c>
      <c r="AV540">
        <v>3.8084469377047201</v>
      </c>
    </row>
    <row r="541" spans="1:48" x14ac:dyDescent="0.25">
      <c r="A541" t="s">
        <v>12905</v>
      </c>
      <c r="B541" s="6">
        <v>44664</v>
      </c>
      <c r="C541" t="s">
        <v>12906</v>
      </c>
      <c r="D541" t="s">
        <v>11929</v>
      </c>
      <c r="E541">
        <v>793449890.39999998</v>
      </c>
      <c r="F541">
        <v>820297703.60000002</v>
      </c>
      <c r="G541">
        <v>0.24164142097642</v>
      </c>
      <c r="H541">
        <v>1.013889</v>
      </c>
      <c r="I541">
        <v>0.98039699999999996</v>
      </c>
      <c r="J541">
        <v>2.170407</v>
      </c>
      <c r="K541">
        <v>2.170407</v>
      </c>
      <c r="L541">
        <v>49.401800000000001</v>
      </c>
      <c r="M541">
        <v>48</v>
      </c>
      <c r="N541">
        <v>0.97533099999999995</v>
      </c>
      <c r="O541">
        <v>4.1699999999988899E-2</v>
      </c>
      <c r="P541">
        <v>-0.21649406499714099</v>
      </c>
      <c r="Q541">
        <v>-1.19398806001069</v>
      </c>
      <c r="R541">
        <v>101.5</v>
      </c>
      <c r="S541">
        <v>101.7</v>
      </c>
      <c r="T541">
        <v>101.5</v>
      </c>
      <c r="U541">
        <v>101.7</v>
      </c>
      <c r="V541" t="s">
        <v>11987</v>
      </c>
      <c r="W541" t="s">
        <v>8586</v>
      </c>
      <c r="X541" t="s">
        <v>3163</v>
      </c>
      <c r="Y541" t="s">
        <v>11989</v>
      </c>
      <c r="Z541" t="s">
        <v>12612</v>
      </c>
      <c r="AA541" t="s">
        <v>1038</v>
      </c>
      <c r="AB541" t="s">
        <v>11990</v>
      </c>
      <c r="AC541">
        <v>103.383681</v>
      </c>
      <c r="AD541">
        <v>1.8836809999999999</v>
      </c>
      <c r="AE541" s="6">
        <v>43213</v>
      </c>
      <c r="AF541" s="6">
        <v>45039</v>
      </c>
      <c r="AG541" t="s">
        <v>3163</v>
      </c>
      <c r="AH541">
        <v>1.013889</v>
      </c>
      <c r="AI541">
        <v>0.98039669515843098</v>
      </c>
      <c r="AJ541">
        <v>1.9506399999999999</v>
      </c>
      <c r="AK541">
        <v>2.17040683282467</v>
      </c>
      <c r="AL541">
        <v>48</v>
      </c>
      <c r="AM541">
        <v>8</v>
      </c>
      <c r="AN541">
        <v>3.875</v>
      </c>
      <c r="AO541" t="s">
        <v>11991</v>
      </c>
      <c r="AP541">
        <v>1</v>
      </c>
      <c r="AQ541">
        <v>3</v>
      </c>
      <c r="AR541">
        <v>49.102250258916001</v>
      </c>
      <c r="AS541">
        <v>-2.2361359570702101E-2</v>
      </c>
      <c r="AT541">
        <v>-0.37112010796247502</v>
      </c>
      <c r="AU541">
        <v>-9.8389982111250093E-2</v>
      </c>
      <c r="AV541">
        <v>3.8084469377047201</v>
      </c>
    </row>
    <row r="542" spans="1:48" x14ac:dyDescent="0.25">
      <c r="A542" t="s">
        <v>12907</v>
      </c>
      <c r="B542" s="6">
        <v>44664</v>
      </c>
      <c r="C542" t="s">
        <v>12908</v>
      </c>
      <c r="D542" t="s">
        <v>11929</v>
      </c>
      <c r="E542">
        <v>528966593.39999998</v>
      </c>
      <c r="F542">
        <v>533033759.39999998</v>
      </c>
      <c r="G542">
        <v>0.15701986544000501</v>
      </c>
      <c r="H542">
        <v>2.9944440000000001</v>
      </c>
      <c r="I542">
        <v>2.8437000000000001</v>
      </c>
      <c r="J542">
        <v>2.9955579999999999</v>
      </c>
      <c r="K542">
        <v>2.9955579999999999</v>
      </c>
      <c r="L542">
        <v>43.179099999999998</v>
      </c>
      <c r="M542">
        <v>44</v>
      </c>
      <c r="N542">
        <v>2.8294800000000002</v>
      </c>
      <c r="O542">
        <v>3.7200000000003897E-2</v>
      </c>
      <c r="P542">
        <v>-0.71936560206772304</v>
      </c>
      <c r="Q542">
        <v>-4.0149946103021499</v>
      </c>
      <c r="R542">
        <v>100.75</v>
      </c>
      <c r="S542">
        <v>101.15</v>
      </c>
      <c r="T542">
        <v>100.75</v>
      </c>
      <c r="U542">
        <v>101.15</v>
      </c>
      <c r="V542" t="s">
        <v>11987</v>
      </c>
      <c r="W542" t="s">
        <v>3876</v>
      </c>
      <c r="X542" t="s">
        <v>3163</v>
      </c>
      <c r="Y542" t="s">
        <v>11989</v>
      </c>
      <c r="Z542" t="s">
        <v>12612</v>
      </c>
      <c r="AA542" t="s">
        <v>1038</v>
      </c>
      <c r="AB542" t="s">
        <v>11990</v>
      </c>
      <c r="AC542">
        <v>100.768889</v>
      </c>
      <c r="AD542">
        <v>1.8889E-2</v>
      </c>
      <c r="AE542" s="6">
        <v>43937</v>
      </c>
      <c r="AF542" s="6">
        <v>45763</v>
      </c>
      <c r="AG542" t="s">
        <v>3163</v>
      </c>
      <c r="AH542">
        <v>2.9944440000000001</v>
      </c>
      <c r="AI542">
        <v>2.8437003698832299</v>
      </c>
      <c r="AJ542">
        <v>9.7063290000000002</v>
      </c>
      <c r="AK542">
        <v>2.9955578018500799</v>
      </c>
      <c r="AL542">
        <v>44</v>
      </c>
      <c r="AM542">
        <v>29</v>
      </c>
      <c r="AN542">
        <v>3.4</v>
      </c>
      <c r="AO542" t="s">
        <v>11991</v>
      </c>
      <c r="AP542">
        <v>1</v>
      </c>
      <c r="AQ542">
        <v>3</v>
      </c>
      <c r="AR542">
        <v>49.102250258916001</v>
      </c>
      <c r="AS542">
        <v>-2.2361359570702101E-2</v>
      </c>
      <c r="AT542">
        <v>-0.37112010796247502</v>
      </c>
      <c r="AU542">
        <v>-9.8389982111250093E-2</v>
      </c>
      <c r="AV542">
        <v>3.8084469377047201</v>
      </c>
    </row>
    <row r="543" spans="1:48" x14ac:dyDescent="0.25">
      <c r="A543" t="s">
        <v>12909</v>
      </c>
      <c r="B543" s="6">
        <v>44664</v>
      </c>
      <c r="C543" t="s">
        <v>12910</v>
      </c>
      <c r="D543" t="s">
        <v>11929</v>
      </c>
      <c r="E543">
        <v>793449890.39999998</v>
      </c>
      <c r="F543">
        <v>863372662</v>
      </c>
      <c r="G543">
        <v>0.25433034368351398</v>
      </c>
      <c r="H543">
        <v>6.0138889999999998</v>
      </c>
      <c r="I543">
        <v>5.193721</v>
      </c>
      <c r="J543">
        <v>3.166455</v>
      </c>
      <c r="K543">
        <v>3.166455</v>
      </c>
      <c r="L543">
        <v>49.058700000000002</v>
      </c>
      <c r="M543">
        <v>49</v>
      </c>
      <c r="N543">
        <v>5.1708749999999997</v>
      </c>
      <c r="O543">
        <v>4.5999999999990403E-2</v>
      </c>
      <c r="P543">
        <v>-1.87126519362804</v>
      </c>
      <c r="Q543">
        <v>-5.8359025396284201</v>
      </c>
      <c r="R543">
        <v>106.625</v>
      </c>
      <c r="S543">
        <v>107.25</v>
      </c>
      <c r="T543">
        <v>106.625</v>
      </c>
      <c r="U543">
        <v>107.25</v>
      </c>
      <c r="V543" t="s">
        <v>11987</v>
      </c>
      <c r="W543" t="s">
        <v>8599</v>
      </c>
      <c r="X543" t="s">
        <v>3163</v>
      </c>
      <c r="Y543" t="s">
        <v>11989</v>
      </c>
      <c r="Z543" t="s">
        <v>12612</v>
      </c>
      <c r="AA543" t="s">
        <v>1038</v>
      </c>
      <c r="AB543" t="s">
        <v>11990</v>
      </c>
      <c r="AC543">
        <v>108.8125</v>
      </c>
      <c r="AD543">
        <v>2.1875</v>
      </c>
      <c r="AE543" s="6">
        <v>43213</v>
      </c>
      <c r="AF543" s="6">
        <v>46866</v>
      </c>
      <c r="AG543" t="s">
        <v>3163</v>
      </c>
      <c r="AH543">
        <v>6.0138889999999998</v>
      </c>
      <c r="AI543">
        <v>5.193720843046</v>
      </c>
      <c r="AJ543">
        <v>32.096482000000002</v>
      </c>
      <c r="AK543">
        <v>3.1664547294133798</v>
      </c>
      <c r="AL543">
        <v>49</v>
      </c>
      <c r="AM543">
        <v>46</v>
      </c>
      <c r="AN543">
        <v>4.5</v>
      </c>
      <c r="AO543" t="s">
        <v>11991</v>
      </c>
      <c r="AP543">
        <v>1</v>
      </c>
      <c r="AQ543">
        <v>3</v>
      </c>
      <c r="AR543">
        <v>49.102250258916001</v>
      </c>
      <c r="AS543">
        <v>-2.2361359570702101E-2</v>
      </c>
      <c r="AT543">
        <v>-0.37112010796247502</v>
      </c>
      <c r="AU543">
        <v>-9.8389982111250093E-2</v>
      </c>
      <c r="AV543">
        <v>3.8084469377047201</v>
      </c>
    </row>
    <row r="544" spans="1:48" x14ac:dyDescent="0.25">
      <c r="A544" t="s">
        <v>12911</v>
      </c>
      <c r="B544" s="6">
        <v>44664</v>
      </c>
      <c r="C544" t="s">
        <v>12912</v>
      </c>
      <c r="D544" t="s">
        <v>11929</v>
      </c>
      <c r="E544">
        <v>528966593.39999998</v>
      </c>
      <c r="F544">
        <v>584493391</v>
      </c>
      <c r="G544">
        <v>0.17217872601467599</v>
      </c>
      <c r="H544">
        <v>24.122222000000001</v>
      </c>
      <c r="I544">
        <v>14.793756999999999</v>
      </c>
      <c r="J544">
        <v>4.0067430000000002</v>
      </c>
      <c r="K544">
        <v>4.0067430000000002</v>
      </c>
      <c r="L544">
        <v>110.4706</v>
      </c>
      <c r="M544">
        <v>108</v>
      </c>
      <c r="N544">
        <v>14.591127999999999</v>
      </c>
      <c r="O544">
        <v>0.27349999999999303</v>
      </c>
      <c r="P544">
        <v>-4.3871720211894401</v>
      </c>
      <c r="Q544">
        <v>-12.502472409089</v>
      </c>
      <c r="R544">
        <v>108.75</v>
      </c>
      <c r="S544">
        <v>109.5</v>
      </c>
      <c r="T544">
        <v>108.75</v>
      </c>
      <c r="U544">
        <v>109.5</v>
      </c>
      <c r="V544" t="s">
        <v>11987</v>
      </c>
      <c r="W544" t="s">
        <v>8622</v>
      </c>
      <c r="X544" t="s">
        <v>3163</v>
      </c>
      <c r="Y544" t="s">
        <v>11989</v>
      </c>
      <c r="Z544" t="s">
        <v>12612</v>
      </c>
      <c r="AA544" t="s">
        <v>1038</v>
      </c>
      <c r="AB544" t="s">
        <v>11990</v>
      </c>
      <c r="AC544">
        <v>110.49722199999999</v>
      </c>
      <c r="AD544">
        <v>1.7472220000000001</v>
      </c>
      <c r="AE544" s="6">
        <v>42523</v>
      </c>
      <c r="AF544" s="6">
        <v>16955</v>
      </c>
      <c r="AG544" t="s">
        <v>3163</v>
      </c>
      <c r="AH544">
        <v>24.122222000000001</v>
      </c>
      <c r="AI544">
        <v>14.793756695538001</v>
      </c>
      <c r="AJ544">
        <v>299.21916599999997</v>
      </c>
      <c r="AK544">
        <v>4.0067426779614497</v>
      </c>
      <c r="AL544">
        <v>108</v>
      </c>
      <c r="AM544">
        <v>145</v>
      </c>
      <c r="AN544">
        <v>4.625</v>
      </c>
      <c r="AO544" t="s">
        <v>11991</v>
      </c>
      <c r="AP544">
        <v>1</v>
      </c>
      <c r="AQ544">
        <v>3</v>
      </c>
      <c r="AR544">
        <v>49.102250258916001</v>
      </c>
      <c r="AS544">
        <v>-2.2361359570702101E-2</v>
      </c>
      <c r="AT544">
        <v>-0.37112010796247502</v>
      </c>
      <c r="AU544">
        <v>-9.8389982111250093E-2</v>
      </c>
      <c r="AV544">
        <v>3.8084469377047201</v>
      </c>
    </row>
    <row r="545" spans="1:48" x14ac:dyDescent="0.25">
      <c r="A545" t="s">
        <v>12913</v>
      </c>
      <c r="B545" s="6">
        <v>44664</v>
      </c>
      <c r="C545" t="s">
        <v>12914</v>
      </c>
      <c r="D545" t="s">
        <v>11929</v>
      </c>
      <c r="E545">
        <v>1057933186.8</v>
      </c>
      <c r="F545">
        <v>1106891986.0999999</v>
      </c>
      <c r="G545">
        <v>0.32606570908699201</v>
      </c>
      <c r="H545">
        <v>6.9055559999999998</v>
      </c>
      <c r="I545">
        <v>6.0288510000000004</v>
      </c>
      <c r="J545">
        <v>3.206976</v>
      </c>
      <c r="K545">
        <v>3.206976</v>
      </c>
      <c r="L545">
        <v>50.747900000000001</v>
      </c>
      <c r="M545">
        <v>51</v>
      </c>
      <c r="N545">
        <v>6.0028540000000001</v>
      </c>
      <c r="O545">
        <v>0.16220000000000101</v>
      </c>
      <c r="P545">
        <v>-2.1916371086186301</v>
      </c>
      <c r="Q545">
        <v>-6.36554933538038</v>
      </c>
      <c r="R545">
        <v>104.25</v>
      </c>
      <c r="S545">
        <v>104.875</v>
      </c>
      <c r="T545">
        <v>104.25</v>
      </c>
      <c r="U545">
        <v>104.875</v>
      </c>
      <c r="V545" t="s">
        <v>11987</v>
      </c>
      <c r="W545" t="s">
        <v>8603</v>
      </c>
      <c r="X545" t="s">
        <v>3163</v>
      </c>
      <c r="Y545" t="s">
        <v>11989</v>
      </c>
      <c r="Z545" t="s">
        <v>12612</v>
      </c>
      <c r="AA545" t="s">
        <v>1038</v>
      </c>
      <c r="AB545" t="s">
        <v>11990</v>
      </c>
      <c r="AC545">
        <v>104.62777800000001</v>
      </c>
      <c r="AD545">
        <v>0.377778</v>
      </c>
      <c r="AE545" s="6">
        <v>43538</v>
      </c>
      <c r="AF545" s="6">
        <v>47191</v>
      </c>
      <c r="AG545" t="s">
        <v>3163</v>
      </c>
      <c r="AH545">
        <v>6.9055559999999998</v>
      </c>
      <c r="AI545">
        <v>6.02885104126924</v>
      </c>
      <c r="AJ545">
        <v>42.268276</v>
      </c>
      <c r="AK545">
        <v>3.20697601402563</v>
      </c>
      <c r="AL545">
        <v>51</v>
      </c>
      <c r="AM545">
        <v>49</v>
      </c>
      <c r="AN545">
        <v>4</v>
      </c>
      <c r="AO545" t="s">
        <v>11991</v>
      </c>
      <c r="AP545">
        <v>1</v>
      </c>
      <c r="AQ545">
        <v>3</v>
      </c>
      <c r="AR545">
        <v>49.102250258916001</v>
      </c>
      <c r="AS545">
        <v>-2.2361359570702101E-2</v>
      </c>
      <c r="AT545">
        <v>-0.37112010796247502</v>
      </c>
      <c r="AU545">
        <v>-9.8389982111250093E-2</v>
      </c>
      <c r="AV545">
        <v>3.8084469377047201</v>
      </c>
    </row>
    <row r="546" spans="1:48" x14ac:dyDescent="0.25">
      <c r="A546" t="s">
        <v>12915</v>
      </c>
      <c r="B546" s="6">
        <v>44664</v>
      </c>
      <c r="C546" t="s">
        <v>12916</v>
      </c>
      <c r="D546" t="s">
        <v>11929</v>
      </c>
      <c r="E546">
        <v>1322416483.8</v>
      </c>
      <c r="F546">
        <v>1412002847.9000001</v>
      </c>
      <c r="G546">
        <v>0.415944568792328</v>
      </c>
      <c r="H546">
        <v>27.994444000000001</v>
      </c>
      <c r="I546">
        <v>16.425882999999999</v>
      </c>
      <c r="J546">
        <v>3.9545720000000002</v>
      </c>
      <c r="K546">
        <v>3.9545720000000002</v>
      </c>
      <c r="L546">
        <v>112.1074</v>
      </c>
      <c r="M546">
        <v>111</v>
      </c>
      <c r="N546">
        <v>16.410744999999999</v>
      </c>
      <c r="O546">
        <v>0.27550000000000602</v>
      </c>
      <c r="P546">
        <v>-4.5572589496071902</v>
      </c>
      <c r="Q546">
        <v>-12.612655860652101</v>
      </c>
      <c r="R546">
        <v>106.75</v>
      </c>
      <c r="S546">
        <v>107.5</v>
      </c>
      <c r="T546">
        <v>106.75</v>
      </c>
      <c r="U546">
        <v>107.5</v>
      </c>
      <c r="V546" t="s">
        <v>11987</v>
      </c>
      <c r="W546" t="s">
        <v>8635</v>
      </c>
      <c r="X546" t="s">
        <v>3163</v>
      </c>
      <c r="Y546" t="s">
        <v>11989</v>
      </c>
      <c r="Z546" t="s">
        <v>12612</v>
      </c>
      <c r="AA546" t="s">
        <v>1038</v>
      </c>
      <c r="AB546" t="s">
        <v>11990</v>
      </c>
      <c r="AC546">
        <v>106.774444</v>
      </c>
      <c r="AD546">
        <v>2.4444E-2</v>
      </c>
      <c r="AE546" s="6">
        <v>43937</v>
      </c>
      <c r="AF546" s="6">
        <v>18369</v>
      </c>
      <c r="AG546" t="s">
        <v>3163</v>
      </c>
      <c r="AH546">
        <v>27.994444000000001</v>
      </c>
      <c r="AI546">
        <v>16.425883170753</v>
      </c>
      <c r="AJ546">
        <v>374.13507099999998</v>
      </c>
      <c r="AK546">
        <v>3.9545716676009901</v>
      </c>
      <c r="AL546">
        <v>111</v>
      </c>
      <c r="AM546">
        <v>136</v>
      </c>
      <c r="AN546">
        <v>4.4000000000000004</v>
      </c>
      <c r="AO546" t="s">
        <v>11991</v>
      </c>
      <c r="AP546">
        <v>1</v>
      </c>
      <c r="AQ546">
        <v>3</v>
      </c>
      <c r="AR546">
        <v>49.102250258916001</v>
      </c>
      <c r="AS546">
        <v>-2.2361359570702101E-2</v>
      </c>
      <c r="AT546">
        <v>-0.37112010796247502</v>
      </c>
      <c r="AU546">
        <v>-9.8389982111250093E-2</v>
      </c>
      <c r="AV546">
        <v>3.8084469377047201</v>
      </c>
    </row>
    <row r="547" spans="1:48" x14ac:dyDescent="0.25">
      <c r="A547" t="s">
        <v>12917</v>
      </c>
      <c r="B547" s="6">
        <v>44664</v>
      </c>
      <c r="C547" t="s">
        <v>12918</v>
      </c>
      <c r="D547" t="s">
        <v>11929</v>
      </c>
      <c r="E547">
        <v>1586899780.2</v>
      </c>
      <c r="F547">
        <v>1796448928.2</v>
      </c>
      <c r="G547">
        <v>0.52919381563065504</v>
      </c>
      <c r="H547">
        <v>26.905556000000001</v>
      </c>
      <c r="I547">
        <v>15.716842</v>
      </c>
      <c r="J547">
        <v>3.9935459999999998</v>
      </c>
      <c r="K547">
        <v>3.9935459999999998</v>
      </c>
      <c r="L547">
        <v>114.0774</v>
      </c>
      <c r="M547">
        <v>112</v>
      </c>
      <c r="N547">
        <v>15.638235</v>
      </c>
      <c r="O547">
        <v>0.26880000000000198</v>
      </c>
      <c r="P547">
        <v>-4.4826014137870303</v>
      </c>
      <c r="Q547">
        <v>-12.595745060717499</v>
      </c>
      <c r="R547">
        <v>112.75</v>
      </c>
      <c r="S547">
        <v>113.5</v>
      </c>
      <c r="T547">
        <v>112.75</v>
      </c>
      <c r="U547">
        <v>113.5</v>
      </c>
      <c r="V547" t="s">
        <v>11987</v>
      </c>
      <c r="W547" t="s">
        <v>8631</v>
      </c>
      <c r="X547" t="s">
        <v>3163</v>
      </c>
      <c r="Y547" t="s">
        <v>11989</v>
      </c>
      <c r="Z547" t="s">
        <v>12612</v>
      </c>
      <c r="AA547" t="s">
        <v>1038</v>
      </c>
      <c r="AB547" t="s">
        <v>11990</v>
      </c>
      <c r="AC547">
        <v>113.204939</v>
      </c>
      <c r="AD547">
        <v>0.45493899999999998</v>
      </c>
      <c r="AE547" s="6">
        <v>43538</v>
      </c>
      <c r="AF547" s="6">
        <v>17971</v>
      </c>
      <c r="AG547" t="s">
        <v>3163</v>
      </c>
      <c r="AH547">
        <v>26.905556000000001</v>
      </c>
      <c r="AI547">
        <v>15.7168420997181</v>
      </c>
      <c r="AJ547">
        <v>343.64599199999998</v>
      </c>
      <c r="AK547">
        <v>3.9935455064640002</v>
      </c>
      <c r="AL547">
        <v>112</v>
      </c>
      <c r="AM547">
        <v>141</v>
      </c>
      <c r="AN547">
        <v>4.8170000000000002</v>
      </c>
      <c r="AO547" t="s">
        <v>11991</v>
      </c>
      <c r="AP547">
        <v>1</v>
      </c>
      <c r="AQ547">
        <v>3</v>
      </c>
      <c r="AR547">
        <v>49.102250258916001</v>
      </c>
      <c r="AS547">
        <v>-2.2361359570702101E-2</v>
      </c>
      <c r="AT547">
        <v>-0.37112010796247502</v>
      </c>
      <c r="AU547">
        <v>-9.8389982111250093E-2</v>
      </c>
      <c r="AV547">
        <v>3.8084469377047201</v>
      </c>
    </row>
    <row r="548" spans="1:48" x14ac:dyDescent="0.25">
      <c r="A548" t="s">
        <v>12919</v>
      </c>
      <c r="B548" s="6">
        <v>44664</v>
      </c>
      <c r="C548" t="s">
        <v>12920</v>
      </c>
      <c r="D548" t="s">
        <v>11929</v>
      </c>
      <c r="E548">
        <v>264483297</v>
      </c>
      <c r="F548">
        <v>326387083.19999999</v>
      </c>
      <c r="G548">
        <v>9.61463603099178E-2</v>
      </c>
      <c r="H548">
        <v>19.755555999999999</v>
      </c>
      <c r="I548">
        <v>12.576017999999999</v>
      </c>
      <c r="J548">
        <v>4.0634290000000002</v>
      </c>
      <c r="K548">
        <v>4.0634290000000002</v>
      </c>
      <c r="L548">
        <v>109.5347</v>
      </c>
      <c r="M548">
        <v>113</v>
      </c>
      <c r="N548">
        <v>12.363942</v>
      </c>
      <c r="O548">
        <v>0.255000000000005</v>
      </c>
      <c r="P548">
        <v>-4.1003336302453501</v>
      </c>
      <c r="Q548">
        <v>-11.5256359009754</v>
      </c>
      <c r="R548">
        <v>122</v>
      </c>
      <c r="S548">
        <v>122.75</v>
      </c>
      <c r="T548">
        <v>122</v>
      </c>
      <c r="U548">
        <v>122.75</v>
      </c>
      <c r="V548" t="s">
        <v>11987</v>
      </c>
      <c r="W548" t="s">
        <v>8615</v>
      </c>
      <c r="X548" t="s">
        <v>3163</v>
      </c>
      <c r="Y548" t="s">
        <v>11989</v>
      </c>
      <c r="Z548" t="s">
        <v>12612</v>
      </c>
      <c r="AA548" t="s">
        <v>1038</v>
      </c>
      <c r="AB548" t="s">
        <v>11990</v>
      </c>
      <c r="AC548">
        <v>123.405556</v>
      </c>
      <c r="AD548">
        <v>1.405556</v>
      </c>
      <c r="AE548" s="6">
        <v>40882</v>
      </c>
      <c r="AF548" s="6">
        <v>15361</v>
      </c>
      <c r="AG548" t="s">
        <v>3163</v>
      </c>
      <c r="AH548">
        <v>19.755555999999999</v>
      </c>
      <c r="AI548">
        <v>12.5760180573388</v>
      </c>
      <c r="AJ548">
        <v>211.506756</v>
      </c>
      <c r="AK548">
        <v>4.0634294973464398</v>
      </c>
      <c r="AL548">
        <v>113</v>
      </c>
      <c r="AM548">
        <v>150</v>
      </c>
      <c r="AN548">
        <v>5.75</v>
      </c>
      <c r="AO548" t="s">
        <v>11991</v>
      </c>
      <c r="AP548">
        <v>1</v>
      </c>
      <c r="AQ548">
        <v>3</v>
      </c>
      <c r="AR548">
        <v>49.102250258916001</v>
      </c>
      <c r="AS548">
        <v>-2.2361359570702101E-2</v>
      </c>
      <c r="AT548">
        <v>-0.37112010796247502</v>
      </c>
      <c r="AU548">
        <v>-9.8389982111250093E-2</v>
      </c>
      <c r="AV548">
        <v>3.8084469377047201</v>
      </c>
    </row>
    <row r="549" spans="1:48" x14ac:dyDescent="0.25">
      <c r="A549" t="s">
        <v>12921</v>
      </c>
      <c r="B549" s="6">
        <v>44664</v>
      </c>
      <c r="C549" t="s">
        <v>12922</v>
      </c>
      <c r="D549" t="s">
        <v>11929</v>
      </c>
      <c r="E549">
        <v>1586899780.2</v>
      </c>
      <c r="F549">
        <v>1888103276.5999999</v>
      </c>
      <c r="G549">
        <v>0.55619314392166297</v>
      </c>
      <c r="H549">
        <v>26.013888999999999</v>
      </c>
      <c r="I549">
        <v>14.985659</v>
      </c>
      <c r="J549">
        <v>4.0268899999999999</v>
      </c>
      <c r="K549">
        <v>4.0268899999999999</v>
      </c>
      <c r="L549">
        <v>115.833599999999</v>
      </c>
      <c r="M549">
        <v>114</v>
      </c>
      <c r="N549">
        <v>14.864159000000001</v>
      </c>
      <c r="O549">
        <v>0.25839999999999103</v>
      </c>
      <c r="P549">
        <v>-4.4579251285092498</v>
      </c>
      <c r="Q549">
        <v>-12.598707536738299</v>
      </c>
      <c r="R549">
        <v>116.5</v>
      </c>
      <c r="S549">
        <v>117.25</v>
      </c>
      <c r="T549">
        <v>116.5</v>
      </c>
      <c r="U549">
        <v>117.25</v>
      </c>
      <c r="V549" t="s">
        <v>11987</v>
      </c>
      <c r="W549" t="s">
        <v>8626</v>
      </c>
      <c r="X549" t="s">
        <v>3163</v>
      </c>
      <c r="Y549" t="s">
        <v>11989</v>
      </c>
      <c r="Z549" t="s">
        <v>12612</v>
      </c>
      <c r="AA549" t="s">
        <v>1038</v>
      </c>
      <c r="AB549" t="s">
        <v>11990</v>
      </c>
      <c r="AC549">
        <v>118.980625</v>
      </c>
      <c r="AD549">
        <v>2.4806249999999999</v>
      </c>
      <c r="AE549" s="6">
        <v>43213</v>
      </c>
      <c r="AF549" s="6">
        <v>17646</v>
      </c>
      <c r="AG549" t="s">
        <v>3163</v>
      </c>
      <c r="AH549">
        <v>26.013888999999999</v>
      </c>
      <c r="AI549">
        <v>14.9856592059006</v>
      </c>
      <c r="AJ549">
        <v>317.15299900000002</v>
      </c>
      <c r="AK549">
        <v>4.0268897864256603</v>
      </c>
      <c r="AL549">
        <v>114</v>
      </c>
      <c r="AM549">
        <v>145</v>
      </c>
      <c r="AN549">
        <v>5.1029999999999998</v>
      </c>
      <c r="AO549" t="s">
        <v>11991</v>
      </c>
      <c r="AP549">
        <v>1</v>
      </c>
      <c r="AQ549">
        <v>3</v>
      </c>
      <c r="AR549">
        <v>49.102250258916001</v>
      </c>
      <c r="AS549">
        <v>-2.2361359570702101E-2</v>
      </c>
      <c r="AT549">
        <v>-0.37112010796247502</v>
      </c>
      <c r="AU549">
        <v>-9.8389982111250093E-2</v>
      </c>
      <c r="AV549">
        <v>3.8084469377047201</v>
      </c>
    </row>
    <row r="550" spans="1:48" x14ac:dyDescent="0.25">
      <c r="A550" t="s">
        <v>12923</v>
      </c>
      <c r="B550" s="6">
        <v>44664</v>
      </c>
      <c r="C550" t="s">
        <v>12924</v>
      </c>
      <c r="D550" t="s">
        <v>11929</v>
      </c>
      <c r="E550">
        <v>264483297</v>
      </c>
      <c r="F550">
        <v>342676313.19999999</v>
      </c>
      <c r="G550">
        <v>0.100944804431481</v>
      </c>
      <c r="H550">
        <v>17.755555999999999</v>
      </c>
      <c r="I550">
        <v>11.433828999999999</v>
      </c>
      <c r="J550">
        <v>4.1034230000000003</v>
      </c>
      <c r="K550">
        <v>4.1034230000000003</v>
      </c>
      <c r="L550">
        <v>119.19410000000001</v>
      </c>
      <c r="M550">
        <v>121</v>
      </c>
      <c r="N550">
        <v>11.286242</v>
      </c>
      <c r="O550">
        <v>0.15160000000000701</v>
      </c>
      <c r="P550">
        <v>-3.8950332868881201</v>
      </c>
      <c r="Q550">
        <v>-11.6000613036615</v>
      </c>
      <c r="R550">
        <v>128</v>
      </c>
      <c r="S550">
        <v>128.75</v>
      </c>
      <c r="T550">
        <v>128</v>
      </c>
      <c r="U550">
        <v>128.75</v>
      </c>
      <c r="V550" t="s">
        <v>11987</v>
      </c>
      <c r="W550" t="s">
        <v>8611</v>
      </c>
      <c r="X550" t="s">
        <v>3163</v>
      </c>
      <c r="Y550" t="s">
        <v>11989</v>
      </c>
      <c r="Z550" t="s">
        <v>12612</v>
      </c>
      <c r="AA550" t="s">
        <v>1038</v>
      </c>
      <c r="AB550" t="s">
        <v>11990</v>
      </c>
      <c r="AC550">
        <v>129.56444400000001</v>
      </c>
      <c r="AD550">
        <v>1.5644439999999999</v>
      </c>
      <c r="AE550" s="6">
        <v>40141</v>
      </c>
      <c r="AF550" s="6">
        <v>14630</v>
      </c>
      <c r="AG550" t="s">
        <v>3163</v>
      </c>
      <c r="AH550">
        <v>17.755555999999999</v>
      </c>
      <c r="AI550">
        <v>11.433828811836101</v>
      </c>
      <c r="AJ550">
        <v>173.87699599999999</v>
      </c>
      <c r="AK550">
        <v>4.10342253948264</v>
      </c>
      <c r="AL550">
        <v>121</v>
      </c>
      <c r="AM550">
        <v>150</v>
      </c>
      <c r="AN550">
        <v>6.4</v>
      </c>
      <c r="AO550" t="s">
        <v>11991</v>
      </c>
      <c r="AP550">
        <v>1</v>
      </c>
      <c r="AQ550">
        <v>3</v>
      </c>
      <c r="AR550">
        <v>49.102250258916001</v>
      </c>
      <c r="AS550">
        <v>-2.2361359570702101E-2</v>
      </c>
      <c r="AT550">
        <v>-0.37112010796247502</v>
      </c>
      <c r="AU550">
        <v>-9.8389982111250093E-2</v>
      </c>
      <c r="AV550">
        <v>3.8084469377047201</v>
      </c>
    </row>
    <row r="551" spans="1:48" x14ac:dyDescent="0.25">
      <c r="A551" t="s">
        <v>12925</v>
      </c>
      <c r="B551" s="6">
        <v>44664</v>
      </c>
      <c r="C551" t="s">
        <v>12926</v>
      </c>
      <c r="D551" t="s">
        <v>11929</v>
      </c>
      <c r="E551">
        <v>370276615.19999999</v>
      </c>
      <c r="F551">
        <v>545070319.89999998</v>
      </c>
      <c r="G551">
        <v>0.160565567900465</v>
      </c>
      <c r="H551">
        <v>8.1583330000000007</v>
      </c>
      <c r="I551">
        <v>6.0415710000000002</v>
      </c>
      <c r="J551">
        <v>3.2356150000000001</v>
      </c>
      <c r="K551">
        <v>3.2356150000000001</v>
      </c>
      <c r="L551">
        <v>53.747599999999998</v>
      </c>
      <c r="M551">
        <v>56</v>
      </c>
      <c r="N551">
        <v>6.0148849999999996</v>
      </c>
      <c r="O551">
        <v>0.158799999999992</v>
      </c>
      <c r="P551">
        <v>-1.83114065200389</v>
      </c>
      <c r="Q551">
        <v>-6.3213426078393997</v>
      </c>
      <c r="R551">
        <v>143.875</v>
      </c>
      <c r="S551">
        <v>146.375</v>
      </c>
      <c r="T551">
        <v>143.875</v>
      </c>
      <c r="U551">
        <v>146.375</v>
      </c>
      <c r="V551" t="s">
        <v>11987</v>
      </c>
      <c r="W551" t="s">
        <v>12927</v>
      </c>
      <c r="X551" t="s">
        <v>3163</v>
      </c>
      <c r="Y551" t="s">
        <v>11989</v>
      </c>
      <c r="Z551" t="s">
        <v>12612</v>
      </c>
      <c r="AA551" t="s">
        <v>1038</v>
      </c>
      <c r="AB551" t="s">
        <v>11990</v>
      </c>
      <c r="AC551">
        <v>147.20625000000001</v>
      </c>
      <c r="AD551">
        <v>3.3312499999999998</v>
      </c>
      <c r="AE551" s="6">
        <v>36706</v>
      </c>
      <c r="AF551" s="6">
        <v>11124</v>
      </c>
      <c r="AG551" t="s">
        <v>3163</v>
      </c>
      <c r="AH551">
        <v>8.1583330000000007</v>
      </c>
      <c r="AI551">
        <v>6.04157050971979</v>
      </c>
      <c r="AJ551">
        <v>46.629351</v>
      </c>
      <c r="AK551">
        <v>3.2356153702786101</v>
      </c>
      <c r="AL551">
        <v>56</v>
      </c>
      <c r="AM551">
        <v>52</v>
      </c>
      <c r="AN551">
        <v>9.75</v>
      </c>
      <c r="AO551" t="s">
        <v>11991</v>
      </c>
      <c r="AP551">
        <v>1</v>
      </c>
      <c r="AQ551">
        <v>3</v>
      </c>
      <c r="AR551">
        <v>49.102250258916001</v>
      </c>
      <c r="AS551">
        <v>-2.2361359570702101E-2</v>
      </c>
      <c r="AT551">
        <v>-0.37112010796247502</v>
      </c>
      <c r="AU551">
        <v>-9.8389982111250093E-2</v>
      </c>
      <c r="AV551">
        <v>3.8084469377047201</v>
      </c>
    </row>
    <row r="552" spans="1:48" x14ac:dyDescent="0.25">
      <c r="A552" t="s">
        <v>12928</v>
      </c>
      <c r="B552" s="6">
        <v>44664</v>
      </c>
      <c r="C552" t="s">
        <v>12929</v>
      </c>
      <c r="D552" t="s">
        <v>11929</v>
      </c>
      <c r="E552">
        <v>528966593.39999998</v>
      </c>
      <c r="F552">
        <v>538542211.20000005</v>
      </c>
      <c r="G552">
        <v>0.158642532571866</v>
      </c>
      <c r="H552">
        <v>0.75</v>
      </c>
      <c r="I552">
        <v>0.74556199999999995</v>
      </c>
      <c r="J552">
        <v>1.6225590000000001</v>
      </c>
      <c r="K552">
        <v>1.6225590000000001</v>
      </c>
      <c r="L552">
        <v>21.155899999999999</v>
      </c>
      <c r="M552">
        <v>11</v>
      </c>
      <c r="N552">
        <v>0.73610200000000003</v>
      </c>
      <c r="O552">
        <v>3.5399999999996497E-2</v>
      </c>
      <c r="P552">
        <v>2.5582788994094E-2</v>
      </c>
      <c r="Q552">
        <v>-0.71138597696244199</v>
      </c>
      <c r="R552">
        <v>101</v>
      </c>
      <c r="S552">
        <v>101.2</v>
      </c>
      <c r="T552">
        <v>101</v>
      </c>
      <c r="U552">
        <v>101.2</v>
      </c>
      <c r="V552" t="s">
        <v>11987</v>
      </c>
      <c r="W552" t="s">
        <v>8582</v>
      </c>
      <c r="X552" t="s">
        <v>3163</v>
      </c>
      <c r="Y552" t="s">
        <v>11989</v>
      </c>
      <c r="Z552" t="s">
        <v>12612</v>
      </c>
      <c r="AA552" t="s">
        <v>1038</v>
      </c>
      <c r="AB552" t="s">
        <v>11990</v>
      </c>
      <c r="AC552">
        <v>101.81025</v>
      </c>
      <c r="AD552">
        <v>0.81025000000000003</v>
      </c>
      <c r="AE552" s="6">
        <v>41108</v>
      </c>
      <c r="AF552" s="6">
        <v>44944</v>
      </c>
      <c r="AG552" t="s">
        <v>3163</v>
      </c>
      <c r="AH552">
        <v>0.75</v>
      </c>
      <c r="AI552">
        <v>0.74556248463008101</v>
      </c>
      <c r="AJ552">
        <v>1.1791050000000001</v>
      </c>
      <c r="AK552">
        <v>1.62255905124314</v>
      </c>
      <c r="AL552">
        <v>11</v>
      </c>
      <c r="AM552">
        <v>-22</v>
      </c>
      <c r="AN552">
        <v>3.2410000000000001</v>
      </c>
      <c r="AO552" t="s">
        <v>11991</v>
      </c>
      <c r="AP552">
        <v>1</v>
      </c>
      <c r="AQ552">
        <v>3</v>
      </c>
      <c r="AR552">
        <v>49.102250258916001</v>
      </c>
      <c r="AS552">
        <v>-2.2361359570702101E-2</v>
      </c>
      <c r="AT552">
        <v>-0.37112010796247502</v>
      </c>
      <c r="AU552">
        <v>-9.8389982111250093E-2</v>
      </c>
      <c r="AV552">
        <v>3.8084469377047201</v>
      </c>
    </row>
    <row r="553" spans="1:48" x14ac:dyDescent="0.25">
      <c r="A553" t="s">
        <v>21576</v>
      </c>
      <c r="B553" s="6">
        <v>44664</v>
      </c>
      <c r="C553" t="s">
        <v>21577</v>
      </c>
      <c r="D553" t="s">
        <v>11929</v>
      </c>
      <c r="E553">
        <v>876347200</v>
      </c>
      <c r="F553">
        <v>803966398.5</v>
      </c>
      <c r="G553">
        <v>0.236830582469611</v>
      </c>
      <c r="H553">
        <v>9.9416670000000007</v>
      </c>
      <c r="I553">
        <v>8.1100980000000007</v>
      </c>
      <c r="J553">
        <v>4.6893580000000004</v>
      </c>
      <c r="K553">
        <v>4.6893580000000004</v>
      </c>
      <c r="L553">
        <v>199.71639999999999</v>
      </c>
      <c r="M553">
        <v>200</v>
      </c>
      <c r="N553">
        <v>8.0868730000000006</v>
      </c>
      <c r="O553">
        <v>0.14629999999999899</v>
      </c>
      <c r="P553">
        <v>-3.7345655957044701</v>
      </c>
      <c r="Q553">
        <v>-8.4244000000000092</v>
      </c>
      <c r="R553">
        <v>90.924999999999997</v>
      </c>
      <c r="S553">
        <v>91.605000000000004</v>
      </c>
      <c r="T553">
        <v>90.924999999999997</v>
      </c>
      <c r="U553">
        <v>91.605000000000004</v>
      </c>
      <c r="V553" t="s">
        <v>11987</v>
      </c>
      <c r="W553" t="s">
        <v>21381</v>
      </c>
      <c r="X553" t="s">
        <v>1450</v>
      </c>
      <c r="Y553" t="s">
        <v>12097</v>
      </c>
      <c r="Z553" t="s">
        <v>11838</v>
      </c>
      <c r="AA553" t="s">
        <v>256</v>
      </c>
      <c r="AB553" t="s">
        <v>11990</v>
      </c>
      <c r="AC553">
        <v>91.740624999999994</v>
      </c>
      <c r="AD553">
        <v>0.81562500000000004</v>
      </c>
      <c r="AE553" s="6">
        <v>44588</v>
      </c>
      <c r="AF553" s="6">
        <v>11775</v>
      </c>
      <c r="AG553" t="s">
        <v>1451</v>
      </c>
      <c r="AH553">
        <v>9.9416670000000007</v>
      </c>
      <c r="AI553">
        <v>8.1100978004783393</v>
      </c>
      <c r="AJ553">
        <v>78.010508000000002</v>
      </c>
      <c r="AK553">
        <v>4.6893583422717002</v>
      </c>
      <c r="AL553">
        <v>200</v>
      </c>
      <c r="AM553">
        <v>195</v>
      </c>
      <c r="AN553">
        <v>3.625</v>
      </c>
      <c r="AO553" t="s">
        <v>11991</v>
      </c>
      <c r="AP553">
        <v>1</v>
      </c>
      <c r="AQ553">
        <v>2</v>
      </c>
      <c r="AR553">
        <v>71.177044429794805</v>
      </c>
      <c r="AS553">
        <v>-3.1436671583591598E-2</v>
      </c>
      <c r="AT553">
        <v>-0.23433658684633901</v>
      </c>
      <c r="AU553">
        <v>-0.28740231616673301</v>
      </c>
      <c r="AV553">
        <v>0.97975973941855399</v>
      </c>
    </row>
    <row r="554" spans="1:48" x14ac:dyDescent="0.25">
      <c r="A554" t="s">
        <v>21578</v>
      </c>
      <c r="B554" s="6">
        <v>44664</v>
      </c>
      <c r="C554" t="s">
        <v>21579</v>
      </c>
      <c r="D554" t="s">
        <v>11929</v>
      </c>
      <c r="E554">
        <v>1080000000</v>
      </c>
      <c r="F554">
        <v>1040242500</v>
      </c>
      <c r="G554">
        <v>0.30643225594952</v>
      </c>
      <c r="H554">
        <v>4.858333</v>
      </c>
      <c r="I554">
        <v>4.4567370000000004</v>
      </c>
      <c r="J554">
        <v>3.8474810000000002</v>
      </c>
      <c r="K554">
        <v>3.8474810000000002</v>
      </c>
      <c r="L554">
        <v>120.4431</v>
      </c>
      <c r="M554">
        <v>120</v>
      </c>
      <c r="N554">
        <v>4.432957</v>
      </c>
      <c r="O554">
        <v>0.26239999999999503</v>
      </c>
      <c r="P554">
        <v>-1.2706070246681</v>
      </c>
      <c r="Q554">
        <v>-4.041093</v>
      </c>
      <c r="R554">
        <v>95.643749999999997</v>
      </c>
      <c r="S554">
        <v>96.270750000000007</v>
      </c>
      <c r="T554">
        <v>95.643749999999997</v>
      </c>
      <c r="U554">
        <v>96.270750000000007</v>
      </c>
      <c r="V554" t="s">
        <v>11987</v>
      </c>
      <c r="W554" t="s">
        <v>21383</v>
      </c>
      <c r="X554" t="s">
        <v>1450</v>
      </c>
      <c r="Y554" t="s">
        <v>12097</v>
      </c>
      <c r="Z554" t="s">
        <v>11838</v>
      </c>
      <c r="AA554" t="s">
        <v>256</v>
      </c>
      <c r="AB554" t="s">
        <v>11990</v>
      </c>
      <c r="AC554">
        <v>96.318749999999994</v>
      </c>
      <c r="AD554">
        <v>0.67500000000000004</v>
      </c>
      <c r="AE554" s="6">
        <v>44588</v>
      </c>
      <c r="AF554" s="6">
        <v>46445</v>
      </c>
      <c r="AG554" t="s">
        <v>1451</v>
      </c>
      <c r="AH554">
        <v>4.858333</v>
      </c>
      <c r="AI554">
        <v>4.4567373072952599</v>
      </c>
      <c r="AJ554">
        <v>23.030214999999998</v>
      </c>
      <c r="AK554">
        <v>3.8474805736405502</v>
      </c>
      <c r="AL554">
        <v>120</v>
      </c>
      <c r="AM554">
        <v>114</v>
      </c>
      <c r="AN554">
        <v>3</v>
      </c>
      <c r="AO554" t="s">
        <v>11991</v>
      </c>
      <c r="AP554">
        <v>1</v>
      </c>
      <c r="AQ554">
        <v>2</v>
      </c>
      <c r="AR554">
        <v>71.177044429794805</v>
      </c>
      <c r="AS554">
        <v>-3.1436671583591598E-2</v>
      </c>
      <c r="AT554">
        <v>-0.23433658684633901</v>
      </c>
      <c r="AU554">
        <v>-0.28740231616673301</v>
      </c>
      <c r="AV554">
        <v>0.97975973941855399</v>
      </c>
    </row>
    <row r="555" spans="1:48" x14ac:dyDescent="0.25">
      <c r="A555" t="s">
        <v>12930</v>
      </c>
      <c r="B555" s="6">
        <v>44664</v>
      </c>
      <c r="C555" t="s">
        <v>12931</v>
      </c>
      <c r="D555" t="s">
        <v>11929</v>
      </c>
      <c r="E555">
        <v>1040000000</v>
      </c>
      <c r="F555">
        <v>935566663.20000005</v>
      </c>
      <c r="G555">
        <v>0.27559708740562</v>
      </c>
      <c r="H555">
        <v>8.822222</v>
      </c>
      <c r="I555">
        <v>7.56928</v>
      </c>
      <c r="J555">
        <v>4.3538709999999998</v>
      </c>
      <c r="K555">
        <v>4.3538709999999998</v>
      </c>
      <c r="L555">
        <v>165.794499999999</v>
      </c>
      <c r="M555">
        <v>166</v>
      </c>
      <c r="N555">
        <v>7.5363100000000003</v>
      </c>
      <c r="O555">
        <v>2.3000000000106199E-3</v>
      </c>
      <c r="P555">
        <v>-3.3139267455275001</v>
      </c>
      <c r="Q555">
        <v>-10.8525726952792</v>
      </c>
      <c r="R555">
        <v>89.424999999999997</v>
      </c>
      <c r="S555">
        <v>90.165999999999997</v>
      </c>
      <c r="T555">
        <v>89.424999999999997</v>
      </c>
      <c r="U555">
        <v>90.165999999999997</v>
      </c>
      <c r="V555" t="s">
        <v>11987</v>
      </c>
      <c r="W555" t="s">
        <v>8755</v>
      </c>
      <c r="X555" t="s">
        <v>1450</v>
      </c>
      <c r="Y555" t="s">
        <v>12097</v>
      </c>
      <c r="Z555" t="s">
        <v>11838</v>
      </c>
      <c r="AA555" t="s">
        <v>256</v>
      </c>
      <c r="AB555" t="s">
        <v>11990</v>
      </c>
      <c r="AC555">
        <v>89.958332999999996</v>
      </c>
      <c r="AD555">
        <v>0.53333299999999995</v>
      </c>
      <c r="AE555" s="6">
        <v>44026</v>
      </c>
      <c r="AF555" s="6">
        <v>11368</v>
      </c>
      <c r="AG555" t="s">
        <v>1451</v>
      </c>
      <c r="AH555">
        <v>8.822222</v>
      </c>
      <c r="AI555">
        <v>7.5692798473384899</v>
      </c>
      <c r="AJ555">
        <v>66.307350999999997</v>
      </c>
      <c r="AK555">
        <v>4.3538706239730303</v>
      </c>
      <c r="AL555">
        <v>166</v>
      </c>
      <c r="AM555">
        <v>162</v>
      </c>
      <c r="AN555">
        <v>3</v>
      </c>
      <c r="AO555" t="s">
        <v>11991</v>
      </c>
      <c r="AP555">
        <v>1</v>
      </c>
      <c r="AQ555">
        <v>2</v>
      </c>
      <c r="AR555">
        <v>71.177044429794805</v>
      </c>
      <c r="AS555">
        <v>-3.1436671583591598E-2</v>
      </c>
      <c r="AT555">
        <v>-0.23433658684633901</v>
      </c>
      <c r="AU555">
        <v>-0.28740231616673301</v>
      </c>
      <c r="AV555">
        <v>1.19771321967105</v>
      </c>
    </row>
    <row r="556" spans="1:48" x14ac:dyDescent="0.25">
      <c r="A556" t="s">
        <v>12932</v>
      </c>
      <c r="B556" s="6">
        <v>44664</v>
      </c>
      <c r="C556" t="s">
        <v>12933</v>
      </c>
      <c r="D556" t="s">
        <v>11929</v>
      </c>
      <c r="E556">
        <v>1025591200</v>
      </c>
      <c r="F556">
        <v>1051352061.3</v>
      </c>
      <c r="G556">
        <v>0.309704885101733</v>
      </c>
      <c r="H556">
        <v>1.344444</v>
      </c>
      <c r="I556">
        <v>1.2997780000000001</v>
      </c>
      <c r="J556">
        <v>2.7582879999999999</v>
      </c>
      <c r="K556">
        <v>2.7582879999999999</v>
      </c>
      <c r="L556">
        <v>85.844399999999894</v>
      </c>
      <c r="M556">
        <v>80</v>
      </c>
      <c r="N556">
        <v>1.295007</v>
      </c>
      <c r="O556">
        <v>0.1085</v>
      </c>
      <c r="P556">
        <v>-0.14475915881003701</v>
      </c>
      <c r="Q556">
        <v>-1.8370130941145799</v>
      </c>
      <c r="R556">
        <v>101.83125</v>
      </c>
      <c r="S556">
        <v>102.11624999999999</v>
      </c>
      <c r="T556">
        <v>101.83125</v>
      </c>
      <c r="U556">
        <v>102.11624999999999</v>
      </c>
      <c r="V556" t="s">
        <v>11987</v>
      </c>
      <c r="W556" t="s">
        <v>8749</v>
      </c>
      <c r="X556" t="s">
        <v>1450</v>
      </c>
      <c r="Y556" t="s">
        <v>12097</v>
      </c>
      <c r="Z556" t="s">
        <v>11838</v>
      </c>
      <c r="AA556" t="s">
        <v>256</v>
      </c>
      <c r="AB556" t="s">
        <v>11990</v>
      </c>
      <c r="AC556">
        <v>102.51180600000001</v>
      </c>
      <c r="AD556">
        <v>0.68055600000000005</v>
      </c>
      <c r="AE556" s="6">
        <v>41327</v>
      </c>
      <c r="AF556" s="6">
        <v>45160</v>
      </c>
      <c r="AG556" t="s">
        <v>1451</v>
      </c>
      <c r="AH556">
        <v>1.344444</v>
      </c>
      <c r="AI556">
        <v>1.2997780097326599</v>
      </c>
      <c r="AJ556">
        <v>2.827931</v>
      </c>
      <c r="AK556">
        <v>2.7582878295753401</v>
      </c>
      <c r="AL556">
        <v>80</v>
      </c>
      <c r="AM556">
        <v>44</v>
      </c>
      <c r="AN556">
        <v>4.375</v>
      </c>
      <c r="AO556" t="s">
        <v>11991</v>
      </c>
      <c r="AP556">
        <v>1</v>
      </c>
      <c r="AQ556">
        <v>2</v>
      </c>
      <c r="AR556">
        <v>71.177044429794805</v>
      </c>
      <c r="AS556">
        <v>-3.1436671583591598E-2</v>
      </c>
      <c r="AT556">
        <v>-0.23433658684633901</v>
      </c>
      <c r="AU556">
        <v>-0.28740231616673301</v>
      </c>
      <c r="AV556">
        <v>1.19771321967105</v>
      </c>
    </row>
    <row r="557" spans="1:48" x14ac:dyDescent="0.25">
      <c r="A557" t="s">
        <v>12934</v>
      </c>
      <c r="B557" s="6">
        <v>44664</v>
      </c>
      <c r="C557" t="s">
        <v>12935</v>
      </c>
      <c r="D557" t="s">
        <v>11929</v>
      </c>
      <c r="E557">
        <v>702366400</v>
      </c>
      <c r="F557">
        <v>729509932.5</v>
      </c>
      <c r="G557">
        <v>0.214897367057335</v>
      </c>
      <c r="H557">
        <v>1.7611110000000001</v>
      </c>
      <c r="I557">
        <v>1.6740619999999999</v>
      </c>
      <c r="J557">
        <v>3.0221789999999999</v>
      </c>
      <c r="K557">
        <v>3.0221789999999999</v>
      </c>
      <c r="L557">
        <v>84.066800000000001</v>
      </c>
      <c r="M557">
        <v>80</v>
      </c>
      <c r="N557">
        <v>1.666766</v>
      </c>
      <c r="O557">
        <v>5.2199999999991101E-2</v>
      </c>
      <c r="P557">
        <v>-0.20217847891358301</v>
      </c>
      <c r="Q557">
        <v>-2.1703647479341801</v>
      </c>
      <c r="R557">
        <v>102.7</v>
      </c>
      <c r="S557">
        <v>103.15</v>
      </c>
      <c r="T557">
        <v>102.7</v>
      </c>
      <c r="U557">
        <v>103.15</v>
      </c>
      <c r="V557" t="s">
        <v>11987</v>
      </c>
      <c r="W557" t="s">
        <v>8754</v>
      </c>
      <c r="X557" t="s">
        <v>1450</v>
      </c>
      <c r="Y557" t="s">
        <v>12097</v>
      </c>
      <c r="Z557" t="s">
        <v>11838</v>
      </c>
      <c r="AA557" t="s">
        <v>256</v>
      </c>
      <c r="AB557" t="s">
        <v>11990</v>
      </c>
      <c r="AC557">
        <v>103.864583</v>
      </c>
      <c r="AD557">
        <v>1.1645829999999999</v>
      </c>
      <c r="AE557" s="6">
        <v>41661</v>
      </c>
      <c r="AF557" s="6">
        <v>45313</v>
      </c>
      <c r="AG557" t="s">
        <v>1451</v>
      </c>
      <c r="AH557">
        <v>1.7611110000000001</v>
      </c>
      <c r="AI557">
        <v>1.6740616137212201</v>
      </c>
      <c r="AJ557">
        <v>3.8901110000000001</v>
      </c>
      <c r="AK557">
        <v>3.0221794918869902</v>
      </c>
      <c r="AL557">
        <v>80</v>
      </c>
      <c r="AM557">
        <v>49</v>
      </c>
      <c r="AN557">
        <v>4.875</v>
      </c>
      <c r="AO557" t="s">
        <v>11991</v>
      </c>
      <c r="AP557">
        <v>1</v>
      </c>
      <c r="AQ557">
        <v>2</v>
      </c>
      <c r="AR557">
        <v>71.177044429794805</v>
      </c>
      <c r="AS557">
        <v>-3.1436671583591598E-2</v>
      </c>
      <c r="AT557">
        <v>-0.23433658684633901</v>
      </c>
      <c r="AU557">
        <v>-0.28740231616673301</v>
      </c>
      <c r="AV557">
        <v>1.19771321967105</v>
      </c>
    </row>
    <row r="558" spans="1:48" x14ac:dyDescent="0.25">
      <c r="A558" t="s">
        <v>12936</v>
      </c>
      <c r="B558" s="6">
        <v>44664</v>
      </c>
      <c r="C558" t="s">
        <v>12937</v>
      </c>
      <c r="D558" t="s">
        <v>11929</v>
      </c>
      <c r="E558">
        <v>1600000000</v>
      </c>
      <c r="F558">
        <v>1317177776</v>
      </c>
      <c r="G558">
        <v>0.38801121602535099</v>
      </c>
      <c r="H558">
        <v>28.822222</v>
      </c>
      <c r="I558">
        <v>15.556412</v>
      </c>
      <c r="J558">
        <v>5.1482919999999996</v>
      </c>
      <c r="K558">
        <v>5.1482919999999996</v>
      </c>
      <c r="L558">
        <v>232.94449999999901</v>
      </c>
      <c r="M558">
        <v>232</v>
      </c>
      <c r="N558">
        <v>15.579789999999999</v>
      </c>
      <c r="O558">
        <v>0.51209999999999301</v>
      </c>
      <c r="P558">
        <v>-6.5094654751651602</v>
      </c>
      <c r="Q558">
        <v>-16.945577912931402</v>
      </c>
      <c r="R558">
        <v>81.612499999999997</v>
      </c>
      <c r="S558">
        <v>82.843500000000006</v>
      </c>
      <c r="T558">
        <v>81.612499999999997</v>
      </c>
      <c r="U558">
        <v>82.843500000000006</v>
      </c>
      <c r="V558" t="s">
        <v>11987</v>
      </c>
      <c r="W558" t="s">
        <v>8765</v>
      </c>
      <c r="X558" t="s">
        <v>1450</v>
      </c>
      <c r="Y558" t="s">
        <v>12097</v>
      </c>
      <c r="Z558" t="s">
        <v>11838</v>
      </c>
      <c r="AA558" t="s">
        <v>256</v>
      </c>
      <c r="AB558" t="s">
        <v>11990</v>
      </c>
      <c r="AC558">
        <v>82.323611</v>
      </c>
      <c r="AD558">
        <v>0.71111100000000005</v>
      </c>
      <c r="AE558" s="6">
        <v>44026</v>
      </c>
      <c r="AF558" s="6">
        <v>18673</v>
      </c>
      <c r="AG558" t="s">
        <v>1451</v>
      </c>
      <c r="AH558">
        <v>28.822222</v>
      </c>
      <c r="AI558">
        <v>15.5564117825951</v>
      </c>
      <c r="AJ558">
        <v>353.08900399999999</v>
      </c>
      <c r="AK558">
        <v>5.1482923862867196</v>
      </c>
      <c r="AL558">
        <v>232</v>
      </c>
      <c r="AM558">
        <v>254</v>
      </c>
      <c r="AN558">
        <v>4</v>
      </c>
      <c r="AO558" t="s">
        <v>11991</v>
      </c>
      <c r="AP558">
        <v>1</v>
      </c>
      <c r="AQ558">
        <v>2</v>
      </c>
      <c r="AR558">
        <v>71.177044429794805</v>
      </c>
      <c r="AS558">
        <v>-3.1436671583591598E-2</v>
      </c>
      <c r="AT558">
        <v>-0.23433658684633901</v>
      </c>
      <c r="AU558">
        <v>-0.28740231616673301</v>
      </c>
      <c r="AV558">
        <v>1.19771321967105</v>
      </c>
    </row>
    <row r="559" spans="1:48" x14ac:dyDescent="0.25">
      <c r="A559" t="s">
        <v>12938</v>
      </c>
      <c r="B559" s="6">
        <v>44664</v>
      </c>
      <c r="C559" t="s">
        <v>12939</v>
      </c>
      <c r="D559" t="s">
        <v>11929</v>
      </c>
      <c r="E559">
        <v>960000000</v>
      </c>
      <c r="F559">
        <v>960190003.20000005</v>
      </c>
      <c r="G559">
        <v>0.28285057457347901</v>
      </c>
      <c r="H559">
        <v>26.158332999999999</v>
      </c>
      <c r="I559">
        <v>14.027791000000001</v>
      </c>
      <c r="J559">
        <v>5.1971930000000004</v>
      </c>
      <c r="K559">
        <v>5.1971930000000004</v>
      </c>
      <c r="L559">
        <v>233.11949999999999</v>
      </c>
      <c r="M559">
        <v>232</v>
      </c>
      <c r="N559">
        <v>13.919715</v>
      </c>
      <c r="O559">
        <v>-9.9199999999999205E-2</v>
      </c>
      <c r="P559">
        <v>-5.1286264951495104</v>
      </c>
      <c r="Q559">
        <v>-15.323925471099701</v>
      </c>
      <c r="R559">
        <v>98.268749999999997</v>
      </c>
      <c r="S559">
        <v>98.966750000000005</v>
      </c>
      <c r="T559">
        <v>98.268749999999997</v>
      </c>
      <c r="U559">
        <v>98.966750000000005</v>
      </c>
      <c r="V559" t="s">
        <v>11987</v>
      </c>
      <c r="W559" t="s">
        <v>8762</v>
      </c>
      <c r="X559" t="s">
        <v>1450</v>
      </c>
      <c r="Y559" t="s">
        <v>12097</v>
      </c>
      <c r="Z559" t="s">
        <v>11838</v>
      </c>
      <c r="AA559" t="s">
        <v>256</v>
      </c>
      <c r="AB559" t="s">
        <v>11990</v>
      </c>
      <c r="AC559">
        <v>100.019792</v>
      </c>
      <c r="AD559">
        <v>1.751042</v>
      </c>
      <c r="AE559" s="6">
        <v>43266</v>
      </c>
      <c r="AF559" s="6">
        <v>17699</v>
      </c>
      <c r="AG559" t="s">
        <v>1451</v>
      </c>
      <c r="AH559">
        <v>26.158332999999999</v>
      </c>
      <c r="AI559">
        <v>14.0277910163</v>
      </c>
      <c r="AJ559">
        <v>288.28762699999999</v>
      </c>
      <c r="AK559">
        <v>5.1971928254170097</v>
      </c>
      <c r="AL559">
        <v>232</v>
      </c>
      <c r="AM559">
        <v>261</v>
      </c>
      <c r="AN559">
        <v>5.125</v>
      </c>
      <c r="AO559" t="s">
        <v>11991</v>
      </c>
      <c r="AP559">
        <v>1</v>
      </c>
      <c r="AQ559">
        <v>2</v>
      </c>
      <c r="AR559">
        <v>71.177044429794805</v>
      </c>
      <c r="AS559">
        <v>-3.1436671583591598E-2</v>
      </c>
      <c r="AT559">
        <v>-0.23433658684633901</v>
      </c>
      <c r="AU559">
        <v>-0.28740231616673301</v>
      </c>
      <c r="AV559">
        <v>1.19771321967105</v>
      </c>
    </row>
    <row r="560" spans="1:48" x14ac:dyDescent="0.25">
      <c r="A560" t="s">
        <v>12940</v>
      </c>
      <c r="B560" s="6">
        <v>44664</v>
      </c>
      <c r="C560" t="s">
        <v>12941</v>
      </c>
      <c r="D560" t="s">
        <v>11929</v>
      </c>
      <c r="E560">
        <v>800000000</v>
      </c>
      <c r="F560">
        <v>893355552</v>
      </c>
      <c r="G560">
        <v>0.26316263483215602</v>
      </c>
      <c r="H560">
        <v>21.761111</v>
      </c>
      <c r="I560">
        <v>12.394021</v>
      </c>
      <c r="J560">
        <v>5.2786160000000004</v>
      </c>
      <c r="K560">
        <v>5.2786160000000004</v>
      </c>
      <c r="L560">
        <v>233.47880000000001</v>
      </c>
      <c r="M560">
        <v>236</v>
      </c>
      <c r="N560">
        <v>12.190068999999999</v>
      </c>
      <c r="O560">
        <v>-0.134800000000001</v>
      </c>
      <c r="P560">
        <v>-4.33116908555969</v>
      </c>
      <c r="Q560">
        <v>-14.2503585462198</v>
      </c>
      <c r="R560">
        <v>110.20625</v>
      </c>
      <c r="S560">
        <v>110.86425</v>
      </c>
      <c r="T560">
        <v>110.20625</v>
      </c>
      <c r="U560">
        <v>110.86425</v>
      </c>
      <c r="V560" t="s">
        <v>11987</v>
      </c>
      <c r="W560" t="s">
        <v>8758</v>
      </c>
      <c r="X560" t="s">
        <v>1450</v>
      </c>
      <c r="Y560" t="s">
        <v>12097</v>
      </c>
      <c r="Z560" t="s">
        <v>11838</v>
      </c>
      <c r="AA560" t="s">
        <v>256</v>
      </c>
      <c r="AB560" t="s">
        <v>11990</v>
      </c>
      <c r="AC560">
        <v>111.669444</v>
      </c>
      <c r="AD560">
        <v>1.4631940000000001</v>
      </c>
      <c r="AE560" s="6">
        <v>41661</v>
      </c>
      <c r="AF560" s="6">
        <v>16093</v>
      </c>
      <c r="AG560" t="s">
        <v>1451</v>
      </c>
      <c r="AH560">
        <v>21.761111</v>
      </c>
      <c r="AI560">
        <v>12.3940206331451</v>
      </c>
      <c r="AJ560">
        <v>217.56600700000001</v>
      </c>
      <c r="AK560">
        <v>5.2786164606251997</v>
      </c>
      <c r="AL560">
        <v>236</v>
      </c>
      <c r="AM560">
        <v>272</v>
      </c>
      <c r="AN560">
        <v>6.125</v>
      </c>
      <c r="AO560" t="s">
        <v>11991</v>
      </c>
      <c r="AP560">
        <v>1</v>
      </c>
      <c r="AQ560">
        <v>2</v>
      </c>
      <c r="AR560">
        <v>71.177044429794805</v>
      </c>
      <c r="AS560">
        <v>-3.1436671583591598E-2</v>
      </c>
      <c r="AT560">
        <v>-0.23433658684633901</v>
      </c>
      <c r="AU560">
        <v>-0.28740231616673301</v>
      </c>
      <c r="AV560">
        <v>1.19771321967105</v>
      </c>
    </row>
    <row r="561" spans="1:48" x14ac:dyDescent="0.25">
      <c r="A561" t="s">
        <v>17860</v>
      </c>
      <c r="B561" s="6">
        <v>44664</v>
      </c>
      <c r="C561" t="s">
        <v>17861</v>
      </c>
      <c r="D561" t="s">
        <v>11929</v>
      </c>
      <c r="E561">
        <v>372000000</v>
      </c>
      <c r="F561">
        <v>339837501.19999999</v>
      </c>
      <c r="G561">
        <v>0.100108553689376</v>
      </c>
      <c r="H561">
        <v>9.3083329999999993</v>
      </c>
      <c r="I561">
        <v>7.0038989999999997</v>
      </c>
      <c r="J561">
        <v>6.7661230000000003</v>
      </c>
      <c r="K561">
        <v>6.7661230000000003</v>
      </c>
      <c r="L561">
        <v>407.18169999999998</v>
      </c>
      <c r="M561">
        <v>409</v>
      </c>
      <c r="N561">
        <v>6.9778460000000004</v>
      </c>
      <c r="O561">
        <v>0.27289999999999798</v>
      </c>
      <c r="P561">
        <v>-0.65099930162988395</v>
      </c>
      <c r="Q561">
        <v>-8.6052191991420397</v>
      </c>
      <c r="R561">
        <v>90.3</v>
      </c>
      <c r="S561">
        <v>91.349000000000004</v>
      </c>
      <c r="T561">
        <v>90.3</v>
      </c>
      <c r="U561">
        <v>91.349000000000004</v>
      </c>
      <c r="V561" t="s">
        <v>11987</v>
      </c>
      <c r="W561" t="s">
        <v>17862</v>
      </c>
      <c r="X561" t="s">
        <v>17863</v>
      </c>
      <c r="Y561" t="s">
        <v>12201</v>
      </c>
      <c r="Z561" t="s">
        <v>11844</v>
      </c>
      <c r="AA561" t="s">
        <v>283</v>
      </c>
      <c r="AB561" t="s">
        <v>11815</v>
      </c>
      <c r="AC561">
        <v>91.354167000000004</v>
      </c>
      <c r="AD561">
        <v>1.0541670000000001</v>
      </c>
      <c r="AE561" s="6">
        <v>44417</v>
      </c>
      <c r="AF561" s="6">
        <v>11544</v>
      </c>
      <c r="AG561" t="s">
        <v>17863</v>
      </c>
      <c r="AH561">
        <v>9.3083329999999993</v>
      </c>
      <c r="AI561">
        <v>7.0038987641017298</v>
      </c>
      <c r="AJ561">
        <v>61.086257000000003</v>
      </c>
      <c r="AK561">
        <v>6.7661233802634202</v>
      </c>
      <c r="AL561">
        <v>409</v>
      </c>
      <c r="AM561">
        <v>404</v>
      </c>
      <c r="AN561">
        <v>5.5</v>
      </c>
      <c r="AO561" t="s">
        <v>11991</v>
      </c>
      <c r="AP561">
        <v>1</v>
      </c>
      <c r="AQ561">
        <v>3</v>
      </c>
      <c r="AR561">
        <v>51.459529862219199</v>
      </c>
      <c r="AS561">
        <v>0.111806797853247</v>
      </c>
      <c r="AT561">
        <v>3.0901306635699699</v>
      </c>
      <c r="AU561">
        <v>1.23881932021434</v>
      </c>
      <c r="AV561">
        <v>3.37683541930204</v>
      </c>
    </row>
    <row r="562" spans="1:48" x14ac:dyDescent="0.25">
      <c r="A562" t="s">
        <v>12942</v>
      </c>
      <c r="B562" s="6">
        <v>44664</v>
      </c>
      <c r="C562" t="s">
        <v>12943</v>
      </c>
      <c r="D562" t="s">
        <v>11929</v>
      </c>
      <c r="E562">
        <v>288267271.19999999</v>
      </c>
      <c r="F562">
        <v>281120644.10000002</v>
      </c>
      <c r="G562">
        <v>8.28118762480759E-2</v>
      </c>
      <c r="H562">
        <v>4.7916670000000003</v>
      </c>
      <c r="I562">
        <v>4.4754079999999998</v>
      </c>
      <c r="J562">
        <v>3.0072130000000001</v>
      </c>
      <c r="K562">
        <v>3.0072130000000001</v>
      </c>
      <c r="L562">
        <v>36.696300000000001</v>
      </c>
      <c r="M562">
        <v>36</v>
      </c>
      <c r="N562">
        <v>4.4503830000000004</v>
      </c>
      <c r="O562">
        <v>0.54410000000000203</v>
      </c>
      <c r="P562">
        <v>-1.79033635336401</v>
      </c>
      <c r="Q562">
        <v>-4.9679224662400898</v>
      </c>
      <c r="R562">
        <v>97</v>
      </c>
      <c r="S562">
        <v>97.75</v>
      </c>
      <c r="T562">
        <v>97</v>
      </c>
      <c r="U562">
        <v>97.75</v>
      </c>
      <c r="V562" t="s">
        <v>11987</v>
      </c>
      <c r="W562" t="s">
        <v>8844</v>
      </c>
      <c r="X562" t="s">
        <v>12944</v>
      </c>
      <c r="Y562" t="s">
        <v>11989</v>
      </c>
      <c r="Z562" t="s">
        <v>12267</v>
      </c>
      <c r="AA562" t="s">
        <v>350</v>
      </c>
      <c r="AB562" t="s">
        <v>11990</v>
      </c>
      <c r="AC562">
        <v>97.520832999999996</v>
      </c>
      <c r="AD562">
        <v>0.52083299999999999</v>
      </c>
      <c r="AE562" s="6">
        <v>43864</v>
      </c>
      <c r="AF562" s="6">
        <v>46421</v>
      </c>
      <c r="AG562" t="s">
        <v>1517</v>
      </c>
      <c r="AH562">
        <v>4.7916670000000003</v>
      </c>
      <c r="AI562">
        <v>4.4754076952008202</v>
      </c>
      <c r="AJ562">
        <v>23.043047999999999</v>
      </c>
      <c r="AK562">
        <v>3.0072125746940102</v>
      </c>
      <c r="AL562">
        <v>36</v>
      </c>
      <c r="AM562">
        <v>29</v>
      </c>
      <c r="AN562">
        <v>2.5</v>
      </c>
      <c r="AO562" t="s">
        <v>11991</v>
      </c>
      <c r="AP562">
        <v>1</v>
      </c>
      <c r="AQ562">
        <v>3</v>
      </c>
      <c r="AR562">
        <v>50.904471225762897</v>
      </c>
      <c r="AS562">
        <v>-3.1227442488081101E-2</v>
      </c>
      <c r="AT562">
        <v>-1.08092981409901</v>
      </c>
      <c r="AU562">
        <v>-0.35260333301893299</v>
      </c>
      <c r="AV562">
        <v>2.6411215116709599</v>
      </c>
    </row>
    <row r="563" spans="1:48" x14ac:dyDescent="0.25">
      <c r="A563" t="s">
        <v>12945</v>
      </c>
      <c r="B563" s="6">
        <v>44664</v>
      </c>
      <c r="C563" t="s">
        <v>12946</v>
      </c>
      <c r="D563" t="s">
        <v>11929</v>
      </c>
      <c r="E563">
        <v>634187997</v>
      </c>
      <c r="F563">
        <v>566646975.29999995</v>
      </c>
      <c r="G563">
        <v>0.16692156970526201</v>
      </c>
      <c r="H563">
        <v>10.788888999999999</v>
      </c>
      <c r="I563">
        <v>9.3688319999999994</v>
      </c>
      <c r="J563">
        <v>3.4218489999999999</v>
      </c>
      <c r="K563">
        <v>3.4218489999999999</v>
      </c>
      <c r="L563">
        <v>70.752300000000005</v>
      </c>
      <c r="M563">
        <v>72</v>
      </c>
      <c r="N563">
        <v>9.3417189999999994</v>
      </c>
      <c r="O563">
        <v>0.16819999999999599</v>
      </c>
      <c r="P563">
        <v>-3.0253693547908398</v>
      </c>
      <c r="Q563">
        <v>-8.2571371714763107</v>
      </c>
      <c r="R563">
        <v>88.875</v>
      </c>
      <c r="S563">
        <v>89.5</v>
      </c>
      <c r="T563">
        <v>88.875</v>
      </c>
      <c r="U563">
        <v>89.5</v>
      </c>
      <c r="V563" t="s">
        <v>11987</v>
      </c>
      <c r="W563" t="s">
        <v>8864</v>
      </c>
      <c r="X563" t="s">
        <v>12944</v>
      </c>
      <c r="Y563" t="s">
        <v>11989</v>
      </c>
      <c r="Z563" t="s">
        <v>12267</v>
      </c>
      <c r="AA563" t="s">
        <v>350</v>
      </c>
      <c r="AB563" t="s">
        <v>11990</v>
      </c>
      <c r="AC563">
        <v>89.35</v>
      </c>
      <c r="AD563">
        <v>0.47499999999999998</v>
      </c>
      <c r="AE563" s="6">
        <v>44229</v>
      </c>
      <c r="AF563" s="6">
        <v>12087</v>
      </c>
      <c r="AG563" t="s">
        <v>1517</v>
      </c>
      <c r="AH563">
        <v>10.788888999999999</v>
      </c>
      <c r="AI563">
        <v>9.3688322903713406</v>
      </c>
      <c r="AJ563">
        <v>99.954847999999998</v>
      </c>
      <c r="AK563">
        <v>3.4218485742560998</v>
      </c>
      <c r="AL563">
        <v>72</v>
      </c>
      <c r="AM563">
        <v>66</v>
      </c>
      <c r="AN563">
        <v>2.25</v>
      </c>
      <c r="AO563" t="s">
        <v>11991</v>
      </c>
      <c r="AP563">
        <v>1</v>
      </c>
      <c r="AQ563">
        <v>3</v>
      </c>
      <c r="AR563">
        <v>50.904471225762897</v>
      </c>
      <c r="AS563">
        <v>-3.1227442488081101E-2</v>
      </c>
      <c r="AT563">
        <v>-1.08092981409901</v>
      </c>
      <c r="AU563">
        <v>-0.35260333301893299</v>
      </c>
      <c r="AV563">
        <v>2.6411215116709599</v>
      </c>
    </row>
    <row r="564" spans="1:48" x14ac:dyDescent="0.25">
      <c r="A564" t="s">
        <v>12947</v>
      </c>
      <c r="B564" s="6">
        <v>44664</v>
      </c>
      <c r="C564" t="s">
        <v>12948</v>
      </c>
      <c r="D564" t="s">
        <v>11929</v>
      </c>
      <c r="E564">
        <v>230613817.19999999</v>
      </c>
      <c r="F564">
        <v>217809946.69999999</v>
      </c>
      <c r="G564">
        <v>6.4161955816208302E-2</v>
      </c>
      <c r="H564">
        <v>9.7916670000000003</v>
      </c>
      <c r="I564">
        <v>8.4374959999999994</v>
      </c>
      <c r="J564">
        <v>3.4308779999999999</v>
      </c>
      <c r="K564">
        <v>3.4308779999999999</v>
      </c>
      <c r="L564">
        <v>73.818399999999997</v>
      </c>
      <c r="M564">
        <v>74</v>
      </c>
      <c r="N564">
        <v>8.4085350000000005</v>
      </c>
      <c r="O564">
        <v>0.16499999999999199</v>
      </c>
      <c r="P564">
        <v>-3.22064021114989</v>
      </c>
      <c r="Q564">
        <v>-7.7147943620622703</v>
      </c>
      <c r="R564">
        <v>93.875</v>
      </c>
      <c r="S564">
        <v>94.375</v>
      </c>
      <c r="T564">
        <v>93.875</v>
      </c>
      <c r="U564">
        <v>94.375</v>
      </c>
      <c r="V564" t="s">
        <v>11987</v>
      </c>
      <c r="W564" t="s">
        <v>8862</v>
      </c>
      <c r="X564" t="s">
        <v>12944</v>
      </c>
      <c r="Y564" t="s">
        <v>11989</v>
      </c>
      <c r="Z564" t="s">
        <v>12267</v>
      </c>
      <c r="AA564" t="s">
        <v>350</v>
      </c>
      <c r="AB564" t="s">
        <v>11990</v>
      </c>
      <c r="AC564">
        <v>94.447917000000004</v>
      </c>
      <c r="AD564">
        <v>0.57291700000000001</v>
      </c>
      <c r="AE564" s="6">
        <v>43864</v>
      </c>
      <c r="AF564" s="6">
        <v>11722</v>
      </c>
      <c r="AG564" t="s">
        <v>1517</v>
      </c>
      <c r="AH564">
        <v>9.7916670000000003</v>
      </c>
      <c r="AI564">
        <v>8.4374957016074106</v>
      </c>
      <c r="AJ564">
        <v>81.896933000000004</v>
      </c>
      <c r="AK564">
        <v>3.4308778101418</v>
      </c>
      <c r="AL564">
        <v>74</v>
      </c>
      <c r="AM564">
        <v>69</v>
      </c>
      <c r="AN564">
        <v>2.75</v>
      </c>
      <c r="AO564" t="s">
        <v>11991</v>
      </c>
      <c r="AP564">
        <v>1</v>
      </c>
      <c r="AQ564">
        <v>3</v>
      </c>
      <c r="AR564">
        <v>50.904471225762897</v>
      </c>
      <c r="AS564">
        <v>-3.1227442488081101E-2</v>
      </c>
      <c r="AT564">
        <v>-1.08092981409901</v>
      </c>
      <c r="AU564">
        <v>-0.35260333301893299</v>
      </c>
      <c r="AV564">
        <v>2.6411215116709599</v>
      </c>
    </row>
    <row r="565" spans="1:48" x14ac:dyDescent="0.25">
      <c r="A565" t="s">
        <v>12949</v>
      </c>
      <c r="B565" s="6">
        <v>44664</v>
      </c>
      <c r="C565" t="s">
        <v>12950</v>
      </c>
      <c r="D565" t="s">
        <v>11929</v>
      </c>
      <c r="E565">
        <v>691841451.60000002</v>
      </c>
      <c r="F565">
        <v>696693951.39999998</v>
      </c>
      <c r="G565">
        <v>0.20523051042985299</v>
      </c>
      <c r="H565">
        <v>0.87777799999999995</v>
      </c>
      <c r="I565">
        <v>0.86580400000000002</v>
      </c>
      <c r="J565">
        <v>2.2370420000000002</v>
      </c>
      <c r="K565">
        <v>2.2370420000000002</v>
      </c>
      <c r="L565">
        <v>69.519800000000004</v>
      </c>
      <c r="M565">
        <v>63</v>
      </c>
      <c r="N565">
        <v>0.86106799999999994</v>
      </c>
      <c r="O565">
        <v>3.169999999999E-2</v>
      </c>
      <c r="P565">
        <v>-8.7502687561324899E-2</v>
      </c>
      <c r="Q565">
        <v>-1.11302661169391</v>
      </c>
      <c r="R565">
        <v>100.35</v>
      </c>
      <c r="S565">
        <v>100.55</v>
      </c>
      <c r="T565">
        <v>100.35</v>
      </c>
      <c r="U565">
        <v>100.55</v>
      </c>
      <c r="V565" t="s">
        <v>11987</v>
      </c>
      <c r="W565" t="s">
        <v>8833</v>
      </c>
      <c r="X565" t="s">
        <v>12944</v>
      </c>
      <c r="Y565" t="s">
        <v>11989</v>
      </c>
      <c r="Z565" t="s">
        <v>12267</v>
      </c>
      <c r="AA565" t="s">
        <v>350</v>
      </c>
      <c r="AB565" t="s">
        <v>11990</v>
      </c>
      <c r="AC565">
        <v>100.70138900000001</v>
      </c>
      <c r="AD565">
        <v>0.35138900000000001</v>
      </c>
      <c r="AE565" s="6">
        <v>43012</v>
      </c>
      <c r="AF565" s="6">
        <v>44989</v>
      </c>
      <c r="AG565" t="s">
        <v>1517</v>
      </c>
      <c r="AH565">
        <v>0.87777799999999995</v>
      </c>
      <c r="AI565">
        <v>0.86580395494612195</v>
      </c>
      <c r="AJ565">
        <v>1.551385</v>
      </c>
      <c r="AK565">
        <v>2.23704161139616</v>
      </c>
      <c r="AL565">
        <v>63</v>
      </c>
      <c r="AM565">
        <v>26</v>
      </c>
      <c r="AN565">
        <v>2.875</v>
      </c>
      <c r="AO565" t="s">
        <v>11991</v>
      </c>
      <c r="AP565">
        <v>1</v>
      </c>
      <c r="AQ565">
        <v>3</v>
      </c>
      <c r="AR565">
        <v>50.904471225762897</v>
      </c>
      <c r="AS565">
        <v>-3.1227442488081101E-2</v>
      </c>
      <c r="AT565">
        <v>-1.08092981409901</v>
      </c>
      <c r="AU565">
        <v>-0.35260333301893299</v>
      </c>
      <c r="AV565">
        <v>2.6411215116709599</v>
      </c>
    </row>
    <row r="566" spans="1:48" x14ac:dyDescent="0.25">
      <c r="A566" t="s">
        <v>12951</v>
      </c>
      <c r="B566" s="6">
        <v>44664</v>
      </c>
      <c r="C566" t="s">
        <v>12952</v>
      </c>
      <c r="D566" t="s">
        <v>11929</v>
      </c>
      <c r="E566">
        <v>576534543</v>
      </c>
      <c r="F566">
        <v>580384513.79999995</v>
      </c>
      <c r="G566">
        <v>0.17096834237625</v>
      </c>
      <c r="H566">
        <v>3.5111110000000001</v>
      </c>
      <c r="I566">
        <v>3.2845080000000002</v>
      </c>
      <c r="J566">
        <v>2.975444</v>
      </c>
      <c r="K566">
        <v>2.975444</v>
      </c>
      <c r="L566">
        <v>38.8977</v>
      </c>
      <c r="M566">
        <v>37</v>
      </c>
      <c r="N566">
        <v>3.2667169999999999</v>
      </c>
      <c r="O566">
        <v>0.28109999999998903</v>
      </c>
      <c r="P566">
        <v>-1.23541485071836</v>
      </c>
      <c r="Q566">
        <v>-4.28431379853164</v>
      </c>
      <c r="R566">
        <v>99.25</v>
      </c>
      <c r="S566">
        <v>99.75</v>
      </c>
      <c r="T566">
        <v>99.25</v>
      </c>
      <c r="U566">
        <v>99.75</v>
      </c>
      <c r="V566" t="s">
        <v>11987</v>
      </c>
      <c r="W566" t="s">
        <v>8837</v>
      </c>
      <c r="X566" t="s">
        <v>12944</v>
      </c>
      <c r="Y566" t="s">
        <v>11989</v>
      </c>
      <c r="Z566" t="s">
        <v>12267</v>
      </c>
      <c r="AA566" t="s">
        <v>350</v>
      </c>
      <c r="AB566" t="s">
        <v>11990</v>
      </c>
      <c r="AC566">
        <v>100.667778</v>
      </c>
      <c r="AD566">
        <v>1.417778</v>
      </c>
      <c r="AE566" s="6">
        <v>43943</v>
      </c>
      <c r="AF566" s="6">
        <v>45952</v>
      </c>
      <c r="AG566" t="s">
        <v>1517</v>
      </c>
      <c r="AH566">
        <v>3.5111110000000001</v>
      </c>
      <c r="AI566">
        <v>3.28450752586313</v>
      </c>
      <c r="AJ566">
        <v>12.923446999999999</v>
      </c>
      <c r="AK566">
        <v>2.9754440156522199</v>
      </c>
      <c r="AL566">
        <v>37</v>
      </c>
      <c r="AM566">
        <v>26</v>
      </c>
      <c r="AN566">
        <v>2.9</v>
      </c>
      <c r="AO566" t="s">
        <v>11991</v>
      </c>
      <c r="AP566">
        <v>1</v>
      </c>
      <c r="AQ566">
        <v>3</v>
      </c>
      <c r="AR566">
        <v>50.904471225762897</v>
      </c>
      <c r="AS566">
        <v>-3.1227442488081101E-2</v>
      </c>
      <c r="AT566">
        <v>-1.08092981409901</v>
      </c>
      <c r="AU566">
        <v>-0.35260333301893299</v>
      </c>
      <c r="AV566">
        <v>2.6411215116709599</v>
      </c>
    </row>
    <row r="567" spans="1:48" x14ac:dyDescent="0.25">
      <c r="A567" t="s">
        <v>12953</v>
      </c>
      <c r="B567" s="6">
        <v>44664</v>
      </c>
      <c r="C567" t="s">
        <v>12954</v>
      </c>
      <c r="D567" t="s">
        <v>11929</v>
      </c>
      <c r="E567">
        <v>1268375994.5999999</v>
      </c>
      <c r="F567">
        <v>1297583878</v>
      </c>
      <c r="G567">
        <v>0.38223929036478899</v>
      </c>
      <c r="H567">
        <v>4.5222220000000002</v>
      </c>
      <c r="I567">
        <v>4.1377629999999996</v>
      </c>
      <c r="J567">
        <v>2.9525700000000001</v>
      </c>
      <c r="K567">
        <v>2.9525700000000001</v>
      </c>
      <c r="L567">
        <v>32.363700000000001</v>
      </c>
      <c r="M567">
        <v>32</v>
      </c>
      <c r="N567">
        <v>4.1177469999999996</v>
      </c>
      <c r="O567">
        <v>0.40350000000000102</v>
      </c>
      <c r="P567">
        <v>-1.3249030145026399</v>
      </c>
      <c r="Q567">
        <v>-4.3520620052963501</v>
      </c>
      <c r="R567">
        <v>100.75</v>
      </c>
      <c r="S567">
        <v>101.25</v>
      </c>
      <c r="T567">
        <v>100.75</v>
      </c>
      <c r="U567">
        <v>101.25</v>
      </c>
      <c r="V567" t="s">
        <v>11987</v>
      </c>
      <c r="W567" t="s">
        <v>8842</v>
      </c>
      <c r="X567" t="s">
        <v>12944</v>
      </c>
      <c r="Y567" t="s">
        <v>11989</v>
      </c>
      <c r="Z567" t="s">
        <v>12267</v>
      </c>
      <c r="AA567" t="s">
        <v>350</v>
      </c>
      <c r="AB567" t="s">
        <v>11990</v>
      </c>
      <c r="AC567">
        <v>102.302778</v>
      </c>
      <c r="AD567">
        <v>1.552778</v>
      </c>
      <c r="AE567" s="6">
        <v>42669</v>
      </c>
      <c r="AF567" s="6">
        <v>46321</v>
      </c>
      <c r="AG567" t="s">
        <v>1517</v>
      </c>
      <c r="AH567">
        <v>4.5222220000000002</v>
      </c>
      <c r="AI567">
        <v>4.1377630335782696</v>
      </c>
      <c r="AJ567">
        <v>20.165659000000002</v>
      </c>
      <c r="AK567">
        <v>2.9525702412884298</v>
      </c>
      <c r="AL567">
        <v>32</v>
      </c>
      <c r="AM567">
        <v>24</v>
      </c>
      <c r="AN567">
        <v>3.25</v>
      </c>
      <c r="AO567" t="s">
        <v>11991</v>
      </c>
      <c r="AP567">
        <v>1</v>
      </c>
      <c r="AQ567">
        <v>3</v>
      </c>
      <c r="AR567">
        <v>50.904471225762897</v>
      </c>
      <c r="AS567">
        <v>-3.1227442488081101E-2</v>
      </c>
      <c r="AT567">
        <v>-1.08092981409901</v>
      </c>
      <c r="AU567">
        <v>-0.35260333301893299</v>
      </c>
      <c r="AV567">
        <v>2.6411215116709599</v>
      </c>
    </row>
    <row r="568" spans="1:48" x14ac:dyDescent="0.25">
      <c r="A568" t="s">
        <v>12955</v>
      </c>
      <c r="B568" s="6">
        <v>44664</v>
      </c>
      <c r="C568" t="s">
        <v>12956</v>
      </c>
      <c r="D568" t="s">
        <v>11929</v>
      </c>
      <c r="E568">
        <v>345920725.80000001</v>
      </c>
      <c r="F568">
        <v>344498607.60000002</v>
      </c>
      <c r="G568">
        <v>0.10148161175121399</v>
      </c>
      <c r="H568">
        <v>8.5111109999999996</v>
      </c>
      <c r="I568">
        <v>7.2751950000000001</v>
      </c>
      <c r="J568">
        <v>3.4548860000000001</v>
      </c>
      <c r="K568">
        <v>3.4548860000000001</v>
      </c>
      <c r="L568">
        <v>75.792299999999898</v>
      </c>
      <c r="M568">
        <v>76</v>
      </c>
      <c r="N568">
        <v>7.2450200000000002</v>
      </c>
      <c r="O568">
        <v>0.28809999999999097</v>
      </c>
      <c r="P568">
        <v>-2.3279262219438501</v>
      </c>
      <c r="Q568">
        <v>-7.9585125821862102</v>
      </c>
      <c r="R568">
        <v>98</v>
      </c>
      <c r="S568">
        <v>98.5</v>
      </c>
      <c r="T568">
        <v>98</v>
      </c>
      <c r="U568">
        <v>98.5</v>
      </c>
      <c r="V568" t="s">
        <v>11987</v>
      </c>
      <c r="W568" t="s">
        <v>8861</v>
      </c>
      <c r="X568" t="s">
        <v>12944</v>
      </c>
      <c r="Y568" t="s">
        <v>11989</v>
      </c>
      <c r="Z568" t="s">
        <v>12267</v>
      </c>
      <c r="AA568" t="s">
        <v>350</v>
      </c>
      <c r="AB568" t="s">
        <v>11990</v>
      </c>
      <c r="AC568">
        <v>99.588888999999995</v>
      </c>
      <c r="AD568">
        <v>1.588889</v>
      </c>
      <c r="AE568" s="6">
        <v>43943</v>
      </c>
      <c r="AF568" s="6">
        <v>11253</v>
      </c>
      <c r="AG568" t="s">
        <v>1517</v>
      </c>
      <c r="AH568">
        <v>8.5111109999999996</v>
      </c>
      <c r="AI568">
        <v>7.2751948330242397</v>
      </c>
      <c r="AJ568">
        <v>61.885925</v>
      </c>
      <c r="AK568">
        <v>3.4548855675625298</v>
      </c>
      <c r="AL568">
        <v>76</v>
      </c>
      <c r="AM568">
        <v>73</v>
      </c>
      <c r="AN568">
        <v>3.25</v>
      </c>
      <c r="AO568" t="s">
        <v>11991</v>
      </c>
      <c r="AP568">
        <v>1</v>
      </c>
      <c r="AQ568">
        <v>3</v>
      </c>
      <c r="AR568">
        <v>50.904471225762897</v>
      </c>
      <c r="AS568">
        <v>-3.1227442488081101E-2</v>
      </c>
      <c r="AT568">
        <v>-1.08092981409901</v>
      </c>
      <c r="AU568">
        <v>-0.35260333301893299</v>
      </c>
      <c r="AV568">
        <v>2.6411215116709599</v>
      </c>
    </row>
    <row r="569" spans="1:48" x14ac:dyDescent="0.25">
      <c r="A569" t="s">
        <v>20504</v>
      </c>
      <c r="B569" s="6">
        <v>44664</v>
      </c>
      <c r="C569" t="s">
        <v>20505</v>
      </c>
      <c r="D569" t="s">
        <v>11929</v>
      </c>
      <c r="E569">
        <v>288267271.19999999</v>
      </c>
      <c r="F569">
        <v>243191477.19999999</v>
      </c>
      <c r="G569">
        <v>7.1638789031061897E-2</v>
      </c>
      <c r="H569">
        <v>29.580556000000001</v>
      </c>
      <c r="I569">
        <v>17.383175999999999</v>
      </c>
      <c r="J569">
        <v>4.2162990000000002</v>
      </c>
      <c r="K569">
        <v>4.2162990000000002</v>
      </c>
      <c r="L569">
        <v>141.08750000000001</v>
      </c>
      <c r="M569">
        <v>141</v>
      </c>
      <c r="N569">
        <v>17.484264</v>
      </c>
      <c r="O569">
        <v>4.2800000000009497E-2</v>
      </c>
      <c r="P569">
        <v>-5.4614361596850198</v>
      </c>
      <c r="Q569">
        <v>-14.692499554484</v>
      </c>
      <c r="R569">
        <v>83</v>
      </c>
      <c r="S569">
        <v>83.75</v>
      </c>
      <c r="T569">
        <v>83</v>
      </c>
      <c r="U569">
        <v>83.75</v>
      </c>
      <c r="V569" t="s">
        <v>11987</v>
      </c>
      <c r="W569" t="s">
        <v>20159</v>
      </c>
      <c r="X569" t="s">
        <v>12944</v>
      </c>
      <c r="Y569" t="s">
        <v>11989</v>
      </c>
      <c r="Z569" t="s">
        <v>12267</v>
      </c>
      <c r="AA569" t="s">
        <v>350</v>
      </c>
      <c r="AB569" t="s">
        <v>11990</v>
      </c>
      <c r="AC569">
        <v>84.363193999999993</v>
      </c>
      <c r="AD569">
        <v>1.363194</v>
      </c>
      <c r="AE569" s="6">
        <v>44517</v>
      </c>
      <c r="AF569" s="6">
        <v>18949</v>
      </c>
      <c r="AG569" t="s">
        <v>1517</v>
      </c>
      <c r="AH569">
        <v>29.580556000000001</v>
      </c>
      <c r="AI569">
        <v>17.383175727151698</v>
      </c>
      <c r="AJ569">
        <v>423.64916899999997</v>
      </c>
      <c r="AK569">
        <v>4.2162985985709902</v>
      </c>
      <c r="AL569">
        <v>141</v>
      </c>
      <c r="AM569">
        <v>160</v>
      </c>
      <c r="AN569">
        <v>3.25</v>
      </c>
      <c r="AO569" t="s">
        <v>11991</v>
      </c>
      <c r="AP569">
        <v>1</v>
      </c>
      <c r="AQ569">
        <v>3</v>
      </c>
      <c r="AR569">
        <v>50.904471225762897</v>
      </c>
      <c r="AS569">
        <v>-3.1227442488081101E-2</v>
      </c>
      <c r="AT569">
        <v>-1.08092981409901</v>
      </c>
      <c r="AU569">
        <v>-0.35260333301893299</v>
      </c>
      <c r="AV569">
        <v>2.6411215116709599</v>
      </c>
    </row>
    <row r="570" spans="1:48" x14ac:dyDescent="0.25">
      <c r="A570" t="s">
        <v>12957</v>
      </c>
      <c r="B570" s="6">
        <v>44664</v>
      </c>
      <c r="C570" t="s">
        <v>12958</v>
      </c>
      <c r="D570" t="s">
        <v>11929</v>
      </c>
      <c r="E570">
        <v>634187997</v>
      </c>
      <c r="F570">
        <v>583651141</v>
      </c>
      <c r="G570">
        <v>0.17193061792879</v>
      </c>
      <c r="H570">
        <v>32.758333</v>
      </c>
      <c r="I570">
        <v>17.872292000000002</v>
      </c>
      <c r="J570">
        <v>4.2016070000000001</v>
      </c>
      <c r="K570">
        <v>4.2016070000000001</v>
      </c>
      <c r="L570">
        <v>140.36070000000001</v>
      </c>
      <c r="M570">
        <v>140</v>
      </c>
      <c r="N570">
        <v>17.988569999999999</v>
      </c>
      <c r="O570">
        <v>4.5300000000003601E-2</v>
      </c>
      <c r="P570">
        <v>-4.7644708743048296</v>
      </c>
      <c r="Q570">
        <v>-13.6448339647062</v>
      </c>
      <c r="R570">
        <v>91.25</v>
      </c>
      <c r="S570">
        <v>92</v>
      </c>
      <c r="T570">
        <v>91.25</v>
      </c>
      <c r="U570">
        <v>92</v>
      </c>
      <c r="V570" t="s">
        <v>11987</v>
      </c>
      <c r="W570" t="s">
        <v>8881</v>
      </c>
      <c r="X570" t="s">
        <v>12944</v>
      </c>
      <c r="Y570" t="s">
        <v>11989</v>
      </c>
      <c r="Z570" t="s">
        <v>12267</v>
      </c>
      <c r="AA570" t="s">
        <v>350</v>
      </c>
      <c r="AB570" t="s">
        <v>11990</v>
      </c>
      <c r="AC570">
        <v>92.03125</v>
      </c>
      <c r="AD570">
        <v>0.78125</v>
      </c>
      <c r="AE570" s="6">
        <v>43864</v>
      </c>
      <c r="AF570" s="6">
        <v>20110</v>
      </c>
      <c r="AG570" t="s">
        <v>1517</v>
      </c>
      <c r="AH570">
        <v>32.758333</v>
      </c>
      <c r="AI570">
        <v>17.872292275646799</v>
      </c>
      <c r="AJ570">
        <v>461.32524899999999</v>
      </c>
      <c r="AK570">
        <v>4.2016073603755304</v>
      </c>
      <c r="AL570">
        <v>140</v>
      </c>
      <c r="AM570">
        <v>159</v>
      </c>
      <c r="AN570">
        <v>3.75</v>
      </c>
      <c r="AO570" t="s">
        <v>11991</v>
      </c>
      <c r="AP570">
        <v>1</v>
      </c>
      <c r="AQ570">
        <v>3</v>
      </c>
      <c r="AR570">
        <v>50.904471225762897</v>
      </c>
      <c r="AS570">
        <v>-3.1227442488081101E-2</v>
      </c>
      <c r="AT570">
        <v>-1.08092981409901</v>
      </c>
      <c r="AU570">
        <v>-0.35260333301893299</v>
      </c>
      <c r="AV570">
        <v>2.6411215116709599</v>
      </c>
    </row>
    <row r="571" spans="1:48" x14ac:dyDescent="0.25">
      <c r="A571" t="s">
        <v>12959</v>
      </c>
      <c r="B571" s="6">
        <v>44664</v>
      </c>
      <c r="C571" t="s">
        <v>12960</v>
      </c>
      <c r="D571" t="s">
        <v>11929</v>
      </c>
      <c r="E571">
        <v>1153069086</v>
      </c>
      <c r="F571">
        <v>1166825845.9000001</v>
      </c>
      <c r="G571">
        <v>0.343720888411922</v>
      </c>
      <c r="H571">
        <v>5.8777780000000002</v>
      </c>
      <c r="I571">
        <v>5.2588330000000001</v>
      </c>
      <c r="J571">
        <v>3.3881350000000001</v>
      </c>
      <c r="K571">
        <v>3.3881350000000001</v>
      </c>
      <c r="L571">
        <v>71.587399999999903</v>
      </c>
      <c r="M571">
        <v>71</v>
      </c>
      <c r="N571">
        <v>5.2362460000000004</v>
      </c>
      <c r="O571">
        <v>0.41210000000000402</v>
      </c>
      <c r="P571">
        <v>-1.8039686687388801</v>
      </c>
      <c r="Q571">
        <v>-6.4879052866203599</v>
      </c>
      <c r="R571">
        <v>100.75</v>
      </c>
      <c r="S571">
        <v>101.25</v>
      </c>
      <c r="T571">
        <v>100.75</v>
      </c>
      <c r="U571">
        <v>101.25</v>
      </c>
      <c r="V571" t="s">
        <v>11987</v>
      </c>
      <c r="W571" t="s">
        <v>8850</v>
      </c>
      <c r="X571" t="s">
        <v>12944</v>
      </c>
      <c r="Y571" t="s">
        <v>11989</v>
      </c>
      <c r="Z571" t="s">
        <v>12267</v>
      </c>
      <c r="AA571" t="s">
        <v>350</v>
      </c>
      <c r="AB571" t="s">
        <v>11990</v>
      </c>
      <c r="AC571">
        <v>101.193056</v>
      </c>
      <c r="AD571">
        <v>0.44305600000000001</v>
      </c>
      <c r="AE571" s="6">
        <v>43012</v>
      </c>
      <c r="AF571" s="6">
        <v>46816</v>
      </c>
      <c r="AG571" t="s">
        <v>1517</v>
      </c>
      <c r="AH571">
        <v>5.8777780000000002</v>
      </c>
      <c r="AI571">
        <v>5.25883266476567</v>
      </c>
      <c r="AJ571">
        <v>32.020474999999998</v>
      </c>
      <c r="AK571">
        <v>3.38813509167663</v>
      </c>
      <c r="AL571">
        <v>71</v>
      </c>
      <c r="AM571">
        <v>68</v>
      </c>
      <c r="AN571">
        <v>3.625</v>
      </c>
      <c r="AO571" t="s">
        <v>11991</v>
      </c>
      <c r="AP571">
        <v>1</v>
      </c>
      <c r="AQ571">
        <v>3</v>
      </c>
      <c r="AR571">
        <v>50.904471225762897</v>
      </c>
      <c r="AS571">
        <v>-3.1227442488081101E-2</v>
      </c>
      <c r="AT571">
        <v>-1.08092981409901</v>
      </c>
      <c r="AU571">
        <v>-0.35260333301893299</v>
      </c>
      <c r="AV571">
        <v>2.6411215116709599</v>
      </c>
    </row>
    <row r="572" spans="1:48" x14ac:dyDescent="0.25">
      <c r="A572" t="s">
        <v>12961</v>
      </c>
      <c r="B572" s="6">
        <v>44664</v>
      </c>
      <c r="C572" t="s">
        <v>12962</v>
      </c>
      <c r="D572" t="s">
        <v>11929</v>
      </c>
      <c r="E572">
        <v>518881088.39999998</v>
      </c>
      <c r="F572">
        <v>438342093.69999999</v>
      </c>
      <c r="G572">
        <v>0.12912581120278099</v>
      </c>
      <c r="H572">
        <v>38.788888999999998</v>
      </c>
      <c r="I572">
        <v>19.428737999999999</v>
      </c>
      <c r="J572">
        <v>4.271274</v>
      </c>
      <c r="K572">
        <v>4.271274</v>
      </c>
      <c r="L572">
        <v>147.32740000000001</v>
      </c>
      <c r="M572">
        <v>147</v>
      </c>
      <c r="N572">
        <v>19.575872</v>
      </c>
      <c r="O572">
        <v>4.5399999999995402E-2</v>
      </c>
      <c r="P572">
        <v>-5.3136934030276599</v>
      </c>
      <c r="Q572">
        <v>-15.923836396559899</v>
      </c>
      <c r="R572">
        <v>83.75</v>
      </c>
      <c r="S572">
        <v>84.5</v>
      </c>
      <c r="T572">
        <v>83.75</v>
      </c>
      <c r="U572">
        <v>84.5</v>
      </c>
      <c r="V572" t="s">
        <v>11987</v>
      </c>
      <c r="W572" t="s">
        <v>8888</v>
      </c>
      <c r="X572" t="s">
        <v>12944</v>
      </c>
      <c r="Y572" t="s">
        <v>11989</v>
      </c>
      <c r="Z572" t="s">
        <v>12267</v>
      </c>
      <c r="AA572" t="s">
        <v>350</v>
      </c>
      <c r="AB572" t="s">
        <v>11990</v>
      </c>
      <c r="AC572">
        <v>84.478333000000006</v>
      </c>
      <c r="AD572">
        <v>0.72833300000000001</v>
      </c>
      <c r="AE572" s="6">
        <v>44229</v>
      </c>
      <c r="AF572" s="6">
        <v>22314</v>
      </c>
      <c r="AG572" t="s">
        <v>1517</v>
      </c>
      <c r="AH572">
        <v>38.788888999999998</v>
      </c>
      <c r="AI572">
        <v>19.428738070723501</v>
      </c>
      <c r="AJ572">
        <v>568.44087999999999</v>
      </c>
      <c r="AK572">
        <v>4.27127429411743</v>
      </c>
      <c r="AL572">
        <v>147</v>
      </c>
      <c r="AM572">
        <v>165</v>
      </c>
      <c r="AN572">
        <v>3.45</v>
      </c>
      <c r="AO572" t="s">
        <v>11991</v>
      </c>
      <c r="AP572">
        <v>1</v>
      </c>
      <c r="AQ572">
        <v>3</v>
      </c>
      <c r="AR572">
        <v>50.904471225762897</v>
      </c>
      <c r="AS572">
        <v>-3.1227442488081101E-2</v>
      </c>
      <c r="AT572">
        <v>-1.08092981409901</v>
      </c>
      <c r="AU572">
        <v>-0.35260333301893299</v>
      </c>
      <c r="AV572">
        <v>2.6411215116709599</v>
      </c>
    </row>
    <row r="573" spans="1:48" x14ac:dyDescent="0.25">
      <c r="A573" t="s">
        <v>12963</v>
      </c>
      <c r="B573" s="6">
        <v>44664</v>
      </c>
      <c r="C573" t="s">
        <v>12964</v>
      </c>
      <c r="D573" t="s">
        <v>11929</v>
      </c>
      <c r="E573">
        <v>691841451.60000002</v>
      </c>
      <c r="F573">
        <v>736897626.10000002</v>
      </c>
      <c r="G573">
        <v>0.217073616950405</v>
      </c>
      <c r="H573">
        <v>7.9972219999999998</v>
      </c>
      <c r="I573">
        <v>6.757174</v>
      </c>
      <c r="J573">
        <v>3.4893169999999998</v>
      </c>
      <c r="K573">
        <v>3.4893169999999998</v>
      </c>
      <c r="L573">
        <v>79.064099999999996</v>
      </c>
      <c r="M573">
        <v>80</v>
      </c>
      <c r="N573">
        <v>6.72776</v>
      </c>
      <c r="O573">
        <v>0.50849999999999995</v>
      </c>
      <c r="P573">
        <v>-2.3125576968463601</v>
      </c>
      <c r="Q573">
        <v>-7.3817630790419404</v>
      </c>
      <c r="R573">
        <v>106.5</v>
      </c>
      <c r="S573">
        <v>107</v>
      </c>
      <c r="T573">
        <v>106.5</v>
      </c>
      <c r="U573">
        <v>107</v>
      </c>
      <c r="V573" t="s">
        <v>11987</v>
      </c>
      <c r="W573" t="s">
        <v>8858</v>
      </c>
      <c r="X573" t="s">
        <v>12944</v>
      </c>
      <c r="Y573" t="s">
        <v>11989</v>
      </c>
      <c r="Z573" t="s">
        <v>12267</v>
      </c>
      <c r="AA573" t="s">
        <v>350</v>
      </c>
      <c r="AB573" t="s">
        <v>11990</v>
      </c>
      <c r="AC573">
        <v>106.5125</v>
      </c>
      <c r="AD573">
        <v>1.2500000000000001E-2</v>
      </c>
      <c r="AE573" s="6">
        <v>43207</v>
      </c>
      <c r="AF573" s="6">
        <v>11065</v>
      </c>
      <c r="AG573" t="s">
        <v>1517</v>
      </c>
      <c r="AH573">
        <v>7.9972219999999998</v>
      </c>
      <c r="AI573">
        <v>6.7571744107701397</v>
      </c>
      <c r="AJ573">
        <v>53.616726</v>
      </c>
      <c r="AK573">
        <v>3.4893172688296201</v>
      </c>
      <c r="AL573">
        <v>80</v>
      </c>
      <c r="AM573">
        <v>77</v>
      </c>
      <c r="AN573">
        <v>4.5</v>
      </c>
      <c r="AO573" t="s">
        <v>11991</v>
      </c>
      <c r="AP573">
        <v>1</v>
      </c>
      <c r="AQ573">
        <v>3</v>
      </c>
      <c r="AR573">
        <v>50.904471225762897</v>
      </c>
      <c r="AS573">
        <v>-3.1227442488081101E-2</v>
      </c>
      <c r="AT573">
        <v>-1.08092981409901</v>
      </c>
      <c r="AU573">
        <v>-0.35260333301893299</v>
      </c>
      <c r="AV573">
        <v>2.6411215116709599</v>
      </c>
    </row>
    <row r="574" spans="1:48" x14ac:dyDescent="0.25">
      <c r="A574" t="s">
        <v>12965</v>
      </c>
      <c r="B574" s="6">
        <v>44664</v>
      </c>
      <c r="C574" t="s">
        <v>12966</v>
      </c>
      <c r="D574" t="s">
        <v>11929</v>
      </c>
      <c r="E574">
        <v>1498989811.8</v>
      </c>
      <c r="F574">
        <v>1527470618.2</v>
      </c>
      <c r="G574">
        <v>0.44995880041341302</v>
      </c>
      <c r="H574">
        <v>24.522221999999999</v>
      </c>
      <c r="I574">
        <v>14.560242000000001</v>
      </c>
      <c r="J574">
        <v>4.4661689999999998</v>
      </c>
      <c r="K574">
        <v>4.4661689999999998</v>
      </c>
      <c r="L574">
        <v>157.12119999999999</v>
      </c>
      <c r="M574">
        <v>155</v>
      </c>
      <c r="N574">
        <v>14.37865</v>
      </c>
      <c r="O574">
        <v>4.9100000000001899E-2</v>
      </c>
      <c r="P574">
        <v>-4.7440984735396796</v>
      </c>
      <c r="Q574">
        <v>-13.968326299239299</v>
      </c>
      <c r="R574">
        <v>99.75</v>
      </c>
      <c r="S574">
        <v>100.5</v>
      </c>
      <c r="T574">
        <v>99.75</v>
      </c>
      <c r="U574">
        <v>100.5</v>
      </c>
      <c r="V574" t="s">
        <v>11987</v>
      </c>
      <c r="W574" t="s">
        <v>8869</v>
      </c>
      <c r="X574" t="s">
        <v>12944</v>
      </c>
      <c r="Y574" t="s">
        <v>11989</v>
      </c>
      <c r="Z574" t="s">
        <v>12267</v>
      </c>
      <c r="AA574" t="s">
        <v>350</v>
      </c>
      <c r="AB574" t="s">
        <v>11990</v>
      </c>
      <c r="AC574">
        <v>101.9</v>
      </c>
      <c r="AD574">
        <v>2.15</v>
      </c>
      <c r="AE574" s="6">
        <v>42669</v>
      </c>
      <c r="AF574" s="6">
        <v>17101</v>
      </c>
      <c r="AG574" t="s">
        <v>1517</v>
      </c>
      <c r="AH574">
        <v>24.522221999999999</v>
      </c>
      <c r="AI574">
        <v>14.5602421631722</v>
      </c>
      <c r="AJ574">
        <v>295.918431</v>
      </c>
      <c r="AK574">
        <v>4.4661693001859799</v>
      </c>
      <c r="AL574">
        <v>155</v>
      </c>
      <c r="AM574">
        <v>190</v>
      </c>
      <c r="AN574">
        <v>4.5</v>
      </c>
      <c r="AO574" t="s">
        <v>11991</v>
      </c>
      <c r="AP574">
        <v>1</v>
      </c>
      <c r="AQ574">
        <v>3</v>
      </c>
      <c r="AR574">
        <v>50.904471225762897</v>
      </c>
      <c r="AS574">
        <v>-3.1227442488081101E-2</v>
      </c>
      <c r="AT574">
        <v>-1.08092981409901</v>
      </c>
      <c r="AU574">
        <v>-0.35260333301893299</v>
      </c>
      <c r="AV574">
        <v>2.6411215116709599</v>
      </c>
    </row>
    <row r="575" spans="1:48" x14ac:dyDescent="0.25">
      <c r="A575" t="s">
        <v>12967</v>
      </c>
      <c r="B575" s="6">
        <v>44664</v>
      </c>
      <c r="C575" t="s">
        <v>12968</v>
      </c>
      <c r="D575" t="s">
        <v>11929</v>
      </c>
      <c r="E575">
        <v>691841451.60000002</v>
      </c>
      <c r="F575">
        <v>726087603.5</v>
      </c>
      <c r="G575">
        <v>0.213889225198404</v>
      </c>
      <c r="H575">
        <v>38.011111</v>
      </c>
      <c r="I575">
        <v>17.976610999999998</v>
      </c>
      <c r="J575">
        <v>4.3118939999999997</v>
      </c>
      <c r="K575">
        <v>4.3118939999999997</v>
      </c>
      <c r="L575">
        <v>151.389399999999</v>
      </c>
      <c r="M575">
        <v>151</v>
      </c>
      <c r="N575">
        <v>18.090209000000002</v>
      </c>
      <c r="O575">
        <v>4.7700000000006001E-2</v>
      </c>
      <c r="P575">
        <v>-4.6125875735444799</v>
      </c>
      <c r="Q575">
        <v>-15.101873338690501</v>
      </c>
      <c r="R575">
        <v>102.75</v>
      </c>
      <c r="S575">
        <v>103.5</v>
      </c>
      <c r="T575">
        <v>102.75</v>
      </c>
      <c r="U575">
        <v>103.5</v>
      </c>
      <c r="V575" t="s">
        <v>11987</v>
      </c>
      <c r="W575" t="s">
        <v>8884</v>
      </c>
      <c r="X575" t="s">
        <v>12944</v>
      </c>
      <c r="Y575" t="s">
        <v>11989</v>
      </c>
      <c r="Z575" t="s">
        <v>12267</v>
      </c>
      <c r="AA575" t="s">
        <v>350</v>
      </c>
      <c r="AB575" t="s">
        <v>11990</v>
      </c>
      <c r="AC575">
        <v>104.95</v>
      </c>
      <c r="AD575">
        <v>2.2000000000000002</v>
      </c>
      <c r="AE575" s="6">
        <v>43943</v>
      </c>
      <c r="AF575" s="6">
        <v>22028</v>
      </c>
      <c r="AG575" t="s">
        <v>1517</v>
      </c>
      <c r="AH575">
        <v>38.011111</v>
      </c>
      <c r="AI575">
        <v>17.9766113222996</v>
      </c>
      <c r="AJ575">
        <v>499.78699699999999</v>
      </c>
      <c r="AK575">
        <v>4.3118940204036704</v>
      </c>
      <c r="AL575">
        <v>151</v>
      </c>
      <c r="AM575">
        <v>170</v>
      </c>
      <c r="AN575">
        <v>4.5</v>
      </c>
      <c r="AO575" t="s">
        <v>11991</v>
      </c>
      <c r="AP575">
        <v>1</v>
      </c>
      <c r="AQ575">
        <v>3</v>
      </c>
      <c r="AR575">
        <v>50.904471225762897</v>
      </c>
      <c r="AS575">
        <v>-3.1227442488081101E-2</v>
      </c>
      <c r="AT575">
        <v>-1.08092981409901</v>
      </c>
      <c r="AU575">
        <v>-0.35260333301893299</v>
      </c>
      <c r="AV575">
        <v>2.6411215116709599</v>
      </c>
    </row>
    <row r="576" spans="1:48" x14ac:dyDescent="0.25">
      <c r="A576" t="s">
        <v>12969</v>
      </c>
      <c r="B576" s="6">
        <v>44664</v>
      </c>
      <c r="C576" t="s">
        <v>12970</v>
      </c>
      <c r="D576" t="s">
        <v>11929</v>
      </c>
      <c r="E576">
        <v>922455268.79999995</v>
      </c>
      <c r="F576">
        <v>973414520.60000002</v>
      </c>
      <c r="G576">
        <v>0.28674622264493299</v>
      </c>
      <c r="H576">
        <v>6.9944439999999997</v>
      </c>
      <c r="I576">
        <v>6.0501430000000003</v>
      </c>
      <c r="J576">
        <v>3.4037389999999998</v>
      </c>
      <c r="K576">
        <v>3.4037389999999998</v>
      </c>
      <c r="L576">
        <v>70.188599999999994</v>
      </c>
      <c r="M576">
        <v>71</v>
      </c>
      <c r="N576">
        <v>6.022805</v>
      </c>
      <c r="O576">
        <v>0.16190000000000301</v>
      </c>
      <c r="P576">
        <v>-2.11681151512443</v>
      </c>
      <c r="Q576">
        <v>-6.7762343684014601</v>
      </c>
      <c r="R576">
        <v>105.5</v>
      </c>
      <c r="S576">
        <v>106</v>
      </c>
      <c r="T576">
        <v>105.5</v>
      </c>
      <c r="U576">
        <v>106</v>
      </c>
      <c r="V576" t="s">
        <v>11987</v>
      </c>
      <c r="W576" t="s">
        <v>8854</v>
      </c>
      <c r="X576" t="s">
        <v>12944</v>
      </c>
      <c r="Y576" t="s">
        <v>11989</v>
      </c>
      <c r="Z576" t="s">
        <v>12267</v>
      </c>
      <c r="AA576" t="s">
        <v>350</v>
      </c>
      <c r="AB576" t="s">
        <v>11990</v>
      </c>
      <c r="AC576">
        <v>105.524306</v>
      </c>
      <c r="AD576">
        <v>2.4306000000000001E-2</v>
      </c>
      <c r="AE576" s="6">
        <v>43481</v>
      </c>
      <c r="AF576" s="6">
        <v>47224</v>
      </c>
      <c r="AG576" t="s">
        <v>1517</v>
      </c>
      <c r="AH576">
        <v>6.9944439999999997</v>
      </c>
      <c r="AI576">
        <v>6.0501428303388503</v>
      </c>
      <c r="AJ576">
        <v>42.713878999999999</v>
      </c>
      <c r="AK576">
        <v>3.4037385795274702</v>
      </c>
      <c r="AL576">
        <v>71</v>
      </c>
      <c r="AM576">
        <v>69</v>
      </c>
      <c r="AN576">
        <v>4.375</v>
      </c>
      <c r="AO576" t="s">
        <v>11991</v>
      </c>
      <c r="AP576">
        <v>1</v>
      </c>
      <c r="AQ576">
        <v>3</v>
      </c>
      <c r="AR576">
        <v>50.904471225762897</v>
      </c>
      <c r="AS576">
        <v>-3.1227442488081101E-2</v>
      </c>
      <c r="AT576">
        <v>-1.08092981409901</v>
      </c>
      <c r="AU576">
        <v>-0.35260333301893299</v>
      </c>
      <c r="AV576">
        <v>2.6411215116709599</v>
      </c>
    </row>
    <row r="577" spans="1:48" x14ac:dyDescent="0.25">
      <c r="A577" t="s">
        <v>12971</v>
      </c>
      <c r="B577" s="6">
        <v>44664</v>
      </c>
      <c r="C577" t="s">
        <v>12972</v>
      </c>
      <c r="D577" t="s">
        <v>11929</v>
      </c>
      <c r="E577">
        <v>1037762177.4</v>
      </c>
      <c r="F577">
        <v>1057789544.9</v>
      </c>
      <c r="G577">
        <v>0.311601224304969</v>
      </c>
      <c r="H577">
        <v>25.461110999999999</v>
      </c>
      <c r="I577">
        <v>15.04114</v>
      </c>
      <c r="J577">
        <v>4.4596340000000003</v>
      </c>
      <c r="K577">
        <v>4.4596340000000003</v>
      </c>
      <c r="L577">
        <v>158.12960000000001</v>
      </c>
      <c r="M577">
        <v>156</v>
      </c>
      <c r="N577">
        <v>14.894628000000001</v>
      </c>
      <c r="O577">
        <v>5.0400000000005898E-2</v>
      </c>
      <c r="P577">
        <v>-4.9605027801902501</v>
      </c>
      <c r="Q577">
        <v>-13.855096297840801</v>
      </c>
      <c r="R577">
        <v>101.75</v>
      </c>
      <c r="S577">
        <v>102.5</v>
      </c>
      <c r="T577">
        <v>101.75</v>
      </c>
      <c r="U577">
        <v>102.5</v>
      </c>
      <c r="V577" t="s">
        <v>11987</v>
      </c>
      <c r="W577" t="s">
        <v>8872</v>
      </c>
      <c r="X577" t="s">
        <v>12944</v>
      </c>
      <c r="Y577" t="s">
        <v>11989</v>
      </c>
      <c r="Z577" t="s">
        <v>12267</v>
      </c>
      <c r="AA577" t="s">
        <v>350</v>
      </c>
      <c r="AB577" t="s">
        <v>11990</v>
      </c>
      <c r="AC577">
        <v>101.929861</v>
      </c>
      <c r="AD577">
        <v>0.17986099999999999</v>
      </c>
      <c r="AE577" s="6">
        <v>43012</v>
      </c>
      <c r="AF577" s="6">
        <v>17444</v>
      </c>
      <c r="AG577" t="s">
        <v>1517</v>
      </c>
      <c r="AH577">
        <v>25.461110999999999</v>
      </c>
      <c r="AI577">
        <v>15.041139923968201</v>
      </c>
      <c r="AJ577">
        <v>313.411047</v>
      </c>
      <c r="AK577">
        <v>4.4596336618561496</v>
      </c>
      <c r="AL577">
        <v>156</v>
      </c>
      <c r="AM577">
        <v>189</v>
      </c>
      <c r="AN577">
        <v>4.625</v>
      </c>
      <c r="AO577" t="s">
        <v>11991</v>
      </c>
      <c r="AP577">
        <v>1</v>
      </c>
      <c r="AQ577">
        <v>3</v>
      </c>
      <c r="AR577">
        <v>50.904471225762897</v>
      </c>
      <c r="AS577">
        <v>-3.1227442488081101E-2</v>
      </c>
      <c r="AT577">
        <v>-1.08092981409901</v>
      </c>
      <c r="AU577">
        <v>-0.35260333301893299</v>
      </c>
      <c r="AV577">
        <v>2.6411215116709599</v>
      </c>
    </row>
    <row r="578" spans="1:48" x14ac:dyDescent="0.25">
      <c r="A578" t="s">
        <v>12973</v>
      </c>
      <c r="B578" s="6">
        <v>44664</v>
      </c>
      <c r="C578" t="s">
        <v>12974</v>
      </c>
      <c r="D578" t="s">
        <v>11929</v>
      </c>
      <c r="E578">
        <v>1037762177.4</v>
      </c>
      <c r="F578">
        <v>1063821537.6</v>
      </c>
      <c r="G578">
        <v>0.31337811490258599</v>
      </c>
      <c r="H578">
        <v>2.9972219999999998</v>
      </c>
      <c r="I578">
        <v>2.828173</v>
      </c>
      <c r="J578">
        <v>2.9468399999999999</v>
      </c>
      <c r="K578">
        <v>2.9468399999999999</v>
      </c>
      <c r="L578">
        <v>38.245699999999999</v>
      </c>
      <c r="M578">
        <v>39</v>
      </c>
      <c r="N578">
        <v>2.8140559999999999</v>
      </c>
      <c r="O578">
        <v>0.16259999999999</v>
      </c>
      <c r="P578">
        <v>-0.80131975225726704</v>
      </c>
      <c r="Q578">
        <v>-3.6977765434494199</v>
      </c>
      <c r="R578">
        <v>102.5</v>
      </c>
      <c r="S578">
        <v>103</v>
      </c>
      <c r="T578">
        <v>102.5</v>
      </c>
      <c r="U578">
        <v>103</v>
      </c>
      <c r="V578" t="s">
        <v>11987</v>
      </c>
      <c r="W578" t="s">
        <v>8836</v>
      </c>
      <c r="X578" t="s">
        <v>12944</v>
      </c>
      <c r="Y578" t="s">
        <v>11989</v>
      </c>
      <c r="Z578" t="s">
        <v>12267</v>
      </c>
      <c r="AA578" t="s">
        <v>350</v>
      </c>
      <c r="AB578" t="s">
        <v>11990</v>
      </c>
      <c r="AC578">
        <v>102.511111</v>
      </c>
      <c r="AD578">
        <v>1.1110999999999999E-2</v>
      </c>
      <c r="AE578" s="6">
        <v>43207</v>
      </c>
      <c r="AF578" s="6">
        <v>45764</v>
      </c>
      <c r="AG578" t="s">
        <v>1517</v>
      </c>
      <c r="AH578">
        <v>2.9972219999999998</v>
      </c>
      <c r="AI578">
        <v>2.8281732192490598</v>
      </c>
      <c r="AJ578">
        <v>9.6431179999999994</v>
      </c>
      <c r="AK578">
        <v>2.94684049881181</v>
      </c>
      <c r="AL578">
        <v>39</v>
      </c>
      <c r="AM578">
        <v>25</v>
      </c>
      <c r="AN578">
        <v>4</v>
      </c>
      <c r="AO578" t="s">
        <v>11991</v>
      </c>
      <c r="AP578">
        <v>1</v>
      </c>
      <c r="AQ578">
        <v>3</v>
      </c>
      <c r="AR578">
        <v>50.904471225762897</v>
      </c>
      <c r="AS578">
        <v>-3.1227442488081101E-2</v>
      </c>
      <c r="AT578">
        <v>-1.08092981409901</v>
      </c>
      <c r="AU578">
        <v>-0.35260333301893299</v>
      </c>
      <c r="AV578">
        <v>2.6411215116709599</v>
      </c>
    </row>
    <row r="579" spans="1:48" x14ac:dyDescent="0.25">
      <c r="A579" t="s">
        <v>12975</v>
      </c>
      <c r="B579" s="6">
        <v>44664</v>
      </c>
      <c r="C579" t="s">
        <v>12976</v>
      </c>
      <c r="D579" t="s">
        <v>11929</v>
      </c>
      <c r="E579">
        <v>807148360.20000005</v>
      </c>
      <c r="F579">
        <v>922906890.20000005</v>
      </c>
      <c r="G579">
        <v>0.27186780044095199</v>
      </c>
      <c r="H579">
        <v>27.744444000000001</v>
      </c>
      <c r="I579">
        <v>15.175966000000001</v>
      </c>
      <c r="J579">
        <v>4.3877560000000004</v>
      </c>
      <c r="K579">
        <v>4.3877560000000004</v>
      </c>
      <c r="L579">
        <v>154.98330000000001</v>
      </c>
      <c r="M579">
        <v>154</v>
      </c>
      <c r="N579">
        <v>15.134544999999999</v>
      </c>
      <c r="O579">
        <v>5.1000000000001003E-2</v>
      </c>
      <c r="P579">
        <v>-4.3266047299011499</v>
      </c>
      <c r="Q579">
        <v>-12.690883777427601</v>
      </c>
      <c r="R579">
        <v>113</v>
      </c>
      <c r="S579">
        <v>113.75</v>
      </c>
      <c r="T579">
        <v>113</v>
      </c>
      <c r="U579">
        <v>113.75</v>
      </c>
      <c r="V579" t="s">
        <v>11987</v>
      </c>
      <c r="W579" t="s">
        <v>8878</v>
      </c>
      <c r="X579" t="s">
        <v>12944</v>
      </c>
      <c r="Y579" t="s">
        <v>11989</v>
      </c>
      <c r="Z579" t="s">
        <v>12267</v>
      </c>
      <c r="AA579" t="s">
        <v>350</v>
      </c>
      <c r="AB579" t="s">
        <v>11990</v>
      </c>
      <c r="AC579">
        <v>114.341667</v>
      </c>
      <c r="AD579">
        <v>1.3416669999999999</v>
      </c>
      <c r="AE579" s="6">
        <v>43481</v>
      </c>
      <c r="AF579" s="6">
        <v>18279</v>
      </c>
      <c r="AG579" t="s">
        <v>1517</v>
      </c>
      <c r="AH579">
        <v>27.744444000000001</v>
      </c>
      <c r="AI579">
        <v>15.175966303850799</v>
      </c>
      <c r="AJ579">
        <v>331.93649099999999</v>
      </c>
      <c r="AK579">
        <v>4.3877560304260301</v>
      </c>
      <c r="AL579">
        <v>154</v>
      </c>
      <c r="AM579">
        <v>179</v>
      </c>
      <c r="AN579">
        <v>5.25</v>
      </c>
      <c r="AO579" t="s">
        <v>11991</v>
      </c>
      <c r="AP579">
        <v>1</v>
      </c>
      <c r="AQ579">
        <v>3</v>
      </c>
      <c r="AR579">
        <v>50.904471225762897</v>
      </c>
      <c r="AS579">
        <v>-3.1227442488081101E-2</v>
      </c>
      <c r="AT579">
        <v>-1.08092981409901</v>
      </c>
      <c r="AU579">
        <v>-0.35260333301893299</v>
      </c>
      <c r="AV579">
        <v>2.6411215116709599</v>
      </c>
    </row>
    <row r="580" spans="1:48" x14ac:dyDescent="0.25">
      <c r="A580" t="s">
        <v>12977</v>
      </c>
      <c r="B580" s="6">
        <v>44664</v>
      </c>
      <c r="C580" t="s">
        <v>12978</v>
      </c>
      <c r="D580" t="s">
        <v>11929</v>
      </c>
      <c r="E580">
        <v>807148360.20000005</v>
      </c>
      <c r="F580">
        <v>871832333.89999998</v>
      </c>
      <c r="G580">
        <v>0.25682237446742101</v>
      </c>
      <c r="H580">
        <v>26.997222000000001</v>
      </c>
      <c r="I580">
        <v>15.255735</v>
      </c>
      <c r="J580">
        <v>4.4405049999999999</v>
      </c>
      <c r="K580">
        <v>4.4405049999999999</v>
      </c>
      <c r="L580">
        <v>158.93559999999999</v>
      </c>
      <c r="M580">
        <v>157</v>
      </c>
      <c r="N580">
        <v>15.180828</v>
      </c>
      <c r="O580">
        <v>5.0599999999989501E-2</v>
      </c>
      <c r="P580">
        <v>-4.8885675358866001</v>
      </c>
      <c r="Q580">
        <v>-13.348153561353</v>
      </c>
      <c r="R580">
        <v>108</v>
      </c>
      <c r="S580">
        <v>108.75</v>
      </c>
      <c r="T580">
        <v>108</v>
      </c>
      <c r="U580">
        <v>108.75</v>
      </c>
      <c r="V580" t="s">
        <v>11987</v>
      </c>
      <c r="W580" t="s">
        <v>8875</v>
      </c>
      <c r="X580" t="s">
        <v>12944</v>
      </c>
      <c r="Y580" t="s">
        <v>11989</v>
      </c>
      <c r="Z580" t="s">
        <v>12267</v>
      </c>
      <c r="AA580" t="s">
        <v>350</v>
      </c>
      <c r="AB580" t="s">
        <v>11990</v>
      </c>
      <c r="AC580">
        <v>108.01388900000001</v>
      </c>
      <c r="AD580">
        <v>1.3889E-2</v>
      </c>
      <c r="AE580" s="6">
        <v>43207</v>
      </c>
      <c r="AF580" s="6">
        <v>18005</v>
      </c>
      <c r="AG580" t="s">
        <v>1517</v>
      </c>
      <c r="AH580">
        <v>26.997222000000001</v>
      </c>
      <c r="AI580">
        <v>15.255734574165199</v>
      </c>
      <c r="AJ580">
        <v>328.752343</v>
      </c>
      <c r="AK580">
        <v>4.4405051056832701</v>
      </c>
      <c r="AL580">
        <v>157</v>
      </c>
      <c r="AM580">
        <v>185</v>
      </c>
      <c r="AN580">
        <v>5</v>
      </c>
      <c r="AO580" t="s">
        <v>11991</v>
      </c>
      <c r="AP580">
        <v>1</v>
      </c>
      <c r="AQ580">
        <v>3</v>
      </c>
      <c r="AR580">
        <v>50.904471225762897</v>
      </c>
      <c r="AS580">
        <v>-3.1227442488081101E-2</v>
      </c>
      <c r="AT580">
        <v>-1.08092981409901</v>
      </c>
      <c r="AU580">
        <v>-0.35260333301893299</v>
      </c>
      <c r="AV580">
        <v>2.6411215116709599</v>
      </c>
    </row>
    <row r="581" spans="1:48" x14ac:dyDescent="0.25">
      <c r="A581" t="s">
        <v>20506</v>
      </c>
      <c r="B581" s="6">
        <v>44664</v>
      </c>
      <c r="C581" t="s">
        <v>20507</v>
      </c>
      <c r="D581" t="s">
        <v>11929</v>
      </c>
      <c r="E581">
        <v>461227634.39999998</v>
      </c>
      <c r="F581">
        <v>420034241.30000001</v>
      </c>
      <c r="G581">
        <v>0.123732725915751</v>
      </c>
      <c r="H581">
        <v>9.0805559999999996</v>
      </c>
      <c r="I581">
        <v>8.0185680000000001</v>
      </c>
      <c r="J581">
        <v>3.3937210000000002</v>
      </c>
      <c r="K581">
        <v>3.3937210000000002</v>
      </c>
      <c r="L581">
        <v>69.865600000000001</v>
      </c>
      <c r="M581">
        <v>70</v>
      </c>
      <c r="N581">
        <v>7.9912609999999997</v>
      </c>
      <c r="O581">
        <v>0.30289999999999401</v>
      </c>
      <c r="P581">
        <v>-3.73918241388568</v>
      </c>
      <c r="Q581">
        <v>-8.7430294178207308</v>
      </c>
      <c r="R581">
        <v>90.125</v>
      </c>
      <c r="S581">
        <v>91.125</v>
      </c>
      <c r="T581">
        <v>90.125</v>
      </c>
      <c r="U581">
        <v>91.125</v>
      </c>
      <c r="V581" t="s">
        <v>11987</v>
      </c>
      <c r="W581" t="s">
        <v>20165</v>
      </c>
      <c r="X581" t="s">
        <v>12944</v>
      </c>
      <c r="Y581" t="s">
        <v>11989</v>
      </c>
      <c r="Z581" t="s">
        <v>12267</v>
      </c>
      <c r="AA581" t="s">
        <v>350</v>
      </c>
      <c r="AB581" t="s">
        <v>11990</v>
      </c>
      <c r="AC581">
        <v>91.068749999999994</v>
      </c>
      <c r="AD581">
        <v>0.94374999999999998</v>
      </c>
      <c r="AE581" s="6">
        <v>44517</v>
      </c>
      <c r="AF581" s="6">
        <v>11460</v>
      </c>
      <c r="AG581" t="s">
        <v>1517</v>
      </c>
      <c r="AH581">
        <v>9.0805559999999996</v>
      </c>
      <c r="AI581">
        <v>8.0185680360504392</v>
      </c>
      <c r="AJ581">
        <v>73.234103000000005</v>
      </c>
      <c r="AK581">
        <v>3.3937213417477698</v>
      </c>
      <c r="AL581">
        <v>70</v>
      </c>
      <c r="AM581">
        <v>66</v>
      </c>
      <c r="AN581">
        <v>2.25</v>
      </c>
      <c r="AO581" t="s">
        <v>11991</v>
      </c>
      <c r="AP581">
        <v>1</v>
      </c>
      <c r="AQ581">
        <v>3</v>
      </c>
      <c r="AR581">
        <v>50.904471225762897</v>
      </c>
      <c r="AS581">
        <v>-3.1227442488081101E-2</v>
      </c>
      <c r="AT581">
        <v>-1.08092981409901</v>
      </c>
      <c r="AU581">
        <v>-0.35260333301893299</v>
      </c>
      <c r="AV581">
        <v>2.6411215116709599</v>
      </c>
    </row>
    <row r="582" spans="1:48" x14ac:dyDescent="0.25">
      <c r="A582" t="s">
        <v>12979</v>
      </c>
      <c r="B582" s="6">
        <v>44664</v>
      </c>
      <c r="C582" t="s">
        <v>12980</v>
      </c>
      <c r="D582" t="s">
        <v>11929</v>
      </c>
      <c r="E582">
        <v>576534543</v>
      </c>
      <c r="F582">
        <v>567994803.79999995</v>
      </c>
      <c r="G582">
        <v>0.167318609937917</v>
      </c>
      <c r="H582">
        <v>7.5305559999999998</v>
      </c>
      <c r="I582">
        <v>6.6188419999999999</v>
      </c>
      <c r="J582">
        <v>3.251617</v>
      </c>
      <c r="K582">
        <v>3.251617</v>
      </c>
      <c r="L582">
        <v>55.138599999999997</v>
      </c>
      <c r="M582">
        <v>55</v>
      </c>
      <c r="N582">
        <v>6.5885990000000003</v>
      </c>
      <c r="O582">
        <v>0.28809999999999097</v>
      </c>
      <c r="P582">
        <v>-1.7546563506745201</v>
      </c>
      <c r="Q582">
        <v>-6.6215359797251603</v>
      </c>
      <c r="R582">
        <v>97.125</v>
      </c>
      <c r="S582">
        <v>98.125</v>
      </c>
      <c r="T582">
        <v>97.125</v>
      </c>
      <c r="U582">
        <v>98.125</v>
      </c>
      <c r="V582" t="s">
        <v>11987</v>
      </c>
      <c r="W582" t="s">
        <v>8855</v>
      </c>
      <c r="X582" t="s">
        <v>12944</v>
      </c>
      <c r="Y582" t="s">
        <v>11989</v>
      </c>
      <c r="Z582" t="s">
        <v>12267</v>
      </c>
      <c r="AA582" t="s">
        <v>350</v>
      </c>
      <c r="AB582" t="s">
        <v>11990</v>
      </c>
      <c r="AC582">
        <v>98.518781000000004</v>
      </c>
      <c r="AD582">
        <v>1.3937809999999999</v>
      </c>
      <c r="AE582" s="6">
        <v>43767</v>
      </c>
      <c r="AF582" s="6">
        <v>47420</v>
      </c>
      <c r="AG582" t="s">
        <v>1517</v>
      </c>
      <c r="AH582">
        <v>7.5305559999999998</v>
      </c>
      <c r="AI582">
        <v>6.6188415878365197</v>
      </c>
      <c r="AJ582">
        <v>50.674813999999998</v>
      </c>
      <c r="AK582">
        <v>3.2516171485917398</v>
      </c>
      <c r="AL582">
        <v>55</v>
      </c>
      <c r="AM582">
        <v>53</v>
      </c>
      <c r="AN582">
        <v>2.9689999999999999</v>
      </c>
      <c r="AO582" t="s">
        <v>11991</v>
      </c>
      <c r="AP582">
        <v>1</v>
      </c>
      <c r="AQ582">
        <v>3</v>
      </c>
      <c r="AR582">
        <v>50.904471225762897</v>
      </c>
      <c r="AS582">
        <v>-3.1227442488081101E-2</v>
      </c>
      <c r="AT582">
        <v>-1.08092981409901</v>
      </c>
      <c r="AU582">
        <v>-0.35260333301893299</v>
      </c>
      <c r="AV582">
        <v>2.6411215116709599</v>
      </c>
    </row>
    <row r="583" spans="1:48" x14ac:dyDescent="0.25">
      <c r="A583" t="s">
        <v>12981</v>
      </c>
      <c r="B583" s="6">
        <v>44664</v>
      </c>
      <c r="C583" t="s">
        <v>12982</v>
      </c>
      <c r="D583" t="s">
        <v>11929</v>
      </c>
      <c r="E583">
        <v>1037762177.4</v>
      </c>
      <c r="F583">
        <v>1074538850.0999999</v>
      </c>
      <c r="G583">
        <v>0.31653519629191701</v>
      </c>
      <c r="H583">
        <v>5.0055560000000003</v>
      </c>
      <c r="I583">
        <v>4.4945370000000002</v>
      </c>
      <c r="J583">
        <v>3.1387200000000002</v>
      </c>
      <c r="K583">
        <v>3.1387200000000002</v>
      </c>
      <c r="L583">
        <v>48.957299999999996</v>
      </c>
      <c r="M583">
        <v>49</v>
      </c>
      <c r="N583">
        <v>4.4752729999999996</v>
      </c>
      <c r="O583">
        <v>0.4027</v>
      </c>
      <c r="P583">
        <v>-1.53007158233878</v>
      </c>
      <c r="Q583">
        <v>-5.0618345977302504</v>
      </c>
      <c r="R583">
        <v>101.75</v>
      </c>
      <c r="S583">
        <v>102.25</v>
      </c>
      <c r="T583">
        <v>101.75</v>
      </c>
      <c r="U583">
        <v>102.25</v>
      </c>
      <c r="V583" t="s">
        <v>11987</v>
      </c>
      <c r="W583" t="s">
        <v>8846</v>
      </c>
      <c r="X583" t="s">
        <v>12944</v>
      </c>
      <c r="Y583" t="s">
        <v>11989</v>
      </c>
      <c r="Z583" t="s">
        <v>12267</v>
      </c>
      <c r="AA583" t="s">
        <v>350</v>
      </c>
      <c r="AB583" t="s">
        <v>11990</v>
      </c>
      <c r="AC583">
        <v>103.54384400000001</v>
      </c>
      <c r="AD583">
        <v>1.793844</v>
      </c>
      <c r="AE583" s="6">
        <v>42845</v>
      </c>
      <c r="AF583" s="6">
        <v>46497</v>
      </c>
      <c r="AG583" t="s">
        <v>1517</v>
      </c>
      <c r="AH583">
        <v>5.0055560000000003</v>
      </c>
      <c r="AI583">
        <v>4.4945370406881198</v>
      </c>
      <c r="AJ583">
        <v>23.811048</v>
      </c>
      <c r="AK583">
        <v>3.1387199702958002</v>
      </c>
      <c r="AL583">
        <v>49</v>
      </c>
      <c r="AM583">
        <v>43</v>
      </c>
      <c r="AN583">
        <v>3.6280000000000001</v>
      </c>
      <c r="AO583" t="s">
        <v>11991</v>
      </c>
      <c r="AP583">
        <v>1</v>
      </c>
      <c r="AQ583">
        <v>3</v>
      </c>
      <c r="AR583">
        <v>50.904471225762897</v>
      </c>
      <c r="AS583">
        <v>-3.1227442488081101E-2</v>
      </c>
      <c r="AT583">
        <v>-1.08092981409901</v>
      </c>
      <c r="AU583">
        <v>-0.35260333301893299</v>
      </c>
      <c r="AV583">
        <v>2.6411215116709599</v>
      </c>
    </row>
    <row r="584" spans="1:48" x14ac:dyDescent="0.25">
      <c r="A584" t="s">
        <v>12983</v>
      </c>
      <c r="B584" s="6">
        <v>44664</v>
      </c>
      <c r="C584" t="s">
        <v>12984</v>
      </c>
      <c r="D584" t="s">
        <v>11929</v>
      </c>
      <c r="E584">
        <v>461227634.39999998</v>
      </c>
      <c r="F584">
        <v>489195541.89999998</v>
      </c>
      <c r="G584">
        <v>0.14410610361715601</v>
      </c>
      <c r="H584">
        <v>6.7527780000000002</v>
      </c>
      <c r="I584">
        <v>5.825755</v>
      </c>
      <c r="J584">
        <v>3.384315</v>
      </c>
      <c r="K584">
        <v>3.384315</v>
      </c>
      <c r="L584">
        <v>68.886600000000001</v>
      </c>
      <c r="M584">
        <v>69</v>
      </c>
      <c r="N584">
        <v>5.7970119999999996</v>
      </c>
      <c r="O584">
        <v>0.16320000000000701</v>
      </c>
      <c r="P584">
        <v>-2.0390059654480899</v>
      </c>
      <c r="Q584">
        <v>-6.5516239059728001</v>
      </c>
      <c r="R584">
        <v>105</v>
      </c>
      <c r="S584">
        <v>105.5</v>
      </c>
      <c r="T584">
        <v>105</v>
      </c>
      <c r="U584">
        <v>105.5</v>
      </c>
      <c r="V584" t="s">
        <v>11987</v>
      </c>
      <c r="W584" t="s">
        <v>8851</v>
      </c>
      <c r="X584" t="s">
        <v>12944</v>
      </c>
      <c r="Y584" t="s">
        <v>11989</v>
      </c>
      <c r="Z584" t="s">
        <v>12267</v>
      </c>
      <c r="AA584" t="s">
        <v>350</v>
      </c>
      <c r="AB584" t="s">
        <v>11990</v>
      </c>
      <c r="AC584">
        <v>106.06379699999999</v>
      </c>
      <c r="AD584">
        <v>1.0637970000000001</v>
      </c>
      <c r="AE584" s="6">
        <v>43362</v>
      </c>
      <c r="AF584" s="6">
        <v>47137</v>
      </c>
      <c r="AG584" t="s">
        <v>1517</v>
      </c>
      <c r="AH584">
        <v>6.7527780000000002</v>
      </c>
      <c r="AI584">
        <v>5.8257550243980099</v>
      </c>
      <c r="AJ584">
        <v>39.908014999999999</v>
      </c>
      <c r="AK584">
        <v>3.3843145523096099</v>
      </c>
      <c r="AL584">
        <v>69</v>
      </c>
      <c r="AM584">
        <v>67</v>
      </c>
      <c r="AN584">
        <v>4.3029999999999999</v>
      </c>
      <c r="AO584" t="s">
        <v>11991</v>
      </c>
      <c r="AP584">
        <v>1</v>
      </c>
      <c r="AQ584">
        <v>3</v>
      </c>
      <c r="AR584">
        <v>50.904471225762897</v>
      </c>
      <c r="AS584">
        <v>-3.1227442488081101E-2</v>
      </c>
      <c r="AT584">
        <v>-1.08092981409901</v>
      </c>
      <c r="AU584">
        <v>-0.35260333301893299</v>
      </c>
      <c r="AV584">
        <v>2.6411215116709599</v>
      </c>
    </row>
    <row r="585" spans="1:48" x14ac:dyDescent="0.25">
      <c r="A585" t="s">
        <v>12985</v>
      </c>
      <c r="B585" s="6">
        <v>44664</v>
      </c>
      <c r="C585" t="s">
        <v>12986</v>
      </c>
      <c r="D585" t="s">
        <v>11929</v>
      </c>
      <c r="E585">
        <v>660000000</v>
      </c>
      <c r="F585">
        <v>627939582.60000002</v>
      </c>
      <c r="G585">
        <v>0.18497700574252399</v>
      </c>
      <c r="H585">
        <v>10.097223</v>
      </c>
      <c r="I585">
        <v>7.0897459999999999</v>
      </c>
      <c r="J585">
        <v>7.1473149999999999</v>
      </c>
      <c r="K585">
        <v>7.1473149999999999</v>
      </c>
      <c r="L585">
        <v>445.25639999999999</v>
      </c>
      <c r="M585">
        <v>446</v>
      </c>
      <c r="N585">
        <v>7.0682280000000004</v>
      </c>
      <c r="O585">
        <v>7.2999999999989698E-2</v>
      </c>
      <c r="P585">
        <v>-1.4317085096243101</v>
      </c>
      <c r="Q585">
        <v>-7.8183349027619098</v>
      </c>
      <c r="R585">
        <v>92.625</v>
      </c>
      <c r="S585">
        <v>93.625</v>
      </c>
      <c r="T585">
        <v>92.625</v>
      </c>
      <c r="U585">
        <v>93.625</v>
      </c>
      <c r="V585" t="s">
        <v>11987</v>
      </c>
      <c r="W585" t="s">
        <v>8963</v>
      </c>
      <c r="X585" t="s">
        <v>1562</v>
      </c>
      <c r="Y585" t="s">
        <v>12201</v>
      </c>
      <c r="Z585" t="s">
        <v>11844</v>
      </c>
      <c r="AA585" t="s">
        <v>396</v>
      </c>
      <c r="AB585" t="s">
        <v>11815</v>
      </c>
      <c r="AC585">
        <v>95.142360999999994</v>
      </c>
      <c r="AD585">
        <v>2.5173610000000002</v>
      </c>
      <c r="AE585" s="6">
        <v>42878</v>
      </c>
      <c r="AF585" s="6">
        <v>12197</v>
      </c>
      <c r="AG585" t="s">
        <v>1563</v>
      </c>
      <c r="AH585">
        <v>10.097223</v>
      </c>
      <c r="AI585">
        <v>7.0897457694320796</v>
      </c>
      <c r="AJ585">
        <v>65.475144999999998</v>
      </c>
      <c r="AK585">
        <v>7.1473148847576304</v>
      </c>
      <c r="AL585">
        <v>446</v>
      </c>
      <c r="AM585">
        <v>441</v>
      </c>
      <c r="AN585">
        <v>6.25</v>
      </c>
      <c r="AO585" t="s">
        <v>11991</v>
      </c>
      <c r="AP585">
        <v>1</v>
      </c>
      <c r="AQ585">
        <v>3</v>
      </c>
      <c r="AR585">
        <v>45.548258690849103</v>
      </c>
      <c r="AS585">
        <v>6.2664114071608795E-2</v>
      </c>
      <c r="AT585">
        <v>1.2667775580866001</v>
      </c>
      <c r="AU585">
        <v>0.49242067601884498</v>
      </c>
      <c r="AV585">
        <v>0.22520037979645399</v>
      </c>
    </row>
    <row r="586" spans="1:48" x14ac:dyDescent="0.25">
      <c r="A586" t="s">
        <v>12987</v>
      </c>
      <c r="B586" s="6">
        <v>44664</v>
      </c>
      <c r="C586" t="s">
        <v>12988</v>
      </c>
      <c r="D586" t="s">
        <v>11929</v>
      </c>
      <c r="E586">
        <v>600000000</v>
      </c>
      <c r="F586">
        <v>504112500</v>
      </c>
      <c r="G586">
        <v>0.148500307022019</v>
      </c>
      <c r="H586">
        <v>24.902778000000001</v>
      </c>
      <c r="I586">
        <v>10.841239</v>
      </c>
      <c r="J586">
        <v>8.2048889999999997</v>
      </c>
      <c r="K586">
        <v>8.2048889999999997</v>
      </c>
      <c r="L586">
        <v>531.66679999999997</v>
      </c>
      <c r="M586">
        <v>534</v>
      </c>
      <c r="N586">
        <v>10.728752999999999</v>
      </c>
      <c r="O586">
        <v>0.46330000000000998</v>
      </c>
      <c r="P586">
        <v>-2.7701435401174699</v>
      </c>
      <c r="Q586">
        <v>-12.6320643493377</v>
      </c>
      <c r="R586">
        <v>83.362499999999997</v>
      </c>
      <c r="S586">
        <v>84.656499999999994</v>
      </c>
      <c r="T586">
        <v>83.362499999999997</v>
      </c>
      <c r="U586">
        <v>84.656499999999994</v>
      </c>
      <c r="V586" t="s">
        <v>11987</v>
      </c>
      <c r="W586" t="s">
        <v>8964</v>
      </c>
      <c r="X586" t="s">
        <v>1562</v>
      </c>
      <c r="Y586" t="s">
        <v>12201</v>
      </c>
      <c r="Z586" t="s">
        <v>11844</v>
      </c>
      <c r="AA586" t="s">
        <v>396</v>
      </c>
      <c r="AB586" t="s">
        <v>11815</v>
      </c>
      <c r="AC586">
        <v>84.018749999999997</v>
      </c>
      <c r="AD586">
        <v>0.65625</v>
      </c>
      <c r="AE586" s="6">
        <v>43172</v>
      </c>
      <c r="AF586" s="6">
        <v>17605</v>
      </c>
      <c r="AG586" t="s">
        <v>1563</v>
      </c>
      <c r="AH586">
        <v>24.902778000000001</v>
      </c>
      <c r="AI586">
        <v>10.8412391062063</v>
      </c>
      <c r="AJ586">
        <v>188.666605</v>
      </c>
      <c r="AK586">
        <v>8.2048892114550291</v>
      </c>
      <c r="AL586">
        <v>534</v>
      </c>
      <c r="AM586">
        <v>561</v>
      </c>
      <c r="AN586">
        <v>6.75</v>
      </c>
      <c r="AO586" t="s">
        <v>11991</v>
      </c>
      <c r="AP586">
        <v>1</v>
      </c>
      <c r="AQ586">
        <v>3</v>
      </c>
      <c r="AR586">
        <v>45.548258690849103</v>
      </c>
      <c r="AS586">
        <v>6.2664114071608795E-2</v>
      </c>
      <c r="AT586">
        <v>1.2667775580866001</v>
      </c>
      <c r="AU586">
        <v>0.49242067601884498</v>
      </c>
      <c r="AV586">
        <v>0.22520037979645399</v>
      </c>
    </row>
    <row r="587" spans="1:48" x14ac:dyDescent="0.25">
      <c r="A587" t="s">
        <v>12989</v>
      </c>
      <c r="B587" s="6">
        <v>44664</v>
      </c>
      <c r="C587" t="s">
        <v>12990</v>
      </c>
      <c r="D587" t="s">
        <v>11929</v>
      </c>
      <c r="E587">
        <v>440000000</v>
      </c>
      <c r="F587">
        <v>303820000</v>
      </c>
      <c r="G587">
        <v>8.9498600569178105E-2</v>
      </c>
      <c r="H587">
        <v>4.5222220000000002</v>
      </c>
      <c r="I587">
        <v>3.1128930000000001</v>
      </c>
      <c r="J587">
        <v>19.766677000000001</v>
      </c>
      <c r="K587">
        <v>19.766677000000001</v>
      </c>
      <c r="L587">
        <v>1713.7744</v>
      </c>
      <c r="M587">
        <v>1717</v>
      </c>
      <c r="N587">
        <v>3.0976910000000002</v>
      </c>
      <c r="O587">
        <v>-0.49540000000000101</v>
      </c>
      <c r="P587">
        <v>-0.80804542807143498</v>
      </c>
      <c r="Q587">
        <v>-6.1182914749531596</v>
      </c>
      <c r="R587">
        <v>69.05</v>
      </c>
      <c r="S587">
        <v>73.891000000000005</v>
      </c>
      <c r="T587">
        <v>69.05</v>
      </c>
      <c r="U587">
        <v>73.891000000000005</v>
      </c>
      <c r="V587" t="s">
        <v>11987</v>
      </c>
      <c r="W587" t="s">
        <v>11600</v>
      </c>
      <c r="X587" t="s">
        <v>2318</v>
      </c>
      <c r="Y587" t="s">
        <v>12104</v>
      </c>
      <c r="Z587" t="s">
        <v>11839</v>
      </c>
      <c r="AA587" t="s">
        <v>301</v>
      </c>
      <c r="AB587" t="s">
        <v>12045</v>
      </c>
      <c r="AC587">
        <v>69.05</v>
      </c>
      <c r="AD587">
        <v>4.4194440000000004</v>
      </c>
      <c r="AE587" s="6">
        <v>42669</v>
      </c>
      <c r="AF587" s="6">
        <v>46321</v>
      </c>
      <c r="AG587" t="s">
        <v>2319</v>
      </c>
      <c r="AH587">
        <v>4.5222220000000002</v>
      </c>
      <c r="AI587">
        <v>3.11289286662937</v>
      </c>
      <c r="AJ587">
        <v>13.279771999999999</v>
      </c>
      <c r="AK587">
        <v>19.766676606858798</v>
      </c>
      <c r="AL587">
        <v>1717</v>
      </c>
      <c r="AM587">
        <v>1708</v>
      </c>
      <c r="AN587">
        <v>9.25</v>
      </c>
      <c r="AO587" t="s">
        <v>11991</v>
      </c>
      <c r="AP587">
        <v>1</v>
      </c>
      <c r="AQ587">
        <v>2</v>
      </c>
      <c r="AR587">
        <v>65.365627844203402</v>
      </c>
      <c r="AS587">
        <v>-4.5768864618622703E-3</v>
      </c>
      <c r="AT587">
        <v>-0.50254213350882504</v>
      </c>
      <c r="AU587">
        <v>-7.2497881555705093E-2</v>
      </c>
      <c r="AV587">
        <v>0.86286625436068198</v>
      </c>
    </row>
    <row r="588" spans="1:48" x14ac:dyDescent="0.25">
      <c r="A588" t="s">
        <v>12991</v>
      </c>
      <c r="B588" s="6">
        <v>44664</v>
      </c>
      <c r="C588" t="s">
        <v>12992</v>
      </c>
      <c r="D588" t="s">
        <v>11929</v>
      </c>
      <c r="E588">
        <v>480000000</v>
      </c>
      <c r="F588">
        <v>253310001.59999999</v>
      </c>
      <c r="G588">
        <v>7.4619480789204995E-2</v>
      </c>
      <c r="H588">
        <v>2.7833329999999998</v>
      </c>
      <c r="I588">
        <v>2.1413820000000001</v>
      </c>
      <c r="J588">
        <v>32.460545000000003</v>
      </c>
      <c r="K588">
        <v>32.460545000000003</v>
      </c>
      <c r="L588">
        <v>2994.3645000000001</v>
      </c>
      <c r="M588">
        <v>2995</v>
      </c>
      <c r="N588">
        <v>2.128857</v>
      </c>
      <c r="O588">
        <v>-1.74039999999999</v>
      </c>
      <c r="P588">
        <v>-7.0808455447968299</v>
      </c>
      <c r="Q588">
        <v>-13.7006460892691</v>
      </c>
      <c r="R588">
        <v>51.5</v>
      </c>
      <c r="S588">
        <v>53.5</v>
      </c>
      <c r="T588">
        <v>51.5</v>
      </c>
      <c r="U588">
        <v>53.5</v>
      </c>
      <c r="V588" t="s">
        <v>11987</v>
      </c>
      <c r="W588" t="s">
        <v>6083</v>
      </c>
      <c r="X588" t="s">
        <v>479</v>
      </c>
      <c r="Y588" t="s">
        <v>12104</v>
      </c>
      <c r="Z588" t="s">
        <v>11877</v>
      </c>
      <c r="AA588" t="s">
        <v>575</v>
      </c>
      <c r="AB588" t="s">
        <v>12045</v>
      </c>
      <c r="AC588">
        <v>52.772917</v>
      </c>
      <c r="AD588">
        <v>1.2729170000000001</v>
      </c>
      <c r="AE588" s="6">
        <v>41248</v>
      </c>
      <c r="AF588" s="6">
        <v>45687</v>
      </c>
      <c r="AG588" t="s">
        <v>480</v>
      </c>
      <c r="AH588">
        <v>2.7833329999999998</v>
      </c>
      <c r="AI588">
        <v>2.1413817174916501</v>
      </c>
      <c r="AJ588">
        <v>5.8775849999999998</v>
      </c>
      <c r="AK588">
        <v>32.460544631908199</v>
      </c>
      <c r="AL588">
        <v>2995</v>
      </c>
      <c r="AM588">
        <v>2979</v>
      </c>
      <c r="AN588">
        <v>5.875</v>
      </c>
      <c r="AO588" t="s">
        <v>11991</v>
      </c>
      <c r="AP588">
        <v>1</v>
      </c>
      <c r="AQ588">
        <v>3</v>
      </c>
      <c r="AR588">
        <v>49.822024500720403</v>
      </c>
      <c r="AS588">
        <v>-9.0491583758876004E-3</v>
      </c>
      <c r="AT588">
        <v>0.191601544110788</v>
      </c>
      <c r="AU588">
        <v>-1.43583466716634E-2</v>
      </c>
      <c r="AV588">
        <v>4.7150167000732699</v>
      </c>
    </row>
    <row r="589" spans="1:48" x14ac:dyDescent="0.25">
      <c r="A589" t="s">
        <v>12993</v>
      </c>
      <c r="B589" s="6">
        <v>44664</v>
      </c>
      <c r="C589" t="s">
        <v>12994</v>
      </c>
      <c r="D589" t="s">
        <v>11929</v>
      </c>
      <c r="E589">
        <v>480000000</v>
      </c>
      <c r="F589">
        <v>226050000</v>
      </c>
      <c r="G589">
        <v>6.6589291878950393E-2</v>
      </c>
      <c r="H589">
        <v>4.75</v>
      </c>
      <c r="I589">
        <v>3.3059539999999998</v>
      </c>
      <c r="J589">
        <v>26.372712</v>
      </c>
      <c r="K589">
        <v>26.372712</v>
      </c>
      <c r="L589">
        <v>2373.4211999999902</v>
      </c>
      <c r="M589">
        <v>2377</v>
      </c>
      <c r="N589">
        <v>3.2887749999999998</v>
      </c>
      <c r="O589">
        <v>-0.90310000000000101</v>
      </c>
      <c r="P589">
        <v>-5.9926806027978996</v>
      </c>
      <c r="Q589">
        <v>-20.228532371492399</v>
      </c>
      <c r="R589">
        <v>45.5</v>
      </c>
      <c r="S589">
        <v>47.5</v>
      </c>
      <c r="T589">
        <v>45.5</v>
      </c>
      <c r="U589">
        <v>47.5</v>
      </c>
      <c r="V589" t="s">
        <v>11987</v>
      </c>
      <c r="W589" t="s">
        <v>6087</v>
      </c>
      <c r="X589" t="s">
        <v>479</v>
      </c>
      <c r="Y589" t="s">
        <v>12104</v>
      </c>
      <c r="Z589" t="s">
        <v>11877</v>
      </c>
      <c r="AA589" t="s">
        <v>575</v>
      </c>
      <c r="AB589" t="s">
        <v>12045</v>
      </c>
      <c r="AC589">
        <v>47.09375</v>
      </c>
      <c r="AD589">
        <v>1.59375</v>
      </c>
      <c r="AE589" s="6">
        <v>41900</v>
      </c>
      <c r="AF589" s="6">
        <v>46405</v>
      </c>
      <c r="AG589" t="s">
        <v>480</v>
      </c>
      <c r="AH589">
        <v>4.75</v>
      </c>
      <c r="AI589">
        <v>3.30595388065545</v>
      </c>
      <c r="AJ589">
        <v>14.389925</v>
      </c>
      <c r="AK589">
        <v>26.372711565770999</v>
      </c>
      <c r="AL589">
        <v>2377</v>
      </c>
      <c r="AM589">
        <v>2368</v>
      </c>
      <c r="AN589">
        <v>6.375</v>
      </c>
      <c r="AO589" t="s">
        <v>11991</v>
      </c>
      <c r="AP589">
        <v>1</v>
      </c>
      <c r="AQ589">
        <v>3</v>
      </c>
      <c r="AR589">
        <v>49.822024500720403</v>
      </c>
      <c r="AS589">
        <v>-9.0491583758876004E-3</v>
      </c>
      <c r="AT589">
        <v>0.191601544110788</v>
      </c>
      <c r="AU589">
        <v>-1.43583466716634E-2</v>
      </c>
      <c r="AV589">
        <v>4.7150167000732699</v>
      </c>
    </row>
    <row r="590" spans="1:48" x14ac:dyDescent="0.25">
      <c r="A590" t="s">
        <v>12995</v>
      </c>
      <c r="B590" s="6">
        <v>44664</v>
      </c>
      <c r="C590" t="s">
        <v>12996</v>
      </c>
      <c r="D590" t="s">
        <v>11929</v>
      </c>
      <c r="E590">
        <v>658200000</v>
      </c>
      <c r="F590">
        <v>282970507.19999999</v>
      </c>
      <c r="G590">
        <v>8.3356804663918094E-2</v>
      </c>
      <c r="H590">
        <v>27.755555999999999</v>
      </c>
      <c r="I590">
        <v>5.9512169999999998</v>
      </c>
      <c r="J590">
        <v>16.716702000000002</v>
      </c>
      <c r="K590">
        <v>16.716702000000002</v>
      </c>
      <c r="L590">
        <v>1387.8975</v>
      </c>
      <c r="M590">
        <v>1397</v>
      </c>
      <c r="N590">
        <v>5.9168260000000004</v>
      </c>
      <c r="O590">
        <v>-1.5364</v>
      </c>
      <c r="P590">
        <v>-8.4594376150589703</v>
      </c>
      <c r="Q590">
        <v>-20.4459763570277</v>
      </c>
      <c r="R590">
        <v>41.25</v>
      </c>
      <c r="S590">
        <v>43.25</v>
      </c>
      <c r="T590">
        <v>41.25</v>
      </c>
      <c r="U590">
        <v>43.25</v>
      </c>
      <c r="V590" t="s">
        <v>11987</v>
      </c>
      <c r="W590" t="s">
        <v>6095</v>
      </c>
      <c r="X590" t="s">
        <v>479</v>
      </c>
      <c r="Y590" t="s">
        <v>12104</v>
      </c>
      <c r="Z590" t="s">
        <v>11877</v>
      </c>
      <c r="AA590" t="s">
        <v>575</v>
      </c>
      <c r="AB590" t="s">
        <v>12045</v>
      </c>
      <c r="AC590">
        <v>42.991568999999998</v>
      </c>
      <c r="AD590">
        <v>1.7415689999999999</v>
      </c>
      <c r="AE590" s="6">
        <v>43683</v>
      </c>
      <c r="AF590" s="6">
        <v>18283</v>
      </c>
      <c r="AG590" t="s">
        <v>480</v>
      </c>
      <c r="AH590">
        <v>27.755555999999999</v>
      </c>
      <c r="AI590">
        <v>5.9512174362581503</v>
      </c>
      <c r="AJ590">
        <v>72.698740999999998</v>
      </c>
      <c r="AK590">
        <v>16.716701588044</v>
      </c>
      <c r="AL590">
        <v>1397</v>
      </c>
      <c r="AM590">
        <v>1407</v>
      </c>
      <c r="AN590">
        <v>7.1246</v>
      </c>
      <c r="AO590" t="s">
        <v>11991</v>
      </c>
      <c r="AP590">
        <v>1</v>
      </c>
      <c r="AQ590">
        <v>3</v>
      </c>
      <c r="AR590">
        <v>49.822024500720403</v>
      </c>
      <c r="AS590">
        <v>-9.0491583758876004E-3</v>
      </c>
      <c r="AT590">
        <v>0.191601544110788</v>
      </c>
      <c r="AU590">
        <v>-1.43583466716634E-2</v>
      </c>
      <c r="AV590">
        <v>4.7150167000732699</v>
      </c>
    </row>
    <row r="591" spans="1:48" x14ac:dyDescent="0.25">
      <c r="A591" t="s">
        <v>12997</v>
      </c>
      <c r="B591" s="6">
        <v>44664</v>
      </c>
      <c r="C591" t="s">
        <v>12998</v>
      </c>
      <c r="D591" t="s">
        <v>11929</v>
      </c>
      <c r="E591">
        <v>480000000</v>
      </c>
      <c r="F591">
        <v>390279998.39999998</v>
      </c>
      <c r="G591">
        <v>0.114967789108488</v>
      </c>
      <c r="H591">
        <v>0.76666699999999999</v>
      </c>
      <c r="I591">
        <v>0.63517400000000002</v>
      </c>
      <c r="J591">
        <v>37.576766999999997</v>
      </c>
      <c r="K591">
        <v>37.576766999999997</v>
      </c>
      <c r="L591">
        <v>3614.87</v>
      </c>
      <c r="M591">
        <v>3605</v>
      </c>
      <c r="N591">
        <v>0.62751599999999996</v>
      </c>
      <c r="O591">
        <v>-1.1114999999999899</v>
      </c>
      <c r="P591">
        <v>-2.0463486429234501</v>
      </c>
      <c r="Q591">
        <v>3.9233457407957499</v>
      </c>
      <c r="R591">
        <v>79.5</v>
      </c>
      <c r="S591">
        <v>81.5</v>
      </c>
      <c r="T591">
        <v>79.5</v>
      </c>
      <c r="U591">
        <v>81.5</v>
      </c>
      <c r="V591" t="s">
        <v>11987</v>
      </c>
      <c r="W591" t="s">
        <v>6081</v>
      </c>
      <c r="X591" t="s">
        <v>479</v>
      </c>
      <c r="Y591" t="s">
        <v>12104</v>
      </c>
      <c r="Z591" t="s">
        <v>11877</v>
      </c>
      <c r="AA591" t="s">
        <v>575</v>
      </c>
      <c r="AB591" t="s">
        <v>12045</v>
      </c>
      <c r="AC591">
        <v>81.308333000000005</v>
      </c>
      <c r="AD591">
        <v>1.808333</v>
      </c>
      <c r="AE591" s="6">
        <v>37553</v>
      </c>
      <c r="AF591" s="6">
        <v>44950</v>
      </c>
      <c r="AG591" t="s">
        <v>480</v>
      </c>
      <c r="AH591">
        <v>0.76666699999999999</v>
      </c>
      <c r="AI591">
        <v>0.63517380143824897</v>
      </c>
      <c r="AJ591">
        <v>0.89564500000000002</v>
      </c>
      <c r="AK591">
        <v>37.576766548195899</v>
      </c>
      <c r="AL591">
        <v>3605</v>
      </c>
      <c r="AM591">
        <v>3572</v>
      </c>
      <c r="AN591">
        <v>7.75</v>
      </c>
      <c r="AO591" t="s">
        <v>11991</v>
      </c>
      <c r="AP591">
        <v>1</v>
      </c>
      <c r="AQ591">
        <v>3</v>
      </c>
      <c r="AR591">
        <v>49.822024500720403</v>
      </c>
      <c r="AS591">
        <v>-9.0491583758876004E-3</v>
      </c>
      <c r="AT591">
        <v>0.191601544110788</v>
      </c>
      <c r="AU591">
        <v>-1.43583466716634E-2</v>
      </c>
      <c r="AV591">
        <v>4.7150167000732699</v>
      </c>
    </row>
    <row r="592" spans="1:48" x14ac:dyDescent="0.25">
      <c r="A592" t="s">
        <v>12999</v>
      </c>
      <c r="B592" s="6">
        <v>44664</v>
      </c>
      <c r="C592" t="s">
        <v>13000</v>
      </c>
      <c r="D592" t="s">
        <v>11929</v>
      </c>
      <c r="E592">
        <v>392100000</v>
      </c>
      <c r="F592">
        <v>173037270.69999999</v>
      </c>
      <c r="G592">
        <v>5.0972923344903498E-2</v>
      </c>
      <c r="H592">
        <v>18.786110999999998</v>
      </c>
      <c r="I592">
        <v>5.7223040000000003</v>
      </c>
      <c r="J592">
        <v>18.031386000000001</v>
      </c>
      <c r="K592">
        <v>18.031386000000001</v>
      </c>
      <c r="L592">
        <v>1509.0739000000001</v>
      </c>
      <c r="M592">
        <v>1526</v>
      </c>
      <c r="N592">
        <v>5.66587</v>
      </c>
      <c r="O592">
        <v>-2.03189999999999</v>
      </c>
      <c r="P592">
        <v>-5.77241187223298</v>
      </c>
      <c r="Q592">
        <v>-18.9386824269159</v>
      </c>
      <c r="R592">
        <v>42.5</v>
      </c>
      <c r="S592">
        <v>44.5</v>
      </c>
      <c r="T592">
        <v>42.5</v>
      </c>
      <c r="U592">
        <v>44.5</v>
      </c>
      <c r="V592" t="s">
        <v>11987</v>
      </c>
      <c r="W592" t="s">
        <v>6091</v>
      </c>
      <c r="X592" t="s">
        <v>479</v>
      </c>
      <c r="Y592" t="s">
        <v>12104</v>
      </c>
      <c r="Z592" t="s">
        <v>11877</v>
      </c>
      <c r="AA592" t="s">
        <v>575</v>
      </c>
      <c r="AB592" t="s">
        <v>12045</v>
      </c>
      <c r="AC592">
        <v>44.130903000000004</v>
      </c>
      <c r="AD592">
        <v>1.630903</v>
      </c>
      <c r="AE592" s="6">
        <v>40575</v>
      </c>
      <c r="AF592" s="6">
        <v>15008</v>
      </c>
      <c r="AG592" t="s">
        <v>480</v>
      </c>
      <c r="AH592">
        <v>18.786110999999998</v>
      </c>
      <c r="AI592">
        <v>5.72230393756886</v>
      </c>
      <c r="AJ592">
        <v>62.042921999999997</v>
      </c>
      <c r="AK592">
        <v>18.031385585164099</v>
      </c>
      <c r="AL592">
        <v>1526</v>
      </c>
      <c r="AM592">
        <v>1540</v>
      </c>
      <c r="AN592">
        <v>7.625</v>
      </c>
      <c r="AO592" t="s">
        <v>11991</v>
      </c>
      <c r="AP592">
        <v>1</v>
      </c>
      <c r="AQ592">
        <v>3</v>
      </c>
      <c r="AR592">
        <v>49.822024500720403</v>
      </c>
      <c r="AS592">
        <v>-9.0491583758876004E-3</v>
      </c>
      <c r="AT592">
        <v>0.191601544110788</v>
      </c>
      <c r="AU592">
        <v>-1.43583466716634E-2</v>
      </c>
      <c r="AV592">
        <v>4.7150167000732699</v>
      </c>
    </row>
    <row r="593" spans="1:48" x14ac:dyDescent="0.25">
      <c r="A593" t="s">
        <v>13001</v>
      </c>
      <c r="B593" s="6">
        <v>44664</v>
      </c>
      <c r="C593" t="s">
        <v>13002</v>
      </c>
      <c r="D593" t="s">
        <v>11929</v>
      </c>
      <c r="E593">
        <v>600000000</v>
      </c>
      <c r="F593">
        <v>276682500</v>
      </c>
      <c r="G593">
        <v>8.1504497900011894E-2</v>
      </c>
      <c r="H593">
        <v>13.158333000000001</v>
      </c>
      <c r="I593">
        <v>5.3271449999999998</v>
      </c>
      <c r="J593">
        <v>19.080787999999998</v>
      </c>
      <c r="K593">
        <v>19.080787999999998</v>
      </c>
      <c r="L593">
        <v>1629.9406999999901</v>
      </c>
      <c r="M593">
        <v>1639</v>
      </c>
      <c r="N593">
        <v>5.306165</v>
      </c>
      <c r="O593">
        <v>-0.89190000000000103</v>
      </c>
      <c r="P593">
        <v>-6.4938022695796001</v>
      </c>
      <c r="Q593">
        <v>-18.899489452854201</v>
      </c>
      <c r="R593">
        <v>43.5</v>
      </c>
      <c r="S593">
        <v>45.5</v>
      </c>
      <c r="T593">
        <v>43.5</v>
      </c>
      <c r="U593">
        <v>45.5</v>
      </c>
      <c r="V593" t="s">
        <v>11987</v>
      </c>
      <c r="W593" t="s">
        <v>6090</v>
      </c>
      <c r="X593" t="s">
        <v>479</v>
      </c>
      <c r="Y593" t="s">
        <v>12104</v>
      </c>
      <c r="Z593" t="s">
        <v>11877</v>
      </c>
      <c r="AA593" t="s">
        <v>575</v>
      </c>
      <c r="AB593" t="s">
        <v>12045</v>
      </c>
      <c r="AC593">
        <v>46.113750000000003</v>
      </c>
      <c r="AD593">
        <v>2.61375</v>
      </c>
      <c r="AE593" s="6">
        <v>38513</v>
      </c>
      <c r="AF593" s="6">
        <v>12950</v>
      </c>
      <c r="AG593" t="s">
        <v>480</v>
      </c>
      <c r="AH593">
        <v>13.158333000000001</v>
      </c>
      <c r="AI593">
        <v>5.32714501999655</v>
      </c>
      <c r="AJ593">
        <v>48.923676999999998</v>
      </c>
      <c r="AK593">
        <v>19.080787548045802</v>
      </c>
      <c r="AL593">
        <v>1639</v>
      </c>
      <c r="AM593">
        <v>1637</v>
      </c>
      <c r="AN593">
        <v>7.65</v>
      </c>
      <c r="AO593" t="s">
        <v>11991</v>
      </c>
      <c r="AP593">
        <v>1</v>
      </c>
      <c r="AQ593">
        <v>3</v>
      </c>
      <c r="AR593">
        <v>49.822024500720403</v>
      </c>
      <c r="AS593">
        <v>-9.0491583758876004E-3</v>
      </c>
      <c r="AT593">
        <v>0.191601544110788</v>
      </c>
      <c r="AU593">
        <v>-1.43583466716634E-2</v>
      </c>
      <c r="AV593">
        <v>4.7150167000732699</v>
      </c>
    </row>
    <row r="594" spans="1:48" x14ac:dyDescent="0.25">
      <c r="A594" t="s">
        <v>13003</v>
      </c>
      <c r="B594" s="6">
        <v>44664</v>
      </c>
      <c r="C594" t="s">
        <v>13004</v>
      </c>
      <c r="D594" t="s">
        <v>11929</v>
      </c>
      <c r="E594">
        <v>300000000</v>
      </c>
      <c r="F594">
        <v>138549999</v>
      </c>
      <c r="G594">
        <v>4.0813741752883298E-2</v>
      </c>
      <c r="H594">
        <v>9.983333</v>
      </c>
      <c r="I594">
        <v>4.9776980000000002</v>
      </c>
      <c r="J594">
        <v>20.813472999999998</v>
      </c>
      <c r="K594">
        <v>20.813472999999998</v>
      </c>
      <c r="L594">
        <v>1812.1416999999899</v>
      </c>
      <c r="M594">
        <v>1817</v>
      </c>
      <c r="N594">
        <v>4.9594769999999997</v>
      </c>
      <c r="O594">
        <v>-0.87639999999999896</v>
      </c>
      <c r="P594">
        <v>-6.4242642836866803</v>
      </c>
      <c r="Q594">
        <v>-20.4824574380307</v>
      </c>
      <c r="R594">
        <v>46</v>
      </c>
      <c r="S594">
        <v>48</v>
      </c>
      <c r="T594">
        <v>46</v>
      </c>
      <c r="U594">
        <v>48</v>
      </c>
      <c r="V594" t="s">
        <v>11987</v>
      </c>
      <c r="W594" t="s">
        <v>6089</v>
      </c>
      <c r="X594" t="s">
        <v>479</v>
      </c>
      <c r="Y594" t="s">
        <v>12104</v>
      </c>
      <c r="Z594" t="s">
        <v>11877</v>
      </c>
      <c r="AA594" t="s">
        <v>575</v>
      </c>
      <c r="AB594" t="s">
        <v>12045</v>
      </c>
      <c r="AC594">
        <v>46.183332999999998</v>
      </c>
      <c r="AD594">
        <v>0.183333</v>
      </c>
      <c r="AE594" s="6">
        <v>37356</v>
      </c>
      <c r="AF594" s="6">
        <v>11789</v>
      </c>
      <c r="AG594" t="s">
        <v>480</v>
      </c>
      <c r="AH594">
        <v>9.983333</v>
      </c>
      <c r="AI594">
        <v>4.9776982355472903</v>
      </c>
      <c r="AJ594">
        <v>37.826844999999999</v>
      </c>
      <c r="AK594">
        <v>20.8134730531321</v>
      </c>
      <c r="AL594">
        <v>1817</v>
      </c>
      <c r="AM594">
        <v>1810</v>
      </c>
      <c r="AN594">
        <v>8.25</v>
      </c>
      <c r="AO594" t="s">
        <v>11991</v>
      </c>
      <c r="AP594">
        <v>1</v>
      </c>
      <c r="AQ594">
        <v>3</v>
      </c>
      <c r="AR594">
        <v>49.822024500720403</v>
      </c>
      <c r="AS594">
        <v>-9.0491583758876004E-3</v>
      </c>
      <c r="AT594">
        <v>0.191601544110788</v>
      </c>
      <c r="AU594">
        <v>-1.43583466716634E-2</v>
      </c>
      <c r="AV594">
        <v>4.7150167000732699</v>
      </c>
    </row>
    <row r="595" spans="1:48" x14ac:dyDescent="0.25">
      <c r="A595" t="s">
        <v>13005</v>
      </c>
      <c r="B595" s="6">
        <v>44664</v>
      </c>
      <c r="C595" t="s">
        <v>13006</v>
      </c>
      <c r="D595" t="s">
        <v>11929</v>
      </c>
      <c r="E595">
        <v>360651000</v>
      </c>
      <c r="F595">
        <v>164809994.59999999</v>
      </c>
      <c r="G595">
        <v>4.8549351194997703E-2</v>
      </c>
      <c r="H595">
        <v>6.8611110000000002</v>
      </c>
      <c r="I595">
        <v>3.8829829999999999</v>
      </c>
      <c r="J595">
        <v>25.512567000000001</v>
      </c>
      <c r="K595">
        <v>25.512567000000001</v>
      </c>
      <c r="L595">
        <v>2281.4247999999998</v>
      </c>
      <c r="M595">
        <v>2287</v>
      </c>
      <c r="N595">
        <v>3.8625210000000001</v>
      </c>
      <c r="O595">
        <v>-1.9401999999999999</v>
      </c>
      <c r="P595">
        <v>-6.4765072076037598</v>
      </c>
      <c r="Q595">
        <v>-22.642734134271201</v>
      </c>
      <c r="R595">
        <v>44.5</v>
      </c>
      <c r="S595">
        <v>46.5</v>
      </c>
      <c r="T595">
        <v>44.5</v>
      </c>
      <c r="U595">
        <v>46.5</v>
      </c>
      <c r="V595" t="s">
        <v>11987</v>
      </c>
      <c r="W595" t="s">
        <v>6088</v>
      </c>
      <c r="X595" t="s">
        <v>479</v>
      </c>
      <c r="Y595" t="s">
        <v>12104</v>
      </c>
      <c r="Z595" t="s">
        <v>11877</v>
      </c>
      <c r="AA595" t="s">
        <v>575</v>
      </c>
      <c r="AB595" t="s">
        <v>12045</v>
      </c>
      <c r="AC595">
        <v>45.697916999999997</v>
      </c>
      <c r="AD595">
        <v>1.1979169999999999</v>
      </c>
      <c r="AE595" s="6">
        <v>42794</v>
      </c>
      <c r="AF595" s="6">
        <v>47177</v>
      </c>
      <c r="AG595" t="s">
        <v>480</v>
      </c>
      <c r="AH595">
        <v>6.8611110000000002</v>
      </c>
      <c r="AI595">
        <v>3.8829829833209799</v>
      </c>
      <c r="AJ595">
        <v>21.856172000000001</v>
      </c>
      <c r="AK595">
        <v>25.512566744392998</v>
      </c>
      <c r="AL595">
        <v>2287</v>
      </c>
      <c r="AM595">
        <v>2283</v>
      </c>
      <c r="AN595">
        <v>8.625</v>
      </c>
      <c r="AO595" t="s">
        <v>11991</v>
      </c>
      <c r="AP595">
        <v>1</v>
      </c>
      <c r="AQ595">
        <v>3</v>
      </c>
      <c r="AR595">
        <v>49.822024500720403</v>
      </c>
      <c r="AS595">
        <v>-9.0491583758876004E-3</v>
      </c>
      <c r="AT595">
        <v>0.191601544110788</v>
      </c>
      <c r="AU595">
        <v>-1.43583466716634E-2</v>
      </c>
      <c r="AV595">
        <v>4.7150167000732699</v>
      </c>
    </row>
    <row r="596" spans="1:48" x14ac:dyDescent="0.25">
      <c r="A596" t="s">
        <v>13007</v>
      </c>
      <c r="B596" s="6">
        <v>44664</v>
      </c>
      <c r="C596" t="s">
        <v>13008</v>
      </c>
      <c r="D596" t="s">
        <v>11929</v>
      </c>
      <c r="E596">
        <v>600000000</v>
      </c>
      <c r="F596">
        <v>281725002</v>
      </c>
      <c r="G596">
        <v>8.2989906603742003E-2</v>
      </c>
      <c r="H596">
        <v>30.241667</v>
      </c>
      <c r="I596">
        <v>4.6836380000000002</v>
      </c>
      <c r="J596">
        <v>20.469694</v>
      </c>
      <c r="K596">
        <v>20.469694</v>
      </c>
      <c r="L596">
        <v>1767.1694</v>
      </c>
      <c r="M596">
        <v>1778</v>
      </c>
      <c r="N596">
        <v>4.6578210000000002</v>
      </c>
      <c r="O596">
        <v>-1.86929999999999</v>
      </c>
      <c r="P596">
        <v>-6.2505199158139604</v>
      </c>
      <c r="Q596">
        <v>-22.528446622249099</v>
      </c>
      <c r="R596">
        <v>44.5</v>
      </c>
      <c r="S596">
        <v>46.5</v>
      </c>
      <c r="T596">
        <v>44.5</v>
      </c>
      <c r="U596">
        <v>46.5</v>
      </c>
      <c r="V596" t="s">
        <v>11987</v>
      </c>
      <c r="W596" t="s">
        <v>6098</v>
      </c>
      <c r="X596" t="s">
        <v>479</v>
      </c>
      <c r="Y596" t="s">
        <v>12104</v>
      </c>
      <c r="Z596" t="s">
        <v>11877</v>
      </c>
      <c r="AA596" t="s">
        <v>575</v>
      </c>
      <c r="AB596" t="s">
        <v>12045</v>
      </c>
      <c r="AC596">
        <v>46.954166999999998</v>
      </c>
      <c r="AD596">
        <v>2.454167</v>
      </c>
      <c r="AE596" s="6">
        <v>44027</v>
      </c>
      <c r="AF596" s="6">
        <v>19190</v>
      </c>
      <c r="AG596" t="s">
        <v>480</v>
      </c>
      <c r="AH596">
        <v>30.241667</v>
      </c>
      <c r="AI596">
        <v>4.68363814381315</v>
      </c>
      <c r="AJ596">
        <v>46.189301</v>
      </c>
      <c r="AK596">
        <v>20.469693977639501</v>
      </c>
      <c r="AL596">
        <v>1778</v>
      </c>
      <c r="AM596">
        <v>1781</v>
      </c>
      <c r="AN596">
        <v>9.5</v>
      </c>
      <c r="AO596" t="s">
        <v>11991</v>
      </c>
      <c r="AP596">
        <v>1</v>
      </c>
      <c r="AQ596">
        <v>3</v>
      </c>
      <c r="AR596">
        <v>49.822024500720403</v>
      </c>
      <c r="AS596">
        <v>-9.0491583758876004E-3</v>
      </c>
      <c r="AT596">
        <v>0.191601544110788</v>
      </c>
      <c r="AU596">
        <v>-1.43583466716634E-2</v>
      </c>
      <c r="AV596">
        <v>4.7150167000732699</v>
      </c>
    </row>
    <row r="597" spans="1:48" x14ac:dyDescent="0.25">
      <c r="A597" t="s">
        <v>13009</v>
      </c>
      <c r="B597" s="6">
        <v>44664</v>
      </c>
      <c r="C597" t="s">
        <v>13010</v>
      </c>
      <c r="D597" t="s">
        <v>11929</v>
      </c>
      <c r="E597">
        <v>200000000</v>
      </c>
      <c r="F597">
        <v>149195834</v>
      </c>
      <c r="G597">
        <v>4.3949767473344101E-2</v>
      </c>
      <c r="H597">
        <v>4.1555559999999998</v>
      </c>
      <c r="I597">
        <v>3.258645</v>
      </c>
      <c r="J597">
        <v>15.267232999999999</v>
      </c>
      <c r="K597">
        <v>15.267232999999999</v>
      </c>
      <c r="L597">
        <v>1265.3699999999999</v>
      </c>
      <c r="M597">
        <v>1267</v>
      </c>
      <c r="N597">
        <v>3.2428520000000001</v>
      </c>
      <c r="O597">
        <v>-6.1400000000000302E-2</v>
      </c>
      <c r="P597">
        <v>0.24636815449989799</v>
      </c>
      <c r="Q597">
        <v>-12.137673615214201</v>
      </c>
      <c r="R597">
        <v>73.924999999999997</v>
      </c>
      <c r="S597">
        <v>75.814999999999998</v>
      </c>
      <c r="T597">
        <v>73.924999999999997</v>
      </c>
      <c r="U597">
        <v>75.814999999999998</v>
      </c>
      <c r="V597" t="s">
        <v>11987</v>
      </c>
      <c r="W597" t="s">
        <v>11611</v>
      </c>
      <c r="X597" t="s">
        <v>2345</v>
      </c>
      <c r="Y597" t="s">
        <v>12097</v>
      </c>
      <c r="Z597" t="s">
        <v>11877</v>
      </c>
      <c r="AA597" t="s">
        <v>367</v>
      </c>
      <c r="AB597" t="s">
        <v>11815</v>
      </c>
      <c r="AC597">
        <v>74.597916999999995</v>
      </c>
      <c r="AD597">
        <v>0.67291699999999999</v>
      </c>
      <c r="AE597" s="6">
        <v>42992</v>
      </c>
      <c r="AF597" s="6">
        <v>46644</v>
      </c>
      <c r="AG597" t="s">
        <v>2346</v>
      </c>
      <c r="AH597">
        <v>4.1555559999999998</v>
      </c>
      <c r="AI597">
        <v>3.2586453160379798</v>
      </c>
      <c r="AJ597">
        <v>13.722398</v>
      </c>
      <c r="AK597">
        <v>15.2672325762725</v>
      </c>
      <c r="AL597">
        <v>1267</v>
      </c>
      <c r="AM597">
        <v>1258</v>
      </c>
      <c r="AN597">
        <v>7.125</v>
      </c>
      <c r="AO597" t="s">
        <v>11991</v>
      </c>
      <c r="AP597">
        <v>1</v>
      </c>
      <c r="AQ597">
        <v>4</v>
      </c>
      <c r="AR597">
        <v>27.244138969960801</v>
      </c>
      <c r="AS597">
        <v>-0.14745420498171599</v>
      </c>
      <c r="AT597">
        <v>-4.0089602360096297</v>
      </c>
      <c r="AU597">
        <v>-1.3449769324918699</v>
      </c>
      <c r="AV597">
        <v>-15.506002610990899</v>
      </c>
    </row>
    <row r="598" spans="1:48" x14ac:dyDescent="0.25">
      <c r="A598" t="s">
        <v>22521</v>
      </c>
      <c r="B598" s="6">
        <v>44664</v>
      </c>
      <c r="C598" t="s">
        <v>22522</v>
      </c>
      <c r="D598" t="s">
        <v>11929</v>
      </c>
      <c r="E598">
        <v>800000000</v>
      </c>
      <c r="F598">
        <v>541966664</v>
      </c>
      <c r="G598">
        <v>0.15965130005643399</v>
      </c>
      <c r="H598">
        <v>2.7833329999999998</v>
      </c>
      <c r="I598">
        <v>2.290807</v>
      </c>
      <c r="J598">
        <v>21.628536</v>
      </c>
      <c r="K598">
        <v>21.628536</v>
      </c>
      <c r="L598">
        <v>1911.1636000000001</v>
      </c>
      <c r="M598">
        <v>1911</v>
      </c>
      <c r="N598">
        <v>2.2774160000000001</v>
      </c>
      <c r="O598">
        <v>-0.63959999999999495</v>
      </c>
      <c r="P598">
        <v>-0.40632013186913102</v>
      </c>
      <c r="Q598">
        <v>-10.4676203563371</v>
      </c>
      <c r="R598">
        <v>66.5</v>
      </c>
      <c r="S598">
        <v>68</v>
      </c>
      <c r="T598">
        <v>66.5</v>
      </c>
      <c r="U598">
        <v>68</v>
      </c>
      <c r="V598" t="s">
        <v>11987</v>
      </c>
      <c r="W598" t="s">
        <v>9777</v>
      </c>
      <c r="X598" t="s">
        <v>21092</v>
      </c>
      <c r="Y598" t="s">
        <v>12201</v>
      </c>
      <c r="Z598" t="s">
        <v>11839</v>
      </c>
      <c r="AA598" t="s">
        <v>575</v>
      </c>
      <c r="AB598" t="s">
        <v>12045</v>
      </c>
      <c r="AC598">
        <v>67.745833000000005</v>
      </c>
      <c r="AD598">
        <v>1.245833</v>
      </c>
      <c r="AE598" s="6">
        <v>42034</v>
      </c>
      <c r="AF598" s="6">
        <v>45687</v>
      </c>
      <c r="AG598" t="s">
        <v>21093</v>
      </c>
      <c r="AH598">
        <v>2.7833329999999998</v>
      </c>
      <c r="AI598">
        <v>2.2908067833037502</v>
      </c>
      <c r="AJ598">
        <v>6.622967</v>
      </c>
      <c r="AK598">
        <v>21.628535549510602</v>
      </c>
      <c r="AL598">
        <v>1911</v>
      </c>
      <c r="AM598">
        <v>1895</v>
      </c>
      <c r="AN598">
        <v>5.75</v>
      </c>
      <c r="AO598" t="s">
        <v>11991</v>
      </c>
      <c r="AP598">
        <v>1</v>
      </c>
      <c r="AQ598">
        <v>2</v>
      </c>
      <c r="AR598">
        <v>62.226066806842702</v>
      </c>
      <c r="AS598">
        <v>-6.7214846896561598E-2</v>
      </c>
      <c r="AT598">
        <v>-0.75785393716781602</v>
      </c>
      <c r="AU598">
        <v>-0.59151680632658798</v>
      </c>
      <c r="AV598">
        <v>1.6684915659579</v>
      </c>
    </row>
    <row r="599" spans="1:48" x14ac:dyDescent="0.25">
      <c r="A599" t="s">
        <v>17359</v>
      </c>
      <c r="B599" s="6">
        <v>44664</v>
      </c>
      <c r="C599" t="s">
        <v>17360</v>
      </c>
      <c r="D599" t="s">
        <v>12016</v>
      </c>
      <c r="E599">
        <v>110794005.2</v>
      </c>
      <c r="F599">
        <v>102371353</v>
      </c>
      <c r="G599">
        <v>3.0156318967813098E-2</v>
      </c>
      <c r="H599">
        <v>4.2166670000000002</v>
      </c>
      <c r="I599">
        <v>3.5885590000000001</v>
      </c>
      <c r="J599">
        <v>8.1022049999999997</v>
      </c>
      <c r="K599">
        <v>8.1022049999999997</v>
      </c>
      <c r="L599">
        <v>548.6105</v>
      </c>
      <c r="M599">
        <v>549</v>
      </c>
      <c r="N599">
        <v>3.5711170000000001</v>
      </c>
      <c r="O599">
        <v>-6.6100000000002199E-2</v>
      </c>
      <c r="P599">
        <v>-0.12985514315579899</v>
      </c>
      <c r="Q599">
        <v>1.4288485887897699</v>
      </c>
      <c r="R599">
        <v>90.768749999999997</v>
      </c>
      <c r="S599">
        <v>91.723749999999995</v>
      </c>
      <c r="T599">
        <v>90.768749999999997</v>
      </c>
      <c r="U599">
        <v>91.723749999999995</v>
      </c>
      <c r="V599" t="s">
        <v>11987</v>
      </c>
      <c r="W599" t="s">
        <v>16980</v>
      </c>
      <c r="X599" t="s">
        <v>3004</v>
      </c>
      <c r="Y599" t="s">
        <v>12097</v>
      </c>
      <c r="Z599" t="s">
        <v>11839</v>
      </c>
      <c r="AA599" t="s">
        <v>283</v>
      </c>
      <c r="AB599" t="s">
        <v>11815</v>
      </c>
      <c r="AC599">
        <v>92.397917000000007</v>
      </c>
      <c r="AD599">
        <v>1.629167</v>
      </c>
      <c r="AE599" s="6">
        <v>44377</v>
      </c>
      <c r="AF599" s="6">
        <v>46209</v>
      </c>
      <c r="AG599" t="s">
        <v>1349</v>
      </c>
      <c r="AH599">
        <v>4.2166670000000002</v>
      </c>
      <c r="AI599">
        <v>3.5885586731469199</v>
      </c>
      <c r="AJ599">
        <v>15.791563999999999</v>
      </c>
      <c r="AK599">
        <v>8.1022050828802694</v>
      </c>
      <c r="AL599">
        <v>549</v>
      </c>
      <c r="AM599">
        <v>540</v>
      </c>
      <c r="AN599">
        <v>5.75</v>
      </c>
      <c r="AO599" t="s">
        <v>11991</v>
      </c>
      <c r="AP599">
        <v>1</v>
      </c>
      <c r="AQ599">
        <v>4</v>
      </c>
      <c r="AR599">
        <v>24.456288529046599</v>
      </c>
      <c r="AS599">
        <v>1.9211630505999701E-2</v>
      </c>
      <c r="AT599">
        <v>-0.37661250590584999</v>
      </c>
      <c r="AU599">
        <v>-6.1297207352996701E-2</v>
      </c>
      <c r="AV599">
        <v>-4.2367970652999798</v>
      </c>
    </row>
    <row r="600" spans="1:48" x14ac:dyDescent="0.25">
      <c r="A600" t="s">
        <v>13011</v>
      </c>
      <c r="B600" s="6">
        <v>44664</v>
      </c>
      <c r="C600" t="s">
        <v>13012</v>
      </c>
      <c r="D600" t="s">
        <v>12016</v>
      </c>
      <c r="E600">
        <v>73862670</v>
      </c>
      <c r="F600">
        <v>74387403</v>
      </c>
      <c r="G600">
        <v>2.1912870993625801E-2</v>
      </c>
      <c r="H600">
        <v>1.516667</v>
      </c>
      <c r="I600">
        <v>1.401281</v>
      </c>
      <c r="J600">
        <v>6.0393460000000001</v>
      </c>
      <c r="K600">
        <v>6.0393460000000001</v>
      </c>
      <c r="L600">
        <v>402.30790000000002</v>
      </c>
      <c r="M600">
        <v>397</v>
      </c>
      <c r="N600">
        <v>1.396625</v>
      </c>
      <c r="O600">
        <v>0.21489999999999501</v>
      </c>
      <c r="P600">
        <v>0.114596180784709</v>
      </c>
      <c r="Q600">
        <v>3.2581675428443102</v>
      </c>
      <c r="R600">
        <v>98.112499999999997</v>
      </c>
      <c r="S600">
        <v>99.049499999999995</v>
      </c>
      <c r="T600">
        <v>98.112499999999997</v>
      </c>
      <c r="U600">
        <v>99.049499999999995</v>
      </c>
      <c r="V600" t="s">
        <v>11987</v>
      </c>
      <c r="W600" t="s">
        <v>6205</v>
      </c>
      <c r="X600" t="s">
        <v>3004</v>
      </c>
      <c r="Y600" t="s">
        <v>12097</v>
      </c>
      <c r="Z600" t="s">
        <v>11839</v>
      </c>
      <c r="AA600" t="s">
        <v>283</v>
      </c>
      <c r="AB600" t="s">
        <v>11815</v>
      </c>
      <c r="AC600">
        <v>100.71041700000001</v>
      </c>
      <c r="AD600">
        <v>2.5979169999999998</v>
      </c>
      <c r="AE600" s="6">
        <v>42667</v>
      </c>
      <c r="AF600" s="6">
        <v>45223</v>
      </c>
      <c r="AG600" t="s">
        <v>1349</v>
      </c>
      <c r="AH600">
        <v>1.516667</v>
      </c>
      <c r="AI600">
        <v>1.40128082127848</v>
      </c>
      <c r="AJ600">
        <v>3.0939619999999999</v>
      </c>
      <c r="AK600">
        <v>6.0393464700006501</v>
      </c>
      <c r="AL600">
        <v>397</v>
      </c>
      <c r="AM600">
        <v>362</v>
      </c>
      <c r="AN600">
        <v>5.375</v>
      </c>
      <c r="AO600" t="s">
        <v>11991</v>
      </c>
      <c r="AP600">
        <v>1</v>
      </c>
      <c r="AQ600">
        <v>4</v>
      </c>
      <c r="AR600">
        <v>24.456288529046599</v>
      </c>
      <c r="AS600">
        <v>1.9211630505999701E-2</v>
      </c>
      <c r="AT600">
        <v>-0.37661250590584999</v>
      </c>
      <c r="AU600">
        <v>-6.1297207352996701E-2</v>
      </c>
      <c r="AV600">
        <v>-4.2367970652999798</v>
      </c>
    </row>
    <row r="601" spans="1:48" x14ac:dyDescent="0.25">
      <c r="A601" t="s">
        <v>13013</v>
      </c>
      <c r="B601" s="6">
        <v>44664</v>
      </c>
      <c r="C601" t="s">
        <v>13014</v>
      </c>
      <c r="D601" t="s">
        <v>12016</v>
      </c>
      <c r="E601">
        <v>73862670</v>
      </c>
      <c r="F601">
        <v>74089644.099999994</v>
      </c>
      <c r="G601">
        <v>2.1825157861435102E-2</v>
      </c>
      <c r="H601">
        <v>2.0416669999999999</v>
      </c>
      <c r="I601">
        <v>1.8393809999999999</v>
      </c>
      <c r="J601">
        <v>6.9233310000000001</v>
      </c>
      <c r="K601">
        <v>6.9233310000000001</v>
      </c>
      <c r="L601">
        <v>457.10809999999901</v>
      </c>
      <c r="M601">
        <v>458</v>
      </c>
      <c r="N601">
        <v>1.8319780000000001</v>
      </c>
      <c r="O601">
        <v>6.7900000000009605E-2</v>
      </c>
      <c r="P601">
        <v>-0.50764579182389602</v>
      </c>
      <c r="Q601">
        <v>2.05462379114371</v>
      </c>
      <c r="R601">
        <v>97.5</v>
      </c>
      <c r="S601">
        <v>98.5</v>
      </c>
      <c r="T601">
        <v>97.5</v>
      </c>
      <c r="U601">
        <v>98.5</v>
      </c>
      <c r="V601" t="s">
        <v>11987</v>
      </c>
      <c r="W601" t="s">
        <v>6211</v>
      </c>
      <c r="X601" t="s">
        <v>3004</v>
      </c>
      <c r="Y601" t="s">
        <v>12097</v>
      </c>
      <c r="Z601" t="s">
        <v>11839</v>
      </c>
      <c r="AA601" t="s">
        <v>283</v>
      </c>
      <c r="AB601" t="s">
        <v>11815</v>
      </c>
      <c r="AC601">
        <v>100.307292</v>
      </c>
      <c r="AD601">
        <v>2.8072919999999999</v>
      </c>
      <c r="AE601" s="6">
        <v>43223</v>
      </c>
      <c r="AF601" s="6">
        <v>45415</v>
      </c>
      <c r="AG601" t="s">
        <v>1349</v>
      </c>
      <c r="AH601">
        <v>2.0416669999999999</v>
      </c>
      <c r="AI601">
        <v>1.8393808361685999</v>
      </c>
      <c r="AJ601">
        <v>4.4741229999999996</v>
      </c>
      <c r="AK601">
        <v>6.92333099678115</v>
      </c>
      <c r="AL601">
        <v>458</v>
      </c>
      <c r="AM601">
        <v>432</v>
      </c>
      <c r="AN601">
        <v>6.125</v>
      </c>
      <c r="AO601" t="s">
        <v>11991</v>
      </c>
      <c r="AP601">
        <v>1</v>
      </c>
      <c r="AQ601">
        <v>4</v>
      </c>
      <c r="AR601">
        <v>24.456288529046599</v>
      </c>
      <c r="AS601">
        <v>1.9211630505999701E-2</v>
      </c>
      <c r="AT601">
        <v>-0.37661250590584999</v>
      </c>
      <c r="AU601">
        <v>-6.1297207352996701E-2</v>
      </c>
      <c r="AV601">
        <v>-4.2367970652999798</v>
      </c>
    </row>
    <row r="602" spans="1:48" x14ac:dyDescent="0.25">
      <c r="A602" t="s">
        <v>13015</v>
      </c>
      <c r="B602" s="6">
        <v>44664</v>
      </c>
      <c r="C602" t="s">
        <v>13016</v>
      </c>
      <c r="D602" t="s">
        <v>12016</v>
      </c>
      <c r="E602">
        <v>73862670</v>
      </c>
      <c r="F602">
        <v>76752547</v>
      </c>
      <c r="G602">
        <v>2.2609589702375501E-2</v>
      </c>
      <c r="H602">
        <v>1.766667</v>
      </c>
      <c r="I602">
        <v>1.607121</v>
      </c>
      <c r="J602">
        <v>6.5453039999999998</v>
      </c>
      <c r="K602">
        <v>6.5453039999999998</v>
      </c>
      <c r="L602">
        <v>436.00369999999998</v>
      </c>
      <c r="M602">
        <v>433</v>
      </c>
      <c r="N602">
        <v>1.600095</v>
      </c>
      <c r="O602">
        <v>-3.2100000000001502E-2</v>
      </c>
      <c r="P602">
        <v>-0.112148004397172</v>
      </c>
      <c r="Q602">
        <v>2.7161853965965199</v>
      </c>
      <c r="R602">
        <v>101.9875</v>
      </c>
      <c r="S602">
        <v>102.78449999999999</v>
      </c>
      <c r="T602">
        <v>101.9875</v>
      </c>
      <c r="U602">
        <v>102.78449999999999</v>
      </c>
      <c r="V602" t="s">
        <v>11987</v>
      </c>
      <c r="W602" t="s">
        <v>6207</v>
      </c>
      <c r="X602" t="s">
        <v>3004</v>
      </c>
      <c r="Y602" t="s">
        <v>12097</v>
      </c>
      <c r="Z602" t="s">
        <v>11839</v>
      </c>
      <c r="AA602" t="s">
        <v>283</v>
      </c>
      <c r="AB602" t="s">
        <v>11815</v>
      </c>
      <c r="AC602">
        <v>103.91249999999999</v>
      </c>
      <c r="AD602">
        <v>1.925</v>
      </c>
      <c r="AE602" s="6">
        <v>43489</v>
      </c>
      <c r="AF602" s="6">
        <v>45315</v>
      </c>
      <c r="AG602" t="s">
        <v>1349</v>
      </c>
      <c r="AH602">
        <v>1.766667</v>
      </c>
      <c r="AI602">
        <v>1.6071205658711301</v>
      </c>
      <c r="AJ602">
        <v>3.6588229999999999</v>
      </c>
      <c r="AK602">
        <v>6.54530430643067</v>
      </c>
      <c r="AL602">
        <v>433</v>
      </c>
      <c r="AM602">
        <v>403</v>
      </c>
      <c r="AN602">
        <v>8.25</v>
      </c>
      <c r="AO602" t="s">
        <v>11991</v>
      </c>
      <c r="AP602">
        <v>1</v>
      </c>
      <c r="AQ602">
        <v>4</v>
      </c>
      <c r="AR602">
        <v>24.456288529046599</v>
      </c>
      <c r="AS602">
        <v>1.9211630505999701E-2</v>
      </c>
      <c r="AT602">
        <v>-0.37661250590584999</v>
      </c>
      <c r="AU602">
        <v>-6.1297207352996701E-2</v>
      </c>
      <c r="AV602">
        <v>-4.2367970652999798</v>
      </c>
    </row>
    <row r="603" spans="1:48" x14ac:dyDescent="0.25">
      <c r="A603" t="s">
        <v>13017</v>
      </c>
      <c r="B603" s="6">
        <v>44664</v>
      </c>
      <c r="C603" t="s">
        <v>13018</v>
      </c>
      <c r="D603" t="s">
        <v>11929</v>
      </c>
      <c r="E603">
        <v>221588010.40000001</v>
      </c>
      <c r="F603">
        <v>270113475.69999999</v>
      </c>
      <c r="G603">
        <v>7.9569409758275395E-2</v>
      </c>
      <c r="H603">
        <v>7.7416669999999996</v>
      </c>
      <c r="I603">
        <v>5.1710940000000001</v>
      </c>
      <c r="J603">
        <v>8.3017909999999997</v>
      </c>
      <c r="K603">
        <v>8.3017909999999997</v>
      </c>
      <c r="L603">
        <v>560.22629999999901</v>
      </c>
      <c r="M603">
        <v>563</v>
      </c>
      <c r="N603">
        <v>5.1459239999999999</v>
      </c>
      <c r="O603">
        <v>0.885099999999994</v>
      </c>
      <c r="P603">
        <v>-1.44574092067947</v>
      </c>
      <c r="Q603">
        <v>-1.8102042558268501</v>
      </c>
      <c r="R603">
        <v>118.83125</v>
      </c>
      <c r="S603">
        <v>120.08125</v>
      </c>
      <c r="T603">
        <v>118.83125</v>
      </c>
      <c r="U603">
        <v>120.08125</v>
      </c>
      <c r="V603" t="s">
        <v>11987</v>
      </c>
      <c r="W603" t="s">
        <v>9825</v>
      </c>
      <c r="X603" t="s">
        <v>3004</v>
      </c>
      <c r="Y603" t="s">
        <v>12097</v>
      </c>
      <c r="Z603" t="s">
        <v>11844</v>
      </c>
      <c r="AA603" t="s">
        <v>283</v>
      </c>
      <c r="AB603" t="s">
        <v>11815</v>
      </c>
      <c r="AC603">
        <v>121.89895799999999</v>
      </c>
      <c r="AD603">
        <v>3.0677080000000001</v>
      </c>
      <c r="AE603" s="6">
        <v>36543</v>
      </c>
      <c r="AF603" s="6">
        <v>10973</v>
      </c>
      <c r="AG603" t="s">
        <v>3004</v>
      </c>
      <c r="AH603">
        <v>7.7416669999999996</v>
      </c>
      <c r="AI603">
        <v>5.1710939673644596</v>
      </c>
      <c r="AJ603">
        <v>35.990464000000003</v>
      </c>
      <c r="AK603">
        <v>8.3017908110168506</v>
      </c>
      <c r="AL603">
        <v>563</v>
      </c>
      <c r="AM603">
        <v>559</v>
      </c>
      <c r="AN603">
        <v>11.875</v>
      </c>
      <c r="AO603" t="s">
        <v>11991</v>
      </c>
      <c r="AP603">
        <v>1</v>
      </c>
      <c r="AQ603">
        <v>4</v>
      </c>
      <c r="AR603">
        <v>29.028261620056501</v>
      </c>
      <c r="AS603">
        <v>4.5507328249314496E-3</v>
      </c>
      <c r="AT603">
        <v>0.19345845233176401</v>
      </c>
      <c r="AU603">
        <v>-2.1655211373822401E-2</v>
      </c>
      <c r="AV603">
        <v>-0.33146768120998199</v>
      </c>
    </row>
    <row r="604" spans="1:48" x14ac:dyDescent="0.25">
      <c r="A604" t="s">
        <v>13019</v>
      </c>
      <c r="B604" s="6">
        <v>44664</v>
      </c>
      <c r="C604" t="s">
        <v>13020</v>
      </c>
      <c r="D604" t="s">
        <v>11929</v>
      </c>
      <c r="E604">
        <v>221588010.40000001</v>
      </c>
      <c r="F604">
        <v>218805848.80000001</v>
      </c>
      <c r="G604">
        <v>6.4455326402290306E-2</v>
      </c>
      <c r="H604">
        <v>0.93055600000000005</v>
      </c>
      <c r="I604">
        <v>0.90670099999999998</v>
      </c>
      <c r="J604">
        <v>4.3494799999999998</v>
      </c>
      <c r="K604">
        <v>4.3494799999999998</v>
      </c>
      <c r="L604">
        <v>275.35910000000001</v>
      </c>
      <c r="M604">
        <v>271</v>
      </c>
      <c r="N604">
        <v>0.90286500000000003</v>
      </c>
      <c r="O604">
        <v>6.8299999999998903E-2</v>
      </c>
      <c r="P604">
        <v>0.35075337227139503</v>
      </c>
      <c r="Q604">
        <v>2.78799784254206</v>
      </c>
      <c r="R604">
        <v>98.518749999999997</v>
      </c>
      <c r="S604">
        <v>99.005750000000006</v>
      </c>
      <c r="T604">
        <v>98.518749999999997</v>
      </c>
      <c r="U604">
        <v>99.005750000000006</v>
      </c>
      <c r="V604" t="s">
        <v>11987</v>
      </c>
      <c r="W604" t="s">
        <v>9791</v>
      </c>
      <c r="X604" t="s">
        <v>3004</v>
      </c>
      <c r="Y604" t="s">
        <v>12097</v>
      </c>
      <c r="Z604" t="s">
        <v>11844</v>
      </c>
      <c r="AA604" t="s">
        <v>283</v>
      </c>
      <c r="AB604" t="s">
        <v>11815</v>
      </c>
      <c r="AC604">
        <v>98.744444000000001</v>
      </c>
      <c r="AD604">
        <v>0.22569400000000001</v>
      </c>
      <c r="AE604" s="6">
        <v>41289</v>
      </c>
      <c r="AF604" s="6">
        <v>45008</v>
      </c>
      <c r="AG604" t="s">
        <v>3004</v>
      </c>
      <c r="AH604">
        <v>0.93055600000000005</v>
      </c>
      <c r="AI604">
        <v>0.90670113895514703</v>
      </c>
      <c r="AJ604">
        <v>1.6856880000000001</v>
      </c>
      <c r="AK604">
        <v>4.3494799783020399</v>
      </c>
      <c r="AL604">
        <v>271</v>
      </c>
      <c r="AM604">
        <v>233</v>
      </c>
      <c r="AN604">
        <v>3.25</v>
      </c>
      <c r="AO604" t="s">
        <v>11991</v>
      </c>
      <c r="AP604">
        <v>1</v>
      </c>
      <c r="AQ604">
        <v>4</v>
      </c>
      <c r="AR604">
        <v>29.028261620056501</v>
      </c>
      <c r="AS604">
        <v>4.5507328249314496E-3</v>
      </c>
      <c r="AT604">
        <v>0.19345845233176401</v>
      </c>
      <c r="AU604">
        <v>-2.1655211373822401E-2</v>
      </c>
      <c r="AV604">
        <v>-0.33146768120998199</v>
      </c>
    </row>
    <row r="605" spans="1:48" x14ac:dyDescent="0.25">
      <c r="A605" t="s">
        <v>13021</v>
      </c>
      <c r="B605" s="6">
        <v>44664</v>
      </c>
      <c r="C605" t="s">
        <v>13022</v>
      </c>
      <c r="D605" t="s">
        <v>11929</v>
      </c>
      <c r="E605">
        <v>295450680.80000001</v>
      </c>
      <c r="F605">
        <v>274014091.19999999</v>
      </c>
      <c r="G605">
        <v>8.0718444140707599E-2</v>
      </c>
      <c r="H605">
        <v>2.9027780000000001</v>
      </c>
      <c r="I605">
        <v>2.6637379999999999</v>
      </c>
      <c r="J605">
        <v>6.894164</v>
      </c>
      <c r="K605">
        <v>6.894164</v>
      </c>
      <c r="L605">
        <v>435.07470000000001</v>
      </c>
      <c r="M605">
        <v>435</v>
      </c>
      <c r="N605">
        <v>2.6518069999999998</v>
      </c>
      <c r="O605">
        <v>0.559500000000001</v>
      </c>
      <c r="P605">
        <v>-0.75943279529144803</v>
      </c>
      <c r="Q605">
        <v>1.44027386360601</v>
      </c>
      <c r="R605">
        <v>92.331249999999997</v>
      </c>
      <c r="S605">
        <v>93.14425</v>
      </c>
      <c r="T605">
        <v>92.331249999999997</v>
      </c>
      <c r="U605">
        <v>93.14425</v>
      </c>
      <c r="V605" t="s">
        <v>11987</v>
      </c>
      <c r="W605" t="s">
        <v>9806</v>
      </c>
      <c r="X605" t="s">
        <v>3004</v>
      </c>
      <c r="Y605" t="s">
        <v>12097</v>
      </c>
      <c r="Z605" t="s">
        <v>11844</v>
      </c>
      <c r="AA605" t="s">
        <v>283</v>
      </c>
      <c r="AB605" t="s">
        <v>11815</v>
      </c>
      <c r="AC605">
        <v>92.744444000000001</v>
      </c>
      <c r="AD605">
        <v>0.41319400000000001</v>
      </c>
      <c r="AE605" s="6">
        <v>43874</v>
      </c>
      <c r="AF605" s="6">
        <v>45729</v>
      </c>
      <c r="AG605" t="s">
        <v>3004</v>
      </c>
      <c r="AH605">
        <v>2.9027780000000001</v>
      </c>
      <c r="AI605">
        <v>2.66373811371861</v>
      </c>
      <c r="AJ605">
        <v>8.6344539999999999</v>
      </c>
      <c r="AK605">
        <v>6.8941641828980904</v>
      </c>
      <c r="AL605">
        <v>435</v>
      </c>
      <c r="AM605">
        <v>420</v>
      </c>
      <c r="AN605">
        <v>4.25</v>
      </c>
      <c r="AO605" t="s">
        <v>11991</v>
      </c>
      <c r="AP605">
        <v>1</v>
      </c>
      <c r="AQ605">
        <v>4</v>
      </c>
      <c r="AR605">
        <v>29.028261620056501</v>
      </c>
      <c r="AS605">
        <v>4.5507328249314496E-3</v>
      </c>
      <c r="AT605">
        <v>0.19345845233176401</v>
      </c>
      <c r="AU605">
        <v>-2.1655211373822401E-2</v>
      </c>
      <c r="AV605">
        <v>-0.33146768120998199</v>
      </c>
    </row>
    <row r="606" spans="1:48" x14ac:dyDescent="0.25">
      <c r="A606" t="s">
        <v>13023</v>
      </c>
      <c r="B606" s="6">
        <v>44664</v>
      </c>
      <c r="C606" t="s">
        <v>13024</v>
      </c>
      <c r="D606" t="s">
        <v>11929</v>
      </c>
      <c r="E606">
        <v>221588010.40000001</v>
      </c>
      <c r="F606">
        <v>196597806.5</v>
      </c>
      <c r="G606">
        <v>5.7913332097413603E-2</v>
      </c>
      <c r="H606">
        <v>3.9888889999999999</v>
      </c>
      <c r="I606">
        <v>3.575494</v>
      </c>
      <c r="J606">
        <v>7.3322000000000003</v>
      </c>
      <c r="K606">
        <v>7.3322000000000003</v>
      </c>
      <c r="L606">
        <v>472.566699999999</v>
      </c>
      <c r="M606">
        <v>472</v>
      </c>
      <c r="N606">
        <v>3.557579</v>
      </c>
      <c r="O606">
        <v>0.72769999999999702</v>
      </c>
      <c r="P606">
        <v>-1.0622028141339801</v>
      </c>
      <c r="Q606">
        <v>0.40692717976051801</v>
      </c>
      <c r="R606">
        <v>88.674999999999997</v>
      </c>
      <c r="S606">
        <v>89.504000000000005</v>
      </c>
      <c r="T606">
        <v>88.674999999999997</v>
      </c>
      <c r="U606">
        <v>89.504000000000005</v>
      </c>
      <c r="V606" t="s">
        <v>11987</v>
      </c>
      <c r="W606" t="s">
        <v>9812</v>
      </c>
      <c r="X606" t="s">
        <v>3004</v>
      </c>
      <c r="Y606" t="s">
        <v>12097</v>
      </c>
      <c r="Z606" t="s">
        <v>11844</v>
      </c>
      <c r="AA606" t="s">
        <v>283</v>
      </c>
      <c r="AB606" t="s">
        <v>11815</v>
      </c>
      <c r="AC606">
        <v>88.722222000000002</v>
      </c>
      <c r="AD606">
        <v>4.7222E-2</v>
      </c>
      <c r="AE606" s="6">
        <v>42108</v>
      </c>
      <c r="AF606" s="6">
        <v>46126</v>
      </c>
      <c r="AG606" t="s">
        <v>3004</v>
      </c>
      <c r="AH606">
        <v>3.9888889999999999</v>
      </c>
      <c r="AI606">
        <v>3.5754939846575202</v>
      </c>
      <c r="AJ606">
        <v>15.219307000000001</v>
      </c>
      <c r="AK606">
        <v>7.3322001875907699</v>
      </c>
      <c r="AL606">
        <v>472</v>
      </c>
      <c r="AM606">
        <v>463</v>
      </c>
      <c r="AN606">
        <v>4.25</v>
      </c>
      <c r="AO606" t="s">
        <v>11991</v>
      </c>
      <c r="AP606">
        <v>1</v>
      </c>
      <c r="AQ606">
        <v>4</v>
      </c>
      <c r="AR606">
        <v>29.028261620056501</v>
      </c>
      <c r="AS606">
        <v>4.5507328249314496E-3</v>
      </c>
      <c r="AT606">
        <v>0.19345845233176401</v>
      </c>
      <c r="AU606">
        <v>-2.1655211373822401E-2</v>
      </c>
      <c r="AV606">
        <v>-0.33146768120998199</v>
      </c>
    </row>
    <row r="607" spans="1:48" x14ac:dyDescent="0.25">
      <c r="A607" t="s">
        <v>13025</v>
      </c>
      <c r="B607" s="6">
        <v>44664</v>
      </c>
      <c r="C607" t="s">
        <v>13026</v>
      </c>
      <c r="D607" t="s">
        <v>11929</v>
      </c>
      <c r="E607">
        <v>258519345.59999999</v>
      </c>
      <c r="F607">
        <v>237080191.5</v>
      </c>
      <c r="G607">
        <v>6.9838540457487094E-2</v>
      </c>
      <c r="H607">
        <v>3.7722220000000002</v>
      </c>
      <c r="I607">
        <v>3.3401290000000001</v>
      </c>
      <c r="J607">
        <v>7.3280729999999998</v>
      </c>
      <c r="K607">
        <v>7.3280729999999998</v>
      </c>
      <c r="L607">
        <v>473.063999999999</v>
      </c>
      <c r="M607">
        <v>472</v>
      </c>
      <c r="N607">
        <v>3.320722</v>
      </c>
      <c r="O607">
        <v>1.1613</v>
      </c>
      <c r="P607">
        <v>-1.2812849362832199</v>
      </c>
      <c r="Q607">
        <v>0.49939163069177001</v>
      </c>
      <c r="R607">
        <v>90.625</v>
      </c>
      <c r="S607">
        <v>91.625</v>
      </c>
      <c r="T607">
        <v>90.625</v>
      </c>
      <c r="U607">
        <v>91.625</v>
      </c>
      <c r="V607" t="s">
        <v>11987</v>
      </c>
      <c r="W607" t="s">
        <v>9810</v>
      </c>
      <c r="X607" t="s">
        <v>3004</v>
      </c>
      <c r="Y607" t="s">
        <v>12097</v>
      </c>
      <c r="Z607" t="s">
        <v>11844</v>
      </c>
      <c r="AA607" t="s">
        <v>283</v>
      </c>
      <c r="AB607" t="s">
        <v>11815</v>
      </c>
      <c r="AC607">
        <v>91.706943999999993</v>
      </c>
      <c r="AD607">
        <v>1.081944</v>
      </c>
      <c r="AE607" s="6">
        <v>44222</v>
      </c>
      <c r="AF607" s="6">
        <v>46048</v>
      </c>
      <c r="AG607" t="s">
        <v>3004</v>
      </c>
      <c r="AH607">
        <v>3.7722220000000002</v>
      </c>
      <c r="AI607">
        <v>3.3401289310457898</v>
      </c>
      <c r="AJ607">
        <v>13.534984</v>
      </c>
      <c r="AK607">
        <v>7.3280728813635196</v>
      </c>
      <c r="AL607">
        <v>472</v>
      </c>
      <c r="AM607">
        <v>462</v>
      </c>
      <c r="AN607">
        <v>4.75</v>
      </c>
      <c r="AO607" t="s">
        <v>11991</v>
      </c>
      <c r="AP607">
        <v>1</v>
      </c>
      <c r="AQ607">
        <v>4</v>
      </c>
      <c r="AR607">
        <v>29.028261620056501</v>
      </c>
      <c r="AS607">
        <v>4.5507328249314496E-3</v>
      </c>
      <c r="AT607">
        <v>0.19345845233176401</v>
      </c>
      <c r="AU607">
        <v>-2.1655211373822401E-2</v>
      </c>
      <c r="AV607">
        <v>-0.33146768120998199</v>
      </c>
    </row>
    <row r="608" spans="1:48" x14ac:dyDescent="0.25">
      <c r="A608" t="s">
        <v>13027</v>
      </c>
      <c r="B608" s="6">
        <v>44664</v>
      </c>
      <c r="C608" t="s">
        <v>13028</v>
      </c>
      <c r="D608" t="s">
        <v>11929</v>
      </c>
      <c r="E608">
        <v>443176021.19999999</v>
      </c>
      <c r="F608">
        <v>392280025</v>
      </c>
      <c r="G608">
        <v>0.115556952373486</v>
      </c>
      <c r="H608">
        <v>4.4749999999999996</v>
      </c>
      <c r="I608">
        <v>3.906269</v>
      </c>
      <c r="J608">
        <v>7.7821540000000002</v>
      </c>
      <c r="K608">
        <v>7.7821540000000002</v>
      </c>
      <c r="L608">
        <v>515.5204</v>
      </c>
      <c r="M608">
        <v>516</v>
      </c>
      <c r="N608">
        <v>3.886558</v>
      </c>
      <c r="O608">
        <v>0.41599999999999399</v>
      </c>
      <c r="P608">
        <v>-1.41481432715996</v>
      </c>
      <c r="Q608">
        <v>-0.64079041756332999</v>
      </c>
      <c r="R608">
        <v>88.393749999999997</v>
      </c>
      <c r="S608">
        <v>89.186750000000004</v>
      </c>
      <c r="T608">
        <v>88.393749999999997</v>
      </c>
      <c r="U608">
        <v>89.186750000000004</v>
      </c>
      <c r="V608" t="s">
        <v>11987</v>
      </c>
      <c r="W608" t="s">
        <v>9814</v>
      </c>
      <c r="X608" t="s">
        <v>3004</v>
      </c>
      <c r="Y608" t="s">
        <v>12097</v>
      </c>
      <c r="Z608" t="s">
        <v>11844</v>
      </c>
      <c r="AA608" t="s">
        <v>283</v>
      </c>
      <c r="AB608" t="s">
        <v>11815</v>
      </c>
      <c r="AC608">
        <v>88.515625</v>
      </c>
      <c r="AD608">
        <v>0.121875</v>
      </c>
      <c r="AE608" s="6">
        <v>42438</v>
      </c>
      <c r="AF608" s="6">
        <v>46304</v>
      </c>
      <c r="AG608" t="s">
        <v>3004</v>
      </c>
      <c r="AH608">
        <v>4.4749999999999996</v>
      </c>
      <c r="AI608">
        <v>3.9062685831909199</v>
      </c>
      <c r="AJ608">
        <v>18.200130999999999</v>
      </c>
      <c r="AK608">
        <v>7.7821536500351298</v>
      </c>
      <c r="AL608">
        <v>516</v>
      </c>
      <c r="AM608">
        <v>508</v>
      </c>
      <c r="AN608">
        <v>4.875</v>
      </c>
      <c r="AO608" t="s">
        <v>11991</v>
      </c>
      <c r="AP608">
        <v>1</v>
      </c>
      <c r="AQ608">
        <v>4</v>
      </c>
      <c r="AR608">
        <v>29.028261620056501</v>
      </c>
      <c r="AS608">
        <v>4.5507328249314496E-3</v>
      </c>
      <c r="AT608">
        <v>0.19345845233176401</v>
      </c>
      <c r="AU608">
        <v>-2.1655211373822401E-2</v>
      </c>
      <c r="AV608">
        <v>-0.33146768120998199</v>
      </c>
    </row>
    <row r="609" spans="1:48" x14ac:dyDescent="0.25">
      <c r="A609" t="s">
        <v>13029</v>
      </c>
      <c r="B609" s="6">
        <v>44664</v>
      </c>
      <c r="C609" t="s">
        <v>13030</v>
      </c>
      <c r="D609" t="s">
        <v>11929</v>
      </c>
      <c r="E609">
        <v>443176021.19999999</v>
      </c>
      <c r="F609">
        <v>302393770.30000001</v>
      </c>
      <c r="G609">
        <v>8.9078465093199499E-2</v>
      </c>
      <c r="H609">
        <v>20.994444000000001</v>
      </c>
      <c r="I609">
        <v>11.311467</v>
      </c>
      <c r="J609">
        <v>7.9344349999999997</v>
      </c>
      <c r="K609">
        <v>7.9344349999999997</v>
      </c>
      <c r="L609">
        <v>497.703699999999</v>
      </c>
      <c r="M609">
        <v>502</v>
      </c>
      <c r="N609">
        <v>11.127343</v>
      </c>
      <c r="O609">
        <v>1.0618999999999901</v>
      </c>
      <c r="P609">
        <v>-3.5773790002914501</v>
      </c>
      <c r="Q609">
        <v>-9.02340419064749</v>
      </c>
      <c r="R609">
        <v>68.206249999999997</v>
      </c>
      <c r="S609">
        <v>68.968249999999998</v>
      </c>
      <c r="T609">
        <v>68.206249999999997</v>
      </c>
      <c r="U609">
        <v>68.968249999999998</v>
      </c>
      <c r="V609" t="s">
        <v>11987</v>
      </c>
      <c r="W609" t="s">
        <v>9844</v>
      </c>
      <c r="X609" t="s">
        <v>3004</v>
      </c>
      <c r="Y609" t="s">
        <v>12097</v>
      </c>
      <c r="Z609" t="s">
        <v>11844</v>
      </c>
      <c r="AA609" t="s">
        <v>283</v>
      </c>
      <c r="AB609" t="s">
        <v>11815</v>
      </c>
      <c r="AC609">
        <v>68.233333000000002</v>
      </c>
      <c r="AD609">
        <v>2.7082999999999999E-2</v>
      </c>
      <c r="AE609" s="6">
        <v>41380</v>
      </c>
      <c r="AF609" s="6">
        <v>15812</v>
      </c>
      <c r="AG609" t="s">
        <v>3004</v>
      </c>
      <c r="AH609">
        <v>20.994444000000001</v>
      </c>
      <c r="AI609">
        <v>11.3114674063071</v>
      </c>
      <c r="AJ609">
        <v>186.91817800000001</v>
      </c>
      <c r="AK609">
        <v>7.9344346179294396</v>
      </c>
      <c r="AL609">
        <v>502</v>
      </c>
      <c r="AM609">
        <v>537</v>
      </c>
      <c r="AN609">
        <v>4.875</v>
      </c>
      <c r="AO609" t="s">
        <v>11991</v>
      </c>
      <c r="AP609">
        <v>1</v>
      </c>
      <c r="AQ609">
        <v>4</v>
      </c>
      <c r="AR609">
        <v>29.028261620056501</v>
      </c>
      <c r="AS609">
        <v>4.5507328249314496E-3</v>
      </c>
      <c r="AT609">
        <v>0.19345845233176401</v>
      </c>
      <c r="AU609">
        <v>-2.1655211373822401E-2</v>
      </c>
      <c r="AV609">
        <v>-0.33146768120998199</v>
      </c>
    </row>
    <row r="610" spans="1:48" x14ac:dyDescent="0.25">
      <c r="A610" t="s">
        <v>13031</v>
      </c>
      <c r="B610" s="6">
        <v>44664</v>
      </c>
      <c r="C610" t="s">
        <v>13032</v>
      </c>
      <c r="D610" t="s">
        <v>11929</v>
      </c>
      <c r="E610">
        <v>295450680.80000001</v>
      </c>
      <c r="F610">
        <v>243925314.09999999</v>
      </c>
      <c r="G610">
        <v>7.1854961013600102E-2</v>
      </c>
      <c r="H610">
        <v>7.9027779999999996</v>
      </c>
      <c r="I610">
        <v>6.139475</v>
      </c>
      <c r="J610">
        <v>8.2340549999999997</v>
      </c>
      <c r="K610">
        <v>8.2340549999999997</v>
      </c>
      <c r="L610">
        <v>553.50639999999999</v>
      </c>
      <c r="M610">
        <v>555</v>
      </c>
      <c r="N610">
        <v>6.1132739999999997</v>
      </c>
      <c r="O610">
        <v>1.14339999999999</v>
      </c>
      <c r="P610">
        <v>-2.1288688923632</v>
      </c>
      <c r="Q610">
        <v>-2.49426141671686</v>
      </c>
      <c r="R610">
        <v>82.05</v>
      </c>
      <c r="S610">
        <v>82.905000000000001</v>
      </c>
      <c r="T610">
        <v>82.05</v>
      </c>
      <c r="U610">
        <v>82.905000000000001</v>
      </c>
      <c r="V610" t="s">
        <v>11987</v>
      </c>
      <c r="W610" t="s">
        <v>9828</v>
      </c>
      <c r="X610" t="s">
        <v>3004</v>
      </c>
      <c r="Y610" t="s">
        <v>12097</v>
      </c>
      <c r="Z610" t="s">
        <v>11844</v>
      </c>
      <c r="AA610" t="s">
        <v>283</v>
      </c>
      <c r="AB610" t="s">
        <v>11815</v>
      </c>
      <c r="AC610">
        <v>82.560417000000001</v>
      </c>
      <c r="AD610">
        <v>0.51041700000000001</v>
      </c>
      <c r="AE610" s="6">
        <v>43874</v>
      </c>
      <c r="AF610" s="6">
        <v>11030</v>
      </c>
      <c r="AG610" t="s">
        <v>3004</v>
      </c>
      <c r="AH610">
        <v>7.9027779999999996</v>
      </c>
      <c r="AI610">
        <v>6.1394752523292304</v>
      </c>
      <c r="AJ610">
        <v>46.205737999999997</v>
      </c>
      <c r="AK610">
        <v>8.2340547843558305</v>
      </c>
      <c r="AL610">
        <v>555</v>
      </c>
      <c r="AM610">
        <v>552</v>
      </c>
      <c r="AN610">
        <v>5.25</v>
      </c>
      <c r="AO610" t="s">
        <v>11991</v>
      </c>
      <c r="AP610">
        <v>1</v>
      </c>
      <c r="AQ610">
        <v>4</v>
      </c>
      <c r="AR610">
        <v>29.028261620056501</v>
      </c>
      <c r="AS610">
        <v>4.5507328249314496E-3</v>
      </c>
      <c r="AT610">
        <v>0.19345845233176401</v>
      </c>
      <c r="AU610">
        <v>-2.1655211373822401E-2</v>
      </c>
      <c r="AV610">
        <v>-0.33146768120998199</v>
      </c>
    </row>
    <row r="611" spans="1:48" x14ac:dyDescent="0.25">
      <c r="A611" t="s">
        <v>13033</v>
      </c>
      <c r="B611" s="6">
        <v>44664</v>
      </c>
      <c r="C611" t="s">
        <v>13034</v>
      </c>
      <c r="D611" t="s">
        <v>11929</v>
      </c>
      <c r="E611">
        <v>295450680.80000001</v>
      </c>
      <c r="F611">
        <v>256801013.40000001</v>
      </c>
      <c r="G611">
        <v>7.5647855060245003E-2</v>
      </c>
      <c r="H611">
        <v>5.8305559999999996</v>
      </c>
      <c r="I611">
        <v>4.8277219999999996</v>
      </c>
      <c r="J611">
        <v>8.0137769999999993</v>
      </c>
      <c r="K611">
        <v>8.0137769999999993</v>
      </c>
      <c r="L611">
        <v>534.27669999999898</v>
      </c>
      <c r="M611">
        <v>535</v>
      </c>
      <c r="N611">
        <v>4.8039490000000002</v>
      </c>
      <c r="O611">
        <v>1.1941999999999799</v>
      </c>
      <c r="P611">
        <v>-1.5789829093119401</v>
      </c>
      <c r="Q611">
        <v>-1.6734119485141099</v>
      </c>
      <c r="R611">
        <v>86.05</v>
      </c>
      <c r="S611">
        <v>86.74</v>
      </c>
      <c r="T611">
        <v>86.05</v>
      </c>
      <c r="U611">
        <v>86.74</v>
      </c>
      <c r="V611" t="s">
        <v>11987</v>
      </c>
      <c r="W611" t="s">
        <v>9818</v>
      </c>
      <c r="X611" t="s">
        <v>3004</v>
      </c>
      <c r="Y611" t="s">
        <v>12097</v>
      </c>
      <c r="Z611" t="s">
        <v>11844</v>
      </c>
      <c r="AA611" t="s">
        <v>283</v>
      </c>
      <c r="AB611" t="s">
        <v>11815</v>
      </c>
      <c r="AC611">
        <v>86.918402999999998</v>
      </c>
      <c r="AD611">
        <v>0.86840300000000004</v>
      </c>
      <c r="AE611" s="6">
        <v>43117</v>
      </c>
      <c r="AF611" s="6">
        <v>46800</v>
      </c>
      <c r="AG611" t="s">
        <v>3004</v>
      </c>
      <c r="AH611">
        <v>5.8305559999999996</v>
      </c>
      <c r="AI611">
        <v>4.8277223196174601</v>
      </c>
      <c r="AJ611">
        <v>28.058720000000001</v>
      </c>
      <c r="AK611">
        <v>8.0137772447965592</v>
      </c>
      <c r="AL611">
        <v>535</v>
      </c>
      <c r="AM611">
        <v>531</v>
      </c>
      <c r="AN611">
        <v>5.125</v>
      </c>
      <c r="AO611" t="s">
        <v>11991</v>
      </c>
      <c r="AP611">
        <v>1</v>
      </c>
      <c r="AQ611">
        <v>4</v>
      </c>
      <c r="AR611">
        <v>29.028261620056501</v>
      </c>
      <c r="AS611">
        <v>4.5507328249314496E-3</v>
      </c>
      <c r="AT611">
        <v>0.19345845233176401</v>
      </c>
      <c r="AU611">
        <v>-2.1655211373822401E-2</v>
      </c>
      <c r="AV611">
        <v>-0.33146768120998199</v>
      </c>
    </row>
    <row r="612" spans="1:48" x14ac:dyDescent="0.25">
      <c r="A612" t="s">
        <v>13035</v>
      </c>
      <c r="B612" s="6">
        <v>44664</v>
      </c>
      <c r="C612" t="s">
        <v>13036</v>
      </c>
      <c r="D612" t="s">
        <v>11929</v>
      </c>
      <c r="E612">
        <v>369313350.80000001</v>
      </c>
      <c r="F612">
        <v>363645417.60000002</v>
      </c>
      <c r="G612">
        <v>0.107121835213897</v>
      </c>
      <c r="H612">
        <v>1.927778</v>
      </c>
      <c r="I612">
        <v>1.793167</v>
      </c>
      <c r="J612">
        <v>6.4061750000000002</v>
      </c>
      <c r="K612">
        <v>6.4061750000000002</v>
      </c>
      <c r="L612">
        <v>411.19970000000001</v>
      </c>
      <c r="M612">
        <v>411</v>
      </c>
      <c r="N612">
        <v>1.7872490000000001</v>
      </c>
      <c r="O612">
        <v>0.224099999999993</v>
      </c>
      <c r="P612">
        <v>-0.62586354987708104</v>
      </c>
      <c r="Q612">
        <v>2.0351722656514801</v>
      </c>
      <c r="R612">
        <v>98.05</v>
      </c>
      <c r="S612">
        <v>98.822000000000003</v>
      </c>
      <c r="T612">
        <v>98.05</v>
      </c>
      <c r="U612">
        <v>98.822000000000003</v>
      </c>
      <c r="V612" t="s">
        <v>11987</v>
      </c>
      <c r="W612" t="s">
        <v>9796</v>
      </c>
      <c r="X612" t="s">
        <v>3004</v>
      </c>
      <c r="Y612" t="s">
        <v>12097</v>
      </c>
      <c r="Z612" t="s">
        <v>11844</v>
      </c>
      <c r="AA612" t="s">
        <v>283</v>
      </c>
      <c r="AB612" t="s">
        <v>11815</v>
      </c>
      <c r="AC612">
        <v>98.465277999999998</v>
      </c>
      <c r="AD612">
        <v>0.41527799999999998</v>
      </c>
      <c r="AE612" s="6">
        <v>41668</v>
      </c>
      <c r="AF612" s="6">
        <v>45373</v>
      </c>
      <c r="AG612" t="s">
        <v>3004</v>
      </c>
      <c r="AH612">
        <v>1.927778</v>
      </c>
      <c r="AI612">
        <v>1.793166753505</v>
      </c>
      <c r="AJ612">
        <v>4.2456259999999997</v>
      </c>
      <c r="AK612">
        <v>6.4061750252156298</v>
      </c>
      <c r="AL612">
        <v>411</v>
      </c>
      <c r="AM612">
        <v>383</v>
      </c>
      <c r="AN612">
        <v>5.75</v>
      </c>
      <c r="AO612" t="s">
        <v>11991</v>
      </c>
      <c r="AP612">
        <v>1</v>
      </c>
      <c r="AQ612">
        <v>4</v>
      </c>
      <c r="AR612">
        <v>29.028261620056501</v>
      </c>
      <c r="AS612">
        <v>4.5507328249314496E-3</v>
      </c>
      <c r="AT612">
        <v>0.19345845233176401</v>
      </c>
      <c r="AU612">
        <v>-2.1655211373822401E-2</v>
      </c>
      <c r="AV612">
        <v>-0.33146768120998199</v>
      </c>
    </row>
    <row r="613" spans="1:48" x14ac:dyDescent="0.25">
      <c r="A613" t="s">
        <v>13037</v>
      </c>
      <c r="B613" s="6">
        <v>44664</v>
      </c>
      <c r="C613" t="s">
        <v>13038</v>
      </c>
      <c r="D613" t="s">
        <v>11929</v>
      </c>
      <c r="E613">
        <v>517038691.19999999</v>
      </c>
      <c r="F613">
        <v>383068222</v>
      </c>
      <c r="G613">
        <v>0.112843360517536</v>
      </c>
      <c r="H613">
        <v>25.063889</v>
      </c>
      <c r="I613">
        <v>10.790660000000001</v>
      </c>
      <c r="J613">
        <v>8.387378</v>
      </c>
      <c r="K613">
        <v>8.387378</v>
      </c>
      <c r="L613">
        <v>550.20090000000005</v>
      </c>
      <c r="M613">
        <v>552</v>
      </c>
      <c r="N613">
        <v>10.681176000000001</v>
      </c>
      <c r="O613">
        <v>1.4569000000000001</v>
      </c>
      <c r="P613">
        <v>-3.4156850956865799</v>
      </c>
      <c r="Q613">
        <v>-9.3398178535390102</v>
      </c>
      <c r="R613">
        <v>71.581249999999997</v>
      </c>
      <c r="S613">
        <v>72.559250000000006</v>
      </c>
      <c r="T613">
        <v>71.581249999999997</v>
      </c>
      <c r="U613">
        <v>72.559250000000006</v>
      </c>
      <c r="V613" t="s">
        <v>11987</v>
      </c>
      <c r="W613" t="s">
        <v>9848</v>
      </c>
      <c r="X613" t="s">
        <v>3004</v>
      </c>
      <c r="Y613" t="s">
        <v>12097</v>
      </c>
      <c r="Z613" t="s">
        <v>11844</v>
      </c>
      <c r="AA613" t="s">
        <v>283</v>
      </c>
      <c r="AB613" t="s">
        <v>11815</v>
      </c>
      <c r="AC613">
        <v>74.088888999999995</v>
      </c>
      <c r="AD613">
        <v>2.5076390000000002</v>
      </c>
      <c r="AE613" s="6">
        <v>42866</v>
      </c>
      <c r="AF613" s="6">
        <v>17298</v>
      </c>
      <c r="AG613" t="s">
        <v>3004</v>
      </c>
      <c r="AH613">
        <v>25.063889</v>
      </c>
      <c r="AI613">
        <v>10.7906601417235</v>
      </c>
      <c r="AJ613">
        <v>191.753748</v>
      </c>
      <c r="AK613">
        <v>8.3873782985517504</v>
      </c>
      <c r="AL613">
        <v>552</v>
      </c>
      <c r="AM613">
        <v>579</v>
      </c>
      <c r="AN613">
        <v>5.75</v>
      </c>
      <c r="AO613" t="s">
        <v>11991</v>
      </c>
      <c r="AP613">
        <v>1</v>
      </c>
      <c r="AQ613">
        <v>4</v>
      </c>
      <c r="AR613">
        <v>29.028261620056501</v>
      </c>
      <c r="AS613">
        <v>4.5507328249314496E-3</v>
      </c>
      <c r="AT613">
        <v>0.19345845233176401</v>
      </c>
      <c r="AU613">
        <v>-2.1655211373822401E-2</v>
      </c>
      <c r="AV613">
        <v>-0.33146768120998199</v>
      </c>
    </row>
    <row r="614" spans="1:48" x14ac:dyDescent="0.25">
      <c r="A614" t="s">
        <v>13039</v>
      </c>
      <c r="B614" s="6">
        <v>44664</v>
      </c>
      <c r="C614" t="s">
        <v>13040</v>
      </c>
      <c r="D614" t="s">
        <v>11929</v>
      </c>
      <c r="E614">
        <v>258519345.59999999</v>
      </c>
      <c r="F614">
        <v>219183114.40000001</v>
      </c>
      <c r="G614">
        <v>6.4566460415764401E-2</v>
      </c>
      <c r="H614">
        <v>9.1888889999999996</v>
      </c>
      <c r="I614">
        <v>6.6050389999999997</v>
      </c>
      <c r="J614">
        <v>8.4420640000000002</v>
      </c>
      <c r="K614">
        <v>8.4420640000000002</v>
      </c>
      <c r="L614">
        <v>574.73599999999999</v>
      </c>
      <c r="M614">
        <v>577</v>
      </c>
      <c r="N614">
        <v>6.5810719999999998</v>
      </c>
      <c r="O614">
        <v>1.4618</v>
      </c>
      <c r="P614">
        <v>-2.3990737886111901</v>
      </c>
      <c r="Q614">
        <v>-4.0693697489604297</v>
      </c>
      <c r="R614">
        <v>82.956249999999997</v>
      </c>
      <c r="S614">
        <v>83.801249999999996</v>
      </c>
      <c r="T614">
        <v>82.956249999999997</v>
      </c>
      <c r="U614">
        <v>83.801249999999996</v>
      </c>
      <c r="V614" t="s">
        <v>11987</v>
      </c>
      <c r="W614" t="s">
        <v>9832</v>
      </c>
      <c r="X614" t="s">
        <v>3004</v>
      </c>
      <c r="Y614" t="s">
        <v>12097</v>
      </c>
      <c r="Z614" t="s">
        <v>11844</v>
      </c>
      <c r="AA614" t="s">
        <v>283</v>
      </c>
      <c r="AB614" t="s">
        <v>11815</v>
      </c>
      <c r="AC614">
        <v>84.784028000000006</v>
      </c>
      <c r="AD614">
        <v>1.8277779999999999</v>
      </c>
      <c r="AE614" s="6">
        <v>44222</v>
      </c>
      <c r="AF614" s="6">
        <v>11500</v>
      </c>
      <c r="AG614" t="s">
        <v>3004</v>
      </c>
      <c r="AH614">
        <v>9.1888889999999996</v>
      </c>
      <c r="AI614">
        <v>6.6050385381928702</v>
      </c>
      <c r="AJ614">
        <v>55.903638000000001</v>
      </c>
      <c r="AK614">
        <v>8.4420635366527002</v>
      </c>
      <c r="AL614">
        <v>577</v>
      </c>
      <c r="AM614">
        <v>572</v>
      </c>
      <c r="AN614">
        <v>5.875</v>
      </c>
      <c r="AO614" t="s">
        <v>11991</v>
      </c>
      <c r="AP614">
        <v>1</v>
      </c>
      <c r="AQ614">
        <v>4</v>
      </c>
      <c r="AR614">
        <v>29.028261620056501</v>
      </c>
      <c r="AS614">
        <v>4.5507328249314496E-3</v>
      </c>
      <c r="AT614">
        <v>0.19345845233176401</v>
      </c>
      <c r="AU614">
        <v>-2.1655211373822401E-2</v>
      </c>
      <c r="AV614">
        <v>-0.33146768120998199</v>
      </c>
    </row>
    <row r="615" spans="1:48" x14ac:dyDescent="0.25">
      <c r="A615" t="s">
        <v>13041</v>
      </c>
      <c r="B615" s="6">
        <v>44664</v>
      </c>
      <c r="C615" t="s">
        <v>13042</v>
      </c>
      <c r="D615" t="s">
        <v>11929</v>
      </c>
      <c r="E615">
        <v>369313350.80000001</v>
      </c>
      <c r="F615">
        <v>364034223.30000001</v>
      </c>
      <c r="G615">
        <v>0.10723636871034101</v>
      </c>
      <c r="H615">
        <v>2.572222</v>
      </c>
      <c r="I615">
        <v>2.3050480000000002</v>
      </c>
      <c r="J615">
        <v>6.8685989999999997</v>
      </c>
      <c r="K615">
        <v>6.8685989999999997</v>
      </c>
      <c r="L615">
        <v>439.85659999999899</v>
      </c>
      <c r="M615">
        <v>438</v>
      </c>
      <c r="N615">
        <v>2.2915420000000002</v>
      </c>
      <c r="O615">
        <v>0.38160000000000399</v>
      </c>
      <c r="P615">
        <v>-0.72486681896405303</v>
      </c>
      <c r="Q615">
        <v>1.50503761760305</v>
      </c>
      <c r="R615">
        <v>96.174999999999997</v>
      </c>
      <c r="S615">
        <v>97.049000000000007</v>
      </c>
      <c r="T615">
        <v>96.174999999999997</v>
      </c>
      <c r="U615">
        <v>97.049000000000007</v>
      </c>
      <c r="V615" t="s">
        <v>11987</v>
      </c>
      <c r="W615" t="s">
        <v>9800</v>
      </c>
      <c r="X615" t="s">
        <v>3004</v>
      </c>
      <c r="Y615" t="s">
        <v>12097</v>
      </c>
      <c r="Z615" t="s">
        <v>11844</v>
      </c>
      <c r="AA615" t="s">
        <v>283</v>
      </c>
      <c r="AB615" t="s">
        <v>11815</v>
      </c>
      <c r="AC615">
        <v>98.570555999999996</v>
      </c>
      <c r="AD615">
        <v>2.395556</v>
      </c>
      <c r="AE615" s="6">
        <v>43783</v>
      </c>
      <c r="AF615" s="6">
        <v>45610</v>
      </c>
      <c r="AG615" t="s">
        <v>3004</v>
      </c>
      <c r="AH615">
        <v>2.572222</v>
      </c>
      <c r="AI615">
        <v>2.3050484417749701</v>
      </c>
      <c r="AJ615">
        <v>6.691986</v>
      </c>
      <c r="AK615">
        <v>6.8685986553914002</v>
      </c>
      <c r="AL615">
        <v>438</v>
      </c>
      <c r="AM615">
        <v>420</v>
      </c>
      <c r="AN615">
        <v>5.6</v>
      </c>
      <c r="AO615" t="s">
        <v>11991</v>
      </c>
      <c r="AP615">
        <v>1</v>
      </c>
      <c r="AQ615">
        <v>4</v>
      </c>
      <c r="AR615">
        <v>29.028261620056501</v>
      </c>
      <c r="AS615">
        <v>4.5507328249314496E-3</v>
      </c>
      <c r="AT615">
        <v>0.19345845233176401</v>
      </c>
      <c r="AU615">
        <v>-2.1655211373822401E-2</v>
      </c>
      <c r="AV615">
        <v>-0.33146768120998199</v>
      </c>
    </row>
    <row r="616" spans="1:48" x14ac:dyDescent="0.25">
      <c r="A616" t="s">
        <v>13043</v>
      </c>
      <c r="B616" s="6">
        <v>44664</v>
      </c>
      <c r="C616" t="s">
        <v>13044</v>
      </c>
      <c r="D616" t="s">
        <v>11929</v>
      </c>
      <c r="E616">
        <v>332382016</v>
      </c>
      <c r="F616">
        <v>284268333.19999999</v>
      </c>
      <c r="G616">
        <v>8.3739115275975204E-2</v>
      </c>
      <c r="H616">
        <v>8.7416669999999996</v>
      </c>
      <c r="I616">
        <v>6.3915639999999998</v>
      </c>
      <c r="J616">
        <v>8.4220269999999999</v>
      </c>
      <c r="K616">
        <v>8.4220269999999999</v>
      </c>
      <c r="L616">
        <v>572.58330000000001</v>
      </c>
      <c r="M616">
        <v>574</v>
      </c>
      <c r="N616">
        <v>6.3640639999999999</v>
      </c>
      <c r="O616">
        <v>1.2998000000000001</v>
      </c>
      <c r="P616">
        <v>-2.1661538479987699</v>
      </c>
      <c r="Q616">
        <v>-3.6889136535912699</v>
      </c>
      <c r="R616">
        <v>83.987499999999997</v>
      </c>
      <c r="S616">
        <v>84.903499999999994</v>
      </c>
      <c r="T616">
        <v>83.987499999999997</v>
      </c>
      <c r="U616">
        <v>84.903499999999994</v>
      </c>
      <c r="V616" t="s">
        <v>11987</v>
      </c>
      <c r="W616" t="s">
        <v>9830</v>
      </c>
      <c r="X616" t="s">
        <v>3004</v>
      </c>
      <c r="Y616" t="s">
        <v>12097</v>
      </c>
      <c r="Z616" t="s">
        <v>11844</v>
      </c>
      <c r="AA616" t="s">
        <v>283</v>
      </c>
      <c r="AB616" t="s">
        <v>11815</v>
      </c>
      <c r="AC616">
        <v>85.524583000000007</v>
      </c>
      <c r="AD616">
        <v>1.537083</v>
      </c>
      <c r="AE616" s="6">
        <v>44167</v>
      </c>
      <c r="AF616" s="6">
        <v>11338</v>
      </c>
      <c r="AG616" t="s">
        <v>3004</v>
      </c>
      <c r="AH616">
        <v>8.7416669999999996</v>
      </c>
      <c r="AI616">
        <v>6.3915637633468103</v>
      </c>
      <c r="AJ616">
        <v>51.883626999999997</v>
      </c>
      <c r="AK616">
        <v>8.4220271201154109</v>
      </c>
      <c r="AL616">
        <v>574</v>
      </c>
      <c r="AM616">
        <v>570</v>
      </c>
      <c r="AN616">
        <v>5.95</v>
      </c>
      <c r="AO616" t="s">
        <v>11991</v>
      </c>
      <c r="AP616">
        <v>1</v>
      </c>
      <c r="AQ616">
        <v>4</v>
      </c>
      <c r="AR616">
        <v>29.028261620056501</v>
      </c>
      <c r="AS616">
        <v>4.5507328249314496E-3</v>
      </c>
      <c r="AT616">
        <v>0.19345845233176401</v>
      </c>
      <c r="AU616">
        <v>-2.1655211373822401E-2</v>
      </c>
      <c r="AV616">
        <v>-0.33146768120998199</v>
      </c>
    </row>
    <row r="617" spans="1:48" x14ac:dyDescent="0.25">
      <c r="A617" t="s">
        <v>18714</v>
      </c>
      <c r="B617" s="6">
        <v>44664</v>
      </c>
      <c r="C617" t="s">
        <v>18715</v>
      </c>
      <c r="D617" t="s">
        <v>11929</v>
      </c>
      <c r="E617">
        <v>221588010.40000001</v>
      </c>
      <c r="F617">
        <v>188126683</v>
      </c>
      <c r="G617">
        <v>5.5417927914586503E-2</v>
      </c>
      <c r="H617">
        <v>11.422222</v>
      </c>
      <c r="I617">
        <v>7.5728989999999996</v>
      </c>
      <c r="J617">
        <v>8.5370919999999995</v>
      </c>
      <c r="K617">
        <v>8.5370919999999995</v>
      </c>
      <c r="L617">
        <v>580.48429999999996</v>
      </c>
      <c r="M617">
        <v>584</v>
      </c>
      <c r="N617">
        <v>7.5514590000000004</v>
      </c>
      <c r="O617">
        <v>1.1282999999999901</v>
      </c>
      <c r="P617">
        <v>-2.8225997639193001</v>
      </c>
      <c r="Q617">
        <v>-4.4901635570357996</v>
      </c>
      <c r="R617">
        <v>84.393749999999997</v>
      </c>
      <c r="S617">
        <v>85.312749999999994</v>
      </c>
      <c r="T617">
        <v>84.393749999999997</v>
      </c>
      <c r="U617">
        <v>85.312749999999994</v>
      </c>
      <c r="V617" t="s">
        <v>11987</v>
      </c>
      <c r="W617" t="s">
        <v>18122</v>
      </c>
      <c r="X617" t="s">
        <v>3004</v>
      </c>
      <c r="Y617" t="s">
        <v>12097</v>
      </c>
      <c r="Z617" t="s">
        <v>11844</v>
      </c>
      <c r="AA617" t="s">
        <v>283</v>
      </c>
      <c r="AB617" t="s">
        <v>11815</v>
      </c>
      <c r="AC617">
        <v>84.899305999999996</v>
      </c>
      <c r="AD617">
        <v>0.50555600000000001</v>
      </c>
      <c r="AE617" s="6">
        <v>44459</v>
      </c>
      <c r="AF617" s="6">
        <v>12317</v>
      </c>
      <c r="AG617" t="s">
        <v>3004</v>
      </c>
      <c r="AH617">
        <v>11.422222</v>
      </c>
      <c r="AI617">
        <v>7.5728993500436701</v>
      </c>
      <c r="AJ617">
        <v>75.683351000000002</v>
      </c>
      <c r="AK617">
        <v>8.5370916238633008</v>
      </c>
      <c r="AL617">
        <v>584</v>
      </c>
      <c r="AM617">
        <v>578</v>
      </c>
      <c r="AN617">
        <v>6.5</v>
      </c>
      <c r="AO617" t="s">
        <v>11991</v>
      </c>
      <c r="AP617">
        <v>1</v>
      </c>
      <c r="AQ617">
        <v>4</v>
      </c>
      <c r="AR617">
        <v>29.028261620056501</v>
      </c>
      <c r="AS617">
        <v>4.5507328249314496E-3</v>
      </c>
      <c r="AT617">
        <v>0.19345845233176401</v>
      </c>
      <c r="AU617">
        <v>-2.1655211373822401E-2</v>
      </c>
      <c r="AV617">
        <v>-0.33146768120998199</v>
      </c>
    </row>
    <row r="618" spans="1:48" x14ac:dyDescent="0.25">
      <c r="A618" t="s">
        <v>13045</v>
      </c>
      <c r="B618" s="6">
        <v>44664</v>
      </c>
      <c r="C618" t="s">
        <v>13046</v>
      </c>
      <c r="D618" t="s">
        <v>11929</v>
      </c>
      <c r="E618">
        <v>406244686</v>
      </c>
      <c r="F618">
        <v>373279623.80000001</v>
      </c>
      <c r="G618">
        <v>0.10995985764114601</v>
      </c>
      <c r="H618">
        <v>6.516667</v>
      </c>
      <c r="I618">
        <v>5.0389249999999999</v>
      </c>
      <c r="J618">
        <v>8.200386</v>
      </c>
      <c r="K618">
        <v>8.200386</v>
      </c>
      <c r="L618">
        <v>551.11939999999902</v>
      </c>
      <c r="M618">
        <v>552</v>
      </c>
      <c r="N618">
        <v>5.0156850000000004</v>
      </c>
      <c r="O618">
        <v>1.00229999999998</v>
      </c>
      <c r="P618">
        <v>-2.0121156518897001</v>
      </c>
      <c r="Q618">
        <v>-2.4477495583114699</v>
      </c>
      <c r="R618">
        <v>88.924999999999997</v>
      </c>
      <c r="S618">
        <v>89.68</v>
      </c>
      <c r="T618">
        <v>88.924999999999997</v>
      </c>
      <c r="U618">
        <v>89.68</v>
      </c>
      <c r="V618" t="s">
        <v>11987</v>
      </c>
      <c r="W618" t="s">
        <v>9820</v>
      </c>
      <c r="X618" t="s">
        <v>3004</v>
      </c>
      <c r="Y618" t="s">
        <v>12097</v>
      </c>
      <c r="Z618" t="s">
        <v>11844</v>
      </c>
      <c r="AA618" t="s">
        <v>283</v>
      </c>
      <c r="AB618" t="s">
        <v>11815</v>
      </c>
      <c r="AC618">
        <v>91.885417000000004</v>
      </c>
      <c r="AD618">
        <v>2.9604170000000001</v>
      </c>
      <c r="AE618" s="6">
        <v>43214</v>
      </c>
      <c r="AF618" s="6">
        <v>47050</v>
      </c>
      <c r="AG618" t="s">
        <v>3004</v>
      </c>
      <c r="AH618">
        <v>6.516667</v>
      </c>
      <c r="AI618">
        <v>5.0389252473516697</v>
      </c>
      <c r="AJ618">
        <v>31.903175000000001</v>
      </c>
      <c r="AK618">
        <v>8.2003860992017596</v>
      </c>
      <c r="AL618">
        <v>552</v>
      </c>
      <c r="AM618">
        <v>549</v>
      </c>
      <c r="AN618">
        <v>6.125</v>
      </c>
      <c r="AO618" t="s">
        <v>11991</v>
      </c>
      <c r="AP618">
        <v>1</v>
      </c>
      <c r="AQ618">
        <v>4</v>
      </c>
      <c r="AR618">
        <v>29.028261620056501</v>
      </c>
      <c r="AS618">
        <v>4.5507328249314496E-3</v>
      </c>
      <c r="AT618">
        <v>0.19345845233176401</v>
      </c>
      <c r="AU618">
        <v>-2.1655211373822401E-2</v>
      </c>
      <c r="AV618">
        <v>-0.33146768120998199</v>
      </c>
    </row>
    <row r="619" spans="1:48" x14ac:dyDescent="0.25">
      <c r="A619" t="s">
        <v>13047</v>
      </c>
      <c r="B619" s="6">
        <v>44664</v>
      </c>
      <c r="C619" t="s">
        <v>13048</v>
      </c>
      <c r="D619" t="s">
        <v>11929</v>
      </c>
      <c r="E619">
        <v>295450680.80000001</v>
      </c>
      <c r="F619">
        <v>253478218.5</v>
      </c>
      <c r="G619">
        <v>7.4669033726665404E-2</v>
      </c>
      <c r="H619">
        <v>18.116667</v>
      </c>
      <c r="I619">
        <v>9.3745799999999999</v>
      </c>
      <c r="J619">
        <v>8.4676910000000003</v>
      </c>
      <c r="K619">
        <v>8.4676910000000003</v>
      </c>
      <c r="L619">
        <v>554.59889999999996</v>
      </c>
      <c r="M619">
        <v>560</v>
      </c>
      <c r="N619">
        <v>9.2605419999999992</v>
      </c>
      <c r="O619">
        <v>1.0452999999999999</v>
      </c>
      <c r="P619">
        <v>-1.1735061477462101</v>
      </c>
      <c r="Q619">
        <v>-5.2329991713428496</v>
      </c>
      <c r="R619">
        <v>83.206249999999997</v>
      </c>
      <c r="S619">
        <v>84.217250000000007</v>
      </c>
      <c r="T619">
        <v>83.206249999999997</v>
      </c>
      <c r="U619">
        <v>84.217250000000007</v>
      </c>
      <c r="V619" t="s">
        <v>11987</v>
      </c>
      <c r="W619" t="s">
        <v>9840</v>
      </c>
      <c r="X619" t="s">
        <v>3004</v>
      </c>
      <c r="Y619" t="s">
        <v>12097</v>
      </c>
      <c r="Z619" t="s">
        <v>11844</v>
      </c>
      <c r="AA619" t="s">
        <v>283</v>
      </c>
      <c r="AB619" t="s">
        <v>11815</v>
      </c>
      <c r="AC619">
        <v>85.793750000000003</v>
      </c>
      <c r="AD619">
        <v>2.5874999999999999</v>
      </c>
      <c r="AE619" s="6">
        <v>40190</v>
      </c>
      <c r="AF619" s="6">
        <v>14761</v>
      </c>
      <c r="AG619" t="s">
        <v>3004</v>
      </c>
      <c r="AH619">
        <v>18.116667</v>
      </c>
      <c r="AI619">
        <v>9.3745803695610697</v>
      </c>
      <c r="AJ619">
        <v>132.22869700000001</v>
      </c>
      <c r="AK619">
        <v>8.4676912698881299</v>
      </c>
      <c r="AL619">
        <v>560</v>
      </c>
      <c r="AM619">
        <v>586</v>
      </c>
      <c r="AN619">
        <v>6.75</v>
      </c>
      <c r="AO619" t="s">
        <v>11991</v>
      </c>
      <c r="AP619">
        <v>1</v>
      </c>
      <c r="AQ619">
        <v>4</v>
      </c>
      <c r="AR619">
        <v>29.028261620056501</v>
      </c>
      <c r="AS619">
        <v>4.5507328249314496E-3</v>
      </c>
      <c r="AT619">
        <v>0.19345845233176401</v>
      </c>
      <c r="AU619">
        <v>-2.1655211373822401E-2</v>
      </c>
      <c r="AV619">
        <v>-0.33146768120998199</v>
      </c>
    </row>
    <row r="620" spans="1:48" x14ac:dyDescent="0.25">
      <c r="A620" t="s">
        <v>13049</v>
      </c>
      <c r="B620" s="6">
        <v>44664</v>
      </c>
      <c r="C620" t="s">
        <v>13050</v>
      </c>
      <c r="D620" t="s">
        <v>11929</v>
      </c>
      <c r="E620">
        <v>369313350.80000001</v>
      </c>
      <c r="F620">
        <v>355333300.39999998</v>
      </c>
      <c r="G620">
        <v>0.10467327076758801</v>
      </c>
      <c r="H620">
        <v>3.4888889999999999</v>
      </c>
      <c r="I620">
        <v>3.0770379999999999</v>
      </c>
      <c r="J620">
        <v>7.3802110000000001</v>
      </c>
      <c r="K620">
        <v>7.3802110000000001</v>
      </c>
      <c r="L620">
        <v>479.46780000000001</v>
      </c>
      <c r="M620">
        <v>480</v>
      </c>
      <c r="N620">
        <v>3.060098</v>
      </c>
      <c r="O620">
        <v>0.53110000000000601</v>
      </c>
      <c r="P620">
        <v>-1.38021740808066</v>
      </c>
      <c r="Q620">
        <v>0.45707088308048999</v>
      </c>
      <c r="R620">
        <v>96.143749999999997</v>
      </c>
      <c r="S620">
        <v>96.955749999999995</v>
      </c>
      <c r="T620">
        <v>96.143749999999997</v>
      </c>
      <c r="U620">
        <v>96.955749999999995</v>
      </c>
      <c r="V620" t="s">
        <v>11987</v>
      </c>
      <c r="W620" t="s">
        <v>9808</v>
      </c>
      <c r="X620" t="s">
        <v>3004</v>
      </c>
      <c r="Y620" t="s">
        <v>12097</v>
      </c>
      <c r="Z620" t="s">
        <v>11844</v>
      </c>
      <c r="AA620" t="s">
        <v>283</v>
      </c>
      <c r="AB620" t="s">
        <v>11815</v>
      </c>
      <c r="AC620">
        <v>96.214583000000005</v>
      </c>
      <c r="AD620">
        <v>7.0832999999999993E-2</v>
      </c>
      <c r="AE620" s="6">
        <v>44118</v>
      </c>
      <c r="AF620" s="6">
        <v>45944</v>
      </c>
      <c r="AG620" t="s">
        <v>3004</v>
      </c>
      <c r="AH620">
        <v>3.4888889999999999</v>
      </c>
      <c r="AI620">
        <v>3.07703753073574</v>
      </c>
      <c r="AJ620">
        <v>11.587459000000001</v>
      </c>
      <c r="AK620">
        <v>7.3802105130947897</v>
      </c>
      <c r="AL620">
        <v>480</v>
      </c>
      <c r="AM620">
        <v>468</v>
      </c>
      <c r="AN620">
        <v>6.375</v>
      </c>
      <c r="AO620" t="s">
        <v>11991</v>
      </c>
      <c r="AP620">
        <v>1</v>
      </c>
      <c r="AQ620">
        <v>4</v>
      </c>
      <c r="AR620">
        <v>29.028261620056501</v>
      </c>
      <c r="AS620">
        <v>4.5507328249314496E-3</v>
      </c>
      <c r="AT620">
        <v>0.19345845233176401</v>
      </c>
      <c r="AU620">
        <v>-2.1655211373822401E-2</v>
      </c>
      <c r="AV620">
        <v>-0.33146768120998199</v>
      </c>
    </row>
    <row r="621" spans="1:48" x14ac:dyDescent="0.25">
      <c r="A621" t="s">
        <v>13051</v>
      </c>
      <c r="B621" s="6">
        <v>44664</v>
      </c>
      <c r="C621" t="s">
        <v>13052</v>
      </c>
      <c r="D621" t="s">
        <v>11929</v>
      </c>
      <c r="E621">
        <v>443176021.19999999</v>
      </c>
      <c r="F621">
        <v>358490929</v>
      </c>
      <c r="G621">
        <v>0.105603437778488</v>
      </c>
      <c r="H621">
        <v>22.830556000000001</v>
      </c>
      <c r="I621">
        <v>10.344355999999999</v>
      </c>
      <c r="J621">
        <v>8.5592710000000007</v>
      </c>
      <c r="K621">
        <v>8.5592710000000007</v>
      </c>
      <c r="L621">
        <v>563.43719999999996</v>
      </c>
      <c r="M621">
        <v>568</v>
      </c>
      <c r="N621">
        <v>10.201044</v>
      </c>
      <c r="O621">
        <v>1.1471</v>
      </c>
      <c r="P621">
        <v>-2.73386012410166</v>
      </c>
      <c r="Q621">
        <v>-7.6279334738594304</v>
      </c>
      <c r="R621">
        <v>79.768749999999997</v>
      </c>
      <c r="S621">
        <v>80.720749999999995</v>
      </c>
      <c r="T621">
        <v>79.768749999999997</v>
      </c>
      <c r="U621">
        <v>80.720749999999995</v>
      </c>
      <c r="V621" t="s">
        <v>11987</v>
      </c>
      <c r="W621" t="s">
        <v>9846</v>
      </c>
      <c r="X621" t="s">
        <v>3004</v>
      </c>
      <c r="Y621" t="s">
        <v>12097</v>
      </c>
      <c r="Z621" t="s">
        <v>11844</v>
      </c>
      <c r="AA621" t="s">
        <v>283</v>
      </c>
      <c r="AB621" t="s">
        <v>11815</v>
      </c>
      <c r="AC621">
        <v>80.891318999999996</v>
      </c>
      <c r="AD621">
        <v>1.1225689999999999</v>
      </c>
      <c r="AE621" s="6">
        <v>41689</v>
      </c>
      <c r="AF621" s="6">
        <v>16485</v>
      </c>
      <c r="AG621" t="s">
        <v>3004</v>
      </c>
      <c r="AH621">
        <v>22.830556000000001</v>
      </c>
      <c r="AI621">
        <v>10.344355663982901</v>
      </c>
      <c r="AJ621">
        <v>169.72192799999999</v>
      </c>
      <c r="AK621">
        <v>8.55927051185094</v>
      </c>
      <c r="AL621">
        <v>568</v>
      </c>
      <c r="AM621">
        <v>597</v>
      </c>
      <c r="AN621">
        <v>6.625</v>
      </c>
      <c r="AO621" t="s">
        <v>11991</v>
      </c>
      <c r="AP621">
        <v>1</v>
      </c>
      <c r="AQ621">
        <v>4</v>
      </c>
      <c r="AR621">
        <v>29.028261620056501</v>
      </c>
      <c r="AS621">
        <v>4.5507328249314496E-3</v>
      </c>
      <c r="AT621">
        <v>0.19345845233176401</v>
      </c>
      <c r="AU621">
        <v>-2.1655211373822401E-2</v>
      </c>
      <c r="AV621">
        <v>-0.33146768120998199</v>
      </c>
    </row>
    <row r="622" spans="1:48" x14ac:dyDescent="0.25">
      <c r="A622" t="s">
        <v>13053</v>
      </c>
      <c r="B622" s="6">
        <v>44664</v>
      </c>
      <c r="C622" t="s">
        <v>13054</v>
      </c>
      <c r="D622" t="s">
        <v>11929</v>
      </c>
      <c r="E622">
        <v>406244686</v>
      </c>
      <c r="F622">
        <v>351851626.30000001</v>
      </c>
      <c r="G622">
        <v>0.103647647152006</v>
      </c>
      <c r="H622">
        <v>13.913888999999999</v>
      </c>
      <c r="I622">
        <v>8.3949809999999996</v>
      </c>
      <c r="J622">
        <v>8.4723670000000002</v>
      </c>
      <c r="K622">
        <v>8.4723670000000002</v>
      </c>
      <c r="L622">
        <v>566.96039999999903</v>
      </c>
      <c r="M622">
        <v>571</v>
      </c>
      <c r="N622">
        <v>8.3567549999999997</v>
      </c>
      <c r="O622">
        <v>0.74309999999999599</v>
      </c>
      <c r="P622">
        <v>-2.68415529479145</v>
      </c>
      <c r="Q622">
        <v>-5.4647999453927198</v>
      </c>
      <c r="R622">
        <v>86.018749999999997</v>
      </c>
      <c r="S622">
        <v>87.078749999999999</v>
      </c>
      <c r="T622">
        <v>86.018749999999997</v>
      </c>
      <c r="U622">
        <v>87.078749999999999</v>
      </c>
      <c r="V622" t="s">
        <v>11987</v>
      </c>
      <c r="W622" t="s">
        <v>9836</v>
      </c>
      <c r="X622" t="s">
        <v>3004</v>
      </c>
      <c r="Y622" t="s">
        <v>12097</v>
      </c>
      <c r="Z622" t="s">
        <v>11844</v>
      </c>
      <c r="AA622" t="s">
        <v>283</v>
      </c>
      <c r="AB622" t="s">
        <v>11815</v>
      </c>
      <c r="AC622">
        <v>86.610764000000003</v>
      </c>
      <c r="AD622">
        <v>0.59201400000000004</v>
      </c>
      <c r="AE622" s="6">
        <v>38734</v>
      </c>
      <c r="AF622" s="6">
        <v>13226</v>
      </c>
      <c r="AG622" t="s">
        <v>3004</v>
      </c>
      <c r="AH622">
        <v>13.913888999999999</v>
      </c>
      <c r="AI622">
        <v>8.3949810302094292</v>
      </c>
      <c r="AJ622">
        <v>97.244066000000004</v>
      </c>
      <c r="AK622">
        <v>8.4723672862126396</v>
      </c>
      <c r="AL622">
        <v>571</v>
      </c>
      <c r="AM622">
        <v>577</v>
      </c>
      <c r="AN622">
        <v>6.875</v>
      </c>
      <c r="AO622" t="s">
        <v>11991</v>
      </c>
      <c r="AP622">
        <v>1</v>
      </c>
      <c r="AQ622">
        <v>4</v>
      </c>
      <c r="AR622">
        <v>29.028261620056501</v>
      </c>
      <c r="AS622">
        <v>4.5507328249314496E-3</v>
      </c>
      <c r="AT622">
        <v>0.19345845233176401</v>
      </c>
      <c r="AU622">
        <v>-2.1655211373822401E-2</v>
      </c>
      <c r="AV622">
        <v>-0.33146768120998199</v>
      </c>
    </row>
    <row r="623" spans="1:48" x14ac:dyDescent="0.25">
      <c r="A623" t="s">
        <v>13055</v>
      </c>
      <c r="B623" s="6">
        <v>44664</v>
      </c>
      <c r="C623" t="s">
        <v>13056</v>
      </c>
      <c r="D623" t="s">
        <v>11929</v>
      </c>
      <c r="E623">
        <v>480107356.39999998</v>
      </c>
      <c r="F623">
        <v>440328459.89999998</v>
      </c>
      <c r="G623">
        <v>0.129710950396803</v>
      </c>
      <c r="H623">
        <v>4.9361110000000004</v>
      </c>
      <c r="I623">
        <v>4.14778</v>
      </c>
      <c r="J623">
        <v>7.9385620000000001</v>
      </c>
      <c r="K623">
        <v>7.9385620000000001</v>
      </c>
      <c r="L623">
        <v>529.22450000000003</v>
      </c>
      <c r="M623">
        <v>531</v>
      </c>
      <c r="N623">
        <v>4.130979</v>
      </c>
      <c r="O623">
        <v>0.93309999999999704</v>
      </c>
      <c r="P623">
        <v>-1.36228261446387</v>
      </c>
      <c r="Q623">
        <v>-0.87951055075278195</v>
      </c>
      <c r="R623">
        <v>91.331249999999997</v>
      </c>
      <c r="S623">
        <v>92.202250000000006</v>
      </c>
      <c r="T623">
        <v>91.331249999999997</v>
      </c>
      <c r="U623">
        <v>92.202250000000006</v>
      </c>
      <c r="V623" t="s">
        <v>11987</v>
      </c>
      <c r="W623" t="s">
        <v>9816</v>
      </c>
      <c r="X623" t="s">
        <v>3004</v>
      </c>
      <c r="Y623" t="s">
        <v>12097</v>
      </c>
      <c r="Z623" t="s">
        <v>11844</v>
      </c>
      <c r="AA623" t="s">
        <v>283</v>
      </c>
      <c r="AB623" t="s">
        <v>11815</v>
      </c>
      <c r="AC623">
        <v>91.714583000000005</v>
      </c>
      <c r="AD623">
        <v>0.38333299999999998</v>
      </c>
      <c r="AE623" s="6">
        <v>42758</v>
      </c>
      <c r="AF623" s="6">
        <v>46471</v>
      </c>
      <c r="AG623" t="s">
        <v>3004</v>
      </c>
      <c r="AH623">
        <v>4.9361110000000004</v>
      </c>
      <c r="AI623">
        <v>4.1477800528762101</v>
      </c>
      <c r="AJ623">
        <v>20.78725</v>
      </c>
      <c r="AK623">
        <v>7.9385622563193898</v>
      </c>
      <c r="AL623">
        <v>531</v>
      </c>
      <c r="AM623">
        <v>524</v>
      </c>
      <c r="AN623">
        <v>6</v>
      </c>
      <c r="AO623" t="s">
        <v>11991</v>
      </c>
      <c r="AP623">
        <v>1</v>
      </c>
      <c r="AQ623">
        <v>4</v>
      </c>
      <c r="AR623">
        <v>29.028261620056501</v>
      </c>
      <c r="AS623">
        <v>4.5507328249314496E-3</v>
      </c>
      <c r="AT623">
        <v>0.19345845233176401</v>
      </c>
      <c r="AU623">
        <v>-2.1655211373822401E-2</v>
      </c>
      <c r="AV623">
        <v>-0.33146768120998199</v>
      </c>
    </row>
    <row r="624" spans="1:48" x14ac:dyDescent="0.25">
      <c r="A624" t="s">
        <v>13057</v>
      </c>
      <c r="B624" s="6">
        <v>44664</v>
      </c>
      <c r="C624" t="s">
        <v>13058</v>
      </c>
      <c r="D624" t="s">
        <v>11929</v>
      </c>
      <c r="E624">
        <v>443176021.19999999</v>
      </c>
      <c r="F624">
        <v>341485591.5</v>
      </c>
      <c r="G624">
        <v>0.100594044341862</v>
      </c>
      <c r="H624">
        <v>18.738889</v>
      </c>
      <c r="I624">
        <v>9.8389469999999992</v>
      </c>
      <c r="J624">
        <v>8.5146560000000004</v>
      </c>
      <c r="K624">
        <v>8.5146560000000004</v>
      </c>
      <c r="L624">
        <v>557.53449999999998</v>
      </c>
      <c r="M624">
        <v>563</v>
      </c>
      <c r="N624">
        <v>9.7036870000000004</v>
      </c>
      <c r="O624">
        <v>1.11270000000001</v>
      </c>
      <c r="P624">
        <v>-3.01043589907251</v>
      </c>
      <c r="Q624">
        <v>-6.9843778566837802</v>
      </c>
      <c r="R624">
        <v>75.487499999999997</v>
      </c>
      <c r="S624">
        <v>76.641499999999994</v>
      </c>
      <c r="T624">
        <v>75.487499999999997</v>
      </c>
      <c r="U624">
        <v>76.641499999999994</v>
      </c>
      <c r="V624" t="s">
        <v>11987</v>
      </c>
      <c r="W624" t="s">
        <v>9842</v>
      </c>
      <c r="X624" t="s">
        <v>3004</v>
      </c>
      <c r="Y624" t="s">
        <v>12097</v>
      </c>
      <c r="Z624" t="s">
        <v>11844</v>
      </c>
      <c r="AA624" t="s">
        <v>283</v>
      </c>
      <c r="AB624" t="s">
        <v>11815</v>
      </c>
      <c r="AC624">
        <v>77.054167000000007</v>
      </c>
      <c r="AD624">
        <v>1.566667</v>
      </c>
      <c r="AE624" s="6">
        <v>40555</v>
      </c>
      <c r="AF624" s="6">
        <v>14990</v>
      </c>
      <c r="AG624" t="s">
        <v>3004</v>
      </c>
      <c r="AH624">
        <v>18.738889</v>
      </c>
      <c r="AI624">
        <v>9.8389467130976094</v>
      </c>
      <c r="AJ624">
        <v>144.204576</v>
      </c>
      <c r="AK624">
        <v>8.5146556954647696</v>
      </c>
      <c r="AL624">
        <v>563</v>
      </c>
      <c r="AM624">
        <v>592</v>
      </c>
      <c r="AN624">
        <v>6</v>
      </c>
      <c r="AO624" t="s">
        <v>11991</v>
      </c>
      <c r="AP624">
        <v>1</v>
      </c>
      <c r="AQ624">
        <v>4</v>
      </c>
      <c r="AR624">
        <v>29.028261620056501</v>
      </c>
      <c r="AS624">
        <v>4.5507328249314496E-3</v>
      </c>
      <c r="AT624">
        <v>0.19345845233176401</v>
      </c>
      <c r="AU624">
        <v>-2.1655211373822401E-2</v>
      </c>
      <c r="AV624">
        <v>-0.33146768120998199</v>
      </c>
    </row>
    <row r="625" spans="1:48" x14ac:dyDescent="0.25">
      <c r="A625" t="s">
        <v>13059</v>
      </c>
      <c r="B625" s="6">
        <v>44664</v>
      </c>
      <c r="C625" t="s">
        <v>13060</v>
      </c>
      <c r="D625" t="s">
        <v>11929</v>
      </c>
      <c r="E625">
        <v>332382016</v>
      </c>
      <c r="F625">
        <v>330406649.69999999</v>
      </c>
      <c r="G625">
        <v>9.7330435027719694E-2</v>
      </c>
      <c r="H625">
        <v>2.3111109999999999</v>
      </c>
      <c r="I625">
        <v>2.0994329999999999</v>
      </c>
      <c r="J625">
        <v>6.8399679999999998</v>
      </c>
      <c r="K625">
        <v>6.8399679999999998</v>
      </c>
      <c r="L625">
        <v>442.7901</v>
      </c>
      <c r="M625">
        <v>441</v>
      </c>
      <c r="N625">
        <v>2.0887060000000002</v>
      </c>
      <c r="O625">
        <v>0.16560000000000999</v>
      </c>
      <c r="P625">
        <v>-0.534626322361198</v>
      </c>
      <c r="Q625">
        <v>1.7621691332707801</v>
      </c>
      <c r="R625">
        <v>98.206249999999997</v>
      </c>
      <c r="S625">
        <v>98.956249999999997</v>
      </c>
      <c r="T625">
        <v>98.206249999999997</v>
      </c>
      <c r="U625">
        <v>98.956249999999997</v>
      </c>
      <c r="V625" t="s">
        <v>11987</v>
      </c>
      <c r="W625" t="s">
        <v>9798</v>
      </c>
      <c r="X625" t="s">
        <v>3004</v>
      </c>
      <c r="Y625" t="s">
        <v>12097</v>
      </c>
      <c r="Z625" t="s">
        <v>11844</v>
      </c>
      <c r="AA625" t="s">
        <v>283</v>
      </c>
      <c r="AB625" t="s">
        <v>11815</v>
      </c>
      <c r="AC625">
        <v>99.405693999999997</v>
      </c>
      <c r="AD625">
        <v>1.199444</v>
      </c>
      <c r="AE625" s="6">
        <v>43656</v>
      </c>
      <c r="AF625" s="6">
        <v>45514</v>
      </c>
      <c r="AG625" t="s">
        <v>3004</v>
      </c>
      <c r="AH625">
        <v>2.3111109999999999</v>
      </c>
      <c r="AI625">
        <v>2.0994330255702902</v>
      </c>
      <c r="AJ625">
        <v>5.5618730000000003</v>
      </c>
      <c r="AK625">
        <v>6.83996847472865</v>
      </c>
      <c r="AL625">
        <v>441</v>
      </c>
      <c r="AM625">
        <v>420</v>
      </c>
      <c r="AN625">
        <v>6.35</v>
      </c>
      <c r="AO625" t="s">
        <v>11991</v>
      </c>
      <c r="AP625">
        <v>1</v>
      </c>
      <c r="AQ625">
        <v>4</v>
      </c>
      <c r="AR625">
        <v>29.028261620056501</v>
      </c>
      <c r="AS625">
        <v>4.5507328249314496E-3</v>
      </c>
      <c r="AT625">
        <v>0.19345845233176401</v>
      </c>
      <c r="AU625">
        <v>-2.1655211373822401E-2</v>
      </c>
      <c r="AV625">
        <v>-0.33146768120998199</v>
      </c>
    </row>
    <row r="626" spans="1:48" x14ac:dyDescent="0.25">
      <c r="A626" t="s">
        <v>13061</v>
      </c>
      <c r="B626" s="6">
        <v>44664</v>
      </c>
      <c r="C626" t="s">
        <v>13062</v>
      </c>
      <c r="D626" t="s">
        <v>11929</v>
      </c>
      <c r="E626">
        <v>295450680.80000001</v>
      </c>
      <c r="F626">
        <v>306595736.39999998</v>
      </c>
      <c r="G626">
        <v>9.0316270642197202E-2</v>
      </c>
      <c r="H626">
        <v>1.6805559999999999</v>
      </c>
      <c r="I626">
        <v>1.5397590000000001</v>
      </c>
      <c r="J626">
        <v>5.8530470000000001</v>
      </c>
      <c r="K626">
        <v>5.8530470000000001</v>
      </c>
      <c r="L626">
        <v>372.59910000000002</v>
      </c>
      <c r="M626">
        <v>369</v>
      </c>
      <c r="N626">
        <v>1.5342659999999999</v>
      </c>
      <c r="O626">
        <v>7.7700000000002697E-2</v>
      </c>
      <c r="P626">
        <v>6.6799999999999997E-4</v>
      </c>
      <c r="Q626">
        <v>2.4060959428456599</v>
      </c>
      <c r="R626">
        <v>101.45625</v>
      </c>
      <c r="S626">
        <v>102.19325000000001</v>
      </c>
      <c r="T626">
        <v>101.45625</v>
      </c>
      <c r="U626">
        <v>102.19325000000001</v>
      </c>
      <c r="V626" t="s">
        <v>11987</v>
      </c>
      <c r="W626" t="s">
        <v>9794</v>
      </c>
      <c r="X626" t="s">
        <v>3004</v>
      </c>
      <c r="Y626" t="s">
        <v>12097</v>
      </c>
      <c r="Z626" t="s">
        <v>11844</v>
      </c>
      <c r="AA626" t="s">
        <v>283</v>
      </c>
      <c r="AB626" t="s">
        <v>11815</v>
      </c>
      <c r="AC626">
        <v>103.772222</v>
      </c>
      <c r="AD626">
        <v>2.3159719999999999</v>
      </c>
      <c r="AE626" s="6">
        <v>43396</v>
      </c>
      <c r="AF626" s="6">
        <v>45283</v>
      </c>
      <c r="AG626" t="s">
        <v>3004</v>
      </c>
      <c r="AH626">
        <v>1.6805559999999999</v>
      </c>
      <c r="AI626">
        <v>1.5397585798584601</v>
      </c>
      <c r="AJ626">
        <v>3.4671080000000001</v>
      </c>
      <c r="AK626">
        <v>5.85304713910869</v>
      </c>
      <c r="AL626">
        <v>369</v>
      </c>
      <c r="AM626">
        <v>337</v>
      </c>
      <c r="AN626">
        <v>7.25</v>
      </c>
      <c r="AO626" t="s">
        <v>11991</v>
      </c>
      <c r="AP626">
        <v>1</v>
      </c>
      <c r="AQ626">
        <v>4</v>
      </c>
      <c r="AR626">
        <v>29.028261620056501</v>
      </c>
      <c r="AS626">
        <v>4.5507328249314496E-3</v>
      </c>
      <c r="AT626">
        <v>0.19345845233176401</v>
      </c>
      <c r="AU626">
        <v>-2.1655211373822401E-2</v>
      </c>
      <c r="AV626">
        <v>-0.33146768120998199</v>
      </c>
    </row>
    <row r="627" spans="1:48" x14ac:dyDescent="0.25">
      <c r="A627" t="s">
        <v>13063</v>
      </c>
      <c r="B627" s="6">
        <v>44664</v>
      </c>
      <c r="C627" t="s">
        <v>13064</v>
      </c>
      <c r="D627" t="s">
        <v>11929</v>
      </c>
      <c r="E627">
        <v>147725340.40000001</v>
      </c>
      <c r="F627">
        <v>132736347.40000001</v>
      </c>
      <c r="G627">
        <v>3.9101169556208799E-2</v>
      </c>
      <c r="H627">
        <v>15.880556</v>
      </c>
      <c r="I627">
        <v>8.8921080000000003</v>
      </c>
      <c r="J627">
        <v>8.3904689999999995</v>
      </c>
      <c r="K627">
        <v>8.3904689999999995</v>
      </c>
      <c r="L627">
        <v>553.20489999999904</v>
      </c>
      <c r="M627">
        <v>558</v>
      </c>
      <c r="N627">
        <v>8.8224149999999995</v>
      </c>
      <c r="O627">
        <v>1.1816</v>
      </c>
      <c r="P627">
        <v>-2.57439455645931</v>
      </c>
      <c r="Q627">
        <v>-5.1584547673050398</v>
      </c>
      <c r="R627">
        <v>88.987499999999997</v>
      </c>
      <c r="S627">
        <v>90.078999999999994</v>
      </c>
      <c r="T627">
        <v>88.987499999999997</v>
      </c>
      <c r="U627">
        <v>90.078999999999994</v>
      </c>
      <c r="V627" t="s">
        <v>11987</v>
      </c>
      <c r="W627" t="s">
        <v>9838</v>
      </c>
      <c r="X627" t="s">
        <v>3004</v>
      </c>
      <c r="Y627" t="s">
        <v>12097</v>
      </c>
      <c r="Z627" t="s">
        <v>11844</v>
      </c>
      <c r="AA627" t="s">
        <v>283</v>
      </c>
      <c r="AB627" t="s">
        <v>11815</v>
      </c>
      <c r="AC627">
        <v>89.853471999999996</v>
      </c>
      <c r="AD627">
        <v>0.86597199999999996</v>
      </c>
      <c r="AE627" s="6">
        <v>39512</v>
      </c>
      <c r="AF627" s="6">
        <v>13944</v>
      </c>
      <c r="AG627" t="s">
        <v>3004</v>
      </c>
      <c r="AH627">
        <v>15.880556</v>
      </c>
      <c r="AI627">
        <v>8.8921083180356106</v>
      </c>
      <c r="AJ627">
        <v>113.17345</v>
      </c>
      <c r="AK627">
        <v>8.39046939752272</v>
      </c>
      <c r="AL627">
        <v>558</v>
      </c>
      <c r="AM627">
        <v>574</v>
      </c>
      <c r="AN627">
        <v>7.25</v>
      </c>
      <c r="AO627" t="s">
        <v>11991</v>
      </c>
      <c r="AP627">
        <v>1</v>
      </c>
      <c r="AQ627">
        <v>4</v>
      </c>
      <c r="AR627">
        <v>29.028261620056501</v>
      </c>
      <c r="AS627">
        <v>4.5507328249314496E-3</v>
      </c>
      <c r="AT627">
        <v>0.19345845233176401</v>
      </c>
      <c r="AU627">
        <v>-2.1655211373822401E-2</v>
      </c>
      <c r="AV627">
        <v>-0.33146768120998199</v>
      </c>
    </row>
    <row r="628" spans="1:48" x14ac:dyDescent="0.25">
      <c r="A628" t="s">
        <v>13065</v>
      </c>
      <c r="B628" s="6">
        <v>44664</v>
      </c>
      <c r="C628" t="s">
        <v>13066</v>
      </c>
      <c r="D628" t="s">
        <v>11929</v>
      </c>
      <c r="E628">
        <v>480107356.39999998</v>
      </c>
      <c r="F628">
        <v>487077247.69999999</v>
      </c>
      <c r="G628">
        <v>0.14348210137929199</v>
      </c>
      <c r="H628">
        <v>2.7972220000000001</v>
      </c>
      <c r="I628">
        <v>2.471438</v>
      </c>
      <c r="J628">
        <v>7.1474359999999999</v>
      </c>
      <c r="K628">
        <v>7.1474359999999999</v>
      </c>
      <c r="L628">
        <v>462.74529999999999</v>
      </c>
      <c r="M628">
        <v>463</v>
      </c>
      <c r="N628">
        <v>2.454539</v>
      </c>
      <c r="O628">
        <v>0.48349999999999199</v>
      </c>
      <c r="P628">
        <v>-0.69808218129432298</v>
      </c>
      <c r="Q628">
        <v>1.7505834813891199</v>
      </c>
      <c r="R628">
        <v>99.956249999999997</v>
      </c>
      <c r="S628">
        <v>100.55225</v>
      </c>
      <c r="T628">
        <v>99.956249999999997</v>
      </c>
      <c r="U628">
        <v>100.55225</v>
      </c>
      <c r="V628" t="s">
        <v>11987</v>
      </c>
      <c r="W628" t="s">
        <v>9804</v>
      </c>
      <c r="X628" t="s">
        <v>3004</v>
      </c>
      <c r="Y628" t="s">
        <v>12097</v>
      </c>
      <c r="Z628" t="s">
        <v>11844</v>
      </c>
      <c r="AA628" t="s">
        <v>283</v>
      </c>
      <c r="AB628" t="s">
        <v>11815</v>
      </c>
      <c r="AC628">
        <v>101.451736</v>
      </c>
      <c r="AD628">
        <v>1.4954860000000001</v>
      </c>
      <c r="AE628" s="6">
        <v>38376</v>
      </c>
      <c r="AF628" s="6">
        <v>45693</v>
      </c>
      <c r="AG628" t="s">
        <v>3004</v>
      </c>
      <c r="AH628">
        <v>2.7972220000000001</v>
      </c>
      <c r="AI628">
        <v>2.4714378572745601</v>
      </c>
      <c r="AJ628">
        <v>7.6761910000000002</v>
      </c>
      <c r="AK628">
        <v>7.1474355295387699</v>
      </c>
      <c r="AL628">
        <v>463</v>
      </c>
      <c r="AM628">
        <v>446</v>
      </c>
      <c r="AN628">
        <v>7.375</v>
      </c>
      <c r="AO628" t="s">
        <v>11991</v>
      </c>
      <c r="AP628">
        <v>1</v>
      </c>
      <c r="AQ628">
        <v>4</v>
      </c>
      <c r="AR628">
        <v>29.028261620056501</v>
      </c>
      <c r="AS628">
        <v>4.5507328249314496E-3</v>
      </c>
      <c r="AT628">
        <v>0.19345845233176401</v>
      </c>
      <c r="AU628">
        <v>-2.1655211373822401E-2</v>
      </c>
      <c r="AV628">
        <v>-0.33146768120998199</v>
      </c>
    </row>
    <row r="629" spans="1:48" x14ac:dyDescent="0.25">
      <c r="A629" t="s">
        <v>13067</v>
      </c>
      <c r="B629" s="6">
        <v>44664</v>
      </c>
      <c r="C629" t="s">
        <v>13068</v>
      </c>
      <c r="D629" t="s">
        <v>11929</v>
      </c>
      <c r="E629">
        <v>443176021.19999999</v>
      </c>
      <c r="F629">
        <v>438076421.30000001</v>
      </c>
      <c r="G629">
        <v>0.12904755002966001</v>
      </c>
      <c r="H629">
        <v>7.0222220000000002</v>
      </c>
      <c r="I629">
        <v>5.1304049999999997</v>
      </c>
      <c r="J629">
        <v>8.3741450000000004</v>
      </c>
      <c r="K629">
        <v>8.3741450000000004</v>
      </c>
      <c r="L629">
        <v>567.22190000000001</v>
      </c>
      <c r="M629">
        <v>570</v>
      </c>
      <c r="N629">
        <v>5.1073849999999998</v>
      </c>
      <c r="O629">
        <v>0.88379999999999004</v>
      </c>
      <c r="P629">
        <v>-1.8161600179980999</v>
      </c>
      <c r="Q629">
        <v>-2.1805127760166099</v>
      </c>
      <c r="R629">
        <v>95.206249999999997</v>
      </c>
      <c r="S629">
        <v>96.079250000000002</v>
      </c>
      <c r="T629">
        <v>95.206249999999997</v>
      </c>
      <c r="U629">
        <v>96.079250000000002</v>
      </c>
      <c r="V629" t="s">
        <v>11987</v>
      </c>
      <c r="W629" t="s">
        <v>9823</v>
      </c>
      <c r="X629" t="s">
        <v>3004</v>
      </c>
      <c r="Y629" t="s">
        <v>12097</v>
      </c>
      <c r="Z629" t="s">
        <v>11844</v>
      </c>
      <c r="AA629" t="s">
        <v>283</v>
      </c>
      <c r="AB629" t="s">
        <v>11815</v>
      </c>
      <c r="AC629">
        <v>98.849305999999999</v>
      </c>
      <c r="AD629">
        <v>3.6430560000000001</v>
      </c>
      <c r="AE629" s="6">
        <v>43481</v>
      </c>
      <c r="AF629" s="6">
        <v>47234</v>
      </c>
      <c r="AG629" t="s">
        <v>3004</v>
      </c>
      <c r="AH629">
        <v>7.0222220000000002</v>
      </c>
      <c r="AI629">
        <v>5.1304049716698596</v>
      </c>
      <c r="AJ629">
        <v>34.097451</v>
      </c>
      <c r="AK629">
        <v>8.3741446531551897</v>
      </c>
      <c r="AL629">
        <v>570</v>
      </c>
      <c r="AM629">
        <v>567</v>
      </c>
      <c r="AN629">
        <v>7.625</v>
      </c>
      <c r="AO629" t="s">
        <v>11991</v>
      </c>
      <c r="AP629">
        <v>1</v>
      </c>
      <c r="AQ629">
        <v>4</v>
      </c>
      <c r="AR629">
        <v>29.028261620056501</v>
      </c>
      <c r="AS629">
        <v>4.5507328249314496E-3</v>
      </c>
      <c r="AT629">
        <v>0.19345845233176401</v>
      </c>
      <c r="AU629">
        <v>-2.1655211373822401E-2</v>
      </c>
      <c r="AV629">
        <v>-0.33146768120998199</v>
      </c>
    </row>
    <row r="630" spans="1:48" x14ac:dyDescent="0.25">
      <c r="A630" t="s">
        <v>13069</v>
      </c>
      <c r="B630" s="6">
        <v>44664</v>
      </c>
      <c r="C630" t="s">
        <v>13070</v>
      </c>
      <c r="D630" t="s">
        <v>11929</v>
      </c>
      <c r="E630">
        <v>221588010.40000001</v>
      </c>
      <c r="F630">
        <v>218548868.80000001</v>
      </c>
      <c r="G630">
        <v>6.4379625807798893E-2</v>
      </c>
      <c r="H630">
        <v>11.822222</v>
      </c>
      <c r="I630">
        <v>7.4144699999999997</v>
      </c>
      <c r="J630">
        <v>8.2279280000000004</v>
      </c>
      <c r="K630">
        <v>8.2279280000000004</v>
      </c>
      <c r="L630">
        <v>548.43589999999995</v>
      </c>
      <c r="M630">
        <v>552</v>
      </c>
      <c r="N630">
        <v>7.3901969999999997</v>
      </c>
      <c r="O630">
        <v>0.76130000000000897</v>
      </c>
      <c r="P630">
        <v>-2.41313247240423</v>
      </c>
      <c r="Q630">
        <v>-3.72173089694141</v>
      </c>
      <c r="R630">
        <v>97.206249999999997</v>
      </c>
      <c r="S630">
        <v>98.279250000000005</v>
      </c>
      <c r="T630">
        <v>97.206249999999997</v>
      </c>
      <c r="U630">
        <v>98.279250000000005</v>
      </c>
      <c r="V630" t="s">
        <v>11987</v>
      </c>
      <c r="W630" t="s">
        <v>9834</v>
      </c>
      <c r="X630" t="s">
        <v>3004</v>
      </c>
      <c r="Y630" t="s">
        <v>12097</v>
      </c>
      <c r="Z630" t="s">
        <v>11844</v>
      </c>
      <c r="AA630" t="s">
        <v>283</v>
      </c>
      <c r="AB630" t="s">
        <v>11815</v>
      </c>
      <c r="AC630">
        <v>98.628472000000002</v>
      </c>
      <c r="AD630">
        <v>1.4222220000000001</v>
      </c>
      <c r="AE630" s="6">
        <v>38000</v>
      </c>
      <c r="AF630" s="6">
        <v>12464</v>
      </c>
      <c r="AG630" t="s">
        <v>3004</v>
      </c>
      <c r="AH630">
        <v>11.822222</v>
      </c>
      <c r="AI630">
        <v>7.4144697592875097</v>
      </c>
      <c r="AJ630">
        <v>74.852380999999994</v>
      </c>
      <c r="AK630">
        <v>8.2279283454608407</v>
      </c>
      <c r="AL630">
        <v>552</v>
      </c>
      <c r="AM630">
        <v>547</v>
      </c>
      <c r="AN630">
        <v>8</v>
      </c>
      <c r="AO630" t="s">
        <v>11991</v>
      </c>
      <c r="AP630">
        <v>1</v>
      </c>
      <c r="AQ630">
        <v>4</v>
      </c>
      <c r="AR630">
        <v>29.028261620056501</v>
      </c>
      <c r="AS630">
        <v>4.5507328249314496E-3</v>
      </c>
      <c r="AT630">
        <v>0.19345845233176401</v>
      </c>
      <c r="AU630">
        <v>-2.1655211373822401E-2</v>
      </c>
      <c r="AV630">
        <v>-0.33146768120998199</v>
      </c>
    </row>
    <row r="631" spans="1:48" x14ac:dyDescent="0.25">
      <c r="A631" t="s">
        <v>22523</v>
      </c>
      <c r="B631" s="6">
        <v>44664</v>
      </c>
      <c r="C631" t="s">
        <v>22524</v>
      </c>
      <c r="D631" t="s">
        <v>11929</v>
      </c>
      <c r="E631">
        <v>295450680.80000001</v>
      </c>
      <c r="F631">
        <v>300468417.19999999</v>
      </c>
      <c r="G631">
        <v>8.85112989783364E-2</v>
      </c>
      <c r="H631">
        <v>5.4333330000000002</v>
      </c>
      <c r="I631">
        <v>4.2786350000000004</v>
      </c>
      <c r="J631">
        <v>8.1921850000000003</v>
      </c>
      <c r="K631">
        <v>8.1921850000000003</v>
      </c>
      <c r="L631">
        <v>553.17020000000002</v>
      </c>
      <c r="M631">
        <v>556</v>
      </c>
      <c r="N631">
        <v>4.2592660000000002</v>
      </c>
      <c r="O631">
        <v>1.7209000000000001</v>
      </c>
      <c r="P631">
        <v>-0.89223619602938298</v>
      </c>
      <c r="Q631">
        <v>1.0962474824105499</v>
      </c>
      <c r="R631">
        <v>101.125</v>
      </c>
      <c r="S631">
        <v>101.75</v>
      </c>
      <c r="T631">
        <v>101.125</v>
      </c>
      <c r="U631">
        <v>101.75</v>
      </c>
      <c r="V631" t="s">
        <v>11987</v>
      </c>
      <c r="W631" t="s">
        <v>22471</v>
      </c>
      <c r="X631" t="s">
        <v>3004</v>
      </c>
      <c r="Y631" t="s">
        <v>12097</v>
      </c>
      <c r="Z631" t="s">
        <v>11844</v>
      </c>
      <c r="AA631" t="s">
        <v>283</v>
      </c>
      <c r="AB631" t="s">
        <v>11815</v>
      </c>
      <c r="AC631">
        <v>101.69833300000001</v>
      </c>
      <c r="AD631">
        <v>0.57333299999999998</v>
      </c>
      <c r="AE631" s="6">
        <v>44644</v>
      </c>
      <c r="AF631" s="6">
        <v>46654</v>
      </c>
      <c r="AG631" t="s">
        <v>3004</v>
      </c>
      <c r="AH631">
        <v>5.4333330000000002</v>
      </c>
      <c r="AI631">
        <v>4.2786348716861298</v>
      </c>
      <c r="AJ631">
        <v>22.810185000000001</v>
      </c>
      <c r="AK631">
        <v>8.1921852076957595</v>
      </c>
      <c r="AL631">
        <v>556</v>
      </c>
      <c r="AM631">
        <v>550</v>
      </c>
      <c r="AN631">
        <v>8.6</v>
      </c>
      <c r="AO631" t="s">
        <v>11991</v>
      </c>
      <c r="AP631">
        <v>1</v>
      </c>
      <c r="AQ631">
        <v>4</v>
      </c>
      <c r="AR631">
        <v>29.028261620056501</v>
      </c>
      <c r="AS631">
        <v>4.5507328249314496E-3</v>
      </c>
      <c r="AT631">
        <v>0.104065321323087</v>
      </c>
      <c r="AU631">
        <v>-2.1655211373822401E-2</v>
      </c>
      <c r="AV631">
        <v>0.104065321323087</v>
      </c>
    </row>
    <row r="632" spans="1:48" x14ac:dyDescent="0.25">
      <c r="A632" t="s">
        <v>13071</v>
      </c>
      <c r="B632" s="6">
        <v>44664</v>
      </c>
      <c r="C632" t="s">
        <v>13072</v>
      </c>
      <c r="D632" t="s">
        <v>11929</v>
      </c>
      <c r="E632">
        <v>147725340.40000001</v>
      </c>
      <c r="F632">
        <v>144413576.09999999</v>
      </c>
      <c r="G632">
        <v>4.2541020883023403E-2</v>
      </c>
      <c r="H632">
        <v>2.6027779999999998</v>
      </c>
      <c r="I632">
        <v>2.383378</v>
      </c>
      <c r="J632">
        <v>5.8260500000000004</v>
      </c>
      <c r="K632">
        <v>5.8260500000000004</v>
      </c>
      <c r="L632">
        <v>334.92329999999998</v>
      </c>
      <c r="M632">
        <v>332</v>
      </c>
      <c r="N632">
        <v>2.3698000000000001</v>
      </c>
      <c r="O632">
        <v>0.243400000000004</v>
      </c>
      <c r="P632">
        <v>-0.26823502192697601</v>
      </c>
      <c r="Q632">
        <v>0.497895640016632</v>
      </c>
      <c r="R632">
        <v>95.987499999999997</v>
      </c>
      <c r="S632">
        <v>96.808499999999995</v>
      </c>
      <c r="T632">
        <v>95.987499999999997</v>
      </c>
      <c r="U632">
        <v>96.808499999999995</v>
      </c>
      <c r="V632" t="s">
        <v>11987</v>
      </c>
      <c r="W632" t="s">
        <v>9801</v>
      </c>
      <c r="X632" t="s">
        <v>3004</v>
      </c>
      <c r="Y632" t="s">
        <v>12097</v>
      </c>
      <c r="Z632" t="s">
        <v>11844</v>
      </c>
      <c r="AA632" t="s">
        <v>283</v>
      </c>
      <c r="AB632" t="s">
        <v>11815</v>
      </c>
      <c r="AC632">
        <v>97.758161000000001</v>
      </c>
      <c r="AD632">
        <v>1.770661</v>
      </c>
      <c r="AE632" s="6">
        <v>41968</v>
      </c>
      <c r="AF632" s="6">
        <v>45621</v>
      </c>
      <c r="AG632" t="s">
        <v>13073</v>
      </c>
      <c r="AH632">
        <v>2.6027779999999998</v>
      </c>
      <c r="AI632">
        <v>2.3833776037171299</v>
      </c>
      <c r="AJ632">
        <v>7.0490370000000002</v>
      </c>
      <c r="AK632">
        <v>5.8260501692445104</v>
      </c>
      <c r="AL632">
        <v>332</v>
      </c>
      <c r="AM632">
        <v>315</v>
      </c>
      <c r="AN632">
        <v>4.4889999999999999</v>
      </c>
      <c r="AO632" t="s">
        <v>11991</v>
      </c>
      <c r="AP632">
        <v>1</v>
      </c>
      <c r="AQ632">
        <v>4</v>
      </c>
      <c r="AR632">
        <v>29.028261620056501</v>
      </c>
      <c r="AS632">
        <v>4.5507328249314496E-3</v>
      </c>
      <c r="AT632">
        <v>0.19345845233176401</v>
      </c>
      <c r="AU632">
        <v>-2.1655211373822401E-2</v>
      </c>
      <c r="AV632">
        <v>-0.33146768120998199</v>
      </c>
    </row>
    <row r="633" spans="1:48" x14ac:dyDescent="0.25">
      <c r="A633" t="s">
        <v>17361</v>
      </c>
      <c r="B633" s="6">
        <v>44664</v>
      </c>
      <c r="C633" t="s">
        <v>17362</v>
      </c>
      <c r="D633" t="s">
        <v>11929</v>
      </c>
      <c r="E633">
        <v>369313350.80000001</v>
      </c>
      <c r="F633">
        <v>352745543.89999998</v>
      </c>
      <c r="G633">
        <v>0.103910975380545</v>
      </c>
      <c r="H633">
        <v>4.177778</v>
      </c>
      <c r="I633">
        <v>3.6338819999999998</v>
      </c>
      <c r="J633">
        <v>6.6172170000000001</v>
      </c>
      <c r="K633">
        <v>6.6172170000000001</v>
      </c>
      <c r="L633">
        <v>400.27499999999998</v>
      </c>
      <c r="M633">
        <v>400</v>
      </c>
      <c r="N633">
        <v>3.6159159999999999</v>
      </c>
      <c r="O633">
        <v>0.71909999999999397</v>
      </c>
      <c r="P633">
        <v>0.14343630783073499</v>
      </c>
      <c r="Q633">
        <v>-0.15099604419675999</v>
      </c>
      <c r="R633">
        <v>93.862499999999997</v>
      </c>
      <c r="S633">
        <v>94.620500000000007</v>
      </c>
      <c r="T633">
        <v>93.862499999999997</v>
      </c>
      <c r="U633">
        <v>94.620500000000007</v>
      </c>
      <c r="V633" t="s">
        <v>11987</v>
      </c>
      <c r="W633" t="s">
        <v>17035</v>
      </c>
      <c r="X633" t="s">
        <v>3004</v>
      </c>
      <c r="Y633" t="s">
        <v>12097</v>
      </c>
      <c r="Z633" t="s">
        <v>11844</v>
      </c>
      <c r="AA633" t="s">
        <v>283</v>
      </c>
      <c r="AB633" t="s">
        <v>11815</v>
      </c>
      <c r="AC633">
        <v>95.513889000000006</v>
      </c>
      <c r="AD633">
        <v>1.651389</v>
      </c>
      <c r="AE633" s="6">
        <v>44369</v>
      </c>
      <c r="AF633" s="6">
        <v>46195</v>
      </c>
      <c r="AG633" t="s">
        <v>13073</v>
      </c>
      <c r="AH633">
        <v>4.177778</v>
      </c>
      <c r="AI633">
        <v>3.6338821040692202</v>
      </c>
      <c r="AJ633">
        <v>16.055394</v>
      </c>
      <c r="AK633">
        <v>6.6172174241987101</v>
      </c>
      <c r="AL633">
        <v>400</v>
      </c>
      <c r="AM633">
        <v>391</v>
      </c>
      <c r="AN633">
        <v>5.125</v>
      </c>
      <c r="AO633" t="s">
        <v>11991</v>
      </c>
      <c r="AP633">
        <v>1</v>
      </c>
      <c r="AQ633">
        <v>4</v>
      </c>
      <c r="AR633">
        <v>29.028261620056501</v>
      </c>
      <c r="AS633">
        <v>4.5507328249314496E-3</v>
      </c>
      <c r="AT633">
        <v>0.19345845233176401</v>
      </c>
      <c r="AU633">
        <v>-2.1655211373822401E-2</v>
      </c>
      <c r="AV633">
        <v>-0.33146768120998199</v>
      </c>
    </row>
    <row r="634" spans="1:48" x14ac:dyDescent="0.25">
      <c r="A634" t="s">
        <v>13074</v>
      </c>
      <c r="B634" s="6">
        <v>44664</v>
      </c>
      <c r="C634" t="s">
        <v>13075</v>
      </c>
      <c r="D634" t="s">
        <v>11929</v>
      </c>
      <c r="E634">
        <v>184656675.59999999</v>
      </c>
      <c r="F634">
        <v>184479959.19999999</v>
      </c>
      <c r="G634">
        <v>5.4343684346023803E-2</v>
      </c>
      <c r="H634">
        <v>0.96666700000000005</v>
      </c>
      <c r="I634">
        <v>0.93960699999999997</v>
      </c>
      <c r="J634">
        <v>4.4503680000000001</v>
      </c>
      <c r="K634">
        <v>4.4503680000000001</v>
      </c>
      <c r="L634">
        <v>281.75009999999997</v>
      </c>
      <c r="M634">
        <v>279</v>
      </c>
      <c r="N634">
        <v>0.93368899999999999</v>
      </c>
      <c r="O634">
        <v>-6.93999999999972E-2</v>
      </c>
      <c r="P634">
        <v>7.9558607127383496E-3</v>
      </c>
      <c r="Q634">
        <v>1.5271566875320399</v>
      </c>
      <c r="R634">
        <v>99.737499999999997</v>
      </c>
      <c r="S634">
        <v>100.51649999999999</v>
      </c>
      <c r="T634">
        <v>99.737499999999997</v>
      </c>
      <c r="U634">
        <v>100.51649999999999</v>
      </c>
      <c r="V634" t="s">
        <v>11987</v>
      </c>
      <c r="W634" t="s">
        <v>9792</v>
      </c>
      <c r="X634" t="s">
        <v>3004</v>
      </c>
      <c r="Y634" t="s">
        <v>12097</v>
      </c>
      <c r="Z634" t="s">
        <v>11844</v>
      </c>
      <c r="AA634" t="s">
        <v>283</v>
      </c>
      <c r="AB634" t="s">
        <v>11815</v>
      </c>
      <c r="AC634">
        <v>99.904300000000006</v>
      </c>
      <c r="AD634">
        <v>0.1668</v>
      </c>
      <c r="AE634" s="6">
        <v>42831</v>
      </c>
      <c r="AF634" s="6">
        <v>45022</v>
      </c>
      <c r="AG634" t="s">
        <v>13073</v>
      </c>
      <c r="AH634">
        <v>0.96666700000000005</v>
      </c>
      <c r="AI634">
        <v>0.939606601612618</v>
      </c>
      <c r="AJ634">
        <v>1.7973809999999999</v>
      </c>
      <c r="AK634">
        <v>4.4503678140215097</v>
      </c>
      <c r="AL634">
        <v>279</v>
      </c>
      <c r="AM634">
        <v>239</v>
      </c>
      <c r="AN634">
        <v>5.0039999999999996</v>
      </c>
      <c r="AO634" t="s">
        <v>11991</v>
      </c>
      <c r="AP634">
        <v>1</v>
      </c>
      <c r="AQ634">
        <v>4</v>
      </c>
      <c r="AR634">
        <v>29.028261620056501</v>
      </c>
      <c r="AS634">
        <v>4.5507328249314496E-3</v>
      </c>
      <c r="AT634">
        <v>0.19345845233176401</v>
      </c>
      <c r="AU634">
        <v>-2.1655211373822401E-2</v>
      </c>
      <c r="AV634">
        <v>-0.33146768120998199</v>
      </c>
    </row>
    <row r="635" spans="1:48" x14ac:dyDescent="0.25">
      <c r="A635" t="s">
        <v>21716</v>
      </c>
      <c r="B635" s="6">
        <v>44664</v>
      </c>
      <c r="C635" t="s">
        <v>21717</v>
      </c>
      <c r="D635" t="s">
        <v>11929</v>
      </c>
      <c r="E635">
        <v>443176021.19999999</v>
      </c>
      <c r="F635">
        <v>447663178.39999998</v>
      </c>
      <c r="G635">
        <v>0.13187159500513901</v>
      </c>
      <c r="H635">
        <v>4.8499999999999996</v>
      </c>
      <c r="I635">
        <v>4.0106739999999999</v>
      </c>
      <c r="J635">
        <v>7.1042490000000003</v>
      </c>
      <c r="K635">
        <v>7.1042490000000003</v>
      </c>
      <c r="L635">
        <v>446.1549</v>
      </c>
      <c r="M635">
        <v>448</v>
      </c>
      <c r="N635">
        <v>3.9889519999999998</v>
      </c>
      <c r="O635">
        <v>0.39059999999999601</v>
      </c>
      <c r="P635">
        <v>-0.215403867942076</v>
      </c>
      <c r="Q635">
        <v>2.72747641315194</v>
      </c>
      <c r="R635">
        <v>99.924999999999997</v>
      </c>
      <c r="S635">
        <v>100.57599999999999</v>
      </c>
      <c r="T635">
        <v>99.924999999999997</v>
      </c>
      <c r="U635">
        <v>100.57599999999999</v>
      </c>
      <c r="V635" t="s">
        <v>11987</v>
      </c>
      <c r="W635" t="s">
        <v>21718</v>
      </c>
      <c r="X635" t="s">
        <v>3004</v>
      </c>
      <c r="Y635" t="s">
        <v>12097</v>
      </c>
      <c r="Z635" t="s">
        <v>11844</v>
      </c>
      <c r="AA635" t="s">
        <v>283</v>
      </c>
      <c r="AB635" t="s">
        <v>11815</v>
      </c>
      <c r="AC635">
        <v>101.0125</v>
      </c>
      <c r="AD635">
        <v>1.0874999999999999</v>
      </c>
      <c r="AE635" s="6">
        <v>44616</v>
      </c>
      <c r="AF635" s="6">
        <v>46442</v>
      </c>
      <c r="AG635" t="s">
        <v>13073</v>
      </c>
      <c r="AH635">
        <v>4.8499999999999996</v>
      </c>
      <c r="AI635">
        <v>4.0106742472508499</v>
      </c>
      <c r="AJ635">
        <v>19.769054000000001</v>
      </c>
      <c r="AK635">
        <v>7.10424900817506</v>
      </c>
      <c r="AL635">
        <v>448</v>
      </c>
      <c r="AM635">
        <v>440</v>
      </c>
      <c r="AN635">
        <v>7.25</v>
      </c>
      <c r="AO635" t="s">
        <v>11991</v>
      </c>
      <c r="AP635">
        <v>1</v>
      </c>
      <c r="AQ635">
        <v>4</v>
      </c>
      <c r="AR635">
        <v>29.028261620056501</v>
      </c>
      <c r="AS635">
        <v>4.5507328249314496E-3</v>
      </c>
      <c r="AT635">
        <v>0.19345845233176401</v>
      </c>
      <c r="AU635">
        <v>-2.1655211373822401E-2</v>
      </c>
      <c r="AV635">
        <v>0.48627652310472402</v>
      </c>
    </row>
    <row r="636" spans="1:48" x14ac:dyDescent="0.25">
      <c r="A636" t="s">
        <v>13076</v>
      </c>
      <c r="B636" s="6">
        <v>44664</v>
      </c>
      <c r="C636" t="s">
        <v>13077</v>
      </c>
      <c r="D636" t="s">
        <v>12016</v>
      </c>
      <c r="E636">
        <v>73862670</v>
      </c>
      <c r="F636">
        <v>72414397.400000006</v>
      </c>
      <c r="G636">
        <v>2.13316675154035E-2</v>
      </c>
      <c r="H636">
        <v>1.447222</v>
      </c>
      <c r="I636">
        <v>1.373569</v>
      </c>
      <c r="J636">
        <v>6.1039899999999996</v>
      </c>
      <c r="K636">
        <v>6.1039899999999996</v>
      </c>
      <c r="L636">
        <v>413.46679999999998</v>
      </c>
      <c r="M636">
        <v>407</v>
      </c>
      <c r="N636">
        <v>1.3678840000000001</v>
      </c>
      <c r="O636">
        <v>-0.19649999999999901</v>
      </c>
      <c r="P636">
        <v>1.20414758746134E-2</v>
      </c>
      <c r="Q636">
        <v>3.23412177108295</v>
      </c>
      <c r="R636">
        <v>97.768749999999997</v>
      </c>
      <c r="S636">
        <v>98.659750000000003</v>
      </c>
      <c r="T636">
        <v>97.768749999999997</v>
      </c>
      <c r="U636">
        <v>98.659750000000003</v>
      </c>
      <c r="V636" t="s">
        <v>11987</v>
      </c>
      <c r="W636" t="s">
        <v>9468</v>
      </c>
      <c r="X636" t="s">
        <v>3004</v>
      </c>
      <c r="Y636" t="s">
        <v>12097</v>
      </c>
      <c r="Z636" t="s">
        <v>11839</v>
      </c>
      <c r="AA636" t="s">
        <v>283</v>
      </c>
      <c r="AB636" t="s">
        <v>11815</v>
      </c>
      <c r="AC636">
        <v>98.039236000000002</v>
      </c>
      <c r="AD636">
        <v>0.270486</v>
      </c>
      <c r="AE636" s="6">
        <v>43007</v>
      </c>
      <c r="AF636" s="6">
        <v>45198</v>
      </c>
      <c r="AG636" t="s">
        <v>2374</v>
      </c>
      <c r="AH636">
        <v>1.447222</v>
      </c>
      <c r="AI636">
        <v>1.3735688965541799</v>
      </c>
      <c r="AJ636">
        <v>2.997541</v>
      </c>
      <c r="AK636">
        <v>6.1039900959392002</v>
      </c>
      <c r="AL636">
        <v>407</v>
      </c>
      <c r="AM636">
        <v>372</v>
      </c>
      <c r="AN636">
        <v>5.125</v>
      </c>
      <c r="AO636" t="s">
        <v>11991</v>
      </c>
      <c r="AP636">
        <v>1</v>
      </c>
      <c r="AQ636">
        <v>4</v>
      </c>
      <c r="AR636">
        <v>26.377440735377402</v>
      </c>
      <c r="AS636">
        <v>2.6802434752625E-2</v>
      </c>
      <c r="AT636">
        <v>0.14280866630567199</v>
      </c>
      <c r="AU636">
        <v>0.12055779344556999</v>
      </c>
      <c r="AV636">
        <v>-1.26455747938754</v>
      </c>
    </row>
    <row r="637" spans="1:48" x14ac:dyDescent="0.25">
      <c r="A637" t="s">
        <v>13078</v>
      </c>
      <c r="B637" s="6">
        <v>44664</v>
      </c>
      <c r="C637" t="s">
        <v>13079</v>
      </c>
      <c r="D637" t="s">
        <v>12016</v>
      </c>
      <c r="E637">
        <v>88635204.400000006</v>
      </c>
      <c r="F637">
        <v>81488375.900000006</v>
      </c>
      <c r="G637">
        <v>2.40046593615314E-2</v>
      </c>
      <c r="H637">
        <v>3.8722219999999998</v>
      </c>
      <c r="I637">
        <v>3.3904200000000002</v>
      </c>
      <c r="J637">
        <v>7.7259190000000002</v>
      </c>
      <c r="K637">
        <v>7.7259190000000002</v>
      </c>
      <c r="L637">
        <v>512.42859999999996</v>
      </c>
      <c r="M637">
        <v>512</v>
      </c>
      <c r="N637">
        <v>3.3740809999999999</v>
      </c>
      <c r="O637">
        <v>6.5000000000003902E-2</v>
      </c>
      <c r="P637">
        <v>-0.85300445626913501</v>
      </c>
      <c r="Q637">
        <v>2.5082019392172801</v>
      </c>
      <c r="R637">
        <v>91.25</v>
      </c>
      <c r="S637">
        <v>92.25</v>
      </c>
      <c r="T637">
        <v>91.25</v>
      </c>
      <c r="U637">
        <v>92.25</v>
      </c>
      <c r="V637" t="s">
        <v>11987</v>
      </c>
      <c r="W637" t="s">
        <v>9473</v>
      </c>
      <c r="X637" t="s">
        <v>3004</v>
      </c>
      <c r="Y637" t="s">
        <v>12097</v>
      </c>
      <c r="Z637" t="s">
        <v>11839</v>
      </c>
      <c r="AA637" t="s">
        <v>283</v>
      </c>
      <c r="AB637" t="s">
        <v>11815</v>
      </c>
      <c r="AC637">
        <v>91.936806000000004</v>
      </c>
      <c r="AD637">
        <v>0.68680600000000003</v>
      </c>
      <c r="AE637" s="6">
        <v>44229</v>
      </c>
      <c r="AF637" s="6">
        <v>46083</v>
      </c>
      <c r="AG637" t="s">
        <v>2374</v>
      </c>
      <c r="AH637">
        <v>3.8722219999999998</v>
      </c>
      <c r="AI637">
        <v>3.3904199485475002</v>
      </c>
      <c r="AJ637">
        <v>13.955990999999999</v>
      </c>
      <c r="AK637">
        <v>7.7259186192937896</v>
      </c>
      <c r="AL637">
        <v>512</v>
      </c>
      <c r="AM637">
        <v>503</v>
      </c>
      <c r="AN637">
        <v>5.375</v>
      </c>
      <c r="AO637" t="s">
        <v>11991</v>
      </c>
      <c r="AP637">
        <v>1</v>
      </c>
      <c r="AQ637">
        <v>4</v>
      </c>
      <c r="AR637">
        <v>26.377440735377402</v>
      </c>
      <c r="AS637">
        <v>2.6802434752625E-2</v>
      </c>
      <c r="AT637">
        <v>0.14280866630567199</v>
      </c>
      <c r="AU637">
        <v>0.12055779344556999</v>
      </c>
      <c r="AV637">
        <v>-1.26455747938754</v>
      </c>
    </row>
    <row r="638" spans="1:48" x14ac:dyDescent="0.25">
      <c r="A638" t="s">
        <v>13080</v>
      </c>
      <c r="B638" s="6">
        <v>44664</v>
      </c>
      <c r="C638" t="s">
        <v>13081</v>
      </c>
      <c r="D638" t="s">
        <v>11929</v>
      </c>
      <c r="E638">
        <v>800000000</v>
      </c>
      <c r="F638">
        <v>802050000</v>
      </c>
      <c r="G638">
        <v>0.23626605419824001</v>
      </c>
      <c r="H638">
        <v>4.2944440000000004</v>
      </c>
      <c r="I638">
        <v>3.8529680000000002</v>
      </c>
      <c r="J638">
        <v>4.3854040000000003</v>
      </c>
      <c r="K638">
        <v>4.3854040000000003</v>
      </c>
      <c r="L638">
        <v>176.6037</v>
      </c>
      <c r="M638">
        <v>176</v>
      </c>
      <c r="N638">
        <v>3.8328880000000001</v>
      </c>
      <c r="O638">
        <v>0.23750000000000099</v>
      </c>
      <c r="P638">
        <v>-0.230126486718706</v>
      </c>
      <c r="Q638">
        <v>-1.38006099983525</v>
      </c>
      <c r="R638">
        <v>99.331249999999997</v>
      </c>
      <c r="S638">
        <v>100.43825</v>
      </c>
      <c r="T638">
        <v>99.331249999999997</v>
      </c>
      <c r="U638">
        <v>100.43825</v>
      </c>
      <c r="V638" t="s">
        <v>11987</v>
      </c>
      <c r="W638" t="s">
        <v>9740</v>
      </c>
      <c r="X638" t="s">
        <v>13082</v>
      </c>
      <c r="Y638" t="s">
        <v>12104</v>
      </c>
      <c r="Z638" t="s">
        <v>11838</v>
      </c>
      <c r="AA638" t="s">
        <v>290</v>
      </c>
      <c r="AB638" t="s">
        <v>753</v>
      </c>
      <c r="AC638">
        <v>100.25624999999999</v>
      </c>
      <c r="AD638">
        <v>0.92500000000000004</v>
      </c>
      <c r="AE638" s="6">
        <v>42586</v>
      </c>
      <c r="AF638" s="6">
        <v>46238</v>
      </c>
      <c r="AG638" t="s">
        <v>2468</v>
      </c>
      <c r="AH638">
        <v>4.2944440000000004</v>
      </c>
      <c r="AI638">
        <v>3.85296826874159</v>
      </c>
      <c r="AJ638">
        <v>17.700209000000001</v>
      </c>
      <c r="AK638">
        <v>4.3854038418025798</v>
      </c>
      <c r="AL638">
        <v>176</v>
      </c>
      <c r="AM638">
        <v>168</v>
      </c>
      <c r="AN638">
        <v>4.5</v>
      </c>
      <c r="AO638" t="s">
        <v>11991</v>
      </c>
      <c r="AP638">
        <v>1</v>
      </c>
      <c r="AQ638">
        <v>2</v>
      </c>
      <c r="AR638">
        <v>70.822662649464604</v>
      </c>
      <c r="AS638">
        <v>4.3676573663731198E-3</v>
      </c>
      <c r="AT638">
        <v>0.123445166285279</v>
      </c>
      <c r="AU638">
        <v>3.4836644383886999E-2</v>
      </c>
      <c r="AV638">
        <v>3.8214792559517199</v>
      </c>
    </row>
    <row r="639" spans="1:48" x14ac:dyDescent="0.25">
      <c r="A639" t="s">
        <v>13083</v>
      </c>
      <c r="B639" s="6">
        <v>44664</v>
      </c>
      <c r="C639" t="s">
        <v>13084</v>
      </c>
      <c r="D639" t="s">
        <v>11929</v>
      </c>
      <c r="E639">
        <v>400000000</v>
      </c>
      <c r="F639">
        <v>388550000</v>
      </c>
      <c r="G639">
        <v>0.11445817013743</v>
      </c>
      <c r="H639">
        <v>8.1888889999999996</v>
      </c>
      <c r="I639">
        <v>6.6726130000000001</v>
      </c>
      <c r="J639">
        <v>4.9979560000000003</v>
      </c>
      <c r="K639">
        <v>4.9979560000000003</v>
      </c>
      <c r="L639">
        <v>229.99189999999999</v>
      </c>
      <c r="M639">
        <v>231</v>
      </c>
      <c r="N639">
        <v>6.6441059999999998</v>
      </c>
      <c r="O639">
        <v>-0.26950000000000002</v>
      </c>
      <c r="P639">
        <v>-0.84215880718973002</v>
      </c>
      <c r="Q639">
        <v>-3.6692687166149098</v>
      </c>
      <c r="R639">
        <v>95.737499999999997</v>
      </c>
      <c r="S639">
        <v>96.680499999999995</v>
      </c>
      <c r="T639">
        <v>95.737499999999997</v>
      </c>
      <c r="U639">
        <v>96.680499999999995</v>
      </c>
      <c r="V639" t="s">
        <v>11987</v>
      </c>
      <c r="W639" t="s">
        <v>9741</v>
      </c>
      <c r="X639" t="s">
        <v>13082</v>
      </c>
      <c r="Y639" t="s">
        <v>12104</v>
      </c>
      <c r="Z639" t="s">
        <v>11838</v>
      </c>
      <c r="AA639" t="s">
        <v>290</v>
      </c>
      <c r="AB639" t="s">
        <v>753</v>
      </c>
      <c r="AC639">
        <v>97.137500000000003</v>
      </c>
      <c r="AD639">
        <v>1.4</v>
      </c>
      <c r="AE639" s="6">
        <v>44008</v>
      </c>
      <c r="AF639" s="6">
        <v>11135</v>
      </c>
      <c r="AG639" t="s">
        <v>2468</v>
      </c>
      <c r="AH639">
        <v>8.1888889999999996</v>
      </c>
      <c r="AI639">
        <v>6.6726134291230998</v>
      </c>
      <c r="AJ639">
        <v>53.478763000000001</v>
      </c>
      <c r="AK639">
        <v>4.9979558390078198</v>
      </c>
      <c r="AL639">
        <v>231</v>
      </c>
      <c r="AM639">
        <v>228</v>
      </c>
      <c r="AN639">
        <v>4.5</v>
      </c>
      <c r="AO639" t="s">
        <v>11991</v>
      </c>
      <c r="AP639">
        <v>1</v>
      </c>
      <c r="AQ639">
        <v>2</v>
      </c>
      <c r="AR639">
        <v>70.822662649464604</v>
      </c>
      <c r="AS639">
        <v>4.3676573663731198E-3</v>
      </c>
      <c r="AT639">
        <v>0.123445166285279</v>
      </c>
      <c r="AU639">
        <v>3.4836644383886999E-2</v>
      </c>
      <c r="AV639">
        <v>3.8214792559517199</v>
      </c>
    </row>
    <row r="640" spans="1:48" x14ac:dyDescent="0.25">
      <c r="A640" t="s">
        <v>13085</v>
      </c>
      <c r="B640" s="6">
        <v>44664</v>
      </c>
      <c r="C640" t="s">
        <v>13086</v>
      </c>
      <c r="D640" t="s">
        <v>11929</v>
      </c>
      <c r="E640">
        <v>440000000</v>
      </c>
      <c r="F640">
        <v>447889446.39999998</v>
      </c>
      <c r="G640">
        <v>0.13193824851064401</v>
      </c>
      <c r="H640">
        <v>1.7444440000000001</v>
      </c>
      <c r="I640">
        <v>1.660361</v>
      </c>
      <c r="J640">
        <v>3.4602409999999999</v>
      </c>
      <c r="K640">
        <v>3.4602409999999999</v>
      </c>
      <c r="L640">
        <v>128.99969999999999</v>
      </c>
      <c r="M640">
        <v>125</v>
      </c>
      <c r="N640">
        <v>1.652906</v>
      </c>
      <c r="O640">
        <v>0.14000000000000601</v>
      </c>
      <c r="P640">
        <v>-0.109035021359826</v>
      </c>
      <c r="Q640">
        <v>-0.51119512776035503</v>
      </c>
      <c r="R640">
        <v>100.675</v>
      </c>
      <c r="S640">
        <v>101.53100000000001</v>
      </c>
      <c r="T640">
        <v>100.675</v>
      </c>
      <c r="U640">
        <v>101.53100000000001</v>
      </c>
      <c r="V640" t="s">
        <v>11987</v>
      </c>
      <c r="W640" t="s">
        <v>9736</v>
      </c>
      <c r="X640" t="s">
        <v>13082</v>
      </c>
      <c r="Y640" t="s">
        <v>12104</v>
      </c>
      <c r="Z640" t="s">
        <v>11838</v>
      </c>
      <c r="AA640" t="s">
        <v>290</v>
      </c>
      <c r="AB640" t="s">
        <v>753</v>
      </c>
      <c r="AC640">
        <v>101.79305600000001</v>
      </c>
      <c r="AD640">
        <v>1.1180559999999999</v>
      </c>
      <c r="AE640" s="6">
        <v>41624</v>
      </c>
      <c r="AF640" s="6">
        <v>45307</v>
      </c>
      <c r="AG640" t="s">
        <v>2468</v>
      </c>
      <c r="AH640">
        <v>1.7444440000000001</v>
      </c>
      <c r="AI640">
        <v>1.66036066064907</v>
      </c>
      <c r="AJ640">
        <v>3.8404820000000002</v>
      </c>
      <c r="AK640">
        <v>3.4602412558780702</v>
      </c>
      <c r="AL640">
        <v>125</v>
      </c>
      <c r="AM640">
        <v>93</v>
      </c>
      <c r="AN640">
        <v>4.375</v>
      </c>
      <c r="AO640" t="s">
        <v>11991</v>
      </c>
      <c r="AP640">
        <v>1</v>
      </c>
      <c r="AQ640">
        <v>2</v>
      </c>
      <c r="AR640">
        <v>70.822662649464604</v>
      </c>
      <c r="AS640">
        <v>4.3676573663731198E-3</v>
      </c>
      <c r="AT640">
        <v>0.123445166285279</v>
      </c>
      <c r="AU640">
        <v>3.4836644383886999E-2</v>
      </c>
      <c r="AV640">
        <v>3.8214792559517199</v>
      </c>
    </row>
    <row r="641" spans="1:48" x14ac:dyDescent="0.25">
      <c r="A641" t="s">
        <v>13087</v>
      </c>
      <c r="B641" s="6">
        <v>44664</v>
      </c>
      <c r="C641" t="s">
        <v>13088</v>
      </c>
      <c r="D641" t="s">
        <v>12016</v>
      </c>
      <c r="E641">
        <v>360000000</v>
      </c>
      <c r="F641">
        <v>365752501.19999999</v>
      </c>
      <c r="G641">
        <v>0.107742535093399</v>
      </c>
      <c r="H641">
        <v>4.2944440000000004</v>
      </c>
      <c r="I641">
        <v>3.7150059999999998</v>
      </c>
      <c r="J641">
        <v>5.1909130000000001</v>
      </c>
      <c r="K641">
        <v>5.1909130000000001</v>
      </c>
      <c r="L641">
        <v>257.15460000000002</v>
      </c>
      <c r="M641">
        <v>257</v>
      </c>
      <c r="N641">
        <v>3.6965949999999999</v>
      </c>
      <c r="O641">
        <v>0.16320000000000701</v>
      </c>
      <c r="P641">
        <v>0.281719475655206</v>
      </c>
      <c r="Q641">
        <v>-1.3013564186695501</v>
      </c>
      <c r="R641">
        <v>99.206249999999997</v>
      </c>
      <c r="S641">
        <v>100.22125</v>
      </c>
      <c r="T641">
        <v>99.206249999999997</v>
      </c>
      <c r="U641">
        <v>100.22125</v>
      </c>
      <c r="V641" t="s">
        <v>11987</v>
      </c>
      <c r="W641" t="s">
        <v>9745</v>
      </c>
      <c r="X641" t="s">
        <v>13082</v>
      </c>
      <c r="Y641" t="s">
        <v>12104</v>
      </c>
      <c r="Z641" t="s">
        <v>11847</v>
      </c>
      <c r="AA641" t="s">
        <v>11839</v>
      </c>
      <c r="AB641" t="s">
        <v>753</v>
      </c>
      <c r="AC641">
        <v>101.597917</v>
      </c>
      <c r="AD641">
        <v>2.391667</v>
      </c>
      <c r="AE641" s="6">
        <v>42678</v>
      </c>
      <c r="AF641" s="6">
        <v>46695</v>
      </c>
      <c r="AG641" t="s">
        <v>2977</v>
      </c>
      <c r="AH641">
        <v>4.2944440000000004</v>
      </c>
      <c r="AI641">
        <v>3.7150064419460702</v>
      </c>
      <c r="AJ641">
        <v>17.383147999999998</v>
      </c>
      <c r="AK641">
        <v>5.1909132028408003</v>
      </c>
      <c r="AL641">
        <v>257</v>
      </c>
      <c r="AM641">
        <v>249</v>
      </c>
      <c r="AN641">
        <v>5.25</v>
      </c>
      <c r="AO641" t="s">
        <v>11991</v>
      </c>
      <c r="AP641">
        <v>1</v>
      </c>
      <c r="AQ641">
        <v>3</v>
      </c>
      <c r="AR641">
        <v>45.643415439086297</v>
      </c>
      <c r="AS641">
        <v>1.8089405478299601E-2</v>
      </c>
      <c r="AT641">
        <v>9.7027141118218196E-2</v>
      </c>
      <c r="AU641">
        <v>7.31044596810832E-2</v>
      </c>
      <c r="AV641">
        <v>4.4195885886101296</v>
      </c>
    </row>
    <row r="642" spans="1:48" x14ac:dyDescent="0.25">
      <c r="A642" t="s">
        <v>13089</v>
      </c>
      <c r="B642" s="6">
        <v>44664</v>
      </c>
      <c r="C642" t="s">
        <v>13090</v>
      </c>
      <c r="D642" t="s">
        <v>12016</v>
      </c>
      <c r="E642">
        <v>456212000</v>
      </c>
      <c r="F642">
        <v>466220150.80000001</v>
      </c>
      <c r="G642">
        <v>0.137338065464012</v>
      </c>
      <c r="H642">
        <v>4.1583329999999998</v>
      </c>
      <c r="I642">
        <v>3.3137219999999998</v>
      </c>
      <c r="J642">
        <v>9.0472610000000007</v>
      </c>
      <c r="K642">
        <v>9.0472610000000007</v>
      </c>
      <c r="L642">
        <v>643.36109999999996</v>
      </c>
      <c r="M642">
        <v>645</v>
      </c>
      <c r="N642">
        <v>3.2969879999999998</v>
      </c>
      <c r="O642">
        <v>0.167399999999995</v>
      </c>
      <c r="P642">
        <v>7.7526438791530802E-2</v>
      </c>
      <c r="Q642">
        <v>-3.50186494473179</v>
      </c>
      <c r="R642">
        <v>101.3</v>
      </c>
      <c r="S642">
        <v>102.756</v>
      </c>
      <c r="T642">
        <v>101.3</v>
      </c>
      <c r="U642">
        <v>102.756</v>
      </c>
      <c r="V642" t="s">
        <v>11987</v>
      </c>
      <c r="W642" t="s">
        <v>9725</v>
      </c>
      <c r="X642" t="s">
        <v>13082</v>
      </c>
      <c r="Y642" t="s">
        <v>12104</v>
      </c>
      <c r="Z642" t="s">
        <v>11844</v>
      </c>
      <c r="AA642" t="s">
        <v>396</v>
      </c>
      <c r="AB642" t="s">
        <v>11815</v>
      </c>
      <c r="AC642">
        <v>102.19374999999999</v>
      </c>
      <c r="AD642">
        <v>0.89375000000000004</v>
      </c>
      <c r="AE642" s="6">
        <v>43644</v>
      </c>
      <c r="AF642" s="6">
        <v>46188</v>
      </c>
      <c r="AG642" t="s">
        <v>2453</v>
      </c>
      <c r="AH642">
        <v>3.1944439999999998</v>
      </c>
      <c r="AI642">
        <v>2.6603925370743302</v>
      </c>
      <c r="AJ642">
        <v>9.0460589999999996</v>
      </c>
      <c r="AK642">
        <v>8.8461076051468499</v>
      </c>
      <c r="AL642">
        <v>630</v>
      </c>
      <c r="AM642">
        <v>616</v>
      </c>
      <c r="AN642">
        <v>9.75</v>
      </c>
      <c r="AO642" t="s">
        <v>12197</v>
      </c>
      <c r="AP642">
        <v>1</v>
      </c>
      <c r="AQ642">
        <v>2</v>
      </c>
      <c r="AR642">
        <v>62.807311272859302</v>
      </c>
      <c r="AS642">
        <v>1.0398046538583099E-2</v>
      </c>
      <c r="AT642">
        <v>-0.194254297862585</v>
      </c>
      <c r="AU642">
        <v>-6.68890091385137E-2</v>
      </c>
      <c r="AV642">
        <v>0.69274209664259701</v>
      </c>
    </row>
    <row r="643" spans="1:48" x14ac:dyDescent="0.25">
      <c r="A643" t="s">
        <v>13091</v>
      </c>
      <c r="B643" s="6">
        <v>44664</v>
      </c>
      <c r="C643" t="s">
        <v>13092</v>
      </c>
      <c r="D643" t="s">
        <v>12016</v>
      </c>
      <c r="E643">
        <v>199453118.80000001</v>
      </c>
      <c r="F643">
        <v>66595180.399999999</v>
      </c>
      <c r="G643">
        <v>1.9617455909142299E-2</v>
      </c>
      <c r="H643">
        <v>4.5555560000000002</v>
      </c>
      <c r="I643">
        <v>2.6751680000000002</v>
      </c>
      <c r="J643">
        <v>36.985809000000003</v>
      </c>
      <c r="K643">
        <v>36.985809000000003</v>
      </c>
      <c r="L643">
        <v>3435.5475999999999</v>
      </c>
      <c r="M643">
        <v>3441</v>
      </c>
      <c r="N643">
        <v>2.6607609999999999</v>
      </c>
      <c r="O643">
        <v>0.25440000000001001</v>
      </c>
      <c r="P643">
        <v>0.89605815803437405</v>
      </c>
      <c r="Q643">
        <v>-62.239847140211403</v>
      </c>
      <c r="R643">
        <v>30</v>
      </c>
      <c r="S643">
        <v>37.5</v>
      </c>
      <c r="T643">
        <v>30</v>
      </c>
      <c r="U643">
        <v>37.5</v>
      </c>
      <c r="V643" t="s">
        <v>11987</v>
      </c>
      <c r="W643" t="s">
        <v>11283</v>
      </c>
      <c r="X643" t="s">
        <v>3245</v>
      </c>
      <c r="Y643" t="s">
        <v>12097</v>
      </c>
      <c r="Z643" t="s">
        <v>11839</v>
      </c>
      <c r="AA643" t="s">
        <v>11839</v>
      </c>
      <c r="AB643" t="s">
        <v>12045</v>
      </c>
      <c r="AC643">
        <v>33.388888999999999</v>
      </c>
      <c r="AD643">
        <v>3.3888889999999998</v>
      </c>
      <c r="AE643" s="6">
        <v>43777</v>
      </c>
      <c r="AF643" s="6">
        <v>46334</v>
      </c>
      <c r="AG643" t="s">
        <v>3732</v>
      </c>
      <c r="AH643">
        <v>4.5555560000000002</v>
      </c>
      <c r="AI643">
        <v>2.6751684673771501</v>
      </c>
      <c r="AJ643">
        <v>10.491937</v>
      </c>
      <c r="AK643">
        <v>36.985809156273199</v>
      </c>
      <c r="AL643">
        <v>3441</v>
      </c>
      <c r="AM643">
        <v>3431</v>
      </c>
      <c r="AN643">
        <v>7.625</v>
      </c>
      <c r="AO643" t="s">
        <v>11991</v>
      </c>
      <c r="AP643">
        <v>1</v>
      </c>
      <c r="AQ643">
        <v>4</v>
      </c>
      <c r="AR643">
        <v>31.589685726651599</v>
      </c>
      <c r="AS643">
        <v>1.8799181401497798E-2</v>
      </c>
      <c r="AT643">
        <v>-0.18202053381835601</v>
      </c>
      <c r="AU643">
        <v>-1.10618097162564E-2</v>
      </c>
      <c r="AV643">
        <v>-2.9071331988816899E-2</v>
      </c>
    </row>
    <row r="644" spans="1:48" x14ac:dyDescent="0.25">
      <c r="A644" t="s">
        <v>20508</v>
      </c>
      <c r="B644" s="6">
        <v>44664</v>
      </c>
      <c r="C644" t="s">
        <v>20509</v>
      </c>
      <c r="D644" t="s">
        <v>12016</v>
      </c>
      <c r="E644">
        <v>658195291.20000005</v>
      </c>
      <c r="F644">
        <v>250354175.5</v>
      </c>
      <c r="G644">
        <v>7.3748760297138699E-2</v>
      </c>
      <c r="H644">
        <v>4.5583330000000002</v>
      </c>
      <c r="I644">
        <v>2.8038530000000002</v>
      </c>
      <c r="J644">
        <v>35.074618000000001</v>
      </c>
      <c r="K644">
        <v>35.074618000000001</v>
      </c>
      <c r="L644">
        <v>3244.4168</v>
      </c>
      <c r="M644">
        <v>3249</v>
      </c>
      <c r="N644">
        <v>2.7888280000000001</v>
      </c>
      <c r="O644">
        <v>-2.3706999999999998</v>
      </c>
      <c r="P644">
        <v>-5.5442950599760596</v>
      </c>
      <c r="Q644">
        <v>-56.989527753204698</v>
      </c>
      <c r="R644">
        <v>35</v>
      </c>
      <c r="S644">
        <v>38</v>
      </c>
      <c r="T644">
        <v>35</v>
      </c>
      <c r="U644">
        <v>38</v>
      </c>
      <c r="V644" t="s">
        <v>11987</v>
      </c>
      <c r="W644" t="s">
        <v>19090</v>
      </c>
      <c r="X644" t="s">
        <v>3245</v>
      </c>
      <c r="Y644" t="s">
        <v>12097</v>
      </c>
      <c r="Z644" t="s">
        <v>11839</v>
      </c>
      <c r="AA644" t="s">
        <v>434</v>
      </c>
      <c r="AB644" t="s">
        <v>12045</v>
      </c>
      <c r="AC644">
        <v>38.036458000000003</v>
      </c>
      <c r="AD644">
        <v>3.0364580000000001</v>
      </c>
      <c r="AE644" s="6">
        <v>44509</v>
      </c>
      <c r="AF644" s="6">
        <v>46335</v>
      </c>
      <c r="AG644" t="s">
        <v>19042</v>
      </c>
      <c r="AH644">
        <v>4.5583330000000002</v>
      </c>
      <c r="AI644">
        <v>2.80385336135567</v>
      </c>
      <c r="AJ644">
        <v>11.203360999999999</v>
      </c>
      <c r="AK644">
        <v>35.074617761525701</v>
      </c>
      <c r="AL644">
        <v>3249</v>
      </c>
      <c r="AM644">
        <v>3239</v>
      </c>
      <c r="AN644">
        <v>6.875</v>
      </c>
      <c r="AO644" t="s">
        <v>11991</v>
      </c>
      <c r="AP644">
        <v>1</v>
      </c>
      <c r="AQ644">
        <v>2</v>
      </c>
      <c r="AR644">
        <v>53.212169572454002</v>
      </c>
      <c r="AS644">
        <v>5.0883876498048097E-2</v>
      </c>
      <c r="AT644">
        <v>0.51649693920388196</v>
      </c>
      <c r="AU644">
        <v>0.29748346049664998</v>
      </c>
      <c r="AV644">
        <v>5.4812390408951197</v>
      </c>
    </row>
    <row r="645" spans="1:48" x14ac:dyDescent="0.25">
      <c r="A645" t="s">
        <v>13093</v>
      </c>
      <c r="B645" s="6">
        <v>44664</v>
      </c>
      <c r="C645" t="s">
        <v>13094</v>
      </c>
      <c r="D645" t="s">
        <v>11929</v>
      </c>
      <c r="E645">
        <v>1047128872.8</v>
      </c>
      <c r="F645">
        <v>406366631.60000002</v>
      </c>
      <c r="G645">
        <v>0.119706552707163</v>
      </c>
      <c r="H645">
        <v>7.0916670000000002</v>
      </c>
      <c r="I645">
        <v>3.8597610000000002</v>
      </c>
      <c r="J645">
        <v>26.873849</v>
      </c>
      <c r="K645">
        <v>26.873849</v>
      </c>
      <c r="L645">
        <v>2417.2154999999998</v>
      </c>
      <c r="M645">
        <v>2423</v>
      </c>
      <c r="N645">
        <v>3.8424010000000002</v>
      </c>
      <c r="O645">
        <v>-2.32459999999999</v>
      </c>
      <c r="P645">
        <v>-10.869471127777301</v>
      </c>
      <c r="Q645">
        <v>-56.613411903786897</v>
      </c>
      <c r="R645">
        <v>36</v>
      </c>
      <c r="S645">
        <v>38</v>
      </c>
      <c r="T645">
        <v>36</v>
      </c>
      <c r="U645">
        <v>38</v>
      </c>
      <c r="V645" t="s">
        <v>11987</v>
      </c>
      <c r="W645" t="s">
        <v>9887</v>
      </c>
      <c r="X645" t="s">
        <v>3245</v>
      </c>
      <c r="Y645" t="s">
        <v>12097</v>
      </c>
      <c r="Z645" t="s">
        <v>11877</v>
      </c>
      <c r="AA645" t="s">
        <v>434</v>
      </c>
      <c r="AB645" t="s">
        <v>12045</v>
      </c>
      <c r="AC645">
        <v>38.807699999999997</v>
      </c>
      <c r="AD645">
        <v>2.8077000000000001</v>
      </c>
      <c r="AE645" s="6">
        <v>44316</v>
      </c>
      <c r="AF645" s="6">
        <v>47259</v>
      </c>
      <c r="AG645" t="s">
        <v>3246</v>
      </c>
      <c r="AH645">
        <v>7.0916670000000002</v>
      </c>
      <c r="AI645">
        <v>3.8597612090722002</v>
      </c>
      <c r="AJ645">
        <v>22.478894</v>
      </c>
      <c r="AK645">
        <v>26.8738489862431</v>
      </c>
      <c r="AL645">
        <v>2423</v>
      </c>
      <c r="AM645">
        <v>2418</v>
      </c>
      <c r="AN645">
        <v>6.8760000000000003</v>
      </c>
      <c r="AO645" t="s">
        <v>11991</v>
      </c>
      <c r="AP645">
        <v>1</v>
      </c>
      <c r="AQ645">
        <v>3</v>
      </c>
      <c r="AR645">
        <v>48.526268712923297</v>
      </c>
      <c r="AS645">
        <v>-3.1175135214425598E-2</v>
      </c>
      <c r="AT645">
        <v>-0.23020431221225801</v>
      </c>
      <c r="AU645">
        <v>-0.293993032671657</v>
      </c>
      <c r="AV645">
        <v>2.0357257118985101</v>
      </c>
    </row>
    <row r="646" spans="1:48" x14ac:dyDescent="0.25">
      <c r="A646" t="s">
        <v>13095</v>
      </c>
      <c r="B646" s="6">
        <v>44664</v>
      </c>
      <c r="C646" t="s">
        <v>13096</v>
      </c>
      <c r="D646" t="s">
        <v>11929</v>
      </c>
      <c r="E646">
        <v>810915148.20000005</v>
      </c>
      <c r="F646">
        <v>377171280.60000002</v>
      </c>
      <c r="G646">
        <v>0.111106252993854</v>
      </c>
      <c r="H646">
        <v>1.3694440000000001</v>
      </c>
      <c r="I646">
        <v>0.93692500000000001</v>
      </c>
      <c r="J646">
        <v>75.442348999999993</v>
      </c>
      <c r="K646">
        <v>75.442348999999993</v>
      </c>
      <c r="L646">
        <v>7352.5604999999996</v>
      </c>
      <c r="M646">
        <v>7348</v>
      </c>
      <c r="N646">
        <v>0.93180200000000002</v>
      </c>
      <c r="O646">
        <v>-1.927</v>
      </c>
      <c r="P646">
        <v>-8.2795822451363001</v>
      </c>
      <c r="Q646">
        <v>-50.399574710856299</v>
      </c>
      <c r="R646">
        <v>45.5</v>
      </c>
      <c r="S646">
        <v>47.5</v>
      </c>
      <c r="T646">
        <v>45.5</v>
      </c>
      <c r="U646">
        <v>47.5</v>
      </c>
      <c r="V646" t="s">
        <v>11987</v>
      </c>
      <c r="W646" t="s">
        <v>9868</v>
      </c>
      <c r="X646" t="s">
        <v>3245</v>
      </c>
      <c r="Y646" t="s">
        <v>12097</v>
      </c>
      <c r="Z646" t="s">
        <v>11877</v>
      </c>
      <c r="AA646" t="s">
        <v>434</v>
      </c>
      <c r="AB646" t="s">
        <v>12045</v>
      </c>
      <c r="AC646">
        <v>46.511806</v>
      </c>
      <c r="AD646">
        <v>1.011806</v>
      </c>
      <c r="AE646" s="6">
        <v>42248</v>
      </c>
      <c r="AF646" s="6">
        <v>45170</v>
      </c>
      <c r="AG646" t="s">
        <v>3246</v>
      </c>
      <c r="AH646">
        <v>1.3694440000000001</v>
      </c>
      <c r="AI646">
        <v>0.93692481394476101</v>
      </c>
      <c r="AJ646">
        <v>1.5765210000000001</v>
      </c>
      <c r="AK646">
        <v>75.442349142519802</v>
      </c>
      <c r="AL646">
        <v>7348</v>
      </c>
      <c r="AM646">
        <v>7312</v>
      </c>
      <c r="AN646">
        <v>7.75</v>
      </c>
      <c r="AO646" t="s">
        <v>11991</v>
      </c>
      <c r="AP646">
        <v>1</v>
      </c>
      <c r="AQ646">
        <v>3</v>
      </c>
      <c r="AR646">
        <v>48.526268712923297</v>
      </c>
      <c r="AS646">
        <v>-3.1175135214425598E-2</v>
      </c>
      <c r="AT646">
        <v>-0.23020431221225801</v>
      </c>
      <c r="AU646">
        <v>-0.293993032671657</v>
      </c>
      <c r="AV646">
        <v>2.0357257118985101</v>
      </c>
    </row>
    <row r="647" spans="1:48" x14ac:dyDescent="0.25">
      <c r="A647" t="s">
        <v>13097</v>
      </c>
      <c r="B647" s="6">
        <v>44664</v>
      </c>
      <c r="C647" t="s">
        <v>13098</v>
      </c>
      <c r="D647" t="s">
        <v>11929</v>
      </c>
      <c r="E647">
        <v>801237283.79999995</v>
      </c>
      <c r="F647">
        <v>326598787.19999999</v>
      </c>
      <c r="G647">
        <v>9.6208723599433693E-2</v>
      </c>
      <c r="H647">
        <v>2.3694440000000001</v>
      </c>
      <c r="I647">
        <v>1.638066</v>
      </c>
      <c r="J647">
        <v>53.439912</v>
      </c>
      <c r="K647">
        <v>53.439912</v>
      </c>
      <c r="L647">
        <v>5101.4894999999997</v>
      </c>
      <c r="M647">
        <v>5103</v>
      </c>
      <c r="N647">
        <v>1.6283190000000001</v>
      </c>
      <c r="O647">
        <v>-2.1928999999999901</v>
      </c>
      <c r="P647">
        <v>-6.2093532809694798</v>
      </c>
      <c r="Q647">
        <v>-55.6465046011864</v>
      </c>
      <c r="R647">
        <v>39.75</v>
      </c>
      <c r="S647">
        <v>42.25</v>
      </c>
      <c r="T647">
        <v>39.75</v>
      </c>
      <c r="U647">
        <v>42.25</v>
      </c>
      <c r="V647" t="s">
        <v>11987</v>
      </c>
      <c r="W647" t="s">
        <v>9870</v>
      </c>
      <c r="X647" t="s">
        <v>3245</v>
      </c>
      <c r="Y647" t="s">
        <v>12097</v>
      </c>
      <c r="Z647" t="s">
        <v>11877</v>
      </c>
      <c r="AA647" t="s">
        <v>434</v>
      </c>
      <c r="AB647" t="s">
        <v>12045</v>
      </c>
      <c r="AC647">
        <v>40.761806</v>
      </c>
      <c r="AD647">
        <v>1.011806</v>
      </c>
      <c r="AE647" s="6">
        <v>42248</v>
      </c>
      <c r="AF647" s="6">
        <v>45536</v>
      </c>
      <c r="AG647" t="s">
        <v>3246</v>
      </c>
      <c r="AH647">
        <v>2.3694440000000001</v>
      </c>
      <c r="AI647">
        <v>1.63806635519573</v>
      </c>
      <c r="AJ647">
        <v>3.5562870000000002</v>
      </c>
      <c r="AK647">
        <v>53.439911570140502</v>
      </c>
      <c r="AL647">
        <v>5103</v>
      </c>
      <c r="AM647">
        <v>5082</v>
      </c>
      <c r="AN647">
        <v>7.75</v>
      </c>
      <c r="AO647" t="s">
        <v>11991</v>
      </c>
      <c r="AP647">
        <v>1</v>
      </c>
      <c r="AQ647">
        <v>3</v>
      </c>
      <c r="AR647">
        <v>48.526268712923297</v>
      </c>
      <c r="AS647">
        <v>-3.1175135214425598E-2</v>
      </c>
      <c r="AT647">
        <v>-0.23020431221225801</v>
      </c>
      <c r="AU647">
        <v>-0.293993032671657</v>
      </c>
      <c r="AV647">
        <v>2.0357257118985101</v>
      </c>
    </row>
    <row r="648" spans="1:48" x14ac:dyDescent="0.25">
      <c r="A648" t="s">
        <v>13099</v>
      </c>
      <c r="B648" s="6">
        <v>44664</v>
      </c>
      <c r="C648" t="s">
        <v>13100</v>
      </c>
      <c r="D648" t="s">
        <v>11929</v>
      </c>
      <c r="E648">
        <v>795151969.20000005</v>
      </c>
      <c r="F648">
        <v>314178903.5</v>
      </c>
      <c r="G648">
        <v>9.2550102657542904E-2</v>
      </c>
      <c r="H648">
        <v>3.3694440000000001</v>
      </c>
      <c r="I648">
        <v>2.2613729999999999</v>
      </c>
      <c r="J648">
        <v>42.480542999999997</v>
      </c>
      <c r="K648">
        <v>42.480542999999997</v>
      </c>
      <c r="L648">
        <v>3990.0025999999998</v>
      </c>
      <c r="M648">
        <v>3994</v>
      </c>
      <c r="N648">
        <v>2.2477260000000001</v>
      </c>
      <c r="O648">
        <v>-2.2606999999999999</v>
      </c>
      <c r="P648">
        <v>-8.5595340760552805</v>
      </c>
      <c r="Q648">
        <v>-56.342706460420501</v>
      </c>
      <c r="R648">
        <v>38.5</v>
      </c>
      <c r="S648">
        <v>40.5</v>
      </c>
      <c r="T648">
        <v>38.5</v>
      </c>
      <c r="U648">
        <v>40.5</v>
      </c>
      <c r="V648" t="s">
        <v>11987</v>
      </c>
      <c r="W648" t="s">
        <v>9874</v>
      </c>
      <c r="X648" t="s">
        <v>3245</v>
      </c>
      <c r="Y648" t="s">
        <v>12097</v>
      </c>
      <c r="Z648" t="s">
        <v>11877</v>
      </c>
      <c r="AA648" t="s">
        <v>434</v>
      </c>
      <c r="AB648" t="s">
        <v>12045</v>
      </c>
      <c r="AC648">
        <v>39.511806</v>
      </c>
      <c r="AD648">
        <v>1.011806</v>
      </c>
      <c r="AE648" s="6">
        <v>42248</v>
      </c>
      <c r="AF648" s="6">
        <v>45901</v>
      </c>
      <c r="AG648" t="s">
        <v>3246</v>
      </c>
      <c r="AH648">
        <v>3.3694440000000001</v>
      </c>
      <c r="AI648">
        <v>2.2613732869196599</v>
      </c>
      <c r="AJ648">
        <v>6.8750929999999997</v>
      </c>
      <c r="AK648">
        <v>42.480543116636298</v>
      </c>
      <c r="AL648">
        <v>3994</v>
      </c>
      <c r="AM648">
        <v>3981</v>
      </c>
      <c r="AN648">
        <v>7.75</v>
      </c>
      <c r="AO648" t="s">
        <v>11991</v>
      </c>
      <c r="AP648">
        <v>1</v>
      </c>
      <c r="AQ648">
        <v>3</v>
      </c>
      <c r="AR648">
        <v>48.526268712923297</v>
      </c>
      <c r="AS648">
        <v>-3.1175135214425598E-2</v>
      </c>
      <c r="AT648">
        <v>-0.23020431221225801</v>
      </c>
      <c r="AU648">
        <v>-0.293993032671657</v>
      </c>
      <c r="AV648">
        <v>2.0357257118985101</v>
      </c>
    </row>
    <row r="649" spans="1:48" x14ac:dyDescent="0.25">
      <c r="A649" t="s">
        <v>13101</v>
      </c>
      <c r="B649" s="6">
        <v>44664</v>
      </c>
      <c r="C649" t="s">
        <v>13102</v>
      </c>
      <c r="D649" t="s">
        <v>11929</v>
      </c>
      <c r="E649">
        <v>788601729.60000002</v>
      </c>
      <c r="F649">
        <v>311590785.5</v>
      </c>
      <c r="G649">
        <v>9.1787700788600199E-2</v>
      </c>
      <c r="H649">
        <v>4.3694439999999997</v>
      </c>
      <c r="I649">
        <v>2.8150539999999999</v>
      </c>
      <c r="J649">
        <v>35.514606999999998</v>
      </c>
      <c r="K649">
        <v>35.514606999999998</v>
      </c>
      <c r="L649">
        <v>3289.2089999999998</v>
      </c>
      <c r="M649">
        <v>3294</v>
      </c>
      <c r="N649">
        <v>2.7995410000000001</v>
      </c>
      <c r="O649">
        <v>-2.2606999999999999</v>
      </c>
      <c r="P649">
        <v>-7.4890657623583401</v>
      </c>
      <c r="Q649">
        <v>-55.939293145197396</v>
      </c>
      <c r="R649">
        <v>38.5</v>
      </c>
      <c r="S649">
        <v>40.5</v>
      </c>
      <c r="T649">
        <v>38.5</v>
      </c>
      <c r="U649">
        <v>40.5</v>
      </c>
      <c r="V649" t="s">
        <v>11987</v>
      </c>
      <c r="W649" t="s">
        <v>9875</v>
      </c>
      <c r="X649" t="s">
        <v>3245</v>
      </c>
      <c r="Y649" t="s">
        <v>12097</v>
      </c>
      <c r="Z649" t="s">
        <v>11877</v>
      </c>
      <c r="AA649" t="s">
        <v>434</v>
      </c>
      <c r="AB649" t="s">
        <v>12045</v>
      </c>
      <c r="AC649">
        <v>39.511806</v>
      </c>
      <c r="AD649">
        <v>1.011806</v>
      </c>
      <c r="AE649" s="6">
        <v>42248</v>
      </c>
      <c r="AF649" s="6">
        <v>46266</v>
      </c>
      <c r="AG649" t="s">
        <v>3246</v>
      </c>
      <c r="AH649">
        <v>4.3694439999999997</v>
      </c>
      <c r="AI649">
        <v>2.81505373317456</v>
      </c>
      <c r="AJ649">
        <v>10.785610999999999</v>
      </c>
      <c r="AK649">
        <v>35.514607252667801</v>
      </c>
      <c r="AL649">
        <v>3294</v>
      </c>
      <c r="AM649">
        <v>3284</v>
      </c>
      <c r="AN649">
        <v>7.75</v>
      </c>
      <c r="AO649" t="s">
        <v>11991</v>
      </c>
      <c r="AP649">
        <v>1</v>
      </c>
      <c r="AQ649">
        <v>3</v>
      </c>
      <c r="AR649">
        <v>48.526268712923297</v>
      </c>
      <c r="AS649">
        <v>-3.1175135214425598E-2</v>
      </c>
      <c r="AT649">
        <v>-0.23020431221225801</v>
      </c>
      <c r="AU649">
        <v>-0.293993032671657</v>
      </c>
      <c r="AV649">
        <v>2.0357257118985101</v>
      </c>
    </row>
    <row r="650" spans="1:48" x14ac:dyDescent="0.25">
      <c r="A650" t="s">
        <v>13103</v>
      </c>
      <c r="B650" s="6">
        <v>44664</v>
      </c>
      <c r="C650" t="s">
        <v>13104</v>
      </c>
      <c r="D650" t="s">
        <v>11929</v>
      </c>
      <c r="E650">
        <v>782152014</v>
      </c>
      <c r="F650">
        <v>309042386.39999998</v>
      </c>
      <c r="G650">
        <v>9.10369992069988E-2</v>
      </c>
      <c r="H650">
        <v>5.3694439999999997</v>
      </c>
      <c r="I650">
        <v>3.2852969999999999</v>
      </c>
      <c r="J650">
        <v>31.296233999999998</v>
      </c>
      <c r="K650">
        <v>31.296233999999998</v>
      </c>
      <c r="L650">
        <v>2863.7444</v>
      </c>
      <c r="M650">
        <v>2869</v>
      </c>
      <c r="N650">
        <v>3.2692950000000001</v>
      </c>
      <c r="O650">
        <v>-2.2606999999999999</v>
      </c>
      <c r="P650">
        <v>-7.4890658051485204</v>
      </c>
      <c r="Q650">
        <v>-55.7575966697597</v>
      </c>
      <c r="R650">
        <v>38.5</v>
      </c>
      <c r="S650">
        <v>40.5</v>
      </c>
      <c r="T650">
        <v>38.5</v>
      </c>
      <c r="U650">
        <v>40.5</v>
      </c>
      <c r="V650" t="s">
        <v>11987</v>
      </c>
      <c r="W650" t="s">
        <v>9880</v>
      </c>
      <c r="X650" t="s">
        <v>3245</v>
      </c>
      <c r="Y650" t="s">
        <v>12097</v>
      </c>
      <c r="Z650" t="s">
        <v>11877</v>
      </c>
      <c r="AA650" t="s">
        <v>434</v>
      </c>
      <c r="AB650" t="s">
        <v>12045</v>
      </c>
      <c r="AC650">
        <v>39.511806</v>
      </c>
      <c r="AD650">
        <v>1.011806</v>
      </c>
      <c r="AE650" s="6">
        <v>42248</v>
      </c>
      <c r="AF650" s="6">
        <v>46631</v>
      </c>
      <c r="AG650" t="s">
        <v>3246</v>
      </c>
      <c r="AH650">
        <v>5.3694439999999997</v>
      </c>
      <c r="AI650">
        <v>3.2852968873767998</v>
      </c>
      <c r="AJ650">
        <v>15.002706999999999</v>
      </c>
      <c r="AK650">
        <v>31.296234045527299</v>
      </c>
      <c r="AL650">
        <v>2869</v>
      </c>
      <c r="AM650">
        <v>2862</v>
      </c>
      <c r="AN650">
        <v>7.75</v>
      </c>
      <c r="AO650" t="s">
        <v>11991</v>
      </c>
      <c r="AP650">
        <v>1</v>
      </c>
      <c r="AQ650">
        <v>3</v>
      </c>
      <c r="AR650">
        <v>48.526268712923297</v>
      </c>
      <c r="AS650">
        <v>-3.1175135214425598E-2</v>
      </c>
      <c r="AT650">
        <v>-0.23020431221225801</v>
      </c>
      <c r="AU650">
        <v>-0.293993032671657</v>
      </c>
      <c r="AV650">
        <v>2.0357257118985101</v>
      </c>
    </row>
    <row r="651" spans="1:48" x14ac:dyDescent="0.25">
      <c r="A651" t="s">
        <v>13105</v>
      </c>
      <c r="B651" s="6">
        <v>44664</v>
      </c>
      <c r="C651" t="s">
        <v>13106</v>
      </c>
      <c r="D651" t="s">
        <v>11929</v>
      </c>
      <c r="E651">
        <v>1795078067.4000001</v>
      </c>
      <c r="F651">
        <v>645710780.70000005</v>
      </c>
      <c r="G651">
        <v>0.190212004629358</v>
      </c>
      <c r="H651">
        <v>9.6861110000000004</v>
      </c>
      <c r="I651">
        <v>4.5688040000000001</v>
      </c>
      <c r="J651">
        <v>24.553211000000001</v>
      </c>
      <c r="K651">
        <v>24.553211000000001</v>
      </c>
      <c r="L651">
        <v>2186.0165000000002</v>
      </c>
      <c r="M651">
        <v>2192</v>
      </c>
      <c r="N651">
        <v>4.5518400000000003</v>
      </c>
      <c r="O651">
        <v>-2.4886999999999899</v>
      </c>
      <c r="P651">
        <v>-13.185171381574101</v>
      </c>
      <c r="Q651">
        <v>-56.226002979180898</v>
      </c>
      <c r="R651">
        <v>35.5</v>
      </c>
      <c r="S651">
        <v>37.5</v>
      </c>
      <c r="T651">
        <v>35.5</v>
      </c>
      <c r="U651">
        <v>37.5</v>
      </c>
      <c r="V651" t="s">
        <v>11987</v>
      </c>
      <c r="W651" t="s">
        <v>9891</v>
      </c>
      <c r="X651" t="s">
        <v>3245</v>
      </c>
      <c r="Y651" t="s">
        <v>12097</v>
      </c>
      <c r="Z651" t="s">
        <v>11877</v>
      </c>
      <c r="AA651" t="s">
        <v>434</v>
      </c>
      <c r="AB651" t="s">
        <v>12045</v>
      </c>
      <c r="AC651">
        <v>35.971181000000001</v>
      </c>
      <c r="AD651">
        <v>0.47118100000000002</v>
      </c>
      <c r="AE651" s="6">
        <v>43003</v>
      </c>
      <c r="AF651" s="6">
        <v>11957</v>
      </c>
      <c r="AG651" t="s">
        <v>3246</v>
      </c>
      <c r="AH651">
        <v>9.6861110000000004</v>
      </c>
      <c r="AI651">
        <v>4.5688035353816003</v>
      </c>
      <c r="AJ651">
        <v>32.892153</v>
      </c>
      <c r="AK651">
        <v>24.553211450793398</v>
      </c>
      <c r="AL651">
        <v>2192</v>
      </c>
      <c r="AM651">
        <v>2185</v>
      </c>
      <c r="AN651">
        <v>7.375</v>
      </c>
      <c r="AO651" t="s">
        <v>11991</v>
      </c>
      <c r="AP651">
        <v>1</v>
      </c>
      <c r="AQ651">
        <v>3</v>
      </c>
      <c r="AR651">
        <v>48.526268712923297</v>
      </c>
      <c r="AS651">
        <v>-3.1175135214425598E-2</v>
      </c>
      <c r="AT651">
        <v>-0.23020431221225801</v>
      </c>
      <c r="AU651">
        <v>-0.293993032671657</v>
      </c>
      <c r="AV651">
        <v>2.0357257118985101</v>
      </c>
    </row>
    <row r="652" spans="1:48" x14ac:dyDescent="0.25">
      <c r="A652" t="s">
        <v>13107</v>
      </c>
      <c r="B652" s="6">
        <v>44664</v>
      </c>
      <c r="C652" t="s">
        <v>13108</v>
      </c>
      <c r="D652" t="s">
        <v>11929</v>
      </c>
      <c r="E652">
        <v>1555734325.2</v>
      </c>
      <c r="F652">
        <v>562629109.60000002</v>
      </c>
      <c r="G652">
        <v>0.165737996002979</v>
      </c>
      <c r="H652">
        <v>10.908333000000001</v>
      </c>
      <c r="I652">
        <v>4.8140409999999996</v>
      </c>
      <c r="J652">
        <v>23.202285</v>
      </c>
      <c r="K652">
        <v>23.202285</v>
      </c>
      <c r="L652">
        <v>2048.4578999999999</v>
      </c>
      <c r="M652">
        <v>2056</v>
      </c>
      <c r="N652">
        <v>4.7984020000000003</v>
      </c>
      <c r="O652">
        <v>-2.4792000000000001</v>
      </c>
      <c r="P652">
        <v>-13.1337281141288</v>
      </c>
      <c r="Q652">
        <v>-54.538241813332696</v>
      </c>
      <c r="R652">
        <v>35.5</v>
      </c>
      <c r="S652">
        <v>37.5</v>
      </c>
      <c r="T652">
        <v>35.5</v>
      </c>
      <c r="U652">
        <v>37.5</v>
      </c>
      <c r="V652" t="s">
        <v>11987</v>
      </c>
      <c r="W652" t="s">
        <v>9894</v>
      </c>
      <c r="X652" t="s">
        <v>3245</v>
      </c>
      <c r="Y652" t="s">
        <v>12097</v>
      </c>
      <c r="Z652" t="s">
        <v>11877</v>
      </c>
      <c r="AA652" t="s">
        <v>434</v>
      </c>
      <c r="AB652" t="s">
        <v>12045</v>
      </c>
      <c r="AC652">
        <v>36.164858000000002</v>
      </c>
      <c r="AD652">
        <v>0.66485799999999995</v>
      </c>
      <c r="AE652" s="6">
        <v>44042</v>
      </c>
      <c r="AF652" s="6">
        <v>12128</v>
      </c>
      <c r="AG652" t="s">
        <v>3246</v>
      </c>
      <c r="AH652">
        <v>10.908333000000001</v>
      </c>
      <c r="AI652">
        <v>4.8140406115608698</v>
      </c>
      <c r="AJ652">
        <v>37.798611999999999</v>
      </c>
      <c r="AK652">
        <v>23.202285189990899</v>
      </c>
      <c r="AL652">
        <v>2056</v>
      </c>
      <c r="AM652">
        <v>2048</v>
      </c>
      <c r="AN652">
        <v>7.2530000000000001</v>
      </c>
      <c r="AO652" t="s">
        <v>11991</v>
      </c>
      <c r="AP652">
        <v>1</v>
      </c>
      <c r="AQ652">
        <v>3</v>
      </c>
      <c r="AR652">
        <v>48.526268712923297</v>
      </c>
      <c r="AS652">
        <v>-3.1175135214425598E-2</v>
      </c>
      <c r="AT652">
        <v>-0.23020431221225801</v>
      </c>
      <c r="AU652">
        <v>-0.293993032671657</v>
      </c>
      <c r="AV652">
        <v>2.0357257118985101</v>
      </c>
    </row>
    <row r="653" spans="1:48" x14ac:dyDescent="0.25">
      <c r="A653" t="s">
        <v>13109</v>
      </c>
      <c r="B653" s="6">
        <v>44664</v>
      </c>
      <c r="C653" t="s">
        <v>13110</v>
      </c>
      <c r="D653" t="s">
        <v>11929</v>
      </c>
      <c r="E653">
        <v>448769517</v>
      </c>
      <c r="F653">
        <v>194872405</v>
      </c>
      <c r="G653">
        <v>5.7405067280031197E-2</v>
      </c>
      <c r="H653">
        <v>1.786111</v>
      </c>
      <c r="I653">
        <v>1.1866319999999999</v>
      </c>
      <c r="J653">
        <v>67.200535000000002</v>
      </c>
      <c r="K653">
        <v>67.200535000000002</v>
      </c>
      <c r="L653">
        <v>6500.2124000000003</v>
      </c>
      <c r="M653">
        <v>6500</v>
      </c>
      <c r="N653">
        <v>1.1793910000000001</v>
      </c>
      <c r="O653">
        <v>-2.0306999999999902</v>
      </c>
      <c r="P653">
        <v>-4.7181148576437701</v>
      </c>
      <c r="Q653">
        <v>-55.891474806962897</v>
      </c>
      <c r="R653">
        <v>41.5</v>
      </c>
      <c r="S653">
        <v>44</v>
      </c>
      <c r="T653">
        <v>41.5</v>
      </c>
      <c r="U653">
        <v>44</v>
      </c>
      <c r="V653" t="s">
        <v>11987</v>
      </c>
      <c r="W653" t="s">
        <v>9869</v>
      </c>
      <c r="X653" t="s">
        <v>3245</v>
      </c>
      <c r="Y653" t="s">
        <v>12097</v>
      </c>
      <c r="Z653" t="s">
        <v>11877</v>
      </c>
      <c r="AA653" t="s">
        <v>434</v>
      </c>
      <c r="AB653" t="s">
        <v>12045</v>
      </c>
      <c r="AC653">
        <v>43.423717000000003</v>
      </c>
      <c r="AD653">
        <v>1.9237169999999999</v>
      </c>
      <c r="AE653" s="6">
        <v>43405</v>
      </c>
      <c r="AF653" s="6">
        <v>45323</v>
      </c>
      <c r="AG653" t="s">
        <v>3246</v>
      </c>
      <c r="AH653">
        <v>1.786111</v>
      </c>
      <c r="AI653">
        <v>1.18663204100103</v>
      </c>
      <c r="AJ653">
        <v>2.1025330000000002</v>
      </c>
      <c r="AK653">
        <v>67.200534715717893</v>
      </c>
      <c r="AL653">
        <v>6500</v>
      </c>
      <c r="AM653">
        <v>6469</v>
      </c>
      <c r="AN653">
        <v>8.9939999999999998</v>
      </c>
      <c r="AO653" t="s">
        <v>11991</v>
      </c>
      <c r="AP653">
        <v>1</v>
      </c>
      <c r="AQ653">
        <v>3</v>
      </c>
      <c r="AR653">
        <v>48.526268712923297</v>
      </c>
      <c r="AS653">
        <v>-3.1175135214425598E-2</v>
      </c>
      <c r="AT653">
        <v>-0.23020431221225801</v>
      </c>
      <c r="AU653">
        <v>-0.293993032671657</v>
      </c>
      <c r="AV653">
        <v>2.0357257118985101</v>
      </c>
    </row>
    <row r="654" spans="1:48" x14ac:dyDescent="0.25">
      <c r="A654" t="s">
        <v>13111</v>
      </c>
      <c r="B654" s="6">
        <v>44664</v>
      </c>
      <c r="C654" t="s">
        <v>13112</v>
      </c>
      <c r="D654" t="s">
        <v>11929</v>
      </c>
      <c r="E654">
        <v>957374969.39999998</v>
      </c>
      <c r="F654">
        <v>404710326.19999999</v>
      </c>
      <c r="G654">
        <v>0.119218642058423</v>
      </c>
      <c r="H654">
        <v>6.536111</v>
      </c>
      <c r="I654">
        <v>3.0429390000000001</v>
      </c>
      <c r="J654">
        <v>32.502423</v>
      </c>
      <c r="K654">
        <v>32.502423</v>
      </c>
      <c r="L654">
        <v>2981.2716</v>
      </c>
      <c r="M654">
        <v>2989</v>
      </c>
      <c r="N654">
        <v>3.0272869999999998</v>
      </c>
      <c r="O654">
        <v>-2.0657000000000001</v>
      </c>
      <c r="P654">
        <v>-8.3886391620412901</v>
      </c>
      <c r="Q654">
        <v>-58.6269457386243</v>
      </c>
      <c r="R654">
        <v>37.75</v>
      </c>
      <c r="S654">
        <v>39.75</v>
      </c>
      <c r="T654">
        <v>37.75</v>
      </c>
      <c r="U654">
        <v>39.75</v>
      </c>
      <c r="V654" t="s">
        <v>11987</v>
      </c>
      <c r="W654" t="s">
        <v>9884</v>
      </c>
      <c r="X654" t="s">
        <v>3245</v>
      </c>
      <c r="Y654" t="s">
        <v>12097</v>
      </c>
      <c r="Z654" t="s">
        <v>11877</v>
      </c>
      <c r="AA654" t="s">
        <v>434</v>
      </c>
      <c r="AB654" t="s">
        <v>12045</v>
      </c>
      <c r="AC654">
        <v>42.272917</v>
      </c>
      <c r="AD654">
        <v>4.5229169999999996</v>
      </c>
      <c r="AE654" s="6">
        <v>43405</v>
      </c>
      <c r="AF654" s="6">
        <v>47058</v>
      </c>
      <c r="AG654" t="s">
        <v>3246</v>
      </c>
      <c r="AH654">
        <v>6.536111</v>
      </c>
      <c r="AI654">
        <v>3.04293887207153</v>
      </c>
      <c r="AJ654">
        <v>15.396089999999999</v>
      </c>
      <c r="AK654">
        <v>32.502423254914802</v>
      </c>
      <c r="AL654">
        <v>2989</v>
      </c>
      <c r="AM654">
        <v>2983</v>
      </c>
      <c r="AN654">
        <v>9.75</v>
      </c>
      <c r="AO654" t="s">
        <v>11991</v>
      </c>
      <c r="AP654">
        <v>1</v>
      </c>
      <c r="AQ654">
        <v>3</v>
      </c>
      <c r="AR654">
        <v>48.526268712923297</v>
      </c>
      <c r="AS654">
        <v>-3.1175135214425598E-2</v>
      </c>
      <c r="AT654">
        <v>-0.23020431221225801</v>
      </c>
      <c r="AU654">
        <v>-0.293993032671657</v>
      </c>
      <c r="AV654">
        <v>2.0357257118985101</v>
      </c>
    </row>
    <row r="655" spans="1:48" x14ac:dyDescent="0.25">
      <c r="A655" t="s">
        <v>18716</v>
      </c>
      <c r="B655" s="6">
        <v>44664</v>
      </c>
      <c r="C655" t="s">
        <v>18717</v>
      </c>
      <c r="D655" t="s">
        <v>12016</v>
      </c>
      <c r="E655">
        <v>237310118.40000001</v>
      </c>
      <c r="F655">
        <v>70644255.900000006</v>
      </c>
      <c r="G655">
        <v>2.08102232859039E-2</v>
      </c>
      <c r="H655">
        <v>2.2250000000000001</v>
      </c>
      <c r="I655">
        <v>1.3779980000000001</v>
      </c>
      <c r="J655">
        <v>69.677541000000005</v>
      </c>
      <c r="K655">
        <v>69.677541000000005</v>
      </c>
      <c r="L655">
        <v>6728.4591</v>
      </c>
      <c r="M655">
        <v>6732</v>
      </c>
      <c r="N655">
        <v>1.3717330000000001</v>
      </c>
      <c r="O655">
        <v>0.30889999999998902</v>
      </c>
      <c r="P655">
        <v>-6.82099614794208</v>
      </c>
      <c r="Q655">
        <v>-69.560534688849501</v>
      </c>
      <c r="R655">
        <v>27.5</v>
      </c>
      <c r="S655">
        <v>35</v>
      </c>
      <c r="T655">
        <v>27.5</v>
      </c>
      <c r="U655">
        <v>35</v>
      </c>
      <c r="V655" t="s">
        <v>11987</v>
      </c>
      <c r="W655" t="s">
        <v>11429</v>
      </c>
      <c r="X655" t="s">
        <v>3245</v>
      </c>
      <c r="Y655" t="s">
        <v>12097</v>
      </c>
      <c r="Z655" t="s">
        <v>11839</v>
      </c>
      <c r="AA655" t="s">
        <v>11839</v>
      </c>
      <c r="AB655" t="s">
        <v>12045</v>
      </c>
      <c r="AC655">
        <v>29.768750000000001</v>
      </c>
      <c r="AD655">
        <v>2.2687499999999998</v>
      </c>
      <c r="AE655" s="6">
        <v>43655</v>
      </c>
      <c r="AF655" s="6">
        <v>45482</v>
      </c>
      <c r="AG655" t="s">
        <v>3197</v>
      </c>
      <c r="AH655">
        <v>2.2250000000000001</v>
      </c>
      <c r="AI655">
        <v>1.3779978719763699</v>
      </c>
      <c r="AJ655">
        <v>2.660695</v>
      </c>
      <c r="AK655">
        <v>69.677541497096598</v>
      </c>
      <c r="AL655">
        <v>6732</v>
      </c>
      <c r="AM655">
        <v>6709</v>
      </c>
      <c r="AN655">
        <v>8.25</v>
      </c>
      <c r="AO655" t="s">
        <v>11991</v>
      </c>
      <c r="AP655">
        <v>1</v>
      </c>
      <c r="AQ655">
        <v>4</v>
      </c>
      <c r="AR655">
        <v>27.3637119634576</v>
      </c>
      <c r="AS655">
        <v>6.8992521671891099E-2</v>
      </c>
      <c r="AT655">
        <v>0.46242165688785802</v>
      </c>
      <c r="AU655">
        <v>0.53122453073406095</v>
      </c>
      <c r="AV655">
        <v>-0.64318629220760903</v>
      </c>
    </row>
    <row r="656" spans="1:48" x14ac:dyDescent="0.25">
      <c r="A656" t="s">
        <v>17363</v>
      </c>
      <c r="B656" s="6">
        <v>44664</v>
      </c>
      <c r="C656" t="s">
        <v>17364</v>
      </c>
      <c r="D656" t="s">
        <v>12016</v>
      </c>
      <c r="E656">
        <v>418851549</v>
      </c>
      <c r="F656">
        <v>152793556</v>
      </c>
      <c r="G656">
        <v>4.50095762021233E-2</v>
      </c>
      <c r="H656">
        <v>5.4333330000000002</v>
      </c>
      <c r="I656">
        <v>3.350438</v>
      </c>
      <c r="J656">
        <v>30.620944999999999</v>
      </c>
      <c r="K656">
        <v>30.620944999999999</v>
      </c>
      <c r="L656">
        <v>2796.0461999999902</v>
      </c>
      <c r="M656">
        <v>2801</v>
      </c>
      <c r="N656">
        <v>3.3350360000000001</v>
      </c>
      <c r="O656">
        <v>-2.4874999999999901</v>
      </c>
      <c r="P656">
        <v>-7.0265469475060804</v>
      </c>
      <c r="Q656">
        <v>-58.033073970470198</v>
      </c>
      <c r="R656">
        <v>34.5</v>
      </c>
      <c r="S656">
        <v>37.5</v>
      </c>
      <c r="T656">
        <v>34.5</v>
      </c>
      <c r="U656">
        <v>37.5</v>
      </c>
      <c r="V656" t="s">
        <v>11987</v>
      </c>
      <c r="W656" t="s">
        <v>17186</v>
      </c>
      <c r="X656" t="s">
        <v>3245</v>
      </c>
      <c r="Y656" t="s">
        <v>12097</v>
      </c>
      <c r="Z656" t="s">
        <v>11877</v>
      </c>
      <c r="AA656" t="s">
        <v>11839</v>
      </c>
      <c r="AB656" t="s">
        <v>11815</v>
      </c>
      <c r="AC656">
        <v>36.479166999999997</v>
      </c>
      <c r="AD656">
        <v>1.9791669999999999</v>
      </c>
      <c r="AE656" s="6">
        <v>44371</v>
      </c>
      <c r="AF656" s="6">
        <v>46928</v>
      </c>
      <c r="AG656" t="s">
        <v>16893</v>
      </c>
      <c r="AH656">
        <v>5.4333330000000002</v>
      </c>
      <c r="AI656">
        <v>3.3504381156626302</v>
      </c>
      <c r="AJ656">
        <v>15.709071</v>
      </c>
      <c r="AK656">
        <v>30.620945007477602</v>
      </c>
      <c r="AL656">
        <v>2801</v>
      </c>
      <c r="AM656">
        <v>2794</v>
      </c>
      <c r="AN656">
        <v>6.25</v>
      </c>
      <c r="AO656" t="s">
        <v>11991</v>
      </c>
      <c r="AP656">
        <v>1</v>
      </c>
      <c r="AQ656">
        <v>3</v>
      </c>
      <c r="AR656">
        <v>48.526268712923297</v>
      </c>
      <c r="AS656">
        <v>-3.11751352144185E-2</v>
      </c>
      <c r="AT656">
        <v>-0.23020431221225099</v>
      </c>
      <c r="AU656">
        <v>-0.29399303267165</v>
      </c>
      <c r="AV656">
        <v>2.0357257118985199</v>
      </c>
    </row>
    <row r="657" spans="1:48" x14ac:dyDescent="0.25">
      <c r="A657" t="s">
        <v>13113</v>
      </c>
      <c r="B657" s="6">
        <v>44664</v>
      </c>
      <c r="C657" t="s">
        <v>13114</v>
      </c>
      <c r="D657" t="s">
        <v>11929</v>
      </c>
      <c r="E657">
        <v>807693517.60000002</v>
      </c>
      <c r="F657">
        <v>832984420.89999998</v>
      </c>
      <c r="G657">
        <v>0.24537864513125801</v>
      </c>
      <c r="H657">
        <v>1.322222</v>
      </c>
      <c r="I657">
        <v>1.2785629999999999</v>
      </c>
      <c r="J657">
        <v>2.3186420000000001</v>
      </c>
      <c r="K657">
        <v>2.3186420000000001</v>
      </c>
      <c r="L657">
        <v>43.381999999999998</v>
      </c>
      <c r="M657">
        <v>17</v>
      </c>
      <c r="N657">
        <v>1.2712140000000001</v>
      </c>
      <c r="O657">
        <v>1.8199999999990401E-2</v>
      </c>
      <c r="P657">
        <v>-0.223727333097267</v>
      </c>
      <c r="Q657">
        <v>-2.2104299946304899</v>
      </c>
      <c r="R657">
        <v>102.33125</v>
      </c>
      <c r="S657">
        <v>102.80525</v>
      </c>
      <c r="T657">
        <v>102.33125</v>
      </c>
      <c r="U657">
        <v>102.80525</v>
      </c>
      <c r="V657" t="s">
        <v>11987</v>
      </c>
      <c r="W657" t="s">
        <v>9956</v>
      </c>
      <c r="X657" t="s">
        <v>3290</v>
      </c>
      <c r="Y657" t="s">
        <v>12104</v>
      </c>
      <c r="Z657" t="s">
        <v>11819</v>
      </c>
      <c r="AA657" t="s">
        <v>374</v>
      </c>
      <c r="AB657" t="s">
        <v>11990</v>
      </c>
      <c r="AC657">
        <v>103.13124999999999</v>
      </c>
      <c r="AD657">
        <v>0.8</v>
      </c>
      <c r="AE657" s="6">
        <v>41500</v>
      </c>
      <c r="AF657" s="6">
        <v>45518</v>
      </c>
      <c r="AG657" t="s">
        <v>3291</v>
      </c>
      <c r="AH657">
        <v>1.322222</v>
      </c>
      <c r="AI657">
        <v>1.2785630820693601</v>
      </c>
      <c r="AJ657">
        <v>3.0332050000000002</v>
      </c>
      <c r="AK657">
        <v>2.3186415209703801</v>
      </c>
      <c r="AL657">
        <v>17</v>
      </c>
      <c r="AM657">
        <v>-10</v>
      </c>
      <c r="AN657">
        <v>4.5</v>
      </c>
      <c r="AO657" t="s">
        <v>11991</v>
      </c>
      <c r="AP657">
        <v>1</v>
      </c>
      <c r="AQ657">
        <v>2</v>
      </c>
      <c r="AR657">
        <v>77.0265407107442</v>
      </c>
      <c r="AS657">
        <v>-1.7993702204250801E-2</v>
      </c>
      <c r="AT657">
        <v>-0.84654091998044101</v>
      </c>
      <c r="AU657">
        <v>-0.30505602109028002</v>
      </c>
      <c r="AV657">
        <v>-1.5699200698009499</v>
      </c>
    </row>
    <row r="658" spans="1:48" x14ac:dyDescent="0.25">
      <c r="A658" t="s">
        <v>13115</v>
      </c>
      <c r="B658" s="6">
        <v>44664</v>
      </c>
      <c r="C658" t="s">
        <v>13116</v>
      </c>
      <c r="D658" t="s">
        <v>11929</v>
      </c>
      <c r="E658">
        <v>585084337.60000002</v>
      </c>
      <c r="F658">
        <v>609560363.79999995</v>
      </c>
      <c r="G658">
        <v>0.179562897505402</v>
      </c>
      <c r="H658">
        <v>22.588889999999999</v>
      </c>
      <c r="I658">
        <v>14.668339</v>
      </c>
      <c r="J658">
        <v>3.8925679999999998</v>
      </c>
      <c r="K658">
        <v>3.8925679999999998</v>
      </c>
      <c r="L658">
        <v>96.339099999999902</v>
      </c>
      <c r="M658">
        <v>95</v>
      </c>
      <c r="N658">
        <v>14.420165000000001</v>
      </c>
      <c r="O658">
        <v>-0.13579999999999701</v>
      </c>
      <c r="P658">
        <v>-5.6559643043766901</v>
      </c>
      <c r="Q658">
        <v>-12.1449058089503</v>
      </c>
      <c r="R658">
        <v>102.4875</v>
      </c>
      <c r="S658">
        <v>103.4675</v>
      </c>
      <c r="T658">
        <v>102.4875</v>
      </c>
      <c r="U658">
        <v>103.4675</v>
      </c>
      <c r="V658" t="s">
        <v>11987</v>
      </c>
      <c r="W658" t="s">
        <v>9968</v>
      </c>
      <c r="X658" t="s">
        <v>3290</v>
      </c>
      <c r="Y658" t="s">
        <v>12104</v>
      </c>
      <c r="Z658" t="s">
        <v>11819</v>
      </c>
      <c r="AA658" t="s">
        <v>374</v>
      </c>
      <c r="AB658" t="s">
        <v>11990</v>
      </c>
      <c r="AC658">
        <v>104.183333</v>
      </c>
      <c r="AD658">
        <v>1.6958329999999999</v>
      </c>
      <c r="AE658" s="6">
        <v>41233</v>
      </c>
      <c r="AF658" s="6">
        <v>16761</v>
      </c>
      <c r="AG658" t="s">
        <v>3291</v>
      </c>
      <c r="AH658">
        <v>22.588889999999999</v>
      </c>
      <c r="AI658">
        <v>14.6683389545128</v>
      </c>
      <c r="AJ658">
        <v>286.11486200000002</v>
      </c>
      <c r="AK658">
        <v>3.89256755319744</v>
      </c>
      <c r="AL658">
        <v>95</v>
      </c>
      <c r="AM658">
        <v>135</v>
      </c>
      <c r="AN658">
        <v>4.125</v>
      </c>
      <c r="AO658" t="s">
        <v>11991</v>
      </c>
      <c r="AP658">
        <v>1</v>
      </c>
      <c r="AQ658">
        <v>2</v>
      </c>
      <c r="AR658">
        <v>77.0265407107442</v>
      </c>
      <c r="AS658">
        <v>-1.7993702204250801E-2</v>
      </c>
      <c r="AT658">
        <v>-0.84654091998044101</v>
      </c>
      <c r="AU658">
        <v>-0.30505602109028002</v>
      </c>
      <c r="AV658">
        <v>-1.5699200698009499</v>
      </c>
    </row>
    <row r="659" spans="1:48" x14ac:dyDescent="0.25">
      <c r="A659" t="s">
        <v>13117</v>
      </c>
      <c r="B659" s="6">
        <v>44664</v>
      </c>
      <c r="C659" t="s">
        <v>13118</v>
      </c>
      <c r="D659" t="s">
        <v>11929</v>
      </c>
      <c r="E659">
        <v>1221780003.2</v>
      </c>
      <c r="F659">
        <v>1298179434</v>
      </c>
      <c r="G659">
        <v>0.38241472790775499</v>
      </c>
      <c r="H659">
        <v>4.5251000000000001</v>
      </c>
      <c r="I659">
        <v>4.0294140000000001</v>
      </c>
      <c r="J659">
        <v>3.2302960000000001</v>
      </c>
      <c r="K659">
        <v>3.2302960000000001</v>
      </c>
      <c r="L659">
        <v>60.124200000000002</v>
      </c>
      <c r="M659">
        <v>60</v>
      </c>
      <c r="N659">
        <v>4.0103600000000004</v>
      </c>
      <c r="O659">
        <v>1.6299999999991301E-2</v>
      </c>
      <c r="P659">
        <v>-1.4650995722064399</v>
      </c>
      <c r="Q659">
        <v>-5.80541514382716</v>
      </c>
      <c r="R659">
        <v>104.175</v>
      </c>
      <c r="S659">
        <v>104.77200000000001</v>
      </c>
      <c r="T659">
        <v>104.175</v>
      </c>
      <c r="U659">
        <v>104.77200000000001</v>
      </c>
      <c r="V659" t="s">
        <v>11987</v>
      </c>
      <c r="W659" t="s">
        <v>9959</v>
      </c>
      <c r="X659" t="s">
        <v>3290</v>
      </c>
      <c r="Y659" t="s">
        <v>12104</v>
      </c>
      <c r="Z659" t="s">
        <v>11819</v>
      </c>
      <c r="AA659" t="s">
        <v>374</v>
      </c>
      <c r="AB659" t="s">
        <v>11990</v>
      </c>
      <c r="AC659">
        <v>106.253125</v>
      </c>
      <c r="AD659">
        <v>2.078125</v>
      </c>
      <c r="AE659" s="6">
        <v>42304</v>
      </c>
      <c r="AF659" s="6">
        <v>46687</v>
      </c>
      <c r="AG659" t="s">
        <v>3291</v>
      </c>
      <c r="AH659">
        <v>4.5251000000000001</v>
      </c>
      <c r="AI659">
        <v>4.0294141700478496</v>
      </c>
      <c r="AJ659">
        <v>19.975899999999999</v>
      </c>
      <c r="AK659">
        <v>3.2302961480959</v>
      </c>
      <c r="AL659">
        <v>60</v>
      </c>
      <c r="AM659">
        <v>52</v>
      </c>
      <c r="AN659">
        <v>4.375</v>
      </c>
      <c r="AO659" t="s">
        <v>11991</v>
      </c>
      <c r="AP659">
        <v>1</v>
      </c>
      <c r="AQ659">
        <v>2</v>
      </c>
      <c r="AR659">
        <v>77.0265407107442</v>
      </c>
      <c r="AS659">
        <v>-1.7993702204250801E-2</v>
      </c>
      <c r="AT659">
        <v>-0.84654091998044101</v>
      </c>
      <c r="AU659">
        <v>-0.30505602109028002</v>
      </c>
      <c r="AV659">
        <v>-1.5699200698009499</v>
      </c>
    </row>
    <row r="660" spans="1:48" x14ac:dyDescent="0.25">
      <c r="A660" t="s">
        <v>13119</v>
      </c>
      <c r="B660" s="6">
        <v>44664</v>
      </c>
      <c r="C660" t="s">
        <v>13120</v>
      </c>
      <c r="D660" t="s">
        <v>11929</v>
      </c>
      <c r="E660">
        <v>1953074138.4000001</v>
      </c>
      <c r="F660">
        <v>2079813728.5</v>
      </c>
      <c r="G660">
        <v>0.61266677027494398</v>
      </c>
      <c r="H660">
        <v>7.7639889999999996</v>
      </c>
      <c r="I660">
        <v>6.5462470000000001</v>
      </c>
      <c r="J660">
        <v>3.4753810000000001</v>
      </c>
      <c r="K660">
        <v>3.4753810000000001</v>
      </c>
      <c r="L660">
        <v>77.592799999999997</v>
      </c>
      <c r="M660">
        <v>78</v>
      </c>
      <c r="N660">
        <v>6.5161350000000002</v>
      </c>
      <c r="O660">
        <v>-1.2999999999996299E-2</v>
      </c>
      <c r="P660">
        <v>-2.8939706038278601</v>
      </c>
      <c r="Q660">
        <v>-7.26541324602697</v>
      </c>
      <c r="R660">
        <v>105.45625</v>
      </c>
      <c r="S660">
        <v>106.06325</v>
      </c>
      <c r="T660">
        <v>105.45625</v>
      </c>
      <c r="U660">
        <v>106.06325</v>
      </c>
      <c r="V660" t="s">
        <v>11987</v>
      </c>
      <c r="W660" t="s">
        <v>9962</v>
      </c>
      <c r="X660" t="s">
        <v>3290</v>
      </c>
      <c r="Y660" t="s">
        <v>12104</v>
      </c>
      <c r="Z660" t="s">
        <v>11819</v>
      </c>
      <c r="AA660" t="s">
        <v>374</v>
      </c>
      <c r="AB660" t="s">
        <v>11990</v>
      </c>
      <c r="AC660">
        <v>106.48923600000001</v>
      </c>
      <c r="AD660">
        <v>1.032986</v>
      </c>
      <c r="AE660" s="6">
        <v>43488</v>
      </c>
      <c r="AF660" s="6">
        <v>11346</v>
      </c>
      <c r="AG660" t="s">
        <v>3291</v>
      </c>
      <c r="AH660">
        <v>7.6806390000000002</v>
      </c>
      <c r="AI660">
        <v>6.4878576180865002</v>
      </c>
      <c r="AJ660">
        <v>49.900475</v>
      </c>
      <c r="AK660">
        <v>3.4675728312068501</v>
      </c>
      <c r="AL660">
        <v>77</v>
      </c>
      <c r="AM660">
        <v>75</v>
      </c>
      <c r="AN660">
        <v>4.375</v>
      </c>
      <c r="AO660" t="s">
        <v>11991</v>
      </c>
      <c r="AP660">
        <v>1</v>
      </c>
      <c r="AQ660">
        <v>2</v>
      </c>
      <c r="AR660">
        <v>77.0265407107442</v>
      </c>
      <c r="AS660">
        <v>-1.7993702204250801E-2</v>
      </c>
      <c r="AT660">
        <v>-0.84654091998044101</v>
      </c>
      <c r="AU660">
        <v>-0.30505602109028002</v>
      </c>
      <c r="AV660">
        <v>-1.5699200698009499</v>
      </c>
    </row>
    <row r="661" spans="1:48" x14ac:dyDescent="0.25">
      <c r="A661" t="s">
        <v>13121</v>
      </c>
      <c r="B661" s="6">
        <v>44664</v>
      </c>
      <c r="C661" t="s">
        <v>13122</v>
      </c>
      <c r="D661" t="s">
        <v>11929</v>
      </c>
      <c r="E661">
        <v>2070067335.2</v>
      </c>
      <c r="F661">
        <v>2321914025</v>
      </c>
      <c r="G661">
        <v>0.68398412177350298</v>
      </c>
      <c r="H661">
        <v>32.005656000000002</v>
      </c>
      <c r="I661">
        <v>16.268606999999999</v>
      </c>
      <c r="J661">
        <v>4.3560359999999996</v>
      </c>
      <c r="K661">
        <v>4.3560359999999996</v>
      </c>
      <c r="L661">
        <v>155.80359999999899</v>
      </c>
      <c r="M661">
        <v>155</v>
      </c>
      <c r="N661">
        <v>16.344348</v>
      </c>
      <c r="O661">
        <v>0.24489999999999201</v>
      </c>
      <c r="P661">
        <v>-5.7705873424200602</v>
      </c>
      <c r="Q661">
        <v>-15.0120807313449</v>
      </c>
      <c r="R661">
        <v>109.70625</v>
      </c>
      <c r="S661">
        <v>110.62925</v>
      </c>
      <c r="T661">
        <v>109.70625</v>
      </c>
      <c r="U661">
        <v>110.62925</v>
      </c>
      <c r="V661" t="s">
        <v>11987</v>
      </c>
      <c r="W661" t="s">
        <v>9974</v>
      </c>
      <c r="X661" t="s">
        <v>3290</v>
      </c>
      <c r="Y661" t="s">
        <v>12104</v>
      </c>
      <c r="Z661" t="s">
        <v>11819</v>
      </c>
      <c r="AA661" t="s">
        <v>374</v>
      </c>
      <c r="AB661" t="s">
        <v>11990</v>
      </c>
      <c r="AC661">
        <v>112.166111</v>
      </c>
      <c r="AD661">
        <v>2.4598610000000001</v>
      </c>
      <c r="AE661" s="6">
        <v>43210</v>
      </c>
      <c r="AF661" s="6">
        <v>20199</v>
      </c>
      <c r="AG661" t="s">
        <v>3291</v>
      </c>
      <c r="AH661">
        <v>32.005656000000002</v>
      </c>
      <c r="AI661">
        <v>16.268607259430102</v>
      </c>
      <c r="AJ661">
        <v>396.34249199999999</v>
      </c>
      <c r="AK661">
        <v>4.35603584694364</v>
      </c>
      <c r="AL661">
        <v>155</v>
      </c>
      <c r="AM661">
        <v>174</v>
      </c>
      <c r="AN661">
        <v>4.9749999999999996</v>
      </c>
      <c r="AO661" t="s">
        <v>11991</v>
      </c>
      <c r="AP661">
        <v>1</v>
      </c>
      <c r="AQ661">
        <v>2</v>
      </c>
      <c r="AR661">
        <v>77.0265407107442</v>
      </c>
      <c r="AS661">
        <v>-1.7993702204250801E-2</v>
      </c>
      <c r="AT661">
        <v>-0.84654091998044101</v>
      </c>
      <c r="AU661">
        <v>-0.30505602109028002</v>
      </c>
      <c r="AV661">
        <v>-1.5699200698009499</v>
      </c>
    </row>
    <row r="662" spans="1:48" x14ac:dyDescent="0.25">
      <c r="A662" t="s">
        <v>13123</v>
      </c>
      <c r="B662" s="6">
        <v>44664</v>
      </c>
      <c r="C662" t="s">
        <v>13124</v>
      </c>
      <c r="D662" t="s">
        <v>11929</v>
      </c>
      <c r="E662">
        <v>3157600000</v>
      </c>
      <c r="F662">
        <v>3578942250</v>
      </c>
      <c r="G662">
        <v>1.05427662067311</v>
      </c>
      <c r="H662">
        <v>27.166767</v>
      </c>
      <c r="I662">
        <v>15.130077999999999</v>
      </c>
      <c r="J662">
        <v>4.3177649999999996</v>
      </c>
      <c r="K662">
        <v>4.3177649999999996</v>
      </c>
      <c r="L662">
        <v>146.96169999999901</v>
      </c>
      <c r="M662">
        <v>145</v>
      </c>
      <c r="N662">
        <v>15.064071</v>
      </c>
      <c r="O662">
        <v>0.29900000000000398</v>
      </c>
      <c r="P662">
        <v>-5.4398378237471503</v>
      </c>
      <c r="Q662">
        <v>-14.5553514737088</v>
      </c>
      <c r="R662">
        <v>111.64375</v>
      </c>
      <c r="S662">
        <v>112.43075</v>
      </c>
      <c r="T662">
        <v>111.64375</v>
      </c>
      <c r="U662">
        <v>112.43075</v>
      </c>
      <c r="V662" t="s">
        <v>11987</v>
      </c>
      <c r="W662" t="s">
        <v>9971</v>
      </c>
      <c r="X662" t="s">
        <v>3290</v>
      </c>
      <c r="Y662" t="s">
        <v>12104</v>
      </c>
      <c r="Z662" t="s">
        <v>11819</v>
      </c>
      <c r="AA662" t="s">
        <v>374</v>
      </c>
      <c r="AB662" t="s">
        <v>11990</v>
      </c>
      <c r="AC662">
        <v>113.34375</v>
      </c>
      <c r="AD662">
        <v>1.7</v>
      </c>
      <c r="AE662" s="6">
        <v>41808</v>
      </c>
      <c r="AF662" s="6">
        <v>18432</v>
      </c>
      <c r="AG662" t="s">
        <v>3291</v>
      </c>
      <c r="AH662">
        <v>27.166767</v>
      </c>
      <c r="AI662">
        <v>15.130078034561899</v>
      </c>
      <c r="AJ662">
        <v>327.91013800000002</v>
      </c>
      <c r="AK662">
        <v>4.3177650182512997</v>
      </c>
      <c r="AL662">
        <v>145</v>
      </c>
      <c r="AM662">
        <v>173</v>
      </c>
      <c r="AN662">
        <v>5.0999999999999996</v>
      </c>
      <c r="AO662" t="s">
        <v>11991</v>
      </c>
      <c r="AP662">
        <v>1</v>
      </c>
      <c r="AQ662">
        <v>2</v>
      </c>
      <c r="AR662">
        <v>77.0265407107442</v>
      </c>
      <c r="AS662">
        <v>-1.7993702204250801E-2</v>
      </c>
      <c r="AT662">
        <v>-0.84654091998044101</v>
      </c>
      <c r="AU662">
        <v>-0.30505602109028002</v>
      </c>
      <c r="AV662">
        <v>-1.5699200698009499</v>
      </c>
    </row>
    <row r="663" spans="1:48" x14ac:dyDescent="0.25">
      <c r="A663" t="s">
        <v>13125</v>
      </c>
      <c r="B663" s="6">
        <v>44664</v>
      </c>
      <c r="C663" t="s">
        <v>13126</v>
      </c>
      <c r="D663" t="s">
        <v>11929</v>
      </c>
      <c r="E663">
        <v>846492503.20000005</v>
      </c>
      <c r="F663">
        <v>1158874689.8</v>
      </c>
      <c r="G663">
        <v>0.34137865502465897</v>
      </c>
      <c r="H663">
        <v>12.9251</v>
      </c>
      <c r="I663">
        <v>8.9508860000000006</v>
      </c>
      <c r="J663">
        <v>3.9063029999999999</v>
      </c>
      <c r="K663">
        <v>3.9063029999999999</v>
      </c>
      <c r="L663">
        <v>113.1523</v>
      </c>
      <c r="M663">
        <v>116</v>
      </c>
      <c r="N663">
        <v>8.9194969999999998</v>
      </c>
      <c r="O663">
        <v>-2.9400000000001598E-2</v>
      </c>
      <c r="P663">
        <v>-3.8097374296153701</v>
      </c>
      <c r="Q663">
        <v>-8.0896005088859102</v>
      </c>
      <c r="R663">
        <v>136.33125000000001</v>
      </c>
      <c r="S663">
        <v>137.42525000000001</v>
      </c>
      <c r="T663">
        <v>136.33125000000001</v>
      </c>
      <c r="U663">
        <v>137.42525000000001</v>
      </c>
      <c r="V663" t="s">
        <v>11987</v>
      </c>
      <c r="W663" t="s">
        <v>9966</v>
      </c>
      <c r="X663" t="s">
        <v>3290</v>
      </c>
      <c r="Y663" t="s">
        <v>12104</v>
      </c>
      <c r="Z663" t="s">
        <v>11819</v>
      </c>
      <c r="AA663" t="s">
        <v>374</v>
      </c>
      <c r="AB663" t="s">
        <v>11990</v>
      </c>
      <c r="AC663">
        <v>136.90312499999999</v>
      </c>
      <c r="AD663">
        <v>0.57187500000000002</v>
      </c>
      <c r="AE663" s="6">
        <v>38797</v>
      </c>
      <c r="AF663" s="6">
        <v>13230</v>
      </c>
      <c r="AG663" t="s">
        <v>3291</v>
      </c>
      <c r="AH663">
        <v>12.9251</v>
      </c>
      <c r="AI663">
        <v>8.9508859934453096</v>
      </c>
      <c r="AJ663">
        <v>103.137531</v>
      </c>
      <c r="AK663">
        <v>3.9063030117134301</v>
      </c>
      <c r="AL663">
        <v>116</v>
      </c>
      <c r="AM663">
        <v>117</v>
      </c>
      <c r="AN663">
        <v>7.625</v>
      </c>
      <c r="AO663" t="s">
        <v>11991</v>
      </c>
      <c r="AP663">
        <v>1</v>
      </c>
      <c r="AQ663">
        <v>2</v>
      </c>
      <c r="AR663">
        <v>77.0265407107442</v>
      </c>
      <c r="AS663">
        <v>-1.7993702204250801E-2</v>
      </c>
      <c r="AT663">
        <v>-0.84654091998044101</v>
      </c>
      <c r="AU663">
        <v>-0.30505602109028002</v>
      </c>
      <c r="AV663">
        <v>-1.5699200698009499</v>
      </c>
    </row>
    <row r="664" spans="1:48" x14ac:dyDescent="0.25">
      <c r="A664" t="s">
        <v>13127</v>
      </c>
      <c r="B664" s="6">
        <v>44664</v>
      </c>
      <c r="C664" t="s">
        <v>13128</v>
      </c>
      <c r="D664" t="s">
        <v>11929</v>
      </c>
      <c r="E664">
        <v>672478415.20000005</v>
      </c>
      <c r="F664">
        <v>915768496.79999995</v>
      </c>
      <c r="G664">
        <v>0.26976498885304401</v>
      </c>
      <c r="H664">
        <v>10.741667</v>
      </c>
      <c r="I664">
        <v>7.7001559999999998</v>
      </c>
      <c r="J664">
        <v>3.8472140000000001</v>
      </c>
      <c r="K664">
        <v>3.8472140000000001</v>
      </c>
      <c r="L664">
        <v>113.4225</v>
      </c>
      <c r="M664">
        <v>116</v>
      </c>
      <c r="N664">
        <v>7.6766990000000002</v>
      </c>
      <c r="O664">
        <v>0.31769999999999798</v>
      </c>
      <c r="P664">
        <v>-2.6625568129992301</v>
      </c>
      <c r="Q664">
        <v>-7.3140311922693204</v>
      </c>
      <c r="R664">
        <v>134.14375000000001</v>
      </c>
      <c r="S664">
        <v>135.15774999999999</v>
      </c>
      <c r="T664">
        <v>134.14375000000001</v>
      </c>
      <c r="U664">
        <v>135.15774999999999</v>
      </c>
      <c r="V664" t="s">
        <v>11987</v>
      </c>
      <c r="W664" t="s">
        <v>9964</v>
      </c>
      <c r="X664" t="s">
        <v>3290</v>
      </c>
      <c r="Y664" t="s">
        <v>12104</v>
      </c>
      <c r="Z664" t="s">
        <v>11819</v>
      </c>
      <c r="AA664" t="s">
        <v>374</v>
      </c>
      <c r="AB664" t="s">
        <v>11990</v>
      </c>
      <c r="AC664">
        <v>136.17812499999999</v>
      </c>
      <c r="AD664">
        <v>2.0343749999999998</v>
      </c>
      <c r="AE664" s="6">
        <v>37770</v>
      </c>
      <c r="AF664" s="6">
        <v>12069</v>
      </c>
      <c r="AG664" t="s">
        <v>3291</v>
      </c>
      <c r="AH664">
        <v>10.741667</v>
      </c>
      <c r="AI664">
        <v>7.7001560106314404</v>
      </c>
      <c r="AJ664">
        <v>75.719965999999999</v>
      </c>
      <c r="AK664">
        <v>3.8472144497376699</v>
      </c>
      <c r="AL664">
        <v>116</v>
      </c>
      <c r="AM664">
        <v>110</v>
      </c>
      <c r="AN664">
        <v>7.875</v>
      </c>
      <c r="AO664" t="s">
        <v>11991</v>
      </c>
      <c r="AP664">
        <v>1</v>
      </c>
      <c r="AQ664">
        <v>2</v>
      </c>
      <c r="AR664">
        <v>77.0265407107442</v>
      </c>
      <c r="AS664">
        <v>-1.7993702204250801E-2</v>
      </c>
      <c r="AT664">
        <v>-0.84654091998044101</v>
      </c>
      <c r="AU664">
        <v>-0.30505602109028002</v>
      </c>
      <c r="AV664">
        <v>-1.5699200698009499</v>
      </c>
    </row>
    <row r="665" spans="1:48" x14ac:dyDescent="0.25">
      <c r="A665" t="s">
        <v>13129</v>
      </c>
      <c r="B665" s="6">
        <v>44664</v>
      </c>
      <c r="C665" t="s">
        <v>13130</v>
      </c>
      <c r="D665" t="s">
        <v>11929</v>
      </c>
      <c r="E665">
        <v>333000000</v>
      </c>
      <c r="F665">
        <v>296269174.30000001</v>
      </c>
      <c r="G665">
        <v>8.7274295596260806E-2</v>
      </c>
      <c r="H665">
        <v>8.6027780000000007</v>
      </c>
      <c r="I665">
        <v>7.0788169999999999</v>
      </c>
      <c r="J665">
        <v>5.3088189999999997</v>
      </c>
      <c r="K665">
        <v>5.3088189999999997</v>
      </c>
      <c r="L665">
        <v>261.21619999999899</v>
      </c>
      <c r="M665">
        <v>262</v>
      </c>
      <c r="N665">
        <v>7.0488340000000003</v>
      </c>
      <c r="O665">
        <v>4.6199999999996202E-2</v>
      </c>
      <c r="P665">
        <v>-1.50135379849309</v>
      </c>
      <c r="Q665">
        <v>-7.6786248467809299</v>
      </c>
      <c r="R665">
        <v>87.5</v>
      </c>
      <c r="S665">
        <v>89</v>
      </c>
      <c r="T665">
        <v>87.5</v>
      </c>
      <c r="U665">
        <v>89</v>
      </c>
      <c r="V665" t="s">
        <v>11987</v>
      </c>
      <c r="W665" t="s">
        <v>13131</v>
      </c>
      <c r="X665" t="s">
        <v>13132</v>
      </c>
      <c r="Y665" t="s">
        <v>12097</v>
      </c>
      <c r="Z665" t="s">
        <v>11859</v>
      </c>
      <c r="AA665" t="s">
        <v>248</v>
      </c>
      <c r="AB665" t="s">
        <v>753</v>
      </c>
      <c r="AC665">
        <v>88.969722000000004</v>
      </c>
      <c r="AD665">
        <v>1.469722</v>
      </c>
      <c r="AE665" s="6">
        <v>44160</v>
      </c>
      <c r="AF665" s="6">
        <v>11287</v>
      </c>
      <c r="AG665" t="s">
        <v>13133</v>
      </c>
      <c r="AH665">
        <v>8.6027780000000007</v>
      </c>
      <c r="AI665">
        <v>7.0788166217382296</v>
      </c>
      <c r="AJ665">
        <v>59.694538999999999</v>
      </c>
      <c r="AK665">
        <v>5.3088190737547301</v>
      </c>
      <c r="AL665">
        <v>262</v>
      </c>
      <c r="AM665">
        <v>258</v>
      </c>
      <c r="AN665">
        <v>3.7</v>
      </c>
      <c r="AO665" t="s">
        <v>11991</v>
      </c>
      <c r="AP665">
        <v>1</v>
      </c>
      <c r="AQ665">
        <v>3</v>
      </c>
      <c r="AR665">
        <v>53.325539549523597</v>
      </c>
      <c r="AS665">
        <v>4.4853487325880702E-2</v>
      </c>
      <c r="AT665">
        <v>0.85634853382748499</v>
      </c>
      <c r="AU665">
        <v>0.36790321062063902</v>
      </c>
      <c r="AV665">
        <v>11.7054068389489</v>
      </c>
    </row>
    <row r="666" spans="1:48" x14ac:dyDescent="0.25">
      <c r="A666" t="s">
        <v>17746</v>
      </c>
      <c r="B666" s="6">
        <v>44664</v>
      </c>
      <c r="C666" t="s">
        <v>17747</v>
      </c>
      <c r="D666" t="s">
        <v>11929</v>
      </c>
      <c r="E666">
        <v>381000000</v>
      </c>
      <c r="F666">
        <v>342572976.30000001</v>
      </c>
      <c r="G666">
        <v>0.100914363665931</v>
      </c>
      <c r="H666">
        <v>9.5027779999999993</v>
      </c>
      <c r="I666">
        <v>7.4794850000000004</v>
      </c>
      <c r="J666">
        <v>5.4677389999999999</v>
      </c>
      <c r="K666">
        <v>5.4677389999999999</v>
      </c>
      <c r="L666">
        <v>277.408199999999</v>
      </c>
      <c r="M666">
        <v>278</v>
      </c>
      <c r="N666">
        <v>7.4545690000000002</v>
      </c>
      <c r="O666">
        <v>4.8200000000009298E-2</v>
      </c>
      <c r="P666">
        <v>-1.4774225585979901</v>
      </c>
      <c r="Q666">
        <v>-7.8157961856206999</v>
      </c>
      <c r="R666">
        <v>87</v>
      </c>
      <c r="S666">
        <v>88.5</v>
      </c>
      <c r="T666">
        <v>87</v>
      </c>
      <c r="U666">
        <v>88.5</v>
      </c>
      <c r="V666" t="s">
        <v>11987</v>
      </c>
      <c r="W666" t="s">
        <v>17748</v>
      </c>
      <c r="X666" t="s">
        <v>13132</v>
      </c>
      <c r="Y666" t="s">
        <v>12097</v>
      </c>
      <c r="Z666" t="s">
        <v>11859</v>
      </c>
      <c r="AA666" t="s">
        <v>248</v>
      </c>
      <c r="AB666" t="s">
        <v>753</v>
      </c>
      <c r="AC666">
        <v>89.914167000000006</v>
      </c>
      <c r="AD666">
        <v>2.914167</v>
      </c>
      <c r="AE666" s="6">
        <v>44396</v>
      </c>
      <c r="AF666" s="6">
        <v>11615</v>
      </c>
      <c r="AG666" t="s">
        <v>13133</v>
      </c>
      <c r="AH666">
        <v>9.5027779999999993</v>
      </c>
      <c r="AI666">
        <v>7.4794846868112801</v>
      </c>
      <c r="AJ666">
        <v>68.528987000000001</v>
      </c>
      <c r="AK666">
        <v>5.4677390696243604</v>
      </c>
      <c r="AL666">
        <v>278</v>
      </c>
      <c r="AM666">
        <v>273</v>
      </c>
      <c r="AN666">
        <v>3.9</v>
      </c>
      <c r="AO666" t="s">
        <v>11991</v>
      </c>
      <c r="AP666">
        <v>1</v>
      </c>
      <c r="AQ666">
        <v>3</v>
      </c>
      <c r="AR666">
        <v>53.325539549523597</v>
      </c>
      <c r="AS666">
        <v>4.4853487325880702E-2</v>
      </c>
      <c r="AT666">
        <v>0.85634853382748499</v>
      </c>
      <c r="AU666">
        <v>0.36790321062063902</v>
      </c>
      <c r="AV666">
        <v>11.7054068389489</v>
      </c>
    </row>
    <row r="667" spans="1:48" x14ac:dyDescent="0.25">
      <c r="A667" t="s">
        <v>13134</v>
      </c>
      <c r="B667" s="6">
        <v>44664</v>
      </c>
      <c r="C667" t="s">
        <v>13135</v>
      </c>
      <c r="D667" t="s">
        <v>11929</v>
      </c>
      <c r="E667">
        <v>300000000</v>
      </c>
      <c r="F667">
        <v>302295834</v>
      </c>
      <c r="G667">
        <v>8.9049615235641394E-2</v>
      </c>
      <c r="H667">
        <v>1.838889</v>
      </c>
      <c r="I667">
        <v>1.743557</v>
      </c>
      <c r="J667">
        <v>4.1763339999999998</v>
      </c>
      <c r="K667">
        <v>4.1763339999999998</v>
      </c>
      <c r="L667">
        <v>194.22449999999901</v>
      </c>
      <c r="M667">
        <v>191</v>
      </c>
      <c r="N667">
        <v>1.734256</v>
      </c>
      <c r="O667">
        <v>5.2399999999996803E-2</v>
      </c>
      <c r="P667">
        <v>-0.31190768877010699</v>
      </c>
      <c r="Q667">
        <v>-2.5374656178656001</v>
      </c>
      <c r="R667">
        <v>100</v>
      </c>
      <c r="S667">
        <v>101</v>
      </c>
      <c r="T667">
        <v>100</v>
      </c>
      <c r="U667">
        <v>101</v>
      </c>
      <c r="V667" t="s">
        <v>11987</v>
      </c>
      <c r="W667" t="s">
        <v>13136</v>
      </c>
      <c r="X667" t="s">
        <v>13132</v>
      </c>
      <c r="Y667" t="s">
        <v>12097</v>
      </c>
      <c r="Z667" t="s">
        <v>11859</v>
      </c>
      <c r="AA667" t="s">
        <v>248</v>
      </c>
      <c r="AB667" t="s">
        <v>753</v>
      </c>
      <c r="AC667">
        <v>100.765278</v>
      </c>
      <c r="AD667">
        <v>0.76527800000000001</v>
      </c>
      <c r="AE667" s="6">
        <v>43516</v>
      </c>
      <c r="AF667" s="6">
        <v>45342</v>
      </c>
      <c r="AG667" t="s">
        <v>13133</v>
      </c>
      <c r="AH667">
        <v>1.838889</v>
      </c>
      <c r="AI667">
        <v>1.74355727714838</v>
      </c>
      <c r="AJ667">
        <v>4.0994590000000004</v>
      </c>
      <c r="AK667">
        <v>4.1763343654276097</v>
      </c>
      <c r="AL667">
        <v>191</v>
      </c>
      <c r="AM667">
        <v>162</v>
      </c>
      <c r="AN667">
        <v>4.75</v>
      </c>
      <c r="AO667" t="s">
        <v>11991</v>
      </c>
      <c r="AP667">
        <v>1</v>
      </c>
      <c r="AQ667">
        <v>3</v>
      </c>
      <c r="AR667">
        <v>53.325539549523597</v>
      </c>
      <c r="AS667">
        <v>4.4853487325880702E-2</v>
      </c>
      <c r="AT667">
        <v>0.85634853382748499</v>
      </c>
      <c r="AU667">
        <v>0.36790321062063902</v>
      </c>
      <c r="AV667">
        <v>11.7054068389489</v>
      </c>
    </row>
    <row r="668" spans="1:48" x14ac:dyDescent="0.25">
      <c r="A668" t="s">
        <v>13137</v>
      </c>
      <c r="B668" s="6">
        <v>44664</v>
      </c>
      <c r="C668" t="s">
        <v>13138</v>
      </c>
      <c r="D668" t="s">
        <v>11929</v>
      </c>
      <c r="E668">
        <v>300000000</v>
      </c>
      <c r="F668">
        <v>302597916</v>
      </c>
      <c r="G668">
        <v>8.9138601860146494E-2</v>
      </c>
      <c r="H668">
        <v>6.838889</v>
      </c>
      <c r="I668">
        <v>5.6538409999999999</v>
      </c>
      <c r="J668">
        <v>5.1110470000000001</v>
      </c>
      <c r="K668">
        <v>5.1110470000000001</v>
      </c>
      <c r="L668">
        <v>241.33160000000001</v>
      </c>
      <c r="M668">
        <v>242</v>
      </c>
      <c r="N668">
        <v>5.6244149999999999</v>
      </c>
      <c r="O668">
        <v>5.9199999999992502E-2</v>
      </c>
      <c r="P668">
        <v>-0.53346593831800004</v>
      </c>
      <c r="Q668">
        <v>-4.6109662345019196</v>
      </c>
      <c r="R668">
        <v>100</v>
      </c>
      <c r="S668">
        <v>101.5</v>
      </c>
      <c r="T668">
        <v>100</v>
      </c>
      <c r="U668">
        <v>101.5</v>
      </c>
      <c r="V668" t="s">
        <v>11987</v>
      </c>
      <c r="W668" t="s">
        <v>13139</v>
      </c>
      <c r="X668" t="s">
        <v>13132</v>
      </c>
      <c r="Y668" t="s">
        <v>12097</v>
      </c>
      <c r="Z668" t="s">
        <v>11859</v>
      </c>
      <c r="AA668" t="s">
        <v>248</v>
      </c>
      <c r="AB668" t="s">
        <v>753</v>
      </c>
      <c r="AC668">
        <v>100.865972</v>
      </c>
      <c r="AD668">
        <v>0.86597199999999996</v>
      </c>
      <c r="AE668" s="6">
        <v>43516</v>
      </c>
      <c r="AF668" s="6">
        <v>47169</v>
      </c>
      <c r="AG668" t="s">
        <v>13133</v>
      </c>
      <c r="AH668">
        <v>6.838889</v>
      </c>
      <c r="AI668">
        <v>5.6538406250980504</v>
      </c>
      <c r="AJ668">
        <v>38.365746000000001</v>
      </c>
      <c r="AK668">
        <v>5.1110470041264202</v>
      </c>
      <c r="AL668">
        <v>242</v>
      </c>
      <c r="AM668">
        <v>240</v>
      </c>
      <c r="AN668">
        <v>5.375</v>
      </c>
      <c r="AO668" t="s">
        <v>11991</v>
      </c>
      <c r="AP668">
        <v>1</v>
      </c>
      <c r="AQ668">
        <v>3</v>
      </c>
      <c r="AR668">
        <v>53.325539549523597</v>
      </c>
      <c r="AS668">
        <v>4.4853487325880702E-2</v>
      </c>
      <c r="AT668">
        <v>0.85634853382748499</v>
      </c>
      <c r="AU668">
        <v>0.36790321062063902</v>
      </c>
      <c r="AV668">
        <v>11.7054068389489</v>
      </c>
    </row>
    <row r="669" spans="1:48" x14ac:dyDescent="0.25">
      <c r="A669" t="s">
        <v>20510</v>
      </c>
      <c r="B669" s="6">
        <v>44664</v>
      </c>
      <c r="C669" t="s">
        <v>20511</v>
      </c>
      <c r="D669" t="s">
        <v>12016</v>
      </c>
      <c r="E669">
        <v>280000000</v>
      </c>
      <c r="F669">
        <v>239415556.80000001</v>
      </c>
      <c r="G669">
        <v>7.0526487025510398E-2</v>
      </c>
      <c r="H669">
        <v>6.5777780000000003</v>
      </c>
      <c r="I669">
        <v>5.3320480000000003</v>
      </c>
      <c r="J669">
        <v>7.5898389999999996</v>
      </c>
      <c r="K669">
        <v>7.5898389999999996</v>
      </c>
      <c r="L669">
        <v>489.90279999999899</v>
      </c>
      <c r="M669">
        <v>491</v>
      </c>
      <c r="N669">
        <v>5.3060330000000002</v>
      </c>
      <c r="O669">
        <v>6.1800000000000702E-2</v>
      </c>
      <c r="P669">
        <v>1.40501826043097</v>
      </c>
      <c r="Q669">
        <v>-11.7437925638178</v>
      </c>
      <c r="R669">
        <v>83.5</v>
      </c>
      <c r="S669">
        <v>85.5</v>
      </c>
      <c r="T669">
        <v>83.5</v>
      </c>
      <c r="U669">
        <v>85.5</v>
      </c>
      <c r="V669" t="s">
        <v>11987</v>
      </c>
      <c r="W669" t="s">
        <v>20424</v>
      </c>
      <c r="X669" t="s">
        <v>13132</v>
      </c>
      <c r="Y669" t="s">
        <v>12097</v>
      </c>
      <c r="Z669" t="s">
        <v>11859</v>
      </c>
      <c r="AA669" t="s">
        <v>11839</v>
      </c>
      <c r="AB669" t="s">
        <v>753</v>
      </c>
      <c r="AC669">
        <v>85.505555999999999</v>
      </c>
      <c r="AD669">
        <v>2.0055559999999999</v>
      </c>
      <c r="AE669" s="6">
        <v>44516</v>
      </c>
      <c r="AF669" s="6">
        <v>47073</v>
      </c>
      <c r="AG669" t="s">
        <v>20425</v>
      </c>
      <c r="AH669">
        <v>6.5777780000000003</v>
      </c>
      <c r="AI669">
        <v>5.33204822178533</v>
      </c>
      <c r="AJ669">
        <v>34.607934</v>
      </c>
      <c r="AK669">
        <v>7.5898394718956697</v>
      </c>
      <c r="AL669">
        <v>491</v>
      </c>
      <c r="AM669">
        <v>488</v>
      </c>
      <c r="AN669">
        <v>4.75</v>
      </c>
      <c r="AO669" t="s">
        <v>11991</v>
      </c>
      <c r="AP669">
        <v>1</v>
      </c>
      <c r="AQ669">
        <v>4</v>
      </c>
      <c r="AR669">
        <v>26.783791978269502</v>
      </c>
      <c r="AS669">
        <v>8.1217738681292603E-2</v>
      </c>
      <c r="AT669">
        <v>2.5770360822713898</v>
      </c>
      <c r="AU669">
        <v>1.0685309600050501</v>
      </c>
      <c r="AV669">
        <v>-6.2405189861982802</v>
      </c>
    </row>
    <row r="670" spans="1:48" x14ac:dyDescent="0.25">
      <c r="A670" t="s">
        <v>13140</v>
      </c>
      <c r="B670" s="6">
        <v>44664</v>
      </c>
      <c r="C670" t="s">
        <v>13141</v>
      </c>
      <c r="D670" t="s">
        <v>11929</v>
      </c>
      <c r="E670">
        <v>600000000</v>
      </c>
      <c r="F670">
        <v>630595002</v>
      </c>
      <c r="G670">
        <v>0.185759233114732</v>
      </c>
      <c r="H670">
        <v>2.5861109999999998</v>
      </c>
      <c r="I670">
        <v>2.3950119999999999</v>
      </c>
      <c r="J670">
        <v>3.2078519999999999</v>
      </c>
      <c r="K670">
        <v>3.2078519999999999</v>
      </c>
      <c r="L670">
        <v>73.473500000000001</v>
      </c>
      <c r="M670">
        <v>71</v>
      </c>
      <c r="N670">
        <v>2.3811559999999998</v>
      </c>
      <c r="O670">
        <v>-8.6999999999948195E-3</v>
      </c>
      <c r="P670">
        <v>-0.149237982232797</v>
      </c>
      <c r="Q670">
        <v>-3.29595395507878</v>
      </c>
      <c r="R670">
        <v>103.1125</v>
      </c>
      <c r="S670">
        <v>103.91849999999999</v>
      </c>
      <c r="T670">
        <v>103.1125</v>
      </c>
      <c r="U670">
        <v>103.91849999999999</v>
      </c>
      <c r="V670" t="s">
        <v>11987</v>
      </c>
      <c r="W670" t="s">
        <v>10064</v>
      </c>
      <c r="X670" t="s">
        <v>3750</v>
      </c>
      <c r="Y670" t="s">
        <v>625</v>
      </c>
      <c r="Z670" t="s">
        <v>753</v>
      </c>
      <c r="AA670" t="s">
        <v>396</v>
      </c>
      <c r="AB670" t="s">
        <v>753</v>
      </c>
      <c r="AC670">
        <v>105.09916699999999</v>
      </c>
      <c r="AD670">
        <v>1.986667</v>
      </c>
      <c r="AE670" s="6">
        <v>41962</v>
      </c>
      <c r="AF670" s="6">
        <v>45615</v>
      </c>
      <c r="AG670" t="s">
        <v>3751</v>
      </c>
      <c r="AH670">
        <v>2.5861109999999998</v>
      </c>
      <c r="AI670">
        <v>2.3950124660437</v>
      </c>
      <c r="AJ670">
        <v>7.1334569999999999</v>
      </c>
      <c r="AK670">
        <v>3.2078523165143702</v>
      </c>
      <c r="AL670">
        <v>71</v>
      </c>
      <c r="AM670">
        <v>53</v>
      </c>
      <c r="AN670">
        <v>4.8</v>
      </c>
      <c r="AO670" t="s">
        <v>11991</v>
      </c>
      <c r="AP670">
        <v>1</v>
      </c>
      <c r="AQ670">
        <v>3</v>
      </c>
      <c r="AR670">
        <v>41.475195890734803</v>
      </c>
      <c r="AS670">
        <v>-4.0171986316444398E-2</v>
      </c>
      <c r="AT670">
        <v>-0.19484459509008101</v>
      </c>
      <c r="AU670">
        <v>-0.27210243856544702</v>
      </c>
      <c r="AV670">
        <v>2.0096563911737402</v>
      </c>
    </row>
    <row r="671" spans="1:48" x14ac:dyDescent="0.25">
      <c r="A671" t="s">
        <v>13142</v>
      </c>
      <c r="B671" s="6">
        <v>44664</v>
      </c>
      <c r="C671" t="s">
        <v>13143</v>
      </c>
      <c r="D671" t="s">
        <v>11929</v>
      </c>
      <c r="E671">
        <v>633154488.60000002</v>
      </c>
      <c r="F671">
        <v>640541293.10000002</v>
      </c>
      <c r="G671">
        <v>0.18868918878681201</v>
      </c>
      <c r="H671">
        <v>3.9888889999999999</v>
      </c>
      <c r="I671">
        <v>3.611796</v>
      </c>
      <c r="J671">
        <v>4.3867330000000004</v>
      </c>
      <c r="K671">
        <v>4.3867330000000004</v>
      </c>
      <c r="L671">
        <v>178.02</v>
      </c>
      <c r="M671">
        <v>177</v>
      </c>
      <c r="N671">
        <v>3.5936949999999999</v>
      </c>
      <c r="O671">
        <v>2.2699999999997701E-2</v>
      </c>
      <c r="P671">
        <v>-0.26819927275517602</v>
      </c>
      <c r="Q671">
        <v>-3.8545639165613799</v>
      </c>
      <c r="R671">
        <v>101.1125</v>
      </c>
      <c r="S671">
        <v>101.7685</v>
      </c>
      <c r="T671">
        <v>101.1125</v>
      </c>
      <c r="U671">
        <v>101.7685</v>
      </c>
      <c r="V671" t="s">
        <v>11987</v>
      </c>
      <c r="W671" t="s">
        <v>9201</v>
      </c>
      <c r="X671" t="s">
        <v>11822</v>
      </c>
      <c r="Y671" t="s">
        <v>12201</v>
      </c>
      <c r="Z671" t="s">
        <v>11859</v>
      </c>
      <c r="AA671" t="s">
        <v>290</v>
      </c>
      <c r="AB671" t="s">
        <v>753</v>
      </c>
      <c r="AC671">
        <v>101.166667</v>
      </c>
      <c r="AD671">
        <v>5.4167E-2</v>
      </c>
      <c r="AE671" s="6">
        <v>42474</v>
      </c>
      <c r="AF671" s="6">
        <v>46126</v>
      </c>
      <c r="AG671" t="s">
        <v>2256</v>
      </c>
      <c r="AH671">
        <v>3.9888889999999999</v>
      </c>
      <c r="AI671">
        <v>3.61179574151326</v>
      </c>
      <c r="AJ671">
        <v>15.565028999999999</v>
      </c>
      <c r="AK671">
        <v>4.3867326426898599</v>
      </c>
      <c r="AL671">
        <v>177</v>
      </c>
      <c r="AM671">
        <v>168</v>
      </c>
      <c r="AN671">
        <v>4.875</v>
      </c>
      <c r="AO671" t="s">
        <v>11991</v>
      </c>
      <c r="AP671">
        <v>1</v>
      </c>
      <c r="AQ671">
        <v>3</v>
      </c>
      <c r="AR671">
        <v>49.982110912337397</v>
      </c>
      <c r="AS671">
        <v>-8.9183901913329998E-3</v>
      </c>
      <c r="AT671">
        <v>0.36782474970965401</v>
      </c>
      <c r="AU671">
        <v>8.0736277186751595E-2</v>
      </c>
      <c r="AV671">
        <v>0.17910635130355201</v>
      </c>
    </row>
    <row r="672" spans="1:48" x14ac:dyDescent="0.25">
      <c r="A672" t="s">
        <v>13144</v>
      </c>
      <c r="B672" s="6">
        <v>44664</v>
      </c>
      <c r="C672" t="s">
        <v>13145</v>
      </c>
      <c r="D672" t="s">
        <v>11929</v>
      </c>
      <c r="E672">
        <v>1013047181.4</v>
      </c>
      <c r="F672">
        <v>964260520.89999998</v>
      </c>
      <c r="G672">
        <v>0.28404965837525997</v>
      </c>
      <c r="H672">
        <v>6.483333</v>
      </c>
      <c r="I672">
        <v>5.5819890000000001</v>
      </c>
      <c r="J672">
        <v>5.090433</v>
      </c>
      <c r="K672">
        <v>5.090433</v>
      </c>
      <c r="L672">
        <v>240.21249999999901</v>
      </c>
      <c r="M672">
        <v>240</v>
      </c>
      <c r="N672">
        <v>5.5558620000000003</v>
      </c>
      <c r="O672">
        <v>0.116000000000004</v>
      </c>
      <c r="P672">
        <v>-1.5105492207885001</v>
      </c>
      <c r="Q672">
        <v>-4.7290986528030903</v>
      </c>
      <c r="R672">
        <v>95.112499999999997</v>
      </c>
      <c r="S672">
        <v>95.680499999999995</v>
      </c>
      <c r="T672">
        <v>95.112499999999997</v>
      </c>
      <c r="U672">
        <v>95.680499999999995</v>
      </c>
      <c r="V672" t="s">
        <v>11987</v>
      </c>
      <c r="W672" t="s">
        <v>9205</v>
      </c>
      <c r="X672" t="s">
        <v>11822</v>
      </c>
      <c r="Y672" t="s">
        <v>12201</v>
      </c>
      <c r="Z672" t="s">
        <v>11859</v>
      </c>
      <c r="AA672" t="s">
        <v>290</v>
      </c>
      <c r="AB672" t="s">
        <v>753</v>
      </c>
      <c r="AC672">
        <v>95.184167000000002</v>
      </c>
      <c r="AD672">
        <v>7.1666999999999995E-2</v>
      </c>
      <c r="AE672" s="6">
        <v>42655</v>
      </c>
      <c r="AF672" s="6">
        <v>47038</v>
      </c>
      <c r="AG672" t="s">
        <v>2256</v>
      </c>
      <c r="AH672">
        <v>6.483333</v>
      </c>
      <c r="AI672">
        <v>5.58198901633956</v>
      </c>
      <c r="AJ672">
        <v>36.492843999999998</v>
      </c>
      <c r="AK672">
        <v>5.0904329438276603</v>
      </c>
      <c r="AL672">
        <v>240</v>
      </c>
      <c r="AM672">
        <v>238</v>
      </c>
      <c r="AN672">
        <v>4.3</v>
      </c>
      <c r="AO672" t="s">
        <v>11991</v>
      </c>
      <c r="AP672">
        <v>1</v>
      </c>
      <c r="AQ672">
        <v>3</v>
      </c>
      <c r="AR672">
        <v>49.982110912337397</v>
      </c>
      <c r="AS672">
        <v>-8.9183901913329998E-3</v>
      </c>
      <c r="AT672">
        <v>0.36782474970965401</v>
      </c>
      <c r="AU672">
        <v>8.0736277186751595E-2</v>
      </c>
      <c r="AV672">
        <v>0.17910635130355201</v>
      </c>
    </row>
    <row r="673" spans="1:48" x14ac:dyDescent="0.25">
      <c r="A673" t="s">
        <v>13146</v>
      </c>
      <c r="B673" s="6">
        <v>44664</v>
      </c>
      <c r="C673" t="s">
        <v>13147</v>
      </c>
      <c r="D673" t="s">
        <v>11929</v>
      </c>
      <c r="E673">
        <v>759785386.20000005</v>
      </c>
      <c r="F673">
        <v>783133272</v>
      </c>
      <c r="G673">
        <v>0.230693607741041</v>
      </c>
      <c r="H673">
        <v>1.7472220000000001</v>
      </c>
      <c r="I673">
        <v>1.6608609999999999</v>
      </c>
      <c r="J673">
        <v>3.2851620000000001</v>
      </c>
      <c r="K673">
        <v>3.2851620000000001</v>
      </c>
      <c r="L673">
        <v>111.304</v>
      </c>
      <c r="M673">
        <v>107</v>
      </c>
      <c r="N673">
        <v>1.65344</v>
      </c>
      <c r="O673">
        <v>-7.0899999999995897E-2</v>
      </c>
      <c r="P673">
        <v>8.5125612058423103E-2</v>
      </c>
      <c r="Q673">
        <v>-1.6762608960063801</v>
      </c>
      <c r="R673">
        <v>101.89375</v>
      </c>
      <c r="S673">
        <v>102.31975</v>
      </c>
      <c r="T673">
        <v>101.89375</v>
      </c>
      <c r="U673">
        <v>102.31975</v>
      </c>
      <c r="V673" t="s">
        <v>11987</v>
      </c>
      <c r="W673" t="s">
        <v>9196</v>
      </c>
      <c r="X673" t="s">
        <v>11822</v>
      </c>
      <c r="Y673" t="s">
        <v>12201</v>
      </c>
      <c r="Z673" t="s">
        <v>11859</v>
      </c>
      <c r="AA673" t="s">
        <v>290</v>
      </c>
      <c r="AB673" t="s">
        <v>753</v>
      </c>
      <c r="AC673">
        <v>103.072958</v>
      </c>
      <c r="AD673">
        <v>1.179208</v>
      </c>
      <c r="AE673" s="6">
        <v>40925</v>
      </c>
      <c r="AF673" s="6">
        <v>45308</v>
      </c>
      <c r="AG673" t="s">
        <v>2256</v>
      </c>
      <c r="AH673">
        <v>1.7472220000000001</v>
      </c>
      <c r="AI673">
        <v>1.6608608368426401</v>
      </c>
      <c r="AJ673">
        <v>3.8451490000000002</v>
      </c>
      <c r="AK673">
        <v>3.2851618471439301</v>
      </c>
      <c r="AL673">
        <v>107</v>
      </c>
      <c r="AM673">
        <v>76</v>
      </c>
      <c r="AN673">
        <v>4.665</v>
      </c>
      <c r="AO673" t="s">
        <v>11991</v>
      </c>
      <c r="AP673">
        <v>1</v>
      </c>
      <c r="AQ673">
        <v>3</v>
      </c>
      <c r="AR673">
        <v>49.982110912337397</v>
      </c>
      <c r="AS673">
        <v>-8.9183901913329998E-3</v>
      </c>
      <c r="AT673">
        <v>0.36782474970965401</v>
      </c>
      <c r="AU673">
        <v>8.0736277186751595E-2</v>
      </c>
      <c r="AV673">
        <v>0.17910635130355201</v>
      </c>
    </row>
    <row r="674" spans="1:48" x14ac:dyDescent="0.25">
      <c r="A674" t="s">
        <v>13148</v>
      </c>
      <c r="B674" s="6">
        <v>44664</v>
      </c>
      <c r="C674" t="s">
        <v>13149</v>
      </c>
      <c r="D674" t="s">
        <v>11929</v>
      </c>
      <c r="E674">
        <v>506523590.39999998</v>
      </c>
      <c r="F674">
        <v>503777812.10000002</v>
      </c>
      <c r="G674">
        <v>0.14840171543357999</v>
      </c>
      <c r="H674">
        <v>5.4416669999999998</v>
      </c>
      <c r="I674">
        <v>4.7360550000000003</v>
      </c>
      <c r="J674">
        <v>4.8973880000000003</v>
      </c>
      <c r="K674">
        <v>4.8973880000000003</v>
      </c>
      <c r="L674">
        <v>223.66839999999999</v>
      </c>
      <c r="M674">
        <v>224</v>
      </c>
      <c r="N674">
        <v>4.714931</v>
      </c>
      <c r="O674">
        <v>2.2799999999989402E-2</v>
      </c>
      <c r="P674">
        <v>-0.93271213499643801</v>
      </c>
      <c r="Q674">
        <v>-4.2593301173615696</v>
      </c>
      <c r="R674">
        <v>99.174999999999997</v>
      </c>
      <c r="S674">
        <v>99.772999999999996</v>
      </c>
      <c r="T674">
        <v>99.174999999999997</v>
      </c>
      <c r="U674">
        <v>99.772999999999996</v>
      </c>
      <c r="V674" t="s">
        <v>11987</v>
      </c>
      <c r="W674" t="s">
        <v>9203</v>
      </c>
      <c r="X674" t="s">
        <v>11822</v>
      </c>
      <c r="Y674" t="s">
        <v>12201</v>
      </c>
      <c r="Z674" t="s">
        <v>11859</v>
      </c>
      <c r="AA674" t="s">
        <v>290</v>
      </c>
      <c r="AB674" t="s">
        <v>753</v>
      </c>
      <c r="AC674">
        <v>99.457916999999995</v>
      </c>
      <c r="AD674">
        <v>0.28291699999999997</v>
      </c>
      <c r="AE674" s="6">
        <v>43005</v>
      </c>
      <c r="AF674" s="6">
        <v>46657</v>
      </c>
      <c r="AG674" t="s">
        <v>2256</v>
      </c>
      <c r="AH674">
        <v>5.4416669999999998</v>
      </c>
      <c r="AI674">
        <v>4.73605461500647</v>
      </c>
      <c r="AJ674">
        <v>26.476666999999999</v>
      </c>
      <c r="AK674">
        <v>4.8973884411069397</v>
      </c>
      <c r="AL674">
        <v>224</v>
      </c>
      <c r="AM674">
        <v>219</v>
      </c>
      <c r="AN674">
        <v>4.8499999999999996</v>
      </c>
      <c r="AO674" t="s">
        <v>11991</v>
      </c>
      <c r="AP674">
        <v>1</v>
      </c>
      <c r="AQ674">
        <v>3</v>
      </c>
      <c r="AR674">
        <v>49.982110912337397</v>
      </c>
      <c r="AS674">
        <v>-8.9183901913329998E-3</v>
      </c>
      <c r="AT674">
        <v>0.36782474970965401</v>
      </c>
      <c r="AU674">
        <v>8.0736277186751595E-2</v>
      </c>
      <c r="AV674">
        <v>0.17910635130355201</v>
      </c>
    </row>
    <row r="675" spans="1:48" x14ac:dyDescent="0.25">
      <c r="A675" t="s">
        <v>13150</v>
      </c>
      <c r="B675" s="6">
        <v>44664</v>
      </c>
      <c r="C675" t="s">
        <v>13151</v>
      </c>
      <c r="D675" t="s">
        <v>11929</v>
      </c>
      <c r="E675">
        <v>1013047181.4</v>
      </c>
      <c r="F675">
        <v>981503424.79999995</v>
      </c>
      <c r="G675">
        <v>0.28912903354777503</v>
      </c>
      <c r="H675">
        <v>7.45</v>
      </c>
      <c r="I675">
        <v>6.1682579999999998</v>
      </c>
      <c r="J675">
        <v>5.2813340000000002</v>
      </c>
      <c r="K675">
        <v>5.2813340000000002</v>
      </c>
      <c r="L675">
        <v>258.08339999999998</v>
      </c>
      <c r="M675">
        <v>259</v>
      </c>
      <c r="N675">
        <v>6.1392389999999999</v>
      </c>
      <c r="O675">
        <v>0.50980000000000403</v>
      </c>
      <c r="P675">
        <v>-0.607966674070337</v>
      </c>
      <c r="Q675">
        <v>-4.7629230325193204</v>
      </c>
      <c r="R675">
        <v>96.643749999999997</v>
      </c>
      <c r="S675">
        <v>97.368750000000006</v>
      </c>
      <c r="T675">
        <v>96.643749999999997</v>
      </c>
      <c r="U675">
        <v>97.368750000000006</v>
      </c>
      <c r="V675" t="s">
        <v>11987</v>
      </c>
      <c r="W675" t="s">
        <v>9207</v>
      </c>
      <c r="X675" t="s">
        <v>11822</v>
      </c>
      <c r="Y675" t="s">
        <v>12201</v>
      </c>
      <c r="Z675" t="s">
        <v>11859</v>
      </c>
      <c r="AA675" t="s">
        <v>290</v>
      </c>
      <c r="AB675" t="s">
        <v>753</v>
      </c>
      <c r="AC675">
        <v>96.886250000000004</v>
      </c>
      <c r="AD675">
        <v>0.24249999999999999</v>
      </c>
      <c r="AE675" s="6">
        <v>43738</v>
      </c>
      <c r="AF675" s="6">
        <v>47391</v>
      </c>
      <c r="AG675" t="s">
        <v>2256</v>
      </c>
      <c r="AH675">
        <v>7.45</v>
      </c>
      <c r="AI675">
        <v>6.16825815435132</v>
      </c>
      <c r="AJ675">
        <v>45.268630999999999</v>
      </c>
      <c r="AK675">
        <v>5.2813343913667898</v>
      </c>
      <c r="AL675">
        <v>259</v>
      </c>
      <c r="AM675">
        <v>256</v>
      </c>
      <c r="AN675">
        <v>4.8499999999999996</v>
      </c>
      <c r="AO675" t="s">
        <v>11991</v>
      </c>
      <c r="AP675">
        <v>1</v>
      </c>
      <c r="AQ675">
        <v>3</v>
      </c>
      <c r="AR675">
        <v>49.982110912337397</v>
      </c>
      <c r="AS675">
        <v>-8.9183901913329998E-3</v>
      </c>
      <c r="AT675">
        <v>0.36782474970965401</v>
      </c>
      <c r="AU675">
        <v>8.0736277186751595E-2</v>
      </c>
      <c r="AV675">
        <v>0.17910635130355201</v>
      </c>
    </row>
    <row r="676" spans="1:48" x14ac:dyDescent="0.25">
      <c r="A676" t="s">
        <v>13152</v>
      </c>
      <c r="B676" s="6">
        <v>44664</v>
      </c>
      <c r="C676" t="s">
        <v>13153</v>
      </c>
      <c r="D676" t="s">
        <v>11929</v>
      </c>
      <c r="E676">
        <v>1519570771.8</v>
      </c>
      <c r="F676">
        <v>1302462097.8</v>
      </c>
      <c r="G676">
        <v>0.38367630519920698</v>
      </c>
      <c r="H676">
        <v>27.45</v>
      </c>
      <c r="I676">
        <v>12.626177999999999</v>
      </c>
      <c r="J676">
        <v>6.8764560000000001</v>
      </c>
      <c r="K676">
        <v>6.8764560000000001</v>
      </c>
      <c r="L676">
        <v>403.332099999999</v>
      </c>
      <c r="M676">
        <v>403</v>
      </c>
      <c r="N676">
        <v>12.569179</v>
      </c>
      <c r="O676">
        <v>0.47790000000000799</v>
      </c>
      <c r="P676">
        <v>-1.92532266361418</v>
      </c>
      <c r="Q676">
        <v>-9.1692189714035202</v>
      </c>
      <c r="R676">
        <v>85.424999999999997</v>
      </c>
      <c r="S676">
        <v>86.174999999999997</v>
      </c>
      <c r="T676">
        <v>85.424999999999997</v>
      </c>
      <c r="U676">
        <v>86.174999999999997</v>
      </c>
      <c r="V676" t="s">
        <v>11987</v>
      </c>
      <c r="W676" t="s">
        <v>9224</v>
      </c>
      <c r="X676" t="s">
        <v>11822</v>
      </c>
      <c r="Y676" t="s">
        <v>12201</v>
      </c>
      <c r="Z676" t="s">
        <v>11859</v>
      </c>
      <c r="AA676" t="s">
        <v>290</v>
      </c>
      <c r="AB676" t="s">
        <v>753</v>
      </c>
      <c r="AC676">
        <v>85.712500000000006</v>
      </c>
      <c r="AD676">
        <v>0.28749999999999998</v>
      </c>
      <c r="AE676" s="6">
        <v>43738</v>
      </c>
      <c r="AF676" s="6">
        <v>18171</v>
      </c>
      <c r="AG676" t="s">
        <v>2256</v>
      </c>
      <c r="AH676">
        <v>27.45</v>
      </c>
      <c r="AI676">
        <v>12.626177563367399</v>
      </c>
      <c r="AJ676">
        <v>249.410202</v>
      </c>
      <c r="AK676">
        <v>6.8764560981954403</v>
      </c>
      <c r="AL676">
        <v>403</v>
      </c>
      <c r="AM676">
        <v>427</v>
      </c>
      <c r="AN676">
        <v>5.75</v>
      </c>
      <c r="AO676" t="s">
        <v>11991</v>
      </c>
      <c r="AP676">
        <v>1</v>
      </c>
      <c r="AQ676">
        <v>3</v>
      </c>
      <c r="AR676">
        <v>49.982110912337397</v>
      </c>
      <c r="AS676">
        <v>-8.9183901913329998E-3</v>
      </c>
      <c r="AT676">
        <v>0.36782474970965401</v>
      </c>
      <c r="AU676">
        <v>8.0736277186751595E-2</v>
      </c>
      <c r="AV676">
        <v>0.17910635130355201</v>
      </c>
    </row>
    <row r="677" spans="1:48" x14ac:dyDescent="0.25">
      <c r="A677" t="s">
        <v>13154</v>
      </c>
      <c r="B677" s="6">
        <v>44664</v>
      </c>
      <c r="C677" t="s">
        <v>13155</v>
      </c>
      <c r="D677" t="s">
        <v>11929</v>
      </c>
      <c r="E677">
        <v>506523590.39999998</v>
      </c>
      <c r="F677">
        <v>441266469.5</v>
      </c>
      <c r="G677">
        <v>0.129987267133856</v>
      </c>
      <c r="H677">
        <v>22.266667000000002</v>
      </c>
      <c r="I677">
        <v>12.042614</v>
      </c>
      <c r="J677">
        <v>6.5329189999999997</v>
      </c>
      <c r="K677">
        <v>6.5329189999999997</v>
      </c>
      <c r="L677">
        <v>359.80389999999898</v>
      </c>
      <c r="M677">
        <v>362</v>
      </c>
      <c r="N677">
        <v>11.852232000000001</v>
      </c>
      <c r="O677">
        <v>0.61029999999999696</v>
      </c>
      <c r="P677">
        <v>-1.87646129107035</v>
      </c>
      <c r="Q677">
        <v>-7.91361920439721</v>
      </c>
      <c r="R677">
        <v>85.862499999999997</v>
      </c>
      <c r="S677">
        <v>86.500500000000002</v>
      </c>
      <c r="T677">
        <v>85.862499999999997</v>
      </c>
      <c r="U677">
        <v>86.500500000000002</v>
      </c>
      <c r="V677" t="s">
        <v>11987</v>
      </c>
      <c r="W677" t="s">
        <v>9215</v>
      </c>
      <c r="X677" t="s">
        <v>11822</v>
      </c>
      <c r="Y677" t="s">
        <v>12201</v>
      </c>
      <c r="Z677" t="s">
        <v>11859</v>
      </c>
      <c r="AA677" t="s">
        <v>290</v>
      </c>
      <c r="AB677" t="s">
        <v>753</v>
      </c>
      <c r="AC677">
        <v>87.116667000000007</v>
      </c>
      <c r="AD677">
        <v>1.254167</v>
      </c>
      <c r="AE677" s="6">
        <v>41844</v>
      </c>
      <c r="AF677" s="6">
        <v>16277</v>
      </c>
      <c r="AG677" t="s">
        <v>2256</v>
      </c>
      <c r="AH677">
        <v>22.266667000000002</v>
      </c>
      <c r="AI677">
        <v>12.042613595495901</v>
      </c>
      <c r="AJ677">
        <v>211.88979900000001</v>
      </c>
      <c r="AK677">
        <v>6.5329193076505598</v>
      </c>
      <c r="AL677">
        <v>362</v>
      </c>
      <c r="AM677">
        <v>397</v>
      </c>
      <c r="AN677">
        <v>5.375</v>
      </c>
      <c r="AO677" t="s">
        <v>11991</v>
      </c>
      <c r="AP677">
        <v>1</v>
      </c>
      <c r="AQ677">
        <v>3</v>
      </c>
      <c r="AR677">
        <v>49.982110912337397</v>
      </c>
      <c r="AS677">
        <v>-8.9183901913329998E-3</v>
      </c>
      <c r="AT677">
        <v>0.36782474970965401</v>
      </c>
      <c r="AU677">
        <v>8.0736277186751595E-2</v>
      </c>
      <c r="AV677">
        <v>0.17910635130355201</v>
      </c>
    </row>
    <row r="678" spans="1:48" x14ac:dyDescent="0.25">
      <c r="A678" t="s">
        <v>13156</v>
      </c>
      <c r="B678" s="6">
        <v>44664</v>
      </c>
      <c r="C678" t="s">
        <v>13157</v>
      </c>
      <c r="D678" t="s">
        <v>11929</v>
      </c>
      <c r="E678">
        <v>1013047181.4</v>
      </c>
      <c r="F678">
        <v>1077727427.7</v>
      </c>
      <c r="G678">
        <v>0.317474480187939</v>
      </c>
      <c r="H678">
        <v>3.411111</v>
      </c>
      <c r="I678">
        <v>3.0919620000000001</v>
      </c>
      <c r="J678">
        <v>3.8962279999999998</v>
      </c>
      <c r="K678">
        <v>3.8962279999999998</v>
      </c>
      <c r="L678">
        <v>131.39609999999999</v>
      </c>
      <c r="M678">
        <v>131</v>
      </c>
      <c r="N678">
        <v>3.074074</v>
      </c>
      <c r="O678">
        <v>9.0799999999990805E-2</v>
      </c>
      <c r="P678">
        <v>0.392543303740788</v>
      </c>
      <c r="Q678">
        <v>-2.3239959093013098</v>
      </c>
      <c r="R678">
        <v>105.8625</v>
      </c>
      <c r="S678">
        <v>106.2595</v>
      </c>
      <c r="T678">
        <v>105.8625</v>
      </c>
      <c r="U678">
        <v>106.2595</v>
      </c>
      <c r="V678" t="s">
        <v>11987</v>
      </c>
      <c r="W678" t="s">
        <v>9199</v>
      </c>
      <c r="X678" t="s">
        <v>11822</v>
      </c>
      <c r="Y678" t="s">
        <v>12201</v>
      </c>
      <c r="Z678" t="s">
        <v>11859</v>
      </c>
      <c r="AA678" t="s">
        <v>290</v>
      </c>
      <c r="AB678" t="s">
        <v>753</v>
      </c>
      <c r="AC678">
        <v>106.384722</v>
      </c>
      <c r="AD678">
        <v>0.52222199999999996</v>
      </c>
      <c r="AE678" s="6">
        <v>41533</v>
      </c>
      <c r="AF678" s="6">
        <v>45916</v>
      </c>
      <c r="AG678" t="s">
        <v>2256</v>
      </c>
      <c r="AH678">
        <v>3.411111</v>
      </c>
      <c r="AI678">
        <v>3.0919619735323001</v>
      </c>
      <c r="AJ678">
        <v>11.659841</v>
      </c>
      <c r="AK678">
        <v>3.89622820076361</v>
      </c>
      <c r="AL678">
        <v>131</v>
      </c>
      <c r="AM678">
        <v>119</v>
      </c>
      <c r="AN678">
        <v>5.875</v>
      </c>
      <c r="AO678" t="s">
        <v>11991</v>
      </c>
      <c r="AP678">
        <v>1</v>
      </c>
      <c r="AQ678">
        <v>3</v>
      </c>
      <c r="AR678">
        <v>49.982110912337397</v>
      </c>
      <c r="AS678">
        <v>-8.9183901913329998E-3</v>
      </c>
      <c r="AT678">
        <v>0.36782474970965401</v>
      </c>
      <c r="AU678">
        <v>8.0736277186751595E-2</v>
      </c>
      <c r="AV678">
        <v>0.17910635130355201</v>
      </c>
    </row>
    <row r="679" spans="1:48" x14ac:dyDescent="0.25">
      <c r="A679" t="s">
        <v>13158</v>
      </c>
      <c r="B679" s="6">
        <v>44664</v>
      </c>
      <c r="C679" t="s">
        <v>13159</v>
      </c>
      <c r="D679" t="s">
        <v>11929</v>
      </c>
      <c r="E679">
        <v>709133026.79999995</v>
      </c>
      <c r="F679">
        <v>741526620.60000002</v>
      </c>
      <c r="G679">
        <v>0.21843721554403001</v>
      </c>
      <c r="H679">
        <v>8.177778</v>
      </c>
      <c r="I679">
        <v>6.3718849999999998</v>
      </c>
      <c r="J679">
        <v>5.3610530000000001</v>
      </c>
      <c r="K679">
        <v>5.3610530000000001</v>
      </c>
      <c r="L679">
        <v>266.29790000000003</v>
      </c>
      <c r="M679">
        <v>267</v>
      </c>
      <c r="N679">
        <v>6.3443319999999996</v>
      </c>
      <c r="O679">
        <v>0.152299999999994</v>
      </c>
      <c r="P679">
        <v>-1.7813695212043601</v>
      </c>
      <c r="Q679">
        <v>-6.1345635031593204</v>
      </c>
      <c r="R679">
        <v>102.675</v>
      </c>
      <c r="S679">
        <v>103.358</v>
      </c>
      <c r="T679">
        <v>102.675</v>
      </c>
      <c r="U679">
        <v>103.358</v>
      </c>
      <c r="V679" t="s">
        <v>11987</v>
      </c>
      <c r="W679" t="s">
        <v>9210</v>
      </c>
      <c r="X679" t="s">
        <v>11822</v>
      </c>
      <c r="Y679" t="s">
        <v>12201</v>
      </c>
      <c r="Z679" t="s">
        <v>11859</v>
      </c>
      <c r="AA679" t="s">
        <v>290</v>
      </c>
      <c r="AB679" t="s">
        <v>753</v>
      </c>
      <c r="AC679">
        <v>104.568056</v>
      </c>
      <c r="AD679">
        <v>1.8930560000000001</v>
      </c>
      <c r="AE679" s="6">
        <v>43242</v>
      </c>
      <c r="AF679" s="6">
        <v>11131</v>
      </c>
      <c r="AG679" t="s">
        <v>2256</v>
      </c>
      <c r="AH679">
        <v>8.177778</v>
      </c>
      <c r="AI679">
        <v>6.3718850916557903</v>
      </c>
      <c r="AJ679">
        <v>50.125968999999998</v>
      </c>
      <c r="AK679">
        <v>5.3610527658552796</v>
      </c>
      <c r="AL679">
        <v>267</v>
      </c>
      <c r="AM679">
        <v>264</v>
      </c>
      <c r="AN679">
        <v>5.875</v>
      </c>
      <c r="AO679" t="s">
        <v>11991</v>
      </c>
      <c r="AP679">
        <v>1</v>
      </c>
      <c r="AQ679">
        <v>3</v>
      </c>
      <c r="AR679">
        <v>49.982110912337397</v>
      </c>
      <c r="AS679">
        <v>-8.9183901913329998E-3</v>
      </c>
      <c r="AT679">
        <v>0.36782474970965401</v>
      </c>
      <c r="AU679">
        <v>8.0736277186751595E-2</v>
      </c>
      <c r="AV679">
        <v>0.17910635130355201</v>
      </c>
    </row>
    <row r="680" spans="1:48" x14ac:dyDescent="0.25">
      <c r="A680" t="s">
        <v>13160</v>
      </c>
      <c r="B680" s="6">
        <v>44664</v>
      </c>
      <c r="C680" t="s">
        <v>13161</v>
      </c>
      <c r="D680" t="s">
        <v>11929</v>
      </c>
      <c r="E680">
        <v>506523590.39999998</v>
      </c>
      <c r="F680">
        <v>415074975.5</v>
      </c>
      <c r="G680">
        <v>0.12227183673908699</v>
      </c>
      <c r="H680">
        <v>24.483332999999998</v>
      </c>
      <c r="I680">
        <v>12.948494999999999</v>
      </c>
      <c r="J680">
        <v>6.4198060000000003</v>
      </c>
      <c r="K680">
        <v>6.4198060000000003</v>
      </c>
      <c r="L680">
        <v>352.41609999999997</v>
      </c>
      <c r="M680">
        <v>352</v>
      </c>
      <c r="N680">
        <v>12.792367</v>
      </c>
      <c r="O680">
        <v>0.37430000000000502</v>
      </c>
      <c r="P680">
        <v>-0.97297742878454896</v>
      </c>
      <c r="Q680">
        <v>-8.00094228526312</v>
      </c>
      <c r="R680">
        <v>81.862499999999997</v>
      </c>
      <c r="S680">
        <v>82.590500000000006</v>
      </c>
      <c r="T680">
        <v>81.862499999999997</v>
      </c>
      <c r="U680">
        <v>82.590500000000006</v>
      </c>
      <c r="V680" t="s">
        <v>11987</v>
      </c>
      <c r="W680" t="s">
        <v>9218</v>
      </c>
      <c r="X680" t="s">
        <v>11822</v>
      </c>
      <c r="Y680" t="s">
        <v>12201</v>
      </c>
      <c r="Z680" t="s">
        <v>11859</v>
      </c>
      <c r="AA680" t="s">
        <v>290</v>
      </c>
      <c r="AB680" t="s">
        <v>753</v>
      </c>
      <c r="AC680">
        <v>81.945832999999993</v>
      </c>
      <c r="AD680">
        <v>8.3333000000000004E-2</v>
      </c>
      <c r="AE680" s="6">
        <v>42655</v>
      </c>
      <c r="AF680" s="6">
        <v>17087</v>
      </c>
      <c r="AG680" t="s">
        <v>2256</v>
      </c>
      <c r="AH680">
        <v>24.483332999999998</v>
      </c>
      <c r="AI680">
        <v>12.948494574332701</v>
      </c>
      <c r="AJ680">
        <v>246.29605699999999</v>
      </c>
      <c r="AK680">
        <v>6.41980601118156</v>
      </c>
      <c r="AL680">
        <v>352</v>
      </c>
      <c r="AM680">
        <v>384</v>
      </c>
      <c r="AN680">
        <v>5</v>
      </c>
      <c r="AO680" t="s">
        <v>11991</v>
      </c>
      <c r="AP680">
        <v>1</v>
      </c>
      <c r="AQ680">
        <v>3</v>
      </c>
      <c r="AR680">
        <v>49.982110912337397</v>
      </c>
      <c r="AS680">
        <v>-8.9183901913329998E-3</v>
      </c>
      <c r="AT680">
        <v>0.36782474970965401</v>
      </c>
      <c r="AU680">
        <v>8.0736277186751595E-2</v>
      </c>
      <c r="AV680">
        <v>0.17910635130355201</v>
      </c>
    </row>
    <row r="681" spans="1:48" x14ac:dyDescent="0.25">
      <c r="A681" t="s">
        <v>13162</v>
      </c>
      <c r="B681" s="6">
        <v>44664</v>
      </c>
      <c r="C681" t="s">
        <v>13163</v>
      </c>
      <c r="D681" t="s">
        <v>11929</v>
      </c>
      <c r="E681">
        <v>759785386.20000005</v>
      </c>
      <c r="F681">
        <v>649888759.10000002</v>
      </c>
      <c r="G681">
        <v>0.19144274394361699</v>
      </c>
      <c r="H681">
        <v>25.441666999999999</v>
      </c>
      <c r="I681">
        <v>12.419795000000001</v>
      </c>
      <c r="J681">
        <v>6.8276750000000002</v>
      </c>
      <c r="K681">
        <v>6.8276750000000002</v>
      </c>
      <c r="L681">
        <v>394.89920000000001</v>
      </c>
      <c r="M681">
        <v>395</v>
      </c>
      <c r="N681">
        <v>12.300886</v>
      </c>
      <c r="O681">
        <v>0.330199999999991</v>
      </c>
      <c r="P681">
        <v>-2.0038171678462202</v>
      </c>
      <c r="Q681">
        <v>-9.2170462632869299</v>
      </c>
      <c r="R681">
        <v>85.206249999999997</v>
      </c>
      <c r="S681">
        <v>85.872249999999994</v>
      </c>
      <c r="T681">
        <v>85.206249999999997</v>
      </c>
      <c r="U681">
        <v>85.872249999999994</v>
      </c>
      <c r="V681" t="s">
        <v>11987</v>
      </c>
      <c r="W681" t="s">
        <v>9220</v>
      </c>
      <c r="X681" t="s">
        <v>11822</v>
      </c>
      <c r="Y681" t="s">
        <v>12201</v>
      </c>
      <c r="Z681" t="s">
        <v>11859</v>
      </c>
      <c r="AA681" t="s">
        <v>290</v>
      </c>
      <c r="AB681" t="s">
        <v>753</v>
      </c>
      <c r="AC681">
        <v>85.535832999999997</v>
      </c>
      <c r="AD681">
        <v>0.32958300000000001</v>
      </c>
      <c r="AE681" s="6">
        <v>43005</v>
      </c>
      <c r="AF681" s="6">
        <v>17437</v>
      </c>
      <c r="AG681" t="s">
        <v>2256</v>
      </c>
      <c r="AH681">
        <v>25.441666999999999</v>
      </c>
      <c r="AI681">
        <v>12.419794576376599</v>
      </c>
      <c r="AJ681">
        <v>235.22300899999999</v>
      </c>
      <c r="AK681">
        <v>6.82767464175366</v>
      </c>
      <c r="AL681">
        <v>395</v>
      </c>
      <c r="AM681">
        <v>424</v>
      </c>
      <c r="AN681">
        <v>5.65</v>
      </c>
      <c r="AO681" t="s">
        <v>11991</v>
      </c>
      <c r="AP681">
        <v>1</v>
      </c>
      <c r="AQ681">
        <v>3</v>
      </c>
      <c r="AR681">
        <v>49.982110912337397</v>
      </c>
      <c r="AS681">
        <v>-8.9183901913329998E-3</v>
      </c>
      <c r="AT681">
        <v>0.36782474970965401</v>
      </c>
      <c r="AU681">
        <v>8.0736277186751595E-2</v>
      </c>
      <c r="AV681">
        <v>0.17910635130355201</v>
      </c>
    </row>
    <row r="682" spans="1:48" x14ac:dyDescent="0.25">
      <c r="A682" t="s">
        <v>13164</v>
      </c>
      <c r="B682" s="6">
        <v>44664</v>
      </c>
      <c r="C682" t="s">
        <v>13165</v>
      </c>
      <c r="D682" t="s">
        <v>11929</v>
      </c>
      <c r="E682">
        <v>379892692.80000001</v>
      </c>
      <c r="F682">
        <v>371324000.39999998</v>
      </c>
      <c r="G682">
        <v>0.109383774574487</v>
      </c>
      <c r="H682">
        <v>18.888888999999999</v>
      </c>
      <c r="I682">
        <v>10.904797</v>
      </c>
      <c r="J682">
        <v>6.4341239999999997</v>
      </c>
      <c r="K682">
        <v>6.4341239999999997</v>
      </c>
      <c r="L682">
        <v>349.05679999999899</v>
      </c>
      <c r="M682">
        <v>354</v>
      </c>
      <c r="N682">
        <v>10.747847999999999</v>
      </c>
      <c r="O682">
        <v>7.0999999999932202E-3</v>
      </c>
      <c r="P682">
        <v>-1.76574937020644</v>
      </c>
      <c r="Q682">
        <v>-6.6669115410440796</v>
      </c>
      <c r="R682">
        <v>97.05</v>
      </c>
      <c r="S682">
        <v>97.995000000000005</v>
      </c>
      <c r="T682">
        <v>97.05</v>
      </c>
      <c r="U682">
        <v>97.995000000000005</v>
      </c>
      <c r="V682" t="s">
        <v>11987</v>
      </c>
      <c r="W682" t="s">
        <v>9213</v>
      </c>
      <c r="X682" t="s">
        <v>11822</v>
      </c>
      <c r="Y682" t="s">
        <v>12201</v>
      </c>
      <c r="Z682" t="s">
        <v>11859</v>
      </c>
      <c r="AA682" t="s">
        <v>290</v>
      </c>
      <c r="AB682" t="s">
        <v>753</v>
      </c>
      <c r="AC682">
        <v>97.744444000000001</v>
      </c>
      <c r="AD682">
        <v>0.69444399999999995</v>
      </c>
      <c r="AE682" s="6">
        <v>40610</v>
      </c>
      <c r="AF682" s="6">
        <v>15043</v>
      </c>
      <c r="AG682" t="s">
        <v>2256</v>
      </c>
      <c r="AH682">
        <v>18.888888999999999</v>
      </c>
      <c r="AI682">
        <v>10.904796874963999</v>
      </c>
      <c r="AJ682">
        <v>167.22881899999999</v>
      </c>
      <c r="AK682">
        <v>6.4341241669231302</v>
      </c>
      <c r="AL682">
        <v>354</v>
      </c>
      <c r="AM682">
        <v>385</v>
      </c>
      <c r="AN682">
        <v>6.25</v>
      </c>
      <c r="AO682" t="s">
        <v>11991</v>
      </c>
      <c r="AP682">
        <v>1</v>
      </c>
      <c r="AQ682">
        <v>3</v>
      </c>
      <c r="AR682">
        <v>49.982110912337397</v>
      </c>
      <c r="AS682">
        <v>-8.9183901913329998E-3</v>
      </c>
      <c r="AT682">
        <v>0.36782474970965401</v>
      </c>
      <c r="AU682">
        <v>8.0736277186751595E-2</v>
      </c>
      <c r="AV682">
        <v>0.17910635130355201</v>
      </c>
    </row>
    <row r="683" spans="1:48" x14ac:dyDescent="0.25">
      <c r="A683" t="s">
        <v>13166</v>
      </c>
      <c r="B683" s="6">
        <v>44664</v>
      </c>
      <c r="C683" t="s">
        <v>13167</v>
      </c>
      <c r="D683" t="s">
        <v>11929</v>
      </c>
      <c r="E683">
        <v>303914154.60000002</v>
      </c>
      <c r="F683">
        <v>286207356.19999999</v>
      </c>
      <c r="G683">
        <v>8.4310308240425499E-2</v>
      </c>
      <c r="H683">
        <v>26.177778</v>
      </c>
      <c r="I683">
        <v>11.995761999999999</v>
      </c>
      <c r="J683">
        <v>6.8913779999999996</v>
      </c>
      <c r="K683">
        <v>6.8913779999999996</v>
      </c>
      <c r="L683">
        <v>402.57249999999902</v>
      </c>
      <c r="M683">
        <v>403</v>
      </c>
      <c r="N683">
        <v>11.900585</v>
      </c>
      <c r="O683">
        <v>0.608900000000001</v>
      </c>
      <c r="P683">
        <v>-2.0209897048813499</v>
      </c>
      <c r="Q683">
        <v>-9.52226496966483</v>
      </c>
      <c r="R683">
        <v>92.143749999999997</v>
      </c>
      <c r="S683">
        <v>92.862750000000005</v>
      </c>
      <c r="T683">
        <v>92.143749999999997</v>
      </c>
      <c r="U683">
        <v>92.862750000000005</v>
      </c>
      <c r="V683" t="s">
        <v>11987</v>
      </c>
      <c r="W683" t="s">
        <v>9222</v>
      </c>
      <c r="X683" t="s">
        <v>11822</v>
      </c>
      <c r="Y683" t="s">
        <v>12201</v>
      </c>
      <c r="Z683" t="s">
        <v>11859</v>
      </c>
      <c r="AA683" t="s">
        <v>290</v>
      </c>
      <c r="AB683" t="s">
        <v>753</v>
      </c>
      <c r="AC683">
        <v>94.173749999999998</v>
      </c>
      <c r="AD683">
        <v>2.0299999999999998</v>
      </c>
      <c r="AE683" s="6">
        <v>43242</v>
      </c>
      <c r="AF683" s="6">
        <v>17706</v>
      </c>
      <c r="AG683" t="s">
        <v>2256</v>
      </c>
      <c r="AH683">
        <v>26.177778</v>
      </c>
      <c r="AI683">
        <v>11.995761763025101</v>
      </c>
      <c r="AJ683">
        <v>227.25472199999999</v>
      </c>
      <c r="AK683">
        <v>6.8913775697717199</v>
      </c>
      <c r="AL683">
        <v>403</v>
      </c>
      <c r="AM683">
        <v>430</v>
      </c>
      <c r="AN683">
        <v>6.3</v>
      </c>
      <c r="AO683" t="s">
        <v>11991</v>
      </c>
      <c r="AP683">
        <v>1</v>
      </c>
      <c r="AQ683">
        <v>3</v>
      </c>
      <c r="AR683">
        <v>49.982110912337397</v>
      </c>
      <c r="AS683">
        <v>-8.9183901913329998E-3</v>
      </c>
      <c r="AT683">
        <v>0.36782474970965401</v>
      </c>
      <c r="AU683">
        <v>8.0736277186751595E-2</v>
      </c>
      <c r="AV683">
        <v>0.17910635130355201</v>
      </c>
    </row>
    <row r="684" spans="1:48" x14ac:dyDescent="0.25">
      <c r="A684" t="s">
        <v>13168</v>
      </c>
      <c r="B684" s="6">
        <v>44664</v>
      </c>
      <c r="C684" t="s">
        <v>13169</v>
      </c>
      <c r="D684" t="s">
        <v>11929</v>
      </c>
      <c r="E684">
        <v>300000000</v>
      </c>
      <c r="F684">
        <v>211500000</v>
      </c>
      <c r="G684">
        <v>6.2303186164114101E-2</v>
      </c>
      <c r="H684">
        <v>1.4222220000000001</v>
      </c>
      <c r="I684">
        <v>1.1921980000000001</v>
      </c>
      <c r="J684">
        <v>31.693704</v>
      </c>
      <c r="K684">
        <v>31.693704</v>
      </c>
      <c r="L684">
        <v>2974.1282000000001</v>
      </c>
      <c r="M684">
        <v>2968</v>
      </c>
      <c r="N684">
        <v>1.186804</v>
      </c>
      <c r="O684">
        <v>0.71429999999998905</v>
      </c>
      <c r="P684">
        <v>4.4444438337956704</v>
      </c>
      <c r="Q684">
        <v>-5.6856177798996299</v>
      </c>
      <c r="R684">
        <v>70.5</v>
      </c>
      <c r="S684">
        <v>72</v>
      </c>
      <c r="T684">
        <v>70.5</v>
      </c>
      <c r="U684">
        <v>72</v>
      </c>
      <c r="V684" t="s">
        <v>11987</v>
      </c>
      <c r="W684" t="s">
        <v>11735</v>
      </c>
      <c r="X684" t="s">
        <v>3392</v>
      </c>
      <c r="Y684" t="s">
        <v>12201</v>
      </c>
      <c r="Z684" t="s">
        <v>11839</v>
      </c>
      <c r="AA684" t="s">
        <v>406</v>
      </c>
      <c r="AB684" t="s">
        <v>12045</v>
      </c>
      <c r="AC684">
        <v>70.5</v>
      </c>
      <c r="AD684">
        <v>0.41805599999999998</v>
      </c>
      <c r="AE684" s="6">
        <v>41172</v>
      </c>
      <c r="AF684" s="6">
        <v>45189</v>
      </c>
      <c r="AG684" t="s">
        <v>3393</v>
      </c>
      <c r="AH684">
        <v>1.4222220000000001</v>
      </c>
      <c r="AI684">
        <v>1.192197879926</v>
      </c>
      <c r="AJ684">
        <v>2.3393069999999998</v>
      </c>
      <c r="AK684">
        <v>31.6937035547409</v>
      </c>
      <c r="AL684">
        <v>2968</v>
      </c>
      <c r="AM684">
        <v>2933</v>
      </c>
      <c r="AN684">
        <v>5.375</v>
      </c>
      <c r="AO684" t="s">
        <v>11991</v>
      </c>
      <c r="AP684">
        <v>1</v>
      </c>
      <c r="AQ684">
        <v>4</v>
      </c>
      <c r="AR684">
        <v>32.5731255688357</v>
      </c>
      <c r="AS684">
        <v>6.7188693259708998E-2</v>
      </c>
      <c r="AT684">
        <v>1.35261379447431</v>
      </c>
      <c r="AU684">
        <v>0.46605780999900698</v>
      </c>
      <c r="AV684">
        <v>6.5708440348547299</v>
      </c>
    </row>
    <row r="685" spans="1:48" x14ac:dyDescent="0.25">
      <c r="A685" t="s">
        <v>13170</v>
      </c>
      <c r="B685" s="6">
        <v>44664</v>
      </c>
      <c r="C685" t="s">
        <v>13171</v>
      </c>
      <c r="D685" t="s">
        <v>11929</v>
      </c>
      <c r="E685">
        <v>400000000</v>
      </c>
      <c r="F685">
        <v>297000000</v>
      </c>
      <c r="G685">
        <v>8.7489580570883699E-2</v>
      </c>
      <c r="H685">
        <v>1.9888889999999999</v>
      </c>
      <c r="I685">
        <v>1.6491480000000001</v>
      </c>
      <c r="J685">
        <v>25.121658</v>
      </c>
      <c r="K685">
        <v>25.121658</v>
      </c>
      <c r="L685">
        <v>2278.6169</v>
      </c>
      <c r="M685">
        <v>2281</v>
      </c>
      <c r="N685">
        <v>1.6419509999999999</v>
      </c>
      <c r="O685">
        <v>0.67800000000000005</v>
      </c>
      <c r="P685">
        <v>4.7619051303834103</v>
      </c>
      <c r="Q685">
        <v>-5.3763442964492798</v>
      </c>
      <c r="R685">
        <v>74.25</v>
      </c>
      <c r="S685">
        <v>75.25</v>
      </c>
      <c r="T685">
        <v>74.25</v>
      </c>
      <c r="U685">
        <v>75.25</v>
      </c>
      <c r="V685" t="s">
        <v>11987</v>
      </c>
      <c r="W685" t="s">
        <v>11737</v>
      </c>
      <c r="X685" t="s">
        <v>3392</v>
      </c>
      <c r="Y685" t="s">
        <v>12201</v>
      </c>
      <c r="Z685" t="s">
        <v>11839</v>
      </c>
      <c r="AA685" t="s">
        <v>406</v>
      </c>
      <c r="AB685" t="s">
        <v>12045</v>
      </c>
      <c r="AC685">
        <v>74.25</v>
      </c>
      <c r="AD685">
        <v>9.4444E-2</v>
      </c>
      <c r="AE685" s="6">
        <v>41743</v>
      </c>
      <c r="AF685" s="6">
        <v>45396</v>
      </c>
      <c r="AG685" t="s">
        <v>3393</v>
      </c>
      <c r="AH685">
        <v>1.9888889999999999</v>
      </c>
      <c r="AI685">
        <v>1.6491480916663801</v>
      </c>
      <c r="AJ685">
        <v>3.6128830000000001</v>
      </c>
      <c r="AK685">
        <v>25.1216583306961</v>
      </c>
      <c r="AL685">
        <v>2281</v>
      </c>
      <c r="AM685">
        <v>2254</v>
      </c>
      <c r="AN685">
        <v>8.5</v>
      </c>
      <c r="AO685" t="s">
        <v>11991</v>
      </c>
      <c r="AP685">
        <v>1</v>
      </c>
      <c r="AQ685">
        <v>4</v>
      </c>
      <c r="AR685">
        <v>32.5731255688357</v>
      </c>
      <c r="AS685">
        <v>6.7188693259708998E-2</v>
      </c>
      <c r="AT685">
        <v>1.35261379447431</v>
      </c>
      <c r="AU685">
        <v>0.46605780999900698</v>
      </c>
      <c r="AV685">
        <v>6.5708440348547299</v>
      </c>
    </row>
    <row r="686" spans="1:48" x14ac:dyDescent="0.25">
      <c r="A686" t="s">
        <v>13172</v>
      </c>
      <c r="B686" s="6">
        <v>44664</v>
      </c>
      <c r="C686" t="s">
        <v>13173</v>
      </c>
      <c r="D686" t="s">
        <v>11929</v>
      </c>
      <c r="E686">
        <v>500000000</v>
      </c>
      <c r="F686">
        <v>364625000</v>
      </c>
      <c r="G686">
        <v>0.10741039836922001</v>
      </c>
      <c r="H686">
        <v>4.2833350000000001</v>
      </c>
      <c r="I686">
        <v>3.0953430000000002</v>
      </c>
      <c r="J686">
        <v>18.703752000000001</v>
      </c>
      <c r="K686">
        <v>18.703752000000001</v>
      </c>
      <c r="L686">
        <v>1608.4852000000001</v>
      </c>
      <c r="M686">
        <v>1612</v>
      </c>
      <c r="N686">
        <v>3.081404</v>
      </c>
      <c r="O686">
        <v>0.47360000000000702</v>
      </c>
      <c r="P686">
        <v>3.0468948415616599</v>
      </c>
      <c r="Q686">
        <v>-5.3920392850029604</v>
      </c>
      <c r="R686">
        <v>72.924999999999997</v>
      </c>
      <c r="S686">
        <v>74.307000000000002</v>
      </c>
      <c r="T686">
        <v>72.924999999999997</v>
      </c>
      <c r="U686">
        <v>74.307000000000002</v>
      </c>
      <c r="V686" t="s">
        <v>11987</v>
      </c>
      <c r="W686" t="s">
        <v>11738</v>
      </c>
      <c r="X686" t="s">
        <v>3392</v>
      </c>
      <c r="Y686" t="s">
        <v>12201</v>
      </c>
      <c r="Z686" t="s">
        <v>11839</v>
      </c>
      <c r="AA686" t="s">
        <v>406</v>
      </c>
      <c r="AB686" t="s">
        <v>12045</v>
      </c>
      <c r="AC686">
        <v>72.924999999999997</v>
      </c>
      <c r="AD686">
        <v>1.9435</v>
      </c>
      <c r="AE686" s="6">
        <v>42215</v>
      </c>
      <c r="AF686" s="6">
        <v>46598</v>
      </c>
      <c r="AG686" t="s">
        <v>3393</v>
      </c>
      <c r="AH686">
        <v>4.2833350000000001</v>
      </c>
      <c r="AI686">
        <v>3.0953434562419599</v>
      </c>
      <c r="AJ686">
        <v>12.868836</v>
      </c>
      <c r="AK686">
        <v>18.703752023054601</v>
      </c>
      <c r="AL686">
        <v>1612</v>
      </c>
      <c r="AM686">
        <v>1602</v>
      </c>
      <c r="AN686">
        <v>8.9700000000000006</v>
      </c>
      <c r="AO686" t="s">
        <v>11991</v>
      </c>
      <c r="AP686">
        <v>1</v>
      </c>
      <c r="AQ686">
        <v>4</v>
      </c>
      <c r="AR686">
        <v>32.5731255688357</v>
      </c>
      <c r="AS686">
        <v>6.7188693259708998E-2</v>
      </c>
      <c r="AT686">
        <v>1.35261379447431</v>
      </c>
      <c r="AU686">
        <v>0.46605780999900698</v>
      </c>
      <c r="AV686">
        <v>6.5708440348547299</v>
      </c>
    </row>
    <row r="687" spans="1:48" x14ac:dyDescent="0.25">
      <c r="B687" s="6"/>
      <c r="AE687" s="6"/>
      <c r="AF687" s="6"/>
    </row>
    <row r="688" spans="1:48" x14ac:dyDescent="0.25">
      <c r="B688" s="6"/>
      <c r="AE688" s="6"/>
      <c r="AF688" s="6"/>
    </row>
    <row r="689" spans="2:32" x14ac:dyDescent="0.25">
      <c r="B689" s="6"/>
      <c r="AE689" s="6"/>
      <c r="AF689" s="6"/>
    </row>
    <row r="690" spans="2:32" x14ac:dyDescent="0.25">
      <c r="B690" s="6"/>
      <c r="AE690" s="6"/>
      <c r="AF690" s="6"/>
    </row>
    <row r="691" spans="2:32" x14ac:dyDescent="0.25">
      <c r="B691" s="6"/>
      <c r="AE691" s="6"/>
      <c r="AF691" s="6"/>
    </row>
    <row r="692" spans="2:32" x14ac:dyDescent="0.25">
      <c r="B692" s="6"/>
      <c r="AE692" s="6"/>
      <c r="AF692" s="6"/>
    </row>
    <row r="693" spans="2:32" x14ac:dyDescent="0.25">
      <c r="B693" s="6"/>
      <c r="AE693" s="6"/>
      <c r="AF693" s="6"/>
    </row>
    <row r="694" spans="2:32" x14ac:dyDescent="0.25">
      <c r="B694" s="6"/>
      <c r="AE694" s="6"/>
      <c r="AF694" s="6"/>
    </row>
    <row r="695" spans="2:32" x14ac:dyDescent="0.25">
      <c r="B695" s="6"/>
      <c r="AE695" s="6"/>
      <c r="AF695" s="6"/>
    </row>
    <row r="696" spans="2:32" x14ac:dyDescent="0.25">
      <c r="B696" s="6"/>
      <c r="AE696" s="6"/>
      <c r="AF696" s="6"/>
    </row>
    <row r="697" spans="2:32" x14ac:dyDescent="0.25">
      <c r="B697" s="6"/>
      <c r="AE697" s="6"/>
      <c r="AF697" s="6"/>
    </row>
  </sheetData>
  <autoFilter ref="A1:AV686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23"/>
  <sheetViews>
    <sheetView workbookViewId="0"/>
  </sheetViews>
  <sheetFormatPr defaultRowHeight="15" x14ac:dyDescent="0.25"/>
  <sheetData>
    <row r="1" spans="1:2" x14ac:dyDescent="0.25">
      <c r="A1" s="2" t="s">
        <v>11787</v>
      </c>
      <c r="B1" s="5" t="s">
        <v>16429</v>
      </c>
    </row>
    <row r="2" spans="1:2" x14ac:dyDescent="0.25">
      <c r="A2" s="1">
        <v>66789211</v>
      </c>
      <c r="B2" t="s">
        <v>433</v>
      </c>
    </row>
    <row r="3" spans="1:2" x14ac:dyDescent="0.25">
      <c r="A3" s="1">
        <v>45875761</v>
      </c>
    </row>
    <row r="4" spans="1:2" x14ac:dyDescent="0.25">
      <c r="A4" s="1">
        <v>66810910</v>
      </c>
      <c r="B4" t="s">
        <v>1329</v>
      </c>
    </row>
    <row r="5" spans="1:2" x14ac:dyDescent="0.25">
      <c r="A5" s="1">
        <v>66864660</v>
      </c>
      <c r="B5" t="s">
        <v>1329</v>
      </c>
    </row>
    <row r="6" spans="1:2" x14ac:dyDescent="0.25">
      <c r="A6" s="1">
        <v>66829535</v>
      </c>
    </row>
    <row r="7" spans="1:2" x14ac:dyDescent="0.25">
      <c r="A7" s="1">
        <v>33952189</v>
      </c>
    </row>
    <row r="8" spans="1:2" x14ac:dyDescent="0.25">
      <c r="A8" s="1">
        <v>66896835</v>
      </c>
    </row>
    <row r="9" spans="1:2" x14ac:dyDescent="0.25">
      <c r="A9" s="1">
        <v>42786848</v>
      </c>
    </row>
    <row r="10" spans="1:2" x14ac:dyDescent="0.25">
      <c r="A10" s="1">
        <v>66787239</v>
      </c>
      <c r="B10" t="s">
        <v>3685</v>
      </c>
    </row>
    <row r="11" spans="1:2" x14ac:dyDescent="0.25">
      <c r="A11" s="1">
        <v>42979162</v>
      </c>
      <c r="B11" t="s">
        <v>2570</v>
      </c>
    </row>
    <row r="12" spans="1:2" x14ac:dyDescent="0.25">
      <c r="A12" s="1">
        <v>66823416</v>
      </c>
    </row>
    <row r="13" spans="1:2" x14ac:dyDescent="0.25">
      <c r="A13" s="1">
        <v>36212391</v>
      </c>
    </row>
    <row r="14" spans="1:2" x14ac:dyDescent="0.25">
      <c r="A14" s="1">
        <v>66878801</v>
      </c>
    </row>
    <row r="15" spans="1:2" x14ac:dyDescent="0.25">
      <c r="A15" s="1">
        <v>66810346</v>
      </c>
      <c r="B15" t="s">
        <v>697</v>
      </c>
    </row>
    <row r="16" spans="1:2" x14ac:dyDescent="0.25">
      <c r="A16" s="1">
        <v>46415290</v>
      </c>
      <c r="B16" t="s">
        <v>3246</v>
      </c>
    </row>
    <row r="17" spans="1:2" x14ac:dyDescent="0.25">
      <c r="A17" s="1">
        <v>66787181</v>
      </c>
      <c r="B17" t="s">
        <v>3771</v>
      </c>
    </row>
    <row r="18" spans="1:2" x14ac:dyDescent="0.25">
      <c r="A18" s="1">
        <v>66902871</v>
      </c>
      <c r="B18" t="s">
        <v>1563</v>
      </c>
    </row>
    <row r="19" spans="1:2" x14ac:dyDescent="0.25">
      <c r="A19" s="1">
        <v>66905206</v>
      </c>
    </row>
    <row r="20" spans="1:2" x14ac:dyDescent="0.25">
      <c r="A20">
        <v>66906491</v>
      </c>
    </row>
    <row r="21" spans="1:2" x14ac:dyDescent="0.25">
      <c r="A21">
        <v>66910992</v>
      </c>
      <c r="B21" t="s">
        <v>1349</v>
      </c>
    </row>
    <row r="22" spans="1:2" x14ac:dyDescent="0.25">
      <c r="A22">
        <v>66993874</v>
      </c>
      <c r="B22" t="s">
        <v>20983</v>
      </c>
    </row>
    <row r="23" spans="1:2" x14ac:dyDescent="0.25">
      <c r="A23">
        <v>67036654</v>
      </c>
      <c r="B23" t="s">
        <v>2256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0070C0"/>
  </sheetPr>
  <dimension ref="A1:BJ88"/>
  <sheetViews>
    <sheetView zoomScale="80" zoomScaleNormal="80" workbookViewId="0"/>
  </sheetViews>
  <sheetFormatPr defaultRowHeight="15" outlineLevelCol="1" x14ac:dyDescent="0.25"/>
  <cols>
    <col min="1" max="1" width="11.42578125" customWidth="1"/>
    <col min="2" max="2" width="15.5703125" customWidth="1"/>
    <col min="3" max="3" width="14.28515625" hidden="1" customWidth="1" outlineLevel="1"/>
    <col min="4" max="4" width="41" customWidth="1" collapsed="1"/>
    <col min="5" max="5" width="8.85546875" customWidth="1"/>
    <col min="6" max="6" width="16.140625" style="29" bestFit="1" customWidth="1"/>
    <col min="7" max="7" width="10.28515625" hidden="1" customWidth="1" outlineLevel="1"/>
    <col min="8" max="8" width="11.28515625" hidden="1" customWidth="1" outlineLevel="1" collapsed="1"/>
    <col min="9" max="9" width="4.7109375" hidden="1" customWidth="1" outlineLevel="1"/>
    <col min="10" max="10" width="8.28515625" customWidth="1" collapsed="1"/>
    <col min="11" max="11" width="10.42578125" customWidth="1"/>
    <col min="12" max="12" width="18.140625" customWidth="1"/>
    <col min="13" max="13" width="7.42578125" hidden="1" customWidth="1" outlineLevel="1"/>
    <col min="14" max="14" width="11.28515625" hidden="1" customWidth="1" outlineLevel="1"/>
    <col min="15" max="16" width="9.28515625" hidden="1" customWidth="1" outlineLevel="1"/>
    <col min="17" max="17" width="10.85546875" customWidth="1" collapsed="1"/>
    <col min="18" max="18" width="15.28515625" hidden="1" customWidth="1" outlineLevel="1"/>
    <col min="19" max="19" width="4" hidden="1" customWidth="1" outlineLevel="1"/>
    <col min="20" max="20" width="9" hidden="1" customWidth="1" outlineLevel="1"/>
    <col min="21" max="21" width="8.7109375" hidden="1" customWidth="1" outlineLevel="1"/>
    <col min="22" max="22" width="23.5703125" customWidth="1" collapsed="1"/>
    <col min="23" max="23" width="21.140625" hidden="1" customWidth="1" outlineLevel="1"/>
    <col min="24" max="24" width="15.42578125" hidden="1" customWidth="1" outlineLevel="1"/>
    <col min="25" max="26" width="14.140625" hidden="1" customWidth="1" outlineLevel="1"/>
    <col min="27" max="27" width="11" hidden="1" customWidth="1" outlineLevel="1"/>
    <col min="28" max="28" width="15.140625" hidden="1" customWidth="1" outlineLevel="1"/>
    <col min="29" max="30" width="14.140625" hidden="1" customWidth="1" outlineLevel="1"/>
    <col min="31" max="31" width="10.7109375" hidden="1" customWidth="1" outlineLevel="1"/>
    <col min="32" max="32" width="9.140625" customWidth="1" collapsed="1"/>
    <col min="33" max="33" width="12" hidden="1" customWidth="1" outlineLevel="1"/>
    <col min="34" max="34" width="12.42578125" hidden="1" customWidth="1" outlineLevel="1"/>
    <col min="35" max="35" width="11.5703125" hidden="1" customWidth="1" outlineLevel="1"/>
    <col min="36" max="36" width="15.7109375" hidden="1" customWidth="1" outlineLevel="1"/>
    <col min="37" max="37" width="8" customWidth="1" collapsed="1"/>
    <col min="38" max="38" width="16.85546875" customWidth="1"/>
    <col min="39" max="39" width="11.28515625" style="30" customWidth="1"/>
    <col min="40" max="40" width="17.5703125" hidden="1" customWidth="1" outlineLevel="1"/>
    <col min="41" max="42" width="13.140625" hidden="1" customWidth="1" outlineLevel="1"/>
    <col min="43" max="43" width="4.7109375" hidden="1" customWidth="1" outlineLevel="1"/>
    <col min="44" max="44" width="11.5703125" hidden="1" customWidth="1" outlineLevel="1"/>
    <col min="45" max="45" width="19" hidden="1" customWidth="1" outlineLevel="1"/>
    <col min="46" max="46" width="16.140625" hidden="1" customWidth="1" outlineLevel="1"/>
    <col min="47" max="47" width="23.5703125" hidden="1" customWidth="1" outlineLevel="1"/>
    <col min="48" max="48" width="6.7109375" customWidth="1" collapsed="1"/>
    <col min="49" max="49" width="6.85546875" hidden="1" customWidth="1" outlineLevel="1"/>
    <col min="50" max="50" width="5.85546875" hidden="1" customWidth="1" outlineLevel="1"/>
    <col min="51" max="51" width="12.140625" hidden="1" customWidth="1" outlineLevel="1"/>
    <col min="52" max="52" width="10.5703125" hidden="1" customWidth="1" outlineLevel="1"/>
    <col min="53" max="53" width="9.7109375" hidden="1" customWidth="1" outlineLevel="1"/>
    <col min="54" max="54" width="12.5703125" customWidth="1" collapsed="1"/>
    <col min="55" max="55" width="9" hidden="1" customWidth="1" outlineLevel="1"/>
    <col min="56" max="56" width="10.28515625" hidden="1" customWidth="1" outlineLevel="1"/>
    <col min="57" max="57" width="12.42578125" hidden="1" customWidth="1" outlineLevel="1"/>
    <col min="58" max="58" width="20" hidden="1" customWidth="1" outlineLevel="1"/>
    <col min="59" max="59" width="19" hidden="1" customWidth="1" outlineLevel="1"/>
    <col min="60" max="60" width="9.140625" collapsed="1"/>
    <col min="256" max="256" width="11.42578125" customWidth="1"/>
    <col min="257" max="257" width="15.5703125" customWidth="1"/>
    <col min="258" max="258" width="14.28515625" customWidth="1"/>
    <col min="259" max="259" width="41" customWidth="1"/>
    <col min="260" max="260" width="8.85546875" customWidth="1"/>
    <col min="261" max="261" width="14.85546875" customWidth="1"/>
    <col min="262" max="262" width="10.28515625" customWidth="1"/>
    <col min="263" max="263" width="11.28515625" customWidth="1"/>
    <col min="264" max="264" width="4.7109375" customWidth="1"/>
    <col min="265" max="265" width="8.28515625" customWidth="1"/>
    <col min="266" max="266" width="10.42578125" customWidth="1"/>
    <col min="267" max="267" width="18.140625" customWidth="1"/>
    <col min="268" max="268" width="7.42578125" customWidth="1"/>
    <col min="269" max="269" width="11.28515625" customWidth="1"/>
    <col min="270" max="271" width="9.28515625" customWidth="1"/>
    <col min="272" max="272" width="10.85546875" customWidth="1"/>
    <col min="273" max="273" width="15.28515625" customWidth="1"/>
    <col min="274" max="274" width="4" customWidth="1"/>
    <col min="275" max="275" width="9" customWidth="1"/>
    <col min="276" max="276" width="8.7109375" customWidth="1"/>
    <col min="277" max="277" width="23.5703125" customWidth="1"/>
    <col min="278" max="278" width="21.140625" customWidth="1"/>
    <col min="279" max="279" width="15.42578125" customWidth="1"/>
    <col min="280" max="281" width="14.140625" customWidth="1"/>
    <col min="282" max="282" width="11" customWidth="1"/>
    <col min="283" max="283" width="15.140625" customWidth="1"/>
    <col min="284" max="285" width="14.140625" customWidth="1"/>
    <col min="286" max="286" width="10.7109375" customWidth="1"/>
    <col min="287" max="287" width="9.140625" customWidth="1"/>
    <col min="288" max="288" width="12" customWidth="1"/>
    <col min="289" max="289" width="12.42578125" customWidth="1"/>
    <col min="290" max="290" width="11.5703125" customWidth="1"/>
    <col min="291" max="291" width="15.7109375" customWidth="1"/>
    <col min="292" max="292" width="8" customWidth="1"/>
    <col min="293" max="293" width="16.85546875" customWidth="1"/>
    <col min="294" max="294" width="11.28515625" customWidth="1"/>
    <col min="295" max="295" width="17.5703125" customWidth="1"/>
    <col min="296" max="297" width="13.140625" customWidth="1"/>
    <col min="298" max="298" width="4.7109375" customWidth="1"/>
    <col min="299" max="299" width="11.5703125" customWidth="1"/>
    <col min="300" max="300" width="19" customWidth="1"/>
    <col min="301" max="301" width="16.140625" customWidth="1"/>
    <col min="302" max="302" width="23.5703125" customWidth="1"/>
    <col min="303" max="303" width="6.7109375" customWidth="1"/>
    <col min="304" max="304" width="6.85546875" customWidth="1"/>
    <col min="305" max="305" width="5.85546875" customWidth="1"/>
    <col min="306" max="306" width="12.140625" customWidth="1"/>
    <col min="307" max="307" width="10.5703125" customWidth="1"/>
    <col min="308" max="308" width="9.7109375" customWidth="1"/>
    <col min="309" max="309" width="12.5703125" customWidth="1"/>
    <col min="310" max="310" width="9" customWidth="1"/>
    <col min="311" max="311" width="10.28515625" customWidth="1"/>
    <col min="312" max="312" width="12.42578125" customWidth="1"/>
    <col min="313" max="313" width="20" customWidth="1"/>
    <col min="314" max="314" width="19" customWidth="1"/>
    <col min="512" max="512" width="11.42578125" customWidth="1"/>
    <col min="513" max="513" width="15.5703125" customWidth="1"/>
    <col min="514" max="514" width="14.28515625" customWidth="1"/>
    <col min="515" max="515" width="41" customWidth="1"/>
    <col min="516" max="516" width="8.85546875" customWidth="1"/>
    <col min="517" max="517" width="14.85546875" customWidth="1"/>
    <col min="518" max="518" width="10.28515625" customWidth="1"/>
    <col min="519" max="519" width="11.28515625" customWidth="1"/>
    <col min="520" max="520" width="4.7109375" customWidth="1"/>
    <col min="521" max="521" width="8.28515625" customWidth="1"/>
    <col min="522" max="522" width="10.42578125" customWidth="1"/>
    <col min="523" max="523" width="18.140625" customWidth="1"/>
    <col min="524" max="524" width="7.42578125" customWidth="1"/>
    <col min="525" max="525" width="11.28515625" customWidth="1"/>
    <col min="526" max="527" width="9.28515625" customWidth="1"/>
    <col min="528" max="528" width="10.85546875" customWidth="1"/>
    <col min="529" max="529" width="15.28515625" customWidth="1"/>
    <col min="530" max="530" width="4" customWidth="1"/>
    <col min="531" max="531" width="9" customWidth="1"/>
    <col min="532" max="532" width="8.7109375" customWidth="1"/>
    <col min="533" max="533" width="23.5703125" customWidth="1"/>
    <col min="534" max="534" width="21.140625" customWidth="1"/>
    <col min="535" max="535" width="15.42578125" customWidth="1"/>
    <col min="536" max="537" width="14.140625" customWidth="1"/>
    <col min="538" max="538" width="11" customWidth="1"/>
    <col min="539" max="539" width="15.140625" customWidth="1"/>
    <col min="540" max="541" width="14.140625" customWidth="1"/>
    <col min="542" max="542" width="10.7109375" customWidth="1"/>
    <col min="543" max="543" width="9.140625" customWidth="1"/>
    <col min="544" max="544" width="12" customWidth="1"/>
    <col min="545" max="545" width="12.42578125" customWidth="1"/>
    <col min="546" max="546" width="11.5703125" customWidth="1"/>
    <col min="547" max="547" width="15.7109375" customWidth="1"/>
    <col min="548" max="548" width="8" customWidth="1"/>
    <col min="549" max="549" width="16.85546875" customWidth="1"/>
    <col min="550" max="550" width="11.28515625" customWidth="1"/>
    <col min="551" max="551" width="17.5703125" customWidth="1"/>
    <col min="552" max="553" width="13.140625" customWidth="1"/>
    <col min="554" max="554" width="4.7109375" customWidth="1"/>
    <col min="555" max="555" width="11.5703125" customWidth="1"/>
    <col min="556" max="556" width="19" customWidth="1"/>
    <col min="557" max="557" width="16.140625" customWidth="1"/>
    <col min="558" max="558" width="23.5703125" customWidth="1"/>
    <col min="559" max="559" width="6.7109375" customWidth="1"/>
    <col min="560" max="560" width="6.85546875" customWidth="1"/>
    <col min="561" max="561" width="5.85546875" customWidth="1"/>
    <col min="562" max="562" width="12.140625" customWidth="1"/>
    <col min="563" max="563" width="10.5703125" customWidth="1"/>
    <col min="564" max="564" width="9.7109375" customWidth="1"/>
    <col min="565" max="565" width="12.5703125" customWidth="1"/>
    <col min="566" max="566" width="9" customWidth="1"/>
    <col min="567" max="567" width="10.28515625" customWidth="1"/>
    <col min="568" max="568" width="12.42578125" customWidth="1"/>
    <col min="569" max="569" width="20" customWidth="1"/>
    <col min="570" max="570" width="19" customWidth="1"/>
    <col min="768" max="768" width="11.42578125" customWidth="1"/>
    <col min="769" max="769" width="15.5703125" customWidth="1"/>
    <col min="770" max="770" width="14.28515625" customWidth="1"/>
    <col min="771" max="771" width="41" customWidth="1"/>
    <col min="772" max="772" width="8.85546875" customWidth="1"/>
    <col min="773" max="773" width="14.85546875" customWidth="1"/>
    <col min="774" max="774" width="10.28515625" customWidth="1"/>
    <col min="775" max="775" width="11.28515625" customWidth="1"/>
    <col min="776" max="776" width="4.7109375" customWidth="1"/>
    <col min="777" max="777" width="8.28515625" customWidth="1"/>
    <col min="778" max="778" width="10.42578125" customWidth="1"/>
    <col min="779" max="779" width="18.140625" customWidth="1"/>
    <col min="780" max="780" width="7.42578125" customWidth="1"/>
    <col min="781" max="781" width="11.28515625" customWidth="1"/>
    <col min="782" max="783" width="9.28515625" customWidth="1"/>
    <col min="784" max="784" width="10.85546875" customWidth="1"/>
    <col min="785" max="785" width="15.28515625" customWidth="1"/>
    <col min="786" max="786" width="4" customWidth="1"/>
    <col min="787" max="787" width="9" customWidth="1"/>
    <col min="788" max="788" width="8.7109375" customWidth="1"/>
    <col min="789" max="789" width="23.5703125" customWidth="1"/>
    <col min="790" max="790" width="21.140625" customWidth="1"/>
    <col min="791" max="791" width="15.42578125" customWidth="1"/>
    <col min="792" max="793" width="14.140625" customWidth="1"/>
    <col min="794" max="794" width="11" customWidth="1"/>
    <col min="795" max="795" width="15.140625" customWidth="1"/>
    <col min="796" max="797" width="14.140625" customWidth="1"/>
    <col min="798" max="798" width="10.7109375" customWidth="1"/>
    <col min="799" max="799" width="9.140625" customWidth="1"/>
    <col min="800" max="800" width="12" customWidth="1"/>
    <col min="801" max="801" width="12.42578125" customWidth="1"/>
    <col min="802" max="802" width="11.5703125" customWidth="1"/>
    <col min="803" max="803" width="15.7109375" customWidth="1"/>
    <col min="804" max="804" width="8" customWidth="1"/>
    <col min="805" max="805" width="16.85546875" customWidth="1"/>
    <col min="806" max="806" width="11.28515625" customWidth="1"/>
    <col min="807" max="807" width="17.5703125" customWidth="1"/>
    <col min="808" max="809" width="13.140625" customWidth="1"/>
    <col min="810" max="810" width="4.7109375" customWidth="1"/>
    <col min="811" max="811" width="11.5703125" customWidth="1"/>
    <col min="812" max="812" width="19" customWidth="1"/>
    <col min="813" max="813" width="16.140625" customWidth="1"/>
    <col min="814" max="814" width="23.5703125" customWidth="1"/>
    <col min="815" max="815" width="6.7109375" customWidth="1"/>
    <col min="816" max="816" width="6.85546875" customWidth="1"/>
    <col min="817" max="817" width="5.85546875" customWidth="1"/>
    <col min="818" max="818" width="12.140625" customWidth="1"/>
    <col min="819" max="819" width="10.5703125" customWidth="1"/>
    <col min="820" max="820" width="9.7109375" customWidth="1"/>
    <col min="821" max="821" width="12.5703125" customWidth="1"/>
    <col min="822" max="822" width="9" customWidth="1"/>
    <col min="823" max="823" width="10.28515625" customWidth="1"/>
    <col min="824" max="824" width="12.42578125" customWidth="1"/>
    <col min="825" max="825" width="20" customWidth="1"/>
    <col min="826" max="826" width="19" customWidth="1"/>
    <col min="1024" max="1024" width="11.42578125" customWidth="1"/>
    <col min="1025" max="1025" width="15.5703125" customWidth="1"/>
    <col min="1026" max="1026" width="14.28515625" customWidth="1"/>
    <col min="1027" max="1027" width="41" customWidth="1"/>
    <col min="1028" max="1028" width="8.85546875" customWidth="1"/>
    <col min="1029" max="1029" width="14.85546875" customWidth="1"/>
    <col min="1030" max="1030" width="10.28515625" customWidth="1"/>
    <col min="1031" max="1031" width="11.28515625" customWidth="1"/>
    <col min="1032" max="1032" width="4.7109375" customWidth="1"/>
    <col min="1033" max="1033" width="8.28515625" customWidth="1"/>
    <col min="1034" max="1034" width="10.42578125" customWidth="1"/>
    <col min="1035" max="1035" width="18.140625" customWidth="1"/>
    <col min="1036" max="1036" width="7.42578125" customWidth="1"/>
    <col min="1037" max="1037" width="11.28515625" customWidth="1"/>
    <col min="1038" max="1039" width="9.28515625" customWidth="1"/>
    <col min="1040" max="1040" width="10.85546875" customWidth="1"/>
    <col min="1041" max="1041" width="15.28515625" customWidth="1"/>
    <col min="1042" max="1042" width="4" customWidth="1"/>
    <col min="1043" max="1043" width="9" customWidth="1"/>
    <col min="1044" max="1044" width="8.7109375" customWidth="1"/>
    <col min="1045" max="1045" width="23.5703125" customWidth="1"/>
    <col min="1046" max="1046" width="21.140625" customWidth="1"/>
    <col min="1047" max="1047" width="15.42578125" customWidth="1"/>
    <col min="1048" max="1049" width="14.140625" customWidth="1"/>
    <col min="1050" max="1050" width="11" customWidth="1"/>
    <col min="1051" max="1051" width="15.140625" customWidth="1"/>
    <col min="1052" max="1053" width="14.140625" customWidth="1"/>
    <col min="1054" max="1054" width="10.7109375" customWidth="1"/>
    <col min="1055" max="1055" width="9.140625" customWidth="1"/>
    <col min="1056" max="1056" width="12" customWidth="1"/>
    <col min="1057" max="1057" width="12.42578125" customWidth="1"/>
    <col min="1058" max="1058" width="11.5703125" customWidth="1"/>
    <col min="1059" max="1059" width="15.7109375" customWidth="1"/>
    <col min="1060" max="1060" width="8" customWidth="1"/>
    <col min="1061" max="1061" width="16.85546875" customWidth="1"/>
    <col min="1062" max="1062" width="11.28515625" customWidth="1"/>
    <col min="1063" max="1063" width="17.5703125" customWidth="1"/>
    <col min="1064" max="1065" width="13.140625" customWidth="1"/>
    <col min="1066" max="1066" width="4.7109375" customWidth="1"/>
    <col min="1067" max="1067" width="11.5703125" customWidth="1"/>
    <col min="1068" max="1068" width="19" customWidth="1"/>
    <col min="1069" max="1069" width="16.140625" customWidth="1"/>
    <col min="1070" max="1070" width="23.5703125" customWidth="1"/>
    <col min="1071" max="1071" width="6.7109375" customWidth="1"/>
    <col min="1072" max="1072" width="6.85546875" customWidth="1"/>
    <col min="1073" max="1073" width="5.85546875" customWidth="1"/>
    <col min="1074" max="1074" width="12.140625" customWidth="1"/>
    <col min="1075" max="1075" width="10.5703125" customWidth="1"/>
    <col min="1076" max="1076" width="9.7109375" customWidth="1"/>
    <col min="1077" max="1077" width="12.5703125" customWidth="1"/>
    <col min="1078" max="1078" width="9" customWidth="1"/>
    <col min="1079" max="1079" width="10.28515625" customWidth="1"/>
    <col min="1080" max="1080" width="12.42578125" customWidth="1"/>
    <col min="1081" max="1081" width="20" customWidth="1"/>
    <col min="1082" max="1082" width="19" customWidth="1"/>
    <col min="1280" max="1280" width="11.42578125" customWidth="1"/>
    <col min="1281" max="1281" width="15.5703125" customWidth="1"/>
    <col min="1282" max="1282" width="14.28515625" customWidth="1"/>
    <col min="1283" max="1283" width="41" customWidth="1"/>
    <col min="1284" max="1284" width="8.85546875" customWidth="1"/>
    <col min="1285" max="1285" width="14.85546875" customWidth="1"/>
    <col min="1286" max="1286" width="10.28515625" customWidth="1"/>
    <col min="1287" max="1287" width="11.28515625" customWidth="1"/>
    <col min="1288" max="1288" width="4.7109375" customWidth="1"/>
    <col min="1289" max="1289" width="8.28515625" customWidth="1"/>
    <col min="1290" max="1290" width="10.42578125" customWidth="1"/>
    <col min="1291" max="1291" width="18.140625" customWidth="1"/>
    <col min="1292" max="1292" width="7.42578125" customWidth="1"/>
    <col min="1293" max="1293" width="11.28515625" customWidth="1"/>
    <col min="1294" max="1295" width="9.28515625" customWidth="1"/>
    <col min="1296" max="1296" width="10.85546875" customWidth="1"/>
    <col min="1297" max="1297" width="15.28515625" customWidth="1"/>
    <col min="1298" max="1298" width="4" customWidth="1"/>
    <col min="1299" max="1299" width="9" customWidth="1"/>
    <col min="1300" max="1300" width="8.7109375" customWidth="1"/>
    <col min="1301" max="1301" width="23.5703125" customWidth="1"/>
    <col min="1302" max="1302" width="21.140625" customWidth="1"/>
    <col min="1303" max="1303" width="15.42578125" customWidth="1"/>
    <col min="1304" max="1305" width="14.140625" customWidth="1"/>
    <col min="1306" max="1306" width="11" customWidth="1"/>
    <col min="1307" max="1307" width="15.140625" customWidth="1"/>
    <col min="1308" max="1309" width="14.140625" customWidth="1"/>
    <col min="1310" max="1310" width="10.7109375" customWidth="1"/>
    <col min="1311" max="1311" width="9.140625" customWidth="1"/>
    <col min="1312" max="1312" width="12" customWidth="1"/>
    <col min="1313" max="1313" width="12.42578125" customWidth="1"/>
    <col min="1314" max="1314" width="11.5703125" customWidth="1"/>
    <col min="1315" max="1315" width="15.7109375" customWidth="1"/>
    <col min="1316" max="1316" width="8" customWidth="1"/>
    <col min="1317" max="1317" width="16.85546875" customWidth="1"/>
    <col min="1318" max="1318" width="11.28515625" customWidth="1"/>
    <col min="1319" max="1319" width="17.5703125" customWidth="1"/>
    <col min="1320" max="1321" width="13.140625" customWidth="1"/>
    <col min="1322" max="1322" width="4.7109375" customWidth="1"/>
    <col min="1323" max="1323" width="11.5703125" customWidth="1"/>
    <col min="1324" max="1324" width="19" customWidth="1"/>
    <col min="1325" max="1325" width="16.140625" customWidth="1"/>
    <col min="1326" max="1326" width="23.5703125" customWidth="1"/>
    <col min="1327" max="1327" width="6.7109375" customWidth="1"/>
    <col min="1328" max="1328" width="6.85546875" customWidth="1"/>
    <col min="1329" max="1329" width="5.85546875" customWidth="1"/>
    <col min="1330" max="1330" width="12.140625" customWidth="1"/>
    <col min="1331" max="1331" width="10.5703125" customWidth="1"/>
    <col min="1332" max="1332" width="9.7109375" customWidth="1"/>
    <col min="1333" max="1333" width="12.5703125" customWidth="1"/>
    <col min="1334" max="1334" width="9" customWidth="1"/>
    <col min="1335" max="1335" width="10.28515625" customWidth="1"/>
    <col min="1336" max="1336" width="12.42578125" customWidth="1"/>
    <col min="1337" max="1337" width="20" customWidth="1"/>
    <col min="1338" max="1338" width="19" customWidth="1"/>
    <col min="1536" max="1536" width="11.42578125" customWidth="1"/>
    <col min="1537" max="1537" width="15.5703125" customWidth="1"/>
    <col min="1538" max="1538" width="14.28515625" customWidth="1"/>
    <col min="1539" max="1539" width="41" customWidth="1"/>
    <col min="1540" max="1540" width="8.85546875" customWidth="1"/>
    <col min="1541" max="1541" width="14.85546875" customWidth="1"/>
    <col min="1542" max="1542" width="10.28515625" customWidth="1"/>
    <col min="1543" max="1543" width="11.28515625" customWidth="1"/>
    <col min="1544" max="1544" width="4.7109375" customWidth="1"/>
    <col min="1545" max="1545" width="8.28515625" customWidth="1"/>
    <col min="1546" max="1546" width="10.42578125" customWidth="1"/>
    <col min="1547" max="1547" width="18.140625" customWidth="1"/>
    <col min="1548" max="1548" width="7.42578125" customWidth="1"/>
    <col min="1549" max="1549" width="11.28515625" customWidth="1"/>
    <col min="1550" max="1551" width="9.28515625" customWidth="1"/>
    <col min="1552" max="1552" width="10.85546875" customWidth="1"/>
    <col min="1553" max="1553" width="15.28515625" customWidth="1"/>
    <col min="1554" max="1554" width="4" customWidth="1"/>
    <col min="1555" max="1555" width="9" customWidth="1"/>
    <col min="1556" max="1556" width="8.7109375" customWidth="1"/>
    <col min="1557" max="1557" width="23.5703125" customWidth="1"/>
    <col min="1558" max="1558" width="21.140625" customWidth="1"/>
    <col min="1559" max="1559" width="15.42578125" customWidth="1"/>
    <col min="1560" max="1561" width="14.140625" customWidth="1"/>
    <col min="1562" max="1562" width="11" customWidth="1"/>
    <col min="1563" max="1563" width="15.140625" customWidth="1"/>
    <col min="1564" max="1565" width="14.140625" customWidth="1"/>
    <col min="1566" max="1566" width="10.7109375" customWidth="1"/>
    <col min="1567" max="1567" width="9.140625" customWidth="1"/>
    <col min="1568" max="1568" width="12" customWidth="1"/>
    <col min="1569" max="1569" width="12.42578125" customWidth="1"/>
    <col min="1570" max="1570" width="11.5703125" customWidth="1"/>
    <col min="1571" max="1571" width="15.7109375" customWidth="1"/>
    <col min="1572" max="1572" width="8" customWidth="1"/>
    <col min="1573" max="1573" width="16.85546875" customWidth="1"/>
    <col min="1574" max="1574" width="11.28515625" customWidth="1"/>
    <col min="1575" max="1575" width="17.5703125" customWidth="1"/>
    <col min="1576" max="1577" width="13.140625" customWidth="1"/>
    <col min="1578" max="1578" width="4.7109375" customWidth="1"/>
    <col min="1579" max="1579" width="11.5703125" customWidth="1"/>
    <col min="1580" max="1580" width="19" customWidth="1"/>
    <col min="1581" max="1581" width="16.140625" customWidth="1"/>
    <col min="1582" max="1582" width="23.5703125" customWidth="1"/>
    <col min="1583" max="1583" width="6.7109375" customWidth="1"/>
    <col min="1584" max="1584" width="6.85546875" customWidth="1"/>
    <col min="1585" max="1585" width="5.85546875" customWidth="1"/>
    <col min="1586" max="1586" width="12.140625" customWidth="1"/>
    <col min="1587" max="1587" width="10.5703125" customWidth="1"/>
    <col min="1588" max="1588" width="9.7109375" customWidth="1"/>
    <col min="1589" max="1589" width="12.5703125" customWidth="1"/>
    <col min="1590" max="1590" width="9" customWidth="1"/>
    <col min="1591" max="1591" width="10.28515625" customWidth="1"/>
    <col min="1592" max="1592" width="12.42578125" customWidth="1"/>
    <col min="1593" max="1593" width="20" customWidth="1"/>
    <col min="1594" max="1594" width="19" customWidth="1"/>
    <col min="1792" max="1792" width="11.42578125" customWidth="1"/>
    <col min="1793" max="1793" width="15.5703125" customWidth="1"/>
    <col min="1794" max="1794" width="14.28515625" customWidth="1"/>
    <col min="1795" max="1795" width="41" customWidth="1"/>
    <col min="1796" max="1796" width="8.85546875" customWidth="1"/>
    <col min="1797" max="1797" width="14.85546875" customWidth="1"/>
    <col min="1798" max="1798" width="10.28515625" customWidth="1"/>
    <col min="1799" max="1799" width="11.28515625" customWidth="1"/>
    <col min="1800" max="1800" width="4.7109375" customWidth="1"/>
    <col min="1801" max="1801" width="8.28515625" customWidth="1"/>
    <col min="1802" max="1802" width="10.42578125" customWidth="1"/>
    <col min="1803" max="1803" width="18.140625" customWidth="1"/>
    <col min="1804" max="1804" width="7.42578125" customWidth="1"/>
    <col min="1805" max="1805" width="11.28515625" customWidth="1"/>
    <col min="1806" max="1807" width="9.28515625" customWidth="1"/>
    <col min="1808" max="1808" width="10.85546875" customWidth="1"/>
    <col min="1809" max="1809" width="15.28515625" customWidth="1"/>
    <col min="1810" max="1810" width="4" customWidth="1"/>
    <col min="1811" max="1811" width="9" customWidth="1"/>
    <col min="1812" max="1812" width="8.7109375" customWidth="1"/>
    <col min="1813" max="1813" width="23.5703125" customWidth="1"/>
    <col min="1814" max="1814" width="21.140625" customWidth="1"/>
    <col min="1815" max="1815" width="15.42578125" customWidth="1"/>
    <col min="1816" max="1817" width="14.140625" customWidth="1"/>
    <col min="1818" max="1818" width="11" customWidth="1"/>
    <col min="1819" max="1819" width="15.140625" customWidth="1"/>
    <col min="1820" max="1821" width="14.140625" customWidth="1"/>
    <col min="1822" max="1822" width="10.7109375" customWidth="1"/>
    <col min="1823" max="1823" width="9.140625" customWidth="1"/>
    <col min="1824" max="1824" width="12" customWidth="1"/>
    <col min="1825" max="1825" width="12.42578125" customWidth="1"/>
    <col min="1826" max="1826" width="11.5703125" customWidth="1"/>
    <col min="1827" max="1827" width="15.7109375" customWidth="1"/>
    <col min="1828" max="1828" width="8" customWidth="1"/>
    <col min="1829" max="1829" width="16.85546875" customWidth="1"/>
    <col min="1830" max="1830" width="11.28515625" customWidth="1"/>
    <col min="1831" max="1831" width="17.5703125" customWidth="1"/>
    <col min="1832" max="1833" width="13.140625" customWidth="1"/>
    <col min="1834" max="1834" width="4.7109375" customWidth="1"/>
    <col min="1835" max="1835" width="11.5703125" customWidth="1"/>
    <col min="1836" max="1836" width="19" customWidth="1"/>
    <col min="1837" max="1837" width="16.140625" customWidth="1"/>
    <col min="1838" max="1838" width="23.5703125" customWidth="1"/>
    <col min="1839" max="1839" width="6.7109375" customWidth="1"/>
    <col min="1840" max="1840" width="6.85546875" customWidth="1"/>
    <col min="1841" max="1841" width="5.85546875" customWidth="1"/>
    <col min="1842" max="1842" width="12.140625" customWidth="1"/>
    <col min="1843" max="1843" width="10.5703125" customWidth="1"/>
    <col min="1844" max="1844" width="9.7109375" customWidth="1"/>
    <col min="1845" max="1845" width="12.5703125" customWidth="1"/>
    <col min="1846" max="1846" width="9" customWidth="1"/>
    <col min="1847" max="1847" width="10.28515625" customWidth="1"/>
    <col min="1848" max="1848" width="12.42578125" customWidth="1"/>
    <col min="1849" max="1849" width="20" customWidth="1"/>
    <col min="1850" max="1850" width="19" customWidth="1"/>
    <col min="2048" max="2048" width="11.42578125" customWidth="1"/>
    <col min="2049" max="2049" width="15.5703125" customWidth="1"/>
    <col min="2050" max="2050" width="14.28515625" customWidth="1"/>
    <col min="2051" max="2051" width="41" customWidth="1"/>
    <col min="2052" max="2052" width="8.85546875" customWidth="1"/>
    <col min="2053" max="2053" width="14.85546875" customWidth="1"/>
    <col min="2054" max="2054" width="10.28515625" customWidth="1"/>
    <col min="2055" max="2055" width="11.28515625" customWidth="1"/>
    <col min="2056" max="2056" width="4.7109375" customWidth="1"/>
    <col min="2057" max="2057" width="8.28515625" customWidth="1"/>
    <col min="2058" max="2058" width="10.42578125" customWidth="1"/>
    <col min="2059" max="2059" width="18.140625" customWidth="1"/>
    <col min="2060" max="2060" width="7.42578125" customWidth="1"/>
    <col min="2061" max="2061" width="11.28515625" customWidth="1"/>
    <col min="2062" max="2063" width="9.28515625" customWidth="1"/>
    <col min="2064" max="2064" width="10.85546875" customWidth="1"/>
    <col min="2065" max="2065" width="15.28515625" customWidth="1"/>
    <col min="2066" max="2066" width="4" customWidth="1"/>
    <col min="2067" max="2067" width="9" customWidth="1"/>
    <col min="2068" max="2068" width="8.7109375" customWidth="1"/>
    <col min="2069" max="2069" width="23.5703125" customWidth="1"/>
    <col min="2070" max="2070" width="21.140625" customWidth="1"/>
    <col min="2071" max="2071" width="15.42578125" customWidth="1"/>
    <col min="2072" max="2073" width="14.140625" customWidth="1"/>
    <col min="2074" max="2074" width="11" customWidth="1"/>
    <col min="2075" max="2075" width="15.140625" customWidth="1"/>
    <col min="2076" max="2077" width="14.140625" customWidth="1"/>
    <col min="2078" max="2078" width="10.7109375" customWidth="1"/>
    <col min="2079" max="2079" width="9.140625" customWidth="1"/>
    <col min="2080" max="2080" width="12" customWidth="1"/>
    <col min="2081" max="2081" width="12.42578125" customWidth="1"/>
    <col min="2082" max="2082" width="11.5703125" customWidth="1"/>
    <col min="2083" max="2083" width="15.7109375" customWidth="1"/>
    <col min="2084" max="2084" width="8" customWidth="1"/>
    <col min="2085" max="2085" width="16.85546875" customWidth="1"/>
    <col min="2086" max="2086" width="11.28515625" customWidth="1"/>
    <col min="2087" max="2087" width="17.5703125" customWidth="1"/>
    <col min="2088" max="2089" width="13.140625" customWidth="1"/>
    <col min="2090" max="2090" width="4.7109375" customWidth="1"/>
    <col min="2091" max="2091" width="11.5703125" customWidth="1"/>
    <col min="2092" max="2092" width="19" customWidth="1"/>
    <col min="2093" max="2093" width="16.140625" customWidth="1"/>
    <col min="2094" max="2094" width="23.5703125" customWidth="1"/>
    <col min="2095" max="2095" width="6.7109375" customWidth="1"/>
    <col min="2096" max="2096" width="6.85546875" customWidth="1"/>
    <col min="2097" max="2097" width="5.85546875" customWidth="1"/>
    <col min="2098" max="2098" width="12.140625" customWidth="1"/>
    <col min="2099" max="2099" width="10.5703125" customWidth="1"/>
    <col min="2100" max="2100" width="9.7109375" customWidth="1"/>
    <col min="2101" max="2101" width="12.5703125" customWidth="1"/>
    <col min="2102" max="2102" width="9" customWidth="1"/>
    <col min="2103" max="2103" width="10.28515625" customWidth="1"/>
    <col min="2104" max="2104" width="12.42578125" customWidth="1"/>
    <col min="2105" max="2105" width="20" customWidth="1"/>
    <col min="2106" max="2106" width="19" customWidth="1"/>
    <col min="2304" max="2304" width="11.42578125" customWidth="1"/>
    <col min="2305" max="2305" width="15.5703125" customWidth="1"/>
    <col min="2306" max="2306" width="14.28515625" customWidth="1"/>
    <col min="2307" max="2307" width="41" customWidth="1"/>
    <col min="2308" max="2308" width="8.85546875" customWidth="1"/>
    <col min="2309" max="2309" width="14.85546875" customWidth="1"/>
    <col min="2310" max="2310" width="10.28515625" customWidth="1"/>
    <col min="2311" max="2311" width="11.28515625" customWidth="1"/>
    <col min="2312" max="2312" width="4.7109375" customWidth="1"/>
    <col min="2313" max="2313" width="8.28515625" customWidth="1"/>
    <col min="2314" max="2314" width="10.42578125" customWidth="1"/>
    <col min="2315" max="2315" width="18.140625" customWidth="1"/>
    <col min="2316" max="2316" width="7.42578125" customWidth="1"/>
    <col min="2317" max="2317" width="11.28515625" customWidth="1"/>
    <col min="2318" max="2319" width="9.28515625" customWidth="1"/>
    <col min="2320" max="2320" width="10.85546875" customWidth="1"/>
    <col min="2321" max="2321" width="15.28515625" customWidth="1"/>
    <col min="2322" max="2322" width="4" customWidth="1"/>
    <col min="2323" max="2323" width="9" customWidth="1"/>
    <col min="2324" max="2324" width="8.7109375" customWidth="1"/>
    <col min="2325" max="2325" width="23.5703125" customWidth="1"/>
    <col min="2326" max="2326" width="21.140625" customWidth="1"/>
    <col min="2327" max="2327" width="15.42578125" customWidth="1"/>
    <col min="2328" max="2329" width="14.140625" customWidth="1"/>
    <col min="2330" max="2330" width="11" customWidth="1"/>
    <col min="2331" max="2331" width="15.140625" customWidth="1"/>
    <col min="2332" max="2333" width="14.140625" customWidth="1"/>
    <col min="2334" max="2334" width="10.7109375" customWidth="1"/>
    <col min="2335" max="2335" width="9.140625" customWidth="1"/>
    <col min="2336" max="2336" width="12" customWidth="1"/>
    <col min="2337" max="2337" width="12.42578125" customWidth="1"/>
    <col min="2338" max="2338" width="11.5703125" customWidth="1"/>
    <col min="2339" max="2339" width="15.7109375" customWidth="1"/>
    <col min="2340" max="2340" width="8" customWidth="1"/>
    <col min="2341" max="2341" width="16.85546875" customWidth="1"/>
    <col min="2342" max="2342" width="11.28515625" customWidth="1"/>
    <col min="2343" max="2343" width="17.5703125" customWidth="1"/>
    <col min="2344" max="2345" width="13.140625" customWidth="1"/>
    <col min="2346" max="2346" width="4.7109375" customWidth="1"/>
    <col min="2347" max="2347" width="11.5703125" customWidth="1"/>
    <col min="2348" max="2348" width="19" customWidth="1"/>
    <col min="2349" max="2349" width="16.140625" customWidth="1"/>
    <col min="2350" max="2350" width="23.5703125" customWidth="1"/>
    <col min="2351" max="2351" width="6.7109375" customWidth="1"/>
    <col min="2352" max="2352" width="6.85546875" customWidth="1"/>
    <col min="2353" max="2353" width="5.85546875" customWidth="1"/>
    <col min="2354" max="2354" width="12.140625" customWidth="1"/>
    <col min="2355" max="2355" width="10.5703125" customWidth="1"/>
    <col min="2356" max="2356" width="9.7109375" customWidth="1"/>
    <col min="2357" max="2357" width="12.5703125" customWidth="1"/>
    <col min="2358" max="2358" width="9" customWidth="1"/>
    <col min="2359" max="2359" width="10.28515625" customWidth="1"/>
    <col min="2360" max="2360" width="12.42578125" customWidth="1"/>
    <col min="2361" max="2361" width="20" customWidth="1"/>
    <col min="2362" max="2362" width="19" customWidth="1"/>
    <col min="2560" max="2560" width="11.42578125" customWidth="1"/>
    <col min="2561" max="2561" width="15.5703125" customWidth="1"/>
    <col min="2562" max="2562" width="14.28515625" customWidth="1"/>
    <col min="2563" max="2563" width="41" customWidth="1"/>
    <col min="2564" max="2564" width="8.85546875" customWidth="1"/>
    <col min="2565" max="2565" width="14.85546875" customWidth="1"/>
    <col min="2566" max="2566" width="10.28515625" customWidth="1"/>
    <col min="2567" max="2567" width="11.28515625" customWidth="1"/>
    <col min="2568" max="2568" width="4.7109375" customWidth="1"/>
    <col min="2569" max="2569" width="8.28515625" customWidth="1"/>
    <col min="2570" max="2570" width="10.42578125" customWidth="1"/>
    <col min="2571" max="2571" width="18.140625" customWidth="1"/>
    <col min="2572" max="2572" width="7.42578125" customWidth="1"/>
    <col min="2573" max="2573" width="11.28515625" customWidth="1"/>
    <col min="2574" max="2575" width="9.28515625" customWidth="1"/>
    <col min="2576" max="2576" width="10.85546875" customWidth="1"/>
    <col min="2577" max="2577" width="15.28515625" customWidth="1"/>
    <col min="2578" max="2578" width="4" customWidth="1"/>
    <col min="2579" max="2579" width="9" customWidth="1"/>
    <col min="2580" max="2580" width="8.7109375" customWidth="1"/>
    <col min="2581" max="2581" width="23.5703125" customWidth="1"/>
    <col min="2582" max="2582" width="21.140625" customWidth="1"/>
    <col min="2583" max="2583" width="15.42578125" customWidth="1"/>
    <col min="2584" max="2585" width="14.140625" customWidth="1"/>
    <col min="2586" max="2586" width="11" customWidth="1"/>
    <col min="2587" max="2587" width="15.140625" customWidth="1"/>
    <col min="2588" max="2589" width="14.140625" customWidth="1"/>
    <col min="2590" max="2590" width="10.7109375" customWidth="1"/>
    <col min="2591" max="2591" width="9.140625" customWidth="1"/>
    <col min="2592" max="2592" width="12" customWidth="1"/>
    <col min="2593" max="2593" width="12.42578125" customWidth="1"/>
    <col min="2594" max="2594" width="11.5703125" customWidth="1"/>
    <col min="2595" max="2595" width="15.7109375" customWidth="1"/>
    <col min="2596" max="2596" width="8" customWidth="1"/>
    <col min="2597" max="2597" width="16.85546875" customWidth="1"/>
    <col min="2598" max="2598" width="11.28515625" customWidth="1"/>
    <col min="2599" max="2599" width="17.5703125" customWidth="1"/>
    <col min="2600" max="2601" width="13.140625" customWidth="1"/>
    <col min="2602" max="2602" width="4.7109375" customWidth="1"/>
    <col min="2603" max="2603" width="11.5703125" customWidth="1"/>
    <col min="2604" max="2604" width="19" customWidth="1"/>
    <col min="2605" max="2605" width="16.140625" customWidth="1"/>
    <col min="2606" max="2606" width="23.5703125" customWidth="1"/>
    <col min="2607" max="2607" width="6.7109375" customWidth="1"/>
    <col min="2608" max="2608" width="6.85546875" customWidth="1"/>
    <col min="2609" max="2609" width="5.85546875" customWidth="1"/>
    <col min="2610" max="2610" width="12.140625" customWidth="1"/>
    <col min="2611" max="2611" width="10.5703125" customWidth="1"/>
    <col min="2612" max="2612" width="9.7109375" customWidth="1"/>
    <col min="2613" max="2613" width="12.5703125" customWidth="1"/>
    <col min="2614" max="2614" width="9" customWidth="1"/>
    <col min="2615" max="2615" width="10.28515625" customWidth="1"/>
    <col min="2616" max="2616" width="12.42578125" customWidth="1"/>
    <col min="2617" max="2617" width="20" customWidth="1"/>
    <col min="2618" max="2618" width="19" customWidth="1"/>
    <col min="2816" max="2816" width="11.42578125" customWidth="1"/>
    <col min="2817" max="2817" width="15.5703125" customWidth="1"/>
    <col min="2818" max="2818" width="14.28515625" customWidth="1"/>
    <col min="2819" max="2819" width="41" customWidth="1"/>
    <col min="2820" max="2820" width="8.85546875" customWidth="1"/>
    <col min="2821" max="2821" width="14.85546875" customWidth="1"/>
    <col min="2822" max="2822" width="10.28515625" customWidth="1"/>
    <col min="2823" max="2823" width="11.28515625" customWidth="1"/>
    <col min="2824" max="2824" width="4.7109375" customWidth="1"/>
    <col min="2825" max="2825" width="8.28515625" customWidth="1"/>
    <col min="2826" max="2826" width="10.42578125" customWidth="1"/>
    <col min="2827" max="2827" width="18.140625" customWidth="1"/>
    <col min="2828" max="2828" width="7.42578125" customWidth="1"/>
    <col min="2829" max="2829" width="11.28515625" customWidth="1"/>
    <col min="2830" max="2831" width="9.28515625" customWidth="1"/>
    <col min="2832" max="2832" width="10.85546875" customWidth="1"/>
    <col min="2833" max="2833" width="15.28515625" customWidth="1"/>
    <col min="2834" max="2834" width="4" customWidth="1"/>
    <col min="2835" max="2835" width="9" customWidth="1"/>
    <col min="2836" max="2836" width="8.7109375" customWidth="1"/>
    <col min="2837" max="2837" width="23.5703125" customWidth="1"/>
    <col min="2838" max="2838" width="21.140625" customWidth="1"/>
    <col min="2839" max="2839" width="15.42578125" customWidth="1"/>
    <col min="2840" max="2841" width="14.140625" customWidth="1"/>
    <col min="2842" max="2842" width="11" customWidth="1"/>
    <col min="2843" max="2843" width="15.140625" customWidth="1"/>
    <col min="2844" max="2845" width="14.140625" customWidth="1"/>
    <col min="2846" max="2846" width="10.7109375" customWidth="1"/>
    <col min="2847" max="2847" width="9.140625" customWidth="1"/>
    <col min="2848" max="2848" width="12" customWidth="1"/>
    <col min="2849" max="2849" width="12.42578125" customWidth="1"/>
    <col min="2850" max="2850" width="11.5703125" customWidth="1"/>
    <col min="2851" max="2851" width="15.7109375" customWidth="1"/>
    <col min="2852" max="2852" width="8" customWidth="1"/>
    <col min="2853" max="2853" width="16.85546875" customWidth="1"/>
    <col min="2854" max="2854" width="11.28515625" customWidth="1"/>
    <col min="2855" max="2855" width="17.5703125" customWidth="1"/>
    <col min="2856" max="2857" width="13.140625" customWidth="1"/>
    <col min="2858" max="2858" width="4.7109375" customWidth="1"/>
    <col min="2859" max="2859" width="11.5703125" customWidth="1"/>
    <col min="2860" max="2860" width="19" customWidth="1"/>
    <col min="2861" max="2861" width="16.140625" customWidth="1"/>
    <col min="2862" max="2862" width="23.5703125" customWidth="1"/>
    <col min="2863" max="2863" width="6.7109375" customWidth="1"/>
    <col min="2864" max="2864" width="6.85546875" customWidth="1"/>
    <col min="2865" max="2865" width="5.85546875" customWidth="1"/>
    <col min="2866" max="2866" width="12.140625" customWidth="1"/>
    <col min="2867" max="2867" width="10.5703125" customWidth="1"/>
    <col min="2868" max="2868" width="9.7109375" customWidth="1"/>
    <col min="2869" max="2869" width="12.5703125" customWidth="1"/>
    <col min="2870" max="2870" width="9" customWidth="1"/>
    <col min="2871" max="2871" width="10.28515625" customWidth="1"/>
    <col min="2872" max="2872" width="12.42578125" customWidth="1"/>
    <col min="2873" max="2873" width="20" customWidth="1"/>
    <col min="2874" max="2874" width="19" customWidth="1"/>
    <col min="3072" max="3072" width="11.42578125" customWidth="1"/>
    <col min="3073" max="3073" width="15.5703125" customWidth="1"/>
    <col min="3074" max="3074" width="14.28515625" customWidth="1"/>
    <col min="3075" max="3075" width="41" customWidth="1"/>
    <col min="3076" max="3076" width="8.85546875" customWidth="1"/>
    <col min="3077" max="3077" width="14.85546875" customWidth="1"/>
    <col min="3078" max="3078" width="10.28515625" customWidth="1"/>
    <col min="3079" max="3079" width="11.28515625" customWidth="1"/>
    <col min="3080" max="3080" width="4.7109375" customWidth="1"/>
    <col min="3081" max="3081" width="8.28515625" customWidth="1"/>
    <col min="3082" max="3082" width="10.42578125" customWidth="1"/>
    <col min="3083" max="3083" width="18.140625" customWidth="1"/>
    <col min="3084" max="3084" width="7.42578125" customWidth="1"/>
    <col min="3085" max="3085" width="11.28515625" customWidth="1"/>
    <col min="3086" max="3087" width="9.28515625" customWidth="1"/>
    <col min="3088" max="3088" width="10.85546875" customWidth="1"/>
    <col min="3089" max="3089" width="15.28515625" customWidth="1"/>
    <col min="3090" max="3090" width="4" customWidth="1"/>
    <col min="3091" max="3091" width="9" customWidth="1"/>
    <col min="3092" max="3092" width="8.7109375" customWidth="1"/>
    <col min="3093" max="3093" width="23.5703125" customWidth="1"/>
    <col min="3094" max="3094" width="21.140625" customWidth="1"/>
    <col min="3095" max="3095" width="15.42578125" customWidth="1"/>
    <col min="3096" max="3097" width="14.140625" customWidth="1"/>
    <col min="3098" max="3098" width="11" customWidth="1"/>
    <col min="3099" max="3099" width="15.140625" customWidth="1"/>
    <col min="3100" max="3101" width="14.140625" customWidth="1"/>
    <col min="3102" max="3102" width="10.7109375" customWidth="1"/>
    <col min="3103" max="3103" width="9.140625" customWidth="1"/>
    <col min="3104" max="3104" width="12" customWidth="1"/>
    <col min="3105" max="3105" width="12.42578125" customWidth="1"/>
    <col min="3106" max="3106" width="11.5703125" customWidth="1"/>
    <col min="3107" max="3107" width="15.7109375" customWidth="1"/>
    <col min="3108" max="3108" width="8" customWidth="1"/>
    <col min="3109" max="3109" width="16.85546875" customWidth="1"/>
    <col min="3110" max="3110" width="11.28515625" customWidth="1"/>
    <col min="3111" max="3111" width="17.5703125" customWidth="1"/>
    <col min="3112" max="3113" width="13.140625" customWidth="1"/>
    <col min="3114" max="3114" width="4.7109375" customWidth="1"/>
    <col min="3115" max="3115" width="11.5703125" customWidth="1"/>
    <col min="3116" max="3116" width="19" customWidth="1"/>
    <col min="3117" max="3117" width="16.140625" customWidth="1"/>
    <col min="3118" max="3118" width="23.5703125" customWidth="1"/>
    <col min="3119" max="3119" width="6.7109375" customWidth="1"/>
    <col min="3120" max="3120" width="6.85546875" customWidth="1"/>
    <col min="3121" max="3121" width="5.85546875" customWidth="1"/>
    <col min="3122" max="3122" width="12.140625" customWidth="1"/>
    <col min="3123" max="3123" width="10.5703125" customWidth="1"/>
    <col min="3124" max="3124" width="9.7109375" customWidth="1"/>
    <col min="3125" max="3125" width="12.5703125" customWidth="1"/>
    <col min="3126" max="3126" width="9" customWidth="1"/>
    <col min="3127" max="3127" width="10.28515625" customWidth="1"/>
    <col min="3128" max="3128" width="12.42578125" customWidth="1"/>
    <col min="3129" max="3129" width="20" customWidth="1"/>
    <col min="3130" max="3130" width="19" customWidth="1"/>
    <col min="3328" max="3328" width="11.42578125" customWidth="1"/>
    <col min="3329" max="3329" width="15.5703125" customWidth="1"/>
    <col min="3330" max="3330" width="14.28515625" customWidth="1"/>
    <col min="3331" max="3331" width="41" customWidth="1"/>
    <col min="3332" max="3332" width="8.85546875" customWidth="1"/>
    <col min="3333" max="3333" width="14.85546875" customWidth="1"/>
    <col min="3334" max="3334" width="10.28515625" customWidth="1"/>
    <col min="3335" max="3335" width="11.28515625" customWidth="1"/>
    <col min="3336" max="3336" width="4.7109375" customWidth="1"/>
    <col min="3337" max="3337" width="8.28515625" customWidth="1"/>
    <col min="3338" max="3338" width="10.42578125" customWidth="1"/>
    <col min="3339" max="3339" width="18.140625" customWidth="1"/>
    <col min="3340" max="3340" width="7.42578125" customWidth="1"/>
    <col min="3341" max="3341" width="11.28515625" customWidth="1"/>
    <col min="3342" max="3343" width="9.28515625" customWidth="1"/>
    <col min="3344" max="3344" width="10.85546875" customWidth="1"/>
    <col min="3345" max="3345" width="15.28515625" customWidth="1"/>
    <col min="3346" max="3346" width="4" customWidth="1"/>
    <col min="3347" max="3347" width="9" customWidth="1"/>
    <col min="3348" max="3348" width="8.7109375" customWidth="1"/>
    <col min="3349" max="3349" width="23.5703125" customWidth="1"/>
    <col min="3350" max="3350" width="21.140625" customWidth="1"/>
    <col min="3351" max="3351" width="15.42578125" customWidth="1"/>
    <col min="3352" max="3353" width="14.140625" customWidth="1"/>
    <col min="3354" max="3354" width="11" customWidth="1"/>
    <col min="3355" max="3355" width="15.140625" customWidth="1"/>
    <col min="3356" max="3357" width="14.140625" customWidth="1"/>
    <col min="3358" max="3358" width="10.7109375" customWidth="1"/>
    <col min="3359" max="3359" width="9.140625" customWidth="1"/>
    <col min="3360" max="3360" width="12" customWidth="1"/>
    <col min="3361" max="3361" width="12.42578125" customWidth="1"/>
    <col min="3362" max="3362" width="11.5703125" customWidth="1"/>
    <col min="3363" max="3363" width="15.7109375" customWidth="1"/>
    <col min="3364" max="3364" width="8" customWidth="1"/>
    <col min="3365" max="3365" width="16.85546875" customWidth="1"/>
    <col min="3366" max="3366" width="11.28515625" customWidth="1"/>
    <col min="3367" max="3367" width="17.5703125" customWidth="1"/>
    <col min="3368" max="3369" width="13.140625" customWidth="1"/>
    <col min="3370" max="3370" width="4.7109375" customWidth="1"/>
    <col min="3371" max="3371" width="11.5703125" customWidth="1"/>
    <col min="3372" max="3372" width="19" customWidth="1"/>
    <col min="3373" max="3373" width="16.140625" customWidth="1"/>
    <col min="3374" max="3374" width="23.5703125" customWidth="1"/>
    <col min="3375" max="3375" width="6.7109375" customWidth="1"/>
    <col min="3376" max="3376" width="6.85546875" customWidth="1"/>
    <col min="3377" max="3377" width="5.85546875" customWidth="1"/>
    <col min="3378" max="3378" width="12.140625" customWidth="1"/>
    <col min="3379" max="3379" width="10.5703125" customWidth="1"/>
    <col min="3380" max="3380" width="9.7109375" customWidth="1"/>
    <col min="3381" max="3381" width="12.5703125" customWidth="1"/>
    <col min="3382" max="3382" width="9" customWidth="1"/>
    <col min="3383" max="3383" width="10.28515625" customWidth="1"/>
    <col min="3384" max="3384" width="12.42578125" customWidth="1"/>
    <col min="3385" max="3385" width="20" customWidth="1"/>
    <col min="3386" max="3386" width="19" customWidth="1"/>
    <col min="3584" max="3584" width="11.42578125" customWidth="1"/>
    <col min="3585" max="3585" width="15.5703125" customWidth="1"/>
    <col min="3586" max="3586" width="14.28515625" customWidth="1"/>
    <col min="3587" max="3587" width="41" customWidth="1"/>
    <col min="3588" max="3588" width="8.85546875" customWidth="1"/>
    <col min="3589" max="3589" width="14.85546875" customWidth="1"/>
    <col min="3590" max="3590" width="10.28515625" customWidth="1"/>
    <col min="3591" max="3591" width="11.28515625" customWidth="1"/>
    <col min="3592" max="3592" width="4.7109375" customWidth="1"/>
    <col min="3593" max="3593" width="8.28515625" customWidth="1"/>
    <col min="3594" max="3594" width="10.42578125" customWidth="1"/>
    <col min="3595" max="3595" width="18.140625" customWidth="1"/>
    <col min="3596" max="3596" width="7.42578125" customWidth="1"/>
    <col min="3597" max="3597" width="11.28515625" customWidth="1"/>
    <col min="3598" max="3599" width="9.28515625" customWidth="1"/>
    <col min="3600" max="3600" width="10.85546875" customWidth="1"/>
    <col min="3601" max="3601" width="15.28515625" customWidth="1"/>
    <col min="3602" max="3602" width="4" customWidth="1"/>
    <col min="3603" max="3603" width="9" customWidth="1"/>
    <col min="3604" max="3604" width="8.7109375" customWidth="1"/>
    <col min="3605" max="3605" width="23.5703125" customWidth="1"/>
    <col min="3606" max="3606" width="21.140625" customWidth="1"/>
    <col min="3607" max="3607" width="15.42578125" customWidth="1"/>
    <col min="3608" max="3609" width="14.140625" customWidth="1"/>
    <col min="3610" max="3610" width="11" customWidth="1"/>
    <col min="3611" max="3611" width="15.140625" customWidth="1"/>
    <col min="3612" max="3613" width="14.140625" customWidth="1"/>
    <col min="3614" max="3614" width="10.7109375" customWidth="1"/>
    <col min="3615" max="3615" width="9.140625" customWidth="1"/>
    <col min="3616" max="3616" width="12" customWidth="1"/>
    <col min="3617" max="3617" width="12.42578125" customWidth="1"/>
    <col min="3618" max="3618" width="11.5703125" customWidth="1"/>
    <col min="3619" max="3619" width="15.7109375" customWidth="1"/>
    <col min="3620" max="3620" width="8" customWidth="1"/>
    <col min="3621" max="3621" width="16.85546875" customWidth="1"/>
    <col min="3622" max="3622" width="11.28515625" customWidth="1"/>
    <col min="3623" max="3623" width="17.5703125" customWidth="1"/>
    <col min="3624" max="3625" width="13.140625" customWidth="1"/>
    <col min="3626" max="3626" width="4.7109375" customWidth="1"/>
    <col min="3627" max="3627" width="11.5703125" customWidth="1"/>
    <col min="3628" max="3628" width="19" customWidth="1"/>
    <col min="3629" max="3629" width="16.140625" customWidth="1"/>
    <col min="3630" max="3630" width="23.5703125" customWidth="1"/>
    <col min="3631" max="3631" width="6.7109375" customWidth="1"/>
    <col min="3632" max="3632" width="6.85546875" customWidth="1"/>
    <col min="3633" max="3633" width="5.85546875" customWidth="1"/>
    <col min="3634" max="3634" width="12.140625" customWidth="1"/>
    <col min="3635" max="3635" width="10.5703125" customWidth="1"/>
    <col min="3636" max="3636" width="9.7109375" customWidth="1"/>
    <col min="3637" max="3637" width="12.5703125" customWidth="1"/>
    <col min="3638" max="3638" width="9" customWidth="1"/>
    <col min="3639" max="3639" width="10.28515625" customWidth="1"/>
    <col min="3640" max="3640" width="12.42578125" customWidth="1"/>
    <col min="3641" max="3641" width="20" customWidth="1"/>
    <col min="3642" max="3642" width="19" customWidth="1"/>
    <col min="3840" max="3840" width="11.42578125" customWidth="1"/>
    <col min="3841" max="3841" width="15.5703125" customWidth="1"/>
    <col min="3842" max="3842" width="14.28515625" customWidth="1"/>
    <col min="3843" max="3843" width="41" customWidth="1"/>
    <col min="3844" max="3844" width="8.85546875" customWidth="1"/>
    <col min="3845" max="3845" width="14.85546875" customWidth="1"/>
    <col min="3846" max="3846" width="10.28515625" customWidth="1"/>
    <col min="3847" max="3847" width="11.28515625" customWidth="1"/>
    <col min="3848" max="3848" width="4.7109375" customWidth="1"/>
    <col min="3849" max="3849" width="8.28515625" customWidth="1"/>
    <col min="3850" max="3850" width="10.42578125" customWidth="1"/>
    <col min="3851" max="3851" width="18.140625" customWidth="1"/>
    <col min="3852" max="3852" width="7.42578125" customWidth="1"/>
    <col min="3853" max="3853" width="11.28515625" customWidth="1"/>
    <col min="3854" max="3855" width="9.28515625" customWidth="1"/>
    <col min="3856" max="3856" width="10.85546875" customWidth="1"/>
    <col min="3857" max="3857" width="15.28515625" customWidth="1"/>
    <col min="3858" max="3858" width="4" customWidth="1"/>
    <col min="3859" max="3859" width="9" customWidth="1"/>
    <col min="3860" max="3860" width="8.7109375" customWidth="1"/>
    <col min="3861" max="3861" width="23.5703125" customWidth="1"/>
    <col min="3862" max="3862" width="21.140625" customWidth="1"/>
    <col min="3863" max="3863" width="15.42578125" customWidth="1"/>
    <col min="3864" max="3865" width="14.140625" customWidth="1"/>
    <col min="3866" max="3866" width="11" customWidth="1"/>
    <col min="3867" max="3867" width="15.140625" customWidth="1"/>
    <col min="3868" max="3869" width="14.140625" customWidth="1"/>
    <col min="3870" max="3870" width="10.7109375" customWidth="1"/>
    <col min="3871" max="3871" width="9.140625" customWidth="1"/>
    <col min="3872" max="3872" width="12" customWidth="1"/>
    <col min="3873" max="3873" width="12.42578125" customWidth="1"/>
    <col min="3874" max="3874" width="11.5703125" customWidth="1"/>
    <col min="3875" max="3875" width="15.7109375" customWidth="1"/>
    <col min="3876" max="3876" width="8" customWidth="1"/>
    <col min="3877" max="3877" width="16.85546875" customWidth="1"/>
    <col min="3878" max="3878" width="11.28515625" customWidth="1"/>
    <col min="3879" max="3879" width="17.5703125" customWidth="1"/>
    <col min="3880" max="3881" width="13.140625" customWidth="1"/>
    <col min="3882" max="3882" width="4.7109375" customWidth="1"/>
    <col min="3883" max="3883" width="11.5703125" customWidth="1"/>
    <col min="3884" max="3884" width="19" customWidth="1"/>
    <col min="3885" max="3885" width="16.140625" customWidth="1"/>
    <col min="3886" max="3886" width="23.5703125" customWidth="1"/>
    <col min="3887" max="3887" width="6.7109375" customWidth="1"/>
    <col min="3888" max="3888" width="6.85546875" customWidth="1"/>
    <col min="3889" max="3889" width="5.85546875" customWidth="1"/>
    <col min="3890" max="3890" width="12.140625" customWidth="1"/>
    <col min="3891" max="3891" width="10.5703125" customWidth="1"/>
    <col min="3892" max="3892" width="9.7109375" customWidth="1"/>
    <col min="3893" max="3893" width="12.5703125" customWidth="1"/>
    <col min="3894" max="3894" width="9" customWidth="1"/>
    <col min="3895" max="3895" width="10.28515625" customWidth="1"/>
    <col min="3896" max="3896" width="12.42578125" customWidth="1"/>
    <col min="3897" max="3897" width="20" customWidth="1"/>
    <col min="3898" max="3898" width="19" customWidth="1"/>
    <col min="4096" max="4096" width="11.42578125" customWidth="1"/>
    <col min="4097" max="4097" width="15.5703125" customWidth="1"/>
    <col min="4098" max="4098" width="14.28515625" customWidth="1"/>
    <col min="4099" max="4099" width="41" customWidth="1"/>
    <col min="4100" max="4100" width="8.85546875" customWidth="1"/>
    <col min="4101" max="4101" width="14.85546875" customWidth="1"/>
    <col min="4102" max="4102" width="10.28515625" customWidth="1"/>
    <col min="4103" max="4103" width="11.28515625" customWidth="1"/>
    <col min="4104" max="4104" width="4.7109375" customWidth="1"/>
    <col min="4105" max="4105" width="8.28515625" customWidth="1"/>
    <col min="4106" max="4106" width="10.42578125" customWidth="1"/>
    <col min="4107" max="4107" width="18.140625" customWidth="1"/>
    <col min="4108" max="4108" width="7.42578125" customWidth="1"/>
    <col min="4109" max="4109" width="11.28515625" customWidth="1"/>
    <col min="4110" max="4111" width="9.28515625" customWidth="1"/>
    <col min="4112" max="4112" width="10.85546875" customWidth="1"/>
    <col min="4113" max="4113" width="15.28515625" customWidth="1"/>
    <col min="4114" max="4114" width="4" customWidth="1"/>
    <col min="4115" max="4115" width="9" customWidth="1"/>
    <col min="4116" max="4116" width="8.7109375" customWidth="1"/>
    <col min="4117" max="4117" width="23.5703125" customWidth="1"/>
    <col min="4118" max="4118" width="21.140625" customWidth="1"/>
    <col min="4119" max="4119" width="15.42578125" customWidth="1"/>
    <col min="4120" max="4121" width="14.140625" customWidth="1"/>
    <col min="4122" max="4122" width="11" customWidth="1"/>
    <col min="4123" max="4123" width="15.140625" customWidth="1"/>
    <col min="4124" max="4125" width="14.140625" customWidth="1"/>
    <col min="4126" max="4126" width="10.7109375" customWidth="1"/>
    <col min="4127" max="4127" width="9.140625" customWidth="1"/>
    <col min="4128" max="4128" width="12" customWidth="1"/>
    <col min="4129" max="4129" width="12.42578125" customWidth="1"/>
    <col min="4130" max="4130" width="11.5703125" customWidth="1"/>
    <col min="4131" max="4131" width="15.7109375" customWidth="1"/>
    <col min="4132" max="4132" width="8" customWidth="1"/>
    <col min="4133" max="4133" width="16.85546875" customWidth="1"/>
    <col min="4134" max="4134" width="11.28515625" customWidth="1"/>
    <col min="4135" max="4135" width="17.5703125" customWidth="1"/>
    <col min="4136" max="4137" width="13.140625" customWidth="1"/>
    <col min="4138" max="4138" width="4.7109375" customWidth="1"/>
    <col min="4139" max="4139" width="11.5703125" customWidth="1"/>
    <col min="4140" max="4140" width="19" customWidth="1"/>
    <col min="4141" max="4141" width="16.140625" customWidth="1"/>
    <col min="4142" max="4142" width="23.5703125" customWidth="1"/>
    <col min="4143" max="4143" width="6.7109375" customWidth="1"/>
    <col min="4144" max="4144" width="6.85546875" customWidth="1"/>
    <col min="4145" max="4145" width="5.85546875" customWidth="1"/>
    <col min="4146" max="4146" width="12.140625" customWidth="1"/>
    <col min="4147" max="4147" width="10.5703125" customWidth="1"/>
    <col min="4148" max="4148" width="9.7109375" customWidth="1"/>
    <col min="4149" max="4149" width="12.5703125" customWidth="1"/>
    <col min="4150" max="4150" width="9" customWidth="1"/>
    <col min="4151" max="4151" width="10.28515625" customWidth="1"/>
    <col min="4152" max="4152" width="12.42578125" customWidth="1"/>
    <col min="4153" max="4153" width="20" customWidth="1"/>
    <col min="4154" max="4154" width="19" customWidth="1"/>
    <col min="4352" max="4352" width="11.42578125" customWidth="1"/>
    <col min="4353" max="4353" width="15.5703125" customWidth="1"/>
    <col min="4354" max="4354" width="14.28515625" customWidth="1"/>
    <col min="4355" max="4355" width="41" customWidth="1"/>
    <col min="4356" max="4356" width="8.85546875" customWidth="1"/>
    <col min="4357" max="4357" width="14.85546875" customWidth="1"/>
    <col min="4358" max="4358" width="10.28515625" customWidth="1"/>
    <col min="4359" max="4359" width="11.28515625" customWidth="1"/>
    <col min="4360" max="4360" width="4.7109375" customWidth="1"/>
    <col min="4361" max="4361" width="8.28515625" customWidth="1"/>
    <col min="4362" max="4362" width="10.42578125" customWidth="1"/>
    <col min="4363" max="4363" width="18.140625" customWidth="1"/>
    <col min="4364" max="4364" width="7.42578125" customWidth="1"/>
    <col min="4365" max="4365" width="11.28515625" customWidth="1"/>
    <col min="4366" max="4367" width="9.28515625" customWidth="1"/>
    <col min="4368" max="4368" width="10.85546875" customWidth="1"/>
    <col min="4369" max="4369" width="15.28515625" customWidth="1"/>
    <col min="4370" max="4370" width="4" customWidth="1"/>
    <col min="4371" max="4371" width="9" customWidth="1"/>
    <col min="4372" max="4372" width="8.7109375" customWidth="1"/>
    <col min="4373" max="4373" width="23.5703125" customWidth="1"/>
    <col min="4374" max="4374" width="21.140625" customWidth="1"/>
    <col min="4375" max="4375" width="15.42578125" customWidth="1"/>
    <col min="4376" max="4377" width="14.140625" customWidth="1"/>
    <col min="4378" max="4378" width="11" customWidth="1"/>
    <col min="4379" max="4379" width="15.140625" customWidth="1"/>
    <col min="4380" max="4381" width="14.140625" customWidth="1"/>
    <col min="4382" max="4382" width="10.7109375" customWidth="1"/>
    <col min="4383" max="4383" width="9.140625" customWidth="1"/>
    <col min="4384" max="4384" width="12" customWidth="1"/>
    <col min="4385" max="4385" width="12.42578125" customWidth="1"/>
    <col min="4386" max="4386" width="11.5703125" customWidth="1"/>
    <col min="4387" max="4387" width="15.7109375" customWidth="1"/>
    <col min="4388" max="4388" width="8" customWidth="1"/>
    <col min="4389" max="4389" width="16.85546875" customWidth="1"/>
    <col min="4390" max="4390" width="11.28515625" customWidth="1"/>
    <col min="4391" max="4391" width="17.5703125" customWidth="1"/>
    <col min="4392" max="4393" width="13.140625" customWidth="1"/>
    <col min="4394" max="4394" width="4.7109375" customWidth="1"/>
    <col min="4395" max="4395" width="11.5703125" customWidth="1"/>
    <col min="4396" max="4396" width="19" customWidth="1"/>
    <col min="4397" max="4397" width="16.140625" customWidth="1"/>
    <col min="4398" max="4398" width="23.5703125" customWidth="1"/>
    <col min="4399" max="4399" width="6.7109375" customWidth="1"/>
    <col min="4400" max="4400" width="6.85546875" customWidth="1"/>
    <col min="4401" max="4401" width="5.85546875" customWidth="1"/>
    <col min="4402" max="4402" width="12.140625" customWidth="1"/>
    <col min="4403" max="4403" width="10.5703125" customWidth="1"/>
    <col min="4404" max="4404" width="9.7109375" customWidth="1"/>
    <col min="4405" max="4405" width="12.5703125" customWidth="1"/>
    <col min="4406" max="4406" width="9" customWidth="1"/>
    <col min="4407" max="4407" width="10.28515625" customWidth="1"/>
    <col min="4408" max="4408" width="12.42578125" customWidth="1"/>
    <col min="4409" max="4409" width="20" customWidth="1"/>
    <col min="4410" max="4410" width="19" customWidth="1"/>
    <col min="4608" max="4608" width="11.42578125" customWidth="1"/>
    <col min="4609" max="4609" width="15.5703125" customWidth="1"/>
    <col min="4610" max="4610" width="14.28515625" customWidth="1"/>
    <col min="4611" max="4611" width="41" customWidth="1"/>
    <col min="4612" max="4612" width="8.85546875" customWidth="1"/>
    <col min="4613" max="4613" width="14.85546875" customWidth="1"/>
    <col min="4614" max="4614" width="10.28515625" customWidth="1"/>
    <col min="4615" max="4615" width="11.28515625" customWidth="1"/>
    <col min="4616" max="4616" width="4.7109375" customWidth="1"/>
    <col min="4617" max="4617" width="8.28515625" customWidth="1"/>
    <col min="4618" max="4618" width="10.42578125" customWidth="1"/>
    <col min="4619" max="4619" width="18.140625" customWidth="1"/>
    <col min="4620" max="4620" width="7.42578125" customWidth="1"/>
    <col min="4621" max="4621" width="11.28515625" customWidth="1"/>
    <col min="4622" max="4623" width="9.28515625" customWidth="1"/>
    <col min="4624" max="4624" width="10.85546875" customWidth="1"/>
    <col min="4625" max="4625" width="15.28515625" customWidth="1"/>
    <col min="4626" max="4626" width="4" customWidth="1"/>
    <col min="4627" max="4627" width="9" customWidth="1"/>
    <col min="4628" max="4628" width="8.7109375" customWidth="1"/>
    <col min="4629" max="4629" width="23.5703125" customWidth="1"/>
    <col min="4630" max="4630" width="21.140625" customWidth="1"/>
    <col min="4631" max="4631" width="15.42578125" customWidth="1"/>
    <col min="4632" max="4633" width="14.140625" customWidth="1"/>
    <col min="4634" max="4634" width="11" customWidth="1"/>
    <col min="4635" max="4635" width="15.140625" customWidth="1"/>
    <col min="4636" max="4637" width="14.140625" customWidth="1"/>
    <col min="4638" max="4638" width="10.7109375" customWidth="1"/>
    <col min="4639" max="4639" width="9.140625" customWidth="1"/>
    <col min="4640" max="4640" width="12" customWidth="1"/>
    <col min="4641" max="4641" width="12.42578125" customWidth="1"/>
    <col min="4642" max="4642" width="11.5703125" customWidth="1"/>
    <col min="4643" max="4643" width="15.7109375" customWidth="1"/>
    <col min="4644" max="4644" width="8" customWidth="1"/>
    <col min="4645" max="4645" width="16.85546875" customWidth="1"/>
    <col min="4646" max="4646" width="11.28515625" customWidth="1"/>
    <col min="4647" max="4647" width="17.5703125" customWidth="1"/>
    <col min="4648" max="4649" width="13.140625" customWidth="1"/>
    <col min="4650" max="4650" width="4.7109375" customWidth="1"/>
    <col min="4651" max="4651" width="11.5703125" customWidth="1"/>
    <col min="4652" max="4652" width="19" customWidth="1"/>
    <col min="4653" max="4653" width="16.140625" customWidth="1"/>
    <col min="4654" max="4654" width="23.5703125" customWidth="1"/>
    <col min="4655" max="4655" width="6.7109375" customWidth="1"/>
    <col min="4656" max="4656" width="6.85546875" customWidth="1"/>
    <col min="4657" max="4657" width="5.85546875" customWidth="1"/>
    <col min="4658" max="4658" width="12.140625" customWidth="1"/>
    <col min="4659" max="4659" width="10.5703125" customWidth="1"/>
    <col min="4660" max="4660" width="9.7109375" customWidth="1"/>
    <col min="4661" max="4661" width="12.5703125" customWidth="1"/>
    <col min="4662" max="4662" width="9" customWidth="1"/>
    <col min="4663" max="4663" width="10.28515625" customWidth="1"/>
    <col min="4664" max="4664" width="12.42578125" customWidth="1"/>
    <col min="4665" max="4665" width="20" customWidth="1"/>
    <col min="4666" max="4666" width="19" customWidth="1"/>
    <col min="4864" max="4864" width="11.42578125" customWidth="1"/>
    <col min="4865" max="4865" width="15.5703125" customWidth="1"/>
    <col min="4866" max="4866" width="14.28515625" customWidth="1"/>
    <col min="4867" max="4867" width="41" customWidth="1"/>
    <col min="4868" max="4868" width="8.85546875" customWidth="1"/>
    <col min="4869" max="4869" width="14.85546875" customWidth="1"/>
    <col min="4870" max="4870" width="10.28515625" customWidth="1"/>
    <col min="4871" max="4871" width="11.28515625" customWidth="1"/>
    <col min="4872" max="4872" width="4.7109375" customWidth="1"/>
    <col min="4873" max="4873" width="8.28515625" customWidth="1"/>
    <col min="4874" max="4874" width="10.42578125" customWidth="1"/>
    <col min="4875" max="4875" width="18.140625" customWidth="1"/>
    <col min="4876" max="4876" width="7.42578125" customWidth="1"/>
    <col min="4877" max="4877" width="11.28515625" customWidth="1"/>
    <col min="4878" max="4879" width="9.28515625" customWidth="1"/>
    <col min="4880" max="4880" width="10.85546875" customWidth="1"/>
    <col min="4881" max="4881" width="15.28515625" customWidth="1"/>
    <col min="4882" max="4882" width="4" customWidth="1"/>
    <col min="4883" max="4883" width="9" customWidth="1"/>
    <col min="4884" max="4884" width="8.7109375" customWidth="1"/>
    <col min="4885" max="4885" width="23.5703125" customWidth="1"/>
    <col min="4886" max="4886" width="21.140625" customWidth="1"/>
    <col min="4887" max="4887" width="15.42578125" customWidth="1"/>
    <col min="4888" max="4889" width="14.140625" customWidth="1"/>
    <col min="4890" max="4890" width="11" customWidth="1"/>
    <col min="4891" max="4891" width="15.140625" customWidth="1"/>
    <col min="4892" max="4893" width="14.140625" customWidth="1"/>
    <col min="4894" max="4894" width="10.7109375" customWidth="1"/>
    <col min="4895" max="4895" width="9.140625" customWidth="1"/>
    <col min="4896" max="4896" width="12" customWidth="1"/>
    <col min="4897" max="4897" width="12.42578125" customWidth="1"/>
    <col min="4898" max="4898" width="11.5703125" customWidth="1"/>
    <col min="4899" max="4899" width="15.7109375" customWidth="1"/>
    <col min="4900" max="4900" width="8" customWidth="1"/>
    <col min="4901" max="4901" width="16.85546875" customWidth="1"/>
    <col min="4902" max="4902" width="11.28515625" customWidth="1"/>
    <col min="4903" max="4903" width="17.5703125" customWidth="1"/>
    <col min="4904" max="4905" width="13.140625" customWidth="1"/>
    <col min="4906" max="4906" width="4.7109375" customWidth="1"/>
    <col min="4907" max="4907" width="11.5703125" customWidth="1"/>
    <col min="4908" max="4908" width="19" customWidth="1"/>
    <col min="4909" max="4909" width="16.140625" customWidth="1"/>
    <col min="4910" max="4910" width="23.5703125" customWidth="1"/>
    <col min="4911" max="4911" width="6.7109375" customWidth="1"/>
    <col min="4912" max="4912" width="6.85546875" customWidth="1"/>
    <col min="4913" max="4913" width="5.85546875" customWidth="1"/>
    <col min="4914" max="4914" width="12.140625" customWidth="1"/>
    <col min="4915" max="4915" width="10.5703125" customWidth="1"/>
    <col min="4916" max="4916" width="9.7109375" customWidth="1"/>
    <col min="4917" max="4917" width="12.5703125" customWidth="1"/>
    <col min="4918" max="4918" width="9" customWidth="1"/>
    <col min="4919" max="4919" width="10.28515625" customWidth="1"/>
    <col min="4920" max="4920" width="12.42578125" customWidth="1"/>
    <col min="4921" max="4921" width="20" customWidth="1"/>
    <col min="4922" max="4922" width="19" customWidth="1"/>
    <col min="5120" max="5120" width="11.42578125" customWidth="1"/>
    <col min="5121" max="5121" width="15.5703125" customWidth="1"/>
    <col min="5122" max="5122" width="14.28515625" customWidth="1"/>
    <col min="5123" max="5123" width="41" customWidth="1"/>
    <col min="5124" max="5124" width="8.85546875" customWidth="1"/>
    <col min="5125" max="5125" width="14.85546875" customWidth="1"/>
    <col min="5126" max="5126" width="10.28515625" customWidth="1"/>
    <col min="5127" max="5127" width="11.28515625" customWidth="1"/>
    <col min="5128" max="5128" width="4.7109375" customWidth="1"/>
    <col min="5129" max="5129" width="8.28515625" customWidth="1"/>
    <col min="5130" max="5130" width="10.42578125" customWidth="1"/>
    <col min="5131" max="5131" width="18.140625" customWidth="1"/>
    <col min="5132" max="5132" width="7.42578125" customWidth="1"/>
    <col min="5133" max="5133" width="11.28515625" customWidth="1"/>
    <col min="5134" max="5135" width="9.28515625" customWidth="1"/>
    <col min="5136" max="5136" width="10.85546875" customWidth="1"/>
    <col min="5137" max="5137" width="15.28515625" customWidth="1"/>
    <col min="5138" max="5138" width="4" customWidth="1"/>
    <col min="5139" max="5139" width="9" customWidth="1"/>
    <col min="5140" max="5140" width="8.7109375" customWidth="1"/>
    <col min="5141" max="5141" width="23.5703125" customWidth="1"/>
    <col min="5142" max="5142" width="21.140625" customWidth="1"/>
    <col min="5143" max="5143" width="15.42578125" customWidth="1"/>
    <col min="5144" max="5145" width="14.140625" customWidth="1"/>
    <col min="5146" max="5146" width="11" customWidth="1"/>
    <col min="5147" max="5147" width="15.140625" customWidth="1"/>
    <col min="5148" max="5149" width="14.140625" customWidth="1"/>
    <col min="5150" max="5150" width="10.7109375" customWidth="1"/>
    <col min="5151" max="5151" width="9.140625" customWidth="1"/>
    <col min="5152" max="5152" width="12" customWidth="1"/>
    <col min="5153" max="5153" width="12.42578125" customWidth="1"/>
    <col min="5154" max="5154" width="11.5703125" customWidth="1"/>
    <col min="5155" max="5155" width="15.7109375" customWidth="1"/>
    <col min="5156" max="5156" width="8" customWidth="1"/>
    <col min="5157" max="5157" width="16.85546875" customWidth="1"/>
    <col min="5158" max="5158" width="11.28515625" customWidth="1"/>
    <col min="5159" max="5159" width="17.5703125" customWidth="1"/>
    <col min="5160" max="5161" width="13.140625" customWidth="1"/>
    <col min="5162" max="5162" width="4.7109375" customWidth="1"/>
    <col min="5163" max="5163" width="11.5703125" customWidth="1"/>
    <col min="5164" max="5164" width="19" customWidth="1"/>
    <col min="5165" max="5165" width="16.140625" customWidth="1"/>
    <col min="5166" max="5166" width="23.5703125" customWidth="1"/>
    <col min="5167" max="5167" width="6.7109375" customWidth="1"/>
    <col min="5168" max="5168" width="6.85546875" customWidth="1"/>
    <col min="5169" max="5169" width="5.85546875" customWidth="1"/>
    <col min="5170" max="5170" width="12.140625" customWidth="1"/>
    <col min="5171" max="5171" width="10.5703125" customWidth="1"/>
    <col min="5172" max="5172" width="9.7109375" customWidth="1"/>
    <col min="5173" max="5173" width="12.5703125" customWidth="1"/>
    <col min="5174" max="5174" width="9" customWidth="1"/>
    <col min="5175" max="5175" width="10.28515625" customWidth="1"/>
    <col min="5176" max="5176" width="12.42578125" customWidth="1"/>
    <col min="5177" max="5177" width="20" customWidth="1"/>
    <col min="5178" max="5178" width="19" customWidth="1"/>
    <col min="5376" max="5376" width="11.42578125" customWidth="1"/>
    <col min="5377" max="5377" width="15.5703125" customWidth="1"/>
    <col min="5378" max="5378" width="14.28515625" customWidth="1"/>
    <col min="5379" max="5379" width="41" customWidth="1"/>
    <col min="5380" max="5380" width="8.85546875" customWidth="1"/>
    <col min="5381" max="5381" width="14.85546875" customWidth="1"/>
    <col min="5382" max="5382" width="10.28515625" customWidth="1"/>
    <col min="5383" max="5383" width="11.28515625" customWidth="1"/>
    <col min="5384" max="5384" width="4.7109375" customWidth="1"/>
    <col min="5385" max="5385" width="8.28515625" customWidth="1"/>
    <col min="5386" max="5386" width="10.42578125" customWidth="1"/>
    <col min="5387" max="5387" width="18.140625" customWidth="1"/>
    <col min="5388" max="5388" width="7.42578125" customWidth="1"/>
    <col min="5389" max="5389" width="11.28515625" customWidth="1"/>
    <col min="5390" max="5391" width="9.28515625" customWidth="1"/>
    <col min="5392" max="5392" width="10.85546875" customWidth="1"/>
    <col min="5393" max="5393" width="15.28515625" customWidth="1"/>
    <col min="5394" max="5394" width="4" customWidth="1"/>
    <col min="5395" max="5395" width="9" customWidth="1"/>
    <col min="5396" max="5396" width="8.7109375" customWidth="1"/>
    <col min="5397" max="5397" width="23.5703125" customWidth="1"/>
    <col min="5398" max="5398" width="21.140625" customWidth="1"/>
    <col min="5399" max="5399" width="15.42578125" customWidth="1"/>
    <col min="5400" max="5401" width="14.140625" customWidth="1"/>
    <col min="5402" max="5402" width="11" customWidth="1"/>
    <col min="5403" max="5403" width="15.140625" customWidth="1"/>
    <col min="5404" max="5405" width="14.140625" customWidth="1"/>
    <col min="5406" max="5406" width="10.7109375" customWidth="1"/>
    <col min="5407" max="5407" width="9.140625" customWidth="1"/>
    <col min="5408" max="5408" width="12" customWidth="1"/>
    <col min="5409" max="5409" width="12.42578125" customWidth="1"/>
    <col min="5410" max="5410" width="11.5703125" customWidth="1"/>
    <col min="5411" max="5411" width="15.7109375" customWidth="1"/>
    <col min="5412" max="5412" width="8" customWidth="1"/>
    <col min="5413" max="5413" width="16.85546875" customWidth="1"/>
    <col min="5414" max="5414" width="11.28515625" customWidth="1"/>
    <col min="5415" max="5415" width="17.5703125" customWidth="1"/>
    <col min="5416" max="5417" width="13.140625" customWidth="1"/>
    <col min="5418" max="5418" width="4.7109375" customWidth="1"/>
    <col min="5419" max="5419" width="11.5703125" customWidth="1"/>
    <col min="5420" max="5420" width="19" customWidth="1"/>
    <col min="5421" max="5421" width="16.140625" customWidth="1"/>
    <col min="5422" max="5422" width="23.5703125" customWidth="1"/>
    <col min="5423" max="5423" width="6.7109375" customWidth="1"/>
    <col min="5424" max="5424" width="6.85546875" customWidth="1"/>
    <col min="5425" max="5425" width="5.85546875" customWidth="1"/>
    <col min="5426" max="5426" width="12.140625" customWidth="1"/>
    <col min="5427" max="5427" width="10.5703125" customWidth="1"/>
    <col min="5428" max="5428" width="9.7109375" customWidth="1"/>
    <col min="5429" max="5429" width="12.5703125" customWidth="1"/>
    <col min="5430" max="5430" width="9" customWidth="1"/>
    <col min="5431" max="5431" width="10.28515625" customWidth="1"/>
    <col min="5432" max="5432" width="12.42578125" customWidth="1"/>
    <col min="5433" max="5433" width="20" customWidth="1"/>
    <col min="5434" max="5434" width="19" customWidth="1"/>
    <col min="5632" max="5632" width="11.42578125" customWidth="1"/>
    <col min="5633" max="5633" width="15.5703125" customWidth="1"/>
    <col min="5634" max="5634" width="14.28515625" customWidth="1"/>
    <col min="5635" max="5635" width="41" customWidth="1"/>
    <col min="5636" max="5636" width="8.85546875" customWidth="1"/>
    <col min="5637" max="5637" width="14.85546875" customWidth="1"/>
    <col min="5638" max="5638" width="10.28515625" customWidth="1"/>
    <col min="5639" max="5639" width="11.28515625" customWidth="1"/>
    <col min="5640" max="5640" width="4.7109375" customWidth="1"/>
    <col min="5641" max="5641" width="8.28515625" customWidth="1"/>
    <col min="5642" max="5642" width="10.42578125" customWidth="1"/>
    <col min="5643" max="5643" width="18.140625" customWidth="1"/>
    <col min="5644" max="5644" width="7.42578125" customWidth="1"/>
    <col min="5645" max="5645" width="11.28515625" customWidth="1"/>
    <col min="5646" max="5647" width="9.28515625" customWidth="1"/>
    <col min="5648" max="5648" width="10.85546875" customWidth="1"/>
    <col min="5649" max="5649" width="15.28515625" customWidth="1"/>
    <col min="5650" max="5650" width="4" customWidth="1"/>
    <col min="5651" max="5651" width="9" customWidth="1"/>
    <col min="5652" max="5652" width="8.7109375" customWidth="1"/>
    <col min="5653" max="5653" width="23.5703125" customWidth="1"/>
    <col min="5654" max="5654" width="21.140625" customWidth="1"/>
    <col min="5655" max="5655" width="15.42578125" customWidth="1"/>
    <col min="5656" max="5657" width="14.140625" customWidth="1"/>
    <col min="5658" max="5658" width="11" customWidth="1"/>
    <col min="5659" max="5659" width="15.140625" customWidth="1"/>
    <col min="5660" max="5661" width="14.140625" customWidth="1"/>
    <col min="5662" max="5662" width="10.7109375" customWidth="1"/>
    <col min="5663" max="5663" width="9.140625" customWidth="1"/>
    <col min="5664" max="5664" width="12" customWidth="1"/>
    <col min="5665" max="5665" width="12.42578125" customWidth="1"/>
    <col min="5666" max="5666" width="11.5703125" customWidth="1"/>
    <col min="5667" max="5667" width="15.7109375" customWidth="1"/>
    <col min="5668" max="5668" width="8" customWidth="1"/>
    <col min="5669" max="5669" width="16.85546875" customWidth="1"/>
    <col min="5670" max="5670" width="11.28515625" customWidth="1"/>
    <col min="5671" max="5671" width="17.5703125" customWidth="1"/>
    <col min="5672" max="5673" width="13.140625" customWidth="1"/>
    <col min="5674" max="5674" width="4.7109375" customWidth="1"/>
    <col min="5675" max="5675" width="11.5703125" customWidth="1"/>
    <col min="5676" max="5676" width="19" customWidth="1"/>
    <col min="5677" max="5677" width="16.140625" customWidth="1"/>
    <col min="5678" max="5678" width="23.5703125" customWidth="1"/>
    <col min="5679" max="5679" width="6.7109375" customWidth="1"/>
    <col min="5680" max="5680" width="6.85546875" customWidth="1"/>
    <col min="5681" max="5681" width="5.85546875" customWidth="1"/>
    <col min="5682" max="5682" width="12.140625" customWidth="1"/>
    <col min="5683" max="5683" width="10.5703125" customWidth="1"/>
    <col min="5684" max="5684" width="9.7109375" customWidth="1"/>
    <col min="5685" max="5685" width="12.5703125" customWidth="1"/>
    <col min="5686" max="5686" width="9" customWidth="1"/>
    <col min="5687" max="5687" width="10.28515625" customWidth="1"/>
    <col min="5688" max="5688" width="12.42578125" customWidth="1"/>
    <col min="5689" max="5689" width="20" customWidth="1"/>
    <col min="5690" max="5690" width="19" customWidth="1"/>
    <col min="5888" max="5888" width="11.42578125" customWidth="1"/>
    <col min="5889" max="5889" width="15.5703125" customWidth="1"/>
    <col min="5890" max="5890" width="14.28515625" customWidth="1"/>
    <col min="5891" max="5891" width="41" customWidth="1"/>
    <col min="5892" max="5892" width="8.85546875" customWidth="1"/>
    <col min="5893" max="5893" width="14.85546875" customWidth="1"/>
    <col min="5894" max="5894" width="10.28515625" customWidth="1"/>
    <col min="5895" max="5895" width="11.28515625" customWidth="1"/>
    <col min="5896" max="5896" width="4.7109375" customWidth="1"/>
    <col min="5897" max="5897" width="8.28515625" customWidth="1"/>
    <col min="5898" max="5898" width="10.42578125" customWidth="1"/>
    <col min="5899" max="5899" width="18.140625" customWidth="1"/>
    <col min="5900" max="5900" width="7.42578125" customWidth="1"/>
    <col min="5901" max="5901" width="11.28515625" customWidth="1"/>
    <col min="5902" max="5903" width="9.28515625" customWidth="1"/>
    <col min="5904" max="5904" width="10.85546875" customWidth="1"/>
    <col min="5905" max="5905" width="15.28515625" customWidth="1"/>
    <col min="5906" max="5906" width="4" customWidth="1"/>
    <col min="5907" max="5907" width="9" customWidth="1"/>
    <col min="5908" max="5908" width="8.7109375" customWidth="1"/>
    <col min="5909" max="5909" width="23.5703125" customWidth="1"/>
    <col min="5910" max="5910" width="21.140625" customWidth="1"/>
    <col min="5911" max="5911" width="15.42578125" customWidth="1"/>
    <col min="5912" max="5913" width="14.140625" customWidth="1"/>
    <col min="5914" max="5914" width="11" customWidth="1"/>
    <col min="5915" max="5915" width="15.140625" customWidth="1"/>
    <col min="5916" max="5917" width="14.140625" customWidth="1"/>
    <col min="5918" max="5918" width="10.7109375" customWidth="1"/>
    <col min="5919" max="5919" width="9.140625" customWidth="1"/>
    <col min="5920" max="5920" width="12" customWidth="1"/>
    <col min="5921" max="5921" width="12.42578125" customWidth="1"/>
    <col min="5922" max="5922" width="11.5703125" customWidth="1"/>
    <col min="5923" max="5923" width="15.7109375" customWidth="1"/>
    <col min="5924" max="5924" width="8" customWidth="1"/>
    <col min="5925" max="5925" width="16.85546875" customWidth="1"/>
    <col min="5926" max="5926" width="11.28515625" customWidth="1"/>
    <col min="5927" max="5927" width="17.5703125" customWidth="1"/>
    <col min="5928" max="5929" width="13.140625" customWidth="1"/>
    <col min="5930" max="5930" width="4.7109375" customWidth="1"/>
    <col min="5931" max="5931" width="11.5703125" customWidth="1"/>
    <col min="5932" max="5932" width="19" customWidth="1"/>
    <col min="5933" max="5933" width="16.140625" customWidth="1"/>
    <col min="5934" max="5934" width="23.5703125" customWidth="1"/>
    <col min="5935" max="5935" width="6.7109375" customWidth="1"/>
    <col min="5936" max="5936" width="6.85546875" customWidth="1"/>
    <col min="5937" max="5937" width="5.85546875" customWidth="1"/>
    <col min="5938" max="5938" width="12.140625" customWidth="1"/>
    <col min="5939" max="5939" width="10.5703125" customWidth="1"/>
    <col min="5940" max="5940" width="9.7109375" customWidth="1"/>
    <col min="5941" max="5941" width="12.5703125" customWidth="1"/>
    <col min="5942" max="5942" width="9" customWidth="1"/>
    <col min="5943" max="5943" width="10.28515625" customWidth="1"/>
    <col min="5944" max="5944" width="12.42578125" customWidth="1"/>
    <col min="5945" max="5945" width="20" customWidth="1"/>
    <col min="5946" max="5946" width="19" customWidth="1"/>
    <col min="6144" max="6144" width="11.42578125" customWidth="1"/>
    <col min="6145" max="6145" width="15.5703125" customWidth="1"/>
    <col min="6146" max="6146" width="14.28515625" customWidth="1"/>
    <col min="6147" max="6147" width="41" customWidth="1"/>
    <col min="6148" max="6148" width="8.85546875" customWidth="1"/>
    <col min="6149" max="6149" width="14.85546875" customWidth="1"/>
    <col min="6150" max="6150" width="10.28515625" customWidth="1"/>
    <col min="6151" max="6151" width="11.28515625" customWidth="1"/>
    <col min="6152" max="6152" width="4.7109375" customWidth="1"/>
    <col min="6153" max="6153" width="8.28515625" customWidth="1"/>
    <col min="6154" max="6154" width="10.42578125" customWidth="1"/>
    <col min="6155" max="6155" width="18.140625" customWidth="1"/>
    <col min="6156" max="6156" width="7.42578125" customWidth="1"/>
    <col min="6157" max="6157" width="11.28515625" customWidth="1"/>
    <col min="6158" max="6159" width="9.28515625" customWidth="1"/>
    <col min="6160" max="6160" width="10.85546875" customWidth="1"/>
    <col min="6161" max="6161" width="15.28515625" customWidth="1"/>
    <col min="6162" max="6162" width="4" customWidth="1"/>
    <col min="6163" max="6163" width="9" customWidth="1"/>
    <col min="6164" max="6164" width="8.7109375" customWidth="1"/>
    <col min="6165" max="6165" width="23.5703125" customWidth="1"/>
    <col min="6166" max="6166" width="21.140625" customWidth="1"/>
    <col min="6167" max="6167" width="15.42578125" customWidth="1"/>
    <col min="6168" max="6169" width="14.140625" customWidth="1"/>
    <col min="6170" max="6170" width="11" customWidth="1"/>
    <col min="6171" max="6171" width="15.140625" customWidth="1"/>
    <col min="6172" max="6173" width="14.140625" customWidth="1"/>
    <col min="6174" max="6174" width="10.7109375" customWidth="1"/>
    <col min="6175" max="6175" width="9.140625" customWidth="1"/>
    <col min="6176" max="6176" width="12" customWidth="1"/>
    <col min="6177" max="6177" width="12.42578125" customWidth="1"/>
    <col min="6178" max="6178" width="11.5703125" customWidth="1"/>
    <col min="6179" max="6179" width="15.7109375" customWidth="1"/>
    <col min="6180" max="6180" width="8" customWidth="1"/>
    <col min="6181" max="6181" width="16.85546875" customWidth="1"/>
    <col min="6182" max="6182" width="11.28515625" customWidth="1"/>
    <col min="6183" max="6183" width="17.5703125" customWidth="1"/>
    <col min="6184" max="6185" width="13.140625" customWidth="1"/>
    <col min="6186" max="6186" width="4.7109375" customWidth="1"/>
    <col min="6187" max="6187" width="11.5703125" customWidth="1"/>
    <col min="6188" max="6188" width="19" customWidth="1"/>
    <col min="6189" max="6189" width="16.140625" customWidth="1"/>
    <col min="6190" max="6190" width="23.5703125" customWidth="1"/>
    <col min="6191" max="6191" width="6.7109375" customWidth="1"/>
    <col min="6192" max="6192" width="6.85546875" customWidth="1"/>
    <col min="6193" max="6193" width="5.85546875" customWidth="1"/>
    <col min="6194" max="6194" width="12.140625" customWidth="1"/>
    <col min="6195" max="6195" width="10.5703125" customWidth="1"/>
    <col min="6196" max="6196" width="9.7109375" customWidth="1"/>
    <col min="6197" max="6197" width="12.5703125" customWidth="1"/>
    <col min="6198" max="6198" width="9" customWidth="1"/>
    <col min="6199" max="6199" width="10.28515625" customWidth="1"/>
    <col min="6200" max="6200" width="12.42578125" customWidth="1"/>
    <col min="6201" max="6201" width="20" customWidth="1"/>
    <col min="6202" max="6202" width="19" customWidth="1"/>
    <col min="6400" max="6400" width="11.42578125" customWidth="1"/>
    <col min="6401" max="6401" width="15.5703125" customWidth="1"/>
    <col min="6402" max="6402" width="14.28515625" customWidth="1"/>
    <col min="6403" max="6403" width="41" customWidth="1"/>
    <col min="6404" max="6404" width="8.85546875" customWidth="1"/>
    <col min="6405" max="6405" width="14.85546875" customWidth="1"/>
    <col min="6406" max="6406" width="10.28515625" customWidth="1"/>
    <col min="6407" max="6407" width="11.28515625" customWidth="1"/>
    <col min="6408" max="6408" width="4.7109375" customWidth="1"/>
    <col min="6409" max="6409" width="8.28515625" customWidth="1"/>
    <col min="6410" max="6410" width="10.42578125" customWidth="1"/>
    <col min="6411" max="6411" width="18.140625" customWidth="1"/>
    <col min="6412" max="6412" width="7.42578125" customWidth="1"/>
    <col min="6413" max="6413" width="11.28515625" customWidth="1"/>
    <col min="6414" max="6415" width="9.28515625" customWidth="1"/>
    <col min="6416" max="6416" width="10.85546875" customWidth="1"/>
    <col min="6417" max="6417" width="15.28515625" customWidth="1"/>
    <col min="6418" max="6418" width="4" customWidth="1"/>
    <col min="6419" max="6419" width="9" customWidth="1"/>
    <col min="6420" max="6420" width="8.7109375" customWidth="1"/>
    <col min="6421" max="6421" width="23.5703125" customWidth="1"/>
    <col min="6422" max="6422" width="21.140625" customWidth="1"/>
    <col min="6423" max="6423" width="15.42578125" customWidth="1"/>
    <col min="6424" max="6425" width="14.140625" customWidth="1"/>
    <col min="6426" max="6426" width="11" customWidth="1"/>
    <col min="6427" max="6427" width="15.140625" customWidth="1"/>
    <col min="6428" max="6429" width="14.140625" customWidth="1"/>
    <col min="6430" max="6430" width="10.7109375" customWidth="1"/>
    <col min="6431" max="6431" width="9.140625" customWidth="1"/>
    <col min="6432" max="6432" width="12" customWidth="1"/>
    <col min="6433" max="6433" width="12.42578125" customWidth="1"/>
    <col min="6434" max="6434" width="11.5703125" customWidth="1"/>
    <col min="6435" max="6435" width="15.7109375" customWidth="1"/>
    <col min="6436" max="6436" width="8" customWidth="1"/>
    <col min="6437" max="6437" width="16.85546875" customWidth="1"/>
    <col min="6438" max="6438" width="11.28515625" customWidth="1"/>
    <col min="6439" max="6439" width="17.5703125" customWidth="1"/>
    <col min="6440" max="6441" width="13.140625" customWidth="1"/>
    <col min="6442" max="6442" width="4.7109375" customWidth="1"/>
    <col min="6443" max="6443" width="11.5703125" customWidth="1"/>
    <col min="6444" max="6444" width="19" customWidth="1"/>
    <col min="6445" max="6445" width="16.140625" customWidth="1"/>
    <col min="6446" max="6446" width="23.5703125" customWidth="1"/>
    <col min="6447" max="6447" width="6.7109375" customWidth="1"/>
    <col min="6448" max="6448" width="6.85546875" customWidth="1"/>
    <col min="6449" max="6449" width="5.85546875" customWidth="1"/>
    <col min="6450" max="6450" width="12.140625" customWidth="1"/>
    <col min="6451" max="6451" width="10.5703125" customWidth="1"/>
    <col min="6452" max="6452" width="9.7109375" customWidth="1"/>
    <col min="6453" max="6453" width="12.5703125" customWidth="1"/>
    <col min="6454" max="6454" width="9" customWidth="1"/>
    <col min="6455" max="6455" width="10.28515625" customWidth="1"/>
    <col min="6456" max="6456" width="12.42578125" customWidth="1"/>
    <col min="6457" max="6457" width="20" customWidth="1"/>
    <col min="6458" max="6458" width="19" customWidth="1"/>
    <col min="6656" max="6656" width="11.42578125" customWidth="1"/>
    <col min="6657" max="6657" width="15.5703125" customWidth="1"/>
    <col min="6658" max="6658" width="14.28515625" customWidth="1"/>
    <col min="6659" max="6659" width="41" customWidth="1"/>
    <col min="6660" max="6660" width="8.85546875" customWidth="1"/>
    <col min="6661" max="6661" width="14.85546875" customWidth="1"/>
    <col min="6662" max="6662" width="10.28515625" customWidth="1"/>
    <col min="6663" max="6663" width="11.28515625" customWidth="1"/>
    <col min="6664" max="6664" width="4.7109375" customWidth="1"/>
    <col min="6665" max="6665" width="8.28515625" customWidth="1"/>
    <col min="6666" max="6666" width="10.42578125" customWidth="1"/>
    <col min="6667" max="6667" width="18.140625" customWidth="1"/>
    <col min="6668" max="6668" width="7.42578125" customWidth="1"/>
    <col min="6669" max="6669" width="11.28515625" customWidth="1"/>
    <col min="6670" max="6671" width="9.28515625" customWidth="1"/>
    <col min="6672" max="6672" width="10.85546875" customWidth="1"/>
    <col min="6673" max="6673" width="15.28515625" customWidth="1"/>
    <col min="6674" max="6674" width="4" customWidth="1"/>
    <col min="6675" max="6675" width="9" customWidth="1"/>
    <col min="6676" max="6676" width="8.7109375" customWidth="1"/>
    <col min="6677" max="6677" width="23.5703125" customWidth="1"/>
    <col min="6678" max="6678" width="21.140625" customWidth="1"/>
    <col min="6679" max="6679" width="15.42578125" customWidth="1"/>
    <col min="6680" max="6681" width="14.140625" customWidth="1"/>
    <col min="6682" max="6682" width="11" customWidth="1"/>
    <col min="6683" max="6683" width="15.140625" customWidth="1"/>
    <col min="6684" max="6685" width="14.140625" customWidth="1"/>
    <col min="6686" max="6686" width="10.7109375" customWidth="1"/>
    <col min="6687" max="6687" width="9.140625" customWidth="1"/>
    <col min="6688" max="6688" width="12" customWidth="1"/>
    <col min="6689" max="6689" width="12.42578125" customWidth="1"/>
    <col min="6690" max="6690" width="11.5703125" customWidth="1"/>
    <col min="6691" max="6691" width="15.7109375" customWidth="1"/>
    <col min="6692" max="6692" width="8" customWidth="1"/>
    <col min="6693" max="6693" width="16.85546875" customWidth="1"/>
    <col min="6694" max="6694" width="11.28515625" customWidth="1"/>
    <col min="6695" max="6695" width="17.5703125" customWidth="1"/>
    <col min="6696" max="6697" width="13.140625" customWidth="1"/>
    <col min="6698" max="6698" width="4.7109375" customWidth="1"/>
    <col min="6699" max="6699" width="11.5703125" customWidth="1"/>
    <col min="6700" max="6700" width="19" customWidth="1"/>
    <col min="6701" max="6701" width="16.140625" customWidth="1"/>
    <col min="6702" max="6702" width="23.5703125" customWidth="1"/>
    <col min="6703" max="6703" width="6.7109375" customWidth="1"/>
    <col min="6704" max="6704" width="6.85546875" customWidth="1"/>
    <col min="6705" max="6705" width="5.85546875" customWidth="1"/>
    <col min="6706" max="6706" width="12.140625" customWidth="1"/>
    <col min="6707" max="6707" width="10.5703125" customWidth="1"/>
    <col min="6708" max="6708" width="9.7109375" customWidth="1"/>
    <col min="6709" max="6709" width="12.5703125" customWidth="1"/>
    <col min="6710" max="6710" width="9" customWidth="1"/>
    <col min="6711" max="6711" width="10.28515625" customWidth="1"/>
    <col min="6712" max="6712" width="12.42578125" customWidth="1"/>
    <col min="6713" max="6713" width="20" customWidth="1"/>
    <col min="6714" max="6714" width="19" customWidth="1"/>
    <col min="6912" max="6912" width="11.42578125" customWidth="1"/>
    <col min="6913" max="6913" width="15.5703125" customWidth="1"/>
    <col min="6914" max="6914" width="14.28515625" customWidth="1"/>
    <col min="6915" max="6915" width="41" customWidth="1"/>
    <col min="6916" max="6916" width="8.85546875" customWidth="1"/>
    <col min="6917" max="6917" width="14.85546875" customWidth="1"/>
    <col min="6918" max="6918" width="10.28515625" customWidth="1"/>
    <col min="6919" max="6919" width="11.28515625" customWidth="1"/>
    <col min="6920" max="6920" width="4.7109375" customWidth="1"/>
    <col min="6921" max="6921" width="8.28515625" customWidth="1"/>
    <col min="6922" max="6922" width="10.42578125" customWidth="1"/>
    <col min="6923" max="6923" width="18.140625" customWidth="1"/>
    <col min="6924" max="6924" width="7.42578125" customWidth="1"/>
    <col min="6925" max="6925" width="11.28515625" customWidth="1"/>
    <col min="6926" max="6927" width="9.28515625" customWidth="1"/>
    <col min="6928" max="6928" width="10.85546875" customWidth="1"/>
    <col min="6929" max="6929" width="15.28515625" customWidth="1"/>
    <col min="6930" max="6930" width="4" customWidth="1"/>
    <col min="6931" max="6931" width="9" customWidth="1"/>
    <col min="6932" max="6932" width="8.7109375" customWidth="1"/>
    <col min="6933" max="6933" width="23.5703125" customWidth="1"/>
    <col min="6934" max="6934" width="21.140625" customWidth="1"/>
    <col min="6935" max="6935" width="15.42578125" customWidth="1"/>
    <col min="6936" max="6937" width="14.140625" customWidth="1"/>
    <col min="6938" max="6938" width="11" customWidth="1"/>
    <col min="6939" max="6939" width="15.140625" customWidth="1"/>
    <col min="6940" max="6941" width="14.140625" customWidth="1"/>
    <col min="6942" max="6942" width="10.7109375" customWidth="1"/>
    <col min="6943" max="6943" width="9.140625" customWidth="1"/>
    <col min="6944" max="6944" width="12" customWidth="1"/>
    <col min="6945" max="6945" width="12.42578125" customWidth="1"/>
    <col min="6946" max="6946" width="11.5703125" customWidth="1"/>
    <col min="6947" max="6947" width="15.7109375" customWidth="1"/>
    <col min="6948" max="6948" width="8" customWidth="1"/>
    <col min="6949" max="6949" width="16.85546875" customWidth="1"/>
    <col min="6950" max="6950" width="11.28515625" customWidth="1"/>
    <col min="6951" max="6951" width="17.5703125" customWidth="1"/>
    <col min="6952" max="6953" width="13.140625" customWidth="1"/>
    <col min="6954" max="6954" width="4.7109375" customWidth="1"/>
    <col min="6955" max="6955" width="11.5703125" customWidth="1"/>
    <col min="6956" max="6956" width="19" customWidth="1"/>
    <col min="6957" max="6957" width="16.140625" customWidth="1"/>
    <col min="6958" max="6958" width="23.5703125" customWidth="1"/>
    <col min="6959" max="6959" width="6.7109375" customWidth="1"/>
    <col min="6960" max="6960" width="6.85546875" customWidth="1"/>
    <col min="6961" max="6961" width="5.85546875" customWidth="1"/>
    <col min="6962" max="6962" width="12.140625" customWidth="1"/>
    <col min="6963" max="6963" width="10.5703125" customWidth="1"/>
    <col min="6964" max="6964" width="9.7109375" customWidth="1"/>
    <col min="6965" max="6965" width="12.5703125" customWidth="1"/>
    <col min="6966" max="6966" width="9" customWidth="1"/>
    <col min="6967" max="6967" width="10.28515625" customWidth="1"/>
    <col min="6968" max="6968" width="12.42578125" customWidth="1"/>
    <col min="6969" max="6969" width="20" customWidth="1"/>
    <col min="6970" max="6970" width="19" customWidth="1"/>
    <col min="7168" max="7168" width="11.42578125" customWidth="1"/>
    <col min="7169" max="7169" width="15.5703125" customWidth="1"/>
    <col min="7170" max="7170" width="14.28515625" customWidth="1"/>
    <col min="7171" max="7171" width="41" customWidth="1"/>
    <col min="7172" max="7172" width="8.85546875" customWidth="1"/>
    <col min="7173" max="7173" width="14.85546875" customWidth="1"/>
    <col min="7174" max="7174" width="10.28515625" customWidth="1"/>
    <col min="7175" max="7175" width="11.28515625" customWidth="1"/>
    <col min="7176" max="7176" width="4.7109375" customWidth="1"/>
    <col min="7177" max="7177" width="8.28515625" customWidth="1"/>
    <col min="7178" max="7178" width="10.42578125" customWidth="1"/>
    <col min="7179" max="7179" width="18.140625" customWidth="1"/>
    <col min="7180" max="7180" width="7.42578125" customWidth="1"/>
    <col min="7181" max="7181" width="11.28515625" customWidth="1"/>
    <col min="7182" max="7183" width="9.28515625" customWidth="1"/>
    <col min="7184" max="7184" width="10.85546875" customWidth="1"/>
    <col min="7185" max="7185" width="15.28515625" customWidth="1"/>
    <col min="7186" max="7186" width="4" customWidth="1"/>
    <col min="7187" max="7187" width="9" customWidth="1"/>
    <col min="7188" max="7188" width="8.7109375" customWidth="1"/>
    <col min="7189" max="7189" width="23.5703125" customWidth="1"/>
    <col min="7190" max="7190" width="21.140625" customWidth="1"/>
    <col min="7191" max="7191" width="15.42578125" customWidth="1"/>
    <col min="7192" max="7193" width="14.140625" customWidth="1"/>
    <col min="7194" max="7194" width="11" customWidth="1"/>
    <col min="7195" max="7195" width="15.140625" customWidth="1"/>
    <col min="7196" max="7197" width="14.140625" customWidth="1"/>
    <col min="7198" max="7198" width="10.7109375" customWidth="1"/>
    <col min="7199" max="7199" width="9.140625" customWidth="1"/>
    <col min="7200" max="7200" width="12" customWidth="1"/>
    <col min="7201" max="7201" width="12.42578125" customWidth="1"/>
    <col min="7202" max="7202" width="11.5703125" customWidth="1"/>
    <col min="7203" max="7203" width="15.7109375" customWidth="1"/>
    <col min="7204" max="7204" width="8" customWidth="1"/>
    <col min="7205" max="7205" width="16.85546875" customWidth="1"/>
    <col min="7206" max="7206" width="11.28515625" customWidth="1"/>
    <col min="7207" max="7207" width="17.5703125" customWidth="1"/>
    <col min="7208" max="7209" width="13.140625" customWidth="1"/>
    <col min="7210" max="7210" width="4.7109375" customWidth="1"/>
    <col min="7211" max="7211" width="11.5703125" customWidth="1"/>
    <col min="7212" max="7212" width="19" customWidth="1"/>
    <col min="7213" max="7213" width="16.140625" customWidth="1"/>
    <col min="7214" max="7214" width="23.5703125" customWidth="1"/>
    <col min="7215" max="7215" width="6.7109375" customWidth="1"/>
    <col min="7216" max="7216" width="6.85546875" customWidth="1"/>
    <col min="7217" max="7217" width="5.85546875" customWidth="1"/>
    <col min="7218" max="7218" width="12.140625" customWidth="1"/>
    <col min="7219" max="7219" width="10.5703125" customWidth="1"/>
    <col min="7220" max="7220" width="9.7109375" customWidth="1"/>
    <col min="7221" max="7221" width="12.5703125" customWidth="1"/>
    <col min="7222" max="7222" width="9" customWidth="1"/>
    <col min="7223" max="7223" width="10.28515625" customWidth="1"/>
    <col min="7224" max="7224" width="12.42578125" customWidth="1"/>
    <col min="7225" max="7225" width="20" customWidth="1"/>
    <col min="7226" max="7226" width="19" customWidth="1"/>
    <col min="7424" max="7424" width="11.42578125" customWidth="1"/>
    <col min="7425" max="7425" width="15.5703125" customWidth="1"/>
    <col min="7426" max="7426" width="14.28515625" customWidth="1"/>
    <col min="7427" max="7427" width="41" customWidth="1"/>
    <col min="7428" max="7428" width="8.85546875" customWidth="1"/>
    <col min="7429" max="7429" width="14.85546875" customWidth="1"/>
    <col min="7430" max="7430" width="10.28515625" customWidth="1"/>
    <col min="7431" max="7431" width="11.28515625" customWidth="1"/>
    <col min="7432" max="7432" width="4.7109375" customWidth="1"/>
    <col min="7433" max="7433" width="8.28515625" customWidth="1"/>
    <col min="7434" max="7434" width="10.42578125" customWidth="1"/>
    <col min="7435" max="7435" width="18.140625" customWidth="1"/>
    <col min="7436" max="7436" width="7.42578125" customWidth="1"/>
    <col min="7437" max="7437" width="11.28515625" customWidth="1"/>
    <col min="7438" max="7439" width="9.28515625" customWidth="1"/>
    <col min="7440" max="7440" width="10.85546875" customWidth="1"/>
    <col min="7441" max="7441" width="15.28515625" customWidth="1"/>
    <col min="7442" max="7442" width="4" customWidth="1"/>
    <col min="7443" max="7443" width="9" customWidth="1"/>
    <col min="7444" max="7444" width="8.7109375" customWidth="1"/>
    <col min="7445" max="7445" width="23.5703125" customWidth="1"/>
    <col min="7446" max="7446" width="21.140625" customWidth="1"/>
    <col min="7447" max="7447" width="15.42578125" customWidth="1"/>
    <col min="7448" max="7449" width="14.140625" customWidth="1"/>
    <col min="7450" max="7450" width="11" customWidth="1"/>
    <col min="7451" max="7451" width="15.140625" customWidth="1"/>
    <col min="7452" max="7453" width="14.140625" customWidth="1"/>
    <col min="7454" max="7454" width="10.7109375" customWidth="1"/>
    <col min="7455" max="7455" width="9.140625" customWidth="1"/>
    <col min="7456" max="7456" width="12" customWidth="1"/>
    <col min="7457" max="7457" width="12.42578125" customWidth="1"/>
    <col min="7458" max="7458" width="11.5703125" customWidth="1"/>
    <col min="7459" max="7459" width="15.7109375" customWidth="1"/>
    <col min="7460" max="7460" width="8" customWidth="1"/>
    <col min="7461" max="7461" width="16.85546875" customWidth="1"/>
    <col min="7462" max="7462" width="11.28515625" customWidth="1"/>
    <col min="7463" max="7463" width="17.5703125" customWidth="1"/>
    <col min="7464" max="7465" width="13.140625" customWidth="1"/>
    <col min="7466" max="7466" width="4.7109375" customWidth="1"/>
    <col min="7467" max="7467" width="11.5703125" customWidth="1"/>
    <col min="7468" max="7468" width="19" customWidth="1"/>
    <col min="7469" max="7469" width="16.140625" customWidth="1"/>
    <col min="7470" max="7470" width="23.5703125" customWidth="1"/>
    <col min="7471" max="7471" width="6.7109375" customWidth="1"/>
    <col min="7472" max="7472" width="6.85546875" customWidth="1"/>
    <col min="7473" max="7473" width="5.85546875" customWidth="1"/>
    <col min="7474" max="7474" width="12.140625" customWidth="1"/>
    <col min="7475" max="7475" width="10.5703125" customWidth="1"/>
    <col min="7476" max="7476" width="9.7109375" customWidth="1"/>
    <col min="7477" max="7477" width="12.5703125" customWidth="1"/>
    <col min="7478" max="7478" width="9" customWidth="1"/>
    <col min="7479" max="7479" width="10.28515625" customWidth="1"/>
    <col min="7480" max="7480" width="12.42578125" customWidth="1"/>
    <col min="7481" max="7481" width="20" customWidth="1"/>
    <col min="7482" max="7482" width="19" customWidth="1"/>
    <col min="7680" max="7680" width="11.42578125" customWidth="1"/>
    <col min="7681" max="7681" width="15.5703125" customWidth="1"/>
    <col min="7682" max="7682" width="14.28515625" customWidth="1"/>
    <col min="7683" max="7683" width="41" customWidth="1"/>
    <col min="7684" max="7684" width="8.85546875" customWidth="1"/>
    <col min="7685" max="7685" width="14.85546875" customWidth="1"/>
    <col min="7686" max="7686" width="10.28515625" customWidth="1"/>
    <col min="7687" max="7687" width="11.28515625" customWidth="1"/>
    <col min="7688" max="7688" width="4.7109375" customWidth="1"/>
    <col min="7689" max="7689" width="8.28515625" customWidth="1"/>
    <col min="7690" max="7690" width="10.42578125" customWidth="1"/>
    <col min="7691" max="7691" width="18.140625" customWidth="1"/>
    <col min="7692" max="7692" width="7.42578125" customWidth="1"/>
    <col min="7693" max="7693" width="11.28515625" customWidth="1"/>
    <col min="7694" max="7695" width="9.28515625" customWidth="1"/>
    <col min="7696" max="7696" width="10.85546875" customWidth="1"/>
    <col min="7697" max="7697" width="15.28515625" customWidth="1"/>
    <col min="7698" max="7698" width="4" customWidth="1"/>
    <col min="7699" max="7699" width="9" customWidth="1"/>
    <col min="7700" max="7700" width="8.7109375" customWidth="1"/>
    <col min="7701" max="7701" width="23.5703125" customWidth="1"/>
    <col min="7702" max="7702" width="21.140625" customWidth="1"/>
    <col min="7703" max="7703" width="15.42578125" customWidth="1"/>
    <col min="7704" max="7705" width="14.140625" customWidth="1"/>
    <col min="7706" max="7706" width="11" customWidth="1"/>
    <col min="7707" max="7707" width="15.140625" customWidth="1"/>
    <col min="7708" max="7709" width="14.140625" customWidth="1"/>
    <col min="7710" max="7710" width="10.7109375" customWidth="1"/>
    <col min="7711" max="7711" width="9.140625" customWidth="1"/>
    <col min="7712" max="7712" width="12" customWidth="1"/>
    <col min="7713" max="7713" width="12.42578125" customWidth="1"/>
    <col min="7714" max="7714" width="11.5703125" customWidth="1"/>
    <col min="7715" max="7715" width="15.7109375" customWidth="1"/>
    <col min="7716" max="7716" width="8" customWidth="1"/>
    <col min="7717" max="7717" width="16.85546875" customWidth="1"/>
    <col min="7718" max="7718" width="11.28515625" customWidth="1"/>
    <col min="7719" max="7719" width="17.5703125" customWidth="1"/>
    <col min="7720" max="7721" width="13.140625" customWidth="1"/>
    <col min="7722" max="7722" width="4.7109375" customWidth="1"/>
    <col min="7723" max="7723" width="11.5703125" customWidth="1"/>
    <col min="7724" max="7724" width="19" customWidth="1"/>
    <col min="7725" max="7725" width="16.140625" customWidth="1"/>
    <col min="7726" max="7726" width="23.5703125" customWidth="1"/>
    <col min="7727" max="7727" width="6.7109375" customWidth="1"/>
    <col min="7728" max="7728" width="6.85546875" customWidth="1"/>
    <col min="7729" max="7729" width="5.85546875" customWidth="1"/>
    <col min="7730" max="7730" width="12.140625" customWidth="1"/>
    <col min="7731" max="7731" width="10.5703125" customWidth="1"/>
    <col min="7732" max="7732" width="9.7109375" customWidth="1"/>
    <col min="7733" max="7733" width="12.5703125" customWidth="1"/>
    <col min="7734" max="7734" width="9" customWidth="1"/>
    <col min="7735" max="7735" width="10.28515625" customWidth="1"/>
    <col min="7736" max="7736" width="12.42578125" customWidth="1"/>
    <col min="7737" max="7737" width="20" customWidth="1"/>
    <col min="7738" max="7738" width="19" customWidth="1"/>
    <col min="7936" max="7936" width="11.42578125" customWidth="1"/>
    <col min="7937" max="7937" width="15.5703125" customWidth="1"/>
    <col min="7938" max="7938" width="14.28515625" customWidth="1"/>
    <col min="7939" max="7939" width="41" customWidth="1"/>
    <col min="7940" max="7940" width="8.85546875" customWidth="1"/>
    <col min="7941" max="7941" width="14.85546875" customWidth="1"/>
    <col min="7942" max="7942" width="10.28515625" customWidth="1"/>
    <col min="7943" max="7943" width="11.28515625" customWidth="1"/>
    <col min="7944" max="7944" width="4.7109375" customWidth="1"/>
    <col min="7945" max="7945" width="8.28515625" customWidth="1"/>
    <col min="7946" max="7946" width="10.42578125" customWidth="1"/>
    <col min="7947" max="7947" width="18.140625" customWidth="1"/>
    <col min="7948" max="7948" width="7.42578125" customWidth="1"/>
    <col min="7949" max="7949" width="11.28515625" customWidth="1"/>
    <col min="7950" max="7951" width="9.28515625" customWidth="1"/>
    <col min="7952" max="7952" width="10.85546875" customWidth="1"/>
    <col min="7953" max="7953" width="15.28515625" customWidth="1"/>
    <col min="7954" max="7954" width="4" customWidth="1"/>
    <col min="7955" max="7955" width="9" customWidth="1"/>
    <col min="7956" max="7956" width="8.7109375" customWidth="1"/>
    <col min="7957" max="7957" width="23.5703125" customWidth="1"/>
    <col min="7958" max="7958" width="21.140625" customWidth="1"/>
    <col min="7959" max="7959" width="15.42578125" customWidth="1"/>
    <col min="7960" max="7961" width="14.140625" customWidth="1"/>
    <col min="7962" max="7962" width="11" customWidth="1"/>
    <col min="7963" max="7963" width="15.140625" customWidth="1"/>
    <col min="7964" max="7965" width="14.140625" customWidth="1"/>
    <col min="7966" max="7966" width="10.7109375" customWidth="1"/>
    <col min="7967" max="7967" width="9.140625" customWidth="1"/>
    <col min="7968" max="7968" width="12" customWidth="1"/>
    <col min="7969" max="7969" width="12.42578125" customWidth="1"/>
    <col min="7970" max="7970" width="11.5703125" customWidth="1"/>
    <col min="7971" max="7971" width="15.7109375" customWidth="1"/>
    <col min="7972" max="7972" width="8" customWidth="1"/>
    <col min="7973" max="7973" width="16.85546875" customWidth="1"/>
    <col min="7974" max="7974" width="11.28515625" customWidth="1"/>
    <col min="7975" max="7975" width="17.5703125" customWidth="1"/>
    <col min="7976" max="7977" width="13.140625" customWidth="1"/>
    <col min="7978" max="7978" width="4.7109375" customWidth="1"/>
    <col min="7979" max="7979" width="11.5703125" customWidth="1"/>
    <col min="7980" max="7980" width="19" customWidth="1"/>
    <col min="7981" max="7981" width="16.140625" customWidth="1"/>
    <col min="7982" max="7982" width="23.5703125" customWidth="1"/>
    <col min="7983" max="7983" width="6.7109375" customWidth="1"/>
    <col min="7984" max="7984" width="6.85546875" customWidth="1"/>
    <col min="7985" max="7985" width="5.85546875" customWidth="1"/>
    <col min="7986" max="7986" width="12.140625" customWidth="1"/>
    <col min="7987" max="7987" width="10.5703125" customWidth="1"/>
    <col min="7988" max="7988" width="9.7109375" customWidth="1"/>
    <col min="7989" max="7989" width="12.5703125" customWidth="1"/>
    <col min="7990" max="7990" width="9" customWidth="1"/>
    <col min="7991" max="7991" width="10.28515625" customWidth="1"/>
    <col min="7992" max="7992" width="12.42578125" customWidth="1"/>
    <col min="7993" max="7993" width="20" customWidth="1"/>
    <col min="7994" max="7994" width="19" customWidth="1"/>
    <col min="8192" max="8192" width="11.42578125" customWidth="1"/>
    <col min="8193" max="8193" width="15.5703125" customWidth="1"/>
    <col min="8194" max="8194" width="14.28515625" customWidth="1"/>
    <col min="8195" max="8195" width="41" customWidth="1"/>
    <col min="8196" max="8196" width="8.85546875" customWidth="1"/>
    <col min="8197" max="8197" width="14.85546875" customWidth="1"/>
    <col min="8198" max="8198" width="10.28515625" customWidth="1"/>
    <col min="8199" max="8199" width="11.28515625" customWidth="1"/>
    <col min="8200" max="8200" width="4.7109375" customWidth="1"/>
    <col min="8201" max="8201" width="8.28515625" customWidth="1"/>
    <col min="8202" max="8202" width="10.42578125" customWidth="1"/>
    <col min="8203" max="8203" width="18.140625" customWidth="1"/>
    <col min="8204" max="8204" width="7.42578125" customWidth="1"/>
    <col min="8205" max="8205" width="11.28515625" customWidth="1"/>
    <col min="8206" max="8207" width="9.28515625" customWidth="1"/>
    <col min="8208" max="8208" width="10.85546875" customWidth="1"/>
    <col min="8209" max="8209" width="15.28515625" customWidth="1"/>
    <col min="8210" max="8210" width="4" customWidth="1"/>
    <col min="8211" max="8211" width="9" customWidth="1"/>
    <col min="8212" max="8212" width="8.7109375" customWidth="1"/>
    <col min="8213" max="8213" width="23.5703125" customWidth="1"/>
    <col min="8214" max="8214" width="21.140625" customWidth="1"/>
    <col min="8215" max="8215" width="15.42578125" customWidth="1"/>
    <col min="8216" max="8217" width="14.140625" customWidth="1"/>
    <col min="8218" max="8218" width="11" customWidth="1"/>
    <col min="8219" max="8219" width="15.140625" customWidth="1"/>
    <col min="8220" max="8221" width="14.140625" customWidth="1"/>
    <col min="8222" max="8222" width="10.7109375" customWidth="1"/>
    <col min="8223" max="8223" width="9.140625" customWidth="1"/>
    <col min="8224" max="8224" width="12" customWidth="1"/>
    <col min="8225" max="8225" width="12.42578125" customWidth="1"/>
    <col min="8226" max="8226" width="11.5703125" customWidth="1"/>
    <col min="8227" max="8227" width="15.7109375" customWidth="1"/>
    <col min="8228" max="8228" width="8" customWidth="1"/>
    <col min="8229" max="8229" width="16.85546875" customWidth="1"/>
    <col min="8230" max="8230" width="11.28515625" customWidth="1"/>
    <col min="8231" max="8231" width="17.5703125" customWidth="1"/>
    <col min="8232" max="8233" width="13.140625" customWidth="1"/>
    <col min="8234" max="8234" width="4.7109375" customWidth="1"/>
    <col min="8235" max="8235" width="11.5703125" customWidth="1"/>
    <col min="8236" max="8236" width="19" customWidth="1"/>
    <col min="8237" max="8237" width="16.140625" customWidth="1"/>
    <col min="8238" max="8238" width="23.5703125" customWidth="1"/>
    <col min="8239" max="8239" width="6.7109375" customWidth="1"/>
    <col min="8240" max="8240" width="6.85546875" customWidth="1"/>
    <col min="8241" max="8241" width="5.85546875" customWidth="1"/>
    <col min="8242" max="8242" width="12.140625" customWidth="1"/>
    <col min="8243" max="8243" width="10.5703125" customWidth="1"/>
    <col min="8244" max="8244" width="9.7109375" customWidth="1"/>
    <col min="8245" max="8245" width="12.5703125" customWidth="1"/>
    <col min="8246" max="8246" width="9" customWidth="1"/>
    <col min="8247" max="8247" width="10.28515625" customWidth="1"/>
    <col min="8248" max="8248" width="12.42578125" customWidth="1"/>
    <col min="8249" max="8249" width="20" customWidth="1"/>
    <col min="8250" max="8250" width="19" customWidth="1"/>
    <col min="8448" max="8448" width="11.42578125" customWidth="1"/>
    <col min="8449" max="8449" width="15.5703125" customWidth="1"/>
    <col min="8450" max="8450" width="14.28515625" customWidth="1"/>
    <col min="8451" max="8451" width="41" customWidth="1"/>
    <col min="8452" max="8452" width="8.85546875" customWidth="1"/>
    <col min="8453" max="8453" width="14.85546875" customWidth="1"/>
    <col min="8454" max="8454" width="10.28515625" customWidth="1"/>
    <col min="8455" max="8455" width="11.28515625" customWidth="1"/>
    <col min="8456" max="8456" width="4.7109375" customWidth="1"/>
    <col min="8457" max="8457" width="8.28515625" customWidth="1"/>
    <col min="8458" max="8458" width="10.42578125" customWidth="1"/>
    <col min="8459" max="8459" width="18.140625" customWidth="1"/>
    <col min="8460" max="8460" width="7.42578125" customWidth="1"/>
    <col min="8461" max="8461" width="11.28515625" customWidth="1"/>
    <col min="8462" max="8463" width="9.28515625" customWidth="1"/>
    <col min="8464" max="8464" width="10.85546875" customWidth="1"/>
    <col min="8465" max="8465" width="15.28515625" customWidth="1"/>
    <col min="8466" max="8466" width="4" customWidth="1"/>
    <col min="8467" max="8467" width="9" customWidth="1"/>
    <col min="8468" max="8468" width="8.7109375" customWidth="1"/>
    <col min="8469" max="8469" width="23.5703125" customWidth="1"/>
    <col min="8470" max="8470" width="21.140625" customWidth="1"/>
    <col min="8471" max="8471" width="15.42578125" customWidth="1"/>
    <col min="8472" max="8473" width="14.140625" customWidth="1"/>
    <col min="8474" max="8474" width="11" customWidth="1"/>
    <col min="8475" max="8475" width="15.140625" customWidth="1"/>
    <col min="8476" max="8477" width="14.140625" customWidth="1"/>
    <col min="8478" max="8478" width="10.7109375" customWidth="1"/>
    <col min="8479" max="8479" width="9.140625" customWidth="1"/>
    <col min="8480" max="8480" width="12" customWidth="1"/>
    <col min="8481" max="8481" width="12.42578125" customWidth="1"/>
    <col min="8482" max="8482" width="11.5703125" customWidth="1"/>
    <col min="8483" max="8483" width="15.7109375" customWidth="1"/>
    <col min="8484" max="8484" width="8" customWidth="1"/>
    <col min="8485" max="8485" width="16.85546875" customWidth="1"/>
    <col min="8486" max="8486" width="11.28515625" customWidth="1"/>
    <col min="8487" max="8487" width="17.5703125" customWidth="1"/>
    <col min="8488" max="8489" width="13.140625" customWidth="1"/>
    <col min="8490" max="8490" width="4.7109375" customWidth="1"/>
    <col min="8491" max="8491" width="11.5703125" customWidth="1"/>
    <col min="8492" max="8492" width="19" customWidth="1"/>
    <col min="8493" max="8493" width="16.140625" customWidth="1"/>
    <col min="8494" max="8494" width="23.5703125" customWidth="1"/>
    <col min="8495" max="8495" width="6.7109375" customWidth="1"/>
    <col min="8496" max="8496" width="6.85546875" customWidth="1"/>
    <col min="8497" max="8497" width="5.85546875" customWidth="1"/>
    <col min="8498" max="8498" width="12.140625" customWidth="1"/>
    <col min="8499" max="8499" width="10.5703125" customWidth="1"/>
    <col min="8500" max="8500" width="9.7109375" customWidth="1"/>
    <col min="8501" max="8501" width="12.5703125" customWidth="1"/>
    <col min="8502" max="8502" width="9" customWidth="1"/>
    <col min="8503" max="8503" width="10.28515625" customWidth="1"/>
    <col min="8504" max="8504" width="12.42578125" customWidth="1"/>
    <col min="8505" max="8505" width="20" customWidth="1"/>
    <col min="8506" max="8506" width="19" customWidth="1"/>
    <col min="8704" max="8704" width="11.42578125" customWidth="1"/>
    <col min="8705" max="8705" width="15.5703125" customWidth="1"/>
    <col min="8706" max="8706" width="14.28515625" customWidth="1"/>
    <col min="8707" max="8707" width="41" customWidth="1"/>
    <col min="8708" max="8708" width="8.85546875" customWidth="1"/>
    <col min="8709" max="8709" width="14.85546875" customWidth="1"/>
    <col min="8710" max="8710" width="10.28515625" customWidth="1"/>
    <col min="8711" max="8711" width="11.28515625" customWidth="1"/>
    <col min="8712" max="8712" width="4.7109375" customWidth="1"/>
    <col min="8713" max="8713" width="8.28515625" customWidth="1"/>
    <col min="8714" max="8714" width="10.42578125" customWidth="1"/>
    <col min="8715" max="8715" width="18.140625" customWidth="1"/>
    <col min="8716" max="8716" width="7.42578125" customWidth="1"/>
    <col min="8717" max="8717" width="11.28515625" customWidth="1"/>
    <col min="8718" max="8719" width="9.28515625" customWidth="1"/>
    <col min="8720" max="8720" width="10.85546875" customWidth="1"/>
    <col min="8721" max="8721" width="15.28515625" customWidth="1"/>
    <col min="8722" max="8722" width="4" customWidth="1"/>
    <col min="8723" max="8723" width="9" customWidth="1"/>
    <col min="8724" max="8724" width="8.7109375" customWidth="1"/>
    <col min="8725" max="8725" width="23.5703125" customWidth="1"/>
    <col min="8726" max="8726" width="21.140625" customWidth="1"/>
    <col min="8727" max="8727" width="15.42578125" customWidth="1"/>
    <col min="8728" max="8729" width="14.140625" customWidth="1"/>
    <col min="8730" max="8730" width="11" customWidth="1"/>
    <col min="8731" max="8731" width="15.140625" customWidth="1"/>
    <col min="8732" max="8733" width="14.140625" customWidth="1"/>
    <col min="8734" max="8734" width="10.7109375" customWidth="1"/>
    <col min="8735" max="8735" width="9.140625" customWidth="1"/>
    <col min="8736" max="8736" width="12" customWidth="1"/>
    <col min="8737" max="8737" width="12.42578125" customWidth="1"/>
    <col min="8738" max="8738" width="11.5703125" customWidth="1"/>
    <col min="8739" max="8739" width="15.7109375" customWidth="1"/>
    <col min="8740" max="8740" width="8" customWidth="1"/>
    <col min="8741" max="8741" width="16.85546875" customWidth="1"/>
    <col min="8742" max="8742" width="11.28515625" customWidth="1"/>
    <col min="8743" max="8743" width="17.5703125" customWidth="1"/>
    <col min="8744" max="8745" width="13.140625" customWidth="1"/>
    <col min="8746" max="8746" width="4.7109375" customWidth="1"/>
    <col min="8747" max="8747" width="11.5703125" customWidth="1"/>
    <col min="8748" max="8748" width="19" customWidth="1"/>
    <col min="8749" max="8749" width="16.140625" customWidth="1"/>
    <col min="8750" max="8750" width="23.5703125" customWidth="1"/>
    <col min="8751" max="8751" width="6.7109375" customWidth="1"/>
    <col min="8752" max="8752" width="6.85546875" customWidth="1"/>
    <col min="8753" max="8753" width="5.85546875" customWidth="1"/>
    <col min="8754" max="8754" width="12.140625" customWidth="1"/>
    <col min="8755" max="8755" width="10.5703125" customWidth="1"/>
    <col min="8756" max="8756" width="9.7109375" customWidth="1"/>
    <col min="8757" max="8757" width="12.5703125" customWidth="1"/>
    <col min="8758" max="8758" width="9" customWidth="1"/>
    <col min="8759" max="8759" width="10.28515625" customWidth="1"/>
    <col min="8760" max="8760" width="12.42578125" customWidth="1"/>
    <col min="8761" max="8761" width="20" customWidth="1"/>
    <col min="8762" max="8762" width="19" customWidth="1"/>
    <col min="8960" max="8960" width="11.42578125" customWidth="1"/>
    <col min="8961" max="8961" width="15.5703125" customWidth="1"/>
    <col min="8962" max="8962" width="14.28515625" customWidth="1"/>
    <col min="8963" max="8963" width="41" customWidth="1"/>
    <col min="8964" max="8964" width="8.85546875" customWidth="1"/>
    <col min="8965" max="8965" width="14.85546875" customWidth="1"/>
    <col min="8966" max="8966" width="10.28515625" customWidth="1"/>
    <col min="8967" max="8967" width="11.28515625" customWidth="1"/>
    <col min="8968" max="8968" width="4.7109375" customWidth="1"/>
    <col min="8969" max="8969" width="8.28515625" customWidth="1"/>
    <col min="8970" max="8970" width="10.42578125" customWidth="1"/>
    <col min="8971" max="8971" width="18.140625" customWidth="1"/>
    <col min="8972" max="8972" width="7.42578125" customWidth="1"/>
    <col min="8973" max="8973" width="11.28515625" customWidth="1"/>
    <col min="8974" max="8975" width="9.28515625" customWidth="1"/>
    <col min="8976" max="8976" width="10.85546875" customWidth="1"/>
    <col min="8977" max="8977" width="15.28515625" customWidth="1"/>
    <col min="8978" max="8978" width="4" customWidth="1"/>
    <col min="8979" max="8979" width="9" customWidth="1"/>
    <col min="8980" max="8980" width="8.7109375" customWidth="1"/>
    <col min="8981" max="8981" width="23.5703125" customWidth="1"/>
    <col min="8982" max="8982" width="21.140625" customWidth="1"/>
    <col min="8983" max="8983" width="15.42578125" customWidth="1"/>
    <col min="8984" max="8985" width="14.140625" customWidth="1"/>
    <col min="8986" max="8986" width="11" customWidth="1"/>
    <col min="8987" max="8987" width="15.140625" customWidth="1"/>
    <col min="8988" max="8989" width="14.140625" customWidth="1"/>
    <col min="8990" max="8990" width="10.7109375" customWidth="1"/>
    <col min="8991" max="8991" width="9.140625" customWidth="1"/>
    <col min="8992" max="8992" width="12" customWidth="1"/>
    <col min="8993" max="8993" width="12.42578125" customWidth="1"/>
    <col min="8994" max="8994" width="11.5703125" customWidth="1"/>
    <col min="8995" max="8995" width="15.7109375" customWidth="1"/>
    <col min="8996" max="8996" width="8" customWidth="1"/>
    <col min="8997" max="8997" width="16.85546875" customWidth="1"/>
    <col min="8998" max="8998" width="11.28515625" customWidth="1"/>
    <col min="8999" max="8999" width="17.5703125" customWidth="1"/>
    <col min="9000" max="9001" width="13.140625" customWidth="1"/>
    <col min="9002" max="9002" width="4.7109375" customWidth="1"/>
    <col min="9003" max="9003" width="11.5703125" customWidth="1"/>
    <col min="9004" max="9004" width="19" customWidth="1"/>
    <col min="9005" max="9005" width="16.140625" customWidth="1"/>
    <col min="9006" max="9006" width="23.5703125" customWidth="1"/>
    <col min="9007" max="9007" width="6.7109375" customWidth="1"/>
    <col min="9008" max="9008" width="6.85546875" customWidth="1"/>
    <col min="9009" max="9009" width="5.85546875" customWidth="1"/>
    <col min="9010" max="9010" width="12.140625" customWidth="1"/>
    <col min="9011" max="9011" width="10.5703125" customWidth="1"/>
    <col min="9012" max="9012" width="9.7109375" customWidth="1"/>
    <col min="9013" max="9013" width="12.5703125" customWidth="1"/>
    <col min="9014" max="9014" width="9" customWidth="1"/>
    <col min="9015" max="9015" width="10.28515625" customWidth="1"/>
    <col min="9016" max="9016" width="12.42578125" customWidth="1"/>
    <col min="9017" max="9017" width="20" customWidth="1"/>
    <col min="9018" max="9018" width="19" customWidth="1"/>
    <col min="9216" max="9216" width="11.42578125" customWidth="1"/>
    <col min="9217" max="9217" width="15.5703125" customWidth="1"/>
    <col min="9218" max="9218" width="14.28515625" customWidth="1"/>
    <col min="9219" max="9219" width="41" customWidth="1"/>
    <col min="9220" max="9220" width="8.85546875" customWidth="1"/>
    <col min="9221" max="9221" width="14.85546875" customWidth="1"/>
    <col min="9222" max="9222" width="10.28515625" customWidth="1"/>
    <col min="9223" max="9223" width="11.28515625" customWidth="1"/>
    <col min="9224" max="9224" width="4.7109375" customWidth="1"/>
    <col min="9225" max="9225" width="8.28515625" customWidth="1"/>
    <col min="9226" max="9226" width="10.42578125" customWidth="1"/>
    <col min="9227" max="9227" width="18.140625" customWidth="1"/>
    <col min="9228" max="9228" width="7.42578125" customWidth="1"/>
    <col min="9229" max="9229" width="11.28515625" customWidth="1"/>
    <col min="9230" max="9231" width="9.28515625" customWidth="1"/>
    <col min="9232" max="9232" width="10.85546875" customWidth="1"/>
    <col min="9233" max="9233" width="15.28515625" customWidth="1"/>
    <col min="9234" max="9234" width="4" customWidth="1"/>
    <col min="9235" max="9235" width="9" customWidth="1"/>
    <col min="9236" max="9236" width="8.7109375" customWidth="1"/>
    <col min="9237" max="9237" width="23.5703125" customWidth="1"/>
    <col min="9238" max="9238" width="21.140625" customWidth="1"/>
    <col min="9239" max="9239" width="15.42578125" customWidth="1"/>
    <col min="9240" max="9241" width="14.140625" customWidth="1"/>
    <col min="9242" max="9242" width="11" customWidth="1"/>
    <col min="9243" max="9243" width="15.140625" customWidth="1"/>
    <col min="9244" max="9245" width="14.140625" customWidth="1"/>
    <col min="9246" max="9246" width="10.7109375" customWidth="1"/>
    <col min="9247" max="9247" width="9.140625" customWidth="1"/>
    <col min="9248" max="9248" width="12" customWidth="1"/>
    <col min="9249" max="9249" width="12.42578125" customWidth="1"/>
    <col min="9250" max="9250" width="11.5703125" customWidth="1"/>
    <col min="9251" max="9251" width="15.7109375" customWidth="1"/>
    <col min="9252" max="9252" width="8" customWidth="1"/>
    <col min="9253" max="9253" width="16.85546875" customWidth="1"/>
    <col min="9254" max="9254" width="11.28515625" customWidth="1"/>
    <col min="9255" max="9255" width="17.5703125" customWidth="1"/>
    <col min="9256" max="9257" width="13.140625" customWidth="1"/>
    <col min="9258" max="9258" width="4.7109375" customWidth="1"/>
    <col min="9259" max="9259" width="11.5703125" customWidth="1"/>
    <col min="9260" max="9260" width="19" customWidth="1"/>
    <col min="9261" max="9261" width="16.140625" customWidth="1"/>
    <col min="9262" max="9262" width="23.5703125" customWidth="1"/>
    <col min="9263" max="9263" width="6.7109375" customWidth="1"/>
    <col min="9264" max="9264" width="6.85546875" customWidth="1"/>
    <col min="9265" max="9265" width="5.85546875" customWidth="1"/>
    <col min="9266" max="9266" width="12.140625" customWidth="1"/>
    <col min="9267" max="9267" width="10.5703125" customWidth="1"/>
    <col min="9268" max="9268" width="9.7109375" customWidth="1"/>
    <col min="9269" max="9269" width="12.5703125" customWidth="1"/>
    <col min="9270" max="9270" width="9" customWidth="1"/>
    <col min="9271" max="9271" width="10.28515625" customWidth="1"/>
    <col min="9272" max="9272" width="12.42578125" customWidth="1"/>
    <col min="9273" max="9273" width="20" customWidth="1"/>
    <col min="9274" max="9274" width="19" customWidth="1"/>
    <col min="9472" max="9472" width="11.42578125" customWidth="1"/>
    <col min="9473" max="9473" width="15.5703125" customWidth="1"/>
    <col min="9474" max="9474" width="14.28515625" customWidth="1"/>
    <col min="9475" max="9475" width="41" customWidth="1"/>
    <col min="9476" max="9476" width="8.85546875" customWidth="1"/>
    <col min="9477" max="9477" width="14.85546875" customWidth="1"/>
    <col min="9478" max="9478" width="10.28515625" customWidth="1"/>
    <col min="9479" max="9479" width="11.28515625" customWidth="1"/>
    <col min="9480" max="9480" width="4.7109375" customWidth="1"/>
    <col min="9481" max="9481" width="8.28515625" customWidth="1"/>
    <col min="9482" max="9482" width="10.42578125" customWidth="1"/>
    <col min="9483" max="9483" width="18.140625" customWidth="1"/>
    <col min="9484" max="9484" width="7.42578125" customWidth="1"/>
    <col min="9485" max="9485" width="11.28515625" customWidth="1"/>
    <col min="9486" max="9487" width="9.28515625" customWidth="1"/>
    <col min="9488" max="9488" width="10.85546875" customWidth="1"/>
    <col min="9489" max="9489" width="15.28515625" customWidth="1"/>
    <col min="9490" max="9490" width="4" customWidth="1"/>
    <col min="9491" max="9491" width="9" customWidth="1"/>
    <col min="9492" max="9492" width="8.7109375" customWidth="1"/>
    <col min="9493" max="9493" width="23.5703125" customWidth="1"/>
    <col min="9494" max="9494" width="21.140625" customWidth="1"/>
    <col min="9495" max="9495" width="15.42578125" customWidth="1"/>
    <col min="9496" max="9497" width="14.140625" customWidth="1"/>
    <col min="9498" max="9498" width="11" customWidth="1"/>
    <col min="9499" max="9499" width="15.140625" customWidth="1"/>
    <col min="9500" max="9501" width="14.140625" customWidth="1"/>
    <col min="9502" max="9502" width="10.7109375" customWidth="1"/>
    <col min="9503" max="9503" width="9.140625" customWidth="1"/>
    <col min="9504" max="9504" width="12" customWidth="1"/>
    <col min="9505" max="9505" width="12.42578125" customWidth="1"/>
    <col min="9506" max="9506" width="11.5703125" customWidth="1"/>
    <col min="9507" max="9507" width="15.7109375" customWidth="1"/>
    <col min="9508" max="9508" width="8" customWidth="1"/>
    <col min="9509" max="9509" width="16.85546875" customWidth="1"/>
    <col min="9510" max="9510" width="11.28515625" customWidth="1"/>
    <col min="9511" max="9511" width="17.5703125" customWidth="1"/>
    <col min="9512" max="9513" width="13.140625" customWidth="1"/>
    <col min="9514" max="9514" width="4.7109375" customWidth="1"/>
    <col min="9515" max="9515" width="11.5703125" customWidth="1"/>
    <col min="9516" max="9516" width="19" customWidth="1"/>
    <col min="9517" max="9517" width="16.140625" customWidth="1"/>
    <col min="9518" max="9518" width="23.5703125" customWidth="1"/>
    <col min="9519" max="9519" width="6.7109375" customWidth="1"/>
    <col min="9520" max="9520" width="6.85546875" customWidth="1"/>
    <col min="9521" max="9521" width="5.85546875" customWidth="1"/>
    <col min="9522" max="9522" width="12.140625" customWidth="1"/>
    <col min="9523" max="9523" width="10.5703125" customWidth="1"/>
    <col min="9524" max="9524" width="9.7109375" customWidth="1"/>
    <col min="9525" max="9525" width="12.5703125" customWidth="1"/>
    <col min="9526" max="9526" width="9" customWidth="1"/>
    <col min="9527" max="9527" width="10.28515625" customWidth="1"/>
    <col min="9528" max="9528" width="12.42578125" customWidth="1"/>
    <col min="9529" max="9529" width="20" customWidth="1"/>
    <col min="9530" max="9530" width="19" customWidth="1"/>
    <col min="9728" max="9728" width="11.42578125" customWidth="1"/>
    <col min="9729" max="9729" width="15.5703125" customWidth="1"/>
    <col min="9730" max="9730" width="14.28515625" customWidth="1"/>
    <col min="9731" max="9731" width="41" customWidth="1"/>
    <col min="9732" max="9732" width="8.85546875" customWidth="1"/>
    <col min="9733" max="9733" width="14.85546875" customWidth="1"/>
    <col min="9734" max="9734" width="10.28515625" customWidth="1"/>
    <col min="9735" max="9735" width="11.28515625" customWidth="1"/>
    <col min="9736" max="9736" width="4.7109375" customWidth="1"/>
    <col min="9737" max="9737" width="8.28515625" customWidth="1"/>
    <col min="9738" max="9738" width="10.42578125" customWidth="1"/>
    <col min="9739" max="9739" width="18.140625" customWidth="1"/>
    <col min="9740" max="9740" width="7.42578125" customWidth="1"/>
    <col min="9741" max="9741" width="11.28515625" customWidth="1"/>
    <col min="9742" max="9743" width="9.28515625" customWidth="1"/>
    <col min="9744" max="9744" width="10.85546875" customWidth="1"/>
    <col min="9745" max="9745" width="15.28515625" customWidth="1"/>
    <col min="9746" max="9746" width="4" customWidth="1"/>
    <col min="9747" max="9747" width="9" customWidth="1"/>
    <col min="9748" max="9748" width="8.7109375" customWidth="1"/>
    <col min="9749" max="9749" width="23.5703125" customWidth="1"/>
    <col min="9750" max="9750" width="21.140625" customWidth="1"/>
    <col min="9751" max="9751" width="15.42578125" customWidth="1"/>
    <col min="9752" max="9753" width="14.140625" customWidth="1"/>
    <col min="9754" max="9754" width="11" customWidth="1"/>
    <col min="9755" max="9755" width="15.140625" customWidth="1"/>
    <col min="9756" max="9757" width="14.140625" customWidth="1"/>
    <col min="9758" max="9758" width="10.7109375" customWidth="1"/>
    <col min="9759" max="9759" width="9.140625" customWidth="1"/>
    <col min="9760" max="9760" width="12" customWidth="1"/>
    <col min="9761" max="9761" width="12.42578125" customWidth="1"/>
    <col min="9762" max="9762" width="11.5703125" customWidth="1"/>
    <col min="9763" max="9763" width="15.7109375" customWidth="1"/>
    <col min="9764" max="9764" width="8" customWidth="1"/>
    <col min="9765" max="9765" width="16.85546875" customWidth="1"/>
    <col min="9766" max="9766" width="11.28515625" customWidth="1"/>
    <col min="9767" max="9767" width="17.5703125" customWidth="1"/>
    <col min="9768" max="9769" width="13.140625" customWidth="1"/>
    <col min="9770" max="9770" width="4.7109375" customWidth="1"/>
    <col min="9771" max="9771" width="11.5703125" customWidth="1"/>
    <col min="9772" max="9772" width="19" customWidth="1"/>
    <col min="9773" max="9773" width="16.140625" customWidth="1"/>
    <col min="9774" max="9774" width="23.5703125" customWidth="1"/>
    <col min="9775" max="9775" width="6.7109375" customWidth="1"/>
    <col min="9776" max="9776" width="6.85546875" customWidth="1"/>
    <col min="9777" max="9777" width="5.85546875" customWidth="1"/>
    <col min="9778" max="9778" width="12.140625" customWidth="1"/>
    <col min="9779" max="9779" width="10.5703125" customWidth="1"/>
    <col min="9780" max="9780" width="9.7109375" customWidth="1"/>
    <col min="9781" max="9781" width="12.5703125" customWidth="1"/>
    <col min="9782" max="9782" width="9" customWidth="1"/>
    <col min="9783" max="9783" width="10.28515625" customWidth="1"/>
    <col min="9784" max="9784" width="12.42578125" customWidth="1"/>
    <col min="9785" max="9785" width="20" customWidth="1"/>
    <col min="9786" max="9786" width="19" customWidth="1"/>
    <col min="9984" max="9984" width="11.42578125" customWidth="1"/>
    <col min="9985" max="9985" width="15.5703125" customWidth="1"/>
    <col min="9986" max="9986" width="14.28515625" customWidth="1"/>
    <col min="9987" max="9987" width="41" customWidth="1"/>
    <col min="9988" max="9988" width="8.85546875" customWidth="1"/>
    <col min="9989" max="9989" width="14.85546875" customWidth="1"/>
    <col min="9990" max="9990" width="10.28515625" customWidth="1"/>
    <col min="9991" max="9991" width="11.28515625" customWidth="1"/>
    <col min="9992" max="9992" width="4.7109375" customWidth="1"/>
    <col min="9993" max="9993" width="8.28515625" customWidth="1"/>
    <col min="9994" max="9994" width="10.42578125" customWidth="1"/>
    <col min="9995" max="9995" width="18.140625" customWidth="1"/>
    <col min="9996" max="9996" width="7.42578125" customWidth="1"/>
    <col min="9997" max="9997" width="11.28515625" customWidth="1"/>
    <col min="9998" max="9999" width="9.28515625" customWidth="1"/>
    <col min="10000" max="10000" width="10.85546875" customWidth="1"/>
    <col min="10001" max="10001" width="15.28515625" customWidth="1"/>
    <col min="10002" max="10002" width="4" customWidth="1"/>
    <col min="10003" max="10003" width="9" customWidth="1"/>
    <col min="10004" max="10004" width="8.7109375" customWidth="1"/>
    <col min="10005" max="10005" width="23.5703125" customWidth="1"/>
    <col min="10006" max="10006" width="21.140625" customWidth="1"/>
    <col min="10007" max="10007" width="15.42578125" customWidth="1"/>
    <col min="10008" max="10009" width="14.140625" customWidth="1"/>
    <col min="10010" max="10010" width="11" customWidth="1"/>
    <col min="10011" max="10011" width="15.140625" customWidth="1"/>
    <col min="10012" max="10013" width="14.140625" customWidth="1"/>
    <col min="10014" max="10014" width="10.7109375" customWidth="1"/>
    <col min="10015" max="10015" width="9.140625" customWidth="1"/>
    <col min="10016" max="10016" width="12" customWidth="1"/>
    <col min="10017" max="10017" width="12.42578125" customWidth="1"/>
    <col min="10018" max="10018" width="11.5703125" customWidth="1"/>
    <col min="10019" max="10019" width="15.7109375" customWidth="1"/>
    <col min="10020" max="10020" width="8" customWidth="1"/>
    <col min="10021" max="10021" width="16.85546875" customWidth="1"/>
    <col min="10022" max="10022" width="11.28515625" customWidth="1"/>
    <col min="10023" max="10023" width="17.5703125" customWidth="1"/>
    <col min="10024" max="10025" width="13.140625" customWidth="1"/>
    <col min="10026" max="10026" width="4.7109375" customWidth="1"/>
    <col min="10027" max="10027" width="11.5703125" customWidth="1"/>
    <col min="10028" max="10028" width="19" customWidth="1"/>
    <col min="10029" max="10029" width="16.140625" customWidth="1"/>
    <col min="10030" max="10030" width="23.5703125" customWidth="1"/>
    <col min="10031" max="10031" width="6.7109375" customWidth="1"/>
    <col min="10032" max="10032" width="6.85546875" customWidth="1"/>
    <col min="10033" max="10033" width="5.85546875" customWidth="1"/>
    <col min="10034" max="10034" width="12.140625" customWidth="1"/>
    <col min="10035" max="10035" width="10.5703125" customWidth="1"/>
    <col min="10036" max="10036" width="9.7109375" customWidth="1"/>
    <col min="10037" max="10037" width="12.5703125" customWidth="1"/>
    <col min="10038" max="10038" width="9" customWidth="1"/>
    <col min="10039" max="10039" width="10.28515625" customWidth="1"/>
    <col min="10040" max="10040" width="12.42578125" customWidth="1"/>
    <col min="10041" max="10041" width="20" customWidth="1"/>
    <col min="10042" max="10042" width="19" customWidth="1"/>
    <col min="10240" max="10240" width="11.42578125" customWidth="1"/>
    <col min="10241" max="10241" width="15.5703125" customWidth="1"/>
    <col min="10242" max="10242" width="14.28515625" customWidth="1"/>
    <col min="10243" max="10243" width="41" customWidth="1"/>
    <col min="10244" max="10244" width="8.85546875" customWidth="1"/>
    <col min="10245" max="10245" width="14.85546875" customWidth="1"/>
    <col min="10246" max="10246" width="10.28515625" customWidth="1"/>
    <col min="10247" max="10247" width="11.28515625" customWidth="1"/>
    <col min="10248" max="10248" width="4.7109375" customWidth="1"/>
    <col min="10249" max="10249" width="8.28515625" customWidth="1"/>
    <col min="10250" max="10250" width="10.42578125" customWidth="1"/>
    <col min="10251" max="10251" width="18.140625" customWidth="1"/>
    <col min="10252" max="10252" width="7.42578125" customWidth="1"/>
    <col min="10253" max="10253" width="11.28515625" customWidth="1"/>
    <col min="10254" max="10255" width="9.28515625" customWidth="1"/>
    <col min="10256" max="10256" width="10.85546875" customWidth="1"/>
    <col min="10257" max="10257" width="15.28515625" customWidth="1"/>
    <col min="10258" max="10258" width="4" customWidth="1"/>
    <col min="10259" max="10259" width="9" customWidth="1"/>
    <col min="10260" max="10260" width="8.7109375" customWidth="1"/>
    <col min="10261" max="10261" width="23.5703125" customWidth="1"/>
    <col min="10262" max="10262" width="21.140625" customWidth="1"/>
    <col min="10263" max="10263" width="15.42578125" customWidth="1"/>
    <col min="10264" max="10265" width="14.140625" customWidth="1"/>
    <col min="10266" max="10266" width="11" customWidth="1"/>
    <col min="10267" max="10267" width="15.140625" customWidth="1"/>
    <col min="10268" max="10269" width="14.140625" customWidth="1"/>
    <col min="10270" max="10270" width="10.7109375" customWidth="1"/>
    <col min="10271" max="10271" width="9.140625" customWidth="1"/>
    <col min="10272" max="10272" width="12" customWidth="1"/>
    <col min="10273" max="10273" width="12.42578125" customWidth="1"/>
    <col min="10274" max="10274" width="11.5703125" customWidth="1"/>
    <col min="10275" max="10275" width="15.7109375" customWidth="1"/>
    <col min="10276" max="10276" width="8" customWidth="1"/>
    <col min="10277" max="10277" width="16.85546875" customWidth="1"/>
    <col min="10278" max="10278" width="11.28515625" customWidth="1"/>
    <col min="10279" max="10279" width="17.5703125" customWidth="1"/>
    <col min="10280" max="10281" width="13.140625" customWidth="1"/>
    <col min="10282" max="10282" width="4.7109375" customWidth="1"/>
    <col min="10283" max="10283" width="11.5703125" customWidth="1"/>
    <col min="10284" max="10284" width="19" customWidth="1"/>
    <col min="10285" max="10285" width="16.140625" customWidth="1"/>
    <col min="10286" max="10286" width="23.5703125" customWidth="1"/>
    <col min="10287" max="10287" width="6.7109375" customWidth="1"/>
    <col min="10288" max="10288" width="6.85546875" customWidth="1"/>
    <col min="10289" max="10289" width="5.85546875" customWidth="1"/>
    <col min="10290" max="10290" width="12.140625" customWidth="1"/>
    <col min="10291" max="10291" width="10.5703125" customWidth="1"/>
    <col min="10292" max="10292" width="9.7109375" customWidth="1"/>
    <col min="10293" max="10293" width="12.5703125" customWidth="1"/>
    <col min="10294" max="10294" width="9" customWidth="1"/>
    <col min="10295" max="10295" width="10.28515625" customWidth="1"/>
    <col min="10296" max="10296" width="12.42578125" customWidth="1"/>
    <col min="10297" max="10297" width="20" customWidth="1"/>
    <col min="10298" max="10298" width="19" customWidth="1"/>
    <col min="10496" max="10496" width="11.42578125" customWidth="1"/>
    <col min="10497" max="10497" width="15.5703125" customWidth="1"/>
    <col min="10498" max="10498" width="14.28515625" customWidth="1"/>
    <col min="10499" max="10499" width="41" customWidth="1"/>
    <col min="10500" max="10500" width="8.85546875" customWidth="1"/>
    <col min="10501" max="10501" width="14.85546875" customWidth="1"/>
    <col min="10502" max="10502" width="10.28515625" customWidth="1"/>
    <col min="10503" max="10503" width="11.28515625" customWidth="1"/>
    <col min="10504" max="10504" width="4.7109375" customWidth="1"/>
    <col min="10505" max="10505" width="8.28515625" customWidth="1"/>
    <col min="10506" max="10506" width="10.42578125" customWidth="1"/>
    <col min="10507" max="10507" width="18.140625" customWidth="1"/>
    <col min="10508" max="10508" width="7.42578125" customWidth="1"/>
    <col min="10509" max="10509" width="11.28515625" customWidth="1"/>
    <col min="10510" max="10511" width="9.28515625" customWidth="1"/>
    <col min="10512" max="10512" width="10.85546875" customWidth="1"/>
    <col min="10513" max="10513" width="15.28515625" customWidth="1"/>
    <col min="10514" max="10514" width="4" customWidth="1"/>
    <col min="10515" max="10515" width="9" customWidth="1"/>
    <col min="10516" max="10516" width="8.7109375" customWidth="1"/>
    <col min="10517" max="10517" width="23.5703125" customWidth="1"/>
    <col min="10518" max="10518" width="21.140625" customWidth="1"/>
    <col min="10519" max="10519" width="15.42578125" customWidth="1"/>
    <col min="10520" max="10521" width="14.140625" customWidth="1"/>
    <col min="10522" max="10522" width="11" customWidth="1"/>
    <col min="10523" max="10523" width="15.140625" customWidth="1"/>
    <col min="10524" max="10525" width="14.140625" customWidth="1"/>
    <col min="10526" max="10526" width="10.7109375" customWidth="1"/>
    <col min="10527" max="10527" width="9.140625" customWidth="1"/>
    <col min="10528" max="10528" width="12" customWidth="1"/>
    <col min="10529" max="10529" width="12.42578125" customWidth="1"/>
    <col min="10530" max="10530" width="11.5703125" customWidth="1"/>
    <col min="10531" max="10531" width="15.7109375" customWidth="1"/>
    <col min="10532" max="10532" width="8" customWidth="1"/>
    <col min="10533" max="10533" width="16.85546875" customWidth="1"/>
    <col min="10534" max="10534" width="11.28515625" customWidth="1"/>
    <col min="10535" max="10535" width="17.5703125" customWidth="1"/>
    <col min="10536" max="10537" width="13.140625" customWidth="1"/>
    <col min="10538" max="10538" width="4.7109375" customWidth="1"/>
    <col min="10539" max="10539" width="11.5703125" customWidth="1"/>
    <col min="10540" max="10540" width="19" customWidth="1"/>
    <col min="10541" max="10541" width="16.140625" customWidth="1"/>
    <col min="10542" max="10542" width="23.5703125" customWidth="1"/>
    <col min="10543" max="10543" width="6.7109375" customWidth="1"/>
    <col min="10544" max="10544" width="6.85546875" customWidth="1"/>
    <col min="10545" max="10545" width="5.85546875" customWidth="1"/>
    <col min="10546" max="10546" width="12.140625" customWidth="1"/>
    <col min="10547" max="10547" width="10.5703125" customWidth="1"/>
    <col min="10548" max="10548" width="9.7109375" customWidth="1"/>
    <col min="10549" max="10549" width="12.5703125" customWidth="1"/>
    <col min="10550" max="10550" width="9" customWidth="1"/>
    <col min="10551" max="10551" width="10.28515625" customWidth="1"/>
    <col min="10552" max="10552" width="12.42578125" customWidth="1"/>
    <col min="10553" max="10553" width="20" customWidth="1"/>
    <col min="10554" max="10554" width="19" customWidth="1"/>
    <col min="10752" max="10752" width="11.42578125" customWidth="1"/>
    <col min="10753" max="10753" width="15.5703125" customWidth="1"/>
    <col min="10754" max="10754" width="14.28515625" customWidth="1"/>
    <col min="10755" max="10755" width="41" customWidth="1"/>
    <col min="10756" max="10756" width="8.85546875" customWidth="1"/>
    <col min="10757" max="10757" width="14.85546875" customWidth="1"/>
    <col min="10758" max="10758" width="10.28515625" customWidth="1"/>
    <col min="10759" max="10759" width="11.28515625" customWidth="1"/>
    <col min="10760" max="10760" width="4.7109375" customWidth="1"/>
    <col min="10761" max="10761" width="8.28515625" customWidth="1"/>
    <col min="10762" max="10762" width="10.42578125" customWidth="1"/>
    <col min="10763" max="10763" width="18.140625" customWidth="1"/>
    <col min="10764" max="10764" width="7.42578125" customWidth="1"/>
    <col min="10765" max="10765" width="11.28515625" customWidth="1"/>
    <col min="10766" max="10767" width="9.28515625" customWidth="1"/>
    <col min="10768" max="10768" width="10.85546875" customWidth="1"/>
    <col min="10769" max="10769" width="15.28515625" customWidth="1"/>
    <col min="10770" max="10770" width="4" customWidth="1"/>
    <col min="10771" max="10771" width="9" customWidth="1"/>
    <col min="10772" max="10772" width="8.7109375" customWidth="1"/>
    <col min="10773" max="10773" width="23.5703125" customWidth="1"/>
    <col min="10774" max="10774" width="21.140625" customWidth="1"/>
    <col min="10775" max="10775" width="15.42578125" customWidth="1"/>
    <col min="10776" max="10777" width="14.140625" customWidth="1"/>
    <col min="10778" max="10778" width="11" customWidth="1"/>
    <col min="10779" max="10779" width="15.140625" customWidth="1"/>
    <col min="10780" max="10781" width="14.140625" customWidth="1"/>
    <col min="10782" max="10782" width="10.7109375" customWidth="1"/>
    <col min="10783" max="10783" width="9.140625" customWidth="1"/>
    <col min="10784" max="10784" width="12" customWidth="1"/>
    <col min="10785" max="10785" width="12.42578125" customWidth="1"/>
    <col min="10786" max="10786" width="11.5703125" customWidth="1"/>
    <col min="10787" max="10787" width="15.7109375" customWidth="1"/>
    <col min="10788" max="10788" width="8" customWidth="1"/>
    <col min="10789" max="10789" width="16.85546875" customWidth="1"/>
    <col min="10790" max="10790" width="11.28515625" customWidth="1"/>
    <col min="10791" max="10791" width="17.5703125" customWidth="1"/>
    <col min="10792" max="10793" width="13.140625" customWidth="1"/>
    <col min="10794" max="10794" width="4.7109375" customWidth="1"/>
    <col min="10795" max="10795" width="11.5703125" customWidth="1"/>
    <col min="10796" max="10796" width="19" customWidth="1"/>
    <col min="10797" max="10797" width="16.140625" customWidth="1"/>
    <col min="10798" max="10798" width="23.5703125" customWidth="1"/>
    <col min="10799" max="10799" width="6.7109375" customWidth="1"/>
    <col min="10800" max="10800" width="6.85546875" customWidth="1"/>
    <col min="10801" max="10801" width="5.85546875" customWidth="1"/>
    <col min="10802" max="10802" width="12.140625" customWidth="1"/>
    <col min="10803" max="10803" width="10.5703125" customWidth="1"/>
    <col min="10804" max="10804" width="9.7109375" customWidth="1"/>
    <col min="10805" max="10805" width="12.5703125" customWidth="1"/>
    <col min="10806" max="10806" width="9" customWidth="1"/>
    <col min="10807" max="10807" width="10.28515625" customWidth="1"/>
    <col min="10808" max="10808" width="12.42578125" customWidth="1"/>
    <col min="10809" max="10809" width="20" customWidth="1"/>
    <col min="10810" max="10810" width="19" customWidth="1"/>
    <col min="11008" max="11008" width="11.42578125" customWidth="1"/>
    <col min="11009" max="11009" width="15.5703125" customWidth="1"/>
    <col min="11010" max="11010" width="14.28515625" customWidth="1"/>
    <col min="11011" max="11011" width="41" customWidth="1"/>
    <col min="11012" max="11012" width="8.85546875" customWidth="1"/>
    <col min="11013" max="11013" width="14.85546875" customWidth="1"/>
    <col min="11014" max="11014" width="10.28515625" customWidth="1"/>
    <col min="11015" max="11015" width="11.28515625" customWidth="1"/>
    <col min="11016" max="11016" width="4.7109375" customWidth="1"/>
    <col min="11017" max="11017" width="8.28515625" customWidth="1"/>
    <col min="11018" max="11018" width="10.42578125" customWidth="1"/>
    <col min="11019" max="11019" width="18.140625" customWidth="1"/>
    <col min="11020" max="11020" width="7.42578125" customWidth="1"/>
    <col min="11021" max="11021" width="11.28515625" customWidth="1"/>
    <col min="11022" max="11023" width="9.28515625" customWidth="1"/>
    <col min="11024" max="11024" width="10.85546875" customWidth="1"/>
    <col min="11025" max="11025" width="15.28515625" customWidth="1"/>
    <col min="11026" max="11026" width="4" customWidth="1"/>
    <col min="11027" max="11027" width="9" customWidth="1"/>
    <col min="11028" max="11028" width="8.7109375" customWidth="1"/>
    <col min="11029" max="11029" width="23.5703125" customWidth="1"/>
    <col min="11030" max="11030" width="21.140625" customWidth="1"/>
    <col min="11031" max="11031" width="15.42578125" customWidth="1"/>
    <col min="11032" max="11033" width="14.140625" customWidth="1"/>
    <col min="11034" max="11034" width="11" customWidth="1"/>
    <col min="11035" max="11035" width="15.140625" customWidth="1"/>
    <col min="11036" max="11037" width="14.140625" customWidth="1"/>
    <col min="11038" max="11038" width="10.7109375" customWidth="1"/>
    <col min="11039" max="11039" width="9.140625" customWidth="1"/>
    <col min="11040" max="11040" width="12" customWidth="1"/>
    <col min="11041" max="11041" width="12.42578125" customWidth="1"/>
    <col min="11042" max="11042" width="11.5703125" customWidth="1"/>
    <col min="11043" max="11043" width="15.7109375" customWidth="1"/>
    <col min="11044" max="11044" width="8" customWidth="1"/>
    <col min="11045" max="11045" width="16.85546875" customWidth="1"/>
    <col min="11046" max="11046" width="11.28515625" customWidth="1"/>
    <col min="11047" max="11047" width="17.5703125" customWidth="1"/>
    <col min="11048" max="11049" width="13.140625" customWidth="1"/>
    <col min="11050" max="11050" width="4.7109375" customWidth="1"/>
    <col min="11051" max="11051" width="11.5703125" customWidth="1"/>
    <col min="11052" max="11052" width="19" customWidth="1"/>
    <col min="11053" max="11053" width="16.140625" customWidth="1"/>
    <col min="11054" max="11054" width="23.5703125" customWidth="1"/>
    <col min="11055" max="11055" width="6.7109375" customWidth="1"/>
    <col min="11056" max="11056" width="6.85546875" customWidth="1"/>
    <col min="11057" max="11057" width="5.85546875" customWidth="1"/>
    <col min="11058" max="11058" width="12.140625" customWidth="1"/>
    <col min="11059" max="11059" width="10.5703125" customWidth="1"/>
    <col min="11060" max="11060" width="9.7109375" customWidth="1"/>
    <col min="11061" max="11061" width="12.5703125" customWidth="1"/>
    <col min="11062" max="11062" width="9" customWidth="1"/>
    <col min="11063" max="11063" width="10.28515625" customWidth="1"/>
    <col min="11064" max="11064" width="12.42578125" customWidth="1"/>
    <col min="11065" max="11065" width="20" customWidth="1"/>
    <col min="11066" max="11066" width="19" customWidth="1"/>
    <col min="11264" max="11264" width="11.42578125" customWidth="1"/>
    <col min="11265" max="11265" width="15.5703125" customWidth="1"/>
    <col min="11266" max="11266" width="14.28515625" customWidth="1"/>
    <col min="11267" max="11267" width="41" customWidth="1"/>
    <col min="11268" max="11268" width="8.85546875" customWidth="1"/>
    <col min="11269" max="11269" width="14.85546875" customWidth="1"/>
    <col min="11270" max="11270" width="10.28515625" customWidth="1"/>
    <col min="11271" max="11271" width="11.28515625" customWidth="1"/>
    <col min="11272" max="11272" width="4.7109375" customWidth="1"/>
    <col min="11273" max="11273" width="8.28515625" customWidth="1"/>
    <col min="11274" max="11274" width="10.42578125" customWidth="1"/>
    <col min="11275" max="11275" width="18.140625" customWidth="1"/>
    <col min="11276" max="11276" width="7.42578125" customWidth="1"/>
    <col min="11277" max="11277" width="11.28515625" customWidth="1"/>
    <col min="11278" max="11279" width="9.28515625" customWidth="1"/>
    <col min="11280" max="11280" width="10.85546875" customWidth="1"/>
    <col min="11281" max="11281" width="15.28515625" customWidth="1"/>
    <col min="11282" max="11282" width="4" customWidth="1"/>
    <col min="11283" max="11283" width="9" customWidth="1"/>
    <col min="11284" max="11284" width="8.7109375" customWidth="1"/>
    <col min="11285" max="11285" width="23.5703125" customWidth="1"/>
    <col min="11286" max="11286" width="21.140625" customWidth="1"/>
    <col min="11287" max="11287" width="15.42578125" customWidth="1"/>
    <col min="11288" max="11289" width="14.140625" customWidth="1"/>
    <col min="11290" max="11290" width="11" customWidth="1"/>
    <col min="11291" max="11291" width="15.140625" customWidth="1"/>
    <col min="11292" max="11293" width="14.140625" customWidth="1"/>
    <col min="11294" max="11294" width="10.7109375" customWidth="1"/>
    <col min="11295" max="11295" width="9.140625" customWidth="1"/>
    <col min="11296" max="11296" width="12" customWidth="1"/>
    <col min="11297" max="11297" width="12.42578125" customWidth="1"/>
    <col min="11298" max="11298" width="11.5703125" customWidth="1"/>
    <col min="11299" max="11299" width="15.7109375" customWidth="1"/>
    <col min="11300" max="11300" width="8" customWidth="1"/>
    <col min="11301" max="11301" width="16.85546875" customWidth="1"/>
    <col min="11302" max="11302" width="11.28515625" customWidth="1"/>
    <col min="11303" max="11303" width="17.5703125" customWidth="1"/>
    <col min="11304" max="11305" width="13.140625" customWidth="1"/>
    <col min="11306" max="11306" width="4.7109375" customWidth="1"/>
    <col min="11307" max="11307" width="11.5703125" customWidth="1"/>
    <col min="11308" max="11308" width="19" customWidth="1"/>
    <col min="11309" max="11309" width="16.140625" customWidth="1"/>
    <col min="11310" max="11310" width="23.5703125" customWidth="1"/>
    <col min="11311" max="11311" width="6.7109375" customWidth="1"/>
    <col min="11312" max="11312" width="6.85546875" customWidth="1"/>
    <col min="11313" max="11313" width="5.85546875" customWidth="1"/>
    <col min="11314" max="11314" width="12.140625" customWidth="1"/>
    <col min="11315" max="11315" width="10.5703125" customWidth="1"/>
    <col min="11316" max="11316" width="9.7109375" customWidth="1"/>
    <col min="11317" max="11317" width="12.5703125" customWidth="1"/>
    <col min="11318" max="11318" width="9" customWidth="1"/>
    <col min="11319" max="11319" width="10.28515625" customWidth="1"/>
    <col min="11320" max="11320" width="12.42578125" customWidth="1"/>
    <col min="11321" max="11321" width="20" customWidth="1"/>
    <col min="11322" max="11322" width="19" customWidth="1"/>
    <col min="11520" max="11520" width="11.42578125" customWidth="1"/>
    <col min="11521" max="11521" width="15.5703125" customWidth="1"/>
    <col min="11522" max="11522" width="14.28515625" customWidth="1"/>
    <col min="11523" max="11523" width="41" customWidth="1"/>
    <col min="11524" max="11524" width="8.85546875" customWidth="1"/>
    <col min="11525" max="11525" width="14.85546875" customWidth="1"/>
    <col min="11526" max="11526" width="10.28515625" customWidth="1"/>
    <col min="11527" max="11527" width="11.28515625" customWidth="1"/>
    <col min="11528" max="11528" width="4.7109375" customWidth="1"/>
    <col min="11529" max="11529" width="8.28515625" customWidth="1"/>
    <col min="11530" max="11530" width="10.42578125" customWidth="1"/>
    <col min="11531" max="11531" width="18.140625" customWidth="1"/>
    <col min="11532" max="11532" width="7.42578125" customWidth="1"/>
    <col min="11533" max="11533" width="11.28515625" customWidth="1"/>
    <col min="11534" max="11535" width="9.28515625" customWidth="1"/>
    <col min="11536" max="11536" width="10.85546875" customWidth="1"/>
    <col min="11537" max="11537" width="15.28515625" customWidth="1"/>
    <col min="11538" max="11538" width="4" customWidth="1"/>
    <col min="11539" max="11539" width="9" customWidth="1"/>
    <col min="11540" max="11540" width="8.7109375" customWidth="1"/>
    <col min="11541" max="11541" width="23.5703125" customWidth="1"/>
    <col min="11542" max="11542" width="21.140625" customWidth="1"/>
    <col min="11543" max="11543" width="15.42578125" customWidth="1"/>
    <col min="11544" max="11545" width="14.140625" customWidth="1"/>
    <col min="11546" max="11546" width="11" customWidth="1"/>
    <col min="11547" max="11547" width="15.140625" customWidth="1"/>
    <col min="11548" max="11549" width="14.140625" customWidth="1"/>
    <col min="11550" max="11550" width="10.7109375" customWidth="1"/>
    <col min="11551" max="11551" width="9.140625" customWidth="1"/>
    <col min="11552" max="11552" width="12" customWidth="1"/>
    <col min="11553" max="11553" width="12.42578125" customWidth="1"/>
    <col min="11554" max="11554" width="11.5703125" customWidth="1"/>
    <col min="11555" max="11555" width="15.7109375" customWidth="1"/>
    <col min="11556" max="11556" width="8" customWidth="1"/>
    <col min="11557" max="11557" width="16.85546875" customWidth="1"/>
    <col min="11558" max="11558" width="11.28515625" customWidth="1"/>
    <col min="11559" max="11559" width="17.5703125" customWidth="1"/>
    <col min="11560" max="11561" width="13.140625" customWidth="1"/>
    <col min="11562" max="11562" width="4.7109375" customWidth="1"/>
    <col min="11563" max="11563" width="11.5703125" customWidth="1"/>
    <col min="11564" max="11564" width="19" customWidth="1"/>
    <col min="11565" max="11565" width="16.140625" customWidth="1"/>
    <col min="11566" max="11566" width="23.5703125" customWidth="1"/>
    <col min="11567" max="11567" width="6.7109375" customWidth="1"/>
    <col min="11568" max="11568" width="6.85546875" customWidth="1"/>
    <col min="11569" max="11569" width="5.85546875" customWidth="1"/>
    <col min="11570" max="11570" width="12.140625" customWidth="1"/>
    <col min="11571" max="11571" width="10.5703125" customWidth="1"/>
    <col min="11572" max="11572" width="9.7109375" customWidth="1"/>
    <col min="11573" max="11573" width="12.5703125" customWidth="1"/>
    <col min="11574" max="11574" width="9" customWidth="1"/>
    <col min="11575" max="11575" width="10.28515625" customWidth="1"/>
    <col min="11576" max="11576" width="12.42578125" customWidth="1"/>
    <col min="11577" max="11577" width="20" customWidth="1"/>
    <col min="11578" max="11578" width="19" customWidth="1"/>
    <col min="11776" max="11776" width="11.42578125" customWidth="1"/>
    <col min="11777" max="11777" width="15.5703125" customWidth="1"/>
    <col min="11778" max="11778" width="14.28515625" customWidth="1"/>
    <col min="11779" max="11779" width="41" customWidth="1"/>
    <col min="11780" max="11780" width="8.85546875" customWidth="1"/>
    <col min="11781" max="11781" width="14.85546875" customWidth="1"/>
    <col min="11782" max="11782" width="10.28515625" customWidth="1"/>
    <col min="11783" max="11783" width="11.28515625" customWidth="1"/>
    <col min="11784" max="11784" width="4.7109375" customWidth="1"/>
    <col min="11785" max="11785" width="8.28515625" customWidth="1"/>
    <col min="11786" max="11786" width="10.42578125" customWidth="1"/>
    <col min="11787" max="11787" width="18.140625" customWidth="1"/>
    <col min="11788" max="11788" width="7.42578125" customWidth="1"/>
    <col min="11789" max="11789" width="11.28515625" customWidth="1"/>
    <col min="11790" max="11791" width="9.28515625" customWidth="1"/>
    <col min="11792" max="11792" width="10.85546875" customWidth="1"/>
    <col min="11793" max="11793" width="15.28515625" customWidth="1"/>
    <col min="11794" max="11794" width="4" customWidth="1"/>
    <col min="11795" max="11795" width="9" customWidth="1"/>
    <col min="11796" max="11796" width="8.7109375" customWidth="1"/>
    <col min="11797" max="11797" width="23.5703125" customWidth="1"/>
    <col min="11798" max="11798" width="21.140625" customWidth="1"/>
    <col min="11799" max="11799" width="15.42578125" customWidth="1"/>
    <col min="11800" max="11801" width="14.140625" customWidth="1"/>
    <col min="11802" max="11802" width="11" customWidth="1"/>
    <col min="11803" max="11803" width="15.140625" customWidth="1"/>
    <col min="11804" max="11805" width="14.140625" customWidth="1"/>
    <col min="11806" max="11806" width="10.7109375" customWidth="1"/>
    <col min="11807" max="11807" width="9.140625" customWidth="1"/>
    <col min="11808" max="11808" width="12" customWidth="1"/>
    <col min="11809" max="11809" width="12.42578125" customWidth="1"/>
    <col min="11810" max="11810" width="11.5703125" customWidth="1"/>
    <col min="11811" max="11811" width="15.7109375" customWidth="1"/>
    <col min="11812" max="11812" width="8" customWidth="1"/>
    <col min="11813" max="11813" width="16.85546875" customWidth="1"/>
    <col min="11814" max="11814" width="11.28515625" customWidth="1"/>
    <col min="11815" max="11815" width="17.5703125" customWidth="1"/>
    <col min="11816" max="11817" width="13.140625" customWidth="1"/>
    <col min="11818" max="11818" width="4.7109375" customWidth="1"/>
    <col min="11819" max="11819" width="11.5703125" customWidth="1"/>
    <col min="11820" max="11820" width="19" customWidth="1"/>
    <col min="11821" max="11821" width="16.140625" customWidth="1"/>
    <col min="11822" max="11822" width="23.5703125" customWidth="1"/>
    <col min="11823" max="11823" width="6.7109375" customWidth="1"/>
    <col min="11824" max="11824" width="6.85546875" customWidth="1"/>
    <col min="11825" max="11825" width="5.85546875" customWidth="1"/>
    <col min="11826" max="11826" width="12.140625" customWidth="1"/>
    <col min="11827" max="11827" width="10.5703125" customWidth="1"/>
    <col min="11828" max="11828" width="9.7109375" customWidth="1"/>
    <col min="11829" max="11829" width="12.5703125" customWidth="1"/>
    <col min="11830" max="11830" width="9" customWidth="1"/>
    <col min="11831" max="11831" width="10.28515625" customWidth="1"/>
    <col min="11832" max="11832" width="12.42578125" customWidth="1"/>
    <col min="11833" max="11833" width="20" customWidth="1"/>
    <col min="11834" max="11834" width="19" customWidth="1"/>
    <col min="12032" max="12032" width="11.42578125" customWidth="1"/>
    <col min="12033" max="12033" width="15.5703125" customWidth="1"/>
    <col min="12034" max="12034" width="14.28515625" customWidth="1"/>
    <col min="12035" max="12035" width="41" customWidth="1"/>
    <col min="12036" max="12036" width="8.85546875" customWidth="1"/>
    <col min="12037" max="12037" width="14.85546875" customWidth="1"/>
    <col min="12038" max="12038" width="10.28515625" customWidth="1"/>
    <col min="12039" max="12039" width="11.28515625" customWidth="1"/>
    <col min="12040" max="12040" width="4.7109375" customWidth="1"/>
    <col min="12041" max="12041" width="8.28515625" customWidth="1"/>
    <col min="12042" max="12042" width="10.42578125" customWidth="1"/>
    <col min="12043" max="12043" width="18.140625" customWidth="1"/>
    <col min="12044" max="12044" width="7.42578125" customWidth="1"/>
    <col min="12045" max="12045" width="11.28515625" customWidth="1"/>
    <col min="12046" max="12047" width="9.28515625" customWidth="1"/>
    <col min="12048" max="12048" width="10.85546875" customWidth="1"/>
    <col min="12049" max="12049" width="15.28515625" customWidth="1"/>
    <col min="12050" max="12050" width="4" customWidth="1"/>
    <col min="12051" max="12051" width="9" customWidth="1"/>
    <col min="12052" max="12052" width="8.7109375" customWidth="1"/>
    <col min="12053" max="12053" width="23.5703125" customWidth="1"/>
    <col min="12054" max="12054" width="21.140625" customWidth="1"/>
    <col min="12055" max="12055" width="15.42578125" customWidth="1"/>
    <col min="12056" max="12057" width="14.140625" customWidth="1"/>
    <col min="12058" max="12058" width="11" customWidth="1"/>
    <col min="12059" max="12059" width="15.140625" customWidth="1"/>
    <col min="12060" max="12061" width="14.140625" customWidth="1"/>
    <col min="12062" max="12062" width="10.7109375" customWidth="1"/>
    <col min="12063" max="12063" width="9.140625" customWidth="1"/>
    <col min="12064" max="12064" width="12" customWidth="1"/>
    <col min="12065" max="12065" width="12.42578125" customWidth="1"/>
    <col min="12066" max="12066" width="11.5703125" customWidth="1"/>
    <col min="12067" max="12067" width="15.7109375" customWidth="1"/>
    <col min="12068" max="12068" width="8" customWidth="1"/>
    <col min="12069" max="12069" width="16.85546875" customWidth="1"/>
    <col min="12070" max="12070" width="11.28515625" customWidth="1"/>
    <col min="12071" max="12071" width="17.5703125" customWidth="1"/>
    <col min="12072" max="12073" width="13.140625" customWidth="1"/>
    <col min="12074" max="12074" width="4.7109375" customWidth="1"/>
    <col min="12075" max="12075" width="11.5703125" customWidth="1"/>
    <col min="12076" max="12076" width="19" customWidth="1"/>
    <col min="12077" max="12077" width="16.140625" customWidth="1"/>
    <col min="12078" max="12078" width="23.5703125" customWidth="1"/>
    <col min="12079" max="12079" width="6.7109375" customWidth="1"/>
    <col min="12080" max="12080" width="6.85546875" customWidth="1"/>
    <col min="12081" max="12081" width="5.85546875" customWidth="1"/>
    <col min="12082" max="12082" width="12.140625" customWidth="1"/>
    <col min="12083" max="12083" width="10.5703125" customWidth="1"/>
    <col min="12084" max="12084" width="9.7109375" customWidth="1"/>
    <col min="12085" max="12085" width="12.5703125" customWidth="1"/>
    <col min="12086" max="12086" width="9" customWidth="1"/>
    <col min="12087" max="12087" width="10.28515625" customWidth="1"/>
    <col min="12088" max="12088" width="12.42578125" customWidth="1"/>
    <col min="12089" max="12089" width="20" customWidth="1"/>
    <col min="12090" max="12090" width="19" customWidth="1"/>
    <col min="12288" max="12288" width="11.42578125" customWidth="1"/>
    <col min="12289" max="12289" width="15.5703125" customWidth="1"/>
    <col min="12290" max="12290" width="14.28515625" customWidth="1"/>
    <col min="12291" max="12291" width="41" customWidth="1"/>
    <col min="12292" max="12292" width="8.85546875" customWidth="1"/>
    <col min="12293" max="12293" width="14.85546875" customWidth="1"/>
    <col min="12294" max="12294" width="10.28515625" customWidth="1"/>
    <col min="12295" max="12295" width="11.28515625" customWidth="1"/>
    <col min="12296" max="12296" width="4.7109375" customWidth="1"/>
    <col min="12297" max="12297" width="8.28515625" customWidth="1"/>
    <col min="12298" max="12298" width="10.42578125" customWidth="1"/>
    <col min="12299" max="12299" width="18.140625" customWidth="1"/>
    <col min="12300" max="12300" width="7.42578125" customWidth="1"/>
    <col min="12301" max="12301" width="11.28515625" customWidth="1"/>
    <col min="12302" max="12303" width="9.28515625" customWidth="1"/>
    <col min="12304" max="12304" width="10.85546875" customWidth="1"/>
    <col min="12305" max="12305" width="15.28515625" customWidth="1"/>
    <col min="12306" max="12306" width="4" customWidth="1"/>
    <col min="12307" max="12307" width="9" customWidth="1"/>
    <col min="12308" max="12308" width="8.7109375" customWidth="1"/>
    <col min="12309" max="12309" width="23.5703125" customWidth="1"/>
    <col min="12310" max="12310" width="21.140625" customWidth="1"/>
    <col min="12311" max="12311" width="15.42578125" customWidth="1"/>
    <col min="12312" max="12313" width="14.140625" customWidth="1"/>
    <col min="12314" max="12314" width="11" customWidth="1"/>
    <col min="12315" max="12315" width="15.140625" customWidth="1"/>
    <col min="12316" max="12317" width="14.140625" customWidth="1"/>
    <col min="12318" max="12318" width="10.7109375" customWidth="1"/>
    <col min="12319" max="12319" width="9.140625" customWidth="1"/>
    <col min="12320" max="12320" width="12" customWidth="1"/>
    <col min="12321" max="12321" width="12.42578125" customWidth="1"/>
    <col min="12322" max="12322" width="11.5703125" customWidth="1"/>
    <col min="12323" max="12323" width="15.7109375" customWidth="1"/>
    <col min="12324" max="12324" width="8" customWidth="1"/>
    <col min="12325" max="12325" width="16.85546875" customWidth="1"/>
    <col min="12326" max="12326" width="11.28515625" customWidth="1"/>
    <col min="12327" max="12327" width="17.5703125" customWidth="1"/>
    <col min="12328" max="12329" width="13.140625" customWidth="1"/>
    <col min="12330" max="12330" width="4.7109375" customWidth="1"/>
    <col min="12331" max="12331" width="11.5703125" customWidth="1"/>
    <col min="12332" max="12332" width="19" customWidth="1"/>
    <col min="12333" max="12333" width="16.140625" customWidth="1"/>
    <col min="12334" max="12334" width="23.5703125" customWidth="1"/>
    <col min="12335" max="12335" width="6.7109375" customWidth="1"/>
    <col min="12336" max="12336" width="6.85546875" customWidth="1"/>
    <col min="12337" max="12337" width="5.85546875" customWidth="1"/>
    <col min="12338" max="12338" width="12.140625" customWidth="1"/>
    <col min="12339" max="12339" width="10.5703125" customWidth="1"/>
    <col min="12340" max="12340" width="9.7109375" customWidth="1"/>
    <col min="12341" max="12341" width="12.5703125" customWidth="1"/>
    <col min="12342" max="12342" width="9" customWidth="1"/>
    <col min="12343" max="12343" width="10.28515625" customWidth="1"/>
    <col min="12344" max="12344" width="12.42578125" customWidth="1"/>
    <col min="12345" max="12345" width="20" customWidth="1"/>
    <col min="12346" max="12346" width="19" customWidth="1"/>
    <col min="12544" max="12544" width="11.42578125" customWidth="1"/>
    <col min="12545" max="12545" width="15.5703125" customWidth="1"/>
    <col min="12546" max="12546" width="14.28515625" customWidth="1"/>
    <col min="12547" max="12547" width="41" customWidth="1"/>
    <col min="12548" max="12548" width="8.85546875" customWidth="1"/>
    <col min="12549" max="12549" width="14.85546875" customWidth="1"/>
    <col min="12550" max="12550" width="10.28515625" customWidth="1"/>
    <col min="12551" max="12551" width="11.28515625" customWidth="1"/>
    <col min="12552" max="12552" width="4.7109375" customWidth="1"/>
    <col min="12553" max="12553" width="8.28515625" customWidth="1"/>
    <col min="12554" max="12554" width="10.42578125" customWidth="1"/>
    <col min="12555" max="12555" width="18.140625" customWidth="1"/>
    <col min="12556" max="12556" width="7.42578125" customWidth="1"/>
    <col min="12557" max="12557" width="11.28515625" customWidth="1"/>
    <col min="12558" max="12559" width="9.28515625" customWidth="1"/>
    <col min="12560" max="12560" width="10.85546875" customWidth="1"/>
    <col min="12561" max="12561" width="15.28515625" customWidth="1"/>
    <col min="12562" max="12562" width="4" customWidth="1"/>
    <col min="12563" max="12563" width="9" customWidth="1"/>
    <col min="12564" max="12564" width="8.7109375" customWidth="1"/>
    <col min="12565" max="12565" width="23.5703125" customWidth="1"/>
    <col min="12566" max="12566" width="21.140625" customWidth="1"/>
    <col min="12567" max="12567" width="15.42578125" customWidth="1"/>
    <col min="12568" max="12569" width="14.140625" customWidth="1"/>
    <col min="12570" max="12570" width="11" customWidth="1"/>
    <col min="12571" max="12571" width="15.140625" customWidth="1"/>
    <col min="12572" max="12573" width="14.140625" customWidth="1"/>
    <col min="12574" max="12574" width="10.7109375" customWidth="1"/>
    <col min="12575" max="12575" width="9.140625" customWidth="1"/>
    <col min="12576" max="12576" width="12" customWidth="1"/>
    <col min="12577" max="12577" width="12.42578125" customWidth="1"/>
    <col min="12578" max="12578" width="11.5703125" customWidth="1"/>
    <col min="12579" max="12579" width="15.7109375" customWidth="1"/>
    <col min="12580" max="12580" width="8" customWidth="1"/>
    <col min="12581" max="12581" width="16.85546875" customWidth="1"/>
    <col min="12582" max="12582" width="11.28515625" customWidth="1"/>
    <col min="12583" max="12583" width="17.5703125" customWidth="1"/>
    <col min="12584" max="12585" width="13.140625" customWidth="1"/>
    <col min="12586" max="12586" width="4.7109375" customWidth="1"/>
    <col min="12587" max="12587" width="11.5703125" customWidth="1"/>
    <col min="12588" max="12588" width="19" customWidth="1"/>
    <col min="12589" max="12589" width="16.140625" customWidth="1"/>
    <col min="12590" max="12590" width="23.5703125" customWidth="1"/>
    <col min="12591" max="12591" width="6.7109375" customWidth="1"/>
    <col min="12592" max="12592" width="6.85546875" customWidth="1"/>
    <col min="12593" max="12593" width="5.85546875" customWidth="1"/>
    <col min="12594" max="12594" width="12.140625" customWidth="1"/>
    <col min="12595" max="12595" width="10.5703125" customWidth="1"/>
    <col min="12596" max="12596" width="9.7109375" customWidth="1"/>
    <col min="12597" max="12597" width="12.5703125" customWidth="1"/>
    <col min="12598" max="12598" width="9" customWidth="1"/>
    <col min="12599" max="12599" width="10.28515625" customWidth="1"/>
    <col min="12600" max="12600" width="12.42578125" customWidth="1"/>
    <col min="12601" max="12601" width="20" customWidth="1"/>
    <col min="12602" max="12602" width="19" customWidth="1"/>
    <col min="12800" max="12800" width="11.42578125" customWidth="1"/>
    <col min="12801" max="12801" width="15.5703125" customWidth="1"/>
    <col min="12802" max="12802" width="14.28515625" customWidth="1"/>
    <col min="12803" max="12803" width="41" customWidth="1"/>
    <col min="12804" max="12804" width="8.85546875" customWidth="1"/>
    <col min="12805" max="12805" width="14.85546875" customWidth="1"/>
    <col min="12806" max="12806" width="10.28515625" customWidth="1"/>
    <col min="12807" max="12807" width="11.28515625" customWidth="1"/>
    <col min="12808" max="12808" width="4.7109375" customWidth="1"/>
    <col min="12809" max="12809" width="8.28515625" customWidth="1"/>
    <col min="12810" max="12810" width="10.42578125" customWidth="1"/>
    <col min="12811" max="12811" width="18.140625" customWidth="1"/>
    <col min="12812" max="12812" width="7.42578125" customWidth="1"/>
    <col min="12813" max="12813" width="11.28515625" customWidth="1"/>
    <col min="12814" max="12815" width="9.28515625" customWidth="1"/>
    <col min="12816" max="12816" width="10.85546875" customWidth="1"/>
    <col min="12817" max="12817" width="15.28515625" customWidth="1"/>
    <col min="12818" max="12818" width="4" customWidth="1"/>
    <col min="12819" max="12819" width="9" customWidth="1"/>
    <col min="12820" max="12820" width="8.7109375" customWidth="1"/>
    <col min="12821" max="12821" width="23.5703125" customWidth="1"/>
    <col min="12822" max="12822" width="21.140625" customWidth="1"/>
    <col min="12823" max="12823" width="15.42578125" customWidth="1"/>
    <col min="12824" max="12825" width="14.140625" customWidth="1"/>
    <col min="12826" max="12826" width="11" customWidth="1"/>
    <col min="12827" max="12827" width="15.140625" customWidth="1"/>
    <col min="12828" max="12829" width="14.140625" customWidth="1"/>
    <col min="12830" max="12830" width="10.7109375" customWidth="1"/>
    <col min="12831" max="12831" width="9.140625" customWidth="1"/>
    <col min="12832" max="12832" width="12" customWidth="1"/>
    <col min="12833" max="12833" width="12.42578125" customWidth="1"/>
    <col min="12834" max="12834" width="11.5703125" customWidth="1"/>
    <col min="12835" max="12835" width="15.7109375" customWidth="1"/>
    <col min="12836" max="12836" width="8" customWidth="1"/>
    <col min="12837" max="12837" width="16.85546875" customWidth="1"/>
    <col min="12838" max="12838" width="11.28515625" customWidth="1"/>
    <col min="12839" max="12839" width="17.5703125" customWidth="1"/>
    <col min="12840" max="12841" width="13.140625" customWidth="1"/>
    <col min="12842" max="12842" width="4.7109375" customWidth="1"/>
    <col min="12843" max="12843" width="11.5703125" customWidth="1"/>
    <col min="12844" max="12844" width="19" customWidth="1"/>
    <col min="12845" max="12845" width="16.140625" customWidth="1"/>
    <col min="12846" max="12846" width="23.5703125" customWidth="1"/>
    <col min="12847" max="12847" width="6.7109375" customWidth="1"/>
    <col min="12848" max="12848" width="6.85546875" customWidth="1"/>
    <col min="12849" max="12849" width="5.85546875" customWidth="1"/>
    <col min="12850" max="12850" width="12.140625" customWidth="1"/>
    <col min="12851" max="12851" width="10.5703125" customWidth="1"/>
    <col min="12852" max="12852" width="9.7109375" customWidth="1"/>
    <col min="12853" max="12853" width="12.5703125" customWidth="1"/>
    <col min="12854" max="12854" width="9" customWidth="1"/>
    <col min="12855" max="12855" width="10.28515625" customWidth="1"/>
    <col min="12856" max="12856" width="12.42578125" customWidth="1"/>
    <col min="12857" max="12857" width="20" customWidth="1"/>
    <col min="12858" max="12858" width="19" customWidth="1"/>
    <col min="13056" max="13056" width="11.42578125" customWidth="1"/>
    <col min="13057" max="13057" width="15.5703125" customWidth="1"/>
    <col min="13058" max="13058" width="14.28515625" customWidth="1"/>
    <col min="13059" max="13059" width="41" customWidth="1"/>
    <col min="13060" max="13060" width="8.85546875" customWidth="1"/>
    <col min="13061" max="13061" width="14.85546875" customWidth="1"/>
    <col min="13062" max="13062" width="10.28515625" customWidth="1"/>
    <col min="13063" max="13063" width="11.28515625" customWidth="1"/>
    <col min="13064" max="13064" width="4.7109375" customWidth="1"/>
    <col min="13065" max="13065" width="8.28515625" customWidth="1"/>
    <col min="13066" max="13066" width="10.42578125" customWidth="1"/>
    <col min="13067" max="13067" width="18.140625" customWidth="1"/>
    <col min="13068" max="13068" width="7.42578125" customWidth="1"/>
    <col min="13069" max="13069" width="11.28515625" customWidth="1"/>
    <col min="13070" max="13071" width="9.28515625" customWidth="1"/>
    <col min="13072" max="13072" width="10.85546875" customWidth="1"/>
    <col min="13073" max="13073" width="15.28515625" customWidth="1"/>
    <col min="13074" max="13074" width="4" customWidth="1"/>
    <col min="13075" max="13075" width="9" customWidth="1"/>
    <col min="13076" max="13076" width="8.7109375" customWidth="1"/>
    <col min="13077" max="13077" width="23.5703125" customWidth="1"/>
    <col min="13078" max="13078" width="21.140625" customWidth="1"/>
    <col min="13079" max="13079" width="15.42578125" customWidth="1"/>
    <col min="13080" max="13081" width="14.140625" customWidth="1"/>
    <col min="13082" max="13082" width="11" customWidth="1"/>
    <col min="13083" max="13083" width="15.140625" customWidth="1"/>
    <col min="13084" max="13085" width="14.140625" customWidth="1"/>
    <col min="13086" max="13086" width="10.7109375" customWidth="1"/>
    <col min="13087" max="13087" width="9.140625" customWidth="1"/>
    <col min="13088" max="13088" width="12" customWidth="1"/>
    <col min="13089" max="13089" width="12.42578125" customWidth="1"/>
    <col min="13090" max="13090" width="11.5703125" customWidth="1"/>
    <col min="13091" max="13091" width="15.7109375" customWidth="1"/>
    <col min="13092" max="13092" width="8" customWidth="1"/>
    <col min="13093" max="13093" width="16.85546875" customWidth="1"/>
    <col min="13094" max="13094" width="11.28515625" customWidth="1"/>
    <col min="13095" max="13095" width="17.5703125" customWidth="1"/>
    <col min="13096" max="13097" width="13.140625" customWidth="1"/>
    <col min="13098" max="13098" width="4.7109375" customWidth="1"/>
    <col min="13099" max="13099" width="11.5703125" customWidth="1"/>
    <col min="13100" max="13100" width="19" customWidth="1"/>
    <col min="13101" max="13101" width="16.140625" customWidth="1"/>
    <col min="13102" max="13102" width="23.5703125" customWidth="1"/>
    <col min="13103" max="13103" width="6.7109375" customWidth="1"/>
    <col min="13104" max="13104" width="6.85546875" customWidth="1"/>
    <col min="13105" max="13105" width="5.85546875" customWidth="1"/>
    <col min="13106" max="13106" width="12.140625" customWidth="1"/>
    <col min="13107" max="13107" width="10.5703125" customWidth="1"/>
    <col min="13108" max="13108" width="9.7109375" customWidth="1"/>
    <col min="13109" max="13109" width="12.5703125" customWidth="1"/>
    <col min="13110" max="13110" width="9" customWidth="1"/>
    <col min="13111" max="13111" width="10.28515625" customWidth="1"/>
    <col min="13112" max="13112" width="12.42578125" customWidth="1"/>
    <col min="13113" max="13113" width="20" customWidth="1"/>
    <col min="13114" max="13114" width="19" customWidth="1"/>
    <col min="13312" max="13312" width="11.42578125" customWidth="1"/>
    <col min="13313" max="13313" width="15.5703125" customWidth="1"/>
    <col min="13314" max="13314" width="14.28515625" customWidth="1"/>
    <col min="13315" max="13315" width="41" customWidth="1"/>
    <col min="13316" max="13316" width="8.85546875" customWidth="1"/>
    <col min="13317" max="13317" width="14.85546875" customWidth="1"/>
    <col min="13318" max="13318" width="10.28515625" customWidth="1"/>
    <col min="13319" max="13319" width="11.28515625" customWidth="1"/>
    <col min="13320" max="13320" width="4.7109375" customWidth="1"/>
    <col min="13321" max="13321" width="8.28515625" customWidth="1"/>
    <col min="13322" max="13322" width="10.42578125" customWidth="1"/>
    <col min="13323" max="13323" width="18.140625" customWidth="1"/>
    <col min="13324" max="13324" width="7.42578125" customWidth="1"/>
    <col min="13325" max="13325" width="11.28515625" customWidth="1"/>
    <col min="13326" max="13327" width="9.28515625" customWidth="1"/>
    <col min="13328" max="13328" width="10.85546875" customWidth="1"/>
    <col min="13329" max="13329" width="15.28515625" customWidth="1"/>
    <col min="13330" max="13330" width="4" customWidth="1"/>
    <col min="13331" max="13331" width="9" customWidth="1"/>
    <col min="13332" max="13332" width="8.7109375" customWidth="1"/>
    <col min="13333" max="13333" width="23.5703125" customWidth="1"/>
    <col min="13334" max="13334" width="21.140625" customWidth="1"/>
    <col min="13335" max="13335" width="15.42578125" customWidth="1"/>
    <col min="13336" max="13337" width="14.140625" customWidth="1"/>
    <col min="13338" max="13338" width="11" customWidth="1"/>
    <col min="13339" max="13339" width="15.140625" customWidth="1"/>
    <col min="13340" max="13341" width="14.140625" customWidth="1"/>
    <col min="13342" max="13342" width="10.7109375" customWidth="1"/>
    <col min="13343" max="13343" width="9.140625" customWidth="1"/>
    <col min="13344" max="13344" width="12" customWidth="1"/>
    <col min="13345" max="13345" width="12.42578125" customWidth="1"/>
    <col min="13346" max="13346" width="11.5703125" customWidth="1"/>
    <col min="13347" max="13347" width="15.7109375" customWidth="1"/>
    <col min="13348" max="13348" width="8" customWidth="1"/>
    <col min="13349" max="13349" width="16.85546875" customWidth="1"/>
    <col min="13350" max="13350" width="11.28515625" customWidth="1"/>
    <col min="13351" max="13351" width="17.5703125" customWidth="1"/>
    <col min="13352" max="13353" width="13.140625" customWidth="1"/>
    <col min="13354" max="13354" width="4.7109375" customWidth="1"/>
    <col min="13355" max="13355" width="11.5703125" customWidth="1"/>
    <col min="13356" max="13356" width="19" customWidth="1"/>
    <col min="13357" max="13357" width="16.140625" customWidth="1"/>
    <col min="13358" max="13358" width="23.5703125" customWidth="1"/>
    <col min="13359" max="13359" width="6.7109375" customWidth="1"/>
    <col min="13360" max="13360" width="6.85546875" customWidth="1"/>
    <col min="13361" max="13361" width="5.85546875" customWidth="1"/>
    <col min="13362" max="13362" width="12.140625" customWidth="1"/>
    <col min="13363" max="13363" width="10.5703125" customWidth="1"/>
    <col min="13364" max="13364" width="9.7109375" customWidth="1"/>
    <col min="13365" max="13365" width="12.5703125" customWidth="1"/>
    <col min="13366" max="13366" width="9" customWidth="1"/>
    <col min="13367" max="13367" width="10.28515625" customWidth="1"/>
    <col min="13368" max="13368" width="12.42578125" customWidth="1"/>
    <col min="13369" max="13369" width="20" customWidth="1"/>
    <col min="13370" max="13370" width="19" customWidth="1"/>
    <col min="13568" max="13568" width="11.42578125" customWidth="1"/>
    <col min="13569" max="13569" width="15.5703125" customWidth="1"/>
    <col min="13570" max="13570" width="14.28515625" customWidth="1"/>
    <col min="13571" max="13571" width="41" customWidth="1"/>
    <col min="13572" max="13572" width="8.85546875" customWidth="1"/>
    <col min="13573" max="13573" width="14.85546875" customWidth="1"/>
    <col min="13574" max="13574" width="10.28515625" customWidth="1"/>
    <col min="13575" max="13575" width="11.28515625" customWidth="1"/>
    <col min="13576" max="13576" width="4.7109375" customWidth="1"/>
    <col min="13577" max="13577" width="8.28515625" customWidth="1"/>
    <col min="13578" max="13578" width="10.42578125" customWidth="1"/>
    <col min="13579" max="13579" width="18.140625" customWidth="1"/>
    <col min="13580" max="13580" width="7.42578125" customWidth="1"/>
    <col min="13581" max="13581" width="11.28515625" customWidth="1"/>
    <col min="13582" max="13583" width="9.28515625" customWidth="1"/>
    <col min="13584" max="13584" width="10.85546875" customWidth="1"/>
    <col min="13585" max="13585" width="15.28515625" customWidth="1"/>
    <col min="13586" max="13586" width="4" customWidth="1"/>
    <col min="13587" max="13587" width="9" customWidth="1"/>
    <col min="13588" max="13588" width="8.7109375" customWidth="1"/>
    <col min="13589" max="13589" width="23.5703125" customWidth="1"/>
    <col min="13590" max="13590" width="21.140625" customWidth="1"/>
    <col min="13591" max="13591" width="15.42578125" customWidth="1"/>
    <col min="13592" max="13593" width="14.140625" customWidth="1"/>
    <col min="13594" max="13594" width="11" customWidth="1"/>
    <col min="13595" max="13595" width="15.140625" customWidth="1"/>
    <col min="13596" max="13597" width="14.140625" customWidth="1"/>
    <col min="13598" max="13598" width="10.7109375" customWidth="1"/>
    <col min="13599" max="13599" width="9.140625" customWidth="1"/>
    <col min="13600" max="13600" width="12" customWidth="1"/>
    <col min="13601" max="13601" width="12.42578125" customWidth="1"/>
    <col min="13602" max="13602" width="11.5703125" customWidth="1"/>
    <col min="13603" max="13603" width="15.7109375" customWidth="1"/>
    <col min="13604" max="13604" width="8" customWidth="1"/>
    <col min="13605" max="13605" width="16.85546875" customWidth="1"/>
    <col min="13606" max="13606" width="11.28515625" customWidth="1"/>
    <col min="13607" max="13607" width="17.5703125" customWidth="1"/>
    <col min="13608" max="13609" width="13.140625" customWidth="1"/>
    <col min="13610" max="13610" width="4.7109375" customWidth="1"/>
    <col min="13611" max="13611" width="11.5703125" customWidth="1"/>
    <col min="13612" max="13612" width="19" customWidth="1"/>
    <col min="13613" max="13613" width="16.140625" customWidth="1"/>
    <col min="13614" max="13614" width="23.5703125" customWidth="1"/>
    <col min="13615" max="13615" width="6.7109375" customWidth="1"/>
    <col min="13616" max="13616" width="6.85546875" customWidth="1"/>
    <col min="13617" max="13617" width="5.85546875" customWidth="1"/>
    <col min="13618" max="13618" width="12.140625" customWidth="1"/>
    <col min="13619" max="13619" width="10.5703125" customWidth="1"/>
    <col min="13620" max="13620" width="9.7109375" customWidth="1"/>
    <col min="13621" max="13621" width="12.5703125" customWidth="1"/>
    <col min="13622" max="13622" width="9" customWidth="1"/>
    <col min="13623" max="13623" width="10.28515625" customWidth="1"/>
    <col min="13624" max="13624" width="12.42578125" customWidth="1"/>
    <col min="13625" max="13625" width="20" customWidth="1"/>
    <col min="13626" max="13626" width="19" customWidth="1"/>
    <col min="13824" max="13824" width="11.42578125" customWidth="1"/>
    <col min="13825" max="13825" width="15.5703125" customWidth="1"/>
    <col min="13826" max="13826" width="14.28515625" customWidth="1"/>
    <col min="13827" max="13827" width="41" customWidth="1"/>
    <col min="13828" max="13828" width="8.85546875" customWidth="1"/>
    <col min="13829" max="13829" width="14.85546875" customWidth="1"/>
    <col min="13830" max="13830" width="10.28515625" customWidth="1"/>
    <col min="13831" max="13831" width="11.28515625" customWidth="1"/>
    <col min="13832" max="13832" width="4.7109375" customWidth="1"/>
    <col min="13833" max="13833" width="8.28515625" customWidth="1"/>
    <col min="13834" max="13834" width="10.42578125" customWidth="1"/>
    <col min="13835" max="13835" width="18.140625" customWidth="1"/>
    <col min="13836" max="13836" width="7.42578125" customWidth="1"/>
    <col min="13837" max="13837" width="11.28515625" customWidth="1"/>
    <col min="13838" max="13839" width="9.28515625" customWidth="1"/>
    <col min="13840" max="13840" width="10.85546875" customWidth="1"/>
    <col min="13841" max="13841" width="15.28515625" customWidth="1"/>
    <col min="13842" max="13842" width="4" customWidth="1"/>
    <col min="13843" max="13843" width="9" customWidth="1"/>
    <col min="13844" max="13844" width="8.7109375" customWidth="1"/>
    <col min="13845" max="13845" width="23.5703125" customWidth="1"/>
    <col min="13846" max="13846" width="21.140625" customWidth="1"/>
    <col min="13847" max="13847" width="15.42578125" customWidth="1"/>
    <col min="13848" max="13849" width="14.140625" customWidth="1"/>
    <col min="13850" max="13850" width="11" customWidth="1"/>
    <col min="13851" max="13851" width="15.140625" customWidth="1"/>
    <col min="13852" max="13853" width="14.140625" customWidth="1"/>
    <col min="13854" max="13854" width="10.7109375" customWidth="1"/>
    <col min="13855" max="13855" width="9.140625" customWidth="1"/>
    <col min="13856" max="13856" width="12" customWidth="1"/>
    <col min="13857" max="13857" width="12.42578125" customWidth="1"/>
    <col min="13858" max="13858" width="11.5703125" customWidth="1"/>
    <col min="13859" max="13859" width="15.7109375" customWidth="1"/>
    <col min="13860" max="13860" width="8" customWidth="1"/>
    <col min="13861" max="13861" width="16.85546875" customWidth="1"/>
    <col min="13862" max="13862" width="11.28515625" customWidth="1"/>
    <col min="13863" max="13863" width="17.5703125" customWidth="1"/>
    <col min="13864" max="13865" width="13.140625" customWidth="1"/>
    <col min="13866" max="13866" width="4.7109375" customWidth="1"/>
    <col min="13867" max="13867" width="11.5703125" customWidth="1"/>
    <col min="13868" max="13868" width="19" customWidth="1"/>
    <col min="13869" max="13869" width="16.140625" customWidth="1"/>
    <col min="13870" max="13870" width="23.5703125" customWidth="1"/>
    <col min="13871" max="13871" width="6.7109375" customWidth="1"/>
    <col min="13872" max="13872" width="6.85546875" customWidth="1"/>
    <col min="13873" max="13873" width="5.85546875" customWidth="1"/>
    <col min="13874" max="13874" width="12.140625" customWidth="1"/>
    <col min="13875" max="13875" width="10.5703125" customWidth="1"/>
    <col min="13876" max="13876" width="9.7109375" customWidth="1"/>
    <col min="13877" max="13877" width="12.5703125" customWidth="1"/>
    <col min="13878" max="13878" width="9" customWidth="1"/>
    <col min="13879" max="13879" width="10.28515625" customWidth="1"/>
    <col min="13880" max="13880" width="12.42578125" customWidth="1"/>
    <col min="13881" max="13881" width="20" customWidth="1"/>
    <col min="13882" max="13882" width="19" customWidth="1"/>
    <col min="14080" max="14080" width="11.42578125" customWidth="1"/>
    <col min="14081" max="14081" width="15.5703125" customWidth="1"/>
    <col min="14082" max="14082" width="14.28515625" customWidth="1"/>
    <col min="14083" max="14083" width="41" customWidth="1"/>
    <col min="14084" max="14084" width="8.85546875" customWidth="1"/>
    <col min="14085" max="14085" width="14.85546875" customWidth="1"/>
    <col min="14086" max="14086" width="10.28515625" customWidth="1"/>
    <col min="14087" max="14087" width="11.28515625" customWidth="1"/>
    <col min="14088" max="14088" width="4.7109375" customWidth="1"/>
    <col min="14089" max="14089" width="8.28515625" customWidth="1"/>
    <col min="14090" max="14090" width="10.42578125" customWidth="1"/>
    <col min="14091" max="14091" width="18.140625" customWidth="1"/>
    <col min="14092" max="14092" width="7.42578125" customWidth="1"/>
    <col min="14093" max="14093" width="11.28515625" customWidth="1"/>
    <col min="14094" max="14095" width="9.28515625" customWidth="1"/>
    <col min="14096" max="14096" width="10.85546875" customWidth="1"/>
    <col min="14097" max="14097" width="15.28515625" customWidth="1"/>
    <col min="14098" max="14098" width="4" customWidth="1"/>
    <col min="14099" max="14099" width="9" customWidth="1"/>
    <col min="14100" max="14100" width="8.7109375" customWidth="1"/>
    <col min="14101" max="14101" width="23.5703125" customWidth="1"/>
    <col min="14102" max="14102" width="21.140625" customWidth="1"/>
    <col min="14103" max="14103" width="15.42578125" customWidth="1"/>
    <col min="14104" max="14105" width="14.140625" customWidth="1"/>
    <col min="14106" max="14106" width="11" customWidth="1"/>
    <col min="14107" max="14107" width="15.140625" customWidth="1"/>
    <col min="14108" max="14109" width="14.140625" customWidth="1"/>
    <col min="14110" max="14110" width="10.7109375" customWidth="1"/>
    <col min="14111" max="14111" width="9.140625" customWidth="1"/>
    <col min="14112" max="14112" width="12" customWidth="1"/>
    <col min="14113" max="14113" width="12.42578125" customWidth="1"/>
    <col min="14114" max="14114" width="11.5703125" customWidth="1"/>
    <col min="14115" max="14115" width="15.7109375" customWidth="1"/>
    <col min="14116" max="14116" width="8" customWidth="1"/>
    <col min="14117" max="14117" width="16.85546875" customWidth="1"/>
    <col min="14118" max="14118" width="11.28515625" customWidth="1"/>
    <col min="14119" max="14119" width="17.5703125" customWidth="1"/>
    <col min="14120" max="14121" width="13.140625" customWidth="1"/>
    <col min="14122" max="14122" width="4.7109375" customWidth="1"/>
    <col min="14123" max="14123" width="11.5703125" customWidth="1"/>
    <col min="14124" max="14124" width="19" customWidth="1"/>
    <col min="14125" max="14125" width="16.140625" customWidth="1"/>
    <col min="14126" max="14126" width="23.5703125" customWidth="1"/>
    <col min="14127" max="14127" width="6.7109375" customWidth="1"/>
    <col min="14128" max="14128" width="6.85546875" customWidth="1"/>
    <col min="14129" max="14129" width="5.85546875" customWidth="1"/>
    <col min="14130" max="14130" width="12.140625" customWidth="1"/>
    <col min="14131" max="14131" width="10.5703125" customWidth="1"/>
    <col min="14132" max="14132" width="9.7109375" customWidth="1"/>
    <col min="14133" max="14133" width="12.5703125" customWidth="1"/>
    <col min="14134" max="14134" width="9" customWidth="1"/>
    <col min="14135" max="14135" width="10.28515625" customWidth="1"/>
    <col min="14136" max="14136" width="12.42578125" customWidth="1"/>
    <col min="14137" max="14137" width="20" customWidth="1"/>
    <col min="14138" max="14138" width="19" customWidth="1"/>
    <col min="14336" max="14336" width="11.42578125" customWidth="1"/>
    <col min="14337" max="14337" width="15.5703125" customWidth="1"/>
    <col min="14338" max="14338" width="14.28515625" customWidth="1"/>
    <col min="14339" max="14339" width="41" customWidth="1"/>
    <col min="14340" max="14340" width="8.85546875" customWidth="1"/>
    <col min="14341" max="14341" width="14.85546875" customWidth="1"/>
    <col min="14342" max="14342" width="10.28515625" customWidth="1"/>
    <col min="14343" max="14343" width="11.28515625" customWidth="1"/>
    <col min="14344" max="14344" width="4.7109375" customWidth="1"/>
    <col min="14345" max="14345" width="8.28515625" customWidth="1"/>
    <col min="14346" max="14346" width="10.42578125" customWidth="1"/>
    <col min="14347" max="14347" width="18.140625" customWidth="1"/>
    <col min="14348" max="14348" width="7.42578125" customWidth="1"/>
    <col min="14349" max="14349" width="11.28515625" customWidth="1"/>
    <col min="14350" max="14351" width="9.28515625" customWidth="1"/>
    <col min="14352" max="14352" width="10.85546875" customWidth="1"/>
    <col min="14353" max="14353" width="15.28515625" customWidth="1"/>
    <col min="14354" max="14354" width="4" customWidth="1"/>
    <col min="14355" max="14355" width="9" customWidth="1"/>
    <col min="14356" max="14356" width="8.7109375" customWidth="1"/>
    <col min="14357" max="14357" width="23.5703125" customWidth="1"/>
    <col min="14358" max="14358" width="21.140625" customWidth="1"/>
    <col min="14359" max="14359" width="15.42578125" customWidth="1"/>
    <col min="14360" max="14361" width="14.140625" customWidth="1"/>
    <col min="14362" max="14362" width="11" customWidth="1"/>
    <col min="14363" max="14363" width="15.140625" customWidth="1"/>
    <col min="14364" max="14365" width="14.140625" customWidth="1"/>
    <col min="14366" max="14366" width="10.7109375" customWidth="1"/>
    <col min="14367" max="14367" width="9.140625" customWidth="1"/>
    <col min="14368" max="14368" width="12" customWidth="1"/>
    <col min="14369" max="14369" width="12.42578125" customWidth="1"/>
    <col min="14370" max="14370" width="11.5703125" customWidth="1"/>
    <col min="14371" max="14371" width="15.7109375" customWidth="1"/>
    <col min="14372" max="14372" width="8" customWidth="1"/>
    <col min="14373" max="14373" width="16.85546875" customWidth="1"/>
    <col min="14374" max="14374" width="11.28515625" customWidth="1"/>
    <col min="14375" max="14375" width="17.5703125" customWidth="1"/>
    <col min="14376" max="14377" width="13.140625" customWidth="1"/>
    <col min="14378" max="14378" width="4.7109375" customWidth="1"/>
    <col min="14379" max="14379" width="11.5703125" customWidth="1"/>
    <col min="14380" max="14380" width="19" customWidth="1"/>
    <col min="14381" max="14381" width="16.140625" customWidth="1"/>
    <col min="14382" max="14382" width="23.5703125" customWidth="1"/>
    <col min="14383" max="14383" width="6.7109375" customWidth="1"/>
    <col min="14384" max="14384" width="6.85546875" customWidth="1"/>
    <col min="14385" max="14385" width="5.85546875" customWidth="1"/>
    <col min="14386" max="14386" width="12.140625" customWidth="1"/>
    <col min="14387" max="14387" width="10.5703125" customWidth="1"/>
    <col min="14388" max="14388" width="9.7109375" customWidth="1"/>
    <col min="14389" max="14389" width="12.5703125" customWidth="1"/>
    <col min="14390" max="14390" width="9" customWidth="1"/>
    <col min="14391" max="14391" width="10.28515625" customWidth="1"/>
    <col min="14392" max="14392" width="12.42578125" customWidth="1"/>
    <col min="14393" max="14393" width="20" customWidth="1"/>
    <col min="14394" max="14394" width="19" customWidth="1"/>
    <col min="14592" max="14592" width="11.42578125" customWidth="1"/>
    <col min="14593" max="14593" width="15.5703125" customWidth="1"/>
    <col min="14594" max="14594" width="14.28515625" customWidth="1"/>
    <col min="14595" max="14595" width="41" customWidth="1"/>
    <col min="14596" max="14596" width="8.85546875" customWidth="1"/>
    <col min="14597" max="14597" width="14.85546875" customWidth="1"/>
    <col min="14598" max="14598" width="10.28515625" customWidth="1"/>
    <col min="14599" max="14599" width="11.28515625" customWidth="1"/>
    <col min="14600" max="14600" width="4.7109375" customWidth="1"/>
    <col min="14601" max="14601" width="8.28515625" customWidth="1"/>
    <col min="14602" max="14602" width="10.42578125" customWidth="1"/>
    <col min="14603" max="14603" width="18.140625" customWidth="1"/>
    <col min="14604" max="14604" width="7.42578125" customWidth="1"/>
    <col min="14605" max="14605" width="11.28515625" customWidth="1"/>
    <col min="14606" max="14607" width="9.28515625" customWidth="1"/>
    <col min="14608" max="14608" width="10.85546875" customWidth="1"/>
    <col min="14609" max="14609" width="15.28515625" customWidth="1"/>
    <col min="14610" max="14610" width="4" customWidth="1"/>
    <col min="14611" max="14611" width="9" customWidth="1"/>
    <col min="14612" max="14612" width="8.7109375" customWidth="1"/>
    <col min="14613" max="14613" width="23.5703125" customWidth="1"/>
    <col min="14614" max="14614" width="21.140625" customWidth="1"/>
    <col min="14615" max="14615" width="15.42578125" customWidth="1"/>
    <col min="14616" max="14617" width="14.140625" customWidth="1"/>
    <col min="14618" max="14618" width="11" customWidth="1"/>
    <col min="14619" max="14619" width="15.140625" customWidth="1"/>
    <col min="14620" max="14621" width="14.140625" customWidth="1"/>
    <col min="14622" max="14622" width="10.7109375" customWidth="1"/>
    <col min="14623" max="14623" width="9.140625" customWidth="1"/>
    <col min="14624" max="14624" width="12" customWidth="1"/>
    <col min="14625" max="14625" width="12.42578125" customWidth="1"/>
    <col min="14626" max="14626" width="11.5703125" customWidth="1"/>
    <col min="14627" max="14627" width="15.7109375" customWidth="1"/>
    <col min="14628" max="14628" width="8" customWidth="1"/>
    <col min="14629" max="14629" width="16.85546875" customWidth="1"/>
    <col min="14630" max="14630" width="11.28515625" customWidth="1"/>
    <col min="14631" max="14631" width="17.5703125" customWidth="1"/>
    <col min="14632" max="14633" width="13.140625" customWidth="1"/>
    <col min="14634" max="14634" width="4.7109375" customWidth="1"/>
    <col min="14635" max="14635" width="11.5703125" customWidth="1"/>
    <col min="14636" max="14636" width="19" customWidth="1"/>
    <col min="14637" max="14637" width="16.140625" customWidth="1"/>
    <col min="14638" max="14638" width="23.5703125" customWidth="1"/>
    <col min="14639" max="14639" width="6.7109375" customWidth="1"/>
    <col min="14640" max="14640" width="6.85546875" customWidth="1"/>
    <col min="14641" max="14641" width="5.85546875" customWidth="1"/>
    <col min="14642" max="14642" width="12.140625" customWidth="1"/>
    <col min="14643" max="14643" width="10.5703125" customWidth="1"/>
    <col min="14644" max="14644" width="9.7109375" customWidth="1"/>
    <col min="14645" max="14645" width="12.5703125" customWidth="1"/>
    <col min="14646" max="14646" width="9" customWidth="1"/>
    <col min="14647" max="14647" width="10.28515625" customWidth="1"/>
    <col min="14648" max="14648" width="12.42578125" customWidth="1"/>
    <col min="14649" max="14649" width="20" customWidth="1"/>
    <col min="14650" max="14650" width="19" customWidth="1"/>
    <col min="14848" max="14848" width="11.42578125" customWidth="1"/>
    <col min="14849" max="14849" width="15.5703125" customWidth="1"/>
    <col min="14850" max="14850" width="14.28515625" customWidth="1"/>
    <col min="14851" max="14851" width="41" customWidth="1"/>
    <col min="14852" max="14852" width="8.85546875" customWidth="1"/>
    <col min="14853" max="14853" width="14.85546875" customWidth="1"/>
    <col min="14854" max="14854" width="10.28515625" customWidth="1"/>
    <col min="14855" max="14855" width="11.28515625" customWidth="1"/>
    <col min="14856" max="14856" width="4.7109375" customWidth="1"/>
    <col min="14857" max="14857" width="8.28515625" customWidth="1"/>
    <col min="14858" max="14858" width="10.42578125" customWidth="1"/>
    <col min="14859" max="14859" width="18.140625" customWidth="1"/>
    <col min="14860" max="14860" width="7.42578125" customWidth="1"/>
    <col min="14861" max="14861" width="11.28515625" customWidth="1"/>
    <col min="14862" max="14863" width="9.28515625" customWidth="1"/>
    <col min="14864" max="14864" width="10.85546875" customWidth="1"/>
    <col min="14865" max="14865" width="15.28515625" customWidth="1"/>
    <col min="14866" max="14866" width="4" customWidth="1"/>
    <col min="14867" max="14867" width="9" customWidth="1"/>
    <col min="14868" max="14868" width="8.7109375" customWidth="1"/>
    <col min="14869" max="14869" width="23.5703125" customWidth="1"/>
    <col min="14870" max="14870" width="21.140625" customWidth="1"/>
    <col min="14871" max="14871" width="15.42578125" customWidth="1"/>
    <col min="14872" max="14873" width="14.140625" customWidth="1"/>
    <col min="14874" max="14874" width="11" customWidth="1"/>
    <col min="14875" max="14875" width="15.140625" customWidth="1"/>
    <col min="14876" max="14877" width="14.140625" customWidth="1"/>
    <col min="14878" max="14878" width="10.7109375" customWidth="1"/>
    <col min="14879" max="14879" width="9.140625" customWidth="1"/>
    <col min="14880" max="14880" width="12" customWidth="1"/>
    <col min="14881" max="14881" width="12.42578125" customWidth="1"/>
    <col min="14882" max="14882" width="11.5703125" customWidth="1"/>
    <col min="14883" max="14883" width="15.7109375" customWidth="1"/>
    <col min="14884" max="14884" width="8" customWidth="1"/>
    <col min="14885" max="14885" width="16.85546875" customWidth="1"/>
    <col min="14886" max="14886" width="11.28515625" customWidth="1"/>
    <col min="14887" max="14887" width="17.5703125" customWidth="1"/>
    <col min="14888" max="14889" width="13.140625" customWidth="1"/>
    <col min="14890" max="14890" width="4.7109375" customWidth="1"/>
    <col min="14891" max="14891" width="11.5703125" customWidth="1"/>
    <col min="14892" max="14892" width="19" customWidth="1"/>
    <col min="14893" max="14893" width="16.140625" customWidth="1"/>
    <col min="14894" max="14894" width="23.5703125" customWidth="1"/>
    <col min="14895" max="14895" width="6.7109375" customWidth="1"/>
    <col min="14896" max="14896" width="6.85546875" customWidth="1"/>
    <col min="14897" max="14897" width="5.85546875" customWidth="1"/>
    <col min="14898" max="14898" width="12.140625" customWidth="1"/>
    <col min="14899" max="14899" width="10.5703125" customWidth="1"/>
    <col min="14900" max="14900" width="9.7109375" customWidth="1"/>
    <col min="14901" max="14901" width="12.5703125" customWidth="1"/>
    <col min="14902" max="14902" width="9" customWidth="1"/>
    <col min="14903" max="14903" width="10.28515625" customWidth="1"/>
    <col min="14904" max="14904" width="12.42578125" customWidth="1"/>
    <col min="14905" max="14905" width="20" customWidth="1"/>
    <col min="14906" max="14906" width="19" customWidth="1"/>
    <col min="15104" max="15104" width="11.42578125" customWidth="1"/>
    <col min="15105" max="15105" width="15.5703125" customWidth="1"/>
    <col min="15106" max="15106" width="14.28515625" customWidth="1"/>
    <col min="15107" max="15107" width="41" customWidth="1"/>
    <col min="15108" max="15108" width="8.85546875" customWidth="1"/>
    <col min="15109" max="15109" width="14.85546875" customWidth="1"/>
    <col min="15110" max="15110" width="10.28515625" customWidth="1"/>
    <col min="15111" max="15111" width="11.28515625" customWidth="1"/>
    <col min="15112" max="15112" width="4.7109375" customWidth="1"/>
    <col min="15113" max="15113" width="8.28515625" customWidth="1"/>
    <col min="15114" max="15114" width="10.42578125" customWidth="1"/>
    <col min="15115" max="15115" width="18.140625" customWidth="1"/>
    <col min="15116" max="15116" width="7.42578125" customWidth="1"/>
    <col min="15117" max="15117" width="11.28515625" customWidth="1"/>
    <col min="15118" max="15119" width="9.28515625" customWidth="1"/>
    <col min="15120" max="15120" width="10.85546875" customWidth="1"/>
    <col min="15121" max="15121" width="15.28515625" customWidth="1"/>
    <col min="15122" max="15122" width="4" customWidth="1"/>
    <col min="15123" max="15123" width="9" customWidth="1"/>
    <col min="15124" max="15124" width="8.7109375" customWidth="1"/>
    <col min="15125" max="15125" width="23.5703125" customWidth="1"/>
    <col min="15126" max="15126" width="21.140625" customWidth="1"/>
    <col min="15127" max="15127" width="15.42578125" customWidth="1"/>
    <col min="15128" max="15129" width="14.140625" customWidth="1"/>
    <col min="15130" max="15130" width="11" customWidth="1"/>
    <col min="15131" max="15131" width="15.140625" customWidth="1"/>
    <col min="15132" max="15133" width="14.140625" customWidth="1"/>
    <col min="15134" max="15134" width="10.7109375" customWidth="1"/>
    <col min="15135" max="15135" width="9.140625" customWidth="1"/>
    <col min="15136" max="15136" width="12" customWidth="1"/>
    <col min="15137" max="15137" width="12.42578125" customWidth="1"/>
    <col min="15138" max="15138" width="11.5703125" customWidth="1"/>
    <col min="15139" max="15139" width="15.7109375" customWidth="1"/>
    <col min="15140" max="15140" width="8" customWidth="1"/>
    <col min="15141" max="15141" width="16.85546875" customWidth="1"/>
    <col min="15142" max="15142" width="11.28515625" customWidth="1"/>
    <col min="15143" max="15143" width="17.5703125" customWidth="1"/>
    <col min="15144" max="15145" width="13.140625" customWidth="1"/>
    <col min="15146" max="15146" width="4.7109375" customWidth="1"/>
    <col min="15147" max="15147" width="11.5703125" customWidth="1"/>
    <col min="15148" max="15148" width="19" customWidth="1"/>
    <col min="15149" max="15149" width="16.140625" customWidth="1"/>
    <col min="15150" max="15150" width="23.5703125" customWidth="1"/>
    <col min="15151" max="15151" width="6.7109375" customWidth="1"/>
    <col min="15152" max="15152" width="6.85546875" customWidth="1"/>
    <col min="15153" max="15153" width="5.85546875" customWidth="1"/>
    <col min="15154" max="15154" width="12.140625" customWidth="1"/>
    <col min="15155" max="15155" width="10.5703125" customWidth="1"/>
    <col min="15156" max="15156" width="9.7109375" customWidth="1"/>
    <col min="15157" max="15157" width="12.5703125" customWidth="1"/>
    <col min="15158" max="15158" width="9" customWidth="1"/>
    <col min="15159" max="15159" width="10.28515625" customWidth="1"/>
    <col min="15160" max="15160" width="12.42578125" customWidth="1"/>
    <col min="15161" max="15161" width="20" customWidth="1"/>
    <col min="15162" max="15162" width="19" customWidth="1"/>
    <col min="15360" max="15360" width="11.42578125" customWidth="1"/>
    <col min="15361" max="15361" width="15.5703125" customWidth="1"/>
    <col min="15362" max="15362" width="14.28515625" customWidth="1"/>
    <col min="15363" max="15363" width="41" customWidth="1"/>
    <col min="15364" max="15364" width="8.85546875" customWidth="1"/>
    <col min="15365" max="15365" width="14.85546875" customWidth="1"/>
    <col min="15366" max="15366" width="10.28515625" customWidth="1"/>
    <col min="15367" max="15367" width="11.28515625" customWidth="1"/>
    <col min="15368" max="15368" width="4.7109375" customWidth="1"/>
    <col min="15369" max="15369" width="8.28515625" customWidth="1"/>
    <col min="15370" max="15370" width="10.42578125" customWidth="1"/>
    <col min="15371" max="15371" width="18.140625" customWidth="1"/>
    <col min="15372" max="15372" width="7.42578125" customWidth="1"/>
    <col min="15373" max="15373" width="11.28515625" customWidth="1"/>
    <col min="15374" max="15375" width="9.28515625" customWidth="1"/>
    <col min="15376" max="15376" width="10.85546875" customWidth="1"/>
    <col min="15377" max="15377" width="15.28515625" customWidth="1"/>
    <col min="15378" max="15378" width="4" customWidth="1"/>
    <col min="15379" max="15379" width="9" customWidth="1"/>
    <col min="15380" max="15380" width="8.7109375" customWidth="1"/>
    <col min="15381" max="15381" width="23.5703125" customWidth="1"/>
    <col min="15382" max="15382" width="21.140625" customWidth="1"/>
    <col min="15383" max="15383" width="15.42578125" customWidth="1"/>
    <col min="15384" max="15385" width="14.140625" customWidth="1"/>
    <col min="15386" max="15386" width="11" customWidth="1"/>
    <col min="15387" max="15387" width="15.140625" customWidth="1"/>
    <col min="15388" max="15389" width="14.140625" customWidth="1"/>
    <col min="15390" max="15390" width="10.7109375" customWidth="1"/>
    <col min="15391" max="15391" width="9.140625" customWidth="1"/>
    <col min="15392" max="15392" width="12" customWidth="1"/>
    <col min="15393" max="15393" width="12.42578125" customWidth="1"/>
    <col min="15394" max="15394" width="11.5703125" customWidth="1"/>
    <col min="15395" max="15395" width="15.7109375" customWidth="1"/>
    <col min="15396" max="15396" width="8" customWidth="1"/>
    <col min="15397" max="15397" width="16.85546875" customWidth="1"/>
    <col min="15398" max="15398" width="11.28515625" customWidth="1"/>
    <col min="15399" max="15399" width="17.5703125" customWidth="1"/>
    <col min="15400" max="15401" width="13.140625" customWidth="1"/>
    <col min="15402" max="15402" width="4.7109375" customWidth="1"/>
    <col min="15403" max="15403" width="11.5703125" customWidth="1"/>
    <col min="15404" max="15404" width="19" customWidth="1"/>
    <col min="15405" max="15405" width="16.140625" customWidth="1"/>
    <col min="15406" max="15406" width="23.5703125" customWidth="1"/>
    <col min="15407" max="15407" width="6.7109375" customWidth="1"/>
    <col min="15408" max="15408" width="6.85546875" customWidth="1"/>
    <col min="15409" max="15409" width="5.85546875" customWidth="1"/>
    <col min="15410" max="15410" width="12.140625" customWidth="1"/>
    <col min="15411" max="15411" width="10.5703125" customWidth="1"/>
    <col min="15412" max="15412" width="9.7109375" customWidth="1"/>
    <col min="15413" max="15413" width="12.5703125" customWidth="1"/>
    <col min="15414" max="15414" width="9" customWidth="1"/>
    <col min="15415" max="15415" width="10.28515625" customWidth="1"/>
    <col min="15416" max="15416" width="12.42578125" customWidth="1"/>
    <col min="15417" max="15417" width="20" customWidth="1"/>
    <col min="15418" max="15418" width="19" customWidth="1"/>
    <col min="15616" max="15616" width="11.42578125" customWidth="1"/>
    <col min="15617" max="15617" width="15.5703125" customWidth="1"/>
    <col min="15618" max="15618" width="14.28515625" customWidth="1"/>
    <col min="15619" max="15619" width="41" customWidth="1"/>
    <col min="15620" max="15620" width="8.85546875" customWidth="1"/>
    <col min="15621" max="15621" width="14.85546875" customWidth="1"/>
    <col min="15622" max="15622" width="10.28515625" customWidth="1"/>
    <col min="15623" max="15623" width="11.28515625" customWidth="1"/>
    <col min="15624" max="15624" width="4.7109375" customWidth="1"/>
    <col min="15625" max="15625" width="8.28515625" customWidth="1"/>
    <col min="15626" max="15626" width="10.42578125" customWidth="1"/>
    <col min="15627" max="15627" width="18.140625" customWidth="1"/>
    <col min="15628" max="15628" width="7.42578125" customWidth="1"/>
    <col min="15629" max="15629" width="11.28515625" customWidth="1"/>
    <col min="15630" max="15631" width="9.28515625" customWidth="1"/>
    <col min="15632" max="15632" width="10.85546875" customWidth="1"/>
    <col min="15633" max="15633" width="15.28515625" customWidth="1"/>
    <col min="15634" max="15634" width="4" customWidth="1"/>
    <col min="15635" max="15635" width="9" customWidth="1"/>
    <col min="15636" max="15636" width="8.7109375" customWidth="1"/>
    <col min="15637" max="15637" width="23.5703125" customWidth="1"/>
    <col min="15638" max="15638" width="21.140625" customWidth="1"/>
    <col min="15639" max="15639" width="15.42578125" customWidth="1"/>
    <col min="15640" max="15641" width="14.140625" customWidth="1"/>
    <col min="15642" max="15642" width="11" customWidth="1"/>
    <col min="15643" max="15643" width="15.140625" customWidth="1"/>
    <col min="15644" max="15645" width="14.140625" customWidth="1"/>
    <col min="15646" max="15646" width="10.7109375" customWidth="1"/>
    <col min="15647" max="15647" width="9.140625" customWidth="1"/>
    <col min="15648" max="15648" width="12" customWidth="1"/>
    <col min="15649" max="15649" width="12.42578125" customWidth="1"/>
    <col min="15650" max="15650" width="11.5703125" customWidth="1"/>
    <col min="15651" max="15651" width="15.7109375" customWidth="1"/>
    <col min="15652" max="15652" width="8" customWidth="1"/>
    <col min="15653" max="15653" width="16.85546875" customWidth="1"/>
    <col min="15654" max="15654" width="11.28515625" customWidth="1"/>
    <col min="15655" max="15655" width="17.5703125" customWidth="1"/>
    <col min="15656" max="15657" width="13.140625" customWidth="1"/>
    <col min="15658" max="15658" width="4.7109375" customWidth="1"/>
    <col min="15659" max="15659" width="11.5703125" customWidth="1"/>
    <col min="15660" max="15660" width="19" customWidth="1"/>
    <col min="15661" max="15661" width="16.140625" customWidth="1"/>
    <col min="15662" max="15662" width="23.5703125" customWidth="1"/>
    <col min="15663" max="15663" width="6.7109375" customWidth="1"/>
    <col min="15664" max="15664" width="6.85546875" customWidth="1"/>
    <col min="15665" max="15665" width="5.85546875" customWidth="1"/>
    <col min="15666" max="15666" width="12.140625" customWidth="1"/>
    <col min="15667" max="15667" width="10.5703125" customWidth="1"/>
    <col min="15668" max="15668" width="9.7109375" customWidth="1"/>
    <col min="15669" max="15669" width="12.5703125" customWidth="1"/>
    <col min="15670" max="15670" width="9" customWidth="1"/>
    <col min="15671" max="15671" width="10.28515625" customWidth="1"/>
    <col min="15672" max="15672" width="12.42578125" customWidth="1"/>
    <col min="15673" max="15673" width="20" customWidth="1"/>
    <col min="15674" max="15674" width="19" customWidth="1"/>
    <col min="15872" max="15872" width="11.42578125" customWidth="1"/>
    <col min="15873" max="15873" width="15.5703125" customWidth="1"/>
    <col min="15874" max="15874" width="14.28515625" customWidth="1"/>
    <col min="15875" max="15875" width="41" customWidth="1"/>
    <col min="15876" max="15876" width="8.85546875" customWidth="1"/>
    <col min="15877" max="15877" width="14.85546875" customWidth="1"/>
    <col min="15878" max="15878" width="10.28515625" customWidth="1"/>
    <col min="15879" max="15879" width="11.28515625" customWidth="1"/>
    <col min="15880" max="15880" width="4.7109375" customWidth="1"/>
    <col min="15881" max="15881" width="8.28515625" customWidth="1"/>
    <col min="15882" max="15882" width="10.42578125" customWidth="1"/>
    <col min="15883" max="15883" width="18.140625" customWidth="1"/>
    <col min="15884" max="15884" width="7.42578125" customWidth="1"/>
    <col min="15885" max="15885" width="11.28515625" customWidth="1"/>
    <col min="15886" max="15887" width="9.28515625" customWidth="1"/>
    <col min="15888" max="15888" width="10.85546875" customWidth="1"/>
    <col min="15889" max="15889" width="15.28515625" customWidth="1"/>
    <col min="15890" max="15890" width="4" customWidth="1"/>
    <col min="15891" max="15891" width="9" customWidth="1"/>
    <col min="15892" max="15892" width="8.7109375" customWidth="1"/>
    <col min="15893" max="15893" width="23.5703125" customWidth="1"/>
    <col min="15894" max="15894" width="21.140625" customWidth="1"/>
    <col min="15895" max="15895" width="15.42578125" customWidth="1"/>
    <col min="15896" max="15897" width="14.140625" customWidth="1"/>
    <col min="15898" max="15898" width="11" customWidth="1"/>
    <col min="15899" max="15899" width="15.140625" customWidth="1"/>
    <col min="15900" max="15901" width="14.140625" customWidth="1"/>
    <col min="15902" max="15902" width="10.7109375" customWidth="1"/>
    <col min="15903" max="15903" width="9.140625" customWidth="1"/>
    <col min="15904" max="15904" width="12" customWidth="1"/>
    <col min="15905" max="15905" width="12.42578125" customWidth="1"/>
    <col min="15906" max="15906" width="11.5703125" customWidth="1"/>
    <col min="15907" max="15907" width="15.7109375" customWidth="1"/>
    <col min="15908" max="15908" width="8" customWidth="1"/>
    <col min="15909" max="15909" width="16.85546875" customWidth="1"/>
    <col min="15910" max="15910" width="11.28515625" customWidth="1"/>
    <col min="15911" max="15911" width="17.5703125" customWidth="1"/>
    <col min="15912" max="15913" width="13.140625" customWidth="1"/>
    <col min="15914" max="15914" width="4.7109375" customWidth="1"/>
    <col min="15915" max="15915" width="11.5703125" customWidth="1"/>
    <col min="15916" max="15916" width="19" customWidth="1"/>
    <col min="15917" max="15917" width="16.140625" customWidth="1"/>
    <col min="15918" max="15918" width="23.5703125" customWidth="1"/>
    <col min="15919" max="15919" width="6.7109375" customWidth="1"/>
    <col min="15920" max="15920" width="6.85546875" customWidth="1"/>
    <col min="15921" max="15921" width="5.85546875" customWidth="1"/>
    <col min="15922" max="15922" width="12.140625" customWidth="1"/>
    <col min="15923" max="15923" width="10.5703125" customWidth="1"/>
    <col min="15924" max="15924" width="9.7109375" customWidth="1"/>
    <col min="15925" max="15925" width="12.5703125" customWidth="1"/>
    <col min="15926" max="15926" width="9" customWidth="1"/>
    <col min="15927" max="15927" width="10.28515625" customWidth="1"/>
    <col min="15928" max="15928" width="12.42578125" customWidth="1"/>
    <col min="15929" max="15929" width="20" customWidth="1"/>
    <col min="15930" max="15930" width="19" customWidth="1"/>
    <col min="16128" max="16128" width="11.42578125" customWidth="1"/>
    <col min="16129" max="16129" width="15.5703125" customWidth="1"/>
    <col min="16130" max="16130" width="14.28515625" customWidth="1"/>
    <col min="16131" max="16131" width="41" customWidth="1"/>
    <col min="16132" max="16132" width="8.85546875" customWidth="1"/>
    <col min="16133" max="16133" width="14.85546875" customWidth="1"/>
    <col min="16134" max="16134" width="10.28515625" customWidth="1"/>
    <col min="16135" max="16135" width="11.28515625" customWidth="1"/>
    <col min="16136" max="16136" width="4.7109375" customWidth="1"/>
    <col min="16137" max="16137" width="8.28515625" customWidth="1"/>
    <col min="16138" max="16138" width="10.42578125" customWidth="1"/>
    <col min="16139" max="16139" width="18.140625" customWidth="1"/>
    <col min="16140" max="16140" width="7.42578125" customWidth="1"/>
    <col min="16141" max="16141" width="11.28515625" customWidth="1"/>
    <col min="16142" max="16143" width="9.28515625" customWidth="1"/>
    <col min="16144" max="16144" width="10.85546875" customWidth="1"/>
    <col min="16145" max="16145" width="15.28515625" customWidth="1"/>
    <col min="16146" max="16146" width="4" customWidth="1"/>
    <col min="16147" max="16147" width="9" customWidth="1"/>
    <col min="16148" max="16148" width="8.7109375" customWidth="1"/>
    <col min="16149" max="16149" width="23.5703125" customWidth="1"/>
    <col min="16150" max="16150" width="21.140625" customWidth="1"/>
    <col min="16151" max="16151" width="15.42578125" customWidth="1"/>
    <col min="16152" max="16153" width="14.140625" customWidth="1"/>
    <col min="16154" max="16154" width="11" customWidth="1"/>
    <col min="16155" max="16155" width="15.140625" customWidth="1"/>
    <col min="16156" max="16157" width="14.140625" customWidth="1"/>
    <col min="16158" max="16158" width="10.7109375" customWidth="1"/>
    <col min="16159" max="16159" width="9.140625" customWidth="1"/>
    <col min="16160" max="16160" width="12" customWidth="1"/>
    <col min="16161" max="16161" width="12.42578125" customWidth="1"/>
    <col min="16162" max="16162" width="11.5703125" customWidth="1"/>
    <col min="16163" max="16163" width="15.7109375" customWidth="1"/>
    <col min="16164" max="16164" width="8" customWidth="1"/>
    <col min="16165" max="16165" width="16.85546875" customWidth="1"/>
    <col min="16166" max="16166" width="11.28515625" customWidth="1"/>
    <col min="16167" max="16167" width="17.5703125" customWidth="1"/>
    <col min="16168" max="16169" width="13.140625" customWidth="1"/>
    <col min="16170" max="16170" width="4.7109375" customWidth="1"/>
    <col min="16171" max="16171" width="11.5703125" customWidth="1"/>
    <col min="16172" max="16172" width="19" customWidth="1"/>
    <col min="16173" max="16173" width="16.140625" customWidth="1"/>
    <col min="16174" max="16174" width="23.5703125" customWidth="1"/>
    <col min="16175" max="16175" width="6.7109375" customWidth="1"/>
    <col min="16176" max="16176" width="6.85546875" customWidth="1"/>
    <col min="16177" max="16177" width="5.85546875" customWidth="1"/>
    <col min="16178" max="16178" width="12.140625" customWidth="1"/>
    <col min="16179" max="16179" width="10.5703125" customWidth="1"/>
    <col min="16180" max="16180" width="9.7109375" customWidth="1"/>
    <col min="16181" max="16181" width="12.5703125" customWidth="1"/>
    <col min="16182" max="16182" width="9" customWidth="1"/>
    <col min="16183" max="16183" width="10.28515625" customWidth="1"/>
    <col min="16184" max="16184" width="12.42578125" customWidth="1"/>
    <col min="16185" max="16185" width="20" customWidth="1"/>
    <col min="16186" max="16186" width="19" customWidth="1"/>
  </cols>
  <sheetData>
    <row r="1" spans="1:62" x14ac:dyDescent="0.25">
      <c r="A1" s="26" t="s">
        <v>18131</v>
      </c>
      <c r="B1" s="26" t="s">
        <v>16422</v>
      </c>
      <c r="C1" s="26" t="s">
        <v>11790</v>
      </c>
      <c r="D1" s="26" t="s">
        <v>16423</v>
      </c>
      <c r="E1" s="26" t="s">
        <v>16425</v>
      </c>
      <c r="F1" s="26" t="s">
        <v>16426</v>
      </c>
      <c r="G1" s="26" t="s">
        <v>18132</v>
      </c>
      <c r="H1" s="26" t="s">
        <v>11941</v>
      </c>
      <c r="I1" s="26" t="s">
        <v>18133</v>
      </c>
      <c r="J1" s="26" t="s">
        <v>15616</v>
      </c>
      <c r="K1" s="26" t="s">
        <v>133</v>
      </c>
      <c r="L1" s="26" t="s">
        <v>143</v>
      </c>
      <c r="M1" s="26" t="s">
        <v>15613</v>
      </c>
      <c r="N1" s="26" t="s">
        <v>15596</v>
      </c>
      <c r="O1" s="26" t="s">
        <v>18134</v>
      </c>
      <c r="P1" s="26" t="s">
        <v>18135</v>
      </c>
      <c r="Q1" s="26" t="s">
        <v>16450</v>
      </c>
      <c r="R1" s="26" t="s">
        <v>18136</v>
      </c>
      <c r="S1" s="26" t="s">
        <v>137</v>
      </c>
      <c r="T1" s="26" t="s">
        <v>18137</v>
      </c>
      <c r="U1" s="26" t="s">
        <v>18138</v>
      </c>
      <c r="V1" s="26" t="s">
        <v>136</v>
      </c>
      <c r="W1" s="26" t="s">
        <v>18139</v>
      </c>
      <c r="X1" s="26" t="s">
        <v>18140</v>
      </c>
      <c r="Y1" s="26" t="s">
        <v>18141</v>
      </c>
      <c r="Z1" s="26" t="s">
        <v>18142</v>
      </c>
      <c r="AA1" s="26" t="s">
        <v>18143</v>
      </c>
      <c r="AB1" s="26" t="s">
        <v>18144</v>
      </c>
      <c r="AC1" s="26" t="s">
        <v>18145</v>
      </c>
      <c r="AD1" s="26" t="s">
        <v>18146</v>
      </c>
      <c r="AE1" s="26" t="s">
        <v>18147</v>
      </c>
      <c r="AF1" s="26" t="s">
        <v>18148</v>
      </c>
      <c r="AG1" s="26" t="s">
        <v>18149</v>
      </c>
      <c r="AH1" s="26" t="s">
        <v>18150</v>
      </c>
      <c r="AI1" s="26" t="s">
        <v>18151</v>
      </c>
      <c r="AJ1" s="26" t="s">
        <v>18152</v>
      </c>
      <c r="AK1" s="26" t="s">
        <v>18153</v>
      </c>
      <c r="AL1" s="26" t="s">
        <v>18154</v>
      </c>
      <c r="AM1" s="27" t="s">
        <v>18155</v>
      </c>
      <c r="AN1" s="26" t="s">
        <v>18156</v>
      </c>
      <c r="AO1" s="26" t="s">
        <v>18157</v>
      </c>
      <c r="AP1" s="26" t="s">
        <v>18158</v>
      </c>
      <c r="AQ1" s="26" t="s">
        <v>18159</v>
      </c>
      <c r="AR1" s="26" t="s">
        <v>18160</v>
      </c>
      <c r="AS1" s="26" t="s">
        <v>18161</v>
      </c>
      <c r="AT1" s="26" t="s">
        <v>18162</v>
      </c>
      <c r="AU1" s="26" t="s">
        <v>18163</v>
      </c>
      <c r="AV1" s="26" t="s">
        <v>18164</v>
      </c>
      <c r="AW1" s="26" t="s">
        <v>3850</v>
      </c>
      <c r="AX1" s="26" t="s">
        <v>3844</v>
      </c>
      <c r="AY1" s="26" t="s">
        <v>145</v>
      </c>
      <c r="AZ1" s="26" t="s">
        <v>18165</v>
      </c>
      <c r="BA1" s="26" t="s">
        <v>11963</v>
      </c>
      <c r="BB1" s="26" t="s">
        <v>18166</v>
      </c>
      <c r="BC1" s="26" t="s">
        <v>18167</v>
      </c>
      <c r="BD1" s="26" t="s">
        <v>18168</v>
      </c>
      <c r="BE1" s="26" t="s">
        <v>18169</v>
      </c>
      <c r="BF1" s="26" t="s">
        <v>18170</v>
      </c>
      <c r="BG1" s="26" t="s">
        <v>18171</v>
      </c>
      <c r="BH1" s="28"/>
      <c r="BI1" s="28"/>
      <c r="BJ1" s="28"/>
    </row>
    <row r="2" spans="1:62" hidden="1" x14ac:dyDescent="0.25">
      <c r="A2" t="s">
        <v>11833</v>
      </c>
      <c r="B2" t="s">
        <v>11833</v>
      </c>
      <c r="C2" t="s">
        <v>214</v>
      </c>
      <c r="D2" t="s">
        <v>214</v>
      </c>
      <c r="E2">
        <v>0</v>
      </c>
      <c r="F2" s="29" t="s">
        <v>214</v>
      </c>
      <c r="G2" t="s">
        <v>214</v>
      </c>
      <c r="H2" t="s">
        <v>214</v>
      </c>
      <c r="I2" t="s">
        <v>214</v>
      </c>
      <c r="J2" t="s">
        <v>214</v>
      </c>
      <c r="K2" t="s">
        <v>214</v>
      </c>
      <c r="L2" t="s">
        <v>214</v>
      </c>
      <c r="M2" s="10"/>
      <c r="N2" t="s">
        <v>214</v>
      </c>
      <c r="O2" s="10"/>
      <c r="P2" s="10"/>
      <c r="Q2" s="10"/>
      <c r="R2" s="11"/>
      <c r="S2" t="s">
        <v>214</v>
      </c>
      <c r="T2" t="s">
        <v>214</v>
      </c>
      <c r="U2" t="s">
        <v>214</v>
      </c>
      <c r="V2" t="s">
        <v>214</v>
      </c>
      <c r="W2" t="s">
        <v>214</v>
      </c>
      <c r="X2" s="12">
        <v>0</v>
      </c>
      <c r="Y2" s="12">
        <v>0</v>
      </c>
      <c r="Z2" s="12">
        <v>0</v>
      </c>
      <c r="AA2" s="10">
        <v>0</v>
      </c>
      <c r="AB2" s="12">
        <v>0</v>
      </c>
      <c r="AC2" s="12">
        <v>0</v>
      </c>
      <c r="AD2" s="12">
        <v>0</v>
      </c>
      <c r="AE2" s="10">
        <v>0</v>
      </c>
      <c r="AF2" s="10"/>
      <c r="AG2" s="10"/>
      <c r="AH2" s="10"/>
      <c r="AI2" s="10"/>
      <c r="AJ2" s="12"/>
      <c r="AK2" s="13"/>
      <c r="AL2" s="12"/>
      <c r="AM2" s="13"/>
      <c r="AN2" s="13"/>
      <c r="AO2" s="12"/>
      <c r="AP2" s="12"/>
      <c r="AQ2" s="10">
        <v>1</v>
      </c>
      <c r="AR2" s="12"/>
      <c r="AS2" s="12"/>
      <c r="AT2" s="10"/>
      <c r="AU2" s="10"/>
      <c r="AV2" s="10"/>
      <c r="AW2" s="11"/>
      <c r="AX2" s="10"/>
      <c r="AY2" t="s">
        <v>214</v>
      </c>
      <c r="AZ2" t="s">
        <v>214</v>
      </c>
      <c r="BA2" t="s">
        <v>214</v>
      </c>
      <c r="BB2" t="s">
        <v>214</v>
      </c>
      <c r="BC2" s="10"/>
      <c r="BD2" s="10"/>
      <c r="BE2" s="10"/>
      <c r="BF2" s="12"/>
      <c r="BG2" s="13"/>
    </row>
    <row r="3" spans="1:62" hidden="1" x14ac:dyDescent="0.25">
      <c r="A3" t="s">
        <v>11833</v>
      </c>
      <c r="B3" t="s">
        <v>21600</v>
      </c>
      <c r="C3" t="s">
        <v>21951</v>
      </c>
      <c r="D3" t="s">
        <v>21973</v>
      </c>
      <c r="E3">
        <v>117383</v>
      </c>
      <c r="F3" s="29" t="s">
        <v>21948</v>
      </c>
      <c r="G3" t="s">
        <v>214</v>
      </c>
      <c r="H3" s="15" t="s">
        <v>21974</v>
      </c>
      <c r="I3" t="s">
        <v>11834</v>
      </c>
      <c r="J3" t="s">
        <v>11804</v>
      </c>
      <c r="K3" t="s">
        <v>21948</v>
      </c>
      <c r="L3" t="s">
        <v>11802</v>
      </c>
      <c r="M3" s="10">
        <v>0</v>
      </c>
      <c r="N3" t="s">
        <v>214</v>
      </c>
      <c r="O3" s="10">
        <v>25.338799999999999</v>
      </c>
      <c r="P3" s="10">
        <v>2.9413</v>
      </c>
      <c r="Q3" s="10">
        <v>2.9412820000000002</v>
      </c>
      <c r="R3" s="11">
        <v>61</v>
      </c>
      <c r="S3" t="s">
        <v>214</v>
      </c>
      <c r="T3" t="s">
        <v>11861</v>
      </c>
      <c r="U3" t="s">
        <v>11861</v>
      </c>
      <c r="V3" t="s">
        <v>21953</v>
      </c>
      <c r="W3" t="s">
        <v>21952</v>
      </c>
      <c r="X3" s="12">
        <v>0</v>
      </c>
      <c r="Y3" s="12">
        <v>53375</v>
      </c>
      <c r="Z3" s="12">
        <v>53375</v>
      </c>
      <c r="AA3" s="10">
        <v>2.9254847321265909</v>
      </c>
      <c r="AB3" s="12">
        <v>0</v>
      </c>
      <c r="AC3" s="12">
        <v>-57187.5</v>
      </c>
      <c r="AD3" s="12">
        <v>-57187.5</v>
      </c>
      <c r="AE3" s="10">
        <v>-3.1058167401942702</v>
      </c>
      <c r="AF3" s="10">
        <v>166.375</v>
      </c>
      <c r="AG3" s="10">
        <v>166.375</v>
      </c>
      <c r="AH3" s="10">
        <v>164.5625</v>
      </c>
      <c r="AI3" s="10">
        <v>165.4375</v>
      </c>
      <c r="AJ3" s="12"/>
      <c r="AK3" s="13"/>
      <c r="AL3" s="12">
        <v>10091687.5</v>
      </c>
      <c r="AM3" s="13">
        <v>5.5314715337580173E-2</v>
      </c>
      <c r="AN3" s="13">
        <v>5.5314715337580173E-2</v>
      </c>
      <c r="AO3" s="12"/>
      <c r="AP3" s="12"/>
      <c r="AQ3" s="10">
        <v>1</v>
      </c>
      <c r="AR3" s="12"/>
      <c r="AS3" s="12"/>
      <c r="AT3" s="10"/>
      <c r="AU3" s="10"/>
      <c r="AV3" s="10">
        <v>18.142900000000001</v>
      </c>
      <c r="AW3" s="11">
        <v>3.0305</v>
      </c>
      <c r="AX3" s="10">
        <v>0</v>
      </c>
      <c r="AY3" t="s">
        <v>11934</v>
      </c>
      <c r="AZ3" t="s">
        <v>11934</v>
      </c>
      <c r="BA3" t="s">
        <v>11935</v>
      </c>
      <c r="BB3" t="s">
        <v>11934</v>
      </c>
      <c r="BC3" s="10">
        <v>1.7458919258043461E-2</v>
      </c>
      <c r="BD3" s="10">
        <v>0</v>
      </c>
      <c r="BE3" s="10">
        <v>0</v>
      </c>
      <c r="BF3" s="12">
        <v>0</v>
      </c>
      <c r="BG3" s="13"/>
    </row>
    <row r="4" spans="1:62" hidden="1" x14ac:dyDescent="0.25">
      <c r="A4" t="s">
        <v>11833</v>
      </c>
      <c r="B4" t="s">
        <v>21600</v>
      </c>
      <c r="C4" t="s">
        <v>21601</v>
      </c>
      <c r="D4" t="s">
        <v>21602</v>
      </c>
      <c r="E4">
        <v>275459</v>
      </c>
      <c r="F4" s="29" t="s">
        <v>21603</v>
      </c>
      <c r="G4" t="s">
        <v>21603</v>
      </c>
      <c r="H4" t="s">
        <v>21975</v>
      </c>
      <c r="I4" t="s">
        <v>11834</v>
      </c>
      <c r="J4" t="s">
        <v>11804</v>
      </c>
      <c r="K4" t="s">
        <v>21604</v>
      </c>
      <c r="L4" t="s">
        <v>11802</v>
      </c>
      <c r="M4" s="10">
        <v>2.25</v>
      </c>
      <c r="N4" t="s">
        <v>21605</v>
      </c>
      <c r="O4" s="10"/>
      <c r="P4" s="10">
        <v>0</v>
      </c>
      <c r="Q4" s="10">
        <v>0</v>
      </c>
      <c r="R4" s="11"/>
      <c r="S4" t="s">
        <v>214</v>
      </c>
      <c r="T4" t="s">
        <v>11801</v>
      </c>
      <c r="U4" t="s">
        <v>11861</v>
      </c>
      <c r="V4" t="s">
        <v>11816</v>
      </c>
      <c r="W4" t="s">
        <v>11928</v>
      </c>
      <c r="X4" s="12">
        <v>0</v>
      </c>
      <c r="Y4" s="12">
        <v>0</v>
      </c>
      <c r="Z4" s="12">
        <v>0</v>
      </c>
      <c r="AA4" s="10">
        <v>0</v>
      </c>
      <c r="AB4" s="12">
        <v>11431.8</v>
      </c>
      <c r="AC4" s="12">
        <v>-1255807.0562500013</v>
      </c>
      <c r="AD4" s="12">
        <v>-1244375.2562500013</v>
      </c>
      <c r="AE4" s="10">
        <v>-66.670998122942422</v>
      </c>
      <c r="AF4" s="10"/>
      <c r="AG4" s="10">
        <v>95.90625</v>
      </c>
      <c r="AH4" s="10"/>
      <c r="AI4" s="10"/>
      <c r="AJ4" s="12"/>
      <c r="AK4" s="13"/>
      <c r="AL4" s="12"/>
      <c r="AM4" s="13"/>
      <c r="AN4" s="13"/>
      <c r="AO4" s="12"/>
      <c r="AP4" s="12"/>
      <c r="AQ4" s="10">
        <v>1</v>
      </c>
      <c r="AR4" s="12"/>
      <c r="AS4" s="12"/>
      <c r="AT4" s="10"/>
      <c r="AU4" s="10"/>
      <c r="AV4" s="10"/>
      <c r="AW4" s="11"/>
      <c r="AX4" s="10"/>
      <c r="AY4" t="s">
        <v>214</v>
      </c>
      <c r="AZ4" t="s">
        <v>214</v>
      </c>
      <c r="BA4" t="s">
        <v>214</v>
      </c>
      <c r="BB4" t="s">
        <v>214</v>
      </c>
      <c r="BC4" s="10"/>
      <c r="BD4" s="10"/>
      <c r="BE4" s="10"/>
      <c r="BF4" s="12"/>
      <c r="BG4" s="13"/>
    </row>
    <row r="5" spans="1:62" x14ac:dyDescent="0.25">
      <c r="A5" t="s">
        <v>11833</v>
      </c>
      <c r="B5" t="s">
        <v>229</v>
      </c>
      <c r="C5" t="s">
        <v>11826</v>
      </c>
      <c r="D5" t="s">
        <v>21976</v>
      </c>
      <c r="E5">
        <v>246477</v>
      </c>
      <c r="F5" s="29" t="s">
        <v>3915</v>
      </c>
      <c r="G5" t="s">
        <v>3915</v>
      </c>
      <c r="H5" t="s">
        <v>21974</v>
      </c>
      <c r="I5" t="s">
        <v>11834</v>
      </c>
      <c r="J5" t="s">
        <v>11804</v>
      </c>
      <c r="K5" t="s">
        <v>229</v>
      </c>
      <c r="L5" t="s">
        <v>21977</v>
      </c>
      <c r="M5" s="10">
        <v>2.94</v>
      </c>
      <c r="N5" t="s">
        <v>21978</v>
      </c>
      <c r="O5" s="10">
        <v>18.464099999999998</v>
      </c>
      <c r="P5" s="10">
        <v>4.4225000000000003</v>
      </c>
      <c r="Q5" s="10">
        <v>4.4225409999999998</v>
      </c>
      <c r="R5" s="11">
        <v>4126962</v>
      </c>
      <c r="S5" t="s">
        <v>214</v>
      </c>
      <c r="T5" t="s">
        <v>11801</v>
      </c>
      <c r="U5" t="s">
        <v>11836</v>
      </c>
      <c r="V5" t="s">
        <v>233</v>
      </c>
      <c r="W5" t="s">
        <v>11906</v>
      </c>
      <c r="X5" s="12">
        <v>337.03</v>
      </c>
      <c r="Y5" s="12">
        <v>-3418.8578600405622</v>
      </c>
      <c r="Z5" s="12">
        <v>-3081.827860040562</v>
      </c>
      <c r="AA5" s="10">
        <v>-0.16891504171599117</v>
      </c>
      <c r="AB5" s="12">
        <v>1011.0999999999999</v>
      </c>
      <c r="AC5" s="12">
        <v>-105356.63512332004</v>
      </c>
      <c r="AD5" s="12">
        <v>-104345.53512332003</v>
      </c>
      <c r="AE5" s="10">
        <v>-5.6485739612734092</v>
      </c>
      <c r="AF5" s="10">
        <v>89.85</v>
      </c>
      <c r="AG5" s="10">
        <v>89.85</v>
      </c>
      <c r="AH5" s="10">
        <v>87.379956000000007</v>
      </c>
      <c r="AI5" s="10">
        <v>87.297113999999993</v>
      </c>
      <c r="AJ5" s="12">
        <v>3607437.2100000004</v>
      </c>
      <c r="AK5" s="13">
        <v>1.9773141248115786E-2</v>
      </c>
      <c r="AL5" s="12">
        <v>3607437.2100000004</v>
      </c>
      <c r="AM5" s="13">
        <v>1.9773141248115786E-2</v>
      </c>
      <c r="AN5" s="13">
        <v>1.9773141248115786E-2</v>
      </c>
      <c r="AO5" s="12">
        <v>3221.1889079253006</v>
      </c>
      <c r="AP5" s="12">
        <v>3221.1889079253006</v>
      </c>
      <c r="AQ5" s="10">
        <v>1</v>
      </c>
      <c r="AR5" s="12">
        <v>3201.1315570377001</v>
      </c>
      <c r="AS5" s="12">
        <v>3201.1315570377001</v>
      </c>
      <c r="AT5" s="10">
        <v>0.175460923493405</v>
      </c>
      <c r="AU5" s="10">
        <v>0.175460923493405</v>
      </c>
      <c r="AV5" s="10">
        <v>8.9292999999999996</v>
      </c>
      <c r="AW5" s="11">
        <v>168.62039999999999</v>
      </c>
      <c r="AX5" s="10">
        <v>8.8736999999999995</v>
      </c>
      <c r="AY5" t="s">
        <v>21979</v>
      </c>
      <c r="AZ5" t="s">
        <v>11906</v>
      </c>
      <c r="BA5" t="s">
        <v>11839</v>
      </c>
      <c r="BB5" t="s">
        <v>21979</v>
      </c>
      <c r="BC5" s="10">
        <v>0.97143373993037163</v>
      </c>
      <c r="BD5" s="10">
        <v>2.0593074607745985</v>
      </c>
      <c r="BE5" s="10">
        <v>2.0004807482867855</v>
      </c>
      <c r="BF5" s="12">
        <v>3109.6872004622674</v>
      </c>
      <c r="BG5" s="13"/>
    </row>
    <row r="6" spans="1:62" x14ac:dyDescent="0.25">
      <c r="A6" t="s">
        <v>11833</v>
      </c>
      <c r="B6" t="s">
        <v>11840</v>
      </c>
      <c r="C6" t="s">
        <v>11814</v>
      </c>
      <c r="D6" t="s">
        <v>11841</v>
      </c>
      <c r="E6">
        <v>233550</v>
      </c>
      <c r="F6" s="29" t="s">
        <v>4200</v>
      </c>
      <c r="G6" t="s">
        <v>4200</v>
      </c>
      <c r="H6" t="s">
        <v>21974</v>
      </c>
      <c r="I6" t="s">
        <v>11834</v>
      </c>
      <c r="J6" t="s">
        <v>11804</v>
      </c>
      <c r="K6" t="s">
        <v>433</v>
      </c>
      <c r="L6" t="s">
        <v>11842</v>
      </c>
      <c r="M6" s="10">
        <v>6.8</v>
      </c>
      <c r="N6" t="s">
        <v>11843</v>
      </c>
      <c r="O6" s="10">
        <v>3.8166000000000002</v>
      </c>
      <c r="P6" s="10">
        <v>7.9118000000000004</v>
      </c>
      <c r="Q6" s="10">
        <v>7.9117810000000004</v>
      </c>
      <c r="R6" s="11">
        <v>2405000</v>
      </c>
      <c r="S6" t="s">
        <v>11835</v>
      </c>
      <c r="T6" t="s">
        <v>11801</v>
      </c>
      <c r="U6" t="s">
        <v>11836</v>
      </c>
      <c r="V6" t="s">
        <v>249</v>
      </c>
      <c r="W6" t="s">
        <v>11815</v>
      </c>
      <c r="X6" s="12">
        <v>454.28</v>
      </c>
      <c r="Y6" s="12">
        <v>-2910.0499999998824</v>
      </c>
      <c r="Z6" s="12">
        <v>-2455.7699999998822</v>
      </c>
      <c r="AA6" s="10">
        <v>-0.13460079888738496</v>
      </c>
      <c r="AB6" s="12">
        <v>5905.6099999999988</v>
      </c>
      <c r="AC6" s="12">
        <v>-23953.799999999886</v>
      </c>
      <c r="AD6" s="12">
        <v>-18048.189999999886</v>
      </c>
      <c r="AE6" s="10">
        <v>-0.97613333302842353</v>
      </c>
      <c r="AF6" s="10"/>
      <c r="AG6" s="10">
        <v>97.382999999999996</v>
      </c>
      <c r="AH6" s="10">
        <v>96.507999999999996</v>
      </c>
      <c r="AI6" s="10">
        <v>96.387</v>
      </c>
      <c r="AJ6" s="12">
        <v>2348998.2400000002</v>
      </c>
      <c r="AK6" s="13">
        <v>1.2875365886436421E-2</v>
      </c>
      <c r="AL6" s="12">
        <v>2348998.2400000002</v>
      </c>
      <c r="AM6" s="13">
        <v>1.2875365886436421E-2</v>
      </c>
      <c r="AN6" s="13">
        <v>1.2875365886436421E-2</v>
      </c>
      <c r="AO6" s="12">
        <v>765.3740965392002</v>
      </c>
      <c r="AP6" s="12">
        <v>765.3740965392002</v>
      </c>
      <c r="AQ6" s="10">
        <v>1</v>
      </c>
      <c r="AR6" s="12">
        <v>762.64925858080016</v>
      </c>
      <c r="AS6" s="12">
        <v>762.64925858080016</v>
      </c>
      <c r="AT6" s="10">
        <v>4.1802450423493134E-2</v>
      </c>
      <c r="AU6" s="10">
        <v>4.1802450423493134E-2</v>
      </c>
      <c r="AV6" s="10">
        <v>3.2583000000000002</v>
      </c>
      <c r="AW6" s="11">
        <v>527.35659999999996</v>
      </c>
      <c r="AX6" s="10">
        <v>3.2467000000000001</v>
      </c>
      <c r="AY6" t="s">
        <v>283</v>
      </c>
      <c r="AZ6" t="s">
        <v>11815</v>
      </c>
      <c r="BA6" t="s">
        <v>11839</v>
      </c>
      <c r="BB6" t="s">
        <v>283</v>
      </c>
      <c r="BC6" s="10">
        <v>3.0381376999162915</v>
      </c>
      <c r="BD6" s="10">
        <v>0.753457242514046</v>
      </c>
      <c r="BE6" s="10">
        <v>2.2891068537568953</v>
      </c>
      <c r="BF6" s="12">
        <v>2317.0334643075375</v>
      </c>
      <c r="BG6" s="13"/>
    </row>
    <row r="7" spans="1:62" x14ac:dyDescent="0.25">
      <c r="A7" t="s">
        <v>11833</v>
      </c>
      <c r="B7" t="s">
        <v>11848</v>
      </c>
      <c r="C7" t="s">
        <v>11814</v>
      </c>
      <c r="D7" t="s">
        <v>11849</v>
      </c>
      <c r="E7">
        <v>237424</v>
      </c>
      <c r="F7" s="29" t="s">
        <v>4273</v>
      </c>
      <c r="G7" t="s">
        <v>4273</v>
      </c>
      <c r="H7" t="s">
        <v>21974</v>
      </c>
      <c r="I7" t="s">
        <v>11834</v>
      </c>
      <c r="J7" t="s">
        <v>11804</v>
      </c>
      <c r="K7" t="s">
        <v>578</v>
      </c>
      <c r="L7" t="s">
        <v>11850</v>
      </c>
      <c r="M7" s="10">
        <v>3.75</v>
      </c>
      <c r="N7" t="s">
        <v>11851</v>
      </c>
      <c r="O7" s="10">
        <v>8.4639000000000006</v>
      </c>
      <c r="P7" s="10">
        <v>5.0103999999999997</v>
      </c>
      <c r="Q7" s="10">
        <v>5.0104389999999999</v>
      </c>
      <c r="R7" s="11">
        <v>1355000</v>
      </c>
      <c r="S7" t="s">
        <v>214</v>
      </c>
      <c r="T7" t="s">
        <v>11801</v>
      </c>
      <c r="U7" t="s">
        <v>11836</v>
      </c>
      <c r="V7" t="s">
        <v>269</v>
      </c>
      <c r="W7" t="s">
        <v>11819</v>
      </c>
      <c r="X7" s="12">
        <v>141.15</v>
      </c>
      <c r="Y7" s="12">
        <v>0</v>
      </c>
      <c r="Z7" s="12">
        <v>141.15</v>
      </c>
      <c r="AA7" s="10">
        <v>7.7364340972303196E-3</v>
      </c>
      <c r="AB7" s="12">
        <v>1834.9</v>
      </c>
      <c r="AC7" s="12">
        <v>-29267.999999999953</v>
      </c>
      <c r="AD7" s="12">
        <v>-27433.099999999951</v>
      </c>
      <c r="AE7" s="10">
        <v>-1.4941310278068354</v>
      </c>
      <c r="AF7" s="10"/>
      <c r="AG7" s="10">
        <v>93.55</v>
      </c>
      <c r="AH7" s="10">
        <v>91.39</v>
      </c>
      <c r="AI7" s="10">
        <v>91.39</v>
      </c>
      <c r="AJ7" s="12">
        <v>1240169.3999999999</v>
      </c>
      <c r="AK7" s="13">
        <v>6.7976359088980512E-3</v>
      </c>
      <c r="AL7" s="12">
        <v>1240169.3999999999</v>
      </c>
      <c r="AM7" s="13">
        <v>6.7976359088980512E-3</v>
      </c>
      <c r="AN7" s="13">
        <v>6.7976359088980512E-3</v>
      </c>
      <c r="AO7" s="12">
        <v>872.02511360999995</v>
      </c>
      <c r="AP7" s="12">
        <v>872.02511360999995</v>
      </c>
      <c r="AQ7" s="10">
        <v>1</v>
      </c>
      <c r="AR7" s="12">
        <v>869.96643240599997</v>
      </c>
      <c r="AS7" s="12">
        <v>869.96643240599997</v>
      </c>
      <c r="AT7" s="10">
        <v>4.7684736137328945E-2</v>
      </c>
      <c r="AU7" s="10">
        <v>4.7684736137328945E-2</v>
      </c>
      <c r="AV7" s="10">
        <v>7.0315000000000003</v>
      </c>
      <c r="AW7" s="11">
        <v>229.83330000000001</v>
      </c>
      <c r="AX7" s="10">
        <v>7.0148999999999999</v>
      </c>
      <c r="AY7" t="s">
        <v>11837</v>
      </c>
      <c r="AZ7" t="s">
        <v>11838</v>
      </c>
      <c r="BA7" t="s">
        <v>11847</v>
      </c>
      <c r="BB7" t="s">
        <v>11837</v>
      </c>
      <c r="BC7" s="10">
        <v>1.3240854735224155</v>
      </c>
      <c r="BD7" s="10">
        <v>1.6279382790254044</v>
      </c>
      <c r="BE7" s="10">
        <v>2.1555294270486187</v>
      </c>
      <c r="BF7" s="12">
        <v>1151.9099156009049</v>
      </c>
      <c r="BG7" s="13"/>
    </row>
    <row r="8" spans="1:62" x14ac:dyDescent="0.25">
      <c r="A8" t="s">
        <v>11833</v>
      </c>
      <c r="B8" t="s">
        <v>573</v>
      </c>
      <c r="C8" t="s">
        <v>11814</v>
      </c>
      <c r="D8" t="s">
        <v>21606</v>
      </c>
      <c r="E8">
        <v>275942</v>
      </c>
      <c r="F8" s="29" t="s">
        <v>21607</v>
      </c>
      <c r="G8" t="s">
        <v>21607</v>
      </c>
      <c r="H8" t="s">
        <v>21974</v>
      </c>
      <c r="I8" t="s">
        <v>11834</v>
      </c>
      <c r="J8" t="s">
        <v>11804</v>
      </c>
      <c r="K8" t="s">
        <v>573</v>
      </c>
      <c r="L8" t="s">
        <v>21608</v>
      </c>
      <c r="M8" s="10">
        <v>9.125</v>
      </c>
      <c r="N8" t="s">
        <v>21609</v>
      </c>
      <c r="O8" s="10">
        <v>27.619399999999999</v>
      </c>
      <c r="P8" s="10">
        <v>9.7684999999999995</v>
      </c>
      <c r="Q8" s="10">
        <v>9.7684909999999991</v>
      </c>
      <c r="R8" s="11">
        <v>3980000</v>
      </c>
      <c r="S8" t="s">
        <v>214</v>
      </c>
      <c r="T8" t="s">
        <v>11801</v>
      </c>
      <c r="U8" t="s">
        <v>11836</v>
      </c>
      <c r="V8" t="s">
        <v>11816</v>
      </c>
      <c r="W8" t="s">
        <v>11815</v>
      </c>
      <c r="X8" s="12">
        <v>1008.82</v>
      </c>
      <c r="Y8" s="12">
        <v>9551.9999999997963</v>
      </c>
      <c r="Z8" s="12">
        <v>10560.819999999796</v>
      </c>
      <c r="AA8" s="10">
        <v>0.57883873852433809</v>
      </c>
      <c r="AB8" s="12">
        <v>13114.65</v>
      </c>
      <c r="AC8" s="12">
        <v>-130544.00000000006</v>
      </c>
      <c r="AD8" s="12">
        <v>-117429.35000000006</v>
      </c>
      <c r="AE8" s="10">
        <v>-6.3270570847350172</v>
      </c>
      <c r="AF8" s="10">
        <v>94.883322864321613</v>
      </c>
      <c r="AG8" s="10">
        <v>97.146000000000001</v>
      </c>
      <c r="AH8" s="10">
        <v>93.626000000000005</v>
      </c>
      <c r="AI8" s="10">
        <v>93.866</v>
      </c>
      <c r="AJ8" s="12">
        <v>3875083.88</v>
      </c>
      <c r="AK8" s="13">
        <v>2.1240170361145814E-2</v>
      </c>
      <c r="AL8" s="12">
        <v>3875083.88</v>
      </c>
      <c r="AM8" s="13">
        <v>2.1240170361145814E-2</v>
      </c>
      <c r="AN8" s="13">
        <v>2.1240170361145814E-2</v>
      </c>
      <c r="AO8" s="12">
        <v>3574.2998692344004</v>
      </c>
      <c r="AP8" s="12">
        <v>3574.2998692344004</v>
      </c>
      <c r="AQ8" s="10">
        <v>1</v>
      </c>
      <c r="AR8" s="12">
        <v>3549.6155849188003</v>
      </c>
      <c r="AS8" s="12">
        <v>3549.6155849188003</v>
      </c>
      <c r="AT8" s="10">
        <v>0.19456208452513177</v>
      </c>
      <c r="AU8" s="10">
        <v>0.19456208452513177</v>
      </c>
      <c r="AV8" s="10">
        <v>9.2238000000000007</v>
      </c>
      <c r="AW8" s="11">
        <v>695.59460000000001</v>
      </c>
      <c r="AX8" s="10">
        <v>9.1600999999999999</v>
      </c>
      <c r="AY8" t="s">
        <v>367</v>
      </c>
      <c r="AZ8" t="s">
        <v>11877</v>
      </c>
      <c r="BA8" t="s">
        <v>11877</v>
      </c>
      <c r="BB8" t="s">
        <v>367</v>
      </c>
      <c r="BC8" s="10">
        <v>4</v>
      </c>
      <c r="BD8" s="10">
        <v>2.125771918302557</v>
      </c>
      <c r="BE8" s="10">
        <v>4</v>
      </c>
      <c r="BF8" s="12">
        <v>6679.2030779166398</v>
      </c>
      <c r="BG8" s="13"/>
    </row>
    <row r="9" spans="1:62" x14ac:dyDescent="0.25">
      <c r="A9" t="s">
        <v>11833</v>
      </c>
      <c r="B9" t="s">
        <v>573</v>
      </c>
      <c r="C9" t="s">
        <v>11814</v>
      </c>
      <c r="D9" t="s">
        <v>21606</v>
      </c>
      <c r="E9">
        <v>280169</v>
      </c>
      <c r="F9" s="29" t="s">
        <v>21980</v>
      </c>
      <c r="G9" t="s">
        <v>21980</v>
      </c>
      <c r="H9" t="s">
        <v>21974</v>
      </c>
      <c r="I9" t="s">
        <v>11834</v>
      </c>
      <c r="J9" t="s">
        <v>11804</v>
      </c>
      <c r="K9" t="s">
        <v>573</v>
      </c>
      <c r="L9" t="s">
        <v>21608</v>
      </c>
      <c r="M9" s="10">
        <v>8.75</v>
      </c>
      <c r="N9" t="s">
        <v>21981</v>
      </c>
      <c r="O9" s="10">
        <v>10.0014</v>
      </c>
      <c r="P9" s="10">
        <v>8.8071999999999999</v>
      </c>
      <c r="Q9" s="10">
        <v>8.8071760000000001</v>
      </c>
      <c r="R9" s="11">
        <v>3125000</v>
      </c>
      <c r="S9" t="s">
        <v>214</v>
      </c>
      <c r="T9" t="s">
        <v>11801</v>
      </c>
      <c r="U9" t="s">
        <v>11836</v>
      </c>
      <c r="V9" t="s">
        <v>11816</v>
      </c>
      <c r="W9" t="s">
        <v>11815</v>
      </c>
      <c r="X9" s="12">
        <v>0</v>
      </c>
      <c r="Y9" s="12">
        <v>10781.249999999965</v>
      </c>
      <c r="Z9" s="12">
        <v>10781.249999999965</v>
      </c>
      <c r="AA9" s="10">
        <v>0.59092051088036912</v>
      </c>
      <c r="AB9" s="12">
        <v>0</v>
      </c>
      <c r="AC9" s="12">
        <v>-11718.749999999998</v>
      </c>
      <c r="AD9" s="12">
        <v>-11718.749999999998</v>
      </c>
      <c r="AE9" s="10">
        <v>-0.63470597799759665</v>
      </c>
      <c r="AF9" s="10">
        <v>100</v>
      </c>
      <c r="AG9" s="10">
        <v>100</v>
      </c>
      <c r="AH9" s="10">
        <v>99.28</v>
      </c>
      <c r="AI9" s="10">
        <v>99.625</v>
      </c>
      <c r="AJ9" s="12">
        <v>3113281.25</v>
      </c>
      <c r="AK9" s="13">
        <v>1.7064565872613058E-2</v>
      </c>
      <c r="AL9" s="12">
        <v>3113281.25</v>
      </c>
      <c r="AM9" s="13">
        <v>1.7064565872613055E-2</v>
      </c>
      <c r="AN9" s="13">
        <v>1.7064565872613055E-2</v>
      </c>
      <c r="AO9" s="12">
        <v>2045.3946484374999</v>
      </c>
      <c r="AP9" s="12">
        <v>2045.3946484374999</v>
      </c>
      <c r="AQ9" s="10">
        <v>1</v>
      </c>
      <c r="AR9" s="12">
        <v>2043.9625390624999</v>
      </c>
      <c r="AS9" s="12">
        <v>2043.9625390624999</v>
      </c>
      <c r="AT9" s="10">
        <v>0.1120339943234665</v>
      </c>
      <c r="AU9" s="10">
        <v>0.1120339943234665</v>
      </c>
      <c r="AV9" s="10">
        <v>6.5698999999999996</v>
      </c>
      <c r="AW9" s="11">
        <v>614.26750000000004</v>
      </c>
      <c r="AX9" s="10">
        <v>6.5652999999999997</v>
      </c>
      <c r="AY9" t="s">
        <v>367</v>
      </c>
      <c r="AZ9" t="s">
        <v>11877</v>
      </c>
      <c r="BA9" t="s">
        <v>11877</v>
      </c>
      <c r="BB9" t="s">
        <v>367</v>
      </c>
      <c r="BC9" s="10">
        <v>3.5388373817324572</v>
      </c>
      <c r="BD9" s="10">
        <v>1.5236002200010674</v>
      </c>
      <c r="BE9" s="10">
        <v>4</v>
      </c>
      <c r="BF9" s="12">
        <v>5366.1387343750002</v>
      </c>
      <c r="BG9" s="13"/>
    </row>
    <row r="10" spans="1:62" x14ac:dyDescent="0.25">
      <c r="A10" t="s">
        <v>11833</v>
      </c>
      <c r="B10" t="s">
        <v>616</v>
      </c>
      <c r="C10" t="s">
        <v>11826</v>
      </c>
      <c r="D10" t="s">
        <v>20512</v>
      </c>
      <c r="E10">
        <v>271226</v>
      </c>
      <c r="F10" s="29" t="s">
        <v>4372</v>
      </c>
      <c r="G10" t="s">
        <v>4372</v>
      </c>
      <c r="H10" t="s">
        <v>21974</v>
      </c>
      <c r="I10" t="s">
        <v>11834</v>
      </c>
      <c r="J10" t="s">
        <v>11804</v>
      </c>
      <c r="K10" t="s">
        <v>617</v>
      </c>
      <c r="L10" t="s">
        <v>20513</v>
      </c>
      <c r="M10" s="10">
        <v>2.5</v>
      </c>
      <c r="N10" t="s">
        <v>20514</v>
      </c>
      <c r="O10" s="10">
        <v>19.2361</v>
      </c>
      <c r="P10" s="10">
        <v>16.6492</v>
      </c>
      <c r="Q10" s="10">
        <v>16.64921</v>
      </c>
      <c r="R10" s="11">
        <v>9735000</v>
      </c>
      <c r="S10" t="s">
        <v>214</v>
      </c>
      <c r="T10" t="s">
        <v>11801</v>
      </c>
      <c r="U10" t="s">
        <v>11836</v>
      </c>
      <c r="V10" t="s">
        <v>11816</v>
      </c>
      <c r="W10" t="s">
        <v>20415</v>
      </c>
      <c r="X10" s="12">
        <v>676.04</v>
      </c>
      <c r="Y10" s="12">
        <v>51108.749999999862</v>
      </c>
      <c r="Z10" s="12">
        <v>51784.789999999863</v>
      </c>
      <c r="AA10" s="10">
        <v>2.8383252927659268</v>
      </c>
      <c r="AB10" s="12">
        <v>8788.5400000000009</v>
      </c>
      <c r="AC10" s="12">
        <v>-7398.6000000000568</v>
      </c>
      <c r="AD10" s="12">
        <v>1389.9399999999441</v>
      </c>
      <c r="AE10" s="10">
        <v>9.7656672282937507E-2</v>
      </c>
      <c r="AF10" s="10">
        <v>36</v>
      </c>
      <c r="AG10" s="10">
        <v>35.241</v>
      </c>
      <c r="AH10" s="10">
        <v>34.64</v>
      </c>
      <c r="AI10" s="10">
        <v>35.164999999999999</v>
      </c>
      <c r="AJ10" s="12">
        <v>3487536.71</v>
      </c>
      <c r="AK10" s="13">
        <v>1.9115940752526362E-2</v>
      </c>
      <c r="AL10" s="12">
        <v>3487536.71</v>
      </c>
      <c r="AM10" s="13">
        <v>1.9115940752526362E-2</v>
      </c>
      <c r="AN10" s="13">
        <v>1.9115940752526362E-2</v>
      </c>
      <c r="AO10" s="12">
        <v>2334.2431953701002</v>
      </c>
      <c r="AP10" s="12">
        <v>2334.2431953701002</v>
      </c>
      <c r="AQ10" s="10">
        <v>1</v>
      </c>
      <c r="AR10" s="12">
        <v>2324.6175940505</v>
      </c>
      <c r="AS10" s="12">
        <v>2324.6175940505</v>
      </c>
      <c r="AT10" s="10">
        <v>0.12741730308596447</v>
      </c>
      <c r="AU10" s="10">
        <v>0.12741730308596447</v>
      </c>
      <c r="AV10" s="10">
        <v>6.6931000000000003</v>
      </c>
      <c r="AW10" s="11">
        <v>1394.0610999999999</v>
      </c>
      <c r="AX10" s="10">
        <v>6.6654999999999998</v>
      </c>
      <c r="AY10" t="s">
        <v>11852</v>
      </c>
      <c r="AZ10" t="s">
        <v>11854</v>
      </c>
      <c r="BA10" t="s">
        <v>11854</v>
      </c>
      <c r="BB10" t="s">
        <v>11852</v>
      </c>
      <c r="BC10" s="10">
        <v>4</v>
      </c>
      <c r="BD10" s="10">
        <v>1.546853497390388</v>
      </c>
      <c r="BE10" s="10">
        <v>4</v>
      </c>
      <c r="BF10" s="12">
        <v>6011.2159243838805</v>
      </c>
      <c r="BG10" s="13"/>
    </row>
    <row r="11" spans="1:62" x14ac:dyDescent="0.25">
      <c r="A11" t="s">
        <v>11833</v>
      </c>
      <c r="B11" t="s">
        <v>20980</v>
      </c>
      <c r="C11" t="s">
        <v>11814</v>
      </c>
      <c r="D11" t="s">
        <v>20981</v>
      </c>
      <c r="E11">
        <v>274282</v>
      </c>
      <c r="F11" s="29" t="s">
        <v>20982</v>
      </c>
      <c r="G11" t="s">
        <v>20982</v>
      </c>
      <c r="H11" t="s">
        <v>21974</v>
      </c>
      <c r="I11" t="s">
        <v>11834</v>
      </c>
      <c r="J11" t="s">
        <v>11804</v>
      </c>
      <c r="K11" t="s">
        <v>20983</v>
      </c>
      <c r="L11" t="s">
        <v>11921</v>
      </c>
      <c r="M11" s="10">
        <v>4.5999999999999996</v>
      </c>
      <c r="N11" t="s">
        <v>20984</v>
      </c>
      <c r="O11" s="10">
        <v>9.7687000000000008</v>
      </c>
      <c r="P11" s="10">
        <v>5.4321000000000002</v>
      </c>
      <c r="Q11" s="10">
        <v>5.4320550000000001</v>
      </c>
      <c r="R11" s="11">
        <v>3470000</v>
      </c>
      <c r="S11" t="s">
        <v>11846</v>
      </c>
      <c r="T11" t="s">
        <v>11801</v>
      </c>
      <c r="U11" t="s">
        <v>11836</v>
      </c>
      <c r="V11" t="s">
        <v>284</v>
      </c>
      <c r="W11" t="s">
        <v>753</v>
      </c>
      <c r="X11" s="12">
        <v>443.39</v>
      </c>
      <c r="Y11" s="12">
        <v>-26025</v>
      </c>
      <c r="Z11" s="12">
        <v>-25581.61</v>
      </c>
      <c r="AA11" s="10">
        <v>-1.4021285148143685</v>
      </c>
      <c r="AB11" s="12">
        <v>5764.06</v>
      </c>
      <c r="AC11" s="12">
        <v>-92891.900000000242</v>
      </c>
      <c r="AD11" s="12">
        <v>-87127.840000000244</v>
      </c>
      <c r="AE11" s="10">
        <v>-4.7085697718358048</v>
      </c>
      <c r="AF11" s="10">
        <v>100</v>
      </c>
      <c r="AG11" s="10">
        <v>96.427000000000007</v>
      </c>
      <c r="AH11" s="10">
        <v>94.5</v>
      </c>
      <c r="AI11" s="10">
        <v>93.75</v>
      </c>
      <c r="AJ11" s="12">
        <v>3290369.67</v>
      </c>
      <c r="AK11" s="13">
        <v>1.8035225689604206E-2</v>
      </c>
      <c r="AL11" s="12">
        <v>3290369.67</v>
      </c>
      <c r="AM11" s="13">
        <v>1.8035225689604202E-2</v>
      </c>
      <c r="AN11" s="13">
        <v>1.8035225689604202E-2</v>
      </c>
      <c r="AO11" s="12">
        <v>2484.8871747839999</v>
      </c>
      <c r="AP11" s="12">
        <v>2484.8871747839999</v>
      </c>
      <c r="AQ11" s="10">
        <v>1</v>
      </c>
      <c r="AR11" s="12">
        <v>2482.9787603753998</v>
      </c>
      <c r="AS11" s="12">
        <v>2482.9787603753998</v>
      </c>
      <c r="AT11" s="10">
        <v>0.13609742009889123</v>
      </c>
      <c r="AU11" s="10">
        <v>0.13609742009889123</v>
      </c>
      <c r="AV11" s="10">
        <v>7.5519999999999996</v>
      </c>
      <c r="AW11" s="11">
        <v>274.31220000000002</v>
      </c>
      <c r="AX11" s="10">
        <v>7.5461999999999998</v>
      </c>
      <c r="AY11" t="s">
        <v>11881</v>
      </c>
      <c r="AZ11" t="s">
        <v>11838</v>
      </c>
      <c r="BA11" t="s">
        <v>11839</v>
      </c>
      <c r="BB11" t="s">
        <v>11881</v>
      </c>
      <c r="BC11" s="10">
        <v>1.580331480381544</v>
      </c>
      <c r="BD11" s="10">
        <v>1.7512363456615927</v>
      </c>
      <c r="BE11" s="10">
        <v>2.7675339266373502</v>
      </c>
      <c r="BF11" s="12">
        <v>3923.9295001399864</v>
      </c>
      <c r="BG11" s="13"/>
    </row>
    <row r="12" spans="1:62" x14ac:dyDescent="0.25">
      <c r="A12" t="s">
        <v>11833</v>
      </c>
      <c r="B12" t="s">
        <v>736</v>
      </c>
      <c r="C12" t="s">
        <v>11814</v>
      </c>
      <c r="D12" t="s">
        <v>11856</v>
      </c>
      <c r="E12">
        <v>202589</v>
      </c>
      <c r="F12" s="29" t="s">
        <v>4603</v>
      </c>
      <c r="G12" t="s">
        <v>4603</v>
      </c>
      <c r="H12" t="s">
        <v>21974</v>
      </c>
      <c r="I12" t="s">
        <v>11834</v>
      </c>
      <c r="J12" t="s">
        <v>11804</v>
      </c>
      <c r="K12" t="s">
        <v>11857</v>
      </c>
      <c r="L12" t="s">
        <v>11845</v>
      </c>
      <c r="M12" s="10">
        <v>6.875</v>
      </c>
      <c r="N12" t="s">
        <v>18977</v>
      </c>
      <c r="O12" s="10">
        <v>148.4822947622153</v>
      </c>
      <c r="P12" s="10">
        <v>7.8091999999999997</v>
      </c>
      <c r="Q12" s="10">
        <v>7.8091520000000001</v>
      </c>
      <c r="R12" s="11">
        <v>805000</v>
      </c>
      <c r="S12" t="s">
        <v>11846</v>
      </c>
      <c r="T12" t="s">
        <v>11801</v>
      </c>
      <c r="U12" t="s">
        <v>11836</v>
      </c>
      <c r="V12" t="s">
        <v>249</v>
      </c>
      <c r="W12" t="s">
        <v>753</v>
      </c>
      <c r="X12" s="12">
        <v>153.72999999999999</v>
      </c>
      <c r="Y12" s="12">
        <v>941.84999999992124</v>
      </c>
      <c r="Z12" s="12">
        <v>1095.5799999999213</v>
      </c>
      <c r="AA12" s="10">
        <v>6.00487599592135E-2</v>
      </c>
      <c r="AB12" s="12">
        <v>1998.53</v>
      </c>
      <c r="AC12" s="12">
        <v>-3075.1000000000404</v>
      </c>
      <c r="AD12" s="12">
        <v>-1076.5700000000404</v>
      </c>
      <c r="AE12" s="10">
        <v>-5.6831921608363367E-2</v>
      </c>
      <c r="AF12" s="10"/>
      <c r="AG12" s="10">
        <v>100</v>
      </c>
      <c r="AH12" s="10">
        <v>99.501000000000005</v>
      </c>
      <c r="AI12" s="10">
        <v>99.617999999999995</v>
      </c>
      <c r="AJ12" s="12">
        <v>803154.76</v>
      </c>
      <c r="AK12" s="13">
        <v>4.4022644301483296E-3</v>
      </c>
      <c r="AL12" s="12">
        <v>803154.76</v>
      </c>
      <c r="AM12" s="13">
        <v>4.4022644301483296E-3</v>
      </c>
      <c r="AN12" s="13">
        <v>4.4022644301483296E-3</v>
      </c>
      <c r="AO12" s="12">
        <v>13.870482705199999</v>
      </c>
      <c r="AP12" s="12">
        <v>13.870482705199999</v>
      </c>
      <c r="AQ12" s="10">
        <v>1</v>
      </c>
      <c r="AR12" s="12">
        <v>265.38642734680002</v>
      </c>
      <c r="AS12" s="12">
        <v>265.38642734680002</v>
      </c>
      <c r="AT12" s="10">
        <v>1.4546402356539128E-2</v>
      </c>
      <c r="AU12" s="10">
        <v>1.4546402356539128E-2</v>
      </c>
      <c r="AV12" s="10">
        <v>0.17269999999999999</v>
      </c>
      <c r="AW12" s="11">
        <v>495.19389999999999</v>
      </c>
      <c r="AX12" s="10">
        <v>3.3043</v>
      </c>
      <c r="AY12" t="s">
        <v>11858</v>
      </c>
      <c r="AZ12" t="s">
        <v>11839</v>
      </c>
      <c r="BA12" t="s">
        <v>11859</v>
      </c>
      <c r="BB12" t="s">
        <v>11860</v>
      </c>
      <c r="BC12" s="10">
        <v>2.8528461696669352</v>
      </c>
      <c r="BD12" s="10">
        <v>0.76682439598335606</v>
      </c>
      <c r="BE12" s="10">
        <v>2.1876320408882783</v>
      </c>
      <c r="BF12" s="12">
        <v>757.10665273791085</v>
      </c>
      <c r="BG12" s="13"/>
    </row>
    <row r="13" spans="1:62" x14ac:dyDescent="0.25">
      <c r="A13" t="s">
        <v>11833</v>
      </c>
      <c r="B13" t="s">
        <v>858</v>
      </c>
      <c r="C13" t="s">
        <v>11818</v>
      </c>
      <c r="D13" t="s">
        <v>11862</v>
      </c>
      <c r="E13">
        <v>259526</v>
      </c>
      <c r="F13" s="29" t="s">
        <v>11863</v>
      </c>
      <c r="G13" t="s">
        <v>11863</v>
      </c>
      <c r="H13" t="s">
        <v>21974</v>
      </c>
      <c r="I13" t="s">
        <v>11834</v>
      </c>
      <c r="J13" t="s">
        <v>11804</v>
      </c>
      <c r="K13" t="s">
        <v>858</v>
      </c>
      <c r="L13" t="s">
        <v>11845</v>
      </c>
      <c r="M13" s="10">
        <v>4</v>
      </c>
      <c r="N13" t="s">
        <v>11864</v>
      </c>
      <c r="O13" s="10">
        <v>29.089700000000001</v>
      </c>
      <c r="P13" s="10">
        <v>4.7481</v>
      </c>
      <c r="Q13" s="10">
        <v>4.7480849999999997</v>
      </c>
      <c r="R13" s="11">
        <v>1210000</v>
      </c>
      <c r="S13" t="s">
        <v>11835</v>
      </c>
      <c r="T13" t="s">
        <v>11801</v>
      </c>
      <c r="U13" t="s">
        <v>11836</v>
      </c>
      <c r="V13" t="s">
        <v>284</v>
      </c>
      <c r="W13" t="s">
        <v>11819</v>
      </c>
      <c r="X13" s="12">
        <v>134.44</v>
      </c>
      <c r="Y13" s="12">
        <v>1645.4547999999704</v>
      </c>
      <c r="Z13" s="12">
        <v>1779.8947999999705</v>
      </c>
      <c r="AA13" s="10">
        <v>9.7556066738949426E-2</v>
      </c>
      <c r="AB13" s="12">
        <v>1747.7700000000002</v>
      </c>
      <c r="AC13" s="12">
        <v>-61084.889800000012</v>
      </c>
      <c r="AD13" s="12">
        <v>-59337.119800000015</v>
      </c>
      <c r="AE13" s="10">
        <v>-3.1917695456706934</v>
      </c>
      <c r="AF13" s="10">
        <v>98.316999999999993</v>
      </c>
      <c r="AG13" s="10">
        <v>93.312325999999999</v>
      </c>
      <c r="AH13" s="10">
        <v>88.128</v>
      </c>
      <c r="AI13" s="10">
        <v>88.263987999999998</v>
      </c>
      <c r="AJ13" s="12">
        <v>1087757.58</v>
      </c>
      <c r="AK13" s="13">
        <v>5.9622338577165705E-3</v>
      </c>
      <c r="AL13" s="12">
        <v>1087757.58</v>
      </c>
      <c r="AM13" s="13">
        <v>5.9622338577165713E-3</v>
      </c>
      <c r="AN13" s="13">
        <v>5.9622338577165713E-3</v>
      </c>
      <c r="AO13" s="12">
        <v>1723.3560891456</v>
      </c>
      <c r="AP13" s="12">
        <v>1723.3560891456</v>
      </c>
      <c r="AQ13" s="10">
        <v>1</v>
      </c>
      <c r="AR13" s="12">
        <v>1724.3568261191999</v>
      </c>
      <c r="AS13" s="12">
        <v>1724.3568261191999</v>
      </c>
      <c r="AT13" s="10">
        <v>9.4515716006066147E-2</v>
      </c>
      <c r="AU13" s="10">
        <v>9.4515716006066147E-2</v>
      </c>
      <c r="AV13" s="10">
        <v>15.8432</v>
      </c>
      <c r="AW13" s="11">
        <v>190.08539999999999</v>
      </c>
      <c r="AX13" s="10">
        <v>15.852399999999999</v>
      </c>
      <c r="AY13" t="s">
        <v>11865</v>
      </c>
      <c r="AZ13" t="s">
        <v>11819</v>
      </c>
      <c r="BA13" t="s">
        <v>11819</v>
      </c>
      <c r="BB13" t="s">
        <v>11865</v>
      </c>
      <c r="BC13" s="10">
        <v>1.0950950835614235</v>
      </c>
      <c r="BD13" s="10">
        <v>3.67884485515436</v>
      </c>
      <c r="BE13" s="10">
        <v>4</v>
      </c>
      <c r="BF13" s="12">
        <v>1874.8894221002402</v>
      </c>
      <c r="BG13" s="13"/>
    </row>
    <row r="14" spans="1:62" hidden="1" x14ac:dyDescent="0.25">
      <c r="A14" t="s">
        <v>11833</v>
      </c>
      <c r="B14" t="s">
        <v>1976</v>
      </c>
      <c r="C14" t="s">
        <v>20997</v>
      </c>
      <c r="D14" t="s">
        <v>11930</v>
      </c>
      <c r="E14">
        <v>26</v>
      </c>
      <c r="F14" s="29" t="s">
        <v>11806</v>
      </c>
      <c r="G14" t="s">
        <v>214</v>
      </c>
      <c r="H14" t="s">
        <v>21982</v>
      </c>
      <c r="I14" t="s">
        <v>11929</v>
      </c>
      <c r="J14" t="s">
        <v>11810</v>
      </c>
      <c r="K14" t="s">
        <v>11810</v>
      </c>
      <c r="L14" t="s">
        <v>11867</v>
      </c>
      <c r="M14" s="10">
        <v>0</v>
      </c>
      <c r="N14" t="s">
        <v>21610</v>
      </c>
      <c r="O14" s="10">
        <v>1.3689546279153942E-2</v>
      </c>
      <c r="P14" s="10">
        <v>0</v>
      </c>
      <c r="Q14" s="10">
        <v>0</v>
      </c>
      <c r="R14" s="11"/>
      <c r="S14" t="s">
        <v>214</v>
      </c>
      <c r="T14" t="s">
        <v>11861</v>
      </c>
      <c r="U14" t="s">
        <v>11836</v>
      </c>
      <c r="V14" t="s">
        <v>20970</v>
      </c>
      <c r="W14" t="s">
        <v>11807</v>
      </c>
      <c r="X14" s="12">
        <v>0</v>
      </c>
      <c r="Y14" s="12">
        <v>0</v>
      </c>
      <c r="Z14" s="12">
        <v>0</v>
      </c>
      <c r="AA14" s="10">
        <v>0</v>
      </c>
      <c r="AB14" s="12">
        <v>0</v>
      </c>
      <c r="AC14" s="12">
        <v>-5.8207660913467407E-11</v>
      </c>
      <c r="AD14" s="12">
        <v>-5.8207660913467407E-11</v>
      </c>
      <c r="AE14" s="10">
        <v>-3.1252720181590716E-15</v>
      </c>
      <c r="AF14" s="10"/>
      <c r="AG14" s="10">
        <v>4.7746642857142856</v>
      </c>
      <c r="AH14" s="10">
        <v>4.6633571428571425</v>
      </c>
      <c r="AI14" s="10">
        <v>4.6949553571428577</v>
      </c>
      <c r="AJ14" s="12">
        <v>54437.719999999972</v>
      </c>
      <c r="AK14" s="13">
        <v>2.9838488215443588E-4</v>
      </c>
      <c r="AL14" s="12"/>
      <c r="AM14" s="13"/>
      <c r="AN14" s="13"/>
      <c r="AO14" s="12"/>
      <c r="AP14" s="12"/>
      <c r="AQ14" s="10">
        <v>1</v>
      </c>
      <c r="AR14" s="12"/>
      <c r="AS14" s="12"/>
      <c r="AT14" s="10"/>
      <c r="AU14" s="10"/>
      <c r="AV14" s="10"/>
      <c r="AW14" s="11"/>
      <c r="AX14" s="10"/>
      <c r="AY14" t="s">
        <v>214</v>
      </c>
      <c r="AZ14" t="s">
        <v>214</v>
      </c>
      <c r="BA14" t="s">
        <v>214</v>
      </c>
      <c r="BB14" t="s">
        <v>214</v>
      </c>
      <c r="BC14" s="10"/>
      <c r="BD14" s="10"/>
      <c r="BE14" s="10"/>
      <c r="BF14" s="12"/>
      <c r="BG14" s="13"/>
    </row>
    <row r="15" spans="1:62" hidden="1" x14ac:dyDescent="0.25">
      <c r="A15" t="s">
        <v>11833</v>
      </c>
      <c r="B15" t="s">
        <v>1976</v>
      </c>
      <c r="C15" t="s">
        <v>20997</v>
      </c>
      <c r="D15" t="s">
        <v>11930</v>
      </c>
      <c r="E15">
        <v>26</v>
      </c>
      <c r="F15" s="29" t="s">
        <v>11806</v>
      </c>
      <c r="G15" t="s">
        <v>214</v>
      </c>
      <c r="H15" t="s">
        <v>21983</v>
      </c>
      <c r="I15" t="s">
        <v>11929</v>
      </c>
      <c r="J15" t="s">
        <v>11810</v>
      </c>
      <c r="K15" t="s">
        <v>11810</v>
      </c>
      <c r="L15" t="s">
        <v>11867</v>
      </c>
      <c r="M15" s="10">
        <v>0</v>
      </c>
      <c r="N15" t="s">
        <v>21984</v>
      </c>
      <c r="O15" s="10">
        <v>3.2854911069969461E-2</v>
      </c>
      <c r="P15" s="10">
        <v>0</v>
      </c>
      <c r="Q15" s="10">
        <v>0</v>
      </c>
      <c r="R15" s="11"/>
      <c r="S15" t="s">
        <v>214</v>
      </c>
      <c r="T15" t="s">
        <v>11861</v>
      </c>
      <c r="U15" t="s">
        <v>11836</v>
      </c>
      <c r="V15" t="s">
        <v>20970</v>
      </c>
      <c r="W15" t="s">
        <v>11807</v>
      </c>
      <c r="X15" s="12">
        <v>0</v>
      </c>
      <c r="Y15" s="12">
        <v>5.0931703299283981E-11</v>
      </c>
      <c r="Z15" s="12">
        <v>5.0931703299283981E-11</v>
      </c>
      <c r="AA15" s="10">
        <v>2.7915675950024697E-15</v>
      </c>
      <c r="AB15" s="12">
        <v>0</v>
      </c>
      <c r="AC15" s="12">
        <v>-112204.62</v>
      </c>
      <c r="AD15" s="12">
        <v>-112204.62</v>
      </c>
      <c r="AE15" s="10">
        <v>-6.0002056477760686</v>
      </c>
      <c r="AF15" s="10"/>
      <c r="AG15" s="10">
        <v>4.7846017857142851</v>
      </c>
      <c r="AH15" s="10">
        <v>4.6731696428571432</v>
      </c>
      <c r="AI15" s="10">
        <v>4.7054678571428576</v>
      </c>
      <c r="AJ15" s="12">
        <v>-379681.83999999997</v>
      </c>
      <c r="AK15" s="13">
        <v>-2.0811180388263769E-3</v>
      </c>
      <c r="AL15" s="12"/>
      <c r="AM15" s="13"/>
      <c r="AN15" s="13"/>
      <c r="AO15" s="12"/>
      <c r="AP15" s="12"/>
      <c r="AQ15" s="10">
        <v>1</v>
      </c>
      <c r="AR15" s="12"/>
      <c r="AS15" s="12"/>
      <c r="AT15" s="10"/>
      <c r="AU15" s="10"/>
      <c r="AV15" s="10"/>
      <c r="AW15" s="11"/>
      <c r="AX15" s="10"/>
      <c r="AY15" t="s">
        <v>214</v>
      </c>
      <c r="AZ15" t="s">
        <v>214</v>
      </c>
      <c r="BA15" t="s">
        <v>214</v>
      </c>
      <c r="BB15" t="s">
        <v>214</v>
      </c>
      <c r="BC15" s="10"/>
      <c r="BD15" s="10"/>
      <c r="BE15" s="10"/>
      <c r="BF15" s="12"/>
      <c r="BG15" s="13"/>
    </row>
    <row r="16" spans="1:62" x14ac:dyDescent="0.25">
      <c r="A16" t="s">
        <v>11833</v>
      </c>
      <c r="B16" t="s">
        <v>1976</v>
      </c>
      <c r="C16" t="s">
        <v>21009</v>
      </c>
      <c r="D16" t="s">
        <v>21580</v>
      </c>
      <c r="E16">
        <v>164920</v>
      </c>
      <c r="F16" s="29" t="s">
        <v>16207</v>
      </c>
      <c r="G16" t="s">
        <v>214</v>
      </c>
      <c r="H16" t="s">
        <v>21974</v>
      </c>
      <c r="I16" t="s">
        <v>11834</v>
      </c>
      <c r="J16" t="s">
        <v>11810</v>
      </c>
      <c r="K16" t="s">
        <v>21007</v>
      </c>
      <c r="L16" t="s">
        <v>11867</v>
      </c>
      <c r="M16" s="10">
        <v>10</v>
      </c>
      <c r="N16" t="s">
        <v>21581</v>
      </c>
      <c r="O16" s="10">
        <v>4.7233000000000001</v>
      </c>
      <c r="P16" s="10">
        <v>12.0152</v>
      </c>
      <c r="Q16" s="10">
        <v>11.673999999999999</v>
      </c>
      <c r="R16" s="11">
        <v>17880</v>
      </c>
      <c r="S16" t="s">
        <v>214</v>
      </c>
      <c r="T16" t="s">
        <v>11801</v>
      </c>
      <c r="U16" t="s">
        <v>11836</v>
      </c>
      <c r="V16" t="s">
        <v>11816</v>
      </c>
      <c r="W16" t="s">
        <v>753</v>
      </c>
      <c r="X16" s="12">
        <v>0</v>
      </c>
      <c r="Y16" s="12">
        <v>-20213.176076290467</v>
      </c>
      <c r="Z16" s="12">
        <v>-20213.176076290467</v>
      </c>
      <c r="AA16" s="10">
        <v>-1.1078845526739904</v>
      </c>
      <c r="AB16" s="12">
        <v>0</v>
      </c>
      <c r="AC16" s="12">
        <v>-52377.860043755631</v>
      </c>
      <c r="AD16" s="12">
        <v>-52377.860043755631</v>
      </c>
      <c r="AE16" s="10">
        <v>-2.8543942309009527</v>
      </c>
      <c r="AF16" s="10">
        <v>943.88383099999999</v>
      </c>
      <c r="AG16" s="10">
        <v>980.2396</v>
      </c>
      <c r="AH16" s="10">
        <v>959.91110000000003</v>
      </c>
      <c r="AI16" s="10">
        <v>961.34770000000003</v>
      </c>
      <c r="AJ16" s="12">
        <v>3664658.38</v>
      </c>
      <c r="AK16" s="13">
        <v>2.0086782819937473E-2</v>
      </c>
      <c r="AL16" s="12">
        <v>3664658.38</v>
      </c>
      <c r="AM16" s="13">
        <v>2.0086782819937466E-2</v>
      </c>
      <c r="AN16" s="13">
        <v>2.0086782819937466E-2</v>
      </c>
      <c r="AO16" s="12">
        <v>1223.262967244</v>
      </c>
      <c r="AP16" s="12">
        <v>1223.262967244</v>
      </c>
      <c r="AQ16" s="10">
        <v>1</v>
      </c>
      <c r="AR16" s="12">
        <v>0</v>
      </c>
      <c r="AS16" s="12">
        <v>0</v>
      </c>
      <c r="AT16" s="10">
        <v>0</v>
      </c>
      <c r="AU16" s="10">
        <v>0</v>
      </c>
      <c r="AV16" s="10">
        <v>3.3380000000000001</v>
      </c>
      <c r="AW16" s="11">
        <v>13.394</v>
      </c>
      <c r="AX16" s="10">
        <v>0</v>
      </c>
      <c r="AY16" t="s">
        <v>11858</v>
      </c>
      <c r="AZ16" t="s">
        <v>11859</v>
      </c>
      <c r="BA16" t="s">
        <v>11859</v>
      </c>
      <c r="BB16" t="s">
        <v>11860</v>
      </c>
      <c r="BC16" s="10">
        <v>7.7163756654754695E-2</v>
      </c>
      <c r="BD16" s="10">
        <v>0</v>
      </c>
      <c r="BE16" s="10">
        <v>0</v>
      </c>
      <c r="BF16" s="12">
        <v>0</v>
      </c>
      <c r="BG16" s="13"/>
    </row>
    <row r="17" spans="1:59" x14ac:dyDescent="0.25">
      <c r="A17" t="s">
        <v>11833</v>
      </c>
      <c r="B17" t="s">
        <v>364</v>
      </c>
      <c r="C17" t="s">
        <v>11814</v>
      </c>
      <c r="D17" t="s">
        <v>20985</v>
      </c>
      <c r="E17">
        <v>274342</v>
      </c>
      <c r="F17" s="29" t="s">
        <v>20986</v>
      </c>
      <c r="G17" t="s">
        <v>20986</v>
      </c>
      <c r="H17" t="s">
        <v>21974</v>
      </c>
      <c r="I17" t="s">
        <v>11834</v>
      </c>
      <c r="J17" t="s">
        <v>11804</v>
      </c>
      <c r="K17" t="s">
        <v>364</v>
      </c>
      <c r="L17" t="s">
        <v>11842</v>
      </c>
      <c r="M17" s="10">
        <v>4.5</v>
      </c>
      <c r="N17" t="s">
        <v>20987</v>
      </c>
      <c r="O17" s="10">
        <v>6.7706999999999997</v>
      </c>
      <c r="P17" s="10">
        <v>5.6295000000000002</v>
      </c>
      <c r="Q17" s="10">
        <v>5.629467</v>
      </c>
      <c r="R17" s="11">
        <v>4430000</v>
      </c>
      <c r="S17" t="s">
        <v>214</v>
      </c>
      <c r="T17" t="s">
        <v>11801</v>
      </c>
      <c r="U17" t="s">
        <v>11836</v>
      </c>
      <c r="V17" t="s">
        <v>284</v>
      </c>
      <c r="W17" t="s">
        <v>11819</v>
      </c>
      <c r="X17" s="12">
        <v>553.75</v>
      </c>
      <c r="Y17" s="12">
        <v>-4961.5999999997684</v>
      </c>
      <c r="Z17" s="12">
        <v>-4407.8499999997684</v>
      </c>
      <c r="AA17" s="10">
        <v>-0.24159433960662327</v>
      </c>
      <c r="AB17" s="12">
        <v>7198.75</v>
      </c>
      <c r="AC17" s="12">
        <v>-8549.899999999905</v>
      </c>
      <c r="AD17" s="12">
        <v>-1351.149999999905</v>
      </c>
      <c r="AE17" s="10">
        <v>-7.9649049140556955E-2</v>
      </c>
      <c r="AF17" s="10">
        <v>98.525999999999996</v>
      </c>
      <c r="AG17" s="10">
        <v>93.902000000000001</v>
      </c>
      <c r="AH17" s="10">
        <v>93.820999999999998</v>
      </c>
      <c r="AI17" s="10">
        <v>93.709000000000003</v>
      </c>
      <c r="AJ17" s="12">
        <v>4197823.7</v>
      </c>
      <c r="AK17" s="13">
        <v>2.3009176909495818E-2</v>
      </c>
      <c r="AL17" s="12">
        <v>4197823.7</v>
      </c>
      <c r="AM17" s="13">
        <v>2.3009176909495818E-2</v>
      </c>
      <c r="AN17" s="13">
        <v>2.3009176909495818E-2</v>
      </c>
      <c r="AO17" s="12">
        <v>2354.3494221450005</v>
      </c>
      <c r="AP17" s="12">
        <v>2354.3494221450005</v>
      </c>
      <c r="AQ17" s="10">
        <v>1</v>
      </c>
      <c r="AR17" s="12">
        <v>2347.3810348030001</v>
      </c>
      <c r="AS17" s="12">
        <v>2347.3810348030001</v>
      </c>
      <c r="AT17" s="10">
        <v>0.12866501636020966</v>
      </c>
      <c r="AU17" s="10">
        <v>0.12866501636020966</v>
      </c>
      <c r="AV17" s="10">
        <v>5.6085000000000003</v>
      </c>
      <c r="AW17" s="11">
        <v>289.92239999999998</v>
      </c>
      <c r="AX17" s="10">
        <v>5.5918999999999999</v>
      </c>
      <c r="AY17" t="s">
        <v>11839</v>
      </c>
      <c r="AZ17" t="s">
        <v>11838</v>
      </c>
      <c r="BA17" t="s">
        <v>11838</v>
      </c>
      <c r="BB17" t="s">
        <v>11837</v>
      </c>
      <c r="BC17" s="10">
        <v>1.6702629179007356</v>
      </c>
      <c r="BD17" s="10">
        <v>1.2977046091151918</v>
      </c>
      <c r="BE17" s="10">
        <v>2.1675078869939739</v>
      </c>
      <c r="BF17" s="12">
        <v>3920.7434966149071</v>
      </c>
      <c r="BG17" s="13"/>
    </row>
    <row r="18" spans="1:59" hidden="1" x14ac:dyDescent="0.25">
      <c r="A18" t="s">
        <v>11833</v>
      </c>
      <c r="B18" t="s">
        <v>21985</v>
      </c>
      <c r="C18" t="s">
        <v>21986</v>
      </c>
      <c r="D18" t="s">
        <v>21987</v>
      </c>
      <c r="E18">
        <v>279380</v>
      </c>
      <c r="F18" s="29" t="s">
        <v>21988</v>
      </c>
      <c r="G18" t="s">
        <v>214</v>
      </c>
      <c r="H18" t="s">
        <v>21989</v>
      </c>
      <c r="I18" t="s">
        <v>11929</v>
      </c>
      <c r="J18" t="s">
        <v>11804</v>
      </c>
      <c r="K18" t="s">
        <v>21988</v>
      </c>
      <c r="L18" t="s">
        <v>11802</v>
      </c>
      <c r="M18" s="10">
        <v>5</v>
      </c>
      <c r="N18" t="s">
        <v>20515</v>
      </c>
      <c r="O18" s="10"/>
      <c r="P18" s="10">
        <v>0</v>
      </c>
      <c r="Q18" s="10">
        <v>0</v>
      </c>
      <c r="R18" s="11"/>
      <c r="S18" t="s">
        <v>214</v>
      </c>
      <c r="T18" t="s">
        <v>11861</v>
      </c>
      <c r="U18" t="s">
        <v>11861</v>
      </c>
      <c r="V18" t="s">
        <v>21990</v>
      </c>
      <c r="W18" t="s">
        <v>21991</v>
      </c>
      <c r="X18" s="12">
        <v>0</v>
      </c>
      <c r="Y18" s="12">
        <v>0</v>
      </c>
      <c r="Z18" s="12">
        <v>0</v>
      </c>
      <c r="AA18" s="10">
        <v>0</v>
      </c>
      <c r="AB18" s="12">
        <v>-29000.000000000004</v>
      </c>
      <c r="AC18" s="12">
        <v>137633.99999999945</v>
      </c>
      <c r="AD18" s="12">
        <v>108633.99999999945</v>
      </c>
      <c r="AE18" s="10">
        <v>5.8304026578453145</v>
      </c>
      <c r="AF18" s="10"/>
      <c r="AG18" s="10">
        <v>106.1955</v>
      </c>
      <c r="AH18" s="10"/>
      <c r="AI18" s="10"/>
      <c r="AJ18" s="12"/>
      <c r="AK18" s="13"/>
      <c r="AL18" s="12"/>
      <c r="AM18" s="13"/>
      <c r="AN18" s="13"/>
      <c r="AO18" s="12"/>
      <c r="AP18" s="12"/>
      <c r="AQ18" s="10">
        <v>1</v>
      </c>
      <c r="AR18" s="12"/>
      <c r="AS18" s="12"/>
      <c r="AT18" s="10"/>
      <c r="AU18" s="10"/>
      <c r="AV18" s="10"/>
      <c r="AW18" s="11"/>
      <c r="AX18" s="10"/>
      <c r="AY18" t="s">
        <v>214</v>
      </c>
      <c r="AZ18" t="s">
        <v>214</v>
      </c>
      <c r="BA18" t="s">
        <v>214</v>
      </c>
      <c r="BB18" t="s">
        <v>214</v>
      </c>
      <c r="BC18" s="10"/>
      <c r="BD18" s="10"/>
      <c r="BE18" s="10"/>
      <c r="BF18" s="12"/>
      <c r="BG18" s="13"/>
    </row>
    <row r="19" spans="1:59" hidden="1" x14ac:dyDescent="0.25">
      <c r="A19" t="s">
        <v>11833</v>
      </c>
      <c r="B19" t="s">
        <v>21985</v>
      </c>
      <c r="C19" t="s">
        <v>21986</v>
      </c>
      <c r="D19" t="s">
        <v>21992</v>
      </c>
      <c r="E19">
        <v>280190</v>
      </c>
      <c r="F19" s="29" t="s">
        <v>21993</v>
      </c>
      <c r="G19" t="s">
        <v>214</v>
      </c>
      <c r="H19" t="s">
        <v>21994</v>
      </c>
      <c r="I19" t="s">
        <v>11929</v>
      </c>
      <c r="J19" t="s">
        <v>11804</v>
      </c>
      <c r="K19" t="s">
        <v>21993</v>
      </c>
      <c r="L19" t="s">
        <v>11802</v>
      </c>
      <c r="M19" s="10">
        <v>5</v>
      </c>
      <c r="N19" t="s">
        <v>21995</v>
      </c>
      <c r="O19" s="10"/>
      <c r="P19" s="10">
        <v>0</v>
      </c>
      <c r="Q19" s="10">
        <v>0</v>
      </c>
      <c r="R19" s="11"/>
      <c r="S19" t="s">
        <v>214</v>
      </c>
      <c r="T19" t="s">
        <v>11861</v>
      </c>
      <c r="U19" t="s">
        <v>11861</v>
      </c>
      <c r="V19" t="s">
        <v>21990</v>
      </c>
      <c r="W19" t="s">
        <v>21991</v>
      </c>
      <c r="X19" s="12">
        <v>0</v>
      </c>
      <c r="Y19" s="12">
        <v>0</v>
      </c>
      <c r="Z19" s="12">
        <v>0</v>
      </c>
      <c r="AA19" s="10">
        <v>0</v>
      </c>
      <c r="AB19" s="12">
        <v>-9750</v>
      </c>
      <c r="AC19" s="12">
        <v>45454.500000000058</v>
      </c>
      <c r="AD19" s="12">
        <v>35704.500000000058</v>
      </c>
      <c r="AE19" s="10">
        <v>1.9022635792961777</v>
      </c>
      <c r="AF19" s="10"/>
      <c r="AG19" s="10">
        <v>104.77</v>
      </c>
      <c r="AH19" s="10"/>
      <c r="AI19" s="10"/>
      <c r="AJ19" s="12"/>
      <c r="AK19" s="13"/>
      <c r="AL19" s="12"/>
      <c r="AM19" s="13"/>
      <c r="AN19" s="13"/>
      <c r="AO19" s="12"/>
      <c r="AP19" s="12"/>
      <c r="AQ19" s="10">
        <v>1</v>
      </c>
      <c r="AR19" s="12"/>
      <c r="AS19" s="12"/>
      <c r="AT19" s="10"/>
      <c r="AU19" s="10"/>
      <c r="AV19" s="10"/>
      <c r="AW19" s="11"/>
      <c r="AX19" s="10"/>
      <c r="AY19" t="s">
        <v>214</v>
      </c>
      <c r="AZ19" t="s">
        <v>214</v>
      </c>
      <c r="BA19" t="s">
        <v>214</v>
      </c>
      <c r="BB19" t="s">
        <v>214</v>
      </c>
      <c r="BC19" s="10"/>
      <c r="BD19" s="10"/>
      <c r="BE19" s="10"/>
      <c r="BF19" s="12"/>
      <c r="BG19" s="13"/>
    </row>
    <row r="20" spans="1:59" x14ac:dyDescent="0.25">
      <c r="A20" t="s">
        <v>11833</v>
      </c>
      <c r="B20" t="s">
        <v>2094</v>
      </c>
      <c r="C20" t="s">
        <v>11814</v>
      </c>
      <c r="D20" t="s">
        <v>11868</v>
      </c>
      <c r="E20">
        <v>243299</v>
      </c>
      <c r="F20" s="29" t="s">
        <v>5289</v>
      </c>
      <c r="G20" t="s">
        <v>5289</v>
      </c>
      <c r="H20" t="s">
        <v>21974</v>
      </c>
      <c r="I20" t="s">
        <v>11834</v>
      </c>
      <c r="J20" t="s">
        <v>11804</v>
      </c>
      <c r="K20" t="s">
        <v>2094</v>
      </c>
      <c r="L20" t="s">
        <v>11845</v>
      </c>
      <c r="M20" s="10">
        <v>3.875</v>
      </c>
      <c r="N20" t="s">
        <v>11869</v>
      </c>
      <c r="O20" s="10">
        <v>9.2401999999999997</v>
      </c>
      <c r="P20" s="10">
        <v>5.4763000000000002</v>
      </c>
      <c r="Q20" s="10">
        <v>5.4762529999999998</v>
      </c>
      <c r="R20" s="11">
        <v>1595000</v>
      </c>
      <c r="S20" t="s">
        <v>11835</v>
      </c>
      <c r="T20" t="s">
        <v>11801</v>
      </c>
      <c r="U20" t="s">
        <v>11836</v>
      </c>
      <c r="V20" t="s">
        <v>493</v>
      </c>
      <c r="W20" t="s">
        <v>753</v>
      </c>
      <c r="X20" s="12">
        <v>171.68</v>
      </c>
      <c r="Y20" s="12">
        <v>-3971.5499999999238</v>
      </c>
      <c r="Z20" s="12">
        <v>-3799.8699999999239</v>
      </c>
      <c r="AA20" s="10">
        <v>-0.20827094461949688</v>
      </c>
      <c r="AB20" s="12">
        <v>2231.89</v>
      </c>
      <c r="AC20" s="12">
        <v>-43862.5</v>
      </c>
      <c r="AD20" s="12">
        <v>-41630.61</v>
      </c>
      <c r="AE20" s="10">
        <v>-2.2419535989156048</v>
      </c>
      <c r="AF20" s="10"/>
      <c r="AG20" s="10">
        <v>91.251000000000005</v>
      </c>
      <c r="AH20" s="10">
        <v>88.75</v>
      </c>
      <c r="AI20" s="10">
        <v>88.501000000000005</v>
      </c>
      <c r="AJ20" s="12">
        <v>1427557.56</v>
      </c>
      <c r="AK20" s="13">
        <v>7.8247508218432776E-3</v>
      </c>
      <c r="AL20" s="12">
        <v>1427557.56</v>
      </c>
      <c r="AM20" s="13">
        <v>7.8247508218432776E-3</v>
      </c>
      <c r="AN20" s="13">
        <v>7.8247508218432776E-3</v>
      </c>
      <c r="AO20" s="12">
        <v>938.99026066560009</v>
      </c>
      <c r="AP20" s="12">
        <v>938.99026066560009</v>
      </c>
      <c r="AQ20" s="10">
        <v>1</v>
      </c>
      <c r="AR20" s="12">
        <v>938.66192242680006</v>
      </c>
      <c r="AS20" s="12">
        <v>938.66192242680006</v>
      </c>
      <c r="AT20" s="10">
        <v>5.1450084078866108E-2</v>
      </c>
      <c r="AU20" s="10">
        <v>5.1450084078866108E-2</v>
      </c>
      <c r="AV20" s="10">
        <v>6.5776000000000003</v>
      </c>
      <c r="AW20" s="11">
        <v>259.80340000000001</v>
      </c>
      <c r="AX20" s="10">
        <v>6.5753000000000004</v>
      </c>
      <c r="AY20" t="s">
        <v>11839</v>
      </c>
      <c r="AZ20" t="s">
        <v>753</v>
      </c>
      <c r="BA20" t="s">
        <v>753</v>
      </c>
      <c r="BB20" t="s">
        <v>11858</v>
      </c>
      <c r="BC20" s="10">
        <v>1.4967452841330369</v>
      </c>
      <c r="BD20" s="10">
        <v>1.5259209063672672</v>
      </c>
      <c r="BE20" s="10">
        <v>2.2839149205652163</v>
      </c>
      <c r="BF20" s="12">
        <v>1404.9378057875635</v>
      </c>
      <c r="BG20" s="13"/>
    </row>
    <row r="21" spans="1:59" x14ac:dyDescent="0.25">
      <c r="A21" t="s">
        <v>11833</v>
      </c>
      <c r="B21" t="s">
        <v>2094</v>
      </c>
      <c r="C21" t="s">
        <v>11814</v>
      </c>
      <c r="D21" t="s">
        <v>11868</v>
      </c>
      <c r="E21">
        <v>260522</v>
      </c>
      <c r="F21" s="29" t="s">
        <v>16658</v>
      </c>
      <c r="G21" t="s">
        <v>16658</v>
      </c>
      <c r="H21" t="s">
        <v>21974</v>
      </c>
      <c r="I21" t="s">
        <v>11834</v>
      </c>
      <c r="J21" t="s">
        <v>11804</v>
      </c>
      <c r="K21" t="s">
        <v>2094</v>
      </c>
      <c r="L21" t="s">
        <v>11845</v>
      </c>
      <c r="M21" s="10">
        <v>5.125</v>
      </c>
      <c r="N21" t="s">
        <v>18172</v>
      </c>
      <c r="O21" s="10">
        <v>148.40563330305204</v>
      </c>
      <c r="P21" s="10">
        <v>6.8948</v>
      </c>
      <c r="Q21" s="10">
        <v>6.4970429999999997</v>
      </c>
      <c r="R21" s="11">
        <v>2665000</v>
      </c>
      <c r="S21" t="s">
        <v>11846</v>
      </c>
      <c r="T21" t="s">
        <v>11801</v>
      </c>
      <c r="U21" t="s">
        <v>11836</v>
      </c>
      <c r="V21" t="s">
        <v>493</v>
      </c>
      <c r="W21" t="s">
        <v>11815</v>
      </c>
      <c r="X21" s="12">
        <v>379.4</v>
      </c>
      <c r="Y21" s="12">
        <v>2198.624999999894</v>
      </c>
      <c r="Z21" s="12">
        <v>2578.0249999998941</v>
      </c>
      <c r="AA21" s="10">
        <v>0.14130159768693853</v>
      </c>
      <c r="AB21" s="12">
        <v>4932.1100000000006</v>
      </c>
      <c r="AC21" s="12">
        <v>-87745.125000000102</v>
      </c>
      <c r="AD21" s="12">
        <v>-82813.015000000101</v>
      </c>
      <c r="AE21" s="10">
        <v>-4.461870518347653</v>
      </c>
      <c r="AF21" s="10">
        <v>100</v>
      </c>
      <c r="AG21" s="10">
        <v>98.125</v>
      </c>
      <c r="AH21" s="10">
        <v>94.75</v>
      </c>
      <c r="AI21" s="10">
        <v>94.832499999999996</v>
      </c>
      <c r="AJ21" s="12">
        <v>2540944.2599999998</v>
      </c>
      <c r="AK21" s="13">
        <v>1.3927463412888903E-2</v>
      </c>
      <c r="AL21" s="12">
        <v>2540944.2599999998</v>
      </c>
      <c r="AM21" s="13">
        <v>1.3927463412888903E-2</v>
      </c>
      <c r="AN21" s="13">
        <v>1.3927463412888903E-2</v>
      </c>
      <c r="AO21" s="12">
        <v>968.09976305999999</v>
      </c>
      <c r="AP21" s="12">
        <v>968.09976305999999</v>
      </c>
      <c r="AQ21" s="10">
        <v>1</v>
      </c>
      <c r="AR21" s="12">
        <v>998.15913365580002</v>
      </c>
      <c r="AS21" s="12">
        <v>998.15913365580002</v>
      </c>
      <c r="AT21" s="10">
        <v>5.4711254524851496E-2</v>
      </c>
      <c r="AU21" s="10">
        <v>5.4711254524851496E-2</v>
      </c>
      <c r="AV21" s="10">
        <v>3.81</v>
      </c>
      <c r="AW21" s="11">
        <v>378.15989999999999</v>
      </c>
      <c r="AX21" s="10">
        <v>3.9283000000000001</v>
      </c>
      <c r="AY21" t="s">
        <v>11839</v>
      </c>
      <c r="AZ21" t="s">
        <v>11844</v>
      </c>
      <c r="BA21" t="s">
        <v>11815</v>
      </c>
      <c r="BB21" t="s">
        <v>283</v>
      </c>
      <c r="BC21" s="10">
        <v>2.1786052337006399</v>
      </c>
      <c r="BD21" s="10">
        <v>0.91163522523421525</v>
      </c>
      <c r="BE21" s="10">
        <v>1.9860932729211229</v>
      </c>
      <c r="BF21" s="12">
        <v>2174.5947126486221</v>
      </c>
      <c r="BG21" s="13"/>
    </row>
    <row r="22" spans="1:59" x14ac:dyDescent="0.25">
      <c r="A22" t="s">
        <v>11833</v>
      </c>
      <c r="B22" t="s">
        <v>1093</v>
      </c>
      <c r="C22" t="s">
        <v>11818</v>
      </c>
      <c r="D22" t="s">
        <v>21582</v>
      </c>
      <c r="E22">
        <v>258466</v>
      </c>
      <c r="F22" s="29" t="s">
        <v>16255</v>
      </c>
      <c r="G22" t="s">
        <v>21583</v>
      </c>
      <c r="H22" t="s">
        <v>21974</v>
      </c>
      <c r="I22" t="s">
        <v>11834</v>
      </c>
      <c r="J22" t="s">
        <v>11813</v>
      </c>
      <c r="K22" t="s">
        <v>21013</v>
      </c>
      <c r="L22" t="s">
        <v>11871</v>
      </c>
      <c r="M22" s="10">
        <v>5.75</v>
      </c>
      <c r="N22" t="s">
        <v>21584</v>
      </c>
      <c r="O22" s="10">
        <v>5.5561999999999996</v>
      </c>
      <c r="P22" s="10">
        <v>9.0626999999999995</v>
      </c>
      <c r="Q22" s="10">
        <v>9.0626700000000007</v>
      </c>
      <c r="R22" s="11">
        <v>15653400000</v>
      </c>
      <c r="S22" t="s">
        <v>214</v>
      </c>
      <c r="T22" t="s">
        <v>11801</v>
      </c>
      <c r="U22" t="s">
        <v>11836</v>
      </c>
      <c r="V22" t="s">
        <v>11816</v>
      </c>
      <c r="W22" t="s">
        <v>753</v>
      </c>
      <c r="X22" s="12">
        <v>366.48133623083299</v>
      </c>
      <c r="Y22" s="12">
        <v>-24377.704457933563</v>
      </c>
      <c r="Z22" s="12">
        <v>-24011.223121702729</v>
      </c>
      <c r="AA22" s="10">
        <v>-1.316055581118994</v>
      </c>
      <c r="AB22" s="12">
        <v>15760.339828023463</v>
      </c>
      <c r="AC22" s="12">
        <v>59034.569685843875</v>
      </c>
      <c r="AD22" s="12">
        <v>74794.909513867344</v>
      </c>
      <c r="AE22" s="10">
        <v>3.938480439018043</v>
      </c>
      <c r="AF22" s="10">
        <v>86.220187997495756</v>
      </c>
      <c r="AG22" s="10">
        <v>84.522544999999994</v>
      </c>
      <c r="AH22" s="10">
        <v>85.507000000000005</v>
      </c>
      <c r="AI22" s="10">
        <v>85.174999999999997</v>
      </c>
      <c r="AJ22" s="12">
        <v>3701192.401578173</v>
      </c>
      <c r="AK22" s="13">
        <v>2.0287033670326332E-2</v>
      </c>
      <c r="AL22" s="12">
        <v>3701192.401578173</v>
      </c>
      <c r="AM22" s="13">
        <v>2.0287033670326332E-2</v>
      </c>
      <c r="AN22" s="13">
        <v>2.0287033670326332E-2</v>
      </c>
      <c r="AO22" s="12">
        <v>1692.8143687098088</v>
      </c>
      <c r="AP22" s="12">
        <v>1692.8143687098088</v>
      </c>
      <c r="AQ22" s="10">
        <v>1</v>
      </c>
      <c r="AR22" s="12">
        <v>0</v>
      </c>
      <c r="AS22" s="12">
        <v>0</v>
      </c>
      <c r="AT22" s="10">
        <v>0</v>
      </c>
      <c r="AU22" s="10">
        <v>0</v>
      </c>
      <c r="AV22" s="10">
        <v>4.5736999999999997</v>
      </c>
      <c r="AW22" s="11">
        <v>1.5005999999999999</v>
      </c>
      <c r="AX22" s="10">
        <v>0</v>
      </c>
      <c r="AY22" t="s">
        <v>11881</v>
      </c>
      <c r="AZ22" t="s">
        <v>11847</v>
      </c>
      <c r="BA22" t="s">
        <v>11847</v>
      </c>
      <c r="BB22" t="s">
        <v>11881</v>
      </c>
      <c r="BC22" s="10">
        <v>8.6450599698465642E-3</v>
      </c>
      <c r="BD22" s="10">
        <v>0</v>
      </c>
      <c r="BE22" s="10">
        <v>0</v>
      </c>
      <c r="BF22" s="12">
        <v>0</v>
      </c>
      <c r="BG22" s="13"/>
    </row>
    <row r="23" spans="1:59" x14ac:dyDescent="0.25">
      <c r="A23" t="s">
        <v>11833</v>
      </c>
      <c r="B23" t="s">
        <v>1093</v>
      </c>
      <c r="C23" t="s">
        <v>11814</v>
      </c>
      <c r="D23" t="s">
        <v>16847</v>
      </c>
      <c r="E23">
        <v>232060</v>
      </c>
      <c r="F23" s="29" t="s">
        <v>5731</v>
      </c>
      <c r="G23" t="s">
        <v>5731</v>
      </c>
      <c r="H23" t="s">
        <v>21974</v>
      </c>
      <c r="I23" t="s">
        <v>11834</v>
      </c>
      <c r="J23" t="s">
        <v>11804</v>
      </c>
      <c r="K23" t="s">
        <v>1094</v>
      </c>
      <c r="L23" t="s">
        <v>11871</v>
      </c>
      <c r="M23" s="10">
        <v>4.125</v>
      </c>
      <c r="N23" t="s">
        <v>16848</v>
      </c>
      <c r="O23" s="10">
        <v>29.086099999999998</v>
      </c>
      <c r="P23" s="10">
        <v>6.3315000000000001</v>
      </c>
      <c r="Q23" s="10">
        <v>6.3314820000000003</v>
      </c>
      <c r="R23" s="11">
        <v>2140000</v>
      </c>
      <c r="S23" t="s">
        <v>214</v>
      </c>
      <c r="T23" t="s">
        <v>11801</v>
      </c>
      <c r="U23" t="s">
        <v>11836</v>
      </c>
      <c r="V23" t="s">
        <v>11816</v>
      </c>
      <c r="W23" t="s">
        <v>753</v>
      </c>
      <c r="X23" s="12">
        <v>245.21</v>
      </c>
      <c r="Y23" s="12">
        <v>-11170.800000000119</v>
      </c>
      <c r="Z23" s="12">
        <v>-10925.59000000012</v>
      </c>
      <c r="AA23" s="10">
        <v>-0.59883178893630562</v>
      </c>
      <c r="AB23" s="12">
        <v>3187.71</v>
      </c>
      <c r="AC23" s="12">
        <v>-98654</v>
      </c>
      <c r="AD23" s="12">
        <v>-95466.29</v>
      </c>
      <c r="AE23" s="10">
        <v>-5.1728735763331786</v>
      </c>
      <c r="AF23" s="10">
        <v>94.35</v>
      </c>
      <c r="AG23" s="10">
        <v>75.441999999999993</v>
      </c>
      <c r="AH23" s="10">
        <v>71.353999999999999</v>
      </c>
      <c r="AI23" s="10">
        <v>70.831999999999994</v>
      </c>
      <c r="AJ23" s="12">
        <v>1552340.84</v>
      </c>
      <c r="AK23" s="13">
        <v>8.5087148875250141E-3</v>
      </c>
      <c r="AL23" s="12">
        <v>1552340.84</v>
      </c>
      <c r="AM23" s="13">
        <v>8.5087148875250141E-3</v>
      </c>
      <c r="AN23" s="13">
        <v>8.5087148875250141E-3</v>
      </c>
      <c r="AO23" s="12">
        <v>2171.1815158660002</v>
      </c>
      <c r="AP23" s="12">
        <v>2171.1815158660002</v>
      </c>
      <c r="AQ23" s="10">
        <v>1</v>
      </c>
      <c r="AR23" s="12">
        <v>2170.8555242896005</v>
      </c>
      <c r="AS23" s="12">
        <v>2170.8555242896005</v>
      </c>
      <c r="AT23" s="10">
        <v>0.11898927247310484</v>
      </c>
      <c r="AU23" s="10">
        <v>0.11898927247310484</v>
      </c>
      <c r="AV23" s="10">
        <v>13.986499999999999</v>
      </c>
      <c r="AW23" s="11">
        <v>349.56990000000002</v>
      </c>
      <c r="AX23" s="10">
        <v>13.984400000000001</v>
      </c>
      <c r="AY23" t="s">
        <v>11865</v>
      </c>
      <c r="AZ23" t="s">
        <v>11847</v>
      </c>
      <c r="BA23" t="s">
        <v>11847</v>
      </c>
      <c r="BB23" t="s">
        <v>11881</v>
      </c>
      <c r="BC23" s="10">
        <v>2.0138962742591411</v>
      </c>
      <c r="BD23" s="10">
        <v>3.2453406419482627</v>
      </c>
      <c r="BE23" s="10">
        <v>4</v>
      </c>
      <c r="BF23" s="12">
        <v>2675.6581373675203</v>
      </c>
      <c r="BG23" s="13"/>
    </row>
    <row r="24" spans="1:59" x14ac:dyDescent="0.25">
      <c r="A24" t="s">
        <v>11833</v>
      </c>
      <c r="B24" t="s">
        <v>21028</v>
      </c>
      <c r="C24" t="s">
        <v>11814</v>
      </c>
      <c r="D24" t="s">
        <v>21585</v>
      </c>
      <c r="E24">
        <v>275181</v>
      </c>
      <c r="F24" s="29" t="s">
        <v>21196</v>
      </c>
      <c r="G24" t="s">
        <v>21196</v>
      </c>
      <c r="H24" t="s">
        <v>21974</v>
      </c>
      <c r="I24" t="s">
        <v>11834</v>
      </c>
      <c r="J24" t="s">
        <v>11804</v>
      </c>
      <c r="K24" t="s">
        <v>21028</v>
      </c>
      <c r="L24" t="s">
        <v>21586</v>
      </c>
      <c r="M24" s="10">
        <v>5.125</v>
      </c>
      <c r="N24" t="s">
        <v>21587</v>
      </c>
      <c r="O24" s="10">
        <v>9.8070000000000004</v>
      </c>
      <c r="P24" s="10">
        <v>5.3930999999999996</v>
      </c>
      <c r="Q24" s="10">
        <v>5.3931300000000002</v>
      </c>
      <c r="R24" s="11">
        <v>1325000</v>
      </c>
      <c r="S24" t="s">
        <v>11846</v>
      </c>
      <c r="T24" t="s">
        <v>11801</v>
      </c>
      <c r="U24" t="s">
        <v>11836</v>
      </c>
      <c r="V24" t="s">
        <v>527</v>
      </c>
      <c r="W24" t="s">
        <v>753</v>
      </c>
      <c r="X24" s="12">
        <v>188.63</v>
      </c>
      <c r="Y24" s="12">
        <v>-4915.7499999999354</v>
      </c>
      <c r="Z24" s="12">
        <v>-4727.1199999999353</v>
      </c>
      <c r="AA24" s="10">
        <v>-0.2590935341813595</v>
      </c>
      <c r="AB24" s="12">
        <v>2452.17</v>
      </c>
      <c r="AC24" s="12">
        <v>-26155.499999999862</v>
      </c>
      <c r="AD24" s="12">
        <v>-23703.329999999864</v>
      </c>
      <c r="AE24" s="10">
        <v>-1.2763382943611585</v>
      </c>
      <c r="AF24" s="10">
        <v>100</v>
      </c>
      <c r="AG24" s="10">
        <v>99.944999999999993</v>
      </c>
      <c r="AH24" s="10">
        <v>98.341999999999999</v>
      </c>
      <c r="AI24" s="10">
        <v>97.971000000000004</v>
      </c>
      <c r="AJ24" s="12">
        <v>1311508.3700000001</v>
      </c>
      <c r="AK24" s="13">
        <v>7.1886601868521773E-3</v>
      </c>
      <c r="AL24" s="12">
        <v>1311508.3700000001</v>
      </c>
      <c r="AM24" s="13">
        <v>7.1886601868521773E-3</v>
      </c>
      <c r="AN24" s="13">
        <v>7.1886601868521773E-3</v>
      </c>
      <c r="AO24" s="12">
        <v>794.76095713630014</v>
      </c>
      <c r="AP24" s="12">
        <v>794.76095713630014</v>
      </c>
      <c r="AQ24" s="10">
        <v>1</v>
      </c>
      <c r="AR24" s="12">
        <v>793.84290127730014</v>
      </c>
      <c r="AS24" s="12">
        <v>793.84290127730014</v>
      </c>
      <c r="AT24" s="10">
        <v>4.351224124499755E-2</v>
      </c>
      <c r="AU24" s="10">
        <v>4.351224124499755E-2</v>
      </c>
      <c r="AV24" s="10">
        <v>6.0598999999999998</v>
      </c>
      <c r="AW24" s="11">
        <v>226.81489999999999</v>
      </c>
      <c r="AX24" s="10">
        <v>6.0529000000000002</v>
      </c>
      <c r="AY24" t="s">
        <v>11881</v>
      </c>
      <c r="AZ24" t="s">
        <v>11847</v>
      </c>
      <c r="BA24" t="s">
        <v>11839</v>
      </c>
      <c r="BB24" t="s">
        <v>11881</v>
      </c>
      <c r="BC24" s="10">
        <v>1.3066962631978887</v>
      </c>
      <c r="BD24" s="10">
        <v>1.4046882505969966</v>
      </c>
      <c r="BE24" s="10">
        <v>1.835500888013075</v>
      </c>
      <c r="BF24" s="12">
        <v>1037.3115526652186</v>
      </c>
      <c r="BG24" s="13"/>
    </row>
    <row r="25" spans="1:59" x14ac:dyDescent="0.25">
      <c r="A25" t="s">
        <v>11833</v>
      </c>
      <c r="B25" t="s">
        <v>1288</v>
      </c>
      <c r="C25" t="s">
        <v>11814</v>
      </c>
      <c r="D25" t="s">
        <v>21611</v>
      </c>
      <c r="E25">
        <v>277012</v>
      </c>
      <c r="F25" s="29" t="s">
        <v>21612</v>
      </c>
      <c r="G25" t="s">
        <v>21612</v>
      </c>
      <c r="H25" t="s">
        <v>21974</v>
      </c>
      <c r="I25" t="s">
        <v>11834</v>
      </c>
      <c r="J25" t="s">
        <v>11804</v>
      </c>
      <c r="K25" t="s">
        <v>1288</v>
      </c>
      <c r="L25" t="s">
        <v>21613</v>
      </c>
      <c r="M25" s="10">
        <v>6</v>
      </c>
      <c r="N25" t="s">
        <v>21614</v>
      </c>
      <c r="O25" s="10">
        <v>10.8611</v>
      </c>
      <c r="P25" s="10">
        <v>6.7408000000000001</v>
      </c>
      <c r="Q25" s="10">
        <v>6.7407969999999997</v>
      </c>
      <c r="R25" s="11">
        <v>3630000</v>
      </c>
      <c r="S25" t="s">
        <v>214</v>
      </c>
      <c r="T25" t="s">
        <v>11801</v>
      </c>
      <c r="U25" t="s">
        <v>11836</v>
      </c>
      <c r="V25" t="s">
        <v>11816</v>
      </c>
      <c r="W25" t="s">
        <v>753</v>
      </c>
      <c r="X25" s="12">
        <v>605</v>
      </c>
      <c r="Y25" s="12">
        <v>12741.299999999967</v>
      </c>
      <c r="Z25" s="12">
        <v>13346.299999999967</v>
      </c>
      <c r="AA25" s="10">
        <v>0.73151094857856724</v>
      </c>
      <c r="AB25" s="12">
        <v>7865</v>
      </c>
      <c r="AC25" s="12">
        <v>-117975</v>
      </c>
      <c r="AD25" s="12">
        <v>-110110</v>
      </c>
      <c r="AE25" s="10">
        <v>-5.9195758717452893</v>
      </c>
      <c r="AF25" s="10">
        <v>99.5</v>
      </c>
      <c r="AG25" s="10">
        <v>97.600999999999999</v>
      </c>
      <c r="AH25" s="10">
        <v>94</v>
      </c>
      <c r="AI25" s="10">
        <v>94.350999999999999</v>
      </c>
      <c r="AJ25" s="12">
        <v>3456401.3</v>
      </c>
      <c r="AK25" s="13">
        <v>1.8945280856342613E-2</v>
      </c>
      <c r="AL25" s="12">
        <v>3456401.3</v>
      </c>
      <c r="AM25" s="13">
        <v>1.8945280856342613E-2</v>
      </c>
      <c r="AN25" s="13">
        <v>1.8945280856342613E-2</v>
      </c>
      <c r="AO25" s="12">
        <v>2646.0134512020004</v>
      </c>
      <c r="AP25" s="12">
        <v>2646.0134512020004</v>
      </c>
      <c r="AQ25" s="10">
        <v>1</v>
      </c>
      <c r="AR25" s="12">
        <v>2644.6654546949999</v>
      </c>
      <c r="AS25" s="12">
        <v>2644.6654546949999</v>
      </c>
      <c r="AT25" s="10">
        <v>0.14495981647230549</v>
      </c>
      <c r="AU25" s="10">
        <v>0.14495981647230549</v>
      </c>
      <c r="AV25" s="10">
        <v>7.6554000000000002</v>
      </c>
      <c r="AW25" s="11">
        <v>406.577</v>
      </c>
      <c r="AX25" s="10">
        <v>7.6515000000000004</v>
      </c>
      <c r="AY25" t="s">
        <v>11860</v>
      </c>
      <c r="AZ25" t="s">
        <v>11859</v>
      </c>
      <c r="BA25" t="s">
        <v>11859</v>
      </c>
      <c r="BB25" t="s">
        <v>11860</v>
      </c>
      <c r="BC25" s="10">
        <v>2.3423181043318051</v>
      </c>
      <c r="BD25" s="10">
        <v>1.7756731730976754</v>
      </c>
      <c r="BE25" s="10">
        <v>4</v>
      </c>
      <c r="BF25" s="12">
        <v>5957.5500599163997</v>
      </c>
      <c r="BG25" s="13"/>
    </row>
    <row r="26" spans="1:59" x14ac:dyDescent="0.25">
      <c r="A26" t="s">
        <v>11833</v>
      </c>
      <c r="B26" t="s">
        <v>1318</v>
      </c>
      <c r="C26" t="s">
        <v>11826</v>
      </c>
      <c r="D26" t="s">
        <v>20516</v>
      </c>
      <c r="E26">
        <v>272376</v>
      </c>
      <c r="F26" s="29" t="s">
        <v>5979</v>
      </c>
      <c r="G26" t="s">
        <v>214</v>
      </c>
      <c r="H26" t="s">
        <v>21974</v>
      </c>
      <c r="I26" t="s">
        <v>11834</v>
      </c>
      <c r="J26" t="s">
        <v>11804</v>
      </c>
      <c r="K26" t="s">
        <v>1319</v>
      </c>
      <c r="L26" t="s">
        <v>20517</v>
      </c>
      <c r="M26" s="10">
        <v>1</v>
      </c>
      <c r="N26" t="s">
        <v>20518</v>
      </c>
      <c r="O26" s="10">
        <v>13.2944</v>
      </c>
      <c r="P26" s="10">
        <v>11.088200000000001</v>
      </c>
      <c r="Q26" s="10">
        <v>11.08816</v>
      </c>
      <c r="R26" s="11">
        <v>5105000</v>
      </c>
      <c r="S26" t="s">
        <v>214</v>
      </c>
      <c r="T26" t="s">
        <v>11801</v>
      </c>
      <c r="U26" t="s">
        <v>11836</v>
      </c>
      <c r="V26" t="s">
        <v>11816</v>
      </c>
      <c r="W26" t="s">
        <v>11815</v>
      </c>
      <c r="X26" s="12">
        <v>141.80000000000001</v>
      </c>
      <c r="Y26" s="12">
        <v>25525</v>
      </c>
      <c r="Z26" s="12">
        <v>25666.799999999999</v>
      </c>
      <c r="AA26" s="10">
        <v>1.4067977802819069</v>
      </c>
      <c r="AB26" s="12">
        <v>1843.4699999999996</v>
      </c>
      <c r="AC26" s="12">
        <v>-38338.550000000236</v>
      </c>
      <c r="AD26" s="12">
        <v>-36495.080000000235</v>
      </c>
      <c r="AE26" s="10">
        <v>-1.9247689538447164</v>
      </c>
      <c r="AF26" s="10">
        <v>67.419735553379041</v>
      </c>
      <c r="AG26" s="10">
        <v>65.251000000000005</v>
      </c>
      <c r="AH26" s="10">
        <v>64</v>
      </c>
      <c r="AI26" s="10">
        <v>64.5</v>
      </c>
      <c r="AJ26" s="12">
        <v>3303218.6100000003</v>
      </c>
      <c r="AK26" s="13">
        <v>1.8105653500462365E-2</v>
      </c>
      <c r="AL26" s="12">
        <v>3303218.6100000003</v>
      </c>
      <c r="AM26" s="13">
        <v>1.8105653500462365E-2</v>
      </c>
      <c r="AN26" s="13">
        <v>1.8105653500462365E-2</v>
      </c>
      <c r="AO26" s="12">
        <v>2531.2894530291005</v>
      </c>
      <c r="AP26" s="12">
        <v>2531.2894530291005</v>
      </c>
      <c r="AQ26" s="10">
        <v>1</v>
      </c>
      <c r="AR26" s="12">
        <v>2530.5297127488002</v>
      </c>
      <c r="AS26" s="12">
        <v>2530.5297127488002</v>
      </c>
      <c r="AT26" s="10">
        <v>0.13870379033634209</v>
      </c>
      <c r="AU26" s="10">
        <v>0.13870379033634209</v>
      </c>
      <c r="AV26" s="10">
        <v>7.6631</v>
      </c>
      <c r="AW26" s="11">
        <v>841.46910000000003</v>
      </c>
      <c r="AX26" s="10">
        <v>7.6608000000000001</v>
      </c>
      <c r="AY26" t="s">
        <v>367</v>
      </c>
      <c r="AZ26" t="s">
        <v>11877</v>
      </c>
      <c r="BA26" t="s">
        <v>11877</v>
      </c>
      <c r="BB26" t="s">
        <v>367</v>
      </c>
      <c r="BC26" s="10">
        <v>4</v>
      </c>
      <c r="BD26" s="10">
        <v>1.777831411418241</v>
      </c>
      <c r="BE26" s="10">
        <v>4</v>
      </c>
      <c r="BF26" s="12">
        <v>5693.5200863170803</v>
      </c>
      <c r="BG26" s="13"/>
    </row>
    <row r="27" spans="1:59" x14ac:dyDescent="0.25">
      <c r="A27" t="s">
        <v>11833</v>
      </c>
      <c r="B27" t="s">
        <v>18774</v>
      </c>
      <c r="C27" t="s">
        <v>11814</v>
      </c>
      <c r="D27" t="s">
        <v>18978</v>
      </c>
      <c r="E27">
        <v>268537</v>
      </c>
      <c r="F27" s="29" t="s">
        <v>18979</v>
      </c>
      <c r="G27" t="s">
        <v>18979</v>
      </c>
      <c r="H27" t="s">
        <v>21974</v>
      </c>
      <c r="I27" t="s">
        <v>11834</v>
      </c>
      <c r="J27" t="s">
        <v>11804</v>
      </c>
      <c r="K27" t="s">
        <v>18774</v>
      </c>
      <c r="L27" t="s">
        <v>18980</v>
      </c>
      <c r="M27" s="10">
        <v>5</v>
      </c>
      <c r="N27" t="s">
        <v>18981</v>
      </c>
      <c r="O27" s="10">
        <v>4.5010000000000003</v>
      </c>
      <c r="P27" s="10">
        <v>7.1083999999999996</v>
      </c>
      <c r="Q27" s="10">
        <v>7.1083939999999997</v>
      </c>
      <c r="R27" s="11">
        <v>3045000</v>
      </c>
      <c r="S27" t="s">
        <v>214</v>
      </c>
      <c r="T27" t="s">
        <v>11801</v>
      </c>
      <c r="U27" t="s">
        <v>11836</v>
      </c>
      <c r="V27" t="s">
        <v>269</v>
      </c>
      <c r="W27" t="s">
        <v>753</v>
      </c>
      <c r="X27" s="12">
        <v>422.92</v>
      </c>
      <c r="Y27" s="12">
        <v>0</v>
      </c>
      <c r="Z27" s="12">
        <v>422.92</v>
      </c>
      <c r="AA27" s="10">
        <v>2.3180252981938692E-2</v>
      </c>
      <c r="AB27" s="12">
        <v>5497.92</v>
      </c>
      <c r="AC27" s="12">
        <v>15164.100000000142</v>
      </c>
      <c r="AD27" s="12">
        <v>20662.020000000142</v>
      </c>
      <c r="AE27" s="10">
        <v>1.1036878467124813</v>
      </c>
      <c r="AF27" s="10">
        <v>98.912999999999997</v>
      </c>
      <c r="AG27" s="10">
        <v>91.501999999999995</v>
      </c>
      <c r="AH27" s="10">
        <v>92</v>
      </c>
      <c r="AI27" s="10">
        <v>92</v>
      </c>
      <c r="AJ27" s="12">
        <v>2877525</v>
      </c>
      <c r="AK27" s="13">
        <v>1.5772335028385528E-2</v>
      </c>
      <c r="AL27" s="12">
        <v>2877525</v>
      </c>
      <c r="AM27" s="13">
        <v>1.5772335028385528E-2</v>
      </c>
      <c r="AN27" s="13">
        <v>1.5772335028385528E-2</v>
      </c>
      <c r="AO27" s="12">
        <v>1064.8569015</v>
      </c>
      <c r="AP27" s="12">
        <v>1064.8569015</v>
      </c>
      <c r="AQ27" s="10">
        <v>1</v>
      </c>
      <c r="AR27" s="12">
        <v>1060.1953110000002</v>
      </c>
      <c r="AS27" s="12">
        <v>1060.1953110000002</v>
      </c>
      <c r="AT27" s="10">
        <v>5.8111591178583652E-2</v>
      </c>
      <c r="AU27" s="10">
        <v>5.8111591178583652E-2</v>
      </c>
      <c r="AV27" s="10">
        <v>3.7006000000000001</v>
      </c>
      <c r="AW27" s="11">
        <v>434.59859999999998</v>
      </c>
      <c r="AX27" s="10">
        <v>3.6844000000000001</v>
      </c>
      <c r="AY27" t="s">
        <v>11839</v>
      </c>
      <c r="AZ27" t="s">
        <v>753</v>
      </c>
      <c r="BA27" t="s">
        <v>11859</v>
      </c>
      <c r="BB27" t="s">
        <v>11860</v>
      </c>
      <c r="BC27" s="10">
        <v>2.5037524722186855</v>
      </c>
      <c r="BD27" s="10">
        <v>0.85503368476260533</v>
      </c>
      <c r="BE27" s="10">
        <v>2.1407927020546254</v>
      </c>
      <c r="BF27" s="12">
        <v>2654.466630950908</v>
      </c>
      <c r="BG27" s="13"/>
    </row>
    <row r="28" spans="1:59" x14ac:dyDescent="0.25">
      <c r="A28" t="s">
        <v>11833</v>
      </c>
      <c r="B28" t="s">
        <v>1329</v>
      </c>
      <c r="C28" t="s">
        <v>11818</v>
      </c>
      <c r="D28" t="s">
        <v>11872</v>
      </c>
      <c r="E28">
        <v>236578</v>
      </c>
      <c r="F28" s="29" t="s">
        <v>11873</v>
      </c>
      <c r="G28" t="s">
        <v>214</v>
      </c>
      <c r="H28" t="s">
        <v>21974</v>
      </c>
      <c r="I28" t="s">
        <v>11834</v>
      </c>
      <c r="J28" t="s">
        <v>11830</v>
      </c>
      <c r="K28" t="s">
        <v>1329</v>
      </c>
      <c r="L28" t="s">
        <v>11874</v>
      </c>
      <c r="M28" s="10">
        <v>14.605</v>
      </c>
      <c r="N28" t="s">
        <v>11875</v>
      </c>
      <c r="O28" s="10">
        <v>3.4026999999999998</v>
      </c>
      <c r="P28" s="10">
        <v>15.576000000000001</v>
      </c>
      <c r="Q28" s="10">
        <v>15.576041</v>
      </c>
      <c r="R28" s="11">
        <v>24000000</v>
      </c>
      <c r="S28" t="s">
        <v>214</v>
      </c>
      <c r="T28" t="s">
        <v>11801</v>
      </c>
      <c r="U28" t="s">
        <v>11836</v>
      </c>
      <c r="V28" t="s">
        <v>11816</v>
      </c>
      <c r="W28" t="s">
        <v>11815</v>
      </c>
      <c r="X28" s="12">
        <v>610.52708663035639</v>
      </c>
      <c r="Y28" s="12">
        <v>6746.7846863484483</v>
      </c>
      <c r="Z28" s="12">
        <v>7357.3117729788046</v>
      </c>
      <c r="AA28" s="10">
        <v>0.40325439365517018</v>
      </c>
      <c r="AB28" s="12">
        <v>6633.9395534215701</v>
      </c>
      <c r="AC28" s="12">
        <v>-1953.5776626963743</v>
      </c>
      <c r="AD28" s="12">
        <v>4680.3618907251957</v>
      </c>
      <c r="AE28" s="10">
        <v>0.24883100563205859</v>
      </c>
      <c r="AF28" s="10">
        <v>100.62157999999999</v>
      </c>
      <c r="AG28" s="10">
        <v>96.926703000000003</v>
      </c>
      <c r="AH28" s="10">
        <v>97.422563999999994</v>
      </c>
      <c r="AI28" s="10">
        <v>97.466150999999996</v>
      </c>
      <c r="AJ28" s="12">
        <v>1289750.1987343836</v>
      </c>
      <c r="AK28" s="13">
        <v>7.0693989582594477E-3</v>
      </c>
      <c r="AL28" s="12">
        <v>1289750.1987343836</v>
      </c>
      <c r="AM28" s="13">
        <v>7.0693989582594477E-3</v>
      </c>
      <c r="AN28" s="13">
        <v>7.0693989582594477E-3</v>
      </c>
      <c r="AO28" s="12">
        <v>330.43400091574904</v>
      </c>
      <c r="AP28" s="12">
        <v>330.43400091574904</v>
      </c>
      <c r="AQ28" s="10">
        <v>1</v>
      </c>
      <c r="AR28" s="12">
        <v>0</v>
      </c>
      <c r="AS28" s="12">
        <v>0</v>
      </c>
      <c r="AT28" s="10">
        <v>0</v>
      </c>
      <c r="AU28" s="10">
        <v>0</v>
      </c>
      <c r="AV28" s="10">
        <v>2.5619999999999998</v>
      </c>
      <c r="AW28" s="11">
        <v>100.50579999999999</v>
      </c>
      <c r="AX28" s="10">
        <v>0</v>
      </c>
      <c r="AY28" t="s">
        <v>283</v>
      </c>
      <c r="AZ28" t="s">
        <v>11844</v>
      </c>
      <c r="BA28" t="s">
        <v>11815</v>
      </c>
      <c r="BB28" t="s">
        <v>283</v>
      </c>
      <c r="BC28" s="10">
        <v>0.5790208372100526</v>
      </c>
      <c r="BD28" s="10">
        <v>0</v>
      </c>
      <c r="BE28" s="10">
        <v>0</v>
      </c>
      <c r="BF28" s="12">
        <v>0</v>
      </c>
      <c r="BG28" s="13"/>
    </row>
    <row r="29" spans="1:59" x14ac:dyDescent="0.25">
      <c r="A29" t="s">
        <v>11833</v>
      </c>
      <c r="B29" t="s">
        <v>1329</v>
      </c>
      <c r="C29" t="s">
        <v>11831</v>
      </c>
      <c r="D29" t="s">
        <v>11876</v>
      </c>
      <c r="E29">
        <v>275334</v>
      </c>
      <c r="F29" s="29" t="s">
        <v>21017</v>
      </c>
      <c r="G29" t="s">
        <v>214</v>
      </c>
      <c r="H29" t="s">
        <v>21974</v>
      </c>
      <c r="I29" t="s">
        <v>11834</v>
      </c>
      <c r="J29" t="s">
        <v>11830</v>
      </c>
      <c r="K29" t="s">
        <v>1329</v>
      </c>
      <c r="L29" t="s">
        <v>11874</v>
      </c>
      <c r="M29" s="10">
        <v>0</v>
      </c>
      <c r="N29" t="s">
        <v>21588</v>
      </c>
      <c r="O29" s="10">
        <v>0.7611</v>
      </c>
      <c r="P29" s="10">
        <v>13.2416</v>
      </c>
      <c r="Q29" s="10">
        <v>13.241647</v>
      </c>
      <c r="R29" s="11">
        <v>159725000</v>
      </c>
      <c r="S29" t="s">
        <v>214</v>
      </c>
      <c r="T29" t="s">
        <v>11801</v>
      </c>
      <c r="U29" t="s">
        <v>11836</v>
      </c>
      <c r="V29" t="s">
        <v>11816</v>
      </c>
      <c r="W29" t="s">
        <v>11807</v>
      </c>
      <c r="X29" s="12">
        <v>0</v>
      </c>
      <c r="Y29" s="12">
        <v>37791.023635802689</v>
      </c>
      <c r="Z29" s="12">
        <v>37791.023635802689</v>
      </c>
      <c r="AA29" s="10">
        <v>2.0713267008520075</v>
      </c>
      <c r="AB29" s="12">
        <v>0</v>
      </c>
      <c r="AC29" s="12">
        <v>-35516.224072517391</v>
      </c>
      <c r="AD29" s="12">
        <v>-35516.224072517391</v>
      </c>
      <c r="AE29" s="10">
        <v>-1.9252701199699196</v>
      </c>
      <c r="AF29" s="10">
        <v>89.19019470965722</v>
      </c>
      <c r="AG29" s="10">
        <v>90.325999999999993</v>
      </c>
      <c r="AH29" s="10">
        <v>90.563999999999993</v>
      </c>
      <c r="AI29" s="10">
        <v>90.558999999999997</v>
      </c>
      <c r="AJ29" s="12">
        <v>7856890.9699999997</v>
      </c>
      <c r="AK29" s="13">
        <v>4.3065313649868188E-2</v>
      </c>
      <c r="AL29" s="12">
        <v>7856890.9699999997</v>
      </c>
      <c r="AM29" s="13">
        <v>4.3065313649868181E-2</v>
      </c>
      <c r="AN29" s="13">
        <v>4.3065313649868181E-2</v>
      </c>
      <c r="AO29" s="12">
        <v>560.27489507069993</v>
      </c>
      <c r="AP29" s="12">
        <v>560.27489507069993</v>
      </c>
      <c r="AQ29" s="10">
        <v>1</v>
      </c>
      <c r="AR29" s="12">
        <v>560.74630852890004</v>
      </c>
      <c r="AS29" s="12">
        <v>560.74630852890004</v>
      </c>
      <c r="AT29" s="10">
        <v>3.0735714351910928E-2</v>
      </c>
      <c r="AU29" s="10">
        <v>3.0735714351910928E-2</v>
      </c>
      <c r="AV29" s="10">
        <v>0.71309999999999996</v>
      </c>
      <c r="AW29" s="11">
        <v>-52.009799999999998</v>
      </c>
      <c r="AX29" s="10">
        <v>0.7137</v>
      </c>
      <c r="AY29" t="s">
        <v>283</v>
      </c>
      <c r="AZ29" t="s">
        <v>11844</v>
      </c>
      <c r="BA29" t="s">
        <v>11815</v>
      </c>
      <c r="BB29" t="s">
        <v>283</v>
      </c>
      <c r="BC29" s="10">
        <v>-0.29963204053027181</v>
      </c>
      <c r="BD29" s="10">
        <v>0.16562738595567025</v>
      </c>
      <c r="BE29" s="10">
        <v>-4.9627271621592361E-2</v>
      </c>
      <c r="BF29" s="12">
        <v>-168.01756064433167</v>
      </c>
      <c r="BG29" s="13"/>
    </row>
    <row r="30" spans="1:59" x14ac:dyDescent="0.25">
      <c r="A30" t="s">
        <v>11833</v>
      </c>
      <c r="B30" t="s">
        <v>1329</v>
      </c>
      <c r="C30" t="s">
        <v>11814</v>
      </c>
      <c r="D30" t="s">
        <v>20519</v>
      </c>
      <c r="E30">
        <v>204587</v>
      </c>
      <c r="F30" s="29" t="s">
        <v>6014</v>
      </c>
      <c r="G30" t="s">
        <v>6014</v>
      </c>
      <c r="H30" t="s">
        <v>21974</v>
      </c>
      <c r="I30" t="s">
        <v>11834</v>
      </c>
      <c r="J30" t="s">
        <v>11804</v>
      </c>
      <c r="K30" t="s">
        <v>1329</v>
      </c>
      <c r="L30" t="s">
        <v>11874</v>
      </c>
      <c r="M30" s="10">
        <v>7.6002999999999998</v>
      </c>
      <c r="N30" t="s">
        <v>20520</v>
      </c>
      <c r="O30" s="10">
        <v>6.8802000000000003</v>
      </c>
      <c r="P30" s="10">
        <v>9.1328999999999994</v>
      </c>
      <c r="Q30" s="10">
        <v>9.1328580000000006</v>
      </c>
      <c r="R30" s="11">
        <v>1665000</v>
      </c>
      <c r="S30" t="s">
        <v>214</v>
      </c>
      <c r="T30" t="s">
        <v>11801</v>
      </c>
      <c r="U30" t="s">
        <v>11836</v>
      </c>
      <c r="V30" t="s">
        <v>11816</v>
      </c>
      <c r="W30" t="s">
        <v>11815</v>
      </c>
      <c r="X30" s="12">
        <v>351.52</v>
      </c>
      <c r="Y30" s="12">
        <v>-7832.1599999999653</v>
      </c>
      <c r="Z30" s="12">
        <v>-7480.6399999999649</v>
      </c>
      <c r="AA30" s="10">
        <v>-0.41001401604750087</v>
      </c>
      <c r="AB30" s="12">
        <v>4569.68</v>
      </c>
      <c r="AC30" s="12">
        <v>-42830.460000000036</v>
      </c>
      <c r="AD30" s="12">
        <v>-38260.780000000035</v>
      </c>
      <c r="AE30" s="10">
        <v>-2.0798824685417965</v>
      </c>
      <c r="AF30" s="10">
        <v>99.5</v>
      </c>
      <c r="AG30" s="10">
        <v>94.852000000000004</v>
      </c>
      <c r="AH30" s="10">
        <v>92.75</v>
      </c>
      <c r="AI30" s="10">
        <v>92.279600000000002</v>
      </c>
      <c r="AJ30" s="12">
        <v>1551570.53</v>
      </c>
      <c r="AK30" s="13">
        <v>8.5044926523070007E-3</v>
      </c>
      <c r="AL30" s="12">
        <v>1551570.53</v>
      </c>
      <c r="AM30" s="13">
        <v>8.504492652306999E-3</v>
      </c>
      <c r="AN30" s="13">
        <v>8.504492652306999E-3</v>
      </c>
      <c r="AO30" s="12">
        <v>798.20545915850016</v>
      </c>
      <c r="AP30" s="12">
        <v>798.20545915850016</v>
      </c>
      <c r="AQ30" s="10">
        <v>1</v>
      </c>
      <c r="AR30" s="12">
        <v>795.8005248369999</v>
      </c>
      <c r="AS30" s="12">
        <v>795.8005248369999</v>
      </c>
      <c r="AT30" s="10">
        <v>4.3619542813682598E-2</v>
      </c>
      <c r="AU30" s="10">
        <v>4.3619542813682598E-2</v>
      </c>
      <c r="AV30" s="10">
        <v>5.1444999999999999</v>
      </c>
      <c r="AW30" s="11">
        <v>643.76009999999997</v>
      </c>
      <c r="AX30" s="10">
        <v>5.1289999999999996</v>
      </c>
      <c r="AY30" t="s">
        <v>283</v>
      </c>
      <c r="AZ30" t="s">
        <v>11844</v>
      </c>
      <c r="BA30" t="s">
        <v>11815</v>
      </c>
      <c r="BB30" t="s">
        <v>283</v>
      </c>
      <c r="BC30" s="10">
        <v>3.7087462819501678</v>
      </c>
      <c r="BD30" s="10">
        <v>1.1902800372238092</v>
      </c>
      <c r="BE30" s="10">
        <v>4</v>
      </c>
      <c r="BF30" s="12">
        <v>2674.33040948284</v>
      </c>
      <c r="BG30" s="13"/>
    </row>
    <row r="31" spans="1:59" hidden="1" x14ac:dyDescent="0.25">
      <c r="A31" t="s">
        <v>11833</v>
      </c>
      <c r="B31" t="s">
        <v>21937</v>
      </c>
      <c r="C31" t="s">
        <v>20997</v>
      </c>
      <c r="D31" t="s">
        <v>21996</v>
      </c>
      <c r="E31">
        <v>83</v>
      </c>
      <c r="F31" s="29" t="s">
        <v>21997</v>
      </c>
      <c r="G31" t="s">
        <v>214</v>
      </c>
      <c r="H31" t="s">
        <v>21998</v>
      </c>
      <c r="I31" t="s">
        <v>11929</v>
      </c>
      <c r="J31" t="s">
        <v>21937</v>
      </c>
      <c r="K31" t="s">
        <v>21937</v>
      </c>
      <c r="L31" t="s">
        <v>21999</v>
      </c>
      <c r="M31" s="10">
        <v>0</v>
      </c>
      <c r="N31" t="s">
        <v>22000</v>
      </c>
      <c r="O31" s="10">
        <v>5.2020275860784976E-2</v>
      </c>
      <c r="P31" s="10">
        <v>0</v>
      </c>
      <c r="Q31" s="10">
        <v>0</v>
      </c>
      <c r="R31" s="11"/>
      <c r="S31" t="s">
        <v>214</v>
      </c>
      <c r="T31" t="s">
        <v>11861</v>
      </c>
      <c r="U31" t="s">
        <v>11861</v>
      </c>
      <c r="V31" t="s">
        <v>20970</v>
      </c>
      <c r="W31" t="s">
        <v>11807</v>
      </c>
      <c r="X31" s="12">
        <v>0</v>
      </c>
      <c r="Y31" s="12">
        <v>-1.4551915228366852E-11</v>
      </c>
      <c r="Z31" s="12">
        <v>-1.4551915228366852E-11</v>
      </c>
      <c r="AA31" s="10">
        <v>-7.975907414292769E-16</v>
      </c>
      <c r="AB31" s="12">
        <v>0</v>
      </c>
      <c r="AC31" s="12">
        <v>406895.04000000004</v>
      </c>
      <c r="AD31" s="12">
        <v>406895.04000000004</v>
      </c>
      <c r="AE31" s="10">
        <v>21.794877915387033</v>
      </c>
      <c r="AF31" s="10"/>
      <c r="AG31" s="10">
        <v>1.1137478059168222</v>
      </c>
      <c r="AH31" s="10">
        <v>1.0881037615747038</v>
      </c>
      <c r="AI31" s="10">
        <v>1.0854450731841958</v>
      </c>
      <c r="AJ31" s="12">
        <v>450656.24</v>
      </c>
      <c r="AK31" s="13">
        <v>2.4701440299954008E-3</v>
      </c>
      <c r="AL31" s="12"/>
      <c r="AM31" s="13"/>
      <c r="AN31" s="13"/>
      <c r="AO31" s="12"/>
      <c r="AP31" s="12"/>
      <c r="AQ31" s="10">
        <v>1</v>
      </c>
      <c r="AR31" s="12"/>
      <c r="AS31" s="12"/>
      <c r="AT31" s="10"/>
      <c r="AU31" s="10"/>
      <c r="AV31" s="10"/>
      <c r="AW31" s="11"/>
      <c r="AX31" s="10"/>
      <c r="AY31" t="s">
        <v>214</v>
      </c>
      <c r="AZ31" t="s">
        <v>214</v>
      </c>
      <c r="BA31" t="s">
        <v>214</v>
      </c>
      <c r="BB31" t="s">
        <v>214</v>
      </c>
      <c r="BC31" s="10"/>
      <c r="BD31" s="10"/>
      <c r="BE31" s="10"/>
      <c r="BF31" s="12"/>
      <c r="BG31" s="13"/>
    </row>
    <row r="32" spans="1:59" x14ac:dyDescent="0.25">
      <c r="A32" t="s">
        <v>11833</v>
      </c>
      <c r="B32" t="s">
        <v>22001</v>
      </c>
      <c r="C32" t="s">
        <v>11814</v>
      </c>
      <c r="D32" t="s">
        <v>22002</v>
      </c>
      <c r="E32">
        <v>280185</v>
      </c>
      <c r="F32" s="29" t="s">
        <v>22003</v>
      </c>
      <c r="G32" t="s">
        <v>22003</v>
      </c>
      <c r="H32" t="s">
        <v>21974</v>
      </c>
      <c r="I32" t="s">
        <v>11834</v>
      </c>
      <c r="J32" t="s">
        <v>11804</v>
      </c>
      <c r="K32" t="s">
        <v>22001</v>
      </c>
      <c r="L32" t="s">
        <v>21589</v>
      </c>
      <c r="M32" s="10">
        <v>5.3150000000000004</v>
      </c>
      <c r="N32" t="s">
        <v>21981</v>
      </c>
      <c r="O32" s="10">
        <v>10.0014</v>
      </c>
      <c r="P32" s="10">
        <v>5.2839</v>
      </c>
      <c r="Q32" s="10">
        <v>5.283906</v>
      </c>
      <c r="R32" s="11">
        <v>1825000</v>
      </c>
      <c r="S32" t="s">
        <v>11846</v>
      </c>
      <c r="T32" t="s">
        <v>11801</v>
      </c>
      <c r="U32" t="s">
        <v>11836</v>
      </c>
      <c r="V32" t="s">
        <v>11816</v>
      </c>
      <c r="W32" t="s">
        <v>11819</v>
      </c>
      <c r="X32" s="12">
        <v>0</v>
      </c>
      <c r="Y32" s="12">
        <v>5821.7500000000473</v>
      </c>
      <c r="Z32" s="12">
        <v>5821.7500000000473</v>
      </c>
      <c r="AA32" s="10">
        <v>0.31909022462310299</v>
      </c>
      <c r="AB32" s="12">
        <v>0</v>
      </c>
      <c r="AC32" s="12">
        <v>4361.7500000000782</v>
      </c>
      <c r="AD32" s="12">
        <v>4361.7500000000782</v>
      </c>
      <c r="AE32" s="10">
        <v>0.23640617295642613</v>
      </c>
      <c r="AF32" s="10">
        <v>100</v>
      </c>
      <c r="AG32" s="10">
        <v>100</v>
      </c>
      <c r="AH32" s="10">
        <v>99.92</v>
      </c>
      <c r="AI32" s="10">
        <v>100.239</v>
      </c>
      <c r="AJ32" s="12">
        <v>1829361.75</v>
      </c>
      <c r="AK32" s="13">
        <v>1.002712623143627E-2</v>
      </c>
      <c r="AL32" s="12">
        <v>1829361.75</v>
      </c>
      <c r="AM32" s="13">
        <v>1.002712623143627E-2</v>
      </c>
      <c r="AN32" s="13">
        <v>1.002712623143627E-2</v>
      </c>
      <c r="AO32" s="12">
        <v>1390.0405257374998</v>
      </c>
      <c r="AP32" s="12">
        <v>1390.0405257374998</v>
      </c>
      <c r="AQ32" s="10">
        <v>1</v>
      </c>
      <c r="AR32" s="12">
        <v>1389.1990193325</v>
      </c>
      <c r="AS32" s="12">
        <v>1389.1990193325</v>
      </c>
      <c r="AT32" s="10">
        <v>7.6144993888903889E-2</v>
      </c>
      <c r="AU32" s="10">
        <v>7.6144993888903889E-2</v>
      </c>
      <c r="AV32" s="10">
        <v>7.5984999999999996</v>
      </c>
      <c r="AW32" s="11">
        <v>258.54419999999999</v>
      </c>
      <c r="AX32" s="10">
        <v>7.5938999999999997</v>
      </c>
      <c r="AY32" t="s">
        <v>11837</v>
      </c>
      <c r="AZ32" t="s">
        <v>11838</v>
      </c>
      <c r="BA32" t="s">
        <v>11839</v>
      </c>
      <c r="BB32" t="s">
        <v>11837</v>
      </c>
      <c r="BC32" s="10">
        <v>1.4894909461921926</v>
      </c>
      <c r="BD32" s="10">
        <v>1.7623060196283651</v>
      </c>
      <c r="BE32" s="10">
        <v>2.6249388606564503</v>
      </c>
      <c r="BF32" s="12">
        <v>2069.1993617548314</v>
      </c>
      <c r="BG32" s="13"/>
    </row>
    <row r="33" spans="1:59" x14ac:dyDescent="0.25">
      <c r="A33" t="s">
        <v>11833</v>
      </c>
      <c r="B33" t="s">
        <v>1791</v>
      </c>
      <c r="C33" t="s">
        <v>11814</v>
      </c>
      <c r="D33" t="s">
        <v>11878</v>
      </c>
      <c r="E33">
        <v>207735</v>
      </c>
      <c r="F33" s="29" t="s">
        <v>6362</v>
      </c>
      <c r="G33" t="s">
        <v>6362</v>
      </c>
      <c r="H33" t="s">
        <v>21974</v>
      </c>
      <c r="I33" t="s">
        <v>11834</v>
      </c>
      <c r="J33" t="s">
        <v>11804</v>
      </c>
      <c r="K33" t="s">
        <v>1791</v>
      </c>
      <c r="L33" t="s">
        <v>11879</v>
      </c>
      <c r="M33" s="10">
        <v>6.125</v>
      </c>
      <c r="N33" t="s">
        <v>11880</v>
      </c>
      <c r="O33" s="10">
        <v>7.0856000000000003</v>
      </c>
      <c r="P33" s="10">
        <v>4.8845000000000001</v>
      </c>
      <c r="Q33" s="10">
        <v>4.8491650000000002</v>
      </c>
      <c r="R33" s="11">
        <v>2195000</v>
      </c>
      <c r="S33" t="s">
        <v>11835</v>
      </c>
      <c r="T33" t="s">
        <v>11801</v>
      </c>
      <c r="U33" t="s">
        <v>11836</v>
      </c>
      <c r="V33" t="s">
        <v>269</v>
      </c>
      <c r="W33" t="s">
        <v>753</v>
      </c>
      <c r="X33" s="12">
        <v>373.45</v>
      </c>
      <c r="Y33" s="12">
        <v>-3292.5000000001246</v>
      </c>
      <c r="Z33" s="12">
        <v>-2919.0500000001248</v>
      </c>
      <c r="AA33" s="10">
        <v>-0.15999318421198108</v>
      </c>
      <c r="AB33" s="12">
        <v>4854.91</v>
      </c>
      <c r="AC33" s="12">
        <v>-20852.500000000062</v>
      </c>
      <c r="AD33" s="12">
        <v>-15997.590000000062</v>
      </c>
      <c r="AE33" s="10">
        <v>-0.86306075710679786</v>
      </c>
      <c r="AF33" s="10"/>
      <c r="AG33" s="10">
        <v>108.3</v>
      </c>
      <c r="AH33" s="10">
        <v>107.5</v>
      </c>
      <c r="AI33" s="10">
        <v>107.35</v>
      </c>
      <c r="AJ33" s="12">
        <v>2411977.27</v>
      </c>
      <c r="AK33" s="13">
        <v>1.3220567530530823E-2</v>
      </c>
      <c r="AL33" s="12">
        <v>2411977.27</v>
      </c>
      <c r="AM33" s="13">
        <v>1.322056753053082E-2</v>
      </c>
      <c r="AN33" s="13">
        <v>1.322056753053082E-2</v>
      </c>
      <c r="AO33" s="12">
        <v>1337.5378753058001</v>
      </c>
      <c r="AP33" s="12">
        <v>1337.5378753058001</v>
      </c>
      <c r="AQ33" s="10">
        <v>1</v>
      </c>
      <c r="AR33" s="12">
        <v>1333.5098732649001</v>
      </c>
      <c r="AS33" s="12">
        <v>1333.5098732649001</v>
      </c>
      <c r="AT33" s="10">
        <v>7.3092551706045755E-2</v>
      </c>
      <c r="AU33" s="10">
        <v>7.3092551706045755E-2</v>
      </c>
      <c r="AV33" s="10">
        <v>5.5453999999999999</v>
      </c>
      <c r="AW33" s="11">
        <v>212.2183</v>
      </c>
      <c r="AX33" s="10">
        <v>5.5286999999999997</v>
      </c>
      <c r="AY33" t="s">
        <v>11837</v>
      </c>
      <c r="AZ33" t="s">
        <v>11839</v>
      </c>
      <c r="BA33" t="s">
        <v>11847</v>
      </c>
      <c r="BB33" t="s">
        <v>11881</v>
      </c>
      <c r="BC33" s="10">
        <v>1.2226042451012191</v>
      </c>
      <c r="BD33" s="10">
        <v>1.2830378712808099</v>
      </c>
      <c r="BE33" s="10">
        <v>1.5686475480535498</v>
      </c>
      <c r="BF33" s="12">
        <v>1630.3548319380557</v>
      </c>
      <c r="BG33" s="13"/>
    </row>
    <row r="34" spans="1:59" x14ac:dyDescent="0.25">
      <c r="A34" t="s">
        <v>11833</v>
      </c>
      <c r="B34" t="s">
        <v>1799</v>
      </c>
      <c r="C34" t="s">
        <v>11826</v>
      </c>
      <c r="D34" t="s">
        <v>11882</v>
      </c>
      <c r="E34">
        <v>256848</v>
      </c>
      <c r="F34" s="29" t="s">
        <v>6391</v>
      </c>
      <c r="G34" t="s">
        <v>6391</v>
      </c>
      <c r="H34" t="s">
        <v>21974</v>
      </c>
      <c r="I34" t="s">
        <v>11834</v>
      </c>
      <c r="J34" t="s">
        <v>11804</v>
      </c>
      <c r="K34" t="s">
        <v>1799</v>
      </c>
      <c r="L34" t="s">
        <v>11883</v>
      </c>
      <c r="M34" s="10">
        <v>7.75</v>
      </c>
      <c r="N34" t="s">
        <v>11884</v>
      </c>
      <c r="O34" s="10">
        <v>6.9814999999999996</v>
      </c>
      <c r="P34" s="10">
        <v>16.2377</v>
      </c>
      <c r="Q34" s="10">
        <v>16.237701999999999</v>
      </c>
      <c r="R34" s="11">
        <v>6875000</v>
      </c>
      <c r="S34" t="s">
        <v>214</v>
      </c>
      <c r="T34" t="s">
        <v>11801</v>
      </c>
      <c r="U34" t="s">
        <v>11836</v>
      </c>
      <c r="V34" t="s">
        <v>11816</v>
      </c>
      <c r="W34" t="s">
        <v>11815</v>
      </c>
      <c r="X34" s="12">
        <v>1480.0300000000002</v>
      </c>
      <c r="Y34" s="12">
        <v>-20006.249999999782</v>
      </c>
      <c r="Z34" s="12">
        <v>-18526.219999999783</v>
      </c>
      <c r="AA34" s="10">
        <v>-1.0154224590916658</v>
      </c>
      <c r="AB34" s="12">
        <v>19240.449999999997</v>
      </c>
      <c r="AC34" s="12">
        <v>-319825.00000000006</v>
      </c>
      <c r="AD34" s="12">
        <v>-300584.55000000005</v>
      </c>
      <c r="AE34" s="10">
        <v>-16.181827438175006</v>
      </c>
      <c r="AF34" s="10">
        <v>98.462461818181822</v>
      </c>
      <c r="AG34" s="10">
        <v>73.09</v>
      </c>
      <c r="AH34" s="10">
        <v>68.728999999999999</v>
      </c>
      <c r="AI34" s="10">
        <v>68.438000000000002</v>
      </c>
      <c r="AJ34" s="12">
        <v>4715472.74</v>
      </c>
      <c r="AK34" s="13">
        <v>2.5846522922476467E-2</v>
      </c>
      <c r="AL34" s="12">
        <v>4715472.74</v>
      </c>
      <c r="AM34" s="13">
        <v>2.5846522922476467E-2</v>
      </c>
      <c r="AN34" s="13">
        <v>2.5846522922476467E-2</v>
      </c>
      <c r="AO34" s="12">
        <v>1999.5962153970002</v>
      </c>
      <c r="AP34" s="12">
        <v>1999.5962153970002</v>
      </c>
      <c r="AQ34" s="10">
        <v>1</v>
      </c>
      <c r="AR34" s="12">
        <v>1993.2303271980002</v>
      </c>
      <c r="AS34" s="12">
        <v>1993.2303271980002</v>
      </c>
      <c r="AT34" s="10">
        <v>0.10925325239330803</v>
      </c>
      <c r="AU34" s="10">
        <v>0.10925325239330803</v>
      </c>
      <c r="AV34" s="10">
        <v>4.2404999999999999</v>
      </c>
      <c r="AW34" s="11">
        <v>1355.5600999999999</v>
      </c>
      <c r="AX34" s="10">
        <v>4.2270000000000003</v>
      </c>
      <c r="AY34" t="s">
        <v>11852</v>
      </c>
      <c r="AZ34" t="s">
        <v>11877</v>
      </c>
      <c r="BA34" t="s">
        <v>11877</v>
      </c>
      <c r="BB34" t="s">
        <v>367</v>
      </c>
      <c r="BC34" s="10">
        <v>4</v>
      </c>
      <c r="BD34" s="10">
        <v>0.98095412699259932</v>
      </c>
      <c r="BE34" s="10">
        <v>3.9238165079703973</v>
      </c>
      <c r="BF34" s="12">
        <v>7972.9213087920007</v>
      </c>
      <c r="BG34" s="13"/>
    </row>
    <row r="35" spans="1:59" x14ac:dyDescent="0.25">
      <c r="A35" t="s">
        <v>11833</v>
      </c>
      <c r="B35" t="s">
        <v>3619</v>
      </c>
      <c r="C35" t="s">
        <v>11814</v>
      </c>
      <c r="D35" t="s">
        <v>11885</v>
      </c>
      <c r="E35">
        <v>214241</v>
      </c>
      <c r="F35" s="29" t="s">
        <v>6807</v>
      </c>
      <c r="G35" t="s">
        <v>6807</v>
      </c>
      <c r="H35" t="s">
        <v>21974</v>
      </c>
      <c r="I35" t="s">
        <v>11834</v>
      </c>
      <c r="J35" t="s">
        <v>11804</v>
      </c>
      <c r="K35" t="s">
        <v>3619</v>
      </c>
      <c r="L35" t="s">
        <v>11886</v>
      </c>
      <c r="M35" s="10">
        <v>8</v>
      </c>
      <c r="N35" t="s">
        <v>11887</v>
      </c>
      <c r="O35" s="10">
        <v>5.4291999999999998</v>
      </c>
      <c r="P35" s="10">
        <v>7.7489999999999997</v>
      </c>
      <c r="Q35" s="10">
        <v>7.4982660000000001</v>
      </c>
      <c r="R35" s="11">
        <v>2905000</v>
      </c>
      <c r="S35" t="s">
        <v>214</v>
      </c>
      <c r="T35" t="s">
        <v>11801</v>
      </c>
      <c r="U35" t="s">
        <v>11836</v>
      </c>
      <c r="V35" t="s">
        <v>527</v>
      </c>
      <c r="W35" t="s">
        <v>11815</v>
      </c>
      <c r="X35" s="12">
        <v>645.54999999999995</v>
      </c>
      <c r="Y35" s="12">
        <v>-871.50000000003308</v>
      </c>
      <c r="Z35" s="12">
        <v>-225.95000000003313</v>
      </c>
      <c r="AA35" s="10">
        <v>-1.2384323657594381E-2</v>
      </c>
      <c r="AB35" s="12">
        <v>8392.2199999999993</v>
      </c>
      <c r="AC35" s="12">
        <v>16907.099999999813</v>
      </c>
      <c r="AD35" s="12">
        <v>25299.319999999811</v>
      </c>
      <c r="AE35" s="10">
        <v>1.3559474807410772</v>
      </c>
      <c r="AF35" s="10"/>
      <c r="AG35" s="10">
        <v>100.504</v>
      </c>
      <c r="AH35" s="10">
        <v>101.116</v>
      </c>
      <c r="AI35" s="10">
        <v>101.086</v>
      </c>
      <c r="AJ35" s="12">
        <v>2953332.7399999998</v>
      </c>
      <c r="AK35" s="13">
        <v>1.6187853598345736E-2</v>
      </c>
      <c r="AL35" s="12">
        <v>2953332.7399999998</v>
      </c>
      <c r="AM35" s="13">
        <v>1.6187853598345733E-2</v>
      </c>
      <c r="AN35" s="13">
        <v>1.6187853598345733E-2</v>
      </c>
      <c r="AO35" s="12">
        <v>744.09218384299982</v>
      </c>
      <c r="AP35" s="12">
        <v>744.09218384299982</v>
      </c>
      <c r="AQ35" s="10">
        <v>1</v>
      </c>
      <c r="AR35" s="12">
        <v>748.37451631599993</v>
      </c>
      <c r="AS35" s="12">
        <v>748.37451631599993</v>
      </c>
      <c r="AT35" s="10">
        <v>4.1020021018208092E-2</v>
      </c>
      <c r="AU35" s="10">
        <v>4.1020021018208092E-2</v>
      </c>
      <c r="AV35" s="10">
        <v>2.5194999999999999</v>
      </c>
      <c r="AW35" s="11">
        <v>391.98559999999998</v>
      </c>
      <c r="AX35" s="10">
        <v>2.5339999999999998</v>
      </c>
      <c r="AY35" t="s">
        <v>283</v>
      </c>
      <c r="AZ35" t="s">
        <v>11859</v>
      </c>
      <c r="BA35" t="s">
        <v>11815</v>
      </c>
      <c r="BB35" t="s">
        <v>283</v>
      </c>
      <c r="BC35" s="10">
        <v>2.2582560437933412</v>
      </c>
      <c r="BD35" s="10">
        <v>0.58806192519499556</v>
      </c>
      <c r="BE35" s="10">
        <v>1.3279943966963463</v>
      </c>
      <c r="BF35" s="12">
        <v>1690.0212744915252</v>
      </c>
      <c r="BG35" s="13"/>
    </row>
    <row r="36" spans="1:59" x14ac:dyDescent="0.25">
      <c r="A36" t="s">
        <v>11833</v>
      </c>
      <c r="B36" t="s">
        <v>2133</v>
      </c>
      <c r="C36" t="s">
        <v>11814</v>
      </c>
      <c r="D36" t="s">
        <v>22004</v>
      </c>
      <c r="E36">
        <v>279271</v>
      </c>
      <c r="F36" s="29" t="s">
        <v>22005</v>
      </c>
      <c r="G36" t="s">
        <v>22006</v>
      </c>
      <c r="H36" t="s">
        <v>21974</v>
      </c>
      <c r="I36" t="s">
        <v>11834</v>
      </c>
      <c r="J36" t="s">
        <v>11804</v>
      </c>
      <c r="K36" t="s">
        <v>2134</v>
      </c>
      <c r="L36" t="s">
        <v>21589</v>
      </c>
      <c r="M36" s="10">
        <v>3.55</v>
      </c>
      <c r="N36" t="s">
        <v>21598</v>
      </c>
      <c r="O36" s="10">
        <v>9.9611000000000001</v>
      </c>
      <c r="P36" s="10">
        <v>3.7930999999999999</v>
      </c>
      <c r="Q36" s="10">
        <v>3.7930700000000002</v>
      </c>
      <c r="R36" s="11">
        <v>2280000</v>
      </c>
      <c r="S36" t="s">
        <v>214</v>
      </c>
      <c r="T36" t="s">
        <v>11801</v>
      </c>
      <c r="U36" t="s">
        <v>11836</v>
      </c>
      <c r="V36" t="s">
        <v>11816</v>
      </c>
      <c r="W36" t="s">
        <v>11819</v>
      </c>
      <c r="X36" s="12">
        <v>224.84</v>
      </c>
      <c r="Y36" s="12">
        <v>7273.2000000000589</v>
      </c>
      <c r="Z36" s="12">
        <v>7498.0400000000591</v>
      </c>
      <c r="AA36" s="10">
        <v>0.41096771036767465</v>
      </c>
      <c r="AB36" s="12">
        <v>2922.84</v>
      </c>
      <c r="AC36" s="12">
        <v>-106544.40000000004</v>
      </c>
      <c r="AD36" s="12">
        <v>-103621.56000000004</v>
      </c>
      <c r="AE36" s="10">
        <v>-5.5744129271110694</v>
      </c>
      <c r="AF36" s="10">
        <v>99.582999999999998</v>
      </c>
      <c r="AG36" s="10">
        <v>102.67100000000001</v>
      </c>
      <c r="AH36" s="10">
        <v>97.679000000000002</v>
      </c>
      <c r="AI36" s="10">
        <v>97.998000000000005</v>
      </c>
      <c r="AJ36" s="12">
        <v>2237502.0699999998</v>
      </c>
      <c r="AK36" s="13">
        <v>1.2264231335868889E-2</v>
      </c>
      <c r="AL36" s="12">
        <v>2237502.0699999998</v>
      </c>
      <c r="AM36" s="13">
        <v>1.2264231335868889E-2</v>
      </c>
      <c r="AN36" s="13">
        <v>1.2264231335868889E-2</v>
      </c>
      <c r="AO36" s="12">
        <v>1836.7654492629997</v>
      </c>
      <c r="AP36" s="12">
        <v>1836.7654492629997</v>
      </c>
      <c r="AQ36" s="10">
        <v>1</v>
      </c>
      <c r="AR36" s="12">
        <v>1835.8033233729002</v>
      </c>
      <c r="AS36" s="12">
        <v>1835.8033233729002</v>
      </c>
      <c r="AT36" s="10">
        <v>0.1006243388414035</v>
      </c>
      <c r="AU36" s="10">
        <v>0.1006243388414035</v>
      </c>
      <c r="AV36" s="10">
        <v>8.2089999999999996</v>
      </c>
      <c r="AW36" s="11">
        <v>110.369</v>
      </c>
      <c r="AX36" s="10">
        <v>8.2047000000000008</v>
      </c>
      <c r="AY36" t="s">
        <v>11865</v>
      </c>
      <c r="AZ36" t="s">
        <v>11819</v>
      </c>
      <c r="BA36" t="s">
        <v>11819</v>
      </c>
      <c r="BB36" t="s">
        <v>11865</v>
      </c>
      <c r="BC36" s="10">
        <v>0.63584341184325976</v>
      </c>
      <c r="BD36" s="10">
        <v>1.9040535428758412</v>
      </c>
      <c r="BE36" s="10">
        <v>1.2106799010344214</v>
      </c>
      <c r="BF36" s="12">
        <v>1167.2834486066199</v>
      </c>
      <c r="BG36" s="13"/>
    </row>
    <row r="37" spans="1:59" x14ac:dyDescent="0.25">
      <c r="A37" t="s">
        <v>11833</v>
      </c>
      <c r="B37" t="s">
        <v>2199</v>
      </c>
      <c r="C37" t="s">
        <v>11814</v>
      </c>
      <c r="D37" t="s">
        <v>11889</v>
      </c>
      <c r="E37">
        <v>226812</v>
      </c>
      <c r="F37" s="29" t="s">
        <v>7069</v>
      </c>
      <c r="G37" t="s">
        <v>7069</v>
      </c>
      <c r="H37" t="s">
        <v>21974</v>
      </c>
      <c r="I37" t="s">
        <v>11834</v>
      </c>
      <c r="J37" t="s">
        <v>11804</v>
      </c>
      <c r="K37" t="s">
        <v>2199</v>
      </c>
      <c r="L37" t="s">
        <v>11867</v>
      </c>
      <c r="M37" s="10">
        <v>4.625</v>
      </c>
      <c r="N37" t="s">
        <v>18173</v>
      </c>
      <c r="O37" s="10">
        <v>148.37277839198208</v>
      </c>
      <c r="P37" s="10">
        <v>6.6776</v>
      </c>
      <c r="Q37" s="10">
        <v>6.6775779999999996</v>
      </c>
      <c r="R37" s="11">
        <v>2656000</v>
      </c>
      <c r="S37" t="s">
        <v>11846</v>
      </c>
      <c r="T37" t="s">
        <v>11801</v>
      </c>
      <c r="U37" t="s">
        <v>11836</v>
      </c>
      <c r="V37" t="s">
        <v>249</v>
      </c>
      <c r="W37" t="s">
        <v>11815</v>
      </c>
      <c r="X37" s="12">
        <v>341.22</v>
      </c>
      <c r="Y37" s="12">
        <v>-637.44000000002416</v>
      </c>
      <c r="Z37" s="12">
        <v>-296.22000000002413</v>
      </c>
      <c r="AA37" s="10">
        <v>-1.6235823650596896E-2</v>
      </c>
      <c r="AB37" s="12">
        <v>4435.880000000001</v>
      </c>
      <c r="AC37" s="12">
        <v>-39335.359999999862</v>
      </c>
      <c r="AD37" s="12">
        <v>-34899.479999999865</v>
      </c>
      <c r="AE37" s="10">
        <v>-1.8731846027180048</v>
      </c>
      <c r="AF37" s="10"/>
      <c r="AG37" s="10">
        <v>91.441999999999993</v>
      </c>
      <c r="AH37" s="10">
        <v>89.984999999999999</v>
      </c>
      <c r="AI37" s="10">
        <v>89.960999999999999</v>
      </c>
      <c r="AJ37" s="12">
        <v>2405401.6000000001</v>
      </c>
      <c r="AK37" s="13">
        <v>1.3184524865297295E-2</v>
      </c>
      <c r="AL37" s="12">
        <v>2405401.6000000001</v>
      </c>
      <c r="AM37" s="13">
        <v>1.3184524865297295E-2</v>
      </c>
      <c r="AN37" s="13">
        <v>1.3184524865297295E-2</v>
      </c>
      <c r="AO37" s="12">
        <v>568.85342438400005</v>
      </c>
      <c r="AP37" s="12">
        <v>568.85342438400005</v>
      </c>
      <c r="AQ37" s="10">
        <v>1</v>
      </c>
      <c r="AR37" s="12">
        <v>2058.8313374720005</v>
      </c>
      <c r="AS37" s="12">
        <v>2058.8313374720005</v>
      </c>
      <c r="AT37" s="10">
        <v>0.11284898522705264</v>
      </c>
      <c r="AU37" s="10">
        <v>0.11284898522705264</v>
      </c>
      <c r="AV37" s="10">
        <v>2.3649</v>
      </c>
      <c r="AW37" s="11">
        <v>407.23950000000002</v>
      </c>
      <c r="AX37" s="10">
        <v>8.5592000000000006</v>
      </c>
      <c r="AY37" t="s">
        <v>283</v>
      </c>
      <c r="AZ37" t="s">
        <v>11815</v>
      </c>
      <c r="BA37" t="s">
        <v>11859</v>
      </c>
      <c r="BB37" t="s">
        <v>283</v>
      </c>
      <c r="BC37" s="10">
        <v>2.3461348124685664</v>
      </c>
      <c r="BD37" s="10">
        <v>1.9863218745576192</v>
      </c>
      <c r="BE37" s="10">
        <v>4</v>
      </c>
      <c r="BF37" s="12">
        <v>4146.0175490048005</v>
      </c>
      <c r="BG37" s="13"/>
    </row>
    <row r="38" spans="1:59" x14ac:dyDescent="0.25">
      <c r="A38" t="s">
        <v>11833</v>
      </c>
      <c r="B38" t="s">
        <v>2199</v>
      </c>
      <c r="C38" t="s">
        <v>11814</v>
      </c>
      <c r="D38" t="s">
        <v>11889</v>
      </c>
      <c r="E38">
        <v>243524</v>
      </c>
      <c r="F38" s="29" t="s">
        <v>7051</v>
      </c>
      <c r="G38" t="s">
        <v>7051</v>
      </c>
      <c r="H38" t="s">
        <v>21974</v>
      </c>
      <c r="I38" t="s">
        <v>11834</v>
      </c>
      <c r="J38" t="s">
        <v>11804</v>
      </c>
      <c r="K38" t="s">
        <v>2199</v>
      </c>
      <c r="L38" t="s">
        <v>11867</v>
      </c>
      <c r="M38" s="10">
        <v>3.875</v>
      </c>
      <c r="N38" t="s">
        <v>11890</v>
      </c>
      <c r="O38" s="10">
        <v>9.0021000000000004</v>
      </c>
      <c r="P38" s="10">
        <v>6.0265000000000004</v>
      </c>
      <c r="Q38" s="10">
        <v>6.0030510000000001</v>
      </c>
      <c r="R38" s="11">
        <v>865000</v>
      </c>
      <c r="S38" t="s">
        <v>11846</v>
      </c>
      <c r="T38" t="s">
        <v>11801</v>
      </c>
      <c r="U38" t="s">
        <v>11836</v>
      </c>
      <c r="V38" t="s">
        <v>249</v>
      </c>
      <c r="W38" t="s">
        <v>11815</v>
      </c>
      <c r="X38" s="12">
        <v>93.11</v>
      </c>
      <c r="Y38" s="12">
        <v>2136.5499999999993</v>
      </c>
      <c r="Z38" s="12">
        <v>2229.6599999999994</v>
      </c>
      <c r="AA38" s="10">
        <v>0.12220770562685476</v>
      </c>
      <c r="AB38" s="12">
        <v>1210.3999999999996</v>
      </c>
      <c r="AC38" s="12">
        <v>-17602.749999999967</v>
      </c>
      <c r="AD38" s="12">
        <v>-16392.349999999969</v>
      </c>
      <c r="AE38" s="10">
        <v>-0.8784316815924309</v>
      </c>
      <c r="AF38" s="10"/>
      <c r="AG38" s="10">
        <v>94.75</v>
      </c>
      <c r="AH38" s="10">
        <v>92.468000000000004</v>
      </c>
      <c r="AI38" s="10">
        <v>92.715000000000003</v>
      </c>
      <c r="AJ38" s="12">
        <v>818651.01</v>
      </c>
      <c r="AK38" s="13">
        <v>4.4872027179768004E-3</v>
      </c>
      <c r="AL38" s="12">
        <v>818651.01</v>
      </c>
      <c r="AM38" s="13">
        <v>4.4872027179768004E-3</v>
      </c>
      <c r="AN38" s="13">
        <v>4.4872027179768004E-3</v>
      </c>
      <c r="AO38" s="12">
        <v>289.80245754000003</v>
      </c>
      <c r="AP38" s="12">
        <v>289.80245754000003</v>
      </c>
      <c r="AQ38" s="10">
        <v>1</v>
      </c>
      <c r="AR38" s="12">
        <v>341.54120137199999</v>
      </c>
      <c r="AS38" s="12">
        <v>341.54120137199999</v>
      </c>
      <c r="AT38" s="10">
        <v>1.8720609739399208E-2</v>
      </c>
      <c r="AU38" s="10">
        <v>1.8720609739399208E-2</v>
      </c>
      <c r="AV38" s="10">
        <v>3.54</v>
      </c>
      <c r="AW38" s="11">
        <v>328.86020000000002</v>
      </c>
      <c r="AX38" s="10">
        <v>4.1719999999999997</v>
      </c>
      <c r="AY38" t="s">
        <v>248</v>
      </c>
      <c r="AZ38" t="s">
        <v>11844</v>
      </c>
      <c r="BA38" t="s">
        <v>11839</v>
      </c>
      <c r="BB38" t="s">
        <v>248</v>
      </c>
      <c r="BC38" s="10">
        <v>1.8945862659574408</v>
      </c>
      <c r="BD38" s="10">
        <v>0.96819035197850101</v>
      </c>
      <c r="BE38" s="10">
        <v>1.8343201436909686</v>
      </c>
      <c r="BF38" s="12">
        <v>647.07926937799584</v>
      </c>
      <c r="BG38" s="13"/>
    </row>
    <row r="39" spans="1:59" x14ac:dyDescent="0.25">
      <c r="A39" t="s">
        <v>11833</v>
      </c>
      <c r="B39" t="s">
        <v>2209</v>
      </c>
      <c r="C39" t="s">
        <v>11826</v>
      </c>
      <c r="D39" t="s">
        <v>20521</v>
      </c>
      <c r="E39">
        <v>172515</v>
      </c>
      <c r="F39" s="29" t="s">
        <v>7073</v>
      </c>
      <c r="G39" t="s">
        <v>214</v>
      </c>
      <c r="H39" t="s">
        <v>21974</v>
      </c>
      <c r="I39" t="s">
        <v>11834</v>
      </c>
      <c r="J39" t="s">
        <v>11804</v>
      </c>
      <c r="K39" t="s">
        <v>2209</v>
      </c>
      <c r="L39" t="s">
        <v>20522</v>
      </c>
      <c r="M39" s="10">
        <v>6.375</v>
      </c>
      <c r="N39" t="s">
        <v>20523</v>
      </c>
      <c r="O39" s="10">
        <v>5.8860999999999999</v>
      </c>
      <c r="P39" s="10">
        <v>6.1022999999999996</v>
      </c>
      <c r="Q39" s="10">
        <v>6.1022800000000004</v>
      </c>
      <c r="R39" s="11">
        <v>3755000</v>
      </c>
      <c r="S39" t="s">
        <v>214</v>
      </c>
      <c r="T39" t="s">
        <v>11801</v>
      </c>
      <c r="U39" t="s">
        <v>11861</v>
      </c>
      <c r="V39" t="s">
        <v>11816</v>
      </c>
      <c r="W39" t="s">
        <v>753</v>
      </c>
      <c r="X39" s="12">
        <v>664.94</v>
      </c>
      <c r="Y39" s="12">
        <v>5106.7999999998374</v>
      </c>
      <c r="Z39" s="12">
        <v>5771.7399999998379</v>
      </c>
      <c r="AA39" s="10">
        <v>0.31634917560288256</v>
      </c>
      <c r="AB39" s="12">
        <v>8644.32</v>
      </c>
      <c r="AC39" s="12">
        <v>-32856.25</v>
      </c>
      <c r="AD39" s="12">
        <v>-24211.93</v>
      </c>
      <c r="AE39" s="10">
        <v>-1.3036993253307065</v>
      </c>
      <c r="AF39" s="10">
        <v>103.98402130492677</v>
      </c>
      <c r="AG39" s="10">
        <v>102</v>
      </c>
      <c r="AH39" s="10">
        <v>100.989</v>
      </c>
      <c r="AI39" s="10">
        <v>101.125</v>
      </c>
      <c r="AJ39" s="12">
        <v>3824506.5999999996</v>
      </c>
      <c r="AK39" s="13">
        <v>2.0962945383088467E-2</v>
      </c>
      <c r="AL39" s="12">
        <v>3824506.5999999996</v>
      </c>
      <c r="AM39" s="13">
        <v>2.0962945383088467E-2</v>
      </c>
      <c r="AN39" s="13">
        <v>2.0962945383088467E-2</v>
      </c>
      <c r="AO39" s="12">
        <v>1576.7675810479998</v>
      </c>
      <c r="AP39" s="12">
        <v>1576.7675810479998</v>
      </c>
      <c r="AQ39" s="10">
        <v>1</v>
      </c>
      <c r="AR39" s="12">
        <v>1571.3750267419998</v>
      </c>
      <c r="AS39" s="12">
        <v>1571.3750267419998</v>
      </c>
      <c r="AT39" s="10">
        <v>8.6130453695495574E-2</v>
      </c>
      <c r="AU39" s="10">
        <v>8.6130453695495574E-2</v>
      </c>
      <c r="AV39" s="10">
        <v>4.1227999999999998</v>
      </c>
      <c r="AW39" s="11">
        <v>343.61219999999997</v>
      </c>
      <c r="AX39" s="10">
        <v>4.1086999999999998</v>
      </c>
      <c r="AY39" t="s">
        <v>11860</v>
      </c>
      <c r="AZ39" t="s">
        <v>11859</v>
      </c>
      <c r="BA39" t="s">
        <v>11859</v>
      </c>
      <c r="BB39" t="s">
        <v>11860</v>
      </c>
      <c r="BC39" s="10">
        <v>1.9795735541589443</v>
      </c>
      <c r="BD39" s="10">
        <v>0.95350040728045715</v>
      </c>
      <c r="BE39" s="10">
        <v>1.8875241901321755</v>
      </c>
      <c r="BF39" s="12">
        <v>3110.652446604267</v>
      </c>
      <c r="BG39" s="13"/>
    </row>
    <row r="40" spans="1:59" x14ac:dyDescent="0.25">
      <c r="A40" t="s">
        <v>11833</v>
      </c>
      <c r="B40" t="s">
        <v>11891</v>
      </c>
      <c r="C40" t="s">
        <v>11826</v>
      </c>
      <c r="D40" t="s">
        <v>11892</v>
      </c>
      <c r="E40">
        <v>233372</v>
      </c>
      <c r="F40" s="29" t="s">
        <v>7174</v>
      </c>
      <c r="G40" t="s">
        <v>7174</v>
      </c>
      <c r="H40" t="s">
        <v>21974</v>
      </c>
      <c r="I40" t="s">
        <v>11834</v>
      </c>
      <c r="J40" t="s">
        <v>11804</v>
      </c>
      <c r="K40" t="s">
        <v>3685</v>
      </c>
      <c r="L40" t="s">
        <v>11845</v>
      </c>
      <c r="M40" s="10">
        <v>2.431</v>
      </c>
      <c r="N40" t="s">
        <v>11893</v>
      </c>
      <c r="O40" s="10">
        <v>9.2128999999999994</v>
      </c>
      <c r="P40" s="10">
        <v>4.2500999999999998</v>
      </c>
      <c r="Q40" s="10">
        <v>4.25007</v>
      </c>
      <c r="R40" s="11">
        <v>515000</v>
      </c>
      <c r="S40" t="s">
        <v>11835</v>
      </c>
      <c r="T40" t="s">
        <v>11801</v>
      </c>
      <c r="U40" t="s">
        <v>11836</v>
      </c>
      <c r="V40" t="s">
        <v>284</v>
      </c>
      <c r="W40" t="s">
        <v>11819</v>
      </c>
      <c r="X40" s="12">
        <v>34.78</v>
      </c>
      <c r="Y40" s="12">
        <v>-3744.0499999999465</v>
      </c>
      <c r="Z40" s="12">
        <v>-3709.2699999999463</v>
      </c>
      <c r="AA40" s="10">
        <v>-0.20330515695241297</v>
      </c>
      <c r="AB40" s="12">
        <v>452.1</v>
      </c>
      <c r="AC40" s="12">
        <v>-15661.149999999983</v>
      </c>
      <c r="AD40" s="12">
        <v>-15209.049999999983</v>
      </c>
      <c r="AE40" s="10">
        <v>-0.81758246244539157</v>
      </c>
      <c r="AF40" s="10"/>
      <c r="AG40" s="10">
        <v>90.554000000000002</v>
      </c>
      <c r="AH40" s="10">
        <v>88.24</v>
      </c>
      <c r="AI40" s="10">
        <v>87.513000000000005</v>
      </c>
      <c r="AJ40" s="12">
        <v>454273.96</v>
      </c>
      <c r="AK40" s="13">
        <v>2.4899735334328655E-3</v>
      </c>
      <c r="AL40" s="12">
        <v>454273.96</v>
      </c>
      <c r="AM40" s="13">
        <v>2.4899735334328655E-3</v>
      </c>
      <c r="AN40" s="13">
        <v>2.4899735334328655E-3</v>
      </c>
      <c r="AO40" s="12">
        <v>327.25441804440004</v>
      </c>
      <c r="AP40" s="12">
        <v>327.25441804440004</v>
      </c>
      <c r="AQ40" s="10">
        <v>1</v>
      </c>
      <c r="AR40" s="12">
        <v>326.5820925836</v>
      </c>
      <c r="AS40" s="12">
        <v>326.5820925836</v>
      </c>
      <c r="AT40" s="10">
        <v>1.7900668729202214E-2</v>
      </c>
      <c r="AU40" s="10">
        <v>1.7900668729202214E-2</v>
      </c>
      <c r="AV40" s="10">
        <v>7.2039</v>
      </c>
      <c r="AW40" s="11">
        <v>154.7886</v>
      </c>
      <c r="AX40" s="10">
        <v>7.1890999999999998</v>
      </c>
      <c r="AY40" t="s">
        <v>11839</v>
      </c>
      <c r="AZ40" t="s">
        <v>11829</v>
      </c>
      <c r="BA40" t="s">
        <v>11894</v>
      </c>
      <c r="BB40" t="s">
        <v>11895</v>
      </c>
      <c r="BC40" s="10">
        <v>0.89174778731746773</v>
      </c>
      <c r="BD40" s="10">
        <v>1.6683646355246027</v>
      </c>
      <c r="BE40" s="10">
        <v>1.487760472167778</v>
      </c>
      <c r="BF40" s="12">
        <v>291.22885843893368</v>
      </c>
      <c r="BG40" s="13"/>
    </row>
    <row r="41" spans="1:59" x14ac:dyDescent="0.25">
      <c r="A41" t="s">
        <v>11833</v>
      </c>
      <c r="B41" t="s">
        <v>3717</v>
      </c>
      <c r="C41" t="s">
        <v>11814</v>
      </c>
      <c r="D41" t="s">
        <v>11896</v>
      </c>
      <c r="E41">
        <v>243199</v>
      </c>
      <c r="F41" s="29" t="s">
        <v>7270</v>
      </c>
      <c r="G41" t="s">
        <v>7270</v>
      </c>
      <c r="H41" t="s">
        <v>21974</v>
      </c>
      <c r="I41" t="s">
        <v>11834</v>
      </c>
      <c r="J41" t="s">
        <v>11804</v>
      </c>
      <c r="K41" t="s">
        <v>3717</v>
      </c>
      <c r="L41" t="s">
        <v>11867</v>
      </c>
      <c r="M41" s="10">
        <v>3.2</v>
      </c>
      <c r="N41" t="s">
        <v>11897</v>
      </c>
      <c r="O41" s="10">
        <v>8.7474000000000007</v>
      </c>
      <c r="P41" s="10">
        <v>5.2511000000000001</v>
      </c>
      <c r="Q41" s="10">
        <v>5.2510830000000004</v>
      </c>
      <c r="R41" s="11">
        <v>4305000</v>
      </c>
      <c r="S41" t="s">
        <v>11835</v>
      </c>
      <c r="T41" t="s">
        <v>11801</v>
      </c>
      <c r="U41" t="s">
        <v>11836</v>
      </c>
      <c r="V41" t="s">
        <v>269</v>
      </c>
      <c r="W41" t="s">
        <v>753</v>
      </c>
      <c r="X41" s="12">
        <v>382.66</v>
      </c>
      <c r="Y41" s="12">
        <v>-4821.5999999997748</v>
      </c>
      <c r="Z41" s="12">
        <v>-4438.939999999775</v>
      </c>
      <c r="AA41" s="10">
        <v>-0.24329838307869511</v>
      </c>
      <c r="AB41" s="12">
        <v>4974.66</v>
      </c>
      <c r="AC41" s="12">
        <v>-66899.699999999488</v>
      </c>
      <c r="AD41" s="12">
        <v>-61925.039999999484</v>
      </c>
      <c r="AE41" s="10">
        <v>-3.3497750938236983</v>
      </c>
      <c r="AF41" s="10"/>
      <c r="AG41" s="10">
        <v>87.313999999999993</v>
      </c>
      <c r="AH41" s="10">
        <v>85.872</v>
      </c>
      <c r="AI41" s="10">
        <v>85.76</v>
      </c>
      <c r="AJ41" s="12">
        <v>3727173.33</v>
      </c>
      <c r="AK41" s="13">
        <v>2.0429440741478646E-2</v>
      </c>
      <c r="AL41" s="12">
        <v>3727173.33</v>
      </c>
      <c r="AM41" s="13">
        <v>2.0429440741478646E-2</v>
      </c>
      <c r="AN41" s="13">
        <v>2.0429440741478646E-2</v>
      </c>
      <c r="AO41" s="12">
        <v>2720.3519983671004</v>
      </c>
      <c r="AP41" s="12">
        <v>2720.3519983671004</v>
      </c>
      <c r="AQ41" s="10">
        <v>1</v>
      </c>
      <c r="AR41" s="12">
        <v>2715.0221405052002</v>
      </c>
      <c r="AS41" s="12">
        <v>2715.0221405052002</v>
      </c>
      <c r="AT41" s="10">
        <v>0.14881621813722706</v>
      </c>
      <c r="AU41" s="10">
        <v>0.14881621813722706</v>
      </c>
      <c r="AV41" s="10">
        <v>7.2987000000000002</v>
      </c>
      <c r="AW41" s="11">
        <v>254.85830000000001</v>
      </c>
      <c r="AX41" s="10">
        <v>7.2843999999999998</v>
      </c>
      <c r="AY41" t="s">
        <v>11839</v>
      </c>
      <c r="AZ41" t="s">
        <v>11847</v>
      </c>
      <c r="BA41" t="s">
        <v>11847</v>
      </c>
      <c r="BB41" t="s">
        <v>11881</v>
      </c>
      <c r="BC41" s="10">
        <v>1.4682562223864768</v>
      </c>
      <c r="BD41" s="10">
        <v>1.6904807765944854</v>
      </c>
      <c r="BE41" s="10">
        <v>2.4820589190595768</v>
      </c>
      <c r="BF41" s="12">
        <v>3986.3481517138107</v>
      </c>
      <c r="BG41" s="13"/>
    </row>
    <row r="42" spans="1:59" x14ac:dyDescent="0.25">
      <c r="A42" t="s">
        <v>11833</v>
      </c>
      <c r="B42" t="s">
        <v>11898</v>
      </c>
      <c r="C42" t="s">
        <v>11818</v>
      </c>
      <c r="D42" t="s">
        <v>11899</v>
      </c>
      <c r="E42">
        <v>206144</v>
      </c>
      <c r="F42" s="29" t="s">
        <v>7384</v>
      </c>
      <c r="G42" t="s">
        <v>7384</v>
      </c>
      <c r="H42" t="s">
        <v>21974</v>
      </c>
      <c r="I42" t="s">
        <v>11834</v>
      </c>
      <c r="J42" t="s">
        <v>11804</v>
      </c>
      <c r="K42" t="s">
        <v>2570</v>
      </c>
      <c r="L42" t="s">
        <v>11883</v>
      </c>
      <c r="M42" s="10">
        <v>7.125</v>
      </c>
      <c r="N42" t="s">
        <v>11900</v>
      </c>
      <c r="O42" s="10">
        <v>3.9725999999999999</v>
      </c>
      <c r="P42" s="10">
        <v>7.2869000000000002</v>
      </c>
      <c r="Q42" s="10">
        <v>7.2868599999999999</v>
      </c>
      <c r="R42" s="11">
        <v>1575000</v>
      </c>
      <c r="S42" t="s">
        <v>11846</v>
      </c>
      <c r="T42" t="s">
        <v>11801</v>
      </c>
      <c r="U42" t="s">
        <v>11836</v>
      </c>
      <c r="V42" t="s">
        <v>233</v>
      </c>
      <c r="W42" t="s">
        <v>11815</v>
      </c>
      <c r="X42" s="12">
        <v>311.72000000000003</v>
      </c>
      <c r="Y42" s="12">
        <v>-834.74999999995703</v>
      </c>
      <c r="Z42" s="12">
        <v>-523.029999999957</v>
      </c>
      <c r="AA42" s="10">
        <v>-2.8667283924010214E-2</v>
      </c>
      <c r="AB42" s="12">
        <v>4052.3500000000004</v>
      </c>
      <c r="AC42" s="12">
        <v>26727.750000000044</v>
      </c>
      <c r="AD42" s="12">
        <v>30780.100000000042</v>
      </c>
      <c r="AE42" s="10">
        <v>1.6564070792458194</v>
      </c>
      <c r="AF42" s="10"/>
      <c r="AG42" s="10">
        <v>97.75</v>
      </c>
      <c r="AH42" s="10">
        <v>99.5</v>
      </c>
      <c r="AI42" s="10">
        <v>99.447000000000003</v>
      </c>
      <c r="AJ42" s="12">
        <v>1569407.44</v>
      </c>
      <c r="AK42" s="13">
        <v>8.6022606023304273E-3</v>
      </c>
      <c r="AL42" s="12">
        <v>1569407.44</v>
      </c>
      <c r="AM42" s="13">
        <v>8.6022606023304256E-3</v>
      </c>
      <c r="AN42" s="13">
        <v>8.6022606023304256E-3</v>
      </c>
      <c r="AO42" s="12">
        <v>381.17767902719999</v>
      </c>
      <c r="AP42" s="12">
        <v>381.17767902719999</v>
      </c>
      <c r="AQ42" s="10">
        <v>1</v>
      </c>
      <c r="AR42" s="12">
        <v>379.482718992</v>
      </c>
      <c r="AS42" s="12">
        <v>379.482718992</v>
      </c>
      <c r="AT42" s="10">
        <v>2.0800266136434972E-2</v>
      </c>
      <c r="AU42" s="10">
        <v>2.0800266136434972E-2</v>
      </c>
      <c r="AV42" s="10">
        <v>2.4287999999999998</v>
      </c>
      <c r="AW42" s="11">
        <v>394.95909999999998</v>
      </c>
      <c r="AX42" s="10">
        <v>2.4180000000000001</v>
      </c>
      <c r="AY42" t="s">
        <v>367</v>
      </c>
      <c r="AZ42" t="s">
        <v>11815</v>
      </c>
      <c r="BA42" t="s">
        <v>11844</v>
      </c>
      <c r="BB42" t="s">
        <v>283</v>
      </c>
      <c r="BC42" s="10">
        <v>2.2753865821249009</v>
      </c>
      <c r="BD42" s="10">
        <v>0.56114196334707955</v>
      </c>
      <c r="BE42" s="10">
        <v>1.2768148940671677</v>
      </c>
      <c r="BF42" s="12">
        <v>863.46988694267122</v>
      </c>
      <c r="BG42" s="13"/>
    </row>
    <row r="43" spans="1:59" x14ac:dyDescent="0.25">
      <c r="A43" t="s">
        <v>11833</v>
      </c>
      <c r="B43" t="s">
        <v>1517</v>
      </c>
      <c r="C43" t="s">
        <v>11814</v>
      </c>
      <c r="D43" t="s">
        <v>20988</v>
      </c>
      <c r="E43">
        <v>177498</v>
      </c>
      <c r="F43" s="29" t="s">
        <v>8870</v>
      </c>
      <c r="G43" t="s">
        <v>8870</v>
      </c>
      <c r="H43" t="s">
        <v>21974</v>
      </c>
      <c r="I43" t="s">
        <v>11834</v>
      </c>
      <c r="J43" t="s">
        <v>11804</v>
      </c>
      <c r="K43" t="s">
        <v>1517</v>
      </c>
      <c r="L43" t="s">
        <v>20989</v>
      </c>
      <c r="M43" s="10">
        <v>4.625</v>
      </c>
      <c r="N43" t="s">
        <v>20990</v>
      </c>
      <c r="O43" s="10">
        <v>25.472999999999999</v>
      </c>
      <c r="P43" s="10">
        <v>4.5092999999999996</v>
      </c>
      <c r="Q43" s="10">
        <v>4.5092910000000002</v>
      </c>
      <c r="R43" s="11">
        <v>1470000</v>
      </c>
      <c r="S43" t="s">
        <v>214</v>
      </c>
      <c r="T43" t="s">
        <v>11801</v>
      </c>
      <c r="U43" t="s">
        <v>11836</v>
      </c>
      <c r="V43" t="s">
        <v>11816</v>
      </c>
      <c r="W43" t="s">
        <v>11829</v>
      </c>
      <c r="X43" s="12">
        <v>188.85</v>
      </c>
      <c r="Y43" s="12">
        <v>288.11999999995521</v>
      </c>
      <c r="Z43" s="12">
        <v>476.96999999995523</v>
      </c>
      <c r="AA43" s="10">
        <v>2.614273447648317E-2</v>
      </c>
      <c r="AB43" s="12">
        <v>2455.1</v>
      </c>
      <c r="AC43" s="12">
        <v>-81570.299999999886</v>
      </c>
      <c r="AD43" s="12">
        <v>-79115.199999999881</v>
      </c>
      <c r="AE43" s="10">
        <v>-4.2683528861630506</v>
      </c>
      <c r="AF43" s="10">
        <v>120.25</v>
      </c>
      <c r="AG43" s="10">
        <v>107.28959999999999</v>
      </c>
      <c r="AH43" s="10">
        <v>101.721</v>
      </c>
      <c r="AI43" s="10">
        <v>101.7406</v>
      </c>
      <c r="AJ43" s="12">
        <v>1497475.36</v>
      </c>
      <c r="AK43" s="13">
        <v>8.2079853605693202E-3</v>
      </c>
      <c r="AL43" s="12">
        <v>1497475.36</v>
      </c>
      <c r="AM43" s="13">
        <v>8.2079853605693202E-3</v>
      </c>
      <c r="AN43" s="13">
        <v>8.2079853605693202E-3</v>
      </c>
      <c r="AO43" s="12">
        <v>2251.2745067167998</v>
      </c>
      <c r="AP43" s="12">
        <v>2251.2745067167998</v>
      </c>
      <c r="AQ43" s="10">
        <v>1</v>
      </c>
      <c r="AR43" s="12">
        <v>2224.4247735120002</v>
      </c>
      <c r="AS43" s="12">
        <v>2224.4247735120002</v>
      </c>
      <c r="AT43" s="10">
        <v>0.12192551853857697</v>
      </c>
      <c r="AU43" s="10">
        <v>0.12192551853857697</v>
      </c>
      <c r="AV43" s="10">
        <v>15.033799999999999</v>
      </c>
      <c r="AW43" s="11">
        <v>160.23439999999999</v>
      </c>
      <c r="AX43" s="10">
        <v>14.8545</v>
      </c>
      <c r="AY43" t="s">
        <v>350</v>
      </c>
      <c r="AZ43" t="s">
        <v>11829</v>
      </c>
      <c r="BA43" t="s">
        <v>11829</v>
      </c>
      <c r="BB43" t="s">
        <v>358</v>
      </c>
      <c r="BC43" s="10">
        <v>0.92312141625508626</v>
      </c>
      <c r="BD43" s="10">
        <v>3.4472635626712953</v>
      </c>
      <c r="BE43" s="10">
        <v>3.1822428221776806</v>
      </c>
      <c r="BF43" s="12">
        <v>2053.4141472772972</v>
      </c>
      <c r="BG43" s="13"/>
    </row>
    <row r="44" spans="1:59" x14ac:dyDescent="0.25">
      <c r="A44" t="s">
        <v>11833</v>
      </c>
      <c r="B44" t="s">
        <v>2736</v>
      </c>
      <c r="C44" t="s">
        <v>11818</v>
      </c>
      <c r="D44" t="s">
        <v>21590</v>
      </c>
      <c r="E44">
        <v>94112</v>
      </c>
      <c r="F44" s="29" t="s">
        <v>16301</v>
      </c>
      <c r="G44" t="s">
        <v>21591</v>
      </c>
      <c r="H44" t="s">
        <v>21974</v>
      </c>
      <c r="I44" t="s">
        <v>11834</v>
      </c>
      <c r="J44" t="s">
        <v>11821</v>
      </c>
      <c r="K44" t="s">
        <v>21005</v>
      </c>
      <c r="L44" t="s">
        <v>11845</v>
      </c>
      <c r="M44" s="10">
        <v>7.5</v>
      </c>
      <c r="N44" t="s">
        <v>21592</v>
      </c>
      <c r="O44" s="10">
        <v>5.1369999999999996</v>
      </c>
      <c r="P44" s="10">
        <v>8.8208000000000002</v>
      </c>
      <c r="Q44" s="10">
        <v>8.8208199999999994</v>
      </c>
      <c r="R44" s="11">
        <v>753865</v>
      </c>
      <c r="S44" t="s">
        <v>214</v>
      </c>
      <c r="T44" t="s">
        <v>11801</v>
      </c>
      <c r="U44" t="s">
        <v>11836</v>
      </c>
      <c r="V44" t="s">
        <v>11816</v>
      </c>
      <c r="W44" t="s">
        <v>11819</v>
      </c>
      <c r="X44" s="12">
        <v>898.40035418204116</v>
      </c>
      <c r="Y44" s="12">
        <v>303.11459240579956</v>
      </c>
      <c r="Z44" s="12">
        <v>1201.5149465878408</v>
      </c>
      <c r="AA44" s="10">
        <v>6.5855056330953149E-2</v>
      </c>
      <c r="AB44" s="12">
        <v>18581.241442750503</v>
      </c>
      <c r="AC44" s="12">
        <v>-76827.416899948323</v>
      </c>
      <c r="AD44" s="12">
        <v>-58246.175457197824</v>
      </c>
      <c r="AE44" s="10">
        <v>-3.1029232471505623</v>
      </c>
      <c r="AF44" s="10">
        <v>96.601917</v>
      </c>
      <c r="AG44" s="10">
        <v>95.972999999999999</v>
      </c>
      <c r="AH44" s="10">
        <v>94.692999999999998</v>
      </c>
      <c r="AI44" s="10">
        <v>94.558999999999997</v>
      </c>
      <c r="AJ44" s="12">
        <v>3697614.8986802101</v>
      </c>
      <c r="AK44" s="13">
        <v>2.0267424605497464E-2</v>
      </c>
      <c r="AL44" s="12">
        <v>3697614.8986802101</v>
      </c>
      <c r="AM44" s="13">
        <v>2.0267424605497464E-2</v>
      </c>
      <c r="AN44" s="13">
        <v>2.0267424605497464E-2</v>
      </c>
      <c r="AO44" s="12">
        <v>1490.1388041681248</v>
      </c>
      <c r="AP44" s="12">
        <v>1490.1388041681248</v>
      </c>
      <c r="AQ44" s="10">
        <v>1</v>
      </c>
      <c r="AR44" s="12">
        <v>0</v>
      </c>
      <c r="AS44" s="12">
        <v>0</v>
      </c>
      <c r="AT44" s="10">
        <v>0</v>
      </c>
      <c r="AU44" s="10">
        <v>0</v>
      </c>
      <c r="AV44" s="10">
        <v>4.03</v>
      </c>
      <c r="AW44" s="11">
        <v>14.949199999999999</v>
      </c>
      <c r="AX44" s="10">
        <v>0</v>
      </c>
      <c r="AY44" t="s">
        <v>11895</v>
      </c>
      <c r="AZ44" t="s">
        <v>11838</v>
      </c>
      <c r="BA44" t="s">
        <v>11894</v>
      </c>
      <c r="BB44" t="s">
        <v>11895</v>
      </c>
      <c r="BC44" s="10">
        <v>8.6123370985759201E-2</v>
      </c>
      <c r="BD44" s="10">
        <v>0</v>
      </c>
      <c r="BE44" s="10">
        <v>0</v>
      </c>
      <c r="BF44" s="12">
        <v>0</v>
      </c>
      <c r="BG44" s="13"/>
    </row>
    <row r="45" spans="1:59" hidden="1" x14ac:dyDescent="0.25">
      <c r="A45" t="s">
        <v>11833</v>
      </c>
      <c r="B45" t="s">
        <v>2736</v>
      </c>
      <c r="C45" t="s">
        <v>20997</v>
      </c>
      <c r="D45" t="s">
        <v>16700</v>
      </c>
      <c r="E45">
        <v>42</v>
      </c>
      <c r="F45" s="29" t="s">
        <v>16701</v>
      </c>
      <c r="G45" t="s">
        <v>214</v>
      </c>
      <c r="H45" t="s">
        <v>21982</v>
      </c>
      <c r="I45" t="s">
        <v>11929</v>
      </c>
      <c r="J45" t="s">
        <v>11821</v>
      </c>
      <c r="K45" t="s">
        <v>11821</v>
      </c>
      <c r="L45" t="s">
        <v>11845</v>
      </c>
      <c r="M45" s="10">
        <v>0</v>
      </c>
      <c r="N45" t="s">
        <v>21610</v>
      </c>
      <c r="O45" s="10">
        <v>1.3689546279153942E-2</v>
      </c>
      <c r="P45" s="10">
        <v>0</v>
      </c>
      <c r="Q45" s="10">
        <v>0</v>
      </c>
      <c r="R45" s="11"/>
      <c r="S45" t="s">
        <v>214</v>
      </c>
      <c r="T45" t="s">
        <v>11861</v>
      </c>
      <c r="U45" t="s">
        <v>11836</v>
      </c>
      <c r="V45" t="s">
        <v>20970</v>
      </c>
      <c r="W45" t="s">
        <v>11807</v>
      </c>
      <c r="X45" s="12">
        <v>0</v>
      </c>
      <c r="Y45" s="12">
        <v>-5.8207660913467407E-11</v>
      </c>
      <c r="Z45" s="12">
        <v>-5.8207660913467407E-11</v>
      </c>
      <c r="AA45" s="10">
        <v>-3.1903629657171076E-15</v>
      </c>
      <c r="AB45" s="12">
        <v>0</v>
      </c>
      <c r="AC45" s="12">
        <v>-5.8207660913467407E-11</v>
      </c>
      <c r="AD45" s="12">
        <v>-5.8207660913467407E-11</v>
      </c>
      <c r="AE45" s="10">
        <v>-3.1316910977766717E-15</v>
      </c>
      <c r="AF45" s="10"/>
      <c r="AG45" s="10">
        <v>20.001714285714286</v>
      </c>
      <c r="AH45" s="10">
        <v>19.858699999999999</v>
      </c>
      <c r="AI45" s="10">
        <v>19.824946428571426</v>
      </c>
      <c r="AJ45" s="12">
        <v>-79782.520000000019</v>
      </c>
      <c r="AK45" s="13">
        <v>-4.3730519625333203E-4</v>
      </c>
      <c r="AL45" s="12"/>
      <c r="AM45" s="13"/>
      <c r="AN45" s="13"/>
      <c r="AO45" s="12"/>
      <c r="AP45" s="12"/>
      <c r="AQ45" s="10">
        <v>1</v>
      </c>
      <c r="AR45" s="12"/>
      <c r="AS45" s="12"/>
      <c r="AT45" s="10"/>
      <c r="AU45" s="10"/>
      <c r="AV45" s="10"/>
      <c r="AW45" s="11"/>
      <c r="AX45" s="10"/>
      <c r="AY45" t="s">
        <v>214</v>
      </c>
      <c r="AZ45" t="s">
        <v>214</v>
      </c>
      <c r="BA45" t="s">
        <v>214</v>
      </c>
      <c r="BB45" t="s">
        <v>214</v>
      </c>
      <c r="BC45" s="10"/>
      <c r="BD45" s="10"/>
      <c r="BE45" s="10"/>
      <c r="BF45" s="12"/>
      <c r="BG45" s="13"/>
    </row>
    <row r="46" spans="1:59" hidden="1" x14ac:dyDescent="0.25">
      <c r="A46" t="s">
        <v>11833</v>
      </c>
      <c r="B46" t="s">
        <v>2736</v>
      </c>
      <c r="C46" t="s">
        <v>20997</v>
      </c>
      <c r="D46" t="s">
        <v>16700</v>
      </c>
      <c r="E46">
        <v>42</v>
      </c>
      <c r="F46" s="29" t="s">
        <v>16701</v>
      </c>
      <c r="G46" t="s">
        <v>214</v>
      </c>
      <c r="H46" t="s">
        <v>21983</v>
      </c>
      <c r="I46" t="s">
        <v>11929</v>
      </c>
      <c r="J46" t="s">
        <v>11821</v>
      </c>
      <c r="K46" t="s">
        <v>11821</v>
      </c>
      <c r="L46" t="s">
        <v>11845</v>
      </c>
      <c r="M46" s="10">
        <v>0</v>
      </c>
      <c r="N46" t="s">
        <v>21984</v>
      </c>
      <c r="O46" s="10">
        <v>3.2854911069969461E-2</v>
      </c>
      <c r="P46" s="10">
        <v>0</v>
      </c>
      <c r="Q46" s="10">
        <v>0</v>
      </c>
      <c r="R46" s="11"/>
      <c r="S46" t="s">
        <v>214</v>
      </c>
      <c r="T46" t="s">
        <v>11861</v>
      </c>
      <c r="U46" t="s">
        <v>11836</v>
      </c>
      <c r="V46" t="s">
        <v>20970</v>
      </c>
      <c r="W46" t="s">
        <v>11807</v>
      </c>
      <c r="X46" s="12">
        <v>0</v>
      </c>
      <c r="Y46" s="12">
        <v>0</v>
      </c>
      <c r="Z46" s="12">
        <v>0</v>
      </c>
      <c r="AA46" s="10">
        <v>0</v>
      </c>
      <c r="AB46" s="12">
        <v>0</v>
      </c>
      <c r="AC46" s="12">
        <v>17251.479999999989</v>
      </c>
      <c r="AD46" s="12">
        <v>17251.479999999989</v>
      </c>
      <c r="AE46" s="10">
        <v>0.92666690567588283</v>
      </c>
      <c r="AF46" s="10"/>
      <c r="AG46" s="10">
        <v>20.027839285714286</v>
      </c>
      <c r="AH46" s="10">
        <v>19.885300000000001</v>
      </c>
      <c r="AI46" s="10">
        <v>19.851071428571426</v>
      </c>
      <c r="AJ46" s="12">
        <v>-111972.25</v>
      </c>
      <c r="AK46" s="13">
        <v>-6.1374404770840965E-4</v>
      </c>
      <c r="AL46" s="12"/>
      <c r="AM46" s="13"/>
      <c r="AN46" s="13"/>
      <c r="AO46" s="12"/>
      <c r="AP46" s="12"/>
      <c r="AQ46" s="10">
        <v>1</v>
      </c>
      <c r="AR46" s="12"/>
      <c r="AS46" s="12"/>
      <c r="AT46" s="10"/>
      <c r="AU46" s="10"/>
      <c r="AV46" s="10"/>
      <c r="AW46" s="11"/>
      <c r="AX46" s="10"/>
      <c r="AY46" t="s">
        <v>214</v>
      </c>
      <c r="AZ46" t="s">
        <v>214</v>
      </c>
      <c r="BA46" t="s">
        <v>214</v>
      </c>
      <c r="BB46" t="s">
        <v>214</v>
      </c>
      <c r="BC46" s="10"/>
      <c r="BD46" s="10"/>
      <c r="BE46" s="10"/>
      <c r="BF46" s="12"/>
      <c r="BG46" s="13"/>
    </row>
    <row r="47" spans="1:59" x14ac:dyDescent="0.25">
      <c r="A47" t="s">
        <v>11833</v>
      </c>
      <c r="B47" t="s">
        <v>2737</v>
      </c>
      <c r="C47" t="s">
        <v>11814</v>
      </c>
      <c r="D47" t="s">
        <v>20991</v>
      </c>
      <c r="E47">
        <v>273904</v>
      </c>
      <c r="F47" s="29" t="s">
        <v>20875</v>
      </c>
      <c r="G47" t="s">
        <v>20875</v>
      </c>
      <c r="H47" t="s">
        <v>21974</v>
      </c>
      <c r="I47" t="s">
        <v>11834</v>
      </c>
      <c r="J47" t="s">
        <v>11804</v>
      </c>
      <c r="K47" t="s">
        <v>2737</v>
      </c>
      <c r="L47" t="s">
        <v>11845</v>
      </c>
      <c r="M47" s="10">
        <v>3.5</v>
      </c>
      <c r="N47" t="s">
        <v>20992</v>
      </c>
      <c r="O47" s="10">
        <v>11.8278</v>
      </c>
      <c r="P47" s="10">
        <v>4.7698999999999998</v>
      </c>
      <c r="Q47" s="10">
        <v>4.7698830000000001</v>
      </c>
      <c r="R47" s="11">
        <v>1750000</v>
      </c>
      <c r="S47" t="s">
        <v>214</v>
      </c>
      <c r="T47" t="s">
        <v>11801</v>
      </c>
      <c r="U47" t="s">
        <v>11836</v>
      </c>
      <c r="V47" t="s">
        <v>11816</v>
      </c>
      <c r="W47" t="s">
        <v>11819</v>
      </c>
      <c r="X47" s="12">
        <v>170.14</v>
      </c>
      <c r="Y47" s="12">
        <v>6895.0000000000955</v>
      </c>
      <c r="Z47" s="12">
        <v>7065.1400000000958</v>
      </c>
      <c r="AA47" s="10">
        <v>0.387240453402101</v>
      </c>
      <c r="AB47" s="12">
        <v>2211.7999999999997</v>
      </c>
      <c r="AC47" s="12">
        <v>-75809.999999999869</v>
      </c>
      <c r="AD47" s="12">
        <v>-73598.199999999866</v>
      </c>
      <c r="AE47" s="10">
        <v>-3.957809317596376</v>
      </c>
      <c r="AF47" s="10">
        <v>99.456000000000003</v>
      </c>
      <c r="AG47" s="10">
        <v>92.948999999999998</v>
      </c>
      <c r="AH47" s="10">
        <v>88.222999999999999</v>
      </c>
      <c r="AI47" s="10">
        <v>88.617000000000004</v>
      </c>
      <c r="AJ47" s="12">
        <v>1561346.11</v>
      </c>
      <c r="AK47" s="13">
        <v>8.5580747142723294E-3</v>
      </c>
      <c r="AL47" s="12">
        <v>1561346.11</v>
      </c>
      <c r="AM47" s="13">
        <v>8.5580747142723294E-3</v>
      </c>
      <c r="AN47" s="13">
        <v>8.5580747142723294E-3</v>
      </c>
      <c r="AO47" s="12">
        <v>1450.2407208124</v>
      </c>
      <c r="AP47" s="12">
        <v>1450.2407208124</v>
      </c>
      <c r="AQ47" s="10">
        <v>1</v>
      </c>
      <c r="AR47" s="12">
        <v>1450.8964861786003</v>
      </c>
      <c r="AS47" s="12">
        <v>1450.8964861786003</v>
      </c>
      <c r="AT47" s="10">
        <v>7.952676508984706E-2</v>
      </c>
      <c r="AU47" s="10">
        <v>7.952676508984706E-2</v>
      </c>
      <c r="AV47" s="10">
        <v>9.2883999999999993</v>
      </c>
      <c r="AW47" s="11">
        <v>211.0796</v>
      </c>
      <c r="AX47" s="10">
        <v>9.2926000000000002</v>
      </c>
      <c r="AY47" t="s">
        <v>11895</v>
      </c>
      <c r="AZ47" t="s">
        <v>11838</v>
      </c>
      <c r="BA47" t="s">
        <v>11819</v>
      </c>
      <c r="BB47" t="s">
        <v>11865</v>
      </c>
      <c r="BC47" s="10">
        <v>1.2160441159610988</v>
      </c>
      <c r="BD47" s="10">
        <v>2.1565210126547028</v>
      </c>
      <c r="BE47" s="10">
        <v>2.6224246883852218</v>
      </c>
      <c r="BF47" s="12">
        <v>1764.3541348861206</v>
      </c>
      <c r="BG47" s="13"/>
    </row>
    <row r="48" spans="1:59" x14ac:dyDescent="0.25">
      <c r="A48" t="s">
        <v>11833</v>
      </c>
      <c r="B48" t="s">
        <v>2854</v>
      </c>
      <c r="C48" t="s">
        <v>11814</v>
      </c>
      <c r="D48" t="s">
        <v>22007</v>
      </c>
      <c r="E48">
        <v>280461</v>
      </c>
      <c r="F48" s="29" t="s">
        <v>22008</v>
      </c>
      <c r="G48" t="s">
        <v>22008</v>
      </c>
      <c r="H48" t="s">
        <v>21974</v>
      </c>
      <c r="I48" t="s">
        <v>11834</v>
      </c>
      <c r="J48" t="s">
        <v>11804</v>
      </c>
      <c r="K48" t="s">
        <v>2854</v>
      </c>
      <c r="L48" t="s">
        <v>22009</v>
      </c>
      <c r="M48" s="10">
        <v>6</v>
      </c>
      <c r="N48" t="s">
        <v>22010</v>
      </c>
      <c r="O48" s="10">
        <v>7.0007000000000001</v>
      </c>
      <c r="P48" s="10">
        <v>6.125</v>
      </c>
      <c r="Q48" s="10">
        <v>6.1249989999999999</v>
      </c>
      <c r="R48" s="11">
        <v>2795000</v>
      </c>
      <c r="S48" t="s">
        <v>11846</v>
      </c>
      <c r="T48" t="s">
        <v>11801</v>
      </c>
      <c r="U48" t="s">
        <v>11861</v>
      </c>
      <c r="V48" t="s">
        <v>284</v>
      </c>
      <c r="W48" t="s">
        <v>753</v>
      </c>
      <c r="X48" s="12">
        <v>0</v>
      </c>
      <c r="Y48" s="12">
        <v>0</v>
      </c>
      <c r="Z48" s="12">
        <v>0</v>
      </c>
      <c r="AA48" s="10">
        <v>0</v>
      </c>
      <c r="AB48" s="12">
        <v>0</v>
      </c>
      <c r="AC48" s="12">
        <v>0</v>
      </c>
      <c r="AD48" s="12">
        <v>0</v>
      </c>
      <c r="AE48" s="10">
        <v>0</v>
      </c>
      <c r="AF48" s="10">
        <v>99.296999999999997</v>
      </c>
      <c r="AG48" s="10">
        <v>99.296999999999997</v>
      </c>
      <c r="AH48" s="10">
        <v>99.296999999999997</v>
      </c>
      <c r="AI48" s="10">
        <v>99.296999999999997</v>
      </c>
      <c r="AJ48" s="12">
        <v>2775351.15</v>
      </c>
      <c r="AK48" s="13">
        <v>1.5212298123983305E-2</v>
      </c>
      <c r="AL48" s="12">
        <v>2775351.15</v>
      </c>
      <c r="AM48" s="13">
        <v>1.5212298123983305E-2</v>
      </c>
      <c r="AN48" s="13">
        <v>1.5212298123983305E-2</v>
      </c>
      <c r="AO48" s="12">
        <v>1555.4733055290001</v>
      </c>
      <c r="AP48" s="12">
        <v>1555.4733055290001</v>
      </c>
      <c r="AQ48" s="10">
        <v>1</v>
      </c>
      <c r="AR48" s="12">
        <v>1550.8662226200001</v>
      </c>
      <c r="AS48" s="12">
        <v>1550.8662226200001</v>
      </c>
      <c r="AT48" s="10">
        <v>8.5006321916818714E-2</v>
      </c>
      <c r="AU48" s="10">
        <v>8.5006321916818714E-2</v>
      </c>
      <c r="AV48" s="10">
        <v>5.6045999999999996</v>
      </c>
      <c r="AW48" s="11">
        <v>339.09199999999998</v>
      </c>
      <c r="AX48" s="10">
        <v>5.5880000000000001</v>
      </c>
      <c r="AY48" t="s">
        <v>11858</v>
      </c>
      <c r="AZ48" t="s">
        <v>753</v>
      </c>
      <c r="BA48" t="s">
        <v>753</v>
      </c>
      <c r="BB48" t="s">
        <v>11858</v>
      </c>
      <c r="BC48" s="10">
        <v>1.9535323705819081</v>
      </c>
      <c r="BD48" s="10">
        <v>1.2967995414323741</v>
      </c>
      <c r="BE48" s="10">
        <v>2.5333398823439173</v>
      </c>
      <c r="BF48" s="12">
        <v>3029.6673683302588</v>
      </c>
      <c r="BG48" s="13"/>
    </row>
    <row r="49" spans="1:59" x14ac:dyDescent="0.25">
      <c r="A49" t="s">
        <v>11833</v>
      </c>
      <c r="B49" t="s">
        <v>2870</v>
      </c>
      <c r="C49" t="s">
        <v>11814</v>
      </c>
      <c r="D49" t="s">
        <v>21615</v>
      </c>
      <c r="E49">
        <v>277009</v>
      </c>
      <c r="F49" s="29" t="s">
        <v>21616</v>
      </c>
      <c r="G49" t="s">
        <v>21616</v>
      </c>
      <c r="H49" t="s">
        <v>21974</v>
      </c>
      <c r="I49" t="s">
        <v>11834</v>
      </c>
      <c r="J49" t="s">
        <v>11804</v>
      </c>
      <c r="K49" t="s">
        <v>2871</v>
      </c>
      <c r="L49" t="s">
        <v>11886</v>
      </c>
      <c r="M49" s="10">
        <v>7.375</v>
      </c>
      <c r="N49" t="s">
        <v>21617</v>
      </c>
      <c r="O49" s="10">
        <v>11.4579</v>
      </c>
      <c r="P49" s="10">
        <v>9.3223000000000003</v>
      </c>
      <c r="Q49" s="10">
        <v>9.3222909999999999</v>
      </c>
      <c r="R49" s="11">
        <v>4140000</v>
      </c>
      <c r="S49" t="s">
        <v>214</v>
      </c>
      <c r="T49" t="s">
        <v>11801</v>
      </c>
      <c r="U49" t="s">
        <v>11836</v>
      </c>
      <c r="V49" t="s">
        <v>11816</v>
      </c>
      <c r="W49" t="s">
        <v>11815</v>
      </c>
      <c r="X49" s="12">
        <v>848.11999999999989</v>
      </c>
      <c r="Y49" s="12">
        <v>-8280.0000000001182</v>
      </c>
      <c r="Z49" s="12">
        <v>-7431.8800000001183</v>
      </c>
      <c r="AA49" s="10">
        <v>-0.40734147955030098</v>
      </c>
      <c r="AB49" s="12">
        <v>11025.619999999999</v>
      </c>
      <c r="AC49" s="12">
        <v>-179676.00000000012</v>
      </c>
      <c r="AD49" s="12">
        <v>-168650.38000000012</v>
      </c>
      <c r="AE49" s="10">
        <v>-9.0988756671877731</v>
      </c>
      <c r="AF49" s="10">
        <v>89.741545893719803</v>
      </c>
      <c r="AG49" s="10">
        <v>90.8</v>
      </c>
      <c r="AH49" s="10">
        <v>86.66</v>
      </c>
      <c r="AI49" s="10">
        <v>86.46</v>
      </c>
      <c r="AJ49" s="12">
        <v>3593014</v>
      </c>
      <c r="AK49" s="13">
        <v>1.969408452391538E-2</v>
      </c>
      <c r="AL49" s="12">
        <v>3593014</v>
      </c>
      <c r="AM49" s="13">
        <v>1.969408452391538E-2</v>
      </c>
      <c r="AN49" s="13">
        <v>1.969408452391538E-2</v>
      </c>
      <c r="AO49" s="12">
        <v>2609.3186270800002</v>
      </c>
      <c r="AP49" s="12">
        <v>2609.3186270800002</v>
      </c>
      <c r="AQ49" s="10">
        <v>1</v>
      </c>
      <c r="AR49" s="12">
        <v>2609.7857188999997</v>
      </c>
      <c r="AS49" s="12">
        <v>2609.7857188999997</v>
      </c>
      <c r="AT49" s="10">
        <v>0.14304798293945933</v>
      </c>
      <c r="AU49" s="10">
        <v>0.14304798293945933</v>
      </c>
      <c r="AV49" s="10">
        <v>7.2622</v>
      </c>
      <c r="AW49" s="11">
        <v>667.09990000000005</v>
      </c>
      <c r="AX49" s="10">
        <v>7.2634999999999996</v>
      </c>
      <c r="AY49" t="s">
        <v>283</v>
      </c>
      <c r="AZ49" t="s">
        <v>11815</v>
      </c>
      <c r="BA49" t="s">
        <v>11877</v>
      </c>
      <c r="BB49" t="s">
        <v>283</v>
      </c>
      <c r="BC49" s="10">
        <v>3.843208477528087</v>
      </c>
      <c r="BD49" s="10">
        <v>1.6856305420891282</v>
      </c>
      <c r="BE49" s="10">
        <v>4</v>
      </c>
      <c r="BF49" s="12">
        <v>6193.0195347919998</v>
      </c>
      <c r="BG49" s="13"/>
    </row>
    <row r="50" spans="1:59" x14ac:dyDescent="0.25">
      <c r="A50" t="s">
        <v>11833</v>
      </c>
      <c r="B50" t="s">
        <v>2870</v>
      </c>
      <c r="C50" t="s">
        <v>11814</v>
      </c>
      <c r="D50" t="s">
        <v>21615</v>
      </c>
      <c r="E50">
        <v>278605</v>
      </c>
      <c r="F50" s="29" t="s">
        <v>22011</v>
      </c>
      <c r="G50" t="s">
        <v>22011</v>
      </c>
      <c r="H50" t="s">
        <v>21974</v>
      </c>
      <c r="I50" t="s">
        <v>11834</v>
      </c>
      <c r="J50" t="s">
        <v>11804</v>
      </c>
      <c r="K50" t="s">
        <v>2871</v>
      </c>
      <c r="L50" t="s">
        <v>11886</v>
      </c>
      <c r="M50" s="10">
        <v>8.375</v>
      </c>
      <c r="N50" t="s">
        <v>22012</v>
      </c>
      <c r="O50" s="10">
        <v>6.9432</v>
      </c>
      <c r="P50" s="10">
        <v>8.6963000000000008</v>
      </c>
      <c r="Q50" s="10">
        <v>8.6962689999999991</v>
      </c>
      <c r="R50" s="11">
        <v>3350000</v>
      </c>
      <c r="S50" t="s">
        <v>214</v>
      </c>
      <c r="T50" t="s">
        <v>11801</v>
      </c>
      <c r="U50" t="s">
        <v>11836</v>
      </c>
      <c r="V50" t="s">
        <v>11816</v>
      </c>
      <c r="W50" t="s">
        <v>11815</v>
      </c>
      <c r="X50" s="12">
        <v>779.34</v>
      </c>
      <c r="Y50" s="12">
        <v>15711.499999999802</v>
      </c>
      <c r="Z50" s="12">
        <v>16490.8399999998</v>
      </c>
      <c r="AA50" s="10">
        <v>0.90386324383966066</v>
      </c>
      <c r="AB50" s="12">
        <v>10131.43</v>
      </c>
      <c r="AC50" s="12">
        <v>-88104.99999999984</v>
      </c>
      <c r="AD50" s="12">
        <v>-77973.569999999832</v>
      </c>
      <c r="AE50" s="10">
        <v>-4.1977293035203509</v>
      </c>
      <c r="AF50" s="10">
        <v>100</v>
      </c>
      <c r="AG50" s="10">
        <v>100.97199999999999</v>
      </c>
      <c r="AH50" s="10">
        <v>97.873000000000005</v>
      </c>
      <c r="AI50" s="10">
        <v>98.341999999999999</v>
      </c>
      <c r="AJ50" s="12">
        <v>3310043.81</v>
      </c>
      <c r="AK50" s="13">
        <v>1.8143063893434008E-2</v>
      </c>
      <c r="AL50" s="12">
        <v>3310043.81</v>
      </c>
      <c r="AM50" s="13">
        <v>1.8143063893434008E-2</v>
      </c>
      <c r="AN50" s="13">
        <v>1.8143063893434008E-2</v>
      </c>
      <c r="AO50" s="12">
        <v>1705.5331735406</v>
      </c>
      <c r="AP50" s="12">
        <v>1705.5331735406</v>
      </c>
      <c r="AQ50" s="10">
        <v>1</v>
      </c>
      <c r="AR50" s="12">
        <v>1700.4357060732002</v>
      </c>
      <c r="AS50" s="12">
        <v>1700.4357060732002</v>
      </c>
      <c r="AT50" s="10">
        <v>9.3204547833349208E-2</v>
      </c>
      <c r="AU50" s="10">
        <v>9.3204547833349208E-2</v>
      </c>
      <c r="AV50" s="10">
        <v>5.1525999999999996</v>
      </c>
      <c r="AW50" s="11">
        <v>600.36569999999995</v>
      </c>
      <c r="AX50" s="10">
        <v>5.1372</v>
      </c>
      <c r="AY50" t="s">
        <v>283</v>
      </c>
      <c r="AZ50" t="s">
        <v>11815</v>
      </c>
      <c r="BA50" t="s">
        <v>11877</v>
      </c>
      <c r="BB50" t="s">
        <v>283</v>
      </c>
      <c r="BC50" s="10">
        <v>3.4587481542975556</v>
      </c>
      <c r="BD50" s="10">
        <v>1.1921830000440929</v>
      </c>
      <c r="BE50" s="10">
        <v>4</v>
      </c>
      <c r="BF50" s="12">
        <v>5705.2841921426807</v>
      </c>
      <c r="BG50" s="13"/>
    </row>
    <row r="51" spans="1:59" x14ac:dyDescent="0.25">
      <c r="A51" t="s">
        <v>11833</v>
      </c>
      <c r="B51" t="s">
        <v>2910</v>
      </c>
      <c r="C51" t="s">
        <v>11814</v>
      </c>
      <c r="D51" t="s">
        <v>11902</v>
      </c>
      <c r="E51">
        <v>260918</v>
      </c>
      <c r="F51" s="29" t="s">
        <v>16694</v>
      </c>
      <c r="G51" t="s">
        <v>16694</v>
      </c>
      <c r="H51" t="s">
        <v>21974</v>
      </c>
      <c r="I51" t="s">
        <v>11834</v>
      </c>
      <c r="J51" t="s">
        <v>11804</v>
      </c>
      <c r="K51" t="s">
        <v>2910</v>
      </c>
      <c r="L51" t="s">
        <v>11903</v>
      </c>
      <c r="M51" s="10">
        <v>5.125</v>
      </c>
      <c r="N51" t="s">
        <v>16695</v>
      </c>
      <c r="O51" s="10">
        <v>29.190999999999999</v>
      </c>
      <c r="P51" s="10">
        <v>6.5319000000000003</v>
      </c>
      <c r="Q51" s="10">
        <v>6.5319149999999997</v>
      </c>
      <c r="R51" s="11">
        <v>4310000</v>
      </c>
      <c r="S51" t="s">
        <v>214</v>
      </c>
      <c r="T51" t="s">
        <v>11801</v>
      </c>
      <c r="U51" t="s">
        <v>11836</v>
      </c>
      <c r="V51" t="s">
        <v>11816</v>
      </c>
      <c r="W51" t="s">
        <v>753</v>
      </c>
      <c r="X51" s="12">
        <v>613.58000000000004</v>
      </c>
      <c r="Y51" s="12">
        <v>-21205.200000000194</v>
      </c>
      <c r="Z51" s="12">
        <v>-20591.620000000192</v>
      </c>
      <c r="AA51" s="10">
        <v>-1.1286270710960771</v>
      </c>
      <c r="AB51" s="12">
        <v>5345.66</v>
      </c>
      <c r="AC51" s="12">
        <v>-91675</v>
      </c>
      <c r="AD51" s="12">
        <v>-86329.34</v>
      </c>
      <c r="AE51" s="10">
        <v>-4.7180116918953452</v>
      </c>
      <c r="AF51" s="10">
        <v>93.177222737819022</v>
      </c>
      <c r="AG51" s="10">
        <v>83</v>
      </c>
      <c r="AH51" s="10">
        <v>82.242000000000004</v>
      </c>
      <c r="AI51" s="10">
        <v>81.75</v>
      </c>
      <c r="AJ51" s="12">
        <v>3591531.9800000004</v>
      </c>
      <c r="AK51" s="13">
        <v>1.9685961252715736E-2</v>
      </c>
      <c r="AL51" s="12">
        <v>3591531.9800000004</v>
      </c>
      <c r="AM51" s="13">
        <v>1.9685961252715732E-2</v>
      </c>
      <c r="AN51" s="13">
        <v>1.9685961252715732E-2</v>
      </c>
      <c r="AO51" s="12">
        <v>4754.541865763601</v>
      </c>
      <c r="AP51" s="12">
        <v>4754.541865763601</v>
      </c>
      <c r="AQ51" s="10">
        <v>1</v>
      </c>
      <c r="AR51" s="12">
        <v>4748.5440073570016</v>
      </c>
      <c r="AS51" s="12">
        <v>4748.5440073570016</v>
      </c>
      <c r="AT51" s="10">
        <v>0.2602779367027811</v>
      </c>
      <c r="AU51" s="10">
        <v>0.2602779367027811</v>
      </c>
      <c r="AV51" s="10">
        <v>13.238200000000001</v>
      </c>
      <c r="AW51" s="11">
        <v>369.56099999999998</v>
      </c>
      <c r="AX51" s="10">
        <v>13.221500000000001</v>
      </c>
      <c r="AY51" t="s">
        <v>11839</v>
      </c>
      <c r="AZ51" t="s">
        <v>11847</v>
      </c>
      <c r="BA51" t="s">
        <v>11847</v>
      </c>
      <c r="BB51" t="s">
        <v>11881</v>
      </c>
      <c r="BC51" s="10">
        <v>2.1290663784595938</v>
      </c>
      <c r="BD51" s="10">
        <v>3.0682954790708901</v>
      </c>
      <c r="BE51" s="10">
        <v>4</v>
      </c>
      <c r="BF51" s="12">
        <v>6190.4650836234414</v>
      </c>
      <c r="BG51" s="13"/>
    </row>
    <row r="52" spans="1:59" x14ac:dyDescent="0.25">
      <c r="A52" t="s">
        <v>11833</v>
      </c>
      <c r="B52" t="s">
        <v>2933</v>
      </c>
      <c r="C52" t="s">
        <v>11814</v>
      </c>
      <c r="D52" t="s">
        <v>20524</v>
      </c>
      <c r="E52">
        <v>182303</v>
      </c>
      <c r="F52" s="29" t="s">
        <v>7932</v>
      </c>
      <c r="G52" t="s">
        <v>214</v>
      </c>
      <c r="H52" t="s">
        <v>21974</v>
      </c>
      <c r="I52" t="s">
        <v>11834</v>
      </c>
      <c r="J52" t="s">
        <v>11804</v>
      </c>
      <c r="K52" t="s">
        <v>2933</v>
      </c>
      <c r="L52" t="s">
        <v>16698</v>
      </c>
      <c r="M52" s="10">
        <v>5.625</v>
      </c>
      <c r="N52" t="s">
        <v>20525</v>
      </c>
      <c r="O52" s="10">
        <v>5.7583000000000002</v>
      </c>
      <c r="P52" s="10">
        <v>5.0796000000000001</v>
      </c>
      <c r="Q52" s="10">
        <v>5.0795560000000002</v>
      </c>
      <c r="R52" s="11">
        <v>1775000</v>
      </c>
      <c r="S52" t="s">
        <v>214</v>
      </c>
      <c r="T52" t="s">
        <v>11801</v>
      </c>
      <c r="U52" t="s">
        <v>11861</v>
      </c>
      <c r="V52" t="s">
        <v>11816</v>
      </c>
      <c r="W52" t="s">
        <v>753</v>
      </c>
      <c r="X52" s="12">
        <v>277.35000000000002</v>
      </c>
      <c r="Y52" s="12">
        <v>-1391.6000000000358</v>
      </c>
      <c r="Z52" s="12">
        <v>-1114.2500000000359</v>
      </c>
      <c r="AA52" s="10">
        <v>-6.1072063002757075E-2</v>
      </c>
      <c r="AB52" s="12">
        <v>3605.47</v>
      </c>
      <c r="AC52" s="12">
        <v>-7256.1999999999825</v>
      </c>
      <c r="AD52" s="12">
        <v>-3650.7299999999827</v>
      </c>
      <c r="AE52" s="10">
        <v>-0.21125714247758548</v>
      </c>
      <c r="AF52" s="10">
        <v>106.25</v>
      </c>
      <c r="AG52" s="10">
        <v>103.0988</v>
      </c>
      <c r="AH52" s="10">
        <v>102.7684</v>
      </c>
      <c r="AI52" s="10">
        <v>102.69</v>
      </c>
      <c r="AJ52" s="12">
        <v>1846876.41</v>
      </c>
      <c r="AK52" s="13">
        <v>1.0123127859720389E-2</v>
      </c>
      <c r="AL52" s="12">
        <v>1846876.41</v>
      </c>
      <c r="AM52" s="13">
        <v>1.0123127859720389E-2</v>
      </c>
      <c r="AN52" s="13">
        <v>1.0123127859720389E-2</v>
      </c>
      <c r="AO52" s="12">
        <v>894.07287008100002</v>
      </c>
      <c r="AP52" s="12">
        <v>894.07287008100002</v>
      </c>
      <c r="AQ52" s="10">
        <v>1</v>
      </c>
      <c r="AR52" s="12">
        <v>891.17327411730002</v>
      </c>
      <c r="AS52" s="12">
        <v>891.17327411730002</v>
      </c>
      <c r="AT52" s="10">
        <v>4.8847128861508805E-2</v>
      </c>
      <c r="AU52" s="10">
        <v>4.8847128861508805E-2</v>
      </c>
      <c r="AV52" s="10">
        <v>4.8410000000000002</v>
      </c>
      <c r="AW52" s="11">
        <v>238.75749999999999</v>
      </c>
      <c r="AX52" s="10">
        <v>4.8253000000000004</v>
      </c>
      <c r="AY52" t="s">
        <v>11860</v>
      </c>
      <c r="AZ52" t="s">
        <v>11859</v>
      </c>
      <c r="BA52" t="s">
        <v>11859</v>
      </c>
      <c r="BB52" t="s">
        <v>11860</v>
      </c>
      <c r="BC52" s="10">
        <v>1.375498404471972</v>
      </c>
      <c r="BD52" s="10">
        <v>1.1198007922823254</v>
      </c>
      <c r="BE52" s="10">
        <v>1.5402842031107888</v>
      </c>
      <c r="BF52" s="12">
        <v>1225.8074166564095</v>
      </c>
      <c r="BG52" s="13"/>
    </row>
    <row r="53" spans="1:59" x14ac:dyDescent="0.25">
      <c r="A53" t="s">
        <v>11833</v>
      </c>
      <c r="B53" t="s">
        <v>2933</v>
      </c>
      <c r="C53" t="s">
        <v>11814</v>
      </c>
      <c r="D53" t="s">
        <v>16696</v>
      </c>
      <c r="E53">
        <v>260636</v>
      </c>
      <c r="F53" s="29" t="s">
        <v>16697</v>
      </c>
      <c r="G53" t="s">
        <v>16697</v>
      </c>
      <c r="H53" t="s">
        <v>21974</v>
      </c>
      <c r="I53" t="s">
        <v>11834</v>
      </c>
      <c r="J53" t="s">
        <v>11804</v>
      </c>
      <c r="K53" t="s">
        <v>12777</v>
      </c>
      <c r="L53" t="s">
        <v>16698</v>
      </c>
      <c r="M53" s="10">
        <v>4.875</v>
      </c>
      <c r="N53" t="s">
        <v>16699</v>
      </c>
      <c r="O53" s="10">
        <v>8.1697000000000006</v>
      </c>
      <c r="P53" s="10">
        <v>4.3215000000000003</v>
      </c>
      <c r="Q53" s="10">
        <v>4.3215180000000002</v>
      </c>
      <c r="R53" s="11">
        <v>1745000</v>
      </c>
      <c r="S53" t="s">
        <v>214</v>
      </c>
      <c r="T53" t="s">
        <v>11801</v>
      </c>
      <c r="U53" t="s">
        <v>11861</v>
      </c>
      <c r="V53" t="s">
        <v>11816</v>
      </c>
      <c r="W53" t="s">
        <v>753</v>
      </c>
      <c r="X53" s="12">
        <v>236.3</v>
      </c>
      <c r="Y53" s="12">
        <v>2809.4500000000239</v>
      </c>
      <c r="Z53" s="12">
        <v>3045.7500000000241</v>
      </c>
      <c r="AA53" s="10">
        <v>0.16693761354331868</v>
      </c>
      <c r="AB53" s="12">
        <v>3071.9300000000003</v>
      </c>
      <c r="AC53" s="12">
        <v>-9283.4000000001852</v>
      </c>
      <c r="AD53" s="12">
        <v>-6211.4700000001849</v>
      </c>
      <c r="AE53" s="10">
        <v>-0.33892482018576964</v>
      </c>
      <c r="AF53" s="10">
        <v>100</v>
      </c>
      <c r="AG53" s="10">
        <v>104.30200000000001</v>
      </c>
      <c r="AH53" s="10">
        <v>103.60899999999999</v>
      </c>
      <c r="AI53" s="10">
        <v>103.77</v>
      </c>
      <c r="AJ53" s="12">
        <v>1838906.45</v>
      </c>
      <c r="AK53" s="13">
        <v>1.0079442790335126E-2</v>
      </c>
      <c r="AL53" s="12">
        <v>1838906.45</v>
      </c>
      <c r="AM53" s="13">
        <v>1.0079442790335125E-2</v>
      </c>
      <c r="AN53" s="13">
        <v>1.0079442790335125E-2</v>
      </c>
      <c r="AO53" s="12">
        <v>1219.746648285</v>
      </c>
      <c r="AP53" s="12">
        <v>1219.746648285</v>
      </c>
      <c r="AQ53" s="10">
        <v>1</v>
      </c>
      <c r="AR53" s="12">
        <v>1217.0986229969999</v>
      </c>
      <c r="AS53" s="12">
        <v>1217.0986229969999</v>
      </c>
      <c r="AT53" s="10">
        <v>6.6711800052112052E-2</v>
      </c>
      <c r="AU53" s="10">
        <v>6.6711800052112052E-2</v>
      </c>
      <c r="AV53" s="10">
        <v>6.633</v>
      </c>
      <c r="AW53" s="11">
        <v>162.52969999999999</v>
      </c>
      <c r="AX53" s="10">
        <v>6.6185999999999998</v>
      </c>
      <c r="AY53" t="s">
        <v>11860</v>
      </c>
      <c r="AZ53" t="s">
        <v>11859</v>
      </c>
      <c r="BA53" t="s">
        <v>11859</v>
      </c>
      <c r="BB53" t="s">
        <v>11860</v>
      </c>
      <c r="BC53" s="10">
        <v>0.93634479766838008</v>
      </c>
      <c r="BD53" s="10">
        <v>1.5359694783329116</v>
      </c>
      <c r="BE53" s="10">
        <v>1.4381970304144374</v>
      </c>
      <c r="BF53" s="12">
        <v>1139.6239638925897</v>
      </c>
      <c r="BG53" s="13"/>
    </row>
    <row r="54" spans="1:59" x14ac:dyDescent="0.25">
      <c r="A54" t="s">
        <v>11833</v>
      </c>
      <c r="B54" t="s">
        <v>2968</v>
      </c>
      <c r="C54" t="s">
        <v>11826</v>
      </c>
      <c r="D54" t="s">
        <v>20993</v>
      </c>
      <c r="E54">
        <v>230299</v>
      </c>
      <c r="F54" s="29" t="s">
        <v>8082</v>
      </c>
      <c r="G54" t="s">
        <v>8082</v>
      </c>
      <c r="H54" t="s">
        <v>21974</v>
      </c>
      <c r="I54" t="s">
        <v>11834</v>
      </c>
      <c r="J54" t="s">
        <v>11804</v>
      </c>
      <c r="K54" t="s">
        <v>2968</v>
      </c>
      <c r="L54" t="s">
        <v>20994</v>
      </c>
      <c r="M54" s="10">
        <v>4.95</v>
      </c>
      <c r="N54" t="s">
        <v>20995</v>
      </c>
      <c r="O54" s="10">
        <v>9.0375999999999994</v>
      </c>
      <c r="P54" s="10">
        <v>4.8734999999999999</v>
      </c>
      <c r="Q54" s="10">
        <v>4.8730989999999998</v>
      </c>
      <c r="R54" s="11">
        <v>1520000</v>
      </c>
      <c r="S54" t="s">
        <v>214</v>
      </c>
      <c r="T54" t="s">
        <v>11801</v>
      </c>
      <c r="U54" t="s">
        <v>11836</v>
      </c>
      <c r="V54" t="s">
        <v>11816</v>
      </c>
      <c r="W54" t="s">
        <v>753</v>
      </c>
      <c r="X54" s="12">
        <v>209</v>
      </c>
      <c r="Y54" s="12">
        <v>7615.2000000000726</v>
      </c>
      <c r="Z54" s="12">
        <v>7824.2000000000726</v>
      </c>
      <c r="AA54" s="10">
        <v>0.42884454596918187</v>
      </c>
      <c r="AB54" s="12">
        <v>2717</v>
      </c>
      <c r="AC54" s="12">
        <v>-60800</v>
      </c>
      <c r="AD54" s="12">
        <v>-58083</v>
      </c>
      <c r="AE54" s="10">
        <v>-3.1460563756113968</v>
      </c>
      <c r="AF54" s="10">
        <v>112.75</v>
      </c>
      <c r="AG54" s="10">
        <v>104.501</v>
      </c>
      <c r="AH54" s="10">
        <v>100</v>
      </c>
      <c r="AI54" s="10">
        <v>100.501</v>
      </c>
      <c r="AJ54" s="12">
        <v>1562309.21</v>
      </c>
      <c r="AK54" s="13">
        <v>8.5633536730531697E-3</v>
      </c>
      <c r="AL54" s="12">
        <v>1562309.21</v>
      </c>
      <c r="AM54" s="13">
        <v>8.5633536730531697E-3</v>
      </c>
      <c r="AN54" s="13">
        <v>8.5633536730531697E-3</v>
      </c>
      <c r="AO54" s="12">
        <v>1000.2840947946</v>
      </c>
      <c r="AP54" s="12">
        <v>1000.2840947946</v>
      </c>
      <c r="AQ54" s="10">
        <v>1</v>
      </c>
      <c r="AR54" s="12">
        <v>997.89376170330002</v>
      </c>
      <c r="AS54" s="12">
        <v>997.89376170330002</v>
      </c>
      <c r="AT54" s="10">
        <v>5.4696708915892518E-2</v>
      </c>
      <c r="AU54" s="10">
        <v>5.4696708915892518E-2</v>
      </c>
      <c r="AV54" s="10">
        <v>6.4025999999999996</v>
      </c>
      <c r="AW54" s="11">
        <v>216.749</v>
      </c>
      <c r="AX54" s="10">
        <v>6.3872999999999998</v>
      </c>
      <c r="AY54" t="s">
        <v>11881</v>
      </c>
      <c r="AZ54" t="s">
        <v>11847</v>
      </c>
      <c r="BA54" t="s">
        <v>753</v>
      </c>
      <c r="BB54" t="s">
        <v>11881</v>
      </c>
      <c r="BC54" s="10">
        <v>1.2487059199015549</v>
      </c>
      <c r="BD54" s="10">
        <v>1.4822920026827133</v>
      </c>
      <c r="BE54" s="10">
        <v>1.8509467987726356</v>
      </c>
      <c r="BF54" s="12">
        <v>1246.0758476717422</v>
      </c>
      <c r="BG54" s="13"/>
    </row>
    <row r="55" spans="1:59" x14ac:dyDescent="0.25">
      <c r="A55" t="s">
        <v>11833</v>
      </c>
      <c r="B55" t="s">
        <v>3125</v>
      </c>
      <c r="C55" t="s">
        <v>11814</v>
      </c>
      <c r="D55" t="s">
        <v>11904</v>
      </c>
      <c r="E55">
        <v>234754</v>
      </c>
      <c r="F55" s="29" t="s">
        <v>8521</v>
      </c>
      <c r="G55" t="s">
        <v>8521</v>
      </c>
      <c r="H55" t="s">
        <v>21974</v>
      </c>
      <c r="I55" t="s">
        <v>11834</v>
      </c>
      <c r="J55" t="s">
        <v>11804</v>
      </c>
      <c r="K55" t="s">
        <v>3125</v>
      </c>
      <c r="L55" t="s">
        <v>11855</v>
      </c>
      <c r="M55" s="10">
        <v>4.0270000000000001</v>
      </c>
      <c r="N55" t="s">
        <v>11905</v>
      </c>
      <c r="O55" s="10">
        <v>28.303899999999999</v>
      </c>
      <c r="P55" s="10">
        <v>5.9905999999999997</v>
      </c>
      <c r="Q55" s="10">
        <v>5.9906280000000001</v>
      </c>
      <c r="R55" s="11">
        <v>3355000</v>
      </c>
      <c r="S55" t="s">
        <v>214</v>
      </c>
      <c r="T55" t="s">
        <v>11801</v>
      </c>
      <c r="U55" t="s">
        <v>11836</v>
      </c>
      <c r="V55" t="s">
        <v>527</v>
      </c>
      <c r="W55" t="s">
        <v>11819</v>
      </c>
      <c r="X55" s="12">
        <v>375.3</v>
      </c>
      <c r="Y55" s="12">
        <v>-19417.733500000195</v>
      </c>
      <c r="Z55" s="12">
        <v>-19042.433500000196</v>
      </c>
      <c r="AA55" s="10">
        <v>-1.0437161305252738</v>
      </c>
      <c r="AB55" s="12">
        <v>4878.83</v>
      </c>
      <c r="AC55" s="12">
        <v>-70130.437300000151</v>
      </c>
      <c r="AD55" s="12">
        <v>-65251.607300000149</v>
      </c>
      <c r="AE55" s="10">
        <v>-3.5647054367138873</v>
      </c>
      <c r="AF55" s="10">
        <v>93.15</v>
      </c>
      <c r="AG55" s="10">
        <v>75.471519999999998</v>
      </c>
      <c r="AH55" s="10">
        <v>73.959963999999999</v>
      </c>
      <c r="AI55" s="10">
        <v>73.381193999999994</v>
      </c>
      <c r="AJ55" s="12">
        <v>2488584.94</v>
      </c>
      <c r="AK55" s="13">
        <v>1.3640470689316236E-2</v>
      </c>
      <c r="AL55" s="12">
        <v>2488584.94</v>
      </c>
      <c r="AM55" s="13">
        <v>1.3640470689316236E-2</v>
      </c>
      <c r="AN55" s="13">
        <v>1.3640470689316236E-2</v>
      </c>
      <c r="AO55" s="12">
        <v>3605.2627742768004</v>
      </c>
      <c r="AP55" s="12">
        <v>3605.2627742768004</v>
      </c>
      <c r="AQ55" s="10">
        <v>1</v>
      </c>
      <c r="AR55" s="12">
        <v>3597.125101523</v>
      </c>
      <c r="AS55" s="12">
        <v>3597.125101523</v>
      </c>
      <c r="AT55" s="10">
        <v>0.19716618357872154</v>
      </c>
      <c r="AU55" s="10">
        <v>0.19716618357872154</v>
      </c>
      <c r="AV55" s="10">
        <v>14.4872</v>
      </c>
      <c r="AW55" s="11">
        <v>313.72609999999997</v>
      </c>
      <c r="AX55" s="10">
        <v>14.454499999999999</v>
      </c>
      <c r="AY55" t="s">
        <v>11837</v>
      </c>
      <c r="AZ55" t="s">
        <v>11839</v>
      </c>
      <c r="BA55" t="s">
        <v>11819</v>
      </c>
      <c r="BB55" t="s">
        <v>11837</v>
      </c>
      <c r="BC55" s="10">
        <v>1.8073976733347197</v>
      </c>
      <c r="BD55" s="10">
        <v>3.3544361080233087</v>
      </c>
      <c r="BE55" s="10">
        <v>4</v>
      </c>
      <c r="BF55" s="12">
        <v>4289.3946829623201</v>
      </c>
      <c r="BG55" s="13"/>
    </row>
    <row r="56" spans="1:59" x14ac:dyDescent="0.25">
      <c r="A56" t="s">
        <v>11833</v>
      </c>
      <c r="B56" t="s">
        <v>3125</v>
      </c>
      <c r="C56" t="s">
        <v>11814</v>
      </c>
      <c r="D56" t="s">
        <v>11904</v>
      </c>
      <c r="E56">
        <v>274213</v>
      </c>
      <c r="F56" s="29" t="s">
        <v>20904</v>
      </c>
      <c r="G56" t="s">
        <v>20904</v>
      </c>
      <c r="H56" t="s">
        <v>21974</v>
      </c>
      <c r="I56" t="s">
        <v>11834</v>
      </c>
      <c r="J56" t="s">
        <v>11804</v>
      </c>
      <c r="K56" t="s">
        <v>3125</v>
      </c>
      <c r="L56" t="s">
        <v>11855</v>
      </c>
      <c r="M56" s="10">
        <v>4.1929999999999996</v>
      </c>
      <c r="N56" t="s">
        <v>20996</v>
      </c>
      <c r="O56" s="10">
        <v>9.7659000000000002</v>
      </c>
      <c r="P56" s="10">
        <v>5.8700999999999999</v>
      </c>
      <c r="Q56" s="10">
        <v>5.8700510000000001</v>
      </c>
      <c r="R56" s="11">
        <v>3295000</v>
      </c>
      <c r="S56" t="s">
        <v>214</v>
      </c>
      <c r="T56" t="s">
        <v>11801</v>
      </c>
      <c r="U56" t="s">
        <v>11836</v>
      </c>
      <c r="V56" t="s">
        <v>527</v>
      </c>
      <c r="W56" t="s">
        <v>11819</v>
      </c>
      <c r="X56" s="12">
        <v>529.36</v>
      </c>
      <c r="Y56" s="12">
        <v>5472.8632000003372</v>
      </c>
      <c r="Z56" s="12">
        <v>6002.2232000003369</v>
      </c>
      <c r="AA56" s="10">
        <v>0.32898196403591562</v>
      </c>
      <c r="AB56" s="12">
        <v>7285.34</v>
      </c>
      <c r="AC56" s="12">
        <v>-12867.102249999589</v>
      </c>
      <c r="AD56" s="12">
        <v>-5581.7622499995887</v>
      </c>
      <c r="AE56" s="10">
        <v>-0.3491491799969712</v>
      </c>
      <c r="AF56" s="10">
        <v>100</v>
      </c>
      <c r="AG56" s="10">
        <v>87.988001999999994</v>
      </c>
      <c r="AH56" s="10">
        <v>87.496264999999994</v>
      </c>
      <c r="AI56" s="10">
        <v>87.662361000000004</v>
      </c>
      <c r="AJ56" s="12">
        <v>2921095.74</v>
      </c>
      <c r="AK56" s="13">
        <v>1.6011155649827455E-2</v>
      </c>
      <c r="AL56" s="12">
        <v>2921095.74</v>
      </c>
      <c r="AM56" s="13">
        <v>1.6011155649827455E-2</v>
      </c>
      <c r="AN56" s="13">
        <v>1.6011155649827455E-2</v>
      </c>
      <c r="AO56" s="12">
        <v>2225.9041648374005</v>
      </c>
      <c r="AP56" s="12">
        <v>2225.9041648374005</v>
      </c>
      <c r="AQ56" s="10">
        <v>1</v>
      </c>
      <c r="AR56" s="12">
        <v>2224.0346635638002</v>
      </c>
      <c r="AS56" s="12">
        <v>2224.0346635638002</v>
      </c>
      <c r="AT56" s="10">
        <v>0.12190413577109131</v>
      </c>
      <c r="AU56" s="10">
        <v>0.12190413577109131</v>
      </c>
      <c r="AV56" s="10">
        <v>7.6200999999999999</v>
      </c>
      <c r="AW56" s="11">
        <v>318.72770000000003</v>
      </c>
      <c r="AX56" s="10">
        <v>7.6136999999999997</v>
      </c>
      <c r="AY56" t="s">
        <v>11837</v>
      </c>
      <c r="AZ56" t="s">
        <v>11839</v>
      </c>
      <c r="BA56" t="s">
        <v>11819</v>
      </c>
      <c r="BB56" t="s">
        <v>11837</v>
      </c>
      <c r="BC56" s="10">
        <v>1.8362122354733208</v>
      </c>
      <c r="BD56" s="10">
        <v>1.7669009786334404</v>
      </c>
      <c r="BE56" s="10">
        <v>3.2444051958365079</v>
      </c>
      <c r="BF56" s="12">
        <v>4083.7996613526398</v>
      </c>
      <c r="BG56" s="13"/>
    </row>
    <row r="57" spans="1:59" x14ac:dyDescent="0.25">
      <c r="A57" t="s">
        <v>11833</v>
      </c>
      <c r="B57" t="s">
        <v>3194</v>
      </c>
      <c r="C57" t="s">
        <v>11814</v>
      </c>
      <c r="D57" t="s">
        <v>11907</v>
      </c>
      <c r="E57">
        <v>267373</v>
      </c>
      <c r="F57" s="29" t="s">
        <v>18091</v>
      </c>
      <c r="G57" t="s">
        <v>18091</v>
      </c>
      <c r="H57" t="s">
        <v>21974</v>
      </c>
      <c r="I57" t="s">
        <v>11834</v>
      </c>
      <c r="J57" t="s">
        <v>11804</v>
      </c>
      <c r="K57" t="s">
        <v>3194</v>
      </c>
      <c r="L57" t="s">
        <v>11867</v>
      </c>
      <c r="M57" s="10">
        <v>4.2</v>
      </c>
      <c r="N57" t="s">
        <v>18174</v>
      </c>
      <c r="O57" s="10">
        <v>9.7631999999999994</v>
      </c>
      <c r="P57" s="10">
        <v>5.9985999999999997</v>
      </c>
      <c r="Q57" s="10">
        <v>5.9986259999999998</v>
      </c>
      <c r="R57" s="11">
        <v>3850000</v>
      </c>
      <c r="S57" t="s">
        <v>11835</v>
      </c>
      <c r="T57" t="s">
        <v>11801</v>
      </c>
      <c r="U57" t="s">
        <v>11836</v>
      </c>
      <c r="V57" t="s">
        <v>257</v>
      </c>
      <c r="W57" t="s">
        <v>753</v>
      </c>
      <c r="X57" s="12">
        <v>449.16</v>
      </c>
      <c r="Y57" s="12">
        <v>11434.499999999885</v>
      </c>
      <c r="Z57" s="12">
        <v>11883.659999999885</v>
      </c>
      <c r="AA57" s="10">
        <v>0.65134362326525808</v>
      </c>
      <c r="AB57" s="12">
        <v>5839.16</v>
      </c>
      <c r="AC57" s="12">
        <v>9548.0000000001764</v>
      </c>
      <c r="AD57" s="12">
        <v>15387.160000000176</v>
      </c>
      <c r="AE57" s="10">
        <v>0.81851999826521926</v>
      </c>
      <c r="AF57" s="10">
        <v>99.590999999999994</v>
      </c>
      <c r="AG57" s="10">
        <v>86.6</v>
      </c>
      <c r="AH57" s="10">
        <v>86.551000000000002</v>
      </c>
      <c r="AI57" s="10">
        <v>86.847999999999999</v>
      </c>
      <c r="AJ57" s="12">
        <v>3382276.33</v>
      </c>
      <c r="AK57" s="13">
        <v>1.8538985911621359E-2</v>
      </c>
      <c r="AL57" s="12">
        <v>3382276.33</v>
      </c>
      <c r="AM57" s="13">
        <v>1.8538985911621359E-2</v>
      </c>
      <c r="AN57" s="13">
        <v>1.8538985911621359E-2</v>
      </c>
      <c r="AO57" s="12">
        <v>2319.5312843506999</v>
      </c>
      <c r="AP57" s="12">
        <v>2319.5312843506999</v>
      </c>
      <c r="AQ57" s="10">
        <v>1</v>
      </c>
      <c r="AR57" s="12">
        <v>2319.1592339544</v>
      </c>
      <c r="AS57" s="12">
        <v>2319.1592339544</v>
      </c>
      <c r="AT57" s="10">
        <v>0.12711811859880534</v>
      </c>
      <c r="AU57" s="10">
        <v>0.12711811859880534</v>
      </c>
      <c r="AV57" s="10">
        <v>6.8578999999999999</v>
      </c>
      <c r="AW57" s="11">
        <v>315.05450000000002</v>
      </c>
      <c r="AX57" s="10">
        <v>6.8567999999999998</v>
      </c>
      <c r="AY57" t="s">
        <v>11858</v>
      </c>
      <c r="AZ57" t="s">
        <v>753</v>
      </c>
      <c r="BA57" t="s">
        <v>11839</v>
      </c>
      <c r="BB57" t="s">
        <v>11858</v>
      </c>
      <c r="BC57" s="10">
        <v>1.8150506772424528</v>
      </c>
      <c r="BD57" s="10">
        <v>1.5912482275757878</v>
      </c>
      <c r="BE57" s="10">
        <v>2.8881961731222865</v>
      </c>
      <c r="BF57" s="12">
        <v>4209.3915382220221</v>
      </c>
      <c r="BG57" s="13"/>
    </row>
    <row r="58" spans="1:59" x14ac:dyDescent="0.25">
      <c r="A58" t="s">
        <v>11833</v>
      </c>
      <c r="B58" t="s">
        <v>1479</v>
      </c>
      <c r="C58" t="s">
        <v>11818</v>
      </c>
      <c r="D58" t="s">
        <v>21593</v>
      </c>
      <c r="E58">
        <v>275659</v>
      </c>
      <c r="F58" s="29" t="s">
        <v>18728</v>
      </c>
      <c r="G58" t="s">
        <v>21594</v>
      </c>
      <c r="H58" t="s">
        <v>21974</v>
      </c>
      <c r="I58" t="s">
        <v>11834</v>
      </c>
      <c r="J58" t="s">
        <v>16153</v>
      </c>
      <c r="K58" t="s">
        <v>21019</v>
      </c>
      <c r="L58" t="s">
        <v>18982</v>
      </c>
      <c r="M58" s="10">
        <v>0</v>
      </c>
      <c r="N58" t="s">
        <v>21595</v>
      </c>
      <c r="O58" s="10">
        <v>9.2760365587547113</v>
      </c>
      <c r="P58" s="10">
        <v>0</v>
      </c>
      <c r="Q58" s="10">
        <v>0</v>
      </c>
      <c r="R58" s="11">
        <v>165185000</v>
      </c>
      <c r="S58" t="s">
        <v>214</v>
      </c>
      <c r="T58" t="s">
        <v>11801</v>
      </c>
      <c r="U58" t="s">
        <v>11861</v>
      </c>
      <c r="V58" t="s">
        <v>11816</v>
      </c>
      <c r="W58" t="s">
        <v>11819</v>
      </c>
      <c r="X58" s="12">
        <v>260.37444634715354</v>
      </c>
      <c r="Y58" s="12">
        <v>3594.7959700608494</v>
      </c>
      <c r="Z58" s="12">
        <v>3855.1704164080029</v>
      </c>
      <c r="AA58" s="10">
        <v>0.21130196146037891</v>
      </c>
      <c r="AB58" s="12">
        <v>13.256246260618582</v>
      </c>
      <c r="AC58" s="12">
        <v>183.01911460339807</v>
      </c>
      <c r="AD58" s="12">
        <v>196.27536086401665</v>
      </c>
      <c r="AE58" s="10">
        <v>9.4755318443887349E-3</v>
      </c>
      <c r="AF58" s="10">
        <v>1.07153144</v>
      </c>
      <c r="AG58" s="10">
        <v>5</v>
      </c>
      <c r="AH58" s="10">
        <v>5</v>
      </c>
      <c r="AI58" s="10">
        <v>5</v>
      </c>
      <c r="AJ58" s="12">
        <v>113462.29085158151</v>
      </c>
      <c r="AK58" s="13">
        <v>6.2191128292517564E-4</v>
      </c>
      <c r="AL58" s="12">
        <v>113462.29085158151</v>
      </c>
      <c r="AM58" s="13">
        <v>6.2191128292517564E-4</v>
      </c>
      <c r="AN58" s="13">
        <v>6.2191128292517564E-4</v>
      </c>
      <c r="AO58" s="12"/>
      <c r="AP58" s="12"/>
      <c r="AQ58" s="10">
        <v>1</v>
      </c>
      <c r="AR58" s="12">
        <v>0</v>
      </c>
      <c r="AS58" s="12">
        <v>0</v>
      </c>
      <c r="AT58" s="10">
        <v>0</v>
      </c>
      <c r="AU58" s="10">
        <v>0</v>
      </c>
      <c r="AV58" s="10">
        <v>0</v>
      </c>
      <c r="AW58" s="11">
        <v>0</v>
      </c>
      <c r="AX58" s="10">
        <v>0</v>
      </c>
      <c r="AY58" t="s">
        <v>11839</v>
      </c>
      <c r="AZ58" t="s">
        <v>11839</v>
      </c>
      <c r="BA58" t="s">
        <v>11839</v>
      </c>
      <c r="BB58" t="s">
        <v>11865</v>
      </c>
      <c r="BC58" s="10">
        <v>0</v>
      </c>
      <c r="BD58" s="10">
        <v>0</v>
      </c>
      <c r="BE58" s="10">
        <v>0</v>
      </c>
      <c r="BF58" s="12">
        <v>0</v>
      </c>
      <c r="BG58" s="13"/>
    </row>
    <row r="59" spans="1:59" x14ac:dyDescent="0.25">
      <c r="A59" t="s">
        <v>11833</v>
      </c>
      <c r="B59" t="s">
        <v>21596</v>
      </c>
      <c r="C59" t="s">
        <v>11818</v>
      </c>
      <c r="D59" t="s">
        <v>21597</v>
      </c>
      <c r="E59">
        <v>186171</v>
      </c>
      <c r="F59" s="29" t="s">
        <v>16368</v>
      </c>
      <c r="G59" t="s">
        <v>214</v>
      </c>
      <c r="H59" t="s">
        <v>21974</v>
      </c>
      <c r="I59" t="s">
        <v>11834</v>
      </c>
      <c r="J59" t="s">
        <v>11824</v>
      </c>
      <c r="K59" t="s">
        <v>21010</v>
      </c>
      <c r="L59" t="s">
        <v>11879</v>
      </c>
      <c r="M59" s="10">
        <v>8.25</v>
      </c>
      <c r="N59" t="s">
        <v>21598</v>
      </c>
      <c r="O59" s="10">
        <v>9.9643999999999995</v>
      </c>
      <c r="P59" s="10">
        <v>10.0946</v>
      </c>
      <c r="Q59" s="10">
        <v>10.094569999999999</v>
      </c>
      <c r="R59" s="11">
        <v>109295000</v>
      </c>
      <c r="S59" t="s">
        <v>214</v>
      </c>
      <c r="T59" t="s">
        <v>11801</v>
      </c>
      <c r="U59" t="s">
        <v>11836</v>
      </c>
      <c r="V59" t="s">
        <v>11816</v>
      </c>
      <c r="W59" t="s">
        <v>753</v>
      </c>
      <c r="X59" s="12">
        <v>1588.2010236957842</v>
      </c>
      <c r="Y59" s="12">
        <v>-54952.654113332115</v>
      </c>
      <c r="Z59" s="12">
        <v>-53364.453089636329</v>
      </c>
      <c r="AA59" s="10">
        <v>-2.9249066557754899</v>
      </c>
      <c r="AB59" s="12">
        <v>22010.806172624965</v>
      </c>
      <c r="AC59" s="12">
        <v>-23194.200805828019</v>
      </c>
      <c r="AD59" s="12">
        <v>-1183.3946332030537</v>
      </c>
      <c r="AE59" s="10">
        <v>-7.0808260260523781E-2</v>
      </c>
      <c r="AF59" s="10">
        <v>86.927549999999997</v>
      </c>
      <c r="AG59" s="10">
        <v>89.23</v>
      </c>
      <c r="AH59" s="10">
        <v>88.88</v>
      </c>
      <c r="AI59" s="10">
        <v>88.57</v>
      </c>
      <c r="AJ59" s="12">
        <v>6674509.64056338</v>
      </c>
      <c r="AK59" s="13">
        <v>3.6584426617024948E-2</v>
      </c>
      <c r="AL59" s="12">
        <v>6674509.64056338</v>
      </c>
      <c r="AM59" s="13">
        <v>3.6584426617024948E-2</v>
      </c>
      <c r="AN59" s="13">
        <v>3.6584426617024948E-2</v>
      </c>
      <c r="AO59" s="12">
        <v>4479.2634197820853</v>
      </c>
      <c r="AP59" s="12">
        <v>4479.2634197820853</v>
      </c>
      <c r="AQ59" s="10">
        <v>1</v>
      </c>
      <c r="AR59" s="12">
        <v>0</v>
      </c>
      <c r="AS59" s="12">
        <v>0</v>
      </c>
      <c r="AT59" s="10">
        <v>0</v>
      </c>
      <c r="AU59" s="10">
        <v>0</v>
      </c>
      <c r="AV59" s="10">
        <v>6.7110000000000003</v>
      </c>
      <c r="AW59" s="11">
        <v>-1.9258</v>
      </c>
      <c r="AX59" s="10">
        <v>0</v>
      </c>
      <c r="AY59" t="s">
        <v>11858</v>
      </c>
      <c r="AZ59" t="s">
        <v>11859</v>
      </c>
      <c r="BA59" t="s">
        <v>753</v>
      </c>
      <c r="BB59" t="s">
        <v>11858</v>
      </c>
      <c r="BC59" s="10">
        <v>-1.1094666460036328E-2</v>
      </c>
      <c r="BD59" s="10">
        <v>0</v>
      </c>
      <c r="BE59" s="10">
        <v>0</v>
      </c>
      <c r="BF59" s="12">
        <v>0</v>
      </c>
      <c r="BG59" s="13"/>
    </row>
    <row r="60" spans="1:59" hidden="1" x14ac:dyDescent="0.25">
      <c r="A60" t="s">
        <v>11833</v>
      </c>
      <c r="B60" t="s">
        <v>21596</v>
      </c>
      <c r="C60" t="s">
        <v>20997</v>
      </c>
      <c r="D60" t="s">
        <v>21618</v>
      </c>
      <c r="E60">
        <v>51</v>
      </c>
      <c r="F60" s="29" t="s">
        <v>21619</v>
      </c>
      <c r="G60" t="s">
        <v>214</v>
      </c>
      <c r="H60" t="s">
        <v>21982</v>
      </c>
      <c r="I60" t="s">
        <v>11929</v>
      </c>
      <c r="J60" t="s">
        <v>11824</v>
      </c>
      <c r="K60" t="s">
        <v>11824</v>
      </c>
      <c r="L60" t="s">
        <v>11879</v>
      </c>
      <c r="M60" s="10">
        <v>0</v>
      </c>
      <c r="N60" t="s">
        <v>21620</v>
      </c>
      <c r="O60" s="10">
        <v>1.6427455534984731E-2</v>
      </c>
      <c r="P60" s="10">
        <v>0</v>
      </c>
      <c r="Q60" s="10">
        <v>0</v>
      </c>
      <c r="R60" s="11"/>
      <c r="S60" t="s">
        <v>214</v>
      </c>
      <c r="T60" t="s">
        <v>11861</v>
      </c>
      <c r="U60" t="s">
        <v>11836</v>
      </c>
      <c r="V60" t="s">
        <v>20970</v>
      </c>
      <c r="W60" t="s">
        <v>11807</v>
      </c>
      <c r="X60" s="12">
        <v>0</v>
      </c>
      <c r="Y60" s="12">
        <v>0</v>
      </c>
      <c r="Z60" s="12">
        <v>0</v>
      </c>
      <c r="AA60" s="10">
        <v>0</v>
      </c>
      <c r="AB60" s="12">
        <v>0</v>
      </c>
      <c r="AC60" s="12">
        <v>0</v>
      </c>
      <c r="AD60" s="12">
        <v>0</v>
      </c>
      <c r="AE60" s="10">
        <v>-1.2897875966787556E-18</v>
      </c>
      <c r="AF60" s="10"/>
      <c r="AG60" s="10">
        <v>14.646530357142858</v>
      </c>
      <c r="AH60" s="10">
        <v>14.496258928571429</v>
      </c>
      <c r="AI60" s="10">
        <v>14.562064285714285</v>
      </c>
      <c r="AJ60" s="12">
        <v>-26916.830000000016</v>
      </c>
      <c r="AK60" s="13">
        <v>-1.4753694951810976E-4</v>
      </c>
      <c r="AL60" s="12"/>
      <c r="AM60" s="13"/>
      <c r="AN60" s="13"/>
      <c r="AO60" s="12"/>
      <c r="AP60" s="12"/>
      <c r="AQ60" s="10">
        <v>1</v>
      </c>
      <c r="AR60" s="12"/>
      <c r="AS60" s="12"/>
      <c r="AT60" s="10"/>
      <c r="AU60" s="10"/>
      <c r="AV60" s="10"/>
      <c r="AW60" s="11"/>
      <c r="AX60" s="10"/>
      <c r="AY60" t="s">
        <v>214</v>
      </c>
      <c r="AZ60" t="s">
        <v>214</v>
      </c>
      <c r="BA60" t="s">
        <v>214</v>
      </c>
      <c r="BB60" t="s">
        <v>214</v>
      </c>
      <c r="BC60" s="10"/>
      <c r="BD60" s="10"/>
      <c r="BE60" s="10"/>
      <c r="BF60" s="12"/>
      <c r="BG60" s="13"/>
    </row>
    <row r="61" spans="1:59" hidden="1" x14ac:dyDescent="0.25">
      <c r="A61" t="s">
        <v>11833</v>
      </c>
      <c r="B61" t="s">
        <v>21596</v>
      </c>
      <c r="C61" t="s">
        <v>20997</v>
      </c>
      <c r="D61" t="s">
        <v>21618</v>
      </c>
      <c r="E61">
        <v>51</v>
      </c>
      <c r="F61" s="29" t="s">
        <v>21619</v>
      </c>
      <c r="G61" t="s">
        <v>214</v>
      </c>
      <c r="H61" t="s">
        <v>21983</v>
      </c>
      <c r="I61" t="s">
        <v>11929</v>
      </c>
      <c r="J61" t="s">
        <v>11824</v>
      </c>
      <c r="K61" t="s">
        <v>11824</v>
      </c>
      <c r="L61" t="s">
        <v>11879</v>
      </c>
      <c r="M61" s="10">
        <v>0</v>
      </c>
      <c r="N61" t="s">
        <v>21984</v>
      </c>
      <c r="O61" s="10">
        <v>3.2854911069969461E-2</v>
      </c>
      <c r="P61" s="10">
        <v>0</v>
      </c>
      <c r="Q61" s="10">
        <v>0</v>
      </c>
      <c r="R61" s="11"/>
      <c r="S61" t="s">
        <v>214</v>
      </c>
      <c r="T61" t="s">
        <v>11861</v>
      </c>
      <c r="U61" t="s">
        <v>11836</v>
      </c>
      <c r="V61" t="s">
        <v>20970</v>
      </c>
      <c r="W61" t="s">
        <v>11807</v>
      </c>
      <c r="X61" s="12">
        <v>0</v>
      </c>
      <c r="Y61" s="12">
        <v>-1.4551915228366852E-11</v>
      </c>
      <c r="Z61" s="12">
        <v>-1.4551915228366852E-11</v>
      </c>
      <c r="AA61" s="10">
        <v>-7.975907414292769E-16</v>
      </c>
      <c r="AB61" s="12">
        <v>0</v>
      </c>
      <c r="AC61" s="12">
        <v>1720.5499999999829</v>
      </c>
      <c r="AD61" s="12">
        <v>1720.5499999999829</v>
      </c>
      <c r="AE61" s="10">
        <v>9.6419249544427585E-2</v>
      </c>
      <c r="AF61" s="10"/>
      <c r="AG61" s="10">
        <v>14.658541071428571</v>
      </c>
      <c r="AH61" s="10">
        <v>14.508269642857142</v>
      </c>
      <c r="AI61" s="10">
        <v>14.572660714285714</v>
      </c>
      <c r="AJ61" s="12">
        <v>-121371.57</v>
      </c>
      <c r="AK61" s="13">
        <v>-6.6526374747783129E-4</v>
      </c>
      <c r="AL61" s="12"/>
      <c r="AM61" s="13"/>
      <c r="AN61" s="13"/>
      <c r="AO61" s="12"/>
      <c r="AP61" s="12"/>
      <c r="AQ61" s="10">
        <v>1</v>
      </c>
      <c r="AR61" s="12"/>
      <c r="AS61" s="12"/>
      <c r="AT61" s="10"/>
      <c r="AU61" s="10"/>
      <c r="AV61" s="10"/>
      <c r="AW61" s="11"/>
      <c r="AX61" s="10"/>
      <c r="AY61" t="s">
        <v>214</v>
      </c>
      <c r="AZ61" t="s">
        <v>214</v>
      </c>
      <c r="BA61" t="s">
        <v>214</v>
      </c>
      <c r="BB61" t="s">
        <v>214</v>
      </c>
      <c r="BC61" s="10"/>
      <c r="BD61" s="10"/>
      <c r="BE61" s="10"/>
      <c r="BF61" s="12"/>
      <c r="BG61" s="13"/>
    </row>
    <row r="62" spans="1:59" x14ac:dyDescent="0.25">
      <c r="A62" t="s">
        <v>11833</v>
      </c>
      <c r="B62" t="s">
        <v>21596</v>
      </c>
      <c r="C62" t="s">
        <v>11814</v>
      </c>
      <c r="D62" t="s">
        <v>22013</v>
      </c>
      <c r="E62">
        <v>280323</v>
      </c>
      <c r="F62" s="29" t="s">
        <v>22014</v>
      </c>
      <c r="G62" t="s">
        <v>22014</v>
      </c>
      <c r="H62" t="s">
        <v>21974</v>
      </c>
      <c r="I62" t="s">
        <v>11834</v>
      </c>
      <c r="J62" t="s">
        <v>11804</v>
      </c>
      <c r="K62" t="s">
        <v>2256</v>
      </c>
      <c r="L62" t="s">
        <v>11879</v>
      </c>
      <c r="M62" s="10">
        <v>5.875</v>
      </c>
      <c r="N62" t="s">
        <v>22015</v>
      </c>
      <c r="O62" s="10">
        <v>10.017799999999999</v>
      </c>
      <c r="P62" s="10">
        <v>5.8682999999999996</v>
      </c>
      <c r="Q62" s="10">
        <v>5.8683009999999998</v>
      </c>
      <c r="R62" s="11">
        <v>3410000</v>
      </c>
      <c r="S62" t="s">
        <v>214</v>
      </c>
      <c r="T62" t="s">
        <v>11801</v>
      </c>
      <c r="U62" t="s">
        <v>11836</v>
      </c>
      <c r="V62" t="s">
        <v>11816</v>
      </c>
      <c r="W62" t="s">
        <v>753</v>
      </c>
      <c r="X62" s="12">
        <v>0</v>
      </c>
      <c r="Y62" s="12">
        <v>-4092.0000000001546</v>
      </c>
      <c r="Z62" s="12">
        <v>-4092.0000000001546</v>
      </c>
      <c r="AA62" s="10">
        <v>-0.22428259529484709</v>
      </c>
      <c r="AB62" s="12">
        <v>0</v>
      </c>
      <c r="AC62" s="12">
        <v>1704.9999999999036</v>
      </c>
      <c r="AD62" s="12">
        <v>1704.9999999999036</v>
      </c>
      <c r="AE62" s="10">
        <v>9.2477446490830145E-2</v>
      </c>
      <c r="AF62" s="10">
        <v>100</v>
      </c>
      <c r="AG62" s="10">
        <v>100</v>
      </c>
      <c r="AH62" s="10">
        <v>100.17</v>
      </c>
      <c r="AI62" s="10">
        <v>100.05</v>
      </c>
      <c r="AJ62" s="12">
        <v>3411705</v>
      </c>
      <c r="AK62" s="13">
        <v>1.8700290797827316E-2</v>
      </c>
      <c r="AL62" s="12">
        <v>3411705</v>
      </c>
      <c r="AM62" s="13">
        <v>1.8700290797827316E-2</v>
      </c>
      <c r="AN62" s="13">
        <v>1.8700290797827316E-2</v>
      </c>
      <c r="AO62" s="12">
        <v>2560.4163684000005</v>
      </c>
      <c r="AP62" s="12">
        <v>2560.4163684000005</v>
      </c>
      <c r="AQ62" s="10">
        <v>1</v>
      </c>
      <c r="AR62" s="12">
        <v>2559.3928569</v>
      </c>
      <c r="AS62" s="12">
        <v>2559.3928569</v>
      </c>
      <c r="AT62" s="10">
        <v>0.14028584150714096</v>
      </c>
      <c r="AU62" s="10">
        <v>0.14028584150714096</v>
      </c>
      <c r="AV62" s="10">
        <v>7.5048000000000004</v>
      </c>
      <c r="AW62" s="11">
        <v>318.88290000000001</v>
      </c>
      <c r="AX62" s="10">
        <v>7.5018000000000002</v>
      </c>
      <c r="AY62" t="s">
        <v>11858</v>
      </c>
      <c r="AZ62" t="s">
        <v>11859</v>
      </c>
      <c r="BA62" t="s">
        <v>753</v>
      </c>
      <c r="BB62" t="s">
        <v>11858</v>
      </c>
      <c r="BC62" s="10">
        <v>1.8371063533643779</v>
      </c>
      <c r="BD62" s="10">
        <v>1.7409324981956664</v>
      </c>
      <c r="BE62" s="10">
        <v>3.198278153213777</v>
      </c>
      <c r="BF62" s="12">
        <v>4701.8768781663966</v>
      </c>
      <c r="BG62" s="13"/>
    </row>
    <row r="63" spans="1:59" x14ac:dyDescent="0.25">
      <c r="A63" t="s">
        <v>11833</v>
      </c>
      <c r="B63" t="s">
        <v>1566</v>
      </c>
      <c r="C63" t="s">
        <v>11814</v>
      </c>
      <c r="D63" t="s">
        <v>22016</v>
      </c>
      <c r="E63">
        <v>256819</v>
      </c>
      <c r="F63" s="29" t="s">
        <v>8965</v>
      </c>
      <c r="G63" t="s">
        <v>8965</v>
      </c>
      <c r="H63" t="s">
        <v>21974</v>
      </c>
      <c r="I63" t="s">
        <v>11834</v>
      </c>
      <c r="J63" t="s">
        <v>11804</v>
      </c>
      <c r="K63" t="s">
        <v>1566</v>
      </c>
      <c r="L63" t="s">
        <v>11886</v>
      </c>
      <c r="M63" s="10">
        <v>7.75</v>
      </c>
      <c r="N63" t="s">
        <v>22017</v>
      </c>
      <c r="O63" s="10">
        <v>3.9643999999999999</v>
      </c>
      <c r="P63" s="10">
        <v>9.0889000000000006</v>
      </c>
      <c r="Q63" s="10">
        <v>9.0888519999999993</v>
      </c>
      <c r="R63" s="11">
        <v>1920000</v>
      </c>
      <c r="S63" t="s">
        <v>214</v>
      </c>
      <c r="T63" t="s">
        <v>11801</v>
      </c>
      <c r="U63" t="s">
        <v>11836</v>
      </c>
      <c r="V63" t="s">
        <v>826</v>
      </c>
      <c r="W63" t="s">
        <v>11815</v>
      </c>
      <c r="X63" s="12">
        <v>413.33</v>
      </c>
      <c r="Y63" s="12">
        <v>768.00000000012005</v>
      </c>
      <c r="Z63" s="12">
        <v>1181.33000000012</v>
      </c>
      <c r="AA63" s="10">
        <v>6.474871903706711E-2</v>
      </c>
      <c r="AB63" s="12">
        <v>1240</v>
      </c>
      <c r="AC63" s="12">
        <v>-28895.999999999913</v>
      </c>
      <c r="AD63" s="12">
        <v>-27655.999999999913</v>
      </c>
      <c r="AE63" s="10">
        <v>-1.4897574209659494</v>
      </c>
      <c r="AF63" s="10">
        <v>97.125</v>
      </c>
      <c r="AG63" s="10">
        <v>97.125</v>
      </c>
      <c r="AH63" s="10">
        <v>95.58</v>
      </c>
      <c r="AI63" s="10">
        <v>95.62</v>
      </c>
      <c r="AJ63" s="12">
        <v>1841277.33</v>
      </c>
      <c r="AK63" s="13">
        <v>1.0092438094866658E-2</v>
      </c>
      <c r="AL63" s="12">
        <v>1841277.33</v>
      </c>
      <c r="AM63" s="13">
        <v>1.0092438094866658E-2</v>
      </c>
      <c r="AN63" s="13">
        <v>1.0092438094866658E-2</v>
      </c>
      <c r="AO63" s="12">
        <v>545.45999623920011</v>
      </c>
      <c r="AP63" s="12">
        <v>545.45999623920011</v>
      </c>
      <c r="AQ63" s="10">
        <v>1</v>
      </c>
      <c r="AR63" s="12">
        <v>546.96984364980005</v>
      </c>
      <c r="AS63" s="12">
        <v>546.96984364980005</v>
      </c>
      <c r="AT63" s="10">
        <v>2.9980596604610898E-2</v>
      </c>
      <c r="AU63" s="10">
        <v>2.9980596604610898E-2</v>
      </c>
      <c r="AV63" s="10">
        <v>2.9624000000000001</v>
      </c>
      <c r="AW63" s="11">
        <v>620.35820000000001</v>
      </c>
      <c r="AX63" s="10">
        <v>2.9706000000000001</v>
      </c>
      <c r="AY63" t="s">
        <v>283</v>
      </c>
      <c r="AZ63" t="s">
        <v>11815</v>
      </c>
      <c r="BA63" t="s">
        <v>11815</v>
      </c>
      <c r="BB63" t="s">
        <v>283</v>
      </c>
      <c r="BC63" s="10">
        <v>3.5739263239944488</v>
      </c>
      <c r="BD63" s="10">
        <v>0.68938309194327319</v>
      </c>
      <c r="BE63" s="10">
        <v>2.4638043796127493</v>
      </c>
      <c r="BF63" s="12">
        <v>1954.8299226511485</v>
      </c>
      <c r="BG63" s="13"/>
    </row>
    <row r="64" spans="1:59" x14ac:dyDescent="0.25">
      <c r="A64" t="s">
        <v>11833</v>
      </c>
      <c r="B64" t="s">
        <v>2323</v>
      </c>
      <c r="C64" t="s">
        <v>11814</v>
      </c>
      <c r="D64" t="s">
        <v>11909</v>
      </c>
      <c r="E64">
        <v>188015</v>
      </c>
      <c r="F64" s="29" t="s">
        <v>9377</v>
      </c>
      <c r="G64" t="s">
        <v>214</v>
      </c>
      <c r="H64" t="s">
        <v>21974</v>
      </c>
      <c r="I64" t="s">
        <v>11834</v>
      </c>
      <c r="J64" t="s">
        <v>11804</v>
      </c>
      <c r="K64" t="s">
        <v>2323</v>
      </c>
      <c r="L64" t="s">
        <v>11867</v>
      </c>
      <c r="M64" s="10">
        <v>7</v>
      </c>
      <c r="N64" t="s">
        <v>11910</v>
      </c>
      <c r="O64" s="10">
        <v>24.9222</v>
      </c>
      <c r="P64" s="10">
        <v>6.2522000000000002</v>
      </c>
      <c r="Q64" s="10">
        <v>6.2461279999999997</v>
      </c>
      <c r="R64" s="11">
        <v>2545000</v>
      </c>
      <c r="S64" t="s">
        <v>11846</v>
      </c>
      <c r="T64" t="s">
        <v>11801</v>
      </c>
      <c r="U64" t="s">
        <v>11836</v>
      </c>
      <c r="V64" t="s">
        <v>269</v>
      </c>
      <c r="W64" t="s">
        <v>11819</v>
      </c>
      <c r="X64" s="12">
        <v>494.86</v>
      </c>
      <c r="Y64" s="12">
        <v>9212.8999999998668</v>
      </c>
      <c r="Z64" s="12">
        <v>9707.7599999998674</v>
      </c>
      <c r="AA64" s="10">
        <v>0.53208250422761305</v>
      </c>
      <c r="AB64" s="12">
        <v>6433.19</v>
      </c>
      <c r="AC64" s="12">
        <v>-70012.950000000114</v>
      </c>
      <c r="AD64" s="12">
        <v>-63579.760000000111</v>
      </c>
      <c r="AE64" s="10">
        <v>-3.4318312496027756</v>
      </c>
      <c r="AF64" s="10">
        <v>128.93516699410608</v>
      </c>
      <c r="AG64" s="10">
        <v>112.126</v>
      </c>
      <c r="AH64" s="10">
        <v>109.01300000000001</v>
      </c>
      <c r="AI64" s="10">
        <v>109.375</v>
      </c>
      <c r="AJ64" s="12">
        <v>2797449.8600000003</v>
      </c>
      <c r="AK64" s="13">
        <v>1.5333425918812245E-2</v>
      </c>
      <c r="AL64" s="12">
        <v>2797449.8600000003</v>
      </c>
      <c r="AM64" s="13">
        <v>1.5333425918812243E-2</v>
      </c>
      <c r="AN64" s="13">
        <v>1.5333425918812243E-2</v>
      </c>
      <c r="AO64" s="12">
        <v>3409.112271889001</v>
      </c>
      <c r="AP64" s="12">
        <v>3409.112271889001</v>
      </c>
      <c r="AQ64" s="10">
        <v>1</v>
      </c>
      <c r="AR64" s="12">
        <v>3363.8775076528009</v>
      </c>
      <c r="AS64" s="12">
        <v>3363.8775076528009</v>
      </c>
      <c r="AT64" s="10">
        <v>0.18438137998853346</v>
      </c>
      <c r="AU64" s="10">
        <v>0.18438137998853346</v>
      </c>
      <c r="AV64" s="10">
        <v>12.186500000000001</v>
      </c>
      <c r="AW64" s="11">
        <v>333.7561</v>
      </c>
      <c r="AX64" s="10">
        <v>12.024800000000001</v>
      </c>
      <c r="AY64" t="s">
        <v>11839</v>
      </c>
      <c r="AZ64" t="s">
        <v>11838</v>
      </c>
      <c r="BA64" t="s">
        <v>11838</v>
      </c>
      <c r="BB64" t="s">
        <v>11837</v>
      </c>
      <c r="BC64" s="10">
        <v>1.9227918831148256</v>
      </c>
      <c r="BD64" s="10">
        <v>2.7905789416277758</v>
      </c>
      <c r="BE64" s="10">
        <v>4</v>
      </c>
      <c r="BF64" s="12">
        <v>4821.7629072920809</v>
      </c>
      <c r="BG64" s="13"/>
    </row>
    <row r="65" spans="1:59" x14ac:dyDescent="0.25">
      <c r="A65" t="s">
        <v>11833</v>
      </c>
      <c r="B65" t="s">
        <v>2381</v>
      </c>
      <c r="C65" t="s">
        <v>11814</v>
      </c>
      <c r="D65" t="s">
        <v>11911</v>
      </c>
      <c r="E65">
        <v>233917</v>
      </c>
      <c r="F65" s="29" t="s">
        <v>9478</v>
      </c>
      <c r="G65" t="s">
        <v>9478</v>
      </c>
      <c r="H65" t="s">
        <v>21974</v>
      </c>
      <c r="I65" t="s">
        <v>11834</v>
      </c>
      <c r="J65" t="s">
        <v>11804</v>
      </c>
      <c r="K65" t="s">
        <v>2381</v>
      </c>
      <c r="L65" t="s">
        <v>11871</v>
      </c>
      <c r="M65" s="10">
        <v>4.95</v>
      </c>
      <c r="N65" t="s">
        <v>11912</v>
      </c>
      <c r="O65" s="10">
        <v>8.2574000000000005</v>
      </c>
      <c r="P65" s="10">
        <v>6.1394000000000002</v>
      </c>
      <c r="Q65" s="10">
        <v>6.1394169999999999</v>
      </c>
      <c r="R65" s="11">
        <v>1375000</v>
      </c>
      <c r="S65" t="s">
        <v>11835</v>
      </c>
      <c r="T65" t="s">
        <v>11801</v>
      </c>
      <c r="U65" t="s">
        <v>11836</v>
      </c>
      <c r="V65" t="s">
        <v>527</v>
      </c>
      <c r="W65" t="s">
        <v>753</v>
      </c>
      <c r="X65" s="12">
        <v>189.06</v>
      </c>
      <c r="Y65" s="12">
        <v>-5156.25</v>
      </c>
      <c r="Z65" s="12">
        <v>-4967.1899999999996</v>
      </c>
      <c r="AA65" s="10">
        <v>-0.27225177529877059</v>
      </c>
      <c r="AB65" s="12">
        <v>2457.81</v>
      </c>
      <c r="AC65" s="12">
        <v>8236.2500000000546</v>
      </c>
      <c r="AD65" s="12">
        <v>10694.060000000054</v>
      </c>
      <c r="AE65" s="10">
        <v>0.55855956372479587</v>
      </c>
      <c r="AF65" s="10"/>
      <c r="AG65" s="10">
        <v>91.775999999999996</v>
      </c>
      <c r="AH65" s="10">
        <v>92.75</v>
      </c>
      <c r="AI65" s="10">
        <v>92.375</v>
      </c>
      <c r="AJ65" s="12">
        <v>1286604.69</v>
      </c>
      <c r="AK65" s="13">
        <v>7.0521577465954607E-3</v>
      </c>
      <c r="AL65" s="12">
        <v>1286604.69</v>
      </c>
      <c r="AM65" s="13">
        <v>7.0521577465954607E-3</v>
      </c>
      <c r="AN65" s="13">
        <v>7.0521577465954607E-3</v>
      </c>
      <c r="AO65" s="12">
        <v>833.56544655719995</v>
      </c>
      <c r="AP65" s="12">
        <v>833.56544655719995</v>
      </c>
      <c r="AQ65" s="10">
        <v>1</v>
      </c>
      <c r="AR65" s="12">
        <v>831.403950678</v>
      </c>
      <c r="AS65" s="12">
        <v>831.403950678</v>
      </c>
      <c r="AT65" s="10">
        <v>4.5571043358499874E-2</v>
      </c>
      <c r="AU65" s="10">
        <v>4.5571043358499874E-2</v>
      </c>
      <c r="AV65" s="10">
        <v>6.4787999999999997</v>
      </c>
      <c r="AW65" s="11">
        <v>342.58420000000001</v>
      </c>
      <c r="AX65" s="10">
        <v>6.4619999999999997</v>
      </c>
      <c r="AY65" t="s">
        <v>11839</v>
      </c>
      <c r="AZ65" t="s">
        <v>11838</v>
      </c>
      <c r="BA65" t="s">
        <v>753</v>
      </c>
      <c r="BB65" t="s">
        <v>11858</v>
      </c>
      <c r="BC65" s="10">
        <v>1.9736511753444688</v>
      </c>
      <c r="BD65" s="10">
        <v>1.4996275298382249</v>
      </c>
      <c r="BE65" s="10">
        <v>2.9597416368441349</v>
      </c>
      <c r="BF65" s="12">
        <v>1640.9013844416693</v>
      </c>
      <c r="BG65" s="13"/>
    </row>
    <row r="66" spans="1:59" x14ac:dyDescent="0.25">
      <c r="A66" t="s">
        <v>11833</v>
      </c>
      <c r="B66" t="s">
        <v>2423</v>
      </c>
      <c r="C66" t="s">
        <v>11814</v>
      </c>
      <c r="D66" t="s">
        <v>11913</v>
      </c>
      <c r="E66">
        <v>239524</v>
      </c>
      <c r="F66" s="29" t="s">
        <v>9665</v>
      </c>
      <c r="G66" t="s">
        <v>9665</v>
      </c>
      <c r="H66" t="s">
        <v>21974</v>
      </c>
      <c r="I66" t="s">
        <v>11834</v>
      </c>
      <c r="J66" t="s">
        <v>11804</v>
      </c>
      <c r="K66" t="s">
        <v>2423</v>
      </c>
      <c r="L66" t="s">
        <v>11871</v>
      </c>
      <c r="M66" s="10">
        <v>4.5</v>
      </c>
      <c r="N66" t="s">
        <v>11914</v>
      </c>
      <c r="O66" s="10">
        <v>9.0349000000000004</v>
      </c>
      <c r="P66" s="10">
        <v>5.7930999999999999</v>
      </c>
      <c r="Q66" s="10">
        <v>5.7930580000000003</v>
      </c>
      <c r="R66" s="11">
        <v>440000</v>
      </c>
      <c r="S66" t="s">
        <v>11835</v>
      </c>
      <c r="T66" t="s">
        <v>11801</v>
      </c>
      <c r="U66" t="s">
        <v>11836</v>
      </c>
      <c r="V66" t="s">
        <v>527</v>
      </c>
      <c r="W66" t="s">
        <v>753</v>
      </c>
      <c r="X66" s="12">
        <v>55</v>
      </c>
      <c r="Y66" s="12">
        <v>-1911.7999999999995</v>
      </c>
      <c r="Z66" s="12">
        <v>-1856.7999999999995</v>
      </c>
      <c r="AA66" s="10">
        <v>-0.10177124216604501</v>
      </c>
      <c r="AB66" s="12">
        <v>715</v>
      </c>
      <c r="AC66" s="12">
        <v>-9369.7999999999702</v>
      </c>
      <c r="AD66" s="12">
        <v>-8654.7999999999702</v>
      </c>
      <c r="AE66" s="10">
        <v>-0.46801519791639262</v>
      </c>
      <c r="AF66" s="10"/>
      <c r="AG66" s="10">
        <v>93.129499999999993</v>
      </c>
      <c r="AH66" s="10">
        <v>91.4345</v>
      </c>
      <c r="AI66" s="10">
        <v>91</v>
      </c>
      <c r="AJ66" s="12">
        <v>409585</v>
      </c>
      <c r="AK66" s="13">
        <v>2.2450237070403513E-3</v>
      </c>
      <c r="AL66" s="12">
        <v>409585</v>
      </c>
      <c r="AM66" s="13">
        <v>2.2450237070403513E-3</v>
      </c>
      <c r="AN66" s="13">
        <v>2.2450237070403513E-3</v>
      </c>
      <c r="AO66" s="12">
        <v>249.73216619999999</v>
      </c>
      <c r="AP66" s="12">
        <v>249.73216619999999</v>
      </c>
      <c r="AQ66" s="10">
        <v>1</v>
      </c>
      <c r="AR66" s="12">
        <v>249.39630650000004</v>
      </c>
      <c r="AS66" s="12">
        <v>249.39630650000004</v>
      </c>
      <c r="AT66" s="10">
        <v>1.3669949352168701E-2</v>
      </c>
      <c r="AU66" s="10">
        <v>1.3669949352168701E-2</v>
      </c>
      <c r="AV66" s="10">
        <v>6.0972</v>
      </c>
      <c r="AW66" s="11">
        <v>285.53930000000003</v>
      </c>
      <c r="AX66" s="10">
        <v>6.0890000000000004</v>
      </c>
      <c r="AY66" t="s">
        <v>11858</v>
      </c>
      <c r="AZ66" t="s">
        <v>11847</v>
      </c>
      <c r="BA66" t="s">
        <v>11839</v>
      </c>
      <c r="BB66" t="s">
        <v>11858</v>
      </c>
      <c r="BC66" s="10">
        <v>1.6450115768679259</v>
      </c>
      <c r="BD66" s="10">
        <v>1.4130659283789775</v>
      </c>
      <c r="BE66" s="10">
        <v>2.3245098110610414</v>
      </c>
      <c r="BF66" s="12">
        <v>410.25981142060164</v>
      </c>
      <c r="BG66" s="13"/>
    </row>
    <row r="67" spans="1:59" x14ac:dyDescent="0.25">
      <c r="A67" t="s">
        <v>11833</v>
      </c>
      <c r="B67" t="s">
        <v>3249</v>
      </c>
      <c r="C67" t="s">
        <v>11814</v>
      </c>
      <c r="D67" t="s">
        <v>11915</v>
      </c>
      <c r="E67">
        <v>239641</v>
      </c>
      <c r="F67" s="29" t="s">
        <v>9895</v>
      </c>
      <c r="G67" t="s">
        <v>9895</v>
      </c>
      <c r="H67" t="s">
        <v>21974</v>
      </c>
      <c r="I67" t="s">
        <v>11834</v>
      </c>
      <c r="J67" t="s">
        <v>11804</v>
      </c>
      <c r="K67" t="s">
        <v>3249</v>
      </c>
      <c r="L67" t="s">
        <v>11842</v>
      </c>
      <c r="M67" s="10">
        <v>6.95</v>
      </c>
      <c r="N67" t="s">
        <v>11916</v>
      </c>
      <c r="O67" s="10">
        <v>3.5455000000000001</v>
      </c>
      <c r="P67" s="10">
        <v>11.3957</v>
      </c>
      <c r="Q67" s="10">
        <v>11.395742</v>
      </c>
      <c r="R67" s="11">
        <v>1945000</v>
      </c>
      <c r="S67" t="s">
        <v>214</v>
      </c>
      <c r="T67" t="s">
        <v>11801</v>
      </c>
      <c r="U67" t="s">
        <v>11836</v>
      </c>
      <c r="V67" t="s">
        <v>284</v>
      </c>
      <c r="W67" t="s">
        <v>11815</v>
      </c>
      <c r="X67" s="12">
        <v>375.49</v>
      </c>
      <c r="Y67" s="12">
        <v>-1769.9499999998827</v>
      </c>
      <c r="Z67" s="12">
        <v>-1394.4599999998827</v>
      </c>
      <c r="AA67" s="10">
        <v>-7.6430378258752277E-2</v>
      </c>
      <c r="AB67" s="12">
        <v>4881.41</v>
      </c>
      <c r="AC67" s="12">
        <v>-7838.3499999998357</v>
      </c>
      <c r="AD67" s="12">
        <v>-2956.9399999998359</v>
      </c>
      <c r="AE67" s="10">
        <v>-0.16065508777895873</v>
      </c>
      <c r="AF67" s="10"/>
      <c r="AG67" s="10">
        <v>87.721999999999994</v>
      </c>
      <c r="AH67" s="10">
        <v>87.41</v>
      </c>
      <c r="AI67" s="10">
        <v>87.319000000000003</v>
      </c>
      <c r="AJ67" s="12">
        <v>1759935.4100000001</v>
      </c>
      <c r="AK67" s="13">
        <v>9.6465854909476186E-3</v>
      </c>
      <c r="AL67" s="12">
        <v>1759935.4100000001</v>
      </c>
      <c r="AM67" s="13">
        <v>9.6465854909476203E-3</v>
      </c>
      <c r="AN67" s="13">
        <v>9.6465854909476203E-3</v>
      </c>
      <c r="AO67" s="12">
        <v>512.10600560180012</v>
      </c>
      <c r="AP67" s="12">
        <v>512.10600560180012</v>
      </c>
      <c r="AQ67" s="10">
        <v>1</v>
      </c>
      <c r="AR67" s="12">
        <v>510.31087148360007</v>
      </c>
      <c r="AS67" s="12">
        <v>510.31087148360007</v>
      </c>
      <c r="AT67" s="10">
        <v>2.7971239289551721E-2</v>
      </c>
      <c r="AU67" s="10">
        <v>2.7971239289551721E-2</v>
      </c>
      <c r="AV67" s="10">
        <v>2.9098000000000002</v>
      </c>
      <c r="AW67" s="11">
        <v>877.98450000000003</v>
      </c>
      <c r="AX67" s="10">
        <v>2.8996</v>
      </c>
      <c r="AY67" t="s">
        <v>11839</v>
      </c>
      <c r="AZ67" t="s">
        <v>11844</v>
      </c>
      <c r="BA67" t="s">
        <v>11815</v>
      </c>
      <c r="BB67" t="s">
        <v>283</v>
      </c>
      <c r="BC67" s="10">
        <v>4</v>
      </c>
      <c r="BD67" s="10">
        <v>0.67290621874325551</v>
      </c>
      <c r="BE67" s="10">
        <v>2.6916248749730221</v>
      </c>
      <c r="BF67" s="12">
        <v>2041.2434859344003</v>
      </c>
      <c r="BG67" s="13"/>
    </row>
    <row r="68" spans="1:59" x14ac:dyDescent="0.25">
      <c r="A68" t="s">
        <v>11833</v>
      </c>
      <c r="B68" t="s">
        <v>3256</v>
      </c>
      <c r="C68" t="s">
        <v>11814</v>
      </c>
      <c r="D68" t="s">
        <v>11917</v>
      </c>
      <c r="E68">
        <v>245741</v>
      </c>
      <c r="F68" s="29" t="s">
        <v>9920</v>
      </c>
      <c r="G68" t="s">
        <v>9920</v>
      </c>
      <c r="H68" t="s">
        <v>21974</v>
      </c>
      <c r="I68" t="s">
        <v>11834</v>
      </c>
      <c r="J68" t="s">
        <v>11804</v>
      </c>
      <c r="K68" t="s">
        <v>3256</v>
      </c>
      <c r="L68" t="s">
        <v>11845</v>
      </c>
      <c r="M68" s="10">
        <v>9.875</v>
      </c>
      <c r="N68" t="s">
        <v>11918</v>
      </c>
      <c r="O68" s="10">
        <v>6.7926000000000002</v>
      </c>
      <c r="P68" s="10">
        <v>18.841899999999999</v>
      </c>
      <c r="Q68" s="10">
        <v>18.841925</v>
      </c>
      <c r="R68" s="11">
        <v>3780000</v>
      </c>
      <c r="S68" t="s">
        <v>11846</v>
      </c>
      <c r="T68" t="s">
        <v>11801</v>
      </c>
      <c r="U68" t="s">
        <v>11836</v>
      </c>
      <c r="V68" t="s">
        <v>654</v>
      </c>
      <c r="W68" t="s">
        <v>11815</v>
      </c>
      <c r="X68" s="12">
        <v>1036.8699999999999</v>
      </c>
      <c r="Y68" s="12">
        <v>-4857.3000000000939</v>
      </c>
      <c r="Z68" s="12">
        <v>-3820.430000000094</v>
      </c>
      <c r="AA68" s="10">
        <v>-0.20939783859782046</v>
      </c>
      <c r="AB68" s="12">
        <v>13479.369999999999</v>
      </c>
      <c r="AC68" s="12">
        <v>285824.69999999978</v>
      </c>
      <c r="AD68" s="12">
        <v>299304.06999999977</v>
      </c>
      <c r="AE68" s="10">
        <v>15.97626667270397</v>
      </c>
      <c r="AF68" s="10"/>
      <c r="AG68" s="10">
        <v>58.81</v>
      </c>
      <c r="AH68" s="10">
        <v>66.5</v>
      </c>
      <c r="AI68" s="10">
        <v>66.371499999999997</v>
      </c>
      <c r="AJ68" s="12">
        <v>2587645.2000000002</v>
      </c>
      <c r="AK68" s="13">
        <v>1.4183441335520519E-2</v>
      </c>
      <c r="AL68" s="12">
        <v>2587645.2000000002</v>
      </c>
      <c r="AM68" s="13">
        <v>1.4183441335520519E-2</v>
      </c>
      <c r="AN68" s="13">
        <v>1.4183441335520519E-2</v>
      </c>
      <c r="AO68" s="12">
        <v>1066.0580694960001</v>
      </c>
      <c r="AP68" s="12">
        <v>1066.0580694960001</v>
      </c>
      <c r="AQ68" s="10">
        <v>1</v>
      </c>
      <c r="AR68" s="12">
        <v>1062.6423778320002</v>
      </c>
      <c r="AS68" s="12">
        <v>1062.6423778320002</v>
      </c>
      <c r="AT68" s="10">
        <v>5.824572018844857E-2</v>
      </c>
      <c r="AU68" s="10">
        <v>5.824572018844857E-2</v>
      </c>
      <c r="AV68" s="10">
        <v>4.1197999999999997</v>
      </c>
      <c r="AW68" s="11">
        <v>1614.6655000000001</v>
      </c>
      <c r="AX68" s="10">
        <v>4.1066000000000003</v>
      </c>
      <c r="AY68" t="s">
        <v>11839</v>
      </c>
      <c r="AZ68" t="s">
        <v>11859</v>
      </c>
      <c r="BA68" t="s">
        <v>11844</v>
      </c>
      <c r="BB68" t="s">
        <v>248</v>
      </c>
      <c r="BC68" s="10">
        <v>4</v>
      </c>
      <c r="BD68" s="10">
        <v>0.95301306314355538</v>
      </c>
      <c r="BE68" s="10">
        <v>3.8120522525742215</v>
      </c>
      <c r="BF68" s="12">
        <v>4250.5695113280008</v>
      </c>
      <c r="BG68" s="13"/>
    </row>
    <row r="69" spans="1:59" x14ac:dyDescent="0.25">
      <c r="A69" t="s">
        <v>11833</v>
      </c>
      <c r="B69" t="s">
        <v>11919</v>
      </c>
      <c r="C69" t="s">
        <v>11814</v>
      </c>
      <c r="D69" t="s">
        <v>11920</v>
      </c>
      <c r="E69">
        <v>233359</v>
      </c>
      <c r="F69" s="29" t="s">
        <v>10093</v>
      </c>
      <c r="G69" t="s">
        <v>10093</v>
      </c>
      <c r="H69" t="s">
        <v>21974</v>
      </c>
      <c r="I69" t="s">
        <v>11834</v>
      </c>
      <c r="J69" t="s">
        <v>11804</v>
      </c>
      <c r="K69" t="s">
        <v>3774</v>
      </c>
      <c r="L69" t="s">
        <v>11921</v>
      </c>
      <c r="M69" s="10">
        <v>6.375</v>
      </c>
      <c r="N69" t="s">
        <v>11922</v>
      </c>
      <c r="O69" s="10">
        <v>6.2533000000000003</v>
      </c>
      <c r="P69" s="10">
        <v>7.5949</v>
      </c>
      <c r="Q69" s="10">
        <v>7.5949340000000003</v>
      </c>
      <c r="R69" s="11">
        <v>2605000</v>
      </c>
      <c r="S69" t="s">
        <v>11835</v>
      </c>
      <c r="T69" t="s">
        <v>11801</v>
      </c>
      <c r="U69" t="s">
        <v>11836</v>
      </c>
      <c r="V69" t="s">
        <v>527</v>
      </c>
      <c r="W69" t="s">
        <v>11815</v>
      </c>
      <c r="X69" s="12">
        <v>461.31</v>
      </c>
      <c r="Y69" s="12">
        <v>1667.2000000001865</v>
      </c>
      <c r="Z69" s="12">
        <v>2128.5100000001867</v>
      </c>
      <c r="AA69" s="10">
        <v>0.11666367226565463</v>
      </c>
      <c r="AB69" s="12">
        <v>5996.9300000000012</v>
      </c>
      <c r="AC69" s="12">
        <v>-74893.75</v>
      </c>
      <c r="AD69" s="12">
        <v>-68896.819999999992</v>
      </c>
      <c r="AE69" s="10">
        <v>-3.7107270873782059</v>
      </c>
      <c r="AF69" s="10"/>
      <c r="AG69" s="10">
        <v>96.876000000000005</v>
      </c>
      <c r="AH69" s="10">
        <v>93.936999999999998</v>
      </c>
      <c r="AI69" s="10">
        <v>94.001000000000005</v>
      </c>
      <c r="AJ69" s="12">
        <v>2489781.94</v>
      </c>
      <c r="AK69" s="13">
        <v>1.3647031704434775E-2</v>
      </c>
      <c r="AL69" s="12">
        <v>2489781.94</v>
      </c>
      <c r="AM69" s="13">
        <v>1.3647031704434775E-2</v>
      </c>
      <c r="AN69" s="13">
        <v>1.3647031704434775E-2</v>
      </c>
      <c r="AO69" s="12">
        <v>1000.7927486023999</v>
      </c>
      <c r="AP69" s="12">
        <v>1000.7927486023999</v>
      </c>
      <c r="AQ69" s="10">
        <v>1</v>
      </c>
      <c r="AR69" s="12">
        <v>1000.2698943950001</v>
      </c>
      <c r="AS69" s="12">
        <v>1000.2698943950001</v>
      </c>
      <c r="AT69" s="10">
        <v>5.482694987256672E-2</v>
      </c>
      <c r="AU69" s="10">
        <v>5.482694987256672E-2</v>
      </c>
      <c r="AV69" s="10">
        <v>4.0195999999999996</v>
      </c>
      <c r="AW69" s="11">
        <v>450.03579999999999</v>
      </c>
      <c r="AX69" s="10">
        <v>4.0175000000000001</v>
      </c>
      <c r="AY69" t="s">
        <v>248</v>
      </c>
      <c r="AZ69" t="s">
        <v>753</v>
      </c>
      <c r="BA69" t="s">
        <v>11815</v>
      </c>
      <c r="BB69" t="s">
        <v>248</v>
      </c>
      <c r="BC69" s="10">
        <v>2.592687244820655</v>
      </c>
      <c r="BD69" s="10">
        <v>0.93233574762071625</v>
      </c>
      <c r="BE69" s="10">
        <v>2.4172550007465605</v>
      </c>
      <c r="BF69" s="12">
        <v>2593.3869965760205</v>
      </c>
      <c r="BG69" s="13"/>
    </row>
    <row r="70" spans="1:59" x14ac:dyDescent="0.25">
      <c r="A70" t="s">
        <v>11833</v>
      </c>
      <c r="B70" t="s">
        <v>3794</v>
      </c>
      <c r="C70" t="s">
        <v>11814</v>
      </c>
      <c r="D70" t="s">
        <v>11923</v>
      </c>
      <c r="E70">
        <v>243608</v>
      </c>
      <c r="F70" s="29" t="s">
        <v>10108</v>
      </c>
      <c r="G70" t="s">
        <v>10108</v>
      </c>
      <c r="H70" t="s">
        <v>21974</v>
      </c>
      <c r="I70" t="s">
        <v>11834</v>
      </c>
      <c r="J70" t="s">
        <v>11804</v>
      </c>
      <c r="K70" t="s">
        <v>3794</v>
      </c>
      <c r="L70" t="s">
        <v>11921</v>
      </c>
      <c r="M70" s="10">
        <v>4.7</v>
      </c>
      <c r="N70" t="s">
        <v>11924</v>
      </c>
      <c r="O70" s="10">
        <v>5.7740999999999998</v>
      </c>
      <c r="P70" s="10">
        <v>7.3472</v>
      </c>
      <c r="Q70" s="10">
        <v>7.3472119999999999</v>
      </c>
      <c r="R70" s="11">
        <v>5025000</v>
      </c>
      <c r="S70" t="s">
        <v>11846</v>
      </c>
      <c r="T70" t="s">
        <v>11801</v>
      </c>
      <c r="U70" t="s">
        <v>11836</v>
      </c>
      <c r="V70" t="s">
        <v>527</v>
      </c>
      <c r="W70" t="s">
        <v>11815</v>
      </c>
      <c r="X70" s="12">
        <v>465.43</v>
      </c>
      <c r="Y70" s="12">
        <v>7006.199999999827</v>
      </c>
      <c r="Z70" s="12">
        <v>7471.6299999998273</v>
      </c>
      <c r="AA70" s="10">
        <v>0.40952017778170485</v>
      </c>
      <c r="AB70" s="12">
        <v>6050.6</v>
      </c>
      <c r="AC70" s="12">
        <v>-16262.40000000038</v>
      </c>
      <c r="AD70" s="12">
        <v>-10211.800000000379</v>
      </c>
      <c r="AE70" s="10">
        <v>-0.5485517975260199</v>
      </c>
      <c r="AF70" s="10">
        <v>98.44659203980099</v>
      </c>
      <c r="AG70" s="10">
        <v>88.081000000000003</v>
      </c>
      <c r="AH70" s="10">
        <v>87.552999999999997</v>
      </c>
      <c r="AI70" s="10">
        <v>87.715999999999994</v>
      </c>
      <c r="AJ70" s="12">
        <v>4461662.8100000005</v>
      </c>
      <c r="AK70" s="13">
        <v>2.445533596511169E-2</v>
      </c>
      <c r="AL70" s="12">
        <v>4461662.8100000005</v>
      </c>
      <c r="AM70" s="13">
        <v>2.445533596511169E-2</v>
      </c>
      <c r="AN70" s="13">
        <v>2.445533596511169E-2</v>
      </c>
      <c r="AO70" s="12">
        <v>2027.8257471450002</v>
      </c>
      <c r="AP70" s="12">
        <v>2027.8257471450002</v>
      </c>
      <c r="AQ70" s="10">
        <v>1</v>
      </c>
      <c r="AR70" s="12">
        <v>2015.4223245332003</v>
      </c>
      <c r="AS70" s="12">
        <v>2015.4223245332003</v>
      </c>
      <c r="AT70" s="10">
        <v>0.11046964362160254</v>
      </c>
      <c r="AU70" s="10">
        <v>0.11046964362160254</v>
      </c>
      <c r="AV70" s="10">
        <v>4.5449999999999999</v>
      </c>
      <c r="AW70" s="11">
        <v>454.79930000000002</v>
      </c>
      <c r="AX70" s="10">
        <v>4.5171999999999999</v>
      </c>
      <c r="AY70" t="s">
        <v>248</v>
      </c>
      <c r="AZ70" t="s">
        <v>11859</v>
      </c>
      <c r="BA70" t="s">
        <v>11844</v>
      </c>
      <c r="BB70" t="s">
        <v>248</v>
      </c>
      <c r="BC70" s="10">
        <v>2.6201300964575762</v>
      </c>
      <c r="BD70" s="10">
        <v>1.0483004453397136</v>
      </c>
      <c r="BE70" s="10">
        <v>2.7466835469644639</v>
      </c>
      <c r="BF70" s="12">
        <v>5280.6686895819257</v>
      </c>
      <c r="BG70" s="13"/>
    </row>
    <row r="71" spans="1:59" hidden="1" x14ac:dyDescent="0.25">
      <c r="A71" t="s">
        <v>11833</v>
      </c>
      <c r="B71" t="s">
        <v>3376</v>
      </c>
      <c r="C71" t="s">
        <v>11814</v>
      </c>
      <c r="D71" t="s">
        <v>18983</v>
      </c>
      <c r="E71">
        <v>226362</v>
      </c>
      <c r="F71" s="29" t="s">
        <v>10229</v>
      </c>
      <c r="G71" t="s">
        <v>214</v>
      </c>
      <c r="H71" t="s">
        <v>21982</v>
      </c>
      <c r="I71" t="s">
        <v>11834</v>
      </c>
      <c r="J71" t="s">
        <v>11804</v>
      </c>
      <c r="K71" t="s">
        <v>3376</v>
      </c>
      <c r="L71" t="s">
        <v>11855</v>
      </c>
      <c r="M71" s="10">
        <v>0</v>
      </c>
      <c r="N71" t="s">
        <v>18984</v>
      </c>
      <c r="O71" s="10">
        <v>3.7866425803663066</v>
      </c>
      <c r="P71" s="10">
        <v>0</v>
      </c>
      <c r="Q71" s="10">
        <v>0</v>
      </c>
      <c r="R71" s="11"/>
      <c r="S71" t="s">
        <v>11835</v>
      </c>
      <c r="T71" t="s">
        <v>11801</v>
      </c>
      <c r="U71" t="s">
        <v>11836</v>
      </c>
      <c r="V71" t="s">
        <v>469</v>
      </c>
      <c r="W71" t="s">
        <v>20415</v>
      </c>
      <c r="X71" s="12">
        <v>0</v>
      </c>
      <c r="Y71" s="12">
        <v>0</v>
      </c>
      <c r="Z71" s="12">
        <v>0</v>
      </c>
      <c r="AA71" s="10">
        <v>0</v>
      </c>
      <c r="AB71" s="12">
        <v>0</v>
      </c>
      <c r="AC71" s="12">
        <v>-26671.599999999999</v>
      </c>
      <c r="AD71" s="12">
        <v>-26671.599999999999</v>
      </c>
      <c r="AE71" s="10">
        <v>-1.4283419847676393</v>
      </c>
      <c r="AF71" s="10"/>
      <c r="AG71" s="10">
        <v>13.048</v>
      </c>
      <c r="AH71" s="10"/>
      <c r="AI71" s="10"/>
      <c r="AJ71" s="12"/>
      <c r="AK71" s="13"/>
      <c r="AL71" s="12"/>
      <c r="AM71" s="13"/>
      <c r="AN71" s="13"/>
      <c r="AO71" s="12"/>
      <c r="AP71" s="12"/>
      <c r="AQ71" s="10">
        <v>1</v>
      </c>
      <c r="AR71" s="12"/>
      <c r="AS71" s="12"/>
      <c r="AT71" s="10"/>
      <c r="AU71" s="10"/>
      <c r="AV71" s="10"/>
      <c r="AW71" s="11"/>
      <c r="AX71" s="10"/>
      <c r="AY71" t="s">
        <v>214</v>
      </c>
      <c r="AZ71" t="s">
        <v>214</v>
      </c>
      <c r="BA71" t="s">
        <v>214</v>
      </c>
      <c r="BB71" t="s">
        <v>214</v>
      </c>
      <c r="BC71" s="10"/>
      <c r="BD71" s="10"/>
      <c r="BE71" s="10"/>
      <c r="BF71" s="12"/>
      <c r="BG71" s="13"/>
    </row>
    <row r="72" spans="1:59" x14ac:dyDescent="0.25">
      <c r="A72" t="s">
        <v>11833</v>
      </c>
      <c r="B72" t="s">
        <v>11925</v>
      </c>
      <c r="C72" t="s">
        <v>214</v>
      </c>
      <c r="D72" t="s">
        <v>214</v>
      </c>
      <c r="E72">
        <v>0</v>
      </c>
      <c r="F72" s="29" t="s">
        <v>214</v>
      </c>
      <c r="G72" t="s">
        <v>214</v>
      </c>
      <c r="H72" t="s">
        <v>214</v>
      </c>
      <c r="I72" t="s">
        <v>214</v>
      </c>
      <c r="J72" t="s">
        <v>214</v>
      </c>
      <c r="K72" t="s">
        <v>214</v>
      </c>
      <c r="L72" t="s">
        <v>214</v>
      </c>
      <c r="M72" s="10"/>
      <c r="N72" t="s">
        <v>214</v>
      </c>
      <c r="O72" s="10"/>
      <c r="P72" s="10"/>
      <c r="Q72" s="10"/>
      <c r="R72" s="11">
        <v>16254339768</v>
      </c>
      <c r="S72" t="s">
        <v>214</v>
      </c>
      <c r="T72" t="s">
        <v>214</v>
      </c>
      <c r="U72" t="s">
        <v>214</v>
      </c>
      <c r="V72" t="s">
        <v>214</v>
      </c>
      <c r="W72" t="s">
        <v>214</v>
      </c>
      <c r="X72" s="12">
        <v>22852.924247086168</v>
      </c>
      <c r="Y72" s="12">
        <v>38484.955877020635</v>
      </c>
      <c r="Z72" s="12">
        <v>61337.880124106799</v>
      </c>
      <c r="AA72" s="10">
        <v>3.3619303382498424</v>
      </c>
      <c r="AB72" s="12">
        <v>274627.02324308112</v>
      </c>
      <c r="AC72" s="12">
        <v>-3038518.7564076204</v>
      </c>
      <c r="AD72" s="12">
        <v>-2763891.7331645391</v>
      </c>
      <c r="AE72" s="10">
        <v>-149.2124810426015</v>
      </c>
      <c r="AF72" s="10"/>
      <c r="AG72" s="10"/>
      <c r="AH72" s="10"/>
      <c r="AI72" s="10"/>
      <c r="AJ72" s="12">
        <v>150217645.8404077</v>
      </c>
      <c r="AK72" s="13">
        <v>0.82337530946569526</v>
      </c>
      <c r="AL72" s="12">
        <v>160523964.39040768</v>
      </c>
      <c r="AM72" s="13">
        <v>0.87986646387090983</v>
      </c>
      <c r="AN72" s="13">
        <v>0.87986646387090983</v>
      </c>
      <c r="AO72" s="12">
        <v>92047.067881559793</v>
      </c>
      <c r="AP72" s="12">
        <v>92047.067881559793</v>
      </c>
      <c r="AQ72" s="10">
        <v>1</v>
      </c>
      <c r="AR72" s="12">
        <v>84429.577891434979</v>
      </c>
      <c r="AS72" s="12">
        <v>84429.577891434979</v>
      </c>
      <c r="AT72" s="10"/>
      <c r="AU72" s="10"/>
      <c r="AV72" s="10"/>
      <c r="AW72" s="11"/>
      <c r="AX72" s="10"/>
      <c r="AY72" t="s">
        <v>214</v>
      </c>
      <c r="AZ72" t="s">
        <v>214</v>
      </c>
      <c r="BA72" t="s">
        <v>214</v>
      </c>
      <c r="BB72" t="s">
        <v>214</v>
      </c>
      <c r="BC72" s="10"/>
      <c r="BD72" s="10"/>
      <c r="BE72" s="10"/>
      <c r="BF72" s="12">
        <v>155616.58276999832</v>
      </c>
      <c r="BG72" s="13"/>
    </row>
    <row r="73" spans="1:59" hidden="1" x14ac:dyDescent="0.25">
      <c r="A73" t="s">
        <v>11833</v>
      </c>
      <c r="B73" t="s">
        <v>11833</v>
      </c>
      <c r="C73" t="s">
        <v>214</v>
      </c>
      <c r="D73" t="s">
        <v>214</v>
      </c>
      <c r="E73">
        <v>0</v>
      </c>
      <c r="F73" s="29" t="s">
        <v>214</v>
      </c>
      <c r="G73" t="s">
        <v>214</v>
      </c>
      <c r="H73" t="s">
        <v>214</v>
      </c>
      <c r="I73" t="s">
        <v>214</v>
      </c>
      <c r="J73" t="s">
        <v>214</v>
      </c>
      <c r="K73" t="s">
        <v>214</v>
      </c>
      <c r="L73" t="s">
        <v>214</v>
      </c>
      <c r="M73" s="10"/>
      <c r="N73" t="s">
        <v>214</v>
      </c>
      <c r="O73" s="10"/>
      <c r="P73" s="10"/>
      <c r="Q73" s="10"/>
      <c r="R73" s="11"/>
      <c r="S73" t="s">
        <v>214</v>
      </c>
      <c r="T73" t="s">
        <v>214</v>
      </c>
      <c r="U73" t="s">
        <v>214</v>
      </c>
      <c r="V73" t="s">
        <v>214</v>
      </c>
      <c r="W73" t="s">
        <v>214</v>
      </c>
      <c r="X73" s="12">
        <v>0</v>
      </c>
      <c r="Y73" s="12">
        <v>0</v>
      </c>
      <c r="Z73" s="12">
        <v>0</v>
      </c>
      <c r="AA73" s="10">
        <v>0</v>
      </c>
      <c r="AB73" s="12">
        <v>0</v>
      </c>
      <c r="AC73" s="12">
        <v>0</v>
      </c>
      <c r="AD73" s="12">
        <v>0</v>
      </c>
      <c r="AE73" s="10">
        <v>0</v>
      </c>
      <c r="AF73" s="10"/>
      <c r="AG73" s="10"/>
      <c r="AH73" s="10"/>
      <c r="AI73" s="10"/>
      <c r="AJ73" s="12"/>
      <c r="AK73" s="13"/>
      <c r="AL73" s="12"/>
      <c r="AM73" s="13"/>
      <c r="AN73" s="13"/>
      <c r="AO73" s="12"/>
      <c r="AP73" s="12"/>
      <c r="AQ73" s="10">
        <v>1</v>
      </c>
      <c r="AR73" s="12"/>
      <c r="AS73" s="12"/>
      <c r="AT73" s="10"/>
      <c r="AU73" s="10"/>
      <c r="AV73" s="10"/>
      <c r="AW73" s="11"/>
      <c r="AX73" s="10"/>
      <c r="AY73" t="s">
        <v>214</v>
      </c>
      <c r="AZ73" t="s">
        <v>214</v>
      </c>
      <c r="BA73" t="s">
        <v>214</v>
      </c>
      <c r="BB73" t="s">
        <v>214</v>
      </c>
      <c r="BC73" s="10"/>
      <c r="BD73" s="10"/>
      <c r="BE73" s="10"/>
      <c r="BF73" s="12"/>
      <c r="BG73" s="13"/>
    </row>
    <row r="74" spans="1:59" hidden="1" x14ac:dyDescent="0.25">
      <c r="A74" t="s">
        <v>11926</v>
      </c>
      <c r="B74" t="s">
        <v>11926</v>
      </c>
      <c r="C74" t="s">
        <v>214</v>
      </c>
      <c r="D74" t="s">
        <v>214</v>
      </c>
      <c r="E74">
        <v>0</v>
      </c>
      <c r="F74" s="29" t="s">
        <v>214</v>
      </c>
      <c r="G74" t="s">
        <v>214</v>
      </c>
      <c r="H74" t="s">
        <v>214</v>
      </c>
      <c r="I74" t="s">
        <v>214</v>
      </c>
      <c r="J74" t="s">
        <v>214</v>
      </c>
      <c r="K74" t="s">
        <v>214</v>
      </c>
      <c r="L74" t="s">
        <v>214</v>
      </c>
      <c r="M74" s="10"/>
      <c r="N74" t="s">
        <v>214</v>
      </c>
      <c r="O74" s="10"/>
      <c r="P74" s="10"/>
      <c r="Q74" s="10"/>
      <c r="R74" s="11"/>
      <c r="S74" t="s">
        <v>214</v>
      </c>
      <c r="T74" t="s">
        <v>214</v>
      </c>
      <c r="U74" t="s">
        <v>214</v>
      </c>
      <c r="V74" t="s">
        <v>214</v>
      </c>
      <c r="W74" t="s">
        <v>214</v>
      </c>
      <c r="X74" s="12">
        <v>0</v>
      </c>
      <c r="Y74" s="12">
        <v>0</v>
      </c>
      <c r="Z74" s="12">
        <v>0</v>
      </c>
      <c r="AA74" s="10">
        <v>0</v>
      </c>
      <c r="AB74" s="12">
        <v>0</v>
      </c>
      <c r="AC74" s="12">
        <v>0</v>
      </c>
      <c r="AD74" s="12">
        <v>0</v>
      </c>
      <c r="AE74" s="10">
        <v>0</v>
      </c>
      <c r="AF74" s="10"/>
      <c r="AG74" s="10"/>
      <c r="AH74" s="10"/>
      <c r="AI74" s="10"/>
      <c r="AJ74" s="12"/>
      <c r="AK74" s="13"/>
      <c r="AL74" s="12"/>
      <c r="AM74" s="13"/>
      <c r="AN74" s="13"/>
      <c r="AO74" s="12"/>
      <c r="AP74" s="12"/>
      <c r="AQ74" s="10">
        <v>1</v>
      </c>
      <c r="AR74" s="12"/>
      <c r="AS74" s="12"/>
      <c r="AT74" s="10"/>
      <c r="AU74" s="10"/>
      <c r="AV74" s="10"/>
      <c r="AW74" s="11"/>
      <c r="AX74" s="10"/>
      <c r="AY74" t="s">
        <v>214</v>
      </c>
      <c r="AZ74" t="s">
        <v>214</v>
      </c>
      <c r="BA74" t="s">
        <v>214</v>
      </c>
      <c r="BB74" t="s">
        <v>214</v>
      </c>
      <c r="BC74" s="10"/>
      <c r="BD74" s="10"/>
      <c r="BE74" s="10"/>
      <c r="BF74" s="12"/>
      <c r="BG74" s="13"/>
    </row>
    <row r="75" spans="1:59" hidden="1" x14ac:dyDescent="0.25">
      <c r="A75" t="s">
        <v>11926</v>
      </c>
      <c r="B75" t="s">
        <v>11800</v>
      </c>
      <c r="C75" t="s">
        <v>11800</v>
      </c>
      <c r="D75" t="s">
        <v>11927</v>
      </c>
      <c r="E75">
        <v>1</v>
      </c>
      <c r="F75" s="29" t="s">
        <v>11800</v>
      </c>
      <c r="G75" t="s">
        <v>214</v>
      </c>
      <c r="H75" t="s">
        <v>21974</v>
      </c>
      <c r="I75" t="s">
        <v>11834</v>
      </c>
      <c r="J75" t="s">
        <v>11804</v>
      </c>
      <c r="K75" t="s">
        <v>11800</v>
      </c>
      <c r="L75" t="s">
        <v>11802</v>
      </c>
      <c r="M75" s="10"/>
      <c r="N75" t="s">
        <v>214</v>
      </c>
      <c r="O75" s="10"/>
      <c r="P75" s="10">
        <v>0</v>
      </c>
      <c r="Q75" s="10">
        <v>0</v>
      </c>
      <c r="R75" s="11">
        <v>22544637.299999997</v>
      </c>
      <c r="S75" t="s">
        <v>214</v>
      </c>
      <c r="T75" t="s">
        <v>11801</v>
      </c>
      <c r="U75" t="s">
        <v>11861</v>
      </c>
      <c r="V75" t="s">
        <v>11800</v>
      </c>
      <c r="W75" t="s">
        <v>11928</v>
      </c>
      <c r="X75" s="12">
        <v>0</v>
      </c>
      <c r="Y75" s="12">
        <v>0</v>
      </c>
      <c r="Z75" s="12">
        <v>0</v>
      </c>
      <c r="AA75" s="10">
        <v>0</v>
      </c>
      <c r="AB75" s="12">
        <v>0</v>
      </c>
      <c r="AC75" s="12">
        <v>0</v>
      </c>
      <c r="AD75" s="12">
        <v>0</v>
      </c>
      <c r="AE75" s="10">
        <v>0</v>
      </c>
      <c r="AF75" s="10"/>
      <c r="AG75" s="10">
        <v>1</v>
      </c>
      <c r="AH75" s="10">
        <v>1</v>
      </c>
      <c r="AI75" s="10">
        <v>1</v>
      </c>
      <c r="AJ75" s="12">
        <v>22544637.299999997</v>
      </c>
      <c r="AK75" s="13">
        <v>0.12357201851905263</v>
      </c>
      <c r="AL75" s="12">
        <v>22544637.299999997</v>
      </c>
      <c r="AM75" s="13">
        <v>0.12357201851905263</v>
      </c>
      <c r="AN75" s="13">
        <v>0.12357201851905263</v>
      </c>
      <c r="AO75" s="12"/>
      <c r="AP75" s="12"/>
      <c r="AQ75" s="10">
        <v>1</v>
      </c>
      <c r="AR75" s="12"/>
      <c r="AS75" s="12"/>
      <c r="AT75" s="10"/>
      <c r="AU75" s="10"/>
      <c r="AV75" s="10"/>
      <c r="AW75" s="11"/>
      <c r="AX75" s="10"/>
      <c r="AY75" t="s">
        <v>214</v>
      </c>
      <c r="AZ75" t="s">
        <v>214</v>
      </c>
      <c r="BA75" t="s">
        <v>214</v>
      </c>
      <c r="BB75" t="s">
        <v>214</v>
      </c>
      <c r="BC75" s="10"/>
      <c r="BD75" s="10"/>
      <c r="BE75" s="10"/>
      <c r="BF75" s="12"/>
      <c r="BG75" s="13"/>
    </row>
    <row r="76" spans="1:59" hidden="1" x14ac:dyDescent="0.25">
      <c r="A76" t="s">
        <v>11926</v>
      </c>
      <c r="B76" t="s">
        <v>11800</v>
      </c>
      <c r="C76" t="s">
        <v>11800</v>
      </c>
      <c r="D76" t="s">
        <v>18175</v>
      </c>
      <c r="E76">
        <v>25</v>
      </c>
      <c r="F76" s="29" t="s">
        <v>18176</v>
      </c>
      <c r="G76" t="s">
        <v>214</v>
      </c>
      <c r="H76" t="s">
        <v>21974</v>
      </c>
      <c r="I76" t="s">
        <v>11834</v>
      </c>
      <c r="J76" t="s">
        <v>16224</v>
      </c>
      <c r="K76" t="s">
        <v>16224</v>
      </c>
      <c r="L76" t="s">
        <v>11921</v>
      </c>
      <c r="M76" s="10">
        <v>0</v>
      </c>
      <c r="N76" t="s">
        <v>214</v>
      </c>
      <c r="O76" s="10">
        <v>0</v>
      </c>
      <c r="P76" s="10">
        <v>0.42</v>
      </c>
      <c r="Q76" s="10">
        <v>0.42</v>
      </c>
      <c r="R76" s="11">
        <v>58800000</v>
      </c>
      <c r="S76" t="s">
        <v>214</v>
      </c>
      <c r="T76" t="s">
        <v>11801</v>
      </c>
      <c r="U76" t="s">
        <v>11836</v>
      </c>
      <c r="V76" t="s">
        <v>11809</v>
      </c>
      <c r="W76" t="s">
        <v>11807</v>
      </c>
      <c r="X76" s="12">
        <v>0</v>
      </c>
      <c r="Y76" s="12">
        <v>494.43148964820909</v>
      </c>
      <c r="Z76" s="12">
        <v>494.43148964820909</v>
      </c>
      <c r="AA76" s="10">
        <v>2.709979904540407E-2</v>
      </c>
      <c r="AB76" s="12">
        <v>0</v>
      </c>
      <c r="AC76" s="12">
        <v>-1436.4989044130089</v>
      </c>
      <c r="AD76" s="12">
        <v>-1436.4989044130089</v>
      </c>
      <c r="AE76" s="10">
        <v>-7.6753334482479063E-2</v>
      </c>
      <c r="AF76" s="10"/>
      <c r="AG76" s="10">
        <v>1.2707691330177591E-3</v>
      </c>
      <c r="AH76" s="10">
        <v>1.2379301807378064E-3</v>
      </c>
      <c r="AI76" s="10">
        <v>1.2463388795413474E-3</v>
      </c>
      <c r="AJ76" s="12">
        <v>73284.73</v>
      </c>
      <c r="AK76" s="13">
        <v>4.0168940809368325E-4</v>
      </c>
      <c r="AL76" s="12">
        <v>73284.73</v>
      </c>
      <c r="AM76" s="13">
        <v>4.0168940809368325E-4</v>
      </c>
      <c r="AN76" s="13">
        <v>4.0168940809368325E-4</v>
      </c>
      <c r="AO76" s="12"/>
      <c r="AP76" s="12"/>
      <c r="AQ76" s="10">
        <v>1</v>
      </c>
      <c r="AR76" s="12">
        <v>0</v>
      </c>
      <c r="AS76" s="12">
        <v>0</v>
      </c>
      <c r="AT76" s="10">
        <v>0</v>
      </c>
      <c r="AU76" s="10">
        <v>0</v>
      </c>
      <c r="AV76" s="10">
        <v>0</v>
      </c>
      <c r="AW76" s="11">
        <v>0</v>
      </c>
      <c r="AX76" s="10">
        <v>0</v>
      </c>
      <c r="AY76" t="s">
        <v>350</v>
      </c>
      <c r="AZ76" t="s">
        <v>12267</v>
      </c>
      <c r="BA76" t="s">
        <v>12266</v>
      </c>
      <c r="BB76" t="s">
        <v>350</v>
      </c>
      <c r="BC76" s="10"/>
      <c r="BD76" s="10"/>
      <c r="BE76" s="10"/>
      <c r="BF76" s="12"/>
      <c r="BG76" s="13"/>
    </row>
    <row r="77" spans="1:59" hidden="1" x14ac:dyDescent="0.25">
      <c r="A77" t="s">
        <v>11926</v>
      </c>
      <c r="B77" t="s">
        <v>11800</v>
      </c>
      <c r="C77" t="s">
        <v>11800</v>
      </c>
      <c r="D77" t="s">
        <v>11930</v>
      </c>
      <c r="E77">
        <v>26</v>
      </c>
      <c r="F77" s="29" t="s">
        <v>11806</v>
      </c>
      <c r="G77" t="s">
        <v>214</v>
      </c>
      <c r="H77" t="s">
        <v>21974</v>
      </c>
      <c r="I77" t="s">
        <v>11834</v>
      </c>
      <c r="J77" t="s">
        <v>11810</v>
      </c>
      <c r="K77" t="s">
        <v>11810</v>
      </c>
      <c r="L77" t="s">
        <v>11867</v>
      </c>
      <c r="M77" s="10">
        <v>0</v>
      </c>
      <c r="N77" t="s">
        <v>214</v>
      </c>
      <c r="O77" s="10">
        <v>0</v>
      </c>
      <c r="P77" s="10">
        <v>11.4994</v>
      </c>
      <c r="Q77" s="10">
        <v>11.4994</v>
      </c>
      <c r="R77" s="11">
        <v>18061214.84</v>
      </c>
      <c r="S77" t="s">
        <v>214</v>
      </c>
      <c r="T77" t="s">
        <v>11801</v>
      </c>
      <c r="U77" t="s">
        <v>11836</v>
      </c>
      <c r="V77" t="s">
        <v>11809</v>
      </c>
      <c r="W77" t="s">
        <v>11807</v>
      </c>
      <c r="X77" s="12">
        <v>0</v>
      </c>
      <c r="Y77" s="12">
        <v>-27033.608871004046</v>
      </c>
      <c r="Z77" s="12">
        <v>-27033.608871004046</v>
      </c>
      <c r="AA77" s="10">
        <v>-1.4817125996516027</v>
      </c>
      <c r="AB77" s="12">
        <v>0</v>
      </c>
      <c r="AC77" s="12">
        <v>48738.28308463197</v>
      </c>
      <c r="AD77" s="12">
        <v>48738.28308463197</v>
      </c>
      <c r="AE77" s="10">
        <v>2.6400152692222632</v>
      </c>
      <c r="AF77" s="10"/>
      <c r="AG77" s="10">
        <v>0.21043992466250697</v>
      </c>
      <c r="AH77" s="10">
        <v>0.21469593687939456</v>
      </c>
      <c r="AI77" s="10">
        <v>0.21319915999530961</v>
      </c>
      <c r="AJ77" s="12">
        <v>3850635.83</v>
      </c>
      <c r="AK77" s="13">
        <v>2.1106165327170183E-2</v>
      </c>
      <c r="AL77" s="12">
        <v>3850635.83</v>
      </c>
      <c r="AM77" s="13">
        <v>2.1106165327170183E-2</v>
      </c>
      <c r="AN77" s="13">
        <v>2.1106165327170183E-2</v>
      </c>
      <c r="AO77" s="12"/>
      <c r="AP77" s="12"/>
      <c r="AQ77" s="10">
        <v>1</v>
      </c>
      <c r="AR77" s="12">
        <v>0</v>
      </c>
      <c r="AS77" s="12">
        <v>0</v>
      </c>
      <c r="AT77" s="10">
        <v>0</v>
      </c>
      <c r="AU77" s="10">
        <v>0</v>
      </c>
      <c r="AV77" s="10">
        <v>0</v>
      </c>
      <c r="AW77" s="11">
        <v>0</v>
      </c>
      <c r="AX77" s="10">
        <v>0</v>
      </c>
      <c r="AY77" t="s">
        <v>11858</v>
      </c>
      <c r="AZ77" t="s">
        <v>11859</v>
      </c>
      <c r="BA77" t="s">
        <v>11859</v>
      </c>
      <c r="BB77" t="s">
        <v>11860</v>
      </c>
      <c r="BC77" s="10"/>
      <c r="BD77" s="10"/>
      <c r="BE77" s="10"/>
      <c r="BF77" s="12"/>
      <c r="BG77" s="13"/>
    </row>
    <row r="78" spans="1:59" hidden="1" x14ac:dyDescent="0.25">
      <c r="A78" t="s">
        <v>11926</v>
      </c>
      <c r="B78" t="s">
        <v>11800</v>
      </c>
      <c r="C78" t="s">
        <v>11800</v>
      </c>
      <c r="D78" t="s">
        <v>16700</v>
      </c>
      <c r="E78">
        <v>42</v>
      </c>
      <c r="F78" s="29" t="s">
        <v>16701</v>
      </c>
      <c r="G78" t="s">
        <v>214</v>
      </c>
      <c r="H78" t="s">
        <v>21974</v>
      </c>
      <c r="I78" t="s">
        <v>11834</v>
      </c>
      <c r="J78" t="s">
        <v>11821</v>
      </c>
      <c r="K78" t="s">
        <v>11821</v>
      </c>
      <c r="L78" t="s">
        <v>11845</v>
      </c>
      <c r="M78" s="10">
        <v>0</v>
      </c>
      <c r="N78" t="s">
        <v>214</v>
      </c>
      <c r="O78" s="10">
        <v>0</v>
      </c>
      <c r="P78" s="10">
        <v>6.53</v>
      </c>
      <c r="Q78" s="10">
        <v>6.53</v>
      </c>
      <c r="R78" s="11">
        <v>2389446.4300000002</v>
      </c>
      <c r="S78" t="s">
        <v>214</v>
      </c>
      <c r="T78" t="s">
        <v>11801</v>
      </c>
      <c r="U78" t="s">
        <v>11836</v>
      </c>
      <c r="V78" t="s">
        <v>11809</v>
      </c>
      <c r="W78" t="s">
        <v>11807</v>
      </c>
      <c r="X78" s="12">
        <v>0</v>
      </c>
      <c r="Y78" s="12">
        <v>180.80036958557974</v>
      </c>
      <c r="Z78" s="12">
        <v>180.80036958557974</v>
      </c>
      <c r="AA78" s="10">
        <v>9.9096715838024995E-3</v>
      </c>
      <c r="AB78" s="12">
        <v>0</v>
      </c>
      <c r="AC78" s="12">
        <v>775.56692756732377</v>
      </c>
      <c r="AD78" s="12">
        <v>775.56692756732377</v>
      </c>
      <c r="AE78" s="10">
        <v>4.2715132140759823E-2</v>
      </c>
      <c r="AF78" s="10"/>
      <c r="AG78" s="10">
        <v>5.0145421722996693E-2</v>
      </c>
      <c r="AH78" s="10">
        <v>5.0394335676669948E-2</v>
      </c>
      <c r="AI78" s="10">
        <v>5.0470001892625072E-2</v>
      </c>
      <c r="AJ78" s="12">
        <v>120595.37</v>
      </c>
      <c r="AK78" s="13">
        <v>6.6100922789971012E-4</v>
      </c>
      <c r="AL78" s="12">
        <v>120595.37</v>
      </c>
      <c r="AM78" s="13">
        <v>6.6100922789971012E-4</v>
      </c>
      <c r="AN78" s="13">
        <v>6.6100922789971012E-4</v>
      </c>
      <c r="AO78" s="12"/>
      <c r="AP78" s="12"/>
      <c r="AQ78" s="10">
        <v>1</v>
      </c>
      <c r="AR78" s="12">
        <v>0</v>
      </c>
      <c r="AS78" s="12">
        <v>0</v>
      </c>
      <c r="AT78" s="10">
        <v>0</v>
      </c>
      <c r="AU78" s="10">
        <v>0</v>
      </c>
      <c r="AV78" s="10">
        <v>0</v>
      </c>
      <c r="AW78" s="11">
        <v>0</v>
      </c>
      <c r="AX78" s="10">
        <v>0</v>
      </c>
      <c r="AY78" t="s">
        <v>11895</v>
      </c>
      <c r="AZ78" t="s">
        <v>11838</v>
      </c>
      <c r="BA78" t="s">
        <v>11894</v>
      </c>
      <c r="BB78" t="s">
        <v>11895</v>
      </c>
      <c r="BC78" s="10"/>
      <c r="BD78" s="10"/>
      <c r="BE78" s="10"/>
      <c r="BF78" s="12"/>
      <c r="BG78" s="13"/>
    </row>
    <row r="79" spans="1:59" hidden="1" x14ac:dyDescent="0.25">
      <c r="A79" t="s">
        <v>11926</v>
      </c>
      <c r="B79" t="s">
        <v>11800</v>
      </c>
      <c r="C79" t="s">
        <v>11800</v>
      </c>
      <c r="D79" t="s">
        <v>21618</v>
      </c>
      <c r="E79">
        <v>51</v>
      </c>
      <c r="F79" s="29" t="s">
        <v>21619</v>
      </c>
      <c r="G79" t="s">
        <v>214</v>
      </c>
      <c r="H79" t="s">
        <v>21974</v>
      </c>
      <c r="I79" t="s">
        <v>11834</v>
      </c>
      <c r="J79" t="s">
        <v>11824</v>
      </c>
      <c r="K79" t="s">
        <v>11824</v>
      </c>
      <c r="L79" t="s">
        <v>11879</v>
      </c>
      <c r="M79" s="10">
        <v>0</v>
      </c>
      <c r="N79" t="s">
        <v>214</v>
      </c>
      <c r="O79" s="10">
        <v>0</v>
      </c>
      <c r="P79" s="10">
        <v>5.75</v>
      </c>
      <c r="Q79" s="10">
        <v>5.75</v>
      </c>
      <c r="R79" s="11">
        <v>4497218.41</v>
      </c>
      <c r="S79" t="s">
        <v>214</v>
      </c>
      <c r="T79" t="s">
        <v>11801</v>
      </c>
      <c r="U79" t="s">
        <v>11836</v>
      </c>
      <c r="V79" t="s">
        <v>11809</v>
      </c>
      <c r="W79" t="s">
        <v>11807</v>
      </c>
      <c r="X79" s="12">
        <v>0</v>
      </c>
      <c r="Y79" s="12">
        <v>-1466.3866450906351</v>
      </c>
      <c r="Z79" s="12">
        <v>-1466.3866450906351</v>
      </c>
      <c r="AA79" s="10">
        <v>-8.0372678999662509E-2</v>
      </c>
      <c r="AB79" s="12">
        <v>0</v>
      </c>
      <c r="AC79" s="12">
        <v>1215.8362581506319</v>
      </c>
      <c r="AD79" s="12">
        <v>1215.8362581506319</v>
      </c>
      <c r="AE79" s="10">
        <v>6.6523318213151328E-2</v>
      </c>
      <c r="AF79" s="10"/>
      <c r="AG79" s="10">
        <v>6.8434559452523525E-2</v>
      </c>
      <c r="AH79" s="10">
        <v>6.9030977651220987E-2</v>
      </c>
      <c r="AI79" s="10">
        <v>6.870491240123669E-2</v>
      </c>
      <c r="AJ79" s="12">
        <v>308981</v>
      </c>
      <c r="AK79" s="13">
        <v>1.6935914890072506E-3</v>
      </c>
      <c r="AL79" s="12">
        <v>308981</v>
      </c>
      <c r="AM79" s="13">
        <v>1.6935914890072506E-3</v>
      </c>
      <c r="AN79" s="13">
        <v>1.6935914890072506E-3</v>
      </c>
      <c r="AO79" s="12"/>
      <c r="AP79" s="12"/>
      <c r="AQ79" s="10">
        <v>1</v>
      </c>
      <c r="AR79" s="12">
        <v>0</v>
      </c>
      <c r="AS79" s="12">
        <v>0</v>
      </c>
      <c r="AT79" s="10">
        <v>0</v>
      </c>
      <c r="AU79" s="10">
        <v>0</v>
      </c>
      <c r="AV79" s="10">
        <v>0</v>
      </c>
      <c r="AW79" s="11">
        <v>0</v>
      </c>
      <c r="AX79" s="10">
        <v>0</v>
      </c>
      <c r="AY79" t="s">
        <v>11858</v>
      </c>
      <c r="AZ79" t="s">
        <v>11859</v>
      </c>
      <c r="BA79" t="s">
        <v>753</v>
      </c>
      <c r="BB79" t="s">
        <v>11858</v>
      </c>
      <c r="BC79" s="10"/>
      <c r="BD79" s="10"/>
      <c r="BE79" s="10"/>
      <c r="BF79" s="12"/>
      <c r="BG79" s="13"/>
    </row>
    <row r="80" spans="1:59" hidden="1" x14ac:dyDescent="0.25">
      <c r="A80" t="s">
        <v>11926</v>
      </c>
      <c r="B80" t="s">
        <v>11800</v>
      </c>
      <c r="C80" t="s">
        <v>11800</v>
      </c>
      <c r="D80" t="s">
        <v>16421</v>
      </c>
      <c r="E80">
        <v>92</v>
      </c>
      <c r="F80" s="29" t="s">
        <v>16420</v>
      </c>
      <c r="G80" t="s">
        <v>214</v>
      </c>
      <c r="H80" t="s">
        <v>21974</v>
      </c>
      <c r="I80" t="s">
        <v>11834</v>
      </c>
      <c r="J80" t="s">
        <v>11830</v>
      </c>
      <c r="K80" t="s">
        <v>11830</v>
      </c>
      <c r="L80" t="s">
        <v>11874</v>
      </c>
      <c r="M80" s="10">
        <v>0</v>
      </c>
      <c r="N80" t="s">
        <v>214</v>
      </c>
      <c r="O80" s="10">
        <v>0</v>
      </c>
      <c r="P80" s="10">
        <v>9.25</v>
      </c>
      <c r="Q80" s="10">
        <v>9.25</v>
      </c>
      <c r="R80" s="11">
        <v>2750718.78</v>
      </c>
      <c r="S80" t="s">
        <v>214</v>
      </c>
      <c r="T80" t="s">
        <v>11801</v>
      </c>
      <c r="U80" t="s">
        <v>11836</v>
      </c>
      <c r="V80" t="s">
        <v>11809</v>
      </c>
      <c r="W80" t="s">
        <v>11807</v>
      </c>
      <c r="X80" s="12">
        <v>0</v>
      </c>
      <c r="Y80" s="12">
        <v>726.8807792474696</v>
      </c>
      <c r="Z80" s="12">
        <v>726.8807792474696</v>
      </c>
      <c r="AA80" s="10">
        <v>3.9840348885522271E-2</v>
      </c>
      <c r="AB80" s="12">
        <v>0</v>
      </c>
      <c r="AC80" s="12">
        <v>-1561.709502259409</v>
      </c>
      <c r="AD80" s="12">
        <v>-1561.709502259409</v>
      </c>
      <c r="AE80" s="10">
        <v>-8.4398998961459054E-2</v>
      </c>
      <c r="AF80" s="10"/>
      <c r="AG80" s="10">
        <v>5.4704595185995623E-2</v>
      </c>
      <c r="AH80" s="10">
        <v>5.4054054054054057E-2</v>
      </c>
      <c r="AI80" s="10">
        <v>5.4318305268875614E-2</v>
      </c>
      <c r="AJ80" s="12">
        <v>149414.38</v>
      </c>
      <c r="AK80" s="13">
        <v>8.1897243617987906E-4</v>
      </c>
      <c r="AL80" s="12">
        <v>149414.38</v>
      </c>
      <c r="AM80" s="13">
        <v>8.1897243617987906E-4</v>
      </c>
      <c r="AN80" s="13">
        <v>8.1897243617987906E-4</v>
      </c>
      <c r="AO80" s="12"/>
      <c r="AP80" s="12"/>
      <c r="AQ80" s="10">
        <v>1</v>
      </c>
      <c r="AR80" s="12">
        <v>0</v>
      </c>
      <c r="AS80" s="12">
        <v>0</v>
      </c>
      <c r="AT80" s="10">
        <v>0</v>
      </c>
      <c r="AU80" s="10">
        <v>0</v>
      </c>
      <c r="AV80" s="10">
        <v>0</v>
      </c>
      <c r="AW80" s="11">
        <v>0</v>
      </c>
      <c r="AX80" s="10">
        <v>0</v>
      </c>
      <c r="AY80" t="s">
        <v>283</v>
      </c>
      <c r="AZ80" t="s">
        <v>11844</v>
      </c>
      <c r="BA80" t="s">
        <v>11815</v>
      </c>
      <c r="BB80" t="s">
        <v>283</v>
      </c>
      <c r="BC80" s="10"/>
      <c r="BD80" s="10"/>
      <c r="BE80" s="10"/>
      <c r="BF80" s="12"/>
      <c r="BG80" s="13"/>
    </row>
    <row r="81" spans="1:59" hidden="1" x14ac:dyDescent="0.25">
      <c r="A81" t="s">
        <v>11926</v>
      </c>
      <c r="B81" t="s">
        <v>19126</v>
      </c>
      <c r="C81" t="s">
        <v>11800</v>
      </c>
      <c r="D81" t="s">
        <v>19126</v>
      </c>
      <c r="E81">
        <v>1</v>
      </c>
      <c r="F81" s="29" t="s">
        <v>11800</v>
      </c>
      <c r="G81" t="s">
        <v>214</v>
      </c>
      <c r="H81" t="s">
        <v>21974</v>
      </c>
      <c r="I81" t="s">
        <v>11834</v>
      </c>
      <c r="J81" t="s">
        <v>11804</v>
      </c>
      <c r="K81" t="s">
        <v>11800</v>
      </c>
      <c r="L81" t="s">
        <v>11802</v>
      </c>
      <c r="M81" s="10"/>
      <c r="N81" t="s">
        <v>214</v>
      </c>
      <c r="O81" s="10"/>
      <c r="P81" s="10">
        <v>0</v>
      </c>
      <c r="Q81" s="10">
        <v>0</v>
      </c>
      <c r="R81" s="11">
        <v>1</v>
      </c>
      <c r="S81" t="s">
        <v>214</v>
      </c>
      <c r="T81" t="s">
        <v>11801</v>
      </c>
      <c r="U81" t="s">
        <v>11861</v>
      </c>
      <c r="V81" t="s">
        <v>11800</v>
      </c>
      <c r="W81" t="s">
        <v>11928</v>
      </c>
      <c r="X81" s="12">
        <v>-5.6699999999873398</v>
      </c>
      <c r="Y81" s="12">
        <v>0</v>
      </c>
      <c r="Z81" s="12">
        <v>-5.6699999999873398</v>
      </c>
      <c r="AA81" s="10">
        <v>-3.1077280433013083E-4</v>
      </c>
      <c r="AB81" s="12">
        <v>286.57000000001062</v>
      </c>
      <c r="AC81" s="12">
        <v>0</v>
      </c>
      <c r="AD81" s="12">
        <v>286.57000000001062</v>
      </c>
      <c r="AE81" s="10">
        <v>1.4919885074804712E-2</v>
      </c>
      <c r="AF81" s="10"/>
      <c r="AG81" s="10"/>
      <c r="AH81" s="10"/>
      <c r="AI81" s="10"/>
      <c r="AJ81" s="12"/>
      <c r="AK81" s="13"/>
      <c r="AL81" s="12"/>
      <c r="AM81" s="13"/>
      <c r="AN81" s="13"/>
      <c r="AO81" s="12"/>
      <c r="AP81" s="12"/>
      <c r="AQ81" s="10">
        <v>1</v>
      </c>
      <c r="AR81" s="12"/>
      <c r="AS81" s="12"/>
      <c r="AT81" s="10"/>
      <c r="AU81" s="10"/>
      <c r="AV81" s="10"/>
      <c r="AW81" s="11"/>
      <c r="AX81" s="10"/>
      <c r="AY81" t="s">
        <v>214</v>
      </c>
      <c r="AZ81" t="s">
        <v>214</v>
      </c>
      <c r="BA81" t="s">
        <v>214</v>
      </c>
      <c r="BB81" t="s">
        <v>214</v>
      </c>
      <c r="BC81" s="10"/>
      <c r="BD81" s="10"/>
      <c r="BE81" s="10"/>
      <c r="BF81" s="12"/>
      <c r="BG81" s="13"/>
    </row>
    <row r="82" spans="1:59" hidden="1" x14ac:dyDescent="0.25">
      <c r="A82" t="s">
        <v>11926</v>
      </c>
      <c r="B82" t="s">
        <v>11926</v>
      </c>
      <c r="C82" t="s">
        <v>21945</v>
      </c>
      <c r="D82" t="s">
        <v>22018</v>
      </c>
      <c r="E82">
        <v>216108</v>
      </c>
      <c r="F82" s="29" t="s">
        <v>22019</v>
      </c>
      <c r="G82" t="s">
        <v>214</v>
      </c>
      <c r="H82" t="s">
        <v>21974</v>
      </c>
      <c r="I82" t="s">
        <v>11834</v>
      </c>
      <c r="J82" t="s">
        <v>11804</v>
      </c>
      <c r="K82" t="s">
        <v>21956</v>
      </c>
      <c r="L82" t="s">
        <v>11802</v>
      </c>
      <c r="M82" s="10">
        <v>0.72119999999999995</v>
      </c>
      <c r="N82" t="s">
        <v>22020</v>
      </c>
      <c r="O82" s="10">
        <v>25.046393872340051</v>
      </c>
      <c r="P82" s="10">
        <v>0.72119999999999995</v>
      </c>
      <c r="Q82" s="10">
        <v>0.72119999999999995</v>
      </c>
      <c r="R82" s="11">
        <v>120000</v>
      </c>
      <c r="S82" t="s">
        <v>214</v>
      </c>
      <c r="T82" t="s">
        <v>11801</v>
      </c>
      <c r="U82" t="s">
        <v>11861</v>
      </c>
      <c r="V82" t="s">
        <v>11800</v>
      </c>
      <c r="W82" t="s">
        <v>11800</v>
      </c>
      <c r="X82" s="12">
        <v>2.41</v>
      </c>
      <c r="Y82" s="12">
        <v>0</v>
      </c>
      <c r="Z82" s="12">
        <v>2.41</v>
      </c>
      <c r="AA82" s="10">
        <v>1.3209214434520064E-4</v>
      </c>
      <c r="AB82" s="12">
        <v>29.83</v>
      </c>
      <c r="AC82" s="12">
        <v>0</v>
      </c>
      <c r="AD82" s="12">
        <v>29.83</v>
      </c>
      <c r="AE82" s="10">
        <v>1.6065927054345686E-3</v>
      </c>
      <c r="AF82" s="10">
        <v>100</v>
      </c>
      <c r="AG82" s="10">
        <v>100</v>
      </c>
      <c r="AH82" s="10">
        <v>100</v>
      </c>
      <c r="AI82" s="10">
        <v>100</v>
      </c>
      <c r="AJ82" s="12">
        <v>120031.52</v>
      </c>
      <c r="AK82" s="13">
        <v>6.5791864446229252E-4</v>
      </c>
      <c r="AL82" s="12">
        <v>120031.52</v>
      </c>
      <c r="AM82" s="13">
        <v>6.5791864446229252E-4</v>
      </c>
      <c r="AN82" s="13">
        <v>6.5791864446229252E-4</v>
      </c>
      <c r="AO82" s="12"/>
      <c r="AP82" s="12"/>
      <c r="AQ82" s="10">
        <v>1</v>
      </c>
      <c r="AR82" s="12">
        <v>0</v>
      </c>
      <c r="AS82" s="12">
        <v>0</v>
      </c>
      <c r="AT82" s="10">
        <v>0</v>
      </c>
      <c r="AU82" s="10">
        <v>0</v>
      </c>
      <c r="AV82" s="10">
        <v>3.0000000000000001E-3</v>
      </c>
      <c r="AW82" s="11">
        <v>0</v>
      </c>
      <c r="AX82" s="10">
        <v>0</v>
      </c>
      <c r="AY82" t="s">
        <v>11934</v>
      </c>
      <c r="AZ82" t="s">
        <v>11934</v>
      </c>
      <c r="BA82" t="s">
        <v>11935</v>
      </c>
      <c r="BB82" t="s">
        <v>11934</v>
      </c>
      <c r="BC82" s="10"/>
      <c r="BD82" s="10"/>
      <c r="BE82" s="10"/>
      <c r="BF82" s="12"/>
      <c r="BG82" s="13"/>
    </row>
    <row r="83" spans="1:59" hidden="1" x14ac:dyDescent="0.25">
      <c r="A83" t="s">
        <v>11926</v>
      </c>
      <c r="B83" t="s">
        <v>11926</v>
      </c>
      <c r="C83" t="s">
        <v>21945</v>
      </c>
      <c r="D83" t="s">
        <v>22021</v>
      </c>
      <c r="E83">
        <v>89970</v>
      </c>
      <c r="F83" s="29" t="s">
        <v>22019</v>
      </c>
      <c r="G83" t="s">
        <v>214</v>
      </c>
      <c r="H83" t="s">
        <v>21974</v>
      </c>
      <c r="I83" t="s">
        <v>11834</v>
      </c>
      <c r="J83" t="s">
        <v>11804</v>
      </c>
      <c r="K83" t="s">
        <v>21944</v>
      </c>
      <c r="L83" t="s">
        <v>11802</v>
      </c>
      <c r="M83" s="10">
        <v>0.72119999999999995</v>
      </c>
      <c r="N83" t="s">
        <v>22020</v>
      </c>
      <c r="O83" s="10">
        <v>25.046393872340051</v>
      </c>
      <c r="P83" s="10">
        <v>0.72119999999999995</v>
      </c>
      <c r="Q83" s="10">
        <v>0.72119999999999995</v>
      </c>
      <c r="R83" s="11">
        <v>300000</v>
      </c>
      <c r="S83" t="s">
        <v>214</v>
      </c>
      <c r="T83" t="s">
        <v>11801</v>
      </c>
      <c r="U83" t="s">
        <v>11861</v>
      </c>
      <c r="V83" t="s">
        <v>11800</v>
      </c>
      <c r="W83" t="s">
        <v>11800</v>
      </c>
      <c r="X83" s="12">
        <v>6.01</v>
      </c>
      <c r="Y83" s="12">
        <v>0</v>
      </c>
      <c r="Z83" s="12">
        <v>6.01</v>
      </c>
      <c r="AA83" s="10">
        <v>3.2940821058699413E-4</v>
      </c>
      <c r="AB83" s="12">
        <v>54.59</v>
      </c>
      <c r="AC83" s="12">
        <v>0</v>
      </c>
      <c r="AD83" s="12">
        <v>54.59</v>
      </c>
      <c r="AE83" s="10">
        <v>2.9464766845544036E-3</v>
      </c>
      <c r="AF83" s="10">
        <v>100</v>
      </c>
      <c r="AG83" s="10">
        <v>100</v>
      </c>
      <c r="AH83" s="10">
        <v>100</v>
      </c>
      <c r="AI83" s="10">
        <v>100</v>
      </c>
      <c r="AJ83" s="12">
        <v>300054.59000000003</v>
      </c>
      <c r="AK83" s="13">
        <v>1.6446639109251385E-3</v>
      </c>
      <c r="AL83" s="12">
        <v>300054.59000000003</v>
      </c>
      <c r="AM83" s="13">
        <v>1.6446639109251385E-3</v>
      </c>
      <c r="AN83" s="13">
        <v>1.6446639109251385E-3</v>
      </c>
      <c r="AO83" s="12"/>
      <c r="AP83" s="12"/>
      <c r="AQ83" s="10">
        <v>1</v>
      </c>
      <c r="AR83" s="12">
        <v>0</v>
      </c>
      <c r="AS83" s="12">
        <v>0</v>
      </c>
      <c r="AT83" s="10">
        <v>0</v>
      </c>
      <c r="AU83" s="10">
        <v>0</v>
      </c>
      <c r="AV83" s="10">
        <v>3.0000000000000001E-3</v>
      </c>
      <c r="AW83" s="11">
        <v>0</v>
      </c>
      <c r="AX83" s="10">
        <v>0</v>
      </c>
      <c r="AY83" t="s">
        <v>11934</v>
      </c>
      <c r="AZ83" t="s">
        <v>11934</v>
      </c>
      <c r="BA83" t="s">
        <v>11935</v>
      </c>
      <c r="BB83" t="s">
        <v>11934</v>
      </c>
      <c r="BC83" s="10"/>
      <c r="BD83" s="10"/>
      <c r="BE83" s="10"/>
      <c r="BF83" s="12"/>
      <c r="BG83" s="13"/>
    </row>
    <row r="84" spans="1:59" hidden="1" x14ac:dyDescent="0.25">
      <c r="A84" t="s">
        <v>11926</v>
      </c>
      <c r="B84" t="s">
        <v>11926</v>
      </c>
      <c r="C84" t="s">
        <v>11817</v>
      </c>
      <c r="D84" t="s">
        <v>11931</v>
      </c>
      <c r="E84">
        <v>131220</v>
      </c>
      <c r="F84" s="29" t="s">
        <v>11932</v>
      </c>
      <c r="G84" t="s">
        <v>214</v>
      </c>
      <c r="H84" t="s">
        <v>21974</v>
      </c>
      <c r="I84" t="s">
        <v>11834</v>
      </c>
      <c r="J84" t="s">
        <v>11804</v>
      </c>
      <c r="K84" t="s">
        <v>11932</v>
      </c>
      <c r="L84" t="s">
        <v>11802</v>
      </c>
      <c r="M84" s="10">
        <v>0.72119999999999995</v>
      </c>
      <c r="N84" t="s">
        <v>11933</v>
      </c>
      <c r="O84" s="10">
        <v>27.718707385583226</v>
      </c>
      <c r="P84" s="10">
        <v>0.72119999999999995</v>
      </c>
      <c r="Q84" s="10">
        <v>0.72119999999999995</v>
      </c>
      <c r="R84" s="11">
        <v>3786000</v>
      </c>
      <c r="S84" t="s">
        <v>214</v>
      </c>
      <c r="T84" t="s">
        <v>11801</v>
      </c>
      <c r="U84" t="s">
        <v>11861</v>
      </c>
      <c r="V84" t="s">
        <v>11800</v>
      </c>
      <c r="W84" t="s">
        <v>11800</v>
      </c>
      <c r="X84" s="12">
        <v>0</v>
      </c>
      <c r="Y84" s="12">
        <v>0</v>
      </c>
      <c r="Z84" s="12">
        <v>0</v>
      </c>
      <c r="AA84" s="10">
        <v>0</v>
      </c>
      <c r="AB84" s="12">
        <v>0</v>
      </c>
      <c r="AC84" s="12">
        <v>0</v>
      </c>
      <c r="AD84" s="12">
        <v>0</v>
      </c>
      <c r="AE84" s="10">
        <v>0</v>
      </c>
      <c r="AF84" s="10">
        <v>100</v>
      </c>
      <c r="AG84" s="10">
        <v>100</v>
      </c>
      <c r="AH84" s="10">
        <v>100</v>
      </c>
      <c r="AI84" s="10">
        <v>100</v>
      </c>
      <c r="AJ84" s="12">
        <v>3786000</v>
      </c>
      <c r="AK84" s="13">
        <v>2.0751882405006947E-2</v>
      </c>
      <c r="AL84" s="12">
        <v>3786000</v>
      </c>
      <c r="AM84" s="13">
        <v>2.0751882405006947E-2</v>
      </c>
      <c r="AN84" s="13">
        <v>2.0751882405006947E-2</v>
      </c>
      <c r="AO84" s="12"/>
      <c r="AP84" s="12"/>
      <c r="AQ84" s="10">
        <v>1</v>
      </c>
      <c r="AR84" s="12">
        <v>0</v>
      </c>
      <c r="AS84" s="12">
        <v>0</v>
      </c>
      <c r="AT84" s="10">
        <v>0</v>
      </c>
      <c r="AU84" s="10">
        <v>0</v>
      </c>
      <c r="AV84" s="10">
        <v>3.0000000000000001E-3</v>
      </c>
      <c r="AW84" s="11">
        <v>0</v>
      </c>
      <c r="AX84" s="10">
        <v>0</v>
      </c>
      <c r="AY84" t="s">
        <v>11934</v>
      </c>
      <c r="AZ84" t="s">
        <v>11934</v>
      </c>
      <c r="BA84" t="s">
        <v>11935</v>
      </c>
      <c r="BB84" t="s">
        <v>11934</v>
      </c>
      <c r="BC84" s="10"/>
      <c r="BD84" s="10"/>
      <c r="BE84" s="10"/>
      <c r="BF84" s="12"/>
      <c r="BG84" s="13"/>
    </row>
    <row r="85" spans="1:59" hidden="1" x14ac:dyDescent="0.25">
      <c r="A85" t="s">
        <v>11926</v>
      </c>
      <c r="B85" t="s">
        <v>11926</v>
      </c>
      <c r="C85" t="s">
        <v>11817</v>
      </c>
      <c r="D85" t="s">
        <v>11936</v>
      </c>
      <c r="E85">
        <v>94789</v>
      </c>
      <c r="F85" s="29" t="s">
        <v>22019</v>
      </c>
      <c r="G85" t="s">
        <v>214</v>
      </c>
      <c r="H85" t="s">
        <v>21974</v>
      </c>
      <c r="I85" t="s">
        <v>11834</v>
      </c>
      <c r="J85" t="s">
        <v>11804</v>
      </c>
      <c r="K85" t="s">
        <v>11937</v>
      </c>
      <c r="L85" t="s">
        <v>11802</v>
      </c>
      <c r="M85" s="10">
        <v>0.72119999999999995</v>
      </c>
      <c r="N85" t="s">
        <v>11933</v>
      </c>
      <c r="O85" s="10">
        <v>27.718707385583226</v>
      </c>
      <c r="P85" s="10">
        <v>0.72119999999999995</v>
      </c>
      <c r="Q85" s="10">
        <v>0.72119999999999995</v>
      </c>
      <c r="R85" s="11">
        <v>970000</v>
      </c>
      <c r="S85" t="s">
        <v>214</v>
      </c>
      <c r="T85" t="s">
        <v>11801</v>
      </c>
      <c r="U85" t="s">
        <v>11861</v>
      </c>
      <c r="V85" t="s">
        <v>11800</v>
      </c>
      <c r="W85" t="s">
        <v>11800</v>
      </c>
      <c r="X85" s="12">
        <v>0</v>
      </c>
      <c r="Y85" s="12">
        <v>0</v>
      </c>
      <c r="Z85" s="12">
        <v>0</v>
      </c>
      <c r="AA85" s="10">
        <v>0</v>
      </c>
      <c r="AB85" s="12">
        <v>0</v>
      </c>
      <c r="AC85" s="12">
        <v>0</v>
      </c>
      <c r="AD85" s="12">
        <v>0</v>
      </c>
      <c r="AE85" s="10">
        <v>0</v>
      </c>
      <c r="AF85" s="10">
        <v>100</v>
      </c>
      <c r="AG85" s="10">
        <v>100</v>
      </c>
      <c r="AH85" s="10">
        <v>100</v>
      </c>
      <c r="AI85" s="10">
        <v>100</v>
      </c>
      <c r="AJ85" s="12">
        <v>970000</v>
      </c>
      <c r="AK85" s="13">
        <v>5.3167791687418753E-3</v>
      </c>
      <c r="AL85" s="12">
        <v>970000</v>
      </c>
      <c r="AM85" s="13">
        <v>5.3167791687418753E-3</v>
      </c>
      <c r="AN85" s="13">
        <v>5.3167791687418753E-3</v>
      </c>
      <c r="AO85" s="12"/>
      <c r="AP85" s="12"/>
      <c r="AQ85" s="10">
        <v>1</v>
      </c>
      <c r="AR85" s="12">
        <v>0</v>
      </c>
      <c r="AS85" s="12">
        <v>0</v>
      </c>
      <c r="AT85" s="10">
        <v>0</v>
      </c>
      <c r="AU85" s="10">
        <v>0</v>
      </c>
      <c r="AV85" s="10">
        <v>3.0000000000000001E-3</v>
      </c>
      <c r="AW85" s="11">
        <v>0</v>
      </c>
      <c r="AX85" s="10">
        <v>0</v>
      </c>
      <c r="AY85" t="s">
        <v>11934</v>
      </c>
      <c r="AZ85" t="s">
        <v>11934</v>
      </c>
      <c r="BA85" t="s">
        <v>11935</v>
      </c>
      <c r="BB85" t="s">
        <v>11934</v>
      </c>
      <c r="BC85" s="10"/>
      <c r="BD85" s="10"/>
      <c r="BE85" s="10"/>
      <c r="BF85" s="12"/>
      <c r="BG85" s="13"/>
    </row>
    <row r="86" spans="1:59" x14ac:dyDescent="0.25">
      <c r="A86" t="s">
        <v>11926</v>
      </c>
      <c r="B86" t="s">
        <v>11925</v>
      </c>
      <c r="C86" t="s">
        <v>214</v>
      </c>
      <c r="D86" t="s">
        <v>214</v>
      </c>
      <c r="E86">
        <v>0</v>
      </c>
      <c r="F86" s="29" t="s">
        <v>214</v>
      </c>
      <c r="G86" t="s">
        <v>214</v>
      </c>
      <c r="H86" t="s">
        <v>214</v>
      </c>
      <c r="I86" t="s">
        <v>214</v>
      </c>
      <c r="J86" t="s">
        <v>214</v>
      </c>
      <c r="K86" t="s">
        <v>214</v>
      </c>
      <c r="L86" t="s">
        <v>214</v>
      </c>
      <c r="M86" s="10"/>
      <c r="N86" t="s">
        <v>214</v>
      </c>
      <c r="O86" s="10"/>
      <c r="P86" s="10"/>
      <c r="Q86" s="10"/>
      <c r="R86" s="11">
        <v>114219236.76000001</v>
      </c>
      <c r="S86" t="s">
        <v>214</v>
      </c>
      <c r="T86" t="s">
        <v>214</v>
      </c>
      <c r="U86" t="s">
        <v>214</v>
      </c>
      <c r="V86" t="s">
        <v>214</v>
      </c>
      <c r="W86" t="s">
        <v>214</v>
      </c>
      <c r="X86" s="12">
        <v>2.7500000000126601</v>
      </c>
      <c r="Y86" s="12">
        <v>-27097.882877613421</v>
      </c>
      <c r="Z86" s="12">
        <v>-27095.132877613411</v>
      </c>
      <c r="AA86" s="10">
        <v>-1.4850847315859343</v>
      </c>
      <c r="AB86" s="12">
        <v>370.99000000001064</v>
      </c>
      <c r="AC86" s="12">
        <v>47731.477863677508</v>
      </c>
      <c r="AD86" s="12">
        <v>48102.467863677521</v>
      </c>
      <c r="AE86" s="10">
        <v>2.6075743405970302</v>
      </c>
      <c r="AF86" s="10"/>
      <c r="AG86" s="10"/>
      <c r="AH86" s="10"/>
      <c r="AI86" s="10"/>
      <c r="AJ86" s="12">
        <v>32223634.719999999</v>
      </c>
      <c r="AK86" s="13">
        <v>0.17662469053653956</v>
      </c>
      <c r="AL86" s="12">
        <v>32223634.719999999</v>
      </c>
      <c r="AM86" s="13">
        <v>0.17662469053653962</v>
      </c>
      <c r="AN86" s="13">
        <v>0.17662469053653962</v>
      </c>
      <c r="AO86" s="12"/>
      <c r="AP86" s="12"/>
      <c r="AQ86" s="10">
        <v>1</v>
      </c>
      <c r="AR86" s="12">
        <v>0</v>
      </c>
      <c r="AS86" s="12">
        <v>0</v>
      </c>
      <c r="AT86" s="10">
        <v>0</v>
      </c>
      <c r="AU86" s="10">
        <v>0</v>
      </c>
      <c r="AV86" s="10"/>
      <c r="AW86" s="11"/>
      <c r="AX86" s="10"/>
      <c r="AY86" t="s">
        <v>214</v>
      </c>
      <c r="AZ86" t="s">
        <v>214</v>
      </c>
      <c r="BA86" t="s">
        <v>214</v>
      </c>
      <c r="BB86" t="s">
        <v>214</v>
      </c>
      <c r="BC86" s="10"/>
      <c r="BD86" s="10"/>
      <c r="BE86" s="10"/>
      <c r="BF86" s="12"/>
      <c r="BG86" s="13"/>
    </row>
    <row r="87" spans="1:59" x14ac:dyDescent="0.25">
      <c r="A87" t="s">
        <v>11938</v>
      </c>
      <c r="B87" t="s">
        <v>11939</v>
      </c>
      <c r="C87" t="s">
        <v>214</v>
      </c>
      <c r="D87" t="s">
        <v>214</v>
      </c>
      <c r="E87">
        <v>0</v>
      </c>
      <c r="F87" s="29" t="s">
        <v>214</v>
      </c>
      <c r="G87" t="s">
        <v>214</v>
      </c>
      <c r="H87" t="s">
        <v>214</v>
      </c>
      <c r="I87" t="s">
        <v>214</v>
      </c>
      <c r="J87" t="s">
        <v>214</v>
      </c>
      <c r="K87" t="s">
        <v>214</v>
      </c>
      <c r="L87" t="s">
        <v>214</v>
      </c>
      <c r="M87" s="10"/>
      <c r="N87" t="s">
        <v>214</v>
      </c>
      <c r="O87" s="10"/>
      <c r="P87" s="10"/>
      <c r="Q87" s="10"/>
      <c r="R87" s="11">
        <v>16368559004.76</v>
      </c>
      <c r="S87" t="s">
        <v>214</v>
      </c>
      <c r="T87" t="s">
        <v>214</v>
      </c>
      <c r="U87" t="s">
        <v>214</v>
      </c>
      <c r="V87" t="s">
        <v>214</v>
      </c>
      <c r="W87" t="s">
        <v>214</v>
      </c>
      <c r="X87" s="12">
        <v>22855.674247086179</v>
      </c>
      <c r="Y87" s="12">
        <v>11387.072999407214</v>
      </c>
      <c r="Z87" s="12">
        <v>34242.747246493396</v>
      </c>
      <c r="AA87" s="10">
        <v>1.8768456066639081</v>
      </c>
      <c r="AB87" s="12">
        <v>274998.01324308111</v>
      </c>
      <c r="AC87" s="12">
        <v>-2990787.2785439431</v>
      </c>
      <c r="AD87" s="12">
        <v>-2715789.265300862</v>
      </c>
      <c r="AE87" s="10">
        <v>-146.60490670200446</v>
      </c>
      <c r="AF87" s="10"/>
      <c r="AG87" s="10"/>
      <c r="AH87" s="10"/>
      <c r="AI87" s="10"/>
      <c r="AJ87" s="12">
        <v>182441280.5604077</v>
      </c>
      <c r="AK87" s="13">
        <v>1.0000000000022349</v>
      </c>
      <c r="AL87" s="12">
        <v>192747599.11040771</v>
      </c>
      <c r="AM87" s="13">
        <v>1.0564911544074496</v>
      </c>
      <c r="AN87" s="13">
        <v>1.0564911544074496</v>
      </c>
      <c r="AO87" s="12">
        <v>92047.067881559793</v>
      </c>
      <c r="AP87" s="12">
        <v>92047.067881559793</v>
      </c>
      <c r="AQ87" s="10">
        <v>1</v>
      </c>
      <c r="AR87" s="12">
        <v>84429.577891434979</v>
      </c>
      <c r="AS87" s="12">
        <v>84429.577891434979</v>
      </c>
      <c r="AT87" s="10">
        <v>4.6277672263799081</v>
      </c>
      <c r="AU87" s="10">
        <v>4.6277672263799081</v>
      </c>
      <c r="AV87" s="10"/>
      <c r="AW87" s="11"/>
      <c r="AX87" s="10"/>
      <c r="AY87" t="s">
        <v>214</v>
      </c>
      <c r="AZ87" t="s">
        <v>214</v>
      </c>
      <c r="BA87" t="s">
        <v>214</v>
      </c>
      <c r="BB87" t="s">
        <v>214</v>
      </c>
      <c r="BC87" s="10"/>
      <c r="BD87" s="10"/>
      <c r="BE87" s="10"/>
      <c r="BF87" s="12">
        <v>155616.58276999832</v>
      </c>
      <c r="BG87" s="13"/>
    </row>
    <row r="88" spans="1:59" x14ac:dyDescent="0.25">
      <c r="M88" s="10"/>
      <c r="O88" s="10"/>
      <c r="P88" s="10"/>
      <c r="Q88" s="10"/>
      <c r="R88" s="11"/>
      <c r="X88" s="12"/>
      <c r="Y88" s="12"/>
      <c r="Z88" s="12"/>
      <c r="AA88" s="10"/>
      <c r="AB88" s="12"/>
      <c r="AC88" s="12"/>
      <c r="AD88" s="12"/>
      <c r="AE88" s="10"/>
      <c r="AF88" s="10"/>
      <c r="AG88" s="10"/>
      <c r="AH88" s="10"/>
      <c r="AI88" s="10"/>
      <c r="AJ88" s="12"/>
      <c r="AK88" s="13"/>
      <c r="AL88" s="12"/>
      <c r="AM88" s="13"/>
      <c r="AN88" s="13"/>
      <c r="AO88" s="12"/>
      <c r="AP88" s="12"/>
      <c r="AQ88" s="10"/>
      <c r="AR88" s="12"/>
      <c r="AS88" s="12"/>
      <c r="AT88" s="10"/>
      <c r="AU88" s="10"/>
      <c r="AV88" s="10"/>
      <c r="AW88" s="11"/>
      <c r="AX88" s="10"/>
      <c r="BC88" s="10"/>
      <c r="BD88" s="10"/>
      <c r="BE88" s="10"/>
      <c r="BF88" s="12"/>
      <c r="BG88" s="13"/>
    </row>
  </sheetData>
  <autoFilter ref="A1:BG87">
    <filterColumn colId="21">
      <filters blank="1">
        <filter val="BANKING"/>
        <filter val="BASIC_INDUSTRY"/>
        <filter val="CAPITAL_GOODS"/>
        <filter val="COMMUNICATIONS"/>
        <filter val="CONSUMER_NON_CYCLICAL"/>
        <filter val="ENERGY"/>
        <filter val="FINANCE_COMPANIES"/>
        <filter val="NATURAL_GAS"/>
        <filter val="TRANSPORTATION"/>
        <filter val="TSY/AGY/SOV/SUPRA"/>
      </filters>
    </filterColumn>
    <filterColumn colId="38">
      <customFilters>
        <customFilter operator="notEqual" val=" "/>
      </customFilters>
    </filterColumn>
  </autoFilter>
  <conditionalFormatting sqref="AM6:AM62 AM89:AM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:AM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63:AM8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pageSetup orientation="portrait" horizontalDpi="300" verticalDpi="300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A58"/>
  <sheetViews>
    <sheetView workbookViewId="0">
      <pane ySplit="1" topLeftCell="A2" activePane="bottomLeft" state="frozen"/>
      <selection activeCell="AB21" sqref="AB21"/>
      <selection pane="bottomLeft" activeCell="A2" sqref="A2"/>
    </sheetView>
  </sheetViews>
  <sheetFormatPr defaultRowHeight="15" x14ac:dyDescent="0.25"/>
  <cols>
    <col min="1" max="9" width="9.140625" style="1"/>
    <col min="10" max="27" width="9.140625" style="1" customWidth="1"/>
    <col min="28" max="16384" width="9.140625" style="1"/>
  </cols>
  <sheetData>
    <row r="1" spans="1:27" x14ac:dyDescent="0.25">
      <c r="A1" s="14" t="s">
        <v>16422</v>
      </c>
      <c r="B1" s="14" t="s">
        <v>16423</v>
      </c>
      <c r="C1" s="14" t="s">
        <v>16425</v>
      </c>
      <c r="D1" s="14" t="s">
        <v>16426</v>
      </c>
      <c r="E1" s="14" t="s">
        <v>15616</v>
      </c>
      <c r="F1" s="14" t="s">
        <v>133</v>
      </c>
      <c r="G1" s="14" t="s">
        <v>143</v>
      </c>
      <c r="H1" s="14" t="s">
        <v>16450</v>
      </c>
      <c r="I1" s="14" t="s">
        <v>136</v>
      </c>
      <c r="J1" s="2" t="s">
        <v>11787</v>
      </c>
      <c r="K1" s="2" t="s">
        <v>3846</v>
      </c>
      <c r="L1" s="2" t="s">
        <v>16424</v>
      </c>
      <c r="M1" s="4" t="s">
        <v>16430</v>
      </c>
      <c r="N1" s="4" t="s">
        <v>141</v>
      </c>
      <c r="O1" s="4" t="s">
        <v>205</v>
      </c>
      <c r="P1" s="4" t="s">
        <v>195</v>
      </c>
      <c r="Q1" s="20" t="s">
        <v>16687</v>
      </c>
      <c r="R1" s="16" t="s">
        <v>16429</v>
      </c>
      <c r="S1" s="16" t="s">
        <v>11979</v>
      </c>
      <c r="T1" s="16" t="s">
        <v>15629</v>
      </c>
      <c r="U1" s="16" t="s">
        <v>15630</v>
      </c>
      <c r="V1" s="16" t="s">
        <v>15631</v>
      </c>
      <c r="W1" s="16" t="s">
        <v>16431</v>
      </c>
      <c r="X1" s="5" t="s">
        <v>16444</v>
      </c>
      <c r="Y1" s="5" t="s">
        <v>16445</v>
      </c>
      <c r="Z1" s="5" t="s">
        <v>16451</v>
      </c>
      <c r="AA1" s="5" t="s">
        <v>16446</v>
      </c>
    </row>
    <row r="2" spans="1:27" x14ac:dyDescent="0.25">
      <c r="A2" s="1" t="s">
        <v>229</v>
      </c>
      <c r="B2" s="1" t="s">
        <v>21976</v>
      </c>
      <c r="C2" s="1">
        <v>246477</v>
      </c>
      <c r="D2" s="1" t="s">
        <v>3915</v>
      </c>
      <c r="E2" s="1" t="s">
        <v>11804</v>
      </c>
      <c r="F2" s="1" t="s">
        <v>229</v>
      </c>
      <c r="G2" s="1" t="s">
        <v>21977</v>
      </c>
      <c r="H2" s="1">
        <v>4.4225409999999998</v>
      </c>
      <c r="I2" s="1" t="s">
        <v>233</v>
      </c>
      <c r="J2" s="1">
        <f>VLOOKUP(C2,'X25111'!D:F,2,FALSE)</f>
        <v>66858483</v>
      </c>
      <c r="K2" s="1" t="str">
        <f>VLOOKUP(C2,'X25111'!D:F,3,FALSE)</f>
        <v>US36321PAE07</v>
      </c>
      <c r="L2" s="1" t="str">
        <f>VLOOKUP(J2,'X25111'!E:J,6,FALSE)</f>
        <v>CEMBI</v>
      </c>
      <c r="M2" s="1" t="str">
        <f>IFERROR(VLOOKUP(J2,ERV_Securities!C:D,2,FALSE),VLOOKUP(J2,ERV_Mapping!B:C,2,FALSE))</f>
        <v>ADGLXY_1</v>
      </c>
      <c r="N2" s="1">
        <f>VLOOKUP($M2,ERV_Issuers!$C:$BZ,MATCH(N$1,ERV_Issuers!$C$2:$BZ$2,0),FALSE)</f>
        <v>102.05059051513672</v>
      </c>
      <c r="O2" s="1" t="str">
        <f>VLOOKUP($M2,ERV_Issuers!$C:$BZ,MATCH(O$1,ERV_Issuers!$C$2:$BZ$2,0),FALSE)</f>
        <v>aa</v>
      </c>
      <c r="P2" s="1">
        <f>VLOOKUP($M2,ERV_Issuers!$C:$BZ,MATCH(P$1,ERV_Issuers!$C$2:$BZ$2,0),FALSE)</f>
        <v>51.641300919733709</v>
      </c>
      <c r="Q2" s="1" t="str">
        <f t="shared" ref="Q2:Q21" si="0">UPPER(LEFT(O2,IF(OR(RIGHT(O2,1)="-",RIGHT(O2,1)="+"),LEN(O2)-1,LEN(O2))))</f>
        <v>AA</v>
      </c>
      <c r="R2" s="1" t="str">
        <f>IFERROR(IF($L2="CEMBI",IFERROR(VLOOKUP($K2,JESG_CEMBI!$W:$AG,11,FALSE),VLOOKUP($A2,JESG_CEMBI!$AG:$AG,1,FALSE)),IF($L2="EMBI",IFERROR(IFERROR(VLOOKUP($K2,JESG_EMBI!$W:$AG,11,FALSE),VLOOKUP($A2,JESG_EMBI!$AG:$AG,1,FALSE)),IFERROR(VLOOKUP($K2,JESG_CEMBI!$W:$AG,11,FALSE),VLOOKUP($A2,JESG_CEMBI!$AG:$AG,1,FALSE))),IFERROR(VLOOKUP($K2,JESG_GBIEM!$Z:$AA,2,FALSE),VLOOKUP($E2,JESG_GBIEM!$AA:$AA,1,FALSE)))),VLOOKUP($J2,JPM_Mapping!$A:$B,2,FALSE))</f>
        <v>ADGLXY</v>
      </c>
      <c r="S2" s="1">
        <f>10-(IF($L2="CEMBI",VLOOKUP($R2,JESG_CEMBI!$AG:$AV,COLUMN(S$1)-7,FALSE),IF($L2="EMBI",IFERROR(VLOOKUP($R2,JESG_EMBI!$AG:$AV,COLUMN(S$1)-7,FALSE),VLOOKUP($R2,JESG_CEMBI!$AG:$AV,COLUMN(S$1)-7,FALSE)),IFERROR(VLOOKUP($R2,JESG_GBIEM!$AA:$AT,COLUMN(S$1)-3,FALSE),VLOOKUP($R2,JESG_EMBI!$AG:$AV,COLUMN(S$1)-7,FALSE)))))/10</f>
        <v>4.97760967327185</v>
      </c>
      <c r="T2" s="1">
        <f>(IF($L2="CEMBI",VLOOKUP($R2,JESG_CEMBI!$AG:$AV,COLUMN(T$1)-7,FALSE),IF($L2="EMBI",IFERROR(VLOOKUP($R2,JESG_EMBI!$AG:$AV,COLUMN(T$1)-7,FALSE),VLOOKUP($R2,JESG_CEMBI!$AG:$AV,COLUMN(T$1)-7,FALSE)),IFERROR(VLOOKUP($R2,JESG_GBIEM!$AA:$AT,COLUMN(T$1)-3,FALSE),VLOOKUP($R2,JESG_EMBI!$AG:$AV,COLUMN(T$1)-7,FALSE)))))/-10</f>
        <v>-6.74738454455337E-4</v>
      </c>
      <c r="U2" s="1">
        <f>(IF($L2="CEMBI",VLOOKUP($R2,JESG_CEMBI!$AG:$AV,COLUMN(U$1)-7,FALSE),IF($L2="EMBI",IFERROR(VLOOKUP($R2,JESG_EMBI!$AG:$AV,COLUMN(U$1)-7,FALSE),VLOOKUP($R2,JESG_CEMBI!$AG:$AV,COLUMN(U$1)-7,FALSE)),IFERROR(VLOOKUP($R2,JESG_GBIEM!$AA:$AT,COLUMN(U$1)-3,FALSE),VLOOKUP($R2,JESG_EMBI!$AG:$AV,COLUMN(U$1)-7,FALSE)))))/-10</f>
        <v>2.1302604376926097E-2</v>
      </c>
      <c r="V2" s="1">
        <f>(IF($L2="CEMBI",VLOOKUP($R2,JESG_CEMBI!$AG:$AV,COLUMN(V$1)-7,FALSE),IF($L2="EMBI",IFERROR(VLOOKUP($R2,JESG_EMBI!$AG:$AV,COLUMN(V$1)-7,FALSE),VLOOKUP($R2,JESG_CEMBI!$AG:$AV,COLUMN(V$1)-7,FALSE)),IFERROR(VLOOKUP($R2,JESG_GBIEM!$AA:$AT,COLUMN(V$1)-3,FALSE),VLOOKUP($R2,JESG_EMBI!$AG:$AV,COLUMN(V$1)-7,FALSE)))))/-10</f>
        <v>-6.1494313285209001E-3</v>
      </c>
      <c r="W2" s="1">
        <f>(IF($L2="CEMBI",VLOOKUP($R2,JESG_CEMBI!$AG:$AV,COLUMN(W$1)-7,FALSE),IF($L2="EMBI",IFERROR(VLOOKUP($R2,JESG_EMBI!$AG:$AV,COLUMN(W$1)-7,FALSE),VLOOKUP($R2,JESG_CEMBI!$AG:$AV,COLUMN(W$1)-7,FALSE)),IFERROR(VLOOKUP($R2,JESG_GBIEM!$AA:$AT,COLUMN(W$1)-3,FALSE),VLOOKUP($R2,JESG_EMBI!$AG:$AV,COLUMN(W$1)-7,FALSE)))))/-10</f>
        <v>0.15895398560568</v>
      </c>
      <c r="X2" s="1">
        <f>VLOOKUP($J2,AS_ESG!$A:$R,MATCH(X$1,AS_ESG!$A$1:$R$1,0),FALSE)</f>
        <v>0</v>
      </c>
      <c r="Y2" s="1">
        <f>VLOOKUP($J2,AS_ESG!$A:$R,MATCH(Y$1,AS_ESG!$A$1:$R$1,0),FALSE)</f>
        <v>0</v>
      </c>
      <c r="Z2" s="1">
        <f>VLOOKUP($J2,AS_ESG!$A:$R,MATCH(Z$1,AS_ESG!$A$1:$R$1,0),FALSE)</f>
        <v>5</v>
      </c>
      <c r="AA2" s="1">
        <f>VLOOKUP($J2,AS_ESG!$A:$R,MATCH(AA$1,AS_ESG!$A$1:$R$1,0),FALSE)</f>
        <v>5</v>
      </c>
    </row>
    <row r="3" spans="1:27" x14ac:dyDescent="0.25">
      <c r="A3" s="1" t="s">
        <v>11840</v>
      </c>
      <c r="B3" s="1" t="s">
        <v>11841</v>
      </c>
      <c r="C3" s="1">
        <v>233550</v>
      </c>
      <c r="D3" s="1" t="s">
        <v>4200</v>
      </c>
      <c r="E3" s="1" t="s">
        <v>11804</v>
      </c>
      <c r="F3" s="1" t="s">
        <v>433</v>
      </c>
      <c r="G3" s="1" t="s">
        <v>11842</v>
      </c>
      <c r="H3" s="1">
        <v>7.9117810000000004</v>
      </c>
      <c r="I3" s="1" t="s">
        <v>249</v>
      </c>
      <c r="J3" s="1">
        <f>VLOOKUP(C3,'X25111'!D:F,2,FALSE)</f>
        <v>66789211</v>
      </c>
      <c r="K3" s="1" t="str">
        <f>VLOOKUP(C3,'X25111'!D:F,3,FALSE)</f>
        <v>US00971YAG52</v>
      </c>
      <c r="L3" s="1" t="str">
        <f>VLOOKUP(J3,'X25111'!E:J,6,FALSE)</f>
        <v>CEMBI</v>
      </c>
      <c r="M3" s="1" t="str">
        <f>IFERROR(VLOOKUP(J3,ERV_Securities!C:D,2,FALSE),VLOOKUP(J3,ERV_Mapping!B:C,2,FALSE))</f>
        <v>AKBNK_2</v>
      </c>
      <c r="N3" s="1">
        <f>VLOOKUP($M3,ERV_Issuers!$C:$BZ,MATCH(N$1,ERV_Issuers!$C$2:$BZ$2,0),FALSE)</f>
        <v>502.33831787109375</v>
      </c>
      <c r="O3" s="1" t="str">
        <f>VLOOKUP($M3,ERV_Issuers!$C:$BZ,MATCH(O$1,ERV_Issuers!$C$2:$BZ$2,0),FALSE)</f>
        <v>b</v>
      </c>
      <c r="P3" s="1">
        <f>VLOOKUP($M3,ERV_Issuers!$C:$BZ,MATCH(P$1,ERV_Issuers!$C$2:$BZ$2,0),FALSE)</f>
        <v>12.157187200879612</v>
      </c>
      <c r="Q3" s="1" t="str">
        <f t="shared" si="0"/>
        <v>B</v>
      </c>
      <c r="R3" s="1" t="str">
        <f>IFERROR(IF($L3="CEMBI",IFERROR(VLOOKUP($K3,JESG_CEMBI!$W:$AG,11,FALSE),VLOOKUP($A3,JESG_CEMBI!$AG:$AG,1,FALSE)),IF($L3="EMBI",IFERROR(IFERROR(VLOOKUP($K3,JESG_EMBI!$W:$AG,11,FALSE),VLOOKUP($A3,JESG_EMBI!$AG:$AG,1,FALSE)),IFERROR(VLOOKUP($K3,JESG_CEMBI!$W:$AG,11,FALSE),VLOOKUP($A3,JESG_CEMBI!$AG:$AG,1,FALSE))),IFERROR(VLOOKUP($K3,JESG_GBIEM!$Z:$AA,2,FALSE),VLOOKUP($E3,JESG_GBIEM!$AA:$AA,1,FALSE)))),VLOOKUP($J3,JPM_Mapping!$A:$B,2,FALSE))</f>
        <v>AKBNK</v>
      </c>
      <c r="S3" s="1">
        <f>10-(IF($L3="CEMBI",VLOOKUP($R3,JESG_CEMBI!$AG:$AV,COLUMN(S$1)-7,FALSE),IF($L3="EMBI",IFERROR(VLOOKUP($R3,JESG_EMBI!$AG:$AV,COLUMN(S$1)-7,FALSE),VLOOKUP($R3,JESG_CEMBI!$AG:$AV,COLUMN(S$1)-7,FALSE)),IFERROR(VLOOKUP($R3,JESG_GBIEM!$AA:$AT,COLUMN(S$1)-3,FALSE),VLOOKUP($R3,JESG_EMBI!$AG:$AV,COLUMN(S$1)-7,FALSE)))))/10</f>
        <v>5.0183299157070298</v>
      </c>
      <c r="T3" s="1">
        <f>(IF($L3="CEMBI",VLOOKUP($R3,JESG_CEMBI!$AG:$AV,COLUMN(T$1)-7,FALSE),IF($L3="EMBI",IFERROR(VLOOKUP($R3,JESG_EMBI!$AG:$AV,COLUMN(T$1)-7,FALSE),VLOOKUP($R3,JESG_CEMBI!$AG:$AV,COLUMN(T$1)-7,FALSE)),IFERROR(VLOOKUP($R3,JESG_GBIEM!$AA:$AT,COLUMN(T$1)-3,FALSE),VLOOKUP($R3,JESG_EMBI!$AG:$AV,COLUMN(T$1)-7,FALSE)))))/-10</f>
        <v>-4.1441661602341596E-3</v>
      </c>
      <c r="U3" s="1">
        <f>(IF($L3="CEMBI",VLOOKUP($R3,JESG_CEMBI!$AG:$AV,COLUMN(U$1)-7,FALSE),IF($L3="EMBI",IFERROR(VLOOKUP($R3,JESG_EMBI!$AG:$AV,COLUMN(U$1)-7,FALSE),VLOOKUP($R3,JESG_CEMBI!$AG:$AV,COLUMN(U$1)-7,FALSE)),IFERROR(VLOOKUP($R3,JESG_GBIEM!$AA:$AT,COLUMN(U$1)-3,FALSE),VLOOKUP($R3,JESG_EMBI!$AG:$AV,COLUMN(U$1)-7,FALSE)))))/-10</f>
        <v>-9.6263997493394898E-2</v>
      </c>
      <c r="V3" s="1">
        <f>(IF($L3="CEMBI",VLOOKUP($R3,JESG_CEMBI!$AG:$AV,COLUMN(V$1)-7,FALSE),IF($L3="EMBI",IFERROR(VLOOKUP($R3,JESG_EMBI!$AG:$AV,COLUMN(V$1)-7,FALSE),VLOOKUP($R3,JESG_CEMBI!$AG:$AV,COLUMN(V$1)-7,FALSE)),IFERROR(VLOOKUP($R3,JESG_GBIEM!$AA:$AT,COLUMN(V$1)-3,FALSE),VLOOKUP($R3,JESG_EMBI!$AG:$AV,COLUMN(V$1)-7,FALSE)))))/-10</f>
        <v>-1.5271446389978299E-2</v>
      </c>
      <c r="W3" s="1">
        <f>(IF($L3="CEMBI",VLOOKUP($R3,JESG_CEMBI!$AG:$AV,COLUMN(W$1)-7,FALSE),IF($L3="EMBI",IFERROR(VLOOKUP($R3,JESG_EMBI!$AG:$AV,COLUMN(W$1)-7,FALSE),VLOOKUP($R3,JESG_CEMBI!$AG:$AV,COLUMN(W$1)-7,FALSE)),IFERROR(VLOOKUP($R3,JESG_GBIEM!$AA:$AT,COLUMN(W$1)-3,FALSE),VLOOKUP($R3,JESG_EMBI!$AG:$AV,COLUMN(W$1)-7,FALSE)))))/-10</f>
        <v>-0.85244383206219898</v>
      </c>
      <c r="X3" s="1">
        <f>VLOOKUP($J3,AS_ESG!$A:$R,MATCH(X$1,AS_ESG!$A$1:$R$1,0),FALSE)</f>
        <v>4.3</v>
      </c>
      <c r="Y3" s="1">
        <f>VLOOKUP($J3,AS_ESG!$A:$R,MATCH(Y$1,AS_ESG!$A$1:$R$1,0),FALSE)</f>
        <v>0</v>
      </c>
      <c r="Z3" s="1">
        <f>VLOOKUP($J3,AS_ESG!$A:$R,MATCH(Z$1,AS_ESG!$A$1:$R$1,0),FALSE)</f>
        <v>2.25</v>
      </c>
      <c r="AA3" s="1">
        <f>VLOOKUP(J3,AS_ESG!A:Q,17,FALSE)</f>
        <v>3.2749999999999999</v>
      </c>
    </row>
    <row r="4" spans="1:27" x14ac:dyDescent="0.25">
      <c r="A4" s="1" t="s">
        <v>11848</v>
      </c>
      <c r="B4" s="1" t="s">
        <v>11849</v>
      </c>
      <c r="C4" s="1">
        <v>237424</v>
      </c>
      <c r="D4" s="1" t="s">
        <v>4273</v>
      </c>
      <c r="E4" s="1" t="s">
        <v>11804</v>
      </c>
      <c r="F4" s="1" t="s">
        <v>578</v>
      </c>
      <c r="G4" s="1" t="s">
        <v>11850</v>
      </c>
      <c r="H4" s="1">
        <v>5.0104389999999999</v>
      </c>
      <c r="I4" s="1" t="s">
        <v>269</v>
      </c>
      <c r="J4" s="1">
        <f>VLOOKUP(C4,'X25111'!D:F,2,FALSE)</f>
        <v>66815105</v>
      </c>
      <c r="K4" s="1" t="str">
        <f>VLOOKUP(C4,'X25111'!D:F,3,FALSE)</f>
        <v>US03512TAE10</v>
      </c>
      <c r="L4" s="1" t="str">
        <f>VLOOKUP(J4,'X25111'!E:J,6,FALSE)</f>
        <v>CEMBI</v>
      </c>
      <c r="M4" s="1" t="str">
        <f>IFERROR(VLOOKUP(J4,ERV_Securities!C:D,2,FALSE),VLOOKUP(J4,ERV_Mapping!B:C,2,FALSE))</f>
        <v>ANGSJ_2</v>
      </c>
      <c r="N4" s="1">
        <f>VLOOKUP($M4,ERV_Issuers!$C:$BZ,MATCH(N$1,ERV_Issuers!$C$2:$BZ$2,0),FALSE)</f>
        <v>184.29693603515625</v>
      </c>
      <c r="O4" s="1" t="str">
        <f>VLOOKUP($M4,ERV_Issuers!$C:$BZ,MATCH(O$1,ERV_Issuers!$C$2:$BZ$2,0),FALSE)</f>
        <v>bbb-</v>
      </c>
      <c r="P4" s="1">
        <f>VLOOKUP($M4,ERV_Issuers!$C:$BZ,MATCH(P$1,ERV_Issuers!$C$2:$BZ$2,0),FALSE)</f>
        <v>2.5723539215473967</v>
      </c>
      <c r="Q4" s="1" t="str">
        <f t="shared" si="0"/>
        <v>BBB</v>
      </c>
      <c r="R4" s="1" t="str">
        <f>IFERROR(IF($L4="CEMBI",IFERROR(VLOOKUP($K4,JESG_CEMBI!$W:$AG,11,FALSE),VLOOKUP($A4,JESG_CEMBI!$AG:$AG,1,FALSE)),IF($L4="EMBI",IFERROR(IFERROR(VLOOKUP($K4,JESG_EMBI!$W:$AG,11,FALSE),VLOOKUP($A4,JESG_EMBI!$AG:$AG,1,FALSE)),IFERROR(VLOOKUP($K4,JESG_CEMBI!$W:$AG,11,FALSE),VLOOKUP($A4,JESG_CEMBI!$AG:$AG,1,FALSE))),IFERROR(VLOOKUP($K4,JESG_GBIEM!$Z:$AA,2,FALSE),VLOOKUP($E4,JESG_GBIEM!$AA:$AA,1,FALSE)))),VLOOKUP($J4,JPM_Mapping!$A:$B,2,FALSE))</f>
        <v>ANGSJ</v>
      </c>
      <c r="S4" s="1">
        <f>10-(IF($L4="CEMBI",VLOOKUP($R4,JESG_CEMBI!$AG:$AV,COLUMN(S$1)-7,FALSE),IF($L4="EMBI",IFERROR(VLOOKUP($R4,JESG_EMBI!$AG:$AV,COLUMN(S$1)-7,FALSE),VLOOKUP($R4,JESG_CEMBI!$AG:$AV,COLUMN(S$1)-7,FALSE)),IFERROR(VLOOKUP($R4,JESG_GBIEM!$AA:$AT,COLUMN(S$1)-3,FALSE),VLOOKUP($R4,JESG_EMBI!$AG:$AV,COLUMN(S$1)-7,FALSE)))))/10</f>
        <v>5.2204510543608098</v>
      </c>
      <c r="T4" s="1">
        <f>(IF($L4="CEMBI",VLOOKUP($R4,JESG_CEMBI!$AG:$AV,COLUMN(T$1)-7,FALSE),IF($L4="EMBI",IFERROR(VLOOKUP($R4,JESG_EMBI!$AG:$AV,COLUMN(T$1)-7,FALSE),VLOOKUP($R4,JESG_CEMBI!$AG:$AV,COLUMN(T$1)-7,FALSE)),IFERROR(VLOOKUP($R4,JESG_GBIEM!$AA:$AT,COLUMN(T$1)-3,FALSE),VLOOKUP($R4,JESG_EMBI!$AG:$AV,COLUMN(T$1)-7,FALSE)))))/-10</f>
        <v>2.2566490104622898E-3</v>
      </c>
      <c r="U4" s="1">
        <f>(IF($L4="CEMBI",VLOOKUP($R4,JESG_CEMBI!$AG:$AV,COLUMN(U$1)-7,FALSE),IF($L4="EMBI",IFERROR(VLOOKUP($R4,JESG_EMBI!$AG:$AV,COLUMN(U$1)-7,FALSE),VLOOKUP($R4,JESG_CEMBI!$AG:$AV,COLUMN(U$1)-7,FALSE)),IFERROR(VLOOKUP($R4,JESG_GBIEM!$AA:$AT,COLUMN(U$1)-3,FALSE),VLOOKUP($R4,JESG_EMBI!$AG:$AV,COLUMN(U$1)-7,FALSE)))))/-10</f>
        <v>3.95266204036104E-2</v>
      </c>
      <c r="V4" s="1">
        <f>(IF($L4="CEMBI",VLOOKUP($R4,JESG_CEMBI!$AG:$AV,COLUMN(V$1)-7,FALSE),IF($L4="EMBI",IFERROR(VLOOKUP($R4,JESG_EMBI!$AG:$AV,COLUMN(V$1)-7,FALSE),VLOOKUP($R4,JESG_CEMBI!$AG:$AV,COLUMN(V$1)-7,FALSE)),IFERROR(VLOOKUP($R4,JESG_GBIEM!$AA:$AT,COLUMN(V$1)-3,FALSE),VLOOKUP($R4,JESG_EMBI!$AG:$AV,COLUMN(V$1)-7,FALSE)))))/-10</f>
        <v>1.30667851382355E-2</v>
      </c>
      <c r="W4" s="1">
        <f>(IF($L4="CEMBI",VLOOKUP($R4,JESG_CEMBI!$AG:$AV,COLUMN(W$1)-7,FALSE),IF($L4="EMBI",IFERROR(VLOOKUP($R4,JESG_EMBI!$AG:$AV,COLUMN(W$1)-7,FALSE),VLOOKUP($R4,JESG_CEMBI!$AG:$AV,COLUMN(W$1)-7,FALSE)),IFERROR(VLOOKUP($R4,JESG_GBIEM!$AA:$AT,COLUMN(W$1)-3,FALSE),VLOOKUP($R4,JESG_EMBI!$AG:$AV,COLUMN(W$1)-7,FALSE)))))/-10</f>
        <v>6.816080519938969E-2</v>
      </c>
      <c r="X4" s="1">
        <f>VLOOKUP($J4,AS_ESG!$A:$R,MATCH(X$1,AS_ESG!$A$1:$R$1,0),FALSE)</f>
        <v>5.9</v>
      </c>
      <c r="Y4" s="1">
        <f>VLOOKUP($J4,AS_ESG!$A:$R,MATCH(Y$1,AS_ESG!$A$1:$R$1,0),FALSE)</f>
        <v>0</v>
      </c>
      <c r="Z4" s="1">
        <f>VLOOKUP($J4,AS_ESG!$A:$R,MATCH(Z$1,AS_ESG!$A$1:$R$1,0),FALSE)</f>
        <v>6</v>
      </c>
      <c r="AA4" s="1">
        <f>VLOOKUP(J4,AS_ESG!A:Q,17,FALSE)</f>
        <v>5.95</v>
      </c>
    </row>
    <row r="5" spans="1:27" x14ac:dyDescent="0.25">
      <c r="A5" s="1" t="s">
        <v>573</v>
      </c>
      <c r="B5" s="1" t="s">
        <v>21606</v>
      </c>
      <c r="C5" s="1">
        <v>275942</v>
      </c>
      <c r="D5" s="1" t="s">
        <v>21607</v>
      </c>
      <c r="E5" s="1" t="s">
        <v>11804</v>
      </c>
      <c r="F5" s="1" t="s">
        <v>573</v>
      </c>
      <c r="G5" s="1" t="s">
        <v>21608</v>
      </c>
      <c r="H5" s="1">
        <v>9.7684909999999991</v>
      </c>
      <c r="I5" s="1" t="s">
        <v>11816</v>
      </c>
      <c r="J5" s="1">
        <f>VLOOKUP(C5,'X25111'!D:F,2,FALSE)</f>
        <v>45998592</v>
      </c>
      <c r="K5" s="1" t="str">
        <f>VLOOKUP(C5,'X25111'!D:F,3,FALSE)</f>
        <v>US035198AE02</v>
      </c>
      <c r="L5" s="1" t="str">
        <f>VLOOKUP(J5,'X25111'!E:J,6,FALSE)</f>
        <v>EMBI</v>
      </c>
      <c r="M5" s="1" t="str">
        <f>IFERROR(VLOOKUP(J5,ERV_Securities!C:D,2,FALSE),VLOOKUP(J5,ERV_Mapping!B:C,2,FALSE))</f>
        <v>ANGOLA</v>
      </c>
      <c r="N5" s="1">
        <f>VLOOKUP($M5,ERV_Issuers!$C:$BZ,MATCH(N$1,ERV_Issuers!$C$2:$BZ$2,0),FALSE)</f>
        <v>477.63705444335938</v>
      </c>
      <c r="O5" s="1" t="str">
        <f>VLOOKUP($M5,ERV_Issuers!$C:$BZ,MATCH(O$1,ERV_Issuers!$C$2:$BZ$2,0),FALSE)</f>
        <v>b-</v>
      </c>
      <c r="P5" s="1">
        <f>VLOOKUP($M5,ERV_Issuers!$C:$BZ,MATCH(P$1,ERV_Issuers!$C$2:$BZ$2,0),FALSE)</f>
        <v>-15.707052593161283</v>
      </c>
      <c r="Q5" s="1" t="str">
        <f t="shared" si="0"/>
        <v>B</v>
      </c>
      <c r="R5" s="1" t="str">
        <f>IFERROR(IF($L5="CEMBI",IFERROR(VLOOKUP($K5,JESG_CEMBI!$W:$AG,11,FALSE),VLOOKUP($A5,JESG_CEMBI!$AG:$AG,1,FALSE)),IF($L5="EMBI",IFERROR(IFERROR(VLOOKUP($K5,JESG_EMBI!$W:$AG,11,FALSE),VLOOKUP($A5,JESG_EMBI!$AG:$AG,1,FALSE)),IFERROR(VLOOKUP($K5,JESG_CEMBI!$W:$AG,11,FALSE),VLOOKUP($A5,JESG_CEMBI!$AG:$AG,1,FALSE))),IFERROR(VLOOKUP($K5,JESG_GBIEM!$Z:$AA,2,FALSE),VLOOKUP($E5,JESG_GBIEM!$AA:$AA,1,FALSE)))),VLOOKUP($J5,JPM_Mapping!$A:$B,2,FALSE))</f>
        <v>ANGOL</v>
      </c>
      <c r="S5" s="1">
        <f>10-(IF($L5="CEMBI",VLOOKUP($R5,JESG_CEMBI!$AG:$AV,COLUMN(S$1)-7,FALSE),IF($L5="EMBI",IFERROR(VLOOKUP($R5,JESG_EMBI!$AG:$AV,COLUMN(S$1)-7,FALSE),VLOOKUP($R5,JESG_CEMBI!$AG:$AV,COLUMN(S$1)-7,FALSE)),IFERROR(VLOOKUP($R5,JESG_GBIEM!$AA:$AT,COLUMN(S$1)-3,FALSE),VLOOKUP($R5,JESG_EMBI!$AG:$AV,COLUMN(S$1)-7,FALSE)))))/10</f>
        <v>7.9366480452775603</v>
      </c>
      <c r="T5" s="1">
        <f>(IF($L5="CEMBI",VLOOKUP($R5,JESG_CEMBI!$AG:$AV,COLUMN(T$1)-7,FALSE),IF($L5="EMBI",IFERROR(VLOOKUP($R5,JESG_EMBI!$AG:$AV,COLUMN(T$1)-7,FALSE),VLOOKUP($R5,JESG_CEMBI!$AG:$AV,COLUMN(T$1)-7,FALSE)),IFERROR(VLOOKUP($R5,JESG_GBIEM!$AA:$AT,COLUMN(T$1)-3,FALSE),VLOOKUP($R5,JESG_EMBI!$AG:$AV,COLUMN(T$1)-7,FALSE)))))/-10</f>
        <v>2.2230591386005398E-3</v>
      </c>
      <c r="U5" s="1">
        <f>(IF($L5="CEMBI",VLOOKUP($R5,JESG_CEMBI!$AG:$AV,COLUMN(U$1)-7,FALSE),IF($L5="EMBI",IFERROR(VLOOKUP($R5,JESG_EMBI!$AG:$AV,COLUMN(U$1)-7,FALSE),VLOOKUP($R5,JESG_CEMBI!$AG:$AV,COLUMN(U$1)-7,FALSE)),IFERROR(VLOOKUP($R5,JESG_GBIEM!$AA:$AT,COLUMN(U$1)-3,FALSE),VLOOKUP($R5,JESG_EMBI!$AG:$AV,COLUMN(U$1)-7,FALSE)))))/-10</f>
        <v>-1.7572628649753501E-2</v>
      </c>
      <c r="V5" s="1">
        <f>(IF($L5="CEMBI",VLOOKUP($R5,JESG_CEMBI!$AG:$AV,COLUMN(V$1)-7,FALSE),IF($L5="EMBI",IFERROR(VLOOKUP($R5,JESG_EMBI!$AG:$AV,COLUMN(V$1)-7,FALSE),VLOOKUP($R5,JESG_CEMBI!$AG:$AV,COLUMN(V$1)-7,FALSE)),IFERROR(VLOOKUP($R5,JESG_GBIEM!$AA:$AT,COLUMN(V$1)-3,FALSE),VLOOKUP($R5,JESG_EMBI!$AG:$AV,COLUMN(V$1)-7,FALSE)))))/-10</f>
        <v>-2.8010545146610602E-3</v>
      </c>
      <c r="W5" s="1">
        <f>(IF($L5="CEMBI",VLOOKUP($R5,JESG_CEMBI!$AG:$AV,COLUMN(W$1)-7,FALSE),IF($L5="EMBI",IFERROR(VLOOKUP($R5,JESG_EMBI!$AG:$AV,COLUMN(W$1)-7,FALSE),VLOOKUP($R5,JESG_CEMBI!$AG:$AV,COLUMN(W$1)-7,FALSE)),IFERROR(VLOOKUP($R5,JESG_GBIEM!$AA:$AT,COLUMN(W$1)-3,FALSE),VLOOKUP($R5,JESG_EMBI!$AG:$AV,COLUMN(W$1)-7,FALSE)))))/-10</f>
        <v>-0.35621038797476101</v>
      </c>
      <c r="X5" s="1">
        <f>VLOOKUP($J5,AS_ESG!$A:$R,MATCH(X$1,AS_ESG!$A$1:$R$1,0),FALSE)</f>
        <v>8.3305199999999999</v>
      </c>
      <c r="Y5" s="1">
        <f>VLOOKUP($J5,AS_ESG!$A:$R,MATCH(Y$1,AS_ESG!$A$1:$R$1,0),FALSE)</f>
        <v>0</v>
      </c>
      <c r="Z5" s="1">
        <f>VLOOKUP($J5,AS_ESG!$A:$R,MATCH(Z$1,AS_ESG!$A$1:$R$1,0),FALSE)</f>
        <v>9</v>
      </c>
      <c r="AA5" s="1">
        <f>VLOOKUP(J5,AS_ESG!A:Q,17,FALSE)</f>
        <v>8.66526</v>
      </c>
    </row>
    <row r="6" spans="1:27" x14ac:dyDescent="0.25">
      <c r="A6" s="1" t="s">
        <v>573</v>
      </c>
      <c r="B6" s="1" t="s">
        <v>21606</v>
      </c>
      <c r="C6" s="1">
        <v>280169</v>
      </c>
      <c r="D6" s="1" t="s">
        <v>21980</v>
      </c>
      <c r="E6" s="1" t="s">
        <v>11804</v>
      </c>
      <c r="F6" s="1" t="s">
        <v>573</v>
      </c>
      <c r="G6" s="1" t="s">
        <v>21608</v>
      </c>
      <c r="H6" s="1">
        <v>8.8071760000000001</v>
      </c>
      <c r="I6" s="1" t="s">
        <v>11816</v>
      </c>
      <c r="J6" s="1">
        <f>VLOOKUP(C6,'X25111'!D:F,2,FALSE)</f>
        <v>67036052</v>
      </c>
      <c r="K6" s="1" t="str">
        <f>VLOOKUP(C6,'X25111'!D:F,3,FALSE)</f>
        <v>US035198AF76</v>
      </c>
      <c r="L6" s="1" t="str">
        <f>VLOOKUP(J6,'X25111'!E:J,6,FALSE)</f>
        <v>EMBI</v>
      </c>
      <c r="M6" s="1" t="str">
        <f>IFERROR(VLOOKUP(J6,ERV_Securities!C:D,2,FALSE),VLOOKUP(J6,ERV_Mapping!B:C,2,FALSE))</f>
        <v>ANGOLA</v>
      </c>
      <c r="N6" s="1">
        <f>VLOOKUP($M6,ERV_Issuers!$C:$BZ,MATCH(N$1,ERV_Issuers!$C$2:$BZ$2,0),FALSE)</f>
        <v>477.63705444335938</v>
      </c>
      <c r="O6" s="1" t="str">
        <f>VLOOKUP($M6,ERV_Issuers!$C:$BZ,MATCH(O$1,ERV_Issuers!$C$2:$BZ$2,0),FALSE)</f>
        <v>b-</v>
      </c>
      <c r="P6" s="1">
        <f>VLOOKUP($M6,ERV_Issuers!$C:$BZ,MATCH(P$1,ERV_Issuers!$C$2:$BZ$2,0),FALSE)</f>
        <v>-15.707052593161283</v>
      </c>
      <c r="Q6" s="1" t="str">
        <f t="shared" si="0"/>
        <v>B</v>
      </c>
      <c r="R6" s="1" t="str">
        <f>IFERROR(IF($L6="CEMBI",IFERROR(VLOOKUP($K6,JESG_CEMBI!$W:$AG,11,FALSE),VLOOKUP($A6,JESG_CEMBI!$AG:$AG,1,FALSE)),IF($L6="EMBI",IFERROR(IFERROR(VLOOKUP($K6,JESG_EMBI!$W:$AG,11,FALSE),VLOOKUP($A6,JESG_EMBI!$AG:$AG,1,FALSE)),IFERROR(VLOOKUP($K6,JESG_CEMBI!$W:$AG,11,FALSE),VLOOKUP($A6,JESG_CEMBI!$AG:$AG,1,FALSE))),IFERROR(VLOOKUP($K6,JESG_GBIEM!$Z:$AA,2,FALSE),VLOOKUP($E6,JESG_GBIEM!$AA:$AA,1,FALSE)))),VLOOKUP($J6,JPM_Mapping!$A:$B,2,FALSE))</f>
        <v>ANGOL</v>
      </c>
      <c r="S6" s="1">
        <f>10-(IF($L6="CEMBI",VLOOKUP($R6,JESG_CEMBI!$AG:$AV,COLUMN(S$1)-7,FALSE),IF($L6="EMBI",IFERROR(VLOOKUP($R6,JESG_EMBI!$AG:$AV,COLUMN(S$1)-7,FALSE),VLOOKUP($R6,JESG_CEMBI!$AG:$AV,COLUMN(S$1)-7,FALSE)),IFERROR(VLOOKUP($R6,JESG_GBIEM!$AA:$AT,COLUMN(S$1)-3,FALSE),VLOOKUP($R6,JESG_EMBI!$AG:$AV,COLUMN(S$1)-7,FALSE)))))/10</f>
        <v>7.9366480452775603</v>
      </c>
      <c r="T6" s="1">
        <f>(IF($L6="CEMBI",VLOOKUP($R6,JESG_CEMBI!$AG:$AV,COLUMN(T$1)-7,FALSE),IF($L6="EMBI",IFERROR(VLOOKUP($R6,JESG_EMBI!$AG:$AV,COLUMN(T$1)-7,FALSE),VLOOKUP($R6,JESG_CEMBI!$AG:$AV,COLUMN(T$1)-7,FALSE)),IFERROR(VLOOKUP($R6,JESG_GBIEM!$AA:$AT,COLUMN(T$1)-3,FALSE),VLOOKUP($R6,JESG_EMBI!$AG:$AV,COLUMN(T$1)-7,FALSE)))))/-10</f>
        <v>2.2230591386005398E-3</v>
      </c>
      <c r="U6" s="1">
        <f>(IF($L6="CEMBI",VLOOKUP($R6,JESG_CEMBI!$AG:$AV,COLUMN(U$1)-7,FALSE),IF($L6="EMBI",IFERROR(VLOOKUP($R6,JESG_EMBI!$AG:$AV,COLUMN(U$1)-7,FALSE),VLOOKUP($R6,JESG_CEMBI!$AG:$AV,COLUMN(U$1)-7,FALSE)),IFERROR(VLOOKUP($R6,JESG_GBIEM!$AA:$AT,COLUMN(U$1)-3,FALSE),VLOOKUP($R6,JESG_EMBI!$AG:$AV,COLUMN(U$1)-7,FALSE)))))/-10</f>
        <v>-1.7572628649753501E-2</v>
      </c>
      <c r="V6" s="1">
        <f>(IF($L6="CEMBI",VLOOKUP($R6,JESG_CEMBI!$AG:$AV,COLUMN(V$1)-7,FALSE),IF($L6="EMBI",IFERROR(VLOOKUP($R6,JESG_EMBI!$AG:$AV,COLUMN(V$1)-7,FALSE),VLOOKUP($R6,JESG_CEMBI!$AG:$AV,COLUMN(V$1)-7,FALSE)),IFERROR(VLOOKUP($R6,JESG_GBIEM!$AA:$AT,COLUMN(V$1)-3,FALSE),VLOOKUP($R6,JESG_EMBI!$AG:$AV,COLUMN(V$1)-7,FALSE)))))/-10</f>
        <v>-2.8010545146610602E-3</v>
      </c>
      <c r="W6" s="1">
        <f>(IF($L6="CEMBI",VLOOKUP($R6,JESG_CEMBI!$AG:$AV,COLUMN(W$1)-7,FALSE),IF($L6="EMBI",IFERROR(VLOOKUP($R6,JESG_EMBI!$AG:$AV,COLUMN(W$1)-7,FALSE),VLOOKUP($R6,JESG_CEMBI!$AG:$AV,COLUMN(W$1)-7,FALSE)),IFERROR(VLOOKUP($R6,JESG_GBIEM!$AA:$AT,COLUMN(W$1)-3,FALSE),VLOOKUP($R6,JESG_EMBI!$AG:$AV,COLUMN(W$1)-7,FALSE)))))/-10</f>
        <v>-0.35621038797476101</v>
      </c>
      <c r="X6" s="1">
        <f>VLOOKUP($J6,AS_ESG!$A:$R,MATCH(X$1,AS_ESG!$A$1:$R$1,0),FALSE)</f>
        <v>0</v>
      </c>
      <c r="Y6" s="1">
        <f>VLOOKUP($J6,AS_ESG!$A:$R,MATCH(Y$1,AS_ESG!$A$1:$R$1,0),FALSE)</f>
        <v>0</v>
      </c>
      <c r="Z6" s="1">
        <f>VLOOKUP($J6,AS_ESG!$A:$R,MATCH(Z$1,AS_ESG!$A$1:$R$1,0),FALSE)</f>
        <v>9</v>
      </c>
      <c r="AA6" s="1">
        <f>VLOOKUP(J6,AS_ESG!A:Q,17,FALSE)</f>
        <v>9</v>
      </c>
    </row>
    <row r="7" spans="1:27" x14ac:dyDescent="0.25">
      <c r="A7" s="1" t="s">
        <v>616</v>
      </c>
      <c r="B7" s="1" t="s">
        <v>20512</v>
      </c>
      <c r="C7" s="1">
        <v>271226</v>
      </c>
      <c r="D7" s="1" t="s">
        <v>4372</v>
      </c>
      <c r="E7" s="1" t="s">
        <v>11804</v>
      </c>
      <c r="F7" s="1" t="s">
        <v>617</v>
      </c>
      <c r="G7" s="1" t="s">
        <v>20513</v>
      </c>
      <c r="H7" s="1">
        <v>16.64921</v>
      </c>
      <c r="I7" s="1" t="s">
        <v>11816</v>
      </c>
      <c r="J7" s="1">
        <f>VLOOKUP(C7,'X25111'!D:F,2,FALSE)</f>
        <v>66811018</v>
      </c>
      <c r="K7" s="1" t="str">
        <f>VLOOKUP(C7,'X25111'!D:F,3,FALSE)</f>
        <v>US040114HV54</v>
      </c>
      <c r="L7" s="1" t="str">
        <f>VLOOKUP(J7,'X25111'!E:J,6,FALSE)</f>
        <v>EMBI</v>
      </c>
      <c r="M7" s="1" t="str">
        <f>IFERROR(VLOOKUP(J7,ERV_Securities!C:D,2,FALSE),VLOOKUP(J7,ERV_Mapping!B:C,2,FALSE))</f>
        <v>ARGENTINA_5</v>
      </c>
      <c r="N7" s="1">
        <f>VLOOKUP($M7,ERV_Issuers!$C:$BZ,MATCH(N$1,ERV_Issuers!$C$2:$BZ$2,0),FALSE)</f>
        <v>1704.6778564453125</v>
      </c>
      <c r="O7" s="1" t="str">
        <f>VLOOKUP($M7,ERV_Issuers!$C:$BZ,MATCH(O$1,ERV_Issuers!$C$2:$BZ$2,0),FALSE)</f>
        <v>ccc</v>
      </c>
      <c r="P7" s="1">
        <f>VLOOKUP($M7,ERV_Issuers!$C:$BZ,MATCH(P$1,ERV_Issuers!$C$2:$BZ$2,0),FALSE)</f>
        <v>42.792078079252541</v>
      </c>
      <c r="Q7" s="1" t="str">
        <f t="shared" si="0"/>
        <v>CCC</v>
      </c>
      <c r="R7" s="1" t="str">
        <f>IFERROR(IF($L7="CEMBI",IFERROR(VLOOKUP($K7,JESG_CEMBI!$W:$AG,11,FALSE),VLOOKUP($A7,JESG_CEMBI!$AG:$AG,1,FALSE)),IF($L7="EMBI",IFERROR(IFERROR(VLOOKUP($K7,JESG_EMBI!$W:$AG,11,FALSE),VLOOKUP($A7,JESG_EMBI!$AG:$AG,1,FALSE)),IFERROR(VLOOKUP($K7,JESG_CEMBI!$W:$AG,11,FALSE),VLOOKUP($A7,JESG_CEMBI!$AG:$AG,1,FALSE))),IFERROR(VLOOKUP($K7,JESG_GBIEM!$Z:$AA,2,FALSE),VLOOKUP($E7,JESG_GBIEM!$AA:$AA,1,FALSE)))),VLOOKUP($J7,JPM_Mapping!$A:$B,2,FALSE))</f>
        <v>ARGENT</v>
      </c>
      <c r="S7" s="1">
        <f>10-(IF($L7="CEMBI",VLOOKUP($R7,JESG_CEMBI!$AG:$AV,COLUMN(S$1)-7,FALSE),IF($L7="EMBI",IFERROR(VLOOKUP($R7,JESG_EMBI!$AG:$AV,COLUMN(S$1)-7,FALSE),VLOOKUP($R7,JESG_CEMBI!$AG:$AV,COLUMN(S$1)-7,FALSE)),IFERROR(VLOOKUP($R7,JESG_GBIEM!$AA:$AT,COLUMN(S$1)-3,FALSE),VLOOKUP($R7,JESG_EMBI!$AG:$AV,COLUMN(S$1)-7,FALSE)))))/10</f>
        <v>3.6344950778860801</v>
      </c>
      <c r="T7" s="1">
        <f>(IF($L7="CEMBI",VLOOKUP($R7,JESG_CEMBI!$AG:$AV,COLUMN(T$1)-7,FALSE),IF($L7="EMBI",IFERROR(VLOOKUP($R7,JESG_EMBI!$AG:$AV,COLUMN(T$1)-7,FALSE),VLOOKUP($R7,JESG_CEMBI!$AG:$AV,COLUMN(T$1)-7,FALSE)),IFERROR(VLOOKUP($R7,JESG_GBIEM!$AA:$AT,COLUMN(T$1)-3,FALSE),VLOOKUP($R7,JESG_EMBI!$AG:$AV,COLUMN(T$1)-7,FALSE)))))/-10</f>
        <v>-1.7784473108875399E-3</v>
      </c>
      <c r="U7" s="1">
        <f>(IF($L7="CEMBI",VLOOKUP($R7,JESG_CEMBI!$AG:$AV,COLUMN(U$1)-7,FALSE),IF($L7="EMBI",IFERROR(VLOOKUP($R7,JESG_EMBI!$AG:$AV,COLUMN(U$1)-7,FALSE),VLOOKUP($R7,JESG_CEMBI!$AG:$AV,COLUMN(U$1)-7,FALSE)),IFERROR(VLOOKUP($R7,JESG_GBIEM!$AA:$AT,COLUMN(U$1)-3,FALSE),VLOOKUP($R7,JESG_EMBI!$AG:$AV,COLUMN(U$1)-7,FALSE)))))/-10</f>
        <v>-7.5393089162955798E-2</v>
      </c>
      <c r="V7" s="1">
        <f>(IF($L7="CEMBI",VLOOKUP($R7,JESG_CEMBI!$AG:$AV,COLUMN(V$1)-7,FALSE),IF($L7="EMBI",IFERROR(VLOOKUP($R7,JESG_EMBI!$AG:$AV,COLUMN(V$1)-7,FALSE),VLOOKUP($R7,JESG_CEMBI!$AG:$AV,COLUMN(V$1)-7,FALSE)),IFERROR(VLOOKUP($R7,JESG_GBIEM!$AA:$AT,COLUMN(V$1)-3,FALSE),VLOOKUP($R7,JESG_EMBI!$AG:$AV,COLUMN(V$1)-7,FALSE)))))/-10</f>
        <v>-2.0031070520633402E-2</v>
      </c>
      <c r="W7" s="1">
        <f>(IF($L7="CEMBI",VLOOKUP($R7,JESG_CEMBI!$AG:$AV,COLUMN(W$1)-7,FALSE),IF($L7="EMBI",IFERROR(VLOOKUP($R7,JESG_EMBI!$AG:$AV,COLUMN(W$1)-7,FALSE),VLOOKUP($R7,JESG_CEMBI!$AG:$AV,COLUMN(W$1)-7,FALSE)),IFERROR(VLOOKUP($R7,JESG_GBIEM!$AA:$AT,COLUMN(W$1)-3,FALSE),VLOOKUP($R7,JESG_EMBI!$AG:$AV,COLUMN(W$1)-7,FALSE)))))/-10</f>
        <v>-0.35574852255385897</v>
      </c>
      <c r="X7" s="1">
        <f>VLOOKUP($J7,AS_ESG!$A:$R,MATCH(X$1,AS_ESG!$A$1:$R$1,0),FALSE)</f>
        <v>5.1348799999999999</v>
      </c>
      <c r="Y7" s="1">
        <f>VLOOKUP($J7,AS_ESG!$A:$R,MATCH(Y$1,AS_ESG!$A$1:$R$1,0),FALSE)</f>
        <v>0</v>
      </c>
      <c r="Z7" s="1">
        <f>VLOOKUP($J7,AS_ESG!$A:$R,MATCH(Z$1,AS_ESG!$A$1:$R$1,0),FALSE)</f>
        <v>6</v>
      </c>
      <c r="AA7" s="1">
        <f>VLOOKUP(J7,AS_ESG!A:Q,17,FALSE)</f>
        <v>5.5674400000000004</v>
      </c>
    </row>
    <row r="8" spans="1:27" x14ac:dyDescent="0.25">
      <c r="A8" s="1" t="s">
        <v>20980</v>
      </c>
      <c r="B8" s="1" t="s">
        <v>20981</v>
      </c>
      <c r="C8" s="1">
        <v>274282</v>
      </c>
      <c r="D8" s="1" t="s">
        <v>20982</v>
      </c>
      <c r="E8" s="1" t="s">
        <v>11804</v>
      </c>
      <c r="F8" s="1" t="s">
        <v>20983</v>
      </c>
      <c r="G8" s="1" t="s">
        <v>11921</v>
      </c>
      <c r="H8" s="1">
        <v>5.4320550000000001</v>
      </c>
      <c r="I8" s="1" t="s">
        <v>284</v>
      </c>
      <c r="J8" s="1">
        <f>VLOOKUP(C8,'X25111'!D:F,2,FALSE)</f>
        <v>66993874</v>
      </c>
      <c r="K8" s="1" t="str">
        <f>VLOOKUP(C8,'X25111'!D:F,3,FALSE)</f>
        <v>US00857LAA52</v>
      </c>
      <c r="L8" s="1" t="str">
        <f>VLOOKUP(J8,'X25111'!E:J,6,FALSE)</f>
        <v>CEMBI</v>
      </c>
      <c r="M8" s="1" t="str">
        <f>IFERROR(VLOOKUP(J8,ERV_Securities!C:D,2,FALSE),VLOOKUP(J8,ERV_Mapping!B:C,2,FALSE))</f>
        <v>AGROSU_0</v>
      </c>
      <c r="N8" s="1">
        <f>VLOOKUP($M8,ERV_Issuers!$C:$BZ,MATCH(N$1,ERV_Issuers!$C$2:$BZ$2,0),FALSE)</f>
        <v>211.65626525878906</v>
      </c>
      <c r="O8" s="1" t="str">
        <f>VLOOKUP($M8,ERV_Issuers!$C:$BZ,MATCH(O$1,ERV_Issuers!$C$2:$BZ$2,0),FALSE)</f>
        <v>bb+</v>
      </c>
      <c r="P8" s="1">
        <f>VLOOKUP($M8,ERV_Issuers!$C:$BZ,MATCH(P$1,ERV_Issuers!$C$2:$BZ$2,0),FALSE)</f>
        <v>1.7310620900149232</v>
      </c>
      <c r="Q8" s="1" t="str">
        <f t="shared" si="0"/>
        <v>BB</v>
      </c>
      <c r="R8" s="1" t="str">
        <f>IFERROR(IF($L8="CEMBI",IFERROR(VLOOKUP($K8,JESG_CEMBI!$W:$AG,11,FALSE),VLOOKUP($A8,JESG_CEMBI!$AG:$AG,1,FALSE)),IF($L8="EMBI",IFERROR(IFERROR(VLOOKUP($K8,JESG_EMBI!$W:$AG,11,FALSE),VLOOKUP($A8,JESG_EMBI!$AG:$AG,1,FALSE)),IFERROR(VLOOKUP($K8,JESG_CEMBI!$W:$AG,11,FALSE),VLOOKUP($A8,JESG_CEMBI!$AG:$AG,1,FALSE))),IFERROR(VLOOKUP($K8,JESG_GBIEM!$Z:$AA,2,FALSE),VLOOKUP($E8,JESG_GBIEM!$AA:$AA,1,FALSE)))),VLOOKUP($J8,JPM_Mapping!$A:$B,2,FALSE))</f>
        <v>AGROSU</v>
      </c>
      <c r="S8" s="1">
        <f>10-(IF($L8="CEMBI",VLOOKUP($R8,JESG_CEMBI!$AG:$AV,COLUMN(S$1)-7,FALSE),IF($L8="EMBI",IFERROR(VLOOKUP($R8,JESG_EMBI!$AG:$AV,COLUMN(S$1)-7,FALSE),VLOOKUP($R8,JESG_CEMBI!$AG:$AV,COLUMN(S$1)-7,FALSE)),IFERROR(VLOOKUP($R8,JESG_GBIEM!$AA:$AT,COLUMN(S$1)-3,FALSE),VLOOKUP($R8,JESG_EMBI!$AG:$AV,COLUMN(S$1)-7,FALSE)))))/10</f>
        <v>5.3580457442233405</v>
      </c>
      <c r="T8" s="1">
        <f>(IF($L8="CEMBI",VLOOKUP($R8,JESG_CEMBI!$AG:$AV,COLUMN(T$1)-7,FALSE),IF($L8="EMBI",IFERROR(VLOOKUP($R8,JESG_EMBI!$AG:$AV,COLUMN(T$1)-7,FALSE),VLOOKUP($R8,JESG_CEMBI!$AG:$AV,COLUMN(T$1)-7,FALSE)),IFERROR(VLOOKUP($R8,JESG_GBIEM!$AA:$AT,COLUMN(T$1)-3,FALSE),VLOOKUP($R8,JESG_EMBI!$AG:$AV,COLUMN(T$1)-7,FALSE)))))/-10</f>
        <v>-5.2893658848866204E-3</v>
      </c>
      <c r="U8" s="1">
        <f>(IF($L8="CEMBI",VLOOKUP($R8,JESG_CEMBI!$AG:$AV,COLUMN(U$1)-7,FALSE),IF($L8="EMBI",IFERROR(VLOOKUP($R8,JESG_EMBI!$AG:$AV,COLUMN(U$1)-7,FALSE),VLOOKUP($R8,JESG_CEMBI!$AG:$AV,COLUMN(U$1)-7,FALSE)),IFERROR(VLOOKUP($R8,JESG_GBIEM!$AA:$AT,COLUMN(U$1)-3,FALSE),VLOOKUP($R8,JESG_EMBI!$AG:$AV,COLUMN(U$1)-7,FALSE)))))/-10</f>
        <v>-8.3496303681488304E-2</v>
      </c>
      <c r="V8" s="1">
        <f>(IF($L8="CEMBI",VLOOKUP($R8,JESG_CEMBI!$AG:$AV,COLUMN(V$1)-7,FALSE),IF($L8="EMBI",IFERROR(VLOOKUP($R8,JESG_EMBI!$AG:$AV,COLUMN(V$1)-7,FALSE),VLOOKUP($R8,JESG_CEMBI!$AG:$AV,COLUMN(V$1)-7,FALSE)),IFERROR(VLOOKUP($R8,JESG_GBIEM!$AA:$AT,COLUMN(V$1)-3,FALSE),VLOOKUP($R8,JESG_EMBI!$AG:$AV,COLUMN(V$1)-7,FALSE)))))/-10</f>
        <v>-3.8579365251245404E-2</v>
      </c>
      <c r="W8" s="1">
        <f>(IF($L8="CEMBI",VLOOKUP($R8,JESG_CEMBI!$AG:$AV,COLUMN(W$1)-7,FALSE),IF($L8="EMBI",IFERROR(VLOOKUP($R8,JESG_EMBI!$AG:$AV,COLUMN(W$1)-7,FALSE),VLOOKUP($R8,JESG_CEMBI!$AG:$AV,COLUMN(W$1)-7,FALSE)),IFERROR(VLOOKUP($R8,JESG_GBIEM!$AA:$AT,COLUMN(W$1)-3,FALSE),VLOOKUP($R8,JESG_EMBI!$AG:$AV,COLUMN(W$1)-7,FALSE)))))/-10</f>
        <v>-0.202080510711622</v>
      </c>
      <c r="X8" s="1">
        <f>VLOOKUP($J8,AS_ESG!$A:$R,MATCH(X$1,AS_ESG!$A$1:$R$1,0),FALSE)</f>
        <v>0</v>
      </c>
      <c r="Y8" s="1">
        <f>VLOOKUP($J8,AS_ESG!$A:$R,MATCH(Y$1,AS_ESG!$A$1:$R$1,0),FALSE)</f>
        <v>0</v>
      </c>
      <c r="Z8" s="1">
        <f>VLOOKUP($J8,AS_ESG!$A:$R,MATCH(Z$1,AS_ESG!$A$1:$R$1,0),FALSE)</f>
        <v>10</v>
      </c>
      <c r="AA8" s="1">
        <f>VLOOKUP(J8,AS_ESG!A:Q,17,FALSE)</f>
        <v>10</v>
      </c>
    </row>
    <row r="9" spans="1:27" x14ac:dyDescent="0.25">
      <c r="A9" s="1" t="s">
        <v>736</v>
      </c>
      <c r="B9" s="1" t="s">
        <v>11856</v>
      </c>
      <c r="C9" s="1">
        <v>202589</v>
      </c>
      <c r="D9" s="1" t="s">
        <v>4603</v>
      </c>
      <c r="E9" s="1" t="s">
        <v>11804</v>
      </c>
      <c r="F9" s="1" t="s">
        <v>11857</v>
      </c>
      <c r="G9" s="1" t="s">
        <v>11845</v>
      </c>
      <c r="H9" s="1">
        <v>7.8091520000000001</v>
      </c>
      <c r="I9" s="1" t="s">
        <v>249</v>
      </c>
      <c r="J9" s="1">
        <f>VLOOKUP(C9,'X25111'!D:F,2,FALSE)</f>
        <v>34598047</v>
      </c>
      <c r="K9" s="1" t="str">
        <f>VLOOKUP(C9,'X25111'!D:F,3,FALSE)</f>
        <v>US05962GAH20</v>
      </c>
      <c r="L9" s="1" t="str">
        <f>VLOOKUP(J9,'X25111'!E:J,6,FALSE)</f>
        <v>CEMBI</v>
      </c>
      <c r="M9" s="1" t="str">
        <f>IFERROR(VLOOKUP(J9,ERV_Securities!C:D,2,FALSE),VLOOKUP(J9,ERV_Mapping!B:C,2,FALSE))</f>
        <v>BANORT_6</v>
      </c>
      <c r="N9" s="1">
        <f>VLOOKUP($M9,ERV_Issuers!$C:$BZ,MATCH(N$1,ERV_Issuers!$C$2:$BZ$2,0),FALSE)</f>
        <v>486.99713134765625</v>
      </c>
      <c r="O9" s="1" t="str">
        <f>VLOOKUP($M9,ERV_Issuers!$C:$BZ,MATCH(O$1,ERV_Issuers!$C$2:$BZ$2,0),FALSE)</f>
        <v>bb-</v>
      </c>
      <c r="P9" s="1">
        <f>VLOOKUP($M9,ERV_Issuers!$C:$BZ,MATCH(P$1,ERV_Issuers!$C$2:$BZ$2,0),FALSE)</f>
        <v>29.810822247742468</v>
      </c>
      <c r="Q9" s="1" t="str">
        <f t="shared" si="0"/>
        <v>BB</v>
      </c>
      <c r="R9" s="1" t="str">
        <f>IFERROR(IF($L9="CEMBI",IFERROR(VLOOKUP($K9,JESG_CEMBI!$W:$AG,11,FALSE),VLOOKUP($A9,JESG_CEMBI!$AG:$AG,1,FALSE)),IF($L9="EMBI",IFERROR(IFERROR(VLOOKUP($K9,JESG_EMBI!$W:$AG,11,FALSE),VLOOKUP($A9,JESG_EMBI!$AG:$AG,1,FALSE)),IFERROR(VLOOKUP($K9,JESG_CEMBI!$W:$AG,11,FALSE),VLOOKUP($A9,JESG_CEMBI!$AG:$AG,1,FALSE))),IFERROR(VLOOKUP($K9,JESG_GBIEM!$Z:$AA,2,FALSE),VLOOKUP($E9,JESG_GBIEM!$AA:$AA,1,FALSE)))),VLOOKUP($J9,JPM_Mapping!$A:$B,2,FALSE))</f>
        <v>BANORT</v>
      </c>
      <c r="S9" s="1">
        <f>10-(IF($L9="CEMBI",VLOOKUP($R9,JESG_CEMBI!$AG:$AV,COLUMN(S$1)-7,FALSE),IF($L9="EMBI",IFERROR(VLOOKUP($R9,JESG_EMBI!$AG:$AV,COLUMN(S$1)-7,FALSE),VLOOKUP($R9,JESG_CEMBI!$AG:$AV,COLUMN(S$1)-7,FALSE)),IFERROR(VLOOKUP($R9,JESG_GBIEM!$AA:$AT,COLUMN(S$1)-3,FALSE),VLOOKUP($R9,JESG_EMBI!$AG:$AV,COLUMN(S$1)-7,FALSE)))))/10</f>
        <v>4.9665805718354097</v>
      </c>
      <c r="T9" s="1">
        <f>(IF($L9="CEMBI",VLOOKUP($R9,JESG_CEMBI!$AG:$AV,COLUMN(T$1)-7,FALSE),IF($L9="EMBI",IFERROR(VLOOKUP($R9,JESG_EMBI!$AG:$AV,COLUMN(T$1)-7,FALSE),VLOOKUP($R9,JESG_CEMBI!$AG:$AV,COLUMN(T$1)-7,FALSE)),IFERROR(VLOOKUP($R9,JESG_GBIEM!$AA:$AT,COLUMN(T$1)-3,FALSE),VLOOKUP($R9,JESG_EMBI!$AG:$AV,COLUMN(T$1)-7,FALSE)))))/-10</f>
        <v>-4.2364624072853E-3</v>
      </c>
      <c r="U9" s="1">
        <f>(IF($L9="CEMBI",VLOOKUP($R9,JESG_CEMBI!$AG:$AV,COLUMN(U$1)-7,FALSE),IF($L9="EMBI",IFERROR(VLOOKUP($R9,JESG_EMBI!$AG:$AV,COLUMN(U$1)-7,FALSE),VLOOKUP($R9,JESG_CEMBI!$AG:$AV,COLUMN(U$1)-7,FALSE)),IFERROR(VLOOKUP($R9,JESG_GBIEM!$AA:$AT,COLUMN(U$1)-3,FALSE),VLOOKUP($R9,JESG_EMBI!$AG:$AV,COLUMN(U$1)-7,FALSE)))))/-10</f>
        <v>0.68749262737735095</v>
      </c>
      <c r="V9" s="1">
        <f>(IF($L9="CEMBI",VLOOKUP($R9,JESG_CEMBI!$AG:$AV,COLUMN(V$1)-7,FALSE),IF($L9="EMBI",IFERROR(VLOOKUP($R9,JESG_EMBI!$AG:$AV,COLUMN(V$1)-7,FALSE),VLOOKUP($R9,JESG_CEMBI!$AG:$AV,COLUMN(V$1)-7,FALSE)),IFERROR(VLOOKUP($R9,JESG_GBIEM!$AA:$AT,COLUMN(V$1)-3,FALSE),VLOOKUP($R9,JESG_EMBI!$AG:$AV,COLUMN(V$1)-7,FALSE)))))/-10</f>
        <v>0.10133797005395599</v>
      </c>
      <c r="W9" s="1">
        <f>(IF($L9="CEMBI",VLOOKUP($R9,JESG_CEMBI!$AG:$AV,COLUMN(W$1)-7,FALSE),IF($L9="EMBI",IFERROR(VLOOKUP($R9,JESG_EMBI!$AG:$AV,COLUMN(W$1)-7,FALSE),VLOOKUP($R9,JESG_CEMBI!$AG:$AV,COLUMN(W$1)-7,FALSE)),IFERROR(VLOOKUP($R9,JESG_GBIEM!$AA:$AT,COLUMN(W$1)-3,FALSE),VLOOKUP($R9,JESG_EMBI!$AG:$AV,COLUMN(W$1)-7,FALSE)))))/-10</f>
        <v>2.7546481817186401</v>
      </c>
      <c r="X9" s="1">
        <f>VLOOKUP($J9,AS_ESG!$A:$R,MATCH(X$1,AS_ESG!$A$1:$R$1,0),FALSE)</f>
        <v>2.5</v>
      </c>
      <c r="Y9" s="1">
        <f>VLOOKUP($J9,AS_ESG!$A:$R,MATCH(Y$1,AS_ESG!$A$1:$R$1,0),FALSE)</f>
        <v>0</v>
      </c>
      <c r="Z9" s="1">
        <f>VLOOKUP($J9,AS_ESG!$A:$R,MATCH(Z$1,AS_ESG!$A$1:$R$1,0),FALSE)</f>
        <v>0</v>
      </c>
      <c r="AA9" s="1">
        <f>VLOOKUP(J9,AS_ESG!A:Q,17,FALSE)</f>
        <v>1.25</v>
      </c>
    </row>
    <row r="10" spans="1:27" x14ac:dyDescent="0.25">
      <c r="A10" s="1" t="s">
        <v>858</v>
      </c>
      <c r="B10" s="1" t="s">
        <v>11862</v>
      </c>
      <c r="C10" s="1">
        <v>259526</v>
      </c>
      <c r="D10" s="1" t="s">
        <v>11863</v>
      </c>
      <c r="E10" s="1" t="s">
        <v>11804</v>
      </c>
      <c r="F10" s="1" t="s">
        <v>858</v>
      </c>
      <c r="G10" s="1" t="s">
        <v>11845</v>
      </c>
      <c r="H10" s="1">
        <v>4.7480849999999997</v>
      </c>
      <c r="I10" s="1" t="s">
        <v>284</v>
      </c>
      <c r="J10" s="1">
        <f>VLOOKUP(C10,'X25111'!D:F,2,FALSE)</f>
        <v>66896289</v>
      </c>
      <c r="K10" s="1" t="str">
        <f>VLOOKUP(C10,'X25111'!D:F,3,FALSE)</f>
        <v>US09031WAA18</v>
      </c>
      <c r="L10" s="1" t="str">
        <f>VLOOKUP(J10,'X25111'!E:J,6,FALSE)</f>
        <v>CEMBI</v>
      </c>
      <c r="M10" s="1" t="str">
        <f>IFERROR(VLOOKUP(J10,ERV_Securities!C:D,2,FALSE),VLOOKUP(J10,ERV_Mapping!B:C,2,FALSE))</f>
        <v>BIMBOA</v>
      </c>
      <c r="N10" s="1">
        <f>VLOOKUP($M10,ERV_Issuers!$C:$BZ,MATCH(N$1,ERV_Issuers!$C$2:$BZ$2,0),FALSE)</f>
        <v>88.829116821289063</v>
      </c>
      <c r="O10" s="1" t="str">
        <f>VLOOKUP($M10,ERV_Issuers!$C:$BZ,MATCH(O$1,ERV_Issuers!$C$2:$BZ$2,0),FALSE)</f>
        <v>bbb</v>
      </c>
      <c r="P10" s="1">
        <f>VLOOKUP($M10,ERV_Issuers!$C:$BZ,MATCH(P$1,ERV_Issuers!$C$2:$BZ$2,0),FALSE)</f>
        <v>-45.168601530140535</v>
      </c>
      <c r="Q10" s="1" t="str">
        <f t="shared" si="0"/>
        <v>BBB</v>
      </c>
      <c r="R10" s="1" t="str">
        <f>IFERROR(IF($L10="CEMBI",IFERROR(VLOOKUP($K10,JESG_CEMBI!$W:$AG,11,FALSE),VLOOKUP($A10,JESG_CEMBI!$AG:$AG,1,FALSE)),IF($L10="EMBI",IFERROR(IFERROR(VLOOKUP($K10,JESG_EMBI!$W:$AG,11,FALSE),VLOOKUP($A10,JESG_EMBI!$AG:$AG,1,FALSE)),IFERROR(VLOOKUP($K10,JESG_CEMBI!$W:$AG,11,FALSE),VLOOKUP($A10,JESG_CEMBI!$AG:$AG,1,FALSE))),IFERROR(VLOOKUP($K10,JESG_GBIEM!$Z:$AA,2,FALSE),VLOOKUP($E10,JESG_GBIEM!$AA:$AA,1,FALSE)))),VLOOKUP($J10,JPM_Mapping!$A:$B,2,FALSE))</f>
        <v>BIMBOA</v>
      </c>
      <c r="S10" s="1">
        <f>10-(IF($L10="CEMBI",VLOOKUP($R10,JESG_CEMBI!$AG:$AV,COLUMN(S$1)-7,FALSE),IF($L10="EMBI",IFERROR(VLOOKUP($R10,JESG_EMBI!$AG:$AV,COLUMN(S$1)-7,FALSE),VLOOKUP($R10,JESG_CEMBI!$AG:$AV,COLUMN(S$1)-7,FALSE)),IFERROR(VLOOKUP($R10,JESG_GBIEM!$AA:$AT,COLUMN(S$1)-3,FALSE),VLOOKUP($R10,JESG_EMBI!$AG:$AV,COLUMN(S$1)-7,FALSE)))))/10</f>
        <v>5.7125583857619802</v>
      </c>
      <c r="T10" s="1">
        <f>(IF($L10="CEMBI",VLOOKUP($R10,JESG_CEMBI!$AG:$AV,COLUMN(T$1)-7,FALSE),IF($L10="EMBI",IFERROR(VLOOKUP($R10,JESG_EMBI!$AG:$AV,COLUMN(T$1)-7,FALSE),VLOOKUP($R10,JESG_CEMBI!$AG:$AV,COLUMN(T$1)-7,FALSE)),IFERROR(VLOOKUP($R10,JESG_GBIEM!$AA:$AT,COLUMN(T$1)-3,FALSE),VLOOKUP($R10,JESG_EMBI!$AG:$AV,COLUMN(T$1)-7,FALSE)))))/-10</f>
        <v>7.0010742233179708E-4</v>
      </c>
      <c r="U10" s="1">
        <f>(IF($L10="CEMBI",VLOOKUP($R10,JESG_CEMBI!$AG:$AV,COLUMN(U$1)-7,FALSE),IF($L10="EMBI",IFERROR(VLOOKUP($R10,JESG_EMBI!$AG:$AV,COLUMN(U$1)-7,FALSE),VLOOKUP($R10,JESG_CEMBI!$AG:$AV,COLUMN(U$1)-7,FALSE)),IFERROR(VLOOKUP($R10,JESG_GBIEM!$AA:$AT,COLUMN(U$1)-3,FALSE),VLOOKUP($R10,JESG_EMBI!$AG:$AV,COLUMN(U$1)-7,FALSE)))))/-10</f>
        <v>8.4575853340108101E-2</v>
      </c>
      <c r="V10" s="1">
        <f>(IF($L10="CEMBI",VLOOKUP($R10,JESG_CEMBI!$AG:$AV,COLUMN(V$1)-7,FALSE),IF($L10="EMBI",IFERROR(VLOOKUP($R10,JESG_EMBI!$AG:$AV,COLUMN(V$1)-7,FALSE),VLOOKUP($R10,JESG_CEMBI!$AG:$AV,COLUMN(V$1)-7,FALSE)),IFERROR(VLOOKUP($R10,JESG_GBIEM!$AA:$AT,COLUMN(V$1)-3,FALSE),VLOOKUP($R10,JESG_EMBI!$AG:$AV,COLUMN(V$1)-7,FALSE)))))/-10</f>
        <v>2.9125996807480396E-2</v>
      </c>
      <c r="W10" s="1">
        <f>(IF($L10="CEMBI",VLOOKUP($R10,JESG_CEMBI!$AG:$AV,COLUMN(W$1)-7,FALSE),IF($L10="EMBI",IFERROR(VLOOKUP($R10,JESG_EMBI!$AG:$AV,COLUMN(W$1)-7,FALSE),VLOOKUP($R10,JESG_CEMBI!$AG:$AV,COLUMN(W$1)-7,FALSE)),IFERROR(VLOOKUP($R10,JESG_GBIEM!$AA:$AT,COLUMN(W$1)-3,FALSE),VLOOKUP($R10,JESG_EMBI!$AG:$AV,COLUMN(W$1)-7,FALSE)))))/-10</f>
        <v>0.14032663233310899</v>
      </c>
      <c r="X10" s="1">
        <f>VLOOKUP($J10,AS_ESG!$A:$R,MATCH(X$1,AS_ESG!$A$1:$R$1,0),FALSE)</f>
        <v>4.5999999999999996</v>
      </c>
      <c r="Y10" s="1">
        <f>VLOOKUP($J10,AS_ESG!$A:$R,MATCH(Y$1,AS_ESG!$A$1:$R$1,0),FALSE)</f>
        <v>0</v>
      </c>
      <c r="Z10" s="1">
        <f>VLOOKUP($J10,AS_ESG!$A:$R,MATCH(Z$1,AS_ESG!$A$1:$R$1,0),FALSE)</f>
        <v>4.625</v>
      </c>
      <c r="AA10" s="1">
        <f>VLOOKUP(J10,AS_ESG!A:Q,17,FALSE)</f>
        <v>4.6124999999999998</v>
      </c>
    </row>
    <row r="11" spans="1:27" x14ac:dyDescent="0.25">
      <c r="A11" s="1" t="s">
        <v>1976</v>
      </c>
      <c r="B11" s="1" t="s">
        <v>21580</v>
      </c>
      <c r="C11" s="1">
        <v>164920</v>
      </c>
      <c r="D11" s="1" t="s">
        <v>16207</v>
      </c>
      <c r="E11" s="1" t="s">
        <v>11810</v>
      </c>
      <c r="F11" s="1" t="s">
        <v>21007</v>
      </c>
      <c r="G11" s="1" t="s">
        <v>11867</v>
      </c>
      <c r="H11" s="1">
        <v>11.673999999999999</v>
      </c>
      <c r="I11" s="1" t="s">
        <v>11816</v>
      </c>
      <c r="J11" s="1">
        <f>VLOOKUP(C11,'X25111'!D:F,2,FALSE)</f>
        <v>28842913</v>
      </c>
      <c r="K11" s="1" t="str">
        <f>VLOOKUP(C11,'X25111'!D:F,3,FALSE)</f>
        <v>BRSTNCNTF1P8</v>
      </c>
      <c r="L11" s="1" t="str">
        <f>VLOOKUP(J11,'X25111'!E:J,6,FALSE)</f>
        <v>GBI-EM</v>
      </c>
      <c r="M11" s="1" t="str">
        <f>IFERROR(VLOOKUP(J11,ERV_Securities!C:D,2,FALSE),VLOOKUP(J11,ERV_Mapping!B:C,2,FALSE))</f>
        <v>BRAZIL_5</v>
      </c>
      <c r="N11" s="1">
        <f>VLOOKUP($M11,ERV_Issuers!$C:$BZ,MATCH(N$1,ERV_Issuers!$C$2:$BZ$2,0),FALSE)</f>
        <v>150.4757080078125</v>
      </c>
      <c r="O11" s="1" t="str">
        <f>VLOOKUP($M11,ERV_Issuers!$C:$BZ,MATCH(O$1,ERV_Issuers!$C$2:$BZ$2,0),FALSE)</f>
        <v>bb-</v>
      </c>
      <c r="P11" s="1">
        <f>VLOOKUP($M11,ERV_Issuers!$C:$BZ,MATCH(P$1,ERV_Issuers!$C$2:$BZ$2,0),FALSE)</f>
        <v>-43.098329629401633</v>
      </c>
      <c r="Q11" s="1" t="str">
        <f t="shared" si="0"/>
        <v>BB</v>
      </c>
      <c r="R11" s="1" t="str">
        <f>IFERROR(IF($L11="CEMBI",IFERROR(VLOOKUP($K11,JESG_CEMBI!$W:$AG,11,FALSE),VLOOKUP($A11,JESG_CEMBI!$AG:$AG,1,FALSE)),IF($L11="EMBI",IFERROR(IFERROR(VLOOKUP($K11,JESG_EMBI!$W:$AG,11,FALSE),VLOOKUP($A11,JESG_EMBI!$AG:$AG,1,FALSE)),IFERROR(VLOOKUP($K11,JESG_CEMBI!$W:$AG,11,FALSE),VLOOKUP($A11,JESG_CEMBI!$AG:$AG,1,FALSE))),IFERROR(VLOOKUP($K11,JESG_GBIEM!$Z:$AA,2,FALSE),VLOOKUP($E11,JESG_GBIEM!$AA:$AA,1,FALSE)))),VLOOKUP($J11,JPM_Mapping!$A:$B,2,FALSE))</f>
        <v>BRL</v>
      </c>
      <c r="S11" s="1">
        <f>10-(IF($L11="CEMBI",VLOOKUP($R11,JESG_CEMBI!$AG:$AV,COLUMN(S$1)-7,FALSE),IF($L11="EMBI",IFERROR(VLOOKUP($R11,JESG_EMBI!$AG:$AV,COLUMN(S$1)-7,FALSE),VLOOKUP($R11,JESG_CEMBI!$AG:$AV,COLUMN(S$1)-7,FALSE)),IFERROR(VLOOKUP($R11,JESG_GBIEM!$AA:$AT,COLUMN(S$1)-3,FALSE),VLOOKUP($R11,JESG_EMBI!$AG:$AV,COLUMN(S$1)-7,FALSE)))))/10</f>
        <v>5.0361416999999999</v>
      </c>
      <c r="T11" s="1">
        <f>(IF($L11="CEMBI",VLOOKUP($R11,JESG_CEMBI!$AG:$AV,COLUMN(T$1)-7,FALSE),IF($L11="EMBI",IFERROR(VLOOKUP($R11,JESG_EMBI!$AG:$AV,COLUMN(T$1)-7,FALSE),VLOOKUP($R11,JESG_CEMBI!$AG:$AV,COLUMN(T$1)-7,FALSE)),IFERROR(VLOOKUP($R11,JESG_GBIEM!$AA:$AT,COLUMN(T$1)-3,FALSE),VLOOKUP($R11,JESG_EMBI!$AG:$AV,COLUMN(T$1)-7,FALSE)))))/-10</f>
        <v>2.12E-5</v>
      </c>
      <c r="U11" s="1">
        <f>(IF($L11="CEMBI",VLOOKUP($R11,JESG_CEMBI!$AG:$AV,COLUMN(U$1)-7,FALSE),IF($L11="EMBI",IFERROR(VLOOKUP($R11,JESG_EMBI!$AG:$AV,COLUMN(U$1)-7,FALSE),VLOOKUP($R11,JESG_CEMBI!$AG:$AV,COLUMN(U$1)-7,FALSE)),IFERROR(VLOOKUP($R11,JESG_GBIEM!$AA:$AT,COLUMN(U$1)-3,FALSE),VLOOKUP($R11,JESG_EMBI!$AG:$AV,COLUMN(U$1)-7,FALSE)))))/-10</f>
        <v>-2.2215099999999998E-2</v>
      </c>
      <c r="V11" s="1">
        <f>(IF($L11="CEMBI",VLOOKUP($R11,JESG_CEMBI!$AG:$AV,COLUMN(V$1)-7,FALSE),IF($L11="EMBI",IFERROR(VLOOKUP($R11,JESG_EMBI!$AG:$AV,COLUMN(V$1)-7,FALSE),VLOOKUP($R11,JESG_CEMBI!$AG:$AV,COLUMN(V$1)-7,FALSE)),IFERROR(VLOOKUP($R11,JESG_GBIEM!$AA:$AT,COLUMN(V$1)-3,FALSE),VLOOKUP($R11,JESG_EMBI!$AG:$AV,COLUMN(V$1)-7,FALSE)))))/-10</f>
        <v>-1.06333E-2</v>
      </c>
      <c r="W11" s="1">
        <f>(IF($L11="CEMBI",VLOOKUP($R11,JESG_CEMBI!$AG:$AV,COLUMN(W$1)-7,FALSE),IF($L11="EMBI",IFERROR(VLOOKUP($R11,JESG_EMBI!$AG:$AV,COLUMN(W$1)-7,FALSE),VLOOKUP($R11,JESG_CEMBI!$AG:$AV,COLUMN(W$1)-7,FALSE)),IFERROR(VLOOKUP($R11,JESG_GBIEM!$AA:$AT,COLUMN(W$1)-3,FALSE),VLOOKUP($R11,JESG_EMBI!$AG:$AV,COLUMN(W$1)-7,FALSE)))))/-10</f>
        <v>-0.50597599999999998</v>
      </c>
      <c r="X11" s="1">
        <f>VLOOKUP($J11,AS_ESG!$A:$R,MATCH(X$1,AS_ESG!$A$1:$R$1,0),FALSE)</f>
        <v>5.3469800000000003</v>
      </c>
      <c r="Y11" s="1">
        <f>VLOOKUP($J11,AS_ESG!$A:$R,MATCH(Y$1,AS_ESG!$A$1:$R$1,0),FALSE)</f>
        <v>0</v>
      </c>
      <c r="Z11" s="1">
        <f>VLOOKUP($J11,AS_ESG!$A:$R,MATCH(Z$1,AS_ESG!$A$1:$R$1,0),FALSE)</f>
        <v>7</v>
      </c>
      <c r="AA11" s="1">
        <f>VLOOKUP(J11,AS_ESG!A:Q,17,FALSE)</f>
        <v>6.1734900000000001</v>
      </c>
    </row>
    <row r="12" spans="1:27" x14ac:dyDescent="0.25">
      <c r="A12" s="1" t="s">
        <v>364</v>
      </c>
      <c r="B12" s="1" t="s">
        <v>20985</v>
      </c>
      <c r="C12" s="1">
        <v>274342</v>
      </c>
      <c r="D12" s="1" t="s">
        <v>20986</v>
      </c>
      <c r="E12" s="1" t="s">
        <v>11804</v>
      </c>
      <c r="F12" s="1" t="s">
        <v>364</v>
      </c>
      <c r="G12" s="1" t="s">
        <v>11842</v>
      </c>
      <c r="H12" s="1">
        <v>5.629467</v>
      </c>
      <c r="I12" s="1" t="s">
        <v>284</v>
      </c>
      <c r="J12" s="1">
        <f>VLOOKUP(C12,'X25111'!D:F,2,FALSE)</f>
        <v>66994117</v>
      </c>
      <c r="K12" s="1" t="str">
        <f>VLOOKUP(C12,'X25111'!D:F,3,FALSE)</f>
        <v>US1912ERAA89</v>
      </c>
      <c r="L12" s="1" t="str">
        <f>VLOOKUP(J12,'X25111'!E:J,6,FALSE)</f>
        <v>CEMBI</v>
      </c>
      <c r="M12" s="1" t="str">
        <f>IFERROR(VLOOKUP(J12,ERV_Securities!C:D,2,FALSE),VLOOKUP(J12,ERV_Mapping!B:C,2,FALSE))</f>
        <v>CCOLAT_0</v>
      </c>
      <c r="N12" s="1">
        <f>VLOOKUP($M12,ERV_Issuers!$C:$BZ,MATCH(N$1,ERV_Issuers!$C$2:$BZ$2,0),FALSE)</f>
        <v>265.69439697265625</v>
      </c>
      <c r="O12" s="1" t="str">
        <f>VLOOKUP($M12,ERV_Issuers!$C:$BZ,MATCH(O$1,ERV_Issuers!$C$2:$BZ$2,0),FALSE)</f>
        <v>bbb-</v>
      </c>
      <c r="P12" s="1">
        <f>VLOOKUP($M12,ERV_Issuers!$C:$BZ,MATCH(P$1,ERV_Issuers!$C$2:$BZ$2,0),FALSE)</f>
        <v>-3.8142367478615045</v>
      </c>
      <c r="Q12" s="1" t="str">
        <f t="shared" si="0"/>
        <v>BBB</v>
      </c>
      <c r="R12" s="1" t="str">
        <f>IFERROR(IF($L12="CEMBI",IFERROR(VLOOKUP($K12,JESG_CEMBI!$W:$AG,11,FALSE),VLOOKUP($A12,JESG_CEMBI!$AG:$AG,1,FALSE)),IF($L12="EMBI",IFERROR(IFERROR(VLOOKUP($K12,JESG_EMBI!$W:$AG,11,FALSE),VLOOKUP($A12,JESG_EMBI!$AG:$AG,1,FALSE)),IFERROR(VLOOKUP($K12,JESG_CEMBI!$W:$AG,11,FALSE),VLOOKUP($A12,JESG_CEMBI!$AG:$AG,1,FALSE))),IFERROR(VLOOKUP($K12,JESG_GBIEM!$Z:$AA,2,FALSE),VLOOKUP($E12,JESG_GBIEM!$AA:$AA,1,FALSE)))),VLOOKUP($J12,JPM_Mapping!$A:$B,2,FALSE))</f>
        <v>CCOLAT</v>
      </c>
      <c r="S12" s="1">
        <f>10-(IF($L12="CEMBI",VLOOKUP($R12,JESG_CEMBI!$AG:$AV,COLUMN(S$1)-7,FALSE),IF($L12="EMBI",IFERROR(VLOOKUP($R12,JESG_EMBI!$AG:$AV,COLUMN(S$1)-7,FALSE),VLOOKUP($R12,JESG_CEMBI!$AG:$AV,COLUMN(S$1)-7,FALSE)),IFERROR(VLOOKUP($R12,JESG_GBIEM!$AA:$AT,COLUMN(S$1)-3,FALSE),VLOOKUP($R12,JESG_EMBI!$AG:$AV,COLUMN(S$1)-7,FALSE)))))/10</f>
        <v>5.7868158926497895</v>
      </c>
      <c r="T12" s="1">
        <f>(IF($L12="CEMBI",VLOOKUP($R12,JESG_CEMBI!$AG:$AV,COLUMN(T$1)-7,FALSE),IF($L12="EMBI",IFERROR(VLOOKUP($R12,JESG_EMBI!$AG:$AV,COLUMN(T$1)-7,FALSE),VLOOKUP($R12,JESG_CEMBI!$AG:$AV,COLUMN(T$1)-7,FALSE)),IFERROR(VLOOKUP($R12,JESG_GBIEM!$AA:$AT,COLUMN(T$1)-3,FALSE),VLOOKUP($R12,JESG_EMBI!$AG:$AV,COLUMN(T$1)-7,FALSE)))))/-10</f>
        <v>-8.8126467930393893E-4</v>
      </c>
      <c r="U12" s="1">
        <f>(IF($L12="CEMBI",VLOOKUP($R12,JESG_CEMBI!$AG:$AV,COLUMN(U$1)-7,FALSE),IF($L12="EMBI",IFERROR(VLOOKUP($R12,JESG_EMBI!$AG:$AV,COLUMN(U$1)-7,FALSE),VLOOKUP($R12,JESG_CEMBI!$AG:$AV,COLUMN(U$1)-7,FALSE)),IFERROR(VLOOKUP($R12,JESG_GBIEM!$AA:$AT,COLUMN(U$1)-3,FALSE),VLOOKUP($R12,JESG_EMBI!$AG:$AV,COLUMN(U$1)-7,FALSE)))))/-10</f>
        <v>1.9949994581835901E-2</v>
      </c>
      <c r="V12" s="1">
        <f>(IF($L12="CEMBI",VLOOKUP($R12,JESG_CEMBI!$AG:$AV,COLUMN(V$1)-7,FALSE),IF($L12="EMBI",IFERROR(VLOOKUP($R12,JESG_EMBI!$AG:$AV,COLUMN(V$1)-7,FALSE),VLOOKUP($R12,JESG_CEMBI!$AG:$AV,COLUMN(V$1)-7,FALSE)),IFERROR(VLOOKUP($R12,JESG_GBIEM!$AA:$AT,COLUMN(V$1)-3,FALSE),VLOOKUP($R12,JESG_EMBI!$AG:$AV,COLUMN(V$1)-7,FALSE)))))/-10</f>
        <v>2.4141753921277502E-3</v>
      </c>
      <c r="W12" s="1">
        <f>(IF($L12="CEMBI",VLOOKUP($R12,JESG_CEMBI!$AG:$AV,COLUMN(W$1)-7,FALSE),IF($L12="EMBI",IFERROR(VLOOKUP($R12,JESG_EMBI!$AG:$AV,COLUMN(W$1)-7,FALSE),VLOOKUP($R12,JESG_CEMBI!$AG:$AV,COLUMN(W$1)-7,FALSE)),IFERROR(VLOOKUP($R12,JESG_GBIEM!$AA:$AT,COLUMN(W$1)-3,FALSE),VLOOKUP($R12,JESG_EMBI!$AG:$AV,COLUMN(W$1)-7,FALSE)))))/-10</f>
        <v>0.62917792721495103</v>
      </c>
      <c r="X12" s="1">
        <f>VLOOKUP($J12,AS_ESG!$A:$R,MATCH(X$1,AS_ESG!$A$1:$R$1,0),FALSE)</f>
        <v>5.6</v>
      </c>
      <c r="Y12" s="1">
        <f>VLOOKUP($J12,AS_ESG!$A:$R,MATCH(Y$1,AS_ESG!$A$1:$R$1,0),FALSE)</f>
        <v>0</v>
      </c>
      <c r="Z12" s="1">
        <f>VLOOKUP($J12,AS_ESG!$A:$R,MATCH(Z$1,AS_ESG!$A$1:$R$1,0),FALSE)</f>
        <v>4.25</v>
      </c>
      <c r="AA12" s="1">
        <f>VLOOKUP(J12,AS_ESG!A:Q,17,FALSE)</f>
        <v>4.9249999999999998</v>
      </c>
    </row>
    <row r="13" spans="1:27" x14ac:dyDescent="0.25">
      <c r="A13" s="1" t="s">
        <v>2094</v>
      </c>
      <c r="B13" s="1" t="s">
        <v>11868</v>
      </c>
      <c r="C13" s="1">
        <v>243299</v>
      </c>
      <c r="D13" s="1" t="s">
        <v>5289</v>
      </c>
      <c r="E13" s="1" t="s">
        <v>11804</v>
      </c>
      <c r="F13" s="1" t="s">
        <v>2094</v>
      </c>
      <c r="G13" s="1" t="s">
        <v>11845</v>
      </c>
      <c r="H13" s="1">
        <v>5.4762529999999998</v>
      </c>
      <c r="I13" s="1" t="s">
        <v>493</v>
      </c>
      <c r="J13" s="1">
        <f>VLOOKUP(C13,'X25111'!D:F,2,FALSE)</f>
        <v>66849953</v>
      </c>
      <c r="K13" s="1" t="str">
        <f>VLOOKUP(C13,'X25111'!D:F,3,FALSE)</f>
        <v>US151290BZ57</v>
      </c>
      <c r="L13" s="1" t="str">
        <f>VLOOKUP(J13,'X25111'!E:J,6,FALSE)</f>
        <v>CEMBI</v>
      </c>
      <c r="M13" s="1" t="str">
        <f>IFERROR(VLOOKUP(J13,ERV_Securities!C:D,2,FALSE),VLOOKUP(J13,ERV_Mapping!B:C,2,FALSE))</f>
        <v>CEMEX_3</v>
      </c>
      <c r="N13" s="1">
        <f>VLOOKUP($M13,ERV_Issuers!$C:$BZ,MATCH(N$1,ERV_Issuers!$C$2:$BZ$2,0),FALSE)</f>
        <v>217.10102844238281</v>
      </c>
      <c r="O13" s="1" t="str">
        <f>VLOOKUP($M13,ERV_Issuers!$C:$BZ,MATCH(O$1,ERV_Issuers!$C$2:$BZ$2,0),FALSE)</f>
        <v>bb</v>
      </c>
      <c r="P13" s="1">
        <f>VLOOKUP($M13,ERV_Issuers!$C:$BZ,MATCH(P$1,ERV_Issuers!$C$2:$BZ$2,0),FALSE)</f>
        <v>0.4315031136567325</v>
      </c>
      <c r="Q13" s="1" t="str">
        <f t="shared" si="0"/>
        <v>BB</v>
      </c>
      <c r="R13" s="1" t="str">
        <f>IFERROR(IF($L13="CEMBI",IFERROR(VLOOKUP($K13,JESG_CEMBI!$W:$AG,11,FALSE),VLOOKUP($A13,JESG_CEMBI!$AG:$AG,1,FALSE)),IF($L13="EMBI",IFERROR(IFERROR(VLOOKUP($K13,JESG_EMBI!$W:$AG,11,FALSE),VLOOKUP($A13,JESG_EMBI!$AG:$AG,1,FALSE)),IFERROR(VLOOKUP($K13,JESG_CEMBI!$W:$AG,11,FALSE),VLOOKUP($A13,JESG_CEMBI!$AG:$AG,1,FALSE))),IFERROR(VLOOKUP($K13,JESG_GBIEM!$Z:$AA,2,FALSE),VLOOKUP($E13,JESG_GBIEM!$AA:$AA,1,FALSE)))),VLOOKUP($J13,JPM_Mapping!$A:$B,2,FALSE))</f>
        <v>CEMEX</v>
      </c>
      <c r="S13" s="1">
        <f>10-(IF($L13="CEMBI",VLOOKUP($R13,JESG_CEMBI!$AG:$AV,COLUMN(S$1)-7,FALSE),IF($L13="EMBI",IFERROR(VLOOKUP($R13,JESG_EMBI!$AG:$AV,COLUMN(S$1)-7,FALSE),VLOOKUP($R13,JESG_CEMBI!$AG:$AV,COLUMN(S$1)-7,FALSE)),IFERROR(VLOOKUP($R13,JESG_GBIEM!$AA:$AT,COLUMN(S$1)-3,FALSE),VLOOKUP($R13,JESG_EMBI!$AG:$AV,COLUMN(S$1)-7,FALSE)))))/10</f>
        <v>4.9746950804256</v>
      </c>
      <c r="T13" s="1">
        <f>(IF($L13="CEMBI",VLOOKUP($R13,JESG_CEMBI!$AG:$AV,COLUMN(T$1)-7,FALSE),IF($L13="EMBI",IFERROR(VLOOKUP($R13,JESG_EMBI!$AG:$AV,COLUMN(T$1)-7,FALSE),VLOOKUP($R13,JESG_CEMBI!$AG:$AV,COLUMN(T$1)-7,FALSE)),IFERROR(VLOOKUP($R13,JESG_GBIEM!$AA:$AT,COLUMN(T$1)-3,FALSE),VLOOKUP($R13,JESG_EMBI!$AG:$AV,COLUMN(T$1)-7,FALSE)))))/-10</f>
        <v>-7.5598188704731201E-3</v>
      </c>
      <c r="U13" s="1">
        <f>(IF($L13="CEMBI",VLOOKUP($R13,JESG_CEMBI!$AG:$AV,COLUMN(U$1)-7,FALSE),IF($L13="EMBI",IFERROR(VLOOKUP($R13,JESG_EMBI!$AG:$AV,COLUMN(U$1)-7,FALSE),VLOOKUP($R13,JESG_CEMBI!$AG:$AV,COLUMN(U$1)-7,FALSE)),IFERROR(VLOOKUP($R13,JESG_GBIEM!$AA:$AT,COLUMN(U$1)-3,FALSE),VLOOKUP($R13,JESG_EMBI!$AG:$AV,COLUMN(U$1)-7,FALSE)))))/-10</f>
        <v>-0.114815608469733</v>
      </c>
      <c r="V13" s="1">
        <f>(IF($L13="CEMBI",VLOOKUP($R13,JESG_CEMBI!$AG:$AV,COLUMN(V$1)-7,FALSE),IF($L13="EMBI",IFERROR(VLOOKUP($R13,JESG_EMBI!$AG:$AV,COLUMN(V$1)-7,FALSE),VLOOKUP($R13,JESG_CEMBI!$AG:$AV,COLUMN(V$1)-7,FALSE)),IFERROR(VLOOKUP($R13,JESG_GBIEM!$AA:$AT,COLUMN(V$1)-3,FALSE),VLOOKUP($R13,JESG_EMBI!$AG:$AV,COLUMN(V$1)-7,FALSE)))))/-10</f>
        <v>-6.3334797845543203E-2</v>
      </c>
      <c r="W13" s="1">
        <f>(IF($L13="CEMBI",VLOOKUP($R13,JESG_CEMBI!$AG:$AV,COLUMN(W$1)-7,FALSE),IF($L13="EMBI",IFERROR(VLOOKUP($R13,JESG_EMBI!$AG:$AV,COLUMN(W$1)-7,FALSE),VLOOKUP($R13,JESG_CEMBI!$AG:$AV,COLUMN(W$1)-7,FALSE)),IFERROR(VLOOKUP($R13,JESG_GBIEM!$AA:$AT,COLUMN(W$1)-3,FALSE),VLOOKUP($R13,JESG_EMBI!$AG:$AV,COLUMN(W$1)-7,FALSE)))))/-10</f>
        <v>-0.16942715219448701</v>
      </c>
      <c r="X13" s="1">
        <f>VLOOKUP($J13,AS_ESG!$A:$R,MATCH(X$1,AS_ESG!$A$1:$R$1,0),FALSE)</f>
        <v>5.0999999999999996</v>
      </c>
      <c r="Y13" s="1">
        <f>VLOOKUP($J13,AS_ESG!$A:$R,MATCH(Y$1,AS_ESG!$A$1:$R$1,0),FALSE)</f>
        <v>0</v>
      </c>
      <c r="Z13" s="1">
        <f>VLOOKUP($J13,AS_ESG!$A:$R,MATCH(Z$1,AS_ESG!$A$1:$R$1,0),FALSE)</f>
        <v>4.2125000000000004</v>
      </c>
      <c r="AA13" s="1">
        <f>VLOOKUP(J13,AS_ESG!A:Q,17,FALSE)</f>
        <v>4.65625</v>
      </c>
    </row>
    <row r="14" spans="1:27" x14ac:dyDescent="0.25">
      <c r="A14" s="1" t="s">
        <v>2094</v>
      </c>
      <c r="B14" s="1" t="s">
        <v>11868</v>
      </c>
      <c r="C14" s="1">
        <v>260522</v>
      </c>
      <c r="D14" s="1" t="s">
        <v>16658</v>
      </c>
      <c r="E14" s="1" t="s">
        <v>11804</v>
      </c>
      <c r="F14" s="1" t="s">
        <v>2094</v>
      </c>
      <c r="G14" s="1" t="s">
        <v>11845</v>
      </c>
      <c r="H14" s="1">
        <v>6.4970429999999997</v>
      </c>
      <c r="I14" s="1" t="s">
        <v>493</v>
      </c>
      <c r="J14" s="1">
        <f>VLOOKUP(C14,'X25111'!D:F,2,FALSE)</f>
        <v>66903396</v>
      </c>
      <c r="K14" s="1" t="str">
        <f>VLOOKUP(C14,'X25111'!D:F,3,FALSE)</f>
        <v>US151290CA97</v>
      </c>
      <c r="L14" s="1" t="str">
        <f>VLOOKUP(J14,'X25111'!E:J,6,FALSE)</f>
        <v>CEMBI</v>
      </c>
      <c r="M14" s="1" t="str">
        <f>IFERROR(VLOOKUP(J14,ERV_Securities!C:D,2,FALSE),VLOOKUP(J14,ERV_Mapping!B:C,2,FALSE))</f>
        <v>CEMEX_36</v>
      </c>
      <c r="N14" s="1">
        <f>VLOOKUP($M14,ERV_Issuers!$C:$BZ,MATCH(N$1,ERV_Issuers!$C$2:$BZ$2,0),FALSE)</f>
        <v>329.78402709960938</v>
      </c>
      <c r="O14" s="1" t="str">
        <f>VLOOKUP($M14,ERV_Issuers!$C:$BZ,MATCH(O$1,ERV_Issuers!$C$2:$BZ$2,0),FALSE)</f>
        <v>b</v>
      </c>
      <c r="P14" s="1">
        <f>VLOOKUP($M14,ERV_Issuers!$C:$BZ,MATCH(P$1,ERV_Issuers!$C$2:$BZ$2,0),FALSE)</f>
        <v>-28.124350697691803</v>
      </c>
      <c r="Q14" s="1" t="str">
        <f t="shared" si="0"/>
        <v>B</v>
      </c>
      <c r="R14" s="1" t="str">
        <f>IFERROR(IF($L14="CEMBI",IFERROR(VLOOKUP($K14,JESG_CEMBI!$W:$AG,11,FALSE),VLOOKUP($A14,JESG_CEMBI!$AG:$AG,1,FALSE)),IF($L14="EMBI",IFERROR(IFERROR(VLOOKUP($K14,JESG_EMBI!$W:$AG,11,FALSE),VLOOKUP($A14,JESG_EMBI!$AG:$AG,1,FALSE)),IFERROR(VLOOKUP($K14,JESG_CEMBI!$W:$AG,11,FALSE),VLOOKUP($A14,JESG_CEMBI!$AG:$AG,1,FALSE))),IFERROR(VLOOKUP($K14,JESG_GBIEM!$Z:$AA,2,FALSE),VLOOKUP($E14,JESG_GBIEM!$AA:$AA,1,FALSE)))),VLOOKUP($J14,JPM_Mapping!$A:$B,2,FALSE))</f>
        <v>CEMEX</v>
      </c>
      <c r="S14" s="1">
        <f>10-(IF($L14="CEMBI",VLOOKUP($R14,JESG_CEMBI!$AG:$AV,COLUMN(S$1)-7,FALSE),IF($L14="EMBI",IFERROR(VLOOKUP($R14,JESG_EMBI!$AG:$AV,COLUMN(S$1)-7,FALSE),VLOOKUP($R14,JESG_CEMBI!$AG:$AV,COLUMN(S$1)-7,FALSE)),IFERROR(VLOOKUP($R14,JESG_GBIEM!$AA:$AT,COLUMN(S$1)-3,FALSE),VLOOKUP($R14,JESG_EMBI!$AG:$AV,COLUMN(S$1)-7,FALSE)))))/10</f>
        <v>4.9746950804256</v>
      </c>
      <c r="T14" s="1">
        <f>(IF($L14="CEMBI",VLOOKUP($R14,JESG_CEMBI!$AG:$AV,COLUMN(T$1)-7,FALSE),IF($L14="EMBI",IFERROR(VLOOKUP($R14,JESG_EMBI!$AG:$AV,COLUMN(T$1)-7,FALSE),VLOOKUP($R14,JESG_CEMBI!$AG:$AV,COLUMN(T$1)-7,FALSE)),IFERROR(VLOOKUP($R14,JESG_GBIEM!$AA:$AT,COLUMN(T$1)-3,FALSE),VLOOKUP($R14,JESG_EMBI!$AG:$AV,COLUMN(T$1)-7,FALSE)))))/-10</f>
        <v>-7.5598188704731201E-3</v>
      </c>
      <c r="U14" s="1">
        <f>(IF($L14="CEMBI",VLOOKUP($R14,JESG_CEMBI!$AG:$AV,COLUMN(U$1)-7,FALSE),IF($L14="EMBI",IFERROR(VLOOKUP($R14,JESG_EMBI!$AG:$AV,COLUMN(U$1)-7,FALSE),VLOOKUP($R14,JESG_CEMBI!$AG:$AV,COLUMN(U$1)-7,FALSE)),IFERROR(VLOOKUP($R14,JESG_GBIEM!$AA:$AT,COLUMN(U$1)-3,FALSE),VLOOKUP($R14,JESG_EMBI!$AG:$AV,COLUMN(U$1)-7,FALSE)))))/-10</f>
        <v>-0.114815608469733</v>
      </c>
      <c r="V14" s="1">
        <f>(IF($L14="CEMBI",VLOOKUP($R14,JESG_CEMBI!$AG:$AV,COLUMN(V$1)-7,FALSE),IF($L14="EMBI",IFERROR(VLOOKUP($R14,JESG_EMBI!$AG:$AV,COLUMN(V$1)-7,FALSE),VLOOKUP($R14,JESG_CEMBI!$AG:$AV,COLUMN(V$1)-7,FALSE)),IFERROR(VLOOKUP($R14,JESG_GBIEM!$AA:$AT,COLUMN(V$1)-3,FALSE),VLOOKUP($R14,JESG_EMBI!$AG:$AV,COLUMN(V$1)-7,FALSE)))))/-10</f>
        <v>-6.3334797845543203E-2</v>
      </c>
      <c r="W14" s="1">
        <f>(IF($L14="CEMBI",VLOOKUP($R14,JESG_CEMBI!$AG:$AV,COLUMN(W$1)-7,FALSE),IF($L14="EMBI",IFERROR(VLOOKUP($R14,JESG_EMBI!$AG:$AV,COLUMN(W$1)-7,FALSE),VLOOKUP($R14,JESG_CEMBI!$AG:$AV,COLUMN(W$1)-7,FALSE)),IFERROR(VLOOKUP($R14,JESG_GBIEM!$AA:$AT,COLUMN(W$1)-3,FALSE),VLOOKUP($R14,JESG_EMBI!$AG:$AV,COLUMN(W$1)-7,FALSE)))))/-10</f>
        <v>-0.16942715219448701</v>
      </c>
      <c r="X14" s="1">
        <f>VLOOKUP($J14,AS_ESG!$A:$R,MATCH(X$1,AS_ESG!$A$1:$R$1,0),FALSE)</f>
        <v>5.0999999999999996</v>
      </c>
      <c r="Y14" s="1">
        <f>VLOOKUP($J14,AS_ESG!$A:$R,MATCH(Y$1,AS_ESG!$A$1:$R$1,0),FALSE)</f>
        <v>0</v>
      </c>
      <c r="Z14" s="1">
        <f>VLOOKUP($J14,AS_ESG!$A:$R,MATCH(Z$1,AS_ESG!$A$1:$R$1,0),FALSE)</f>
        <v>4.2125000000000004</v>
      </c>
      <c r="AA14" s="1">
        <f>VLOOKUP(J14,AS_ESG!A:Q,17,FALSE)</f>
        <v>4.65625</v>
      </c>
    </row>
    <row r="15" spans="1:27" x14ac:dyDescent="0.25">
      <c r="A15" s="1" t="s">
        <v>1093</v>
      </c>
      <c r="B15" s="1" t="s">
        <v>21582</v>
      </c>
      <c r="C15" s="1">
        <v>258466</v>
      </c>
      <c r="D15" s="1" t="s">
        <v>16255</v>
      </c>
      <c r="E15" s="1" t="s">
        <v>11813</v>
      </c>
      <c r="F15" s="1" t="s">
        <v>21013</v>
      </c>
      <c r="G15" s="1" t="s">
        <v>11871</v>
      </c>
      <c r="H15" s="1">
        <v>9.0626700000000007</v>
      </c>
      <c r="I15" s="1" t="s">
        <v>11816</v>
      </c>
      <c r="J15" s="1">
        <f>VLOOKUP(C15,'X25111'!D:F,2,FALSE)</f>
        <v>47944578</v>
      </c>
      <c r="K15" s="1" t="str">
        <f>VLOOKUP(C15,'X25111'!D:F,3,FALSE)</f>
        <v>COL17CT03672</v>
      </c>
      <c r="L15" s="1" t="str">
        <f>VLOOKUP(J15,'X25111'!E:J,6,FALSE)</f>
        <v>GBI-EM</v>
      </c>
      <c r="M15" s="1" t="str">
        <f>IFERROR(VLOOKUP(J15,ERV_Securities!C:D,2,FALSE),VLOOKUP(J15,ERV_Mapping!B:C,2,FALSE))</f>
        <v>COLOMBIA_2</v>
      </c>
      <c r="N15" s="1">
        <f>VLOOKUP($M15,ERV_Issuers!$C:$BZ,MATCH(N$1,ERV_Issuers!$C$2:$BZ$2,0),FALSE)</f>
        <v>217.80583190917969</v>
      </c>
      <c r="O15" s="1" t="str">
        <f>VLOOKUP($M15,ERV_Issuers!$C:$BZ,MATCH(O$1,ERV_Issuers!$C$2:$BZ$2,0),FALSE)</f>
        <v>bbb-</v>
      </c>
      <c r="P15" s="1">
        <f>VLOOKUP($M15,ERV_Issuers!$C:$BZ,MATCH(P$1,ERV_Issuers!$C$2:$BZ$2,0),FALSE)</f>
        <v>7.9876350516476347</v>
      </c>
      <c r="Q15" s="1" t="str">
        <f t="shared" si="0"/>
        <v>BBB</v>
      </c>
      <c r="R15" s="1" t="str">
        <f>IFERROR(IF($L15="CEMBI",IFERROR(VLOOKUP($K15,JESG_CEMBI!$W:$AG,11,FALSE),VLOOKUP($A15,JESG_CEMBI!$AG:$AG,1,FALSE)),IF($L15="EMBI",IFERROR(IFERROR(VLOOKUP($K15,JESG_EMBI!$W:$AG,11,FALSE),VLOOKUP($A15,JESG_EMBI!$AG:$AG,1,FALSE)),IFERROR(VLOOKUP($K15,JESG_CEMBI!$W:$AG,11,FALSE),VLOOKUP($A15,JESG_CEMBI!$AG:$AG,1,FALSE))),IFERROR(VLOOKUP($K15,JESG_GBIEM!$Z:$AA,2,FALSE),VLOOKUP($E15,JESG_GBIEM!$AA:$AA,1,FALSE)))),VLOOKUP($J15,JPM_Mapping!$A:$B,2,FALSE))</f>
        <v>COP</v>
      </c>
      <c r="S15" s="1">
        <f>10-(IF($L15="CEMBI",VLOOKUP($R15,JESG_CEMBI!$AG:$AV,COLUMN(S$1)-7,FALSE),IF($L15="EMBI",IFERROR(VLOOKUP($R15,JESG_EMBI!$AG:$AV,COLUMN(S$1)-7,FALSE),VLOOKUP($R15,JESG_CEMBI!$AG:$AV,COLUMN(S$1)-7,FALSE)),IFERROR(VLOOKUP($R15,JESG_GBIEM!$AA:$AT,COLUMN(S$1)-3,FALSE),VLOOKUP($R15,JESG_EMBI!$AG:$AV,COLUMN(S$1)-7,FALSE)))))/10</f>
        <v>6.1462981999999995</v>
      </c>
      <c r="T15" s="1">
        <f>(IF($L15="CEMBI",VLOOKUP($R15,JESG_CEMBI!$AG:$AV,COLUMN(T$1)-7,FALSE),IF($L15="EMBI",IFERROR(VLOOKUP($R15,JESG_EMBI!$AG:$AV,COLUMN(T$1)-7,FALSE),VLOOKUP($R15,JESG_CEMBI!$AG:$AV,COLUMN(T$1)-7,FALSE)),IFERROR(VLOOKUP($R15,JESG_GBIEM!$AA:$AT,COLUMN(T$1)-3,FALSE),VLOOKUP($R15,JESG_EMBI!$AG:$AV,COLUMN(T$1)-7,FALSE)))))/-10</f>
        <v>-3.4896000000000003E-3</v>
      </c>
      <c r="U15" s="1">
        <f>(IF($L15="CEMBI",VLOOKUP($R15,JESG_CEMBI!$AG:$AV,COLUMN(U$1)-7,FALSE),IF($L15="EMBI",IFERROR(VLOOKUP($R15,JESG_EMBI!$AG:$AV,COLUMN(U$1)-7,FALSE),VLOOKUP($R15,JESG_CEMBI!$AG:$AV,COLUMN(U$1)-7,FALSE)),IFERROR(VLOOKUP($R15,JESG_GBIEM!$AA:$AT,COLUMN(U$1)-3,FALSE),VLOOKUP($R15,JESG_EMBI!$AG:$AV,COLUMN(U$1)-7,FALSE)))))/-10</f>
        <v>-3.6208400000000002E-2</v>
      </c>
      <c r="V15" s="1">
        <f>(IF($L15="CEMBI",VLOOKUP($R15,JESG_CEMBI!$AG:$AV,COLUMN(V$1)-7,FALSE),IF($L15="EMBI",IFERROR(VLOOKUP($R15,JESG_EMBI!$AG:$AV,COLUMN(V$1)-7,FALSE),VLOOKUP($R15,JESG_CEMBI!$AG:$AV,COLUMN(V$1)-7,FALSE)),IFERROR(VLOOKUP($R15,JESG_GBIEM!$AA:$AT,COLUMN(V$1)-3,FALSE),VLOOKUP($R15,JESG_EMBI!$AG:$AV,COLUMN(V$1)-7,FALSE)))))/-10</f>
        <v>-2.5658199999999999E-2</v>
      </c>
      <c r="W15" s="1">
        <f>(IF($L15="CEMBI",VLOOKUP($R15,JESG_CEMBI!$AG:$AV,COLUMN(W$1)-7,FALSE),IF($L15="EMBI",IFERROR(VLOOKUP($R15,JESG_EMBI!$AG:$AV,COLUMN(W$1)-7,FALSE),VLOOKUP($R15,JESG_CEMBI!$AG:$AV,COLUMN(W$1)-7,FALSE)),IFERROR(VLOOKUP($R15,JESG_GBIEM!$AA:$AT,COLUMN(W$1)-3,FALSE),VLOOKUP($R15,JESG_EMBI!$AG:$AV,COLUMN(W$1)-7,FALSE)))))/-10</f>
        <v>3.7116999999999996E-3</v>
      </c>
      <c r="X15" s="1">
        <f>VLOOKUP($J15,AS_ESG!$A:$R,MATCH(X$1,AS_ESG!$A$1:$R$1,0),FALSE)</f>
        <v>5.4600999999999997</v>
      </c>
      <c r="Y15" s="1">
        <f>VLOOKUP($J15,AS_ESG!$A:$R,MATCH(Y$1,AS_ESG!$A$1:$R$1,0),FALSE)</f>
        <v>0</v>
      </c>
      <c r="Z15" s="1">
        <f>VLOOKUP($J15,AS_ESG!$A:$R,MATCH(Z$1,AS_ESG!$A$1:$R$1,0),FALSE)</f>
        <v>6</v>
      </c>
      <c r="AA15" s="1">
        <f>VLOOKUP(J15,AS_ESG!A:Q,17,FALSE)</f>
        <v>5.7300500000000003</v>
      </c>
    </row>
    <row r="16" spans="1:27" x14ac:dyDescent="0.25">
      <c r="A16" s="1" t="s">
        <v>1093</v>
      </c>
      <c r="B16" s="1" t="s">
        <v>16847</v>
      </c>
      <c r="C16" s="1">
        <v>232060</v>
      </c>
      <c r="D16" s="1" t="s">
        <v>5731</v>
      </c>
      <c r="E16" s="1" t="s">
        <v>11804</v>
      </c>
      <c r="F16" s="1" t="s">
        <v>1094</v>
      </c>
      <c r="G16" s="1" t="s">
        <v>11871</v>
      </c>
      <c r="H16" s="1">
        <v>6.3314820000000003</v>
      </c>
      <c r="I16" s="1" t="s">
        <v>11816</v>
      </c>
      <c r="J16" s="1">
        <f>VLOOKUP(C16,'X25111'!D:F,2,FALSE)</f>
        <v>66778218</v>
      </c>
      <c r="K16" s="1" t="str">
        <f>VLOOKUP(C16,'X25111'!D:F,3,FALSE)</f>
        <v>US195325DT91</v>
      </c>
      <c r="L16" s="1" t="str">
        <f>VLOOKUP(J16,'X25111'!E:J,6,FALSE)</f>
        <v>EMBI</v>
      </c>
      <c r="M16" s="1" t="str">
        <f>IFERROR(VLOOKUP(J16,ERV_Securities!C:D,2,FALSE),VLOOKUP(J16,ERV_Mapping!B:C,2,FALSE))</f>
        <v>COLOMBIA_2</v>
      </c>
      <c r="N16" s="1">
        <f>VLOOKUP($M16,ERV_Issuers!$C:$BZ,MATCH(N$1,ERV_Issuers!$C$2:$BZ$2,0),FALSE)</f>
        <v>217.80583190917969</v>
      </c>
      <c r="O16" s="1" t="str">
        <f>VLOOKUP($M16,ERV_Issuers!$C:$BZ,MATCH(O$1,ERV_Issuers!$C$2:$BZ$2,0),FALSE)</f>
        <v>bbb-</v>
      </c>
      <c r="P16" s="1">
        <f>VLOOKUP($M16,ERV_Issuers!$C:$BZ,MATCH(P$1,ERV_Issuers!$C$2:$BZ$2,0),FALSE)</f>
        <v>7.9876350516476347</v>
      </c>
      <c r="Q16" s="1" t="str">
        <f t="shared" si="0"/>
        <v>BBB</v>
      </c>
      <c r="R16" s="1" t="str">
        <f>IFERROR(IF($L16="CEMBI",IFERROR(VLOOKUP($K16,JESG_CEMBI!$W:$AG,11,FALSE),VLOOKUP($A16,JESG_CEMBI!$AG:$AG,1,FALSE)),IF($L16="EMBI",IFERROR(IFERROR(VLOOKUP($K16,JESG_EMBI!$W:$AG,11,FALSE),VLOOKUP($A16,JESG_EMBI!$AG:$AG,1,FALSE)),IFERROR(VLOOKUP($K16,JESG_CEMBI!$W:$AG,11,FALSE),VLOOKUP($A16,JESG_CEMBI!$AG:$AG,1,FALSE))),IFERROR(VLOOKUP($K16,JESG_GBIEM!$Z:$AA,2,FALSE),VLOOKUP($E16,JESG_GBIEM!$AA:$AA,1,FALSE)))),VLOOKUP($J16,JPM_Mapping!$A:$B,2,FALSE))</f>
        <v>COLOM</v>
      </c>
      <c r="S16" s="1">
        <f>10-(IF($L16="CEMBI",VLOOKUP($R16,JESG_CEMBI!$AG:$AV,COLUMN(S$1)-7,FALSE),IF($L16="EMBI",IFERROR(VLOOKUP($R16,JESG_EMBI!$AG:$AV,COLUMN(S$1)-7,FALSE),VLOOKUP($R16,JESG_CEMBI!$AG:$AV,COLUMN(S$1)-7,FALSE)),IFERROR(VLOOKUP($R16,JESG_GBIEM!$AA:$AT,COLUMN(S$1)-3,FALSE),VLOOKUP($R16,JESG_EMBI!$AG:$AV,COLUMN(S$1)-7,FALSE)))))/10</f>
        <v>6.1462982142301197</v>
      </c>
      <c r="T16" s="1">
        <f>(IF($L16="CEMBI",VLOOKUP($R16,JESG_CEMBI!$AG:$AV,COLUMN(T$1)-7,FALSE),IF($L16="EMBI",IFERROR(VLOOKUP($R16,JESG_EMBI!$AG:$AV,COLUMN(T$1)-7,FALSE),VLOOKUP($R16,JESG_CEMBI!$AG:$AV,COLUMN(T$1)-7,FALSE)),IFERROR(VLOOKUP($R16,JESG_GBIEM!$AA:$AT,COLUMN(T$1)-3,FALSE),VLOOKUP($R16,JESG_EMBI!$AG:$AV,COLUMN(T$1)-7,FALSE)))))/-10</f>
        <v>-1.34429693792981E-3</v>
      </c>
      <c r="U16" s="1">
        <f>(IF($L16="CEMBI",VLOOKUP($R16,JESG_CEMBI!$AG:$AV,COLUMN(U$1)-7,FALSE),IF($L16="EMBI",IFERROR(VLOOKUP($R16,JESG_EMBI!$AG:$AV,COLUMN(U$1)-7,FALSE),VLOOKUP($R16,JESG_CEMBI!$AG:$AV,COLUMN(U$1)-7,FALSE)),IFERROR(VLOOKUP($R16,JESG_GBIEM!$AA:$AT,COLUMN(U$1)-3,FALSE),VLOOKUP($R16,JESG_EMBI!$AG:$AV,COLUMN(U$1)-7,FALSE)))))/-10</f>
        <v>-1.3903273389192301E-2</v>
      </c>
      <c r="V16" s="1">
        <f>(IF($L16="CEMBI",VLOOKUP($R16,JESG_CEMBI!$AG:$AV,COLUMN(V$1)-7,FALSE),IF($L16="EMBI",IFERROR(VLOOKUP($R16,JESG_EMBI!$AG:$AV,COLUMN(V$1)-7,FALSE),VLOOKUP($R16,JESG_CEMBI!$AG:$AV,COLUMN(V$1)-7,FALSE)),IFERROR(VLOOKUP($R16,JESG_GBIEM!$AA:$AT,COLUMN(V$1)-3,FALSE),VLOOKUP($R16,JESG_EMBI!$AG:$AV,COLUMN(V$1)-7,FALSE)))))/-10</f>
        <v>-9.8625364843151399E-3</v>
      </c>
      <c r="W16" s="1">
        <f>(IF($L16="CEMBI",VLOOKUP($R16,JESG_CEMBI!$AG:$AV,COLUMN(W$1)-7,FALSE),IF($L16="EMBI",IFERROR(VLOOKUP($R16,JESG_EMBI!$AG:$AV,COLUMN(W$1)-7,FALSE),VLOOKUP($R16,JESG_CEMBI!$AG:$AV,COLUMN(W$1)-7,FALSE)),IFERROR(VLOOKUP($R16,JESG_GBIEM!$AA:$AT,COLUMN(W$1)-3,FALSE),VLOOKUP($R16,JESG_EMBI!$AG:$AV,COLUMN(W$1)-7,FALSE)))))/-10</f>
        <v>1.4309552574417199E-3</v>
      </c>
      <c r="X16" s="1">
        <f>VLOOKUP($J16,AS_ESG!$A:$R,MATCH(X$1,AS_ESG!$A$1:$R$1,0),FALSE)</f>
        <v>5.4600999999999997</v>
      </c>
      <c r="Y16" s="1">
        <f>VLOOKUP($J16,AS_ESG!$A:$R,MATCH(Y$1,AS_ESG!$A$1:$R$1,0),FALSE)</f>
        <v>0</v>
      </c>
      <c r="Z16" s="1">
        <f>VLOOKUP($J16,AS_ESG!$A:$R,MATCH(Z$1,AS_ESG!$A$1:$R$1,0),FALSE)</f>
        <v>6</v>
      </c>
      <c r="AA16" s="1">
        <f>VLOOKUP(J16,AS_ESG!A:Q,17,FALSE)</f>
        <v>5.7300500000000003</v>
      </c>
    </row>
    <row r="17" spans="1:27" x14ac:dyDescent="0.25">
      <c r="A17" s="1" t="s">
        <v>21028</v>
      </c>
      <c r="B17" s="1" t="s">
        <v>21585</v>
      </c>
      <c r="C17" s="1">
        <v>275181</v>
      </c>
      <c r="D17" s="1" t="s">
        <v>21196</v>
      </c>
      <c r="E17" s="1" t="s">
        <v>11804</v>
      </c>
      <c r="F17" s="1" t="s">
        <v>21028</v>
      </c>
      <c r="G17" s="1" t="s">
        <v>21586</v>
      </c>
      <c r="H17" s="1">
        <v>5.3931300000000002</v>
      </c>
      <c r="I17" s="1" t="s">
        <v>527</v>
      </c>
      <c r="J17" s="1">
        <f>VLOOKUP(C17,'X25111'!D:F,2,FALSE)</f>
        <v>66998896</v>
      </c>
      <c r="K17" s="1" t="str">
        <f>VLOOKUP(C17,'X25111'!D:F,3,FALSE)</f>
        <v>US12659BAA26</v>
      </c>
      <c r="L17" s="1" t="str">
        <f>VLOOKUP(J17,'X25111'!E:J,6,FALSE)</f>
        <v>CEMBI</v>
      </c>
      <c r="M17" s="1" t="str">
        <f>IFERROR(VLOOKUP(J17,ERV_Securities!C:D,2,FALSE),VLOOKUP(J17,ERV_Mapping!B:C,2,FALSE))</f>
        <v>COMCEL-SEC</v>
      </c>
      <c r="N17" s="1">
        <f>VLOOKUP($M17,ERV_Issuers!$C:$BZ,MATCH(N$1,ERV_Issuers!$C$2:$BZ$2,0),FALSE)</f>
        <v>193.80928039550781</v>
      </c>
      <c r="O17" s="1" t="str">
        <f>VLOOKUP($M17,ERV_Issuers!$C:$BZ,MATCH(O$1,ERV_Issuers!$C$2:$BZ$2,0),FALSE)</f>
        <v>bb+</v>
      </c>
      <c r="P17" s="1">
        <f>VLOOKUP($M17,ERV_Issuers!$C:$BZ,MATCH(P$1,ERV_Issuers!$C$2:$BZ$2,0),FALSE)</f>
        <v>-9.2709099533077257</v>
      </c>
      <c r="Q17" s="1" t="str">
        <f t="shared" si="0"/>
        <v>BB</v>
      </c>
      <c r="R17" s="1" t="str">
        <f>IFERROR(IF($L17="CEMBI",IFERROR(VLOOKUP($K17,JESG_CEMBI!$W:$AG,11,FALSE),VLOOKUP($A17,JESG_CEMBI!$AG:$AG,1,FALSE)),IF($L17="EMBI",IFERROR(IFERROR(VLOOKUP($K17,JESG_EMBI!$W:$AG,11,FALSE),VLOOKUP($A17,JESG_EMBI!$AG:$AG,1,FALSE)),IFERROR(VLOOKUP($K17,JESG_CEMBI!$W:$AG,11,FALSE),VLOOKUP($A17,JESG_CEMBI!$AG:$AG,1,FALSE))),IFERROR(VLOOKUP($K17,JESG_GBIEM!$Z:$AA,2,FALSE),VLOOKUP($E17,JESG_GBIEM!$AA:$AA,1,FALSE)))),VLOOKUP($J17,JPM_Mapping!$A:$B,2,FALSE))</f>
        <v>COMCEL</v>
      </c>
      <c r="S17" s="1">
        <f>10-(IF($L17="CEMBI",VLOOKUP($R17,JESG_CEMBI!$AG:$AV,COLUMN(S$1)-7,FALSE),IF($L17="EMBI",IFERROR(VLOOKUP($R17,JESG_EMBI!$AG:$AV,COLUMN(S$1)-7,FALSE),VLOOKUP($R17,JESG_CEMBI!$AG:$AV,COLUMN(S$1)-7,FALSE)),IFERROR(VLOOKUP($R17,JESG_GBIEM!$AA:$AT,COLUMN(S$1)-3,FALSE),VLOOKUP($R17,JESG_EMBI!$AG:$AV,COLUMN(S$1)-7,FALSE)))))/10</f>
        <v>4.9893865717347499</v>
      </c>
      <c r="T17" s="1">
        <f>(IF($L17="CEMBI",VLOOKUP($R17,JESG_CEMBI!$AG:$AV,COLUMN(T$1)-7,FALSE),IF($L17="EMBI",IFERROR(VLOOKUP($R17,JESG_EMBI!$AG:$AV,COLUMN(T$1)-7,FALSE),VLOOKUP($R17,JESG_CEMBI!$AG:$AV,COLUMN(T$1)-7,FALSE)),IFERROR(VLOOKUP($R17,JESG_GBIEM!$AA:$AT,COLUMN(T$1)-3,FALSE),VLOOKUP($R17,JESG_EMBI!$AG:$AV,COLUMN(T$1)-7,FALSE)))))/-10</f>
        <v>5.2611726075312499E-3</v>
      </c>
      <c r="U17" s="1">
        <f>(IF($L17="CEMBI",VLOOKUP($R17,JESG_CEMBI!$AG:$AV,COLUMN(U$1)-7,FALSE),IF($L17="EMBI",IFERROR(VLOOKUP($R17,JESG_EMBI!$AG:$AV,COLUMN(U$1)-7,FALSE),VLOOKUP($R17,JESG_CEMBI!$AG:$AV,COLUMN(U$1)-7,FALSE)),IFERROR(VLOOKUP($R17,JESG_GBIEM!$AA:$AT,COLUMN(U$1)-3,FALSE),VLOOKUP($R17,JESG_EMBI!$AG:$AV,COLUMN(U$1)-7,FALSE)))))/-10</f>
        <v>0.144449515023684</v>
      </c>
      <c r="V17" s="1">
        <f>(IF($L17="CEMBI",VLOOKUP($R17,JESG_CEMBI!$AG:$AV,COLUMN(V$1)-7,FALSE),IF($L17="EMBI",IFERROR(VLOOKUP($R17,JESG_EMBI!$AG:$AV,COLUMN(V$1)-7,FALSE),VLOOKUP($R17,JESG_CEMBI!$AG:$AV,COLUMN(V$1)-7,FALSE)),IFERROR(VLOOKUP($R17,JESG_GBIEM!$AA:$AT,COLUMN(V$1)-3,FALSE),VLOOKUP($R17,JESG_EMBI!$AG:$AV,COLUMN(V$1)-7,FALSE)))))/-10</f>
        <v>5.6772454522302895E-2</v>
      </c>
      <c r="W17" s="1">
        <f>(IF($L17="CEMBI",VLOOKUP($R17,JESG_CEMBI!$AG:$AV,COLUMN(W$1)-7,FALSE),IF($L17="EMBI",IFERROR(VLOOKUP($R17,JESG_EMBI!$AG:$AV,COLUMN(W$1)-7,FALSE),VLOOKUP($R17,JESG_CEMBI!$AG:$AV,COLUMN(W$1)-7,FALSE)),IFERROR(VLOOKUP($R17,JESG_GBIEM!$AA:$AT,COLUMN(W$1)-3,FALSE),VLOOKUP($R17,JESG_EMBI!$AG:$AV,COLUMN(W$1)-7,FALSE)))))/-10</f>
        <v>0.16610030647361002</v>
      </c>
      <c r="X17" s="1">
        <f>VLOOKUP($J17,AS_ESG!$A:$R,MATCH(X$1,AS_ESG!$A$1:$R$1,0),FALSE)</f>
        <v>0</v>
      </c>
      <c r="Y17" s="1">
        <f>VLOOKUP($J17,AS_ESG!$A:$R,MATCH(Y$1,AS_ESG!$A$1:$R$1,0),FALSE)</f>
        <v>0</v>
      </c>
      <c r="Z17" s="1">
        <f>VLOOKUP($J17,AS_ESG!$A:$R,MATCH(Z$1,AS_ESG!$A$1:$R$1,0),FALSE)</f>
        <v>4.3250000000000002</v>
      </c>
      <c r="AA17" s="1">
        <f>VLOOKUP(J17,AS_ESG!A:Q,17,FALSE)</f>
        <v>4.3250000000000002</v>
      </c>
    </row>
    <row r="18" spans="1:27" x14ac:dyDescent="0.25">
      <c r="A18" s="1" t="s">
        <v>1288</v>
      </c>
      <c r="B18" s="1" t="s">
        <v>21611</v>
      </c>
      <c r="C18" s="1">
        <v>277012</v>
      </c>
      <c r="D18" s="1" t="s">
        <v>21612</v>
      </c>
      <c r="E18" s="1" t="s">
        <v>11804</v>
      </c>
      <c r="F18" s="1" t="s">
        <v>1288</v>
      </c>
      <c r="G18" s="1" t="s">
        <v>21613</v>
      </c>
      <c r="H18" s="1">
        <v>6.7407969999999997</v>
      </c>
      <c r="I18" s="1" t="s">
        <v>11816</v>
      </c>
      <c r="J18" s="1">
        <f>VLOOKUP(C18,'X25111'!D:F,2,FALSE)</f>
        <v>67015137</v>
      </c>
      <c r="K18" s="1" t="str">
        <f>VLOOKUP(C18,'X25111'!D:F,3,FALSE)</f>
        <v>US25714PEN42</v>
      </c>
      <c r="L18" s="1" t="str">
        <f>VLOOKUP(J18,'X25111'!E:J,6,FALSE)</f>
        <v>EMBI</v>
      </c>
      <c r="M18" s="1" t="str">
        <f>IFERROR(VLOOKUP(J18,ERV_Securities!C:D,2,FALSE),VLOOKUP(J18,ERV_Mapping!B:C,2,FALSE))</f>
        <v>DOMINICAN REPUBLIC_1</v>
      </c>
      <c r="N18" s="1">
        <f>VLOOKUP($M18,ERV_Issuers!$C:$BZ,MATCH(N$1,ERV_Issuers!$C$2:$BZ$2,0),FALSE)</f>
        <v>286.90115356445313</v>
      </c>
      <c r="O18" s="1" t="str">
        <f>VLOOKUP($M18,ERV_Issuers!$C:$BZ,MATCH(O$1,ERV_Issuers!$C$2:$BZ$2,0),FALSE)</f>
        <v>bb-</v>
      </c>
      <c r="P18" s="1">
        <f>VLOOKUP($M18,ERV_Issuers!$C:$BZ,MATCH(P$1,ERV_Issuers!$C$2:$BZ$2,0),FALSE)</f>
        <v>2.0648984354966409</v>
      </c>
      <c r="Q18" s="1" t="str">
        <f t="shared" si="0"/>
        <v>BB</v>
      </c>
      <c r="R18" s="1" t="str">
        <f>IFERROR(IF($L18="CEMBI",IFERROR(VLOOKUP($K18,JESG_CEMBI!$W:$AG,11,FALSE),VLOOKUP($A18,JESG_CEMBI!$AG:$AG,1,FALSE)),IF($L18="EMBI",IFERROR(IFERROR(VLOOKUP($K18,JESG_EMBI!$W:$AG,11,FALSE),VLOOKUP($A18,JESG_EMBI!$AG:$AG,1,FALSE)),IFERROR(VLOOKUP($K18,JESG_CEMBI!$W:$AG,11,FALSE),VLOOKUP($A18,JESG_CEMBI!$AG:$AG,1,FALSE))),IFERROR(VLOOKUP($K18,JESG_GBIEM!$Z:$AA,2,FALSE),VLOOKUP($E18,JESG_GBIEM!$AA:$AA,1,FALSE)))),VLOOKUP($J18,JPM_Mapping!$A:$B,2,FALSE))</f>
        <v>DOMREP</v>
      </c>
      <c r="S18" s="1">
        <f>10-(IF($L18="CEMBI",VLOOKUP($R18,JESG_CEMBI!$AG:$AV,COLUMN(S$1)-7,FALSE),IF($L18="EMBI",IFERROR(VLOOKUP($R18,JESG_EMBI!$AG:$AV,COLUMN(S$1)-7,FALSE),VLOOKUP($R18,JESG_CEMBI!$AG:$AV,COLUMN(S$1)-7,FALSE)),IFERROR(VLOOKUP($R18,JESG_GBIEM!$AA:$AT,COLUMN(S$1)-3,FALSE),VLOOKUP($R18,JESG_EMBI!$AG:$AV,COLUMN(S$1)-7,FALSE)))))/10</f>
        <v>4.76848277521505</v>
      </c>
      <c r="T18" s="1">
        <f>(IF($L18="CEMBI",VLOOKUP($R18,JESG_CEMBI!$AG:$AV,COLUMN(T$1)-7,FALSE),IF($L18="EMBI",IFERROR(VLOOKUP($R18,JESG_EMBI!$AG:$AV,COLUMN(T$1)-7,FALSE),VLOOKUP($R18,JESG_CEMBI!$AG:$AV,COLUMN(T$1)-7,FALSE)),IFERROR(VLOOKUP($R18,JESG_GBIEM!$AA:$AT,COLUMN(T$1)-3,FALSE),VLOOKUP($R18,JESG_EMBI!$AG:$AV,COLUMN(T$1)-7,FALSE)))))/-10</f>
        <v>-4.9116530144736699E-3</v>
      </c>
      <c r="U18" s="1">
        <f>(IF($L18="CEMBI",VLOOKUP($R18,JESG_CEMBI!$AG:$AV,COLUMN(U$1)-7,FALSE),IF($L18="EMBI",IFERROR(VLOOKUP($R18,JESG_EMBI!$AG:$AV,COLUMN(U$1)-7,FALSE),VLOOKUP($R18,JESG_CEMBI!$AG:$AV,COLUMN(U$1)-7,FALSE)),IFERROR(VLOOKUP($R18,JESG_GBIEM!$AA:$AT,COLUMN(U$1)-3,FALSE),VLOOKUP($R18,JESG_EMBI!$AG:$AV,COLUMN(U$1)-7,FALSE)))))/-10</f>
        <v>-0.19620458420950998</v>
      </c>
      <c r="V18" s="1">
        <f>(IF($L18="CEMBI",VLOOKUP($R18,JESG_CEMBI!$AG:$AV,COLUMN(V$1)-7,FALSE),IF($L18="EMBI",IFERROR(VLOOKUP($R18,JESG_EMBI!$AG:$AV,COLUMN(V$1)-7,FALSE),VLOOKUP($R18,JESG_CEMBI!$AG:$AV,COLUMN(V$1)-7,FALSE)),IFERROR(VLOOKUP($R18,JESG_GBIEM!$AA:$AT,COLUMN(V$1)-3,FALSE),VLOOKUP($R18,JESG_EMBI!$AG:$AV,COLUMN(V$1)-7,FALSE)))))/-10</f>
        <v>-6.7907918275125198E-2</v>
      </c>
      <c r="W18" s="1">
        <f>(IF($L18="CEMBI",VLOOKUP($R18,JESG_CEMBI!$AG:$AV,COLUMN(W$1)-7,FALSE),IF($L18="EMBI",IFERROR(VLOOKUP($R18,JESG_EMBI!$AG:$AV,COLUMN(W$1)-7,FALSE),VLOOKUP($R18,JESG_CEMBI!$AG:$AV,COLUMN(W$1)-7,FALSE)),IFERROR(VLOOKUP($R18,JESG_GBIEM!$AA:$AT,COLUMN(W$1)-3,FALSE),VLOOKUP($R18,JESG_EMBI!$AG:$AV,COLUMN(W$1)-7,FALSE)))))/-10</f>
        <v>-0.82631455595896708</v>
      </c>
      <c r="X18" s="1">
        <f>VLOOKUP($J18,AS_ESG!$A:$R,MATCH(X$1,AS_ESG!$A$1:$R$1,0),FALSE)</f>
        <v>0</v>
      </c>
      <c r="Y18" s="1">
        <f>VLOOKUP($J18,AS_ESG!$A:$R,MATCH(Y$1,AS_ESG!$A$1:$R$1,0),FALSE)</f>
        <v>0</v>
      </c>
      <c r="Z18" s="1">
        <f>VLOOKUP($J18,AS_ESG!$A:$R,MATCH(Z$1,AS_ESG!$A$1:$R$1,0),FALSE)</f>
        <v>6.4999999999999902</v>
      </c>
      <c r="AA18" s="1">
        <f>VLOOKUP(J18,AS_ESG!A:Q,17,FALSE)</f>
        <v>6.4999999999999902</v>
      </c>
    </row>
    <row r="19" spans="1:27" x14ac:dyDescent="0.25">
      <c r="A19" s="1" t="s">
        <v>1318</v>
      </c>
      <c r="B19" s="1" t="s">
        <v>20516</v>
      </c>
      <c r="C19" s="1">
        <v>272376</v>
      </c>
      <c r="D19" s="1" t="s">
        <v>5979</v>
      </c>
      <c r="E19" s="1" t="s">
        <v>11804</v>
      </c>
      <c r="F19" s="1" t="s">
        <v>1319</v>
      </c>
      <c r="G19" s="1" t="s">
        <v>20517</v>
      </c>
      <c r="H19" s="1">
        <v>11.08816</v>
      </c>
      <c r="I19" s="1" t="s">
        <v>11816</v>
      </c>
      <c r="J19" s="1">
        <f>VLOOKUP(C19,'X25111'!D:F,2,FALSE)</f>
        <v>66805984</v>
      </c>
      <c r="K19" s="1" t="str">
        <f>VLOOKUP(C19,'X25111'!D:F,3,FALSE)</f>
        <v>XS2214238441</v>
      </c>
      <c r="L19" s="1" t="str">
        <f>VLOOKUP(J19,'X25111'!E:J,6,FALSE)</f>
        <v>EMBI</v>
      </c>
      <c r="M19" s="1" t="str">
        <f>IFERROR(VLOOKUP(J19,ERV_Securities!C:D,2,FALSE),VLOOKUP(J19,ERV_Mapping!B:C,2,FALSE))</f>
        <v>ECUADOR_2</v>
      </c>
      <c r="N19" s="1">
        <f>VLOOKUP($M19,ERV_Issuers!$C:$BZ,MATCH(N$1,ERV_Issuers!$C$2:$BZ$2,0),FALSE)</f>
        <v>734.94049072265625</v>
      </c>
      <c r="O19" s="1" t="str">
        <f>VLOOKUP($M19,ERV_Issuers!$C:$BZ,MATCH(O$1,ERV_Issuers!$C$2:$BZ$2,0),FALSE)</f>
        <v>b-</v>
      </c>
      <c r="P19" s="1">
        <f>VLOOKUP($M19,ERV_Issuers!$C:$BZ,MATCH(P$1,ERV_Issuers!$C$2:$BZ$2,0),FALSE)</f>
        <v>24.828778971497186</v>
      </c>
      <c r="Q19" s="1" t="str">
        <f t="shared" si="0"/>
        <v>B</v>
      </c>
      <c r="R19" s="1" t="str">
        <f>IFERROR(IF($L19="CEMBI",IFERROR(VLOOKUP($K19,JESG_CEMBI!$W:$AG,11,FALSE),VLOOKUP($A19,JESG_CEMBI!$AG:$AG,1,FALSE)),IF($L19="EMBI",IFERROR(IFERROR(VLOOKUP($K19,JESG_EMBI!$W:$AG,11,FALSE),VLOOKUP($A19,JESG_EMBI!$AG:$AG,1,FALSE)),IFERROR(VLOOKUP($K19,JESG_CEMBI!$W:$AG,11,FALSE),VLOOKUP($A19,JESG_CEMBI!$AG:$AG,1,FALSE))),IFERROR(VLOOKUP($K19,JESG_GBIEM!$Z:$AA,2,FALSE),VLOOKUP($E19,JESG_GBIEM!$AA:$AA,1,FALSE)))),VLOOKUP($J19,JPM_Mapping!$A:$B,2,FALSE))</f>
        <v>ECUA</v>
      </c>
      <c r="S19" s="1">
        <f>10-(IF($L19="CEMBI",VLOOKUP($R19,JESG_CEMBI!$AG:$AV,COLUMN(S$1)-7,FALSE),IF($L19="EMBI",IFERROR(VLOOKUP($R19,JESG_EMBI!$AG:$AV,COLUMN(S$1)-7,FALSE),VLOOKUP($R19,JESG_CEMBI!$AG:$AV,COLUMN(S$1)-7,FALSE)),IFERROR(VLOOKUP($R19,JESG_GBIEM!$AA:$AT,COLUMN(S$1)-3,FALSE),VLOOKUP($R19,JESG_EMBI!$AG:$AV,COLUMN(S$1)-7,FALSE)))))/10</f>
        <v>5.4789960141860599</v>
      </c>
      <c r="T19" s="1">
        <f>(IF($L19="CEMBI",VLOOKUP($R19,JESG_CEMBI!$AG:$AV,COLUMN(T$1)-7,FALSE),IF($L19="EMBI",IFERROR(VLOOKUP($R19,JESG_EMBI!$AG:$AV,COLUMN(T$1)-7,FALSE),VLOOKUP($R19,JESG_CEMBI!$AG:$AV,COLUMN(T$1)-7,FALSE)),IFERROR(VLOOKUP($R19,JESG_GBIEM!$AA:$AT,COLUMN(T$1)-3,FALSE),VLOOKUP($R19,JESG_EMBI!$AG:$AV,COLUMN(T$1)-7,FALSE)))))/-10</f>
        <v>8.8922365544519201E-4</v>
      </c>
      <c r="U19" s="1">
        <f>(IF($L19="CEMBI",VLOOKUP($R19,JESG_CEMBI!$AG:$AV,COLUMN(U$1)-7,FALSE),IF($L19="EMBI",IFERROR(VLOOKUP($R19,JESG_EMBI!$AG:$AV,COLUMN(U$1)-7,FALSE),VLOOKUP($R19,JESG_CEMBI!$AG:$AV,COLUMN(U$1)-7,FALSE)),IFERROR(VLOOKUP($R19,JESG_GBIEM!$AA:$AT,COLUMN(U$1)-3,FALSE),VLOOKUP($R19,JESG_EMBI!$AG:$AV,COLUMN(U$1)-7,FALSE)))))/-10</f>
        <v>7.6734770737139895E-3</v>
      </c>
      <c r="V19" s="1">
        <f>(IF($L19="CEMBI",VLOOKUP($R19,JESG_CEMBI!$AG:$AV,COLUMN(V$1)-7,FALSE),IF($L19="EMBI",IFERROR(VLOOKUP($R19,JESG_EMBI!$AG:$AV,COLUMN(V$1)-7,FALSE),VLOOKUP($R19,JESG_CEMBI!$AG:$AV,COLUMN(V$1)-7,FALSE)),IFERROR(VLOOKUP($R19,JESG_GBIEM!$AA:$AT,COLUMN(V$1)-3,FALSE),VLOOKUP($R19,JESG_EMBI!$AG:$AV,COLUMN(V$1)-7,FALSE)))))/-10</f>
        <v>4.0015064497538299E-4</v>
      </c>
      <c r="W19" s="1">
        <f>(IF($L19="CEMBI",VLOOKUP($R19,JESG_CEMBI!$AG:$AV,COLUMN(W$1)-7,FALSE),IF($L19="EMBI",IFERROR(VLOOKUP($R19,JESG_EMBI!$AG:$AV,COLUMN(W$1)-7,FALSE),VLOOKUP($R19,JESG_CEMBI!$AG:$AV,COLUMN(W$1)-7,FALSE)),IFERROR(VLOOKUP($R19,JESG_GBIEM!$AA:$AT,COLUMN(W$1)-3,FALSE),VLOOKUP($R19,JESG_EMBI!$AG:$AV,COLUMN(W$1)-7,FALSE)))))/-10</f>
        <v>-8.4437836552686399E-2</v>
      </c>
      <c r="X19" s="1">
        <f>VLOOKUP($J19,AS_ESG!$A:$R,MATCH(X$1,AS_ESG!$A$1:$R$1,0),FALSE)</f>
        <v>5.7004799999999998</v>
      </c>
      <c r="Y19" s="1">
        <f>VLOOKUP($J19,AS_ESG!$A:$R,MATCH(Y$1,AS_ESG!$A$1:$R$1,0),FALSE)</f>
        <v>0</v>
      </c>
      <c r="Z19" s="1">
        <f>VLOOKUP($J19,AS_ESG!$A:$R,MATCH(Z$1,AS_ESG!$A$1:$R$1,0),FALSE)</f>
        <v>7.5</v>
      </c>
      <c r="AA19" s="1">
        <f>VLOOKUP(J19,AS_ESG!A:Q,17,FALSE)</f>
        <v>6.6002399999999897</v>
      </c>
    </row>
    <row r="20" spans="1:27" x14ac:dyDescent="0.25">
      <c r="A20" s="1" t="s">
        <v>18774</v>
      </c>
      <c r="B20" s="1" t="s">
        <v>18978</v>
      </c>
      <c r="C20" s="1">
        <v>268537</v>
      </c>
      <c r="D20" s="1" t="s">
        <v>18979</v>
      </c>
      <c r="E20" s="1" t="s">
        <v>11804</v>
      </c>
      <c r="F20" s="1" t="s">
        <v>18774</v>
      </c>
      <c r="G20" s="1" t="s">
        <v>18980</v>
      </c>
      <c r="H20" s="1">
        <v>7.1083939999999997</v>
      </c>
      <c r="I20" s="1" t="s">
        <v>269</v>
      </c>
      <c r="J20" s="1">
        <f>VLOOKUP(C20,'X25111'!D:F,2,FALSE)</f>
        <v>66956926</v>
      </c>
      <c r="K20" s="1" t="str">
        <f>VLOOKUP(C20,'X25111'!D:F,3,FALSE)</f>
        <v>US29261HAA32</v>
      </c>
      <c r="L20" s="1" t="str">
        <f>VLOOKUP(J20,'X25111'!E:J,6,FALSE)</f>
        <v>CEMBI</v>
      </c>
      <c r="M20" s="1" t="str">
        <f>IFERROR(VLOOKUP(J20,ERV_Securities!C:D,2,FALSE),VLOOKUP(J20,ERV_Mapping!B:C,2,FALSE))</f>
        <v>EDVLN</v>
      </c>
      <c r="N20" s="1">
        <f>VLOOKUP($M20,ERV_Issuers!$C:$BZ,MATCH(N$1,ERV_Issuers!$C$2:$BZ$2,0),FALSE)</f>
        <v>427.41058349609375</v>
      </c>
      <c r="O20" s="1" t="str">
        <f>VLOOKUP($M20,ERV_Issuers!$C:$BZ,MATCH(O$1,ERV_Issuers!$C$2:$BZ$2,0),FALSE)</f>
        <v>bb-</v>
      </c>
      <c r="P20" s="1">
        <f>VLOOKUP($M20,ERV_Issuers!$C:$BZ,MATCH(P$1,ERV_Issuers!$C$2:$BZ$2,0),FALSE)</f>
        <v>23.497862017837686</v>
      </c>
      <c r="Q20" s="1" t="str">
        <f t="shared" si="0"/>
        <v>BB</v>
      </c>
      <c r="R20" s="1" t="str">
        <f>IFERROR(IF($L20="CEMBI",IFERROR(VLOOKUP($K20,JESG_CEMBI!$W:$AG,11,FALSE),VLOOKUP($A20,JESG_CEMBI!$AG:$AG,1,FALSE)),IF($L20="EMBI",IFERROR(IFERROR(VLOOKUP($K20,JESG_EMBI!$W:$AG,11,FALSE),VLOOKUP($A20,JESG_EMBI!$AG:$AG,1,FALSE)),IFERROR(VLOOKUP($K20,JESG_CEMBI!$W:$AG,11,FALSE),VLOOKUP($A20,JESG_CEMBI!$AG:$AG,1,FALSE))),IFERROR(VLOOKUP($K20,JESG_GBIEM!$Z:$AA,2,FALSE),VLOOKUP($E20,JESG_GBIEM!$AA:$AA,1,FALSE)))),VLOOKUP($J20,JPM_Mapping!$A:$B,2,FALSE))</f>
        <v>EDVLN</v>
      </c>
      <c r="S20" s="1">
        <f>10-(IF($L20="CEMBI",VLOOKUP($R20,JESG_CEMBI!$AG:$AV,COLUMN(S$1)-7,FALSE),IF($L20="EMBI",IFERROR(VLOOKUP($R20,JESG_EMBI!$AG:$AV,COLUMN(S$1)-7,FALSE),VLOOKUP($R20,JESG_CEMBI!$AG:$AV,COLUMN(S$1)-7,FALSE)),IFERROR(VLOOKUP($R20,JESG_GBIEM!$AA:$AT,COLUMN(S$1)-3,FALSE),VLOOKUP($R20,JESG_EMBI!$AG:$AV,COLUMN(S$1)-7,FALSE)))))/10</f>
        <v>2.4262956960217492</v>
      </c>
      <c r="T20" s="1">
        <f>(IF($L20="CEMBI",VLOOKUP($R20,JESG_CEMBI!$AG:$AV,COLUMN(T$1)-7,FALSE),IF($L20="EMBI",IFERROR(VLOOKUP($R20,JESG_EMBI!$AG:$AV,COLUMN(T$1)-7,FALSE),VLOOKUP($R20,JESG_CEMBI!$AG:$AV,COLUMN(T$1)-7,FALSE)),IFERROR(VLOOKUP($R20,JESG_GBIEM!$AA:$AT,COLUMN(T$1)-3,FALSE),VLOOKUP($R20,JESG_EMBI!$AG:$AV,COLUMN(T$1)-7,FALSE)))))/-10</f>
        <v>-4.4089551297386696E-2</v>
      </c>
      <c r="U20" s="1">
        <f>(IF($L20="CEMBI",VLOOKUP($R20,JESG_CEMBI!$AG:$AV,COLUMN(U$1)-7,FALSE),IF($L20="EMBI",IFERROR(VLOOKUP($R20,JESG_EMBI!$AG:$AV,COLUMN(U$1)-7,FALSE),VLOOKUP($R20,JESG_CEMBI!$AG:$AV,COLUMN(U$1)-7,FALSE)),IFERROR(VLOOKUP($R20,JESG_GBIEM!$AA:$AT,COLUMN(U$1)-3,FALSE),VLOOKUP($R20,JESG_EMBI!$AG:$AV,COLUMN(U$1)-7,FALSE)))))/-10</f>
        <v>-1.03259687363413</v>
      </c>
      <c r="V20" s="1">
        <f>(IF($L20="CEMBI",VLOOKUP($R20,JESG_CEMBI!$AG:$AV,COLUMN(V$1)-7,FALSE),IF($L20="EMBI",IFERROR(VLOOKUP($R20,JESG_EMBI!$AG:$AV,COLUMN(V$1)-7,FALSE),VLOOKUP($R20,JESG_CEMBI!$AG:$AV,COLUMN(V$1)-7,FALSE)),IFERROR(VLOOKUP($R20,JESG_GBIEM!$AA:$AT,COLUMN(V$1)-3,FALSE),VLOOKUP($R20,JESG_EMBI!$AG:$AV,COLUMN(V$1)-7,FALSE)))))/-10</f>
        <v>-0.39428008898558098</v>
      </c>
      <c r="W20" s="1">
        <f>(IF($L20="CEMBI",VLOOKUP($R20,JESG_CEMBI!$AG:$AV,COLUMN(W$1)-7,FALSE),IF($L20="EMBI",IFERROR(VLOOKUP($R20,JESG_EMBI!$AG:$AV,COLUMN(W$1)-7,FALSE),VLOOKUP($R20,JESG_CEMBI!$AG:$AV,COLUMN(W$1)-7,FALSE)),IFERROR(VLOOKUP($R20,JESG_GBIEM!$AA:$AT,COLUMN(W$1)-3,FALSE),VLOOKUP($R20,JESG_EMBI!$AG:$AV,COLUMN(W$1)-7,FALSE)))))/-10</f>
        <v>-1.5545897739024901</v>
      </c>
      <c r="X20" s="1">
        <f>VLOOKUP($J20,AS_ESG!$A:$R,MATCH(X$1,AS_ESG!$A$1:$R$1,0),FALSE)</f>
        <v>3.2</v>
      </c>
      <c r="Y20" s="1">
        <f>VLOOKUP($J20,AS_ESG!$A:$R,MATCH(Y$1,AS_ESG!$A$1:$R$1,0),FALSE)</f>
        <v>0</v>
      </c>
      <c r="Z20" s="1">
        <f>VLOOKUP($J20,AS_ESG!$A:$R,MATCH(Z$1,AS_ESG!$A$1:$R$1,0),FALSE)</f>
        <v>3.2499999999999898</v>
      </c>
      <c r="AA20" s="1">
        <f>VLOOKUP(J20,AS_ESG!A:Q,17,FALSE)</f>
        <v>3.2249999999999899</v>
      </c>
    </row>
    <row r="21" spans="1:27" x14ac:dyDescent="0.25">
      <c r="A21" s="1" t="s">
        <v>1329</v>
      </c>
      <c r="B21" s="1" t="s">
        <v>11872</v>
      </c>
      <c r="C21" s="1">
        <v>236578</v>
      </c>
      <c r="D21" s="1" t="s">
        <v>11873</v>
      </c>
      <c r="E21" s="1" t="s">
        <v>11830</v>
      </c>
      <c r="F21" s="1" t="s">
        <v>1329</v>
      </c>
      <c r="G21" s="1" t="s">
        <v>11874</v>
      </c>
      <c r="H21" s="1">
        <v>15.576041</v>
      </c>
      <c r="I21" s="1" t="s">
        <v>11816</v>
      </c>
      <c r="J21" s="1">
        <f>VLOOKUP(C21,'X25111'!D:F,2,FALSE)</f>
        <v>66810910</v>
      </c>
      <c r="K21" s="1" t="str">
        <f>VLOOKUP(C21,'X25111'!D:F,3,FALSE)</f>
        <v>EGBGR02881F3</v>
      </c>
      <c r="L21" s="1" t="str">
        <f>VLOOKUP(J21,'X25111'!E:J,6,FALSE)</f>
        <v>GBI-EM</v>
      </c>
      <c r="M21" s="1" t="str">
        <f>IFERROR(VLOOKUP(J21,ERV_Securities!C:D,2,FALSE),VLOOKUP(J21,ERV_Mapping!B:C,2,FALSE))</f>
        <v>EGYPT_1</v>
      </c>
      <c r="N21" s="1">
        <f>VLOOKUP($M21,ERV_Issuers!$C:$BZ,MATCH(N$1,ERV_Issuers!$C$2:$BZ$2,0),FALSE)</f>
        <v>506.56942749023438</v>
      </c>
      <c r="O21" s="1" t="str">
        <f>VLOOKUP($M21,ERV_Issuers!$C:$BZ,MATCH(O$1,ERV_Issuers!$C$2:$BZ$2,0),FALSE)</f>
        <v>b</v>
      </c>
      <c r="P21" s="1">
        <f>VLOOKUP($M21,ERV_Issuers!$C:$BZ,MATCH(P$1,ERV_Issuers!$C$2:$BZ$2,0),FALSE)</f>
        <v>12.209059897096825</v>
      </c>
      <c r="Q21" s="1" t="str">
        <f t="shared" si="0"/>
        <v>B</v>
      </c>
      <c r="R21" s="1" t="str">
        <f>IFERROR(IF($L21="CEMBI",IFERROR(VLOOKUP($K21,JESG_CEMBI!$W:$AG,11,FALSE),VLOOKUP($A21,JESG_CEMBI!$AG:$AG,1,FALSE)),IF($L21="EMBI",IFERROR(IFERROR(VLOOKUP($K21,JESG_EMBI!$W:$AG,11,FALSE),VLOOKUP($A21,JESG_EMBI!$AG:$AG,1,FALSE)),IFERROR(VLOOKUP($K21,JESG_CEMBI!$W:$AG,11,FALSE),VLOOKUP($A21,JESG_CEMBI!$AG:$AG,1,FALSE))),IFERROR(VLOOKUP($K21,JESG_GBIEM!$Z:$AA,2,FALSE),VLOOKUP($E21,JESG_GBIEM!$AA:$AA,1,FALSE)))),VLOOKUP($J21,JPM_Mapping!$A:$B,2,FALSE))</f>
        <v>EGP</v>
      </c>
      <c r="S21" s="1">
        <f>10-(IF($L21="CEMBI",VLOOKUP($R21,JESG_CEMBI!$AG:$AV,COLUMN(S$1)-7,FALSE),IF($L21="EMBI",IFERROR(VLOOKUP($R21,JESG_EMBI!$AG:$AV,COLUMN(S$1)-7,FALSE),VLOOKUP($R21,JESG_CEMBI!$AG:$AV,COLUMN(S$1)-7,FALSE)),IFERROR(VLOOKUP($R21,JESG_GBIEM!$AA:$AT,COLUMN(S$1)-3,FALSE),VLOOKUP($R21,JESG_EMBI!$AG:$AV,COLUMN(S$1)-7,FALSE)))))/10</f>
        <v>6.6648176000000001</v>
      </c>
      <c r="T21" s="1">
        <f>(IF($L21="CEMBI",VLOOKUP($R21,JESG_CEMBI!$AG:$AV,COLUMN(T$1)-7,FALSE),IF($L21="EMBI",IFERROR(VLOOKUP($R21,JESG_EMBI!$AG:$AV,COLUMN(T$1)-7,FALSE),VLOOKUP($R21,JESG_CEMBI!$AG:$AV,COLUMN(T$1)-7,FALSE)),IFERROR(VLOOKUP($R21,JESG_GBIEM!$AA:$AT,COLUMN(T$1)-3,FALSE),VLOOKUP($R21,JESG_EMBI!$AG:$AV,COLUMN(T$1)-7,FALSE)))))/-10</f>
        <v>1.3329000000000001E-3</v>
      </c>
      <c r="U21" s="1">
        <f>(IF($L21="CEMBI",VLOOKUP($R21,JESG_CEMBI!$AG:$AV,COLUMN(U$1)-7,FALSE),IF($L21="EMBI",IFERROR(VLOOKUP($R21,JESG_EMBI!$AG:$AV,COLUMN(U$1)-7,FALSE),VLOOKUP($R21,JESG_CEMBI!$AG:$AV,COLUMN(U$1)-7,FALSE)),IFERROR(VLOOKUP($R21,JESG_GBIEM!$AA:$AT,COLUMN(U$1)-3,FALSE),VLOOKUP($R21,JESG_EMBI!$AG:$AV,COLUMN(U$1)-7,FALSE)))))/-10</f>
        <v>0.1320064</v>
      </c>
      <c r="V21" s="1">
        <f>(IF($L21="CEMBI",VLOOKUP($R21,JESG_CEMBI!$AG:$AV,COLUMN(V$1)-7,FALSE),IF($L21="EMBI",IFERROR(VLOOKUP($R21,JESG_EMBI!$AG:$AV,COLUMN(V$1)-7,FALSE),VLOOKUP($R21,JESG_CEMBI!$AG:$AV,COLUMN(V$1)-7,FALSE)),IFERROR(VLOOKUP($R21,JESG_GBIEM!$AA:$AT,COLUMN(V$1)-3,FALSE),VLOOKUP($R21,JESG_EMBI!$AG:$AV,COLUMN(V$1)-7,FALSE)))))/-10</f>
        <v>3.7335699999999999E-2</v>
      </c>
      <c r="W21" s="1">
        <f>(IF($L21="CEMBI",VLOOKUP($R21,JESG_CEMBI!$AG:$AV,COLUMN(W$1)-7,FALSE),IF($L21="EMBI",IFERROR(VLOOKUP($R21,JESG_EMBI!$AG:$AV,COLUMN(W$1)-7,FALSE),VLOOKUP($R21,JESG_CEMBI!$AG:$AV,COLUMN(W$1)-7,FALSE)),IFERROR(VLOOKUP($R21,JESG_GBIEM!$AA:$AT,COLUMN(W$1)-3,FALSE),VLOOKUP($R21,JESG_EMBI!$AG:$AV,COLUMN(W$1)-7,FALSE)))))/-10</f>
        <v>-0.32235140000000001</v>
      </c>
      <c r="X21" s="1">
        <f>VLOOKUP($J21,AS_ESG!$A:$R,MATCH(X$1,AS_ESG!$A$1:$R$1,0),FALSE)</f>
        <v>8.04772</v>
      </c>
      <c r="Y21" s="1">
        <f>VLOOKUP($J21,AS_ESG!$A:$R,MATCH(Y$1,AS_ESG!$A$1:$R$1,0),FALSE)</f>
        <v>0</v>
      </c>
      <c r="Z21" s="1">
        <f>VLOOKUP($J21,AS_ESG!$A:$R,MATCH(Z$1,AS_ESG!$A$1:$R$1,0),FALSE)</f>
        <v>0</v>
      </c>
      <c r="AA21" s="1">
        <f>VLOOKUP(J21,AS_ESG!A:Q,17,FALSE)</f>
        <v>8.04772</v>
      </c>
    </row>
    <row r="22" spans="1:27" x14ac:dyDescent="0.25">
      <c r="A22" s="1" t="s">
        <v>1329</v>
      </c>
      <c r="B22" s="1" t="s">
        <v>11876</v>
      </c>
      <c r="C22" s="1">
        <v>275334</v>
      </c>
      <c r="D22" s="1" t="s">
        <v>21017</v>
      </c>
      <c r="E22" s="1" t="s">
        <v>11830</v>
      </c>
      <c r="F22" s="1" t="s">
        <v>1329</v>
      </c>
      <c r="G22" s="1" t="s">
        <v>11874</v>
      </c>
      <c r="H22" s="1">
        <v>13.241647</v>
      </c>
      <c r="I22" s="1" t="s">
        <v>11816</v>
      </c>
      <c r="J22" s="1">
        <f>VLOOKUP(C22,'X25111'!D:F,2,FALSE)</f>
        <v>67001187</v>
      </c>
      <c r="K22" s="1" t="str">
        <f>VLOOKUP(C22,'X25111'!D:F,3,FALSE)</f>
        <v>EGT9980H1N14</v>
      </c>
      <c r="L22" s="1" t="str">
        <f>VLOOKUP(J22,'X25111'!E:J,6,FALSE)</f>
        <v>GBI-EM</v>
      </c>
      <c r="M22" s="1" t="str">
        <f>IFERROR(VLOOKUP(J22,ERV_Securities!C:D,2,FALSE),VLOOKUP(J22,ERV_Mapping!B:C,2,FALSE))</f>
        <v>EGYPT_1</v>
      </c>
      <c r="N22" s="1">
        <f>VLOOKUP($M22,ERV_Issuers!$C:$BZ,MATCH(N$1,ERV_Issuers!$C$2:$BZ$2,0),FALSE)</f>
        <v>506.56942749023438</v>
      </c>
      <c r="O22" s="1" t="str">
        <f>VLOOKUP($M22,ERV_Issuers!$C:$BZ,MATCH(O$1,ERV_Issuers!$C$2:$BZ$2,0),FALSE)</f>
        <v>b</v>
      </c>
      <c r="P22" s="1">
        <f>VLOOKUP($M22,ERV_Issuers!$C:$BZ,MATCH(P$1,ERV_Issuers!$C$2:$BZ$2,0),FALSE)</f>
        <v>12.209059897096825</v>
      </c>
      <c r="Q22" s="1" t="str">
        <f t="shared" ref="Q22:Q52" si="1">UPPER(LEFT(O22,IF(OR(RIGHT(O22,1)="-",RIGHT(O22,1)="+"),LEN(O22)-1,LEN(O22))))</f>
        <v>B</v>
      </c>
      <c r="R22" s="1" t="str">
        <f>IFERROR(IF($L22="CEMBI",IFERROR(VLOOKUP($K22,JESG_CEMBI!$W:$AG,11,FALSE),VLOOKUP($A22,JESG_CEMBI!$AG:$AG,1,FALSE)),IF($L22="EMBI",IFERROR(IFERROR(VLOOKUP($K22,JESG_EMBI!$W:$AG,11,FALSE),VLOOKUP($A22,JESG_EMBI!$AG:$AG,1,FALSE)),IFERROR(VLOOKUP($K22,JESG_CEMBI!$W:$AG,11,FALSE),VLOOKUP($A22,JESG_CEMBI!$AG:$AG,1,FALSE))),IFERROR(VLOOKUP($K22,JESG_GBIEM!$Z:$AA,2,FALSE),VLOOKUP($E22,JESG_GBIEM!$AA:$AA,1,FALSE)))),VLOOKUP($J22,JPM_Mapping!$A:$B,2,FALSE))</f>
        <v>EGP</v>
      </c>
      <c r="S22" s="1">
        <f>10-(IF($L22="CEMBI",VLOOKUP($R22,JESG_CEMBI!$AG:$AV,COLUMN(S$1)-7,FALSE),IF($L22="EMBI",IFERROR(VLOOKUP($R22,JESG_EMBI!$AG:$AV,COLUMN(S$1)-7,FALSE),VLOOKUP($R22,JESG_CEMBI!$AG:$AV,COLUMN(S$1)-7,FALSE)),IFERROR(VLOOKUP($R22,JESG_GBIEM!$AA:$AT,COLUMN(S$1)-3,FALSE),VLOOKUP($R22,JESG_EMBI!$AG:$AV,COLUMN(S$1)-7,FALSE)))))/10</f>
        <v>6.6648176000000001</v>
      </c>
      <c r="T22" s="1">
        <f>(IF($L22="CEMBI",VLOOKUP($R22,JESG_CEMBI!$AG:$AV,COLUMN(T$1)-7,FALSE),IF($L22="EMBI",IFERROR(VLOOKUP($R22,JESG_EMBI!$AG:$AV,COLUMN(T$1)-7,FALSE),VLOOKUP($R22,JESG_CEMBI!$AG:$AV,COLUMN(T$1)-7,FALSE)),IFERROR(VLOOKUP($R22,JESG_GBIEM!$AA:$AT,COLUMN(T$1)-3,FALSE),VLOOKUP($R22,JESG_EMBI!$AG:$AV,COLUMN(T$1)-7,FALSE)))))/-10</f>
        <v>1.3329000000000001E-3</v>
      </c>
      <c r="U22" s="1">
        <f>(IF($L22="CEMBI",VLOOKUP($R22,JESG_CEMBI!$AG:$AV,COLUMN(U$1)-7,FALSE),IF($L22="EMBI",IFERROR(VLOOKUP($R22,JESG_EMBI!$AG:$AV,COLUMN(U$1)-7,FALSE),VLOOKUP($R22,JESG_CEMBI!$AG:$AV,COLUMN(U$1)-7,FALSE)),IFERROR(VLOOKUP($R22,JESG_GBIEM!$AA:$AT,COLUMN(U$1)-3,FALSE),VLOOKUP($R22,JESG_EMBI!$AG:$AV,COLUMN(U$1)-7,FALSE)))))/-10</f>
        <v>0.1320064</v>
      </c>
      <c r="V22" s="1">
        <f>(IF($L22="CEMBI",VLOOKUP($R22,JESG_CEMBI!$AG:$AV,COLUMN(V$1)-7,FALSE),IF($L22="EMBI",IFERROR(VLOOKUP($R22,JESG_EMBI!$AG:$AV,COLUMN(V$1)-7,FALSE),VLOOKUP($R22,JESG_CEMBI!$AG:$AV,COLUMN(V$1)-7,FALSE)),IFERROR(VLOOKUP($R22,JESG_GBIEM!$AA:$AT,COLUMN(V$1)-3,FALSE),VLOOKUP($R22,JESG_EMBI!$AG:$AV,COLUMN(V$1)-7,FALSE)))))/-10</f>
        <v>3.7335699999999999E-2</v>
      </c>
      <c r="W22" s="1">
        <f>(IF($L22="CEMBI",VLOOKUP($R22,JESG_CEMBI!$AG:$AV,COLUMN(W$1)-7,FALSE),IF($L22="EMBI",IFERROR(VLOOKUP($R22,JESG_EMBI!$AG:$AV,COLUMN(W$1)-7,FALSE),VLOOKUP($R22,JESG_CEMBI!$AG:$AV,COLUMN(W$1)-7,FALSE)),IFERROR(VLOOKUP($R22,JESG_GBIEM!$AA:$AT,COLUMN(W$1)-3,FALSE),VLOOKUP($R22,JESG_EMBI!$AG:$AV,COLUMN(W$1)-7,FALSE)))))/-10</f>
        <v>-0.32235140000000001</v>
      </c>
      <c r="X22" s="1">
        <f>VLOOKUP($J22,AS_ESG!$A:$R,MATCH(X$1,AS_ESG!$A$1:$R$1,0),FALSE)</f>
        <v>8.04772</v>
      </c>
      <c r="Y22" s="1">
        <f>VLOOKUP($J22,AS_ESG!$A:$R,MATCH(Y$1,AS_ESG!$A$1:$R$1,0),FALSE)</f>
        <v>0</v>
      </c>
      <c r="Z22" s="1">
        <f>VLOOKUP($J22,AS_ESG!$A:$R,MATCH(Z$1,AS_ESG!$A$1:$R$1,0),FALSE)</f>
        <v>0</v>
      </c>
      <c r="AA22" s="1">
        <f>VLOOKUP(J22,AS_ESG!A:Q,17,FALSE)</f>
        <v>8.04772</v>
      </c>
    </row>
    <row r="23" spans="1:27" x14ac:dyDescent="0.25">
      <c r="A23" s="1" t="s">
        <v>1329</v>
      </c>
      <c r="B23" s="1" t="s">
        <v>20519</v>
      </c>
      <c r="C23" s="1">
        <v>204587</v>
      </c>
      <c r="D23" s="1" t="s">
        <v>6014</v>
      </c>
      <c r="E23" s="1" t="s">
        <v>11804</v>
      </c>
      <c r="F23" s="1" t="s">
        <v>1329</v>
      </c>
      <c r="G23" s="1" t="s">
        <v>11874</v>
      </c>
      <c r="H23" s="1">
        <v>9.1328580000000006</v>
      </c>
      <c r="I23" s="1" t="s">
        <v>11816</v>
      </c>
      <c r="J23" s="1">
        <f>VLOOKUP(C23,'X25111'!D:F,2,FALSE)</f>
        <v>42649449</v>
      </c>
      <c r="K23" s="1" t="str">
        <f>VLOOKUP(C23,'X25111'!D:F,3,FALSE)</f>
        <v>US03846JW719</v>
      </c>
      <c r="L23" s="1" t="str">
        <f>VLOOKUP(J23,'X25111'!E:J,6,FALSE)</f>
        <v>EMBI</v>
      </c>
      <c r="M23" s="1" t="str">
        <f>IFERROR(VLOOKUP(J23,ERV_Securities!C:D,2,FALSE),VLOOKUP(J23,ERV_Mapping!B:C,2,FALSE))</f>
        <v>EGYPT_1</v>
      </c>
      <c r="N23" s="1">
        <f>VLOOKUP($M23,ERV_Issuers!$C:$BZ,MATCH(N$1,ERV_Issuers!$C$2:$BZ$2,0),FALSE)</f>
        <v>506.56942749023438</v>
      </c>
      <c r="O23" s="1" t="str">
        <f>VLOOKUP($M23,ERV_Issuers!$C:$BZ,MATCH(O$1,ERV_Issuers!$C$2:$BZ$2,0),FALSE)</f>
        <v>b</v>
      </c>
      <c r="P23" s="1">
        <f>VLOOKUP($M23,ERV_Issuers!$C:$BZ,MATCH(P$1,ERV_Issuers!$C$2:$BZ$2,0),FALSE)</f>
        <v>12.209059897096825</v>
      </c>
      <c r="Q23" s="1" t="str">
        <f t="shared" si="1"/>
        <v>B</v>
      </c>
      <c r="R23" s="1" t="str">
        <f>IFERROR(IF($L23="CEMBI",IFERROR(VLOOKUP($K23,JESG_CEMBI!$W:$AG,11,FALSE),VLOOKUP($A23,JESG_CEMBI!$AG:$AG,1,FALSE)),IF($L23="EMBI",IFERROR(IFERROR(VLOOKUP($K23,JESG_EMBI!$W:$AG,11,FALSE),VLOOKUP($A23,JESG_EMBI!$AG:$AG,1,FALSE)),IFERROR(VLOOKUP($K23,JESG_CEMBI!$W:$AG,11,FALSE),VLOOKUP($A23,JESG_CEMBI!$AG:$AG,1,FALSE))),IFERROR(VLOOKUP($K23,JESG_GBIEM!$Z:$AA,2,FALSE),VLOOKUP($E23,JESG_GBIEM!$AA:$AA,1,FALSE)))),VLOOKUP($J23,JPM_Mapping!$A:$B,2,FALSE))</f>
        <v>EGYPT</v>
      </c>
      <c r="S23" s="1">
        <f>10-(IF($L23="CEMBI",VLOOKUP($R23,JESG_CEMBI!$AG:$AV,COLUMN(S$1)-7,FALSE),IF($L23="EMBI",IFERROR(VLOOKUP($R23,JESG_EMBI!$AG:$AV,COLUMN(S$1)-7,FALSE),VLOOKUP($R23,JESG_CEMBI!$AG:$AV,COLUMN(S$1)-7,FALSE)),IFERROR(VLOOKUP($R23,JESG_GBIEM!$AA:$AT,COLUMN(S$1)-3,FALSE),VLOOKUP($R23,JESG_EMBI!$AG:$AV,COLUMN(S$1)-7,FALSE)))))/10</f>
        <v>6.66481760453674</v>
      </c>
      <c r="T23" s="1">
        <f>(IF($L23="CEMBI",VLOOKUP($R23,JESG_CEMBI!$AG:$AV,COLUMN(T$1)-7,FALSE),IF($L23="EMBI",IFERROR(VLOOKUP($R23,JESG_EMBI!$AG:$AV,COLUMN(T$1)-7,FALSE),VLOOKUP($R23,JESG_CEMBI!$AG:$AV,COLUMN(T$1)-7,FALSE)),IFERROR(VLOOKUP($R23,JESG_GBIEM!$AA:$AT,COLUMN(T$1)-3,FALSE),VLOOKUP($R23,JESG_EMBI!$AG:$AV,COLUMN(T$1)-7,FALSE)))))/-10</f>
        <v>4.4461182771655602E-4</v>
      </c>
      <c r="U23" s="1">
        <f>(IF($L23="CEMBI",VLOOKUP($R23,JESG_CEMBI!$AG:$AV,COLUMN(U$1)-7,FALSE),IF($L23="EMBI",IFERROR(VLOOKUP($R23,JESG_EMBI!$AG:$AV,COLUMN(U$1)-7,FALSE),VLOOKUP($R23,JESG_CEMBI!$AG:$AV,COLUMN(U$1)-7,FALSE)),IFERROR(VLOOKUP($R23,JESG_GBIEM!$AA:$AT,COLUMN(U$1)-3,FALSE),VLOOKUP($R23,JESG_EMBI!$AG:$AV,COLUMN(U$1)-7,FALSE)))))/-10</f>
        <v>4.4615489229921902E-2</v>
      </c>
      <c r="V23" s="1">
        <f>(IF($L23="CEMBI",VLOOKUP($R23,JESG_CEMBI!$AG:$AV,COLUMN(V$1)-7,FALSE),IF($L23="EMBI",IFERROR(VLOOKUP($R23,JESG_EMBI!$AG:$AV,COLUMN(V$1)-7,FALSE),VLOOKUP($R23,JESG_CEMBI!$AG:$AV,COLUMN(V$1)-7,FALSE)),IFERROR(VLOOKUP($R23,JESG_GBIEM!$AA:$AT,COLUMN(V$1)-3,FALSE),VLOOKUP($R23,JESG_EMBI!$AG:$AV,COLUMN(V$1)-7,FALSE)))))/-10</f>
        <v>1.2498823086315201E-2</v>
      </c>
      <c r="W23" s="1">
        <f>(IF($L23="CEMBI",VLOOKUP($R23,JESG_CEMBI!$AG:$AV,COLUMN(W$1)-7,FALSE),IF($L23="EMBI",IFERROR(VLOOKUP($R23,JESG_EMBI!$AG:$AV,COLUMN(W$1)-7,FALSE),VLOOKUP($R23,JESG_CEMBI!$AG:$AV,COLUMN(W$1)-7,FALSE)),IFERROR(VLOOKUP($R23,JESG_GBIEM!$AA:$AT,COLUMN(W$1)-3,FALSE),VLOOKUP($R23,JESG_EMBI!$AG:$AV,COLUMN(W$1)-7,FALSE)))))/-10</f>
        <v>-0.104152721312992</v>
      </c>
      <c r="X23" s="1">
        <f>VLOOKUP($J23,AS_ESG!$A:$R,MATCH(X$1,AS_ESG!$A$1:$R$1,0),FALSE)</f>
        <v>8.04772</v>
      </c>
      <c r="Y23" s="1">
        <f>VLOOKUP($J23,AS_ESG!$A:$R,MATCH(Y$1,AS_ESG!$A$1:$R$1,0),FALSE)</f>
        <v>0</v>
      </c>
      <c r="Z23" s="1">
        <f>VLOOKUP($J23,AS_ESG!$A:$R,MATCH(Z$1,AS_ESG!$A$1:$R$1,0),FALSE)</f>
        <v>8.5</v>
      </c>
      <c r="AA23" s="1">
        <f>VLOOKUP(J23,AS_ESG!A:Q,17,FALSE)</f>
        <v>8.2738599999999902</v>
      </c>
    </row>
    <row r="24" spans="1:27" x14ac:dyDescent="0.25">
      <c r="A24" s="1" t="s">
        <v>22001</v>
      </c>
      <c r="B24" s="1" t="s">
        <v>22002</v>
      </c>
      <c r="C24" s="1">
        <v>280185</v>
      </c>
      <c r="D24" s="1" t="s">
        <v>22003</v>
      </c>
      <c r="E24" s="1" t="s">
        <v>11804</v>
      </c>
      <c r="F24" s="1" t="s">
        <v>22001</v>
      </c>
      <c r="G24" s="1" t="s">
        <v>21589</v>
      </c>
      <c r="H24" s="1">
        <v>5.283906</v>
      </c>
      <c r="I24" s="1" t="s">
        <v>11816</v>
      </c>
      <c r="J24" s="1">
        <f>VLOOKUP(C24,'X25111'!D:F,2,FALSE)</f>
        <v>67036082</v>
      </c>
      <c r="K24" s="1" t="str">
        <f>VLOOKUP(C24,'X25111'!D:F,3,FALSE)</f>
        <v>US69377FAB22</v>
      </c>
      <c r="L24" s="1" t="str">
        <f>VLOOKUP(J24,'X25111'!E:J,6,FALSE)</f>
        <v>EMBI</v>
      </c>
      <c r="M24" s="1" t="e">
        <f>IFERROR(VLOOKUP(J24,ERV_Securities!C:D,2,FALSE),VLOOKUP(J24,ERV_Mapping!B:C,2,FALSE))</f>
        <v>#N/A</v>
      </c>
      <c r="N24" s="1" t="e">
        <f>VLOOKUP($M24,ERV_Issuers!$C:$BZ,MATCH(N$1,ERV_Issuers!$C$2:$BZ$2,0),FALSE)</f>
        <v>#N/A</v>
      </c>
      <c r="O24" s="1" t="e">
        <f>VLOOKUP($M24,ERV_Issuers!$C:$BZ,MATCH(O$1,ERV_Issuers!$C$2:$BZ$2,0),FALSE)</f>
        <v>#N/A</v>
      </c>
      <c r="P24" s="1" t="e">
        <f>VLOOKUP($M24,ERV_Issuers!$C:$BZ,MATCH(P$1,ERV_Issuers!$C$2:$BZ$2,0),FALSE)</f>
        <v>#N/A</v>
      </c>
      <c r="Q24" s="1" t="e">
        <f t="shared" si="1"/>
        <v>#N/A</v>
      </c>
      <c r="R24" s="1" t="e">
        <f>IFERROR(IF($L24="CEMBI",IFERROR(VLOOKUP($K24,JESG_CEMBI!$W:$AG,11,FALSE),VLOOKUP($A24,JESG_CEMBI!$AG:$AG,1,FALSE)),IF($L24="EMBI",IFERROR(IFERROR(VLOOKUP($K24,JESG_EMBI!$W:$AG,11,FALSE),VLOOKUP($A24,JESG_EMBI!$AG:$AG,1,FALSE)),IFERROR(VLOOKUP($K24,JESG_CEMBI!$W:$AG,11,FALSE),VLOOKUP($A24,JESG_CEMBI!$AG:$AG,1,FALSE))),IFERROR(VLOOKUP($K24,JESG_GBIEM!$Z:$AA,2,FALSE),VLOOKUP($E24,JESG_GBIEM!$AA:$AA,1,FALSE)))),VLOOKUP($J24,JPM_Mapping!$A:$B,2,FALSE))</f>
        <v>#N/A</v>
      </c>
      <c r="S24" s="1" t="e">
        <f>10-(IF($L24="CEMBI",VLOOKUP($R24,JESG_CEMBI!$AG:$AV,COLUMN(S$1)-7,FALSE),IF($L24="EMBI",IFERROR(VLOOKUP($R24,JESG_EMBI!$AG:$AV,COLUMN(S$1)-7,FALSE),VLOOKUP($R24,JESG_CEMBI!$AG:$AV,COLUMN(S$1)-7,FALSE)),IFERROR(VLOOKUP($R24,JESG_GBIEM!$AA:$AT,COLUMN(S$1)-3,FALSE),VLOOKUP($R24,JESG_EMBI!$AG:$AV,COLUMN(S$1)-7,FALSE)))))/10</f>
        <v>#N/A</v>
      </c>
      <c r="T24" s="1" t="e">
        <f>(IF($L24="CEMBI",VLOOKUP($R24,JESG_CEMBI!$AG:$AV,COLUMN(T$1)-7,FALSE),IF($L24="EMBI",IFERROR(VLOOKUP($R24,JESG_EMBI!$AG:$AV,COLUMN(T$1)-7,FALSE),VLOOKUP($R24,JESG_CEMBI!$AG:$AV,COLUMN(T$1)-7,FALSE)),IFERROR(VLOOKUP($R24,JESG_GBIEM!$AA:$AT,COLUMN(T$1)-3,FALSE),VLOOKUP($R24,JESG_EMBI!$AG:$AV,COLUMN(T$1)-7,FALSE)))))/-10</f>
        <v>#N/A</v>
      </c>
      <c r="U24" s="1" t="e">
        <f>(IF($L24="CEMBI",VLOOKUP($R24,JESG_CEMBI!$AG:$AV,COLUMN(U$1)-7,FALSE),IF($L24="EMBI",IFERROR(VLOOKUP($R24,JESG_EMBI!$AG:$AV,COLUMN(U$1)-7,FALSE),VLOOKUP($R24,JESG_CEMBI!$AG:$AV,COLUMN(U$1)-7,FALSE)),IFERROR(VLOOKUP($R24,JESG_GBIEM!$AA:$AT,COLUMN(U$1)-3,FALSE),VLOOKUP($R24,JESG_EMBI!$AG:$AV,COLUMN(U$1)-7,FALSE)))))/-10</f>
        <v>#N/A</v>
      </c>
      <c r="V24" s="1" t="e">
        <f>(IF($L24="CEMBI",VLOOKUP($R24,JESG_CEMBI!$AG:$AV,COLUMN(V$1)-7,FALSE),IF($L24="EMBI",IFERROR(VLOOKUP($R24,JESG_EMBI!$AG:$AV,COLUMN(V$1)-7,FALSE),VLOOKUP($R24,JESG_CEMBI!$AG:$AV,COLUMN(V$1)-7,FALSE)),IFERROR(VLOOKUP($R24,JESG_GBIEM!$AA:$AT,COLUMN(V$1)-3,FALSE),VLOOKUP($R24,JESG_EMBI!$AG:$AV,COLUMN(V$1)-7,FALSE)))))/-10</f>
        <v>#N/A</v>
      </c>
      <c r="W24" s="1" t="e">
        <f>(IF($L24="CEMBI",VLOOKUP($R24,JESG_CEMBI!$AG:$AV,COLUMN(W$1)-7,FALSE),IF($L24="EMBI",IFERROR(VLOOKUP($R24,JESG_EMBI!$AG:$AV,COLUMN(W$1)-7,FALSE),VLOOKUP($R24,JESG_CEMBI!$AG:$AV,COLUMN(W$1)-7,FALSE)),IFERROR(VLOOKUP($R24,JESG_GBIEM!$AA:$AT,COLUMN(W$1)-3,FALSE),VLOOKUP($R24,JESG_EMBI!$AG:$AV,COLUMN(W$1)-7,FALSE)))))/-10</f>
        <v>#N/A</v>
      </c>
      <c r="X24" s="1">
        <f>VLOOKUP($J24,AS_ESG!$A:$R,MATCH(X$1,AS_ESG!$A$1:$R$1,0),FALSE)</f>
        <v>0</v>
      </c>
      <c r="Y24" s="1">
        <f>VLOOKUP($J24,AS_ESG!$A:$R,MATCH(Y$1,AS_ESG!$A$1:$R$1,0),FALSE)</f>
        <v>0</v>
      </c>
      <c r="Z24" s="1">
        <f>VLOOKUP($J24,AS_ESG!$A:$R,MATCH(Z$1,AS_ESG!$A$1:$R$1,0),FALSE)</f>
        <v>0</v>
      </c>
      <c r="AA24" s="1">
        <f>VLOOKUP(J24,AS_ESG!A:Q,17,FALSE)</f>
        <v>0</v>
      </c>
    </row>
    <row r="25" spans="1:27" x14ac:dyDescent="0.25">
      <c r="A25" s="1" t="s">
        <v>1791</v>
      </c>
      <c r="B25" s="1" t="s">
        <v>11878</v>
      </c>
      <c r="C25" s="1">
        <v>207735</v>
      </c>
      <c r="D25" s="1" t="s">
        <v>6362</v>
      </c>
      <c r="E25" s="1" t="s">
        <v>11804</v>
      </c>
      <c r="F25" s="1" t="s">
        <v>1791</v>
      </c>
      <c r="G25" s="1" t="s">
        <v>11879</v>
      </c>
      <c r="H25" s="1">
        <v>4.8491650000000002</v>
      </c>
      <c r="I25" s="1" t="s">
        <v>269</v>
      </c>
      <c r="J25" s="1">
        <f>VLOOKUP(C25,'X25111'!D:F,2,FALSE)</f>
        <v>43504007</v>
      </c>
      <c r="K25" s="1" t="str">
        <f>VLOOKUP(C25,'X25111'!D:F,3,FALSE)</f>
        <v>US38060AAC80</v>
      </c>
      <c r="L25" s="1" t="str">
        <f>VLOOKUP(J25,'X25111'!E:J,6,FALSE)</f>
        <v>CEMBI</v>
      </c>
      <c r="M25" s="1" t="str">
        <f>IFERROR(VLOOKUP(J25,ERV_Securities!C:D,2,FALSE),VLOOKUP(J25,ERV_Mapping!B:C,2,FALSE))</f>
        <v>GFISJ_0</v>
      </c>
      <c r="N25" s="1">
        <f>VLOOKUP($M25,ERV_Issuers!$C:$BZ,MATCH(N$1,ERV_Issuers!$C$2:$BZ$2,0),FALSE)</f>
        <v>189.49516296386719</v>
      </c>
      <c r="O25" s="1" t="str">
        <f>VLOOKUP($M25,ERV_Issuers!$C:$BZ,MATCH(O$1,ERV_Issuers!$C$2:$BZ$2,0),FALSE)</f>
        <v>bb+</v>
      </c>
      <c r="P25" s="1">
        <f>VLOOKUP($M25,ERV_Issuers!$C:$BZ,MATCH(P$1,ERV_Issuers!$C$2:$BZ$2,0),FALSE)</f>
        <v>6.6028561745567069</v>
      </c>
      <c r="Q25" s="1" t="str">
        <f t="shared" si="1"/>
        <v>BB</v>
      </c>
      <c r="R25" s="1" t="str">
        <f>IFERROR(IF($L25="CEMBI",IFERROR(VLOOKUP($K25,JESG_CEMBI!$W:$AG,11,FALSE),VLOOKUP($A25,JESG_CEMBI!$AG:$AG,1,FALSE)),IF($L25="EMBI",IFERROR(IFERROR(VLOOKUP($K25,JESG_EMBI!$W:$AG,11,FALSE),VLOOKUP($A25,JESG_EMBI!$AG:$AG,1,FALSE)),IFERROR(VLOOKUP($K25,JESG_CEMBI!$W:$AG,11,FALSE),VLOOKUP($A25,JESG_CEMBI!$AG:$AG,1,FALSE))),IFERROR(VLOOKUP($K25,JESG_GBIEM!$Z:$AA,2,FALSE),VLOOKUP($E25,JESG_GBIEM!$AA:$AA,1,FALSE)))),VLOOKUP($J25,JPM_Mapping!$A:$B,2,FALSE))</f>
        <v>GFISJ</v>
      </c>
      <c r="S25" s="1">
        <f>10-(IF($L25="CEMBI",VLOOKUP($R25,JESG_CEMBI!$AG:$AV,COLUMN(S$1)-7,FALSE),IF($L25="EMBI",IFERROR(VLOOKUP($R25,JESG_EMBI!$AG:$AV,COLUMN(S$1)-7,FALSE),VLOOKUP($R25,JESG_CEMBI!$AG:$AV,COLUMN(S$1)-7,FALSE)),IFERROR(VLOOKUP($R25,JESG_GBIEM!$AA:$AT,COLUMN(S$1)-3,FALSE),VLOOKUP($R25,JESG_EMBI!$AG:$AV,COLUMN(S$1)-7,FALSE)))))/10</f>
        <v>4.5002135271969896</v>
      </c>
      <c r="T25" s="1">
        <f>(IF($L25="CEMBI",VLOOKUP($R25,JESG_CEMBI!$AG:$AV,COLUMN(T$1)-7,FALSE),IF($L25="EMBI",IFERROR(VLOOKUP($R25,JESG_EMBI!$AG:$AV,COLUMN(T$1)-7,FALSE),VLOOKUP($R25,JESG_CEMBI!$AG:$AV,COLUMN(T$1)-7,FALSE)),IFERROR(VLOOKUP($R25,JESG_GBIEM!$AA:$AT,COLUMN(T$1)-3,FALSE),VLOOKUP($R25,JESG_EMBI!$AG:$AV,COLUMN(T$1)-7,FALSE)))))/-10</f>
        <v>-2.8787498125794199E-3</v>
      </c>
      <c r="U25" s="1">
        <f>(IF($L25="CEMBI",VLOOKUP($R25,JESG_CEMBI!$AG:$AV,COLUMN(U$1)-7,FALSE),IF($L25="EMBI",IFERROR(VLOOKUP($R25,JESG_EMBI!$AG:$AV,COLUMN(U$1)-7,FALSE),VLOOKUP($R25,JESG_CEMBI!$AG:$AV,COLUMN(U$1)-7,FALSE)),IFERROR(VLOOKUP($R25,JESG_GBIEM!$AA:$AT,COLUMN(U$1)-3,FALSE),VLOOKUP($R25,JESG_EMBI!$AG:$AV,COLUMN(U$1)-7,FALSE)))))/-10</f>
        <v>9.5953520772809504E-3</v>
      </c>
      <c r="V25" s="1">
        <f>(IF($L25="CEMBI",VLOOKUP($R25,JESG_CEMBI!$AG:$AV,COLUMN(V$1)-7,FALSE),IF($L25="EMBI",IFERROR(VLOOKUP($R25,JESG_EMBI!$AG:$AV,COLUMN(V$1)-7,FALSE),VLOOKUP($R25,JESG_CEMBI!$AG:$AV,COLUMN(V$1)-7,FALSE)),IFERROR(VLOOKUP($R25,JESG_GBIEM!$AA:$AT,COLUMN(V$1)-3,FALSE),VLOOKUP($R25,JESG_EMBI!$AG:$AV,COLUMN(V$1)-7,FALSE)))))/-10</f>
        <v>-7.4894551266737591E-3</v>
      </c>
      <c r="W25" s="1">
        <f>(IF($L25="CEMBI",VLOOKUP($R25,JESG_CEMBI!$AG:$AV,COLUMN(W$1)-7,FALSE),IF($L25="EMBI",IFERROR(VLOOKUP($R25,JESG_EMBI!$AG:$AV,COLUMN(W$1)-7,FALSE),VLOOKUP($R25,JESG_CEMBI!$AG:$AV,COLUMN(W$1)-7,FALSE)),IFERROR(VLOOKUP($R25,JESG_GBIEM!$AA:$AT,COLUMN(W$1)-3,FALSE),VLOOKUP($R25,JESG_EMBI!$AG:$AV,COLUMN(W$1)-7,FALSE)))))/-10</f>
        <v>0.18275237481707601</v>
      </c>
      <c r="X25" s="1">
        <f>VLOOKUP($J25,AS_ESG!$A:$R,MATCH(X$1,AS_ESG!$A$1:$R$1,0),FALSE)</f>
        <v>3</v>
      </c>
      <c r="Y25" s="1">
        <f>VLOOKUP($J25,AS_ESG!$A:$R,MATCH(Y$1,AS_ESG!$A$1:$R$1,0),FALSE)</f>
        <v>0</v>
      </c>
      <c r="Z25" s="1">
        <f>VLOOKUP($J25,AS_ESG!$A:$R,MATCH(Z$1,AS_ESG!$A$1:$R$1,0),FALSE)</f>
        <v>5.5</v>
      </c>
      <c r="AA25" s="1">
        <f>VLOOKUP(J25,AS_ESG!A:Q,17,FALSE)</f>
        <v>4.25</v>
      </c>
    </row>
    <row r="26" spans="1:27" x14ac:dyDescent="0.25">
      <c r="A26" s="1" t="s">
        <v>1799</v>
      </c>
      <c r="B26" s="1" t="s">
        <v>11882</v>
      </c>
      <c r="C26" s="1">
        <v>256848</v>
      </c>
      <c r="D26" s="1" t="s">
        <v>6391</v>
      </c>
      <c r="E26" s="1" t="s">
        <v>11804</v>
      </c>
      <c r="F26" s="1" t="s">
        <v>1799</v>
      </c>
      <c r="G26" s="1" t="s">
        <v>11883</v>
      </c>
      <c r="H26" s="1">
        <v>16.237701999999999</v>
      </c>
      <c r="I26" s="1" t="s">
        <v>11816</v>
      </c>
      <c r="J26" s="1">
        <f>VLOOKUP(C26,'X25111'!D:F,2,FALSE)</f>
        <v>66883709</v>
      </c>
      <c r="K26" s="1" t="str">
        <f>VLOOKUP(C26,'X25111'!D:F,3,FALSE)</f>
        <v>US37443GAL59</v>
      </c>
      <c r="L26" s="1" t="str">
        <f>VLOOKUP(J26,'X25111'!E:J,6,FALSE)</f>
        <v>EMBI</v>
      </c>
      <c r="M26" s="1" t="str">
        <f>IFERROR(VLOOKUP(J26,ERV_Securities!C:D,2,FALSE),VLOOKUP(J26,ERV_Mapping!B:C,2,FALSE))</f>
        <v>GHANA_2</v>
      </c>
      <c r="N26" s="1">
        <f>VLOOKUP($M26,ERV_Issuers!$C:$BZ,MATCH(N$1,ERV_Issuers!$C$2:$BZ$2,0),FALSE)</f>
        <v>1187.1837158203125</v>
      </c>
      <c r="O26" s="1" t="str">
        <f>VLOOKUP($M26,ERV_Issuers!$C:$BZ,MATCH(O$1,ERV_Issuers!$C$2:$BZ$2,0),FALSE)</f>
        <v>b-</v>
      </c>
      <c r="P26" s="1">
        <f>VLOOKUP($M26,ERV_Issuers!$C:$BZ,MATCH(P$1,ERV_Issuers!$C$2:$BZ$2,0),FALSE)</f>
        <v>53.447832005737126</v>
      </c>
      <c r="Q26" s="1" t="str">
        <f t="shared" si="1"/>
        <v>B</v>
      </c>
      <c r="R26" s="1" t="str">
        <f>IFERROR(IF($L26="CEMBI",IFERROR(VLOOKUP($K26,JESG_CEMBI!$W:$AG,11,FALSE),VLOOKUP($A26,JESG_CEMBI!$AG:$AG,1,FALSE)),IF($L26="EMBI",IFERROR(IFERROR(VLOOKUP($K26,JESG_EMBI!$W:$AG,11,FALSE),VLOOKUP($A26,JESG_EMBI!$AG:$AG,1,FALSE)),IFERROR(VLOOKUP($K26,JESG_CEMBI!$W:$AG,11,FALSE),VLOOKUP($A26,JESG_CEMBI!$AG:$AG,1,FALSE))),IFERROR(VLOOKUP($K26,JESG_GBIEM!$Z:$AA,2,FALSE),VLOOKUP($E26,JESG_GBIEM!$AA:$AA,1,FALSE)))),VLOOKUP($J26,JPM_Mapping!$A:$B,2,FALSE))</f>
        <v>GHANA</v>
      </c>
      <c r="S26" s="1">
        <f>10-(IF($L26="CEMBI",VLOOKUP($R26,JESG_CEMBI!$AG:$AV,COLUMN(S$1)-7,FALSE),IF($L26="EMBI",IFERROR(VLOOKUP($R26,JESG_EMBI!$AG:$AV,COLUMN(S$1)-7,FALSE),VLOOKUP($R26,JESG_CEMBI!$AG:$AV,COLUMN(S$1)-7,FALSE)),IFERROR(VLOOKUP($R26,JESG_GBIEM!$AA:$AT,COLUMN(S$1)-3,FALSE),VLOOKUP($R26,JESG_EMBI!$AG:$AV,COLUMN(S$1)-7,FALSE)))))/10</f>
        <v>4.7126578371994396</v>
      </c>
      <c r="T26" s="1">
        <f>(IF($L26="CEMBI",VLOOKUP($R26,JESG_CEMBI!$AG:$AV,COLUMN(T$1)-7,FALSE),IF($L26="EMBI",IFERROR(VLOOKUP($R26,JESG_EMBI!$AG:$AV,COLUMN(T$1)-7,FALSE),VLOOKUP($R26,JESG_CEMBI!$AG:$AV,COLUMN(T$1)-7,FALSE)),IFERROR(VLOOKUP($R26,JESG_GBIEM!$AA:$AT,COLUMN(T$1)-3,FALSE),VLOOKUP($R26,JESG_EMBI!$AG:$AV,COLUMN(T$1)-7,FALSE)))))/-10</f>
        <v>1.2524976723268799E-2</v>
      </c>
      <c r="U26" s="1">
        <f>(IF($L26="CEMBI",VLOOKUP($R26,JESG_CEMBI!$AG:$AV,COLUMN(U$1)-7,FALSE),IF($L26="EMBI",IFERROR(VLOOKUP($R26,JESG_EMBI!$AG:$AV,COLUMN(U$1)-7,FALSE),VLOOKUP($R26,JESG_CEMBI!$AG:$AV,COLUMN(U$1)-7,FALSE)),IFERROR(VLOOKUP($R26,JESG_GBIEM!$AA:$AT,COLUMN(U$1)-3,FALSE),VLOOKUP($R26,JESG_EMBI!$AG:$AV,COLUMN(U$1)-7,FALSE)))))/-10</f>
        <v>0.27332904413693199</v>
      </c>
      <c r="V26" s="1">
        <f>(IF($L26="CEMBI",VLOOKUP($R26,JESG_CEMBI!$AG:$AV,COLUMN(V$1)-7,FALSE),IF($L26="EMBI",IFERROR(VLOOKUP($R26,JESG_EMBI!$AG:$AV,COLUMN(V$1)-7,FALSE),VLOOKUP($R26,JESG_CEMBI!$AG:$AV,COLUMN(V$1)-7,FALSE)),IFERROR(VLOOKUP($R26,JESG_GBIEM!$AA:$AT,COLUMN(V$1)-3,FALSE),VLOOKUP($R26,JESG_EMBI!$AG:$AV,COLUMN(V$1)-7,FALSE)))))/-10</f>
        <v>0.10109688353263999</v>
      </c>
      <c r="W26" s="1">
        <f>(IF($L26="CEMBI",VLOOKUP($R26,JESG_CEMBI!$AG:$AV,COLUMN(W$1)-7,FALSE),IF($L26="EMBI",IFERROR(VLOOKUP($R26,JESG_EMBI!$AG:$AV,COLUMN(W$1)-7,FALSE),VLOOKUP($R26,JESG_CEMBI!$AG:$AV,COLUMN(W$1)-7,FALSE)),IFERROR(VLOOKUP($R26,JESG_GBIEM!$AA:$AT,COLUMN(W$1)-3,FALSE),VLOOKUP($R26,JESG_EMBI!$AG:$AV,COLUMN(W$1)-7,FALSE)))))/-10</f>
        <v>0.60233430187665804</v>
      </c>
      <c r="X26" s="1">
        <f>VLOOKUP($J26,AS_ESG!$A:$R,MATCH(X$1,AS_ESG!$A$1:$R$1,0),FALSE)</f>
        <v>6.0398399999999999</v>
      </c>
      <c r="Y26" s="1">
        <f>VLOOKUP($J26,AS_ESG!$A:$R,MATCH(Y$1,AS_ESG!$A$1:$R$1,0),FALSE)</f>
        <v>0</v>
      </c>
      <c r="Z26" s="1">
        <f>VLOOKUP($J26,AS_ESG!$A:$R,MATCH(Z$1,AS_ESG!$A$1:$R$1,0),FALSE)</f>
        <v>5.5</v>
      </c>
      <c r="AA26" s="1">
        <f>VLOOKUP(J26,AS_ESG!A:Q,17,FALSE)</f>
        <v>5.7699199999999999</v>
      </c>
    </row>
    <row r="27" spans="1:27" x14ac:dyDescent="0.25">
      <c r="A27" s="1" t="s">
        <v>3619</v>
      </c>
      <c r="B27" s="1" t="s">
        <v>11885</v>
      </c>
      <c r="C27" s="1">
        <v>214241</v>
      </c>
      <c r="D27" s="1" t="s">
        <v>6807</v>
      </c>
      <c r="E27" s="1" t="s">
        <v>11804</v>
      </c>
      <c r="F27" s="1" t="s">
        <v>3619</v>
      </c>
      <c r="G27" s="1" t="s">
        <v>11886</v>
      </c>
      <c r="H27" s="1">
        <v>7.4982660000000001</v>
      </c>
      <c r="I27" s="1" t="s">
        <v>527</v>
      </c>
      <c r="J27" s="1">
        <f>VLOOKUP(C27,'X25111'!D:F,2,FALSE)</f>
        <v>44952988</v>
      </c>
      <c r="K27" s="1" t="str">
        <f>VLOOKUP(C27,'X25111'!D:F,3,FALSE)</f>
        <v>US44963LAC00</v>
      </c>
      <c r="L27" s="1" t="str">
        <f>VLOOKUP(J27,'X25111'!E:J,6,FALSE)</f>
        <v>CEMBI</v>
      </c>
      <c r="M27" s="1" t="str">
        <f>IFERROR(VLOOKUP(J27,ERV_Securities!C:D,2,FALSE),VLOOKUP(J27,ERV_Mapping!B:C,2,FALSE))</f>
        <v>IHSHLD</v>
      </c>
      <c r="N27" s="1">
        <f>VLOOKUP($M27,ERV_Issuers!$C:$BZ,MATCH(N$1,ERV_Issuers!$C$2:$BZ$2,0),FALSE)</f>
        <v>407.0067138671875</v>
      </c>
      <c r="O27" s="1" t="str">
        <f>VLOOKUP($M27,ERV_Issuers!$C:$BZ,MATCH(O$1,ERV_Issuers!$C$2:$BZ$2,0),FALSE)</f>
        <v>b+</v>
      </c>
      <c r="P27" s="1">
        <f>VLOOKUP($M27,ERV_Issuers!$C:$BZ,MATCH(P$1,ERV_Issuers!$C$2:$BZ$2,0),FALSE)</f>
        <v>4.3373326488580917</v>
      </c>
      <c r="Q27" s="1" t="str">
        <f t="shared" si="1"/>
        <v>B</v>
      </c>
      <c r="R27" s="1" t="str">
        <f>IFERROR(IF($L27="CEMBI",IFERROR(VLOOKUP($K27,JESG_CEMBI!$W:$AG,11,FALSE),VLOOKUP($A27,JESG_CEMBI!$AG:$AG,1,FALSE)),IF($L27="EMBI",IFERROR(IFERROR(VLOOKUP($K27,JESG_EMBI!$W:$AG,11,FALSE),VLOOKUP($A27,JESG_EMBI!$AG:$AG,1,FALSE)),IFERROR(VLOOKUP($K27,JESG_CEMBI!$W:$AG,11,FALSE),VLOOKUP($A27,JESG_CEMBI!$AG:$AG,1,FALSE))),IFERROR(VLOOKUP($K27,JESG_GBIEM!$Z:$AA,2,FALSE),VLOOKUP($E27,JESG_GBIEM!$AA:$AA,1,FALSE)))),VLOOKUP($J27,JPM_Mapping!$A:$B,2,FALSE))</f>
        <v>IHSHLD</v>
      </c>
      <c r="S27" s="1">
        <f>10-(IF($L27="CEMBI",VLOOKUP($R27,JESG_CEMBI!$AG:$AV,COLUMN(S$1)-7,FALSE),IF($L27="EMBI",IFERROR(VLOOKUP($R27,JESG_EMBI!$AG:$AV,COLUMN(S$1)-7,FALSE),VLOOKUP($R27,JESG_CEMBI!$AG:$AV,COLUMN(S$1)-7,FALSE)),IFERROR(VLOOKUP($R27,JESG_GBIEM!$AA:$AT,COLUMN(S$1)-3,FALSE),VLOOKUP($R27,JESG_EMBI!$AG:$AV,COLUMN(S$1)-7,FALSE)))))/10</f>
        <v>2.6012683305045101</v>
      </c>
      <c r="T27" s="1">
        <f>(IF($L27="CEMBI",VLOOKUP($R27,JESG_CEMBI!$AG:$AV,COLUMN(T$1)-7,FALSE),IF($L27="EMBI",IFERROR(VLOOKUP($R27,JESG_EMBI!$AG:$AV,COLUMN(T$1)-7,FALSE),VLOOKUP($R27,JESG_CEMBI!$AG:$AV,COLUMN(T$1)-7,FALSE)),IFERROR(VLOOKUP($R27,JESG_GBIEM!$AA:$AT,COLUMN(T$1)-3,FALSE),VLOOKUP($R27,JESG_EMBI!$AG:$AV,COLUMN(T$1)-7,FALSE)))))/-10</f>
        <v>4.2953006431076799E-4</v>
      </c>
      <c r="U27" s="1">
        <f>(IF($L27="CEMBI",VLOOKUP($R27,JESG_CEMBI!$AG:$AV,COLUMN(U$1)-7,FALSE),IF($L27="EMBI",IFERROR(VLOOKUP($R27,JESG_EMBI!$AG:$AV,COLUMN(U$1)-7,FALSE),VLOOKUP($R27,JESG_CEMBI!$AG:$AV,COLUMN(U$1)-7,FALSE)),IFERROR(VLOOKUP($R27,JESG_GBIEM!$AA:$AT,COLUMN(U$1)-3,FALSE),VLOOKUP($R27,JESG_EMBI!$AG:$AV,COLUMN(U$1)-7,FALSE)))))/-10</f>
        <v>7.6648751967212502E-3</v>
      </c>
      <c r="V27" s="1">
        <f>(IF($L27="CEMBI",VLOOKUP($R27,JESG_CEMBI!$AG:$AV,COLUMN(V$1)-7,FALSE),IF($L27="EMBI",IFERROR(VLOOKUP($R27,JESG_EMBI!$AG:$AV,COLUMN(V$1)-7,FALSE),VLOOKUP($R27,JESG_CEMBI!$AG:$AV,COLUMN(V$1)-7,FALSE)),IFERROR(VLOOKUP($R27,JESG_GBIEM!$AA:$AT,COLUMN(V$1)-3,FALSE),VLOOKUP($R27,JESG_EMBI!$AG:$AV,COLUMN(V$1)-7,FALSE)))))/-10</f>
        <v>2.76801512202666E-3</v>
      </c>
      <c r="W27" s="1">
        <f>(IF($L27="CEMBI",VLOOKUP($R27,JESG_CEMBI!$AG:$AV,COLUMN(W$1)-7,FALSE),IF($L27="EMBI",IFERROR(VLOOKUP($R27,JESG_EMBI!$AG:$AV,COLUMN(W$1)-7,FALSE),VLOOKUP($R27,JESG_CEMBI!$AG:$AV,COLUMN(W$1)-7,FALSE)),IFERROR(VLOOKUP($R27,JESG_GBIEM!$AA:$AT,COLUMN(W$1)-3,FALSE),VLOOKUP($R27,JESG_EMBI!$AG:$AV,COLUMN(W$1)-7,FALSE)))))/-10</f>
        <v>2.1997452680066899E-2</v>
      </c>
      <c r="X27" s="1">
        <f>VLOOKUP($J27,AS_ESG!$A:$R,MATCH(X$1,AS_ESG!$A$1:$R$1,0),FALSE)</f>
        <v>0</v>
      </c>
      <c r="Y27" s="1">
        <f>VLOOKUP($J27,AS_ESG!$A:$R,MATCH(Y$1,AS_ESG!$A$1:$R$1,0),FALSE)</f>
        <v>0</v>
      </c>
      <c r="Z27" s="1">
        <f>VLOOKUP($J27,AS_ESG!$A:$R,MATCH(Z$1,AS_ESG!$A$1:$R$1,0),FALSE)</f>
        <v>6</v>
      </c>
      <c r="AA27" s="1">
        <f>VLOOKUP(J27,AS_ESG!A:Q,17,FALSE)</f>
        <v>6</v>
      </c>
    </row>
    <row r="28" spans="1:27" x14ac:dyDescent="0.25">
      <c r="A28" s="1" t="s">
        <v>2133</v>
      </c>
      <c r="B28" s="1" t="s">
        <v>22004</v>
      </c>
      <c r="C28" s="1">
        <v>279271</v>
      </c>
      <c r="D28" s="1" t="s">
        <v>22005</v>
      </c>
      <c r="E28" s="1" t="s">
        <v>11804</v>
      </c>
      <c r="F28" s="1" t="s">
        <v>2134</v>
      </c>
      <c r="G28" s="1" t="s">
        <v>21589</v>
      </c>
      <c r="H28" s="1">
        <v>3.7930700000000002</v>
      </c>
      <c r="I28" s="1" t="s">
        <v>11816</v>
      </c>
      <c r="J28" s="1">
        <f>VLOOKUP(C28,'X25111'!D:F,2,FALSE)</f>
        <v>67029912</v>
      </c>
      <c r="K28" s="1" t="str">
        <f>VLOOKUP(C28,'X25111'!D:F,3,FALSE)</f>
        <v>US455780DJ24</v>
      </c>
      <c r="L28" s="1" t="str">
        <f>VLOOKUP(J28,'X25111'!E:J,6,FALSE)</f>
        <v>EMBI</v>
      </c>
      <c r="M28" s="1" t="str">
        <f>IFERROR(VLOOKUP(J28,ERV_Securities!C:D,2,FALSE),VLOOKUP(J28,ERV_Mapping!B:C,2,FALSE))</f>
        <v>INDONESIA_4</v>
      </c>
      <c r="N28" s="1">
        <f>VLOOKUP($M28,ERV_Issuers!$C:$BZ,MATCH(N$1,ERV_Issuers!$C$2:$BZ$2,0),FALSE)</f>
        <v>36.224807739257813</v>
      </c>
      <c r="O28" s="1" t="str">
        <f>VLOOKUP($M28,ERV_Issuers!$C:$BZ,MATCH(O$1,ERV_Issuers!$C$2:$BZ$2,0),FALSE)</f>
        <v>bbb</v>
      </c>
      <c r="P28" s="1">
        <f>VLOOKUP($M28,ERV_Issuers!$C:$BZ,MATCH(P$1,ERV_Issuers!$C$2:$BZ$2,0),FALSE)</f>
        <v>-50</v>
      </c>
      <c r="Q28" s="1" t="str">
        <f t="shared" si="1"/>
        <v>BBB</v>
      </c>
      <c r="R28" s="1" t="str">
        <f>IFERROR(IF($L28="CEMBI",IFERROR(VLOOKUP($K28,JESG_CEMBI!$W:$AG,11,FALSE),VLOOKUP($A28,JESG_CEMBI!$AG:$AG,1,FALSE)),IF($L28="EMBI",IFERROR(IFERROR(VLOOKUP($K28,JESG_EMBI!$W:$AG,11,FALSE),VLOOKUP($A28,JESG_EMBI!$AG:$AG,1,FALSE)),IFERROR(VLOOKUP($K28,JESG_CEMBI!$W:$AG,11,FALSE),VLOOKUP($A28,JESG_CEMBI!$AG:$AG,1,FALSE))),IFERROR(VLOOKUP($K28,JESG_GBIEM!$Z:$AA,2,FALSE),VLOOKUP($E28,JESG_GBIEM!$AA:$AA,1,FALSE)))),VLOOKUP($J28,JPM_Mapping!$A:$B,2,FALSE))</f>
        <v>INDON</v>
      </c>
      <c r="S28" s="1">
        <f>10-(IF($L28="CEMBI",VLOOKUP($R28,JESG_CEMBI!$AG:$AV,COLUMN(S$1)-7,FALSE),IF($L28="EMBI",IFERROR(VLOOKUP($R28,JESG_EMBI!$AG:$AV,COLUMN(S$1)-7,FALSE),VLOOKUP($R28,JESG_CEMBI!$AG:$AV,COLUMN(S$1)-7,FALSE)),IFERROR(VLOOKUP($R28,JESG_GBIEM!$AA:$AT,COLUMN(S$1)-3,FALSE),VLOOKUP($R28,JESG_EMBI!$AG:$AV,COLUMN(S$1)-7,FALSE)))))/10</f>
        <v>5.1480714308136601</v>
      </c>
      <c r="T28" s="1">
        <f>(IF($L28="CEMBI",VLOOKUP($R28,JESG_CEMBI!$AG:$AV,COLUMN(T$1)-7,FALSE),IF($L28="EMBI",IFERROR(VLOOKUP($R28,JESG_EMBI!$AG:$AV,COLUMN(T$1)-7,FALSE),VLOOKUP($R28,JESG_CEMBI!$AG:$AV,COLUMN(T$1)-7,FALSE)),IFERROR(VLOOKUP($R28,JESG_GBIEM!$AA:$AT,COLUMN(T$1)-3,FALSE),VLOOKUP($R28,JESG_EMBI!$AG:$AV,COLUMN(T$1)-7,FALSE)))))/-10</f>
        <v>-2.2387513207604501E-3</v>
      </c>
      <c r="U28" s="1">
        <f>(IF($L28="CEMBI",VLOOKUP($R28,JESG_CEMBI!$AG:$AV,COLUMN(U$1)-7,FALSE),IF($L28="EMBI",IFERROR(VLOOKUP($R28,JESG_EMBI!$AG:$AV,COLUMN(U$1)-7,FALSE),VLOOKUP($R28,JESG_CEMBI!$AG:$AV,COLUMN(U$1)-7,FALSE)),IFERROR(VLOOKUP($R28,JESG_GBIEM!$AA:$AT,COLUMN(U$1)-3,FALSE),VLOOKUP($R28,JESG_EMBI!$AG:$AV,COLUMN(U$1)-7,FALSE)))))/-10</f>
        <v>-4.1709820167690696E-2</v>
      </c>
      <c r="V28" s="1">
        <f>(IF($L28="CEMBI",VLOOKUP($R28,JESG_CEMBI!$AG:$AV,COLUMN(V$1)-7,FALSE),IF($L28="EMBI",IFERROR(VLOOKUP($R28,JESG_EMBI!$AG:$AV,COLUMN(V$1)-7,FALSE),VLOOKUP($R28,JESG_CEMBI!$AG:$AV,COLUMN(V$1)-7,FALSE)),IFERROR(VLOOKUP($R28,JESG_GBIEM!$AA:$AT,COLUMN(V$1)-3,FALSE),VLOOKUP($R28,JESG_EMBI!$AG:$AV,COLUMN(V$1)-7,FALSE)))))/-10</f>
        <v>-1.4782035589868001E-2</v>
      </c>
      <c r="W28" s="1">
        <f>(IF($L28="CEMBI",VLOOKUP($R28,JESG_CEMBI!$AG:$AV,COLUMN(W$1)-7,FALSE),IF($L28="EMBI",IFERROR(VLOOKUP($R28,JESG_EMBI!$AG:$AV,COLUMN(W$1)-7,FALSE),VLOOKUP($R28,JESG_CEMBI!$AG:$AV,COLUMN(W$1)-7,FALSE)),IFERROR(VLOOKUP($R28,JESG_GBIEM!$AA:$AT,COLUMN(W$1)-3,FALSE),VLOOKUP($R28,JESG_EMBI!$AG:$AV,COLUMN(W$1)-7,FALSE)))))/-10</f>
        <v>-0.29818768568118798</v>
      </c>
      <c r="X28" s="1">
        <f>VLOOKUP($J28,AS_ESG!$A:$R,MATCH(X$1,AS_ESG!$A$1:$R$1,0),FALSE)</f>
        <v>0</v>
      </c>
      <c r="Y28" s="1">
        <f>VLOOKUP($J28,AS_ESG!$A:$R,MATCH(Y$1,AS_ESG!$A$1:$R$1,0),FALSE)</f>
        <v>0</v>
      </c>
      <c r="Z28" s="1">
        <f>VLOOKUP($J28,AS_ESG!$A:$R,MATCH(Z$1,AS_ESG!$A$1:$R$1,0),FALSE)</f>
        <v>7.5</v>
      </c>
      <c r="AA28" s="1">
        <f>VLOOKUP(J28,AS_ESG!A:Q,17,FALSE)</f>
        <v>7.5</v>
      </c>
    </row>
    <row r="29" spans="1:27" x14ac:dyDescent="0.25">
      <c r="A29" s="1" t="s">
        <v>2199</v>
      </c>
      <c r="B29" s="1" t="s">
        <v>11889</v>
      </c>
      <c r="C29" s="1">
        <v>226812</v>
      </c>
      <c r="D29" s="1" t="s">
        <v>7069</v>
      </c>
      <c r="E29" s="1" t="s">
        <v>11804</v>
      </c>
      <c r="F29" s="1" t="s">
        <v>2199</v>
      </c>
      <c r="G29" s="1" t="s">
        <v>11867</v>
      </c>
      <c r="H29" s="1">
        <v>6.6775779999999996</v>
      </c>
      <c r="I29" s="1" t="s">
        <v>249</v>
      </c>
      <c r="J29" s="1">
        <f>VLOOKUP(C29,'X25111'!D:F,2,FALSE)</f>
        <v>46916101</v>
      </c>
      <c r="K29" s="1" t="str">
        <f>VLOOKUP(C29,'X25111'!D:F,3,FALSE)</f>
        <v>US465562AA45</v>
      </c>
      <c r="L29" s="1" t="str">
        <f>VLOOKUP(J29,'X25111'!E:J,6,FALSE)</f>
        <v>CEMBI</v>
      </c>
      <c r="M29" s="1" t="str">
        <f>IFERROR(VLOOKUP(J29,ERV_Securities!C:D,2,FALSE),VLOOKUP(J29,ERV_Mapping!B:C,2,FALSE))</f>
        <v>ITAU_13</v>
      </c>
      <c r="N29" s="1">
        <f>VLOOKUP($M29,ERV_Issuers!$C:$BZ,MATCH(N$1,ERV_Issuers!$C$2:$BZ$2,0),FALSE)</f>
        <v>394.605224609375</v>
      </c>
      <c r="O29" s="1" t="str">
        <f>VLOOKUP($M29,ERV_Issuers!$C:$BZ,MATCH(O$1,ERV_Issuers!$C$2:$BZ$2,0),FALSE)</f>
        <v>b+</v>
      </c>
      <c r="P29" s="1">
        <f>VLOOKUP($M29,ERV_Issuers!$C:$BZ,MATCH(P$1,ERV_Issuers!$C$2:$BZ$2,0),FALSE)</f>
        <v>-19.428210856826134</v>
      </c>
      <c r="Q29" s="1" t="str">
        <f t="shared" si="1"/>
        <v>B</v>
      </c>
      <c r="R29" s="1" t="str">
        <f>IFERROR(IF($L29="CEMBI",IFERROR(VLOOKUP($K29,JESG_CEMBI!$W:$AG,11,FALSE),VLOOKUP($A29,JESG_CEMBI!$AG:$AG,1,FALSE)),IF($L29="EMBI",IFERROR(IFERROR(VLOOKUP($K29,JESG_EMBI!$W:$AG,11,FALSE),VLOOKUP($A29,JESG_EMBI!$AG:$AG,1,FALSE)),IFERROR(VLOOKUP($K29,JESG_CEMBI!$W:$AG,11,FALSE),VLOOKUP($A29,JESG_CEMBI!$AG:$AG,1,FALSE))),IFERROR(VLOOKUP($K29,JESG_GBIEM!$Z:$AA,2,FALSE),VLOOKUP($E29,JESG_GBIEM!$AA:$AA,1,FALSE)))),VLOOKUP($J29,JPM_Mapping!$A:$B,2,FALSE))</f>
        <v>ITAU</v>
      </c>
      <c r="S29" s="1">
        <f>10-(IF($L29="CEMBI",VLOOKUP($R29,JESG_CEMBI!$AG:$AV,COLUMN(S$1)-7,FALSE),IF($L29="EMBI",IFERROR(VLOOKUP($R29,JESG_EMBI!$AG:$AV,COLUMN(S$1)-7,FALSE),VLOOKUP($R29,JESG_CEMBI!$AG:$AV,COLUMN(S$1)-7,FALSE)),IFERROR(VLOOKUP($R29,JESG_GBIEM!$AA:$AT,COLUMN(S$1)-3,FALSE),VLOOKUP($R29,JESG_EMBI!$AG:$AV,COLUMN(S$1)-7,FALSE)))))/10</f>
        <v>4.96859978813937</v>
      </c>
      <c r="T29" s="1">
        <f>(IF($L29="CEMBI",VLOOKUP($R29,JESG_CEMBI!$AG:$AV,COLUMN(T$1)-7,FALSE),IF($L29="EMBI",IFERROR(VLOOKUP($R29,JESG_EMBI!$AG:$AV,COLUMN(T$1)-7,FALSE),VLOOKUP($R29,JESG_CEMBI!$AG:$AV,COLUMN(T$1)-7,FALSE)),IFERROR(VLOOKUP($R29,JESG_GBIEM!$AA:$AT,COLUMN(T$1)-3,FALSE),VLOOKUP($R29,JESG_EMBI!$AG:$AV,COLUMN(T$1)-7,FALSE)))))/-10</f>
        <v>-4.2481078446407099E-3</v>
      </c>
      <c r="U29" s="1">
        <f>(IF($L29="CEMBI",VLOOKUP($R29,JESG_CEMBI!$AG:$AV,COLUMN(U$1)-7,FALSE),IF($L29="EMBI",IFERROR(VLOOKUP($R29,JESG_EMBI!$AG:$AV,COLUMN(U$1)-7,FALSE),VLOOKUP($R29,JESG_CEMBI!$AG:$AV,COLUMN(U$1)-7,FALSE)),IFERROR(VLOOKUP($R29,JESG_GBIEM!$AA:$AT,COLUMN(U$1)-3,FALSE),VLOOKUP($R29,JESG_EMBI!$AG:$AV,COLUMN(U$1)-7,FALSE)))))/-10</f>
        <v>-3.8555358787753805E-2</v>
      </c>
      <c r="V29" s="1">
        <f>(IF($L29="CEMBI",VLOOKUP($R29,JESG_CEMBI!$AG:$AV,COLUMN(V$1)-7,FALSE),IF($L29="EMBI",IFERROR(VLOOKUP($R29,JESG_EMBI!$AG:$AV,COLUMN(V$1)-7,FALSE),VLOOKUP($R29,JESG_CEMBI!$AG:$AV,COLUMN(V$1)-7,FALSE)),IFERROR(VLOOKUP($R29,JESG_GBIEM!$AA:$AT,COLUMN(V$1)-3,FALSE),VLOOKUP($R29,JESG_EMBI!$AG:$AV,COLUMN(V$1)-7,FALSE)))))/-10</f>
        <v>-2.4028042630356301E-2</v>
      </c>
      <c r="W29" s="1">
        <f>(IF($L29="CEMBI",VLOOKUP($R29,JESG_CEMBI!$AG:$AV,COLUMN(W$1)-7,FALSE),IF($L29="EMBI",IFERROR(VLOOKUP($R29,JESG_EMBI!$AG:$AV,COLUMN(W$1)-7,FALSE),VLOOKUP($R29,JESG_CEMBI!$AG:$AV,COLUMN(W$1)-7,FALSE)),IFERROR(VLOOKUP($R29,JESG_GBIEM!$AA:$AT,COLUMN(W$1)-3,FALSE),VLOOKUP($R29,JESG_EMBI!$AG:$AV,COLUMN(W$1)-7,FALSE)))))/-10</f>
        <v>-0.12587804959224999</v>
      </c>
      <c r="X29" s="1">
        <f>VLOOKUP($J29,AS_ESG!$A:$R,MATCH(X$1,AS_ESG!$A$1:$R$1,0),FALSE)</f>
        <v>3.2</v>
      </c>
      <c r="Y29" s="1">
        <f>VLOOKUP($J29,AS_ESG!$A:$R,MATCH(Y$1,AS_ESG!$A$1:$R$1,0),FALSE)</f>
        <v>0</v>
      </c>
      <c r="Z29" s="1">
        <f>VLOOKUP($J29,AS_ESG!$A:$R,MATCH(Z$1,AS_ESG!$A$1:$R$1,0),FALSE)</f>
        <v>1.99999999999999</v>
      </c>
      <c r="AA29" s="1">
        <f>VLOOKUP(J29,AS_ESG!A:Q,17,FALSE)</f>
        <v>2.5999999999999899</v>
      </c>
    </row>
    <row r="30" spans="1:27" x14ac:dyDescent="0.25">
      <c r="A30" s="1" t="s">
        <v>2199</v>
      </c>
      <c r="B30" s="1" t="s">
        <v>11889</v>
      </c>
      <c r="C30" s="1">
        <v>243524</v>
      </c>
      <c r="D30" s="1" t="s">
        <v>7051</v>
      </c>
      <c r="E30" s="1" t="s">
        <v>11804</v>
      </c>
      <c r="F30" s="1" t="s">
        <v>2199</v>
      </c>
      <c r="G30" s="1" t="s">
        <v>11867</v>
      </c>
      <c r="H30" s="1">
        <v>6.0030510000000001</v>
      </c>
      <c r="I30" s="1" t="s">
        <v>249</v>
      </c>
      <c r="J30" s="1">
        <f>VLOOKUP(C30,'X25111'!D:F,2,FALSE)</f>
        <v>66850808</v>
      </c>
      <c r="K30" s="1" t="str">
        <f>VLOOKUP(C30,'X25111'!D:F,3,FALSE)</f>
        <v>US46556L2A19</v>
      </c>
      <c r="L30" s="1" t="str">
        <f>VLOOKUP(J30,'X25111'!E:J,6,FALSE)</f>
        <v>CEMBI</v>
      </c>
      <c r="M30" s="1" t="str">
        <f>IFERROR(VLOOKUP(J30,ERV_Securities!C:D,2,FALSE),VLOOKUP(J30,ERV_Mapping!B:C,2,FALSE))</f>
        <v>ITAU-B3T2</v>
      </c>
      <c r="N30" s="1">
        <f>VLOOKUP($M30,ERV_Issuers!$C:$BZ,MATCH(N$1,ERV_Issuers!$C$2:$BZ$2,0),FALSE)</f>
        <v>318.37750244140625</v>
      </c>
      <c r="O30" s="1" t="str">
        <f>VLOOKUP($M30,ERV_Issuers!$C:$BZ,MATCH(O$1,ERV_Issuers!$C$2:$BZ$2,0),FALSE)</f>
        <v>b+</v>
      </c>
      <c r="P30" s="1">
        <f>VLOOKUP($M30,ERV_Issuers!$C:$BZ,MATCH(P$1,ERV_Issuers!$C$2:$BZ$2,0),FALSE)</f>
        <v>-22.323159038679812</v>
      </c>
      <c r="Q30" s="1" t="str">
        <f t="shared" si="1"/>
        <v>B</v>
      </c>
      <c r="R30" s="1" t="str">
        <f>IFERROR(IF($L30="CEMBI",IFERROR(VLOOKUP($K30,JESG_CEMBI!$W:$AG,11,FALSE),VLOOKUP($A30,JESG_CEMBI!$AG:$AG,1,FALSE)),IF($L30="EMBI",IFERROR(IFERROR(VLOOKUP($K30,JESG_EMBI!$W:$AG,11,FALSE),VLOOKUP($A30,JESG_EMBI!$AG:$AG,1,FALSE)),IFERROR(VLOOKUP($K30,JESG_CEMBI!$W:$AG,11,FALSE),VLOOKUP($A30,JESG_CEMBI!$AG:$AG,1,FALSE))),IFERROR(VLOOKUP($K30,JESG_GBIEM!$Z:$AA,2,FALSE),VLOOKUP($E30,JESG_GBIEM!$AA:$AA,1,FALSE)))),VLOOKUP($J30,JPM_Mapping!$A:$B,2,FALSE))</f>
        <v>ITAU</v>
      </c>
      <c r="S30" s="1">
        <f>10-(IF($L30="CEMBI",VLOOKUP($R30,JESG_CEMBI!$AG:$AV,COLUMN(S$1)-7,FALSE),IF($L30="EMBI",IFERROR(VLOOKUP($R30,JESG_EMBI!$AG:$AV,COLUMN(S$1)-7,FALSE),VLOOKUP($R30,JESG_CEMBI!$AG:$AV,COLUMN(S$1)-7,FALSE)),IFERROR(VLOOKUP($R30,JESG_GBIEM!$AA:$AT,COLUMN(S$1)-3,FALSE),VLOOKUP($R30,JESG_EMBI!$AG:$AV,COLUMN(S$1)-7,FALSE)))))/10</f>
        <v>4.96859978813937</v>
      </c>
      <c r="T30" s="1">
        <f>(IF($L30="CEMBI",VLOOKUP($R30,JESG_CEMBI!$AG:$AV,COLUMN(T$1)-7,FALSE),IF($L30="EMBI",IFERROR(VLOOKUP($R30,JESG_EMBI!$AG:$AV,COLUMN(T$1)-7,FALSE),VLOOKUP($R30,JESG_CEMBI!$AG:$AV,COLUMN(T$1)-7,FALSE)),IFERROR(VLOOKUP($R30,JESG_GBIEM!$AA:$AT,COLUMN(T$1)-3,FALSE),VLOOKUP($R30,JESG_EMBI!$AG:$AV,COLUMN(T$1)-7,FALSE)))))/-10</f>
        <v>-4.2481078446407099E-3</v>
      </c>
      <c r="U30" s="1">
        <f>(IF($L30="CEMBI",VLOOKUP($R30,JESG_CEMBI!$AG:$AV,COLUMN(U$1)-7,FALSE),IF($L30="EMBI",IFERROR(VLOOKUP($R30,JESG_EMBI!$AG:$AV,COLUMN(U$1)-7,FALSE),VLOOKUP($R30,JESG_CEMBI!$AG:$AV,COLUMN(U$1)-7,FALSE)),IFERROR(VLOOKUP($R30,JESG_GBIEM!$AA:$AT,COLUMN(U$1)-3,FALSE),VLOOKUP($R30,JESG_EMBI!$AG:$AV,COLUMN(U$1)-7,FALSE)))))/-10</f>
        <v>-3.8555358787753805E-2</v>
      </c>
      <c r="V30" s="1">
        <f>(IF($L30="CEMBI",VLOOKUP($R30,JESG_CEMBI!$AG:$AV,COLUMN(V$1)-7,FALSE),IF($L30="EMBI",IFERROR(VLOOKUP($R30,JESG_EMBI!$AG:$AV,COLUMN(V$1)-7,FALSE),VLOOKUP($R30,JESG_CEMBI!$AG:$AV,COLUMN(V$1)-7,FALSE)),IFERROR(VLOOKUP($R30,JESG_GBIEM!$AA:$AT,COLUMN(V$1)-3,FALSE),VLOOKUP($R30,JESG_EMBI!$AG:$AV,COLUMN(V$1)-7,FALSE)))))/-10</f>
        <v>-2.4028042630356301E-2</v>
      </c>
      <c r="W30" s="1">
        <f>(IF($L30="CEMBI",VLOOKUP($R30,JESG_CEMBI!$AG:$AV,COLUMN(W$1)-7,FALSE),IF($L30="EMBI",IFERROR(VLOOKUP($R30,JESG_EMBI!$AG:$AV,COLUMN(W$1)-7,FALSE),VLOOKUP($R30,JESG_CEMBI!$AG:$AV,COLUMN(W$1)-7,FALSE)),IFERROR(VLOOKUP($R30,JESG_GBIEM!$AA:$AT,COLUMN(W$1)-3,FALSE),VLOOKUP($R30,JESG_EMBI!$AG:$AV,COLUMN(W$1)-7,FALSE)))))/-10</f>
        <v>-0.12587804959224999</v>
      </c>
      <c r="X30" s="1">
        <f>VLOOKUP($J30,AS_ESG!$A:$R,MATCH(X$1,AS_ESG!$A$1:$R$1,0),FALSE)</f>
        <v>3.2</v>
      </c>
      <c r="Y30" s="1">
        <f>VLOOKUP($J30,AS_ESG!$A:$R,MATCH(Y$1,AS_ESG!$A$1:$R$1,0),FALSE)</f>
        <v>0</v>
      </c>
      <c r="Z30" s="1">
        <f>VLOOKUP($J30,AS_ESG!$A:$R,MATCH(Z$1,AS_ESG!$A$1:$R$1,0),FALSE)</f>
        <v>1.99999999999999</v>
      </c>
      <c r="AA30" s="1">
        <f>VLOOKUP(J30,AS_ESG!A:Q,17,FALSE)</f>
        <v>2.5999999999999899</v>
      </c>
    </row>
    <row r="31" spans="1:27" x14ac:dyDescent="0.25">
      <c r="A31" s="1" t="s">
        <v>2209</v>
      </c>
      <c r="B31" s="1" t="s">
        <v>20521</v>
      </c>
      <c r="C31" s="1">
        <v>172515</v>
      </c>
      <c r="D31" s="1" t="s">
        <v>7073</v>
      </c>
      <c r="E31" s="1" t="s">
        <v>11804</v>
      </c>
      <c r="F31" s="1" t="s">
        <v>2209</v>
      </c>
      <c r="G31" s="1" t="s">
        <v>20522</v>
      </c>
      <c r="H31" s="1">
        <v>6.1022800000000004</v>
      </c>
      <c r="I31" s="1" t="s">
        <v>11816</v>
      </c>
      <c r="J31" s="1">
        <f>VLOOKUP(C31,'X25111'!D:F,2,FALSE)</f>
        <v>25082885</v>
      </c>
      <c r="K31" s="1" t="str">
        <f>VLOOKUP(C31,'X25111'!D:F,3,FALSE)</f>
        <v>XS1196517434</v>
      </c>
      <c r="L31" s="1" t="str">
        <f>VLOOKUP(J31,'X25111'!E:J,6,FALSE)</f>
        <v>EMBI</v>
      </c>
      <c r="M31" s="1" t="str">
        <f>IFERROR(VLOOKUP(J31,ERV_Securities!C:D,2,FALSE),VLOOKUP(J31,ERV_Mapping!B:C,2,FALSE))</f>
        <v>IVORY COAST_1</v>
      </c>
      <c r="N31" s="1">
        <f>VLOOKUP($M31,ERV_Issuers!$C:$BZ,MATCH(N$1,ERV_Issuers!$C$2:$BZ$2,0),FALSE)</f>
        <v>365.1837158203125</v>
      </c>
      <c r="O31" s="1" t="str">
        <f>VLOOKUP($M31,ERV_Issuers!$C:$BZ,MATCH(O$1,ERV_Issuers!$C$2:$BZ$2,0),FALSE)</f>
        <v>bb-</v>
      </c>
      <c r="P31" s="1">
        <f>VLOOKUP($M31,ERV_Issuers!$C:$BZ,MATCH(P$1,ERV_Issuers!$C$2:$BZ$2,0),FALSE)</f>
        <v>1.7882950564702123</v>
      </c>
      <c r="Q31" s="1" t="str">
        <f t="shared" si="1"/>
        <v>BB</v>
      </c>
      <c r="R31" s="1" t="str">
        <f>IFERROR(IF($L31="CEMBI",IFERROR(VLOOKUP($K31,JESG_CEMBI!$W:$AG,11,FALSE),VLOOKUP($A31,JESG_CEMBI!$AG:$AG,1,FALSE)),IF($L31="EMBI",IFERROR(IFERROR(VLOOKUP($K31,JESG_EMBI!$W:$AG,11,FALSE),VLOOKUP($A31,JESG_EMBI!$AG:$AG,1,FALSE)),IFERROR(VLOOKUP($K31,JESG_CEMBI!$W:$AG,11,FALSE),VLOOKUP($A31,JESG_CEMBI!$AG:$AG,1,FALSE))),IFERROR(VLOOKUP($K31,JESG_GBIEM!$Z:$AA,2,FALSE),VLOOKUP($E31,JESG_GBIEM!$AA:$AA,1,FALSE)))),VLOOKUP($J31,JPM_Mapping!$A:$B,2,FALSE))</f>
        <v>IVYCST</v>
      </c>
      <c r="S31" s="1">
        <f>10-(IF($L31="CEMBI",VLOOKUP($R31,JESG_CEMBI!$AG:$AV,COLUMN(S$1)-7,FALSE),IF($L31="EMBI",IFERROR(VLOOKUP($R31,JESG_EMBI!$AG:$AV,COLUMN(S$1)-7,FALSE),VLOOKUP($R31,JESG_CEMBI!$AG:$AV,COLUMN(S$1)-7,FALSE)),IFERROR(VLOOKUP($R31,JESG_GBIEM!$AA:$AT,COLUMN(S$1)-3,FALSE),VLOOKUP($R31,JESG_EMBI!$AG:$AV,COLUMN(S$1)-7,FALSE)))))/10</f>
        <v>7.9559703522377001</v>
      </c>
      <c r="T31" s="1">
        <f>(IF($L31="CEMBI",VLOOKUP($R31,JESG_CEMBI!$AG:$AV,COLUMN(T$1)-7,FALSE),IF($L31="EMBI",IFERROR(VLOOKUP($R31,JESG_EMBI!$AG:$AV,COLUMN(T$1)-7,FALSE),VLOOKUP($R31,JESG_CEMBI!$AG:$AV,COLUMN(T$1)-7,FALSE)),IFERROR(VLOOKUP($R31,JESG_GBIEM!$AA:$AT,COLUMN(T$1)-3,FALSE),VLOOKUP($R31,JESG_EMBI!$AG:$AV,COLUMN(T$1)-7,FALSE)))))/-10</f>
        <v>-1.8019855841210099E-3</v>
      </c>
      <c r="U31" s="1">
        <f>(IF($L31="CEMBI",VLOOKUP($R31,JESG_CEMBI!$AG:$AV,COLUMN(U$1)-7,FALSE),IF($L31="EMBI",IFERROR(VLOOKUP($R31,JESG_EMBI!$AG:$AV,COLUMN(U$1)-7,FALSE),VLOOKUP($R31,JESG_CEMBI!$AG:$AV,COLUMN(U$1)-7,FALSE)),IFERROR(VLOOKUP($R31,JESG_GBIEM!$AA:$AT,COLUMN(U$1)-3,FALSE),VLOOKUP($R31,JESG_EMBI!$AG:$AV,COLUMN(U$1)-7,FALSE)))))/-10</f>
        <v>-3.3756499178836205E-2</v>
      </c>
      <c r="V31" s="1">
        <f>(IF($L31="CEMBI",VLOOKUP($R31,JESG_CEMBI!$AG:$AV,COLUMN(V$1)-7,FALSE),IF($L31="EMBI",IFERROR(VLOOKUP($R31,JESG_EMBI!$AG:$AV,COLUMN(V$1)-7,FALSE),VLOOKUP($R31,JESG_CEMBI!$AG:$AV,COLUMN(V$1)-7,FALSE)),IFERROR(VLOOKUP($R31,JESG_GBIEM!$AA:$AT,COLUMN(V$1)-3,FALSE),VLOOKUP($R31,JESG_EMBI!$AG:$AV,COLUMN(V$1)-7,FALSE)))))/-10</f>
        <v>-2.4715186893927599E-2</v>
      </c>
      <c r="W31" s="1">
        <f>(IF($L31="CEMBI",VLOOKUP($R31,JESG_CEMBI!$AG:$AV,COLUMN(W$1)-7,FALSE),IF($L31="EMBI",IFERROR(VLOOKUP($R31,JESG_EMBI!$AG:$AV,COLUMN(W$1)-7,FALSE),VLOOKUP($R31,JESG_CEMBI!$AG:$AV,COLUMN(W$1)-7,FALSE)),IFERROR(VLOOKUP($R31,JESG_GBIEM!$AA:$AT,COLUMN(W$1)-3,FALSE),VLOOKUP($R31,JESG_EMBI!$AG:$AV,COLUMN(W$1)-7,FALSE)))))/-10</f>
        <v>-5.6240624701859997E-2</v>
      </c>
      <c r="X31" s="1">
        <f>VLOOKUP($J31,AS_ESG!$A:$R,MATCH(X$1,AS_ESG!$A$1:$R$1,0),FALSE)</f>
        <v>6.4216199999999999</v>
      </c>
      <c r="Y31" s="1">
        <f>VLOOKUP($J31,AS_ESG!$A:$R,MATCH(Y$1,AS_ESG!$A$1:$R$1,0),FALSE)</f>
        <v>0</v>
      </c>
      <c r="Z31" s="1">
        <f>VLOOKUP($J31,AS_ESG!$A:$R,MATCH(Z$1,AS_ESG!$A$1:$R$1,0),FALSE)</f>
        <v>7</v>
      </c>
      <c r="AA31" s="1">
        <f>VLOOKUP(J31,AS_ESG!A:Q,17,FALSE)</f>
        <v>6.7108100000000004</v>
      </c>
    </row>
    <row r="32" spans="1:27" x14ac:dyDescent="0.25">
      <c r="A32" s="1" t="s">
        <v>11891</v>
      </c>
      <c r="B32" s="1" t="s">
        <v>11892</v>
      </c>
      <c r="C32" s="1">
        <v>233372</v>
      </c>
      <c r="D32" s="1" t="s">
        <v>7174</v>
      </c>
      <c r="E32" s="1" t="s">
        <v>11804</v>
      </c>
      <c r="F32" s="1" t="s">
        <v>3685</v>
      </c>
      <c r="G32" s="1" t="s">
        <v>11845</v>
      </c>
      <c r="H32" s="1">
        <v>4.25007</v>
      </c>
      <c r="I32" s="1" t="s">
        <v>284</v>
      </c>
      <c r="J32" s="1">
        <f>VLOOKUP(C32,'X25111'!D:F,2,FALSE)</f>
        <v>66787239</v>
      </c>
      <c r="K32" s="1" t="str">
        <f>VLOOKUP(C32,'X25111'!D:F,3,FALSE)</f>
        <v>US494386AD79</v>
      </c>
      <c r="L32" s="1" t="str">
        <f>VLOOKUP(J32,'X25111'!E:J,6,FALSE)</f>
        <v>CEMBI</v>
      </c>
      <c r="M32" s="1" t="str">
        <f>IFERROR(VLOOKUP(J32,ERV_Securities!C:D,2,FALSE),VLOOKUP(J32,ERV_Mapping!B:C,2,FALSE))</f>
        <v>KCMA_4</v>
      </c>
      <c r="N32" s="1">
        <f>VLOOKUP($M32,ERV_Issuers!$C:$BZ,MATCH(N$1,ERV_Issuers!$C$2:$BZ$2,0),FALSE)</f>
        <v>107.73082733154297</v>
      </c>
      <c r="O32" s="1" t="str">
        <f>VLOOKUP($M32,ERV_Issuers!$C:$BZ,MATCH(O$1,ERV_Issuers!$C$2:$BZ$2,0),FALSE)</f>
        <v>a-</v>
      </c>
      <c r="P32" s="1">
        <f>VLOOKUP($M32,ERV_Issuers!$C:$BZ,MATCH(P$1,ERV_Issuers!$C$2:$BZ$2,0),FALSE)</f>
        <v>21.565920398548396</v>
      </c>
      <c r="Q32" s="1" t="str">
        <f t="shared" si="1"/>
        <v>A</v>
      </c>
      <c r="R32" s="1" t="str">
        <f>IFERROR(IF($L32="CEMBI",IFERROR(VLOOKUP($K32,JESG_CEMBI!$W:$AG,11,FALSE),VLOOKUP($A32,JESG_CEMBI!$AG:$AG,1,FALSE)),IF($L32="EMBI",IFERROR(IFERROR(VLOOKUP($K32,JESG_EMBI!$W:$AG,11,FALSE),VLOOKUP($A32,JESG_EMBI!$AG:$AG,1,FALSE)),IFERROR(VLOOKUP($K32,JESG_CEMBI!$W:$AG,11,FALSE),VLOOKUP($A32,JESG_CEMBI!$AG:$AG,1,FALSE))),IFERROR(VLOOKUP($K32,JESG_GBIEM!$Z:$AA,2,FALSE),VLOOKUP($E32,JESG_GBIEM!$AA:$AA,1,FALSE)))),VLOOKUP($J32,JPM_Mapping!$A:$B,2,FALSE))</f>
        <v>KCMA</v>
      </c>
      <c r="S32" s="1">
        <f>10-(IF($L32="CEMBI",VLOOKUP($R32,JESG_CEMBI!$AG:$AV,COLUMN(S$1)-7,FALSE),IF($L32="EMBI",IFERROR(VLOOKUP($R32,JESG_EMBI!$AG:$AV,COLUMN(S$1)-7,FALSE),VLOOKUP($R32,JESG_CEMBI!$AG:$AV,COLUMN(S$1)-7,FALSE)),IFERROR(VLOOKUP($R32,JESG_GBIEM!$AA:$AT,COLUMN(S$1)-3,FALSE),VLOOKUP($R32,JESG_EMBI!$AG:$AV,COLUMN(S$1)-7,FALSE)))))/10</f>
        <v>5.1517218542179002</v>
      </c>
      <c r="T32" s="1">
        <f>(IF($L32="CEMBI",VLOOKUP($R32,JESG_CEMBI!$AG:$AV,COLUMN(T$1)-7,FALSE),IF($L32="EMBI",IFERROR(VLOOKUP($R32,JESG_EMBI!$AG:$AV,COLUMN(T$1)-7,FALSE),VLOOKUP($R32,JESG_CEMBI!$AG:$AV,COLUMN(T$1)-7,FALSE)),IFERROR(VLOOKUP($R32,JESG_GBIEM!$AA:$AT,COLUMN(T$1)-3,FALSE),VLOOKUP($R32,JESG_EMBI!$AG:$AV,COLUMN(T$1)-7,FALSE)))))/-10</f>
        <v>2.4318133580720699E-4</v>
      </c>
      <c r="U32" s="1">
        <f>(IF($L32="CEMBI",VLOOKUP($R32,JESG_CEMBI!$AG:$AV,COLUMN(U$1)-7,FALSE),IF($L32="EMBI",IFERROR(VLOOKUP($R32,JESG_EMBI!$AG:$AV,COLUMN(U$1)-7,FALSE),VLOOKUP($R32,JESG_CEMBI!$AG:$AV,COLUMN(U$1)-7,FALSE)),IFERROR(VLOOKUP($R32,JESG_GBIEM!$AA:$AT,COLUMN(U$1)-3,FALSE),VLOOKUP($R32,JESG_EMBI!$AG:$AV,COLUMN(U$1)-7,FALSE)))))/-10</f>
        <v>9.3427874860945698E-2</v>
      </c>
      <c r="V32" s="1">
        <f>(IF($L32="CEMBI",VLOOKUP($R32,JESG_CEMBI!$AG:$AV,COLUMN(V$1)-7,FALSE),IF($L32="EMBI",IFERROR(VLOOKUP($R32,JESG_EMBI!$AG:$AV,COLUMN(V$1)-7,FALSE),VLOOKUP($R32,JESG_CEMBI!$AG:$AV,COLUMN(V$1)-7,FALSE)),IFERROR(VLOOKUP($R32,JESG_GBIEM!$AA:$AT,COLUMN(V$1)-3,FALSE),VLOOKUP($R32,JESG_EMBI!$AG:$AV,COLUMN(V$1)-7,FALSE)))))/-10</f>
        <v>2.1486131937491802E-2</v>
      </c>
      <c r="W32" s="1">
        <f>(IF($L32="CEMBI",VLOOKUP($R32,JESG_CEMBI!$AG:$AV,COLUMN(W$1)-7,FALSE),IF($L32="EMBI",IFERROR(VLOOKUP($R32,JESG_EMBI!$AG:$AV,COLUMN(W$1)-7,FALSE),VLOOKUP($R32,JESG_CEMBI!$AG:$AV,COLUMN(W$1)-7,FALSE)),IFERROR(VLOOKUP($R32,JESG_GBIEM!$AA:$AT,COLUMN(W$1)-3,FALSE),VLOOKUP($R32,JESG_EMBI!$AG:$AV,COLUMN(W$1)-7,FALSE)))))/-10</f>
        <v>-0.42744634695089301</v>
      </c>
      <c r="X32" s="1">
        <f>VLOOKUP($J32,AS_ESG!$A:$R,MATCH(X$1,AS_ESG!$A$1:$R$1,0),FALSE)</f>
        <v>5.4</v>
      </c>
      <c r="Y32" s="1">
        <f>VLOOKUP($J32,AS_ESG!$A:$R,MATCH(Y$1,AS_ESG!$A$1:$R$1,0),FALSE)</f>
        <v>0</v>
      </c>
      <c r="Z32" s="1">
        <f>VLOOKUP($J32,AS_ESG!$A:$R,MATCH(Z$1,AS_ESG!$A$1:$R$1,0),FALSE)</f>
        <v>2.125</v>
      </c>
      <c r="AA32" s="1">
        <f>VLOOKUP(J32,AS_ESG!A:Q,17,FALSE)</f>
        <v>3.7625000000000002</v>
      </c>
    </row>
    <row r="33" spans="1:27" x14ac:dyDescent="0.25">
      <c r="A33" s="1" t="s">
        <v>3717</v>
      </c>
      <c r="B33" s="1" t="s">
        <v>11896</v>
      </c>
      <c r="C33" s="1">
        <v>243199</v>
      </c>
      <c r="D33" s="1" t="s">
        <v>7270</v>
      </c>
      <c r="E33" s="1" t="s">
        <v>11804</v>
      </c>
      <c r="F33" s="1" t="s">
        <v>3717</v>
      </c>
      <c r="G33" s="1" t="s">
        <v>11867</v>
      </c>
      <c r="H33" s="1">
        <v>5.2510830000000004</v>
      </c>
      <c r="I33" s="1" t="s">
        <v>269</v>
      </c>
      <c r="J33" s="1">
        <f>VLOOKUP(C33,'X25111'!D:F,2,FALSE)</f>
        <v>66849550</v>
      </c>
      <c r="K33" s="1" t="str">
        <f>VLOOKUP(C33,'X25111'!D:F,3,FALSE)</f>
        <v>US49836AAC80</v>
      </c>
      <c r="L33" s="1" t="str">
        <f>VLOOKUP(J33,'X25111'!E:J,6,FALSE)</f>
        <v>CEMBI</v>
      </c>
      <c r="M33" s="1" t="str">
        <f>IFERROR(VLOOKUP(J33,ERV_Securities!C:D,2,FALSE),VLOOKUP(J33,ERV_Mapping!B:C,2,FALSE))</f>
        <v>KLAB</v>
      </c>
      <c r="N33" s="1">
        <f>VLOOKUP($M33,ERV_Issuers!$C:$BZ,MATCH(N$1,ERV_Issuers!$C$2:$BZ$2,0),FALSE)</f>
        <v>181.59255981445313</v>
      </c>
      <c r="O33" s="1" t="str">
        <f>VLOOKUP($M33,ERV_Issuers!$C:$BZ,MATCH(O$1,ERV_Issuers!$C$2:$BZ$2,0),FALSE)</f>
        <v>bb+</v>
      </c>
      <c r="P33" s="1">
        <f>VLOOKUP($M33,ERV_Issuers!$C:$BZ,MATCH(P$1,ERV_Issuers!$C$2:$BZ$2,0),FALSE)</f>
        <v>-3.0594148847102556</v>
      </c>
      <c r="Q33" s="1" t="str">
        <f t="shared" si="1"/>
        <v>BB</v>
      </c>
      <c r="R33" s="1" t="str">
        <f>IFERROR(IF($L33="CEMBI",IFERROR(VLOOKUP($K33,JESG_CEMBI!$W:$AG,11,FALSE),VLOOKUP($A33,JESG_CEMBI!$AG:$AG,1,FALSE)),IF($L33="EMBI",IFERROR(IFERROR(VLOOKUP($K33,JESG_EMBI!$W:$AG,11,FALSE),VLOOKUP($A33,JESG_EMBI!$AG:$AG,1,FALSE)),IFERROR(VLOOKUP($K33,JESG_CEMBI!$W:$AG,11,FALSE),VLOOKUP($A33,JESG_CEMBI!$AG:$AG,1,FALSE))),IFERROR(VLOOKUP($K33,JESG_GBIEM!$Z:$AA,2,FALSE),VLOOKUP($E33,JESG_GBIEM!$AA:$AA,1,FALSE)))),VLOOKUP($J33,JPM_Mapping!$A:$B,2,FALSE))</f>
        <v>KLAB</v>
      </c>
      <c r="S33" s="1">
        <f>10-(IF($L33="CEMBI",VLOOKUP($R33,JESG_CEMBI!$AG:$AV,COLUMN(S$1)-7,FALSE),IF($L33="EMBI",IFERROR(VLOOKUP($R33,JESG_EMBI!$AG:$AV,COLUMN(S$1)-7,FALSE),VLOOKUP($R33,JESG_CEMBI!$AG:$AV,COLUMN(S$1)-7,FALSE)),IFERROR(VLOOKUP($R33,JESG_GBIEM!$AA:$AT,COLUMN(S$1)-3,FALSE),VLOOKUP($R33,JESG_EMBI!$AG:$AV,COLUMN(S$1)-7,FALSE)))))/10</f>
        <v>4.2586933123985098</v>
      </c>
      <c r="T33" s="1">
        <f>(IF($L33="CEMBI",VLOOKUP($R33,JESG_CEMBI!$AG:$AV,COLUMN(T$1)-7,FALSE),IF($L33="EMBI",IFERROR(VLOOKUP($R33,JESG_EMBI!$AG:$AV,COLUMN(T$1)-7,FALSE),VLOOKUP($R33,JESG_CEMBI!$AG:$AV,COLUMN(T$1)-7,FALSE)),IFERROR(VLOOKUP($R33,JESG_GBIEM!$AA:$AT,COLUMN(T$1)-3,FALSE),VLOOKUP($R33,JESG_EMBI!$AG:$AV,COLUMN(T$1)-7,FALSE)))))/-10</f>
        <v>3.2054267315466201E-3</v>
      </c>
      <c r="U33" s="1">
        <f>(IF($L33="CEMBI",VLOOKUP($R33,JESG_CEMBI!$AG:$AV,COLUMN(U$1)-7,FALSE),IF($L33="EMBI",IFERROR(VLOOKUP($R33,JESG_EMBI!$AG:$AV,COLUMN(U$1)-7,FALSE),VLOOKUP($R33,JESG_CEMBI!$AG:$AV,COLUMN(U$1)-7,FALSE)),IFERROR(VLOOKUP($R33,JESG_GBIEM!$AA:$AT,COLUMN(U$1)-3,FALSE),VLOOKUP($R33,JESG_EMBI!$AG:$AV,COLUMN(U$1)-7,FALSE)))))/-10</f>
        <v>0.16212598124131999</v>
      </c>
      <c r="V33" s="1">
        <f>(IF($L33="CEMBI",VLOOKUP($R33,JESG_CEMBI!$AG:$AV,COLUMN(V$1)-7,FALSE),IF($L33="EMBI",IFERROR(VLOOKUP($R33,JESG_EMBI!$AG:$AV,COLUMN(V$1)-7,FALSE),VLOOKUP($R33,JESG_CEMBI!$AG:$AV,COLUMN(V$1)-7,FALSE)),IFERROR(VLOOKUP($R33,JESG_GBIEM!$AA:$AT,COLUMN(V$1)-3,FALSE),VLOOKUP($R33,JESG_EMBI!$AG:$AV,COLUMN(V$1)-7,FALSE)))))/-10</f>
        <v>5.7998524647829397E-2</v>
      </c>
      <c r="W33" s="1">
        <f>(IF($L33="CEMBI",VLOOKUP($R33,JESG_CEMBI!$AG:$AV,COLUMN(W$1)-7,FALSE),IF($L33="EMBI",IFERROR(VLOOKUP($R33,JESG_EMBI!$AG:$AV,COLUMN(W$1)-7,FALSE),VLOOKUP($R33,JESG_CEMBI!$AG:$AV,COLUMN(W$1)-7,FALSE)),IFERROR(VLOOKUP($R33,JESG_GBIEM!$AA:$AT,COLUMN(W$1)-3,FALSE),VLOOKUP($R33,JESG_EMBI!$AG:$AV,COLUMN(W$1)-7,FALSE)))))/-10</f>
        <v>0.24449904923062901</v>
      </c>
      <c r="X33" s="1">
        <f>VLOOKUP($J33,AS_ESG!$A:$R,MATCH(X$1,AS_ESG!$A$1:$R$1,0),FALSE)</f>
        <v>7</v>
      </c>
      <c r="Y33" s="1">
        <f>VLOOKUP($J33,AS_ESG!$A:$R,MATCH(Y$1,AS_ESG!$A$1:$R$1,0),FALSE)</f>
        <v>0</v>
      </c>
      <c r="Z33" s="1">
        <f>VLOOKUP($J33,AS_ESG!$A:$R,MATCH(Z$1,AS_ESG!$A$1:$R$1,0),FALSE)</f>
        <v>4.375</v>
      </c>
      <c r="AA33" s="1">
        <f>VLOOKUP(J33,AS_ESG!A:Q,17,FALSE)</f>
        <v>5.6875</v>
      </c>
    </row>
    <row r="34" spans="1:27" x14ac:dyDescent="0.25">
      <c r="A34" s="1" t="s">
        <v>11898</v>
      </c>
      <c r="B34" s="1" t="s">
        <v>11899</v>
      </c>
      <c r="C34" s="1">
        <v>206144</v>
      </c>
      <c r="D34" s="1" t="s">
        <v>7384</v>
      </c>
      <c r="E34" s="1" t="s">
        <v>11804</v>
      </c>
      <c r="F34" s="1" t="s">
        <v>2570</v>
      </c>
      <c r="G34" s="1" t="s">
        <v>11883</v>
      </c>
      <c r="H34" s="1">
        <v>7.2868599999999999</v>
      </c>
      <c r="I34" s="1" t="s">
        <v>233</v>
      </c>
      <c r="J34" s="1">
        <f>VLOOKUP(C34,'X25111'!D:F,2,FALSE)</f>
        <v>42979162</v>
      </c>
      <c r="K34" s="1" t="str">
        <f>VLOOKUP(C34,'X25111'!D:F,3,FALSE)</f>
        <v>US500688AC04</v>
      </c>
      <c r="L34" s="1" t="str">
        <f>VLOOKUP(J34,'X25111'!E:J,6,FALSE)</f>
        <v>CEMBI</v>
      </c>
      <c r="M34" s="1" t="str">
        <f>IFERROR(VLOOKUP(J34,ERV_Securities!C:D,2,FALSE),VLOOKUP(J34,ERV_Mapping!B:C,2,FALSE))</f>
        <v>KOS_1</v>
      </c>
      <c r="N34" s="1">
        <f>VLOOKUP($M34,ERV_Issuers!$C:$BZ,MATCH(N$1,ERV_Issuers!$C$2:$BZ$2,0),FALSE)</f>
        <v>463.45382690429688</v>
      </c>
      <c r="O34" s="1" t="str">
        <f>VLOOKUP($M34,ERV_Issuers!$C:$BZ,MATCH(O$1,ERV_Issuers!$C$2:$BZ$2,0),FALSE)</f>
        <v>b</v>
      </c>
      <c r="P34" s="1">
        <f>VLOOKUP($M34,ERV_Issuers!$C:$BZ,MATCH(P$1,ERV_Issuers!$C$2:$BZ$2,0),FALSE)</f>
        <v>-0.25611518020355239</v>
      </c>
      <c r="Q34" s="1" t="str">
        <f t="shared" si="1"/>
        <v>B</v>
      </c>
      <c r="R34" s="1" t="str">
        <f>IFERROR(IF($L34="CEMBI",IFERROR(VLOOKUP($K34,JESG_CEMBI!$W:$AG,11,FALSE),VLOOKUP($A34,JESG_CEMBI!$AG:$AG,1,FALSE)),IF($L34="EMBI",IFERROR(IFERROR(VLOOKUP($K34,JESG_EMBI!$W:$AG,11,FALSE),VLOOKUP($A34,JESG_EMBI!$AG:$AG,1,FALSE)),IFERROR(VLOOKUP($K34,JESG_CEMBI!$W:$AG,11,FALSE),VLOOKUP($A34,JESG_CEMBI!$AG:$AG,1,FALSE))),IFERROR(VLOOKUP($K34,JESG_GBIEM!$Z:$AA,2,FALSE),VLOOKUP($E34,JESG_GBIEM!$AA:$AA,1,FALSE)))),VLOOKUP($J34,JPM_Mapping!$A:$B,2,FALSE))</f>
        <v>KOS</v>
      </c>
      <c r="S34" s="1">
        <f>10-(IF($L34="CEMBI",VLOOKUP($R34,JESG_CEMBI!$AG:$AV,COLUMN(S$1)-7,FALSE),IF($L34="EMBI",IFERROR(VLOOKUP($R34,JESG_EMBI!$AG:$AV,COLUMN(S$1)-7,FALSE),VLOOKUP($R34,JESG_CEMBI!$AG:$AV,COLUMN(S$1)-7,FALSE)),IFERROR(VLOOKUP($R34,JESG_GBIEM!$AA:$AT,COLUMN(S$1)-3,FALSE),VLOOKUP($R34,JESG_EMBI!$AG:$AV,COLUMN(S$1)-7,FALSE)))))/10</f>
        <v>2.3672905850239898</v>
      </c>
      <c r="T34" s="1">
        <f>(IF($L34="CEMBI",VLOOKUP($R34,JESG_CEMBI!$AG:$AV,COLUMN(T$1)-7,FALSE),IF($L34="EMBI",IFERROR(VLOOKUP($R34,JESG_EMBI!$AG:$AV,COLUMN(T$1)-7,FALSE),VLOOKUP($R34,JESG_CEMBI!$AG:$AV,COLUMN(T$1)-7,FALSE)),IFERROR(VLOOKUP($R34,JESG_GBIEM!$AA:$AT,COLUMN(T$1)-3,FALSE),VLOOKUP($R34,JESG_EMBI!$AG:$AV,COLUMN(T$1)-7,FALSE)))))/-10</f>
        <v>2.3588617240179102E-3</v>
      </c>
      <c r="U34" s="1">
        <f>(IF($L34="CEMBI",VLOOKUP($R34,JESG_CEMBI!$AG:$AV,COLUMN(U$1)-7,FALSE),IF($L34="EMBI",IFERROR(VLOOKUP($R34,JESG_EMBI!$AG:$AV,COLUMN(U$1)-7,FALSE),VLOOKUP($R34,JESG_CEMBI!$AG:$AV,COLUMN(U$1)-7,FALSE)),IFERROR(VLOOKUP($R34,JESG_GBIEM!$AA:$AT,COLUMN(U$1)-3,FALSE),VLOOKUP($R34,JESG_EMBI!$AG:$AV,COLUMN(U$1)-7,FALSE)))))/-10</f>
        <v>-0.144035250840198</v>
      </c>
      <c r="V34" s="1">
        <f>(IF($L34="CEMBI",VLOOKUP($R34,JESG_CEMBI!$AG:$AV,COLUMN(V$1)-7,FALSE),IF($L34="EMBI",IFERROR(VLOOKUP($R34,JESG_EMBI!$AG:$AV,COLUMN(V$1)-7,FALSE),VLOOKUP($R34,JESG_CEMBI!$AG:$AV,COLUMN(V$1)-7,FALSE)),IFERROR(VLOOKUP($R34,JESG_GBIEM!$AA:$AT,COLUMN(V$1)-3,FALSE),VLOOKUP($R34,JESG_EMBI!$AG:$AV,COLUMN(V$1)-7,FALSE)))))/-10</f>
        <v>-4.3960543158300405E-2</v>
      </c>
      <c r="W34" s="1">
        <f>(IF($L34="CEMBI",VLOOKUP($R34,JESG_CEMBI!$AG:$AV,COLUMN(W$1)-7,FALSE),IF($L34="EMBI",IFERROR(VLOOKUP($R34,JESG_EMBI!$AG:$AV,COLUMN(W$1)-7,FALSE),VLOOKUP($R34,JESG_CEMBI!$AG:$AV,COLUMN(W$1)-7,FALSE)),IFERROR(VLOOKUP($R34,JESG_GBIEM!$AA:$AT,COLUMN(W$1)-3,FALSE),VLOOKUP($R34,JESG_EMBI!$AG:$AV,COLUMN(W$1)-7,FALSE)))))/-10</f>
        <v>-4.1378367487568804E-2</v>
      </c>
      <c r="X34" s="1">
        <f>VLOOKUP($J34,AS_ESG!$A:$R,MATCH(X$1,AS_ESG!$A$1:$R$1,0),FALSE)</f>
        <v>3</v>
      </c>
      <c r="Y34" s="1">
        <f>VLOOKUP($J34,AS_ESG!$A:$R,MATCH(Y$1,AS_ESG!$A$1:$R$1,0),FALSE)</f>
        <v>0</v>
      </c>
      <c r="Z34" s="1">
        <f>VLOOKUP($J34,AS_ESG!$A:$R,MATCH(Z$1,AS_ESG!$A$1:$R$1,0),FALSE)</f>
        <v>0.999999999999999</v>
      </c>
      <c r="AA34" s="1">
        <f>VLOOKUP(J34,AS_ESG!A:Q,17,FALSE)</f>
        <v>2</v>
      </c>
    </row>
    <row r="35" spans="1:27" x14ac:dyDescent="0.25">
      <c r="A35" s="1" t="s">
        <v>1517</v>
      </c>
      <c r="B35" s="1" t="s">
        <v>20988</v>
      </c>
      <c r="C35" s="1">
        <v>177498</v>
      </c>
      <c r="D35" s="1" t="s">
        <v>8870</v>
      </c>
      <c r="E35" s="1" t="s">
        <v>11804</v>
      </c>
      <c r="F35" s="1" t="s">
        <v>1517</v>
      </c>
      <c r="G35" s="1" t="s">
        <v>20989</v>
      </c>
      <c r="H35" s="1">
        <v>4.5092910000000002</v>
      </c>
      <c r="I35" s="1" t="s">
        <v>11816</v>
      </c>
      <c r="J35" s="1">
        <f>VLOOKUP(C35,'X25111'!D:F,2,FALSE)</f>
        <v>35560886</v>
      </c>
      <c r="K35" s="1" t="str">
        <f>VLOOKUP(C35,'X25111'!D:F,3,FALSE)</f>
        <v>US80413TAF66</v>
      </c>
      <c r="L35" s="1" t="str">
        <f>VLOOKUP(J35,'X25111'!E:J,6,FALSE)</f>
        <v>EMBI</v>
      </c>
      <c r="M35" s="1" t="str">
        <f>IFERROR(VLOOKUP(J35,ERV_Securities!C:D,2,FALSE),VLOOKUP(J35,ERV_Mapping!B:C,2,FALSE))</f>
        <v>SAUDIARABIA</v>
      </c>
      <c r="N35" s="1">
        <f>VLOOKUP($M35,ERV_Issuers!$C:$BZ,MATCH(N$1,ERV_Issuers!$C$2:$BZ$2,0),FALSE)</f>
        <v>38.369728088378906</v>
      </c>
      <c r="O35" s="1" t="str">
        <f>VLOOKUP($M35,ERV_Issuers!$C:$BZ,MATCH(O$1,ERV_Issuers!$C$2:$BZ$2,0),FALSE)</f>
        <v>a</v>
      </c>
      <c r="P35" s="1">
        <f>VLOOKUP($M35,ERV_Issuers!$C:$BZ,MATCH(P$1,ERV_Issuers!$C$2:$BZ$2,0),FALSE)</f>
        <v>-39.579496719229738</v>
      </c>
      <c r="Q35" s="1" t="str">
        <f t="shared" si="1"/>
        <v>A</v>
      </c>
      <c r="R35" s="1" t="str">
        <f>IFERROR(IF($L35="CEMBI",IFERROR(VLOOKUP($K35,JESG_CEMBI!$W:$AG,11,FALSE),VLOOKUP($A35,JESG_CEMBI!$AG:$AG,1,FALSE)),IF($L35="EMBI",IFERROR(IFERROR(VLOOKUP($K35,JESG_EMBI!$W:$AG,11,FALSE),VLOOKUP($A35,JESG_EMBI!$AG:$AG,1,FALSE)),IFERROR(VLOOKUP($K35,JESG_CEMBI!$W:$AG,11,FALSE),VLOOKUP($A35,JESG_CEMBI!$AG:$AG,1,FALSE))),IFERROR(VLOOKUP($K35,JESG_GBIEM!$Z:$AA,2,FALSE),VLOOKUP($E35,JESG_GBIEM!$AA:$AA,1,FALSE)))),VLOOKUP($J35,JPM_Mapping!$A:$B,2,FALSE))</f>
        <v>KSA</v>
      </c>
      <c r="S35" s="1">
        <f>10-(IF($L35="CEMBI",VLOOKUP($R35,JESG_CEMBI!$AG:$AV,COLUMN(S$1)-7,FALSE),IF($L35="EMBI",IFERROR(VLOOKUP($R35,JESG_EMBI!$AG:$AV,COLUMN(S$1)-7,FALSE),VLOOKUP($R35,JESG_CEMBI!$AG:$AV,COLUMN(S$1)-7,FALSE)),IFERROR(VLOOKUP($R35,JESG_GBIEM!$AA:$AT,COLUMN(S$1)-3,FALSE),VLOOKUP($R35,JESG_EMBI!$AG:$AV,COLUMN(S$1)-7,FALSE)))))/10</f>
        <v>4.9095528774237103</v>
      </c>
      <c r="T35" s="1">
        <f>(IF($L35="CEMBI",VLOOKUP($R35,JESG_CEMBI!$AG:$AV,COLUMN(T$1)-7,FALSE),IF($L35="EMBI",IFERROR(VLOOKUP($R35,JESG_EMBI!$AG:$AV,COLUMN(T$1)-7,FALSE),VLOOKUP($R35,JESG_CEMBI!$AG:$AV,COLUMN(T$1)-7,FALSE)),IFERROR(VLOOKUP($R35,JESG_GBIEM!$AA:$AT,COLUMN(T$1)-3,FALSE),VLOOKUP($R35,JESG_EMBI!$AG:$AV,COLUMN(T$1)-7,FALSE)))))/-10</f>
        <v>3.1227442488081102E-3</v>
      </c>
      <c r="U35" s="1">
        <f>(IF($L35="CEMBI",VLOOKUP($R35,JESG_CEMBI!$AG:$AV,COLUMN(U$1)-7,FALSE),IF($L35="EMBI",IFERROR(VLOOKUP($R35,JESG_EMBI!$AG:$AV,COLUMN(U$1)-7,FALSE),VLOOKUP($R35,JESG_CEMBI!$AG:$AV,COLUMN(U$1)-7,FALSE)),IFERROR(VLOOKUP($R35,JESG_GBIEM!$AA:$AT,COLUMN(U$1)-3,FALSE),VLOOKUP($R35,JESG_EMBI!$AG:$AV,COLUMN(U$1)-7,FALSE)))))/-10</f>
        <v>0.10809298140990101</v>
      </c>
      <c r="V35" s="1">
        <f>(IF($L35="CEMBI",VLOOKUP($R35,JESG_CEMBI!$AG:$AV,COLUMN(V$1)-7,FALSE),IF($L35="EMBI",IFERROR(VLOOKUP($R35,JESG_EMBI!$AG:$AV,COLUMN(V$1)-7,FALSE),VLOOKUP($R35,JESG_CEMBI!$AG:$AV,COLUMN(V$1)-7,FALSE)),IFERROR(VLOOKUP($R35,JESG_GBIEM!$AA:$AT,COLUMN(V$1)-3,FALSE),VLOOKUP($R35,JESG_EMBI!$AG:$AV,COLUMN(V$1)-7,FALSE)))))/-10</f>
        <v>3.52603333018933E-2</v>
      </c>
      <c r="W35" s="1">
        <f>(IF($L35="CEMBI",VLOOKUP($R35,JESG_CEMBI!$AG:$AV,COLUMN(W$1)-7,FALSE),IF($L35="EMBI",IFERROR(VLOOKUP($R35,JESG_EMBI!$AG:$AV,COLUMN(W$1)-7,FALSE),VLOOKUP($R35,JESG_CEMBI!$AG:$AV,COLUMN(W$1)-7,FALSE)),IFERROR(VLOOKUP($R35,JESG_GBIEM!$AA:$AT,COLUMN(W$1)-3,FALSE),VLOOKUP($R35,JESG_EMBI!$AG:$AV,COLUMN(W$1)-7,FALSE)))))/-10</f>
        <v>-0.26411215116709597</v>
      </c>
      <c r="X35" s="1">
        <f>VLOOKUP($J35,AS_ESG!$A:$R,MATCH(X$1,AS_ESG!$A$1:$R$1,0),FALSE)</f>
        <v>6.0115599999999896</v>
      </c>
      <c r="Y35" s="1">
        <f>VLOOKUP($J35,AS_ESG!$A:$R,MATCH(Y$1,AS_ESG!$A$1:$R$1,0),FALSE)</f>
        <v>0</v>
      </c>
      <c r="Z35" s="1">
        <f>VLOOKUP($J35,AS_ESG!$A:$R,MATCH(Z$1,AS_ESG!$A$1:$R$1,0),FALSE)</f>
        <v>8</v>
      </c>
      <c r="AA35" s="1">
        <f>VLOOKUP(J35,AS_ESG!A:Q,17,FALSE)</f>
        <v>7.0057799999999997</v>
      </c>
    </row>
    <row r="36" spans="1:27" x14ac:dyDescent="0.25">
      <c r="A36" s="1" t="s">
        <v>2736</v>
      </c>
      <c r="B36" s="1" t="s">
        <v>21590</v>
      </c>
      <c r="C36" s="1">
        <v>94112</v>
      </c>
      <c r="D36" s="1" t="s">
        <v>16301</v>
      </c>
      <c r="E36" s="1" t="s">
        <v>11821</v>
      </c>
      <c r="F36" s="1" t="s">
        <v>21005</v>
      </c>
      <c r="G36" s="1" t="s">
        <v>11845</v>
      </c>
      <c r="H36" s="1">
        <v>8.8208199999999994</v>
      </c>
      <c r="I36" s="1" t="s">
        <v>11816</v>
      </c>
      <c r="J36" s="1">
        <f>VLOOKUP(C36,'X25111'!D:F,2,FALSE)</f>
        <v>123051</v>
      </c>
      <c r="K36" s="1" t="str">
        <f>VLOOKUP(C36,'X25111'!D:F,3,FALSE)</f>
        <v>MX0MGO0000D8</v>
      </c>
      <c r="L36" s="1" t="str">
        <f>VLOOKUP(J36,'X25111'!E:J,6,FALSE)</f>
        <v>GBI-EM</v>
      </c>
      <c r="M36" s="1" t="str">
        <f>IFERROR(VLOOKUP(J36,ERV_Securities!C:D,2,FALSE),VLOOKUP(J36,ERV_Mapping!B:C,2,FALSE))</f>
        <v>MEXICO_5</v>
      </c>
      <c r="N36" s="1">
        <f>VLOOKUP($M36,ERV_Issuers!$C:$BZ,MATCH(N$1,ERV_Issuers!$C$2:$BZ$2,0),FALSE)</f>
        <v>67.817985534667969</v>
      </c>
      <c r="O36" s="1" t="str">
        <f>VLOOKUP($M36,ERV_Issuers!$C:$BZ,MATCH(O$1,ERV_Issuers!$C$2:$BZ$2,0),FALSE)</f>
        <v>bbb</v>
      </c>
      <c r="P36" s="1">
        <f>VLOOKUP($M36,ERV_Issuers!$C:$BZ,MATCH(P$1,ERV_Issuers!$C$2:$BZ$2,0),FALSE)</f>
        <v>-50</v>
      </c>
      <c r="Q36" s="1" t="str">
        <f t="shared" si="1"/>
        <v>BBB</v>
      </c>
      <c r="R36" s="1" t="str">
        <f>IFERROR(IF($L36="CEMBI",IFERROR(VLOOKUP($K36,JESG_CEMBI!$W:$AG,11,FALSE),VLOOKUP($A36,JESG_CEMBI!$AG:$AG,1,FALSE)),IF($L36="EMBI",IFERROR(IFERROR(VLOOKUP($K36,JESG_EMBI!$W:$AG,11,FALSE),VLOOKUP($A36,JESG_EMBI!$AG:$AG,1,FALSE)),IFERROR(VLOOKUP($K36,JESG_CEMBI!$W:$AG,11,FALSE),VLOOKUP($A36,JESG_CEMBI!$AG:$AG,1,FALSE))),IFERROR(VLOOKUP($K36,JESG_GBIEM!$Z:$AA,2,FALSE),VLOOKUP($E36,JESG_GBIEM!$AA:$AA,1,FALSE)))),VLOOKUP($J36,JPM_Mapping!$A:$B,2,FALSE))</f>
        <v>MXN</v>
      </c>
      <c r="S36" s="1">
        <f>10-(IF($L36="CEMBI",VLOOKUP($R36,JESG_CEMBI!$AG:$AV,COLUMN(S$1)-7,FALSE),IF($L36="EMBI",IFERROR(VLOOKUP($R36,JESG_EMBI!$AG:$AV,COLUMN(S$1)-7,FALSE),VLOOKUP($R36,JESG_CEMBI!$AG:$AV,COLUMN(S$1)-7,FALSE)),IFERROR(VLOOKUP($R36,JESG_GBIEM!$AA:$AT,COLUMN(S$1)-3,FALSE),VLOOKUP($R36,JESG_EMBI!$AG:$AV,COLUMN(S$1)-7,FALSE)))))/10</f>
        <v>4.3986599000000002</v>
      </c>
      <c r="T36" s="1">
        <f>(IF($L36="CEMBI",VLOOKUP($R36,JESG_CEMBI!$AG:$AV,COLUMN(T$1)-7,FALSE),IF($L36="EMBI",IFERROR(VLOOKUP($R36,JESG_EMBI!$AG:$AV,COLUMN(T$1)-7,FALSE),VLOOKUP($R36,JESG_CEMBI!$AG:$AV,COLUMN(T$1)-7,FALSE)),IFERROR(VLOOKUP($R36,JESG_GBIEM!$AA:$AT,COLUMN(T$1)-3,FALSE),VLOOKUP($R36,JESG_EMBI!$AG:$AV,COLUMN(T$1)-7,FALSE)))))/-10</f>
        <v>2.4134999999999998E-3</v>
      </c>
      <c r="U36" s="1">
        <f>(IF($L36="CEMBI",VLOOKUP($R36,JESG_CEMBI!$AG:$AV,COLUMN(U$1)-7,FALSE),IF($L36="EMBI",IFERROR(VLOOKUP($R36,JESG_EMBI!$AG:$AV,COLUMN(U$1)-7,FALSE),VLOOKUP($R36,JESG_CEMBI!$AG:$AV,COLUMN(U$1)-7,FALSE)),IFERROR(VLOOKUP($R36,JESG_GBIEM!$AA:$AT,COLUMN(U$1)-3,FALSE),VLOOKUP($R36,JESG_EMBI!$AG:$AV,COLUMN(U$1)-7,FALSE)))))/-10</f>
        <v>5.9170000000000004E-3</v>
      </c>
      <c r="V36" s="1">
        <f>(IF($L36="CEMBI",VLOOKUP($R36,JESG_CEMBI!$AG:$AV,COLUMN(V$1)-7,FALSE),IF($L36="EMBI",IFERROR(VLOOKUP($R36,JESG_EMBI!$AG:$AV,COLUMN(V$1)-7,FALSE),VLOOKUP($R36,JESG_CEMBI!$AG:$AV,COLUMN(V$1)-7,FALSE)),IFERROR(VLOOKUP($R36,JESG_GBIEM!$AA:$AT,COLUMN(V$1)-3,FALSE),VLOOKUP($R36,JESG_EMBI!$AG:$AV,COLUMN(V$1)-7,FALSE)))))/-10</f>
        <v>2.1678599999999999E-2</v>
      </c>
      <c r="W36" s="1">
        <f>(IF($L36="CEMBI",VLOOKUP($R36,JESG_CEMBI!$AG:$AV,COLUMN(W$1)-7,FALSE),IF($L36="EMBI",IFERROR(VLOOKUP($R36,JESG_EMBI!$AG:$AV,COLUMN(W$1)-7,FALSE),VLOOKUP($R36,JESG_CEMBI!$AG:$AV,COLUMN(W$1)-7,FALSE)),IFERROR(VLOOKUP($R36,JESG_GBIEM!$AA:$AT,COLUMN(W$1)-3,FALSE),VLOOKUP($R36,JESG_EMBI!$AG:$AV,COLUMN(W$1)-7,FALSE)))))/-10</f>
        <v>-0.56608879999999995</v>
      </c>
      <c r="X36" s="1">
        <f>VLOOKUP($J36,AS_ESG!$A:$R,MATCH(X$1,AS_ESG!$A$1:$R$1,0),FALSE)</f>
        <v>5.8418799999999997</v>
      </c>
      <c r="Y36" s="1">
        <f>VLOOKUP($J36,AS_ESG!$A:$R,MATCH(Y$1,AS_ESG!$A$1:$R$1,0),FALSE)</f>
        <v>0</v>
      </c>
      <c r="Z36" s="1">
        <f>VLOOKUP($J36,AS_ESG!$A:$R,MATCH(Z$1,AS_ESG!$A$1:$R$1,0),FALSE)</f>
        <v>7</v>
      </c>
      <c r="AA36" s="1">
        <f>VLOOKUP(J36,AS_ESG!A:Q,17,FALSE)</f>
        <v>6.4209399999999999</v>
      </c>
    </row>
    <row r="37" spans="1:27" x14ac:dyDescent="0.25">
      <c r="A37" s="1" t="s">
        <v>2737</v>
      </c>
      <c r="B37" s="1" t="s">
        <v>20991</v>
      </c>
      <c r="C37" s="1">
        <v>273904</v>
      </c>
      <c r="D37" s="1" t="s">
        <v>20875</v>
      </c>
      <c r="E37" s="1" t="s">
        <v>11804</v>
      </c>
      <c r="F37" s="1" t="s">
        <v>2737</v>
      </c>
      <c r="G37" s="1" t="s">
        <v>11845</v>
      </c>
      <c r="H37" s="1">
        <v>4.7698830000000001</v>
      </c>
      <c r="I37" s="1" t="s">
        <v>11816</v>
      </c>
      <c r="J37" s="1">
        <f>VLOOKUP(C37,'X25111'!D:F,2,FALSE)</f>
        <v>66990987</v>
      </c>
      <c r="K37" s="1" t="str">
        <f>VLOOKUP(C37,'X25111'!D:F,3,FALSE)</f>
        <v>US91087BAR15</v>
      </c>
      <c r="L37" s="1" t="str">
        <f>VLOOKUP(J37,'X25111'!E:J,6,FALSE)</f>
        <v>EMBI</v>
      </c>
      <c r="M37" s="1" t="str">
        <f>IFERROR(VLOOKUP(J37,ERV_Securities!C:D,2,FALSE),VLOOKUP(J37,ERV_Mapping!B:C,2,FALSE))</f>
        <v>MEXICO_5</v>
      </c>
      <c r="N37" s="1">
        <f>VLOOKUP($M37,ERV_Issuers!$C:$BZ,MATCH(N$1,ERV_Issuers!$C$2:$BZ$2,0),FALSE)</f>
        <v>67.817985534667969</v>
      </c>
      <c r="O37" s="1" t="str">
        <f>VLOOKUP($M37,ERV_Issuers!$C:$BZ,MATCH(O$1,ERV_Issuers!$C$2:$BZ$2,0),FALSE)</f>
        <v>bbb</v>
      </c>
      <c r="P37" s="1">
        <f>VLOOKUP($M37,ERV_Issuers!$C:$BZ,MATCH(P$1,ERV_Issuers!$C$2:$BZ$2,0),FALSE)</f>
        <v>-50</v>
      </c>
      <c r="Q37" s="1" t="str">
        <f t="shared" si="1"/>
        <v>BBB</v>
      </c>
      <c r="R37" s="1" t="str">
        <f>IFERROR(IF($L37="CEMBI",IFERROR(VLOOKUP($K37,JESG_CEMBI!$W:$AG,11,FALSE),VLOOKUP($A37,JESG_CEMBI!$AG:$AG,1,FALSE)),IF($L37="EMBI",IFERROR(IFERROR(VLOOKUP($K37,JESG_EMBI!$W:$AG,11,FALSE),VLOOKUP($A37,JESG_EMBI!$AG:$AG,1,FALSE)),IFERROR(VLOOKUP($K37,JESG_CEMBI!$W:$AG,11,FALSE),VLOOKUP($A37,JESG_CEMBI!$AG:$AG,1,FALSE))),IFERROR(VLOOKUP($K37,JESG_GBIEM!$Z:$AA,2,FALSE),VLOOKUP($E37,JESG_GBIEM!$AA:$AA,1,FALSE)))),VLOOKUP($J37,JPM_Mapping!$A:$B,2,FALSE))</f>
        <v>MEX</v>
      </c>
      <c r="S37" s="1">
        <f>10-(IF($L37="CEMBI",VLOOKUP($R37,JESG_CEMBI!$AG:$AV,COLUMN(S$1)-7,FALSE),IF($L37="EMBI",IFERROR(VLOOKUP($R37,JESG_EMBI!$AG:$AV,COLUMN(S$1)-7,FALSE),VLOOKUP($R37,JESG_CEMBI!$AG:$AV,COLUMN(S$1)-7,FALSE)),IFERROR(VLOOKUP($R37,JESG_GBIEM!$AA:$AT,COLUMN(S$1)-3,FALSE),VLOOKUP($R37,JESG_EMBI!$AG:$AV,COLUMN(S$1)-7,FALSE)))))/10</f>
        <v>4.3986598876445795</v>
      </c>
      <c r="T37" s="1">
        <f>(IF($L37="CEMBI",VLOOKUP($R37,JESG_CEMBI!$AG:$AV,COLUMN(T$1)-7,FALSE),IF($L37="EMBI",IFERROR(VLOOKUP($R37,JESG_EMBI!$AG:$AV,COLUMN(T$1)-7,FALSE),VLOOKUP($R37,JESG_CEMBI!$AG:$AV,COLUMN(T$1)-7,FALSE)),IFERROR(VLOOKUP($R37,JESG_GBIEM!$AA:$AT,COLUMN(T$1)-3,FALSE),VLOOKUP($R37,JESG_EMBI!$AG:$AV,COLUMN(T$1)-7,FALSE)))))/-10</f>
        <v>1.35214302900976E-3</v>
      </c>
      <c r="U37" s="1">
        <f>(IF($L37="CEMBI",VLOOKUP($R37,JESG_CEMBI!$AG:$AV,COLUMN(U$1)-7,FALSE),IF($L37="EMBI",IFERROR(VLOOKUP($R37,JESG_EMBI!$AG:$AV,COLUMN(U$1)-7,FALSE),VLOOKUP($R37,JESG_CEMBI!$AG:$AV,COLUMN(U$1)-7,FALSE)),IFERROR(VLOOKUP($R37,JESG_GBIEM!$AA:$AT,COLUMN(U$1)-3,FALSE),VLOOKUP($R37,JESG_EMBI!$AG:$AV,COLUMN(U$1)-7,FALSE)))))/-10</f>
        <v>3.3162811620407197E-3</v>
      </c>
      <c r="V37" s="1">
        <f>(IF($L37="CEMBI",VLOOKUP($R37,JESG_CEMBI!$AG:$AV,COLUMN(V$1)-7,FALSE),IF($L37="EMBI",IFERROR(VLOOKUP($R37,JESG_EMBI!$AG:$AV,COLUMN(V$1)-7,FALSE),VLOOKUP($R37,JESG_CEMBI!$AG:$AV,COLUMN(V$1)-7,FALSE)),IFERROR(VLOOKUP($R37,JESG_GBIEM!$AA:$AT,COLUMN(V$1)-3,FALSE),VLOOKUP($R37,JESG_EMBI!$AG:$AV,COLUMN(V$1)-7,FALSE)))))/-10</f>
        <v>1.21692872610864E-2</v>
      </c>
      <c r="W37" s="1">
        <f>(IF($L37="CEMBI",VLOOKUP($R37,JESG_CEMBI!$AG:$AV,COLUMN(W$1)-7,FALSE),IF($L37="EMBI",IFERROR(VLOOKUP($R37,JESG_EMBI!$AG:$AV,COLUMN(W$1)-7,FALSE),VLOOKUP($R37,JESG_CEMBI!$AG:$AV,COLUMN(W$1)-7,FALSE)),IFERROR(VLOOKUP($R37,JESG_GBIEM!$AA:$AT,COLUMN(W$1)-3,FALSE),VLOOKUP($R37,JESG_EMBI!$AG:$AV,COLUMN(W$1)-7,FALSE)))))/-10</f>
        <v>-0.30009744767032298</v>
      </c>
      <c r="X37" s="1">
        <f>VLOOKUP($J37,AS_ESG!$A:$R,MATCH(X$1,AS_ESG!$A$1:$R$1,0),FALSE)</f>
        <v>5.8418799999999997</v>
      </c>
      <c r="Y37" s="1">
        <f>VLOOKUP($J37,AS_ESG!$A:$R,MATCH(Y$1,AS_ESG!$A$1:$R$1,0),FALSE)</f>
        <v>0</v>
      </c>
      <c r="Z37" s="1">
        <f>VLOOKUP($J37,AS_ESG!$A:$R,MATCH(Z$1,AS_ESG!$A$1:$R$1,0),FALSE)</f>
        <v>7</v>
      </c>
      <c r="AA37" s="1">
        <f>VLOOKUP(J37,AS_ESG!A:Q,17,FALSE)</f>
        <v>6.4209399999999999</v>
      </c>
    </row>
    <row r="38" spans="1:27" x14ac:dyDescent="0.25">
      <c r="A38" s="1" t="s">
        <v>2854</v>
      </c>
      <c r="B38" s="1" t="s">
        <v>22007</v>
      </c>
      <c r="C38" s="1">
        <v>280461</v>
      </c>
      <c r="D38" s="1" t="s">
        <v>22008</v>
      </c>
      <c r="E38" s="1" t="s">
        <v>11804</v>
      </c>
      <c r="F38" s="1" t="s">
        <v>2854</v>
      </c>
      <c r="G38" s="1" t="s">
        <v>22009</v>
      </c>
      <c r="H38" s="1">
        <v>6.1249989999999999</v>
      </c>
      <c r="I38" s="1" t="s">
        <v>284</v>
      </c>
      <c r="J38" s="1">
        <f>VLOOKUP(C38,'X25111'!D:F,2,FALSE)</f>
        <v>67039034</v>
      </c>
      <c r="K38" s="1" t="str">
        <f>VLOOKUP(C38,'X25111'!D:F,3,FALSE)</f>
        <v>US63884WAA62</v>
      </c>
      <c r="L38" s="1" t="str">
        <f>VLOOKUP(J38,'X25111'!E:J,6,FALSE)</f>
        <v>CEMBI</v>
      </c>
      <c r="M38" s="1" t="str">
        <f>IFERROR(VLOOKUP(J38,ERV_Securities!C:D,2,FALSE),VLOOKUP(J38,ERV_Mapping!B:C,2,FALSE))</f>
        <v>NATURA_1</v>
      </c>
      <c r="N38" s="1">
        <f>VLOOKUP($M38,ERV_Issuers!$C:$BZ,MATCH(N$1,ERV_Issuers!$C$2:$BZ$2,0),FALSE)</f>
        <v>219.07736206054688</v>
      </c>
      <c r="O38" s="1" t="str">
        <f>VLOOKUP($M38,ERV_Issuers!$C:$BZ,MATCH(O$1,ERV_Issuers!$C$2:$BZ$2,0),FALSE)</f>
        <v>bb</v>
      </c>
      <c r="P38" s="1">
        <f>VLOOKUP($M38,ERV_Issuers!$C:$BZ,MATCH(P$1,ERV_Issuers!$C$2:$BZ$2,0),FALSE)</f>
        <v>3.4716201665610651</v>
      </c>
      <c r="Q38" s="1" t="str">
        <f t="shared" si="1"/>
        <v>BB</v>
      </c>
      <c r="R38" s="1" t="str">
        <f>IFERROR(IF($L38="CEMBI",IFERROR(VLOOKUP($K38,JESG_CEMBI!$W:$AG,11,FALSE),VLOOKUP($A38,JESG_CEMBI!$AG:$AG,1,FALSE)),IF($L38="EMBI",IFERROR(IFERROR(VLOOKUP($K38,JESG_EMBI!$W:$AG,11,FALSE),VLOOKUP($A38,JESG_EMBI!$AG:$AG,1,FALSE)),IFERROR(VLOOKUP($K38,JESG_CEMBI!$W:$AG,11,FALSE),VLOOKUP($A38,JESG_CEMBI!$AG:$AG,1,FALSE))),IFERROR(VLOOKUP($K38,JESG_GBIEM!$Z:$AA,2,FALSE),VLOOKUP($E38,JESG_GBIEM!$AA:$AA,1,FALSE)))),VLOOKUP($J38,JPM_Mapping!$A:$B,2,FALSE))</f>
        <v>NATURA</v>
      </c>
      <c r="S38" s="1">
        <f>10-(IF($L38="CEMBI",VLOOKUP($R38,JESG_CEMBI!$AG:$AV,COLUMN(S$1)-7,FALSE),IF($L38="EMBI",IFERROR(VLOOKUP($R38,JESG_EMBI!$AG:$AV,COLUMN(S$1)-7,FALSE),VLOOKUP($R38,JESG_CEMBI!$AG:$AV,COLUMN(S$1)-7,FALSE)),IFERROR(VLOOKUP($R38,JESG_GBIEM!$AA:$AT,COLUMN(S$1)-3,FALSE),VLOOKUP($R38,JESG_EMBI!$AG:$AV,COLUMN(S$1)-7,FALSE)))))/10</f>
        <v>3.3555279812398897</v>
      </c>
      <c r="T38" s="1">
        <f>(IF($L38="CEMBI",VLOOKUP($R38,JESG_CEMBI!$AG:$AV,COLUMN(T$1)-7,FALSE),IF($L38="EMBI",IFERROR(VLOOKUP($R38,JESG_EMBI!$AG:$AV,COLUMN(T$1)-7,FALSE),VLOOKUP($R38,JESG_CEMBI!$AG:$AV,COLUMN(T$1)-7,FALSE)),IFERROR(VLOOKUP($R38,JESG_GBIEM!$AA:$AT,COLUMN(T$1)-3,FALSE),VLOOKUP($R38,JESG_EMBI!$AG:$AV,COLUMN(T$1)-7,FALSE)))))/-10</f>
        <v>-1.48887190896445E-2</v>
      </c>
      <c r="U38" s="1">
        <f>(IF($L38="CEMBI",VLOOKUP($R38,JESG_CEMBI!$AG:$AV,COLUMN(U$1)-7,FALSE),IF($L38="EMBI",IFERROR(VLOOKUP($R38,JESG_EMBI!$AG:$AV,COLUMN(U$1)-7,FALSE),VLOOKUP($R38,JESG_CEMBI!$AG:$AV,COLUMN(U$1)-7,FALSE)),IFERROR(VLOOKUP($R38,JESG_GBIEM!$AA:$AT,COLUMN(U$1)-3,FALSE),VLOOKUP($R38,JESG_EMBI!$AG:$AV,COLUMN(U$1)-7,FALSE)))))/-10</f>
        <v>-9.3506339346600895E-2</v>
      </c>
      <c r="V38" s="1">
        <f>(IF($L38="CEMBI",VLOOKUP($R38,JESG_CEMBI!$AG:$AV,COLUMN(V$1)-7,FALSE),IF($L38="EMBI",IFERROR(VLOOKUP($R38,JESG_EMBI!$AG:$AV,COLUMN(V$1)-7,FALSE),VLOOKUP($R38,JESG_CEMBI!$AG:$AV,COLUMN(V$1)-7,FALSE)),IFERROR(VLOOKUP($R38,JESG_GBIEM!$AA:$AT,COLUMN(V$1)-3,FALSE),VLOOKUP($R38,JESG_EMBI!$AG:$AV,COLUMN(V$1)-7,FALSE)))))/-10</f>
        <v>-2.5276749218306797E-2</v>
      </c>
      <c r="W38" s="1">
        <f>(IF($L38="CEMBI",VLOOKUP($R38,JESG_CEMBI!$AG:$AV,COLUMN(W$1)-7,FALSE),IF($L38="EMBI",IFERROR(VLOOKUP($R38,JESG_EMBI!$AG:$AV,COLUMN(W$1)-7,FALSE),VLOOKUP($R38,JESG_CEMBI!$AG:$AV,COLUMN(W$1)-7,FALSE)),IFERROR(VLOOKUP($R38,JESG_GBIEM!$AA:$AT,COLUMN(W$1)-3,FALSE),VLOOKUP($R38,JESG_EMBI!$AG:$AV,COLUMN(W$1)-7,FALSE)))))/-10</f>
        <v>-0.71802407039903005</v>
      </c>
      <c r="X38" s="1">
        <f>VLOOKUP($J38,AS_ESG!$A:$R,MATCH(X$1,AS_ESG!$A$1:$R$1,0),FALSE)</f>
        <v>0</v>
      </c>
      <c r="Y38" s="1">
        <f>VLOOKUP($J38,AS_ESG!$A:$R,MATCH(Y$1,AS_ESG!$A$1:$R$1,0),FALSE)</f>
        <v>0</v>
      </c>
      <c r="Z38" s="1">
        <f>VLOOKUP($J38,AS_ESG!$A:$R,MATCH(Z$1,AS_ESG!$A$1:$R$1,0),FALSE)</f>
        <v>0</v>
      </c>
      <c r="AA38" s="1">
        <f>VLOOKUP(J38,AS_ESG!A:Q,17,FALSE)</f>
        <v>0</v>
      </c>
    </row>
    <row r="39" spans="1:27" x14ac:dyDescent="0.25">
      <c r="A39" s="1" t="s">
        <v>2870</v>
      </c>
      <c r="B39" s="1" t="s">
        <v>21615</v>
      </c>
      <c r="C39" s="1">
        <v>277009</v>
      </c>
      <c r="D39" s="1" t="s">
        <v>21616</v>
      </c>
      <c r="E39" s="1" t="s">
        <v>11804</v>
      </c>
      <c r="F39" s="1" t="s">
        <v>2871</v>
      </c>
      <c r="G39" s="1" t="s">
        <v>11886</v>
      </c>
      <c r="H39" s="1">
        <v>9.3222909999999999</v>
      </c>
      <c r="I39" s="1" t="s">
        <v>11816</v>
      </c>
      <c r="J39" s="1">
        <f>VLOOKUP(C39,'X25111'!D:F,2,FALSE)</f>
        <v>66953971</v>
      </c>
      <c r="K39" s="1" t="str">
        <f>VLOOKUP(C39,'X25111'!D:F,3,FALSE)</f>
        <v>US65412JAS24</v>
      </c>
      <c r="L39" s="1" t="str">
        <f>VLOOKUP(J39,'X25111'!E:J,6,FALSE)</f>
        <v>EMBI</v>
      </c>
      <c r="M39" s="1" t="str">
        <f>IFERROR(VLOOKUP(J39,ERV_Securities!C:D,2,FALSE),VLOOKUP(J39,ERV_Mapping!B:C,2,FALSE))</f>
        <v>NIGERIA_4</v>
      </c>
      <c r="N39" s="1">
        <f>VLOOKUP($M39,ERV_Issuers!$C:$BZ,MATCH(N$1,ERV_Issuers!$C$2:$BZ$2,0),FALSE)</f>
        <v>502.96878051757813</v>
      </c>
      <c r="O39" s="1" t="str">
        <f>VLOOKUP($M39,ERV_Issuers!$C:$BZ,MATCH(O$1,ERV_Issuers!$C$2:$BZ$2,0),FALSE)</f>
        <v>b</v>
      </c>
      <c r="P39" s="1">
        <f>VLOOKUP($M39,ERV_Issuers!$C:$BZ,MATCH(P$1,ERV_Issuers!$C$2:$BZ$2,0),FALSE)</f>
        <v>-10.243532972895421</v>
      </c>
      <c r="Q39" s="1" t="str">
        <f t="shared" si="1"/>
        <v>B</v>
      </c>
      <c r="R39" s="1" t="e">
        <f>IFERROR(IF($L39="CEMBI",IFERROR(VLOOKUP($K39,JESG_CEMBI!$W:$AG,11,FALSE),VLOOKUP($A39,JESG_CEMBI!$AG:$AG,1,FALSE)),IF($L39="EMBI",IFERROR(IFERROR(VLOOKUP($K39,JESG_EMBI!$W:$AG,11,FALSE),VLOOKUP($A39,JESG_EMBI!$AG:$AG,1,FALSE)),IFERROR(VLOOKUP($K39,JESG_CEMBI!$W:$AG,11,FALSE),VLOOKUP($A39,JESG_CEMBI!$AG:$AG,1,FALSE))),IFERROR(VLOOKUP($K39,JESG_GBIEM!$Z:$AA,2,FALSE),VLOOKUP($E39,JESG_GBIEM!$AA:$AA,1,FALSE)))),VLOOKUP($J39,JPM_Mapping!$A:$B,2,FALSE))</f>
        <v>#N/A</v>
      </c>
      <c r="S39" s="1" t="e">
        <f>10-(IF($L39="CEMBI",VLOOKUP($R39,JESG_CEMBI!$AG:$AV,COLUMN(S$1)-7,FALSE),IF($L39="EMBI",IFERROR(VLOOKUP($R39,JESG_EMBI!$AG:$AV,COLUMN(S$1)-7,FALSE),VLOOKUP($R39,JESG_CEMBI!$AG:$AV,COLUMN(S$1)-7,FALSE)),IFERROR(VLOOKUP($R39,JESG_GBIEM!$AA:$AT,COLUMN(S$1)-3,FALSE),VLOOKUP($R39,JESG_EMBI!$AG:$AV,COLUMN(S$1)-7,FALSE)))))/10</f>
        <v>#N/A</v>
      </c>
      <c r="T39" s="1" t="e">
        <f>(IF($L39="CEMBI",VLOOKUP($R39,JESG_CEMBI!$AG:$AV,COLUMN(T$1)-7,FALSE),IF($L39="EMBI",IFERROR(VLOOKUP($R39,JESG_EMBI!$AG:$AV,COLUMN(T$1)-7,FALSE),VLOOKUP($R39,JESG_CEMBI!$AG:$AV,COLUMN(T$1)-7,FALSE)),IFERROR(VLOOKUP($R39,JESG_GBIEM!$AA:$AT,COLUMN(T$1)-3,FALSE),VLOOKUP($R39,JESG_EMBI!$AG:$AV,COLUMN(T$1)-7,FALSE)))))/-10</f>
        <v>#N/A</v>
      </c>
      <c r="U39" s="1" t="e">
        <f>(IF($L39="CEMBI",VLOOKUP($R39,JESG_CEMBI!$AG:$AV,COLUMN(U$1)-7,FALSE),IF($L39="EMBI",IFERROR(VLOOKUP($R39,JESG_EMBI!$AG:$AV,COLUMN(U$1)-7,FALSE),VLOOKUP($R39,JESG_CEMBI!$AG:$AV,COLUMN(U$1)-7,FALSE)),IFERROR(VLOOKUP($R39,JESG_GBIEM!$AA:$AT,COLUMN(U$1)-3,FALSE),VLOOKUP($R39,JESG_EMBI!$AG:$AV,COLUMN(U$1)-7,FALSE)))))/-10</f>
        <v>#N/A</v>
      </c>
      <c r="V39" s="1" t="e">
        <f>(IF($L39="CEMBI",VLOOKUP($R39,JESG_CEMBI!$AG:$AV,COLUMN(V$1)-7,FALSE),IF($L39="EMBI",IFERROR(VLOOKUP($R39,JESG_EMBI!$AG:$AV,COLUMN(V$1)-7,FALSE),VLOOKUP($R39,JESG_CEMBI!$AG:$AV,COLUMN(V$1)-7,FALSE)),IFERROR(VLOOKUP($R39,JESG_GBIEM!$AA:$AT,COLUMN(V$1)-3,FALSE),VLOOKUP($R39,JESG_EMBI!$AG:$AV,COLUMN(V$1)-7,FALSE)))))/-10</f>
        <v>#N/A</v>
      </c>
      <c r="W39" s="1" t="e">
        <f>(IF($L39="CEMBI",VLOOKUP($R39,JESG_CEMBI!$AG:$AV,COLUMN(W$1)-7,FALSE),IF($L39="EMBI",IFERROR(VLOOKUP($R39,JESG_EMBI!$AG:$AV,COLUMN(W$1)-7,FALSE),VLOOKUP($R39,JESG_CEMBI!$AG:$AV,COLUMN(W$1)-7,FALSE)),IFERROR(VLOOKUP($R39,JESG_GBIEM!$AA:$AT,COLUMN(W$1)-3,FALSE),VLOOKUP($R39,JESG_EMBI!$AG:$AV,COLUMN(W$1)-7,FALSE)))))/-10</f>
        <v>#N/A</v>
      </c>
      <c r="X39" s="1">
        <f>VLOOKUP($J39,AS_ESG!$A:$R,MATCH(X$1,AS_ESG!$A$1:$R$1,0),FALSE)</f>
        <v>7.8639000000000001</v>
      </c>
      <c r="Y39" s="1">
        <f>VLOOKUP($J39,AS_ESG!$A:$R,MATCH(Y$1,AS_ESG!$A$1:$R$1,0),FALSE)</f>
        <v>0</v>
      </c>
      <c r="Z39" s="1">
        <f>VLOOKUP($J39,AS_ESG!$A:$R,MATCH(Z$1,AS_ESG!$A$1:$R$1,0),FALSE)</f>
        <v>9.5</v>
      </c>
      <c r="AA39" s="1">
        <f>VLOOKUP(J39,AS_ESG!A:Q,17,FALSE)</f>
        <v>8.6819500000000005</v>
      </c>
    </row>
    <row r="40" spans="1:27" x14ac:dyDescent="0.25">
      <c r="A40" s="1" t="s">
        <v>2870</v>
      </c>
      <c r="B40" s="1" t="s">
        <v>21615</v>
      </c>
      <c r="C40" s="1">
        <v>278605</v>
      </c>
      <c r="D40" s="1" t="s">
        <v>22011</v>
      </c>
      <c r="E40" s="1" t="s">
        <v>11804</v>
      </c>
      <c r="F40" s="1" t="s">
        <v>2871</v>
      </c>
      <c r="G40" s="1" t="s">
        <v>11886</v>
      </c>
      <c r="H40" s="1">
        <v>8.6962689999999991</v>
      </c>
      <c r="I40" s="1" t="s">
        <v>11816</v>
      </c>
      <c r="J40" s="1">
        <f>VLOOKUP(C40,'X25111'!D:F,2,FALSE)</f>
        <v>67028717</v>
      </c>
      <c r="K40" s="1" t="str">
        <f>VLOOKUP(C40,'X25111'!D:F,3,FALSE)</f>
        <v>US65412JAU79</v>
      </c>
      <c r="L40" s="1" t="str">
        <f>VLOOKUP(J40,'X25111'!E:J,6,FALSE)</f>
        <v>EMBI</v>
      </c>
      <c r="M40" s="1" t="str">
        <f>IFERROR(VLOOKUP(J40,ERV_Securities!C:D,2,FALSE),VLOOKUP(J40,ERV_Mapping!B:C,2,FALSE))</f>
        <v>NIGERIA_4</v>
      </c>
      <c r="N40" s="1">
        <f>VLOOKUP($M40,ERV_Issuers!$C:$BZ,MATCH(N$1,ERV_Issuers!$C$2:$BZ$2,0),FALSE)</f>
        <v>502.96878051757813</v>
      </c>
      <c r="O40" s="1" t="str">
        <f>VLOOKUP($M40,ERV_Issuers!$C:$BZ,MATCH(O$1,ERV_Issuers!$C$2:$BZ$2,0),FALSE)</f>
        <v>b</v>
      </c>
      <c r="P40" s="1">
        <f>VLOOKUP($M40,ERV_Issuers!$C:$BZ,MATCH(P$1,ERV_Issuers!$C$2:$BZ$2,0),FALSE)</f>
        <v>-10.243532972895421</v>
      </c>
      <c r="Q40" s="1" t="str">
        <f t="shared" si="1"/>
        <v>B</v>
      </c>
      <c r="R40" s="1" t="e">
        <f>IFERROR(IF($L40="CEMBI",IFERROR(VLOOKUP($K40,JESG_CEMBI!$W:$AG,11,FALSE),VLOOKUP($A40,JESG_CEMBI!$AG:$AG,1,FALSE)),IF($L40="EMBI",IFERROR(IFERROR(VLOOKUP($K40,JESG_EMBI!$W:$AG,11,FALSE),VLOOKUP($A40,JESG_EMBI!$AG:$AG,1,FALSE)),IFERROR(VLOOKUP($K40,JESG_CEMBI!$W:$AG,11,FALSE),VLOOKUP($A40,JESG_CEMBI!$AG:$AG,1,FALSE))),IFERROR(VLOOKUP($K40,JESG_GBIEM!$Z:$AA,2,FALSE),VLOOKUP($E40,JESG_GBIEM!$AA:$AA,1,FALSE)))),VLOOKUP($J40,JPM_Mapping!$A:$B,2,FALSE))</f>
        <v>#N/A</v>
      </c>
      <c r="S40" s="1" t="e">
        <f>10-(IF($L40="CEMBI",VLOOKUP($R40,JESG_CEMBI!$AG:$AV,COLUMN(S$1)-7,FALSE),IF($L40="EMBI",IFERROR(VLOOKUP($R40,JESG_EMBI!$AG:$AV,COLUMN(S$1)-7,FALSE),VLOOKUP($R40,JESG_CEMBI!$AG:$AV,COLUMN(S$1)-7,FALSE)),IFERROR(VLOOKUP($R40,JESG_GBIEM!$AA:$AT,COLUMN(S$1)-3,FALSE),VLOOKUP($R40,JESG_EMBI!$AG:$AV,COLUMN(S$1)-7,FALSE)))))/10</f>
        <v>#N/A</v>
      </c>
      <c r="T40" s="1" t="e">
        <f>(IF($L40="CEMBI",VLOOKUP($R40,JESG_CEMBI!$AG:$AV,COLUMN(T$1)-7,FALSE),IF($L40="EMBI",IFERROR(VLOOKUP($R40,JESG_EMBI!$AG:$AV,COLUMN(T$1)-7,FALSE),VLOOKUP($R40,JESG_CEMBI!$AG:$AV,COLUMN(T$1)-7,FALSE)),IFERROR(VLOOKUP($R40,JESG_GBIEM!$AA:$AT,COLUMN(T$1)-3,FALSE),VLOOKUP($R40,JESG_EMBI!$AG:$AV,COLUMN(T$1)-7,FALSE)))))/-10</f>
        <v>#N/A</v>
      </c>
      <c r="U40" s="1" t="e">
        <f>(IF($L40="CEMBI",VLOOKUP($R40,JESG_CEMBI!$AG:$AV,COLUMN(U$1)-7,FALSE),IF($L40="EMBI",IFERROR(VLOOKUP($R40,JESG_EMBI!$AG:$AV,COLUMN(U$1)-7,FALSE),VLOOKUP($R40,JESG_CEMBI!$AG:$AV,COLUMN(U$1)-7,FALSE)),IFERROR(VLOOKUP($R40,JESG_GBIEM!$AA:$AT,COLUMN(U$1)-3,FALSE),VLOOKUP($R40,JESG_EMBI!$AG:$AV,COLUMN(U$1)-7,FALSE)))))/-10</f>
        <v>#N/A</v>
      </c>
      <c r="V40" s="1" t="e">
        <f>(IF($L40="CEMBI",VLOOKUP($R40,JESG_CEMBI!$AG:$AV,COLUMN(V$1)-7,FALSE),IF($L40="EMBI",IFERROR(VLOOKUP($R40,JESG_EMBI!$AG:$AV,COLUMN(V$1)-7,FALSE),VLOOKUP($R40,JESG_CEMBI!$AG:$AV,COLUMN(V$1)-7,FALSE)),IFERROR(VLOOKUP($R40,JESG_GBIEM!$AA:$AT,COLUMN(V$1)-3,FALSE),VLOOKUP($R40,JESG_EMBI!$AG:$AV,COLUMN(V$1)-7,FALSE)))))/-10</f>
        <v>#N/A</v>
      </c>
      <c r="W40" s="1" t="e">
        <f>(IF($L40="CEMBI",VLOOKUP($R40,JESG_CEMBI!$AG:$AV,COLUMN(W$1)-7,FALSE),IF($L40="EMBI",IFERROR(VLOOKUP($R40,JESG_EMBI!$AG:$AV,COLUMN(W$1)-7,FALSE),VLOOKUP($R40,JESG_CEMBI!$AG:$AV,COLUMN(W$1)-7,FALSE)),IFERROR(VLOOKUP($R40,JESG_GBIEM!$AA:$AT,COLUMN(W$1)-3,FALSE),VLOOKUP($R40,JESG_EMBI!$AG:$AV,COLUMN(W$1)-7,FALSE)))))/-10</f>
        <v>#N/A</v>
      </c>
      <c r="X40" s="1">
        <f>VLOOKUP($J40,AS_ESG!$A:$R,MATCH(X$1,AS_ESG!$A$1:$R$1,0),FALSE)</f>
        <v>0</v>
      </c>
      <c r="Y40" s="1">
        <f>VLOOKUP($J40,AS_ESG!$A:$R,MATCH(Y$1,AS_ESG!$A$1:$R$1,0),FALSE)</f>
        <v>0</v>
      </c>
      <c r="Z40" s="1">
        <f>VLOOKUP($J40,AS_ESG!$A:$R,MATCH(Z$1,AS_ESG!$A$1:$R$1,0),FALSE)</f>
        <v>9.5</v>
      </c>
      <c r="AA40" s="1">
        <f>VLOOKUP(J40,AS_ESG!A:Q,17,FALSE)</f>
        <v>9.5</v>
      </c>
    </row>
    <row r="41" spans="1:27" x14ac:dyDescent="0.25">
      <c r="A41" s="1" t="s">
        <v>2910</v>
      </c>
      <c r="B41" s="1" t="s">
        <v>11902</v>
      </c>
      <c r="C41" s="1">
        <v>260918</v>
      </c>
      <c r="D41" s="1" t="s">
        <v>16694</v>
      </c>
      <c r="E41" s="1" t="s">
        <v>11804</v>
      </c>
      <c r="F41" s="1" t="s">
        <v>2910</v>
      </c>
      <c r="G41" s="1" t="s">
        <v>11903</v>
      </c>
      <c r="H41" s="1">
        <v>6.5319149999999997</v>
      </c>
      <c r="I41" s="1" t="s">
        <v>11816</v>
      </c>
      <c r="J41" s="1">
        <f>VLOOKUP(C41,'X25111'!D:F,2,FALSE)</f>
        <v>66906427</v>
      </c>
      <c r="K41" s="1" t="str">
        <f>VLOOKUP(C41,'X25111'!D:F,3,FALSE)</f>
        <v>US67091TAE55</v>
      </c>
      <c r="L41" s="1" t="str">
        <f>VLOOKUP(J41,'X25111'!E:J,6,FALSE)</f>
        <v>EMBI</v>
      </c>
      <c r="M41" s="1" t="str">
        <f>IFERROR(VLOOKUP(J41,ERV_Securities!C:D,2,FALSE),VLOOKUP(J41,ERV_Mapping!B:C,2,FALSE))</f>
        <v>OCPMR_0</v>
      </c>
      <c r="N41" s="1">
        <f>VLOOKUP($M41,ERV_Issuers!$C:$BZ,MATCH(N$1,ERV_Issuers!$C$2:$BZ$2,0),FALSE)</f>
        <v>187.35137939453125</v>
      </c>
      <c r="O41" s="1" t="str">
        <f>VLOOKUP($M41,ERV_Issuers!$C:$BZ,MATCH(O$1,ERV_Issuers!$C$2:$BZ$2,0),FALSE)</f>
        <v>bb+</v>
      </c>
      <c r="P41" s="1">
        <f>VLOOKUP($M41,ERV_Issuers!$C:$BZ,MATCH(P$1,ERV_Issuers!$C$2:$BZ$2,0),FALSE)</f>
        <v>-24.161626986716445</v>
      </c>
      <c r="Q41" s="1" t="str">
        <f t="shared" si="1"/>
        <v>BB</v>
      </c>
      <c r="R41" s="1" t="str">
        <f>IFERROR(IF($L41="CEMBI",IFERROR(VLOOKUP($K41,JESG_CEMBI!$W:$AG,11,FALSE),VLOOKUP($A41,JESG_CEMBI!$AG:$AG,1,FALSE)),IF($L41="EMBI",IFERROR(IFERROR(VLOOKUP($K41,JESG_EMBI!$W:$AG,11,FALSE),VLOOKUP($A41,JESG_EMBI!$AG:$AG,1,FALSE)),IFERROR(VLOOKUP($K41,JESG_CEMBI!$W:$AG,11,FALSE),VLOOKUP($A41,JESG_CEMBI!$AG:$AG,1,FALSE))),IFERROR(VLOOKUP($K41,JESG_GBIEM!$Z:$AA,2,FALSE),VLOOKUP($E41,JESG_GBIEM!$AA:$AA,1,FALSE)))),VLOOKUP($J41,JPM_Mapping!$A:$B,2,FALSE))</f>
        <v>OCPMR</v>
      </c>
      <c r="S41" s="1">
        <f>10-(IF($L41="CEMBI",VLOOKUP($R41,JESG_CEMBI!$AG:$AV,COLUMN(S$1)-7,FALSE),IF($L41="EMBI",IFERROR(VLOOKUP($R41,JESG_EMBI!$AG:$AV,COLUMN(S$1)-7,FALSE),VLOOKUP($R41,JESG_CEMBI!$AG:$AV,COLUMN(S$1)-7,FALSE)),IFERROR(VLOOKUP($R41,JESG_GBIEM!$AA:$AT,COLUMN(S$1)-3,FALSE),VLOOKUP($R41,JESG_EMBI!$AG:$AV,COLUMN(S$1)-7,FALSE)))))/10</f>
        <v>4.30273390325425</v>
      </c>
      <c r="T41" s="1">
        <f>(IF($L41="CEMBI",VLOOKUP($R41,JESG_CEMBI!$AG:$AV,COLUMN(T$1)-7,FALSE),IF($L41="EMBI",IFERROR(VLOOKUP($R41,JESG_EMBI!$AG:$AV,COLUMN(T$1)-7,FALSE),VLOOKUP($R41,JESG_CEMBI!$AG:$AV,COLUMN(T$1)-7,FALSE)),IFERROR(VLOOKUP($R41,JESG_GBIEM!$AA:$AT,COLUMN(T$1)-3,FALSE),VLOOKUP($R41,JESG_EMBI!$AG:$AV,COLUMN(T$1)-7,FALSE)))))/-10</f>
        <v>-5.4436240308120797E-3</v>
      </c>
      <c r="U41" s="1">
        <f>(IF($L41="CEMBI",VLOOKUP($R41,JESG_CEMBI!$AG:$AV,COLUMN(U$1)-7,FALSE),IF($L41="EMBI",IFERROR(VLOOKUP($R41,JESG_EMBI!$AG:$AV,COLUMN(U$1)-7,FALSE),VLOOKUP($R41,JESG_CEMBI!$AG:$AV,COLUMN(U$1)-7,FALSE)),IFERROR(VLOOKUP($R41,JESG_GBIEM!$AA:$AT,COLUMN(U$1)-3,FALSE),VLOOKUP($R41,JESG_EMBI!$AG:$AV,COLUMN(U$1)-7,FALSE)))))/-10</f>
        <v>-5.9022588988535296E-2</v>
      </c>
      <c r="V41" s="1">
        <f>(IF($L41="CEMBI",VLOOKUP($R41,JESG_CEMBI!$AG:$AV,COLUMN(V$1)-7,FALSE),IF($L41="EMBI",IFERROR(VLOOKUP($R41,JESG_EMBI!$AG:$AV,COLUMN(V$1)-7,FALSE),VLOOKUP($R41,JESG_CEMBI!$AG:$AV,COLUMN(V$1)-7,FALSE)),IFERROR(VLOOKUP($R41,JESG_GBIEM!$AA:$AT,COLUMN(V$1)-3,FALSE),VLOOKUP($R41,JESG_EMBI!$AG:$AV,COLUMN(V$1)-7,FALSE)))))/-10</f>
        <v>-2.8735551142160098E-2</v>
      </c>
      <c r="W41" s="1">
        <f>(IF($L41="CEMBI",VLOOKUP($R41,JESG_CEMBI!$AG:$AV,COLUMN(W$1)-7,FALSE),IF($L41="EMBI",IFERROR(VLOOKUP($R41,JESG_EMBI!$AG:$AV,COLUMN(W$1)-7,FALSE),VLOOKUP($R41,JESG_CEMBI!$AG:$AV,COLUMN(W$1)-7,FALSE)),IFERROR(VLOOKUP($R41,JESG_GBIEM!$AA:$AT,COLUMN(W$1)-3,FALSE),VLOOKUP($R41,JESG_EMBI!$AG:$AV,COLUMN(W$1)-7,FALSE)))))/-10</f>
        <v>-3.5324160216748599E-2</v>
      </c>
      <c r="X41" s="1">
        <f>VLOOKUP($J41,AS_ESG!$A:$R,MATCH(X$1,AS_ESG!$A$1:$R$1,0),FALSE)</f>
        <v>7.3</v>
      </c>
      <c r="Y41" s="1">
        <f>VLOOKUP($J41,AS_ESG!$A:$R,MATCH(Y$1,AS_ESG!$A$1:$R$1,0),FALSE)</f>
        <v>0</v>
      </c>
      <c r="Z41" s="1">
        <f>VLOOKUP($J41,AS_ESG!$A:$R,MATCH(Z$1,AS_ESG!$A$1:$R$1,0),FALSE)</f>
        <v>7.375</v>
      </c>
      <c r="AA41" s="1">
        <f>VLOOKUP(J41,AS_ESG!A:Q,17,FALSE)</f>
        <v>7.3375000000000004</v>
      </c>
    </row>
    <row r="42" spans="1:27" x14ac:dyDescent="0.25">
      <c r="A42" s="1" t="s">
        <v>2933</v>
      </c>
      <c r="B42" s="1" t="s">
        <v>20524</v>
      </c>
      <c r="C42" s="1">
        <v>182303</v>
      </c>
      <c r="D42" s="1" t="s">
        <v>7932</v>
      </c>
      <c r="E42" s="1" t="s">
        <v>11804</v>
      </c>
      <c r="F42" s="1" t="s">
        <v>2933</v>
      </c>
      <c r="G42" s="1" t="s">
        <v>16698</v>
      </c>
      <c r="H42" s="1">
        <v>5.0795560000000002</v>
      </c>
      <c r="I42" s="1" t="s">
        <v>11816</v>
      </c>
      <c r="J42" s="1">
        <f>VLOOKUP(C42,'X25111'!D:F,2,FALSE)</f>
        <v>36750268</v>
      </c>
      <c r="K42" s="1" t="str">
        <f>VLOOKUP(C42,'X25111'!D:F,3,FALSE)</f>
        <v>XS1750113661</v>
      </c>
      <c r="L42" s="1" t="str">
        <f>VLOOKUP(J42,'X25111'!E:J,6,FALSE)</f>
        <v>EMBI</v>
      </c>
      <c r="M42" s="1" t="str">
        <f>IFERROR(VLOOKUP(J42,ERV_Securities!C:D,2,FALSE),VLOOKUP(J42,ERV_Mapping!B:C,2,FALSE))</f>
        <v>OMAN</v>
      </c>
      <c r="N42" s="1">
        <f>VLOOKUP($M42,ERV_Issuers!$C:$BZ,MATCH(N$1,ERV_Issuers!$C$2:$BZ$2,0),FALSE)</f>
        <v>189.19691467285156</v>
      </c>
      <c r="O42" s="1" t="str">
        <f>VLOOKUP($M42,ERV_Issuers!$C:$BZ,MATCH(O$1,ERV_Issuers!$C$2:$BZ$2,0),FALSE)</f>
        <v>bb-</v>
      </c>
      <c r="P42" s="1">
        <f>VLOOKUP($M42,ERV_Issuers!$C:$BZ,MATCH(P$1,ERV_Issuers!$C$2:$BZ$2,0),FALSE)</f>
        <v>-37.326856483849227</v>
      </c>
      <c r="Q42" s="1" t="str">
        <f t="shared" si="1"/>
        <v>BB</v>
      </c>
      <c r="R42" s="1" t="str">
        <f>IFERROR(IF($L42="CEMBI",IFERROR(VLOOKUP($K42,JESG_CEMBI!$W:$AG,11,FALSE),VLOOKUP($A42,JESG_CEMBI!$AG:$AG,1,FALSE)),IF($L42="EMBI",IFERROR(IFERROR(VLOOKUP($K42,JESG_EMBI!$W:$AG,11,FALSE),VLOOKUP($A42,JESG_EMBI!$AG:$AG,1,FALSE)),IFERROR(VLOOKUP($K42,JESG_CEMBI!$W:$AG,11,FALSE),VLOOKUP($A42,JESG_CEMBI!$AG:$AG,1,FALSE))),IFERROR(VLOOKUP($K42,JESG_GBIEM!$Z:$AA,2,FALSE),VLOOKUP($E42,JESG_GBIEM!$AA:$AA,1,FALSE)))),VLOOKUP($J42,JPM_Mapping!$A:$B,2,FALSE))</f>
        <v>OMAN</v>
      </c>
      <c r="S42" s="1">
        <f>10-(IF($L42="CEMBI",VLOOKUP($R42,JESG_CEMBI!$AG:$AV,COLUMN(S$1)-7,FALSE),IF($L42="EMBI",IFERROR(VLOOKUP($R42,JESG_EMBI!$AG:$AV,COLUMN(S$1)-7,FALSE),VLOOKUP($R42,JESG_CEMBI!$AG:$AV,COLUMN(S$1)-7,FALSE)),IFERROR(VLOOKUP($R42,JESG_GBIEM!$AA:$AT,COLUMN(S$1)-3,FALSE),VLOOKUP($R42,JESG_EMBI!$AG:$AV,COLUMN(S$1)-7,FALSE)))))/10</f>
        <v>4.0958949251487295</v>
      </c>
      <c r="T42" s="1">
        <f>(IF($L42="CEMBI",VLOOKUP($R42,JESG_CEMBI!$AG:$AV,COLUMN(T$1)-7,FALSE),IF($L42="EMBI",IFERROR(VLOOKUP($R42,JESG_EMBI!$AG:$AV,COLUMN(T$1)-7,FALSE),VLOOKUP($R42,JESG_CEMBI!$AG:$AV,COLUMN(T$1)-7,FALSE)),IFERROR(VLOOKUP($R42,JESG_GBIEM!$AA:$AT,COLUMN(T$1)-3,FALSE),VLOOKUP($R42,JESG_EMBI!$AG:$AV,COLUMN(T$1)-7,FALSE)))))/-10</f>
        <v>3.5699714402248604E-3</v>
      </c>
      <c r="U42" s="1">
        <f>(IF($L42="CEMBI",VLOOKUP($R42,JESG_CEMBI!$AG:$AV,COLUMN(U$1)-7,FALSE),IF($L42="EMBI",IFERROR(VLOOKUP($R42,JESG_EMBI!$AG:$AV,COLUMN(U$1)-7,FALSE),VLOOKUP($R42,JESG_CEMBI!$AG:$AV,COLUMN(U$1)-7,FALSE)),IFERROR(VLOOKUP($R42,JESG_GBIEM!$AA:$AT,COLUMN(U$1)-3,FALSE),VLOOKUP($R42,JESG_EMBI!$AG:$AV,COLUMN(U$1)-7,FALSE)))))/-10</f>
        <v>4.5512558976301395E-2</v>
      </c>
      <c r="V42" s="1">
        <f>(IF($L42="CEMBI",VLOOKUP($R42,JESG_CEMBI!$AG:$AV,COLUMN(V$1)-7,FALSE),IF($L42="EMBI",IFERROR(VLOOKUP($R42,JESG_EMBI!$AG:$AV,COLUMN(V$1)-7,FALSE),VLOOKUP($R42,JESG_CEMBI!$AG:$AV,COLUMN(V$1)-7,FALSE)),IFERROR(VLOOKUP($R42,JESG_GBIEM!$AA:$AT,COLUMN(V$1)-3,FALSE),VLOOKUP($R42,JESG_EMBI!$AG:$AV,COLUMN(V$1)-7,FALSE)))))/-10</f>
        <v>1.96073816024025E-2</v>
      </c>
      <c r="W42" s="1">
        <f>(IF($L42="CEMBI",VLOOKUP($R42,JESG_CEMBI!$AG:$AV,COLUMN(W$1)-7,FALSE),IF($L42="EMBI",IFERROR(VLOOKUP($R42,JESG_EMBI!$AG:$AV,COLUMN(W$1)-7,FALSE),VLOOKUP($R42,JESG_CEMBI!$AG:$AV,COLUMN(W$1)-7,FALSE)),IFERROR(VLOOKUP($R42,JESG_GBIEM!$AA:$AT,COLUMN(W$1)-3,FALSE),VLOOKUP($R42,JESG_EMBI!$AG:$AV,COLUMN(W$1)-7,FALSE)))))/-10</f>
        <v>0.11030725761059199</v>
      </c>
      <c r="X42" s="1">
        <f>VLOOKUP($J42,AS_ESG!$A:$R,MATCH(X$1,AS_ESG!$A$1:$R$1,0),FALSE)</f>
        <v>6.1812399999999998</v>
      </c>
      <c r="Y42" s="1">
        <f>VLOOKUP($J42,AS_ESG!$A:$R,MATCH(Y$1,AS_ESG!$A$1:$R$1,0),FALSE)</f>
        <v>0</v>
      </c>
      <c r="Z42" s="1">
        <f>VLOOKUP($J42,AS_ESG!$A:$R,MATCH(Z$1,AS_ESG!$A$1:$R$1,0),FALSE)</f>
        <v>5.5</v>
      </c>
      <c r="AA42" s="1">
        <f>VLOOKUP(J42,AS_ESG!A:Q,17,FALSE)</f>
        <v>5.8406199999999897</v>
      </c>
    </row>
    <row r="43" spans="1:27" x14ac:dyDescent="0.25">
      <c r="A43" s="1" t="s">
        <v>2933</v>
      </c>
      <c r="B43" s="1" t="s">
        <v>16696</v>
      </c>
      <c r="C43" s="1">
        <v>260636</v>
      </c>
      <c r="D43" s="1" t="s">
        <v>16697</v>
      </c>
      <c r="E43" s="1" t="s">
        <v>11804</v>
      </c>
      <c r="F43" s="1" t="s">
        <v>12777</v>
      </c>
      <c r="G43" s="1" t="s">
        <v>16698</v>
      </c>
      <c r="H43" s="1">
        <v>4.3215180000000002</v>
      </c>
      <c r="I43" s="1" t="s">
        <v>11816</v>
      </c>
      <c r="J43" s="1">
        <f>VLOOKUP(C43,'X25111'!D:F,2,FALSE)</f>
        <v>66905079</v>
      </c>
      <c r="K43" s="1" t="str">
        <f>VLOOKUP(C43,'X25111'!D:F,3,FALSE)</f>
        <v>US68204LAB09</v>
      </c>
      <c r="L43" s="1" t="str">
        <f>VLOOKUP(J43,'X25111'!E:J,6,FALSE)</f>
        <v>EMBI</v>
      </c>
      <c r="M43" s="1" t="str">
        <f>IFERROR(VLOOKUP(J43,ERV_Securities!C:D,2,FALSE),VLOOKUP(J43,ERV_Mapping!B:C,2,FALSE))</f>
        <v>OMAN</v>
      </c>
      <c r="N43" s="1">
        <f>VLOOKUP($M43,ERV_Issuers!$C:$BZ,MATCH(N$1,ERV_Issuers!$C$2:$BZ$2,0),FALSE)</f>
        <v>189.19691467285156</v>
      </c>
      <c r="O43" s="1" t="str">
        <f>VLOOKUP($M43,ERV_Issuers!$C:$BZ,MATCH(O$1,ERV_Issuers!$C$2:$BZ$2,0),FALSE)</f>
        <v>bb-</v>
      </c>
      <c r="P43" s="1">
        <f>VLOOKUP($M43,ERV_Issuers!$C:$BZ,MATCH(P$1,ERV_Issuers!$C$2:$BZ$2,0),FALSE)</f>
        <v>-37.326856483849227</v>
      </c>
      <c r="Q43" s="1" t="str">
        <f t="shared" si="1"/>
        <v>BB</v>
      </c>
      <c r="R43" s="1" t="str">
        <f>IFERROR(IF($L43="CEMBI",IFERROR(VLOOKUP($K43,JESG_CEMBI!$W:$AG,11,FALSE),VLOOKUP($A43,JESG_CEMBI!$AG:$AG,1,FALSE)),IF($L43="EMBI",IFERROR(IFERROR(VLOOKUP($K43,JESG_EMBI!$W:$AG,11,FALSE),VLOOKUP($A43,JESG_EMBI!$AG:$AG,1,FALSE)),IFERROR(VLOOKUP($K43,JESG_CEMBI!$W:$AG,11,FALSE),VLOOKUP($A43,JESG_CEMBI!$AG:$AG,1,FALSE))),IFERROR(VLOOKUP($K43,JESG_GBIEM!$Z:$AA,2,FALSE),VLOOKUP($E43,JESG_GBIEM!$AA:$AA,1,FALSE)))),VLOOKUP($J43,JPM_Mapping!$A:$B,2,FALSE))</f>
        <v>OMAN</v>
      </c>
      <c r="S43" s="1">
        <f>10-(IF($L43="CEMBI",VLOOKUP($R43,JESG_CEMBI!$AG:$AV,COLUMN(S$1)-7,FALSE),IF($L43="EMBI",IFERROR(VLOOKUP($R43,JESG_EMBI!$AG:$AV,COLUMN(S$1)-7,FALSE),VLOOKUP($R43,JESG_CEMBI!$AG:$AV,COLUMN(S$1)-7,FALSE)),IFERROR(VLOOKUP($R43,JESG_GBIEM!$AA:$AT,COLUMN(S$1)-3,FALSE),VLOOKUP($R43,JESG_EMBI!$AG:$AV,COLUMN(S$1)-7,FALSE)))))/10</f>
        <v>4.0958949251487295</v>
      </c>
      <c r="T43" s="1">
        <f>(IF($L43="CEMBI",VLOOKUP($R43,JESG_CEMBI!$AG:$AV,COLUMN(T$1)-7,FALSE),IF($L43="EMBI",IFERROR(VLOOKUP($R43,JESG_EMBI!$AG:$AV,COLUMN(T$1)-7,FALSE),VLOOKUP($R43,JESG_CEMBI!$AG:$AV,COLUMN(T$1)-7,FALSE)),IFERROR(VLOOKUP($R43,JESG_GBIEM!$AA:$AT,COLUMN(T$1)-3,FALSE),VLOOKUP($R43,JESG_EMBI!$AG:$AV,COLUMN(T$1)-7,FALSE)))))/-10</f>
        <v>3.5699714402248604E-3</v>
      </c>
      <c r="U43" s="1">
        <f>(IF($L43="CEMBI",VLOOKUP($R43,JESG_CEMBI!$AG:$AV,COLUMN(U$1)-7,FALSE),IF($L43="EMBI",IFERROR(VLOOKUP($R43,JESG_EMBI!$AG:$AV,COLUMN(U$1)-7,FALSE),VLOOKUP($R43,JESG_CEMBI!$AG:$AV,COLUMN(U$1)-7,FALSE)),IFERROR(VLOOKUP($R43,JESG_GBIEM!$AA:$AT,COLUMN(U$1)-3,FALSE),VLOOKUP($R43,JESG_EMBI!$AG:$AV,COLUMN(U$1)-7,FALSE)))))/-10</f>
        <v>4.5512558976301395E-2</v>
      </c>
      <c r="V43" s="1">
        <f>(IF($L43="CEMBI",VLOOKUP($R43,JESG_CEMBI!$AG:$AV,COLUMN(V$1)-7,FALSE),IF($L43="EMBI",IFERROR(VLOOKUP($R43,JESG_EMBI!$AG:$AV,COLUMN(V$1)-7,FALSE),VLOOKUP($R43,JESG_CEMBI!$AG:$AV,COLUMN(V$1)-7,FALSE)),IFERROR(VLOOKUP($R43,JESG_GBIEM!$AA:$AT,COLUMN(V$1)-3,FALSE),VLOOKUP($R43,JESG_EMBI!$AG:$AV,COLUMN(V$1)-7,FALSE)))))/-10</f>
        <v>1.96073816024025E-2</v>
      </c>
      <c r="W43" s="1">
        <f>(IF($L43="CEMBI",VLOOKUP($R43,JESG_CEMBI!$AG:$AV,COLUMN(W$1)-7,FALSE),IF($L43="EMBI",IFERROR(VLOOKUP($R43,JESG_EMBI!$AG:$AV,COLUMN(W$1)-7,FALSE),VLOOKUP($R43,JESG_CEMBI!$AG:$AV,COLUMN(W$1)-7,FALSE)),IFERROR(VLOOKUP($R43,JESG_GBIEM!$AA:$AT,COLUMN(W$1)-3,FALSE),VLOOKUP($R43,JESG_EMBI!$AG:$AV,COLUMN(W$1)-7,FALSE)))))/-10</f>
        <v>0.11030725761059199</v>
      </c>
      <c r="X43" s="1">
        <f>VLOOKUP($J43,AS_ESG!$A:$R,MATCH(X$1,AS_ESG!$A$1:$R$1,0),FALSE)</f>
        <v>0</v>
      </c>
      <c r="Y43" s="1">
        <f>VLOOKUP($J43,AS_ESG!$A:$R,MATCH(Y$1,AS_ESG!$A$1:$R$1,0),FALSE)</f>
        <v>0</v>
      </c>
      <c r="Z43" s="1">
        <f>VLOOKUP($J43,AS_ESG!$A:$R,MATCH(Z$1,AS_ESG!$A$1:$R$1,0),FALSE)</f>
        <v>5.5</v>
      </c>
      <c r="AA43" s="1">
        <f>VLOOKUP(J43,AS_ESG!A:Q,17,FALSE)</f>
        <v>5.5</v>
      </c>
    </row>
    <row r="44" spans="1:27" x14ac:dyDescent="0.25">
      <c r="A44" s="1" t="s">
        <v>2968</v>
      </c>
      <c r="B44" s="1" t="s">
        <v>20993</v>
      </c>
      <c r="C44" s="1">
        <v>230299</v>
      </c>
      <c r="D44" s="1" t="s">
        <v>8082</v>
      </c>
      <c r="E44" s="1" t="s">
        <v>11804</v>
      </c>
      <c r="F44" s="1" t="s">
        <v>2968</v>
      </c>
      <c r="G44" s="1" t="s">
        <v>20994</v>
      </c>
      <c r="H44" s="1">
        <v>4.8730989999999998</v>
      </c>
      <c r="I44" s="1" t="s">
        <v>11816</v>
      </c>
      <c r="J44" s="1">
        <f>VLOOKUP(C44,'X25111'!D:F,2,FALSE)</f>
        <v>57457976</v>
      </c>
      <c r="K44" s="1" t="str">
        <f>VLOOKUP(C44,'X25111'!D:F,3,FALSE)</f>
        <v>US699149AJ91</v>
      </c>
      <c r="L44" s="1" t="str">
        <f>VLOOKUP(J44,'X25111'!E:J,6,FALSE)</f>
        <v>EMBI</v>
      </c>
      <c r="M44" s="1" t="str">
        <f>IFERROR(VLOOKUP(J44,ERV_Securities!C:D,2,FALSE),VLOOKUP(J44,ERV_Mapping!B:C,2,FALSE))</f>
        <v>PARAGUAY_4</v>
      </c>
      <c r="N44" s="1">
        <f>VLOOKUP($M44,ERV_Issuers!$C:$BZ,MATCH(N$1,ERV_Issuers!$C$2:$BZ$2,0),FALSE)</f>
        <v>134.1588134765625</v>
      </c>
      <c r="O44" s="1" t="str">
        <f>VLOOKUP($M44,ERV_Issuers!$C:$BZ,MATCH(O$1,ERV_Issuers!$C$2:$BZ$2,0),FALSE)</f>
        <v>bb+</v>
      </c>
      <c r="P44" s="1">
        <f>VLOOKUP($M44,ERV_Issuers!$C:$BZ,MATCH(P$1,ERV_Issuers!$C$2:$BZ$2,0),FALSE)</f>
        <v>-31.162184913282726</v>
      </c>
      <c r="Q44" s="1" t="str">
        <f t="shared" si="1"/>
        <v>BB</v>
      </c>
      <c r="R44" s="1" t="str">
        <f>IFERROR(IF($L44="CEMBI",IFERROR(VLOOKUP($K44,JESG_CEMBI!$W:$AG,11,FALSE),VLOOKUP($A44,JESG_CEMBI!$AG:$AG,1,FALSE)),IF($L44="EMBI",IFERROR(IFERROR(VLOOKUP($K44,JESG_EMBI!$W:$AG,11,FALSE),VLOOKUP($A44,JESG_EMBI!$AG:$AG,1,FALSE)),IFERROR(VLOOKUP($K44,JESG_CEMBI!$W:$AG,11,FALSE),VLOOKUP($A44,JESG_CEMBI!$AG:$AG,1,FALSE))),IFERROR(VLOOKUP($K44,JESG_GBIEM!$Z:$AA,2,FALSE),VLOOKUP($E44,JESG_GBIEM!$AA:$AA,1,FALSE)))),VLOOKUP($J44,JPM_Mapping!$A:$B,2,FALSE))</f>
        <v>PARGUY</v>
      </c>
      <c r="S44" s="1">
        <f>10-(IF($L44="CEMBI",VLOOKUP($R44,JESG_CEMBI!$AG:$AV,COLUMN(S$1)-7,FALSE),IF($L44="EMBI",IFERROR(VLOOKUP($R44,JESG_EMBI!$AG:$AV,COLUMN(S$1)-7,FALSE),VLOOKUP($R44,JESG_CEMBI!$AG:$AV,COLUMN(S$1)-7,FALSE)),IFERROR(VLOOKUP($R44,JESG_GBIEM!$AA:$AT,COLUMN(S$1)-3,FALSE),VLOOKUP($R44,JESG_EMBI!$AG:$AV,COLUMN(S$1)-7,FALSE)))))/10</f>
        <v>4.2835158857194102</v>
      </c>
      <c r="T44" s="1">
        <f>(IF($L44="CEMBI",VLOOKUP($R44,JESG_CEMBI!$AG:$AV,COLUMN(T$1)-7,FALSE),IF($L44="EMBI",IFERROR(VLOOKUP($R44,JESG_EMBI!$AG:$AV,COLUMN(T$1)-7,FALSE),VLOOKUP($R44,JESG_CEMBI!$AG:$AV,COLUMN(T$1)-7,FALSE)),IFERROR(VLOOKUP($R44,JESG_GBIEM!$AA:$AT,COLUMN(T$1)-3,FALSE),VLOOKUP($R44,JESG_EMBI!$AG:$AV,COLUMN(T$1)-7,FALSE)))))/-10</f>
        <v>6.2664114071686993E-3</v>
      </c>
      <c r="U44" s="1">
        <f>(IF($L44="CEMBI",VLOOKUP($R44,JESG_CEMBI!$AG:$AV,COLUMN(U$1)-7,FALSE),IF($L44="EMBI",IFERROR(VLOOKUP($R44,JESG_EMBI!$AG:$AV,COLUMN(U$1)-7,FALSE),VLOOKUP($R44,JESG_CEMBI!$AG:$AV,COLUMN(U$1)-7,FALSE)),IFERROR(VLOOKUP($R44,JESG_GBIEM!$AA:$AT,COLUMN(U$1)-3,FALSE),VLOOKUP($R44,JESG_EMBI!$AG:$AV,COLUMN(U$1)-7,FALSE)))))/-10</f>
        <v>2.1555827553308399E-2</v>
      </c>
      <c r="V44" s="1">
        <f>(IF($L44="CEMBI",VLOOKUP($R44,JESG_CEMBI!$AG:$AV,COLUMN(V$1)-7,FALSE),IF($L44="EMBI",IFERROR(VLOOKUP($R44,JESG_EMBI!$AG:$AV,COLUMN(V$1)-7,FALSE),VLOOKUP($R44,JESG_CEMBI!$AG:$AV,COLUMN(V$1)-7,FALSE)),IFERROR(VLOOKUP($R44,JESG_GBIEM!$AA:$AT,COLUMN(V$1)-3,FALSE),VLOOKUP($R44,JESG_EMBI!$AG:$AV,COLUMN(V$1)-7,FALSE)))))/-10</f>
        <v>2.10667545428549E-2</v>
      </c>
      <c r="W44" s="1">
        <f>(IF($L44="CEMBI",VLOOKUP($R44,JESG_CEMBI!$AG:$AV,COLUMN(W$1)-7,FALSE),IF($L44="EMBI",IFERROR(VLOOKUP($R44,JESG_EMBI!$AG:$AV,COLUMN(W$1)-7,FALSE),VLOOKUP($R44,JESG_CEMBI!$AG:$AV,COLUMN(W$1)-7,FALSE)),IFERROR(VLOOKUP($R44,JESG_GBIEM!$AA:$AT,COLUMN(W$1)-3,FALSE),VLOOKUP($R44,JESG_EMBI!$AG:$AV,COLUMN(W$1)-7,FALSE)))))/-10</f>
        <v>-0.102195297248272</v>
      </c>
      <c r="X44" s="1">
        <f>VLOOKUP($J44,AS_ESG!$A:$R,MATCH(X$1,AS_ESG!$A$1:$R$1,0),FALSE)</f>
        <v>5.09246</v>
      </c>
      <c r="Y44" s="1">
        <f>VLOOKUP($J44,AS_ESG!$A:$R,MATCH(Y$1,AS_ESG!$A$1:$R$1,0),FALSE)</f>
        <v>0</v>
      </c>
      <c r="Z44" s="1">
        <f>VLOOKUP($J44,AS_ESG!$A:$R,MATCH(Z$1,AS_ESG!$A$1:$R$1,0),FALSE)</f>
        <v>6.4999999999999902</v>
      </c>
      <c r="AA44" s="1">
        <f>VLOOKUP(J44,AS_ESG!A:Q,17,FALSE)</f>
        <v>5.7962299999999898</v>
      </c>
    </row>
    <row r="45" spans="1:27" x14ac:dyDescent="0.25">
      <c r="A45" s="1" t="s">
        <v>3125</v>
      </c>
      <c r="B45" s="1" t="s">
        <v>11904</v>
      </c>
      <c r="C45" s="1">
        <v>234754</v>
      </c>
      <c r="D45" s="1" t="s">
        <v>8521</v>
      </c>
      <c r="E45" s="1" t="s">
        <v>11804</v>
      </c>
      <c r="F45" s="1" t="s">
        <v>3125</v>
      </c>
      <c r="G45" s="1" t="s">
        <v>11855</v>
      </c>
      <c r="H45" s="1">
        <v>5.9906280000000001</v>
      </c>
      <c r="I45" s="1" t="s">
        <v>527</v>
      </c>
      <c r="J45" s="1">
        <f>VLOOKUP(C45,'X25111'!D:F,2,FALSE)</f>
        <v>66796205</v>
      </c>
      <c r="K45" s="1" t="str">
        <f>VLOOKUP(C45,'X25111'!D:F,3,FALSE)</f>
        <v>US74365PAD06</v>
      </c>
      <c r="L45" s="1" t="str">
        <f>VLOOKUP(J45,'X25111'!E:J,6,FALSE)</f>
        <v>CEMBI</v>
      </c>
      <c r="M45" s="1" t="str">
        <f>IFERROR(VLOOKUP(J45,ERV_Securities!C:D,2,FALSE),VLOOKUP(J45,ERV_Mapping!B:C,2,FALSE))</f>
        <v>PRXNA_0</v>
      </c>
      <c r="N45" s="1">
        <f>VLOOKUP($M45,ERV_Issuers!$C:$BZ,MATCH(N$1,ERV_Issuers!$C$2:$BZ$2,0),FALSE)</f>
        <v>246.08000183105469</v>
      </c>
      <c r="O45" s="1" t="str">
        <f>VLOOKUP($M45,ERV_Issuers!$C:$BZ,MATCH(O$1,ERV_Issuers!$C$2:$BZ$2,0),FALSE)</f>
        <v>bbb-</v>
      </c>
      <c r="P45" s="1">
        <f>VLOOKUP($M45,ERV_Issuers!$C:$BZ,MATCH(P$1,ERV_Issuers!$C$2:$BZ$2,0),FALSE)</f>
        <v>11.632898684474819</v>
      </c>
      <c r="Q45" s="1" t="str">
        <f t="shared" si="1"/>
        <v>BBB</v>
      </c>
      <c r="R45" s="1" t="str">
        <f>IFERROR(IF($L45="CEMBI",IFERROR(VLOOKUP($K45,JESG_CEMBI!$W:$AG,11,FALSE),VLOOKUP($A45,JESG_CEMBI!$AG:$AG,1,FALSE)),IF($L45="EMBI",IFERROR(IFERROR(VLOOKUP($K45,JESG_EMBI!$W:$AG,11,FALSE),VLOOKUP($A45,JESG_EMBI!$AG:$AG,1,FALSE)),IFERROR(VLOOKUP($K45,JESG_CEMBI!$W:$AG,11,FALSE),VLOOKUP($A45,JESG_CEMBI!$AG:$AG,1,FALSE))),IFERROR(VLOOKUP($K45,JESG_GBIEM!$Z:$AA,2,FALSE),VLOOKUP($E45,JESG_GBIEM!$AA:$AA,1,FALSE)))),VLOOKUP($J45,JPM_Mapping!$A:$B,2,FALSE))</f>
        <v>PRXNA</v>
      </c>
      <c r="S45" s="1">
        <f>10-(IF($L45="CEMBI",VLOOKUP($R45,JESG_CEMBI!$AG:$AV,COLUMN(S$1)-7,FALSE),IF($L45="EMBI",IFERROR(VLOOKUP($R45,JESG_EMBI!$AG:$AV,COLUMN(S$1)-7,FALSE),VLOOKUP($R45,JESG_CEMBI!$AG:$AV,COLUMN(S$1)-7,FALSE)),IFERROR(VLOOKUP($R45,JESG_GBIEM!$AA:$AT,COLUMN(S$1)-3,FALSE),VLOOKUP($R45,JESG_EMBI!$AG:$AV,COLUMN(S$1)-7,FALSE)))))/10</f>
        <v>2.0235562619451697</v>
      </c>
      <c r="T45" s="1">
        <f>(IF($L45="CEMBI",VLOOKUP($R45,JESG_CEMBI!$AG:$AV,COLUMN(T$1)-7,FALSE),IF($L45="EMBI",IFERROR(VLOOKUP($R45,JESG_EMBI!$AG:$AV,COLUMN(T$1)-7,FALSE),VLOOKUP($R45,JESG_CEMBI!$AG:$AV,COLUMN(T$1)-7,FALSE)),IFERROR(VLOOKUP($R45,JESG_GBIEM!$AA:$AT,COLUMN(T$1)-3,FALSE),VLOOKUP($R45,JESG_EMBI!$AG:$AV,COLUMN(T$1)-7,FALSE)))))/-10</f>
        <v>4.1495739587929799E-2</v>
      </c>
      <c r="U45" s="1">
        <f>(IF($L45="CEMBI",VLOOKUP($R45,JESG_CEMBI!$AG:$AV,COLUMN(U$1)-7,FALSE),IF($L45="EMBI",IFERROR(VLOOKUP($R45,JESG_EMBI!$AG:$AV,COLUMN(U$1)-7,FALSE),VLOOKUP($R45,JESG_CEMBI!$AG:$AV,COLUMN(U$1)-7,FALSE)),IFERROR(VLOOKUP($R45,JESG_GBIEM!$AA:$AT,COLUMN(U$1)-3,FALSE),VLOOKUP($R45,JESG_EMBI!$AG:$AV,COLUMN(U$1)-7,FALSE)))))/-10</f>
        <v>0.99237979681227506</v>
      </c>
      <c r="V45" s="1">
        <f>(IF($L45="CEMBI",VLOOKUP($R45,JESG_CEMBI!$AG:$AV,COLUMN(V$1)-7,FALSE),IF($L45="EMBI",IFERROR(VLOOKUP($R45,JESG_EMBI!$AG:$AV,COLUMN(V$1)-7,FALSE),VLOOKUP($R45,JESG_CEMBI!$AG:$AV,COLUMN(V$1)-7,FALSE)),IFERROR(VLOOKUP($R45,JESG_GBIEM!$AA:$AT,COLUMN(V$1)-3,FALSE),VLOOKUP($R45,JESG_EMBI!$AG:$AV,COLUMN(V$1)-7,FALSE)))))/-10</f>
        <v>0.40213280563541298</v>
      </c>
      <c r="W45" s="1">
        <f>(IF($L45="CEMBI",VLOOKUP($R45,JESG_CEMBI!$AG:$AV,COLUMN(W$1)-7,FALSE),IF($L45="EMBI",IFERROR(VLOOKUP($R45,JESG_EMBI!$AG:$AV,COLUMN(W$1)-7,FALSE),VLOOKUP($R45,JESG_CEMBI!$AG:$AV,COLUMN(W$1)-7,FALSE)),IFERROR(VLOOKUP($R45,JESG_GBIEM!$AA:$AT,COLUMN(W$1)-3,FALSE),VLOOKUP($R45,JESG_EMBI!$AG:$AV,COLUMN(W$1)-7,FALSE)))))/-10</f>
        <v>0.33837898042641401</v>
      </c>
      <c r="X45" s="1">
        <f>VLOOKUP($J45,AS_ESG!$A:$R,MATCH(X$1,AS_ESG!$A$1:$R$1,0),FALSE)</f>
        <v>2</v>
      </c>
      <c r="Y45" s="1">
        <f>VLOOKUP($J45,AS_ESG!$A:$R,MATCH(Y$1,AS_ESG!$A$1:$R$1,0),FALSE)</f>
        <v>0</v>
      </c>
      <c r="Z45" s="1">
        <f>VLOOKUP($J45,AS_ESG!$A:$R,MATCH(Z$1,AS_ESG!$A$1:$R$1,0),FALSE)</f>
        <v>1.99999999999999</v>
      </c>
      <c r="AA45" s="1">
        <f>VLOOKUP(J45,AS_ESG!A:Q,17,FALSE)</f>
        <v>1.99999999999999</v>
      </c>
    </row>
    <row r="46" spans="1:27" x14ac:dyDescent="0.25">
      <c r="A46" s="1" t="s">
        <v>3125</v>
      </c>
      <c r="B46" s="1" t="s">
        <v>11904</v>
      </c>
      <c r="C46" s="1">
        <v>274213</v>
      </c>
      <c r="D46" s="1" t="s">
        <v>20904</v>
      </c>
      <c r="E46" s="1" t="s">
        <v>11804</v>
      </c>
      <c r="F46" s="1" t="s">
        <v>3125</v>
      </c>
      <c r="G46" s="1" t="s">
        <v>11855</v>
      </c>
      <c r="H46" s="1">
        <v>5.8700510000000001</v>
      </c>
      <c r="I46" s="1" t="s">
        <v>527</v>
      </c>
      <c r="J46" s="1">
        <f>VLOOKUP(C46,'X25111'!D:F,2,FALSE)</f>
        <v>66993602</v>
      </c>
      <c r="K46" s="1" t="str">
        <f>VLOOKUP(C46,'X25111'!D:F,3,FALSE)</f>
        <v>US74365PAH10</v>
      </c>
      <c r="L46" s="1" t="str">
        <f>VLOOKUP(J46,'X25111'!E:J,6,FALSE)</f>
        <v>CEMBI</v>
      </c>
      <c r="M46" s="1" t="str">
        <f>IFERROR(VLOOKUP(J46,ERV_Securities!C:D,2,FALSE),VLOOKUP(J46,ERV_Mapping!B:C,2,FALSE))</f>
        <v>PRXNA_0</v>
      </c>
      <c r="N46" s="1">
        <f>VLOOKUP($M46,ERV_Issuers!$C:$BZ,MATCH(N$1,ERV_Issuers!$C$2:$BZ$2,0),FALSE)</f>
        <v>246.08000183105469</v>
      </c>
      <c r="O46" s="1" t="str">
        <f>VLOOKUP($M46,ERV_Issuers!$C:$BZ,MATCH(O$1,ERV_Issuers!$C$2:$BZ$2,0),FALSE)</f>
        <v>bbb-</v>
      </c>
      <c r="P46" s="1">
        <f>VLOOKUP($M46,ERV_Issuers!$C:$BZ,MATCH(P$1,ERV_Issuers!$C$2:$BZ$2,0),FALSE)</f>
        <v>11.632898684474819</v>
      </c>
      <c r="Q46" s="1" t="str">
        <f t="shared" si="1"/>
        <v>BBB</v>
      </c>
      <c r="R46" s="1" t="str">
        <f>IFERROR(IF($L46="CEMBI",IFERROR(VLOOKUP($K46,JESG_CEMBI!$W:$AG,11,FALSE),VLOOKUP($A46,JESG_CEMBI!$AG:$AG,1,FALSE)),IF($L46="EMBI",IFERROR(IFERROR(VLOOKUP($K46,JESG_EMBI!$W:$AG,11,FALSE),VLOOKUP($A46,JESG_EMBI!$AG:$AG,1,FALSE)),IFERROR(VLOOKUP($K46,JESG_CEMBI!$W:$AG,11,FALSE),VLOOKUP($A46,JESG_CEMBI!$AG:$AG,1,FALSE))),IFERROR(VLOOKUP($K46,JESG_GBIEM!$Z:$AA,2,FALSE),VLOOKUP($E46,JESG_GBIEM!$AA:$AA,1,FALSE)))),VLOOKUP($J46,JPM_Mapping!$A:$B,2,FALSE))</f>
        <v>PRXNA</v>
      </c>
      <c r="S46" s="1">
        <f>10-(IF($L46="CEMBI",VLOOKUP($R46,JESG_CEMBI!$AG:$AV,COLUMN(S$1)-7,FALSE),IF($L46="EMBI",IFERROR(VLOOKUP($R46,JESG_EMBI!$AG:$AV,COLUMN(S$1)-7,FALSE),VLOOKUP($R46,JESG_CEMBI!$AG:$AV,COLUMN(S$1)-7,FALSE)),IFERROR(VLOOKUP($R46,JESG_GBIEM!$AA:$AT,COLUMN(S$1)-3,FALSE),VLOOKUP($R46,JESG_EMBI!$AG:$AV,COLUMN(S$1)-7,FALSE)))))/10</f>
        <v>2.0235562619451697</v>
      </c>
      <c r="T46" s="1">
        <f>(IF($L46="CEMBI",VLOOKUP($R46,JESG_CEMBI!$AG:$AV,COLUMN(T$1)-7,FALSE),IF($L46="EMBI",IFERROR(VLOOKUP($R46,JESG_EMBI!$AG:$AV,COLUMN(T$1)-7,FALSE),VLOOKUP($R46,JESG_CEMBI!$AG:$AV,COLUMN(T$1)-7,FALSE)),IFERROR(VLOOKUP($R46,JESG_GBIEM!$AA:$AT,COLUMN(T$1)-3,FALSE),VLOOKUP($R46,JESG_EMBI!$AG:$AV,COLUMN(T$1)-7,FALSE)))))/-10</f>
        <v>4.1495739587929799E-2</v>
      </c>
      <c r="U46" s="1">
        <f>(IF($L46="CEMBI",VLOOKUP($R46,JESG_CEMBI!$AG:$AV,COLUMN(U$1)-7,FALSE),IF($L46="EMBI",IFERROR(VLOOKUP($R46,JESG_EMBI!$AG:$AV,COLUMN(U$1)-7,FALSE),VLOOKUP($R46,JESG_CEMBI!$AG:$AV,COLUMN(U$1)-7,FALSE)),IFERROR(VLOOKUP($R46,JESG_GBIEM!$AA:$AT,COLUMN(U$1)-3,FALSE),VLOOKUP($R46,JESG_EMBI!$AG:$AV,COLUMN(U$1)-7,FALSE)))))/-10</f>
        <v>0.99237979681227506</v>
      </c>
      <c r="V46" s="1">
        <f>(IF($L46="CEMBI",VLOOKUP($R46,JESG_CEMBI!$AG:$AV,COLUMN(V$1)-7,FALSE),IF($L46="EMBI",IFERROR(VLOOKUP($R46,JESG_EMBI!$AG:$AV,COLUMN(V$1)-7,FALSE),VLOOKUP($R46,JESG_CEMBI!$AG:$AV,COLUMN(V$1)-7,FALSE)),IFERROR(VLOOKUP($R46,JESG_GBIEM!$AA:$AT,COLUMN(V$1)-3,FALSE),VLOOKUP($R46,JESG_EMBI!$AG:$AV,COLUMN(V$1)-7,FALSE)))))/-10</f>
        <v>0.40213280563541298</v>
      </c>
      <c r="W46" s="1">
        <f>(IF($L46="CEMBI",VLOOKUP($R46,JESG_CEMBI!$AG:$AV,COLUMN(W$1)-7,FALSE),IF($L46="EMBI",IFERROR(VLOOKUP($R46,JESG_EMBI!$AG:$AV,COLUMN(W$1)-7,FALSE),VLOOKUP($R46,JESG_CEMBI!$AG:$AV,COLUMN(W$1)-7,FALSE)),IFERROR(VLOOKUP($R46,JESG_GBIEM!$AA:$AT,COLUMN(W$1)-3,FALSE),VLOOKUP($R46,JESG_EMBI!$AG:$AV,COLUMN(W$1)-7,FALSE)))))/-10</f>
        <v>0.33837898042641401</v>
      </c>
      <c r="X46" s="1">
        <f>VLOOKUP($J46,AS_ESG!$A:$R,MATCH(X$1,AS_ESG!$A$1:$R$1,0),FALSE)</f>
        <v>2</v>
      </c>
      <c r="Y46" s="1">
        <f>VLOOKUP($J46,AS_ESG!$A:$R,MATCH(Y$1,AS_ESG!$A$1:$R$1,0),FALSE)</f>
        <v>0</v>
      </c>
      <c r="Z46" s="1">
        <f>VLOOKUP($J46,AS_ESG!$A:$R,MATCH(Z$1,AS_ESG!$A$1:$R$1,0),FALSE)</f>
        <v>1.99999999999999</v>
      </c>
      <c r="AA46" s="1">
        <f>VLOOKUP(J46,AS_ESG!A:Q,17,FALSE)</f>
        <v>1.99999999999999</v>
      </c>
    </row>
    <row r="47" spans="1:27" x14ac:dyDescent="0.25">
      <c r="A47" s="1" t="s">
        <v>3194</v>
      </c>
      <c r="B47" s="1" t="s">
        <v>11907</v>
      </c>
      <c r="C47" s="1">
        <v>267373</v>
      </c>
      <c r="D47" s="1" t="s">
        <v>18091</v>
      </c>
      <c r="E47" s="1" t="s">
        <v>11804</v>
      </c>
      <c r="F47" s="1" t="s">
        <v>3194</v>
      </c>
      <c r="G47" s="1" t="s">
        <v>11867</v>
      </c>
      <c r="H47" s="1">
        <v>5.9986259999999998</v>
      </c>
      <c r="I47" s="1" t="s">
        <v>257</v>
      </c>
      <c r="J47" s="1">
        <f>VLOOKUP(C47,'X25111'!D:F,2,FALSE)</f>
        <v>66948658</v>
      </c>
      <c r="K47" s="1" t="str">
        <f>VLOOKUP(C47,'X25111'!D:F,3,FALSE)</f>
        <v>US781467AE54</v>
      </c>
      <c r="L47" s="1" t="str">
        <f>VLOOKUP(J47,'X25111'!E:J,6,FALSE)</f>
        <v>CEMBI</v>
      </c>
      <c r="M47" s="1" t="str">
        <f>IFERROR(VLOOKUP(J47,ERV_Securities!C:D,2,FALSE),VLOOKUP(J47,ERV_Mapping!B:C,2,FALSE))</f>
        <v>RAILBZ_13</v>
      </c>
      <c r="N47" s="1">
        <f>VLOOKUP($M47,ERV_Issuers!$C:$BZ,MATCH(N$1,ERV_Issuers!$C$2:$BZ$2,0),FALSE)</f>
        <v>276.68035888671875</v>
      </c>
      <c r="O47" s="1" t="str">
        <f>VLOOKUP($M47,ERV_Issuers!$C:$BZ,MATCH(O$1,ERV_Issuers!$C$2:$BZ$2,0),FALSE)</f>
        <v>bb</v>
      </c>
      <c r="P47" s="1">
        <f>VLOOKUP($M47,ERV_Issuers!$C:$BZ,MATCH(P$1,ERV_Issuers!$C$2:$BZ$2,0),FALSE)</f>
        <v>4.6341857464361027</v>
      </c>
      <c r="Q47" s="1" t="str">
        <f t="shared" si="1"/>
        <v>BB</v>
      </c>
      <c r="R47" s="1" t="str">
        <f>IFERROR(IF($L47="CEMBI",IFERROR(VLOOKUP($K47,JESG_CEMBI!$W:$AG,11,FALSE),VLOOKUP($A47,JESG_CEMBI!$AG:$AG,1,FALSE)),IF($L47="EMBI",IFERROR(IFERROR(VLOOKUP($K47,JESG_EMBI!$W:$AG,11,FALSE),VLOOKUP($A47,JESG_EMBI!$AG:$AG,1,FALSE)),IFERROR(VLOOKUP($K47,JESG_CEMBI!$W:$AG,11,FALSE),VLOOKUP($A47,JESG_CEMBI!$AG:$AG,1,FALSE))),IFERROR(VLOOKUP($K47,JESG_GBIEM!$Z:$AA,2,FALSE),VLOOKUP($E47,JESG_GBIEM!$AA:$AA,1,FALSE)))),VLOOKUP($J47,JPM_Mapping!$A:$B,2,FALSE))</f>
        <v>RAILBZ</v>
      </c>
      <c r="S47" s="1">
        <f>10-(IF($L47="CEMBI",VLOOKUP($R47,JESG_CEMBI!$AG:$AV,COLUMN(S$1)-7,FALSE),IF($L47="EMBI",IFERROR(VLOOKUP($R47,JESG_EMBI!$AG:$AV,COLUMN(S$1)-7,FALSE),VLOOKUP($R47,JESG_CEMBI!$AG:$AV,COLUMN(S$1)-7,FALSE)),IFERROR(VLOOKUP($R47,JESG_GBIEM!$AA:$AT,COLUMN(S$1)-3,FALSE),VLOOKUP($R47,JESG_EMBI!$AG:$AV,COLUMN(S$1)-7,FALSE)))))/10</f>
        <v>6.46126395715382</v>
      </c>
      <c r="T47" s="1">
        <f>(IF($L47="CEMBI",VLOOKUP($R47,JESG_CEMBI!$AG:$AV,COLUMN(T$1)-7,FALSE),IF($L47="EMBI",IFERROR(VLOOKUP($R47,JESG_EMBI!$AG:$AV,COLUMN(T$1)-7,FALSE),VLOOKUP($R47,JESG_CEMBI!$AG:$AV,COLUMN(T$1)-7,FALSE)),IFERROR(VLOOKUP($R47,JESG_GBIEM!$AA:$AT,COLUMN(T$1)-3,FALSE),VLOOKUP($R47,JESG_EMBI!$AG:$AV,COLUMN(T$1)-7,FALSE)))))/-10</f>
        <v>-6.542033914575281E-3</v>
      </c>
      <c r="U47" s="1">
        <f>(IF($L47="CEMBI",VLOOKUP($R47,JESG_CEMBI!$AG:$AV,COLUMN(U$1)-7,FALSE),IF($L47="EMBI",IFERROR(VLOOKUP($R47,JESG_EMBI!$AG:$AV,COLUMN(U$1)-7,FALSE),VLOOKUP($R47,JESG_CEMBI!$AG:$AV,COLUMN(U$1)-7,FALSE)),IFERROR(VLOOKUP($R47,JESG_GBIEM!$AA:$AT,COLUMN(U$1)-3,FALSE),VLOOKUP($R47,JESG_EMBI!$AG:$AV,COLUMN(U$1)-7,FALSE)))))/-10</f>
        <v>-0.21005332593976803</v>
      </c>
      <c r="V47" s="1">
        <f>(IF($L47="CEMBI",VLOOKUP($R47,JESG_CEMBI!$AG:$AV,COLUMN(V$1)-7,FALSE),IF($L47="EMBI",IFERROR(VLOOKUP($R47,JESG_EMBI!$AG:$AV,COLUMN(V$1)-7,FALSE),VLOOKUP($R47,JESG_CEMBI!$AG:$AV,COLUMN(V$1)-7,FALSE)),IFERROR(VLOOKUP($R47,JESG_GBIEM!$AA:$AT,COLUMN(V$1)-3,FALSE),VLOOKUP($R47,JESG_EMBI!$AG:$AV,COLUMN(V$1)-7,FALSE)))))/-10</f>
        <v>-7.3786360307367002E-2</v>
      </c>
      <c r="W47" s="1">
        <f>(IF($L47="CEMBI",VLOOKUP($R47,JESG_CEMBI!$AG:$AV,COLUMN(W$1)-7,FALSE),IF($L47="EMBI",IFERROR(VLOOKUP($R47,JESG_EMBI!$AG:$AV,COLUMN(W$1)-7,FALSE),VLOOKUP($R47,JESG_CEMBI!$AG:$AV,COLUMN(W$1)-7,FALSE)),IFERROR(VLOOKUP($R47,JESG_GBIEM!$AA:$AT,COLUMN(W$1)-3,FALSE),VLOOKUP($R47,JESG_EMBI!$AG:$AV,COLUMN(W$1)-7,FALSE)))))/-10</f>
        <v>-0.36535462018746401</v>
      </c>
      <c r="X47" s="1">
        <f>VLOOKUP($J47,AS_ESG!$A:$R,MATCH(X$1,AS_ESG!$A$1:$R$1,0),FALSE)</f>
        <v>3.3</v>
      </c>
      <c r="Y47" s="1">
        <f>VLOOKUP($J47,AS_ESG!$A:$R,MATCH(Y$1,AS_ESG!$A$1:$R$1,0),FALSE)</f>
        <v>0</v>
      </c>
      <c r="Z47" s="1">
        <f>VLOOKUP($J47,AS_ESG!$A:$R,MATCH(Z$1,AS_ESG!$A$1:$R$1,0),FALSE)</f>
        <v>3.8749999999999898</v>
      </c>
      <c r="AA47" s="1">
        <f>VLOOKUP(J47,AS_ESG!A:Q,17,FALSE)</f>
        <v>3.5874999999999901</v>
      </c>
    </row>
    <row r="48" spans="1:27" x14ac:dyDescent="0.25">
      <c r="A48" s="1" t="s">
        <v>1479</v>
      </c>
      <c r="B48" s="1" t="s">
        <v>21593</v>
      </c>
      <c r="C48" s="1">
        <v>275659</v>
      </c>
      <c r="D48" s="1" t="s">
        <v>18728</v>
      </c>
      <c r="E48" s="1" t="s">
        <v>16153</v>
      </c>
      <c r="F48" s="1" t="s">
        <v>21019</v>
      </c>
      <c r="G48" s="1" t="s">
        <v>18982</v>
      </c>
      <c r="H48" s="1">
        <v>0</v>
      </c>
      <c r="I48" s="1" t="s">
        <v>11816</v>
      </c>
      <c r="J48" s="1">
        <f>VLOOKUP(C48,'X25111'!D:F,2,FALSE)</f>
        <v>66909991</v>
      </c>
      <c r="K48" s="1" t="str">
        <f>VLOOKUP(C48,'X25111'!D:F,3,FALSE)</f>
        <v>RU000A103901</v>
      </c>
      <c r="L48" s="1" t="str">
        <f>VLOOKUP(J48,'X25111'!E:J,6,FALSE)</f>
        <v>GBI-EM</v>
      </c>
      <c r="M48" s="1" t="str">
        <f>IFERROR(VLOOKUP(J48,ERV_Securities!C:D,2,FALSE),VLOOKUP(J48,ERV_Mapping!B:C,2,FALSE))</f>
        <v>RUSSIA_1</v>
      </c>
      <c r="N48" s="1">
        <f>VLOOKUP($M48,ERV_Issuers!$C:$BZ,MATCH(N$1,ERV_Issuers!$C$2:$BZ$2,0),FALSE)</f>
        <v>6667.55908203125</v>
      </c>
      <c r="O48" s="1" t="str">
        <f>VLOOKUP($M48,ERV_Issuers!$C:$BZ,MATCH(O$1,ERV_Issuers!$C$2:$BZ$2,0),FALSE)</f>
        <v>cc</v>
      </c>
      <c r="P48" s="1">
        <f>VLOOKUP($M48,ERV_Issuers!$C:$BZ,MATCH(P$1,ERV_Issuers!$C$2:$BZ$2,0),FALSE)</f>
        <v>30.006736523566484</v>
      </c>
      <c r="Q48" s="1" t="str">
        <f t="shared" si="1"/>
        <v>CC</v>
      </c>
      <c r="R48" s="1" t="e">
        <f>IFERROR(IF($L48="CEMBI",IFERROR(VLOOKUP($K48,JESG_CEMBI!$W:$AG,11,FALSE),VLOOKUP($A48,JESG_CEMBI!$AG:$AG,1,FALSE)),IF($L48="EMBI",IFERROR(IFERROR(VLOOKUP($K48,JESG_EMBI!$W:$AG,11,FALSE),VLOOKUP($A48,JESG_EMBI!$AG:$AG,1,FALSE)),IFERROR(VLOOKUP($K48,JESG_CEMBI!$W:$AG,11,FALSE),VLOOKUP($A48,JESG_CEMBI!$AG:$AG,1,FALSE))),IFERROR(VLOOKUP($K48,JESG_GBIEM!$Z:$AA,2,FALSE),VLOOKUP($E48,JESG_GBIEM!$AA:$AA,1,FALSE)))),VLOOKUP($J48,JPM_Mapping!$A:$B,2,FALSE))</f>
        <v>#N/A</v>
      </c>
      <c r="S48" s="1" t="e">
        <f>10-(IF($L48="CEMBI",VLOOKUP($R48,JESG_CEMBI!$AG:$AV,COLUMN(S$1)-7,FALSE),IF($L48="EMBI",IFERROR(VLOOKUP($R48,JESG_EMBI!$AG:$AV,COLUMN(S$1)-7,FALSE),VLOOKUP($R48,JESG_CEMBI!$AG:$AV,COLUMN(S$1)-7,FALSE)),IFERROR(VLOOKUP($R48,JESG_GBIEM!$AA:$AT,COLUMN(S$1)-3,FALSE),VLOOKUP($R48,JESG_EMBI!$AG:$AV,COLUMN(S$1)-7,FALSE)))))/10</f>
        <v>#N/A</v>
      </c>
      <c r="T48" s="1" t="e">
        <f>(IF($L48="CEMBI",VLOOKUP($R48,JESG_CEMBI!$AG:$AV,COLUMN(T$1)-7,FALSE),IF($L48="EMBI",IFERROR(VLOOKUP($R48,JESG_EMBI!$AG:$AV,COLUMN(T$1)-7,FALSE),VLOOKUP($R48,JESG_CEMBI!$AG:$AV,COLUMN(T$1)-7,FALSE)),IFERROR(VLOOKUP($R48,JESG_GBIEM!$AA:$AT,COLUMN(T$1)-3,FALSE),VLOOKUP($R48,JESG_EMBI!$AG:$AV,COLUMN(T$1)-7,FALSE)))))/-10</f>
        <v>#N/A</v>
      </c>
      <c r="U48" s="1" t="e">
        <f>(IF($L48="CEMBI",VLOOKUP($R48,JESG_CEMBI!$AG:$AV,COLUMN(U$1)-7,FALSE),IF($L48="EMBI",IFERROR(VLOOKUP($R48,JESG_EMBI!$AG:$AV,COLUMN(U$1)-7,FALSE),VLOOKUP($R48,JESG_CEMBI!$AG:$AV,COLUMN(U$1)-7,FALSE)),IFERROR(VLOOKUP($R48,JESG_GBIEM!$AA:$AT,COLUMN(U$1)-3,FALSE),VLOOKUP($R48,JESG_EMBI!$AG:$AV,COLUMN(U$1)-7,FALSE)))))/-10</f>
        <v>#N/A</v>
      </c>
      <c r="V48" s="1" t="e">
        <f>(IF($L48="CEMBI",VLOOKUP($R48,JESG_CEMBI!$AG:$AV,COLUMN(V$1)-7,FALSE),IF($L48="EMBI",IFERROR(VLOOKUP($R48,JESG_EMBI!$AG:$AV,COLUMN(V$1)-7,FALSE),VLOOKUP($R48,JESG_CEMBI!$AG:$AV,COLUMN(V$1)-7,FALSE)),IFERROR(VLOOKUP($R48,JESG_GBIEM!$AA:$AT,COLUMN(V$1)-3,FALSE),VLOOKUP($R48,JESG_EMBI!$AG:$AV,COLUMN(V$1)-7,FALSE)))))/-10</f>
        <v>#N/A</v>
      </c>
      <c r="W48" s="1" t="e">
        <f>(IF($L48="CEMBI",VLOOKUP($R48,JESG_CEMBI!$AG:$AV,COLUMN(W$1)-7,FALSE),IF($L48="EMBI",IFERROR(VLOOKUP($R48,JESG_EMBI!$AG:$AV,COLUMN(W$1)-7,FALSE),VLOOKUP($R48,JESG_CEMBI!$AG:$AV,COLUMN(W$1)-7,FALSE)),IFERROR(VLOOKUP($R48,JESG_GBIEM!$AA:$AT,COLUMN(W$1)-3,FALSE),VLOOKUP($R48,JESG_EMBI!$AG:$AV,COLUMN(W$1)-7,FALSE)))))/-10</f>
        <v>#N/A</v>
      </c>
      <c r="X48" s="1">
        <f>VLOOKUP($J48,AS_ESG!$A:$R,MATCH(X$1,AS_ESG!$A$1:$R$1,0),FALSE)</f>
        <v>5.3186999999999998</v>
      </c>
      <c r="Y48" s="1">
        <f>VLOOKUP($J48,AS_ESG!$A:$R,MATCH(Y$1,AS_ESG!$A$1:$R$1,0),FALSE)</f>
        <v>0</v>
      </c>
      <c r="Z48" s="1">
        <f>VLOOKUP($J48,AS_ESG!$A:$R,MATCH(Z$1,AS_ESG!$A$1:$R$1,0),FALSE)</f>
        <v>10</v>
      </c>
      <c r="AA48" s="1">
        <f>VLOOKUP(J48,AS_ESG!A:Q,17,FALSE)</f>
        <v>7.6593499999999999</v>
      </c>
    </row>
    <row r="49" spans="1:27" x14ac:dyDescent="0.25">
      <c r="A49" s="1" t="s">
        <v>21596</v>
      </c>
      <c r="B49" s="1" t="s">
        <v>21597</v>
      </c>
      <c r="C49" s="1">
        <v>186171</v>
      </c>
      <c r="D49" s="1" t="s">
        <v>16368</v>
      </c>
      <c r="E49" s="1" t="s">
        <v>11824</v>
      </c>
      <c r="F49" s="1" t="s">
        <v>21010</v>
      </c>
      <c r="G49" s="1" t="s">
        <v>11879</v>
      </c>
      <c r="H49" s="1">
        <v>10.094569999999999</v>
      </c>
      <c r="I49" s="1" t="s">
        <v>11816</v>
      </c>
      <c r="J49" s="1">
        <f>VLOOKUP(C49,'X25111'!D:F,2,FALSE)</f>
        <v>22911866</v>
      </c>
      <c r="K49" s="1" t="str">
        <f>VLOOKUP(C49,'X25111'!D:F,3,FALSE)</f>
        <v>ZAG000107004</v>
      </c>
      <c r="L49" s="1" t="str">
        <f>VLOOKUP(J49,'X25111'!E:J,6,FALSE)</f>
        <v>GBI-EM</v>
      </c>
      <c r="M49" s="1" t="str">
        <f>IFERROR(VLOOKUP(J49,ERV_Securities!C:D,2,FALSE),VLOOKUP(J49,ERV_Mapping!B:C,2,FALSE))</f>
        <v>SOUTH AFRICA_4</v>
      </c>
      <c r="N49" s="1">
        <f>VLOOKUP($M49,ERV_Issuers!$C:$BZ,MATCH(N$1,ERV_Issuers!$C$2:$BZ$2,0),FALSE)</f>
        <v>196.34390258789063</v>
      </c>
      <c r="O49" s="1" t="str">
        <f>VLOOKUP($M49,ERV_Issuers!$C:$BZ,MATCH(O$1,ERV_Issuers!$C$2:$BZ$2,0),FALSE)</f>
        <v>bb-</v>
      </c>
      <c r="P49" s="1">
        <f>VLOOKUP($M49,ERV_Issuers!$C:$BZ,MATCH(P$1,ERV_Issuers!$C$2:$BZ$2,0),FALSE)</f>
        <v>-41.666179672662814</v>
      </c>
      <c r="Q49" s="1" t="str">
        <f t="shared" si="1"/>
        <v>BB</v>
      </c>
      <c r="R49" s="1" t="str">
        <f>IFERROR(IF($L49="CEMBI",IFERROR(VLOOKUP($K49,JESG_CEMBI!$W:$AG,11,FALSE),VLOOKUP($A49,JESG_CEMBI!$AG:$AG,1,FALSE)),IF($L49="EMBI",IFERROR(IFERROR(VLOOKUP($K49,JESG_EMBI!$W:$AG,11,FALSE),VLOOKUP($A49,JESG_EMBI!$AG:$AG,1,FALSE)),IFERROR(VLOOKUP($K49,JESG_CEMBI!$W:$AG,11,FALSE),VLOOKUP($A49,JESG_CEMBI!$AG:$AG,1,FALSE))),IFERROR(VLOOKUP($K49,JESG_GBIEM!$Z:$AA,2,FALSE),VLOOKUP($E49,JESG_GBIEM!$AA:$AA,1,FALSE)))),VLOOKUP($J49,JPM_Mapping!$A:$B,2,FALSE))</f>
        <v>ZAR</v>
      </c>
      <c r="S49" s="1">
        <f>10-(IF($L49="CEMBI",VLOOKUP($R49,JESG_CEMBI!$AG:$AV,COLUMN(S$1)-7,FALSE),IF($L49="EMBI",IFERROR(VLOOKUP($R49,JESG_EMBI!$AG:$AV,COLUMN(S$1)-7,FALSE),VLOOKUP($R49,JESG_CEMBI!$AG:$AV,COLUMN(S$1)-7,FALSE)),IFERROR(VLOOKUP($R49,JESG_GBIEM!$AA:$AT,COLUMN(S$1)-3,FALSE),VLOOKUP($R49,JESG_EMBI!$AG:$AV,COLUMN(S$1)-7,FALSE)))))/10</f>
        <v>5.0017888999999993</v>
      </c>
      <c r="T49" s="1">
        <f>(IF($L49="CEMBI",VLOOKUP($R49,JESG_CEMBI!$AG:$AV,COLUMN(T$1)-7,FALSE),IF($L49="EMBI",IFERROR(VLOOKUP($R49,JESG_EMBI!$AG:$AV,COLUMN(T$1)-7,FALSE),VLOOKUP($R49,JESG_CEMBI!$AG:$AV,COLUMN(T$1)-7,FALSE)),IFERROR(VLOOKUP($R49,JESG_GBIEM!$AA:$AT,COLUMN(T$1)-3,FALSE),VLOOKUP($R49,JESG_EMBI!$AG:$AV,COLUMN(T$1)-7,FALSE)))))/-10</f>
        <v>1.7839000000000002E-3</v>
      </c>
      <c r="U49" s="1">
        <f>(IF($L49="CEMBI",VLOOKUP($R49,JESG_CEMBI!$AG:$AV,COLUMN(U$1)-7,FALSE),IF($L49="EMBI",IFERROR(VLOOKUP($R49,JESG_EMBI!$AG:$AV,COLUMN(U$1)-7,FALSE),VLOOKUP($R49,JESG_CEMBI!$AG:$AV,COLUMN(U$1)-7,FALSE)),IFERROR(VLOOKUP($R49,JESG_GBIEM!$AA:$AT,COLUMN(U$1)-3,FALSE),VLOOKUP($R49,JESG_EMBI!$AG:$AV,COLUMN(U$1)-7,FALSE)))))/-10</f>
        <v>-7.4136899999999992E-2</v>
      </c>
      <c r="V49" s="1">
        <f>(IF($L49="CEMBI",VLOOKUP($R49,JESG_CEMBI!$AG:$AV,COLUMN(V$1)-7,FALSE),IF($L49="EMBI",IFERROR(VLOOKUP($R49,JESG_EMBI!$AG:$AV,COLUMN(V$1)-7,FALSE),VLOOKUP($R49,JESG_CEMBI!$AG:$AV,COLUMN(V$1)-7,FALSE)),IFERROR(VLOOKUP($R49,JESG_GBIEM!$AA:$AT,COLUMN(V$1)-3,FALSE),VLOOKUP($R49,JESG_EMBI!$AG:$AV,COLUMN(V$1)-7,FALSE)))))/-10</f>
        <v>-1.6179099999999998E-2</v>
      </c>
      <c r="W49" s="1">
        <f>(IF($L49="CEMBI",VLOOKUP($R49,JESG_CEMBI!$AG:$AV,COLUMN(W$1)-7,FALSE),IF($L49="EMBI",IFERROR(VLOOKUP($R49,JESG_EMBI!$AG:$AV,COLUMN(W$1)-7,FALSE),VLOOKUP($R49,JESG_CEMBI!$AG:$AV,COLUMN(W$1)-7,FALSE)),IFERROR(VLOOKUP($R49,JESG_GBIEM!$AA:$AT,COLUMN(W$1)-3,FALSE),VLOOKUP($R49,JESG_EMBI!$AG:$AV,COLUMN(W$1)-7,FALSE)))))/-10</f>
        <v>-3.5962899999999999E-2</v>
      </c>
      <c r="X49" s="1">
        <f>VLOOKUP($J49,AS_ESG!$A:$R,MATCH(X$1,AS_ESG!$A$1:$R$1,0),FALSE)</f>
        <v>5.3611199999999997</v>
      </c>
      <c r="Y49" s="1">
        <f>VLOOKUP($J49,AS_ESG!$A:$R,MATCH(Y$1,AS_ESG!$A$1:$R$1,0),FALSE)</f>
        <v>0</v>
      </c>
      <c r="Z49" s="1">
        <f>VLOOKUP($J49,AS_ESG!$A:$R,MATCH(Z$1,AS_ESG!$A$1:$R$1,0),FALSE)</f>
        <v>6.4999999999999902</v>
      </c>
      <c r="AA49" s="1">
        <f>VLOOKUP(J49,AS_ESG!A:Q,17,FALSE)</f>
        <v>5.9305599999999998</v>
      </c>
    </row>
    <row r="50" spans="1:27" x14ac:dyDescent="0.25">
      <c r="A50" s="1" t="s">
        <v>21596</v>
      </c>
      <c r="B50" s="1" t="s">
        <v>22013</v>
      </c>
      <c r="C50" s="1">
        <v>280323</v>
      </c>
      <c r="D50" s="1" t="s">
        <v>22014</v>
      </c>
      <c r="E50" s="1" t="s">
        <v>11804</v>
      </c>
      <c r="F50" s="1" t="s">
        <v>2256</v>
      </c>
      <c r="G50" s="1" t="s">
        <v>11879</v>
      </c>
      <c r="H50" s="1">
        <v>5.8683009999999998</v>
      </c>
      <c r="I50" s="1" t="s">
        <v>11816</v>
      </c>
      <c r="J50" s="1">
        <f>VLOOKUP(C50,'X25111'!D:F,2,FALSE)</f>
        <v>67036654</v>
      </c>
      <c r="K50" s="1" t="str">
        <f>VLOOKUP(C50,'X25111'!D:F,3,FALSE)</f>
        <v>US836205BC70</v>
      </c>
      <c r="L50" s="1" t="str">
        <f>VLOOKUP(J50,'X25111'!E:J,6,FALSE)</f>
        <v>EMBI</v>
      </c>
      <c r="M50" s="1" t="str">
        <f>IFERROR(VLOOKUP(J50,ERV_Securities!C:D,2,FALSE),VLOOKUP(J50,ERV_Mapping!B:C,2,FALSE))</f>
        <v>SOUTH AFRICA_4</v>
      </c>
      <c r="N50" s="1">
        <f>VLOOKUP($M50,ERV_Issuers!$C:$BZ,MATCH(N$1,ERV_Issuers!$C$2:$BZ$2,0),FALSE)</f>
        <v>196.34390258789063</v>
      </c>
      <c r="O50" s="1" t="str">
        <f>VLOOKUP($M50,ERV_Issuers!$C:$BZ,MATCH(O$1,ERV_Issuers!$C$2:$BZ$2,0),FALSE)</f>
        <v>bb-</v>
      </c>
      <c r="P50" s="1">
        <f>VLOOKUP($M50,ERV_Issuers!$C:$BZ,MATCH(P$1,ERV_Issuers!$C$2:$BZ$2,0),FALSE)</f>
        <v>-41.666179672662814</v>
      </c>
      <c r="Q50" s="1" t="str">
        <f t="shared" si="1"/>
        <v>BB</v>
      </c>
      <c r="R50" s="1" t="str">
        <f>IFERROR(IF($L50="CEMBI",IFERROR(VLOOKUP($K50,JESG_CEMBI!$W:$AG,11,FALSE),VLOOKUP($A50,JESG_CEMBI!$AG:$AG,1,FALSE)),IF($L50="EMBI",IFERROR(IFERROR(VLOOKUP($K50,JESG_EMBI!$W:$AG,11,FALSE),VLOOKUP($A50,JESG_EMBI!$AG:$AG,1,FALSE)),IFERROR(VLOOKUP($K50,JESG_CEMBI!$W:$AG,11,FALSE),VLOOKUP($A50,JESG_CEMBI!$AG:$AG,1,FALSE))),IFERROR(VLOOKUP($K50,JESG_GBIEM!$Z:$AA,2,FALSE),VLOOKUP($E50,JESG_GBIEM!$AA:$AA,1,FALSE)))),VLOOKUP($J50,JPM_Mapping!$A:$B,2,FALSE))</f>
        <v>SOAF</v>
      </c>
      <c r="S50" s="1">
        <f>10-(IF($L50="CEMBI",VLOOKUP($R50,JESG_CEMBI!$AG:$AV,COLUMN(S$1)-7,FALSE),IF($L50="EMBI",IFERROR(VLOOKUP($R50,JESG_EMBI!$AG:$AV,COLUMN(S$1)-7,FALSE),VLOOKUP($R50,JESG_CEMBI!$AG:$AV,COLUMN(S$1)-7,FALSE)),IFERROR(VLOOKUP($R50,JESG_GBIEM!$AA:$AT,COLUMN(S$1)-3,FALSE),VLOOKUP($R50,JESG_EMBI!$AG:$AV,COLUMN(S$1)-7,FALSE)))))/10</f>
        <v>5.0017889087662599</v>
      </c>
      <c r="T50" s="1">
        <f>(IF($L50="CEMBI",VLOOKUP($R50,JESG_CEMBI!$AG:$AV,COLUMN(T$1)-7,FALSE),IF($L50="EMBI",IFERROR(VLOOKUP($R50,JESG_EMBI!$AG:$AV,COLUMN(T$1)-7,FALSE),VLOOKUP($R50,JESG_CEMBI!$AG:$AV,COLUMN(T$1)-7,FALSE)),IFERROR(VLOOKUP($R50,JESG_GBIEM!$AA:$AT,COLUMN(T$1)-3,FALSE),VLOOKUP($R50,JESG_EMBI!$AG:$AV,COLUMN(T$1)-7,FALSE)))))/-10</f>
        <v>8.9183901913329994E-4</v>
      </c>
      <c r="U50" s="1">
        <f>(IF($L50="CEMBI",VLOOKUP($R50,JESG_CEMBI!$AG:$AV,COLUMN(U$1)-7,FALSE),IF($L50="EMBI",IFERROR(VLOOKUP($R50,JESG_EMBI!$AG:$AV,COLUMN(U$1)-7,FALSE),VLOOKUP($R50,JESG_CEMBI!$AG:$AV,COLUMN(U$1)-7,FALSE)),IFERROR(VLOOKUP($R50,JESG_GBIEM!$AA:$AT,COLUMN(U$1)-3,FALSE),VLOOKUP($R50,JESG_EMBI!$AG:$AV,COLUMN(U$1)-7,FALSE)))))/-10</f>
        <v>-3.6782474970965401E-2</v>
      </c>
      <c r="V50" s="1">
        <f>(IF($L50="CEMBI",VLOOKUP($R50,JESG_CEMBI!$AG:$AV,COLUMN(V$1)-7,FALSE),IF($L50="EMBI",IFERROR(VLOOKUP($R50,JESG_EMBI!$AG:$AV,COLUMN(V$1)-7,FALSE),VLOOKUP($R50,JESG_CEMBI!$AG:$AV,COLUMN(V$1)-7,FALSE)),IFERROR(VLOOKUP($R50,JESG_GBIEM!$AA:$AT,COLUMN(V$1)-3,FALSE),VLOOKUP($R50,JESG_EMBI!$AG:$AV,COLUMN(V$1)-7,FALSE)))))/-10</f>
        <v>-8.0736277186751592E-3</v>
      </c>
      <c r="W50" s="1">
        <f>(IF($L50="CEMBI",VLOOKUP($R50,JESG_CEMBI!$AG:$AV,COLUMN(W$1)-7,FALSE),IF($L50="EMBI",IFERROR(VLOOKUP($R50,JESG_EMBI!$AG:$AV,COLUMN(W$1)-7,FALSE),VLOOKUP($R50,JESG_CEMBI!$AG:$AV,COLUMN(W$1)-7,FALSE)),IFERROR(VLOOKUP($R50,JESG_GBIEM!$AA:$AT,COLUMN(W$1)-3,FALSE),VLOOKUP($R50,JESG_EMBI!$AG:$AV,COLUMN(W$1)-7,FALSE)))))/-10</f>
        <v>-1.79106351303552E-2</v>
      </c>
      <c r="X50" s="1">
        <f>VLOOKUP($J50,AS_ESG!$A:$R,MATCH(X$1,AS_ESG!$A$1:$R$1,0),FALSE)</f>
        <v>0</v>
      </c>
      <c r="Y50" s="1">
        <f>VLOOKUP($J50,AS_ESG!$A:$R,MATCH(Y$1,AS_ESG!$A$1:$R$1,0),FALSE)</f>
        <v>0</v>
      </c>
      <c r="Z50" s="1">
        <f>VLOOKUP($J50,AS_ESG!$A:$R,MATCH(Z$1,AS_ESG!$A$1:$R$1,0),FALSE)</f>
        <v>6.4999999999999902</v>
      </c>
      <c r="AA50" s="1">
        <f>VLOOKUP(J50,AS_ESG!A:Q,17,FALSE)</f>
        <v>6.4999999999999902</v>
      </c>
    </row>
    <row r="51" spans="1:27" x14ac:dyDescent="0.25">
      <c r="A51" s="1" t="s">
        <v>1566</v>
      </c>
      <c r="B51" s="1" t="s">
        <v>22016</v>
      </c>
      <c r="C51" s="1">
        <v>256819</v>
      </c>
      <c r="D51" s="1" t="s">
        <v>8965</v>
      </c>
      <c r="E51" s="1" t="s">
        <v>11804</v>
      </c>
      <c r="F51" s="1" t="s">
        <v>1566</v>
      </c>
      <c r="G51" s="1" t="s">
        <v>11886</v>
      </c>
      <c r="H51" s="1">
        <v>9.0888519999999993</v>
      </c>
      <c r="I51" s="1" t="s">
        <v>826</v>
      </c>
      <c r="J51" s="1">
        <f>VLOOKUP(C51,'X25111'!D:F,2,FALSE)</f>
        <v>66882733</v>
      </c>
      <c r="K51" s="1" t="str">
        <f>VLOOKUP(C51,'X25111'!D:F,3,FALSE)</f>
        <v>US81733LAB36</v>
      </c>
      <c r="L51" s="1" t="str">
        <f>VLOOKUP(J51,'X25111'!E:J,6,FALSE)</f>
        <v>CEMBI</v>
      </c>
      <c r="M51" s="1" t="str">
        <f>IFERROR(VLOOKUP(J51,ERV_Securities!C:D,2,FALSE),VLOOKUP(J51,ERV_Mapping!B:C,2,FALSE))</f>
        <v>SEPLLN</v>
      </c>
      <c r="N51" s="1">
        <f>VLOOKUP($M51,ERV_Issuers!$C:$BZ,MATCH(N$1,ERV_Issuers!$C$2:$BZ$2,0),FALSE)</f>
        <v>631.77960205078125</v>
      </c>
      <c r="O51" s="1" t="str">
        <f>VLOOKUP($M51,ERV_Issuers!$C:$BZ,MATCH(O$1,ERV_Issuers!$C$2:$BZ$2,0),FALSE)</f>
        <v>b</v>
      </c>
      <c r="P51" s="1">
        <f>VLOOKUP($M51,ERV_Issuers!$C:$BZ,MATCH(P$1,ERV_Issuers!$C$2:$BZ$2,0),FALSE)</f>
        <v>25.551377408203496</v>
      </c>
      <c r="Q51" s="1" t="str">
        <f t="shared" si="1"/>
        <v>B</v>
      </c>
      <c r="R51" s="1" t="str">
        <f>IFERROR(IF($L51="CEMBI",IFERROR(VLOOKUP($K51,JESG_CEMBI!$W:$AG,11,FALSE),VLOOKUP($A51,JESG_CEMBI!$AG:$AG,1,FALSE)),IF($L51="EMBI",IFERROR(IFERROR(VLOOKUP($K51,JESG_EMBI!$W:$AG,11,FALSE),VLOOKUP($A51,JESG_EMBI!$AG:$AG,1,FALSE)),IFERROR(VLOOKUP($K51,JESG_CEMBI!$W:$AG,11,FALSE),VLOOKUP($A51,JESG_CEMBI!$AG:$AG,1,FALSE))),IFERROR(VLOOKUP($K51,JESG_GBIEM!$Z:$AA,2,FALSE),VLOOKUP($E51,JESG_GBIEM!$AA:$AA,1,FALSE)))),VLOOKUP($J51,JPM_Mapping!$A:$B,2,FALSE))</f>
        <v>SEPLLN</v>
      </c>
      <c r="S51" s="1">
        <f>10-(IF($L51="CEMBI",VLOOKUP($R51,JESG_CEMBI!$AG:$AV,COLUMN(S$1)-7,FALSE),IF($L51="EMBI",IFERROR(VLOOKUP($R51,JESG_EMBI!$AG:$AV,COLUMN(S$1)-7,FALSE),VLOOKUP($R51,JESG_CEMBI!$AG:$AV,COLUMN(S$1)-7,FALSE)),IFERROR(VLOOKUP($R51,JESG_GBIEM!$AA:$AT,COLUMN(S$1)-3,FALSE),VLOOKUP($R51,JESG_EMBI!$AG:$AV,COLUMN(S$1)-7,FALSE)))))/10</f>
        <v>5.5207417353217201</v>
      </c>
      <c r="T51" s="1">
        <f>(IF($L51="CEMBI",VLOOKUP($R51,JESG_CEMBI!$AG:$AV,COLUMN(T$1)-7,FALSE),IF($L51="EMBI",IFERROR(VLOOKUP($R51,JESG_EMBI!$AG:$AV,COLUMN(T$1)-7,FALSE),VLOOKUP($R51,JESG_CEMBI!$AG:$AV,COLUMN(T$1)-7,FALSE)),IFERROR(VLOOKUP($R51,JESG_GBIEM!$AA:$AT,COLUMN(T$1)-3,FALSE),VLOOKUP($R51,JESG_EMBI!$AG:$AV,COLUMN(T$1)-7,FALSE)))))/-10</f>
        <v>-4.0406201013176695E-3</v>
      </c>
      <c r="U51" s="1">
        <f>(IF($L51="CEMBI",VLOOKUP($R51,JESG_CEMBI!$AG:$AV,COLUMN(U$1)-7,FALSE),IF($L51="EMBI",IFERROR(VLOOKUP($R51,JESG_EMBI!$AG:$AV,COLUMN(U$1)-7,FALSE),VLOOKUP($R51,JESG_CEMBI!$AG:$AV,COLUMN(U$1)-7,FALSE)),IFERROR(VLOOKUP($R51,JESG_GBIEM!$AA:$AT,COLUMN(U$1)-3,FALSE),VLOOKUP($R51,JESG_EMBI!$AG:$AV,COLUMN(U$1)-7,FALSE)))))/-10</f>
        <v>-2.7228339638558901E-2</v>
      </c>
      <c r="V51" s="1">
        <f>(IF($L51="CEMBI",VLOOKUP($R51,JESG_CEMBI!$AG:$AV,COLUMN(V$1)-7,FALSE),IF($L51="EMBI",IFERROR(VLOOKUP($R51,JESG_EMBI!$AG:$AV,COLUMN(V$1)-7,FALSE),VLOOKUP($R51,JESG_CEMBI!$AG:$AV,COLUMN(V$1)-7,FALSE)),IFERROR(VLOOKUP($R51,JESG_GBIEM!$AA:$AT,COLUMN(V$1)-3,FALSE),VLOOKUP($R51,JESG_EMBI!$AG:$AV,COLUMN(V$1)-7,FALSE)))))/-10</f>
        <v>-1.9298970207231002E-2</v>
      </c>
      <c r="W51" s="1">
        <f>(IF($L51="CEMBI",VLOOKUP($R51,JESG_CEMBI!$AG:$AV,COLUMN(W$1)-7,FALSE),IF($L51="EMBI",IFERROR(VLOOKUP($R51,JESG_EMBI!$AG:$AV,COLUMN(W$1)-7,FALSE),VLOOKUP($R51,JESG_CEMBI!$AG:$AV,COLUMN(W$1)-7,FALSE)),IFERROR(VLOOKUP($R51,JESG_GBIEM!$AA:$AT,COLUMN(W$1)-3,FALSE),VLOOKUP($R51,JESG_EMBI!$AG:$AV,COLUMN(W$1)-7,FALSE)))))/-10</f>
        <v>-1.5443093302285099E-2</v>
      </c>
      <c r="X51" s="1">
        <f>VLOOKUP($J51,AS_ESG!$A:$R,MATCH(X$1,AS_ESG!$A$1:$R$1,0),FALSE)</f>
        <v>5.5</v>
      </c>
      <c r="Y51" s="1">
        <f>VLOOKUP($J51,AS_ESG!$A:$R,MATCH(Y$1,AS_ESG!$A$1:$R$1,0),FALSE)</f>
        <v>0</v>
      </c>
      <c r="Z51" s="1">
        <f>VLOOKUP($J51,AS_ESG!$A:$R,MATCH(Z$1,AS_ESG!$A$1:$R$1,0),FALSE)</f>
        <v>7.25</v>
      </c>
      <c r="AA51" s="1">
        <f>VLOOKUP(J51,AS_ESG!A:Q,17,FALSE)</f>
        <v>6.375</v>
      </c>
    </row>
    <row r="52" spans="1:27" x14ac:dyDescent="0.25">
      <c r="A52" s="1" t="s">
        <v>2323</v>
      </c>
      <c r="B52" s="1" t="s">
        <v>11909</v>
      </c>
      <c r="C52" s="1">
        <v>188015</v>
      </c>
      <c r="D52" s="1" t="s">
        <v>9377</v>
      </c>
      <c r="E52" s="1" t="s">
        <v>11804</v>
      </c>
      <c r="F52" s="1" t="s">
        <v>2323</v>
      </c>
      <c r="G52" s="1" t="s">
        <v>11867</v>
      </c>
      <c r="H52" s="1">
        <v>6.2461279999999997</v>
      </c>
      <c r="I52" s="1" t="s">
        <v>269</v>
      </c>
      <c r="J52" s="1">
        <f>VLOOKUP(C52,'X25111'!D:F,2,FALSE)</f>
        <v>33499340</v>
      </c>
      <c r="K52" s="1" t="str">
        <f>VLOOKUP(C52,'X25111'!D:F,3,FALSE)</f>
        <v>USA8372TAC20</v>
      </c>
      <c r="L52" s="1" t="str">
        <f>VLOOKUP(J52,'X25111'!E:J,6,FALSE)</f>
        <v>CEMBI</v>
      </c>
      <c r="M52" s="1" t="str">
        <f>IFERROR(VLOOKUP(J52,ERV_Securities!C:D,2,FALSE),VLOOKUP(J52,ERV_Mapping!B:C,2,FALSE))</f>
        <v>SUZANO_0</v>
      </c>
      <c r="N52" s="1">
        <f>VLOOKUP($M52,ERV_Issuers!$C:$BZ,MATCH(N$1,ERV_Issuers!$C$2:$BZ$2,0),FALSE)</f>
        <v>160.28866577148438</v>
      </c>
      <c r="O52" s="1" t="str">
        <f>VLOOKUP($M52,ERV_Issuers!$C:$BZ,MATCH(O$1,ERV_Issuers!$C$2:$BZ$2,0),FALSE)</f>
        <v>bbb-</v>
      </c>
      <c r="P52" s="1">
        <f>VLOOKUP($M52,ERV_Issuers!$C:$BZ,MATCH(P$1,ERV_Issuers!$C$2:$BZ$2,0),FALSE)</f>
        <v>3.9187402034399654</v>
      </c>
      <c r="Q52" s="1" t="str">
        <f t="shared" si="1"/>
        <v>BBB</v>
      </c>
      <c r="R52" s="1" t="str">
        <f>IFERROR(IF($L52="CEMBI",IFERROR(VLOOKUP($K52,JESG_CEMBI!$W:$AG,11,FALSE),VLOOKUP($A52,JESG_CEMBI!$AG:$AG,1,FALSE)),IF($L52="EMBI",IFERROR(IFERROR(VLOOKUP($K52,JESG_EMBI!$W:$AG,11,FALSE),VLOOKUP($A52,JESG_EMBI!$AG:$AG,1,FALSE)),IFERROR(VLOOKUP($K52,JESG_CEMBI!$W:$AG,11,FALSE),VLOOKUP($A52,JESG_CEMBI!$AG:$AG,1,FALSE))),IFERROR(VLOOKUP($K52,JESG_GBIEM!$Z:$AA,2,FALSE),VLOOKUP($E52,JESG_GBIEM!$AA:$AA,1,FALSE)))),VLOOKUP($J52,JPM_Mapping!$A:$B,2,FALSE))</f>
        <v>SUZANO</v>
      </c>
      <c r="S52" s="1">
        <f>10-(IF($L52="CEMBI",VLOOKUP($R52,JESG_CEMBI!$AG:$AV,COLUMN(S$1)-7,FALSE),IF($L52="EMBI",IFERROR(VLOOKUP($R52,JESG_EMBI!$AG:$AV,COLUMN(S$1)-7,FALSE),VLOOKUP($R52,JESG_CEMBI!$AG:$AV,COLUMN(S$1)-7,FALSE)),IFERROR(VLOOKUP($R52,JESG_GBIEM!$AA:$AT,COLUMN(S$1)-3,FALSE),VLOOKUP($R52,JESG_EMBI!$AG:$AV,COLUMN(S$1)-7,FALSE)))))/10</f>
        <v>4.3720155635291302</v>
      </c>
      <c r="T52" s="1">
        <f>(IF($L52="CEMBI",VLOOKUP($R52,JESG_CEMBI!$AG:$AV,COLUMN(T$1)-7,FALSE),IF($L52="EMBI",IFERROR(VLOOKUP($R52,JESG_EMBI!$AG:$AV,COLUMN(T$1)-7,FALSE),VLOOKUP($R52,JESG_CEMBI!$AG:$AV,COLUMN(T$1)-7,FALSE)),IFERROR(VLOOKUP($R52,JESG_GBIEM!$AA:$AT,COLUMN(T$1)-3,FALSE),VLOOKUP($R52,JESG_EMBI!$AG:$AV,COLUMN(T$1)-7,FALSE)))))/-10</f>
        <v>-1.6142421506117398E-3</v>
      </c>
      <c r="U52" s="1">
        <f>(IF($L52="CEMBI",VLOOKUP($R52,JESG_CEMBI!$AG:$AV,COLUMN(U$1)-7,FALSE),IF($L52="EMBI",IFERROR(VLOOKUP($R52,JESG_EMBI!$AG:$AV,COLUMN(U$1)-7,FALSE),VLOOKUP($R52,JESG_CEMBI!$AG:$AV,COLUMN(U$1)-7,FALSE)),IFERROR(VLOOKUP($R52,JESG_GBIEM!$AA:$AT,COLUMN(U$1)-3,FALSE),VLOOKUP($R52,JESG_EMBI!$AG:$AV,COLUMN(U$1)-7,FALSE)))))/-10</f>
        <v>-9.4408408209008601E-2</v>
      </c>
      <c r="V52" s="1">
        <f>(IF($L52="CEMBI",VLOOKUP($R52,JESG_CEMBI!$AG:$AV,COLUMN(V$1)-7,FALSE),IF($L52="EMBI",IFERROR(VLOOKUP($R52,JESG_EMBI!$AG:$AV,COLUMN(V$1)-7,FALSE),VLOOKUP($R52,JESG_CEMBI!$AG:$AV,COLUMN(V$1)-7,FALSE)),IFERROR(VLOOKUP($R52,JESG_GBIEM!$AA:$AT,COLUMN(V$1)-3,FALSE),VLOOKUP($R52,JESG_EMBI!$AG:$AV,COLUMN(V$1)-7,FALSE)))))/-10</f>
        <v>-4.3638150602254198E-2</v>
      </c>
      <c r="W52" s="1">
        <f>(IF($L52="CEMBI",VLOOKUP($R52,JESG_CEMBI!$AG:$AV,COLUMN(W$1)-7,FALSE),IF($L52="EMBI",IFERROR(VLOOKUP($R52,JESG_EMBI!$AG:$AV,COLUMN(W$1)-7,FALSE),VLOOKUP($R52,JESG_CEMBI!$AG:$AV,COLUMN(W$1)-7,FALSE)),IFERROR(VLOOKUP($R52,JESG_GBIEM!$AA:$AT,COLUMN(W$1)-3,FALSE),VLOOKUP($R52,JESG_EMBI!$AG:$AV,COLUMN(W$1)-7,FALSE)))))/-10</f>
        <v>-0.115454249467417</v>
      </c>
      <c r="X52" s="1">
        <f>VLOOKUP($J52,AS_ESG!$A:$R,MATCH(X$1,AS_ESG!$A$1:$R$1,0),FALSE)</f>
        <v>7.7</v>
      </c>
      <c r="Y52" s="1">
        <f>VLOOKUP($J52,AS_ESG!$A:$R,MATCH(Y$1,AS_ESG!$A$1:$R$1,0),FALSE)</f>
        <v>0</v>
      </c>
      <c r="Z52" s="1">
        <f>VLOOKUP($J52,AS_ESG!$A:$R,MATCH(Z$1,AS_ESG!$A$1:$R$1,0),FALSE)</f>
        <v>3.75</v>
      </c>
      <c r="AA52" s="1">
        <f>VLOOKUP(J52,AS_ESG!A:Q,17,FALSE)</f>
        <v>5.7249999999999996</v>
      </c>
    </row>
    <row r="53" spans="1:27" x14ac:dyDescent="0.25">
      <c r="A53" s="1" t="s">
        <v>2381</v>
      </c>
      <c r="B53" s="1" t="s">
        <v>11911</v>
      </c>
      <c r="C53" s="1">
        <v>233917</v>
      </c>
      <c r="D53" s="1" t="s">
        <v>9478</v>
      </c>
      <c r="E53" s="1" t="s">
        <v>11804</v>
      </c>
      <c r="F53" s="1" t="s">
        <v>2381</v>
      </c>
      <c r="G53" s="1" t="s">
        <v>11871</v>
      </c>
      <c r="H53" s="1">
        <v>6.1394169999999999</v>
      </c>
      <c r="I53" s="1" t="s">
        <v>527</v>
      </c>
      <c r="J53" s="1">
        <f>VLOOKUP(C53,'X25111'!D:F,2,FALSE)</f>
        <v>66792667</v>
      </c>
      <c r="K53" s="1" t="str">
        <f>VLOOKUP(C53,'X25111'!D:F,3,FALSE)</f>
        <v>US19533PAC41</v>
      </c>
      <c r="L53" s="1" t="str">
        <f>VLOOKUP(J53,'X25111'!E:J,6,FALSE)</f>
        <v>CEMBI</v>
      </c>
      <c r="M53" s="1" t="str">
        <f>IFERROR(VLOOKUP(J53,ERV_Securities!C:D,2,FALSE),VLOOKUP(J53,ERV_Mapping!B:C,2,FALSE))</f>
        <v>TELEFO_9</v>
      </c>
      <c r="N53" s="1">
        <f>VLOOKUP($M53,ERV_Issuers!$C:$BZ,MATCH(N$1,ERV_Issuers!$C$2:$BZ$2,0),FALSE)</f>
        <v>298.93011474609375</v>
      </c>
      <c r="O53" s="1" t="str">
        <f>VLOOKUP($M53,ERV_Issuers!$C:$BZ,MATCH(O$1,ERV_Issuers!$C$2:$BZ$2,0),FALSE)</f>
        <v>bb+</v>
      </c>
      <c r="P53" s="1">
        <f>VLOOKUP($M53,ERV_Issuers!$C:$BZ,MATCH(P$1,ERV_Issuers!$C$2:$BZ$2,0),FALSE)</f>
        <v>24.384534222820431</v>
      </c>
      <c r="Q53" s="1" t="str">
        <f t="shared" ref="Q53:Q58" si="2">UPPER(LEFT(O53,IF(OR(RIGHT(O53,1)="-",RIGHT(O53,1)="+"),LEN(O53)-1,LEN(O53))))</f>
        <v>BB</v>
      </c>
      <c r="R53" s="1" t="str">
        <f>IFERROR(IF($L53="CEMBI",IFERROR(VLOOKUP($K53,JESG_CEMBI!$W:$AG,11,FALSE),VLOOKUP($A53,JESG_CEMBI!$AG:$AG,1,FALSE)),IF($L53="EMBI",IFERROR(IFERROR(VLOOKUP($K53,JESG_EMBI!$W:$AG,11,FALSE),VLOOKUP($A53,JESG_EMBI!$AG:$AG,1,FALSE)),IFERROR(VLOOKUP($K53,JESG_CEMBI!$W:$AG,11,FALSE),VLOOKUP($A53,JESG_CEMBI!$AG:$AG,1,FALSE))),IFERROR(VLOOKUP($K53,JESG_GBIEM!$Z:$AA,2,FALSE),VLOOKUP($E53,JESG_GBIEM!$AA:$AA,1,FALSE)))),VLOOKUP($J53,JPM_Mapping!$A:$B,2,FALSE))</f>
        <v>TELEFO</v>
      </c>
      <c r="S53" s="1">
        <f>10-(IF($L53="CEMBI",VLOOKUP($R53,JESG_CEMBI!$AG:$AV,COLUMN(S$1)-7,FALSE),IF($L53="EMBI",IFERROR(VLOOKUP($R53,JESG_EMBI!$AG:$AV,COLUMN(S$1)-7,FALSE),VLOOKUP($R53,JESG_CEMBI!$AG:$AV,COLUMN(S$1)-7,FALSE)),IFERROR(VLOOKUP($R53,JESG_GBIEM!$AA:$AT,COLUMN(S$1)-3,FALSE),VLOOKUP($R53,JESG_EMBI!$AG:$AV,COLUMN(S$1)-7,FALSE)))))/10</f>
        <v>4.36127909840725</v>
      </c>
      <c r="T53" s="1">
        <f>(IF($L53="CEMBI",VLOOKUP($R53,JESG_CEMBI!$AG:$AV,COLUMN(T$1)-7,FALSE),IF($L53="EMBI",IFERROR(VLOOKUP($R53,JESG_EMBI!$AG:$AV,COLUMN(T$1)-7,FALSE),VLOOKUP($R53,JESG_CEMBI!$AG:$AV,COLUMN(T$1)-7,FALSE)),IFERROR(VLOOKUP($R53,JESG_GBIEM!$AA:$AT,COLUMN(T$1)-3,FALSE),VLOOKUP($R53,JESG_EMBI!$AG:$AV,COLUMN(T$1)-7,FALSE)))))/-10</f>
        <v>6.0658527920352794E-3</v>
      </c>
      <c r="U53" s="1">
        <f>(IF($L53="CEMBI",VLOOKUP($R53,JESG_CEMBI!$AG:$AV,COLUMN(U$1)-7,FALSE),IF($L53="EMBI",IFERROR(VLOOKUP($R53,JESG_EMBI!$AG:$AV,COLUMN(U$1)-7,FALSE),VLOOKUP($R53,JESG_CEMBI!$AG:$AV,COLUMN(U$1)-7,FALSE)),IFERROR(VLOOKUP($R53,JESG_GBIEM!$AA:$AT,COLUMN(U$1)-3,FALSE),VLOOKUP($R53,JESG_EMBI!$AG:$AV,COLUMN(U$1)-7,FALSE)))))/-10</f>
        <v>0.22815862930445099</v>
      </c>
      <c r="V53" s="1">
        <f>(IF($L53="CEMBI",VLOOKUP($R53,JESG_CEMBI!$AG:$AV,COLUMN(V$1)-7,FALSE),IF($L53="EMBI",IFERROR(VLOOKUP($R53,JESG_EMBI!$AG:$AV,COLUMN(V$1)-7,FALSE),VLOOKUP($R53,JESG_CEMBI!$AG:$AV,COLUMN(V$1)-7,FALSE)),IFERROR(VLOOKUP($R53,JESG_GBIEM!$AA:$AT,COLUMN(V$1)-3,FALSE),VLOOKUP($R53,JESG_EMBI!$AG:$AV,COLUMN(V$1)-7,FALSE)))))/-10</f>
        <v>6.9142175584148896E-2</v>
      </c>
      <c r="W53" s="1">
        <f>(IF($L53="CEMBI",VLOOKUP($R53,JESG_CEMBI!$AG:$AV,COLUMN(W$1)-7,FALSE),IF($L53="EMBI",IFERROR(VLOOKUP($R53,JESG_EMBI!$AG:$AV,COLUMN(W$1)-7,FALSE),VLOOKUP($R53,JESG_CEMBI!$AG:$AV,COLUMN(W$1)-7,FALSE)),IFERROR(VLOOKUP($R53,JESG_GBIEM!$AA:$AT,COLUMN(W$1)-3,FALSE),VLOOKUP($R53,JESG_EMBI!$AG:$AV,COLUMN(W$1)-7,FALSE)))))/-10</f>
        <v>0.29162678466227898</v>
      </c>
      <c r="X53" s="1">
        <f>VLOOKUP($J53,AS_ESG!$A:$R,MATCH(X$1,AS_ESG!$A$1:$R$1,0),FALSE)</f>
        <v>3.9</v>
      </c>
      <c r="Y53" s="1">
        <f>VLOOKUP($J53,AS_ESG!$A:$R,MATCH(Y$1,AS_ESG!$A$1:$R$1,0),FALSE)</f>
        <v>0</v>
      </c>
      <c r="Z53" s="1">
        <f>VLOOKUP($J53,AS_ESG!$A:$R,MATCH(Z$1,AS_ESG!$A$1:$R$1,0),FALSE)</f>
        <v>3.375</v>
      </c>
      <c r="AA53" s="1">
        <f>VLOOKUP(J53,AS_ESG!A:Q,17,FALSE)</f>
        <v>3.6375000000000002</v>
      </c>
    </row>
    <row r="54" spans="1:27" x14ac:dyDescent="0.25">
      <c r="A54" s="1" t="s">
        <v>2423</v>
      </c>
      <c r="B54" s="1" t="s">
        <v>11913</v>
      </c>
      <c r="C54" s="1">
        <v>239524</v>
      </c>
      <c r="D54" s="1" t="s">
        <v>9665</v>
      </c>
      <c r="E54" s="1" t="s">
        <v>11804</v>
      </c>
      <c r="F54" s="1" t="s">
        <v>2423</v>
      </c>
      <c r="G54" s="1" t="s">
        <v>11871</v>
      </c>
      <c r="H54" s="1">
        <v>5.7930580000000003</v>
      </c>
      <c r="I54" s="1" t="s">
        <v>527</v>
      </c>
      <c r="J54" s="1">
        <f>VLOOKUP(C54,'X25111'!D:F,2,FALSE)</f>
        <v>66823012</v>
      </c>
      <c r="K54" s="1" t="str">
        <f>VLOOKUP(C54,'X25111'!D:F,3,FALSE)</f>
        <v>US600814AR85</v>
      </c>
      <c r="L54" s="1" t="str">
        <f>VLOOKUP(J54,'X25111'!E:J,6,FALSE)</f>
        <v>CEMBI</v>
      </c>
      <c r="M54" s="1" t="str">
        <f>IFERROR(VLOOKUP(J54,ERV_Securities!C:D,2,FALSE),VLOOKUP(J54,ERV_Mapping!B:C,2,FALSE))</f>
        <v>TIGO_2</v>
      </c>
      <c r="N54" s="1">
        <f>VLOOKUP($M54,ERV_Issuers!$C:$BZ,MATCH(N$1,ERV_Issuers!$C$2:$BZ$2,0),FALSE)</f>
        <v>202.763916015625</v>
      </c>
      <c r="O54" s="1" t="str">
        <f>VLOOKUP($M54,ERV_Issuers!$C:$BZ,MATCH(O$1,ERV_Issuers!$C$2:$BZ$2,0),FALSE)</f>
        <v>bb</v>
      </c>
      <c r="P54" s="1">
        <f>VLOOKUP($M54,ERV_Issuers!$C:$BZ,MATCH(P$1,ERV_Issuers!$C$2:$BZ$2,0),FALSE)</f>
        <v>-11.478118520899784</v>
      </c>
      <c r="Q54" s="1" t="str">
        <f t="shared" si="2"/>
        <v>BB</v>
      </c>
      <c r="R54" s="1" t="str">
        <f>IFERROR(IF($L54="CEMBI",IFERROR(VLOOKUP($K54,JESG_CEMBI!$W:$AG,11,FALSE),VLOOKUP($A54,JESG_CEMBI!$AG:$AG,1,FALSE)),IF($L54="EMBI",IFERROR(IFERROR(VLOOKUP($K54,JESG_EMBI!$W:$AG,11,FALSE),VLOOKUP($A54,JESG_EMBI!$AG:$AG,1,FALSE)),IFERROR(VLOOKUP($K54,JESG_CEMBI!$W:$AG,11,FALSE),VLOOKUP($A54,JESG_CEMBI!$AG:$AG,1,FALSE))),IFERROR(VLOOKUP($K54,JESG_GBIEM!$Z:$AA,2,FALSE),VLOOKUP($E54,JESG_GBIEM!$AA:$AA,1,FALSE)))),VLOOKUP($J54,JPM_Mapping!$A:$B,2,FALSE))</f>
        <v>TIGO</v>
      </c>
      <c r="S54" s="1">
        <f>10-(IF($L54="CEMBI",VLOOKUP($R54,JESG_CEMBI!$AG:$AV,COLUMN(S$1)-7,FALSE),IF($L54="EMBI",IFERROR(VLOOKUP($R54,JESG_EMBI!$AG:$AV,COLUMN(S$1)-7,FALSE),VLOOKUP($R54,JESG_CEMBI!$AG:$AV,COLUMN(S$1)-7,FALSE)),IFERROR(VLOOKUP($R54,JESG_GBIEM!$AA:$AT,COLUMN(S$1)-3,FALSE),VLOOKUP($R54,JESG_EMBI!$AG:$AV,COLUMN(S$1)-7,FALSE)))))/10</f>
        <v>4.1138473142559802</v>
      </c>
      <c r="T54" s="1">
        <f>(IF($L54="CEMBI",VLOOKUP($R54,JESG_CEMBI!$AG:$AV,COLUMN(T$1)-7,FALSE),IF($L54="EMBI",IFERROR(VLOOKUP($R54,JESG_EMBI!$AG:$AV,COLUMN(T$1)-7,FALSE),VLOOKUP($R54,JESG_CEMBI!$AG:$AV,COLUMN(T$1)-7,FALSE)),IFERROR(VLOOKUP($R54,JESG_GBIEM!$AA:$AT,COLUMN(T$1)-3,FALSE),VLOOKUP($R54,JESG_EMBI!$AG:$AV,COLUMN(T$1)-7,FALSE)))))/-10</f>
        <v>-6.9440173483137305E-3</v>
      </c>
      <c r="U54" s="1">
        <f>(IF($L54="CEMBI",VLOOKUP($R54,JESG_CEMBI!$AG:$AV,COLUMN(U$1)-7,FALSE),IF($L54="EMBI",IFERROR(VLOOKUP($R54,JESG_EMBI!$AG:$AV,COLUMN(U$1)-7,FALSE),VLOOKUP($R54,JESG_CEMBI!$AG:$AV,COLUMN(U$1)-7,FALSE)),IFERROR(VLOOKUP($R54,JESG_GBIEM!$AA:$AT,COLUMN(U$1)-3,FALSE),VLOOKUP($R54,JESG_EMBI!$AG:$AV,COLUMN(U$1)-7,FALSE)))))/-10</f>
        <v>-9.7542162073352701E-2</v>
      </c>
      <c r="V54" s="1">
        <f>(IF($L54="CEMBI",VLOOKUP($R54,JESG_CEMBI!$AG:$AV,COLUMN(V$1)-7,FALSE),IF($L54="EMBI",IFERROR(VLOOKUP($R54,JESG_EMBI!$AG:$AV,COLUMN(V$1)-7,FALSE),VLOOKUP($R54,JESG_CEMBI!$AG:$AV,COLUMN(V$1)-7,FALSE)),IFERROR(VLOOKUP($R54,JESG_GBIEM!$AA:$AT,COLUMN(V$1)-3,FALSE),VLOOKUP($R54,JESG_EMBI!$AG:$AV,COLUMN(V$1)-7,FALSE)))))/-10</f>
        <v>-4.4838762505738497E-2</v>
      </c>
      <c r="W54" s="1">
        <f>(IF($L54="CEMBI",VLOOKUP($R54,JESG_CEMBI!$AG:$AV,COLUMN(W$1)-7,FALSE),IF($L54="EMBI",IFERROR(VLOOKUP($R54,JESG_EMBI!$AG:$AV,COLUMN(W$1)-7,FALSE),VLOOKUP($R54,JESG_CEMBI!$AG:$AV,COLUMN(W$1)-7,FALSE)),IFERROR(VLOOKUP($R54,JESG_GBIEM!$AA:$AT,COLUMN(W$1)-3,FALSE),VLOOKUP($R54,JESG_EMBI!$AG:$AV,COLUMN(W$1)-7,FALSE)))))/-10</f>
        <v>-0.240866260415974</v>
      </c>
      <c r="X54" s="1">
        <f>VLOOKUP($J54,AS_ESG!$A:$R,MATCH(X$1,AS_ESG!$A$1:$R$1,0),FALSE)</f>
        <v>2.2000000000000002</v>
      </c>
      <c r="Y54" s="1">
        <f>VLOOKUP($J54,AS_ESG!$A:$R,MATCH(Y$1,AS_ESG!$A$1:$R$1,0),FALSE)</f>
        <v>0</v>
      </c>
      <c r="Z54" s="1">
        <f>VLOOKUP($J54,AS_ESG!$A:$R,MATCH(Z$1,AS_ESG!$A$1:$R$1,0),FALSE)</f>
        <v>4.3250000000000002</v>
      </c>
      <c r="AA54" s="1">
        <f>VLOOKUP(J54,AS_ESG!A:Q,17,FALSE)</f>
        <v>3.2625000000000002</v>
      </c>
    </row>
    <row r="55" spans="1:27" x14ac:dyDescent="0.25">
      <c r="A55" s="1" t="s">
        <v>3249</v>
      </c>
      <c r="B55" s="1" t="s">
        <v>11915</v>
      </c>
      <c r="C55" s="1">
        <v>239641</v>
      </c>
      <c r="D55" s="1" t="s">
        <v>9895</v>
      </c>
      <c r="E55" s="1" t="s">
        <v>11804</v>
      </c>
      <c r="F55" s="1" t="s">
        <v>3249</v>
      </c>
      <c r="G55" s="1" t="s">
        <v>11842</v>
      </c>
      <c r="H55" s="1">
        <v>11.395742</v>
      </c>
      <c r="I55" s="1" t="s">
        <v>284</v>
      </c>
      <c r="J55" s="1">
        <f>VLOOKUP(C55,'X25111'!D:F,2,FALSE)</f>
        <v>66823360</v>
      </c>
      <c r="K55" s="1" t="str">
        <f>VLOOKUP(C55,'X25111'!D:F,3,FALSE)</f>
        <v>US903742AA22</v>
      </c>
      <c r="L55" s="1" t="str">
        <f>VLOOKUP(J55,'X25111'!E:J,6,FALSE)</f>
        <v>CEMBI</v>
      </c>
      <c r="M55" s="1" t="str">
        <f>IFERROR(VLOOKUP(J55,ERV_Securities!C:D,2,FALSE),VLOOKUP(J55,ERV_Mapping!B:C,2,FALSE))</f>
        <v>ULKER_1</v>
      </c>
      <c r="N55" s="1">
        <f>VLOOKUP($M55,ERV_Issuers!$C:$BZ,MATCH(N$1,ERV_Issuers!$C$2:$BZ$2,0),FALSE)</f>
        <v>875.03497314453125</v>
      </c>
      <c r="O55" s="1" t="str">
        <f>VLOOKUP($M55,ERV_Issuers!$C:$BZ,MATCH(O$1,ERV_Issuers!$C$2:$BZ$2,0),FALSE)</f>
        <v>b</v>
      </c>
      <c r="P55" s="1">
        <f>VLOOKUP($M55,ERV_Issuers!$C:$BZ,MATCH(P$1,ERV_Issuers!$C$2:$BZ$2,0),FALSE)</f>
        <v>32.322360650726772</v>
      </c>
      <c r="Q55" s="1" t="str">
        <f t="shared" si="2"/>
        <v>B</v>
      </c>
      <c r="R55" s="1" t="str">
        <f>IFERROR(IF($L55="CEMBI",IFERROR(VLOOKUP($K55,JESG_CEMBI!$W:$AG,11,FALSE),VLOOKUP($A55,JESG_CEMBI!$AG:$AG,1,FALSE)),IF($L55="EMBI",IFERROR(IFERROR(VLOOKUP($K55,JESG_EMBI!$W:$AG,11,FALSE),VLOOKUP($A55,JESG_EMBI!$AG:$AG,1,FALSE)),IFERROR(VLOOKUP($K55,JESG_CEMBI!$W:$AG,11,FALSE),VLOOKUP($A55,JESG_CEMBI!$AG:$AG,1,FALSE))),IFERROR(VLOOKUP($K55,JESG_GBIEM!$Z:$AA,2,FALSE),VLOOKUP($E55,JESG_GBIEM!$AA:$AA,1,FALSE)))),VLOOKUP($J55,JPM_Mapping!$A:$B,2,FALSE))</f>
        <v>ULKER</v>
      </c>
      <c r="S55" s="1">
        <f>10-(IF($L55="CEMBI",VLOOKUP($R55,JESG_CEMBI!$AG:$AV,COLUMN(S$1)-7,FALSE),IF($L55="EMBI",IFERROR(VLOOKUP($R55,JESG_EMBI!$AG:$AV,COLUMN(S$1)-7,FALSE),VLOOKUP($R55,JESG_CEMBI!$AG:$AV,COLUMN(S$1)-7,FALSE)),IFERROR(VLOOKUP($R55,JESG_GBIEM!$AA:$AT,COLUMN(S$1)-3,FALSE),VLOOKUP($R55,JESG_EMBI!$AG:$AV,COLUMN(S$1)-7,FALSE)))))/10</f>
        <v>4.6683463847545497</v>
      </c>
      <c r="T55" s="1">
        <f>(IF($L55="CEMBI",VLOOKUP($R55,JESG_CEMBI!$AG:$AV,COLUMN(T$1)-7,FALSE),IF($L55="EMBI",IFERROR(VLOOKUP($R55,JESG_EMBI!$AG:$AV,COLUMN(T$1)-7,FALSE),VLOOKUP($R55,JESG_CEMBI!$AG:$AV,COLUMN(T$1)-7,FALSE)),IFERROR(VLOOKUP($R55,JESG_GBIEM!$AA:$AT,COLUMN(T$1)-3,FALSE),VLOOKUP($R55,JESG_EMBI!$AG:$AV,COLUMN(T$1)-7,FALSE)))))/-10</f>
        <v>9.5907076849464003E-3</v>
      </c>
      <c r="U55" s="1">
        <f>(IF($L55="CEMBI",VLOOKUP($R55,JESG_CEMBI!$AG:$AV,COLUMN(U$1)-7,FALSE),IF($L55="EMBI",IFERROR(VLOOKUP($R55,JESG_EMBI!$AG:$AV,COLUMN(U$1)-7,FALSE),VLOOKUP($R55,JESG_CEMBI!$AG:$AV,COLUMN(U$1)-7,FALSE)),IFERROR(VLOOKUP($R55,JESG_GBIEM!$AA:$AT,COLUMN(U$1)-3,FALSE),VLOOKUP($R55,JESG_EMBI!$AG:$AV,COLUMN(U$1)-7,FALSE)))))/-10</f>
        <v>6.1486647336813804E-2</v>
      </c>
      <c r="V55" s="1">
        <f>(IF($L55="CEMBI",VLOOKUP($R55,JESG_CEMBI!$AG:$AV,COLUMN(V$1)-7,FALSE),IF($L55="EMBI",IFERROR(VLOOKUP($R55,JESG_EMBI!$AG:$AV,COLUMN(V$1)-7,FALSE),VLOOKUP($R55,JESG_CEMBI!$AG:$AV,COLUMN(V$1)-7,FALSE)),IFERROR(VLOOKUP($R55,JESG_GBIEM!$AA:$AT,COLUMN(V$1)-3,FALSE),VLOOKUP($R55,JESG_EMBI!$AG:$AV,COLUMN(V$1)-7,FALSE)))))/-10</f>
        <v>2.9907971339346702E-2</v>
      </c>
      <c r="W55" s="1">
        <f>(IF($L55="CEMBI",VLOOKUP($R55,JESG_CEMBI!$AG:$AV,COLUMN(W$1)-7,FALSE),IF($L55="EMBI",IFERROR(VLOOKUP($R55,JESG_EMBI!$AG:$AV,COLUMN(W$1)-7,FALSE),VLOOKUP($R55,JESG_CEMBI!$AG:$AV,COLUMN(W$1)-7,FALSE)),IFERROR(VLOOKUP($R55,JESG_GBIEM!$AA:$AT,COLUMN(W$1)-3,FALSE),VLOOKUP($R55,JESG_EMBI!$AG:$AV,COLUMN(W$1)-7,FALSE)))))/-10</f>
        <v>0.59188912015252404</v>
      </c>
      <c r="X55" s="1">
        <f>VLOOKUP($J55,AS_ESG!$A:$R,MATCH(X$1,AS_ESG!$A$1:$R$1,0),FALSE)</f>
        <v>5.7</v>
      </c>
      <c r="Y55" s="1">
        <f>VLOOKUP($J55,AS_ESG!$A:$R,MATCH(Y$1,AS_ESG!$A$1:$R$1,0),FALSE)</f>
        <v>0</v>
      </c>
      <c r="Z55" s="1">
        <f>VLOOKUP($J55,AS_ESG!$A:$R,MATCH(Z$1,AS_ESG!$A$1:$R$1,0),FALSE)</f>
        <v>5.75</v>
      </c>
      <c r="AA55" s="1">
        <f>VLOOKUP(J55,AS_ESG!A:Q,17,FALSE)</f>
        <v>5.7249999999999996</v>
      </c>
    </row>
    <row r="56" spans="1:27" x14ac:dyDescent="0.25">
      <c r="A56" s="1" t="s">
        <v>3256</v>
      </c>
      <c r="B56" s="1" t="s">
        <v>11917</v>
      </c>
      <c r="C56" s="1">
        <v>245741</v>
      </c>
      <c r="D56" s="1" t="s">
        <v>9920</v>
      </c>
      <c r="E56" s="1" t="s">
        <v>11804</v>
      </c>
      <c r="F56" s="1" t="s">
        <v>3256</v>
      </c>
      <c r="G56" s="1" t="s">
        <v>11845</v>
      </c>
      <c r="H56" s="1">
        <v>18.841925</v>
      </c>
      <c r="I56" s="1" t="s">
        <v>654</v>
      </c>
      <c r="J56" s="1">
        <f>VLOOKUP(C56,'X25111'!D:F,2,FALSE)</f>
        <v>66853721</v>
      </c>
      <c r="K56" s="1" t="str">
        <f>VLOOKUP(C56,'X25111'!D:F,3,FALSE)</f>
        <v>US90471MAD48</v>
      </c>
      <c r="L56" s="1" t="str">
        <f>VLOOKUP(J56,'X25111'!E:J,6,FALSE)</f>
        <v>CEMBI</v>
      </c>
      <c r="M56" s="1" t="str">
        <f>IFERROR(VLOOKUP(J56,ERV_Securities!C:D,2,FALSE),VLOOKUP(J56,ERV_Mapping!B:C,2,FALSE))</f>
        <v>UNIFIN_0</v>
      </c>
      <c r="N56" s="1">
        <f>VLOOKUP($M56,ERV_Issuers!$C:$BZ,MATCH(N$1,ERV_Issuers!$C$2:$BZ$2,0),FALSE)</f>
        <v>1660.60498046875</v>
      </c>
      <c r="O56" s="1" t="str">
        <f>VLOOKUP($M56,ERV_Issuers!$C:$BZ,MATCH(O$1,ERV_Issuers!$C$2:$BZ$2,0),FALSE)</f>
        <v>b+</v>
      </c>
      <c r="P56" s="1">
        <f>VLOOKUP($M56,ERV_Issuers!$C:$BZ,MATCH(P$1,ERV_Issuers!$C$2:$BZ$2,0),FALSE)</f>
        <v>72.886854557020527</v>
      </c>
      <c r="Q56" s="1" t="str">
        <f t="shared" si="2"/>
        <v>B</v>
      </c>
      <c r="R56" s="1" t="str">
        <f>IFERROR(IF($L56="CEMBI",IFERROR(VLOOKUP($K56,JESG_CEMBI!$W:$AG,11,FALSE),VLOOKUP($A56,JESG_CEMBI!$AG:$AG,1,FALSE)),IF($L56="EMBI",IFERROR(IFERROR(VLOOKUP($K56,JESG_EMBI!$W:$AG,11,FALSE),VLOOKUP($A56,JESG_EMBI!$AG:$AG,1,FALSE)),IFERROR(VLOOKUP($K56,JESG_CEMBI!$W:$AG,11,FALSE),VLOOKUP($A56,JESG_CEMBI!$AG:$AG,1,FALSE))),IFERROR(VLOOKUP($K56,JESG_GBIEM!$Z:$AA,2,FALSE),VLOOKUP($E56,JESG_GBIEM!$AA:$AA,1,FALSE)))),VLOOKUP($J56,JPM_Mapping!$A:$B,2,FALSE))</f>
        <v>UNIFIN</v>
      </c>
      <c r="S56" s="1">
        <f>10-(IF($L56="CEMBI",VLOOKUP($R56,JESG_CEMBI!$AG:$AV,COLUMN(S$1)-7,FALSE),IF($L56="EMBI",IFERROR(VLOOKUP($R56,JESG_EMBI!$AG:$AV,COLUMN(S$1)-7,FALSE),VLOOKUP($R56,JESG_CEMBI!$AG:$AV,COLUMN(S$1)-7,FALSE)),IFERROR(VLOOKUP($R56,JESG_GBIEM!$AA:$AT,COLUMN(S$1)-3,FALSE),VLOOKUP($R56,JESG_EMBI!$AG:$AV,COLUMN(S$1)-7,FALSE)))))/10</f>
        <v>6.19111116171368</v>
      </c>
      <c r="T56" s="1">
        <f>(IF($L56="CEMBI",VLOOKUP($R56,JESG_CEMBI!$AG:$AV,COLUMN(T$1)-7,FALSE),IF($L56="EMBI",IFERROR(VLOOKUP($R56,JESG_EMBI!$AG:$AV,COLUMN(T$1)-7,FALSE),VLOOKUP($R56,JESG_CEMBI!$AG:$AV,COLUMN(T$1)-7,FALSE)),IFERROR(VLOOKUP($R56,JESG_GBIEM!$AA:$AT,COLUMN(T$1)-3,FALSE),VLOOKUP($R56,JESG_EMBI!$AG:$AV,COLUMN(T$1)-7,FALSE)))))/-10</f>
        <v>-2.31797694503299E-3</v>
      </c>
      <c r="U56" s="1">
        <f>(IF($L56="CEMBI",VLOOKUP($R56,JESG_CEMBI!$AG:$AV,COLUMN(U$1)-7,FALSE),IF($L56="EMBI",IFERROR(VLOOKUP($R56,JESG_EMBI!$AG:$AV,COLUMN(U$1)-7,FALSE),VLOOKUP($R56,JESG_CEMBI!$AG:$AV,COLUMN(U$1)-7,FALSE)),IFERROR(VLOOKUP($R56,JESG_GBIEM!$AA:$AT,COLUMN(U$1)-3,FALSE),VLOOKUP($R56,JESG_EMBI!$AG:$AV,COLUMN(U$1)-7,FALSE)))))/-10</f>
        <v>2.77007467925685E-3</v>
      </c>
      <c r="V56" s="1">
        <f>(IF($L56="CEMBI",VLOOKUP($R56,JESG_CEMBI!$AG:$AV,COLUMN(V$1)-7,FALSE),IF($L56="EMBI",IFERROR(VLOOKUP($R56,JESG_EMBI!$AG:$AV,COLUMN(V$1)-7,FALSE),VLOOKUP($R56,JESG_CEMBI!$AG:$AV,COLUMN(V$1)-7,FALSE)),IFERROR(VLOOKUP($R56,JESG_GBIEM!$AA:$AT,COLUMN(V$1)-3,FALSE),VLOOKUP($R56,JESG_EMBI!$AG:$AV,COLUMN(V$1)-7,FALSE)))))/-10</f>
        <v>-4.8146497067335699E-3</v>
      </c>
      <c r="W56" s="1">
        <f>(IF($L56="CEMBI",VLOOKUP($R56,JESG_CEMBI!$AG:$AV,COLUMN(W$1)-7,FALSE),IF($L56="EMBI",IFERROR(VLOOKUP($R56,JESG_EMBI!$AG:$AV,COLUMN(W$1)-7,FALSE),VLOOKUP($R56,JESG_CEMBI!$AG:$AV,COLUMN(W$1)-7,FALSE)),IFERROR(VLOOKUP($R56,JESG_GBIEM!$AA:$AT,COLUMN(W$1)-3,FALSE),VLOOKUP($R56,JESG_EMBI!$AG:$AV,COLUMN(W$1)-7,FALSE)))))/-10</f>
        <v>-0.21147448773838501</v>
      </c>
      <c r="X56" s="1">
        <f>VLOOKUP($J56,AS_ESG!$A:$R,MATCH(X$1,AS_ESG!$A$1:$R$1,0),FALSE)</f>
        <v>6.9</v>
      </c>
      <c r="Y56" s="1">
        <f>VLOOKUP($J56,AS_ESG!$A:$R,MATCH(Y$1,AS_ESG!$A$1:$R$1,0),FALSE)</f>
        <v>0</v>
      </c>
      <c r="Z56" s="1">
        <f>VLOOKUP($J56,AS_ESG!$A:$R,MATCH(Z$1,AS_ESG!$A$1:$R$1,0),FALSE)</f>
        <v>6.4999999999999902</v>
      </c>
      <c r="AA56" s="1">
        <f>VLOOKUP(J56,AS_ESG!A:Q,17,FALSE)</f>
        <v>6.6999999999999904</v>
      </c>
    </row>
    <row r="57" spans="1:27" x14ac:dyDescent="0.25">
      <c r="A57" s="1" t="s">
        <v>11919</v>
      </c>
      <c r="B57" s="1" t="s">
        <v>11920</v>
      </c>
      <c r="C57" s="1">
        <v>233359</v>
      </c>
      <c r="D57" s="1" t="s">
        <v>10093</v>
      </c>
      <c r="E57" s="1" t="s">
        <v>11804</v>
      </c>
      <c r="F57" s="1" t="s">
        <v>3774</v>
      </c>
      <c r="G57" s="1" t="s">
        <v>11921</v>
      </c>
      <c r="H57" s="1">
        <v>7.5949340000000003</v>
      </c>
      <c r="I57" s="1" t="s">
        <v>527</v>
      </c>
      <c r="J57" s="1">
        <f>VLOOKUP(C57,'X25111'!D:F,2,FALSE)</f>
        <v>66787181</v>
      </c>
      <c r="K57" s="1" t="str">
        <f>VLOOKUP(C57,'X25111'!D:F,3,FALSE)</f>
        <v>US918374AA74</v>
      </c>
      <c r="L57" s="1" t="str">
        <f>VLOOKUP(J57,'X25111'!E:J,6,FALSE)</f>
        <v>CEMBI</v>
      </c>
      <c r="M57" s="1" t="str">
        <f>IFERROR(VLOOKUP(J57,ERV_Securities!C:D,2,FALSE),VLOOKUP(J57,ERV_Mapping!B:C,2,FALSE))</f>
        <v>VTRFIN_0</v>
      </c>
      <c r="N57" s="1">
        <f>VLOOKUP($M57,ERV_Issuers!$C:$BZ,MATCH(N$1,ERV_Issuers!$C$2:$BZ$2,0),FALSE)</f>
        <v>404.275634765625</v>
      </c>
      <c r="O57" s="1" t="str">
        <f>VLOOKUP($M57,ERV_Issuers!$C:$BZ,MATCH(O$1,ERV_Issuers!$C$2:$BZ$2,0),FALSE)</f>
        <v>b+</v>
      </c>
      <c r="P57" s="1">
        <f>VLOOKUP($M57,ERV_Issuers!$C:$BZ,MATCH(P$1,ERV_Issuers!$C$2:$BZ$2,0),FALSE)</f>
        <v>-2.3658817660215674</v>
      </c>
      <c r="Q57" s="1" t="str">
        <f t="shared" si="2"/>
        <v>B</v>
      </c>
      <c r="R57" s="1" t="str">
        <f>IFERROR(IF($L57="CEMBI",IFERROR(VLOOKUP($K57,JESG_CEMBI!$W:$AG,11,FALSE),VLOOKUP($A57,JESG_CEMBI!$AG:$AG,1,FALSE)),IF($L57="EMBI",IFERROR(IFERROR(VLOOKUP($K57,JESG_EMBI!$W:$AG,11,FALSE),VLOOKUP($A57,JESG_EMBI!$AG:$AG,1,FALSE)),IFERROR(VLOOKUP($K57,JESG_CEMBI!$W:$AG,11,FALSE),VLOOKUP($A57,JESG_CEMBI!$AG:$AG,1,FALSE))),IFERROR(VLOOKUP($K57,JESG_GBIEM!$Z:$AA,2,FALSE),VLOOKUP($E57,JESG_GBIEM!$AA:$AA,1,FALSE)))),VLOOKUP($J57,JPM_Mapping!$A:$B,2,FALSE))</f>
        <v>VTRCOM</v>
      </c>
      <c r="S57" s="1">
        <f>10-(IF($L57="CEMBI",VLOOKUP($R57,JESG_CEMBI!$AG:$AV,COLUMN(S$1)-7,FALSE),IF($L57="EMBI",IFERROR(VLOOKUP($R57,JESG_EMBI!$AG:$AV,COLUMN(S$1)-7,FALSE),VLOOKUP($R57,JESG_CEMBI!$AG:$AV,COLUMN(S$1)-7,FALSE)),IFERROR(VLOOKUP($R57,JESG_GBIEM!$AA:$AT,COLUMN(S$1)-3,FALSE),VLOOKUP($R57,JESG_EMBI!$AG:$AV,COLUMN(S$1)-7,FALSE)))))/10</f>
        <v>4.6848858069252302</v>
      </c>
      <c r="T57" s="1">
        <f>(IF($L57="CEMBI",VLOOKUP($R57,JESG_CEMBI!$AG:$AV,COLUMN(T$1)-7,FALSE),IF($L57="EMBI",IFERROR(VLOOKUP($R57,JESG_EMBI!$AG:$AV,COLUMN(T$1)-7,FALSE),VLOOKUP($R57,JESG_CEMBI!$AG:$AV,COLUMN(T$1)-7,FALSE)),IFERROR(VLOOKUP($R57,JESG_GBIEM!$AA:$AT,COLUMN(T$1)-3,FALSE),VLOOKUP($R57,JESG_EMBI!$AG:$AV,COLUMN(T$1)-7,FALSE)))))/-10</f>
        <v>-1.0226540654045299E-3</v>
      </c>
      <c r="U57" s="1">
        <f>(IF($L57="CEMBI",VLOOKUP($R57,JESG_CEMBI!$AG:$AV,COLUMN(U$1)-7,FALSE),IF($L57="EMBI",IFERROR(VLOOKUP($R57,JESG_EMBI!$AG:$AV,COLUMN(U$1)-7,FALSE),VLOOKUP($R57,JESG_CEMBI!$AG:$AV,COLUMN(U$1)-7,FALSE)),IFERROR(VLOOKUP($R57,JESG_GBIEM!$AA:$AT,COLUMN(U$1)-3,FALSE),VLOOKUP($R57,JESG_EMBI!$AG:$AV,COLUMN(U$1)-7,FALSE)))))/-10</f>
        <v>-1.12171979476279E-2</v>
      </c>
      <c r="V57" s="1">
        <f>(IF($L57="CEMBI",VLOOKUP($R57,JESG_CEMBI!$AG:$AV,COLUMN(V$1)-7,FALSE),IF($L57="EMBI",IFERROR(VLOOKUP($R57,JESG_EMBI!$AG:$AV,COLUMN(V$1)-7,FALSE),VLOOKUP($R57,JESG_CEMBI!$AG:$AV,COLUMN(V$1)-7,FALSE)),IFERROR(VLOOKUP($R57,JESG_GBIEM!$AA:$AT,COLUMN(V$1)-3,FALSE),VLOOKUP($R57,JESG_EMBI!$AG:$AV,COLUMN(V$1)-7,FALSE)))))/-10</f>
        <v>-6.0386212342145003E-3</v>
      </c>
      <c r="W57" s="1">
        <f>(IF($L57="CEMBI",VLOOKUP($R57,JESG_CEMBI!$AG:$AV,COLUMN(W$1)-7,FALSE),IF($L57="EMBI",IFERROR(VLOOKUP($R57,JESG_EMBI!$AG:$AV,COLUMN(W$1)-7,FALSE),VLOOKUP($R57,JESG_CEMBI!$AG:$AV,COLUMN(W$1)-7,FALSE)),IFERROR(VLOOKUP($R57,JESG_GBIEM!$AA:$AT,COLUMN(W$1)-3,FALSE),VLOOKUP($R57,JESG_EMBI!$AG:$AV,COLUMN(W$1)-7,FALSE)))))/-10</f>
        <v>-2.96720419953324E-2</v>
      </c>
      <c r="X57" s="1">
        <f>VLOOKUP($J57,AS_ESG!$A:$R,MATCH(X$1,AS_ESG!$A$1:$R$1,0),FALSE)</f>
        <v>6.3</v>
      </c>
      <c r="Y57" s="1">
        <f>VLOOKUP($J57,AS_ESG!$A:$R,MATCH(Y$1,AS_ESG!$A$1:$R$1,0),FALSE)</f>
        <v>0</v>
      </c>
      <c r="Z57" s="1">
        <f>VLOOKUP($J57,AS_ESG!$A:$R,MATCH(Z$1,AS_ESG!$A$1:$R$1,0),FALSE)</f>
        <v>6.4999999999999902</v>
      </c>
      <c r="AA57" s="1">
        <f>VLOOKUP(J57,AS_ESG!A:Q,17,FALSE)</f>
        <v>6.3999999999999897</v>
      </c>
    </row>
    <row r="58" spans="1:27" x14ac:dyDescent="0.25">
      <c r="A58" s="1" t="s">
        <v>3794</v>
      </c>
      <c r="B58" s="1" t="s">
        <v>11923</v>
      </c>
      <c r="C58" s="1">
        <v>243608</v>
      </c>
      <c r="D58" s="1" t="s">
        <v>10108</v>
      </c>
      <c r="E58" s="1" t="s">
        <v>11804</v>
      </c>
      <c r="F58" s="1" t="s">
        <v>3794</v>
      </c>
      <c r="G58" s="1" t="s">
        <v>11921</v>
      </c>
      <c r="H58" s="1">
        <v>7.3472119999999999</v>
      </c>
      <c r="I58" s="1" t="s">
        <v>527</v>
      </c>
      <c r="J58" s="1">
        <f>VLOOKUP(C58,'X25111'!D:F,2,FALSE)</f>
        <v>66851596</v>
      </c>
      <c r="K58" s="1" t="str">
        <f>VLOOKUP(C58,'X25111'!D:F,3,FALSE)</f>
        <v>US48855KAC45</v>
      </c>
      <c r="L58" s="1" t="str">
        <f>VLOOKUP(J58,'X25111'!E:J,6,FALSE)</f>
        <v>CEMBI</v>
      </c>
      <c r="M58" s="1" t="str">
        <f>IFERROR(VLOOKUP(J58,ERV_Securities!C:D,2,FALSE),VLOOKUP(J58,ERV_Mapping!B:C,2,FALSE))</f>
        <v>WOMCHI_0</v>
      </c>
      <c r="N58" s="1">
        <f>VLOOKUP($M58,ERV_Issuers!$C:$BZ,MATCH(N$1,ERV_Issuers!$C$2:$BZ$2,0),FALSE)</f>
        <v>459.009521484375</v>
      </c>
      <c r="O58" s="1" t="str">
        <f>VLOOKUP($M58,ERV_Issuers!$C:$BZ,MATCH(O$1,ERV_Issuers!$C$2:$BZ$2,0),FALSE)</f>
        <v>b+</v>
      </c>
      <c r="P58" s="1">
        <f>VLOOKUP($M58,ERV_Issuers!$C:$BZ,MATCH(P$1,ERV_Issuers!$C$2:$BZ$2,0),FALSE)</f>
        <v>39.803051486823577</v>
      </c>
      <c r="Q58" s="1" t="str">
        <f t="shared" si="2"/>
        <v>B</v>
      </c>
      <c r="R58" s="1" t="str">
        <f>IFERROR(IF($L58="CEMBI",IFERROR(VLOOKUP($K58,JESG_CEMBI!$W:$AG,11,FALSE),VLOOKUP($A58,JESG_CEMBI!$AG:$AG,1,FALSE)),IF($L58="EMBI",IFERROR(IFERROR(VLOOKUP($K58,JESG_EMBI!$W:$AG,11,FALSE),VLOOKUP($A58,JESG_EMBI!$AG:$AG,1,FALSE)),IFERROR(VLOOKUP($K58,JESG_CEMBI!$W:$AG,11,FALSE),VLOOKUP($A58,JESG_CEMBI!$AG:$AG,1,FALSE))),IFERROR(VLOOKUP($K58,JESG_GBIEM!$Z:$AA,2,FALSE),VLOOKUP($E58,JESG_GBIEM!$AA:$AA,1,FALSE)))),VLOOKUP($J58,JPM_Mapping!$A:$B,2,FALSE))</f>
        <v>WOMCHI</v>
      </c>
      <c r="S58" s="1">
        <f>10-(IF($L58="CEMBI",VLOOKUP($R58,JESG_CEMBI!$AG:$AV,COLUMN(S$1)-7,FALSE),IF($L58="EMBI",IFERROR(VLOOKUP($R58,JESG_EMBI!$AG:$AV,COLUMN(S$1)-7,FALSE),VLOOKUP($R58,JESG_CEMBI!$AG:$AV,COLUMN(S$1)-7,FALSE)),IFERROR(VLOOKUP($R58,JESG_GBIEM!$AA:$AT,COLUMN(S$1)-3,FALSE),VLOOKUP($R58,JESG_EMBI!$AG:$AV,COLUMN(S$1)-7,FALSE)))))/10</f>
        <v>4.9557171378780502</v>
      </c>
      <c r="T58" s="1">
        <f>(IF($L58="CEMBI",VLOOKUP($R58,JESG_CEMBI!$AG:$AV,COLUMN(T$1)-7,FALSE),IF($L58="EMBI",IFERROR(VLOOKUP($R58,JESG_EMBI!$AG:$AV,COLUMN(T$1)-7,FALSE),VLOOKUP($R58,JESG_CEMBI!$AG:$AV,COLUMN(T$1)-7,FALSE)),IFERROR(VLOOKUP($R58,JESG_GBIEM!$AA:$AT,COLUMN(T$1)-3,FALSE),VLOOKUP($R58,JESG_EMBI!$AG:$AV,COLUMN(T$1)-7,FALSE)))))/-10</f>
        <v>-3.1345242595150999E-4</v>
      </c>
      <c r="U58" s="1">
        <f>(IF($L58="CEMBI",VLOOKUP($R58,JESG_CEMBI!$AG:$AV,COLUMN(U$1)-7,FALSE),IF($L58="EMBI",IFERROR(VLOOKUP($R58,JESG_EMBI!$AG:$AV,COLUMN(U$1)-7,FALSE),VLOOKUP($R58,JESG_CEMBI!$AG:$AV,COLUMN(U$1)-7,FALSE)),IFERROR(VLOOKUP($R58,JESG_GBIEM!$AA:$AT,COLUMN(U$1)-3,FALSE),VLOOKUP($R58,JESG_EMBI!$AG:$AV,COLUMN(U$1)-7,FALSE)))))/-10</f>
        <v>-1.0358850110364399E-2</v>
      </c>
      <c r="V58" s="1">
        <f>(IF($L58="CEMBI",VLOOKUP($R58,JESG_CEMBI!$AG:$AV,COLUMN(V$1)-7,FALSE),IF($L58="EMBI",IFERROR(VLOOKUP($R58,JESG_EMBI!$AG:$AV,COLUMN(V$1)-7,FALSE),VLOOKUP($R58,JESG_CEMBI!$AG:$AV,COLUMN(V$1)-7,FALSE)),IFERROR(VLOOKUP($R58,JESG_GBIEM!$AA:$AT,COLUMN(V$1)-3,FALSE),VLOOKUP($R58,JESG_EMBI!$AG:$AV,COLUMN(V$1)-7,FALSE)))))/-10</f>
        <v>-3.9188272903508906E-3</v>
      </c>
      <c r="W58" s="1">
        <f>(IF($L58="CEMBI",VLOOKUP($R58,JESG_CEMBI!$AG:$AV,COLUMN(W$1)-7,FALSE),IF($L58="EMBI",IFERROR(VLOOKUP($R58,JESG_EMBI!$AG:$AV,COLUMN(W$1)-7,FALSE),VLOOKUP($R58,JESG_CEMBI!$AG:$AV,COLUMN(W$1)-7,FALSE)),IFERROR(VLOOKUP($R58,JESG_GBIEM!$AA:$AT,COLUMN(W$1)-3,FALSE),VLOOKUP($R58,JESG_EMBI!$AG:$AV,COLUMN(W$1)-7,FALSE)))))/-10</f>
        <v>-4.1067395823464595E-2</v>
      </c>
      <c r="X58" s="1">
        <f>VLOOKUP($J58,AS_ESG!$A:$R,MATCH(X$1,AS_ESG!$A$1:$R$1,0),FALSE)</f>
        <v>0</v>
      </c>
      <c r="Y58" s="1">
        <f>VLOOKUP($J58,AS_ESG!$A:$R,MATCH(Y$1,AS_ESG!$A$1:$R$1,0),FALSE)</f>
        <v>0</v>
      </c>
      <c r="Z58" s="1">
        <f>VLOOKUP($J58,AS_ESG!$A:$R,MATCH(Z$1,AS_ESG!$A$1:$R$1,0),FALSE)</f>
        <v>5</v>
      </c>
      <c r="AA58" s="1">
        <f>VLOOKUP(J58,AS_ESG!A:Q,17,FALSE)</f>
        <v>5</v>
      </c>
    </row>
  </sheetData>
  <autoFilter ref="A1:AA63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N46"/>
  <sheetViews>
    <sheetView zoomScale="85" zoomScaleNormal="85" workbookViewId="0"/>
  </sheetViews>
  <sheetFormatPr defaultRowHeight="15" x14ac:dyDescent="0.25"/>
  <cols>
    <col min="3" max="8" width="9.140625" style="1"/>
    <col min="9" max="13" width="9.140625" style="1" customWidth="1"/>
  </cols>
  <sheetData>
    <row r="1" spans="1:14" x14ac:dyDescent="0.25">
      <c r="A1" s="14" t="s">
        <v>16426</v>
      </c>
      <c r="B1" s="14" t="s">
        <v>133</v>
      </c>
      <c r="C1" s="21" t="s">
        <v>16422</v>
      </c>
      <c r="D1" s="24" t="s">
        <v>16430</v>
      </c>
      <c r="E1" s="22" t="s">
        <v>16429</v>
      </c>
      <c r="F1" s="19" t="s">
        <v>16424</v>
      </c>
      <c r="G1" s="20" t="s">
        <v>16687</v>
      </c>
      <c r="H1" s="4" t="s">
        <v>195</v>
      </c>
      <c r="I1" s="16" t="s">
        <v>11979</v>
      </c>
      <c r="J1" s="16" t="s">
        <v>15629</v>
      </c>
      <c r="K1" s="16" t="s">
        <v>15630</v>
      </c>
      <c r="L1" s="16" t="s">
        <v>15631</v>
      </c>
      <c r="M1" s="16" t="s">
        <v>16431</v>
      </c>
      <c r="N1" s="17" t="s">
        <v>16447</v>
      </c>
    </row>
    <row r="2" spans="1:14" x14ac:dyDescent="0.25">
      <c r="A2" s="1" t="s">
        <v>3915</v>
      </c>
      <c r="B2" s="1" t="s">
        <v>229</v>
      </c>
      <c r="C2" s="1" t="s">
        <v>229</v>
      </c>
      <c r="D2" s="1" t="s">
        <v>227</v>
      </c>
      <c r="E2" s="1" t="s">
        <v>229</v>
      </c>
      <c r="F2" s="1" t="str">
        <f>VLOOKUP(A2,ESG_RV!D:L,9,FALSE)</f>
        <v>CEMBI</v>
      </c>
      <c r="G2" s="1" t="str">
        <f>VLOOKUP(D2,ESG_RV!M:Q,5,FALSE)</f>
        <v>AA</v>
      </c>
      <c r="H2" s="1">
        <f>VLOOKUP(D2,ESG_RV!M:P,4,FALSE)</f>
        <v>51.641300919733709</v>
      </c>
      <c r="I2" s="1">
        <f>ROUND(VLOOKUP($E2,ESG_RV!$R:$W,MATCH(I$1,ESG_RV!$R$1:$W$1,0),FALSE),1)</f>
        <v>5</v>
      </c>
      <c r="J2" s="1">
        <f>VLOOKUP($E2,ESG_RV!$R:$W,MATCH(J$1,ESG_RV!$R$1:$W$1,0),FALSE)</f>
        <v>-6.74738454455337E-4</v>
      </c>
      <c r="K2" s="1">
        <f>VLOOKUP($E2,ESG_RV!$R:$W,MATCH(K$1,ESG_RV!$R$1:$W$1,0),FALSE)</f>
        <v>2.1302604376926097E-2</v>
      </c>
      <c r="L2" s="1">
        <f>VLOOKUP($E2,ESG_RV!$R:$W,MATCH(L$1,ESG_RV!$R$1:$W$1,0),FALSE)</f>
        <v>-6.1494313285209001E-3</v>
      </c>
      <c r="M2" s="1">
        <f>VLOOKUP($E2,ESG_RV!$R:$W,MATCH(M$1,ESG_RV!$R$1:$W$1,0),FALSE)</f>
        <v>0.15895398560568</v>
      </c>
      <c r="N2">
        <f>ROUND(VLOOKUP(C2,ESG_RV!A:AA,27,FALSE),1)</f>
        <v>5</v>
      </c>
    </row>
    <row r="3" spans="1:14" x14ac:dyDescent="0.25">
      <c r="A3" s="1" t="s">
        <v>4200</v>
      </c>
      <c r="B3" s="1" t="s">
        <v>433</v>
      </c>
      <c r="C3" s="1" t="s">
        <v>11840</v>
      </c>
      <c r="D3" s="1" t="s">
        <v>437</v>
      </c>
      <c r="E3" s="1" t="s">
        <v>433</v>
      </c>
      <c r="F3" s="1" t="str">
        <f>VLOOKUP(A3,ESG_RV!D:L,9,FALSE)</f>
        <v>CEMBI</v>
      </c>
      <c r="G3" s="1" t="str">
        <f>VLOOKUP(D3,ESG_RV!M:Q,5,FALSE)</f>
        <v>B</v>
      </c>
      <c r="H3" s="1">
        <f>VLOOKUP(D3,ESG_RV!M:P,4,FALSE)</f>
        <v>12.157187200879612</v>
      </c>
      <c r="I3" s="1">
        <f>ROUND(VLOOKUP($E3,ESG_RV!$R:$W,MATCH(I$1,ESG_RV!$R$1:$W$1,0),FALSE),1)</f>
        <v>5</v>
      </c>
      <c r="J3" s="1">
        <f>VLOOKUP($E3,ESG_RV!$R:$W,MATCH(J$1,ESG_RV!$R$1:$W$1,0),FALSE)</f>
        <v>-4.1441661602341596E-3</v>
      </c>
      <c r="K3" s="1">
        <f>VLOOKUP($E3,ESG_RV!$R:$W,MATCH(K$1,ESG_RV!$R$1:$W$1,0),FALSE)</f>
        <v>-9.6263997493394898E-2</v>
      </c>
      <c r="L3" s="1">
        <f>VLOOKUP($E3,ESG_RV!$R:$W,MATCH(L$1,ESG_RV!$R$1:$W$1,0),FALSE)</f>
        <v>-1.5271446389978299E-2</v>
      </c>
      <c r="M3" s="1">
        <f>VLOOKUP($E3,ESG_RV!$R:$W,MATCH(M$1,ESG_RV!$R$1:$W$1,0),FALSE)</f>
        <v>-0.85244383206219898</v>
      </c>
      <c r="N3">
        <f>ROUND(VLOOKUP(C3,ESG_RV!A:AA,27,FALSE),1)</f>
        <v>3.3</v>
      </c>
    </row>
    <row r="4" spans="1:14" x14ac:dyDescent="0.25">
      <c r="A4" s="1" t="s">
        <v>4273</v>
      </c>
      <c r="B4" s="1" t="s">
        <v>578</v>
      </c>
      <c r="C4" s="1" t="s">
        <v>11848</v>
      </c>
      <c r="D4" s="1" t="s">
        <v>577</v>
      </c>
      <c r="E4" s="1" t="s">
        <v>578</v>
      </c>
      <c r="F4" s="1" t="str">
        <f>VLOOKUP(A4,ESG_RV!D:L,9,FALSE)</f>
        <v>CEMBI</v>
      </c>
      <c r="G4" s="1" t="str">
        <f>VLOOKUP(D4,ESG_RV!M:Q,5,FALSE)</f>
        <v>BBB</v>
      </c>
      <c r="H4" s="1">
        <f>VLOOKUP(D4,ESG_RV!M:P,4,FALSE)</f>
        <v>2.5723539215473967</v>
      </c>
      <c r="I4" s="1">
        <f>ROUND(VLOOKUP($E4,ESG_RV!$R:$W,MATCH(I$1,ESG_RV!$R$1:$W$1,0),FALSE),1)</f>
        <v>5.2</v>
      </c>
      <c r="J4" s="1">
        <f>VLOOKUP($E4,ESG_RV!$R:$W,MATCH(J$1,ESG_RV!$R$1:$W$1,0),FALSE)</f>
        <v>2.2566490104622898E-3</v>
      </c>
      <c r="K4" s="1">
        <f>VLOOKUP($E4,ESG_RV!$R:$W,MATCH(K$1,ESG_RV!$R$1:$W$1,0),FALSE)</f>
        <v>3.95266204036104E-2</v>
      </c>
      <c r="L4" s="1">
        <f>VLOOKUP($E4,ESG_RV!$R:$W,MATCH(L$1,ESG_RV!$R$1:$W$1,0),FALSE)</f>
        <v>1.30667851382355E-2</v>
      </c>
      <c r="M4" s="1">
        <f>VLOOKUP($E4,ESG_RV!$R:$W,MATCH(M$1,ESG_RV!$R$1:$W$1,0),FALSE)</f>
        <v>6.816080519938969E-2</v>
      </c>
      <c r="N4">
        <f>ROUND(VLOOKUP(C4,ESG_RV!A:AA,27,FALSE),1)</f>
        <v>6</v>
      </c>
    </row>
    <row r="5" spans="1:14" x14ac:dyDescent="0.25">
      <c r="A5" s="1" t="s">
        <v>21607</v>
      </c>
      <c r="B5" s="1" t="s">
        <v>573</v>
      </c>
      <c r="C5" s="1" t="s">
        <v>573</v>
      </c>
      <c r="D5" s="1" t="s">
        <v>572</v>
      </c>
      <c r="E5" s="1" t="s">
        <v>573</v>
      </c>
      <c r="F5" s="1" t="str">
        <f>VLOOKUP(A5,ESG_RV!D:L,9,FALSE)</f>
        <v>EMBI</v>
      </c>
      <c r="G5" s="1" t="str">
        <f>VLOOKUP(D5,ESG_RV!M:Q,5,FALSE)</f>
        <v>B</v>
      </c>
      <c r="H5" s="1">
        <f>VLOOKUP(D5,ESG_RV!M:P,4,FALSE)</f>
        <v>-15.707052593161283</v>
      </c>
      <c r="I5" s="1">
        <f>ROUND(VLOOKUP($E5,ESG_RV!$R:$W,MATCH(I$1,ESG_RV!$R$1:$W$1,0),FALSE),1)</f>
        <v>7.9</v>
      </c>
      <c r="J5" s="1">
        <f>VLOOKUP($E5,ESG_RV!$R:$W,MATCH(J$1,ESG_RV!$R$1:$W$1,0),FALSE)</f>
        <v>2.2230591386005398E-3</v>
      </c>
      <c r="K5" s="1">
        <f>VLOOKUP($E5,ESG_RV!$R:$W,MATCH(K$1,ESG_RV!$R$1:$W$1,0),FALSE)</f>
        <v>-1.7572628649753501E-2</v>
      </c>
      <c r="L5" s="1">
        <f>VLOOKUP($E5,ESG_RV!$R:$W,MATCH(L$1,ESG_RV!$R$1:$W$1,0),FALSE)</f>
        <v>-2.8010545146610602E-3</v>
      </c>
      <c r="M5" s="1">
        <f>VLOOKUP($E5,ESG_RV!$R:$W,MATCH(M$1,ESG_RV!$R$1:$W$1,0),FALSE)</f>
        <v>-0.35621038797476101</v>
      </c>
      <c r="N5">
        <f>ROUND(VLOOKUP(C5,ESG_RV!A:AA,27,FALSE),1)</f>
        <v>8.6999999999999993</v>
      </c>
    </row>
    <row r="6" spans="1:14" x14ac:dyDescent="0.25">
      <c r="A6" s="1" t="s">
        <v>4372</v>
      </c>
      <c r="B6" s="1" t="s">
        <v>617</v>
      </c>
      <c r="C6" s="1" t="s">
        <v>616</v>
      </c>
      <c r="D6" s="1" t="s">
        <v>615</v>
      </c>
      <c r="E6" s="1" t="s">
        <v>617</v>
      </c>
      <c r="F6" s="1" t="str">
        <f>VLOOKUP(A6,ESG_RV!D:L,9,FALSE)</f>
        <v>EMBI</v>
      </c>
      <c r="G6" s="1" t="str">
        <f>VLOOKUP(D6,ESG_RV!M:Q,5,FALSE)</f>
        <v>CCC</v>
      </c>
      <c r="H6" s="1">
        <f>VLOOKUP(D6,ESG_RV!M:P,4,FALSE)</f>
        <v>42.792078079252541</v>
      </c>
      <c r="I6" s="1">
        <f>ROUND(VLOOKUP($E6,ESG_RV!$R:$W,MATCH(I$1,ESG_RV!$R$1:$W$1,0),FALSE),1)</f>
        <v>3.6</v>
      </c>
      <c r="J6" s="1">
        <f>VLOOKUP($E6,ESG_RV!$R:$W,MATCH(J$1,ESG_RV!$R$1:$W$1,0),FALSE)</f>
        <v>-1.7784473108875399E-3</v>
      </c>
      <c r="K6" s="1">
        <f>VLOOKUP($E6,ESG_RV!$R:$W,MATCH(K$1,ESG_RV!$R$1:$W$1,0),FALSE)</f>
        <v>-7.5393089162955798E-2</v>
      </c>
      <c r="L6" s="1">
        <f>VLOOKUP($E6,ESG_RV!$R:$W,MATCH(L$1,ESG_RV!$R$1:$W$1,0),FALSE)</f>
        <v>-2.0031070520633402E-2</v>
      </c>
      <c r="M6" s="1">
        <f>VLOOKUP($E6,ESG_RV!$R:$W,MATCH(M$1,ESG_RV!$R$1:$W$1,0),FALSE)</f>
        <v>-0.35574852255385897</v>
      </c>
      <c r="N6">
        <f>ROUND(VLOOKUP(C6,ESG_RV!A:AA,27,FALSE),1)</f>
        <v>5.6</v>
      </c>
    </row>
    <row r="7" spans="1:14" x14ac:dyDescent="0.25">
      <c r="A7" s="1" t="s">
        <v>20982</v>
      </c>
      <c r="B7" s="1" t="s">
        <v>20983</v>
      </c>
      <c r="C7" s="1" t="s">
        <v>20980</v>
      </c>
      <c r="D7" s="1" t="s">
        <v>21053</v>
      </c>
      <c r="E7" s="1" t="s">
        <v>20983</v>
      </c>
      <c r="F7" s="1" t="str">
        <f>VLOOKUP(A7,ESG_RV!D:L,9,FALSE)</f>
        <v>CEMBI</v>
      </c>
      <c r="G7" s="1" t="str">
        <f>VLOOKUP(D7,ESG_RV!M:Q,5,FALSE)</f>
        <v>BB</v>
      </c>
      <c r="H7" s="1">
        <f>VLOOKUP(D7,ESG_RV!M:P,4,FALSE)</f>
        <v>1.7310620900149232</v>
      </c>
      <c r="I7" s="1">
        <f>ROUND(VLOOKUP($E7,ESG_RV!$R:$W,MATCH(I$1,ESG_RV!$R$1:$W$1,0),FALSE),1)</f>
        <v>5.4</v>
      </c>
      <c r="J7" s="1">
        <f>VLOOKUP($E7,ESG_RV!$R:$W,MATCH(J$1,ESG_RV!$R$1:$W$1,0),FALSE)</f>
        <v>-5.2893658848866204E-3</v>
      </c>
      <c r="K7" s="1">
        <f>VLOOKUP($E7,ESG_RV!$R:$W,MATCH(K$1,ESG_RV!$R$1:$W$1,0),FALSE)</f>
        <v>-8.3496303681488304E-2</v>
      </c>
      <c r="L7" s="1">
        <f>VLOOKUP($E7,ESG_RV!$R:$W,MATCH(L$1,ESG_RV!$R$1:$W$1,0),FALSE)</f>
        <v>-3.8579365251245404E-2</v>
      </c>
      <c r="M7" s="1">
        <f>VLOOKUP($E7,ESG_RV!$R:$W,MATCH(M$1,ESG_RV!$R$1:$W$1,0),FALSE)</f>
        <v>-0.202080510711622</v>
      </c>
      <c r="N7">
        <f>ROUND(VLOOKUP(C7,ESG_RV!A:AA,27,FALSE),1)</f>
        <v>10</v>
      </c>
    </row>
    <row r="8" spans="1:14" x14ac:dyDescent="0.25">
      <c r="A8" s="1" t="s">
        <v>4603</v>
      </c>
      <c r="B8" s="1" t="s">
        <v>11857</v>
      </c>
      <c r="C8" s="1" t="s">
        <v>736</v>
      </c>
      <c r="D8" s="1" t="s">
        <v>734</v>
      </c>
      <c r="E8" s="1" t="s">
        <v>736</v>
      </c>
      <c r="F8" s="1" t="str">
        <f>VLOOKUP(A8,ESG_RV!D:L,9,FALSE)</f>
        <v>CEMBI</v>
      </c>
      <c r="G8" s="1" t="str">
        <f>VLOOKUP(D8,ESG_RV!M:Q,5,FALSE)</f>
        <v>BB</v>
      </c>
      <c r="H8" s="1">
        <f>VLOOKUP(D8,ESG_RV!M:P,4,FALSE)</f>
        <v>29.810822247742468</v>
      </c>
      <c r="I8" s="1">
        <f>ROUND(VLOOKUP($E8,ESG_RV!$R:$W,MATCH(I$1,ESG_RV!$R$1:$W$1,0),FALSE),1)</f>
        <v>5</v>
      </c>
      <c r="J8" s="1">
        <f>VLOOKUP($E8,ESG_RV!$R:$W,MATCH(J$1,ESG_RV!$R$1:$W$1,0),FALSE)</f>
        <v>-4.2364624072853E-3</v>
      </c>
      <c r="K8" s="1">
        <f>VLOOKUP($E8,ESG_RV!$R:$W,MATCH(K$1,ESG_RV!$R$1:$W$1,0),FALSE)</f>
        <v>0.68749262737735095</v>
      </c>
      <c r="L8" s="1">
        <f>VLOOKUP($E8,ESG_RV!$R:$W,MATCH(L$1,ESG_RV!$R$1:$W$1,0),FALSE)</f>
        <v>0.10133797005395599</v>
      </c>
      <c r="M8" s="1">
        <f>VLOOKUP($E8,ESG_RV!$R:$W,MATCH(M$1,ESG_RV!$R$1:$W$1,0),FALSE)</f>
        <v>2.7546481817186401</v>
      </c>
      <c r="N8">
        <f>ROUND(VLOOKUP(C8,ESG_RV!A:AA,27,FALSE),1)</f>
        <v>1.3</v>
      </c>
    </row>
    <row r="9" spans="1:14" x14ac:dyDescent="0.25">
      <c r="A9" s="1" t="s">
        <v>11863</v>
      </c>
      <c r="B9" s="1" t="s">
        <v>858</v>
      </c>
      <c r="C9" s="1" t="s">
        <v>858</v>
      </c>
      <c r="D9" s="1" t="s">
        <v>858</v>
      </c>
      <c r="E9" s="1" t="s">
        <v>858</v>
      </c>
      <c r="F9" s="1" t="str">
        <f>VLOOKUP(A9,ESG_RV!D:L,9,FALSE)</f>
        <v>CEMBI</v>
      </c>
      <c r="G9" s="1" t="str">
        <f>VLOOKUP(D9,ESG_RV!M:Q,5,FALSE)</f>
        <v>BBB</v>
      </c>
      <c r="H9" s="1">
        <f>VLOOKUP(D9,ESG_RV!M:P,4,FALSE)</f>
        <v>-45.168601530140535</v>
      </c>
      <c r="I9" s="1">
        <f>ROUND(VLOOKUP($E9,ESG_RV!$R:$W,MATCH(I$1,ESG_RV!$R$1:$W$1,0),FALSE),1)</f>
        <v>5.7</v>
      </c>
      <c r="J9" s="1">
        <f>VLOOKUP($E9,ESG_RV!$R:$W,MATCH(J$1,ESG_RV!$R$1:$W$1,0),FALSE)</f>
        <v>7.0010742233179708E-4</v>
      </c>
      <c r="K9" s="1">
        <f>VLOOKUP($E9,ESG_RV!$R:$W,MATCH(K$1,ESG_RV!$R$1:$W$1,0),FALSE)</f>
        <v>8.4575853340108101E-2</v>
      </c>
      <c r="L9" s="1">
        <f>VLOOKUP($E9,ESG_RV!$R:$W,MATCH(L$1,ESG_RV!$R$1:$W$1,0),FALSE)</f>
        <v>2.9125996807480396E-2</v>
      </c>
      <c r="M9" s="1">
        <f>VLOOKUP($E9,ESG_RV!$R:$W,MATCH(M$1,ESG_RV!$R$1:$W$1,0),FALSE)</f>
        <v>0.14032663233310899</v>
      </c>
      <c r="N9">
        <f>ROUND(VLOOKUP(C9,ESG_RV!A:AA,27,FALSE),1)</f>
        <v>4.5999999999999996</v>
      </c>
    </row>
    <row r="10" spans="1:14" x14ac:dyDescent="0.25">
      <c r="A10" s="1" t="s">
        <v>16207</v>
      </c>
      <c r="B10" s="1" t="s">
        <v>21007</v>
      </c>
      <c r="C10" t="s">
        <v>1976</v>
      </c>
      <c r="D10" t="s">
        <v>1975</v>
      </c>
      <c r="E10" t="s">
        <v>11810</v>
      </c>
      <c r="F10" s="1" t="str">
        <f>VLOOKUP(A10,ESG_RV!D:L,9,FALSE)</f>
        <v>GBI-EM</v>
      </c>
      <c r="G10" s="1" t="str">
        <f>VLOOKUP(D10,ESG_RV!M:Q,5,FALSE)</f>
        <v>BB</v>
      </c>
      <c r="H10" s="1">
        <f>VLOOKUP(D10,ESG_RV!M:P,4,FALSE)</f>
        <v>-43.098329629401633</v>
      </c>
      <c r="I10" s="1">
        <f>ROUND(VLOOKUP($E10,ESG_RV!$R:$W,MATCH(I$1,ESG_RV!$R$1:$W$1,0),FALSE),1)</f>
        <v>5</v>
      </c>
      <c r="J10" s="1">
        <f>VLOOKUP($E10,ESG_RV!$R:$W,MATCH(J$1,ESG_RV!$R$1:$W$1,0),FALSE)</f>
        <v>2.12E-5</v>
      </c>
      <c r="K10" s="1">
        <f>VLOOKUP($E10,ESG_RV!$R:$W,MATCH(K$1,ESG_RV!$R$1:$W$1,0),FALSE)</f>
        <v>-2.2215099999999998E-2</v>
      </c>
      <c r="L10" s="1">
        <f>VLOOKUP($E10,ESG_RV!$R:$W,MATCH(L$1,ESG_RV!$R$1:$W$1,0),FALSE)</f>
        <v>-1.06333E-2</v>
      </c>
      <c r="M10" s="1">
        <f>VLOOKUP($E10,ESG_RV!$R:$W,MATCH(M$1,ESG_RV!$R$1:$W$1,0),FALSE)</f>
        <v>-0.50597599999999998</v>
      </c>
      <c r="N10">
        <f>ROUND(VLOOKUP(C10,ESG_RV!A:AA,27,FALSE),1)</f>
        <v>6.2</v>
      </c>
    </row>
    <row r="11" spans="1:14" x14ac:dyDescent="0.25">
      <c r="A11" s="1" t="s">
        <v>20986</v>
      </c>
      <c r="B11" s="1" t="s">
        <v>364</v>
      </c>
      <c r="C11" t="s">
        <v>364</v>
      </c>
      <c r="D11" t="s">
        <v>363</v>
      </c>
      <c r="E11" t="s">
        <v>364</v>
      </c>
      <c r="F11" s="1" t="str">
        <f>VLOOKUP(A11,ESG_RV!D:L,9,FALSE)</f>
        <v>CEMBI</v>
      </c>
      <c r="G11" s="1" t="str">
        <f>VLOOKUP(D11,ESG_RV!M:Q,5,FALSE)</f>
        <v>BBB</v>
      </c>
      <c r="H11" s="1">
        <f>VLOOKUP(D11,ESG_RV!M:P,4,FALSE)</f>
        <v>-3.8142367478615045</v>
      </c>
      <c r="I11" s="1">
        <f>ROUND(VLOOKUP($E11,ESG_RV!$R:$W,MATCH(I$1,ESG_RV!$R$1:$W$1,0),FALSE),1)</f>
        <v>5.8</v>
      </c>
      <c r="J11" s="1">
        <f>VLOOKUP($E11,ESG_RV!$R:$W,MATCH(J$1,ESG_RV!$R$1:$W$1,0),FALSE)</f>
        <v>-8.8126467930393893E-4</v>
      </c>
      <c r="K11" s="1">
        <f>VLOOKUP($E11,ESG_RV!$R:$W,MATCH(K$1,ESG_RV!$R$1:$W$1,0),FALSE)</f>
        <v>1.9949994581835901E-2</v>
      </c>
      <c r="L11" s="1">
        <f>VLOOKUP($E11,ESG_RV!$R:$W,MATCH(L$1,ESG_RV!$R$1:$W$1,0),FALSE)</f>
        <v>2.4141753921277502E-3</v>
      </c>
      <c r="M11" s="1">
        <f>VLOOKUP($E11,ESG_RV!$R:$W,MATCH(M$1,ESG_RV!$R$1:$W$1,0),FALSE)</f>
        <v>0.62917792721495103</v>
      </c>
      <c r="N11">
        <f>ROUND(VLOOKUP(C11,ESG_RV!A:AA,27,FALSE),1)</f>
        <v>4.9000000000000004</v>
      </c>
    </row>
    <row r="12" spans="1:14" x14ac:dyDescent="0.25">
      <c r="A12" s="1" t="s">
        <v>5289</v>
      </c>
      <c r="B12" s="1" t="s">
        <v>2094</v>
      </c>
      <c r="C12" t="s">
        <v>2094</v>
      </c>
      <c r="D12" t="s">
        <v>2092</v>
      </c>
      <c r="E12" t="s">
        <v>2094</v>
      </c>
      <c r="F12" s="1" t="str">
        <f>VLOOKUP(A12,ESG_RV!D:L,9,FALSE)</f>
        <v>CEMBI</v>
      </c>
      <c r="G12" s="1" t="str">
        <f>VLOOKUP(D12,ESG_RV!M:Q,5,FALSE)</f>
        <v>BB</v>
      </c>
      <c r="H12" s="1">
        <f>VLOOKUP(D12,ESG_RV!M:P,4,FALSE)</f>
        <v>0.4315031136567325</v>
      </c>
      <c r="I12" s="1">
        <f>ROUND(VLOOKUP($E12,ESG_RV!$R:$W,MATCH(I$1,ESG_RV!$R$1:$W$1,0),FALSE),1)</f>
        <v>5</v>
      </c>
      <c r="J12" s="1">
        <f>VLOOKUP($E12,ESG_RV!$R:$W,MATCH(J$1,ESG_RV!$R$1:$W$1,0),FALSE)</f>
        <v>-7.5598188704731201E-3</v>
      </c>
      <c r="K12" s="1">
        <f>VLOOKUP($E12,ESG_RV!$R:$W,MATCH(K$1,ESG_RV!$R$1:$W$1,0),FALSE)</f>
        <v>-0.114815608469733</v>
      </c>
      <c r="L12" s="1">
        <f>VLOOKUP($E12,ESG_RV!$R:$W,MATCH(L$1,ESG_RV!$R$1:$W$1,0),FALSE)</f>
        <v>-6.3334797845543203E-2</v>
      </c>
      <c r="M12" s="1">
        <f>VLOOKUP($E12,ESG_RV!$R:$W,MATCH(M$1,ESG_RV!$R$1:$W$1,0),FALSE)</f>
        <v>-0.16942715219448701</v>
      </c>
      <c r="N12">
        <f>ROUND(VLOOKUP(C12,ESG_RV!A:AA,27,FALSE),1)</f>
        <v>4.7</v>
      </c>
    </row>
    <row r="13" spans="1:14" x14ac:dyDescent="0.25">
      <c r="A13" s="1" t="s">
        <v>16255</v>
      </c>
      <c r="B13" s="1" t="s">
        <v>21013</v>
      </c>
      <c r="C13" t="s">
        <v>1093</v>
      </c>
      <c r="D13" t="s">
        <v>1092</v>
      </c>
      <c r="E13" t="s">
        <v>11813</v>
      </c>
      <c r="F13" s="1" t="str">
        <f>VLOOKUP(A13,ESG_RV!D:L,9,FALSE)</f>
        <v>GBI-EM</v>
      </c>
      <c r="G13" s="1" t="str">
        <f>VLOOKUP(D13,ESG_RV!M:Q,5,FALSE)</f>
        <v>BBB</v>
      </c>
      <c r="H13" s="1">
        <f>VLOOKUP(D13,ESG_RV!M:P,4,FALSE)</f>
        <v>7.9876350516476347</v>
      </c>
      <c r="I13" s="1">
        <f>ROUND(VLOOKUP($E13,ESG_RV!$R:$W,MATCH(I$1,ESG_RV!$R$1:$W$1,0),FALSE),1)</f>
        <v>6.1</v>
      </c>
      <c r="J13" s="1">
        <f>VLOOKUP($E13,ESG_RV!$R:$W,MATCH(J$1,ESG_RV!$R$1:$W$1,0),FALSE)</f>
        <v>-3.4896000000000003E-3</v>
      </c>
      <c r="K13" s="1">
        <f>VLOOKUP($E13,ESG_RV!$R:$W,MATCH(K$1,ESG_RV!$R$1:$W$1,0),FALSE)</f>
        <v>-3.6208400000000002E-2</v>
      </c>
      <c r="L13" s="1">
        <f>VLOOKUP($E13,ESG_RV!$R:$W,MATCH(L$1,ESG_RV!$R$1:$W$1,0),FALSE)</f>
        <v>-2.5658199999999999E-2</v>
      </c>
      <c r="M13" s="1">
        <f>VLOOKUP($E13,ESG_RV!$R:$W,MATCH(M$1,ESG_RV!$R$1:$W$1,0),FALSE)</f>
        <v>3.7116999999999996E-3</v>
      </c>
      <c r="N13">
        <f>ROUND(VLOOKUP(C13,ESG_RV!A:AA,27,FALSE),1)</f>
        <v>5.7</v>
      </c>
    </row>
    <row r="14" spans="1:14" x14ac:dyDescent="0.25">
      <c r="A14" s="1" t="s">
        <v>21196</v>
      </c>
      <c r="B14" s="1" t="s">
        <v>21028</v>
      </c>
      <c r="C14" t="s">
        <v>21028</v>
      </c>
      <c r="D14" t="s">
        <v>21027</v>
      </c>
      <c r="E14" t="s">
        <v>21028</v>
      </c>
      <c r="F14" s="1" t="str">
        <f>VLOOKUP(A14,ESG_RV!D:L,9,FALSE)</f>
        <v>CEMBI</v>
      </c>
      <c r="G14" s="1" t="str">
        <f>VLOOKUP(D14,ESG_RV!M:Q,5,FALSE)</f>
        <v>BB</v>
      </c>
      <c r="H14" s="1">
        <f>VLOOKUP(D14,ESG_RV!M:P,4,FALSE)</f>
        <v>-9.2709099533077257</v>
      </c>
      <c r="I14" s="1">
        <f>ROUND(VLOOKUP($E14,ESG_RV!$R:$W,MATCH(I$1,ESG_RV!$R$1:$W$1,0),FALSE),1)</f>
        <v>5</v>
      </c>
      <c r="J14" s="1">
        <f>VLOOKUP($E14,ESG_RV!$R:$W,MATCH(J$1,ESG_RV!$R$1:$W$1,0),FALSE)</f>
        <v>5.2611726075312499E-3</v>
      </c>
      <c r="K14" s="1">
        <f>VLOOKUP($E14,ESG_RV!$R:$W,MATCH(K$1,ESG_RV!$R$1:$W$1,0),FALSE)</f>
        <v>0.144449515023684</v>
      </c>
      <c r="L14" s="1">
        <f>VLOOKUP($E14,ESG_RV!$R:$W,MATCH(L$1,ESG_RV!$R$1:$W$1,0),FALSE)</f>
        <v>5.6772454522302895E-2</v>
      </c>
      <c r="M14" s="1">
        <f>VLOOKUP($E14,ESG_RV!$R:$W,MATCH(M$1,ESG_RV!$R$1:$W$1,0),FALSE)</f>
        <v>0.16610030647361002</v>
      </c>
      <c r="N14">
        <f>ROUND(VLOOKUP(C14,ESG_RV!A:AA,27,FALSE),1)</f>
        <v>4.3</v>
      </c>
    </row>
    <row r="15" spans="1:14" x14ac:dyDescent="0.25">
      <c r="A15" s="1" t="s">
        <v>21612</v>
      </c>
      <c r="B15" s="1" t="s">
        <v>1288</v>
      </c>
      <c r="C15" t="s">
        <v>1288</v>
      </c>
      <c r="D15" t="s">
        <v>1287</v>
      </c>
      <c r="E15" t="s">
        <v>1288</v>
      </c>
      <c r="F15" s="1" t="str">
        <f>VLOOKUP(A15,ESG_RV!D:L,9,FALSE)</f>
        <v>EMBI</v>
      </c>
      <c r="G15" s="1" t="str">
        <f>VLOOKUP(D15,ESG_RV!M:Q,5,FALSE)</f>
        <v>BB</v>
      </c>
      <c r="H15" s="1">
        <f>VLOOKUP(D15,ESG_RV!M:P,4,FALSE)</f>
        <v>2.0648984354966409</v>
      </c>
      <c r="I15" s="1">
        <f>ROUND(VLOOKUP($E15,ESG_RV!$R:$W,MATCH(I$1,ESG_RV!$R$1:$W$1,0),FALSE),1)</f>
        <v>4.8</v>
      </c>
      <c r="J15" s="1">
        <f>VLOOKUP($E15,ESG_RV!$R:$W,MATCH(J$1,ESG_RV!$R$1:$W$1,0),FALSE)</f>
        <v>-4.9116530144736699E-3</v>
      </c>
      <c r="K15" s="1">
        <f>VLOOKUP($E15,ESG_RV!$R:$W,MATCH(K$1,ESG_RV!$R$1:$W$1,0),FALSE)</f>
        <v>-0.19620458420950998</v>
      </c>
      <c r="L15" s="1">
        <f>VLOOKUP($E15,ESG_RV!$R:$W,MATCH(L$1,ESG_RV!$R$1:$W$1,0),FALSE)</f>
        <v>-6.7907918275125198E-2</v>
      </c>
      <c r="M15" s="1">
        <f>VLOOKUP($E15,ESG_RV!$R:$W,MATCH(M$1,ESG_RV!$R$1:$W$1,0),FALSE)</f>
        <v>-0.82631455595896708</v>
      </c>
      <c r="N15">
        <f>ROUND(VLOOKUP(C15,ESG_RV!A:AA,27,FALSE),1)</f>
        <v>6.5</v>
      </c>
    </row>
    <row r="16" spans="1:14" x14ac:dyDescent="0.25">
      <c r="A16" s="1" t="s">
        <v>5979</v>
      </c>
      <c r="B16" s="1" t="s">
        <v>1319</v>
      </c>
      <c r="C16" t="s">
        <v>1318</v>
      </c>
      <c r="D16" t="s">
        <v>1317</v>
      </c>
      <c r="E16" t="s">
        <v>1319</v>
      </c>
      <c r="F16" s="1" t="str">
        <f>VLOOKUP(A16,ESG_RV!D:L,9,FALSE)</f>
        <v>EMBI</v>
      </c>
      <c r="G16" s="1" t="str">
        <f>VLOOKUP(D16,ESG_RV!M:Q,5,FALSE)</f>
        <v>B</v>
      </c>
      <c r="H16" s="1">
        <f>VLOOKUP(D16,ESG_RV!M:P,4,FALSE)</f>
        <v>24.828778971497186</v>
      </c>
      <c r="I16" s="1">
        <f>ROUND(VLOOKUP($E16,ESG_RV!$R:$W,MATCH(I$1,ESG_RV!$R$1:$W$1,0),FALSE),1)</f>
        <v>5.5</v>
      </c>
      <c r="J16" s="1">
        <f>VLOOKUP($E16,ESG_RV!$R:$W,MATCH(J$1,ESG_RV!$R$1:$W$1,0),FALSE)</f>
        <v>8.8922365544519201E-4</v>
      </c>
      <c r="K16" s="1">
        <f>VLOOKUP($E16,ESG_RV!$R:$W,MATCH(K$1,ESG_RV!$R$1:$W$1,0),FALSE)</f>
        <v>7.6734770737139895E-3</v>
      </c>
      <c r="L16" s="1">
        <f>VLOOKUP($E16,ESG_RV!$R:$W,MATCH(L$1,ESG_RV!$R$1:$W$1,0),FALSE)</f>
        <v>4.0015064497538299E-4</v>
      </c>
      <c r="M16" s="1">
        <f>VLOOKUP($E16,ESG_RV!$R:$W,MATCH(M$1,ESG_RV!$R$1:$W$1,0),FALSE)</f>
        <v>-8.4437836552686399E-2</v>
      </c>
      <c r="N16">
        <f>ROUND(VLOOKUP(C16,ESG_RV!A:AA,27,FALSE),1)</f>
        <v>6.6</v>
      </c>
    </row>
    <row r="17" spans="1:14" x14ac:dyDescent="0.25">
      <c r="A17" s="1" t="s">
        <v>18979</v>
      </c>
      <c r="B17" s="1" t="s">
        <v>18774</v>
      </c>
      <c r="C17" t="s">
        <v>18774</v>
      </c>
      <c r="D17" t="s">
        <v>18774</v>
      </c>
      <c r="E17" t="s">
        <v>18774</v>
      </c>
      <c r="F17" s="1" t="str">
        <f>VLOOKUP(A17,ESG_RV!D:L,9,FALSE)</f>
        <v>CEMBI</v>
      </c>
      <c r="G17" s="1" t="str">
        <f>VLOOKUP(D17,ESG_RV!M:Q,5,FALSE)</f>
        <v>BB</v>
      </c>
      <c r="H17" s="1">
        <f>VLOOKUP(D17,ESG_RV!M:P,4,FALSE)</f>
        <v>23.497862017837686</v>
      </c>
      <c r="I17" s="1">
        <f>ROUND(VLOOKUP($E17,ESG_RV!$R:$W,MATCH(I$1,ESG_RV!$R$1:$W$1,0),FALSE),1)</f>
        <v>2.4</v>
      </c>
      <c r="J17" s="1">
        <f>VLOOKUP($E17,ESG_RV!$R:$W,MATCH(J$1,ESG_RV!$R$1:$W$1,0),FALSE)</f>
        <v>-4.4089551297386696E-2</v>
      </c>
      <c r="K17" s="1">
        <f>VLOOKUP($E17,ESG_RV!$R:$W,MATCH(K$1,ESG_RV!$R$1:$W$1,0),FALSE)</f>
        <v>-1.03259687363413</v>
      </c>
      <c r="L17" s="1">
        <f>VLOOKUP($E17,ESG_RV!$R:$W,MATCH(L$1,ESG_RV!$R$1:$W$1,0),FALSE)</f>
        <v>-0.39428008898558098</v>
      </c>
      <c r="M17" s="1">
        <f>VLOOKUP($E17,ESG_RV!$R:$W,MATCH(M$1,ESG_RV!$R$1:$W$1,0),FALSE)</f>
        <v>-1.5545897739024901</v>
      </c>
      <c r="N17">
        <f>ROUND(VLOOKUP(C17,ESG_RV!A:AA,27,FALSE),1)</f>
        <v>3.2</v>
      </c>
    </row>
    <row r="18" spans="1:14" x14ac:dyDescent="0.25">
      <c r="A18" s="1" t="s">
        <v>11873</v>
      </c>
      <c r="B18" s="1" t="s">
        <v>1329</v>
      </c>
      <c r="C18" t="s">
        <v>1329</v>
      </c>
      <c r="D18" t="s">
        <v>1328</v>
      </c>
      <c r="E18" t="s">
        <v>11830</v>
      </c>
      <c r="F18" s="1" t="str">
        <f>VLOOKUP(A18,ESG_RV!D:L,9,FALSE)</f>
        <v>GBI-EM</v>
      </c>
      <c r="G18" s="1" t="str">
        <f>VLOOKUP(D18,ESG_RV!M:Q,5,FALSE)</f>
        <v>B</v>
      </c>
      <c r="H18" s="1">
        <f>VLOOKUP(D18,ESG_RV!M:P,4,FALSE)</f>
        <v>12.209059897096825</v>
      </c>
      <c r="I18" s="1">
        <f>ROUND(VLOOKUP($E18,ESG_RV!$R:$W,MATCH(I$1,ESG_RV!$R$1:$W$1,0),FALSE),1)</f>
        <v>6.7</v>
      </c>
      <c r="J18" s="1">
        <f>VLOOKUP($E18,ESG_RV!$R:$W,MATCH(J$1,ESG_RV!$R$1:$W$1,0),FALSE)</f>
        <v>1.3329000000000001E-3</v>
      </c>
      <c r="K18" s="1">
        <f>VLOOKUP($E18,ESG_RV!$R:$W,MATCH(K$1,ESG_RV!$R$1:$W$1,0),FALSE)</f>
        <v>0.1320064</v>
      </c>
      <c r="L18" s="1">
        <f>VLOOKUP($E18,ESG_RV!$R:$W,MATCH(L$1,ESG_RV!$R$1:$W$1,0),FALSE)</f>
        <v>3.7335699999999999E-2</v>
      </c>
      <c r="M18" s="1">
        <f>VLOOKUP($E18,ESG_RV!$R:$W,MATCH(M$1,ESG_RV!$R$1:$W$1,0),FALSE)</f>
        <v>-0.32235140000000001</v>
      </c>
      <c r="N18">
        <f>ROUND(VLOOKUP(C18,ESG_RV!A:AA,27,FALSE),1)</f>
        <v>8</v>
      </c>
    </row>
    <row r="19" spans="1:14" x14ac:dyDescent="0.25">
      <c r="A19" s="1" t="s">
        <v>6362</v>
      </c>
      <c r="B19" s="1" t="s">
        <v>1791</v>
      </c>
      <c r="C19" t="s">
        <v>1791</v>
      </c>
      <c r="D19" t="s">
        <v>1790</v>
      </c>
      <c r="E19" t="s">
        <v>1791</v>
      </c>
      <c r="F19" s="1" t="str">
        <f>VLOOKUP(A19,ESG_RV!D:L,9,FALSE)</f>
        <v>CEMBI</v>
      </c>
      <c r="G19" s="1" t="str">
        <f>VLOOKUP(D19,ESG_RV!M:Q,5,FALSE)</f>
        <v>BB</v>
      </c>
      <c r="H19" s="1">
        <f>VLOOKUP(D19,ESG_RV!M:P,4,FALSE)</f>
        <v>6.6028561745567069</v>
      </c>
      <c r="I19" s="1">
        <f>ROUND(VLOOKUP($E19,ESG_RV!$R:$W,MATCH(I$1,ESG_RV!$R$1:$W$1,0),FALSE),1)</f>
        <v>4.5</v>
      </c>
      <c r="J19" s="1">
        <f>VLOOKUP($E19,ESG_RV!$R:$W,MATCH(J$1,ESG_RV!$R$1:$W$1,0),FALSE)</f>
        <v>-2.8787498125794199E-3</v>
      </c>
      <c r="K19" s="1">
        <f>VLOOKUP($E19,ESG_RV!$R:$W,MATCH(K$1,ESG_RV!$R$1:$W$1,0),FALSE)</f>
        <v>9.5953520772809504E-3</v>
      </c>
      <c r="L19" s="1">
        <f>VLOOKUP($E19,ESG_RV!$R:$W,MATCH(L$1,ESG_RV!$R$1:$W$1,0),FALSE)</f>
        <v>-7.4894551266737591E-3</v>
      </c>
      <c r="M19" s="1">
        <f>VLOOKUP($E19,ESG_RV!$R:$W,MATCH(M$1,ESG_RV!$R$1:$W$1,0),FALSE)</f>
        <v>0.18275237481707601</v>
      </c>
      <c r="N19">
        <f>ROUND(VLOOKUP(C19,ESG_RV!A:AA,27,FALSE),1)</f>
        <v>4.3</v>
      </c>
    </row>
    <row r="20" spans="1:14" x14ac:dyDescent="0.25">
      <c r="A20" s="1" t="s">
        <v>6391</v>
      </c>
      <c r="B20" s="1" t="s">
        <v>1799</v>
      </c>
      <c r="C20" s="1" t="s">
        <v>1799</v>
      </c>
      <c r="D20" s="1" t="s">
        <v>1798</v>
      </c>
      <c r="E20" s="1" t="s">
        <v>1799</v>
      </c>
      <c r="F20" s="1" t="str">
        <f>VLOOKUP(A20,ESG_RV!D:L,9,FALSE)</f>
        <v>EMBI</v>
      </c>
      <c r="G20" s="1" t="str">
        <f>VLOOKUP(D20,ESG_RV!M:Q,5,FALSE)</f>
        <v>B</v>
      </c>
      <c r="H20" s="1">
        <f>VLOOKUP(D20,ESG_RV!M:P,4,FALSE)</f>
        <v>53.447832005737126</v>
      </c>
      <c r="I20" s="1">
        <f>ROUND(VLOOKUP($E20,ESG_RV!$R:$W,MATCH(I$1,ESG_RV!$R$1:$W$1,0),FALSE),1)</f>
        <v>4.7</v>
      </c>
      <c r="J20" s="1">
        <f>VLOOKUP($E20,ESG_RV!$R:$W,MATCH(J$1,ESG_RV!$R$1:$W$1,0),FALSE)</f>
        <v>1.2524976723268799E-2</v>
      </c>
      <c r="K20" s="1">
        <f>VLOOKUP($E20,ESG_RV!$R:$W,MATCH(K$1,ESG_RV!$R$1:$W$1,0),FALSE)</f>
        <v>0.27332904413693199</v>
      </c>
      <c r="L20" s="1">
        <f>VLOOKUP($E20,ESG_RV!$R:$W,MATCH(L$1,ESG_RV!$R$1:$W$1,0),FALSE)</f>
        <v>0.10109688353263999</v>
      </c>
      <c r="M20" s="1">
        <f>VLOOKUP($E20,ESG_RV!$R:$W,MATCH(M$1,ESG_RV!$R$1:$W$1,0),FALSE)</f>
        <v>0.60233430187665804</v>
      </c>
      <c r="N20">
        <f>ROUND(VLOOKUP(C20,ESG_RV!A:AA,27,FALSE),1)</f>
        <v>5.8</v>
      </c>
    </row>
    <row r="21" spans="1:14" x14ac:dyDescent="0.25">
      <c r="A21" s="1" t="s">
        <v>6807</v>
      </c>
      <c r="B21" s="1" t="s">
        <v>3619</v>
      </c>
      <c r="C21" s="1" t="s">
        <v>3619</v>
      </c>
      <c r="D21" s="1" t="s">
        <v>3619</v>
      </c>
      <c r="E21" s="1" t="s">
        <v>3619</v>
      </c>
      <c r="F21" s="1" t="str">
        <f>VLOOKUP(A21,ESG_RV!D:L,9,FALSE)</f>
        <v>CEMBI</v>
      </c>
      <c r="G21" s="1" t="str">
        <f>VLOOKUP(D21,ESG_RV!M:Q,5,FALSE)</f>
        <v>B</v>
      </c>
      <c r="H21" s="1">
        <f>VLOOKUP(D21,ESG_RV!M:P,4,FALSE)</f>
        <v>4.3373326488580917</v>
      </c>
      <c r="I21" s="1">
        <f>ROUND(VLOOKUP($E21,ESG_RV!$R:$W,MATCH(I$1,ESG_RV!$R$1:$W$1,0),FALSE),1)</f>
        <v>2.6</v>
      </c>
      <c r="J21" s="1">
        <f>VLOOKUP($E21,ESG_RV!$R:$W,MATCH(J$1,ESG_RV!$R$1:$W$1,0),FALSE)</f>
        <v>4.2953006431076799E-4</v>
      </c>
      <c r="K21" s="1">
        <f>VLOOKUP($E21,ESG_RV!$R:$W,MATCH(K$1,ESG_RV!$R$1:$W$1,0),FALSE)</f>
        <v>7.6648751967212502E-3</v>
      </c>
      <c r="L21" s="1">
        <f>VLOOKUP($E21,ESG_RV!$R:$W,MATCH(L$1,ESG_RV!$R$1:$W$1,0),FALSE)</f>
        <v>2.76801512202666E-3</v>
      </c>
      <c r="M21" s="1">
        <f>VLOOKUP($E21,ESG_RV!$R:$W,MATCH(M$1,ESG_RV!$R$1:$W$1,0),FALSE)</f>
        <v>2.1997452680066899E-2</v>
      </c>
      <c r="N21">
        <f>ROUND(VLOOKUP(C21,ESG_RV!A:AA,27,FALSE),1)</f>
        <v>6</v>
      </c>
    </row>
    <row r="22" spans="1:14" x14ac:dyDescent="0.25">
      <c r="A22" s="1" t="s">
        <v>22005</v>
      </c>
      <c r="B22" s="1" t="s">
        <v>2134</v>
      </c>
      <c r="C22" s="1" t="s">
        <v>2133</v>
      </c>
      <c r="D22" s="1" t="s">
        <v>2132</v>
      </c>
      <c r="E22" s="1" t="s">
        <v>2134</v>
      </c>
      <c r="F22" s="1" t="str">
        <f>VLOOKUP(A22,ESG_RV!D:L,9,FALSE)</f>
        <v>EMBI</v>
      </c>
      <c r="G22" s="1" t="str">
        <f>VLOOKUP(D22,ESG_RV!M:Q,5,FALSE)</f>
        <v>BBB</v>
      </c>
      <c r="H22" s="1">
        <f>VLOOKUP(D22,ESG_RV!M:P,4,FALSE)</f>
        <v>-50</v>
      </c>
      <c r="I22" s="1">
        <f>ROUND(VLOOKUP($E22,ESG_RV!$R:$W,MATCH(I$1,ESG_RV!$R$1:$W$1,0),FALSE),1)</f>
        <v>5.0999999999999996</v>
      </c>
      <c r="J22" s="1">
        <f>VLOOKUP($E22,ESG_RV!$R:$W,MATCH(J$1,ESG_RV!$R$1:$W$1,0),FALSE)</f>
        <v>-2.2387513207604501E-3</v>
      </c>
      <c r="K22" s="1">
        <f>VLOOKUP($E22,ESG_RV!$R:$W,MATCH(K$1,ESG_RV!$R$1:$W$1,0),FALSE)</f>
        <v>-4.1709820167690696E-2</v>
      </c>
      <c r="L22" s="1">
        <f>VLOOKUP($E22,ESG_RV!$R:$W,MATCH(L$1,ESG_RV!$R$1:$W$1,0),FALSE)</f>
        <v>-1.4782035589868001E-2</v>
      </c>
      <c r="M22" s="1">
        <f>VLOOKUP($E22,ESG_RV!$R:$W,MATCH(M$1,ESG_RV!$R$1:$W$1,0),FALSE)</f>
        <v>-0.29818768568118798</v>
      </c>
      <c r="N22">
        <f>ROUND(VLOOKUP(C22,ESG_RV!A:AA,27,FALSE),1)</f>
        <v>7.5</v>
      </c>
    </row>
    <row r="23" spans="1:14" x14ac:dyDescent="0.25">
      <c r="A23" s="1" t="s">
        <v>7069</v>
      </c>
      <c r="B23" s="1" t="s">
        <v>2199</v>
      </c>
      <c r="C23" s="1" t="s">
        <v>2199</v>
      </c>
      <c r="D23" s="1" t="s">
        <v>2201</v>
      </c>
      <c r="E23" s="1" t="s">
        <v>2199</v>
      </c>
      <c r="F23" s="1" t="str">
        <f>VLOOKUP(A23,ESG_RV!D:L,9,FALSE)</f>
        <v>CEMBI</v>
      </c>
      <c r="G23" s="1" t="str">
        <f>VLOOKUP(D23,ESG_RV!M:Q,5,FALSE)</f>
        <v>B</v>
      </c>
      <c r="H23" s="1">
        <f>VLOOKUP(D23,ESG_RV!M:P,4,FALSE)</f>
        <v>-19.428210856826134</v>
      </c>
      <c r="I23" s="1">
        <f>ROUND(VLOOKUP($E23,ESG_RV!$R:$W,MATCH(I$1,ESG_RV!$R$1:$W$1,0),FALSE),1)</f>
        <v>5</v>
      </c>
      <c r="J23" s="1">
        <f>VLOOKUP($E23,ESG_RV!$R:$W,MATCH(J$1,ESG_RV!$R$1:$W$1,0),FALSE)</f>
        <v>-4.2481078446407099E-3</v>
      </c>
      <c r="K23" s="1">
        <f>VLOOKUP($E23,ESG_RV!$R:$W,MATCH(K$1,ESG_RV!$R$1:$W$1,0),FALSE)</f>
        <v>-3.8555358787753805E-2</v>
      </c>
      <c r="L23" s="1">
        <f>VLOOKUP($E23,ESG_RV!$R:$W,MATCH(L$1,ESG_RV!$R$1:$W$1,0),FALSE)</f>
        <v>-2.4028042630356301E-2</v>
      </c>
      <c r="M23" s="1">
        <f>VLOOKUP($E23,ESG_RV!$R:$W,MATCH(M$1,ESG_RV!$R$1:$W$1,0),FALSE)</f>
        <v>-0.12587804959224999</v>
      </c>
      <c r="N23">
        <f>ROUND(VLOOKUP(C23,ESG_RV!A:AA,27,FALSE),1)</f>
        <v>2.6</v>
      </c>
    </row>
    <row r="24" spans="1:14" x14ac:dyDescent="0.25">
      <c r="A24" s="1" t="s">
        <v>7073</v>
      </c>
      <c r="B24" s="1" t="s">
        <v>2209</v>
      </c>
      <c r="C24" s="1" t="s">
        <v>2209</v>
      </c>
      <c r="D24" s="1" t="s">
        <v>2207</v>
      </c>
      <c r="E24" s="1" t="s">
        <v>2209</v>
      </c>
      <c r="F24" s="1" t="str">
        <f>VLOOKUP(A24,ESG_RV!D:L,9,FALSE)</f>
        <v>EMBI</v>
      </c>
      <c r="G24" s="1" t="str">
        <f>VLOOKUP(D24,ESG_RV!M:Q,5,FALSE)</f>
        <v>BB</v>
      </c>
      <c r="H24" s="1">
        <f>VLOOKUP(D24,ESG_RV!M:P,4,FALSE)</f>
        <v>1.7882950564702123</v>
      </c>
      <c r="I24" s="1">
        <f>ROUND(VLOOKUP($E24,ESG_RV!$R:$W,MATCH(I$1,ESG_RV!$R$1:$W$1,0),FALSE),1)</f>
        <v>8</v>
      </c>
      <c r="J24" s="1">
        <f>VLOOKUP($E24,ESG_RV!$R:$W,MATCH(J$1,ESG_RV!$R$1:$W$1,0),FALSE)</f>
        <v>-1.8019855841210099E-3</v>
      </c>
      <c r="K24" s="1">
        <f>VLOOKUP($E24,ESG_RV!$R:$W,MATCH(K$1,ESG_RV!$R$1:$W$1,0),FALSE)</f>
        <v>-3.3756499178836205E-2</v>
      </c>
      <c r="L24" s="1">
        <f>VLOOKUP($E24,ESG_RV!$R:$W,MATCH(L$1,ESG_RV!$R$1:$W$1,0),FALSE)</f>
        <v>-2.4715186893927599E-2</v>
      </c>
      <c r="M24" s="1">
        <f>VLOOKUP($E24,ESG_RV!$R:$W,MATCH(M$1,ESG_RV!$R$1:$W$1,0),FALSE)</f>
        <v>-5.6240624701859997E-2</v>
      </c>
      <c r="N24">
        <f>ROUND(VLOOKUP(C24,ESG_RV!A:AA,27,FALSE),1)</f>
        <v>6.7</v>
      </c>
    </row>
    <row r="25" spans="1:14" x14ac:dyDescent="0.25">
      <c r="A25" s="1" t="s">
        <v>7174</v>
      </c>
      <c r="B25" s="1" t="s">
        <v>3685</v>
      </c>
      <c r="C25" s="1" t="s">
        <v>11891</v>
      </c>
      <c r="D25" s="1" t="s">
        <v>3684</v>
      </c>
      <c r="E25" s="1" t="s">
        <v>3685</v>
      </c>
      <c r="F25" s="1" t="str">
        <f>VLOOKUP(A25,ESG_RV!D:L,9,FALSE)</f>
        <v>CEMBI</v>
      </c>
      <c r="G25" s="1" t="str">
        <f>VLOOKUP(D25,ESG_RV!M:Q,5,FALSE)</f>
        <v>A</v>
      </c>
      <c r="H25" s="1">
        <f>VLOOKUP(D25,ESG_RV!M:P,4,FALSE)</f>
        <v>21.565920398548396</v>
      </c>
      <c r="I25" s="1">
        <f>ROUND(VLOOKUP($E25,ESG_RV!$R:$W,MATCH(I$1,ESG_RV!$R$1:$W$1,0),FALSE),1)</f>
        <v>5.2</v>
      </c>
      <c r="J25" s="1">
        <f>VLOOKUP($E25,ESG_RV!$R:$W,MATCH(J$1,ESG_RV!$R$1:$W$1,0),FALSE)</f>
        <v>2.4318133580720699E-4</v>
      </c>
      <c r="K25" s="1">
        <f>VLOOKUP($E25,ESG_RV!$R:$W,MATCH(K$1,ESG_RV!$R$1:$W$1,0),FALSE)</f>
        <v>9.3427874860945698E-2</v>
      </c>
      <c r="L25" s="1">
        <f>VLOOKUP($E25,ESG_RV!$R:$W,MATCH(L$1,ESG_RV!$R$1:$W$1,0),FALSE)</f>
        <v>2.1486131937491802E-2</v>
      </c>
      <c r="M25" s="1">
        <f>VLOOKUP($E25,ESG_RV!$R:$W,MATCH(M$1,ESG_RV!$R$1:$W$1,0),FALSE)</f>
        <v>-0.42744634695089301</v>
      </c>
      <c r="N25">
        <f>ROUND(VLOOKUP(C25,ESG_RV!A:AA,27,FALSE),1)</f>
        <v>3.8</v>
      </c>
    </row>
    <row r="26" spans="1:14" x14ac:dyDescent="0.25">
      <c r="A26" s="1" t="s">
        <v>7270</v>
      </c>
      <c r="B26" s="1" t="s">
        <v>3717</v>
      </c>
      <c r="C26" s="1" t="s">
        <v>3717</v>
      </c>
      <c r="D26" s="1" t="s">
        <v>3717</v>
      </c>
      <c r="E26" s="1" t="s">
        <v>3717</v>
      </c>
      <c r="F26" s="1" t="str">
        <f>VLOOKUP(A26,ESG_RV!D:L,9,FALSE)</f>
        <v>CEMBI</v>
      </c>
      <c r="G26" s="1" t="str">
        <f>VLOOKUP(D26,ESG_RV!M:Q,5,FALSE)</f>
        <v>BB</v>
      </c>
      <c r="H26" s="1">
        <f>VLOOKUP(D26,ESG_RV!M:P,4,FALSE)</f>
        <v>-3.0594148847102556</v>
      </c>
      <c r="I26" s="1">
        <f>ROUND(VLOOKUP($E26,ESG_RV!$R:$W,MATCH(I$1,ESG_RV!$R$1:$W$1,0),FALSE),1)</f>
        <v>4.3</v>
      </c>
      <c r="J26" s="1">
        <f>VLOOKUP($E26,ESG_RV!$R:$W,MATCH(J$1,ESG_RV!$R$1:$W$1,0),FALSE)</f>
        <v>3.2054267315466201E-3</v>
      </c>
      <c r="K26" s="1">
        <f>VLOOKUP($E26,ESG_RV!$R:$W,MATCH(K$1,ESG_RV!$R$1:$W$1,0),FALSE)</f>
        <v>0.16212598124131999</v>
      </c>
      <c r="L26" s="1">
        <f>VLOOKUP($E26,ESG_RV!$R:$W,MATCH(L$1,ESG_RV!$R$1:$W$1,0),FALSE)</f>
        <v>5.7998524647829397E-2</v>
      </c>
      <c r="M26" s="1">
        <f>VLOOKUP($E26,ESG_RV!$R:$W,MATCH(M$1,ESG_RV!$R$1:$W$1,0),FALSE)</f>
        <v>0.24449904923062901</v>
      </c>
      <c r="N26">
        <f>ROUND(VLOOKUP(C26,ESG_RV!A:AA,27,FALSE),1)</f>
        <v>5.7</v>
      </c>
    </row>
    <row r="27" spans="1:14" x14ac:dyDescent="0.25">
      <c r="A27" s="1" t="s">
        <v>7384</v>
      </c>
      <c r="B27" s="1" t="s">
        <v>2570</v>
      </c>
      <c r="C27" t="s">
        <v>11898</v>
      </c>
      <c r="D27" t="s">
        <v>2569</v>
      </c>
      <c r="E27" t="s">
        <v>2570</v>
      </c>
      <c r="F27" s="1" t="str">
        <f>VLOOKUP(A27,ESG_RV!D:L,9,FALSE)</f>
        <v>CEMBI</v>
      </c>
      <c r="G27" s="1" t="str">
        <f>VLOOKUP(D27,ESG_RV!M:Q,5,FALSE)</f>
        <v>B</v>
      </c>
      <c r="H27" s="1">
        <f>VLOOKUP(D27,ESG_RV!M:P,4,FALSE)</f>
        <v>-0.25611518020355239</v>
      </c>
      <c r="I27" s="1">
        <f>ROUND(VLOOKUP($E27,ESG_RV!$R:$W,MATCH(I$1,ESG_RV!$R$1:$W$1,0),FALSE),1)</f>
        <v>2.4</v>
      </c>
      <c r="J27" s="1">
        <f>VLOOKUP($E27,ESG_RV!$R:$W,MATCH(J$1,ESG_RV!$R$1:$W$1,0),FALSE)</f>
        <v>2.3588617240179102E-3</v>
      </c>
      <c r="K27" s="1">
        <f>VLOOKUP($E27,ESG_RV!$R:$W,MATCH(K$1,ESG_RV!$R$1:$W$1,0),FALSE)</f>
        <v>-0.144035250840198</v>
      </c>
      <c r="L27" s="1">
        <f>VLOOKUP($E27,ESG_RV!$R:$W,MATCH(L$1,ESG_RV!$R$1:$W$1,0),FALSE)</f>
        <v>-4.3960543158300405E-2</v>
      </c>
      <c r="M27" s="1">
        <f>VLOOKUP($E27,ESG_RV!$R:$W,MATCH(M$1,ESG_RV!$R$1:$W$1,0),FALSE)</f>
        <v>-4.1378367487568804E-2</v>
      </c>
      <c r="N27">
        <f>ROUND(VLOOKUP(C27,ESG_RV!A:AA,27,FALSE),1)</f>
        <v>2</v>
      </c>
    </row>
    <row r="28" spans="1:14" x14ac:dyDescent="0.25">
      <c r="A28" s="1" t="s">
        <v>8870</v>
      </c>
      <c r="B28" s="1" t="s">
        <v>1517</v>
      </c>
      <c r="C28" t="s">
        <v>1517</v>
      </c>
      <c r="D28" t="s">
        <v>1516</v>
      </c>
      <c r="E28" t="s">
        <v>1517</v>
      </c>
      <c r="F28" s="1" t="str">
        <f>VLOOKUP(A28,ESG_RV!D:L,9,FALSE)</f>
        <v>EMBI</v>
      </c>
      <c r="G28" s="1" t="str">
        <f>VLOOKUP(D28,ESG_RV!M:Q,5,FALSE)</f>
        <v>A</v>
      </c>
      <c r="H28" s="1">
        <f>VLOOKUP(D28,ESG_RV!M:P,4,FALSE)</f>
        <v>-39.579496719229738</v>
      </c>
      <c r="I28" s="1">
        <f>ROUND(VLOOKUP($E28,ESG_RV!$R:$W,MATCH(I$1,ESG_RV!$R$1:$W$1,0),FALSE),1)</f>
        <v>4.9000000000000004</v>
      </c>
      <c r="J28" s="1">
        <f>VLOOKUP($E28,ESG_RV!$R:$W,MATCH(J$1,ESG_RV!$R$1:$W$1,0),FALSE)</f>
        <v>3.1227442488081102E-3</v>
      </c>
      <c r="K28" s="1">
        <f>VLOOKUP($E28,ESG_RV!$R:$W,MATCH(K$1,ESG_RV!$R$1:$W$1,0),FALSE)</f>
        <v>0.10809298140990101</v>
      </c>
      <c r="L28" s="1">
        <f>VLOOKUP($E28,ESG_RV!$R:$W,MATCH(L$1,ESG_RV!$R$1:$W$1,0),FALSE)</f>
        <v>3.52603333018933E-2</v>
      </c>
      <c r="M28" s="1">
        <f>VLOOKUP($E28,ESG_RV!$R:$W,MATCH(M$1,ESG_RV!$R$1:$W$1,0),FALSE)</f>
        <v>-0.26411215116709597</v>
      </c>
      <c r="N28">
        <f>ROUND(VLOOKUP(C28,ESG_RV!A:AA,27,FALSE),1)</f>
        <v>7</v>
      </c>
    </row>
    <row r="29" spans="1:14" x14ac:dyDescent="0.25">
      <c r="A29" s="1" t="s">
        <v>16301</v>
      </c>
      <c r="B29" s="1" t="s">
        <v>21005</v>
      </c>
      <c r="C29" t="s">
        <v>2736</v>
      </c>
      <c r="D29" t="s">
        <v>2735</v>
      </c>
      <c r="E29" t="s">
        <v>11821</v>
      </c>
      <c r="F29" s="1" t="str">
        <f>VLOOKUP(A29,ESG_RV!D:L,9,FALSE)</f>
        <v>GBI-EM</v>
      </c>
      <c r="G29" s="1" t="str">
        <f>VLOOKUP(D29,ESG_RV!M:Q,5,FALSE)</f>
        <v>BBB</v>
      </c>
      <c r="H29" s="1">
        <f>VLOOKUP(D29,ESG_RV!M:P,4,FALSE)</f>
        <v>-50</v>
      </c>
      <c r="I29" s="1">
        <f>ROUND(VLOOKUP($E29,ESG_RV!$R:$W,MATCH(I$1,ESG_RV!$R$1:$W$1,0),FALSE),1)</f>
        <v>4.4000000000000004</v>
      </c>
      <c r="J29" s="1">
        <f>VLOOKUP($E29,ESG_RV!$R:$W,MATCH(J$1,ESG_RV!$R$1:$W$1,0),FALSE)</f>
        <v>2.4134999999999998E-3</v>
      </c>
      <c r="K29" s="1">
        <f>VLOOKUP($E29,ESG_RV!$R:$W,MATCH(K$1,ESG_RV!$R$1:$W$1,0),FALSE)</f>
        <v>5.9170000000000004E-3</v>
      </c>
      <c r="L29" s="1">
        <f>VLOOKUP($E29,ESG_RV!$R:$W,MATCH(L$1,ESG_RV!$R$1:$W$1,0),FALSE)</f>
        <v>2.1678599999999999E-2</v>
      </c>
      <c r="M29" s="1">
        <f>VLOOKUP($E29,ESG_RV!$R:$W,MATCH(M$1,ESG_RV!$R$1:$W$1,0),FALSE)</f>
        <v>-0.56608879999999995</v>
      </c>
      <c r="N29">
        <f>ROUND(VLOOKUP(C29,ESG_RV!A:AA,27,FALSE),1)</f>
        <v>6.4</v>
      </c>
    </row>
    <row r="30" spans="1:14" x14ac:dyDescent="0.25">
      <c r="A30" s="1" t="s">
        <v>22008</v>
      </c>
      <c r="B30" s="1" t="s">
        <v>2854</v>
      </c>
      <c r="C30" t="s">
        <v>2854</v>
      </c>
      <c r="D30" t="s">
        <v>2853</v>
      </c>
      <c r="E30" t="s">
        <v>2854</v>
      </c>
      <c r="F30" s="1" t="str">
        <f>VLOOKUP(A30,ESG_RV!D:L,9,FALSE)</f>
        <v>CEMBI</v>
      </c>
      <c r="G30" s="1" t="str">
        <f>VLOOKUP(D30,ESG_RV!M:Q,5,FALSE)</f>
        <v>BB</v>
      </c>
      <c r="H30" s="1">
        <f>VLOOKUP(D30,ESG_RV!M:P,4,FALSE)</f>
        <v>3.4716201665610651</v>
      </c>
      <c r="I30" s="1">
        <f>ROUND(VLOOKUP($E30,ESG_RV!$R:$W,MATCH(I$1,ESG_RV!$R$1:$W$1,0),FALSE),1)</f>
        <v>3.4</v>
      </c>
      <c r="J30" s="1">
        <f>VLOOKUP($E30,ESG_RV!$R:$W,MATCH(J$1,ESG_RV!$R$1:$W$1,0),FALSE)</f>
        <v>-1.48887190896445E-2</v>
      </c>
      <c r="K30" s="1">
        <f>VLOOKUP($E30,ESG_RV!$R:$W,MATCH(K$1,ESG_RV!$R$1:$W$1,0),FALSE)</f>
        <v>-9.3506339346600895E-2</v>
      </c>
      <c r="L30" s="1">
        <f>VLOOKUP($E30,ESG_RV!$R:$W,MATCH(L$1,ESG_RV!$R$1:$W$1,0),FALSE)</f>
        <v>-2.5276749218306797E-2</v>
      </c>
      <c r="M30" s="1">
        <f>VLOOKUP($E30,ESG_RV!$R:$W,MATCH(M$1,ESG_RV!$R$1:$W$1,0),FALSE)</f>
        <v>-0.71802407039903005</v>
      </c>
      <c r="N30">
        <f>ROUND(VLOOKUP(C30,ESG_RV!A:AA,27,FALSE),1)</f>
        <v>0</v>
      </c>
    </row>
    <row r="31" spans="1:14" x14ac:dyDescent="0.25">
      <c r="A31" s="1" t="s">
        <v>21616</v>
      </c>
      <c r="B31" s="1" t="s">
        <v>2871</v>
      </c>
      <c r="C31" t="s">
        <v>2870</v>
      </c>
      <c r="D31" t="s">
        <v>2869</v>
      </c>
      <c r="E31" t="e">
        <v>#N/A</v>
      </c>
      <c r="F31" s="1" t="str">
        <f>VLOOKUP(A31,ESG_RV!D:L,9,FALSE)</f>
        <v>EMBI</v>
      </c>
      <c r="G31" s="1" t="str">
        <f>VLOOKUP(D31,ESG_RV!M:Q,5,FALSE)</f>
        <v>B</v>
      </c>
      <c r="H31" s="1">
        <f>VLOOKUP(D31,ESG_RV!M:P,4,FALSE)</f>
        <v>-10.243532972895421</v>
      </c>
      <c r="I31" s="1" t="e">
        <f>ROUND(VLOOKUP($E31,ESG_RV!$R:$W,MATCH(I$1,ESG_RV!$R$1:$W$1,0),FALSE),1)</f>
        <v>#N/A</v>
      </c>
      <c r="J31" s="1" t="e">
        <f>VLOOKUP($E31,ESG_RV!$R:$W,MATCH(J$1,ESG_RV!$R$1:$W$1,0),FALSE)</f>
        <v>#N/A</v>
      </c>
      <c r="K31" s="1" t="e">
        <f>VLOOKUP($E31,ESG_RV!$R:$W,MATCH(K$1,ESG_RV!$R$1:$W$1,0),FALSE)</f>
        <v>#N/A</v>
      </c>
      <c r="L31" s="1" t="e">
        <f>VLOOKUP($E31,ESG_RV!$R:$W,MATCH(L$1,ESG_RV!$R$1:$W$1,0),FALSE)</f>
        <v>#N/A</v>
      </c>
      <c r="M31" s="1" t="e">
        <f>VLOOKUP($E31,ESG_RV!$R:$W,MATCH(M$1,ESG_RV!$R$1:$W$1,0),FALSE)</f>
        <v>#N/A</v>
      </c>
      <c r="N31">
        <f>ROUND(VLOOKUP(C31,ESG_RV!A:AA,27,FALSE),1)</f>
        <v>8.6999999999999993</v>
      </c>
    </row>
    <row r="32" spans="1:14" x14ac:dyDescent="0.25">
      <c r="A32" s="1" t="s">
        <v>16694</v>
      </c>
      <c r="B32" s="1" t="s">
        <v>2910</v>
      </c>
      <c r="C32" t="s">
        <v>2910</v>
      </c>
      <c r="D32" t="s">
        <v>2909</v>
      </c>
      <c r="E32" t="s">
        <v>2910</v>
      </c>
      <c r="F32" s="1" t="str">
        <f>VLOOKUP(A32,ESG_RV!D:L,9,FALSE)</f>
        <v>EMBI</v>
      </c>
      <c r="G32" s="1" t="str">
        <f>VLOOKUP(D32,ESG_RV!M:Q,5,FALSE)</f>
        <v>BB</v>
      </c>
      <c r="H32" s="1">
        <f>VLOOKUP(D32,ESG_RV!M:P,4,FALSE)</f>
        <v>-24.161626986716445</v>
      </c>
      <c r="I32" s="1">
        <f>ROUND(VLOOKUP($E32,ESG_RV!$R:$W,MATCH(I$1,ESG_RV!$R$1:$W$1,0),FALSE),1)</f>
        <v>4.3</v>
      </c>
      <c r="J32" s="1">
        <f>VLOOKUP($E32,ESG_RV!$R:$W,MATCH(J$1,ESG_RV!$R$1:$W$1,0),FALSE)</f>
        <v>-5.4436240308120797E-3</v>
      </c>
      <c r="K32" s="1">
        <f>VLOOKUP($E32,ESG_RV!$R:$W,MATCH(K$1,ESG_RV!$R$1:$W$1,0),FALSE)</f>
        <v>-5.9022588988535296E-2</v>
      </c>
      <c r="L32" s="1">
        <f>VLOOKUP($E32,ESG_RV!$R:$W,MATCH(L$1,ESG_RV!$R$1:$W$1,0),FALSE)</f>
        <v>-2.8735551142160098E-2</v>
      </c>
      <c r="M32" s="1">
        <f>VLOOKUP($E32,ESG_RV!$R:$W,MATCH(M$1,ESG_RV!$R$1:$W$1,0),FALSE)</f>
        <v>-3.5324160216748599E-2</v>
      </c>
      <c r="N32">
        <f>ROUND(VLOOKUP(C32,ESG_RV!A:AA,27,FALSE),1)</f>
        <v>7.3</v>
      </c>
    </row>
    <row r="33" spans="1:14" x14ac:dyDescent="0.25">
      <c r="A33" t="s">
        <v>7932</v>
      </c>
      <c r="B33" t="s">
        <v>2933</v>
      </c>
      <c r="C33" t="s">
        <v>2933</v>
      </c>
      <c r="D33" t="s">
        <v>2933</v>
      </c>
      <c r="E33" t="s">
        <v>2933</v>
      </c>
      <c r="F33" s="1" t="str">
        <f>VLOOKUP(A33,ESG_RV!D:L,9,FALSE)</f>
        <v>EMBI</v>
      </c>
      <c r="G33" s="1" t="str">
        <f>VLOOKUP(D33,ESG_RV!M:Q,5,FALSE)</f>
        <v>BB</v>
      </c>
      <c r="H33" s="1">
        <f>VLOOKUP(D33,ESG_RV!M:P,4,FALSE)</f>
        <v>-37.326856483849227</v>
      </c>
      <c r="I33" s="1">
        <f>ROUND(VLOOKUP($E33,ESG_RV!$R:$W,MATCH(I$1,ESG_RV!$R$1:$W$1,0),FALSE),1)</f>
        <v>4.0999999999999996</v>
      </c>
      <c r="J33" s="1">
        <f>VLOOKUP($E33,ESG_RV!$R:$W,MATCH(J$1,ESG_RV!$R$1:$W$1,0),FALSE)</f>
        <v>3.5699714402248604E-3</v>
      </c>
      <c r="K33" s="1">
        <f>VLOOKUP($E33,ESG_RV!$R:$W,MATCH(K$1,ESG_RV!$R$1:$W$1,0),FALSE)</f>
        <v>4.5512558976301395E-2</v>
      </c>
      <c r="L33" s="1">
        <f>VLOOKUP($E33,ESG_RV!$R:$W,MATCH(L$1,ESG_RV!$R$1:$W$1,0),FALSE)</f>
        <v>1.96073816024025E-2</v>
      </c>
      <c r="M33" s="1">
        <f>VLOOKUP($E33,ESG_RV!$R:$W,MATCH(M$1,ESG_RV!$R$1:$W$1,0),FALSE)</f>
        <v>0.11030725761059199</v>
      </c>
      <c r="N33">
        <f>ROUND(VLOOKUP(C33,ESG_RV!A:AA,27,FALSE),1)</f>
        <v>5.8</v>
      </c>
    </row>
    <row r="34" spans="1:14" x14ac:dyDescent="0.25">
      <c r="A34" t="s">
        <v>8082</v>
      </c>
      <c r="B34" t="s">
        <v>2968</v>
      </c>
      <c r="C34" s="1" t="s">
        <v>2968</v>
      </c>
      <c r="D34" s="1" t="s">
        <v>2966</v>
      </c>
      <c r="E34" s="1" t="s">
        <v>2968</v>
      </c>
      <c r="F34" s="1" t="str">
        <f>VLOOKUP(A34,ESG_RV!D:L,9,FALSE)</f>
        <v>EMBI</v>
      </c>
      <c r="G34" s="1" t="str">
        <f>VLOOKUP(D34,ESG_RV!M:Q,5,FALSE)</f>
        <v>BB</v>
      </c>
      <c r="H34" s="1">
        <f>VLOOKUP(D34,ESG_RV!M:P,4,FALSE)</f>
        <v>-31.162184913282726</v>
      </c>
      <c r="I34" s="1">
        <f>ROUND(VLOOKUP($E34,ESG_RV!$R:$W,MATCH(I$1,ESG_RV!$R$1:$W$1,0),FALSE),1)</f>
        <v>4.3</v>
      </c>
      <c r="J34" s="1">
        <f>VLOOKUP($E34,ESG_RV!$R:$W,MATCH(J$1,ESG_RV!$R$1:$W$1,0),FALSE)</f>
        <v>6.2664114071686993E-3</v>
      </c>
      <c r="K34" s="1">
        <f>VLOOKUP($E34,ESG_RV!$R:$W,MATCH(K$1,ESG_RV!$R$1:$W$1,0),FALSE)</f>
        <v>2.1555827553308399E-2</v>
      </c>
      <c r="L34" s="1">
        <f>VLOOKUP($E34,ESG_RV!$R:$W,MATCH(L$1,ESG_RV!$R$1:$W$1,0),FALSE)</f>
        <v>2.10667545428549E-2</v>
      </c>
      <c r="M34" s="1">
        <f>VLOOKUP($E34,ESG_RV!$R:$W,MATCH(M$1,ESG_RV!$R$1:$W$1,0),FALSE)</f>
        <v>-0.102195297248272</v>
      </c>
      <c r="N34">
        <f>ROUND(VLOOKUP(C34,ESG_RV!A:AA,27,FALSE),1)</f>
        <v>5.8</v>
      </c>
    </row>
    <row r="35" spans="1:14" x14ac:dyDescent="0.25">
      <c r="A35" t="s">
        <v>8521</v>
      </c>
      <c r="B35" t="s">
        <v>3125</v>
      </c>
      <c r="C35" s="1" t="s">
        <v>3125</v>
      </c>
      <c r="D35" s="1" t="s">
        <v>3124</v>
      </c>
      <c r="E35" s="1" t="s">
        <v>3125</v>
      </c>
      <c r="F35" s="1" t="str">
        <f>VLOOKUP(A35,ESG_RV!D:L,9,FALSE)</f>
        <v>CEMBI</v>
      </c>
      <c r="G35" s="1" t="str">
        <f>VLOOKUP(D35,ESG_RV!M:Q,5,FALSE)</f>
        <v>BBB</v>
      </c>
      <c r="H35" s="1">
        <f>VLOOKUP(D35,ESG_RV!M:P,4,FALSE)</f>
        <v>11.632898684474819</v>
      </c>
      <c r="I35" s="1">
        <f>ROUND(VLOOKUP($E35,ESG_RV!$R:$W,MATCH(I$1,ESG_RV!$R$1:$W$1,0),FALSE),1)</f>
        <v>2</v>
      </c>
      <c r="J35" s="1">
        <f>VLOOKUP($E35,ESG_RV!$R:$W,MATCH(J$1,ESG_RV!$R$1:$W$1,0),FALSE)</f>
        <v>4.1495739587929799E-2</v>
      </c>
      <c r="K35" s="1">
        <f>VLOOKUP($E35,ESG_RV!$R:$W,MATCH(K$1,ESG_RV!$R$1:$W$1,0),FALSE)</f>
        <v>0.99237979681227506</v>
      </c>
      <c r="L35" s="1">
        <f>VLOOKUP($E35,ESG_RV!$R:$W,MATCH(L$1,ESG_RV!$R$1:$W$1,0),FALSE)</f>
        <v>0.40213280563541298</v>
      </c>
      <c r="M35" s="1">
        <f>VLOOKUP($E35,ESG_RV!$R:$W,MATCH(M$1,ESG_RV!$R$1:$W$1,0),FALSE)</f>
        <v>0.33837898042641401</v>
      </c>
      <c r="N35">
        <f>ROUND(VLOOKUP(C35,ESG_RV!A:AA,27,FALSE),1)</f>
        <v>2</v>
      </c>
    </row>
    <row r="36" spans="1:14" x14ac:dyDescent="0.25">
      <c r="A36" t="s">
        <v>18091</v>
      </c>
      <c r="B36" t="s">
        <v>3194</v>
      </c>
      <c r="C36" s="1" t="s">
        <v>3194</v>
      </c>
      <c r="D36" s="1" t="s">
        <v>17994</v>
      </c>
      <c r="E36" s="1" t="s">
        <v>3194</v>
      </c>
      <c r="F36" s="1" t="str">
        <f>VLOOKUP(A36,ESG_RV!D:L,9,FALSE)</f>
        <v>CEMBI</v>
      </c>
      <c r="G36" s="1" t="str">
        <f>VLOOKUP(D36,ESG_RV!M:Q,5,FALSE)</f>
        <v>BB</v>
      </c>
      <c r="H36" s="1">
        <f>VLOOKUP(D36,ESG_RV!M:P,4,FALSE)</f>
        <v>4.6341857464361027</v>
      </c>
      <c r="I36" s="1">
        <f>ROUND(VLOOKUP($E36,ESG_RV!$R:$W,MATCH(I$1,ESG_RV!$R$1:$W$1,0),FALSE),1)</f>
        <v>6.5</v>
      </c>
      <c r="J36" s="1">
        <f>VLOOKUP($E36,ESG_RV!$R:$W,MATCH(J$1,ESG_RV!$R$1:$W$1,0),FALSE)</f>
        <v>-6.542033914575281E-3</v>
      </c>
      <c r="K36" s="1">
        <f>VLOOKUP($E36,ESG_RV!$R:$W,MATCH(K$1,ESG_RV!$R$1:$W$1,0),FALSE)</f>
        <v>-0.21005332593976803</v>
      </c>
      <c r="L36" s="1">
        <f>VLOOKUP($E36,ESG_RV!$R:$W,MATCH(L$1,ESG_RV!$R$1:$W$1,0),FALSE)</f>
        <v>-7.3786360307367002E-2</v>
      </c>
      <c r="M36" s="1">
        <f>VLOOKUP($E36,ESG_RV!$R:$W,MATCH(M$1,ESG_RV!$R$1:$W$1,0),FALSE)</f>
        <v>-0.36535462018746401</v>
      </c>
      <c r="N36">
        <f>ROUND(VLOOKUP(C36,ESG_RV!A:AA,27,FALSE),1)</f>
        <v>3.6</v>
      </c>
    </row>
    <row r="37" spans="1:14" x14ac:dyDescent="0.25">
      <c r="A37" t="s">
        <v>18728</v>
      </c>
      <c r="B37" t="s">
        <v>21019</v>
      </c>
      <c r="C37" s="1" t="s">
        <v>1479</v>
      </c>
      <c r="D37" s="1" t="s">
        <v>1478</v>
      </c>
      <c r="E37" s="1" t="e">
        <v>#N/A</v>
      </c>
      <c r="F37" s="1" t="str">
        <f>VLOOKUP(A37,ESG_RV!D:L,9,FALSE)</f>
        <v>GBI-EM</v>
      </c>
      <c r="G37" s="1" t="str">
        <f>VLOOKUP(D37,ESG_RV!M:Q,5,FALSE)</f>
        <v>CC</v>
      </c>
      <c r="H37" s="1">
        <f>VLOOKUP(D37,ESG_RV!M:P,4,FALSE)</f>
        <v>30.006736523566484</v>
      </c>
      <c r="I37" s="1" t="e">
        <f>ROUND(VLOOKUP($E37,ESG_RV!$R:$W,MATCH(I$1,ESG_RV!$R$1:$W$1,0),FALSE),1)</f>
        <v>#N/A</v>
      </c>
      <c r="J37" s="1" t="e">
        <f>VLOOKUP($E37,ESG_RV!$R:$W,MATCH(J$1,ESG_RV!$R$1:$W$1,0),FALSE)</f>
        <v>#N/A</v>
      </c>
      <c r="K37" s="1" t="e">
        <f>VLOOKUP($E37,ESG_RV!$R:$W,MATCH(K$1,ESG_RV!$R$1:$W$1,0),FALSE)</f>
        <v>#N/A</v>
      </c>
      <c r="L37" s="1" t="e">
        <f>VLOOKUP($E37,ESG_RV!$R:$W,MATCH(L$1,ESG_RV!$R$1:$W$1,0),FALSE)</f>
        <v>#N/A</v>
      </c>
      <c r="M37" s="1" t="e">
        <f>VLOOKUP($E37,ESG_RV!$R:$W,MATCH(M$1,ESG_RV!$R$1:$W$1,0),FALSE)</f>
        <v>#N/A</v>
      </c>
      <c r="N37">
        <f>ROUND(VLOOKUP(C37,ESG_RV!A:AA,27,FALSE),1)</f>
        <v>7.7</v>
      </c>
    </row>
    <row r="38" spans="1:14" x14ac:dyDescent="0.25">
      <c r="A38" t="s">
        <v>16368</v>
      </c>
      <c r="B38" t="s">
        <v>21010</v>
      </c>
      <c r="C38" s="1" t="s">
        <v>21596</v>
      </c>
      <c r="D38" s="1" t="s">
        <v>2254</v>
      </c>
      <c r="E38" s="1" t="s">
        <v>11824</v>
      </c>
      <c r="F38" s="1" t="str">
        <f>VLOOKUP(A38,ESG_RV!D:L,9,FALSE)</f>
        <v>GBI-EM</v>
      </c>
      <c r="G38" s="1" t="str">
        <f>VLOOKUP(D38,ESG_RV!M:Q,5,FALSE)</f>
        <v>BB</v>
      </c>
      <c r="H38" s="1">
        <f>VLOOKUP(D38,ESG_RV!M:P,4,FALSE)</f>
        <v>-41.666179672662814</v>
      </c>
      <c r="I38" s="1">
        <f>ROUND(VLOOKUP($E38,ESG_RV!$R:$W,MATCH(I$1,ESG_RV!$R$1:$W$1,0),FALSE),1)</f>
        <v>5</v>
      </c>
      <c r="J38" s="1">
        <f>VLOOKUP($E38,ESG_RV!$R:$W,MATCH(J$1,ESG_RV!$R$1:$W$1,0),FALSE)</f>
        <v>1.7839000000000002E-3</v>
      </c>
      <c r="K38" s="1">
        <f>VLOOKUP($E38,ESG_RV!$R:$W,MATCH(K$1,ESG_RV!$R$1:$W$1,0),FALSE)</f>
        <v>-7.4136899999999992E-2</v>
      </c>
      <c r="L38" s="1">
        <f>VLOOKUP($E38,ESG_RV!$R:$W,MATCH(L$1,ESG_RV!$R$1:$W$1,0),FALSE)</f>
        <v>-1.6179099999999998E-2</v>
      </c>
      <c r="M38" s="1">
        <f>VLOOKUP($E38,ESG_RV!$R:$W,MATCH(M$1,ESG_RV!$R$1:$W$1,0),FALSE)</f>
        <v>-3.5962899999999999E-2</v>
      </c>
      <c r="N38">
        <f>ROUND(VLOOKUP(C38,ESG_RV!A:AA,27,FALSE),1)</f>
        <v>5.9</v>
      </c>
    </row>
    <row r="39" spans="1:14" x14ac:dyDescent="0.25">
      <c r="A39" t="s">
        <v>8965</v>
      </c>
      <c r="B39" t="s">
        <v>1566</v>
      </c>
      <c r="C39" s="1" t="s">
        <v>1566</v>
      </c>
      <c r="D39" s="1" t="s">
        <v>1566</v>
      </c>
      <c r="E39" s="1" t="s">
        <v>1566</v>
      </c>
      <c r="F39" s="1" t="str">
        <f>VLOOKUP(A39,ESG_RV!D:L,9,FALSE)</f>
        <v>CEMBI</v>
      </c>
      <c r="G39" s="1" t="str">
        <f>VLOOKUP(D39,ESG_RV!M:Q,5,FALSE)</f>
        <v>B</v>
      </c>
      <c r="H39" s="1">
        <f>VLOOKUP(D39,ESG_RV!M:P,4,FALSE)</f>
        <v>25.551377408203496</v>
      </c>
      <c r="I39" s="1">
        <f>ROUND(VLOOKUP($E39,ESG_RV!$R:$W,MATCH(I$1,ESG_RV!$R$1:$W$1,0),FALSE),1)</f>
        <v>5.5</v>
      </c>
      <c r="J39" s="1">
        <f>VLOOKUP($E39,ESG_RV!$R:$W,MATCH(J$1,ESG_RV!$R$1:$W$1,0),FALSE)</f>
        <v>-4.0406201013176695E-3</v>
      </c>
      <c r="K39" s="1">
        <f>VLOOKUP($E39,ESG_RV!$R:$W,MATCH(K$1,ESG_RV!$R$1:$W$1,0),FALSE)</f>
        <v>-2.7228339638558901E-2</v>
      </c>
      <c r="L39" s="1">
        <f>VLOOKUP($E39,ESG_RV!$R:$W,MATCH(L$1,ESG_RV!$R$1:$W$1,0),FALSE)</f>
        <v>-1.9298970207231002E-2</v>
      </c>
      <c r="M39" s="1">
        <f>VLOOKUP($E39,ESG_RV!$R:$W,MATCH(M$1,ESG_RV!$R$1:$W$1,0),FALSE)</f>
        <v>-1.5443093302285099E-2</v>
      </c>
      <c r="N39">
        <f>ROUND(VLOOKUP(C39,ESG_RV!A:AA,27,FALSE),1)</f>
        <v>6.4</v>
      </c>
    </row>
    <row r="40" spans="1:14" x14ac:dyDescent="0.25">
      <c r="A40" t="s">
        <v>9377</v>
      </c>
      <c r="B40" t="s">
        <v>2323</v>
      </c>
      <c r="C40" s="1" t="s">
        <v>2323</v>
      </c>
      <c r="D40" s="1" t="s">
        <v>2322</v>
      </c>
      <c r="E40" s="1" t="s">
        <v>2323</v>
      </c>
      <c r="F40" s="1" t="str">
        <f>VLOOKUP(A40,ESG_RV!D:L,9,FALSE)</f>
        <v>CEMBI</v>
      </c>
      <c r="G40" s="1" t="str">
        <f>VLOOKUP(D40,ESG_RV!M:Q,5,FALSE)</f>
        <v>BBB</v>
      </c>
      <c r="H40" s="1">
        <f>VLOOKUP(D40,ESG_RV!M:P,4,FALSE)</f>
        <v>3.9187402034399654</v>
      </c>
      <c r="I40" s="1">
        <f>ROUND(VLOOKUP($E40,ESG_RV!$R:$W,MATCH(I$1,ESG_RV!$R$1:$W$1,0),FALSE),1)</f>
        <v>4.4000000000000004</v>
      </c>
      <c r="J40" s="1">
        <f>VLOOKUP($E40,ESG_RV!$R:$W,MATCH(J$1,ESG_RV!$R$1:$W$1,0),FALSE)</f>
        <v>-1.6142421506117398E-3</v>
      </c>
      <c r="K40" s="1">
        <f>VLOOKUP($E40,ESG_RV!$R:$W,MATCH(K$1,ESG_RV!$R$1:$W$1,0),FALSE)</f>
        <v>-9.4408408209008601E-2</v>
      </c>
      <c r="L40" s="1">
        <f>VLOOKUP($E40,ESG_RV!$R:$W,MATCH(L$1,ESG_RV!$R$1:$W$1,0),FALSE)</f>
        <v>-4.3638150602254198E-2</v>
      </c>
      <c r="M40" s="1">
        <f>VLOOKUP($E40,ESG_RV!$R:$W,MATCH(M$1,ESG_RV!$R$1:$W$1,0),FALSE)</f>
        <v>-0.115454249467417</v>
      </c>
      <c r="N40">
        <f>ROUND(VLOOKUP(C40,ESG_RV!A:AA,27,FALSE),1)</f>
        <v>5.7</v>
      </c>
    </row>
    <row r="41" spans="1:14" x14ac:dyDescent="0.25">
      <c r="A41" t="s">
        <v>9478</v>
      </c>
      <c r="B41" t="s">
        <v>2381</v>
      </c>
      <c r="C41" s="1" t="s">
        <v>2381</v>
      </c>
      <c r="D41" s="1" t="s">
        <v>2379</v>
      </c>
      <c r="E41" s="1" t="s">
        <v>2381</v>
      </c>
      <c r="F41" s="1" t="str">
        <f>VLOOKUP(A41,ESG_RV!D:L,9,FALSE)</f>
        <v>CEMBI</v>
      </c>
      <c r="G41" s="1" t="str">
        <f>VLOOKUP(D41,ESG_RV!M:Q,5,FALSE)</f>
        <v>BB</v>
      </c>
      <c r="H41" s="1">
        <f>VLOOKUP(D41,ESG_RV!M:P,4,FALSE)</f>
        <v>24.384534222820431</v>
      </c>
      <c r="I41" s="1">
        <f>ROUND(VLOOKUP($E41,ESG_RV!$R:$W,MATCH(I$1,ESG_RV!$R$1:$W$1,0),FALSE),1)</f>
        <v>4.4000000000000004</v>
      </c>
      <c r="J41" s="1">
        <f>VLOOKUP($E41,ESG_RV!$R:$W,MATCH(J$1,ESG_RV!$R$1:$W$1,0),FALSE)</f>
        <v>6.0658527920352794E-3</v>
      </c>
      <c r="K41" s="1">
        <f>VLOOKUP($E41,ESG_RV!$R:$W,MATCH(K$1,ESG_RV!$R$1:$W$1,0),FALSE)</f>
        <v>0.22815862930445099</v>
      </c>
      <c r="L41" s="1">
        <f>VLOOKUP($E41,ESG_RV!$R:$W,MATCH(L$1,ESG_RV!$R$1:$W$1,0),FALSE)</f>
        <v>6.9142175584148896E-2</v>
      </c>
      <c r="M41" s="1">
        <f>VLOOKUP($E41,ESG_RV!$R:$W,MATCH(M$1,ESG_RV!$R$1:$W$1,0),FALSE)</f>
        <v>0.29162678466227898</v>
      </c>
      <c r="N41">
        <f>ROUND(VLOOKUP(C41,ESG_RV!A:AA,27,FALSE),1)</f>
        <v>3.6</v>
      </c>
    </row>
    <row r="42" spans="1:14" x14ac:dyDescent="0.25">
      <c r="A42" t="s">
        <v>9665</v>
      </c>
      <c r="B42" t="s">
        <v>2423</v>
      </c>
      <c r="C42" s="1" t="s">
        <v>2423</v>
      </c>
      <c r="D42" s="1" t="s">
        <v>2422</v>
      </c>
      <c r="E42" s="1" t="s">
        <v>2423</v>
      </c>
      <c r="F42" s="1" t="str">
        <f>VLOOKUP(A42,ESG_RV!D:L,9,FALSE)</f>
        <v>CEMBI</v>
      </c>
      <c r="G42" s="1" t="str">
        <f>VLOOKUP(D42,ESG_RV!M:Q,5,FALSE)</f>
        <v>BB</v>
      </c>
      <c r="H42" s="1">
        <f>VLOOKUP(D42,ESG_RV!M:P,4,FALSE)</f>
        <v>-11.478118520899784</v>
      </c>
      <c r="I42" s="1">
        <f>ROUND(VLOOKUP($E42,ESG_RV!$R:$W,MATCH(I$1,ESG_RV!$R$1:$W$1,0),FALSE),1)</f>
        <v>4.0999999999999996</v>
      </c>
      <c r="J42" s="1">
        <f>VLOOKUP($E42,ESG_RV!$R:$W,MATCH(J$1,ESG_RV!$R$1:$W$1,0),FALSE)</f>
        <v>-6.9440173483137305E-3</v>
      </c>
      <c r="K42" s="1">
        <f>VLOOKUP($E42,ESG_RV!$R:$W,MATCH(K$1,ESG_RV!$R$1:$W$1,0),FALSE)</f>
        <v>-9.7542162073352701E-2</v>
      </c>
      <c r="L42" s="1">
        <f>VLOOKUP($E42,ESG_RV!$R:$W,MATCH(L$1,ESG_RV!$R$1:$W$1,0),FALSE)</f>
        <v>-4.4838762505738497E-2</v>
      </c>
      <c r="M42" s="1">
        <f>VLOOKUP($E42,ESG_RV!$R:$W,MATCH(M$1,ESG_RV!$R$1:$W$1,0),FALSE)</f>
        <v>-0.240866260415974</v>
      </c>
      <c r="N42">
        <f>ROUND(VLOOKUP(C42,ESG_RV!A:AA,27,FALSE),1)</f>
        <v>3.3</v>
      </c>
    </row>
    <row r="43" spans="1:14" x14ac:dyDescent="0.25">
      <c r="A43" t="s">
        <v>9895</v>
      </c>
      <c r="B43" t="s">
        <v>3249</v>
      </c>
      <c r="C43" s="1" t="s">
        <v>3249</v>
      </c>
      <c r="D43" s="1" t="s">
        <v>3248</v>
      </c>
      <c r="E43" s="1" t="s">
        <v>3249</v>
      </c>
      <c r="F43" s="1" t="str">
        <f>VLOOKUP(A43,ESG_RV!D:L,9,FALSE)</f>
        <v>CEMBI</v>
      </c>
      <c r="G43" s="1" t="str">
        <f>VLOOKUP(D43,ESG_RV!M:Q,5,FALSE)</f>
        <v>B</v>
      </c>
      <c r="H43" s="1">
        <f>VLOOKUP(D43,ESG_RV!M:P,4,FALSE)</f>
        <v>32.322360650726772</v>
      </c>
      <c r="I43" s="1">
        <f>ROUND(VLOOKUP($E43,ESG_RV!$R:$W,MATCH(I$1,ESG_RV!$R$1:$W$1,0),FALSE),1)</f>
        <v>4.7</v>
      </c>
      <c r="J43" s="1">
        <f>VLOOKUP($E43,ESG_RV!$R:$W,MATCH(J$1,ESG_RV!$R$1:$W$1,0),FALSE)</f>
        <v>9.5907076849464003E-3</v>
      </c>
      <c r="K43" s="1">
        <f>VLOOKUP($E43,ESG_RV!$R:$W,MATCH(K$1,ESG_RV!$R$1:$W$1,0),FALSE)</f>
        <v>6.1486647336813804E-2</v>
      </c>
      <c r="L43" s="1">
        <f>VLOOKUP($E43,ESG_RV!$R:$W,MATCH(L$1,ESG_RV!$R$1:$W$1,0),FALSE)</f>
        <v>2.9907971339346702E-2</v>
      </c>
      <c r="M43" s="1">
        <f>VLOOKUP($E43,ESG_RV!$R:$W,MATCH(M$1,ESG_RV!$R$1:$W$1,0),FALSE)</f>
        <v>0.59188912015252404</v>
      </c>
      <c r="N43">
        <f>ROUND(VLOOKUP(C43,ESG_RV!A:AA,27,FALSE),1)</f>
        <v>5.7</v>
      </c>
    </row>
    <row r="44" spans="1:14" x14ac:dyDescent="0.25">
      <c r="A44" t="s">
        <v>9920</v>
      </c>
      <c r="B44" t="s">
        <v>3256</v>
      </c>
      <c r="C44" s="1" t="s">
        <v>3256</v>
      </c>
      <c r="D44" s="1" t="s">
        <v>3255</v>
      </c>
      <c r="E44" s="1" t="s">
        <v>3256</v>
      </c>
      <c r="F44" s="1" t="str">
        <f>VLOOKUP(A44,ESG_RV!D:L,9,FALSE)</f>
        <v>CEMBI</v>
      </c>
      <c r="G44" s="1" t="str">
        <f>VLOOKUP(D44,ESG_RV!M:Q,5,FALSE)</f>
        <v>B</v>
      </c>
      <c r="H44" s="1">
        <f>VLOOKUP(D44,ESG_RV!M:P,4,FALSE)</f>
        <v>72.886854557020527</v>
      </c>
      <c r="I44" s="1">
        <f>ROUND(VLOOKUP($E44,ESG_RV!$R:$W,MATCH(I$1,ESG_RV!$R$1:$W$1,0),FALSE),1)</f>
        <v>6.2</v>
      </c>
      <c r="J44" s="1">
        <f>VLOOKUP($E44,ESG_RV!$R:$W,MATCH(J$1,ESG_RV!$R$1:$W$1,0),FALSE)</f>
        <v>-2.31797694503299E-3</v>
      </c>
      <c r="K44" s="1">
        <f>VLOOKUP($E44,ESG_RV!$R:$W,MATCH(K$1,ESG_RV!$R$1:$W$1,0),FALSE)</f>
        <v>2.77007467925685E-3</v>
      </c>
      <c r="L44" s="1">
        <f>VLOOKUP($E44,ESG_RV!$R:$W,MATCH(L$1,ESG_RV!$R$1:$W$1,0),FALSE)</f>
        <v>-4.8146497067335699E-3</v>
      </c>
      <c r="M44" s="1">
        <f>VLOOKUP($E44,ESG_RV!$R:$W,MATCH(M$1,ESG_RV!$R$1:$W$1,0),FALSE)</f>
        <v>-0.21147448773838501</v>
      </c>
      <c r="N44">
        <f>ROUND(VLOOKUP(C44,ESG_RV!A:AA,27,FALSE),1)</f>
        <v>6.7</v>
      </c>
    </row>
    <row r="45" spans="1:14" x14ac:dyDescent="0.25">
      <c r="A45" t="s">
        <v>10093</v>
      </c>
      <c r="B45" t="s">
        <v>3774</v>
      </c>
      <c r="C45" s="1" t="s">
        <v>11919</v>
      </c>
      <c r="D45" s="1" t="s">
        <v>3773</v>
      </c>
      <c r="E45" s="1" t="s">
        <v>3771</v>
      </c>
      <c r="F45" s="1" t="str">
        <f>VLOOKUP(A45,ESG_RV!D:L,9,FALSE)</f>
        <v>CEMBI</v>
      </c>
      <c r="G45" s="1" t="str">
        <f>VLOOKUP(D45,ESG_RV!M:Q,5,FALSE)</f>
        <v>B</v>
      </c>
      <c r="H45" s="1">
        <f>VLOOKUP(D45,ESG_RV!M:P,4,FALSE)</f>
        <v>-2.3658817660215674</v>
      </c>
      <c r="I45" s="1">
        <f>ROUND(VLOOKUP($E45,ESG_RV!$R:$W,MATCH(I$1,ESG_RV!$R$1:$W$1,0),FALSE),1)</f>
        <v>4.7</v>
      </c>
      <c r="J45" s="1">
        <f>VLOOKUP($E45,ESG_RV!$R:$W,MATCH(J$1,ESG_RV!$R$1:$W$1,0),FALSE)</f>
        <v>-1.0226540654045299E-3</v>
      </c>
      <c r="K45" s="1">
        <f>VLOOKUP($E45,ESG_RV!$R:$W,MATCH(K$1,ESG_RV!$R$1:$W$1,0),FALSE)</f>
        <v>-1.12171979476279E-2</v>
      </c>
      <c r="L45" s="1">
        <f>VLOOKUP($E45,ESG_RV!$R:$W,MATCH(L$1,ESG_RV!$R$1:$W$1,0),FALSE)</f>
        <v>-6.0386212342145003E-3</v>
      </c>
      <c r="M45" s="1">
        <f>VLOOKUP($E45,ESG_RV!$R:$W,MATCH(M$1,ESG_RV!$R$1:$W$1,0),FALSE)</f>
        <v>-2.96720419953324E-2</v>
      </c>
      <c r="N45">
        <f>ROUND(VLOOKUP(C45,ESG_RV!A:AA,27,FALSE),1)</f>
        <v>6.4</v>
      </c>
    </row>
    <row r="46" spans="1:14" x14ac:dyDescent="0.25">
      <c r="A46" t="s">
        <v>10108</v>
      </c>
      <c r="B46" t="s">
        <v>3794</v>
      </c>
      <c r="C46" s="1" t="s">
        <v>3794</v>
      </c>
      <c r="D46" s="1" t="s">
        <v>3793</v>
      </c>
      <c r="E46" s="1" t="s">
        <v>3794</v>
      </c>
      <c r="F46" s="1" t="str">
        <f>VLOOKUP(A46,ESG_RV!D:L,9,FALSE)</f>
        <v>CEMBI</v>
      </c>
      <c r="G46" s="1" t="str">
        <f>VLOOKUP(D46,ESG_RV!M:Q,5,FALSE)</f>
        <v>B</v>
      </c>
      <c r="H46" s="1">
        <f>VLOOKUP(D46,ESG_RV!M:P,4,FALSE)</f>
        <v>39.803051486823577</v>
      </c>
      <c r="I46" s="1">
        <f>ROUND(VLOOKUP($E46,ESG_RV!$R:$W,MATCH(I$1,ESG_RV!$R$1:$W$1,0),FALSE),1)</f>
        <v>5</v>
      </c>
      <c r="J46" s="1">
        <f>VLOOKUP($E46,ESG_RV!$R:$W,MATCH(J$1,ESG_RV!$R$1:$W$1,0),FALSE)</f>
        <v>-3.1345242595150999E-4</v>
      </c>
      <c r="K46" s="1">
        <f>VLOOKUP($E46,ESG_RV!$R:$W,MATCH(K$1,ESG_RV!$R$1:$W$1,0),FALSE)</f>
        <v>-1.0358850110364399E-2</v>
      </c>
      <c r="L46" s="1">
        <f>VLOOKUP($E46,ESG_RV!$R:$W,MATCH(L$1,ESG_RV!$R$1:$W$1,0),FALSE)</f>
        <v>-3.9188272903508906E-3</v>
      </c>
      <c r="M46" s="1">
        <f>VLOOKUP($E46,ESG_RV!$R:$W,MATCH(M$1,ESG_RV!$R$1:$W$1,0),FALSE)</f>
        <v>-4.1067395823464595E-2</v>
      </c>
      <c r="N46">
        <f>ROUND(VLOOKUP(C46,ESG_RV!A:AA,27,FALSE),1)</f>
        <v>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M669"/>
  <sheetViews>
    <sheetView workbookViewId="0"/>
  </sheetViews>
  <sheetFormatPr defaultRowHeight="15" x14ac:dyDescent="0.25"/>
  <sheetData>
    <row r="1" spans="1:13" x14ac:dyDescent="0.25">
      <c r="A1" s="22" t="s">
        <v>16429</v>
      </c>
      <c r="B1" s="16" t="s">
        <v>11979</v>
      </c>
      <c r="C1" s="16" t="s">
        <v>15629</v>
      </c>
      <c r="D1" s="16" t="s">
        <v>15630</v>
      </c>
      <c r="E1" s="16" t="s">
        <v>15631</v>
      </c>
      <c r="F1" s="16" t="s">
        <v>16431</v>
      </c>
      <c r="G1" s="4" t="s">
        <v>16430</v>
      </c>
      <c r="H1" s="4" t="s">
        <v>16430</v>
      </c>
      <c r="I1" s="4" t="s">
        <v>141</v>
      </c>
      <c r="J1" s="4" t="s">
        <v>205</v>
      </c>
      <c r="K1" s="4" t="s">
        <v>195</v>
      </c>
      <c r="L1" s="20" t="s">
        <v>16687</v>
      </c>
      <c r="M1" s="16" t="s">
        <v>3846</v>
      </c>
    </row>
    <row r="2" spans="1:13" x14ac:dyDescent="0.25">
      <c r="A2" t="s">
        <v>211</v>
      </c>
      <c r="B2">
        <f>ROUND(10-VLOOKUP($A2,JESG_CEMBI!$AG:$AV,MATCH(B$1,JESG_CEMBI!$AG$1:$AV$1,0),FALSE)/10,1)</f>
        <v>5.7</v>
      </c>
      <c r="C2">
        <f>VLOOKUP($A2,JESG_CEMBI!$AG:$AV,MATCH("1D Score Chg",JESG_CEMBI!$AG$1:$AV$1,0),FALSE)/-10</f>
        <v>-9.9026871381532496E-3</v>
      </c>
      <c r="D2">
        <f>VLOOKUP($A2,JESG_CEMBI!$AG:$AV,MATCH("1M Score Chg",JESG_CEMBI!$AG$1:$AV$1,0),FALSE)/-10</f>
        <v>-0.17599810756152501</v>
      </c>
      <c r="E2">
        <f>VLOOKUP($A2,JESG_CEMBI!$AG:$AV,MATCH("QTD Score Chg",JESG_CEMBI!$AG$1:$AV$1,0),FALSE)/-10</f>
        <v>-7.4539264821121498E-2</v>
      </c>
      <c r="F2">
        <f>VLOOKUP($A2,JESG_CEMBI!$AG:$AV,MATCH("YTD Score Chg",JESG_CEMBI!$AG$1:$AV$1,0),FALSE)/-10</f>
        <v>-0.34872115297737999</v>
      </c>
      <c r="G2" t="str">
        <f>IFERROR(VLOOKUP(A2,ERV_Mapping!Q:Q,1,FALSE),VLOOKUP(A2,ERV_Mapping!R:R,1,FALSE))</f>
        <v>ADCBUH</v>
      </c>
      <c r="H2" t="str">
        <f>IFERROR(VLOOKUP(G2,ERV_Mapping!Q:S,3,FALSE),VLOOKUP(G2,ERV_Mapping!R:S,2,FALSE))</f>
        <v>ADCBUH</v>
      </c>
      <c r="I2" s="1">
        <f>VLOOKUP($H2,ERV_Issuers!$C:$BZ,MATCH(I$1,ERV_Issuers!$C$2:$BZ$2,0),FALSE)</f>
        <v>92.921607971191406</v>
      </c>
      <c r="J2" s="1" t="str">
        <f>VLOOKUP($H2,ERV_Issuers!$C:$BZ,MATCH(J$1,ERV_Issuers!$C$2:$BZ$2,0),FALSE)</f>
        <v>a+</v>
      </c>
      <c r="K2" s="1">
        <f>VLOOKUP($H2,ERV_Issuers!$C:$BZ,MATCH(K$1,ERV_Issuers!$C$2:$BZ$2,0),FALSE)</f>
        <v>30.483156420664148</v>
      </c>
      <c r="L2" s="1" t="str">
        <f t="shared" ref="L2:L65" si="0">UPPER(LEFT(J2,IF(OR(RIGHT(J2,1)="-",RIGHT(J2,1)="+"),LEN(J2)-1,LEN(J2))))</f>
        <v>A</v>
      </c>
      <c r="M2" s="1" t="str">
        <f>INDEX(JESG_CEMBI!$W:$W,MATCH($A2,JESG_CEMBI!$AG:$AG,0))</f>
        <v>XS0897453493</v>
      </c>
    </row>
    <row r="3" spans="1:13" x14ac:dyDescent="0.25">
      <c r="A3" t="s">
        <v>453</v>
      </c>
      <c r="B3">
        <f>ROUND(10-VLOOKUP($A3,JESG_CEMBI!$AG:$AV,MATCH(B$1,JESG_CEMBI!$AG$1:$AV$1,0),FALSE)/10,1)</f>
        <v>3.5</v>
      </c>
      <c r="C3">
        <f>VLOOKUP($A3,JESG_CEMBI!$AG:$AV,MATCH("1D Score Chg",JESG_CEMBI!$AG$1:$AV$1,0),FALSE)/-10</f>
        <v>-4.9904079167617903E-3</v>
      </c>
      <c r="D3">
        <f>VLOOKUP($A3,JESG_CEMBI!$AG:$AV,MATCH("1M Score Chg",JESG_CEMBI!$AG$1:$AV$1,0),FALSE)/-10</f>
        <v>-0.10257582872457001</v>
      </c>
      <c r="E3">
        <f>VLOOKUP($A3,JESG_CEMBI!$AG:$AV,MATCH("QTD Score Chg",JESG_CEMBI!$AG$1:$AV$1,0),FALSE)/-10</f>
        <v>-4.1748405896400699E-2</v>
      </c>
      <c r="F3">
        <f>VLOOKUP($A3,JESG_CEMBI!$AG:$AV,MATCH("YTD Score Chg",JESG_CEMBI!$AG$1:$AV$1,0),FALSE)/-10</f>
        <v>-0.173343005731323</v>
      </c>
      <c r="G3" t="str">
        <f>IFERROR(VLOOKUP(A3,ERV_Mapping!Q:Q,1,FALSE),VLOOKUP(A3,ERV_Mapping!R:R,1,FALSE))</f>
        <v>ALHILA</v>
      </c>
      <c r="H3" t="str">
        <f>IFERROR(VLOOKUP(G3,ERV_Mapping!Q:S,3,FALSE),VLOOKUP(G3,ERV_Mapping!R:S,2,FALSE))</f>
        <v>ALHILA</v>
      </c>
      <c r="I3" s="1">
        <f>VLOOKUP($H3,ERV_Issuers!$C:$BZ,MATCH(I$1,ERV_Issuers!$C$2:$BZ$2,0),FALSE)</f>
        <v>73.685272216796875</v>
      </c>
      <c r="J3" s="1" t="str">
        <f>VLOOKUP($H3,ERV_Issuers!$C:$BZ,MATCH(J$1,ERV_Issuers!$C$2:$BZ$2,0),FALSE)</f>
        <v>a+</v>
      </c>
      <c r="K3" s="1">
        <f>VLOOKUP($H3,ERV_Issuers!$C:$BZ,MATCH(K$1,ERV_Issuers!$C$2:$BZ$2,0),FALSE)</f>
        <v>0</v>
      </c>
      <c r="L3" s="1" t="str">
        <f t="shared" si="0"/>
        <v>A</v>
      </c>
      <c r="M3" s="1" t="str">
        <f>INDEX(JESG_CEMBI!$W:$W,MATCH($A3,JESG_CEMBI!$AG:$AG,0))</f>
        <v>XS1876097129</v>
      </c>
    </row>
    <row r="4" spans="1:13" x14ac:dyDescent="0.25">
      <c r="A4" t="s">
        <v>443</v>
      </c>
      <c r="B4">
        <f>ROUND(10-VLOOKUP($A4,JESG_CEMBI!$AG:$AV,MATCH(B$1,JESG_CEMBI!$AG$1:$AV$1,0),FALSE)/10,1)</f>
        <v>1.6</v>
      </c>
      <c r="C4">
        <f>VLOOKUP($A4,JESG_CEMBI!$AG:$AV,MATCH("1D Score Chg",JESG_CEMBI!$AG$1:$AV$1,0),FALSE)/-10</f>
        <v>-2.0012560675993899E-3</v>
      </c>
      <c r="D4">
        <f>VLOOKUP($A4,JESG_CEMBI!$AG:$AV,MATCH("1M Score Chg",JESG_CEMBI!$AG$1:$AV$1,0),FALSE)/-10</f>
        <v>-0.23797886088665901</v>
      </c>
      <c r="E4">
        <f>VLOOKUP($A4,JESG_CEMBI!$AG:$AV,MATCH("QTD Score Chg",JESG_CEMBI!$AG$1:$AV$1,0),FALSE)/-10</f>
        <v>-8.3527874909019292E-2</v>
      </c>
      <c r="F4">
        <f>VLOOKUP($A4,JESG_CEMBI!$AG:$AV,MATCH("YTD Score Chg",JESG_CEMBI!$AG$1:$AV$1,0),FALSE)/-10</f>
        <v>-1.40165910419933</v>
      </c>
      <c r="G4" t="str">
        <f>IFERROR(VLOOKUP(A4,ERV_Mapping!Q:Q,1,FALSE),VLOOKUP(A4,ERV_Mapping!R:R,1,FALSE))</f>
        <v>ALDAR</v>
      </c>
      <c r="H4" t="str">
        <f>IFERROR(VLOOKUP(G4,ERV_Mapping!Q:S,3,FALSE),VLOOKUP(G4,ERV_Mapping!R:S,2,FALSE))</f>
        <v>ALDAR</v>
      </c>
      <c r="I4" s="1">
        <f>VLOOKUP($H4,ERV_Issuers!$C:$BZ,MATCH(I$1,ERV_Issuers!$C$2:$BZ$2,0),FALSE)</f>
        <v>92.817298889160156</v>
      </c>
      <c r="J4" s="1" t="str">
        <f>VLOOKUP($H4,ERV_Issuers!$C:$BZ,MATCH(J$1,ERV_Issuers!$C$2:$BZ$2,0),FALSE)</f>
        <v>bbb+</v>
      </c>
      <c r="K4" s="1">
        <f>VLOOKUP($H4,ERV_Issuers!$C:$BZ,MATCH(K$1,ERV_Issuers!$C$2:$BZ$2,0),FALSE)</f>
        <v>-33.290173266385857</v>
      </c>
      <c r="L4" s="1" t="str">
        <f t="shared" si="0"/>
        <v>BBB</v>
      </c>
      <c r="M4" s="1" t="str">
        <f>INDEX(JESG_CEMBI!$W:$W,MATCH($A4,JESG_CEMBI!$AG:$AG,0))</f>
        <v>XS1887479902</v>
      </c>
    </row>
    <row r="5" spans="1:13" x14ac:dyDescent="0.25">
      <c r="A5" t="s">
        <v>16859</v>
      </c>
      <c r="B5">
        <f>ROUND(10-VLOOKUP($A5,JESG_CEMBI!$AG:$AV,MATCH(B$1,JESG_CEMBI!$AG$1:$AV$1,0),FALSE)/10,1)</f>
        <v>3.4</v>
      </c>
      <c r="C5">
        <f>VLOOKUP($A5,JESG_CEMBI!$AG:$AV,MATCH("1D Score Chg",JESG_CEMBI!$AG$1:$AV$1,0),FALSE)/-10</f>
        <v>5.4946125334467393E-3</v>
      </c>
      <c r="D5">
        <f>VLOOKUP($A5,JESG_CEMBI!$AG:$AV,MATCH("1M Score Chg",JESG_CEMBI!$AG$1:$AV$1,0),FALSE)/-10</f>
        <v>0.130741806157784</v>
      </c>
      <c r="E5">
        <f>VLOOKUP($A5,JESG_CEMBI!$AG:$AV,MATCH("QTD Score Chg",JESG_CEMBI!$AG$1:$AV$1,0),FALSE)/-10</f>
        <v>5.4451974868686602E-2</v>
      </c>
      <c r="F5">
        <f>VLOOKUP($A5,JESG_CEMBI!$AG:$AV,MATCH("YTD Score Chg",JESG_CEMBI!$AG$1:$AV$1,0),FALSE)/-10</f>
        <v>-8.6154788243121005E-2</v>
      </c>
      <c r="G5" t="str">
        <f>IFERROR(VLOOKUP(A5,ERV_Mapping!Q:Q,1,FALSE),VLOOKUP(A5,ERV_Mapping!R:R,1,FALSE))</f>
        <v>ABDPOC</v>
      </c>
      <c r="H5" t="str">
        <f>IFERROR(VLOOKUP(G5,ERV_Mapping!Q:S,3,FALSE),VLOOKUP(G5,ERV_Mapping!R:S,2,FALSE))</f>
        <v>ABDPOC_0</v>
      </c>
      <c r="I5" s="1">
        <f>VLOOKUP($H5,ERV_Issuers!$C:$BZ,MATCH(I$1,ERV_Issuers!$C$2:$BZ$2,0),FALSE)</f>
        <v>72.408271789550781</v>
      </c>
      <c r="J5" s="1" t="str">
        <f>VLOOKUP($H5,ERV_Issuers!$C:$BZ,MATCH(J$1,ERV_Issuers!$C$2:$BZ$2,0),FALSE)</f>
        <v>a+</v>
      </c>
      <c r="K5" s="1">
        <f>VLOOKUP($H5,ERV_Issuers!$C:$BZ,MATCH(K$1,ERV_Issuers!$C$2:$BZ$2,0),FALSE)</f>
        <v>-0.8752032335053691</v>
      </c>
      <c r="L5" s="1" t="str">
        <f t="shared" si="0"/>
        <v>A</v>
      </c>
      <c r="M5" s="1" t="str">
        <f>INDEX(JESG_CEMBI!$W:$W,MATCH($A5,JESG_CEMBI!$AG:$AG,0))</f>
        <v>XS2338173680</v>
      </c>
    </row>
    <row r="6" spans="1:13" x14ac:dyDescent="0.25">
      <c r="A6" t="s">
        <v>247</v>
      </c>
      <c r="B6">
        <f>ROUND(10-VLOOKUP($A6,JESG_CEMBI!$AG:$AV,MATCH(B$1,JESG_CEMBI!$AG$1:$AV$1,0),FALSE)/10,1)</f>
        <v>5.4</v>
      </c>
      <c r="C6">
        <f>VLOOKUP($A6,JESG_CEMBI!$AG:$AV,MATCH("1D Score Chg",JESG_CEMBI!$AG$1:$AV$1,0),FALSE)/-10</f>
        <v>-2.4165747199091899E-3</v>
      </c>
      <c r="D6">
        <f>VLOOKUP($A6,JESG_CEMBI!$AG:$AV,MATCH("1M Score Chg",JESG_CEMBI!$AG$1:$AV$1,0),FALSE)/-10</f>
        <v>-0.24568558679621702</v>
      </c>
      <c r="E6">
        <f>VLOOKUP($A6,JESG_CEMBI!$AG:$AV,MATCH("QTD Score Chg",JESG_CEMBI!$AG$1:$AV$1,0),FALSE)/-10</f>
        <v>-8.7265742779797498E-2</v>
      </c>
      <c r="F6">
        <f>VLOOKUP($A6,JESG_CEMBI!$AG:$AV,MATCH("YTD Score Chg",JESG_CEMBI!$AG$1:$AV$1,0),FALSE)/-10</f>
        <v>-0.71926141777278196</v>
      </c>
      <c r="G6" t="str">
        <f>IFERROR(VLOOKUP(A6,ERV_Mapping!Q:Q,1,FALSE),VLOOKUP(A6,ERV_Mapping!R:R,1,FALSE))</f>
        <v>ADIBUH</v>
      </c>
      <c r="H6" t="str">
        <f>IFERROR(VLOOKUP(G6,ERV_Mapping!Q:S,3,FALSE),VLOOKUP(G6,ERV_Mapping!R:S,2,FALSE))</f>
        <v>ADIBUH_3</v>
      </c>
      <c r="I6" s="1">
        <f>VLOOKUP($H6,ERV_Issuers!$C:$BZ,MATCH(I$1,ERV_Issuers!$C$2:$BZ$2,0),FALSE)</f>
        <v>305.58175659179688</v>
      </c>
      <c r="J6" s="1" t="str">
        <f>VLOOKUP($H6,ERV_Issuers!$C:$BZ,MATCH(J$1,ERV_Issuers!$C$2:$BZ$2,0),FALSE)</f>
        <v>b+</v>
      </c>
      <c r="K6" s="1">
        <f>VLOOKUP($H6,ERV_Issuers!$C:$BZ,MATCH(K$1,ERV_Issuers!$C$2:$BZ$2,0),FALSE)</f>
        <v>0</v>
      </c>
      <c r="L6" s="1" t="str">
        <f t="shared" si="0"/>
        <v>B</v>
      </c>
      <c r="M6" s="1" t="str">
        <f>INDEX(JESG_CEMBI!$W:$W,MATCH($A6,JESG_CEMBI!$AG:$AG,0))</f>
        <v>XS1870373443</v>
      </c>
    </row>
    <row r="7" spans="1:13" x14ac:dyDescent="0.25">
      <c r="A7" t="s">
        <v>1224</v>
      </c>
      <c r="B7">
        <f>ROUND(10-VLOOKUP($A7,JESG_CEMBI!$AG:$AV,MATCH(B$1,JESG_CEMBI!$AG$1:$AV$1,0),FALSE)/10,1)</f>
        <v>5.7</v>
      </c>
      <c r="C7">
        <f>VLOOKUP($A7,JESG_CEMBI!$AG:$AV,MATCH("1D Score Chg",JESG_CEMBI!$AG$1:$AV$1,0),FALSE)/-10</f>
        <v>-1.95478129205142E-3</v>
      </c>
      <c r="D7">
        <f>VLOOKUP($A7,JESG_CEMBI!$AG:$AV,MATCH("1M Score Chg",JESG_CEMBI!$AG$1:$AV$1,0),FALSE)/-10</f>
        <v>-0.24152553145556702</v>
      </c>
      <c r="E7">
        <f>VLOOKUP($A7,JESG_CEMBI!$AG:$AV,MATCH("QTD Score Chg",JESG_CEMBI!$AG$1:$AV$1,0),FALSE)/-10</f>
        <v>-8.3109601929061902E-2</v>
      </c>
      <c r="F7">
        <f>VLOOKUP($A7,JESG_CEMBI!$AG:$AV,MATCH("YTD Score Chg",JESG_CEMBI!$AG$1:$AV$1,0),FALSE)/-10</f>
        <v>-0.768301513514695</v>
      </c>
      <c r="G7" t="str">
        <f>IFERROR(VLOOKUP(A7,ERV_Mapping!Q:Q,1,FALSE),VLOOKUP(A7,ERV_Mapping!R:R,1,FALSE))</f>
        <v>DAMACR</v>
      </c>
      <c r="H7" t="str">
        <f>IFERROR(VLOOKUP(G7,ERV_Mapping!Q:S,3,FALSE),VLOOKUP(G7,ERV_Mapping!R:S,2,FALSE))</f>
        <v>DAMACR</v>
      </c>
      <c r="I7" s="1">
        <f>VLOOKUP($H7,ERV_Issuers!$C:$BZ,MATCH(I$1,ERV_Issuers!$C$2:$BZ$2,0),FALSE)</f>
        <v>366.99319458007813</v>
      </c>
      <c r="J7" s="1" t="str">
        <f>VLOOKUP($H7,ERV_Issuers!$C:$BZ,MATCH(J$1,ERV_Issuers!$C$2:$BZ$2,0),FALSE)</f>
        <v>b+</v>
      </c>
      <c r="K7" s="1">
        <f>VLOOKUP($H7,ERV_Issuers!$C:$BZ,MATCH(K$1,ERV_Issuers!$C$2:$BZ$2,0),FALSE)</f>
        <v>-8.736387766002645</v>
      </c>
      <c r="L7" s="1" t="str">
        <f t="shared" si="0"/>
        <v>B</v>
      </c>
      <c r="M7" s="1" t="str">
        <f>INDEX(JESG_CEMBI!$W:$W,MATCH($A7,JESG_CEMBI!$AG:$AG,0))</f>
        <v>XS1807408486</v>
      </c>
    </row>
    <row r="8" spans="1:13" x14ac:dyDescent="0.25">
      <c r="A8" t="s">
        <v>1958</v>
      </c>
      <c r="B8">
        <f>ROUND(10-VLOOKUP($A8,JESG_CEMBI!$AG:$AV,MATCH(B$1,JESG_CEMBI!$AG$1:$AV$1,0),FALSE)/10,1)</f>
        <v>5.5</v>
      </c>
      <c r="C8">
        <f>VLOOKUP($A8,JESG_CEMBI!$AG:$AV,MATCH("1D Score Chg",JESG_CEMBI!$AG$1:$AV$1,0),FALSE)/-10</f>
        <v>-1.84972974175892E-3</v>
      </c>
      <c r="D8">
        <f>VLOOKUP($A8,JESG_CEMBI!$AG:$AV,MATCH("1M Score Chg",JESG_CEMBI!$AG$1:$AV$1,0),FALSE)/-10</f>
        <v>-1.0722574592826099E-2</v>
      </c>
      <c r="E8">
        <f>VLOOKUP($A8,JESG_CEMBI!$AG:$AV,MATCH("QTD Score Chg",JESG_CEMBI!$AG$1:$AV$1,0),FALSE)/-10</f>
        <v>-7.6775487134725E-3</v>
      </c>
      <c r="F8">
        <f>VLOOKUP($A8,JESG_CEMBI!$AG:$AV,MATCH("YTD Score Chg",JESG_CEMBI!$AG$1:$AV$1,0),FALSE)/-10</f>
        <v>-1.9003652091369998E-2</v>
      </c>
      <c r="G8" t="str">
        <f>IFERROR(VLOOKUP(A8,ERV_Mapping!Q:Q,1,FALSE),VLOOKUP(A8,ERV_Mapping!R:R,1,FALSE))</f>
        <v>BOSUH</v>
      </c>
      <c r="H8" t="str">
        <f>IFERROR(VLOOKUP(G8,ERV_Mapping!Q:S,3,FALSE),VLOOKUP(G8,ERV_Mapping!R:S,2,FALSE))</f>
        <v>BOSUH_0</v>
      </c>
      <c r="I8" s="1">
        <f>VLOOKUP($H8,ERV_Issuers!$C:$BZ,MATCH(I$1,ERV_Issuers!$C$2:$BZ$2,0),FALSE)</f>
        <v>146.88540649414063</v>
      </c>
      <c r="J8" s="1" t="str">
        <f>VLOOKUP($H8,ERV_Issuers!$C:$BZ,MATCH(J$1,ERV_Issuers!$C$2:$BZ$2,0),FALSE)</f>
        <v>bbb+</v>
      </c>
      <c r="K8" s="1">
        <f>VLOOKUP($H8,ERV_Issuers!$C:$BZ,MATCH(K$1,ERV_Issuers!$C$2:$BZ$2,0),FALSE)</f>
        <v>0</v>
      </c>
      <c r="L8" s="1" t="str">
        <f t="shared" si="0"/>
        <v>BBB</v>
      </c>
      <c r="M8" s="1" t="str">
        <f>INDEX(JESG_CEMBI!$W:$W,MATCH($A8,JESG_CEMBI!$AG:$AG,0))</f>
        <v>XS2052951600</v>
      </c>
    </row>
    <row r="9" spans="1:13" x14ac:dyDescent="0.25">
      <c r="A9" t="s">
        <v>2055</v>
      </c>
      <c r="B9">
        <f>ROUND(10-VLOOKUP($A9,JESG_CEMBI!$AG:$AV,MATCH(B$1,JESG_CEMBI!$AG$1:$AV$1,0),FALSE)/10,1)</f>
        <v>5.6</v>
      </c>
      <c r="C9">
        <f>VLOOKUP($A9,JESG_CEMBI!$AG:$AV,MATCH("1D Score Chg",JESG_CEMBI!$AG$1:$AV$1,0),FALSE)/-10</f>
        <v>-1.9044442907016901E-3</v>
      </c>
      <c r="D9">
        <f>VLOOKUP($A9,JESG_CEMBI!$AG:$AV,MATCH("1M Score Chg",JESG_CEMBI!$AG$1:$AV$1,0),FALSE)/-10</f>
        <v>-1.2105841736321499E-2</v>
      </c>
      <c r="E9">
        <f>VLOOKUP($A9,JESG_CEMBI!$AG:$AV,MATCH("QTD Score Chg",JESG_CEMBI!$AG$1:$AV$1,0),FALSE)/-10</f>
        <v>-8.1699796539460492E-3</v>
      </c>
      <c r="F9">
        <f>VLOOKUP($A9,JESG_CEMBI!$AG:$AV,MATCH("YTD Score Chg",JESG_CEMBI!$AG$1:$AV$1,0),FALSE)/-10</f>
        <v>-2.38528218958265E-2</v>
      </c>
      <c r="G9" t="str">
        <f>IFERROR(VLOOKUP(A9,ERV_Mapping!Q:Q,1,FALSE),VLOOKUP(A9,ERV_Mapping!R:R,1,FALSE))</f>
        <v>CBDUH</v>
      </c>
      <c r="H9" t="str">
        <f>IFERROR(VLOOKUP(G9,ERV_Mapping!Q:S,3,FALSE),VLOOKUP(G9,ERV_Mapping!R:S,2,FALSE))</f>
        <v>CBDUH_1</v>
      </c>
      <c r="I9" s="1">
        <f>VLOOKUP($H9,ERV_Issuers!$C:$BZ,MATCH(I$1,ERV_Issuers!$C$2:$BZ$2,0),FALSE)</f>
        <v>311.08859252929688</v>
      </c>
      <c r="J9" s="1" t="str">
        <f>VLOOKUP($H9,ERV_Issuers!$C:$BZ,MATCH(J$1,ERV_Issuers!$C$2:$BZ$2,0),FALSE)</f>
        <v>nr</v>
      </c>
      <c r="K9" s="1">
        <f>VLOOKUP($H9,ERV_Issuers!$C:$BZ,MATCH(K$1,ERV_Issuers!$C$2:$BZ$2,0),FALSE)</f>
        <v>0</v>
      </c>
      <c r="L9" s="1" t="str">
        <f t="shared" si="0"/>
        <v>NR</v>
      </c>
      <c r="M9" s="1" t="str">
        <f>INDEX(JESG_CEMBI!$W:$W,MATCH($A9,JESG_CEMBI!$AG:$AG,0))</f>
        <v>XS2243350753</v>
      </c>
    </row>
    <row r="10" spans="1:13" x14ac:dyDescent="0.25">
      <c r="A10" t="s">
        <v>1259</v>
      </c>
      <c r="B10">
        <f>ROUND(10-VLOOKUP($A10,JESG_CEMBI!$AG:$AV,MATCH(B$1,JESG_CEMBI!$AG$1:$AV$1,0),FALSE)/10,1)</f>
        <v>5.9</v>
      </c>
      <c r="C10">
        <f>VLOOKUP($A10,JESG_CEMBI!$AG:$AV,MATCH("1D Score Chg",JESG_CEMBI!$AG$1:$AV$1,0),FALSE)/-10</f>
        <v>-2.0316115296303301E-3</v>
      </c>
      <c r="D10">
        <f>VLOOKUP($A10,JESG_CEMBI!$AG:$AV,MATCH("1M Score Chg",JESG_CEMBI!$AG$1:$AV$1,0),FALSE)/-10</f>
        <v>-1.5387146743292099E-2</v>
      </c>
      <c r="E10">
        <f>VLOOKUP($A10,JESG_CEMBI!$AG:$AV,MATCH("QTD Score Chg",JESG_CEMBI!$AG$1:$AV$1,0),FALSE)/-10</f>
        <v>-9.3144848042989205E-3</v>
      </c>
      <c r="F10">
        <f>VLOOKUP($A10,JESG_CEMBI!$AG:$AV,MATCH("YTD Score Chg",JESG_CEMBI!$AG$1:$AV$1,0),FALSE)/-10</f>
        <v>-3.53520522060215E-2</v>
      </c>
      <c r="G10" t="str">
        <f>IFERROR(VLOOKUP(A10,ERV_Mapping!Q:Q,1,FALSE),VLOOKUP(A10,ERV_Mapping!R:R,1,FALSE))</f>
        <v>DIBUH</v>
      </c>
      <c r="H10" t="str">
        <f>IFERROR(VLOOKUP(G10,ERV_Mapping!Q:S,3,FALSE),VLOOKUP(G10,ERV_Mapping!R:S,2,FALSE))</f>
        <v>DIBUH</v>
      </c>
      <c r="I10" s="1">
        <f>VLOOKUP($H10,ERV_Issuers!$C:$BZ,MATCH(I$1,ERV_Issuers!$C$2:$BZ$2,0),FALSE)</f>
        <v>72.536056518554688</v>
      </c>
      <c r="J10" s="1" t="str">
        <f>VLOOKUP($H10,ERV_Issuers!$C:$BZ,MATCH(J$1,ERV_Issuers!$C$2:$BZ$2,0),FALSE)</f>
        <v>a-</v>
      </c>
      <c r="K10" s="1">
        <f>VLOOKUP($H10,ERV_Issuers!$C:$BZ,MATCH(K$1,ERV_Issuers!$C$2:$BZ$2,0),FALSE)</f>
        <v>-35.73632517703745</v>
      </c>
      <c r="L10" s="1" t="str">
        <f t="shared" si="0"/>
        <v>A</v>
      </c>
      <c r="M10" s="1" t="str">
        <f>INDEX(JESG_CEMBI!$W:$W,MATCH($A10,JESG_CEMBI!$AG:$AG,0))</f>
        <v>XS2307478227</v>
      </c>
    </row>
    <row r="11" spans="1:13" x14ac:dyDescent="0.25">
      <c r="A11" t="s">
        <v>464</v>
      </c>
      <c r="B11">
        <f>ROUND(10-VLOOKUP($A11,JESG_CEMBI!$AG:$AV,MATCH(B$1,JESG_CEMBI!$AG$1:$AV$1,0),FALSE)/10,1)</f>
        <v>4.9000000000000004</v>
      </c>
      <c r="C11">
        <f>VLOOKUP($A11,JESG_CEMBI!$AG:$AV,MATCH("1D Score Chg",JESG_CEMBI!$AG$1:$AV$1,0),FALSE)/-10</f>
        <v>-1.6067797005639699E-3</v>
      </c>
      <c r="D11">
        <f>VLOOKUP($A11,JESG_CEMBI!$AG:$AV,MATCH("1M Score Chg",JESG_CEMBI!$AG$1:$AV$1,0),FALSE)/-10</f>
        <v>-4.8158743199209599E-3</v>
      </c>
      <c r="E11">
        <f>VLOOKUP($A11,JESG_CEMBI!$AG:$AV,MATCH("QTD Score Chg",JESG_CEMBI!$AG$1:$AV$1,0),FALSE)/-10</f>
        <v>-5.4909983426995202E-3</v>
      </c>
      <c r="F11">
        <f>VLOOKUP($A11,JESG_CEMBI!$AG:$AV,MATCH("YTD Score Chg",JESG_CEMBI!$AG$1:$AV$1,0),FALSE)/-10</f>
        <v>-0.13306969717866599</v>
      </c>
      <c r="G11" t="str">
        <f>IFERROR(VLOOKUP(A11,ERV_Mapping!Q:Q,1,FALSE),VLOOKUP(A11,ERV_Mapping!R:R,1,FALSE))</f>
        <v>EIBUH</v>
      </c>
      <c r="H11" t="str">
        <f>IFERROR(VLOOKUP(G11,ERV_Mapping!Q:S,3,FALSE),VLOOKUP(G11,ERV_Mapping!R:S,2,FALSE))</f>
        <v>EIBUH</v>
      </c>
      <c r="I11" s="1">
        <f>VLOOKUP($H11,ERV_Issuers!$C:$BZ,MATCH(I$1,ERV_Issuers!$C$2:$BZ$2,0),FALSE)</f>
        <v>60.820014953613281</v>
      </c>
      <c r="J11" s="1" t="str">
        <f>VLOOKUP($H11,ERV_Issuers!$C:$BZ,MATCH(J$1,ERV_Issuers!$C$2:$BZ$2,0),FALSE)</f>
        <v>a+</v>
      </c>
      <c r="K11" s="1">
        <f>VLOOKUP($H11,ERV_Issuers!$C:$BZ,MATCH(K$1,ERV_Issuers!$C$2:$BZ$2,0),FALSE)</f>
        <v>-31.109001808872144</v>
      </c>
      <c r="L11" s="1" t="str">
        <f t="shared" si="0"/>
        <v>A</v>
      </c>
      <c r="M11" s="1" t="str">
        <f>INDEX(JESG_CEMBI!$W:$W,MATCH($A11,JESG_CEMBI!$AG:$AG,0))</f>
        <v>XS2230859469</v>
      </c>
    </row>
    <row r="12" spans="1:13" x14ac:dyDescent="0.25">
      <c r="A12" t="s">
        <v>487</v>
      </c>
      <c r="B12">
        <f>ROUND(10-VLOOKUP($A12,JESG_CEMBI!$AG:$AV,MATCH(B$1,JESG_CEMBI!$AG$1:$AV$1,0),FALSE)/10,1)</f>
        <v>6.1</v>
      </c>
      <c r="C12">
        <f>VLOOKUP($A12,JESG_CEMBI!$AG:$AV,MATCH("1D Score Chg",JESG_CEMBI!$AG$1:$AV$1,0),FALSE)/-10</f>
        <v>-2.16092094768711E-3</v>
      </c>
      <c r="D12">
        <f>VLOOKUP($A12,JESG_CEMBI!$AG:$AV,MATCH("1M Score Chg",JESG_CEMBI!$AG$1:$AV$1,0),FALSE)/-10</f>
        <v>-0.24089286330581799</v>
      </c>
      <c r="E12">
        <f>VLOOKUP($A12,JESG_CEMBI!$AG:$AV,MATCH("QTD Score Chg",JESG_CEMBI!$AG$1:$AV$1,0),FALSE)/-10</f>
        <v>-8.4964858829800899E-2</v>
      </c>
      <c r="F12">
        <f>VLOOKUP($A12,JESG_CEMBI!$AG:$AV,MATCH("YTD Score Chg",JESG_CEMBI!$AG$1:$AV$1,0),FALSE)/-10</f>
        <v>-0.68873450601018094</v>
      </c>
      <c r="G12" t="str">
        <f>IFERROR(VLOOKUP(A12,ERV_Mapping!Q:Q,1,FALSE),VLOOKUP(A12,ERV_Mapping!R:R,1,FALSE))</f>
        <v>EMAARM</v>
      </c>
      <c r="H12" t="str">
        <f>IFERROR(VLOOKUP(G12,ERV_Mapping!Q:S,3,FALSE),VLOOKUP(G12,ERV_Mapping!R:S,2,FALSE))</f>
        <v>EMAARM_1</v>
      </c>
      <c r="I12" s="1">
        <f>VLOOKUP($H12,ERV_Issuers!$C:$BZ,MATCH(I$1,ERV_Issuers!$C$2:$BZ$2,0),FALSE)</f>
        <v>163.68190002441406</v>
      </c>
      <c r="J12" s="1" t="str">
        <f>VLOOKUP($H12,ERV_Issuers!$C:$BZ,MATCH(J$1,ERV_Issuers!$C$2:$BZ$2,0),FALSE)</f>
        <v>bbb-</v>
      </c>
      <c r="K12" s="1">
        <f>VLOOKUP($H12,ERV_Issuers!$C:$BZ,MATCH(K$1,ERV_Issuers!$C$2:$BZ$2,0),FALSE)</f>
        <v>-21.540750703227545</v>
      </c>
      <c r="L12" s="1" t="str">
        <f t="shared" si="0"/>
        <v>BBB</v>
      </c>
      <c r="M12" s="1" t="str">
        <f>INDEX(JESG_CEMBI!$W:$W,MATCH($A12,JESG_CEMBI!$AG:$AG,0))</f>
        <v>XS1075401726</v>
      </c>
    </row>
    <row r="13" spans="1:13" x14ac:dyDescent="0.25">
      <c r="A13" t="s">
        <v>1304</v>
      </c>
      <c r="B13">
        <f>ROUND(10-VLOOKUP($A13,JESG_CEMBI!$AG:$AV,MATCH(B$1,JESG_CEMBI!$AG$1:$AV$1,0),FALSE)/10,1)</f>
        <v>5</v>
      </c>
      <c r="C13">
        <f>VLOOKUP($A13,JESG_CEMBI!$AG:$AV,MATCH("1D Score Chg",JESG_CEMBI!$AG$1:$AV$1,0),FALSE)/-10</f>
        <v>-6.0298075648411494E-3</v>
      </c>
      <c r="D13">
        <f>VLOOKUP($A13,JESG_CEMBI!$AG:$AV,MATCH("1M Score Chg",JESG_CEMBI!$AG$1:$AV$1,0),FALSE)/-10</f>
        <v>-0.36050507666411502</v>
      </c>
      <c r="E13">
        <f>VLOOKUP($A13,JESG_CEMBI!$AG:$AV,MATCH("QTD Score Chg",JESG_CEMBI!$AG$1:$AV$1,0),FALSE)/-10</f>
        <v>-0.12968608888758498</v>
      </c>
      <c r="F13">
        <f>VLOOKUP($A13,JESG_CEMBI!$AG:$AV,MATCH("YTD Score Chg",JESG_CEMBI!$AG$1:$AV$1,0),FALSE)/-10</f>
        <v>-1.2048928889839401</v>
      </c>
      <c r="G13" t="str">
        <f>IFERROR(VLOOKUP(A13,ERV_Mapping!Q:Q,1,FALSE),VLOOKUP(A13,ERV_Mapping!R:R,1,FALSE))</f>
        <v>EBIUH</v>
      </c>
      <c r="H13" t="str">
        <f>IFERROR(VLOOKUP(G13,ERV_Mapping!Q:S,3,FALSE),VLOOKUP(G13,ERV_Mapping!R:S,2,FALSE))</f>
        <v>EBIUH_2</v>
      </c>
      <c r="I13" s="1">
        <f>VLOOKUP($H13,ERV_Issuers!$C:$BZ,MATCH(I$1,ERV_Issuers!$C$2:$BZ$2,0),FALSE)</f>
        <v>81.251914978027344</v>
      </c>
      <c r="J13" s="1" t="str">
        <f>VLOOKUP($H13,ERV_Issuers!$C:$BZ,MATCH(J$1,ERV_Issuers!$C$2:$BZ$2,0),FALSE)</f>
        <v>a</v>
      </c>
      <c r="K13" s="1">
        <f>VLOOKUP($H13,ERV_Issuers!$C:$BZ,MATCH(K$1,ERV_Issuers!$C$2:$BZ$2,0),FALSE)</f>
        <v>20.498896694059081</v>
      </c>
      <c r="L13" s="1" t="str">
        <f t="shared" si="0"/>
        <v>A</v>
      </c>
      <c r="M13" s="1" t="str">
        <f>INDEX(JESG_CEMBI!$W:$W,MATCH($A13,JESG_CEMBI!$AG:$AG,0))</f>
        <v>XS2280635256</v>
      </c>
    </row>
    <row r="14" spans="1:13" x14ac:dyDescent="0.25">
      <c r="A14" t="s">
        <v>3226</v>
      </c>
      <c r="B14">
        <f>ROUND(10-VLOOKUP($A14,JESG_CEMBI!$AG:$AV,MATCH(B$1,JESG_CEMBI!$AG$1:$AV$1,0),FALSE)/10,1)</f>
        <v>6.1</v>
      </c>
      <c r="C14">
        <f>VLOOKUP($A14,JESG_CEMBI!$AG:$AV,MATCH("1D Score Chg",JESG_CEMBI!$AG$1:$AV$1,0),FALSE)/-10</f>
        <v>-2.1614872202469801E-3</v>
      </c>
      <c r="D14">
        <f>VLOOKUP($A14,JESG_CEMBI!$AG:$AV,MATCH("1M Score Chg",JESG_CEMBI!$AG$1:$AV$1,0),FALSE)/-10</f>
        <v>-0.24090819519398302</v>
      </c>
      <c r="E14">
        <f>VLOOKUP($A14,JESG_CEMBI!$AG:$AV,MATCH("QTD Score Chg",JESG_CEMBI!$AG$1:$AV$1,0),FALSE)/-10</f>
        <v>-8.4969955282854601E-2</v>
      </c>
      <c r="F14">
        <f>VLOOKUP($A14,JESG_CEMBI!$AG:$AV,MATCH("YTD Score Chg",JESG_CEMBI!$AG$1:$AV$1,0),FALSE)/-10</f>
        <v>-0.72944944589421701</v>
      </c>
      <c r="G14" t="str">
        <f>IFERROR(VLOOKUP(A14,ERV_Mapping!Q:Q,1,FALSE),VLOOKUP(A14,ERV_Mapping!R:R,1,FALSE))</f>
        <v>REITDU</v>
      </c>
      <c r="H14" t="str">
        <f>IFERROR(VLOOKUP(G14,ERV_Mapping!Q:S,3,FALSE),VLOOKUP(G14,ERV_Mapping!R:S,2,FALSE))</f>
        <v>REITDU_0</v>
      </c>
      <c r="I14" s="1">
        <f>VLOOKUP($H14,ERV_Issuers!$C:$BZ,MATCH(I$1,ERV_Issuers!$C$2:$BZ$2,0),FALSE)</f>
        <v>4134.10986328125</v>
      </c>
      <c r="J14" s="1" t="str">
        <f>VLOOKUP($H14,ERV_Issuers!$C:$BZ,MATCH(J$1,ERV_Issuers!$C$2:$BZ$2,0),FALSE)</f>
        <v>c</v>
      </c>
      <c r="K14" s="1">
        <f>VLOOKUP($H14,ERV_Issuers!$C:$BZ,MATCH(K$1,ERV_Issuers!$C$2:$BZ$2,0),FALSE)</f>
        <v>0</v>
      </c>
      <c r="L14" s="1" t="str">
        <f t="shared" si="0"/>
        <v>C</v>
      </c>
      <c r="M14" s="1" t="str">
        <f>INDEX(JESG_CEMBI!$W:$W,MATCH($A14,JESG_CEMBI!$AG:$AG,0))</f>
        <v>XS1720817540</v>
      </c>
    </row>
    <row r="15" spans="1:13" x14ac:dyDescent="0.25">
      <c r="A15" t="s">
        <v>537</v>
      </c>
      <c r="B15">
        <f>ROUND(10-VLOOKUP($A15,JESG_CEMBI!$AG:$AV,MATCH(B$1,JESG_CEMBI!$AG$1:$AV$1,0),FALSE)/10,1)</f>
        <v>4.9000000000000004</v>
      </c>
      <c r="C15">
        <f>VLOOKUP($A15,JESG_CEMBI!$AG:$AV,MATCH("1D Score Chg",JESG_CEMBI!$AG$1:$AV$1,0),FALSE)/-10</f>
        <v>-1.6210220609174501E-3</v>
      </c>
      <c r="D15">
        <f>VLOOKUP($A15,JESG_CEMBI!$AG:$AV,MATCH("1M Score Chg",JESG_CEMBI!$AG$1:$AV$1,0),FALSE)/-10</f>
        <v>-5.1488775002439899E-3</v>
      </c>
      <c r="E15">
        <f>VLOOKUP($A15,JESG_CEMBI!$AG:$AV,MATCH("QTD Score Chg",JESG_CEMBI!$AG$1:$AV$1,0),FALSE)/-10</f>
        <v>-5.6191795858850906E-3</v>
      </c>
      <c r="F15">
        <f>VLOOKUP($A15,JESG_CEMBI!$AG:$AV,MATCH("YTD Score Chg",JESG_CEMBI!$AG$1:$AV$1,0),FALSE)/-10</f>
        <v>5.3010219324676198E-4</v>
      </c>
      <c r="G15" t="str">
        <f>IFERROR(VLOOKUP(A15,ERV_Mapping!Q:Q,1,FALSE),VLOOKUP(A15,ERV_Mapping!R:R,1,FALSE))</f>
        <v>ESCWPC</v>
      </c>
      <c r="H15" t="str">
        <f>IFERROR(VLOOKUP(G15,ERV_Mapping!Q:S,3,FALSE),VLOOKUP(G15,ERV_Mapping!R:S,2,FALSE))</f>
        <v>ESCWPC_0</v>
      </c>
      <c r="I15" s="1">
        <f>VLOOKUP($H15,ERV_Issuers!$C:$BZ,MATCH(I$1,ERV_Issuers!$C$2:$BZ$2,0),FALSE)</f>
        <v>150.30960083007813</v>
      </c>
      <c r="J15" s="1" t="str">
        <f>VLOOKUP($H15,ERV_Issuers!$C:$BZ,MATCH(J$1,ERV_Issuers!$C$2:$BZ$2,0),FALSE)</f>
        <v>a-</v>
      </c>
      <c r="K15" s="1">
        <f>VLOOKUP($H15,ERV_Issuers!$C:$BZ,MATCH(K$1,ERV_Issuers!$C$2:$BZ$2,0),FALSE)</f>
        <v>38.335673629913686</v>
      </c>
      <c r="L15" s="1" t="str">
        <f t="shared" si="0"/>
        <v>A</v>
      </c>
      <c r="M15" s="1" t="str">
        <f>INDEX(JESG_CEMBI!$W:$W,MATCH($A15,JESG_CEMBI!$AG:$AG,0))</f>
        <v>XS1720052254</v>
      </c>
    </row>
    <row r="16" spans="1:13" x14ac:dyDescent="0.25">
      <c r="A16" t="s">
        <v>1339</v>
      </c>
      <c r="B16">
        <f>ROUND(10-VLOOKUP($A16,JESG_CEMBI!$AG:$AV,MATCH(B$1,JESG_CEMBI!$AG$1:$AV$1,0),FALSE)/10,1)</f>
        <v>6.9</v>
      </c>
      <c r="C16">
        <f>VLOOKUP($A16,JESG_CEMBI!$AG:$AV,MATCH("1D Score Chg",JESG_CEMBI!$AG$1:$AV$1,0),FALSE)/-10</f>
        <v>-2.4934404471028702E-2</v>
      </c>
      <c r="D16">
        <f>VLOOKUP($A16,JESG_CEMBI!$AG:$AV,MATCH("1M Score Chg",JESG_CEMBI!$AG$1:$AV$1,0),FALSE)/-10</f>
        <v>-0.508333358499791</v>
      </c>
      <c r="E16">
        <f>VLOOKUP($A16,JESG_CEMBI!$AG:$AV,MATCH("QTD Score Chg",JESG_CEMBI!$AG$1:$AV$1,0),FALSE)/-10</f>
        <v>-0.20761123892418598</v>
      </c>
      <c r="F16">
        <f>VLOOKUP($A16,JESG_CEMBI!$AG:$AV,MATCH("YTD Score Chg",JESG_CEMBI!$AG$1:$AV$1,0),FALSE)/-10</f>
        <v>-0.82614835287515709</v>
      </c>
      <c r="G16" t="str">
        <f>IFERROR(VLOOKUP(A16,ERV_Mapping!Q:Q,1,FALSE),VLOOKUP(A16,ERV_Mapping!R:R,1,FALSE))</f>
        <v>ETISLT</v>
      </c>
      <c r="H16" t="str">
        <f>IFERROR(VLOOKUP(G16,ERV_Mapping!Q:S,3,FALSE),VLOOKUP(G16,ERV_Mapping!R:S,2,FALSE))</f>
        <v>ETISLT_1</v>
      </c>
      <c r="I16" s="1">
        <f>VLOOKUP($H16,ERV_Issuers!$C:$BZ,MATCH(I$1,ERV_Issuers!$C$2:$BZ$2,0),FALSE)</f>
        <v>31.183050155639648</v>
      </c>
      <c r="J16" s="1" t="str">
        <f>VLOOKUP($H16,ERV_Issuers!$C:$BZ,MATCH(J$1,ERV_Issuers!$C$2:$BZ$2,0),FALSE)</f>
        <v>aa-</v>
      </c>
      <c r="K16" s="1">
        <f>VLOOKUP($H16,ERV_Issuers!$C:$BZ,MATCH(K$1,ERV_Issuers!$C$2:$BZ$2,0),FALSE)</f>
        <v>-42.78124393708314</v>
      </c>
      <c r="L16" s="1" t="str">
        <f t="shared" si="0"/>
        <v>AA</v>
      </c>
      <c r="M16" s="1" t="str">
        <f>INDEX(JESG_CEMBI!$W:$W,MATCH($A16,JESG_CEMBI!$AG:$AG,0))</f>
        <v>XS1077883012</v>
      </c>
    </row>
    <row r="17" spans="1:13" x14ac:dyDescent="0.25">
      <c r="A17" t="s">
        <v>540</v>
      </c>
      <c r="B17">
        <f>ROUND(10-VLOOKUP($A17,JESG_CEMBI!$AG:$AV,MATCH(B$1,JESG_CEMBI!$AG$1:$AV$1,0),FALSE)/10,1)</f>
        <v>5.3</v>
      </c>
      <c r="C17">
        <f>VLOOKUP($A17,JESG_CEMBI!$AG:$AV,MATCH("1D Score Chg",JESG_CEMBI!$AG$1:$AV$1,0),FALSE)/-10</f>
        <v>-1.3446507798981599E-3</v>
      </c>
      <c r="D17">
        <f>VLOOKUP($A17,JESG_CEMBI!$AG:$AV,MATCH("1M Score Chg",JESG_CEMBI!$AG$1:$AV$1,0),FALSE)/-10</f>
        <v>-1.9388469303841298E-2</v>
      </c>
      <c r="E17">
        <f>VLOOKUP($A17,JESG_CEMBI!$AG:$AV,MATCH("QTD Score Chg",JESG_CEMBI!$AG$1:$AV$1,0),FALSE)/-10</f>
        <v>-8.9365916646563896E-3</v>
      </c>
      <c r="F17">
        <f>VLOOKUP($A17,JESG_CEMBI!$AG:$AV,MATCH("YTD Score Chg",JESG_CEMBI!$AG$1:$AV$1,0),FALSE)/-10</f>
        <v>-6.2057661597789603E-2</v>
      </c>
      <c r="G17" t="str">
        <f>IFERROR(VLOOKUP(A17,ERV_Mapping!Q:Q,1,FALSE),VLOOKUP(A17,ERV_Mapping!R:R,1,FALSE))</f>
        <v>ESICSU</v>
      </c>
      <c r="H17" t="str">
        <f>IFERROR(VLOOKUP(G17,ERV_Mapping!Q:S,3,FALSE),VLOOKUP(G17,ERV_Mapping!R:S,2,FALSE))</f>
        <v>ESICSU_0</v>
      </c>
      <c r="I17" s="1">
        <f>VLOOKUP($H17,ERV_Issuers!$C:$BZ,MATCH(I$1,ERV_Issuers!$C$2:$BZ$2,0),FALSE)</f>
        <v>204.99307250976563</v>
      </c>
      <c r="J17" s="1" t="str">
        <f>VLOOKUP($H17,ERV_Issuers!$C:$BZ,MATCH(J$1,ERV_Issuers!$C$2:$BZ$2,0),FALSE)</f>
        <v>bbb-</v>
      </c>
      <c r="K17" s="1">
        <f>VLOOKUP($H17,ERV_Issuers!$C:$BZ,MATCH(K$1,ERV_Issuers!$C$2:$BZ$2,0),FALSE)</f>
        <v>0</v>
      </c>
      <c r="L17" s="1" t="str">
        <f t="shared" si="0"/>
        <v>BBB</v>
      </c>
      <c r="M17" s="1" t="str">
        <f>INDEX(JESG_CEMBI!$W:$W,MATCH($A17,JESG_CEMBI!$AG:$AG,0))</f>
        <v>XS2034896840</v>
      </c>
    </row>
    <row r="18" spans="1:13" x14ac:dyDescent="0.25">
      <c r="A18" t="s">
        <v>1386</v>
      </c>
      <c r="B18">
        <f>ROUND(10-VLOOKUP($A18,JESG_CEMBI!$AG:$AV,MATCH(B$1,JESG_CEMBI!$AG$1:$AV$1,0),FALSE)/10,1)</f>
        <v>3.4</v>
      </c>
      <c r="C18">
        <f>VLOOKUP($A18,JESG_CEMBI!$AG:$AV,MATCH("1D Score Chg",JESG_CEMBI!$AG$1:$AV$1,0),FALSE)/-10</f>
        <v>2.24723669043768E-2</v>
      </c>
      <c r="D18">
        <f>VLOOKUP($A18,JESG_CEMBI!$AG:$AV,MATCH("1M Score Chg",JESG_CEMBI!$AG$1:$AV$1,0),FALSE)/-10</f>
        <v>0.202276976527826</v>
      </c>
      <c r="E18">
        <f>VLOOKUP($A18,JESG_CEMBI!$AG:$AV,MATCH("QTD Score Chg",JESG_CEMBI!$AG$1:$AV$1,0),FALSE)/-10</f>
        <v>0.134247575541907</v>
      </c>
      <c r="F18">
        <f>VLOOKUP($A18,JESG_CEMBI!$AG:$AV,MATCH("YTD Score Chg",JESG_CEMBI!$AG$1:$AV$1,0),FALSE)/-10</f>
        <v>-0.53576081496786299</v>
      </c>
      <c r="G18" t="str">
        <f>IFERROR(VLOOKUP(A18,ERV_Mapping!Q:Q,1,FALSE),VLOOKUP(A18,ERV_Mapping!R:R,1,FALSE))</f>
        <v>FABUH</v>
      </c>
      <c r="H18" t="str">
        <f>IFERROR(VLOOKUP(G18,ERV_Mapping!Q:S,3,FALSE),VLOOKUP(G18,ERV_Mapping!R:S,2,FALSE))</f>
        <v>FABUH</v>
      </c>
      <c r="I18" s="1">
        <f>VLOOKUP($H18,ERV_Issuers!$C:$BZ,MATCH(I$1,ERV_Issuers!$C$2:$BZ$2,0),FALSE)</f>
        <v>41.482044219970703</v>
      </c>
      <c r="J18" s="1" t="str">
        <f>VLOOKUP($H18,ERV_Issuers!$C:$BZ,MATCH(J$1,ERV_Issuers!$C$2:$BZ$2,0),FALSE)</f>
        <v>aa-</v>
      </c>
      <c r="K18" s="1">
        <f>VLOOKUP($H18,ERV_Issuers!$C:$BZ,MATCH(K$1,ERV_Issuers!$C$2:$BZ$2,0),FALSE)</f>
        <v>-26.243045584260493</v>
      </c>
      <c r="L18" s="1" t="str">
        <f t="shared" si="0"/>
        <v>AA</v>
      </c>
      <c r="M18" s="1" t="str">
        <f>INDEX(JESG_CEMBI!$W:$W,MATCH($A18,JESG_CEMBI!$AG:$AG,0))</f>
        <v>XS2106056067</v>
      </c>
    </row>
    <row r="19" spans="1:13" x14ac:dyDescent="0.25">
      <c r="A19" t="s">
        <v>1833</v>
      </c>
      <c r="B19">
        <f>ROUND(10-VLOOKUP($A19,JESG_CEMBI!$AG:$AV,MATCH(B$1,JESG_CEMBI!$AG$1:$AV$1,0),FALSE)/10,1)</f>
        <v>5.3</v>
      </c>
      <c r="C19">
        <f>VLOOKUP($A19,JESG_CEMBI!$AG:$AV,MATCH("1D Score Chg",JESG_CEMBI!$AG$1:$AV$1,0),FALSE)/-10</f>
        <v>-1.76938516992564E-3</v>
      </c>
      <c r="D19">
        <f>VLOOKUP($A19,JESG_CEMBI!$AG:$AV,MATCH("1M Score Chg",JESG_CEMBI!$AG$1:$AV$1,0),FALSE)/-10</f>
        <v>7.7748281933892795E-3</v>
      </c>
      <c r="E19">
        <f>VLOOKUP($A19,JESG_CEMBI!$AG:$AV,MATCH("QTD Score Chg",JESG_CEMBI!$AG$1:$AV$1,0),FALSE)/-10</f>
        <v>-6.9544475669680098E-3</v>
      </c>
      <c r="F19">
        <f>VLOOKUP($A19,JESG_CEMBI!$AG:$AV,MATCH("YTD Score Chg",JESG_CEMBI!$AG$1:$AV$1,0),FALSE)/-10</f>
        <v>0.43124653082429898</v>
      </c>
      <c r="G19" t="str">
        <f>IFERROR(VLOOKUP(A19,ERV_Mapping!Q:Q,1,FALSE),VLOOKUP(A19,ERV_Mapping!R:R,1,FALSE))</f>
        <v>GMSEDA</v>
      </c>
      <c r="H19" t="str">
        <f>IFERROR(VLOOKUP(G19,ERV_Mapping!Q:S,3,FALSE),VLOOKUP(G19,ERV_Mapping!R:S,2,FALSE))</f>
        <v>GMSEDA_1</v>
      </c>
      <c r="I19" s="1">
        <f>VLOOKUP($H19,ERV_Issuers!$C:$BZ,MATCH(I$1,ERV_Issuers!$C$2:$BZ$2,0),FALSE)</f>
        <v>454.88912963867188</v>
      </c>
      <c r="J19" s="1" t="str">
        <f>VLOOKUP($H19,ERV_Issuers!$C:$BZ,MATCH(J$1,ERV_Issuers!$C$2:$BZ$2,0),FALSE)</f>
        <v>b</v>
      </c>
      <c r="K19" s="1">
        <f>VLOOKUP($H19,ERV_Issuers!$C:$BZ,MATCH(K$1,ERV_Issuers!$C$2:$BZ$2,0),FALSE)</f>
        <v>-24.815704556867484</v>
      </c>
      <c r="L19" s="1" t="str">
        <f t="shared" si="0"/>
        <v>B</v>
      </c>
      <c r="M19" s="1" t="str">
        <f>INDEX(JESG_CEMBI!$W:$W,MATCH($A19,JESG_CEMBI!$AG:$AG,0))</f>
        <v>USG3800LAA01</v>
      </c>
    </row>
    <row r="20" spans="1:13" x14ac:dyDescent="0.25">
      <c r="A20" t="s">
        <v>229</v>
      </c>
      <c r="B20">
        <f>ROUND(10-VLOOKUP($A20,JESG_CEMBI!$AG:$AV,MATCH(B$1,JESG_CEMBI!$AG$1:$AV$1,0),FALSE)/10,1)</f>
        <v>5</v>
      </c>
      <c r="C20">
        <f>VLOOKUP($A20,JESG_CEMBI!$AG:$AV,MATCH("1D Score Chg",JESG_CEMBI!$AG$1:$AV$1,0),FALSE)/-10</f>
        <v>-6.74738454455337E-4</v>
      </c>
      <c r="D20">
        <f>VLOOKUP($A20,JESG_CEMBI!$AG:$AV,MATCH("1M Score Chg",JESG_CEMBI!$AG$1:$AV$1,0),FALSE)/-10</f>
        <v>2.1302604376926097E-2</v>
      </c>
      <c r="E20">
        <f>VLOOKUP($A20,JESG_CEMBI!$AG:$AV,MATCH("QTD Score Chg",JESG_CEMBI!$AG$1:$AV$1,0),FALSE)/-10</f>
        <v>-6.1494313285209001E-3</v>
      </c>
      <c r="F20">
        <f>VLOOKUP($A20,JESG_CEMBI!$AG:$AV,MATCH("YTD Score Chg",JESG_CEMBI!$AG$1:$AV$1,0),FALSE)/-10</f>
        <v>0.15895398560568</v>
      </c>
      <c r="G20" t="str">
        <f>IFERROR(VLOOKUP(A20,ERV_Mapping!Q:Q,1,FALSE),VLOOKUP(A20,ERV_Mapping!R:R,1,FALSE))</f>
        <v>ADGLXY</v>
      </c>
      <c r="H20" t="str">
        <f>IFERROR(VLOOKUP(G20,ERV_Mapping!Q:S,3,FALSE),VLOOKUP(G20,ERV_Mapping!R:S,2,FALSE))</f>
        <v>ADGLXY_1</v>
      </c>
      <c r="I20" s="1">
        <f>VLOOKUP($H20,ERV_Issuers!$C:$BZ,MATCH(I$1,ERV_Issuers!$C$2:$BZ$2,0),FALSE)</f>
        <v>102.05059051513672</v>
      </c>
      <c r="J20" s="1" t="str">
        <f>VLOOKUP($H20,ERV_Issuers!$C:$BZ,MATCH(J$1,ERV_Issuers!$C$2:$BZ$2,0),FALSE)</f>
        <v>aa</v>
      </c>
      <c r="K20" s="1">
        <f>VLOOKUP($H20,ERV_Issuers!$C:$BZ,MATCH(K$1,ERV_Issuers!$C$2:$BZ$2,0),FALSE)</f>
        <v>51.641300919733709</v>
      </c>
      <c r="L20" s="1" t="str">
        <f t="shared" si="0"/>
        <v>AA</v>
      </c>
      <c r="M20" s="1" t="str">
        <f>INDEX(JESG_CEMBI!$W:$W,MATCH($A20,JESG_CEMBI!$AG:$AG,0))</f>
        <v>XS2249740601</v>
      </c>
    </row>
    <row r="21" spans="1:13" x14ac:dyDescent="0.25">
      <c r="A21" t="s">
        <v>2689</v>
      </c>
      <c r="B21">
        <f>ROUND(10-VLOOKUP($A21,JESG_CEMBI!$AG:$AV,MATCH(B$1,JESG_CEMBI!$AG$1:$AV$1,0),FALSE)/10,1)</f>
        <v>1.1000000000000001</v>
      </c>
      <c r="C21">
        <f>VLOOKUP($A21,JESG_CEMBI!$AG:$AV,MATCH("1D Score Chg",JESG_CEMBI!$AG$1:$AV$1,0),FALSE)/-10</f>
        <v>-1.25384115579691E-3</v>
      </c>
      <c r="D21">
        <f>VLOOKUP($A21,JESG_CEMBI!$AG:$AV,MATCH("1M Score Chg",JESG_CEMBI!$AG$1:$AV$1,0),FALSE)/-10</f>
        <v>-1.86213401819856E-2</v>
      </c>
      <c r="E21">
        <f>VLOOKUP($A21,JESG_CEMBI!$AG:$AV,MATCH("QTD Score Chg",JESG_CEMBI!$AG$1:$AV$1,0),FALSE)/-10</f>
        <v>-8.1193050477565906E-3</v>
      </c>
      <c r="F21">
        <f>VLOOKUP($A21,JESG_CEMBI!$AG:$AV,MATCH("YTD Score Chg",JESG_CEMBI!$AG$1:$AV$1,0),FALSE)/-10</f>
        <v>-5.9635432186313099E-2</v>
      </c>
      <c r="G21" t="str">
        <f>IFERROR(VLOOKUP(A21,ERV_Mapping!Q:Q,1,FALSE),VLOOKUP(A21,ERV_Mapping!R:R,1,FALSE))</f>
        <v>MAFUAE</v>
      </c>
      <c r="H21" t="str">
        <f>IFERROR(VLOOKUP(G21,ERV_Mapping!Q:S,3,FALSE),VLOOKUP(G21,ERV_Mapping!R:S,2,FALSE))</f>
        <v>MAFUAE</v>
      </c>
      <c r="I21" s="1">
        <f>VLOOKUP($H21,ERV_Issuers!$C:$BZ,MATCH(I$1,ERV_Issuers!$C$2:$BZ$2,0),FALSE)</f>
        <v>110.20989990234375</v>
      </c>
      <c r="J21" s="1" t="str">
        <f>VLOOKUP($H21,ERV_Issuers!$C:$BZ,MATCH(J$1,ERV_Issuers!$C$2:$BZ$2,0),FALSE)</f>
        <v>bbb</v>
      </c>
      <c r="K21" s="1">
        <f>VLOOKUP($H21,ERV_Issuers!$C:$BZ,MATCH(K$1,ERV_Issuers!$C$2:$BZ$2,0),FALSE)</f>
        <v>-17.474862109639997</v>
      </c>
      <c r="L21" s="1" t="str">
        <f t="shared" si="0"/>
        <v>BBB</v>
      </c>
      <c r="M21" s="1" t="str">
        <f>INDEX(JESG_CEMBI!$W:$W,MATCH($A21,JESG_CEMBI!$AG:$AG,0))</f>
        <v>XS1064799841</v>
      </c>
    </row>
    <row r="22" spans="1:13" x14ac:dyDescent="0.25">
      <c r="A22" t="s">
        <v>2700</v>
      </c>
      <c r="B22">
        <f>ROUND(10-VLOOKUP($A22,JESG_CEMBI!$AG:$AV,MATCH(B$1,JESG_CEMBI!$AG$1:$AV$1,0),FALSE)/10,1)</f>
        <v>7.8</v>
      </c>
      <c r="C22">
        <f>VLOOKUP($A22,JESG_CEMBI!$AG:$AV,MATCH("1D Score Chg",JESG_CEMBI!$AG$1:$AV$1,0),FALSE)/-10</f>
        <v>4.04097511331542E-3</v>
      </c>
      <c r="D22">
        <f>VLOOKUP($A22,JESG_CEMBI!$AG:$AV,MATCH("1M Score Chg",JESG_CEMBI!$AG$1:$AV$1,0),FALSE)/-10</f>
        <v>0.147286246160231</v>
      </c>
      <c r="E22">
        <f>VLOOKUP($A22,JESG_CEMBI!$AG:$AV,MATCH("QTD Score Chg",JESG_CEMBI!$AG$1:$AV$1,0),FALSE)/-10</f>
        <v>5.14971099268869E-2</v>
      </c>
      <c r="F22">
        <f>VLOOKUP($A22,JESG_CEMBI!$AG:$AV,MATCH("YTD Score Chg",JESG_CEMBI!$AG$1:$AV$1,0),FALSE)/-10</f>
        <v>0.33142765659384898</v>
      </c>
      <c r="G22" t="str">
        <f>IFERROR(VLOOKUP(A22,ERV_Mapping!Q:Q,1,FALSE),VLOOKUP(A22,ERV_Mapping!R:R,1,FALSE))</f>
        <v>MASQUH</v>
      </c>
      <c r="H22" t="str">
        <f>IFERROR(VLOOKUP(G22,ERV_Mapping!Q:S,3,FALSE),VLOOKUP(G22,ERV_Mapping!R:S,2,FALSE))</f>
        <v>MASQUH_1</v>
      </c>
      <c r="I22" s="1">
        <f>VLOOKUP($H22,ERV_Issuers!$C:$BZ,MATCH(I$1,ERV_Issuers!$C$2:$BZ$2,0),FALSE)</f>
        <v>80.216865539550781</v>
      </c>
      <c r="J22" s="1" t="str">
        <f>VLOOKUP($H22,ERV_Issuers!$C:$BZ,MATCH(J$1,ERV_Issuers!$C$2:$BZ$2,0),FALSE)</f>
        <v>a-</v>
      </c>
      <c r="K22" s="1">
        <f>VLOOKUP($H22,ERV_Issuers!$C:$BZ,MATCH(K$1,ERV_Issuers!$C$2:$BZ$2,0),FALSE)</f>
        <v>0</v>
      </c>
      <c r="L22" s="1" t="str">
        <f t="shared" si="0"/>
        <v>A</v>
      </c>
      <c r="M22" s="1" t="str">
        <f>INDEX(JESG_CEMBI!$W:$W,MATCH($A22,JESG_CEMBI!$AG:$AG,0))</f>
        <v>XS1956021585</v>
      </c>
    </row>
    <row r="23" spans="1:13" x14ac:dyDescent="0.25">
      <c r="A23" t="s">
        <v>1710</v>
      </c>
      <c r="B23">
        <f>ROUND(10-VLOOKUP($A23,JESG_CEMBI!$AG:$AV,MATCH(B$1,JESG_CEMBI!$AG$1:$AV$1,0),FALSE)/10,1)</f>
        <v>5.0999999999999996</v>
      </c>
      <c r="C23">
        <f>VLOOKUP($A23,JESG_CEMBI!$AG:$AV,MATCH("1D Score Chg",JESG_CEMBI!$AG$1:$AV$1,0),FALSE)/-10</f>
        <v>-1.6739316630619699E-3</v>
      </c>
      <c r="D23">
        <f>VLOOKUP($A23,JESG_CEMBI!$AG:$AV,MATCH("1M Score Chg",JESG_CEMBI!$AG$1:$AV$1,0),FALSE)/-10</f>
        <v>-6.4034334478542095E-3</v>
      </c>
      <c r="E23">
        <f>VLOOKUP($A23,JESG_CEMBI!$AG:$AV,MATCH("QTD Score Chg",JESG_CEMBI!$AG$1:$AV$1,0),FALSE)/-10</f>
        <v>-6.0953660051900702E-3</v>
      </c>
      <c r="F23">
        <f>VLOOKUP($A23,JESG_CEMBI!$AG:$AV,MATCH("YTD Score Chg",JESG_CEMBI!$AG$1:$AV$1,0),FALSE)/-10</f>
        <v>-3.8643099250975804E-3</v>
      </c>
      <c r="G23" t="str">
        <f>IFERROR(VLOOKUP(A23,ERV_Mapping!Q:Q,1,FALSE),VLOOKUP(A23,ERV_Mapping!R:R,1,FALSE))</f>
        <v>FUJAIR</v>
      </c>
      <c r="H23" t="str">
        <f>IFERROR(VLOOKUP(G23,ERV_Mapping!Q:S,3,FALSE),VLOOKUP(G23,ERV_Mapping!R:S,2,FALSE))</f>
        <v>FUJAIR_0</v>
      </c>
      <c r="I23" s="1">
        <f>VLOOKUP($H23,ERV_Issuers!$C:$BZ,MATCH(I$1,ERV_Issuers!$C$2:$BZ$2,0),FALSE)</f>
        <v>272.83648681640625</v>
      </c>
      <c r="J23" s="1" t="str">
        <f>VLOOKUP($H23,ERV_Issuers!$C:$BZ,MATCH(J$1,ERV_Issuers!$C$2:$BZ$2,0),FALSE)</f>
        <v>nr</v>
      </c>
      <c r="K23" s="1">
        <f>VLOOKUP($H23,ERV_Issuers!$C:$BZ,MATCH(K$1,ERV_Issuers!$C$2:$BZ$2,0),FALSE)</f>
        <v>0</v>
      </c>
      <c r="L23" s="1" t="str">
        <f t="shared" si="0"/>
        <v>NR</v>
      </c>
      <c r="M23" s="1" t="str">
        <f>INDEX(JESG_CEMBI!$W:$W,MATCH($A23,JESG_CEMBI!$AG:$AG,0))</f>
        <v>XS2053350133</v>
      </c>
    </row>
    <row r="24" spans="1:13" x14ac:dyDescent="0.25">
      <c r="A24" t="s">
        <v>2342</v>
      </c>
      <c r="B24">
        <f>ROUND(10-VLOOKUP($A24,JESG_CEMBI!$AG:$AV,MATCH(B$1,JESG_CEMBI!$AG$1:$AV$1,0),FALSE)/10,1)</f>
        <v>5</v>
      </c>
      <c r="C24">
        <f>VLOOKUP($A24,JESG_CEMBI!$AG:$AV,MATCH("1D Score Chg",JESG_CEMBI!$AG$1:$AV$1,0),FALSE)/-10</f>
        <v>-1.6486379063124401E-3</v>
      </c>
      <c r="D24">
        <f>VLOOKUP($A24,JESG_CEMBI!$AG:$AV,MATCH("1M Score Chg",JESG_CEMBI!$AG$1:$AV$1,0),FALSE)/-10</f>
        <v>-5.8004753054035499E-3</v>
      </c>
      <c r="E24">
        <f>VLOOKUP($A24,JESG_CEMBI!$AG:$AV,MATCH("QTD Score Chg",JESG_CEMBI!$AG$1:$AV$1,0),FALSE)/-10</f>
        <v>-5.8677221944456901E-3</v>
      </c>
      <c r="F24">
        <f>VLOOKUP($A24,JESG_CEMBI!$AG:$AV,MATCH("YTD Score Chg",JESG_CEMBI!$AG$1:$AV$1,0),FALSE)/-10</f>
        <v>-0.15420051572985599</v>
      </c>
      <c r="G24" t="str">
        <f>IFERROR(VLOOKUP(A24,ERV_Mapping!Q:Q,1,FALSE),VLOOKUP(A24,ERV_Mapping!R:R,1,FALSE))</f>
        <v>TABRED</v>
      </c>
      <c r="H24" t="str">
        <f>IFERROR(VLOOKUP(G24,ERV_Mapping!Q:S,3,FALSE),VLOOKUP(G24,ERV_Mapping!R:S,2,FALSE))</f>
        <v>TABRED_0</v>
      </c>
      <c r="I24" s="1">
        <f>VLOOKUP($H24,ERV_Issuers!$C:$BZ,MATCH(I$1,ERV_Issuers!$C$2:$BZ$2,0),FALSE)</f>
        <v>130.04820251464844</v>
      </c>
      <c r="J24" s="1" t="str">
        <f>VLOOKUP($H24,ERV_Issuers!$C:$BZ,MATCH(J$1,ERV_Issuers!$C$2:$BZ$2,0),FALSE)</f>
        <v>bbb-</v>
      </c>
      <c r="K24" s="1">
        <f>VLOOKUP($H24,ERV_Issuers!$C:$BZ,MATCH(K$1,ERV_Issuers!$C$2:$BZ$2,0),FALSE)</f>
        <v>0</v>
      </c>
      <c r="L24" s="1" t="str">
        <f t="shared" si="0"/>
        <v>BBB</v>
      </c>
      <c r="M24" s="1" t="str">
        <f>INDEX(JESG_CEMBI!$W:$W,MATCH($A24,JESG_CEMBI!$AG:$AG,0))</f>
        <v>XS2242171291</v>
      </c>
    </row>
    <row r="25" spans="1:13" x14ac:dyDescent="0.25">
      <c r="A25" t="s">
        <v>20433</v>
      </c>
      <c r="B25">
        <f>ROUND(10-VLOOKUP($A25,JESG_CEMBI!$AG:$AV,MATCH(B$1,JESG_CEMBI!$AG$1:$AV$1,0),FALSE)/10,1)</f>
        <v>2.1</v>
      </c>
      <c r="C25">
        <f>VLOOKUP($A25,JESG_CEMBI!$AG:$AV,MATCH("1D Score Chg",JESG_CEMBI!$AG$1:$AV$1,0),FALSE)/-10</f>
        <v>-1.7371195799100203E-3</v>
      </c>
      <c r="D25">
        <f>VLOOKUP($A25,JESG_CEMBI!$AG:$AV,MATCH("1M Score Chg",JESG_CEMBI!$AG$1:$AV$1,0),FALSE)/-10</f>
        <v>2.1040360248410599E-2</v>
      </c>
      <c r="E25">
        <f>VLOOKUP($A25,JESG_CEMBI!$AG:$AV,MATCH("QTD Score Chg",JESG_CEMBI!$AG$1:$AV$1,0),FALSE)/-10</f>
        <v>-6.6640572568061798E-3</v>
      </c>
      <c r="F25">
        <f>VLOOKUP($A25,JESG_CEMBI!$AG:$AV,MATCH("YTD Score Chg",JESG_CEMBI!$AG$1:$AV$1,0),FALSE)/-10</f>
        <v>-0.85906201780345204</v>
      </c>
      <c r="G25" t="e">
        <f>IFERROR(VLOOKUP(A25,ERV_Mapping!Q:Q,1,FALSE),VLOOKUP(A25,ERV_Mapping!R:R,1,FALSE))</f>
        <v>#N/A</v>
      </c>
      <c r="H25" t="e">
        <f>IFERROR(VLOOKUP(G25,ERV_Mapping!Q:S,3,FALSE),VLOOKUP(G25,ERV_Mapping!R:S,2,FALSE))</f>
        <v>#N/A</v>
      </c>
      <c r="I25" s="1" t="e">
        <f>VLOOKUP($H25,ERV_Issuers!$C:$BZ,MATCH(I$1,ERV_Issuers!$C$2:$BZ$2,0),FALSE)</f>
        <v>#N/A</v>
      </c>
      <c r="J25" s="1" t="e">
        <f>VLOOKUP($H25,ERV_Issuers!$C:$BZ,MATCH(J$1,ERV_Issuers!$C$2:$BZ$2,0),FALSE)</f>
        <v>#N/A</v>
      </c>
      <c r="K25" s="1" t="e">
        <f>VLOOKUP($H25,ERV_Issuers!$C:$BZ,MATCH(K$1,ERV_Issuers!$C$2:$BZ$2,0),FALSE)</f>
        <v>#N/A</v>
      </c>
      <c r="L25" s="1" t="e">
        <f t="shared" si="0"/>
        <v>#N/A</v>
      </c>
      <c r="M25" s="1" t="str">
        <f>INDEX(JESG_CEMBI!$W:$W,MATCH($A25,JESG_CEMBI!$AG:$AG,0))</f>
        <v>USG7052TAF87</v>
      </c>
    </row>
    <row r="26" spans="1:13" x14ac:dyDescent="0.25">
      <c r="A26" t="s">
        <v>1640</v>
      </c>
      <c r="B26">
        <f>ROUND(10-VLOOKUP($A26,JESG_CEMBI!$AG:$AV,MATCH(B$1,JESG_CEMBI!$AG$1:$AV$1,0),FALSE)/10,1)</f>
        <v>5.9</v>
      </c>
      <c r="C26">
        <f>VLOOKUP($A26,JESG_CEMBI!$AG:$AV,MATCH("1D Score Chg",JESG_CEMBI!$AG$1:$AV$1,0),FALSE)/-10</f>
        <v>-2.0316115296303301E-3</v>
      </c>
      <c r="D26">
        <f>VLOOKUP($A26,JESG_CEMBI!$AG:$AV,MATCH("1M Score Chg",JESG_CEMBI!$AG$1:$AV$1,0),FALSE)/-10</f>
        <v>-1.5387146743292099E-2</v>
      </c>
      <c r="E26">
        <f>VLOOKUP($A26,JESG_CEMBI!$AG:$AV,MATCH("QTD Score Chg",JESG_CEMBI!$AG$1:$AV$1,0),FALSE)/-10</f>
        <v>-9.3144848042989205E-3</v>
      </c>
      <c r="F26">
        <f>VLOOKUP($A26,JESG_CEMBI!$AG:$AV,MATCH("YTD Score Chg",JESG_CEMBI!$AG$1:$AV$1,0),FALSE)/-10</f>
        <v>-3.53520522060215E-2</v>
      </c>
      <c r="G26" t="str">
        <f>IFERROR(VLOOKUP(A26,ERV_Mapping!Q:Q,1,FALSE),VLOOKUP(A26,ERV_Mapping!R:R,1,FALSE))</f>
        <v>SIB</v>
      </c>
      <c r="H26" t="str">
        <f>IFERROR(VLOOKUP(G26,ERV_Mapping!Q:S,3,FALSE),VLOOKUP(G26,ERV_Mapping!R:S,2,FALSE))</f>
        <v>SIB_1</v>
      </c>
      <c r="I26" s="1">
        <f>VLOOKUP($H26,ERV_Issuers!$C:$BZ,MATCH(I$1,ERV_Issuers!$C$2:$BZ$2,0),FALSE)</f>
        <v>55.819309234619141</v>
      </c>
      <c r="J26" s="1" t="str">
        <f>VLOOKUP($H26,ERV_Issuers!$C:$BZ,MATCH(J$1,ERV_Issuers!$C$2:$BZ$2,0),FALSE)</f>
        <v>bbb+</v>
      </c>
      <c r="K26" s="1">
        <f>VLOOKUP($H26,ERV_Issuers!$C:$BZ,MATCH(K$1,ERV_Issuers!$C$2:$BZ$2,0),FALSE)</f>
        <v>0</v>
      </c>
      <c r="L26" s="1" t="str">
        <f t="shared" si="0"/>
        <v>BBB</v>
      </c>
      <c r="M26" s="1" t="str">
        <f>INDEX(JESG_CEMBI!$W:$W,MATCH($A26,JESG_CEMBI!$AG:$AG,0))</f>
        <v>XS2189296135</v>
      </c>
    </row>
    <row r="27" spans="1:13" x14ac:dyDescent="0.25">
      <c r="A27" t="s">
        <v>1616</v>
      </c>
      <c r="B27">
        <f>ROUND(10-VLOOKUP($A27,JESG_CEMBI!$AG:$AV,MATCH(B$1,JESG_CEMBI!$AG$1:$AV$1,0),FALSE)/10,1)</f>
        <v>4.5999999999999996</v>
      </c>
      <c r="C27">
        <f>VLOOKUP($A27,JESG_CEMBI!$AG:$AV,MATCH("1D Score Chg",JESG_CEMBI!$AG$1:$AV$1,0),FALSE)/-10</f>
        <v>-4.7869204902042299E-4</v>
      </c>
      <c r="D27">
        <f>VLOOKUP($A27,JESG_CEMBI!$AG:$AV,MATCH("1M Score Chg",JESG_CEMBI!$AG$1:$AV$1,0),FALSE)/-10</f>
        <v>-9.8442583760494501E-3</v>
      </c>
      <c r="E27">
        <f>VLOOKUP($A27,JESG_CEMBI!$AG:$AV,MATCH("QTD Score Chg",JESG_CEMBI!$AG$1:$AV$1,0),FALSE)/-10</f>
        <v>-4.3850136796159201E-3</v>
      </c>
      <c r="F27">
        <f>VLOOKUP($A27,JESG_CEMBI!$AG:$AV,MATCH("YTD Score Chg",JESG_CEMBI!$AG$1:$AV$1,0),FALSE)/-10</f>
        <v>-3.6550949199386104E-2</v>
      </c>
      <c r="G27" t="str">
        <f>IFERROR(VLOOKUP(A27,ERV_Mapping!Q:Q,1,FALSE),VLOOKUP(A27,ERV_Mapping!R:R,1,FALSE))</f>
        <v>SHLFDI</v>
      </c>
      <c r="H27" t="str">
        <f>IFERROR(VLOOKUP(G27,ERV_Mapping!Q:S,3,FALSE),VLOOKUP(G27,ERV_Mapping!R:S,2,FALSE))</f>
        <v>SHLFDI</v>
      </c>
      <c r="I27" s="1">
        <f>VLOOKUP($H27,ERV_Issuers!$C:$BZ,MATCH(I$1,ERV_Issuers!$C$2:$BZ$2,0),FALSE)</f>
        <v>1448.03564453125</v>
      </c>
      <c r="J27" s="1" t="str">
        <f>VLOOKUP($H27,ERV_Issuers!$C:$BZ,MATCH(J$1,ERV_Issuers!$C$2:$BZ$2,0),FALSE)</f>
        <v>ccc</v>
      </c>
      <c r="K27" s="1">
        <f>VLOOKUP($H27,ERV_Issuers!$C:$BZ,MATCH(K$1,ERV_Issuers!$C$2:$BZ$2,0),FALSE)</f>
        <v>22.787719629966201</v>
      </c>
      <c r="L27" s="1" t="str">
        <f t="shared" si="0"/>
        <v>CCC</v>
      </c>
      <c r="M27" s="1" t="str">
        <f>INDEX(JESG_CEMBI!$W:$W,MATCH($A27,JESG_CEMBI!$AG:$AG,0))</f>
        <v>USG23618AC87</v>
      </c>
    </row>
    <row r="28" spans="1:13" x14ac:dyDescent="0.25">
      <c r="A28" t="s">
        <v>21090</v>
      </c>
      <c r="B28">
        <f>ROUND(10-VLOOKUP($A28,JESG_CEMBI!$AG:$AV,MATCH(B$1,JESG_CEMBI!$AG$1:$AV$1,0),FALSE)/10,1)</f>
        <v>4.2</v>
      </c>
      <c r="C28">
        <f>VLOOKUP($A28,JESG_CEMBI!$AG:$AV,MATCH("1D Score Chg",JESG_CEMBI!$AG$1:$AV$1,0),FALSE)/-10</f>
        <v>-1.4711203795330599E-2</v>
      </c>
      <c r="D28">
        <f>VLOOKUP($A28,JESG_CEMBI!$AG:$AV,MATCH("1M Score Chg",JESG_CEMBI!$AG$1:$AV$1,0),FALSE)/-10</f>
        <v>-0.28228267323253997</v>
      </c>
      <c r="E28">
        <f>VLOOKUP($A28,JESG_CEMBI!$AG:$AV,MATCH("QTD Score Chg",JESG_CEMBI!$AG$1:$AV$1,0),FALSE)/-10</f>
        <v>-0.11896505976484299</v>
      </c>
      <c r="F28">
        <f>VLOOKUP($A28,JESG_CEMBI!$AG:$AV,MATCH("YTD Score Chg",JESG_CEMBI!$AG$1:$AV$1,0),FALSE)/-10</f>
        <v>-0.464120329754937</v>
      </c>
      <c r="G28" t="e">
        <f>IFERROR(VLOOKUP(A28,ERV_Mapping!Q:Q,1,FALSE),VLOOKUP(A28,ERV_Mapping!R:R,1,FALSE))</f>
        <v>#N/A</v>
      </c>
      <c r="H28" t="e">
        <f>IFERROR(VLOOKUP(G28,ERV_Mapping!Q:S,3,FALSE),VLOOKUP(G28,ERV_Mapping!R:S,2,FALSE))</f>
        <v>#N/A</v>
      </c>
      <c r="I28" s="1" t="e">
        <f>VLOOKUP($H28,ERV_Issuers!$C:$BZ,MATCH(I$1,ERV_Issuers!$C$2:$BZ$2,0),FALSE)</f>
        <v>#N/A</v>
      </c>
      <c r="J28" s="1" t="e">
        <f>VLOOKUP($H28,ERV_Issuers!$C:$BZ,MATCH(J$1,ERV_Issuers!$C$2:$BZ$2,0),FALSE)</f>
        <v>#N/A</v>
      </c>
      <c r="K28" s="1" t="e">
        <f>VLOOKUP($H28,ERV_Issuers!$C:$BZ,MATCH(K$1,ERV_Issuers!$C$2:$BZ$2,0),FALSE)</f>
        <v>#N/A</v>
      </c>
      <c r="L28" s="1" t="e">
        <f t="shared" si="0"/>
        <v>#N/A</v>
      </c>
      <c r="M28" s="1" t="str">
        <f>INDEX(JESG_CEMBI!$W:$W,MATCH($A28,JESG_CEMBI!$AG:$AG,0))</f>
        <v>XS2382853641</v>
      </c>
    </row>
    <row r="29" spans="1:13" x14ac:dyDescent="0.25">
      <c r="A29" t="s">
        <v>602</v>
      </c>
      <c r="B29">
        <f>ROUND(10-VLOOKUP($A29,JESG_CEMBI!$AG:$AV,MATCH(B$1,JESG_CEMBI!$AG$1:$AV$1,0),FALSE)/10,1)</f>
        <v>6</v>
      </c>
      <c r="C29">
        <f>VLOOKUP($A29,JESG_CEMBI!$AG:$AV,MATCH("1D Score Chg",JESG_CEMBI!$AG$1:$AV$1,0),FALSE)/-10</f>
        <v>-2.2365850101678498E-3</v>
      </c>
      <c r="D29">
        <f>VLOOKUP($A29,JESG_CEMBI!$AG:$AV,MATCH("1M Score Chg",JESG_CEMBI!$AG$1:$AV$1,0),FALSE)/-10</f>
        <v>4.7778183425236801E-3</v>
      </c>
      <c r="E29">
        <f>VLOOKUP($A29,JESG_CEMBI!$AG:$AV,MATCH("QTD Score Chg",JESG_CEMBI!$AG$1:$AV$1,0),FALSE)/-10</f>
        <v>-4.0821222929380901E-3</v>
      </c>
      <c r="F29">
        <f>VLOOKUP($A29,JESG_CEMBI!$AG:$AV,MATCH("YTD Score Chg",JESG_CEMBI!$AG$1:$AV$1,0),FALSE)/-10</f>
        <v>4.8881124106934196E-2</v>
      </c>
      <c r="G29" t="str">
        <f>IFERROR(VLOOKUP(A29,ERV_Mapping!Q:Q,1,FALSE),VLOOKUP(A29,ERV_Mapping!R:R,1,FALSE))</f>
        <v>ARBANK</v>
      </c>
      <c r="H29" t="str">
        <f>IFERROR(VLOOKUP(G29,ERV_Mapping!Q:S,3,FALSE),VLOOKUP(G29,ERV_Mapping!R:S,2,FALSE))</f>
        <v>ARBANK_1</v>
      </c>
      <c r="I29" s="1">
        <f>VLOOKUP($H29,ERV_Issuers!$C:$BZ,MATCH(I$1,ERV_Issuers!$C$2:$BZ$2,0),FALSE)</f>
        <v>538.54254150390625</v>
      </c>
      <c r="J29" s="1" t="str">
        <f>VLOOKUP($H29,ERV_Issuers!$C:$BZ,MATCH(J$1,ERV_Issuers!$C$2:$BZ$2,0),FALSE)</f>
        <v>b+</v>
      </c>
      <c r="K29" s="1">
        <f>VLOOKUP($H29,ERV_Issuers!$C:$BZ,MATCH(K$1,ERV_Issuers!$C$2:$BZ$2,0),FALSE)</f>
        <v>0</v>
      </c>
      <c r="L29" s="1" t="str">
        <f t="shared" si="0"/>
        <v>B</v>
      </c>
      <c r="M29" s="1" t="str">
        <f>INDEX(JESG_CEMBI!$W:$W,MATCH($A29,JESG_CEMBI!$AG:$AG,0))</f>
        <v>XS2080321198</v>
      </c>
    </row>
    <row r="30" spans="1:13" x14ac:dyDescent="0.25">
      <c r="A30" t="s">
        <v>405</v>
      </c>
      <c r="B30">
        <f>ROUND(10-VLOOKUP($A30,JESG_CEMBI!$AG:$AV,MATCH(B$1,JESG_CEMBI!$AG$1:$AV$1,0),FALSE)/10,1)</f>
        <v>6.6</v>
      </c>
      <c r="C30">
        <f>VLOOKUP($A30,JESG_CEMBI!$AG:$AV,MATCH("1D Score Chg",JESG_CEMBI!$AG$1:$AV$1,0),FALSE)/-10</f>
        <v>1.46437311711764E-3</v>
      </c>
      <c r="D30">
        <f>VLOOKUP($A30,JESG_CEMBI!$AG:$AV,MATCH("1M Score Chg",JESG_CEMBI!$AG$1:$AV$1,0),FALSE)/-10</f>
        <v>-7.6508507240740098E-2</v>
      </c>
      <c r="E30">
        <f>VLOOKUP($A30,JESG_CEMBI!$AG:$AV,MATCH("QTD Score Chg",JESG_CEMBI!$AG$1:$AV$1,0),FALSE)/-10</f>
        <v>-1.6900763208258902E-2</v>
      </c>
      <c r="F30">
        <f>VLOOKUP($A30,JESG_CEMBI!$AG:$AV,MATCH("YTD Score Chg",JESG_CEMBI!$AG$1:$AV$1,0),FALSE)/-10</f>
        <v>-0.21259028273890798</v>
      </c>
      <c r="G30" t="str">
        <f>IFERROR(VLOOKUP(A30,ERV_Mapping!Q:Q,1,FALSE),VLOOKUP(A30,ERV_Mapping!R:R,1,FALSE))</f>
        <v>AGUSAN</v>
      </c>
      <c r="H30" t="str">
        <f>IFERROR(VLOOKUP(G30,ERV_Mapping!Q:S,3,FALSE),VLOOKUP(G30,ERV_Mapping!R:S,2,FALSE))</f>
        <v>AGUSAN</v>
      </c>
      <c r="I30" s="1">
        <f>VLOOKUP($H30,ERV_Issuers!$C:$BZ,MATCH(I$1,ERV_Issuers!$C$2:$BZ$2,0),FALSE)</f>
        <v>10344.8564453125</v>
      </c>
      <c r="J30" s="1" t="str">
        <f>VLOOKUP($H30,ERV_Issuers!$C:$BZ,MATCH(J$1,ERV_Issuers!$C$2:$BZ$2,0),FALSE)</f>
        <v>ccc-</v>
      </c>
      <c r="K30" s="1">
        <f>VLOOKUP($H30,ERV_Issuers!$C:$BZ,MATCH(K$1,ERV_Issuers!$C$2:$BZ$2,0),FALSE)</f>
        <v>0</v>
      </c>
      <c r="L30" s="1" t="str">
        <f t="shared" si="0"/>
        <v>CCC</v>
      </c>
      <c r="M30" s="1" t="str">
        <f>INDEX(JESG_CEMBI!$W:$W,MATCH($A30,JESG_CEMBI!$AG:$AG,0))</f>
        <v>XS1763161012</v>
      </c>
    </row>
    <row r="31" spans="1:13" x14ac:dyDescent="0.25">
      <c r="A31" t="s">
        <v>609</v>
      </c>
      <c r="B31">
        <f>ROUND(10-VLOOKUP($A31,JESG_CEMBI!$AG:$AV,MATCH(B$1,JESG_CEMBI!$AG$1:$AV$1,0),FALSE)/10,1)</f>
        <v>5.7</v>
      </c>
      <c r="C31">
        <f>VLOOKUP($A31,JESG_CEMBI!$AG:$AV,MATCH("1D Score Chg",JESG_CEMBI!$AG$1:$AV$1,0),FALSE)/-10</f>
        <v>1.0813128793422E-2</v>
      </c>
      <c r="D31">
        <f>VLOOKUP($A31,JESG_CEMBI!$AG:$AV,MATCH("1M Score Chg",JESG_CEMBI!$AG$1:$AV$1,0),FALSE)/-10</f>
        <v>0.31651060986949703</v>
      </c>
      <c r="E31">
        <f>VLOOKUP($A31,JESG_CEMBI!$AG:$AV,MATCH("QTD Score Chg",JESG_CEMBI!$AG$1:$AV$1,0),FALSE)/-10</f>
        <v>0.11388183795120801</v>
      </c>
      <c r="F31">
        <f>VLOOKUP($A31,JESG_CEMBI!$AG:$AV,MATCH("YTD Score Chg",JESG_CEMBI!$AG$1:$AV$1,0),FALSE)/-10</f>
        <v>0.63301289039499198</v>
      </c>
      <c r="G31" t="str">
        <f>IFERROR(VLOOKUP(A31,ERV_Mapping!Q:Q,1,FALSE),VLOOKUP(A31,ERV_Mapping!R:R,1,FALSE))</f>
        <v>ARCOR</v>
      </c>
      <c r="H31" t="str">
        <f>IFERROR(VLOOKUP(G31,ERV_Mapping!Q:S,3,FALSE),VLOOKUP(G31,ERV_Mapping!R:S,2,FALSE))</f>
        <v>ARCOR_1</v>
      </c>
      <c r="I31" s="1">
        <f>VLOOKUP($H31,ERV_Issuers!$C:$BZ,MATCH(I$1,ERV_Issuers!$C$2:$BZ$2,0),FALSE)</f>
        <v>509.64523315429688</v>
      </c>
      <c r="J31" s="1" t="str">
        <f>VLOOKUP($H31,ERV_Issuers!$C:$BZ,MATCH(J$1,ERV_Issuers!$C$2:$BZ$2,0),FALSE)</f>
        <v>ccc+</v>
      </c>
      <c r="K31" s="1">
        <f>VLOOKUP($H31,ERV_Issuers!$C:$BZ,MATCH(K$1,ERV_Issuers!$C$2:$BZ$2,0),FALSE)</f>
        <v>-43.885919310819652</v>
      </c>
      <c r="L31" s="1" t="str">
        <f t="shared" si="0"/>
        <v>CCC</v>
      </c>
      <c r="M31" s="1" t="str">
        <f>INDEX(JESG_CEMBI!$W:$W,MATCH($A31,JESG_CEMBI!$AG:$AG,0))</f>
        <v>USP04559AL70</v>
      </c>
    </row>
    <row r="32" spans="1:13" x14ac:dyDescent="0.25">
      <c r="A32" t="s">
        <v>606</v>
      </c>
      <c r="B32">
        <f>ROUND(10-VLOOKUP($A32,JESG_CEMBI!$AG:$AV,MATCH(B$1,JESG_CEMBI!$AG$1:$AV$1,0),FALSE)/10,1)</f>
        <v>6.7</v>
      </c>
      <c r="C32">
        <f>VLOOKUP($A32,JESG_CEMBI!$AG:$AV,MATCH("1D Score Chg",JESG_CEMBI!$AG$1:$AV$1,0),FALSE)/-10</f>
        <v>-3.6268104082218104E-3</v>
      </c>
      <c r="D32">
        <f>VLOOKUP($A32,JESG_CEMBI!$AG:$AV,MATCH("1M Score Chg",JESG_CEMBI!$AG$1:$AV$1,0),FALSE)/-10</f>
        <v>-0.26844171320306903</v>
      </c>
      <c r="E32">
        <f>VLOOKUP($A32,JESG_CEMBI!$AG:$AV,MATCH("QTD Score Chg",JESG_CEMBI!$AG$1:$AV$1,0),FALSE)/-10</f>
        <v>-7.2333218636559504E-2</v>
      </c>
      <c r="F32">
        <f>VLOOKUP($A32,JESG_CEMBI!$AG:$AV,MATCH("YTD Score Chg",JESG_CEMBI!$AG$1:$AV$1,0),FALSE)/-10</f>
        <v>-0.40324419655414701</v>
      </c>
      <c r="G32" t="str">
        <f>IFERROR(VLOOKUP(A32,ERV_Mapping!Q:Q,1,FALSE),VLOOKUP(A32,ERV_Mapping!R:R,1,FALSE))</f>
        <v>ARCO</v>
      </c>
      <c r="H32" t="str">
        <f>IFERROR(VLOOKUP(G32,ERV_Mapping!Q:S,3,FALSE),VLOOKUP(G32,ERV_Mapping!R:S,2,FALSE))</f>
        <v>ARCO_0</v>
      </c>
      <c r="I32" s="1">
        <f>VLOOKUP($H32,ERV_Issuers!$C:$BZ,MATCH(I$1,ERV_Issuers!$C$2:$BZ$2,0),FALSE)</f>
        <v>215.01754760742188</v>
      </c>
      <c r="J32" s="1" t="str">
        <f>VLOOKUP($H32,ERV_Issuers!$C:$BZ,MATCH(J$1,ERV_Issuers!$C$2:$BZ$2,0),FALSE)</f>
        <v>bb</v>
      </c>
      <c r="K32" s="1">
        <f>VLOOKUP($H32,ERV_Issuers!$C:$BZ,MATCH(K$1,ERV_Issuers!$C$2:$BZ$2,0),FALSE)</f>
        <v>-20.763197295396392</v>
      </c>
      <c r="L32" s="1" t="str">
        <f t="shared" si="0"/>
        <v>BB</v>
      </c>
      <c r="M32" s="1" t="str">
        <f>INDEX(JESG_CEMBI!$W:$W,MATCH($A32,JESG_CEMBI!$AG:$AG,0))</f>
        <v>USG0457FAC17</v>
      </c>
    </row>
    <row r="33" spans="1:13" x14ac:dyDescent="0.25">
      <c r="A33" t="s">
        <v>900</v>
      </c>
      <c r="B33">
        <f>ROUND(10-VLOOKUP($A33,JESG_CEMBI!$AG:$AV,MATCH(B$1,JESG_CEMBI!$AG$1:$AV$1,0),FALSE)/10,1)</f>
        <v>3.8</v>
      </c>
      <c r="C33">
        <f>VLOOKUP($A33,JESG_CEMBI!$AG:$AV,MATCH("1D Score Chg",JESG_CEMBI!$AG$1:$AV$1,0),FALSE)/-10</f>
        <v>-1.81086906368754E-2</v>
      </c>
      <c r="D33">
        <f>VLOOKUP($A33,JESG_CEMBI!$AG:$AV,MATCH("1M Score Chg",JESG_CEMBI!$AG$1:$AV$1,0),FALSE)/-10</f>
        <v>-0.24898413548443102</v>
      </c>
      <c r="E33">
        <f>VLOOKUP($A33,JESG_CEMBI!$AG:$AV,MATCH("QTD Score Chg",JESG_CEMBI!$AG$1:$AV$1,0),FALSE)/-10</f>
        <v>-0.14785704996094301</v>
      </c>
      <c r="F33">
        <f>VLOOKUP($A33,JESG_CEMBI!$AG:$AV,MATCH("YTD Score Chg",JESG_CEMBI!$AG$1:$AV$1,0),FALSE)/-10</f>
        <v>-0.41866007750588902</v>
      </c>
      <c r="G33" t="e">
        <f>IFERROR(VLOOKUP(A33,ERV_Mapping!Q:Q,1,FALSE),VLOOKUP(A33,ERV_Mapping!R:R,1,FALSE))</f>
        <v>#N/A</v>
      </c>
      <c r="H33" t="e">
        <f>IFERROR(VLOOKUP(G33,ERV_Mapping!Q:S,3,FALSE),VLOOKUP(G33,ERV_Mapping!R:S,2,FALSE))</f>
        <v>#N/A</v>
      </c>
      <c r="I33" s="1" t="e">
        <f>VLOOKUP($H33,ERV_Issuers!$C:$BZ,MATCH(I$1,ERV_Issuers!$C$2:$BZ$2,0),FALSE)</f>
        <v>#N/A</v>
      </c>
      <c r="J33" s="1" t="e">
        <f>VLOOKUP($H33,ERV_Issuers!$C:$BZ,MATCH(J$1,ERV_Issuers!$C$2:$BZ$2,0),FALSE)</f>
        <v>#N/A</v>
      </c>
      <c r="K33" s="1" t="e">
        <f>VLOOKUP($H33,ERV_Issuers!$C:$BZ,MATCH(K$1,ERV_Issuers!$C$2:$BZ$2,0),FALSE)</f>
        <v>#N/A</v>
      </c>
      <c r="L33" s="1" t="e">
        <f t="shared" si="0"/>
        <v>#N/A</v>
      </c>
      <c r="M33" s="1" t="str">
        <f>INDEX(JESG_CEMBI!$W:$W,MATCH($A33,JESG_CEMBI!$AG:$AG,0))</f>
        <v>USP1047VAF42</v>
      </c>
    </row>
    <row r="34" spans="1:13" x14ac:dyDescent="0.25">
      <c r="A34" t="s">
        <v>2039</v>
      </c>
      <c r="B34">
        <f>ROUND(10-VLOOKUP($A34,JESG_CEMBI!$AG:$AV,MATCH(B$1,JESG_CEMBI!$AG$1:$AV$1,0),FALSE)/10,1)</f>
        <v>6</v>
      </c>
      <c r="C34">
        <f>VLOOKUP($A34,JESG_CEMBI!$AG:$AV,MATCH("1D Score Chg",JESG_CEMBI!$AG$1:$AV$1,0),FALSE)/-10</f>
        <v>3.24189544916215E-2</v>
      </c>
      <c r="D34">
        <f>VLOOKUP($A34,JESG_CEMBI!$AG:$AV,MATCH("1M Score Chg",JESG_CEMBI!$AG$1:$AV$1,0),FALSE)/-10</f>
        <v>0.568458308416247</v>
      </c>
      <c r="E34">
        <f>VLOOKUP($A34,JESG_CEMBI!$AG:$AV,MATCH("QTD Score Chg",JESG_CEMBI!$AG$1:$AV$1,0),FALSE)/-10</f>
        <v>0.30873222383453197</v>
      </c>
      <c r="F34">
        <f>VLOOKUP($A34,JESG_CEMBI!$AG:$AV,MATCH("YTD Score Chg",JESG_CEMBI!$AG$1:$AV$1,0),FALSE)/-10</f>
        <v>0.35526665322191403</v>
      </c>
      <c r="G34" t="str">
        <f>IFERROR(VLOOKUP(A34,ERV_Mapping!Q:Q,1,FALSE),VLOOKUP(A34,ERV_Mapping!R:R,1,FALSE))</f>
        <v>CAPXAR</v>
      </c>
      <c r="H34" t="str">
        <f>IFERROR(VLOOKUP(G34,ERV_Mapping!Q:S,3,FALSE),VLOOKUP(G34,ERV_Mapping!R:S,2,FALSE))</f>
        <v>CAPXAR_1</v>
      </c>
      <c r="I34" s="1">
        <f>VLOOKUP($H34,ERV_Issuers!$C:$BZ,MATCH(I$1,ERV_Issuers!$C$2:$BZ$2,0),FALSE)</f>
        <v>812.7139892578125</v>
      </c>
      <c r="J34" s="1" t="str">
        <f>VLOOKUP($H34,ERV_Issuers!$C:$BZ,MATCH(J$1,ERV_Issuers!$C$2:$BZ$2,0),FALSE)</f>
        <v>ccc+</v>
      </c>
      <c r="K34" s="1">
        <f>VLOOKUP($H34,ERV_Issuers!$C:$BZ,MATCH(K$1,ERV_Issuers!$C$2:$BZ$2,0),FALSE)</f>
        <v>0</v>
      </c>
      <c r="L34" s="1" t="str">
        <f t="shared" si="0"/>
        <v>CCC</v>
      </c>
      <c r="M34" s="1" t="str">
        <f>INDEX(JESG_CEMBI!$W:$W,MATCH($A34,JESG_CEMBI!$AG:$AG,0))</f>
        <v>USP20058AC08</v>
      </c>
    </row>
    <row r="35" spans="1:13" x14ac:dyDescent="0.25">
      <c r="A35" t="s">
        <v>442</v>
      </c>
      <c r="B35">
        <f>ROUND(10-VLOOKUP($A35,JESG_CEMBI!$AG:$AV,MATCH(B$1,JESG_CEMBI!$AG$1:$AV$1,0),FALSE)/10,1)</f>
        <v>3.3</v>
      </c>
      <c r="C35">
        <f>VLOOKUP($A35,JESG_CEMBI!$AG:$AV,MATCH("1D Score Chg",JESG_CEMBI!$AG$1:$AV$1,0),FALSE)/-10</f>
        <v>1.13880487531616E-3</v>
      </c>
      <c r="D35">
        <f>VLOOKUP($A35,JESG_CEMBI!$AG:$AV,MATCH("1M Score Chg",JESG_CEMBI!$AG$1:$AV$1,0),FALSE)/-10</f>
        <v>2.79577542993081E-2</v>
      </c>
      <c r="E35">
        <f>VLOOKUP($A35,JESG_CEMBI!$AG:$AV,MATCH("QTD Score Chg",JESG_CEMBI!$AG$1:$AV$1,0),FALSE)/-10</f>
        <v>1.9219262840218198E-2</v>
      </c>
      <c r="F35">
        <f>VLOOKUP($A35,JESG_CEMBI!$AG:$AV,MATCH("YTD Score Chg",JESG_CEMBI!$AG$1:$AV$1,0),FALSE)/-10</f>
        <v>-7.1804217782199892E-2</v>
      </c>
      <c r="G35" t="str">
        <f>IFERROR(VLOOKUP(A35,ERV_Mapping!Q:Q,1,FALSE),VLOOKUP(A35,ERV_Mapping!R:R,1,FALSE))</f>
        <v>ALBAAR</v>
      </c>
      <c r="H35" t="str">
        <f>IFERROR(VLOOKUP(G35,ERV_Mapping!Q:S,3,FALSE),VLOOKUP(G35,ERV_Mapping!R:S,2,FALSE))</f>
        <v>ALBAAR</v>
      </c>
      <c r="I35" s="1">
        <f>VLOOKUP($H35,ERV_Issuers!$C:$BZ,MATCH(I$1,ERV_Issuers!$C$2:$BZ$2,0),FALSE)</f>
        <v>1584.1605224609375</v>
      </c>
      <c r="J35" s="1" t="str">
        <f>VLOOKUP($H35,ERV_Issuers!$C:$BZ,MATCH(J$1,ERV_Issuers!$C$2:$BZ$2,0),FALSE)</f>
        <v>ccc-</v>
      </c>
      <c r="K35" s="1">
        <f>VLOOKUP($H35,ERV_Issuers!$C:$BZ,MATCH(K$1,ERV_Issuers!$C$2:$BZ$2,0),FALSE)</f>
        <v>0</v>
      </c>
      <c r="L35" s="1" t="str">
        <f t="shared" si="0"/>
        <v>CCC</v>
      </c>
      <c r="M35" s="1" t="str">
        <f>INDEX(JESG_CEMBI!$W:$W,MATCH($A35,JESG_CEMBI!$AG:$AG,0))</f>
        <v>USP46214AC95</v>
      </c>
    </row>
    <row r="36" spans="1:13" x14ac:dyDescent="0.25">
      <c r="A36" t="s">
        <v>18546</v>
      </c>
      <c r="B36">
        <f>ROUND(10-VLOOKUP($A36,JESG_CEMBI!$AG:$AV,MATCH(B$1,JESG_CEMBI!$AG$1:$AV$1,0),FALSE)/10,1)</f>
        <v>4.8</v>
      </c>
      <c r="C36">
        <f>VLOOKUP($A36,JESG_CEMBI!$AG:$AV,MATCH("1D Score Chg",JESG_CEMBI!$AG$1:$AV$1,0),FALSE)/-10</f>
        <v>6.9033438885291705E-3</v>
      </c>
      <c r="D36">
        <f>VLOOKUP($A36,JESG_CEMBI!$AG:$AV,MATCH("1M Score Chg",JESG_CEMBI!$AG$1:$AV$1,0),FALSE)/-10</f>
        <v>0.196210108496607</v>
      </c>
      <c r="E36">
        <f>VLOOKUP($A36,JESG_CEMBI!$AG:$AV,MATCH("QTD Score Chg",JESG_CEMBI!$AG$1:$AV$1,0),FALSE)/-10</f>
        <v>7.419454840070891E-2</v>
      </c>
      <c r="F36">
        <f>VLOOKUP($A36,JESG_CEMBI!$AG:$AV,MATCH("YTD Score Chg",JESG_CEMBI!$AG$1:$AV$1,0),FALSE)/-10</f>
        <v>9.7988915664178194E-2</v>
      </c>
      <c r="G36" t="str">
        <f>IFERROR(VLOOKUP(A36,ERV_Mapping!Q:Q,1,FALSE),VLOOKUP(A36,ERV_Mapping!R:R,1,FALSE))</f>
        <v>GNNEIA</v>
      </c>
      <c r="H36" t="str">
        <f>IFERROR(VLOOKUP(G36,ERV_Mapping!Q:S,3,FALSE),VLOOKUP(G36,ERV_Mapping!R:S,2,FALSE))</f>
        <v>GNNEIA_1</v>
      </c>
      <c r="I36" s="1">
        <f>VLOOKUP($H36,ERV_Issuers!$C:$BZ,MATCH(I$1,ERV_Issuers!$C$2:$BZ$2,0),FALSE)</f>
        <v>868.088134765625</v>
      </c>
      <c r="J36" s="1" t="str">
        <f>VLOOKUP($H36,ERV_Issuers!$C:$BZ,MATCH(J$1,ERV_Issuers!$C$2:$BZ$2,0),FALSE)</f>
        <v>ccc-</v>
      </c>
      <c r="K36" s="1">
        <f>VLOOKUP($H36,ERV_Issuers!$C:$BZ,MATCH(K$1,ERV_Issuers!$C$2:$BZ$2,0),FALSE)</f>
        <v>0</v>
      </c>
      <c r="L36" s="1" t="str">
        <f t="shared" si="0"/>
        <v>CCC</v>
      </c>
      <c r="M36" s="1" t="str">
        <f>INDEX(JESG_CEMBI!$W:$W,MATCH($A36,JESG_CEMBI!$AG:$AG,0))</f>
        <v>USP46756BA25</v>
      </c>
    </row>
    <row r="37" spans="1:13" x14ac:dyDescent="0.25">
      <c r="A37" t="s">
        <v>2180</v>
      </c>
      <c r="B37">
        <f>ROUND(10-VLOOKUP($A37,JESG_CEMBI!$AG:$AV,MATCH(B$1,JESG_CEMBI!$AG$1:$AV$1,0),FALSE)/10,1)</f>
        <v>6</v>
      </c>
      <c r="C37">
        <f>VLOOKUP($A37,JESG_CEMBI!$AG:$AV,MATCH("1D Score Chg",JESG_CEMBI!$AG$1:$AV$1,0),FALSE)/-10</f>
        <v>-7.0247942223844008E-3</v>
      </c>
      <c r="D37">
        <f>VLOOKUP($A37,JESG_CEMBI!$AG:$AV,MATCH("1M Score Chg",JESG_CEMBI!$AG$1:$AV$1,0),FALSE)/-10</f>
        <v>-0.35618953429123701</v>
      </c>
      <c r="E37">
        <f>VLOOKUP($A37,JESG_CEMBI!$AG:$AV,MATCH("QTD Score Chg",JESG_CEMBI!$AG$1:$AV$1,0),FALSE)/-10</f>
        <v>-0.13185833114502502</v>
      </c>
      <c r="F37">
        <f>VLOOKUP($A37,JESG_CEMBI!$AG:$AV,MATCH("YTD Score Chg",JESG_CEMBI!$AG$1:$AV$1,0),FALSE)/-10</f>
        <v>-1.0630191306331001</v>
      </c>
      <c r="G37" t="str">
        <f>IFERROR(VLOOKUP(A37,ERV_Mapping!Q:Q,1,FALSE),VLOOKUP(A37,ERV_Mapping!R:R,1,FALSE))</f>
        <v>IRCPAR</v>
      </c>
      <c r="H37" t="str">
        <f>IFERROR(VLOOKUP(G37,ERV_Mapping!Q:S,3,FALSE),VLOOKUP(G37,ERV_Mapping!R:S,2,FALSE))</f>
        <v>IRCPAR_0</v>
      </c>
      <c r="I37" s="1">
        <f>VLOOKUP($H37,ERV_Issuers!$C:$BZ,MATCH(I$1,ERV_Issuers!$C$2:$BZ$2,0),FALSE)</f>
        <v>1133.122802734375</v>
      </c>
      <c r="J37" s="1" t="str">
        <f>VLOOKUP($H37,ERV_Issuers!$C:$BZ,MATCH(J$1,ERV_Issuers!$C$2:$BZ$2,0),FALSE)</f>
        <v>ccc</v>
      </c>
      <c r="K37" s="1">
        <f>VLOOKUP($H37,ERV_Issuers!$C:$BZ,MATCH(K$1,ERV_Issuers!$C$2:$BZ$2,0),FALSE)</f>
        <v>0</v>
      </c>
      <c r="L37" s="1" t="str">
        <f t="shared" si="0"/>
        <v>CCC</v>
      </c>
      <c r="M37" s="1" t="str">
        <f>INDEX(JESG_CEMBI!$W:$W,MATCH($A37,JESG_CEMBI!$AG:$AG,0))</f>
        <v>USP5880UAB63</v>
      </c>
    </row>
    <row r="38" spans="1:13" x14ac:dyDescent="0.25">
      <c r="A38" t="s">
        <v>2810</v>
      </c>
      <c r="B38">
        <f>ROUND(10-VLOOKUP($A38,JESG_CEMBI!$AG:$AV,MATCH(B$1,JESG_CEMBI!$AG$1:$AV$1,0),FALSE)/10,1)</f>
        <v>7.1</v>
      </c>
      <c r="C38">
        <f>VLOOKUP($A38,JESG_CEMBI!$AG:$AV,MATCH("1D Score Chg",JESG_CEMBI!$AG$1:$AV$1,0),FALSE)/-10</f>
        <v>-2.4159542625312698E-3</v>
      </c>
      <c r="D38">
        <f>VLOOKUP($A38,JESG_CEMBI!$AG:$AV,MATCH("1M Score Chg",JESG_CEMBI!$AG$1:$AV$1,0),FALSE)/-10</f>
        <v>1.9927253923044199E-2</v>
      </c>
      <c r="E38">
        <f>VLOOKUP($A38,JESG_CEMBI!$AG:$AV,MATCH("QTD Score Chg",JESG_CEMBI!$AG$1:$AV$1,0),FALSE)/-10</f>
        <v>-5.0500000000000001E-5</v>
      </c>
      <c r="F38">
        <f>VLOOKUP($A38,JESG_CEMBI!$AG:$AV,MATCH("YTD Score Chg",JESG_CEMBI!$AG$1:$AV$1,0),FALSE)/-10</f>
        <v>0.110945599127239</v>
      </c>
      <c r="G38" t="str">
        <f>IFERROR(VLOOKUP(A38,ERV_Mapping!Q:Q,1,FALSE),VLOOKUP(A38,ERV_Mapping!R:R,1,FALSE))</f>
        <v>MSUNRG</v>
      </c>
      <c r="H38" t="str">
        <f>IFERROR(VLOOKUP(G38,ERV_Mapping!Q:S,3,FALSE),VLOOKUP(G38,ERV_Mapping!R:S,2,FALSE))</f>
        <v>MSUNRG_1</v>
      </c>
      <c r="I38" s="1">
        <f>VLOOKUP($H38,ERV_Issuers!$C:$BZ,MATCH(I$1,ERV_Issuers!$C$2:$BZ$2,0),FALSE)</f>
        <v>1442.2767333984375</v>
      </c>
      <c r="J38" s="1" t="str">
        <f>VLOOKUP($H38,ERV_Issuers!$C:$BZ,MATCH(J$1,ERV_Issuers!$C$2:$BZ$2,0),FALSE)</f>
        <v>ccc-</v>
      </c>
      <c r="K38" s="1">
        <f>VLOOKUP($H38,ERV_Issuers!$C:$BZ,MATCH(K$1,ERV_Issuers!$C$2:$BZ$2,0),FALSE)</f>
        <v>29.096919807261486</v>
      </c>
      <c r="L38" s="1" t="str">
        <f t="shared" si="0"/>
        <v>CCC</v>
      </c>
      <c r="M38" s="1" t="str">
        <f>INDEX(JESG_CEMBI!$W:$W,MATCH($A38,JESG_CEMBI!$AG:$AG,0))</f>
        <v>USP8S12UAA35</v>
      </c>
    </row>
    <row r="39" spans="1:13" x14ac:dyDescent="0.25">
      <c r="A39" t="s">
        <v>2958</v>
      </c>
      <c r="B39">
        <f>ROUND(10-VLOOKUP($A39,JESG_CEMBI!$AG:$AV,MATCH(B$1,JESG_CEMBI!$AG$1:$AV$1,0),FALSE)/10,1)</f>
        <v>4.0999999999999996</v>
      </c>
      <c r="C39">
        <f>VLOOKUP($A39,JESG_CEMBI!$AG:$AV,MATCH("1D Score Chg",JESG_CEMBI!$AG$1:$AV$1,0),FALSE)/-10</f>
        <v>-7.1174636010198303E-3</v>
      </c>
      <c r="D39">
        <f>VLOOKUP($A39,JESG_CEMBI!$AG:$AV,MATCH("1M Score Chg",JESG_CEMBI!$AG$1:$AV$1,0),FALSE)/-10</f>
        <v>-0.146987516956919</v>
      </c>
      <c r="E39">
        <f>VLOOKUP($A39,JESG_CEMBI!$AG:$AV,MATCH("QTD Score Chg",JESG_CEMBI!$AG$1:$AV$1,0),FALSE)/-10</f>
        <v>-5.9887230355537405E-2</v>
      </c>
      <c r="F39">
        <f>VLOOKUP($A39,JESG_CEMBI!$AG:$AV,MATCH("YTD Score Chg",JESG_CEMBI!$AG$1:$AV$1,0),FALSE)/-10</f>
        <v>-0.73964744775484503</v>
      </c>
      <c r="G39" t="str">
        <f>IFERROR(VLOOKUP(A39,ERV_Mapping!Q:Q,1,FALSE),VLOOKUP(A39,ERV_Mapping!R:R,1,FALSE))</f>
        <v>PAMPAR</v>
      </c>
      <c r="H39" t="str">
        <f>IFERROR(VLOOKUP(G39,ERV_Mapping!Q:S,3,FALSE),VLOOKUP(G39,ERV_Mapping!R:S,2,FALSE))</f>
        <v>PAMPAR</v>
      </c>
      <c r="I39" s="1">
        <f>VLOOKUP($H39,ERV_Issuers!$C:$BZ,MATCH(I$1,ERV_Issuers!$C$2:$BZ$2,0),FALSE)</f>
        <v>778.664306640625</v>
      </c>
      <c r="J39" s="1" t="str">
        <f>VLOOKUP($H39,ERV_Issuers!$C:$BZ,MATCH(J$1,ERV_Issuers!$C$2:$BZ$2,0),FALSE)</f>
        <v>ccc+</v>
      </c>
      <c r="K39" s="1">
        <f>VLOOKUP($H39,ERV_Issuers!$C:$BZ,MATCH(K$1,ERV_Issuers!$C$2:$BZ$2,0),FALSE)</f>
        <v>14.197189242021805</v>
      </c>
      <c r="L39" s="1" t="str">
        <f t="shared" si="0"/>
        <v>CCC</v>
      </c>
      <c r="M39" s="1" t="str">
        <f>INDEX(JESG_CEMBI!$W:$W,MATCH($A39,JESG_CEMBI!$AG:$AG,0))</f>
        <v>USP7464EAA49</v>
      </c>
    </row>
    <row r="40" spans="1:13" x14ac:dyDescent="0.25">
      <c r="A40" t="s">
        <v>2378</v>
      </c>
      <c r="B40">
        <f>ROUND(10-VLOOKUP($A40,JESG_CEMBI!$AG:$AV,MATCH(B$1,JESG_CEMBI!$AG$1:$AV$1,0),FALSE)/10,1)</f>
        <v>6.3</v>
      </c>
      <c r="C40">
        <f>VLOOKUP($A40,JESG_CEMBI!$AG:$AV,MATCH("1D Score Chg",JESG_CEMBI!$AG$1:$AV$1,0),FALSE)/-10</f>
        <v>-4.5867584651531901E-3</v>
      </c>
      <c r="D40">
        <f>VLOOKUP($A40,JESG_CEMBI!$AG:$AV,MATCH("1M Score Chg",JESG_CEMBI!$AG$1:$AV$1,0),FALSE)/-10</f>
        <v>-4.4725445500988996E-2</v>
      </c>
      <c r="E40">
        <f>VLOOKUP($A40,JESG_CEMBI!$AG:$AV,MATCH("QTD Score Chg",JESG_CEMBI!$AG$1:$AV$1,0),FALSE)/-10</f>
        <v>-2.45761653759295E-2</v>
      </c>
      <c r="F40">
        <f>VLOOKUP($A40,JESG_CEMBI!$AG:$AV,MATCH("YTD Score Chg",JESG_CEMBI!$AG$1:$AV$1,0),FALSE)/-10</f>
        <v>-3.6372969001162395E-2</v>
      </c>
      <c r="G40" t="str">
        <f>IFERROR(VLOOKUP(A40,ERV_Mapping!Q:Q,1,FALSE),VLOOKUP(A40,ERV_Mapping!R:R,1,FALSE))</f>
        <v>TECPET</v>
      </c>
      <c r="H40" t="str">
        <f>IFERROR(VLOOKUP(G40,ERV_Mapping!Q:S,3,FALSE),VLOOKUP(G40,ERV_Mapping!R:S,2,FALSE))</f>
        <v>TECPET</v>
      </c>
      <c r="I40" s="1">
        <f>VLOOKUP($H40,ERV_Issuers!$C:$BZ,MATCH(I$1,ERV_Issuers!$C$2:$BZ$2,0),FALSE)</f>
        <v>522.681396484375</v>
      </c>
      <c r="J40" s="1" t="str">
        <f>VLOOKUP($H40,ERV_Issuers!$C:$BZ,MATCH(J$1,ERV_Issuers!$C$2:$BZ$2,0),FALSE)</f>
        <v>b</v>
      </c>
      <c r="K40" s="1">
        <f>VLOOKUP($H40,ERV_Issuers!$C:$BZ,MATCH(K$1,ERV_Issuers!$C$2:$BZ$2,0),FALSE)</f>
        <v>0</v>
      </c>
      <c r="L40" s="1" t="str">
        <f t="shared" si="0"/>
        <v>B</v>
      </c>
      <c r="M40" s="1" t="str">
        <f>INDEX(JESG_CEMBI!$W:$W,MATCH($A40,JESG_CEMBI!$AG:$AG,0))</f>
        <v>USP90187AE86</v>
      </c>
    </row>
    <row r="41" spans="1:13" x14ac:dyDescent="0.25">
      <c r="A41" t="s">
        <v>2376</v>
      </c>
      <c r="B41">
        <f>ROUND(10-VLOOKUP($A41,JESG_CEMBI!$AG:$AV,MATCH(B$1,JESG_CEMBI!$AG$1:$AV$1,0),FALSE)/10,1)</f>
        <v>4.7</v>
      </c>
      <c r="C41">
        <f>VLOOKUP($A41,JESG_CEMBI!$AG:$AV,MATCH("1D Score Chg",JESG_CEMBI!$AG$1:$AV$1,0),FALSE)/-10</f>
        <v>-1.9485652246643702E-3</v>
      </c>
      <c r="D41">
        <f>VLOOKUP($A41,JESG_CEMBI!$AG:$AV,MATCH("1M Score Chg",JESG_CEMBI!$AG$1:$AV$1,0),FALSE)/-10</f>
        <v>1.1281683186294999E-2</v>
      </c>
      <c r="E41">
        <f>VLOOKUP($A41,JESG_CEMBI!$AG:$AV,MATCH("QTD Score Chg",JESG_CEMBI!$AG$1:$AV$1,0),FALSE)/-10</f>
        <v>-1.48994422341459E-3</v>
      </c>
      <c r="F41">
        <f>VLOOKUP($A41,JESG_CEMBI!$AG:$AV,MATCH("YTD Score Chg",JESG_CEMBI!$AG$1:$AV$1,0),FALSE)/-10</f>
        <v>4.0034966432305905E-2</v>
      </c>
      <c r="G41" t="str">
        <f>IFERROR(VLOOKUP(A41,ERV_Mapping!Q:Q,1,FALSE),VLOOKUP(A41,ERV_Mapping!R:R,1,FALSE))</f>
        <v>TECOAR</v>
      </c>
      <c r="H41" t="str">
        <f>IFERROR(VLOOKUP(G41,ERV_Mapping!Q:S,3,FALSE),VLOOKUP(G41,ERV_Mapping!R:S,2,FALSE))</f>
        <v>TECOAR</v>
      </c>
      <c r="I41" s="1">
        <f>VLOOKUP($H41,ERV_Issuers!$C:$BZ,MATCH(I$1,ERV_Issuers!$C$2:$BZ$2,0),FALSE)</f>
        <v>691.509521484375</v>
      </c>
      <c r="J41" s="1" t="str">
        <f>VLOOKUP($H41,ERV_Issuers!$C:$BZ,MATCH(J$1,ERV_Issuers!$C$2:$BZ$2,0),FALSE)</f>
        <v>ccc+</v>
      </c>
      <c r="K41" s="1">
        <f>VLOOKUP($H41,ERV_Issuers!$C:$BZ,MATCH(K$1,ERV_Issuers!$C$2:$BZ$2,0),FALSE)</f>
        <v>0</v>
      </c>
      <c r="L41" s="1" t="str">
        <f t="shared" si="0"/>
        <v>CCC</v>
      </c>
      <c r="M41" s="1" t="str">
        <f>INDEX(JESG_CEMBI!$W:$W,MATCH($A41,JESG_CEMBI!$AG:$AG,0))</f>
        <v>USP9028NAZ44</v>
      </c>
    </row>
    <row r="42" spans="1:13" x14ac:dyDescent="0.25">
      <c r="A42" t="s">
        <v>2459</v>
      </c>
      <c r="B42">
        <f>ROUND(10-VLOOKUP($A42,JESG_CEMBI!$AG:$AV,MATCH(B$1,JESG_CEMBI!$AG$1:$AV$1,0),FALSE)/10,1)</f>
        <v>3.7</v>
      </c>
      <c r="C42">
        <f>VLOOKUP($A42,JESG_CEMBI!$AG:$AV,MATCH("1D Score Chg",JESG_CEMBI!$AG$1:$AV$1,0),FALSE)/-10</f>
        <v>-5.7550799280299703E-3</v>
      </c>
      <c r="D42">
        <f>VLOOKUP($A42,JESG_CEMBI!$AG:$AV,MATCH("1M Score Chg",JESG_CEMBI!$AG$1:$AV$1,0),FALSE)/-10</f>
        <v>-0.109536694528188</v>
      </c>
      <c r="E42">
        <f>VLOOKUP($A42,JESG_CEMBI!$AG:$AV,MATCH("QTD Score Chg",JESG_CEMBI!$AG$1:$AV$1,0),FALSE)/-10</f>
        <v>-4.2083015958526399E-2</v>
      </c>
      <c r="F42">
        <f>VLOOKUP($A42,JESG_CEMBI!$AG:$AV,MATCH("YTD Score Chg",JESG_CEMBI!$AG$1:$AV$1,0),FALSE)/-10</f>
        <v>-0.68738377163858599</v>
      </c>
      <c r="G42" t="str">
        <f>IFERROR(VLOOKUP(A42,ERV_Mapping!Q:Q,1,FALSE),VLOOKUP(A42,ERV_Mapping!R:R,1,FALSE))</f>
        <v>TRAGAS</v>
      </c>
      <c r="H42" t="str">
        <f>IFERROR(VLOOKUP(G42,ERV_Mapping!Q:S,3,FALSE),VLOOKUP(G42,ERV_Mapping!R:S,2,FALSE))</f>
        <v>TRAGAS_1</v>
      </c>
      <c r="I42" s="1">
        <f>VLOOKUP($H42,ERV_Issuers!$C:$BZ,MATCH(I$1,ERV_Issuers!$C$2:$BZ$2,0),FALSE)</f>
        <v>795.21893310546875</v>
      </c>
      <c r="J42" s="1" t="str">
        <f>VLOOKUP($H42,ERV_Issuers!$C:$BZ,MATCH(J$1,ERV_Issuers!$C$2:$BZ$2,0),FALSE)</f>
        <v>ccc</v>
      </c>
      <c r="K42" s="1">
        <f>VLOOKUP($H42,ERV_Issuers!$C:$BZ,MATCH(K$1,ERV_Issuers!$C$2:$BZ$2,0),FALSE)</f>
        <v>15.983406122177012</v>
      </c>
      <c r="L42" s="1" t="str">
        <f t="shared" si="0"/>
        <v>CCC</v>
      </c>
      <c r="M42" s="1" t="str">
        <f>INDEX(JESG_CEMBI!$W:$W,MATCH($A42,JESG_CEMBI!$AG:$AG,0))</f>
        <v>USP9308RAZ66</v>
      </c>
    </row>
    <row r="43" spans="1:13" x14ac:dyDescent="0.25">
      <c r="A43" t="s">
        <v>3363</v>
      </c>
      <c r="B43">
        <f>ROUND(10-VLOOKUP($A43,JESG_CEMBI!$AG:$AV,MATCH(B$1,JESG_CEMBI!$AG$1:$AV$1,0),FALSE)/10,1)</f>
        <v>5.4</v>
      </c>
      <c r="C43">
        <f>VLOOKUP($A43,JESG_CEMBI!$AG:$AV,MATCH("1D Score Chg",JESG_CEMBI!$AG$1:$AV$1,0),FALSE)/-10</f>
        <v>-2.3088827003391503E-3</v>
      </c>
      <c r="D43">
        <f>VLOOKUP($A43,JESG_CEMBI!$AG:$AV,MATCH("1M Score Chg",JESG_CEMBI!$AG$1:$AV$1,0),FALSE)/-10</f>
        <v>-0.114270294902086</v>
      </c>
      <c r="E43">
        <f>VLOOKUP($A43,JESG_CEMBI!$AG:$AV,MATCH("QTD Score Chg",JESG_CEMBI!$AG$1:$AV$1,0),FALSE)/-10</f>
        <v>-4.1932404747048201E-2</v>
      </c>
      <c r="F43">
        <f>VLOOKUP($A43,JESG_CEMBI!$AG:$AV,MATCH("YTD Score Chg",JESG_CEMBI!$AG$1:$AV$1,0),FALSE)/-10</f>
        <v>-0.285074842804107</v>
      </c>
      <c r="G43" t="str">
        <f>IFERROR(VLOOKUP(A43,ERV_Mapping!Q:Q,1,FALSE),VLOOKUP(A43,ERV_Mapping!R:R,1,FALSE))</f>
        <v>YPFDAR</v>
      </c>
      <c r="H43" t="str">
        <f>IFERROR(VLOOKUP(G43,ERV_Mapping!Q:S,3,FALSE),VLOOKUP(G43,ERV_Mapping!R:S,2,FALSE))</f>
        <v>YPFDAR</v>
      </c>
      <c r="I43" s="1">
        <f>VLOOKUP($H43,ERV_Issuers!$C:$BZ,MATCH(I$1,ERV_Issuers!$C$2:$BZ$2,0),FALSE)</f>
        <v>1071.9154052734375</v>
      </c>
      <c r="J43" s="1" t="str">
        <f>VLOOKUP($H43,ERV_Issuers!$C:$BZ,MATCH(J$1,ERV_Issuers!$C$2:$BZ$2,0),FALSE)</f>
        <v>ccc</v>
      </c>
      <c r="K43" s="1">
        <f>VLOOKUP($H43,ERV_Issuers!$C:$BZ,MATCH(K$1,ERV_Issuers!$C$2:$BZ$2,0),FALSE)</f>
        <v>5.775819764697677</v>
      </c>
      <c r="L43" s="1" t="str">
        <f t="shared" si="0"/>
        <v>CCC</v>
      </c>
      <c r="M43" s="1" t="str">
        <f>INDEX(JESG_CEMBI!$W:$W,MATCH($A43,JESG_CEMBI!$AG:$AG,0))</f>
        <v>USP989MJBL47</v>
      </c>
    </row>
    <row r="44" spans="1:13" x14ac:dyDescent="0.25">
      <c r="A44" t="s">
        <v>3366</v>
      </c>
      <c r="B44">
        <f>ROUND(10-VLOOKUP($A44,JESG_CEMBI!$AG:$AV,MATCH(B$1,JESG_CEMBI!$AG$1:$AV$1,0),FALSE)/10,1)</f>
        <v>3.3</v>
      </c>
      <c r="C44">
        <f>VLOOKUP($A44,JESG_CEMBI!$AG:$AV,MATCH("1D Score Chg",JESG_CEMBI!$AG$1:$AV$1,0),FALSE)/-10</f>
        <v>-1.4427898214051898E-3</v>
      </c>
      <c r="D44">
        <f>VLOOKUP($A44,JESG_CEMBI!$AG:$AV,MATCH("1M Score Chg",JESG_CEMBI!$AG$1:$AV$1,0),FALSE)/-10</f>
        <v>-1.7653062938492701E-3</v>
      </c>
      <c r="E44">
        <f>VLOOKUP($A44,JESG_CEMBI!$AG:$AV,MATCH("QTD Score Chg",JESG_CEMBI!$AG$1:$AV$1,0),FALSE)/-10</f>
        <v>-4.0150894302797705E-3</v>
      </c>
      <c r="F44">
        <f>VLOOKUP($A44,JESG_CEMBI!$AG:$AV,MATCH("YTD Score Chg",JESG_CEMBI!$AG$1:$AV$1,0),FALSE)/-10</f>
        <v>1.2243918186098299E-2</v>
      </c>
      <c r="G44" t="str">
        <f>IFERROR(VLOOKUP(A44,ERV_Mapping!Q:Q,1,FALSE),VLOOKUP(A44,ERV_Mapping!R:R,1,FALSE))</f>
        <v>YPFLUZ</v>
      </c>
      <c r="H44" t="str">
        <f>IFERROR(VLOOKUP(G44,ERV_Mapping!Q:S,3,FALSE),VLOOKUP(G44,ERV_Mapping!R:S,2,FALSE))</f>
        <v>YPFLUZ_0</v>
      </c>
      <c r="I44" s="1">
        <f>VLOOKUP($H44,ERV_Issuers!$C:$BZ,MATCH(I$1,ERV_Issuers!$C$2:$BZ$2,0),FALSE)</f>
        <v>995.024169921875</v>
      </c>
      <c r="J44" s="1" t="str">
        <f>VLOOKUP($H44,ERV_Issuers!$C:$BZ,MATCH(J$1,ERV_Issuers!$C$2:$BZ$2,0),FALSE)</f>
        <v>ccc</v>
      </c>
      <c r="K44" s="1">
        <f>VLOOKUP($H44,ERV_Issuers!$C:$BZ,MATCH(K$1,ERV_Issuers!$C$2:$BZ$2,0),FALSE)</f>
        <v>0</v>
      </c>
      <c r="L44" s="1" t="str">
        <f t="shared" si="0"/>
        <v>CCC</v>
      </c>
      <c r="M44" s="1" t="str">
        <f>INDEX(JESG_CEMBI!$W:$W,MATCH($A44,JESG_CEMBI!$AG:$AG,0))</f>
        <v>USP9897PAB06</v>
      </c>
    </row>
    <row r="45" spans="1:13" x14ac:dyDescent="0.25">
      <c r="A45" t="s">
        <v>3578</v>
      </c>
      <c r="B45">
        <f>ROUND(10-VLOOKUP($A45,JESG_CEMBI!$AG:$AV,MATCH(B$1,JESG_CEMBI!$AG$1:$AV$1,0),FALSE)/10,1)</f>
        <v>7.5</v>
      </c>
      <c r="C45">
        <f>VLOOKUP($A45,JESG_CEMBI!$AG:$AV,MATCH("1D Score Chg",JESG_CEMBI!$AG$1:$AV$1,0),FALSE)/-10</f>
        <v>3.7332913168634005E-2</v>
      </c>
      <c r="D45">
        <f>VLOOKUP($A45,JESG_CEMBI!$AG:$AV,MATCH("1M Score Chg",JESG_CEMBI!$AG$1:$AV$1,0),FALSE)/-10</f>
        <v>0.69878847068883398</v>
      </c>
      <c r="E45">
        <f>VLOOKUP($A45,JESG_CEMBI!$AG:$AV,MATCH("QTD Score Chg",JESG_CEMBI!$AG$1:$AV$1,0),FALSE)/-10</f>
        <v>0.27930360015710903</v>
      </c>
      <c r="F45">
        <f>VLOOKUP($A45,JESG_CEMBI!$AG:$AV,MATCH("YTD Score Chg",JESG_CEMBI!$AG$1:$AV$1,0),FALSE)/-10</f>
        <v>1.7197929442410398</v>
      </c>
      <c r="G45" t="str">
        <f>IFERROR(VLOOKUP(A45,ERV_Mapping!Q:Q,1,FALSE),VLOOKUP(A45,ERV_Mapping!R:R,1,FALSE))</f>
        <v>IBAZAZ</v>
      </c>
      <c r="H45" t="str">
        <f>IFERROR(VLOOKUP(G45,ERV_Mapping!Q:S,3,FALSE),VLOOKUP(G45,ERV_Mapping!R:S,2,FALSE))</f>
        <v>IBAZAZ_0</v>
      </c>
      <c r="I45" s="1">
        <f>VLOOKUP($H45,ERV_Issuers!$C:$BZ,MATCH(I$1,ERV_Issuers!$C$2:$BZ$2,0),FALSE)</f>
        <v>317.27066040039063</v>
      </c>
      <c r="J45" s="1" t="str">
        <f>VLOOKUP($H45,ERV_Issuers!$C:$BZ,MATCH(J$1,ERV_Issuers!$C$2:$BZ$2,0),FALSE)</f>
        <v>b</v>
      </c>
      <c r="K45" s="1">
        <f>VLOOKUP($H45,ERV_Issuers!$C:$BZ,MATCH(K$1,ERV_Issuers!$C$2:$BZ$2,0),FALSE)</f>
        <v>0</v>
      </c>
      <c r="L45" s="1" t="str">
        <f t="shared" si="0"/>
        <v>B</v>
      </c>
      <c r="M45" s="1" t="str">
        <f>INDEX(JESG_CEMBI!$W:$W,MATCH($A45,JESG_CEMBI!$AG:$AG,0))</f>
        <v>XS1678463784</v>
      </c>
    </row>
    <row r="46" spans="1:13" x14ac:dyDescent="0.25">
      <c r="A46" t="s">
        <v>16607</v>
      </c>
      <c r="B46">
        <f>ROUND(10-VLOOKUP($A46,JESG_CEMBI!$AG:$AV,MATCH(B$1,JESG_CEMBI!$AG$1:$AV$1,0),FALSE)/10,1)</f>
        <v>4.3</v>
      </c>
      <c r="C46">
        <f>VLOOKUP($A46,JESG_CEMBI!$AG:$AV,MATCH("1D Score Chg",JESG_CEMBI!$AG$1:$AV$1,0),FALSE)/-10</f>
        <v>-2.6644910754569596E-4</v>
      </c>
      <c r="D46">
        <f>VLOOKUP($A46,JESG_CEMBI!$AG:$AV,MATCH("1M Score Chg",JESG_CEMBI!$AG$1:$AV$1,0),FALSE)/-10</f>
        <v>-5.5083190908938196E-3</v>
      </c>
      <c r="E46">
        <f>VLOOKUP($A46,JESG_CEMBI!$AG:$AV,MATCH("QTD Score Chg",JESG_CEMBI!$AG$1:$AV$1,0),FALSE)/-10</f>
        <v>-2.4748272063483501E-3</v>
      </c>
      <c r="F46">
        <f>VLOOKUP($A46,JESG_CEMBI!$AG:$AV,MATCH("YTD Score Chg",JESG_CEMBI!$AG$1:$AV$1,0),FALSE)/-10</f>
        <v>0.19324015015217599</v>
      </c>
      <c r="G46" t="e">
        <f>IFERROR(VLOOKUP(A46,ERV_Mapping!Q:Q,1,FALSE),VLOOKUP(A46,ERV_Mapping!R:R,1,FALSE))</f>
        <v>#N/A</v>
      </c>
      <c r="H46" t="e">
        <f>IFERROR(VLOOKUP(G46,ERV_Mapping!Q:S,3,FALSE),VLOOKUP(G46,ERV_Mapping!R:S,2,FALSE))</f>
        <v>#N/A</v>
      </c>
      <c r="I46" s="1" t="e">
        <f>VLOOKUP($H46,ERV_Issuers!$C:$BZ,MATCH(I$1,ERV_Issuers!$C$2:$BZ$2,0),FALSE)</f>
        <v>#N/A</v>
      </c>
      <c r="J46" s="1" t="e">
        <f>VLOOKUP($H46,ERV_Issuers!$C:$BZ,MATCH(J$1,ERV_Issuers!$C$2:$BZ$2,0),FALSE)</f>
        <v>#N/A</v>
      </c>
      <c r="K46" s="1" t="e">
        <f>VLOOKUP($H46,ERV_Issuers!$C:$BZ,MATCH(K$1,ERV_Issuers!$C$2:$BZ$2,0),FALSE)</f>
        <v>#N/A</v>
      </c>
      <c r="L46" s="1" t="e">
        <f t="shared" si="0"/>
        <v>#N/A</v>
      </c>
      <c r="M46" s="1" t="str">
        <f>INDEX(JESG_CEMBI!$W:$W,MATCH($A46,JESG_CEMBI!$AG:$AG,0))</f>
        <v>USG7777BAA29</v>
      </c>
    </row>
    <row r="47" spans="1:13" x14ac:dyDescent="0.25">
      <c r="A47" t="s">
        <v>18774</v>
      </c>
      <c r="B47">
        <f>ROUND(10-VLOOKUP($A47,JESG_CEMBI!$AG:$AV,MATCH(B$1,JESG_CEMBI!$AG$1:$AV$1,0),FALSE)/10,1)</f>
        <v>2.4</v>
      </c>
      <c r="C47">
        <f>VLOOKUP($A47,JESG_CEMBI!$AG:$AV,MATCH("1D Score Chg",JESG_CEMBI!$AG$1:$AV$1,0),FALSE)/-10</f>
        <v>-4.4089551297386696E-2</v>
      </c>
      <c r="D47">
        <f>VLOOKUP($A47,JESG_CEMBI!$AG:$AV,MATCH("1M Score Chg",JESG_CEMBI!$AG$1:$AV$1,0),FALSE)/-10</f>
        <v>-1.03259687363413</v>
      </c>
      <c r="E47">
        <f>VLOOKUP($A47,JESG_CEMBI!$AG:$AV,MATCH("QTD Score Chg",JESG_CEMBI!$AG$1:$AV$1,0),FALSE)/-10</f>
        <v>-0.39428008898558098</v>
      </c>
      <c r="F47">
        <f>VLOOKUP($A47,JESG_CEMBI!$AG:$AV,MATCH("YTD Score Chg",JESG_CEMBI!$AG$1:$AV$1,0),FALSE)/-10</f>
        <v>-1.5545897739024901</v>
      </c>
      <c r="G47" t="str">
        <f>IFERROR(VLOOKUP(A47,ERV_Mapping!Q:Q,1,FALSE),VLOOKUP(A47,ERV_Mapping!R:R,1,FALSE))</f>
        <v>EDVLN</v>
      </c>
      <c r="H47" t="str">
        <f>IFERROR(VLOOKUP(G47,ERV_Mapping!Q:S,3,FALSE),VLOOKUP(G47,ERV_Mapping!R:S,2,FALSE))</f>
        <v>EDVLN</v>
      </c>
      <c r="I47" s="1">
        <f>VLOOKUP($H47,ERV_Issuers!$C:$BZ,MATCH(I$1,ERV_Issuers!$C$2:$BZ$2,0),FALSE)</f>
        <v>427.41058349609375</v>
      </c>
      <c r="J47" s="1" t="str">
        <f>VLOOKUP($H47,ERV_Issuers!$C:$BZ,MATCH(J$1,ERV_Issuers!$C$2:$BZ$2,0),FALSE)</f>
        <v>bb-</v>
      </c>
      <c r="K47" s="1">
        <f>VLOOKUP($H47,ERV_Issuers!$C:$BZ,MATCH(K$1,ERV_Issuers!$C$2:$BZ$2,0),FALSE)</f>
        <v>23.497862017837686</v>
      </c>
      <c r="L47" s="1" t="str">
        <f t="shared" si="0"/>
        <v>BB</v>
      </c>
      <c r="M47" s="1" t="str">
        <f>INDEX(JESG_CEMBI!$W:$W,MATCH($A47,JESG_CEMBI!$AG:$AG,0))</f>
        <v>USG3R41AAA47</v>
      </c>
    </row>
    <row r="48" spans="1:13" x14ac:dyDescent="0.25">
      <c r="A48" t="s">
        <v>19137</v>
      </c>
      <c r="B48">
        <f>ROUND(10-VLOOKUP($A48,JESG_CEMBI!$AG:$AV,MATCH(B$1,JESG_CEMBI!$AG$1:$AV$1,0),FALSE)/10,1)</f>
        <v>2.5</v>
      </c>
      <c r="C48">
        <f>VLOOKUP($A48,JESG_CEMBI!$AG:$AV,MATCH("1D Score Chg",JESG_CEMBI!$AG$1:$AV$1,0),FALSE)/-10</f>
        <v>-1.38694241587032E-2</v>
      </c>
      <c r="D48">
        <f>VLOOKUP($A48,JESG_CEMBI!$AG:$AV,MATCH("1M Score Chg",JESG_CEMBI!$AG$1:$AV$1,0),FALSE)/-10</f>
        <v>-0.23947147431135801</v>
      </c>
      <c r="E48">
        <f>VLOOKUP($A48,JESG_CEMBI!$AG:$AV,MATCH("QTD Score Chg",JESG_CEMBI!$AG$1:$AV$1,0),FALSE)/-10</f>
        <v>-0.128901920754319</v>
      </c>
      <c r="F48">
        <f>VLOOKUP($A48,JESG_CEMBI!$AG:$AV,MATCH("YTD Score Chg",JESG_CEMBI!$AG$1:$AV$1,0),FALSE)/-10</f>
        <v>-0.38489776399870801</v>
      </c>
      <c r="G48" t="str">
        <f>IFERROR(VLOOKUP(A48,ERV_Mapping!Q:Q,1,FALSE),VLOOKUP(A48,ERV_Mapping!R:R,1,FALSE))</f>
        <v>IMGCN</v>
      </c>
      <c r="H48" t="str">
        <f>IFERROR(VLOOKUP(G48,ERV_Mapping!Q:S,3,FALSE),VLOOKUP(G48,ERV_Mapping!R:S,2,FALSE))</f>
        <v>IMGCN</v>
      </c>
      <c r="I48" s="1">
        <f>VLOOKUP($H48,ERV_Issuers!$C:$BZ,MATCH(I$1,ERV_Issuers!$C$2:$BZ$2,0),FALSE)</f>
        <v>410.2103271484375</v>
      </c>
      <c r="J48" s="1" t="str">
        <f>VLOOKUP($H48,ERV_Issuers!$C:$BZ,MATCH(J$1,ERV_Issuers!$C$2:$BZ$2,0),FALSE)</f>
        <v>b-</v>
      </c>
      <c r="K48" s="1">
        <f>VLOOKUP($H48,ERV_Issuers!$C:$BZ,MATCH(K$1,ERV_Issuers!$C$2:$BZ$2,0),FALSE)</f>
        <v>0</v>
      </c>
      <c r="L48" s="1" t="str">
        <f t="shared" si="0"/>
        <v>B</v>
      </c>
      <c r="M48" s="1" t="str">
        <f>INDEX(JESG_CEMBI!$W:$W,MATCH($A48,JESG_CEMBI!$AG:$AG,0))</f>
        <v>USC4535AAC48</v>
      </c>
    </row>
    <row r="49" spans="1:13" x14ac:dyDescent="0.25">
      <c r="A49" t="s">
        <v>1788</v>
      </c>
      <c r="B49">
        <f>ROUND(10-VLOOKUP($A49,JESG_CEMBI!$AG:$AV,MATCH(B$1,JESG_CEMBI!$AG$1:$AV$1,0),FALSE)/10,1)</f>
        <v>2.2999999999999998</v>
      </c>
      <c r="C49">
        <f>VLOOKUP($A49,JESG_CEMBI!$AG:$AV,MATCH("1D Score Chg",JESG_CEMBI!$AG$1:$AV$1,0),FALSE)/-10</f>
        <v>-2.5723635558165302E-3</v>
      </c>
      <c r="D49">
        <f>VLOOKUP($A49,JESG_CEMBI!$AG:$AV,MATCH("1M Score Chg",JESG_CEMBI!$AG$1:$AV$1,0),FALSE)/-10</f>
        <v>-4.9448527016664901E-3</v>
      </c>
      <c r="E49">
        <f>VLOOKUP($A49,JESG_CEMBI!$AG:$AV,MATCH("QTD Score Chg",JESG_CEMBI!$AG$1:$AV$1,0),FALSE)/-10</f>
        <v>-7.1041292037719401E-3</v>
      </c>
      <c r="F49">
        <f>VLOOKUP($A49,JESG_CEMBI!$AG:$AV,MATCH("YTD Score Chg",JESG_CEMBI!$AG$1:$AV$1,0),FALSE)/-10</f>
        <v>1.54930881381005E-2</v>
      </c>
      <c r="G49" t="str">
        <f>IFERROR(VLOOKUP(A49,ERV_Mapping!Q:Q,1,FALSE),VLOOKUP(A49,ERV_Mapping!R:R,1,FALSE))</f>
        <v>GFHSUK</v>
      </c>
      <c r="H49" t="str">
        <f>IFERROR(VLOOKUP(G49,ERV_Mapping!Q:S,3,FALSE),VLOOKUP(G49,ERV_Mapping!R:S,2,FALSE))</f>
        <v>GFHSUK_0</v>
      </c>
      <c r="I49" s="1">
        <f>VLOOKUP($H49,ERV_Issuers!$C:$BZ,MATCH(I$1,ERV_Issuers!$C$2:$BZ$2,0),FALSE)</f>
        <v>549.5166015625</v>
      </c>
      <c r="J49" s="1" t="str">
        <f>VLOOKUP($H49,ERV_Issuers!$C:$BZ,MATCH(J$1,ERV_Issuers!$C$2:$BZ$2,0),FALSE)</f>
        <v>b-</v>
      </c>
      <c r="K49" s="1">
        <f>VLOOKUP($H49,ERV_Issuers!$C:$BZ,MATCH(K$1,ERV_Issuers!$C$2:$BZ$2,0),FALSE)</f>
        <v>0</v>
      </c>
      <c r="L49" s="1" t="str">
        <f t="shared" si="0"/>
        <v>B</v>
      </c>
      <c r="M49" s="1" t="str">
        <f>INDEX(JESG_CEMBI!$W:$W,MATCH($A49,JESG_CEMBI!$AG:$AG,0))</f>
        <v>XS2100582142</v>
      </c>
    </row>
    <row r="50" spans="1:13" x14ac:dyDescent="0.25">
      <c r="A50" t="s">
        <v>21049</v>
      </c>
      <c r="B50">
        <f>ROUND(10-VLOOKUP($A50,JESG_CEMBI!$AG:$AV,MATCH(B$1,JESG_CEMBI!$AG$1:$AV$1,0),FALSE)/10,1)</f>
        <v>5.9</v>
      </c>
      <c r="C50">
        <f>VLOOKUP($A50,JESG_CEMBI!$AG:$AV,MATCH("1D Score Chg",JESG_CEMBI!$AG$1:$AV$1,0),FALSE)/-10</f>
        <v>-3.0594233189795198E-3</v>
      </c>
      <c r="D50">
        <f>VLOOKUP($A50,JESG_CEMBI!$AG:$AV,MATCH("1M Score Chg",JESG_CEMBI!$AG$1:$AV$1,0),FALSE)/-10</f>
        <v>-7.970659287512441E-2</v>
      </c>
      <c r="E50">
        <f>VLOOKUP($A50,JESG_CEMBI!$AG:$AV,MATCH("QTD Score Chg",JESG_CEMBI!$AG$1:$AV$1,0),FALSE)/-10</f>
        <v>-3.3604359202153197E-2</v>
      </c>
      <c r="F50">
        <f>VLOOKUP($A50,JESG_CEMBI!$AG:$AV,MATCH("YTD Score Chg",JESG_CEMBI!$AG$1:$AV$1,0),FALSE)/-10</f>
        <v>-0.13705093792525599</v>
      </c>
      <c r="G50" t="e">
        <f>IFERROR(VLOOKUP(A50,ERV_Mapping!Q:Q,1,FALSE),VLOOKUP(A50,ERV_Mapping!R:R,1,FALSE))</f>
        <v>#N/A</v>
      </c>
      <c r="H50" t="e">
        <f>IFERROR(VLOOKUP(G50,ERV_Mapping!Q:S,3,FALSE),VLOOKUP(G50,ERV_Mapping!R:S,2,FALSE))</f>
        <v>#N/A</v>
      </c>
      <c r="I50" s="1" t="e">
        <f>VLOOKUP($H50,ERV_Issuers!$C:$BZ,MATCH(I$1,ERV_Issuers!$C$2:$BZ$2,0),FALSE)</f>
        <v>#N/A</v>
      </c>
      <c r="J50" s="1" t="e">
        <f>VLOOKUP($H50,ERV_Issuers!$C:$BZ,MATCH(J$1,ERV_Issuers!$C$2:$BZ$2,0),FALSE)</f>
        <v>#N/A</v>
      </c>
      <c r="K50" s="1" t="e">
        <f>VLOOKUP($H50,ERV_Issuers!$C:$BZ,MATCH(K$1,ERV_Issuers!$C$2:$BZ$2,0),FALSE)</f>
        <v>#N/A</v>
      </c>
      <c r="L50" s="1" t="e">
        <f t="shared" si="0"/>
        <v>#N/A</v>
      </c>
      <c r="M50" s="1" t="str">
        <f>INDEX(JESG_CEMBI!$W:$W,MATCH($A50,JESG_CEMBI!$AG:$AG,0))</f>
        <v>USL0R80QAA10</v>
      </c>
    </row>
    <row r="51" spans="1:13" x14ac:dyDescent="0.25">
      <c r="A51" t="s">
        <v>403</v>
      </c>
      <c r="B51">
        <f>ROUND(10-VLOOKUP($A51,JESG_CEMBI!$AG:$AV,MATCH(B$1,JESG_CEMBI!$AG$1:$AV$1,0),FALSE)/10,1)</f>
        <v>4.5999999999999996</v>
      </c>
      <c r="C51">
        <f>VLOOKUP($A51,JESG_CEMBI!$AG:$AV,MATCH("1D Score Chg",JESG_CEMBI!$AG$1:$AV$1,0),FALSE)/-10</f>
        <v>-1.33223110746271E-2</v>
      </c>
      <c r="D51">
        <f>VLOOKUP($A51,JESG_CEMBI!$AG:$AV,MATCH("1M Score Chg",JESG_CEMBI!$AG$1:$AV$1,0),FALSE)/-10</f>
        <v>-0.25137186945064299</v>
      </c>
      <c r="E51">
        <f>VLOOKUP($A51,JESG_CEMBI!$AG:$AV,MATCH("QTD Score Chg",JESG_CEMBI!$AG$1:$AV$1,0),FALSE)/-10</f>
        <v>-0.11065815042807099</v>
      </c>
      <c r="F51">
        <f>VLOOKUP($A51,JESG_CEMBI!$AG:$AV,MATCH("YTD Score Chg",JESG_CEMBI!$AG$1:$AV$1,0),FALSE)/-10</f>
        <v>-0.21173047552805499</v>
      </c>
      <c r="G51" t="str">
        <f>IFERROR(VLOOKUP(A51,ERV_Mapping!Q:Q,1,FALSE),VLOOKUP(A51,ERV_Mapping!R:R,1,FALSE))</f>
        <v>AGRO</v>
      </c>
      <c r="H51" t="str">
        <f>IFERROR(VLOOKUP(G51,ERV_Mapping!Q:S,3,FALSE),VLOOKUP(G51,ERV_Mapping!R:S,2,FALSE))</f>
        <v>AGRO</v>
      </c>
      <c r="I51" s="1">
        <f>VLOOKUP($H51,ERV_Issuers!$C:$BZ,MATCH(I$1,ERV_Issuers!$C$2:$BZ$2,0),FALSE)</f>
        <v>293.29498291015625</v>
      </c>
      <c r="J51" s="1" t="str">
        <f>VLOOKUP($H51,ERV_Issuers!$C:$BZ,MATCH(J$1,ERV_Issuers!$C$2:$BZ$2,0),FALSE)</f>
        <v>bb</v>
      </c>
      <c r="K51" s="1">
        <f>VLOOKUP($H51,ERV_Issuers!$C:$BZ,MATCH(K$1,ERV_Issuers!$C$2:$BZ$2,0),FALSE)</f>
        <v>0</v>
      </c>
      <c r="L51" s="1" t="str">
        <f t="shared" si="0"/>
        <v>BB</v>
      </c>
      <c r="M51" s="1" t="str">
        <f>INDEX(JESG_CEMBI!$W:$W,MATCH($A51,JESG_CEMBI!$AG:$AG,0))</f>
        <v>USL00849AA47</v>
      </c>
    </row>
    <row r="52" spans="1:13" x14ac:dyDescent="0.25">
      <c r="A52" t="s">
        <v>288</v>
      </c>
      <c r="B52">
        <f>ROUND(10-VLOOKUP($A52,JESG_CEMBI!$AG:$AV,MATCH(B$1,JESG_CEMBI!$AG$1:$AV$1,0),FALSE)/10,1)</f>
        <v>6.6</v>
      </c>
      <c r="C52">
        <f>VLOOKUP($A52,JESG_CEMBI!$AG:$AV,MATCH("1D Score Chg",JESG_CEMBI!$AG$1:$AV$1,0),FALSE)/-10</f>
        <v>-4.19772849403585E-3</v>
      </c>
      <c r="D52">
        <f>VLOOKUP($A52,JESG_CEMBI!$AG:$AV,MATCH("1M Score Chg",JESG_CEMBI!$AG$1:$AV$1,0),FALSE)/-10</f>
        <v>-0.18191123065397802</v>
      </c>
      <c r="E52">
        <f>VLOOKUP($A52,JESG_CEMBI!$AG:$AV,MATCH("QTD Score Chg",JESG_CEMBI!$AG$1:$AV$1,0),FALSE)/-10</f>
        <v>-7.12845623607265E-2</v>
      </c>
      <c r="F52">
        <f>VLOOKUP($A52,JESG_CEMBI!$AG:$AV,MATCH("YTD Score Chg",JESG_CEMBI!$AG$1:$AV$1,0),FALSE)/-10</f>
        <v>-0.22834387110122201</v>
      </c>
      <c r="G52" t="str">
        <f>IFERROR(VLOOKUP(A52,ERV_Mapping!Q:Q,1,FALSE),VLOOKUP(A52,ERV_Mapping!R:R,1,FALSE))</f>
        <v>AEGEBZ</v>
      </c>
      <c r="H52" t="str">
        <f>IFERROR(VLOOKUP(G52,ERV_Mapping!Q:S,3,FALSE),VLOOKUP(G52,ERV_Mapping!R:S,2,FALSE))</f>
        <v>AEGEBZ</v>
      </c>
      <c r="I52" s="1">
        <f>VLOOKUP($H52,ERV_Issuers!$C:$BZ,MATCH(I$1,ERV_Issuers!$C$2:$BZ$2,0),FALSE)</f>
        <v>266.4952392578125</v>
      </c>
      <c r="J52" s="1" t="str">
        <f>VLOOKUP($H52,ERV_Issuers!$C:$BZ,MATCH(J$1,ERV_Issuers!$C$2:$BZ$2,0),FALSE)</f>
        <v>bb</v>
      </c>
      <c r="K52" s="1">
        <f>VLOOKUP($H52,ERV_Issuers!$C:$BZ,MATCH(K$1,ERV_Issuers!$C$2:$BZ$2,0),FALSE)</f>
        <v>0</v>
      </c>
      <c r="L52" s="1" t="str">
        <f t="shared" si="0"/>
        <v>BB</v>
      </c>
      <c r="M52" s="1" t="str">
        <f>INDEX(JESG_CEMBI!$W:$W,MATCH($A52,JESG_CEMBI!$AG:$AG,0))</f>
        <v>USP01014AA03</v>
      </c>
    </row>
    <row r="53" spans="1:13" x14ac:dyDescent="0.25">
      <c r="A53" t="s">
        <v>565</v>
      </c>
      <c r="B53">
        <f>ROUND(10-VLOOKUP($A53,JESG_CEMBI!$AG:$AV,MATCH(B$1,JESG_CEMBI!$AG$1:$AV$1,0),FALSE)/10,1)</f>
        <v>3.2</v>
      </c>
      <c r="C53">
        <f>VLOOKUP($A53,JESG_CEMBI!$AG:$AV,MATCH("1D Score Chg",JESG_CEMBI!$AG$1:$AV$1,0),FALSE)/-10</f>
        <v>3.7476118251049601E-4</v>
      </c>
      <c r="D53">
        <f>VLOOKUP($A53,JESG_CEMBI!$AG:$AV,MATCH("1M Score Chg",JESG_CEMBI!$AG$1:$AV$1,0),FALSE)/-10</f>
        <v>4.5179578694333603E-2</v>
      </c>
      <c r="E53">
        <f>VLOOKUP($A53,JESG_CEMBI!$AG:$AV,MATCH("QTD Score Chg",JESG_CEMBI!$AG$1:$AV$1,0),FALSE)/-10</f>
        <v>2.2750951858157E-3</v>
      </c>
      <c r="F53">
        <f>VLOOKUP($A53,JESG_CEMBI!$AG:$AV,MATCH("YTD Score Chg",JESG_CEMBI!$AG$1:$AV$1,0),FALSE)/-10</f>
        <v>0.33956116650817403</v>
      </c>
      <c r="G53" t="str">
        <f>IFERROR(VLOOKUP(A53,ERV_Mapping!Q:Q,1,FALSE),VLOOKUP(A53,ERV_Mapping!R:R,1,FALSE))</f>
        <v>AMAGGI</v>
      </c>
      <c r="H53" t="str">
        <f>IFERROR(VLOOKUP(G53,ERV_Mapping!Q:S,3,FALSE),VLOOKUP(G53,ERV_Mapping!R:S,2,FALSE))</f>
        <v>AMAGGI_1</v>
      </c>
      <c r="I53" s="1">
        <f>VLOOKUP($H53,ERV_Issuers!$C:$BZ,MATCH(I$1,ERV_Issuers!$C$2:$BZ$2,0),FALSE)</f>
        <v>290.5018310546875</v>
      </c>
      <c r="J53" s="1" t="str">
        <f>VLOOKUP($H53,ERV_Issuers!$C:$BZ,MATCH(J$1,ERV_Issuers!$C$2:$BZ$2,0),FALSE)</f>
        <v>bb-</v>
      </c>
      <c r="K53" s="1">
        <f>VLOOKUP($H53,ERV_Issuers!$C:$BZ,MATCH(K$1,ERV_Issuers!$C$2:$BZ$2,0),FALSE)</f>
        <v>-11.352129168396095</v>
      </c>
      <c r="L53" s="1" t="str">
        <f t="shared" si="0"/>
        <v>BB</v>
      </c>
      <c r="M53" s="1" t="str">
        <f>INDEX(JESG_CEMBI!$W:$W,MATCH($A53,JESG_CEMBI!$AG:$AG,0))</f>
        <v>USL0183BAA90</v>
      </c>
    </row>
    <row r="54" spans="1:13" x14ac:dyDescent="0.25">
      <c r="A54" t="s">
        <v>631</v>
      </c>
      <c r="B54">
        <f>ROUND(10-VLOOKUP($A54,JESG_CEMBI!$AG:$AV,MATCH(B$1,JESG_CEMBI!$AG$1:$AV$1,0),FALSE)/10,1)</f>
        <v>4.5999999999999996</v>
      </c>
      <c r="C54">
        <f>VLOOKUP($A54,JESG_CEMBI!$AG:$AV,MATCH("1D Score Chg",JESG_CEMBI!$AG$1:$AV$1,0),FALSE)/-10</f>
        <v>-6.3386658643679499E-3</v>
      </c>
      <c r="D54">
        <f>VLOOKUP($A54,JESG_CEMBI!$AG:$AV,MATCH("1M Score Chg",JESG_CEMBI!$AG$1:$AV$1,0),FALSE)/-10</f>
        <v>-9.8767250326251596E-2</v>
      </c>
      <c r="E54">
        <f>VLOOKUP($A54,JESG_CEMBI!$AG:$AV,MATCH("QTD Score Chg",JESG_CEMBI!$AG$1:$AV$1,0),FALSE)/-10</f>
        <v>-4.3187028668283702E-2</v>
      </c>
      <c r="F54">
        <f>VLOOKUP($A54,JESG_CEMBI!$AG:$AV,MATCH("YTD Score Chg",JESG_CEMBI!$AG$1:$AV$1,0),FALSE)/-10</f>
        <v>0.163740305963859</v>
      </c>
      <c r="G54" t="str">
        <f>IFERROR(VLOOKUP(A54,ERV_Mapping!Q:Q,1,FALSE),VLOOKUP(A54,ERV_Mapping!R:R,1,FALSE))</f>
        <v>ATENTO</v>
      </c>
      <c r="H54" t="str">
        <f>IFERROR(VLOOKUP(G54,ERV_Mapping!Q:S,3,FALSE),VLOOKUP(G54,ERV_Mapping!R:S,2,FALSE))</f>
        <v>ATENTO_1</v>
      </c>
      <c r="I54" s="1">
        <f>VLOOKUP($H54,ERV_Issuers!$C:$BZ,MATCH(I$1,ERV_Issuers!$C$2:$BZ$2,0),FALSE)</f>
        <v>506.00473022460938</v>
      </c>
      <c r="J54" s="1" t="str">
        <f>VLOOKUP($H54,ERV_Issuers!$C:$BZ,MATCH(J$1,ERV_Issuers!$C$2:$BZ$2,0),FALSE)</f>
        <v>b+</v>
      </c>
      <c r="K54" s="1">
        <f>VLOOKUP($H54,ERV_Issuers!$C:$BZ,MATCH(K$1,ERV_Issuers!$C$2:$BZ$2,0),FALSE)</f>
        <v>34.724273146500053</v>
      </c>
      <c r="L54" s="1" t="str">
        <f t="shared" si="0"/>
        <v>B</v>
      </c>
      <c r="M54" s="1" t="str">
        <f>INDEX(JESG_CEMBI!$W:$W,MATCH($A54,JESG_CEMBI!$AG:$AG,0))</f>
        <v>USL0427PAD89</v>
      </c>
    </row>
    <row r="55" spans="1:13" x14ac:dyDescent="0.25">
      <c r="A55" t="s">
        <v>679</v>
      </c>
      <c r="B55">
        <f>ROUND(10-VLOOKUP($A55,JESG_CEMBI!$AG:$AV,MATCH(B$1,JESG_CEMBI!$AG$1:$AV$1,0),FALSE)/10,1)</f>
        <v>6.2</v>
      </c>
      <c r="C55">
        <f>VLOOKUP($A55,JESG_CEMBI!$AG:$AV,MATCH("1D Score Chg",JESG_CEMBI!$AG$1:$AV$1,0),FALSE)/-10</f>
        <v>-2.1376893959285303E-3</v>
      </c>
      <c r="D55">
        <f>VLOOKUP($A55,JESG_CEMBI!$AG:$AV,MATCH("1M Score Chg",JESG_CEMBI!$AG$1:$AV$1,0),FALSE)/-10</f>
        <v>2.6621132637772799E-2</v>
      </c>
      <c r="E55">
        <f>VLOOKUP($A55,JESG_CEMBI!$AG:$AV,MATCH("QTD Score Chg",JESG_CEMBI!$AG$1:$AV$1,0),FALSE)/-10</f>
        <v>2.4538794069407202E-3</v>
      </c>
      <c r="F55">
        <f>VLOOKUP($A55,JESG_CEMBI!$AG:$AV,MATCH("YTD Score Chg",JESG_CEMBI!$AG$1:$AV$1,0),FALSE)/-10</f>
        <v>0.134397745687547</v>
      </c>
      <c r="G55" t="str">
        <f>IFERROR(VLOOKUP(A55,ERV_Mapping!Q:Q,1,FALSE),VLOOKUP(A55,ERV_Mapping!R:R,1,FALSE))</f>
        <v>AZULBZ</v>
      </c>
      <c r="H55" t="str">
        <f>IFERROR(VLOOKUP(G55,ERV_Mapping!Q:S,3,FALSE),VLOOKUP(G55,ERV_Mapping!R:S,2,FALSE))</f>
        <v>AZULBZ</v>
      </c>
      <c r="I55" s="1">
        <f>VLOOKUP($H55,ERV_Issuers!$C:$BZ,MATCH(I$1,ERV_Issuers!$C$2:$BZ$2,0),FALSE)</f>
        <v>846.64569091796875</v>
      </c>
      <c r="J55" s="1" t="str">
        <f>VLOOKUP($H55,ERV_Issuers!$C:$BZ,MATCH(J$1,ERV_Issuers!$C$2:$BZ$2,0),FALSE)</f>
        <v>ccc+</v>
      </c>
      <c r="K55" s="1">
        <f>VLOOKUP($H55,ERV_Issuers!$C:$BZ,MATCH(K$1,ERV_Issuers!$C$2:$BZ$2,0),FALSE)</f>
        <v>0</v>
      </c>
      <c r="L55" s="1" t="str">
        <f t="shared" si="0"/>
        <v>CCC</v>
      </c>
      <c r="M55" s="1" t="str">
        <f>INDEX(JESG_CEMBI!$W:$W,MATCH($A55,JESG_CEMBI!$AG:$AG,0))</f>
        <v>USU0551UAA17</v>
      </c>
    </row>
    <row r="56" spans="1:13" x14ac:dyDescent="0.25">
      <c r="A56" t="s">
        <v>1999</v>
      </c>
      <c r="B56">
        <f>ROUND(10-VLOOKUP($A56,JESG_CEMBI!$AG:$AV,MATCH(B$1,JESG_CEMBI!$AG$1:$AV$1,0),FALSE)/10,1)</f>
        <v>5.6</v>
      </c>
      <c r="C56">
        <f>VLOOKUP($A56,JESG_CEMBI!$AG:$AV,MATCH("1D Score Chg",JESG_CEMBI!$AG$1:$AV$1,0),FALSE)/-10</f>
        <v>-2.1958666704968198E-3</v>
      </c>
      <c r="D56">
        <f>VLOOKUP($A56,JESG_CEMBI!$AG:$AV,MATCH("1M Score Chg",JESG_CEMBI!$AG$1:$AV$1,0),FALSE)/-10</f>
        <v>-7.8072490053192195E-2</v>
      </c>
      <c r="E56">
        <f>VLOOKUP($A56,JESG_CEMBI!$AG:$AV,MATCH("QTD Score Chg",JESG_CEMBI!$AG$1:$AV$1,0),FALSE)/-10</f>
        <v>-3.15412069194827E-2</v>
      </c>
      <c r="F56">
        <f>VLOOKUP($A56,JESG_CEMBI!$AG:$AV,MATCH("YTD Score Chg",JESG_CEMBI!$AG$1:$AV$1,0),FALSE)/-10</f>
        <v>0.144070290884459</v>
      </c>
      <c r="G56" t="str">
        <f>IFERROR(VLOOKUP(A56,ERV_Mapping!Q:Q,1,FALSE),VLOOKUP(A56,ERV_Mapping!R:R,1,FALSE))</f>
        <v>BTOWBZ</v>
      </c>
      <c r="H56" t="str">
        <f>IFERROR(VLOOKUP(G56,ERV_Mapping!Q:S,3,FALSE),VLOOKUP(G56,ERV_Mapping!R:S,2,FALSE))</f>
        <v>BTOWBZ_0</v>
      </c>
      <c r="I56" s="1">
        <f>VLOOKUP($H56,ERV_Issuers!$C:$BZ,MATCH(I$1,ERV_Issuers!$C$2:$BZ$2,0),FALSE)</f>
        <v>345.0546875</v>
      </c>
      <c r="J56" s="1" t="str">
        <f>VLOOKUP($H56,ERV_Issuers!$C:$BZ,MATCH(J$1,ERV_Issuers!$C$2:$BZ$2,0),FALSE)</f>
        <v>bb</v>
      </c>
      <c r="K56" s="1">
        <f>VLOOKUP($H56,ERV_Issuers!$C:$BZ,MATCH(K$1,ERV_Issuers!$C$2:$BZ$2,0),FALSE)</f>
        <v>21.032624632168105</v>
      </c>
      <c r="L56" s="1" t="str">
        <f t="shared" si="0"/>
        <v>BB</v>
      </c>
      <c r="M56" s="1" t="str">
        <f>INDEX(JESG_CEMBI!$W:$W,MATCH($A56,JESG_CEMBI!$AG:$AG,0))</f>
        <v>USL0527QAA15</v>
      </c>
    </row>
    <row r="57" spans="1:13" x14ac:dyDescent="0.25">
      <c r="A57" t="s">
        <v>1979</v>
      </c>
      <c r="B57">
        <f>ROUND(10-VLOOKUP($A57,JESG_CEMBI!$AG:$AV,MATCH(B$1,JESG_CEMBI!$AG$1:$AV$1,0),FALSE)/10,1)</f>
        <v>5.3</v>
      </c>
      <c r="C57">
        <f>VLOOKUP($A57,JESG_CEMBI!$AG:$AV,MATCH("1D Score Chg",JESG_CEMBI!$AG$1:$AV$1,0),FALSE)/-10</f>
        <v>-1.7283112196409399E-3</v>
      </c>
      <c r="D57">
        <f>VLOOKUP($A57,JESG_CEMBI!$AG:$AV,MATCH("1M Score Chg",JESG_CEMBI!$AG$1:$AV$1,0),FALSE)/-10</f>
        <v>-7.5714650638131001E-2</v>
      </c>
      <c r="E57">
        <f>VLOOKUP($A57,JESG_CEMBI!$AG:$AV,MATCH("QTD Score Chg",JESG_CEMBI!$AG$1:$AV$1,0),FALSE)/-10</f>
        <v>-3.0125878703357499E-2</v>
      </c>
      <c r="F57">
        <f>VLOOKUP($A57,JESG_CEMBI!$AG:$AV,MATCH("YTD Score Chg",JESG_CEMBI!$AG$1:$AV$1,0),FALSE)/-10</f>
        <v>-0.17486198496653399</v>
      </c>
      <c r="G57" t="str">
        <f>IFERROR(VLOOKUP(A57,ERV_Mapping!Q:Q,1,FALSE),VLOOKUP(A57,ERV_Mapping!R:R,1,FALSE))</f>
        <v>BRFSBZ</v>
      </c>
      <c r="H57" t="str">
        <f>IFERROR(VLOOKUP(G57,ERV_Mapping!Q:S,3,FALSE),VLOOKUP(G57,ERV_Mapping!R:S,2,FALSE))</f>
        <v>BRFSBZ_3</v>
      </c>
      <c r="I57" s="1">
        <f>VLOOKUP($H57,ERV_Issuers!$C:$BZ,MATCH(I$1,ERV_Issuers!$C$2:$BZ$2,0),FALSE)</f>
        <v>247.26957702636719</v>
      </c>
      <c r="J57" s="1" t="str">
        <f>VLOOKUP($H57,ERV_Issuers!$C:$BZ,MATCH(J$1,ERV_Issuers!$C$2:$BZ$2,0),FALSE)</f>
        <v>bb</v>
      </c>
      <c r="K57" s="1">
        <f>VLOOKUP($H57,ERV_Issuers!$C:$BZ,MATCH(K$1,ERV_Issuers!$C$2:$BZ$2,0),FALSE)</f>
        <v>-6.1304062225728551</v>
      </c>
      <c r="L57" s="1" t="str">
        <f t="shared" si="0"/>
        <v>BB</v>
      </c>
      <c r="M57" s="1" t="str">
        <f>INDEX(JESG_CEMBI!$W:$W,MATCH($A57,JESG_CEMBI!$AG:$AG,0))</f>
        <v>USP1905CJX94</v>
      </c>
    </row>
    <row r="58" spans="1:13" x14ac:dyDescent="0.25">
      <c r="A58" t="s">
        <v>1992</v>
      </c>
      <c r="B58">
        <f>ROUND(10-VLOOKUP($A58,JESG_CEMBI!$AG:$AV,MATCH(B$1,JESG_CEMBI!$AG$1:$AV$1,0),FALSE)/10,1)</f>
        <v>5.9</v>
      </c>
      <c r="C58">
        <f>VLOOKUP($A58,JESG_CEMBI!$AG:$AV,MATCH("1D Score Chg",JESG_CEMBI!$AG$1:$AV$1,0),FALSE)/-10</f>
        <v>3.8238731007510197E-3</v>
      </c>
      <c r="D58">
        <f>VLOOKUP($A58,JESG_CEMBI!$AG:$AV,MATCH("1M Score Chg",JESG_CEMBI!$AG$1:$AV$1,0),FALSE)/-10</f>
        <v>0.168015422484772</v>
      </c>
      <c r="E58">
        <f>VLOOKUP($A58,JESG_CEMBI!$AG:$AV,MATCH("QTD Score Chg",JESG_CEMBI!$AG$1:$AV$1,0),FALSE)/-10</f>
        <v>5.2747688985959898E-2</v>
      </c>
      <c r="F58">
        <f>VLOOKUP($A58,JESG_CEMBI!$AG:$AV,MATCH("YTD Score Chg",JESG_CEMBI!$AG$1:$AV$1,0),FALSE)/-10</f>
        <v>-0.13928769942451699</v>
      </c>
      <c r="G58" t="str">
        <f>IFERROR(VLOOKUP(A58,ERV_Mapping!Q:Q,1,FALSE),VLOOKUP(A58,ERV_Mapping!R:R,1,FALSE))</f>
        <v>BTGPBZ</v>
      </c>
      <c r="H58" t="str">
        <f>IFERROR(VLOOKUP(G58,ERV_Mapping!Q:S,3,FALSE),VLOOKUP(G58,ERV_Mapping!R:S,2,FALSE))</f>
        <v>BTGPBZ_1</v>
      </c>
      <c r="I58" s="1">
        <f>VLOOKUP($H58,ERV_Issuers!$C:$BZ,MATCH(I$1,ERV_Issuers!$C$2:$BZ$2,0),FALSE)</f>
        <v>238.15313720703125</v>
      </c>
      <c r="J58" s="1" t="str">
        <f>VLOOKUP($H58,ERV_Issuers!$C:$BZ,MATCH(J$1,ERV_Issuers!$C$2:$BZ$2,0),FALSE)</f>
        <v>bb-</v>
      </c>
      <c r="K58" s="1">
        <f>VLOOKUP($H58,ERV_Issuers!$C:$BZ,MATCH(K$1,ERV_Issuers!$C$2:$BZ$2,0),FALSE)</f>
        <v>-13.265512696876055</v>
      </c>
      <c r="L58" s="1" t="str">
        <f t="shared" si="0"/>
        <v>BB</v>
      </c>
      <c r="M58" s="1" t="str">
        <f>INDEX(JESG_CEMBI!$W:$W,MATCH($A58,JESG_CEMBI!$AG:$AG,0))</f>
        <v>US05971BAG41</v>
      </c>
    </row>
    <row r="59" spans="1:13" x14ac:dyDescent="0.25">
      <c r="A59" t="s">
        <v>1967</v>
      </c>
      <c r="B59">
        <f>ROUND(10-VLOOKUP($A59,JESG_CEMBI!$AG:$AV,MATCH(B$1,JESG_CEMBI!$AG$1:$AV$1,0),FALSE)/10,1)</f>
        <v>4.7</v>
      </c>
      <c r="C59">
        <f>VLOOKUP($A59,JESG_CEMBI!$AG:$AV,MATCH("1D Score Chg",JESG_CEMBI!$AG$1:$AV$1,0),FALSE)/-10</f>
        <v>-4.7654530933321799E-3</v>
      </c>
      <c r="D59">
        <f>VLOOKUP($A59,JESG_CEMBI!$AG:$AV,MATCH("1M Score Chg",JESG_CEMBI!$AG$1:$AV$1,0),FALSE)/-10</f>
        <v>-8.3239956916423094E-2</v>
      </c>
      <c r="E59">
        <f>VLOOKUP($A59,JESG_CEMBI!$AG:$AV,MATCH("QTD Score Chg",JESG_CEMBI!$AG$1:$AV$1,0),FALSE)/-10</f>
        <v>-3.5123903743668403E-2</v>
      </c>
      <c r="F59">
        <f>VLOOKUP($A59,JESG_CEMBI!$AG:$AV,MATCH("YTD Score Chg",JESG_CEMBI!$AG$1:$AV$1,0),FALSE)/-10</f>
        <v>-0.21098339764775301</v>
      </c>
      <c r="G59" t="str">
        <f>IFERROR(VLOOKUP(A59,ERV_Mapping!Q:Q,1,FALSE),VLOOKUP(A59,ERV_Mapping!R:R,1,FALSE))</f>
        <v>BRADES</v>
      </c>
      <c r="H59" t="str">
        <f>IFERROR(VLOOKUP(G59,ERV_Mapping!Q:S,3,FALSE),VLOOKUP(G59,ERV_Mapping!R:S,2,FALSE))</f>
        <v>BRADES_13</v>
      </c>
      <c r="I59" s="1">
        <f>VLOOKUP($H59,ERV_Issuers!$C:$BZ,MATCH(I$1,ERV_Issuers!$C$2:$BZ$2,0),FALSE)</f>
        <v>156.20164489746094</v>
      </c>
      <c r="J59" s="1" t="str">
        <f>VLOOKUP($H59,ERV_Issuers!$C:$BZ,MATCH(J$1,ERV_Issuers!$C$2:$BZ$2,0),FALSE)</f>
        <v>bb</v>
      </c>
      <c r="K59" s="1">
        <f>VLOOKUP($H59,ERV_Issuers!$C:$BZ,MATCH(K$1,ERV_Issuers!$C$2:$BZ$2,0),FALSE)</f>
        <v>-38.241980734691097</v>
      </c>
      <c r="L59" s="1" t="str">
        <f t="shared" si="0"/>
        <v>BB</v>
      </c>
      <c r="M59" s="1" t="str">
        <f>INDEX(JESG_CEMBI!$W:$W,MATCH($A59,JESG_CEMBI!$AG:$AG,0))</f>
        <v>US05947LAZ13</v>
      </c>
    </row>
    <row r="60" spans="1:13" x14ac:dyDescent="0.25">
      <c r="A60" t="s">
        <v>716</v>
      </c>
      <c r="B60">
        <f>ROUND(10-VLOOKUP($A60,JESG_CEMBI!$AG:$AV,MATCH(B$1,JESG_CEMBI!$AG$1:$AV$1,0),FALSE)/10,1)</f>
        <v>4.8</v>
      </c>
      <c r="C60">
        <f>VLOOKUP($A60,JESG_CEMBI!$AG:$AV,MATCH("1D Score Chg",JESG_CEMBI!$AG$1:$AV$1,0),FALSE)/-10</f>
        <v>1.40127153420195E-3</v>
      </c>
      <c r="D60">
        <f>VLOOKUP($A60,JESG_CEMBI!$AG:$AV,MATCH("1M Score Chg",JESG_CEMBI!$AG$1:$AV$1,0),FALSE)/-10</f>
        <v>1.8625819837541198E-2</v>
      </c>
      <c r="E60">
        <f>VLOOKUP($A60,JESG_CEMBI!$AG:$AV,MATCH("QTD Score Chg",JESG_CEMBI!$AG$1:$AV$1,0),FALSE)/-10</f>
        <v>1.4682719935848302E-2</v>
      </c>
      <c r="F60">
        <f>VLOOKUP($A60,JESG_CEMBI!$AG:$AV,MATCH("YTD Score Chg",JESG_CEMBI!$AG$1:$AV$1,0),FALSE)/-10</f>
        <v>-0.154548323689431</v>
      </c>
      <c r="G60" t="str">
        <f>IFERROR(VLOOKUP(A60,ERV_Mapping!Q:Q,1,FALSE),VLOOKUP(A60,ERV_Mapping!R:R,1,FALSE))</f>
        <v>BANBRA</v>
      </c>
      <c r="H60" t="str">
        <f>IFERROR(VLOOKUP(G60,ERV_Mapping!Q:S,3,FALSE),VLOOKUP(G60,ERV_Mapping!R:S,2,FALSE))</f>
        <v>BANBRA_11</v>
      </c>
      <c r="I60" s="1">
        <f>VLOOKUP($H60,ERV_Issuers!$C:$BZ,MATCH(I$1,ERV_Issuers!$C$2:$BZ$2,0),FALSE)</f>
        <v>450.7637939453125</v>
      </c>
      <c r="J60" s="1" t="str">
        <f>VLOOKUP($H60,ERV_Issuers!$C:$BZ,MATCH(J$1,ERV_Issuers!$C$2:$BZ$2,0),FALSE)</f>
        <v>b-</v>
      </c>
      <c r="K60" s="1">
        <f>VLOOKUP($H60,ERV_Issuers!$C:$BZ,MATCH(K$1,ERV_Issuers!$C$2:$BZ$2,0),FALSE)</f>
        <v>-4.9930784646685673</v>
      </c>
      <c r="L60" s="1" t="str">
        <f t="shared" si="0"/>
        <v>B</v>
      </c>
      <c r="M60" s="1" t="str">
        <f>INDEX(JESG_CEMBI!$W:$W,MATCH($A60,JESG_CEMBI!$AG:$AG,0))</f>
        <v>USP2000TAA36</v>
      </c>
    </row>
    <row r="61" spans="1:13" x14ac:dyDescent="0.25">
      <c r="A61" t="s">
        <v>1234</v>
      </c>
      <c r="B61">
        <f>ROUND(10-VLOOKUP($A61,JESG_CEMBI!$AG:$AV,MATCH(B$1,JESG_CEMBI!$AG$1:$AV$1,0),FALSE)/10,1)</f>
        <v>5.9</v>
      </c>
      <c r="C61">
        <f>VLOOKUP($A61,JESG_CEMBI!$AG:$AV,MATCH("1D Score Chg",JESG_CEMBI!$AG$1:$AV$1,0),FALSE)/-10</f>
        <v>-1.4568964778217699E-2</v>
      </c>
      <c r="D61">
        <f>VLOOKUP($A61,JESG_CEMBI!$AG:$AV,MATCH("1M Score Chg",JESG_CEMBI!$AG$1:$AV$1,0),FALSE)/-10</f>
        <v>-0.26117710035844499</v>
      </c>
      <c r="E61">
        <f>VLOOKUP($A61,JESG_CEMBI!$AG:$AV,MATCH("QTD Score Chg",JESG_CEMBI!$AG$1:$AV$1,0),FALSE)/-10</f>
        <v>-0.109734229169271</v>
      </c>
      <c r="F61">
        <f>VLOOKUP($A61,JESG_CEMBI!$AG:$AV,MATCH("YTD Score Chg",JESG_CEMBI!$AG$1:$AV$1,0),FALSE)/-10</f>
        <v>-0.21638070522835501</v>
      </c>
      <c r="G61" t="str">
        <f>IFERROR(VLOOKUP(A61,ERV_Mapping!Q:Q,1,FALSE),VLOOKUP(A61,ERV_Mapping!R:R,1,FALSE))</f>
        <v>DAYCOV</v>
      </c>
      <c r="H61" t="str">
        <f>IFERROR(VLOOKUP(G61,ERV_Mapping!Q:S,3,FALSE),VLOOKUP(G61,ERV_Mapping!R:S,2,FALSE))</f>
        <v>DAYCOV</v>
      </c>
      <c r="I61" s="1">
        <f>VLOOKUP($H61,ERV_Issuers!$C:$BZ,MATCH(I$1,ERV_Issuers!$C$2:$BZ$2,0),FALSE)</f>
        <v>219.77484130859375</v>
      </c>
      <c r="J61" s="1" t="str">
        <f>VLOOKUP($H61,ERV_Issuers!$C:$BZ,MATCH(J$1,ERV_Issuers!$C$2:$BZ$2,0),FALSE)</f>
        <v>bb-</v>
      </c>
      <c r="K61" s="1">
        <f>VLOOKUP($H61,ERV_Issuers!$C:$BZ,MATCH(K$1,ERV_Issuers!$C$2:$BZ$2,0),FALSE)</f>
        <v>-22.694881105002654</v>
      </c>
      <c r="L61" s="1" t="str">
        <f t="shared" si="0"/>
        <v>BB</v>
      </c>
      <c r="M61" s="1" t="str">
        <f>INDEX(JESG_CEMBI!$W:$W,MATCH($A61,JESG_CEMBI!$AG:$AG,0))</f>
        <v>XS2092941330</v>
      </c>
    </row>
    <row r="62" spans="1:13" x14ac:dyDescent="0.25">
      <c r="A62" t="s">
        <v>1983</v>
      </c>
      <c r="B62">
        <f>ROUND(10-VLOOKUP($A62,JESG_CEMBI!$AG:$AV,MATCH(B$1,JESG_CEMBI!$AG$1:$AV$1,0),FALSE)/10,1)</f>
        <v>5.9</v>
      </c>
      <c r="C62">
        <f>VLOOKUP($A62,JESG_CEMBI!$AG:$AV,MATCH("1D Score Chg",JESG_CEMBI!$AG$1:$AV$1,0),FALSE)/-10</f>
        <v>-1.4567092313614399E-2</v>
      </c>
      <c r="D62">
        <f>VLOOKUP($A62,JESG_CEMBI!$AG:$AV,MATCH("1M Score Chg",JESG_CEMBI!$AG$1:$AV$1,0),FALSE)/-10</f>
        <v>-0.26113486144162001</v>
      </c>
      <c r="E62">
        <f>VLOOKUP($A62,JESG_CEMBI!$AG:$AV,MATCH("QTD Score Chg",JESG_CEMBI!$AG$1:$AV$1,0),FALSE)/-10</f>
        <v>-0.10971737698783399</v>
      </c>
      <c r="F62">
        <f>VLOOKUP($A62,JESG_CEMBI!$AG:$AV,MATCH("YTD Score Chg",JESG_CEMBI!$AG$1:$AV$1,0),FALSE)/-10</f>
        <v>-0.21623302195098598</v>
      </c>
      <c r="G62" t="str">
        <f>IFERROR(VLOOKUP(A62,ERV_Mapping!Q:Q,1,FALSE),VLOOKUP(A62,ERV_Mapping!R:R,1,FALSE))</f>
        <v>BRSRBZ</v>
      </c>
      <c r="H62" t="str">
        <f>IFERROR(VLOOKUP(G62,ERV_Mapping!Q:S,3,FALSE),VLOOKUP(G62,ERV_Mapping!R:S,2,FALSE))</f>
        <v>BRSRBZ_1</v>
      </c>
      <c r="I62" s="1">
        <f>VLOOKUP($H62,ERV_Issuers!$C:$BZ,MATCH(I$1,ERV_Issuers!$C$2:$BZ$2,0),FALSE)</f>
        <v>442.26895141601563</v>
      </c>
      <c r="J62" s="1" t="str">
        <f>VLOOKUP($H62,ERV_Issuers!$C:$BZ,MATCH(J$1,ERV_Issuers!$C$2:$BZ$2,0),FALSE)</f>
        <v>b</v>
      </c>
      <c r="K62" s="1">
        <f>VLOOKUP($H62,ERV_Issuers!$C:$BZ,MATCH(K$1,ERV_Issuers!$C$2:$BZ$2,0),FALSE)</f>
        <v>0</v>
      </c>
      <c r="L62" s="1" t="str">
        <f t="shared" si="0"/>
        <v>B</v>
      </c>
      <c r="M62" s="1" t="str">
        <f>INDEX(JESG_CEMBI!$W:$W,MATCH($A62,JESG_CEMBI!$AG:$AG,0))</f>
        <v>USP12445AC98</v>
      </c>
    </row>
    <row r="63" spans="1:13" x14ac:dyDescent="0.25">
      <c r="A63" t="s">
        <v>745</v>
      </c>
      <c r="B63">
        <f>ROUND(10-VLOOKUP($A63,JESG_CEMBI!$AG:$AV,MATCH(B$1,JESG_CEMBI!$AG$1:$AV$1,0),FALSE)/10,1)</f>
        <v>8</v>
      </c>
      <c r="C63">
        <f>VLOOKUP($A63,JESG_CEMBI!$AG:$AV,MATCH("1D Score Chg",JESG_CEMBI!$AG$1:$AV$1,0),FALSE)/-10</f>
        <v>2.6847688179725798E-2</v>
      </c>
      <c r="D63">
        <f>VLOOKUP($A63,JESG_CEMBI!$AG:$AV,MATCH("1M Score Chg",JESG_CEMBI!$AG$1:$AV$1,0),FALSE)/-10</f>
        <v>0.70221693896297599</v>
      </c>
      <c r="E63">
        <f>VLOOKUP($A63,JESG_CEMBI!$AG:$AV,MATCH("QTD Score Chg",JESG_CEMBI!$AG$1:$AV$1,0),FALSE)/-10</f>
        <v>0.266948407121536</v>
      </c>
      <c r="F63">
        <f>VLOOKUP($A63,JESG_CEMBI!$AG:$AV,MATCH("YTD Score Chg",JESG_CEMBI!$AG$1:$AV$1,0),FALSE)/-10</f>
        <v>1.2551812044732999</v>
      </c>
      <c r="G63" t="str">
        <f>IFERROR(VLOOKUP(A63,ERV_Mapping!Q:Q,1,FALSE),VLOOKUP(A63,ERV_Mapping!R:R,1,FALSE))</f>
        <v>BANVOR</v>
      </c>
      <c r="H63" t="str">
        <f>IFERROR(VLOOKUP(G63,ERV_Mapping!Q:S,3,FALSE),VLOOKUP(G63,ERV_Mapping!R:S,2,FALSE))</f>
        <v>BANVOR_3</v>
      </c>
      <c r="I63" s="1">
        <f>VLOOKUP($H63,ERV_Issuers!$C:$BZ,MATCH(I$1,ERV_Issuers!$C$2:$BZ$2,0),FALSE)</f>
        <v>461.48870849609375</v>
      </c>
      <c r="J63" s="1" t="str">
        <f>VLOOKUP($H63,ERV_Issuers!$C:$BZ,MATCH(J$1,ERV_Issuers!$C$2:$BZ$2,0),FALSE)</f>
        <v>ccc+</v>
      </c>
      <c r="K63" s="1">
        <f>VLOOKUP($H63,ERV_Issuers!$C:$BZ,MATCH(K$1,ERV_Issuers!$C$2:$BZ$2,0),FALSE)</f>
        <v>0</v>
      </c>
      <c r="L63" s="1" t="str">
        <f t="shared" si="0"/>
        <v>CCC</v>
      </c>
      <c r="M63" s="1" t="str">
        <f>INDEX(JESG_CEMBI!$W:$W,MATCH($A63,JESG_CEMBI!$AG:$AG,0))</f>
        <v>XS2055749720</v>
      </c>
    </row>
    <row r="64" spans="1:13" x14ac:dyDescent="0.25">
      <c r="A64" t="s">
        <v>1699</v>
      </c>
      <c r="B64">
        <f>ROUND(10-VLOOKUP($A64,JESG_CEMBI!$AG:$AV,MATCH(B$1,JESG_CEMBI!$AG$1:$AV$1,0),FALSE)/10,1)</f>
        <v>4.8</v>
      </c>
      <c r="C64">
        <f>VLOOKUP($A64,JESG_CEMBI!$AG:$AV,MATCH("1D Score Chg",JESG_CEMBI!$AG$1:$AV$1,0),FALSE)/-10</f>
        <v>-2.9885130407834002E-4</v>
      </c>
      <c r="D64">
        <f>VLOOKUP($A64,JESG_CEMBI!$AG:$AV,MATCH("1M Score Chg",JESG_CEMBI!$AG$1:$AV$1,0),FALSE)/-10</f>
        <v>-9.5683444355778094E-3</v>
      </c>
      <c r="E64">
        <f>VLOOKUP($A64,JESG_CEMBI!$AG:$AV,MATCH("QTD Score Chg",JESG_CEMBI!$AG$1:$AV$1,0),FALSE)/-10</f>
        <v>-3.7874171934717503E-3</v>
      </c>
      <c r="F64">
        <f>VLOOKUP($A64,JESG_CEMBI!$AG:$AV,MATCH("YTD Score Chg",JESG_CEMBI!$AG$1:$AV$1,0),FALSE)/-10</f>
        <v>-3.3842457034157197E-2</v>
      </c>
      <c r="G64" t="str">
        <f>IFERROR(VLOOKUP(A64,ERV_Mapping!Q:Q,1,FALSE),VLOOKUP(A64,ERV_Mapping!R:R,1,FALSE))</f>
        <v>FSBIOE</v>
      </c>
      <c r="H64" t="str">
        <f>IFERROR(VLOOKUP(G64,ERV_Mapping!Q:S,3,FALSE),VLOOKUP(G64,ERV_Mapping!R:S,2,FALSE))</f>
        <v>FSBIOE_2</v>
      </c>
      <c r="I64" s="1">
        <f>VLOOKUP($H64,ERV_Issuers!$C:$BZ,MATCH(I$1,ERV_Issuers!$C$2:$BZ$2,0),FALSE)</f>
        <v>577.22589111328125</v>
      </c>
      <c r="J64" s="1" t="str">
        <f>VLOOKUP($H64,ERV_Issuers!$C:$BZ,MATCH(J$1,ERV_Issuers!$C$2:$BZ$2,0),FALSE)</f>
        <v>b+</v>
      </c>
      <c r="K64" s="1">
        <f>VLOOKUP($H64,ERV_Issuers!$C:$BZ,MATCH(K$1,ERV_Issuers!$C$2:$BZ$2,0),FALSE)</f>
        <v>0</v>
      </c>
      <c r="L64" s="1" t="str">
        <f t="shared" si="0"/>
        <v>B</v>
      </c>
      <c r="M64" s="1" t="str">
        <f>INDEX(JESG_CEMBI!$W:$W,MATCH($A64,JESG_CEMBI!$AG:$AG,0))</f>
        <v>USL40756AB19</v>
      </c>
    </row>
    <row r="65" spans="1:13" x14ac:dyDescent="0.25">
      <c r="A65" t="s">
        <v>18523</v>
      </c>
      <c r="B65">
        <f>ROUND(10-VLOOKUP($A65,JESG_CEMBI!$AG:$AV,MATCH(B$1,JESG_CEMBI!$AG$1:$AV$1,0),FALSE)/10,1)</f>
        <v>4.0999999999999996</v>
      </c>
      <c r="C65">
        <f>VLOOKUP($A65,JESG_CEMBI!$AG:$AV,MATCH("1D Score Chg",JESG_CEMBI!$AG$1:$AV$1,0),FALSE)/-10</f>
        <v>-1.4548978347737301E-2</v>
      </c>
      <c r="D65">
        <f>VLOOKUP($A65,JESG_CEMBI!$AG:$AV,MATCH("1M Score Chg",JESG_CEMBI!$AG$1:$AV$1,0),FALSE)/-10</f>
        <v>-0.17413440399465302</v>
      </c>
      <c r="E65">
        <f>VLOOKUP($A65,JESG_CEMBI!$AG:$AV,MATCH("QTD Score Chg",JESG_CEMBI!$AG$1:$AV$1,0),FALSE)/-10</f>
        <v>-0.109554351294966</v>
      </c>
      <c r="F65">
        <f>VLOOKUP($A65,JESG_CEMBI!$AG:$AV,MATCH("YTD Score Chg",JESG_CEMBI!$AG$1:$AV$1,0),FALSE)/-10</f>
        <v>-0.182902217538843</v>
      </c>
      <c r="G65" t="str">
        <f>IFERROR(VLOOKUP(A65,ERV_Mapping!Q:Q,1,FALSE),VLOOKUP(A65,ERV_Mapping!R:R,1,FALSE))</f>
        <v>BTHREE</v>
      </c>
      <c r="H65" t="str">
        <f>IFERROR(VLOOKUP(G65,ERV_Mapping!Q:S,3,FALSE),VLOOKUP(G65,ERV_Mapping!R:S,2,FALSE))</f>
        <v>BTHREE_0</v>
      </c>
      <c r="I65" s="1">
        <f>VLOOKUP($H65,ERV_Issuers!$C:$BZ,MATCH(I$1,ERV_Issuers!$C$2:$BZ$2,0),FALSE)</f>
        <v>246.3175048828125</v>
      </c>
      <c r="J65" s="1" t="str">
        <f>VLOOKUP($H65,ERV_Issuers!$C:$BZ,MATCH(J$1,ERV_Issuers!$C$2:$BZ$2,0),FALSE)</f>
        <v>bb</v>
      </c>
      <c r="K65" s="1">
        <f>VLOOKUP($H65,ERV_Issuers!$C:$BZ,MATCH(K$1,ERV_Issuers!$C$2:$BZ$2,0),FALSE)</f>
        <v>0</v>
      </c>
      <c r="L65" s="1" t="str">
        <f t="shared" si="0"/>
        <v>BB</v>
      </c>
      <c r="M65" s="1" t="str">
        <f>INDEX(JESG_CEMBI!$W:$W,MATCH($A65,JESG_CEMBI!$AG:$AG,0))</f>
        <v>USP19118AA91</v>
      </c>
    </row>
    <row r="66" spans="1:13" x14ac:dyDescent="0.25">
      <c r="A66" t="s">
        <v>2925</v>
      </c>
      <c r="B66">
        <f>ROUND(10-VLOOKUP($A66,JESG_CEMBI!$AG:$AV,MATCH(B$1,JESG_CEMBI!$AG$1:$AV$1,0),FALSE)/10,1)</f>
        <v>6.6</v>
      </c>
      <c r="C66">
        <f>VLOOKUP($A66,JESG_CEMBI!$AG:$AV,MATCH("1D Score Chg",JESG_CEMBI!$AG$1:$AV$1,0),FALSE)/-10</f>
        <v>-1.2311034788585499E-2</v>
      </c>
      <c r="D66">
        <f>VLOOKUP($A66,JESG_CEMBI!$AG:$AV,MATCH("1M Score Chg",JESG_CEMBI!$AG$1:$AV$1,0),FALSE)/-10</f>
        <v>-0.295876686537971</v>
      </c>
      <c r="E66">
        <f>VLOOKUP($A66,JESG_CEMBI!$AG:$AV,MATCH("QTD Score Chg",JESG_CEMBI!$AG$1:$AV$1,0),FALSE)/-10</f>
        <v>-0.122345264302315</v>
      </c>
      <c r="F66">
        <f>VLOOKUP($A66,JESG_CEMBI!$AG:$AV,MATCH("YTD Score Chg",JESG_CEMBI!$AG$1:$AV$1,0),FALSE)/-10</f>
        <v>-0.35704627201441996</v>
      </c>
      <c r="G66" t="str">
        <f>IFERROR(VLOOKUP(A66,ERV_Mapping!Q:Q,1,FALSE),VLOOKUP(A66,ERV_Mapping!R:R,1,FALSE))</f>
        <v>OIBRBZ</v>
      </c>
      <c r="H66" t="str">
        <f>IFERROR(VLOOKUP(G66,ERV_Mapping!Q:S,3,FALSE),VLOOKUP(G66,ERV_Mapping!R:S,2,FALSE))</f>
        <v>OIBRBZ</v>
      </c>
      <c r="I66" s="1">
        <f>VLOOKUP($H66,ERV_Issuers!$C:$BZ,MATCH(I$1,ERV_Issuers!$C$2:$BZ$2,0),FALSE)</f>
        <v>1026.90673828125</v>
      </c>
      <c r="J66" s="1" t="str">
        <f>VLOOKUP($H66,ERV_Issuers!$C:$BZ,MATCH(J$1,ERV_Issuers!$C$2:$BZ$2,0),FALSE)</f>
        <v>ccc+</v>
      </c>
      <c r="K66" s="1">
        <f>VLOOKUP($H66,ERV_Issuers!$C:$BZ,MATCH(K$1,ERV_Issuers!$C$2:$BZ$2,0),FALSE)</f>
        <v>0</v>
      </c>
      <c r="L66" s="1" t="str">
        <f t="shared" ref="L66:L129" si="1">UPPER(LEFT(J66,IF(OR(RIGHT(J66,1)="-",RIGHT(J66,1)="+"),LEN(J66)-1,LEN(J66))))</f>
        <v>CCC</v>
      </c>
      <c r="M66" s="1" t="str">
        <f>INDEX(JESG_CEMBI!$W:$W,MATCH($A66,JESG_CEMBI!$AG:$AG,0))</f>
        <v>USP7354PAA23</v>
      </c>
    </row>
    <row r="67" spans="1:13" x14ac:dyDescent="0.25">
      <c r="A67" t="s">
        <v>1971</v>
      </c>
      <c r="B67">
        <f>ROUND(10-VLOOKUP($A67,JESG_CEMBI!$AG:$AV,MATCH(B$1,JESG_CEMBI!$AG$1:$AV$1,0),FALSE)/10,1)</f>
        <v>5.6</v>
      </c>
      <c r="C67">
        <f>VLOOKUP($A67,JESG_CEMBI!$AG:$AV,MATCH("1D Score Chg",JESG_CEMBI!$AG$1:$AV$1,0),FALSE)/-10</f>
        <v>1.00958886099959E-3</v>
      </c>
      <c r="D67">
        <f>VLOOKUP($A67,JESG_CEMBI!$AG:$AV,MATCH("1M Score Chg",JESG_CEMBI!$AG$1:$AV$1,0),FALSE)/-10</f>
        <v>1.7024800291403599E-2</v>
      </c>
      <c r="E67">
        <f>VLOOKUP($A67,JESG_CEMBI!$AG:$AV,MATCH("QTD Score Chg",JESG_CEMBI!$AG$1:$AV$1,0),FALSE)/-10</f>
        <v>1.43786658878504E-2</v>
      </c>
      <c r="F67">
        <f>VLOOKUP($A67,JESG_CEMBI!$AG:$AV,MATCH("YTD Score Chg",JESG_CEMBI!$AG$1:$AV$1,0),FALSE)/-10</f>
        <v>-4.0935007707296397E-2</v>
      </c>
      <c r="G67" t="str">
        <f>IFERROR(VLOOKUP(A67,ERV_Mapping!Q:Q,1,FALSE),VLOOKUP(A67,ERV_Mapping!R:R,1,FALSE))</f>
        <v>BRASKM</v>
      </c>
      <c r="H67" t="str">
        <f>IFERROR(VLOOKUP(G67,ERV_Mapping!Q:S,3,FALSE),VLOOKUP(G67,ERV_Mapping!R:S,2,FALSE))</f>
        <v>BRASKM_0</v>
      </c>
      <c r="I67" s="1">
        <f>VLOOKUP($H67,ERV_Issuers!$C:$BZ,MATCH(I$1,ERV_Issuers!$C$2:$BZ$2,0),FALSE)</f>
        <v>211.32015991210938</v>
      </c>
      <c r="J67" s="1" t="str">
        <f>VLOOKUP($H67,ERV_Issuers!$C:$BZ,MATCH(J$1,ERV_Issuers!$C$2:$BZ$2,0),FALSE)</f>
        <v>bbb-</v>
      </c>
      <c r="K67" s="1">
        <f>VLOOKUP($H67,ERV_Issuers!$C:$BZ,MATCH(K$1,ERV_Issuers!$C$2:$BZ$2,0),FALSE)</f>
        <v>-2.2216198309575015</v>
      </c>
      <c r="L67" s="1" t="str">
        <f t="shared" si="1"/>
        <v>BBB</v>
      </c>
      <c r="M67" s="1" t="str">
        <f>INDEX(JESG_CEMBI!$W:$W,MATCH($A67,JESG_CEMBI!$AG:$AG,0))</f>
        <v>USN15516AB83</v>
      </c>
    </row>
    <row r="68" spans="1:13" x14ac:dyDescent="0.25">
      <c r="A68" t="s">
        <v>1181</v>
      </c>
      <c r="B68">
        <f>ROUND(10-VLOOKUP($A68,JESG_CEMBI!$AG:$AV,MATCH(B$1,JESG_CEMBI!$AG$1:$AV$1,0),FALSE)/10,1)</f>
        <v>2</v>
      </c>
      <c r="C68">
        <f>VLOOKUP($A68,JESG_CEMBI!$AG:$AV,MATCH("1D Score Chg",JESG_CEMBI!$AG$1:$AV$1,0),FALSE)/-10</f>
        <v>-5.3063869007956999E-3</v>
      </c>
      <c r="D68">
        <f>VLOOKUP($A68,JESG_CEMBI!$AG:$AV,MATCH("1M Score Chg",JESG_CEMBI!$AG$1:$AV$1,0),FALSE)/-10</f>
        <v>-0.33507505992487602</v>
      </c>
      <c r="E68">
        <f>VLOOKUP($A68,JESG_CEMBI!$AG:$AV,MATCH("QTD Score Chg",JESG_CEMBI!$AG$1:$AV$1,0),FALSE)/-10</f>
        <v>-4.7834267345596898E-2</v>
      </c>
      <c r="F68">
        <f>VLOOKUP($A68,JESG_CEMBI!$AG:$AV,MATCH("YTD Score Chg",JESG_CEMBI!$AG$1:$AV$1,0),FALSE)/-10</f>
        <v>-2.3092996305623701</v>
      </c>
      <c r="G68" t="str">
        <f>IFERROR(VLOOKUP(A68,ERV_Mapping!Q:Q,1,FALSE),VLOOKUP(A68,ERV_Mapping!R:R,1,FALSE))</f>
        <v>CSNABZ</v>
      </c>
      <c r="H68" t="str">
        <f>IFERROR(VLOOKUP(G68,ERV_Mapping!Q:S,3,FALSE),VLOOKUP(G68,ERV_Mapping!R:S,2,FALSE))</f>
        <v>CSNABZ_8</v>
      </c>
      <c r="I68" s="1">
        <f>VLOOKUP($H68,ERV_Issuers!$C:$BZ,MATCH(I$1,ERV_Issuers!$C$2:$BZ$2,0),FALSE)</f>
        <v>290.21859741210938</v>
      </c>
      <c r="J68" s="1" t="str">
        <f>VLOOKUP($H68,ERV_Issuers!$C:$BZ,MATCH(J$1,ERV_Issuers!$C$2:$BZ$2,0),FALSE)</f>
        <v>bb</v>
      </c>
      <c r="K68" s="1">
        <f>VLOOKUP($H68,ERV_Issuers!$C:$BZ,MATCH(K$1,ERV_Issuers!$C$2:$BZ$2,0),FALSE)</f>
        <v>-22.880590345748683</v>
      </c>
      <c r="L68" s="1" t="str">
        <f t="shared" si="1"/>
        <v>BB</v>
      </c>
      <c r="M68" s="1" t="str">
        <f>INDEX(JESG_CEMBI!$W:$W,MATCH($A68,JESG_CEMBI!$AG:$AG,0))</f>
        <v>USL21779AJ97</v>
      </c>
    </row>
    <row r="69" spans="1:13" x14ac:dyDescent="0.25">
      <c r="A69" t="s">
        <v>1058</v>
      </c>
      <c r="B69">
        <f>ROUND(10-VLOOKUP($A69,JESG_CEMBI!$AG:$AV,MATCH(B$1,JESG_CEMBI!$AG$1:$AV$1,0),FALSE)/10,1)</f>
        <v>6.7</v>
      </c>
      <c r="C69">
        <f>VLOOKUP($A69,JESG_CEMBI!$AG:$AV,MATCH("1D Score Chg",JESG_CEMBI!$AG$1:$AV$1,0),FALSE)/-10</f>
        <v>-2.2630087098235601E-3</v>
      </c>
      <c r="D69">
        <f>VLOOKUP($A69,JESG_CEMBI!$AG:$AV,MATCH("1M Score Chg",JESG_CEMBI!$AG$1:$AV$1,0),FALSE)/-10</f>
        <v>2.3684885502261398E-2</v>
      </c>
      <c r="E69">
        <f>VLOOKUP($A69,JESG_CEMBI!$AG:$AV,MATCH("QTD Score Chg",JESG_CEMBI!$AG$1:$AV$1,0),FALSE)/-10</f>
        <v>1.32600558190318E-3</v>
      </c>
      <c r="F69">
        <f>VLOOKUP($A69,JESG_CEMBI!$AG:$AV,MATCH("YTD Score Chg",JESG_CEMBI!$AG$1:$AV$1,0),FALSE)/-10</f>
        <v>-9.01517642239468E-4</v>
      </c>
      <c r="G69" t="str">
        <f>IFERROR(VLOOKUP(A69,ERV_Mapping!Q:Q,1,FALSE),VLOOKUP(A69,ERV_Mapping!R:R,1,FALSE))</f>
        <v>CMIGBZ</v>
      </c>
      <c r="H69" t="str">
        <f>IFERROR(VLOOKUP(G69,ERV_Mapping!Q:S,3,FALSE),VLOOKUP(G69,ERV_Mapping!R:S,2,FALSE))</f>
        <v>CMIGBZ</v>
      </c>
      <c r="I69" s="1">
        <f>VLOOKUP($H69,ERV_Issuers!$C:$BZ,MATCH(I$1,ERV_Issuers!$C$2:$BZ$2,0),FALSE)</f>
        <v>203.74842834472656</v>
      </c>
      <c r="J69" s="1" t="str">
        <f>VLOOKUP($H69,ERV_Issuers!$C:$BZ,MATCH(J$1,ERV_Issuers!$C$2:$BZ$2,0),FALSE)</f>
        <v>bb-</v>
      </c>
      <c r="K69" s="1">
        <f>VLOOKUP($H69,ERV_Issuers!$C:$BZ,MATCH(K$1,ERV_Issuers!$C$2:$BZ$2,0),FALSE)</f>
        <v>0</v>
      </c>
      <c r="L69" s="1" t="str">
        <f t="shared" si="1"/>
        <v>BB</v>
      </c>
      <c r="M69" s="1" t="str">
        <f>INDEX(JESG_CEMBI!$W:$W,MATCH($A69,JESG_CEMBI!$AG:$AG,0))</f>
        <v>USP2205LAC92</v>
      </c>
    </row>
    <row r="70" spans="1:13" x14ac:dyDescent="0.25">
      <c r="A70" t="s">
        <v>1172</v>
      </c>
      <c r="B70">
        <f>ROUND(10-VLOOKUP($A70,JESG_CEMBI!$AG:$AV,MATCH(B$1,JESG_CEMBI!$AG$1:$AV$1,0),FALSE)/10,1)</f>
        <v>4.5999999999999996</v>
      </c>
      <c r="C70">
        <f>VLOOKUP($A70,JESG_CEMBI!$AG:$AV,MATCH("1D Score Chg",JESG_CEMBI!$AG$1:$AV$1,0),FALSE)/-10</f>
        <v>-3.1173934886975702E-2</v>
      </c>
      <c r="D70">
        <f>VLOOKUP($A70,JESG_CEMBI!$AG:$AV,MATCH("1M Score Chg",JESG_CEMBI!$AG$1:$AV$1,0),FALSE)/-10</f>
        <v>-0.64013577630565299</v>
      </c>
      <c r="E70">
        <f>VLOOKUP($A70,JESG_CEMBI!$AG:$AV,MATCH("QTD Score Chg",JESG_CEMBI!$AG$1:$AV$1,0),FALSE)/-10</f>
        <v>-0.25887987191856998</v>
      </c>
      <c r="F70">
        <f>VLOOKUP($A70,JESG_CEMBI!$AG:$AV,MATCH("YTD Score Chg",JESG_CEMBI!$AG$1:$AV$1,0),FALSE)/-10</f>
        <v>-1.3902544323236401</v>
      </c>
      <c r="G70" t="str">
        <f>IFERROR(VLOOKUP(A70,ERV_Mapping!Q:Q,1,FALSE),VLOOKUP(A70,ERV_Mapping!R:R,1,FALSE))</f>
        <v>CSANBZ</v>
      </c>
      <c r="H70" t="str">
        <f>IFERROR(VLOOKUP(G70,ERV_Mapping!Q:S,3,FALSE),VLOOKUP(G70,ERV_Mapping!R:S,2,FALSE))</f>
        <v>CSANBZ_0</v>
      </c>
      <c r="I70" s="1">
        <f>VLOOKUP($H70,ERV_Issuers!$C:$BZ,MATCH(I$1,ERV_Issuers!$C$2:$BZ$2,0),FALSE)</f>
        <v>254.10688781738281</v>
      </c>
      <c r="J70" s="1" t="str">
        <f>VLOOKUP($H70,ERV_Issuers!$C:$BZ,MATCH(J$1,ERV_Issuers!$C$2:$BZ$2,0),FALSE)</f>
        <v>bb</v>
      </c>
      <c r="K70" s="1">
        <f>VLOOKUP($H70,ERV_Issuers!$C:$BZ,MATCH(K$1,ERV_Issuers!$C$2:$BZ$2,0),FALSE)</f>
        <v>-3.274731675718523</v>
      </c>
      <c r="L70" s="1" t="str">
        <f t="shared" si="1"/>
        <v>BB</v>
      </c>
      <c r="M70" s="1" t="str">
        <f>INDEX(JESG_CEMBI!$W:$W,MATCH($A70,JESG_CEMBI!$AG:$AG,0))</f>
        <v>USL20041AD89</v>
      </c>
    </row>
    <row r="71" spans="1:13" x14ac:dyDescent="0.25">
      <c r="A71" t="s">
        <v>21660</v>
      </c>
      <c r="B71">
        <f>ROUND(10-VLOOKUP($A71,JESG_CEMBI!$AG:$AV,MATCH(B$1,JESG_CEMBI!$AG$1:$AV$1,0),FALSE)/10,1)</f>
        <v>3.4</v>
      </c>
      <c r="C71">
        <f>VLOOKUP($A71,JESG_CEMBI!$AG:$AV,MATCH("1D Score Chg",JESG_CEMBI!$AG$1:$AV$1,0),FALSE)/-10</f>
        <v>-2.4248237820913197E-2</v>
      </c>
      <c r="D71">
        <f>VLOOKUP($A71,JESG_CEMBI!$AG:$AV,MATCH("1M Score Chg",JESG_CEMBI!$AG$1:$AV$1,0),FALSE)/-10</f>
        <v>-0.54847264265558904</v>
      </c>
      <c r="E71">
        <f>VLOOKUP($A71,JESG_CEMBI!$AG:$AV,MATCH("QTD Score Chg",JESG_CEMBI!$AG$1:$AV$1,0),FALSE)/-10</f>
        <v>-0.22014239554617601</v>
      </c>
      <c r="F71">
        <f>VLOOKUP($A71,JESG_CEMBI!$AG:$AV,MATCH("YTD Score Chg",JESG_CEMBI!$AG$1:$AV$1,0),FALSE)/-10</f>
        <v>-0.67007997807825803</v>
      </c>
      <c r="G71" t="e">
        <f>IFERROR(VLOOKUP(A71,ERV_Mapping!Q:Q,1,FALSE),VLOOKUP(A71,ERV_Mapping!R:R,1,FALSE))</f>
        <v>#N/A</v>
      </c>
      <c r="H71" t="e">
        <f>IFERROR(VLOOKUP(G71,ERV_Mapping!Q:S,3,FALSE),VLOOKUP(G71,ERV_Mapping!R:S,2,FALSE))</f>
        <v>#N/A</v>
      </c>
      <c r="I71" s="1" t="e">
        <f>VLOOKUP($H71,ERV_Issuers!$C:$BZ,MATCH(I$1,ERV_Issuers!$C$2:$BZ$2,0),FALSE)</f>
        <v>#N/A</v>
      </c>
      <c r="J71" s="1" t="e">
        <f>VLOOKUP($H71,ERV_Issuers!$C:$BZ,MATCH(J$1,ERV_Issuers!$C$2:$BZ$2,0),FALSE)</f>
        <v>#N/A</v>
      </c>
      <c r="K71" s="1" t="e">
        <f>VLOOKUP($H71,ERV_Issuers!$C:$BZ,MATCH(K$1,ERV_Issuers!$C$2:$BZ$2,0),FALSE)</f>
        <v>#N/A</v>
      </c>
      <c r="L71" s="1" t="e">
        <f t="shared" si="1"/>
        <v>#N/A</v>
      </c>
      <c r="M71" s="1" t="str">
        <f>INDEX(JESG_CEMBI!$W:$W,MATCH($A71,JESG_CEMBI!$AG:$AG,0))</f>
        <v>USC3328LAA73</v>
      </c>
    </row>
    <row r="72" spans="1:13" x14ac:dyDescent="0.25">
      <c r="A72" t="s">
        <v>2323</v>
      </c>
      <c r="B72">
        <f>ROUND(10-VLOOKUP($A72,JESG_CEMBI!$AG:$AV,MATCH(B$1,JESG_CEMBI!$AG$1:$AV$1,0),FALSE)/10,1)</f>
        <v>4.4000000000000004</v>
      </c>
      <c r="C72">
        <f>VLOOKUP($A72,JESG_CEMBI!$AG:$AV,MATCH("1D Score Chg",JESG_CEMBI!$AG$1:$AV$1,0),FALSE)/-10</f>
        <v>-1.6142421506117398E-3</v>
      </c>
      <c r="D72">
        <f>VLOOKUP($A72,JESG_CEMBI!$AG:$AV,MATCH("1M Score Chg",JESG_CEMBI!$AG$1:$AV$1,0),FALSE)/-10</f>
        <v>-9.4408408209008601E-2</v>
      </c>
      <c r="E72">
        <f>VLOOKUP($A72,JESG_CEMBI!$AG:$AV,MATCH("QTD Score Chg",JESG_CEMBI!$AG$1:$AV$1,0),FALSE)/-10</f>
        <v>-4.3638150602254198E-2</v>
      </c>
      <c r="F72">
        <f>VLOOKUP($A72,JESG_CEMBI!$AG:$AV,MATCH("YTD Score Chg",JESG_CEMBI!$AG$1:$AV$1,0),FALSE)/-10</f>
        <v>-0.115454249467417</v>
      </c>
      <c r="G72" t="str">
        <f>IFERROR(VLOOKUP(A72,ERV_Mapping!Q:Q,1,FALSE),VLOOKUP(A72,ERV_Mapping!R:R,1,FALSE))</f>
        <v>SUZANO</v>
      </c>
      <c r="H72" t="str">
        <f>IFERROR(VLOOKUP(G72,ERV_Mapping!Q:S,3,FALSE),VLOOKUP(G72,ERV_Mapping!R:S,2,FALSE))</f>
        <v>SUZANO_0</v>
      </c>
      <c r="I72" s="1">
        <f>VLOOKUP($H72,ERV_Issuers!$C:$BZ,MATCH(I$1,ERV_Issuers!$C$2:$BZ$2,0),FALSE)</f>
        <v>160.28866577148438</v>
      </c>
      <c r="J72" s="1" t="str">
        <f>VLOOKUP($H72,ERV_Issuers!$C:$BZ,MATCH(J$1,ERV_Issuers!$C$2:$BZ$2,0),FALSE)</f>
        <v>bbb-</v>
      </c>
      <c r="K72" s="1">
        <f>VLOOKUP($H72,ERV_Issuers!$C:$BZ,MATCH(K$1,ERV_Issuers!$C$2:$BZ$2,0),FALSE)</f>
        <v>3.9187402034399654</v>
      </c>
      <c r="L72" s="1" t="str">
        <f t="shared" si="1"/>
        <v>BBB</v>
      </c>
      <c r="M72" s="1" t="str">
        <f>INDEX(JESG_CEMBI!$W:$W,MATCH($A72,JESG_CEMBI!$AG:$AG,0))</f>
        <v>US31572UAG13</v>
      </c>
    </row>
    <row r="73" spans="1:13" x14ac:dyDescent="0.25">
      <c r="A73" t="s">
        <v>1796</v>
      </c>
      <c r="B73">
        <f>ROUND(10-VLOOKUP($A73,JESG_CEMBI!$AG:$AV,MATCH(B$1,JESG_CEMBI!$AG$1:$AV$1,0),FALSE)/10,1)</f>
        <v>6.9</v>
      </c>
      <c r="C73">
        <f>VLOOKUP($A73,JESG_CEMBI!$AG:$AV,MATCH("1D Score Chg",JESG_CEMBI!$AG$1:$AV$1,0),FALSE)/-10</f>
        <v>2.4972597147534898E-3</v>
      </c>
      <c r="D73">
        <f>VLOOKUP($A73,JESG_CEMBI!$AG:$AV,MATCH("1M Score Chg",JESG_CEMBI!$AG$1:$AV$1,0),FALSE)/-10</f>
        <v>9.8690230967283202E-2</v>
      </c>
      <c r="E73">
        <f>VLOOKUP($A73,JESG_CEMBI!$AG:$AV,MATCH("QTD Score Chg",JESG_CEMBI!$AG$1:$AV$1,0),FALSE)/-10</f>
        <v>3.1472099307662302E-2</v>
      </c>
      <c r="F73">
        <f>VLOOKUP($A73,JESG_CEMBI!$AG:$AV,MATCH("YTD Score Chg",JESG_CEMBI!$AG$1:$AV$1,0),FALSE)/-10</f>
        <v>0.10899956940862202</v>
      </c>
      <c r="G73" t="str">
        <f>IFERROR(VLOOKUP(A73,ERV_Mapping!Q:Q,1,FALSE),VLOOKUP(A73,ERV_Mapping!R:R,1,FALSE))</f>
        <v>GGBRBZ</v>
      </c>
      <c r="H73" t="str">
        <f>IFERROR(VLOOKUP(G73,ERV_Mapping!Q:S,3,FALSE),VLOOKUP(G73,ERV_Mapping!R:S,2,FALSE))</f>
        <v>GGBRBZ</v>
      </c>
      <c r="I73" s="1">
        <f>VLOOKUP($H73,ERV_Issuers!$C:$BZ,MATCH(I$1,ERV_Issuers!$C$2:$BZ$2,0),FALSE)</f>
        <v>115.63665771484375</v>
      </c>
      <c r="J73" s="1" t="str">
        <f>VLOOKUP($H73,ERV_Issuers!$C:$BZ,MATCH(J$1,ERV_Issuers!$C$2:$BZ$2,0),FALSE)</f>
        <v>bbb-</v>
      </c>
      <c r="K73" s="1">
        <f>VLOOKUP($H73,ERV_Issuers!$C:$BZ,MATCH(K$1,ERV_Issuers!$C$2:$BZ$2,0),FALSE)</f>
        <v>-34.043556314005833</v>
      </c>
      <c r="L73" s="1" t="str">
        <f t="shared" si="1"/>
        <v>BBB</v>
      </c>
      <c r="M73" s="1" t="str">
        <f>INDEX(JESG_CEMBI!$W:$W,MATCH($A73,JESG_CEMBI!$AG:$AG,0))</f>
        <v>USU4034GAA14</v>
      </c>
    </row>
    <row r="74" spans="1:13" x14ac:dyDescent="0.25">
      <c r="A74" t="s">
        <v>1846</v>
      </c>
      <c r="B74">
        <f>ROUND(10-VLOOKUP($A74,JESG_CEMBI!$AG:$AV,MATCH(B$1,JESG_CEMBI!$AG$1:$AV$1,0),FALSE)/10,1)</f>
        <v>7</v>
      </c>
      <c r="C74">
        <f>VLOOKUP($A74,JESG_CEMBI!$AG:$AV,MATCH("1D Score Chg",JESG_CEMBI!$AG$1:$AV$1,0),FALSE)/-10</f>
        <v>-1.88415016971532E-4</v>
      </c>
      <c r="D74">
        <f>VLOOKUP($A74,JESG_CEMBI!$AG:$AV,MATCH("1M Score Chg",JESG_CEMBI!$AG$1:$AV$1,0),FALSE)/-10</f>
        <v>-8.64115040738795E-2</v>
      </c>
      <c r="E74">
        <f>VLOOKUP($A74,JESG_CEMBI!$AG:$AV,MATCH("QTD Score Chg",JESG_CEMBI!$AG$1:$AV$1,0),FALSE)/-10</f>
        <v>-3.3681672619275099E-2</v>
      </c>
      <c r="F74">
        <f>VLOOKUP($A74,JESG_CEMBI!$AG:$AV,MATCH("YTD Score Chg",JESG_CEMBI!$AG$1:$AV$1,0),FALSE)/-10</f>
        <v>-0.25270183588456396</v>
      </c>
      <c r="G74" t="str">
        <f>IFERROR(VLOOKUP(A74,ERV_Mapping!Q:Q,1,FALSE),VLOOKUP(A74,ERV_Mapping!R:R,1,FALSE))</f>
        <v>GOLLBZ</v>
      </c>
      <c r="H74" t="str">
        <f>IFERROR(VLOOKUP(G74,ERV_Mapping!Q:S,3,FALSE),VLOOKUP(G74,ERV_Mapping!R:S,2,FALSE))</f>
        <v>GOLLBZ_2</v>
      </c>
      <c r="I74" s="1">
        <f>VLOOKUP($H74,ERV_Issuers!$C:$BZ,MATCH(I$1,ERV_Issuers!$C$2:$BZ$2,0),FALSE)</f>
        <v>1099.866943359375</v>
      </c>
      <c r="J74" s="1" t="str">
        <f>VLOOKUP($H74,ERV_Issuers!$C:$BZ,MATCH(J$1,ERV_Issuers!$C$2:$BZ$2,0),FALSE)</f>
        <v>ccc+</v>
      </c>
      <c r="K74" s="1">
        <f>VLOOKUP($H74,ERV_Issuers!$C:$BZ,MATCH(K$1,ERV_Issuers!$C$2:$BZ$2,0),FALSE)</f>
        <v>0</v>
      </c>
      <c r="L74" s="1" t="str">
        <f t="shared" si="1"/>
        <v>CCC</v>
      </c>
      <c r="M74" s="1" t="str">
        <f>INDEX(JESG_CEMBI!$W:$W,MATCH($A74,JESG_CEMBI!$AG:$AG,0))</f>
        <v>USL4441RAC09</v>
      </c>
    </row>
    <row r="75" spans="1:13" x14ac:dyDescent="0.25">
      <c r="A75" t="s">
        <v>1840</v>
      </c>
      <c r="B75">
        <f>ROUND(10-VLOOKUP($A75,JESG_CEMBI!$AG:$AV,MATCH(B$1,JESG_CEMBI!$AG$1:$AV$1,0),FALSE)/10,1)</f>
        <v>4.5</v>
      </c>
      <c r="C75">
        <f>VLOOKUP($A75,JESG_CEMBI!$AG:$AV,MATCH("1D Score Chg",JESG_CEMBI!$AG$1:$AV$1,0),FALSE)/-10</f>
        <v>-2.4000000000000001E-5</v>
      </c>
      <c r="D75">
        <f>VLOOKUP($A75,JESG_CEMBI!$AG:$AV,MATCH("1M Score Chg",JESG_CEMBI!$AG$1:$AV$1,0),FALSE)/-10</f>
        <v>-2.77601328373648E-3</v>
      </c>
      <c r="E75">
        <f>VLOOKUP($A75,JESG_CEMBI!$AG:$AV,MATCH("QTD Score Chg",JESG_CEMBI!$AG$1:$AV$1,0),FALSE)/-10</f>
        <v>-1.3140970667443199E-3</v>
      </c>
      <c r="F75">
        <f>VLOOKUP($A75,JESG_CEMBI!$AG:$AV,MATCH("YTD Score Chg",JESG_CEMBI!$AG$1:$AV$1,0),FALSE)/-10</f>
        <v>-1.4508567268403199E-2</v>
      </c>
      <c r="G75" t="str">
        <f>IFERROR(VLOOKUP(A75,ERV_Mapping!Q:Q,1,FALSE),VLOOKUP(A75,ERV_Mapping!R:R,1,FALSE))</f>
        <v>GNFPSO</v>
      </c>
      <c r="H75" t="str">
        <f>IFERROR(VLOOKUP(G75,ERV_Mapping!Q:S,3,FALSE),VLOOKUP(G75,ERV_Mapping!R:S,2,FALSE))</f>
        <v>GNFPSO_0</v>
      </c>
      <c r="I75" s="1">
        <f>VLOOKUP($H75,ERV_Issuers!$C:$BZ,MATCH(I$1,ERV_Issuers!$C$2:$BZ$2,0),FALSE)</f>
        <v>379.2625732421875</v>
      </c>
      <c r="J75" s="1" t="str">
        <f>VLOOKUP($H75,ERV_Issuers!$C:$BZ,MATCH(J$1,ERV_Issuers!$C$2:$BZ$2,0),FALSE)</f>
        <v>bb+</v>
      </c>
      <c r="K75" s="1">
        <f>VLOOKUP($H75,ERV_Issuers!$C:$BZ,MATCH(K$1,ERV_Issuers!$C$2:$BZ$2,0),FALSE)</f>
        <v>0</v>
      </c>
      <c r="L75" s="1" t="str">
        <f t="shared" si="1"/>
        <v>BB</v>
      </c>
      <c r="M75" s="1" t="str">
        <f>INDEX(JESG_CEMBI!$W:$W,MATCH($A75,JESG_CEMBI!$AG:$AG,0))</f>
        <v>USL4R02QAA86</v>
      </c>
    </row>
    <row r="76" spans="1:13" x14ac:dyDescent="0.25">
      <c r="A76" t="s">
        <v>16568</v>
      </c>
      <c r="B76">
        <f>ROUND(10-VLOOKUP($A76,JESG_CEMBI!$AG:$AV,MATCH(B$1,JESG_CEMBI!$AG$1:$AV$1,0),FALSE)/10,1)</f>
        <v>5.7</v>
      </c>
      <c r="C76">
        <f>VLOOKUP($A76,JESG_CEMBI!$AG:$AV,MATCH("1D Score Chg",JESG_CEMBI!$AG$1:$AV$1,0),FALSE)/-10</f>
        <v>-1.4509502236736398E-2</v>
      </c>
      <c r="D76">
        <f>VLOOKUP($A76,JESG_CEMBI!$AG:$AV,MATCH("1M Score Chg",JESG_CEMBI!$AG$1:$AV$1,0),FALSE)/-10</f>
        <v>-0.172022253735159</v>
      </c>
      <c r="E76">
        <f>VLOOKUP($A76,JESG_CEMBI!$AG:$AV,MATCH("QTD Score Chg",JESG_CEMBI!$AG$1:$AV$1,0),FALSE)/-10</f>
        <v>-0.109199066295953</v>
      </c>
      <c r="F76">
        <f>VLOOKUP($A76,JESG_CEMBI!$AG:$AV,MATCH("YTD Score Chg",JESG_CEMBI!$AG$1:$AV$1,0),FALSE)/-10</f>
        <v>-6.0675596808460595E-2</v>
      </c>
      <c r="G76" t="str">
        <f>IFERROR(VLOOKUP(A76,ERV_Mapping!Q:Q,1,FALSE),VLOOKUP(A76,ERV_Mapping!R:R,1,FALSE))</f>
        <v>IOCMXW</v>
      </c>
      <c r="H76" t="str">
        <f>IFERROR(VLOOKUP(G76,ERV_Mapping!Q:S,3,FALSE),VLOOKUP(G76,ERV_Mapping!R:S,2,FALSE))</f>
        <v>IOCMXW</v>
      </c>
      <c r="I76" s="1">
        <f>VLOOKUP($H76,ERV_Issuers!$C:$BZ,MATCH(I$1,ERV_Issuers!$C$2:$BZ$2,0),FALSE)</f>
        <v>386.93331909179688</v>
      </c>
      <c r="J76" s="1" t="str">
        <f>VLOOKUP($H76,ERV_Issuers!$C:$BZ,MATCH(J$1,ERV_Issuers!$C$2:$BZ$2,0),FALSE)</f>
        <v>bb-</v>
      </c>
      <c r="K76" s="1">
        <f>VLOOKUP($H76,ERV_Issuers!$C:$BZ,MATCH(K$1,ERV_Issuers!$C$2:$BZ$2,0),FALSE)</f>
        <v>0</v>
      </c>
      <c r="L76" s="1" t="str">
        <f t="shared" si="1"/>
        <v>BB</v>
      </c>
      <c r="M76" s="1" t="str">
        <f>INDEX(JESG_CEMBI!$W:$W,MATCH($A76,JESG_CEMBI!$AG:$AG,0))</f>
        <v>USA3R74HAA50</v>
      </c>
    </row>
    <row r="77" spans="1:13" x14ac:dyDescent="0.25">
      <c r="A77" t="s">
        <v>2199</v>
      </c>
      <c r="B77">
        <f>ROUND(10-VLOOKUP($A77,JESG_CEMBI!$AG:$AV,MATCH(B$1,JESG_CEMBI!$AG$1:$AV$1,0),FALSE)/10,1)</f>
        <v>5</v>
      </c>
      <c r="C77">
        <f>VLOOKUP($A77,JESG_CEMBI!$AG:$AV,MATCH("1D Score Chg",JESG_CEMBI!$AG$1:$AV$1,0),FALSE)/-10</f>
        <v>-4.2481078446407099E-3</v>
      </c>
      <c r="D77">
        <f>VLOOKUP($A77,JESG_CEMBI!$AG:$AV,MATCH("1M Score Chg",JESG_CEMBI!$AG$1:$AV$1,0),FALSE)/-10</f>
        <v>-3.8555358787753805E-2</v>
      </c>
      <c r="E77">
        <f>VLOOKUP($A77,JESG_CEMBI!$AG:$AV,MATCH("QTD Score Chg",JESG_CEMBI!$AG$1:$AV$1,0),FALSE)/-10</f>
        <v>-2.4028042630356301E-2</v>
      </c>
      <c r="F77">
        <f>VLOOKUP($A77,JESG_CEMBI!$AG:$AV,MATCH("YTD Score Chg",JESG_CEMBI!$AG$1:$AV$1,0),FALSE)/-10</f>
        <v>-0.12587804959224999</v>
      </c>
      <c r="G77" t="str">
        <f>IFERROR(VLOOKUP(A77,ERV_Mapping!Q:Q,1,FALSE),VLOOKUP(A77,ERV_Mapping!R:R,1,FALSE))</f>
        <v>ITAU</v>
      </c>
      <c r="H77" t="str">
        <f>IFERROR(VLOOKUP(G77,ERV_Mapping!Q:S,3,FALSE),VLOOKUP(G77,ERV_Mapping!R:S,2,FALSE))</f>
        <v>ITAU</v>
      </c>
      <c r="I77" s="1">
        <f>VLOOKUP($H77,ERV_Issuers!$C:$BZ,MATCH(I$1,ERV_Issuers!$C$2:$BZ$2,0),FALSE)</f>
        <v>131.57907104492188</v>
      </c>
      <c r="J77" s="1" t="str">
        <f>VLOOKUP($H77,ERV_Issuers!$C:$BZ,MATCH(J$1,ERV_Issuers!$C$2:$BZ$2,0),FALSE)</f>
        <v>bb-</v>
      </c>
      <c r="K77" s="1">
        <f>VLOOKUP($H77,ERV_Issuers!$C:$BZ,MATCH(K$1,ERV_Issuers!$C$2:$BZ$2,0),FALSE)</f>
        <v>-44.851293824711583</v>
      </c>
      <c r="L77" s="1" t="str">
        <f t="shared" si="1"/>
        <v>BB</v>
      </c>
      <c r="M77" s="1" t="str">
        <f>INDEX(JESG_CEMBI!$W:$W,MATCH($A77,JESG_CEMBI!$AG:$AG,0))</f>
        <v>US46556KAB26</v>
      </c>
    </row>
    <row r="78" spans="1:13" x14ac:dyDescent="0.25">
      <c r="A78" t="s">
        <v>1654</v>
      </c>
      <c r="B78">
        <f>ROUND(10-VLOOKUP($A78,JESG_CEMBI!$AG:$AV,MATCH(B$1,JESG_CEMBI!$AG$1:$AV$1,0),FALSE)/10,1)</f>
        <v>4.7</v>
      </c>
      <c r="C78">
        <f>VLOOKUP($A78,JESG_CEMBI!$AG:$AV,MATCH("1D Score Chg",JESG_CEMBI!$AG$1:$AV$1,0),FALSE)/-10</f>
        <v>-2.03973017361107E-3</v>
      </c>
      <c r="D78">
        <f>VLOOKUP($A78,JESG_CEMBI!$AG:$AV,MATCH("1M Score Chg",JESG_CEMBI!$AG$1:$AV$1,0),FALSE)/-10</f>
        <v>2.79881174064762E-2</v>
      </c>
      <c r="E78">
        <f>VLOOKUP($A78,JESG_CEMBI!$AG:$AV,MATCH("QTD Score Chg",JESG_CEMBI!$AG$1:$AV$1,0),FALSE)/-10</f>
        <v>3.3355124078269598E-3</v>
      </c>
      <c r="F78">
        <f>VLOOKUP($A78,JESG_CEMBI!$AG:$AV,MATCH("YTD Score Chg",JESG_CEMBI!$AG$1:$AV$1,0),FALSE)/-10</f>
        <v>0.139023259956013</v>
      </c>
      <c r="G78" t="str">
        <f>IFERROR(VLOOKUP(A78,ERV_Mapping!Q:Q,1,FALSE),VLOOKUP(A78,ERV_Mapping!R:R,1,FALSE))</f>
        <v>SIMHBZ</v>
      </c>
      <c r="H78" t="str">
        <f>IFERROR(VLOOKUP(G78,ERV_Mapping!Q:S,3,FALSE),VLOOKUP(G78,ERV_Mapping!R:S,2,FALSE))</f>
        <v>SIMHBZ</v>
      </c>
      <c r="I78" s="1">
        <f>VLOOKUP($H78,ERV_Issuers!$C:$BZ,MATCH(I$1,ERV_Issuers!$C$2:$BZ$2,0),FALSE)</f>
        <v>380.23794555664063</v>
      </c>
      <c r="J78" s="1" t="str">
        <f>VLOOKUP($H78,ERV_Issuers!$C:$BZ,MATCH(J$1,ERV_Issuers!$C$2:$BZ$2,0),FALSE)</f>
        <v>bb-</v>
      </c>
      <c r="K78" s="1">
        <f>VLOOKUP($H78,ERV_Issuers!$C:$BZ,MATCH(K$1,ERV_Issuers!$C$2:$BZ$2,0),FALSE)</f>
        <v>16.222553313358016</v>
      </c>
      <c r="L78" s="1" t="str">
        <f t="shared" si="1"/>
        <v>BB</v>
      </c>
      <c r="M78" s="1" t="str">
        <f>INDEX(JESG_CEMBI!$W:$W,MATCH($A78,JESG_CEMBI!$AG:$AG,0))</f>
        <v>USL8449RAA79</v>
      </c>
    </row>
    <row r="79" spans="1:13" x14ac:dyDescent="0.25">
      <c r="A79" t="s">
        <v>3717</v>
      </c>
      <c r="B79">
        <f>ROUND(10-VLOOKUP($A79,JESG_CEMBI!$AG:$AV,MATCH(B$1,JESG_CEMBI!$AG$1:$AV$1,0),FALSE)/10,1)</f>
        <v>4.3</v>
      </c>
      <c r="C79">
        <f>VLOOKUP($A79,JESG_CEMBI!$AG:$AV,MATCH("1D Score Chg",JESG_CEMBI!$AG$1:$AV$1,0),FALSE)/-10</f>
        <v>3.2054267315466201E-3</v>
      </c>
      <c r="D79">
        <f>VLOOKUP($A79,JESG_CEMBI!$AG:$AV,MATCH("1M Score Chg",JESG_CEMBI!$AG$1:$AV$1,0),FALSE)/-10</f>
        <v>0.16212598124131999</v>
      </c>
      <c r="E79">
        <f>VLOOKUP($A79,JESG_CEMBI!$AG:$AV,MATCH("QTD Score Chg",JESG_CEMBI!$AG$1:$AV$1,0),FALSE)/-10</f>
        <v>5.7998524647829397E-2</v>
      </c>
      <c r="F79">
        <f>VLOOKUP($A79,JESG_CEMBI!$AG:$AV,MATCH("YTD Score Chg",JESG_CEMBI!$AG$1:$AV$1,0),FALSE)/-10</f>
        <v>0.24449904923062901</v>
      </c>
      <c r="G79" t="str">
        <f>IFERROR(VLOOKUP(A79,ERV_Mapping!Q:Q,1,FALSE),VLOOKUP(A79,ERV_Mapping!R:R,1,FALSE))</f>
        <v>KLAB</v>
      </c>
      <c r="H79" t="str">
        <f>IFERROR(VLOOKUP(G79,ERV_Mapping!Q:S,3,FALSE),VLOOKUP(G79,ERV_Mapping!R:S,2,FALSE))</f>
        <v>KLAB</v>
      </c>
      <c r="I79" s="1">
        <f>VLOOKUP($H79,ERV_Issuers!$C:$BZ,MATCH(I$1,ERV_Issuers!$C$2:$BZ$2,0),FALSE)</f>
        <v>181.59255981445313</v>
      </c>
      <c r="J79" s="1" t="str">
        <f>VLOOKUP($H79,ERV_Issuers!$C:$BZ,MATCH(J$1,ERV_Issuers!$C$2:$BZ$2,0),FALSE)</f>
        <v>bb+</v>
      </c>
      <c r="K79" s="1">
        <f>VLOOKUP($H79,ERV_Issuers!$C:$BZ,MATCH(K$1,ERV_Issuers!$C$2:$BZ$2,0),FALSE)</f>
        <v>-3.0594148847102556</v>
      </c>
      <c r="L79" s="1" t="str">
        <f t="shared" si="1"/>
        <v>BB</v>
      </c>
      <c r="M79" s="1" t="str">
        <f>INDEX(JESG_CEMBI!$W:$W,MATCH($A79,JESG_CEMBI!$AG:$AG,0))</f>
        <v>USA35155AE99</v>
      </c>
    </row>
    <row r="80" spans="1:13" x14ac:dyDescent="0.25">
      <c r="A80" t="s">
        <v>2629</v>
      </c>
      <c r="B80">
        <f>ROUND(10-VLOOKUP($A80,JESG_CEMBI!$AG:$AV,MATCH(B$1,JESG_CEMBI!$AG$1:$AV$1,0),FALSE)/10,1)</f>
        <v>3.3</v>
      </c>
      <c r="C80">
        <f>VLOOKUP($A80,JESG_CEMBI!$AG:$AV,MATCH("1D Score Chg",JESG_CEMBI!$AG$1:$AV$1,0),FALSE)/-10</f>
        <v>-2.5078912123163303E-3</v>
      </c>
      <c r="D80">
        <f>VLOOKUP($A80,JESG_CEMBI!$AG:$AV,MATCH("1M Score Chg",JESG_CEMBI!$AG$1:$AV$1,0),FALSE)/-10</f>
        <v>9.8461731167020609E-3</v>
      </c>
      <c r="E80">
        <f>VLOOKUP($A80,JESG_CEMBI!$AG:$AV,MATCH("QTD Score Chg",JESG_CEMBI!$AG$1:$AV$1,0),FALSE)/-10</f>
        <v>-8.7793694051327908E-4</v>
      </c>
      <c r="F80">
        <f>VLOOKUP($A80,JESG_CEMBI!$AG:$AV,MATCH("YTD Score Chg",JESG_CEMBI!$AG$1:$AV$1,0),FALSE)/-10</f>
        <v>4.0975910279202298E-2</v>
      </c>
      <c r="G80" t="str">
        <f>IFERROR(VLOOKUP(A80,ERV_Mapping!Q:Q,1,FALSE),VLOOKUP(A80,ERV_Mapping!R:R,1,FALSE))</f>
        <v>LIGTBZ</v>
      </c>
      <c r="H80" t="str">
        <f>IFERROR(VLOOKUP(G80,ERV_Mapping!Q:S,3,FALSE),VLOOKUP(G80,ERV_Mapping!R:S,2,FALSE))</f>
        <v>LIGTBZ</v>
      </c>
      <c r="I80" s="1">
        <f>VLOOKUP($H80,ERV_Issuers!$C:$BZ,MATCH(I$1,ERV_Issuers!$C$2:$BZ$2,0),FALSE)</f>
        <v>352.52975463867188</v>
      </c>
      <c r="J80" s="1" t="str">
        <f>VLOOKUP($H80,ERV_Issuers!$C:$BZ,MATCH(J$1,ERV_Issuers!$C$2:$BZ$2,0),FALSE)</f>
        <v>bb-</v>
      </c>
      <c r="K80" s="1">
        <f>VLOOKUP($H80,ERV_Issuers!$C:$BZ,MATCH(K$1,ERV_Issuers!$C$2:$BZ$2,0),FALSE)</f>
        <v>0</v>
      </c>
      <c r="L80" s="1" t="str">
        <f t="shared" si="1"/>
        <v>BB</v>
      </c>
      <c r="M80" s="1" t="str">
        <f>INDEX(JESG_CEMBI!$W:$W,MATCH($A80,JESG_CEMBI!$AG:$AG,0))</f>
        <v>USP62763AB64</v>
      </c>
    </row>
    <row r="81" spans="1:13" x14ac:dyDescent="0.25">
      <c r="A81" t="s">
        <v>17515</v>
      </c>
      <c r="B81">
        <f>ROUND(10-VLOOKUP($A81,JESG_CEMBI!$AG:$AV,MATCH(B$1,JESG_CEMBI!$AG$1:$AV$1,0),FALSE)/10,1)</f>
        <v>4.5999999999999996</v>
      </c>
      <c r="C81">
        <f>VLOOKUP($A81,JESG_CEMBI!$AG:$AV,MATCH("1D Score Chg",JESG_CEMBI!$AG$1:$AV$1,0),FALSE)/-10</f>
        <v>1.4203410389323701E-2</v>
      </c>
      <c r="D81">
        <f>VLOOKUP($A81,JESG_CEMBI!$AG:$AV,MATCH("1M Score Chg",JESG_CEMBI!$AG$1:$AV$1,0),FALSE)/-10</f>
        <v>0.22659958455228199</v>
      </c>
      <c r="E81">
        <f>VLOOKUP($A81,JESG_CEMBI!$AG:$AV,MATCH("QTD Score Chg",JESG_CEMBI!$AG$1:$AV$1,0),FALSE)/-10</f>
        <v>0.129411218217173</v>
      </c>
      <c r="F81">
        <f>VLOOKUP($A81,JESG_CEMBI!$AG:$AV,MATCH("YTD Score Chg",JESG_CEMBI!$AG$1:$AV$1,0),FALSE)/-10</f>
        <v>0.14439885785224099</v>
      </c>
      <c r="G81" t="str">
        <f>IFERROR(VLOOKUP(A81,ERV_Mapping!Q:Q,1,FALSE),VLOOKUP(A81,ERV_Mapping!R:R,1,FALSE))</f>
        <v>MCBRAC</v>
      </c>
      <c r="H81" t="str">
        <f>IFERROR(VLOOKUP(G81,ERV_Mapping!Q:S,3,FALSE),VLOOKUP(G81,ERV_Mapping!R:S,2,FALSE))</f>
        <v>MCBRAC_0</v>
      </c>
      <c r="I81" s="1">
        <f>VLOOKUP($H81,ERV_Issuers!$C:$BZ,MATCH(I$1,ERV_Issuers!$C$2:$BZ$2,0),FALSE)</f>
        <v>575.4683837890625</v>
      </c>
      <c r="J81" s="1" t="str">
        <f>VLOOKUP($H81,ERV_Issuers!$C:$BZ,MATCH(J$1,ERV_Issuers!$C$2:$BZ$2,0),FALSE)</f>
        <v>bb-</v>
      </c>
      <c r="K81" s="1">
        <f>VLOOKUP($H81,ERV_Issuers!$C:$BZ,MATCH(K$1,ERV_Issuers!$C$2:$BZ$2,0),FALSE)</f>
        <v>0</v>
      </c>
      <c r="L81" s="1" t="str">
        <f t="shared" si="1"/>
        <v>BB</v>
      </c>
      <c r="M81" s="1" t="str">
        <f>INDEX(JESG_CEMBI!$W:$W,MATCH($A81,JESG_CEMBI!$AG:$AG,0))</f>
        <v>USL626A6AA24</v>
      </c>
    </row>
    <row r="82" spans="1:13" x14ac:dyDescent="0.25">
      <c r="A82" t="s">
        <v>2716</v>
      </c>
      <c r="B82">
        <f>ROUND(10-VLOOKUP($A82,JESG_CEMBI!$AG:$AV,MATCH(B$1,JESG_CEMBI!$AG$1:$AV$1,0),FALSE)/10,1)</f>
        <v>4.0999999999999996</v>
      </c>
      <c r="C82">
        <f>VLOOKUP($A82,JESG_CEMBI!$AG:$AV,MATCH("1D Score Chg",JESG_CEMBI!$AG$1:$AV$1,0),FALSE)/-10</f>
        <v>-4.43715303035787E-3</v>
      </c>
      <c r="D82">
        <f>VLOOKUP($A82,JESG_CEMBI!$AG:$AV,MATCH("1M Score Chg",JESG_CEMBI!$AG$1:$AV$1,0),FALSE)/-10</f>
        <v>-7.4762625062572793E-2</v>
      </c>
      <c r="E82">
        <f>VLOOKUP($A82,JESG_CEMBI!$AG:$AV,MATCH("QTD Score Chg",JESG_CEMBI!$AG$1:$AV$1,0),FALSE)/-10</f>
        <v>-3.0787010550870502E-2</v>
      </c>
      <c r="F82">
        <f>VLOOKUP($A82,JESG_CEMBI!$AG:$AV,MATCH("YTD Score Chg",JESG_CEMBI!$AG$1:$AV$1,0),FALSE)/-10</f>
        <v>-0.27722124405064996</v>
      </c>
      <c r="G82" t="str">
        <f>IFERROR(VLOOKUP(A82,ERV_Mapping!Q:Q,1,FALSE),VLOOKUP(A82,ERV_Mapping!R:R,1,FALSE))</f>
        <v>MELI</v>
      </c>
      <c r="H82" t="str">
        <f>IFERROR(VLOOKUP(G82,ERV_Mapping!Q:S,3,FALSE),VLOOKUP(G82,ERV_Mapping!R:S,2,FALSE))</f>
        <v>MELI_12</v>
      </c>
      <c r="I82" s="1">
        <f>VLOOKUP($H82,ERV_Issuers!$C:$BZ,MATCH(I$1,ERV_Issuers!$C$2:$BZ$2,0),FALSE)</f>
        <v>186.15492248535156</v>
      </c>
      <c r="J82" s="1" t="str">
        <f>VLOOKUP($H82,ERV_Issuers!$C:$BZ,MATCH(J$1,ERV_Issuers!$C$2:$BZ$2,0),FALSE)</f>
        <v>bb+</v>
      </c>
      <c r="K82" s="1">
        <f>VLOOKUP($H82,ERV_Issuers!$C:$BZ,MATCH(K$1,ERV_Issuers!$C$2:$BZ$2,0),FALSE)</f>
        <v>-20.508530932559278</v>
      </c>
      <c r="L82" s="1" t="str">
        <f t="shared" si="1"/>
        <v>BB</v>
      </c>
      <c r="M82" s="1" t="str">
        <f>INDEX(JESG_CEMBI!$W:$W,MATCH($A82,JESG_CEMBI!$AG:$AG,0))</f>
        <v>US58733RAE27</v>
      </c>
    </row>
    <row r="83" spans="1:13" x14ac:dyDescent="0.25">
      <c r="A83" t="s">
        <v>2791</v>
      </c>
      <c r="B83">
        <f>ROUND(10-VLOOKUP($A83,JESG_CEMBI!$AG:$AV,MATCH(B$1,JESG_CEMBI!$AG$1:$AV$1,0),FALSE)/10,1)</f>
        <v>5.5</v>
      </c>
      <c r="C83">
        <f>VLOOKUP($A83,JESG_CEMBI!$AG:$AV,MATCH("1D Score Chg",JESG_CEMBI!$AG$1:$AV$1,0),FALSE)/-10</f>
        <v>-2.0210956296367001E-3</v>
      </c>
      <c r="D83">
        <f>VLOOKUP($A83,JESG_CEMBI!$AG:$AV,MATCH("1M Score Chg",JESG_CEMBI!$AG$1:$AV$1,0),FALSE)/-10</f>
        <v>2.9041669774016999E-2</v>
      </c>
      <c r="E83">
        <f>VLOOKUP($A83,JESG_CEMBI!$AG:$AV,MATCH("QTD Score Chg",JESG_CEMBI!$AG$1:$AV$1,0),FALSE)/-10</f>
        <v>3.5032233035870697E-3</v>
      </c>
      <c r="F83">
        <f>VLOOKUP($A83,JESG_CEMBI!$AG:$AV,MATCH("YTD Score Chg",JESG_CEMBI!$AG$1:$AV$1,0),FALSE)/-10</f>
        <v>0.111507780051243</v>
      </c>
      <c r="G83" t="str">
        <f>IFERROR(VLOOKUP(A83,ERV_Mapping!Q:Q,1,FALSE),VLOOKUP(A83,ERV_Mapping!R:R,1,FALSE))</f>
        <v>MOVIBZ</v>
      </c>
      <c r="H83" t="str">
        <f>IFERROR(VLOOKUP(G83,ERV_Mapping!Q:S,3,FALSE),VLOOKUP(G83,ERV_Mapping!R:S,2,FALSE))</f>
        <v>MOVIBZ_0</v>
      </c>
      <c r="I83" s="1">
        <f>VLOOKUP($H83,ERV_Issuers!$C:$BZ,MATCH(I$1,ERV_Issuers!$C$2:$BZ$2,0),FALSE)</f>
        <v>380.9959716796875</v>
      </c>
      <c r="J83" s="1" t="str">
        <f>VLOOKUP($H83,ERV_Issuers!$C:$BZ,MATCH(J$1,ERV_Issuers!$C$2:$BZ$2,0),FALSE)</f>
        <v>bb-</v>
      </c>
      <c r="K83" s="1">
        <f>VLOOKUP($H83,ERV_Issuers!$C:$BZ,MATCH(K$1,ERV_Issuers!$C$2:$BZ$2,0),FALSE)</f>
        <v>0</v>
      </c>
      <c r="L83" s="1" t="str">
        <f t="shared" si="1"/>
        <v>BB</v>
      </c>
      <c r="M83" s="1" t="str">
        <f>INDEX(JESG_CEMBI!$W:$W,MATCH($A83,JESG_CEMBI!$AG:$AG,0))</f>
        <v>USL65266AA36</v>
      </c>
    </row>
    <row r="84" spans="1:13" x14ac:dyDescent="0.25">
      <c r="A84" t="s">
        <v>2854</v>
      </c>
      <c r="B84">
        <f>ROUND(10-VLOOKUP($A84,JESG_CEMBI!$AG:$AV,MATCH(B$1,JESG_CEMBI!$AG$1:$AV$1,0),FALSE)/10,1)</f>
        <v>3.4</v>
      </c>
      <c r="C84">
        <f>VLOOKUP($A84,JESG_CEMBI!$AG:$AV,MATCH("1D Score Chg",JESG_CEMBI!$AG$1:$AV$1,0),FALSE)/-10</f>
        <v>-1.48887190896445E-2</v>
      </c>
      <c r="D84">
        <f>VLOOKUP($A84,JESG_CEMBI!$AG:$AV,MATCH("1M Score Chg",JESG_CEMBI!$AG$1:$AV$1,0),FALSE)/-10</f>
        <v>-9.3506339346600895E-2</v>
      </c>
      <c r="E84">
        <f>VLOOKUP($A84,JESG_CEMBI!$AG:$AV,MATCH("QTD Score Chg",JESG_CEMBI!$AG$1:$AV$1,0),FALSE)/-10</f>
        <v>-2.5276749218306797E-2</v>
      </c>
      <c r="F84">
        <f>VLOOKUP($A84,JESG_CEMBI!$AG:$AV,MATCH("YTD Score Chg",JESG_CEMBI!$AG$1:$AV$1,0),FALSE)/-10</f>
        <v>-0.71802407039903005</v>
      </c>
      <c r="G84" t="str">
        <f>IFERROR(VLOOKUP(A84,ERV_Mapping!Q:Q,1,FALSE),VLOOKUP(A84,ERV_Mapping!R:R,1,FALSE))</f>
        <v>NATURA</v>
      </c>
      <c r="H84" t="str">
        <f>IFERROR(VLOOKUP(G84,ERV_Mapping!Q:S,3,FALSE),VLOOKUP(G84,ERV_Mapping!R:S,2,FALSE))</f>
        <v>NATURA_1</v>
      </c>
      <c r="I84" s="1">
        <f>VLOOKUP($H84,ERV_Issuers!$C:$BZ,MATCH(I$1,ERV_Issuers!$C$2:$BZ$2,0),FALSE)</f>
        <v>219.07736206054688</v>
      </c>
      <c r="J84" s="1" t="str">
        <f>VLOOKUP($H84,ERV_Issuers!$C:$BZ,MATCH(J$1,ERV_Issuers!$C$2:$BZ$2,0),FALSE)</f>
        <v>bb</v>
      </c>
      <c r="K84" s="1">
        <f>VLOOKUP($H84,ERV_Issuers!$C:$BZ,MATCH(K$1,ERV_Issuers!$C$2:$BZ$2,0),FALSE)</f>
        <v>3.4716201665610651</v>
      </c>
      <c r="L84" s="1" t="str">
        <f t="shared" si="1"/>
        <v>BB</v>
      </c>
      <c r="M84" s="1" t="str">
        <f>INDEX(JESG_CEMBI!$W:$W,MATCH($A84,JESG_CEMBI!$AG:$AG,0))</f>
        <v>USP7088CAC03</v>
      </c>
    </row>
    <row r="85" spans="1:13" x14ac:dyDescent="0.25">
      <c r="A85" t="s">
        <v>2920</v>
      </c>
      <c r="B85">
        <f>ROUND(10-VLOOKUP($A85,JESG_CEMBI!$AG:$AV,MATCH(B$1,JESG_CEMBI!$AG$1:$AV$1,0),FALSE)/10,1)</f>
        <v>3.8</v>
      </c>
      <c r="C85">
        <f>VLOOKUP($A85,JESG_CEMBI!$AG:$AV,MATCH("1D Score Chg",JESG_CEMBI!$AG$1:$AV$1,0),FALSE)/-10</f>
        <v>-3.7981159827012298E-3</v>
      </c>
      <c r="D85">
        <f>VLOOKUP($A85,JESG_CEMBI!$AG:$AV,MATCH("1M Score Chg",JESG_CEMBI!$AG$1:$AV$1,0),FALSE)/-10</f>
        <v>-7.4812494525182405E-2</v>
      </c>
      <c r="E85">
        <f>VLOOKUP($A85,JESG_CEMBI!$AG:$AV,MATCH("QTD Score Chg",JESG_CEMBI!$AG$1:$AV$1,0),FALSE)/-10</f>
        <v>-3.10177784898861E-2</v>
      </c>
      <c r="F85">
        <f>VLOOKUP($A85,JESG_CEMBI!$AG:$AV,MATCH("YTD Score Chg",JESG_CEMBI!$AG$1:$AV$1,0),FALSE)/-10</f>
        <v>-0.10985471596016501</v>
      </c>
      <c r="G85" t="str">
        <f>IFERROR(VLOOKUP(A85,ERV_Mapping!Q:Q,1,FALSE),VLOOKUP(A85,ERV_Mapping!R:R,1,FALSE))</f>
        <v>OECENG</v>
      </c>
      <c r="H85" t="str">
        <f>IFERROR(VLOOKUP(G85,ERV_Mapping!Q:S,3,FALSE),VLOOKUP(G85,ERV_Mapping!R:S,2,FALSE))</f>
        <v>OECENG_0</v>
      </c>
      <c r="I85" s="1">
        <f>VLOOKUP($H85,ERV_Issuers!$C:$BZ,MATCH(I$1,ERV_Issuers!$C$2:$BZ$2,0),FALSE)</f>
        <v>5805.791015625</v>
      </c>
      <c r="J85" s="1" t="str">
        <f>VLOOKUP($H85,ERV_Issuers!$C:$BZ,MATCH(J$1,ERV_Issuers!$C$2:$BZ$2,0),FALSE)</f>
        <v>cc</v>
      </c>
      <c r="K85" s="1">
        <f>VLOOKUP($H85,ERV_Issuers!$C:$BZ,MATCH(K$1,ERV_Issuers!$C$2:$BZ$2,0),FALSE)</f>
        <v>0</v>
      </c>
      <c r="L85" s="1" t="str">
        <f t="shared" si="1"/>
        <v>CC</v>
      </c>
      <c r="M85" s="1" t="str">
        <f>INDEX(JESG_CEMBI!$W:$W,MATCH($A85,JESG_CEMBI!$AG:$AG,0))</f>
        <v>USG6714RAG23</v>
      </c>
    </row>
    <row r="86" spans="1:13" x14ac:dyDescent="0.25">
      <c r="A86" t="s">
        <v>2917</v>
      </c>
      <c r="B86">
        <f>ROUND(10-VLOOKUP($A86,JESG_CEMBI!$AG:$AV,MATCH(B$1,JESG_CEMBI!$AG$1:$AV$1,0),FALSE)/10,1)</f>
        <v>1.3</v>
      </c>
      <c r="C86">
        <f>VLOOKUP($A86,JESG_CEMBI!$AG:$AV,MATCH("1D Score Chg",JESG_CEMBI!$AG$1:$AV$1,0),FALSE)/-10</f>
        <v>-5.6722925859176597E-3</v>
      </c>
      <c r="D86">
        <f>VLOOKUP($A86,JESG_CEMBI!$AG:$AV,MATCH("1M Score Chg",JESG_CEMBI!$AG$1:$AV$1,0),FALSE)/-10</f>
        <v>-0.120029876965895</v>
      </c>
      <c r="E86">
        <f>VLOOKUP($A86,JESG_CEMBI!$AG:$AV,MATCH("QTD Score Chg",JESG_CEMBI!$AG$1:$AV$1,0),FALSE)/-10</f>
        <v>-4.78853679188148E-2</v>
      </c>
      <c r="F86">
        <f>VLOOKUP($A86,JESG_CEMBI!$AG:$AV,MATCH("YTD Score Chg",JESG_CEMBI!$AG$1:$AV$1,0),FALSE)/-10</f>
        <v>-0.217084860170629</v>
      </c>
      <c r="G86" t="str">
        <f>IFERROR(VLOOKUP(A86,ERV_Mapping!Q:Q,1,FALSE),VLOOKUP(A86,ERV_Mapping!R:R,1,FALSE))</f>
        <v>ODEBRE</v>
      </c>
      <c r="H86" t="str">
        <f>IFERROR(VLOOKUP(G86,ERV_Mapping!Q:S,3,FALSE),VLOOKUP(G86,ERV_Mapping!R:S,2,FALSE))</f>
        <v>ODEBRE-1L</v>
      </c>
      <c r="I86" s="1">
        <f>VLOOKUP($H86,ERV_Issuers!$C:$BZ,MATCH(I$1,ERV_Issuers!$C$2:$BZ$2,0),FALSE)</f>
        <v>2790.603271484375</v>
      </c>
      <c r="J86" s="1" t="str">
        <f>VLOOKUP($H86,ERV_Issuers!$C:$BZ,MATCH(J$1,ERV_Issuers!$C$2:$BZ$2,0),FALSE)</f>
        <v>nr</v>
      </c>
      <c r="K86" s="1">
        <f>VLOOKUP($H86,ERV_Issuers!$C:$BZ,MATCH(K$1,ERV_Issuers!$C$2:$BZ$2,0),FALSE)</f>
        <v>0</v>
      </c>
      <c r="L86" s="1" t="str">
        <f t="shared" si="1"/>
        <v>NR</v>
      </c>
      <c r="M86" s="1" t="str">
        <f>INDEX(JESG_CEMBI!$W:$W,MATCH($A86,JESG_CEMBI!$AG:$AG,0))</f>
        <v>USG67106AC18</v>
      </c>
    </row>
    <row r="87" spans="1:13" x14ac:dyDescent="0.25">
      <c r="A87" t="s">
        <v>13460</v>
      </c>
      <c r="B87">
        <f>ROUND(10-VLOOKUP($A87,JESG_CEMBI!$AG:$AV,MATCH(B$1,JESG_CEMBI!$AG$1:$AV$1,0),FALSE)/10,1)</f>
        <v>5.9</v>
      </c>
      <c r="C87">
        <f>VLOOKUP($A87,JESG_CEMBI!$AG:$AV,MATCH("1D Score Chg",JESG_CEMBI!$AG$1:$AV$1,0),FALSE)/-10</f>
        <v>-2.0577960844768402E-3</v>
      </c>
      <c r="D87">
        <f>VLOOKUP($A87,JESG_CEMBI!$AG:$AV,MATCH("1M Score Chg",JESG_CEMBI!$AG$1:$AV$1,0),FALSE)/-10</f>
        <v>-0.23814050245199597</v>
      </c>
      <c r="E87">
        <f>VLOOKUP($A87,JESG_CEMBI!$AG:$AV,MATCH("QTD Score Chg",JESG_CEMBI!$AG$1:$AV$1,0),FALSE)/-10</f>
        <v>-8.4036735060911305E-2</v>
      </c>
      <c r="F87">
        <f>VLOOKUP($A87,JESG_CEMBI!$AG:$AV,MATCH("YTD Score Chg",JESG_CEMBI!$AG$1:$AV$1,0),FALSE)/-10</f>
        <v>-0.71976170640599701</v>
      </c>
      <c r="G87" t="e">
        <f>IFERROR(VLOOKUP(A87,ERV_Mapping!Q:Q,1,FALSE),VLOOKUP(A87,ERV_Mapping!R:R,1,FALSE))</f>
        <v>#N/A</v>
      </c>
      <c r="H87" t="e">
        <f>IFERROR(VLOOKUP(G87,ERV_Mapping!Q:S,3,FALSE),VLOOKUP(G87,ERV_Mapping!R:S,2,FALSE))</f>
        <v>#N/A</v>
      </c>
      <c r="I87" s="1" t="e">
        <f>VLOOKUP($H87,ERV_Issuers!$C:$BZ,MATCH(I$1,ERV_Issuers!$C$2:$BZ$2,0),FALSE)</f>
        <v>#N/A</v>
      </c>
      <c r="J87" s="1" t="e">
        <f>VLOOKUP($H87,ERV_Issuers!$C:$BZ,MATCH(J$1,ERV_Issuers!$C$2:$BZ$2,0),FALSE)</f>
        <v>#N/A</v>
      </c>
      <c r="K87" s="1" t="e">
        <f>VLOOKUP($H87,ERV_Issuers!$C:$BZ,MATCH(K$1,ERV_Issuers!$C$2:$BZ$2,0),FALSE)</f>
        <v>#N/A</v>
      </c>
      <c r="L87" s="1" t="e">
        <f t="shared" si="1"/>
        <v>#N/A</v>
      </c>
      <c r="M87" s="1" t="str">
        <f>INDEX(JESG_CEMBI!$W:$W,MATCH($A87,JESG_CEMBI!$AG:$AG,0))</f>
        <v>USG6714UAA81</v>
      </c>
    </row>
    <row r="88" spans="1:13" x14ac:dyDescent="0.25">
      <c r="A88" t="s">
        <v>3053</v>
      </c>
      <c r="B88">
        <f>ROUND(10-VLOOKUP($A88,JESG_CEMBI!$AG:$AV,MATCH(B$1,JESG_CEMBI!$AG$1:$AV$1,0),FALSE)/10,1)</f>
        <v>5.7</v>
      </c>
      <c r="C88">
        <f>VLOOKUP($A88,JESG_CEMBI!$AG:$AV,MATCH("1D Score Chg",JESG_CEMBI!$AG$1:$AV$1,0),FALSE)/-10</f>
        <v>7.0197286287339007E-4</v>
      </c>
      <c r="D88">
        <f>VLOOKUP($A88,JESG_CEMBI!$AG:$AV,MATCH("1M Score Chg",JESG_CEMBI!$AG$1:$AV$1,0),FALSE)/-10</f>
        <v>1.47434805943184E-2</v>
      </c>
      <c r="E88">
        <f>VLOOKUP($A88,JESG_CEMBI!$AG:$AV,MATCH("QTD Score Chg",JESG_CEMBI!$AG$1:$AV$1,0),FALSE)/-10</f>
        <v>5.7550546722730097E-3</v>
      </c>
      <c r="F88">
        <f>VLOOKUP($A88,JESG_CEMBI!$AG:$AV,MATCH("YTD Score Chg",JESG_CEMBI!$AG$1:$AV$1,0),FALSE)/-10</f>
        <v>4.9393566591994897E-2</v>
      </c>
      <c r="G88" t="str">
        <f>IFERROR(VLOOKUP(A88,ERV_Mapping!Q:Q,1,FALSE),VLOOKUP(A88,ERV_Mapping!R:R,1,FALSE))</f>
        <v>PETBRA</v>
      </c>
      <c r="H88" t="str">
        <f>IFERROR(VLOOKUP(G88,ERV_Mapping!Q:S,3,FALSE),VLOOKUP(G88,ERV_Mapping!R:S,2,FALSE))</f>
        <v>PETBRA_3</v>
      </c>
      <c r="I88" s="1">
        <f>VLOOKUP($H88,ERV_Issuers!$C:$BZ,MATCH(I$1,ERV_Issuers!$C$2:$BZ$2,0),FALSE)</f>
        <v>204.17124938964844</v>
      </c>
      <c r="J88" s="1" t="str">
        <f>VLOOKUP($H88,ERV_Issuers!$C:$BZ,MATCH(J$1,ERV_Issuers!$C$2:$BZ$2,0),FALSE)</f>
        <v>bb</v>
      </c>
      <c r="K88" s="1">
        <f>VLOOKUP($H88,ERV_Issuers!$C:$BZ,MATCH(K$1,ERV_Issuers!$C$2:$BZ$2,0),FALSE)</f>
        <v>-26.029846204807139</v>
      </c>
      <c r="L88" s="1" t="str">
        <f t="shared" si="1"/>
        <v>BB</v>
      </c>
      <c r="M88" s="1" t="str">
        <f>INDEX(JESG_CEMBI!$W:$W,MATCH($A88,JESG_CEMBI!$AG:$AG,0))</f>
        <v>US71647NBJ72</v>
      </c>
    </row>
    <row r="89" spans="1:13" x14ac:dyDescent="0.25">
      <c r="A89" t="s">
        <v>16889</v>
      </c>
      <c r="B89">
        <f>ROUND(10-VLOOKUP($A89,JESG_CEMBI!$AG:$AV,MATCH(B$1,JESG_CEMBI!$AG$1:$AV$1,0),FALSE)/10,1)</f>
        <v>3.9</v>
      </c>
      <c r="C89">
        <f>VLOOKUP($A89,JESG_CEMBI!$AG:$AV,MATCH("1D Score Chg",JESG_CEMBI!$AG$1:$AV$1,0),FALSE)/-10</f>
        <v>2.0383224613382801E-4</v>
      </c>
      <c r="D89">
        <f>VLOOKUP($A89,JESG_CEMBI!$AG:$AV,MATCH("1M Score Chg",JESG_CEMBI!$AG$1:$AV$1,0),FALSE)/-10</f>
        <v>2.8356483202259101E-3</v>
      </c>
      <c r="E89">
        <f>VLOOKUP($A89,JESG_CEMBI!$AG:$AV,MATCH("QTD Score Chg",JESG_CEMBI!$AG$1:$AV$1,0),FALSE)/-10</f>
        <v>7.36734758405788E-4</v>
      </c>
      <c r="F89">
        <f>VLOOKUP($A89,JESG_CEMBI!$AG:$AV,MATCH("YTD Score Chg",JESG_CEMBI!$AG$1:$AV$1,0),FALSE)/-10</f>
        <v>5.1610760381592498E-3</v>
      </c>
      <c r="G89" t="str">
        <f>IFERROR(VLOOKUP(A89,ERV_Mapping!Q:Q,1,FALSE),VLOOKUP(A89,ERV_Mapping!R:R,1,FALSE))</f>
        <v>PRIOBZ</v>
      </c>
      <c r="H89" t="str">
        <f>IFERROR(VLOOKUP(G89,ERV_Mapping!Q:S,3,FALSE),VLOOKUP(G89,ERV_Mapping!R:S,2,FALSE))</f>
        <v>PRIOBZ_0</v>
      </c>
      <c r="I89" s="1">
        <f>VLOOKUP($H89,ERV_Issuers!$C:$BZ,MATCH(I$1,ERV_Issuers!$C$2:$BZ$2,0),FALSE)</f>
        <v>391.04510498046875</v>
      </c>
      <c r="J89" s="1" t="str">
        <f>VLOOKUP($H89,ERV_Issuers!$C:$BZ,MATCH(J$1,ERV_Issuers!$C$2:$BZ$2,0),FALSE)</f>
        <v>b+</v>
      </c>
      <c r="K89" s="1">
        <f>VLOOKUP($H89,ERV_Issuers!$C:$BZ,MATCH(K$1,ERV_Issuers!$C$2:$BZ$2,0),FALSE)</f>
        <v>0</v>
      </c>
      <c r="L89" s="1" t="str">
        <f t="shared" si="1"/>
        <v>B</v>
      </c>
      <c r="M89" s="1" t="str">
        <f>INDEX(JESG_CEMBI!$W:$W,MATCH($A89,JESG_CEMBI!$AG:$AG,0))</f>
        <v>USL75833AA88</v>
      </c>
    </row>
    <row r="90" spans="1:13" x14ac:dyDescent="0.25">
      <c r="A90" t="s">
        <v>3200</v>
      </c>
      <c r="B90">
        <f>ROUND(10-VLOOKUP($A90,JESG_CEMBI!$AG:$AV,MATCH(B$1,JESG_CEMBI!$AG$1:$AV$1,0),FALSE)/10,1)</f>
        <v>6</v>
      </c>
      <c r="C90">
        <f>VLOOKUP($A90,JESG_CEMBI!$AG:$AV,MATCH("1D Score Chg",JESG_CEMBI!$AG$1:$AV$1,0),FALSE)/-10</f>
        <v>-1.6448033284447598E-2</v>
      </c>
      <c r="D90">
        <f>VLOOKUP($A90,JESG_CEMBI!$AG:$AV,MATCH("1M Score Chg",JESG_CEMBI!$AG$1:$AV$1,0),FALSE)/-10</f>
        <v>-0.352350608835868</v>
      </c>
      <c r="E90">
        <f>VLOOKUP($A90,JESG_CEMBI!$AG:$AV,MATCH("QTD Score Chg",JESG_CEMBI!$AG$1:$AV$1,0),FALSE)/-10</f>
        <v>-0.196501020963081</v>
      </c>
      <c r="F90">
        <f>VLOOKUP($A90,JESG_CEMBI!$AG:$AV,MATCH("YTD Score Chg",JESG_CEMBI!$AG$1:$AV$1,0),FALSE)/-10</f>
        <v>-0.61428449099617999</v>
      </c>
      <c r="G90" t="str">
        <f>IFERROR(VLOOKUP(A90,ERV_Mapping!Q:Q,1,FALSE),VLOOKUP(A90,ERV_Mapping!R:R,1,FALSE))</f>
        <v>RAIZBZ</v>
      </c>
      <c r="H90" t="str">
        <f>IFERROR(VLOOKUP(G90,ERV_Mapping!Q:S,3,FALSE),VLOOKUP(G90,ERV_Mapping!R:S,2,FALSE))</f>
        <v>RAIZBZ_1</v>
      </c>
      <c r="I90" s="1">
        <f>VLOOKUP($H90,ERV_Issuers!$C:$BZ,MATCH(I$1,ERV_Issuers!$C$2:$BZ$2,0),FALSE)</f>
        <v>175.93708801269531</v>
      </c>
      <c r="J90" s="1" t="str">
        <f>VLOOKUP($H90,ERV_Issuers!$C:$BZ,MATCH(J$1,ERV_Issuers!$C$2:$BZ$2,0),FALSE)</f>
        <v>bbb-</v>
      </c>
      <c r="K90" s="1">
        <f>VLOOKUP($H90,ERV_Issuers!$C:$BZ,MATCH(K$1,ERV_Issuers!$C$2:$BZ$2,0),FALSE)</f>
        <v>2.9947567353987683</v>
      </c>
      <c r="L90" s="1" t="str">
        <f t="shared" si="1"/>
        <v>BBB</v>
      </c>
      <c r="M90" s="1" t="str">
        <f>INDEX(JESG_CEMBI!$W:$W,MATCH($A90,JESG_CEMBI!$AG:$AG,0))</f>
        <v>USL7909CAA55</v>
      </c>
    </row>
    <row r="91" spans="1:13" x14ac:dyDescent="0.25">
      <c r="A91" t="s">
        <v>3215</v>
      </c>
      <c r="B91">
        <f>ROUND(10-VLOOKUP($A91,JESG_CEMBI!$AG:$AV,MATCH(B$1,JESG_CEMBI!$AG$1:$AV$1,0),FALSE)/10,1)</f>
        <v>4.7</v>
      </c>
      <c r="C91">
        <f>VLOOKUP($A91,JESG_CEMBI!$AG:$AV,MATCH("1D Score Chg",JESG_CEMBI!$AG$1:$AV$1,0),FALSE)/-10</f>
        <v>-2.0383230864567201E-3</v>
      </c>
      <c r="D91">
        <f>VLOOKUP($A91,JESG_CEMBI!$AG:$AV,MATCH("1M Score Chg",JESG_CEMBI!$AG$1:$AV$1,0),FALSE)/-10</f>
        <v>2.8030910148828497E-2</v>
      </c>
      <c r="E91">
        <f>VLOOKUP($A91,JESG_CEMBI!$AG:$AV,MATCH("QTD Score Chg",JESG_CEMBI!$AG$1:$AV$1,0),FALSE)/-10</f>
        <v>3.3481761921848297E-3</v>
      </c>
      <c r="F91">
        <f>VLOOKUP($A91,JESG_CEMBI!$AG:$AV,MATCH("YTD Score Chg",JESG_CEMBI!$AG$1:$AV$1,0),FALSE)/-10</f>
        <v>-0.48079589549225099</v>
      </c>
      <c r="G91" t="str">
        <f>IFERROR(VLOOKUP(A91,ERV_Mapping!Q:Q,1,FALSE),VLOOKUP(A91,ERV_Mapping!R:R,1,FALSE))</f>
        <v>RDEDOR</v>
      </c>
      <c r="H91" t="str">
        <f>IFERROR(VLOOKUP(G91,ERV_Mapping!Q:S,3,FALSE),VLOOKUP(G91,ERV_Mapping!R:S,2,FALSE))</f>
        <v>RDEDOR_0</v>
      </c>
      <c r="I91" s="1">
        <f>VLOOKUP($H91,ERV_Issuers!$C:$BZ,MATCH(I$1,ERV_Issuers!$C$2:$BZ$2,0),FALSE)</f>
        <v>275.02618408203125</v>
      </c>
      <c r="J91" s="1" t="str">
        <f>VLOOKUP($H91,ERV_Issuers!$C:$BZ,MATCH(J$1,ERV_Issuers!$C$2:$BZ$2,0),FALSE)</f>
        <v>bb</v>
      </c>
      <c r="K91" s="1">
        <f>VLOOKUP($H91,ERV_Issuers!$C:$BZ,MATCH(K$1,ERV_Issuers!$C$2:$BZ$2,0),FALSE)</f>
        <v>4.5806465886726304</v>
      </c>
      <c r="L91" s="1" t="str">
        <f t="shared" si="1"/>
        <v>BB</v>
      </c>
      <c r="M91" s="1" t="str">
        <f>INDEX(JESG_CEMBI!$W:$W,MATCH($A91,JESG_CEMBI!$AG:$AG,0))</f>
        <v>USL7915TAA09</v>
      </c>
    </row>
    <row r="92" spans="1:13" x14ac:dyDescent="0.25">
      <c r="A92" t="s">
        <v>3194</v>
      </c>
      <c r="B92">
        <f>ROUND(10-VLOOKUP($A92,JESG_CEMBI!$AG:$AV,MATCH(B$1,JESG_CEMBI!$AG$1:$AV$1,0),FALSE)/10,1)</f>
        <v>6.5</v>
      </c>
      <c r="C92">
        <f>VLOOKUP($A92,JESG_CEMBI!$AG:$AV,MATCH("1D Score Chg",JESG_CEMBI!$AG$1:$AV$1,0),FALSE)/-10</f>
        <v>-6.542033914575281E-3</v>
      </c>
      <c r="D92">
        <f>VLOOKUP($A92,JESG_CEMBI!$AG:$AV,MATCH("1M Score Chg",JESG_CEMBI!$AG$1:$AV$1,0),FALSE)/-10</f>
        <v>-0.21005332593976803</v>
      </c>
      <c r="E92">
        <f>VLOOKUP($A92,JESG_CEMBI!$AG:$AV,MATCH("QTD Score Chg",JESG_CEMBI!$AG$1:$AV$1,0),FALSE)/-10</f>
        <v>-7.3786360307367002E-2</v>
      </c>
      <c r="F92">
        <f>VLOOKUP($A92,JESG_CEMBI!$AG:$AV,MATCH("YTD Score Chg",JESG_CEMBI!$AG$1:$AV$1,0),FALSE)/-10</f>
        <v>-0.36535462018746401</v>
      </c>
      <c r="G92" t="str">
        <f>IFERROR(VLOOKUP(A92,ERV_Mapping!Q:Q,1,FALSE),VLOOKUP(A92,ERV_Mapping!R:R,1,FALSE))</f>
        <v>RAILBZ</v>
      </c>
      <c r="H92" t="str">
        <f>IFERROR(VLOOKUP(G92,ERV_Mapping!Q:S,3,FALSE),VLOOKUP(G92,ERV_Mapping!R:S,2,FALSE))</f>
        <v>RAILBZ_1</v>
      </c>
      <c r="I92" s="1">
        <f>VLOOKUP($H92,ERV_Issuers!$C:$BZ,MATCH(I$1,ERV_Issuers!$C$2:$BZ$2,0),FALSE)</f>
        <v>219.49539184570313</v>
      </c>
      <c r="J92" s="1" t="str">
        <f>VLOOKUP($H92,ERV_Issuers!$C:$BZ,MATCH(J$1,ERV_Issuers!$C$2:$BZ$2,0),FALSE)</f>
        <v>bb-</v>
      </c>
      <c r="K92" s="1">
        <f>VLOOKUP($H92,ERV_Issuers!$C:$BZ,MATCH(K$1,ERV_Issuers!$C$2:$BZ$2,0),FALSE)</f>
        <v>-20.211397111008424</v>
      </c>
      <c r="L92" s="1" t="str">
        <f t="shared" si="1"/>
        <v>BB</v>
      </c>
      <c r="M92" s="1" t="str">
        <f>INDEX(JESG_CEMBI!$W:$W,MATCH($A92,JESG_CEMBI!$AG:$AG,0))</f>
        <v>USL79090AD51</v>
      </c>
    </row>
    <row r="93" spans="1:13" x14ac:dyDescent="0.25">
      <c r="A93" t="s">
        <v>16924</v>
      </c>
      <c r="B93">
        <f>ROUND(10-VLOOKUP($A93,JESG_CEMBI!$AG:$AV,MATCH(B$1,JESG_CEMBI!$AG$1:$AV$1,0),FALSE)/10,1)</f>
        <v>6.9</v>
      </c>
      <c r="C93">
        <f>VLOOKUP($A93,JESG_CEMBI!$AG:$AV,MATCH("1D Score Chg",JESG_CEMBI!$AG$1:$AV$1,0),FALSE)/-10</f>
        <v>-1.4970500428987E-2</v>
      </c>
      <c r="D93">
        <f>VLOOKUP($A93,JESG_CEMBI!$AG:$AV,MATCH("1M Score Chg",JESG_CEMBI!$AG$1:$AV$1,0),FALSE)/-10</f>
        <v>-0.27098529210209199</v>
      </c>
      <c r="E93">
        <f>VLOOKUP($A93,JESG_CEMBI!$AG:$AV,MATCH("QTD Score Chg",JESG_CEMBI!$AG$1:$AV$1,0),FALSE)/-10</f>
        <v>-0.11334805002621899</v>
      </c>
      <c r="F93">
        <f>VLOOKUP($A93,JESG_CEMBI!$AG:$AV,MATCH("YTD Score Chg",JESG_CEMBI!$AG$1:$AV$1,0),FALSE)/-10</f>
        <v>-0.25074865782740197</v>
      </c>
      <c r="G93" t="str">
        <f>IFERROR(VLOOKUP(A93,ERV_Mapping!Q:Q,1,FALSE),VLOOKUP(A93,ERV_Mapping!R:R,1,FALSE))</f>
        <v>STNE</v>
      </c>
      <c r="H93" t="str">
        <f>IFERROR(VLOOKUP(G93,ERV_Mapping!Q:S,3,FALSE),VLOOKUP(G93,ERV_Mapping!R:S,2,FALSE))</f>
        <v>STNE</v>
      </c>
      <c r="I93" s="1">
        <f>VLOOKUP($H93,ERV_Issuers!$C:$BZ,MATCH(I$1,ERV_Issuers!$C$2:$BZ$2,0),FALSE)</f>
        <v>455.11227416992188</v>
      </c>
      <c r="J93" s="1" t="str">
        <f>VLOOKUP($H93,ERV_Issuers!$C:$BZ,MATCH(J$1,ERV_Issuers!$C$2:$BZ$2,0),FALSE)</f>
        <v>bb-</v>
      </c>
      <c r="K93" s="1">
        <f>VLOOKUP($H93,ERV_Issuers!$C:$BZ,MATCH(K$1,ERV_Issuers!$C$2:$BZ$2,0),FALSE)</f>
        <v>0</v>
      </c>
      <c r="L93" s="1" t="str">
        <f t="shared" si="1"/>
        <v>BB</v>
      </c>
      <c r="M93" s="1" t="str">
        <f>INDEX(JESG_CEMBI!$W:$W,MATCH($A93,JESG_CEMBI!$AG:$AG,0))</f>
        <v>USG85158AA43</v>
      </c>
    </row>
    <row r="94" spans="1:13" x14ac:dyDescent="0.25">
      <c r="A94" t="s">
        <v>1805</v>
      </c>
      <c r="B94">
        <f>ROUND(10-VLOOKUP($A94,JESG_CEMBI!$AG:$AV,MATCH(B$1,JESG_CEMBI!$AG$1:$AV$1,0),FALSE)/10,1)</f>
        <v>4.0999999999999996</v>
      </c>
      <c r="C94">
        <f>VLOOKUP($A94,JESG_CEMBI!$AG:$AV,MATCH("1D Score Chg",JESG_CEMBI!$AG$1:$AV$1,0),FALSE)/-10</f>
        <v>-2.8720804194577401E-4</v>
      </c>
      <c r="D94">
        <f>VLOOKUP($A94,JESG_CEMBI!$AG:$AV,MATCH("1M Score Chg",JESG_CEMBI!$AG$1:$AV$1,0),FALSE)/-10</f>
        <v>-5.1374257676698601E-3</v>
      </c>
      <c r="E94">
        <f>VLOOKUP($A94,JESG_CEMBI!$AG:$AV,MATCH("QTD Score Chg",JESG_CEMBI!$AG$1:$AV$1,0),FALSE)/-10</f>
        <v>-2.6616576159227598E-3</v>
      </c>
      <c r="F94">
        <f>VLOOKUP($A94,JESG_CEMBI!$AG:$AV,MATCH("YTD Score Chg",JESG_CEMBI!$AG$1:$AV$1,0),FALSE)/-10</f>
        <v>-2.0052753065402801E-2</v>
      </c>
      <c r="G94" t="e">
        <f>IFERROR(VLOOKUP(A94,ERV_Mapping!Q:Q,1,FALSE),VLOOKUP(A94,ERV_Mapping!R:R,1,FALSE))</f>
        <v>#N/A</v>
      </c>
      <c r="H94" t="e">
        <f>IFERROR(VLOOKUP(G94,ERV_Mapping!Q:S,3,FALSE),VLOOKUP(G94,ERV_Mapping!R:S,2,FALSE))</f>
        <v>#N/A</v>
      </c>
      <c r="I94" s="1" t="e">
        <f>VLOOKUP($H94,ERV_Issuers!$C:$BZ,MATCH(I$1,ERV_Issuers!$C$2:$BZ$2,0),FALSE)</f>
        <v>#N/A</v>
      </c>
      <c r="J94" s="1" t="e">
        <f>VLOOKUP($H94,ERV_Issuers!$C:$BZ,MATCH(J$1,ERV_Issuers!$C$2:$BZ$2,0),FALSE)</f>
        <v>#N/A</v>
      </c>
      <c r="K94" s="1" t="e">
        <f>VLOOKUP($H94,ERV_Issuers!$C:$BZ,MATCH(K$1,ERV_Issuers!$C$2:$BZ$2,0),FALSE)</f>
        <v>#N/A</v>
      </c>
      <c r="L94" s="1" t="e">
        <f t="shared" si="1"/>
        <v>#N/A</v>
      </c>
      <c r="M94" s="1" t="str">
        <f>INDEX(JESG_CEMBI!$W:$W,MATCH($A94,JESG_CEMBI!$AG:$AG,0))</f>
        <v>USU8812UAC54</v>
      </c>
    </row>
    <row r="95" spans="1:13" x14ac:dyDescent="0.25">
      <c r="A95" t="s">
        <v>3001</v>
      </c>
      <c r="B95">
        <f>ROUND(10-VLOOKUP($A95,JESG_CEMBI!$AG:$AV,MATCH(B$1,JESG_CEMBI!$AG$1:$AV$1,0),FALSE)/10,1)</f>
        <v>4.4000000000000004</v>
      </c>
      <c r="C95">
        <f>VLOOKUP($A95,JESG_CEMBI!$AG:$AV,MATCH("1D Score Chg",JESG_CEMBI!$AG$1:$AV$1,0),FALSE)/-10</f>
        <v>-1.44890671402649E-2</v>
      </c>
      <c r="D95">
        <f>VLOOKUP($A95,JESG_CEMBI!$AG:$AV,MATCH("1M Score Chg",JESG_CEMBI!$AG$1:$AV$1,0),FALSE)/-10</f>
        <v>-0.17245621453826401</v>
      </c>
      <c r="E95">
        <f>VLOOKUP($A95,JESG_CEMBI!$AG:$AV,MATCH("QTD Score Chg",JESG_CEMBI!$AG$1:$AV$1,0),FALSE)/-10</f>
        <v>-0.10901515042769301</v>
      </c>
      <c r="F95">
        <f>VLOOKUP($A95,JESG_CEMBI!$AG:$AV,MATCH("YTD Score Chg",JESG_CEMBI!$AG$1:$AV$1,0),FALSE)/-10</f>
        <v>-6.2357911846847705E-2</v>
      </c>
      <c r="G95" t="str">
        <f>IFERROR(VLOOKUP(A95,ERV_Mapping!Q:Q,1,FALSE),VLOOKUP(A95,ERV_Mapping!R:R,1,FALSE))</f>
        <v>TUPY</v>
      </c>
      <c r="H95" t="str">
        <f>IFERROR(VLOOKUP(G95,ERV_Mapping!Q:S,3,FALSE),VLOOKUP(G95,ERV_Mapping!R:S,2,FALSE))</f>
        <v>TUPY_0</v>
      </c>
      <c r="I95" s="1">
        <f>VLOOKUP($H95,ERV_Issuers!$C:$BZ,MATCH(I$1,ERV_Issuers!$C$2:$BZ$2,0),FALSE)</f>
        <v>309.43902587890625</v>
      </c>
      <c r="J95" s="1" t="str">
        <f>VLOOKUP($H95,ERV_Issuers!$C:$BZ,MATCH(J$1,ERV_Issuers!$C$2:$BZ$2,0),FALSE)</f>
        <v>bb</v>
      </c>
      <c r="K95" s="1">
        <f>VLOOKUP($H95,ERV_Issuers!$C:$BZ,MATCH(K$1,ERV_Issuers!$C$2:$BZ$2,0),FALSE)</f>
        <v>13.087114954506887</v>
      </c>
      <c r="L95" s="1" t="str">
        <f t="shared" si="1"/>
        <v>BB</v>
      </c>
      <c r="M95" s="1" t="str">
        <f>INDEX(JESG_CEMBI!$W:$W,MATCH($A95,JESG_CEMBI!$AG:$AG,0))</f>
        <v>USL9326VAB29</v>
      </c>
    </row>
    <row r="96" spans="1:13" x14ac:dyDescent="0.25">
      <c r="A96" t="s">
        <v>3026</v>
      </c>
      <c r="B96">
        <f>ROUND(10-VLOOKUP($A96,JESG_CEMBI!$AG:$AV,MATCH(B$1,JESG_CEMBI!$AG$1:$AV$1,0),FALSE)/10,1)</f>
        <v>5.4</v>
      </c>
      <c r="C96">
        <f>VLOOKUP($A96,JESG_CEMBI!$AG:$AV,MATCH("1D Score Chg",JESG_CEMBI!$AG$1:$AV$1,0),FALSE)/-10</f>
        <v>-3.11515057197979E-3</v>
      </c>
      <c r="D96">
        <f>VLOOKUP($A96,JESG_CEMBI!$AG:$AV,MATCH("1M Score Chg",JESG_CEMBI!$AG$1:$AV$1,0),FALSE)/-10</f>
        <v>-9.7130022813887898E-2</v>
      </c>
      <c r="E96">
        <f>VLOOKUP($A96,JESG_CEMBI!$AG:$AV,MATCH("QTD Score Chg",JESG_CEMBI!$AG$1:$AV$1,0),FALSE)/-10</f>
        <v>-1.4033891809974299E-2</v>
      </c>
      <c r="F96">
        <f>VLOOKUP($A96,JESG_CEMBI!$AG:$AV,MATCH("YTD Score Chg",JESG_CEMBI!$AG$1:$AV$1,0),FALSE)/-10</f>
        <v>-0.74468531728236798</v>
      </c>
      <c r="G96" t="str">
        <f>IFERROR(VLOOKUP(A96,ERV_Mapping!Q:Q,1,FALSE),VLOOKUP(A96,ERV_Mapping!R:R,1,FALSE))</f>
        <v>UGPABZ</v>
      </c>
      <c r="H96" t="str">
        <f>IFERROR(VLOOKUP(G96,ERV_Mapping!Q:S,3,FALSE),VLOOKUP(G96,ERV_Mapping!R:S,2,FALSE))</f>
        <v>UGPABZ_1</v>
      </c>
      <c r="I96" s="1">
        <f>VLOOKUP($H96,ERV_Issuers!$C:$BZ,MATCH(I$1,ERV_Issuers!$C$2:$BZ$2,0),FALSE)</f>
        <v>242.23695373535156</v>
      </c>
      <c r="J96" s="1" t="str">
        <f>VLOOKUP($H96,ERV_Issuers!$C:$BZ,MATCH(J$1,ERV_Issuers!$C$2:$BZ$2,0),FALSE)</f>
        <v>bb+</v>
      </c>
      <c r="K96" s="1">
        <f>VLOOKUP($H96,ERV_Issuers!$C:$BZ,MATCH(K$1,ERV_Issuers!$C$2:$BZ$2,0),FALSE)</f>
        <v>12.546408359941985</v>
      </c>
      <c r="L96" s="1" t="str">
        <f t="shared" si="1"/>
        <v>BB</v>
      </c>
      <c r="M96" s="1" t="str">
        <f>INDEX(JESG_CEMBI!$W:$W,MATCH($A96,JESG_CEMBI!$AG:$AG,0))</f>
        <v>USL9412AAA53</v>
      </c>
    </row>
    <row r="97" spans="1:13" x14ac:dyDescent="0.25">
      <c r="A97" t="s">
        <v>3260</v>
      </c>
      <c r="B97">
        <f>ROUND(10-VLOOKUP($A97,JESG_CEMBI!$AG:$AV,MATCH(B$1,JESG_CEMBI!$AG$1:$AV$1,0),FALSE)/10,1)</f>
        <v>5</v>
      </c>
      <c r="C97">
        <f>VLOOKUP($A97,JESG_CEMBI!$AG:$AV,MATCH("1D Score Chg",JESG_CEMBI!$AG$1:$AV$1,0),FALSE)/-10</f>
        <v>-6.74738454455337E-4</v>
      </c>
      <c r="D97">
        <f>VLOOKUP($A97,JESG_CEMBI!$AG:$AV,MATCH("1M Score Chg",JESG_CEMBI!$AG$1:$AV$1,0),FALSE)/-10</f>
        <v>-1.48917693521184E-2</v>
      </c>
      <c r="E97">
        <f>VLOOKUP($A97,JESG_CEMBI!$AG:$AV,MATCH("QTD Score Chg",JESG_CEMBI!$AG$1:$AV$1,0),FALSE)/-10</f>
        <v>-6.1494313285209001E-3</v>
      </c>
      <c r="F97">
        <f>VLOOKUP($A97,JESG_CEMBI!$AG:$AV,MATCH("YTD Score Chg",JESG_CEMBI!$AG$1:$AV$1,0),FALSE)/-10</f>
        <v>-5.4239980623731997E-2</v>
      </c>
      <c r="G97" t="str">
        <f>IFERROR(VLOOKUP(A97,ERV_Mapping!Q:Q,1,FALSE),VLOOKUP(A97,ERV_Mapping!R:R,1,FALSE))</f>
        <v>UNIGEL</v>
      </c>
      <c r="H97" t="str">
        <f>IFERROR(VLOOKUP(G97,ERV_Mapping!Q:S,3,FALSE),VLOOKUP(G97,ERV_Mapping!R:S,2,FALSE))</f>
        <v>UNIGEL</v>
      </c>
      <c r="I97" s="1">
        <f>VLOOKUP($H97,ERV_Issuers!$C:$BZ,MATCH(I$1,ERV_Issuers!$C$2:$BZ$2,0),FALSE)</f>
        <v>449.99261474609375</v>
      </c>
      <c r="J97" s="1" t="str">
        <f>VLOOKUP($H97,ERV_Issuers!$C:$BZ,MATCH(J$1,ERV_Issuers!$C$2:$BZ$2,0),FALSE)</f>
        <v>bb-</v>
      </c>
      <c r="K97" s="1">
        <f>VLOOKUP($H97,ERV_Issuers!$C:$BZ,MATCH(K$1,ERV_Issuers!$C$2:$BZ$2,0),FALSE)</f>
        <v>0</v>
      </c>
      <c r="L97" s="1" t="str">
        <f t="shared" si="1"/>
        <v>BB</v>
      </c>
      <c r="M97" s="1" t="str">
        <f>INDEX(JESG_CEMBI!$W:$W,MATCH($A97,JESG_CEMBI!$AG:$AG,0))</f>
        <v>USL9467UAB37</v>
      </c>
    </row>
    <row r="98" spans="1:13" x14ac:dyDescent="0.25">
      <c r="A98" t="s">
        <v>21664</v>
      </c>
      <c r="B98">
        <f>ROUND(10-VLOOKUP($A98,JESG_CEMBI!$AG:$AV,MATCH(B$1,JESG_CEMBI!$AG$1:$AV$1,0),FALSE)/10,1)</f>
        <v>5.4</v>
      </c>
      <c r="C98">
        <f>VLOOKUP($A98,JESG_CEMBI!$AG:$AV,MATCH("1D Score Chg",JESG_CEMBI!$AG$1:$AV$1,0),FALSE)/-10</f>
        <v>-4.0399063150537897E-3</v>
      </c>
      <c r="D98">
        <f>VLOOKUP($A98,JESG_CEMBI!$AG:$AV,MATCH("1M Score Chg",JESG_CEMBI!$AG$1:$AV$1,0),FALSE)/-10</f>
        <v>-7.5927324043589497E-2</v>
      </c>
      <c r="E98">
        <f>VLOOKUP($A98,JESG_CEMBI!$AG:$AV,MATCH("QTD Score Chg",JESG_CEMBI!$AG$1:$AV$1,0),FALSE)/-10</f>
        <v>-2.9807330077707601E-2</v>
      </c>
      <c r="F98">
        <f>VLOOKUP($A98,JESG_CEMBI!$AG:$AV,MATCH("YTD Score Chg",JESG_CEMBI!$AG$1:$AV$1,0),FALSE)/-10</f>
        <v>-0.14098153514363601</v>
      </c>
      <c r="G98" t="e">
        <f>IFERROR(VLOOKUP(A98,ERV_Mapping!Q:Q,1,FALSE),VLOOKUP(A98,ERV_Mapping!R:R,1,FALSE))</f>
        <v>#N/A</v>
      </c>
      <c r="H98" t="e">
        <f>IFERROR(VLOOKUP(G98,ERV_Mapping!Q:S,3,FALSE),VLOOKUP(G98,ERV_Mapping!R:S,2,FALSE))</f>
        <v>#N/A</v>
      </c>
      <c r="I98" s="1" t="e">
        <f>VLOOKUP($H98,ERV_Issuers!$C:$BZ,MATCH(I$1,ERV_Issuers!$C$2:$BZ$2,0),FALSE)</f>
        <v>#N/A</v>
      </c>
      <c r="J98" s="1" t="e">
        <f>VLOOKUP($H98,ERV_Issuers!$C:$BZ,MATCH(J$1,ERV_Issuers!$C$2:$BZ$2,0),FALSE)</f>
        <v>#N/A</v>
      </c>
      <c r="K98" s="1" t="e">
        <f>VLOOKUP($H98,ERV_Issuers!$C:$BZ,MATCH(K$1,ERV_Issuers!$C$2:$BZ$2,0),FALSE)</f>
        <v>#N/A</v>
      </c>
      <c r="L98" s="1" t="e">
        <f t="shared" si="1"/>
        <v>#N/A</v>
      </c>
      <c r="M98" s="1" t="str">
        <f>INDEX(JESG_CEMBI!$W:$W,MATCH($A98,JESG_CEMBI!$AG:$AG,0))</f>
        <v>USN2322CAA38</v>
      </c>
    </row>
    <row r="99" spans="1:13" x14ac:dyDescent="0.25">
      <c r="A99" t="s">
        <v>3767</v>
      </c>
      <c r="B99">
        <f>ROUND(10-VLOOKUP($A99,JESG_CEMBI!$AG:$AV,MATCH(B$1,JESG_CEMBI!$AG$1:$AV$1,0),FALSE)/10,1)</f>
        <v>4.7</v>
      </c>
      <c r="C99">
        <f>VLOOKUP($A99,JESG_CEMBI!$AG:$AV,MATCH("1D Score Chg",JESG_CEMBI!$AG$1:$AV$1,0),FALSE)/-10</f>
        <v>-8.7859217352367104E-3</v>
      </c>
      <c r="D99">
        <f>VLOOKUP($A99,JESG_CEMBI!$AG:$AV,MATCH("1M Score Chg",JESG_CEMBI!$AG$1:$AV$1,0),FALSE)/-10</f>
        <v>-0.166080372812763</v>
      </c>
      <c r="E99">
        <f>VLOOKUP($A99,JESG_CEMBI!$AG:$AV,MATCH("QTD Score Chg",JESG_CEMBI!$AG$1:$AV$1,0),FALSE)/-10</f>
        <v>-6.6410358888656096E-2</v>
      </c>
      <c r="F99">
        <f>VLOOKUP($A99,JESG_CEMBI!$AG:$AV,MATCH("YTD Score Chg",JESG_CEMBI!$AG$1:$AV$1,0),FALSE)/-10</f>
        <v>-0.27193800816797703</v>
      </c>
      <c r="G99" t="str">
        <f>IFERROR(VLOOKUP(A99,ERV_Mapping!Q:Q,1,FALSE),VLOOKUP(A99,ERV_Mapping!R:R,1,FALSE))</f>
        <v>VOTORA</v>
      </c>
      <c r="H99" t="str">
        <f>IFERROR(VLOOKUP(G99,ERV_Mapping!Q:S,3,FALSE),VLOOKUP(G99,ERV_Mapping!R:S,2,FALSE))</f>
        <v>VOTORA_18</v>
      </c>
      <c r="I99" s="1">
        <f>VLOOKUP($H99,ERV_Issuers!$C:$BZ,MATCH(I$1,ERV_Issuers!$C$2:$BZ$2,0),FALSE)</f>
        <v>155.271728515625</v>
      </c>
      <c r="J99" s="1" t="str">
        <f>VLOOKUP($H99,ERV_Issuers!$C:$BZ,MATCH(J$1,ERV_Issuers!$C$2:$BZ$2,0),FALSE)</f>
        <v>bbb-</v>
      </c>
      <c r="K99" s="1">
        <f>VLOOKUP($H99,ERV_Issuers!$C:$BZ,MATCH(K$1,ERV_Issuers!$C$2:$BZ$2,0),FALSE)</f>
        <v>-11.911672392373292</v>
      </c>
      <c r="L99" s="1" t="str">
        <f t="shared" si="1"/>
        <v>BBB</v>
      </c>
      <c r="M99" s="1" t="str">
        <f>INDEX(JESG_CEMBI!$W:$W,MATCH($A99,JESG_CEMBI!$AG:$AG,0))</f>
        <v>USC86068AA80</v>
      </c>
    </row>
    <row r="100" spans="1:13" x14ac:dyDescent="0.25">
      <c r="A100" t="s">
        <v>16898</v>
      </c>
      <c r="B100">
        <f>ROUND(10-VLOOKUP($A100,JESG_CEMBI!$AG:$AV,MATCH(B$1,JESG_CEMBI!$AG$1:$AV$1,0),FALSE)/10,1)</f>
        <v>6.9</v>
      </c>
      <c r="C100">
        <f>VLOOKUP($A100,JESG_CEMBI!$AG:$AV,MATCH("1D Score Chg",JESG_CEMBI!$AG$1:$AV$1,0),FALSE)/-10</f>
        <v>-6.7283999188077802E-3</v>
      </c>
      <c r="D100">
        <f>VLOOKUP($A100,JESG_CEMBI!$AG:$AV,MATCH("1M Score Chg",JESG_CEMBI!$AG$1:$AV$1,0),FALSE)/-10</f>
        <v>-7.6434075815600896E-2</v>
      </c>
      <c r="E100">
        <f>VLOOKUP($A100,JESG_CEMBI!$AG:$AV,MATCH("QTD Score Chg",JESG_CEMBI!$AG$1:$AV$1,0),FALSE)/-10</f>
        <v>-4.0283876246250398E-2</v>
      </c>
      <c r="F100">
        <f>VLOOKUP($A100,JESG_CEMBI!$AG:$AV,MATCH("YTD Score Chg",JESG_CEMBI!$AG$1:$AV$1,0),FALSE)/-10</f>
        <v>-0.186872995368351</v>
      </c>
      <c r="G100" t="str">
        <f>IFERROR(VLOOKUP(A100,ERV_Mapping!Q:Q,1,FALSE),VLOOKUP(A100,ERV_Mapping!R:R,1,FALSE))</f>
        <v>XP</v>
      </c>
      <c r="H100" t="str">
        <f>IFERROR(VLOOKUP(G100,ERV_Mapping!Q:S,3,FALSE),VLOOKUP(G100,ERV_Mapping!R:S,2,FALSE))</f>
        <v>XP</v>
      </c>
      <c r="I100" s="1">
        <f>VLOOKUP($H100,ERV_Issuers!$C:$BZ,MATCH(I$1,ERV_Issuers!$C$2:$BZ$2,0),FALSE)</f>
        <v>231.37669372558594</v>
      </c>
      <c r="J100" s="1" t="str">
        <f>VLOOKUP($H100,ERV_Issuers!$C:$BZ,MATCH(J$1,ERV_Issuers!$C$2:$BZ$2,0),FALSE)</f>
        <v>bb-</v>
      </c>
      <c r="K100" s="1">
        <f>VLOOKUP($H100,ERV_Issuers!$C:$BZ,MATCH(K$1,ERV_Issuers!$C$2:$BZ$2,0),FALSE)</f>
        <v>3.2240295058094497</v>
      </c>
      <c r="L100" s="1" t="str">
        <f t="shared" si="1"/>
        <v>BB</v>
      </c>
      <c r="M100" s="1" t="str">
        <f>INDEX(JESG_CEMBI!$W:$W,MATCH($A100,JESG_CEMBI!$AG:$AG,0))</f>
        <v>USG98239AA72</v>
      </c>
    </row>
    <row r="101" spans="1:13" x14ac:dyDescent="0.25">
      <c r="A101" t="s">
        <v>635</v>
      </c>
      <c r="B101">
        <f>ROUND(10-VLOOKUP($A101,JESG_CEMBI!$AG:$AV,MATCH(B$1,JESG_CEMBI!$AG$1:$AV$1,0),FALSE)/10,1)</f>
        <v>4.3</v>
      </c>
      <c r="C101">
        <f>VLOOKUP($A101,JESG_CEMBI!$AG:$AV,MATCH("1D Score Chg",JESG_CEMBI!$AG$1:$AV$1,0),FALSE)/-10</f>
        <v>6.8562115471713899E-3</v>
      </c>
      <c r="D101">
        <f>VLOOKUP($A101,JESG_CEMBI!$AG:$AV,MATCH("1M Score Chg",JESG_CEMBI!$AG$1:$AV$1,0),FALSE)/-10</f>
        <v>-9.3198338800583203E-2</v>
      </c>
      <c r="E101">
        <f>VLOOKUP($A101,JESG_CEMBI!$AG:$AV,MATCH("QTD Score Chg",JESG_CEMBI!$AG$1:$AV$1,0),FALSE)/-10</f>
        <v>7.0627605479167202E-2</v>
      </c>
      <c r="F101">
        <f>VLOOKUP($A101,JESG_CEMBI!$AG:$AV,MATCH("YTD Score Chg",JESG_CEMBI!$AG$1:$AV$1,0),FALSE)/-10</f>
        <v>-0.54473577852001398</v>
      </c>
      <c r="G101" t="str">
        <f>IFERROR(VLOOKUP(A101,ERV_Mapping!Q:Q,1,FALSE),VLOOKUP(A101,ERV_Mapping!R:R,1,FALSE))</f>
        <v>ATPTOW</v>
      </c>
      <c r="H101" t="str">
        <f>IFERROR(VLOOKUP(G101,ERV_Mapping!Q:S,3,FALSE),VLOOKUP(G101,ERV_Mapping!R:S,2,FALSE))</f>
        <v>ATPTOW_0</v>
      </c>
      <c r="I101" s="1">
        <f>VLOOKUP($H101,ERV_Issuers!$C:$BZ,MATCH(I$1,ERV_Issuers!$C$2:$BZ$2,0),FALSE)</f>
        <v>265.72723388671875</v>
      </c>
      <c r="J101" s="1" t="str">
        <f>VLOOKUP($H101,ERV_Issuers!$C:$BZ,MATCH(J$1,ERV_Issuers!$C$2:$BZ$2,0),FALSE)</f>
        <v>bb</v>
      </c>
      <c r="K101" s="1">
        <f>VLOOKUP($H101,ERV_Issuers!$C:$BZ,MATCH(K$1,ERV_Issuers!$C$2:$BZ$2,0),FALSE)</f>
        <v>15.014352983239251</v>
      </c>
      <c r="L101" s="1" t="str">
        <f t="shared" si="1"/>
        <v>BB</v>
      </c>
      <c r="M101" s="1" t="str">
        <f>INDEX(JESG_CEMBI!$W:$W,MATCH($A101,JESG_CEMBI!$AG:$AG,0))</f>
        <v>USP1000PAA32</v>
      </c>
    </row>
    <row r="102" spans="1:13" x14ac:dyDescent="0.25">
      <c r="A102" t="s">
        <v>17522</v>
      </c>
      <c r="B102">
        <f>ROUND(10-VLOOKUP($A102,JESG_CEMBI!$AG:$AV,MATCH(B$1,JESG_CEMBI!$AG$1:$AV$1,0),FALSE)/10,1)</f>
        <v>5.5</v>
      </c>
      <c r="C102">
        <f>VLOOKUP($A102,JESG_CEMBI!$AG:$AV,MATCH("1D Score Chg",JESG_CEMBI!$AG$1:$AV$1,0),FALSE)/-10</f>
        <v>-4.6697965446774901E-3</v>
      </c>
      <c r="D102">
        <f>VLOOKUP($A102,JESG_CEMBI!$AG:$AV,MATCH("1M Score Chg",JESG_CEMBI!$AG$1:$AV$1,0),FALSE)/-10</f>
        <v>-0.20389434081007898</v>
      </c>
      <c r="E102">
        <f>VLOOKUP($A102,JESG_CEMBI!$AG:$AV,MATCH("QTD Score Chg",JESG_CEMBI!$AG$1:$AV$1,0),FALSE)/-10</f>
        <v>-6.6267636779037492E-2</v>
      </c>
      <c r="F102">
        <f>VLOOKUP($A102,JESG_CEMBI!$AG:$AV,MATCH("YTD Score Chg",JESG_CEMBI!$AG$1:$AV$1,0),FALSE)/-10</f>
        <v>-0.18278271525464201</v>
      </c>
      <c r="G102" t="str">
        <f>IFERROR(VLOOKUP(A102,ERV_Mapping!Q:Q,1,FALSE),VLOOKUP(A102,ERV_Mapping!R:R,1,FALSE))</f>
        <v>AESAND</v>
      </c>
      <c r="H102" t="str">
        <f>IFERROR(VLOOKUP(G102,ERV_Mapping!Q:S,3,FALSE),VLOOKUP(G102,ERV_Mapping!R:S,2,FALSE))</f>
        <v>AESAND-JS</v>
      </c>
      <c r="I102" s="1">
        <f>VLOOKUP($H102,ERV_Issuers!$C:$BZ,MATCH(I$1,ERV_Issuers!$C$2:$BZ$2,0),FALSE)</f>
        <v>458.6470947265625</v>
      </c>
      <c r="J102" s="1" t="str">
        <f>VLOOKUP($H102,ERV_Issuers!$C:$BZ,MATCH(J$1,ERV_Issuers!$C$2:$BZ$2,0),FALSE)</f>
        <v>bb</v>
      </c>
      <c r="K102" s="1">
        <f>VLOOKUP($H102,ERV_Issuers!$C:$BZ,MATCH(K$1,ERV_Issuers!$C$2:$BZ$2,0),FALSE)</f>
        <v>0</v>
      </c>
      <c r="L102" s="1" t="str">
        <f t="shared" si="1"/>
        <v>BB</v>
      </c>
      <c r="M102" s="1" t="str">
        <f>INDEX(JESG_CEMBI!$W:$W,MATCH($A102,JESG_CEMBI!$AG:$AG,0))</f>
        <v>USP0607LAD57</v>
      </c>
    </row>
    <row r="103" spans="1:13" x14ac:dyDescent="0.25">
      <c r="A103" t="s">
        <v>20983</v>
      </c>
      <c r="B103">
        <f>ROUND(10-VLOOKUP($A103,JESG_CEMBI!$AG:$AV,MATCH(B$1,JESG_CEMBI!$AG$1:$AV$1,0),FALSE)/10,1)</f>
        <v>5.4</v>
      </c>
      <c r="C103">
        <f>VLOOKUP($A103,JESG_CEMBI!$AG:$AV,MATCH("1D Score Chg",JESG_CEMBI!$AG$1:$AV$1,0),FALSE)/-10</f>
        <v>-5.2893658848866204E-3</v>
      </c>
      <c r="D103">
        <f>VLOOKUP($A103,JESG_CEMBI!$AG:$AV,MATCH("1M Score Chg",JESG_CEMBI!$AG$1:$AV$1,0),FALSE)/-10</f>
        <v>-8.3496303681488304E-2</v>
      </c>
      <c r="E103">
        <f>VLOOKUP($A103,JESG_CEMBI!$AG:$AV,MATCH("QTD Score Chg",JESG_CEMBI!$AG$1:$AV$1,0),FALSE)/-10</f>
        <v>-3.8579365251245404E-2</v>
      </c>
      <c r="F103">
        <f>VLOOKUP($A103,JESG_CEMBI!$AG:$AV,MATCH("YTD Score Chg",JESG_CEMBI!$AG$1:$AV$1,0),FALSE)/-10</f>
        <v>-0.202080510711622</v>
      </c>
      <c r="G103" t="e">
        <f>IFERROR(VLOOKUP(A103,ERV_Mapping!Q:Q,1,FALSE),VLOOKUP(A103,ERV_Mapping!R:R,1,FALSE))</f>
        <v>#N/A</v>
      </c>
      <c r="H103" t="e">
        <f>IFERROR(VLOOKUP(G103,ERV_Mapping!Q:S,3,FALSE),VLOOKUP(G103,ERV_Mapping!R:S,2,FALSE))</f>
        <v>#N/A</v>
      </c>
      <c r="I103" s="1" t="e">
        <f>VLOOKUP($H103,ERV_Issuers!$C:$BZ,MATCH(I$1,ERV_Issuers!$C$2:$BZ$2,0),FALSE)</f>
        <v>#N/A</v>
      </c>
      <c r="J103" s="1" t="e">
        <f>VLOOKUP($H103,ERV_Issuers!$C:$BZ,MATCH(J$1,ERV_Issuers!$C$2:$BZ$2,0),FALSE)</f>
        <v>#N/A</v>
      </c>
      <c r="K103" s="1" t="e">
        <f>VLOOKUP($H103,ERV_Issuers!$C:$BZ,MATCH(K$1,ERV_Issuers!$C$2:$BZ$2,0),FALSE)</f>
        <v>#N/A</v>
      </c>
      <c r="L103" s="1" t="e">
        <f t="shared" si="1"/>
        <v>#N/A</v>
      </c>
      <c r="M103" s="1" t="str">
        <f>INDEX(JESG_CEMBI!$W:$W,MATCH($A103,JESG_CEMBI!$AG:$AG,0))</f>
        <v>USP01020AK52</v>
      </c>
    </row>
    <row r="104" spans="1:13" x14ac:dyDescent="0.25">
      <c r="A104" t="s">
        <v>584</v>
      </c>
      <c r="B104">
        <f>ROUND(10-VLOOKUP($A104,JESG_CEMBI!$AG:$AV,MATCH(B$1,JESG_CEMBI!$AG$1:$AV$1,0),FALSE)/10,1)</f>
        <v>3.6</v>
      </c>
      <c r="C104">
        <f>VLOOKUP($A104,JESG_CEMBI!$AG:$AV,MATCH("1D Score Chg",JESG_CEMBI!$AG$1:$AV$1,0),FALSE)/-10</f>
        <v>-1.2457222421457401E-2</v>
      </c>
      <c r="D104">
        <f>VLOOKUP($A104,JESG_CEMBI!$AG:$AV,MATCH("1M Score Chg",JESG_CEMBI!$AG$1:$AV$1,0),FALSE)/-10</f>
        <v>-0.19365387830548</v>
      </c>
      <c r="E104">
        <f>VLOOKUP($A104,JESG_CEMBI!$AG:$AV,MATCH("QTD Score Chg",JESG_CEMBI!$AG$1:$AV$1,0),FALSE)/-10</f>
        <v>-0.110673888410006</v>
      </c>
      <c r="F104">
        <f>VLOOKUP($A104,JESG_CEMBI!$AG:$AV,MATCH("YTD Score Chg",JESG_CEMBI!$AG$1:$AV$1,0),FALSE)/-10</f>
        <v>-4.1570512033629794E-3</v>
      </c>
      <c r="G104" t="str">
        <f>IFERROR(VLOOKUP(A104,ERV_Mapping!Q:Q,1,FALSE),VLOOKUP(A104,ERV_Mapping!R:R,1,FALSE))</f>
        <v>ANTOLN</v>
      </c>
      <c r="H104" t="str">
        <f>IFERROR(VLOOKUP(G104,ERV_Mapping!Q:S,3,FALSE),VLOOKUP(G104,ERV_Mapping!R:S,2,FALSE))</f>
        <v>ANTOLN_24</v>
      </c>
      <c r="I104" s="1">
        <f>VLOOKUP($H104,ERV_Issuers!$C:$BZ,MATCH(I$1,ERV_Issuers!$C$2:$BZ$2,0),FALSE)</f>
        <v>113.67668151855469</v>
      </c>
      <c r="J104" s="1" t="str">
        <f>VLOOKUP($H104,ERV_Issuers!$C:$BZ,MATCH(J$1,ERV_Issuers!$C$2:$BZ$2,0),FALSE)</f>
        <v>bbb</v>
      </c>
      <c r="K104" s="1">
        <f>VLOOKUP($H104,ERV_Issuers!$C:$BZ,MATCH(K$1,ERV_Issuers!$C$2:$BZ$2,0),FALSE)</f>
        <v>-15.72629344576694</v>
      </c>
      <c r="L104" s="1" t="str">
        <f t="shared" si="1"/>
        <v>BBB</v>
      </c>
      <c r="M104" s="1" t="str">
        <f>INDEX(JESG_CEMBI!$W:$W,MATCH($A104,JESG_CEMBI!$AG:$AG,0))</f>
        <v>USG0398NZ620</v>
      </c>
    </row>
    <row r="105" spans="1:13" x14ac:dyDescent="0.25">
      <c r="A105" t="s">
        <v>780</v>
      </c>
      <c r="B105">
        <f>ROUND(10-VLOOKUP($A105,JESG_CEMBI!$AG:$AV,MATCH(B$1,JESG_CEMBI!$AG$1:$AV$1,0),FALSE)/10,1)</f>
        <v>3.6</v>
      </c>
      <c r="C105">
        <f>VLOOKUP($A105,JESG_CEMBI!$AG:$AV,MATCH("1D Score Chg",JESG_CEMBI!$AG$1:$AV$1,0),FALSE)/-10</f>
        <v>-1.6208080754674302E-2</v>
      </c>
      <c r="D105">
        <f>VLOOKUP($A105,JESG_CEMBI!$AG:$AV,MATCH("1M Score Chg",JESG_CEMBI!$AG$1:$AV$1,0),FALSE)/-10</f>
        <v>-0.35348900857419202</v>
      </c>
      <c r="E105">
        <f>VLOOKUP($A105,JESG_CEMBI!$AG:$AV,MATCH("QTD Score Chg",JESG_CEMBI!$AG$1:$AV$1,0),FALSE)/-10</f>
        <v>-0.145124869214071</v>
      </c>
      <c r="F105">
        <f>VLOOKUP($A105,JESG_CEMBI!$AG:$AV,MATCH("YTD Score Chg",JESG_CEMBI!$AG$1:$AV$1,0),FALSE)/-10</f>
        <v>-0.51063181815525804</v>
      </c>
      <c r="G105" t="str">
        <f>IFERROR(VLOOKUP(A105,ERV_Mapping!Q:Q,1,FALSE),VLOOKUP(A105,ERV_Mapping!R:R,1,FALSE))</f>
        <v>BCAPS</v>
      </c>
      <c r="H105" t="str">
        <f>IFERROR(VLOOKUP(G105,ERV_Mapping!Q:S,3,FALSE),VLOOKUP(G105,ERV_Mapping!R:S,2,FALSE))</f>
        <v>BCAPS</v>
      </c>
      <c r="I105" s="1">
        <f>VLOOKUP($H105,ERV_Issuers!$C:$BZ,MATCH(I$1,ERV_Issuers!$C$2:$BZ$2,0),FALSE)</f>
        <v>234.51011657714844</v>
      </c>
      <c r="J105" s="1" t="str">
        <f>VLOOKUP($H105,ERV_Issuers!$C:$BZ,MATCH(J$1,ERV_Issuers!$C$2:$BZ$2,0),FALSE)</f>
        <v>bb+</v>
      </c>
      <c r="K105" s="1">
        <f>VLOOKUP($H105,ERV_Issuers!$C:$BZ,MATCH(K$1,ERV_Issuers!$C$2:$BZ$2,0),FALSE)</f>
        <v>0</v>
      </c>
      <c r="L105" s="1" t="str">
        <f t="shared" si="1"/>
        <v>BB</v>
      </c>
      <c r="M105" s="1" t="str">
        <f>INDEX(JESG_CEMBI!$W:$W,MATCH($A105,JESG_CEMBI!$AG:$AG,0))</f>
        <v>USP2316YAA12</v>
      </c>
    </row>
    <row r="106" spans="1:13" x14ac:dyDescent="0.25">
      <c r="A106" t="s">
        <v>790</v>
      </c>
      <c r="B106">
        <f>ROUND(10-VLOOKUP($A106,JESG_CEMBI!$AG:$AV,MATCH(B$1,JESG_CEMBI!$AG$1:$AV$1,0),FALSE)/10,1)</f>
        <v>3.7</v>
      </c>
      <c r="C106">
        <f>VLOOKUP($A106,JESG_CEMBI!$AG:$AV,MATCH("1D Score Chg",JESG_CEMBI!$AG$1:$AV$1,0),FALSE)/-10</f>
        <v>-4.8080118760672899E-3</v>
      </c>
      <c r="D106">
        <f>VLOOKUP($A106,JESG_CEMBI!$AG:$AV,MATCH("1M Score Chg",JESG_CEMBI!$AG$1:$AV$1,0),FALSE)/-10</f>
        <v>-9.2023184199388194E-2</v>
      </c>
      <c r="E106">
        <f>VLOOKUP($A106,JESG_CEMBI!$AG:$AV,MATCH("QTD Score Chg",JESG_CEMBI!$AG$1:$AV$1,0),FALSE)/-10</f>
        <v>-3.8793809751119498E-2</v>
      </c>
      <c r="F106">
        <f>VLOOKUP($A106,JESG_CEMBI!$AG:$AV,MATCH("YTD Score Chg",JESG_CEMBI!$AG$1:$AV$1,0),FALSE)/-10</f>
        <v>-0.28807589219976498</v>
      </c>
      <c r="G106" t="str">
        <f>IFERROR(VLOOKUP(A106,ERV_Mapping!Q:Q,1,FALSE),VLOOKUP(A106,ERV_Mapping!R:R,1,FALSE))</f>
        <v>BCICI</v>
      </c>
      <c r="H106" t="str">
        <f>IFERROR(VLOOKUP(G106,ERV_Mapping!Q:S,3,FALSE),VLOOKUP(G106,ERV_Mapping!R:S,2,FALSE))</f>
        <v>BCICI_0</v>
      </c>
      <c r="I106" s="1">
        <f>VLOOKUP($H106,ERV_Issuers!$C:$BZ,MATCH(I$1,ERV_Issuers!$C$2:$BZ$2,0),FALSE)</f>
        <v>61.313350677490234</v>
      </c>
      <c r="J106" s="1" t="str">
        <f>VLOOKUP($H106,ERV_Issuers!$C:$BZ,MATCH(J$1,ERV_Issuers!$C$2:$BZ$2,0),FALSE)</f>
        <v>a-</v>
      </c>
      <c r="K106" s="1">
        <f>VLOOKUP($H106,ERV_Issuers!$C:$BZ,MATCH(K$1,ERV_Issuers!$C$2:$BZ$2,0),FALSE)</f>
        <v>-46.088664671450054</v>
      </c>
      <c r="L106" s="1" t="str">
        <f t="shared" si="1"/>
        <v>A</v>
      </c>
      <c r="M106" s="1" t="str">
        <f>INDEX(JESG_CEMBI!$W:$W,MATCH($A106,JESG_CEMBI!$AG:$AG,0))</f>
        <v>US05890PAB22</v>
      </c>
    </row>
    <row r="107" spans="1:13" x14ac:dyDescent="0.25">
      <c r="A107" t="s">
        <v>3032</v>
      </c>
      <c r="B107">
        <f>ROUND(10-VLOOKUP($A107,JESG_CEMBI!$AG:$AV,MATCH(B$1,JESG_CEMBI!$AG$1:$AV$1,0),FALSE)/10,1)</f>
        <v>1.8</v>
      </c>
      <c r="C107">
        <f>VLOOKUP($A107,JESG_CEMBI!$AG:$AV,MATCH("1D Score Chg",JESG_CEMBI!$AG$1:$AV$1,0),FALSE)/-10</f>
        <v>-9.1983272126867595E-4</v>
      </c>
      <c r="D107">
        <f>VLOOKUP($A107,JESG_CEMBI!$AG:$AV,MATCH("1M Score Chg",JESG_CEMBI!$AG$1:$AV$1,0),FALSE)/-10</f>
        <v>-1.0341240340078101E-2</v>
      </c>
      <c r="E107">
        <f>VLOOKUP($A107,JESG_CEMBI!$AG:$AV,MATCH("QTD Score Chg",JESG_CEMBI!$AG$1:$AV$1,0),FALSE)/-10</f>
        <v>-5.1132291369953E-3</v>
      </c>
      <c r="F107">
        <f>VLOOKUP($A107,JESG_CEMBI!$AG:$AV,MATCH("YTD Score Chg",JESG_CEMBI!$AG$1:$AV$1,0),FALSE)/-10</f>
        <v>5.5731824729301105E-2</v>
      </c>
      <c r="G107" t="str">
        <f>IFERROR(VLOOKUP(A107,ERV_Mapping!Q:Q,1,FALSE),VLOOKUP(A107,ERV_Mapping!R:R,1,FALSE))</f>
        <v>BSANCI</v>
      </c>
      <c r="H107" t="str">
        <f>IFERROR(VLOOKUP(G107,ERV_Mapping!Q:S,3,FALSE),VLOOKUP(G107,ERV_Mapping!R:S,2,FALSE))</f>
        <v>BSANCI</v>
      </c>
      <c r="I107" s="1">
        <f>VLOOKUP($H107,ERV_Issuers!$C:$BZ,MATCH(I$1,ERV_Issuers!$C$2:$BZ$2,0),FALSE)</f>
        <v>98.90386962890625</v>
      </c>
      <c r="J107" s="1" t="str">
        <f>VLOOKUP($H107,ERV_Issuers!$C:$BZ,MATCH(J$1,ERV_Issuers!$C$2:$BZ$2,0),FALSE)</f>
        <v>a</v>
      </c>
      <c r="K107" s="1">
        <f>VLOOKUP($H107,ERV_Issuers!$C:$BZ,MATCH(K$1,ERV_Issuers!$C$2:$BZ$2,0),FALSE)</f>
        <v>22.510062310930799</v>
      </c>
      <c r="L107" s="1" t="str">
        <f t="shared" si="1"/>
        <v>A</v>
      </c>
      <c r="M107" s="1" t="str">
        <f>INDEX(JESG_CEMBI!$W:$W,MATCH($A107,JESG_CEMBI!$AG:$AG,0))</f>
        <v>US05971WAC73</v>
      </c>
    </row>
    <row r="108" spans="1:13" x14ac:dyDescent="0.25">
      <c r="A108" t="s">
        <v>19129</v>
      </c>
      <c r="B108">
        <f>ROUND(10-VLOOKUP($A108,JESG_CEMBI!$AG:$AV,MATCH(B$1,JESG_CEMBI!$AG$1:$AV$1,0),FALSE)/10,1)</f>
        <v>5.8</v>
      </c>
      <c r="C108">
        <f>VLOOKUP($A108,JESG_CEMBI!$AG:$AV,MATCH("1D Score Chg",JESG_CEMBI!$AG$1:$AV$1,0),FALSE)/-10</f>
        <v>-6.7442932540870901E-3</v>
      </c>
      <c r="D108">
        <f>VLOOKUP($A108,JESG_CEMBI!$AG:$AV,MATCH("1M Score Chg",JESG_CEMBI!$AG$1:$AV$1,0),FALSE)/-10</f>
        <v>1.2846951449012701E-2</v>
      </c>
      <c r="E108">
        <f>VLOOKUP($A108,JESG_CEMBI!$AG:$AV,MATCH("QTD Score Chg",JESG_CEMBI!$AG$1:$AV$1,0),FALSE)/-10</f>
        <v>-3.70179721511604E-2</v>
      </c>
      <c r="F108">
        <f>VLOOKUP($A108,JESG_CEMBI!$AG:$AV,MATCH("YTD Score Chg",JESG_CEMBI!$AG$1:$AV$1,0),FALSE)/-10</f>
        <v>0.34146960755346101</v>
      </c>
      <c r="G108" t="str">
        <f>IFERROR(VLOOKUP(A108,ERV_Mapping!Q:Q,1,FALSE),VLOOKUP(A108,ERV_Mapping!R:R,1,FALSE))</f>
        <v>BNCHIL</v>
      </c>
      <c r="H108" t="str">
        <f>IFERROR(VLOOKUP(G108,ERV_Mapping!Q:S,3,FALSE),VLOOKUP(G108,ERV_Mapping!R:S,2,FALSE))</f>
        <v>BNCHIL_5</v>
      </c>
      <c r="I108" s="1">
        <f>VLOOKUP($H108,ERV_Issuers!$C:$BZ,MATCH(I$1,ERV_Issuers!$C$2:$BZ$2,0),FALSE)</f>
        <v>121.20880889892578</v>
      </c>
      <c r="J108" s="1" t="str">
        <f>VLOOKUP($H108,ERV_Issuers!$C:$BZ,MATCH(J$1,ERV_Issuers!$C$2:$BZ$2,0),FALSE)</f>
        <v>a</v>
      </c>
      <c r="K108" s="1">
        <f>VLOOKUP($H108,ERV_Issuers!$C:$BZ,MATCH(K$1,ERV_Issuers!$C$2:$BZ$2,0),FALSE)</f>
        <v>47.771711165625071</v>
      </c>
      <c r="L108" s="1" t="str">
        <f t="shared" si="1"/>
        <v>A</v>
      </c>
      <c r="M108" s="1" t="str">
        <f>INDEX(JESG_CEMBI!$W:$W,MATCH($A108,JESG_CEMBI!$AG:$AG,0))</f>
        <v>USP09376DD69</v>
      </c>
    </row>
    <row r="109" spans="1:13" x14ac:dyDescent="0.25">
      <c r="A109" t="s">
        <v>2086</v>
      </c>
      <c r="B109">
        <f>ROUND(10-VLOOKUP($A109,JESG_CEMBI!$AG:$AV,MATCH(B$1,JESG_CEMBI!$AG$1:$AV$1,0),FALSE)/10,1)</f>
        <v>7.7</v>
      </c>
      <c r="C109">
        <f>VLOOKUP($A109,JESG_CEMBI!$AG:$AV,MATCH("1D Score Chg",JESG_CEMBI!$AG$1:$AV$1,0),FALSE)/-10</f>
        <v>5.93162337079355E-3</v>
      </c>
      <c r="D109">
        <f>VLOOKUP($A109,JESG_CEMBI!$AG:$AV,MATCH("1M Score Chg",JESG_CEMBI!$AG$1:$AV$1,0),FALSE)/-10</f>
        <v>0.12579931704828401</v>
      </c>
      <c r="E109">
        <f>VLOOKUP($A109,JESG_CEMBI!$AG:$AV,MATCH("QTD Score Chg",JESG_CEMBI!$AG$1:$AV$1,0),FALSE)/-10</f>
        <v>5.3823944050558806E-2</v>
      </c>
      <c r="F109">
        <f>VLOOKUP($A109,JESG_CEMBI!$AG:$AV,MATCH("YTD Score Chg",JESG_CEMBI!$AG$1:$AV$1,0),FALSE)/-10</f>
        <v>0.31591011562322602</v>
      </c>
      <c r="G109" t="str">
        <f>IFERROR(VLOOKUP(A109,ERV_Mapping!Q:Q,1,FALSE),VLOOKUP(A109,ERV_Mapping!R:R,1,FALSE))</f>
        <v>CELARA</v>
      </c>
      <c r="H109" t="str">
        <f>IFERROR(VLOOKUP(G109,ERV_Mapping!Q:S,3,FALSE),VLOOKUP(G109,ERV_Mapping!R:S,2,FALSE))</f>
        <v>CELARA_2</v>
      </c>
      <c r="I109" s="1">
        <f>VLOOKUP($H109,ERV_Issuers!$C:$BZ,MATCH(I$1,ERV_Issuers!$C$2:$BZ$2,0),FALSE)</f>
        <v>115.80329895019531</v>
      </c>
      <c r="J109" s="1" t="str">
        <f>VLOOKUP($H109,ERV_Issuers!$C:$BZ,MATCH(J$1,ERV_Issuers!$C$2:$BZ$2,0),FALSE)</f>
        <v>bbb-</v>
      </c>
      <c r="K109" s="1">
        <f>VLOOKUP($H109,ERV_Issuers!$C:$BZ,MATCH(K$1,ERV_Issuers!$C$2:$BZ$2,0),FALSE)</f>
        <v>-36.301248903744465</v>
      </c>
      <c r="L109" s="1" t="str">
        <f t="shared" si="1"/>
        <v>BBB</v>
      </c>
      <c r="M109" s="1" t="str">
        <f>INDEX(JESG_CEMBI!$W:$W,MATCH($A109,JESG_CEMBI!$AG:$AG,0))</f>
        <v>US151191BB89</v>
      </c>
    </row>
    <row r="110" spans="1:13" x14ac:dyDescent="0.25">
      <c r="A110" t="s">
        <v>2090</v>
      </c>
      <c r="B110">
        <f>ROUND(10-VLOOKUP($A110,JESG_CEMBI!$AG:$AV,MATCH(B$1,JESG_CEMBI!$AG$1:$AV$1,0),FALSE)/10,1)</f>
        <v>3</v>
      </c>
      <c r="C110">
        <f>VLOOKUP($A110,JESG_CEMBI!$AG:$AV,MATCH("1D Score Chg",JESG_CEMBI!$AG$1:$AV$1,0),FALSE)/-10</f>
        <v>-1.4700565969633299E-3</v>
      </c>
      <c r="D110">
        <f>VLOOKUP($A110,JESG_CEMBI!$AG:$AV,MATCH("1M Score Chg",JESG_CEMBI!$AG$1:$AV$1,0),FALSE)/-10</f>
        <v>-2.6169317468600099E-3</v>
      </c>
      <c r="E110">
        <f>VLOOKUP($A110,JESG_CEMBI!$AG:$AV,MATCH("QTD Score Chg",JESG_CEMBI!$AG$1:$AV$1,0),FALSE)/-10</f>
        <v>-4.2604904102958498E-3</v>
      </c>
      <c r="F110">
        <f>VLOOKUP($A110,JESG_CEMBI!$AG:$AV,MATCH("YTD Score Chg",JESG_CEMBI!$AG$1:$AV$1,0),FALSE)/-10</f>
        <v>0.43163905626107901</v>
      </c>
      <c r="G110" t="str">
        <f>IFERROR(VLOOKUP(A110,ERV_Mapping!Q:Q,1,FALSE),VLOOKUP(A110,ERV_Mapping!R:R,1,FALSE))</f>
        <v>CELEO</v>
      </c>
      <c r="H110" t="str">
        <f>IFERROR(VLOOKUP(G110,ERV_Mapping!Q:S,3,FALSE),VLOOKUP(G110,ERV_Mapping!R:S,2,FALSE))</f>
        <v>CELEO_1</v>
      </c>
      <c r="I110" s="1">
        <f>VLOOKUP($H110,ERV_Issuers!$C:$BZ,MATCH(I$1,ERV_Issuers!$C$2:$BZ$2,0),FALSE)</f>
        <v>76.879341125488281</v>
      </c>
      <c r="J110" s="1" t="str">
        <f>VLOOKUP($H110,ERV_Issuers!$C:$BZ,MATCH(J$1,ERV_Issuers!$C$2:$BZ$2,0),FALSE)</f>
        <v>bbb</v>
      </c>
      <c r="K110" s="1">
        <f>VLOOKUP($H110,ERV_Issuers!$C:$BZ,MATCH(K$1,ERV_Issuers!$C$2:$BZ$2,0),FALSE)</f>
        <v>0</v>
      </c>
      <c r="L110" s="1" t="str">
        <f t="shared" si="1"/>
        <v>BBB</v>
      </c>
      <c r="M110" s="1" t="str">
        <f>INDEX(JESG_CEMBI!$W:$W,MATCH($A110,JESG_CEMBI!$AG:$AG,0))</f>
        <v>USP22008AA72</v>
      </c>
    </row>
    <row r="111" spans="1:13" x14ac:dyDescent="0.25">
      <c r="A111" t="s">
        <v>2100</v>
      </c>
      <c r="B111">
        <f>ROUND(10-VLOOKUP($A111,JESG_CEMBI!$AG:$AV,MATCH(B$1,JESG_CEMBI!$AG$1:$AV$1,0),FALSE)/10,1)</f>
        <v>3.5</v>
      </c>
      <c r="C111">
        <f>VLOOKUP($A111,JESG_CEMBI!$AG:$AV,MATCH("1D Score Chg",JESG_CEMBI!$AG$1:$AV$1,0),FALSE)/-10</f>
        <v>2.0793175076661797E-3</v>
      </c>
      <c r="D111">
        <f>VLOOKUP($A111,JESG_CEMBI!$AG:$AV,MATCH("1M Score Chg",JESG_CEMBI!$AG$1:$AV$1,0),FALSE)/-10</f>
        <v>3.2885833363106E-2</v>
      </c>
      <c r="E111">
        <f>VLOOKUP($A111,JESG_CEMBI!$AG:$AV,MATCH("QTD Score Chg",JESG_CEMBI!$AG$1:$AV$1,0),FALSE)/-10</f>
        <v>3.05089956356084E-2</v>
      </c>
      <c r="F111">
        <f>VLOOKUP($A111,JESG_CEMBI!$AG:$AV,MATCH("YTD Score Chg",JESG_CEMBI!$AG$1:$AV$1,0),FALSE)/-10</f>
        <v>-0.32161433176971999</v>
      </c>
      <c r="G111" t="str">
        <f>IFERROR(VLOOKUP(A111,ERV_Mapping!Q:Q,1,FALSE),VLOOKUP(A111,ERV_Mapping!R:R,1,FALSE))</f>
        <v>CENSUD</v>
      </c>
      <c r="H111" t="str">
        <f>IFERROR(VLOOKUP(G111,ERV_Mapping!Q:S,3,FALSE),VLOOKUP(G111,ERV_Mapping!R:S,2,FALSE))</f>
        <v>CENSUD_0</v>
      </c>
      <c r="I111" s="1">
        <f>VLOOKUP($H111,ERV_Issuers!$C:$BZ,MATCH(I$1,ERV_Issuers!$C$2:$BZ$2,0),FALSE)</f>
        <v>131.13677978515625</v>
      </c>
      <c r="J111" s="1" t="str">
        <f>VLOOKUP($H111,ERV_Issuers!$C:$BZ,MATCH(J$1,ERV_Issuers!$C$2:$BZ$2,0),FALSE)</f>
        <v>bbb-</v>
      </c>
      <c r="K111" s="1">
        <f>VLOOKUP($H111,ERV_Issuers!$C:$BZ,MATCH(K$1,ERV_Issuers!$C$2:$BZ$2,0),FALSE)</f>
        <v>-26.764860423552417</v>
      </c>
      <c r="L111" s="1" t="str">
        <f t="shared" si="1"/>
        <v>BBB</v>
      </c>
      <c r="M111" s="1" t="str">
        <f>INDEX(JESG_CEMBI!$W:$W,MATCH($A111,JESG_CEMBI!$AG:$AG,0))</f>
        <v>USP2205JAQ33</v>
      </c>
    </row>
    <row r="112" spans="1:13" x14ac:dyDescent="0.25">
      <c r="A112" t="s">
        <v>954</v>
      </c>
      <c r="B112">
        <f>ROUND(10-VLOOKUP($A112,JESG_CEMBI!$AG:$AV,MATCH(B$1,JESG_CEMBI!$AG$1:$AV$1,0),FALSE)/10,1)</f>
        <v>5.0999999999999996</v>
      </c>
      <c r="C112">
        <f>VLOOKUP($A112,JESG_CEMBI!$AG:$AV,MATCH("1D Score Chg",JESG_CEMBI!$AG$1:$AV$1,0),FALSE)/-10</f>
        <v>-1.2295994576859899E-3</v>
      </c>
      <c r="D112">
        <f>VLOOKUP($A112,JESG_CEMBI!$AG:$AV,MATCH("1M Score Chg",JESG_CEMBI!$AG$1:$AV$1,0),FALSE)/-10</f>
        <v>-4.9714135194255896E-2</v>
      </c>
      <c r="E112">
        <f>VLOOKUP($A112,JESG_CEMBI!$AG:$AV,MATCH("QTD Score Chg",JESG_CEMBI!$AG$1:$AV$1,0),FALSE)/-10</f>
        <v>-4.1215860192288199E-2</v>
      </c>
      <c r="F112">
        <f>VLOOKUP($A112,JESG_CEMBI!$AG:$AV,MATCH("YTD Score Chg",JESG_CEMBI!$AG$1:$AV$1,0),FALSE)/-10</f>
        <v>-5.1584320689152398E-2</v>
      </c>
      <c r="G112" t="str">
        <f>IFERROR(VLOOKUP(A112,ERV_Mapping!Q:Q,1,FALSE),VLOOKUP(A112,ERV_Mapping!R:R,1,FALSE))</f>
        <v>CHIPEC</v>
      </c>
      <c r="H112" t="str">
        <f>IFERROR(VLOOKUP(G112,ERV_Mapping!Q:S,3,FALSE),VLOOKUP(G112,ERV_Mapping!R:S,2,FALSE))</f>
        <v>CHIPEC_0</v>
      </c>
      <c r="I112" s="1">
        <f>VLOOKUP($H112,ERV_Issuers!$C:$BZ,MATCH(I$1,ERV_Issuers!$C$2:$BZ$2,0),FALSE)</f>
        <v>191.69143676757813</v>
      </c>
      <c r="J112" s="1" t="str">
        <f>VLOOKUP($H112,ERV_Issuers!$C:$BZ,MATCH(J$1,ERV_Issuers!$C$2:$BZ$2,0),FALSE)</f>
        <v>bbb-</v>
      </c>
      <c r="K112" s="1">
        <f>VLOOKUP($H112,ERV_Issuers!$C:$BZ,MATCH(K$1,ERV_Issuers!$C$2:$BZ$2,0),FALSE)</f>
        <v>0</v>
      </c>
      <c r="L112" s="1" t="str">
        <f t="shared" si="1"/>
        <v>BBB</v>
      </c>
      <c r="M112" s="1" t="str">
        <f>INDEX(JESG_CEMBI!$W:$W,MATCH($A112,JESG_CEMBI!$AG:$AG,0))</f>
        <v>USP2550MAA29</v>
      </c>
    </row>
    <row r="113" spans="1:13" x14ac:dyDescent="0.25">
      <c r="A113" t="s">
        <v>21075</v>
      </c>
      <c r="B113">
        <f>ROUND(10-VLOOKUP($A113,JESG_CEMBI!$AG:$AV,MATCH(B$1,JESG_CEMBI!$AG$1:$AV$1,0),FALSE)/10,1)</f>
        <v>3</v>
      </c>
      <c r="C113">
        <f>VLOOKUP($A113,JESG_CEMBI!$AG:$AV,MATCH("1D Score Chg",JESG_CEMBI!$AG$1:$AV$1,0),FALSE)/-10</f>
        <v>-2.7451726212147698E-2</v>
      </c>
      <c r="D113">
        <f>VLOOKUP($A113,JESG_CEMBI!$AG:$AV,MATCH("1M Score Chg",JESG_CEMBI!$AG$1:$AV$1,0),FALSE)/-10</f>
        <v>-0.66890017841768601</v>
      </c>
      <c r="E113">
        <f>VLOOKUP($A113,JESG_CEMBI!$AG:$AV,MATCH("QTD Score Chg",JESG_CEMBI!$AG$1:$AV$1,0),FALSE)/-10</f>
        <v>-0.241013908651419</v>
      </c>
      <c r="F113">
        <f>VLOOKUP($A113,JESG_CEMBI!$AG:$AV,MATCH("YTD Score Chg",JESG_CEMBI!$AG$1:$AV$1,0),FALSE)/-10</f>
        <v>-0.92055171791415913</v>
      </c>
      <c r="G113" t="e">
        <f>IFERROR(VLOOKUP(A113,ERV_Mapping!Q:Q,1,FALSE),VLOOKUP(A113,ERV_Mapping!R:R,1,FALSE))</f>
        <v>#N/A</v>
      </c>
      <c r="H113" t="e">
        <f>IFERROR(VLOOKUP(G113,ERV_Mapping!Q:S,3,FALSE),VLOOKUP(G113,ERV_Mapping!R:S,2,FALSE))</f>
        <v>#N/A</v>
      </c>
      <c r="I113" s="1" t="e">
        <f>VLOOKUP($H113,ERV_Issuers!$C:$BZ,MATCH(I$1,ERV_Issuers!$C$2:$BZ$2,0),FALSE)</f>
        <v>#N/A</v>
      </c>
      <c r="J113" s="1" t="e">
        <f>VLOOKUP($H113,ERV_Issuers!$C:$BZ,MATCH(J$1,ERV_Issuers!$C$2:$BZ$2,0),FALSE)</f>
        <v>#N/A</v>
      </c>
      <c r="K113" s="1" t="e">
        <f>VLOOKUP($H113,ERV_Issuers!$C:$BZ,MATCH(K$1,ERV_Issuers!$C$2:$BZ$2,0),FALSE)</f>
        <v>#N/A</v>
      </c>
      <c r="L113" s="1" t="e">
        <f t="shared" si="1"/>
        <v>#N/A</v>
      </c>
      <c r="M113" s="1" t="str">
        <f>INDEX(JESG_CEMBI!$W:$W,MATCH($A113,JESG_CEMBI!$AG:$AG,0))</f>
        <v>USP3067GAG66</v>
      </c>
    </row>
    <row r="114" spans="1:13" x14ac:dyDescent="0.25">
      <c r="A114" t="s">
        <v>1090</v>
      </c>
      <c r="B114">
        <f>ROUND(10-VLOOKUP($A114,JESG_CEMBI!$AG:$AV,MATCH(B$1,JESG_CEMBI!$AG$1:$AV$1,0),FALSE)/10,1)</f>
        <v>3.5</v>
      </c>
      <c r="C114">
        <f>VLOOKUP($A114,JESG_CEMBI!$AG:$AV,MATCH("1D Score Chg",JESG_CEMBI!$AG$1:$AV$1,0),FALSE)/-10</f>
        <v>-8.7282032350813592E-3</v>
      </c>
      <c r="D114">
        <f>VLOOKUP($A114,JESG_CEMBI!$AG:$AV,MATCH("1M Score Chg",JESG_CEMBI!$AG$1:$AV$1,0),FALSE)/-10</f>
        <v>-0.164861545588221</v>
      </c>
      <c r="E114">
        <f>VLOOKUP($A114,JESG_CEMBI!$AG:$AV,MATCH("QTD Score Chg",JESG_CEMBI!$AG$1:$AV$1,0),FALSE)/-10</f>
        <v>-8.0030776718493207E-2</v>
      </c>
      <c r="F114">
        <f>VLOOKUP($A114,JESG_CEMBI!$AG:$AV,MATCH("YTD Score Chg",JESG_CEMBI!$AG$1:$AV$1,0),FALSE)/-10</f>
        <v>-0.107812437413026</v>
      </c>
      <c r="G114" t="str">
        <f>IFERROR(VLOOKUP(A114,ERV_Mapping!Q:Q,1,FALSE),VLOOKUP(A114,ERV_Mapping!R:R,1,FALSE))</f>
        <v>COLBUN</v>
      </c>
      <c r="H114" t="str">
        <f>IFERROR(VLOOKUP(G114,ERV_Mapping!Q:S,3,FALSE),VLOOKUP(G114,ERV_Mapping!R:S,2,FALSE))</f>
        <v>COLBUN_1</v>
      </c>
      <c r="I114" s="1">
        <f>VLOOKUP($H114,ERV_Issuers!$C:$BZ,MATCH(I$1,ERV_Issuers!$C$2:$BZ$2,0),FALSE)</f>
        <v>119.48452758789063</v>
      </c>
      <c r="J114" s="1" t="str">
        <f>VLOOKUP($H114,ERV_Issuers!$C:$BZ,MATCH(J$1,ERV_Issuers!$C$2:$BZ$2,0),FALSE)</f>
        <v>bbb</v>
      </c>
      <c r="K114" s="1">
        <f>VLOOKUP($H114,ERV_Issuers!$C:$BZ,MATCH(K$1,ERV_Issuers!$C$2:$BZ$2,0),FALSE)</f>
        <v>-23.790652335326186</v>
      </c>
      <c r="L114" s="1" t="str">
        <f t="shared" si="1"/>
        <v>BBB</v>
      </c>
      <c r="M114" s="1" t="str">
        <f>INDEX(JESG_CEMBI!$W:$W,MATCH($A114,JESG_CEMBI!$AG:$AG,0))</f>
        <v>USP2867KAL00</v>
      </c>
    </row>
    <row r="115" spans="1:13" x14ac:dyDescent="0.25">
      <c r="A115" t="s">
        <v>570</v>
      </c>
      <c r="B115">
        <f>ROUND(10-VLOOKUP($A115,JESG_CEMBI!$AG:$AV,MATCH(B$1,JESG_CEMBI!$AG$1:$AV$1,0),FALSE)/10,1)</f>
        <v>3.1</v>
      </c>
      <c r="C115">
        <f>VLOOKUP($A115,JESG_CEMBI!$AG:$AV,MATCH("1D Score Chg",JESG_CEMBI!$AG$1:$AV$1,0),FALSE)/-10</f>
        <v>-2.1183839388825699E-3</v>
      </c>
      <c r="D115">
        <f>VLOOKUP($A115,JESG_CEMBI!$AG:$AV,MATCH("1M Score Chg",JESG_CEMBI!$AG$1:$AV$1,0),FALSE)/-10</f>
        <v>-3.5209776410037801E-2</v>
      </c>
      <c r="E115">
        <f>VLOOKUP($A115,JESG_CEMBI!$AG:$AV,MATCH("QTD Score Chg",JESG_CEMBI!$AG$1:$AV$1,0),FALSE)/-10</f>
        <v>-1.22314756267812E-2</v>
      </c>
      <c r="F115">
        <f>VLOOKUP($A115,JESG_CEMBI!$AG:$AV,MATCH("YTD Score Chg",JESG_CEMBI!$AG$1:$AV$1,0),FALSE)/-10</f>
        <v>-0.27863770977768698</v>
      </c>
      <c r="G115" t="str">
        <f>IFERROR(VLOOKUP(A115,ERV_Mapping!Q:Q,1,FALSE),VLOOKUP(A115,ERV_Mapping!R:R,1,FALSE))</f>
        <v>ANDINA</v>
      </c>
      <c r="H115" t="str">
        <f>IFERROR(VLOOKUP(G115,ERV_Mapping!Q:S,3,FALSE),VLOOKUP(G115,ERV_Mapping!R:S,2,FALSE))</f>
        <v>ANDINA_0</v>
      </c>
      <c r="I115" s="1">
        <f>VLOOKUP($H115,ERV_Issuers!$C:$BZ,MATCH(I$1,ERV_Issuers!$C$2:$BZ$2,0),FALSE)</f>
        <v>87.434532165527344</v>
      </c>
      <c r="J115" s="1" t="str">
        <f>VLOOKUP($H115,ERV_Issuers!$C:$BZ,MATCH(J$1,ERV_Issuers!$C$2:$BZ$2,0),FALSE)</f>
        <v>bbb</v>
      </c>
      <c r="K115" s="1">
        <f>VLOOKUP($H115,ERV_Issuers!$C:$BZ,MATCH(K$1,ERV_Issuers!$C$2:$BZ$2,0),FALSE)</f>
        <v>-45.278263276417931</v>
      </c>
      <c r="L115" s="1" t="str">
        <f t="shared" si="1"/>
        <v>BBB</v>
      </c>
      <c r="M115" s="1" t="str">
        <f>INDEX(JESG_CEMBI!$W:$W,MATCH($A115,JESG_CEMBI!$AG:$AG,0))</f>
        <v>USP3697UAE84</v>
      </c>
    </row>
    <row r="116" spans="1:13" x14ac:dyDescent="0.25">
      <c r="A116" t="s">
        <v>13568</v>
      </c>
      <c r="B116">
        <f>ROUND(10-VLOOKUP($A116,JESG_CEMBI!$AG:$AV,MATCH(B$1,JESG_CEMBI!$AG$1:$AV$1,0),FALSE)/10,1)</f>
        <v>6.8</v>
      </c>
      <c r="C116">
        <f>VLOOKUP($A116,JESG_CEMBI!$AG:$AV,MATCH("1D Score Chg",JESG_CEMBI!$AG$1:$AV$1,0),FALSE)/-10</f>
        <v>-7.5695142549847107E-3</v>
      </c>
      <c r="D116">
        <f>VLOOKUP($A116,JESG_CEMBI!$AG:$AV,MATCH("1M Score Chg",JESG_CEMBI!$AG$1:$AV$1,0),FALSE)/-10</f>
        <v>0.14984197497853399</v>
      </c>
      <c r="E116">
        <f>VLOOKUP($A116,JESG_CEMBI!$AG:$AV,MATCH("QTD Score Chg",JESG_CEMBI!$AG$1:$AV$1,0),FALSE)/-10</f>
        <v>-5.7860031917301304E-2</v>
      </c>
      <c r="F116">
        <f>VLOOKUP($A116,JESG_CEMBI!$AG:$AV,MATCH("YTD Score Chg",JESG_CEMBI!$AG$1:$AV$1,0),FALSE)/-10</f>
        <v>1.5927160335336399</v>
      </c>
      <c r="G116" t="e">
        <f>IFERROR(VLOOKUP(A116,ERV_Mapping!Q:Q,1,FALSE),VLOOKUP(A116,ERV_Mapping!R:R,1,FALSE))</f>
        <v>#N/A</v>
      </c>
      <c r="H116" t="e">
        <f>IFERROR(VLOOKUP(G116,ERV_Mapping!Q:S,3,FALSE),VLOOKUP(G116,ERV_Mapping!R:S,2,FALSE))</f>
        <v>#N/A</v>
      </c>
      <c r="I116" s="1" t="e">
        <f>VLOOKUP($H116,ERV_Issuers!$C:$BZ,MATCH(I$1,ERV_Issuers!$C$2:$BZ$2,0),FALSE)</f>
        <v>#N/A</v>
      </c>
      <c r="J116" s="1" t="e">
        <f>VLOOKUP($H116,ERV_Issuers!$C:$BZ,MATCH(J$1,ERV_Issuers!$C$2:$BZ$2,0),FALSE)</f>
        <v>#N/A</v>
      </c>
      <c r="K116" s="1" t="e">
        <f>VLOOKUP($H116,ERV_Issuers!$C:$BZ,MATCH(K$1,ERV_Issuers!$C$2:$BZ$2,0),FALSE)</f>
        <v>#N/A</v>
      </c>
      <c r="L116" s="1" t="e">
        <f t="shared" si="1"/>
        <v>#N/A</v>
      </c>
      <c r="M116" s="1" t="str">
        <f>INDEX(JESG_CEMBI!$W:$W,MATCH($A116,JESG_CEMBI!$AG:$AG,0))</f>
        <v>USE4181LAA91</v>
      </c>
    </row>
    <row r="117" spans="1:13" x14ac:dyDescent="0.25">
      <c r="A117" t="s">
        <v>526</v>
      </c>
      <c r="B117">
        <f>ROUND(10-VLOOKUP($A117,JESG_CEMBI!$AG:$AV,MATCH(B$1,JESG_CEMBI!$AG$1:$AV$1,0),FALSE)/10,1)</f>
        <v>4.5</v>
      </c>
      <c r="C117">
        <f>VLOOKUP($A117,JESG_CEMBI!$AG:$AV,MATCH("1D Score Chg",JESG_CEMBI!$AG$1:$AV$1,0),FALSE)/-10</f>
        <v>-4.9464418937482397E-3</v>
      </c>
      <c r="D117">
        <f>VLOOKUP($A117,JESG_CEMBI!$AG:$AV,MATCH("1M Score Chg",JESG_CEMBI!$AG$1:$AV$1,0),FALSE)/-10</f>
        <v>-9.4934109015541404E-2</v>
      </c>
      <c r="E117">
        <f>VLOOKUP($A117,JESG_CEMBI!$AG:$AV,MATCH("QTD Score Chg",JESG_CEMBI!$AG$1:$AV$1,0),FALSE)/-10</f>
        <v>-4.0039679910260098E-2</v>
      </c>
      <c r="F117">
        <f>VLOOKUP($A117,JESG_CEMBI!$AG:$AV,MATCH("YTD Score Chg",JESG_CEMBI!$AG$1:$AV$1,0),FALSE)/-10</f>
        <v>-0.290744726585975</v>
      </c>
      <c r="G117" t="str">
        <f>IFERROR(VLOOKUP(A117,ERV_Mapping!Q:Q,1,FALSE),VLOOKUP(A117,ERV_Mapping!R:R,1,FALSE))</f>
        <v>ENTEL</v>
      </c>
      <c r="H117" t="str">
        <f>IFERROR(VLOOKUP(G117,ERV_Mapping!Q:S,3,FALSE),VLOOKUP(G117,ERV_Mapping!R:S,2,FALSE))</f>
        <v>ENTEL_0</v>
      </c>
      <c r="I117" s="1">
        <f>VLOOKUP($H117,ERV_Issuers!$C:$BZ,MATCH(I$1,ERV_Issuers!$C$2:$BZ$2,0),FALSE)</f>
        <v>118.55525207519531</v>
      </c>
      <c r="J117" s="1" t="str">
        <f>VLOOKUP($H117,ERV_Issuers!$C:$BZ,MATCH(J$1,ERV_Issuers!$C$2:$BZ$2,0),FALSE)</f>
        <v>bbb-</v>
      </c>
      <c r="K117" s="1">
        <f>VLOOKUP($H117,ERV_Issuers!$C:$BZ,MATCH(K$1,ERV_Issuers!$C$2:$BZ$2,0),FALSE)</f>
        <v>-46.9762351681456</v>
      </c>
      <c r="L117" s="1" t="str">
        <f t="shared" si="1"/>
        <v>BBB</v>
      </c>
      <c r="M117" s="1" t="str">
        <f>INDEX(JESG_CEMBI!$W:$W,MATCH($A117,JESG_CEMBI!$AG:$AG,0))</f>
        <v>USP37115AH81</v>
      </c>
    </row>
    <row r="118" spans="1:13" x14ac:dyDescent="0.25">
      <c r="A118" t="s">
        <v>1843</v>
      </c>
      <c r="B118">
        <f>ROUND(10-VLOOKUP($A118,JESG_CEMBI!$AG:$AV,MATCH(B$1,JESG_CEMBI!$AG$1:$AV$1,0),FALSE)/10,1)</f>
        <v>2.7</v>
      </c>
      <c r="C118">
        <f>VLOOKUP($A118,JESG_CEMBI!$AG:$AV,MATCH("1D Score Chg",JESG_CEMBI!$AG$1:$AV$1,0),FALSE)/-10</f>
        <v>1.3509433238851801E-4</v>
      </c>
      <c r="D118">
        <f>VLOOKUP($A118,JESG_CEMBI!$AG:$AV,MATCH("1M Score Chg",JESG_CEMBI!$AG$1:$AV$1,0),FALSE)/-10</f>
        <v>2.0601339849808602E-2</v>
      </c>
      <c r="E118">
        <f>VLOOKUP($A118,JESG_CEMBI!$AG:$AV,MATCH("QTD Score Chg",JESG_CEMBI!$AG$1:$AV$1,0),FALSE)/-10</f>
        <v>1.01858679538381E-2</v>
      </c>
      <c r="F118">
        <f>VLOOKUP($A118,JESG_CEMBI!$AG:$AV,MATCH("YTD Score Chg",JESG_CEMBI!$AG$1:$AV$1,0),FALSE)/-10</f>
        <v>0.37785655864848999</v>
      </c>
      <c r="G118" t="str">
        <f>IFERROR(VLOOKUP(A118,ERV_Mapping!Q:Q,1,FALSE),VLOOKUP(A118,ERV_Mapping!R:R,1,FALSE))</f>
        <v>GNLQCI</v>
      </c>
      <c r="H118" t="str">
        <f>IFERROR(VLOOKUP(G118,ERV_Mapping!Q:S,3,FALSE),VLOOKUP(G118,ERV_Mapping!R:S,2,FALSE))</f>
        <v>GNLQCI_0</v>
      </c>
      <c r="I118" s="1">
        <f>VLOOKUP($H118,ERV_Issuers!$C:$BZ,MATCH(I$1,ERV_Issuers!$C$2:$BZ$2,0),FALSE)</f>
        <v>180.82974243164063</v>
      </c>
      <c r="J118" s="1" t="str">
        <f>VLOOKUP($H118,ERV_Issuers!$C:$BZ,MATCH(J$1,ERV_Issuers!$C$2:$BZ$2,0),FALSE)</f>
        <v>bbb</v>
      </c>
      <c r="K118" s="1">
        <f>VLOOKUP($H118,ERV_Issuers!$C:$BZ,MATCH(K$1,ERV_Issuers!$C$2:$BZ$2,0),FALSE)</f>
        <v>18.204453453365112</v>
      </c>
      <c r="L118" s="1" t="str">
        <f t="shared" si="1"/>
        <v>BBB</v>
      </c>
      <c r="M118" s="1" t="str">
        <f>INDEX(JESG_CEMBI!$W:$W,MATCH($A118,JESG_CEMBI!$AG:$AG,0))</f>
        <v>USP4909LAA81</v>
      </c>
    </row>
    <row r="119" spans="1:13" x14ac:dyDescent="0.25">
      <c r="A119" t="s">
        <v>17533</v>
      </c>
      <c r="B119">
        <f>ROUND(10-VLOOKUP($A119,JESG_CEMBI!$AG:$AV,MATCH(B$1,JESG_CEMBI!$AG$1:$AV$1,0),FALSE)/10,1)</f>
        <v>4.7</v>
      </c>
      <c r="C119">
        <f>VLOOKUP($A119,JESG_CEMBI!$AG:$AV,MATCH("1D Score Chg",JESG_CEMBI!$AG$1:$AV$1,0),FALSE)/-10</f>
        <v>1.6231185372831101E-3</v>
      </c>
      <c r="D119">
        <f>VLOOKUP($A119,JESG_CEMBI!$AG:$AV,MATCH("1M Score Chg",JESG_CEMBI!$AG$1:$AV$1,0),FALSE)/-10</f>
        <v>-1.4235404576817202E-2</v>
      </c>
      <c r="E119">
        <f>VLOOKUP($A119,JESG_CEMBI!$AG:$AV,MATCH("QTD Score Chg",JESG_CEMBI!$AG$1:$AV$1,0),FALSE)/-10</f>
        <v>1.9497143858913497E-2</v>
      </c>
      <c r="F119">
        <f>VLOOKUP($A119,JESG_CEMBI!$AG:$AV,MATCH("YTD Score Chg",JESG_CEMBI!$AG$1:$AV$1,0),FALSE)/-10</f>
        <v>-9.9206227031151395E-2</v>
      </c>
      <c r="G119" t="str">
        <f>IFERROR(VLOOKUP(A119,ERV_Mapping!Q:Q,1,FALSE),VLOOKUP(A119,ERV_Mapping!R:R,1,FALSE))</f>
        <v>INTERC</v>
      </c>
      <c r="H119" t="str">
        <f>IFERROR(VLOOKUP(G119,ERV_Mapping!Q:S,3,FALSE),VLOOKUP(G119,ERV_Mapping!R:S,2,FALSE))</f>
        <v>INTERC_0</v>
      </c>
      <c r="I119" s="1">
        <f>VLOOKUP($H119,ERV_Issuers!$C:$BZ,MATCH(I$1,ERV_Issuers!$C$2:$BZ$2,0),FALSE)</f>
        <v>130.76914978027344</v>
      </c>
      <c r="J119" s="1" t="str">
        <f>VLOOKUP($H119,ERV_Issuers!$C:$BZ,MATCH(J$1,ERV_Issuers!$C$2:$BZ$2,0),FALSE)</f>
        <v>bbb+</v>
      </c>
      <c r="K119" s="1">
        <f>VLOOKUP($H119,ERV_Issuers!$C:$BZ,MATCH(K$1,ERV_Issuers!$C$2:$BZ$2,0),FALSE)</f>
        <v>0</v>
      </c>
      <c r="L119" s="1" t="str">
        <f t="shared" si="1"/>
        <v>BBB</v>
      </c>
      <c r="M119" s="1" t="str">
        <f>INDEX(JESG_CEMBI!$W:$W,MATCH($A119,JESG_CEMBI!$AG:$AG,0))</f>
        <v>USP5R70LAA96</v>
      </c>
    </row>
    <row r="120" spans="1:13" x14ac:dyDescent="0.25">
      <c r="A120" t="s">
        <v>1063</v>
      </c>
      <c r="B120">
        <f>ROUND(10-VLOOKUP($A120,JESG_CEMBI!$AG:$AV,MATCH(B$1,JESG_CEMBI!$AG$1:$AV$1,0),FALSE)/10,1)</f>
        <v>3.3</v>
      </c>
      <c r="C120">
        <f>VLOOKUP($A120,JESG_CEMBI!$AG:$AV,MATCH("1D Score Chg",JESG_CEMBI!$AG$1:$AV$1,0),FALSE)/-10</f>
        <v>9.9792283446092193E-3</v>
      </c>
      <c r="D120">
        <f>VLOOKUP($A120,JESG_CEMBI!$AG:$AV,MATCH("1M Score Chg",JESG_CEMBI!$AG$1:$AV$1,0),FALSE)/-10</f>
        <v>0.15815680524075398</v>
      </c>
      <c r="E120">
        <f>VLOOKUP($A120,JESG_CEMBI!$AG:$AV,MATCH("QTD Score Chg",JESG_CEMBI!$AG$1:$AV$1,0),FALSE)/-10</f>
        <v>7.3284869373233599E-2</v>
      </c>
      <c r="F120">
        <f>VLOOKUP($A120,JESG_CEMBI!$AG:$AV,MATCH("YTD Score Chg",JESG_CEMBI!$AG$1:$AV$1,0),FALSE)/-10</f>
        <v>2.4890551636427401E-2</v>
      </c>
      <c r="G120" t="str">
        <f>IFERROR(VLOOKUP(A120,ERV_Mapping!Q:Q,1,FALSE),VLOOKUP(A120,ERV_Mapping!R:R,1,FALSE))</f>
        <v>CMPCCI</v>
      </c>
      <c r="H120" t="str">
        <f>IFERROR(VLOOKUP(G120,ERV_Mapping!Q:S,3,FALSE),VLOOKUP(G120,ERV_Mapping!R:S,2,FALSE))</f>
        <v>CMPCCI</v>
      </c>
      <c r="I120" s="1">
        <f>VLOOKUP($H120,ERV_Issuers!$C:$BZ,MATCH(I$1,ERV_Issuers!$C$2:$BZ$2,0),FALSE)</f>
        <v>98.008552551269531</v>
      </c>
      <c r="J120" s="1" t="str">
        <f>VLOOKUP($H120,ERV_Issuers!$C:$BZ,MATCH(J$1,ERV_Issuers!$C$2:$BZ$2,0),FALSE)</f>
        <v>bbb-</v>
      </c>
      <c r="K120" s="1">
        <f>VLOOKUP($H120,ERV_Issuers!$C:$BZ,MATCH(K$1,ERV_Issuers!$C$2:$BZ$2,0),FALSE)</f>
        <v>-45.694800989988771</v>
      </c>
      <c r="L120" s="1" t="str">
        <f t="shared" si="1"/>
        <v>BBB</v>
      </c>
      <c r="M120" s="1" t="str">
        <f>INDEX(JESG_CEMBI!$W:$W,MATCH($A120,JESG_CEMBI!$AG:$AG,0))</f>
        <v>USP58072AT92</v>
      </c>
    </row>
    <row r="121" spans="1:13" x14ac:dyDescent="0.25">
      <c r="A121" t="s">
        <v>16917</v>
      </c>
      <c r="B121">
        <f>ROUND(10-VLOOKUP($A121,JESG_CEMBI!$AG:$AV,MATCH(B$1,JESG_CEMBI!$AG$1:$AV$1,0),FALSE)/10,1)</f>
        <v>4.3</v>
      </c>
      <c r="C121">
        <f>VLOOKUP($A121,JESG_CEMBI!$AG:$AV,MATCH("1D Score Chg",JESG_CEMBI!$AG$1:$AV$1,0),FALSE)/-10</f>
        <v>7.8525565194439602E-3</v>
      </c>
      <c r="D121">
        <f>VLOOKUP($A121,JESG_CEMBI!$AG:$AV,MATCH("1M Score Chg",JESG_CEMBI!$AG$1:$AV$1,0),FALSE)/-10</f>
        <v>-3.7455666067627603E-2</v>
      </c>
      <c r="E121">
        <f>VLOOKUP($A121,JESG_CEMBI!$AG:$AV,MATCH("QTD Score Chg",JESG_CEMBI!$AG$1:$AV$1,0),FALSE)/-10</f>
        <v>7.6325266366949002E-2</v>
      </c>
      <c r="F121">
        <f>VLOOKUP($A121,JESG_CEMBI!$AG:$AV,MATCH("YTD Score Chg",JESG_CEMBI!$AG$1:$AV$1,0),FALSE)/-10</f>
        <v>-0.23353790984130801</v>
      </c>
      <c r="G121" t="str">
        <f>IFERROR(VLOOKUP(A121,ERV_Mapping!Q:Q,1,FALSE),VLOOKUP(A121,ERV_Mapping!R:R,1,FALSE))</f>
        <v>ILAPCL</v>
      </c>
      <c r="H121" t="str">
        <f>IFERROR(VLOOKUP(G121,ERV_Mapping!Q:S,3,FALSE),VLOOKUP(G121,ERV_Mapping!R:S,2,FALSE))</f>
        <v>ILAPCL-SEC</v>
      </c>
      <c r="I121" s="1">
        <f>VLOOKUP($H121,ERV_Issuers!$C:$BZ,MATCH(I$1,ERV_Issuers!$C$2:$BZ$2,0),FALSE)</f>
        <v>562.6536865234375</v>
      </c>
      <c r="J121" s="1" t="str">
        <f>VLOOKUP($H121,ERV_Issuers!$C:$BZ,MATCH(J$1,ERV_Issuers!$C$2:$BZ$2,0),FALSE)</f>
        <v>bb+</v>
      </c>
      <c r="K121" s="1">
        <f>VLOOKUP($H121,ERV_Issuers!$C:$BZ,MATCH(K$1,ERV_Issuers!$C$2:$BZ$2,0),FALSE)</f>
        <v>43.181989404483375</v>
      </c>
      <c r="L121" s="1" t="str">
        <f t="shared" si="1"/>
        <v>BB</v>
      </c>
      <c r="M121" s="1" t="str">
        <f>INDEX(JESG_CEMBI!$W:$W,MATCH($A121,JESG_CEMBI!$AG:$AG,0))</f>
        <v>USP5875NAB93</v>
      </c>
    </row>
    <row r="122" spans="1:13" x14ac:dyDescent="0.25">
      <c r="A122" t="s">
        <v>21668</v>
      </c>
      <c r="B122">
        <f>ROUND(10-VLOOKUP($A122,JESG_CEMBI!$AG:$AV,MATCH(B$1,JESG_CEMBI!$AG$1:$AV$1,0),FALSE)/10,1)</f>
        <v>4.0999999999999996</v>
      </c>
      <c r="C122">
        <f>VLOOKUP($A122,JESG_CEMBI!$AG:$AV,MATCH("1D Score Chg",JESG_CEMBI!$AG$1:$AV$1,0),FALSE)/-10</f>
        <v>-3.0568156355932501E-2</v>
      </c>
      <c r="D122">
        <f>VLOOKUP($A122,JESG_CEMBI!$AG:$AV,MATCH("1M Score Chg",JESG_CEMBI!$AG$1:$AV$1,0),FALSE)/-10</f>
        <v>-0.69110254972855001</v>
      </c>
      <c r="E122">
        <f>VLOOKUP($A122,JESG_CEMBI!$AG:$AV,MATCH("QTD Score Chg",JESG_CEMBI!$AG$1:$AV$1,0),FALSE)/-10</f>
        <v>-0.26989288043852999</v>
      </c>
      <c r="F122">
        <f>VLOOKUP($A122,JESG_CEMBI!$AG:$AV,MATCH("YTD Score Chg",JESG_CEMBI!$AG$1:$AV$1,0),FALSE)/-10</f>
        <v>-1.1913686564821</v>
      </c>
      <c r="G122" t="e">
        <f>IFERROR(VLOOKUP(A122,ERV_Mapping!Q:Q,1,FALSE),VLOOKUP(A122,ERV_Mapping!R:R,1,FALSE))</f>
        <v>#N/A</v>
      </c>
      <c r="H122" t="e">
        <f>IFERROR(VLOOKUP(G122,ERV_Mapping!Q:S,3,FALSE),VLOOKUP(G122,ERV_Mapping!R:S,2,FALSE))</f>
        <v>#N/A</v>
      </c>
      <c r="I122" s="1" t="e">
        <f>VLOOKUP($H122,ERV_Issuers!$C:$BZ,MATCH(I$1,ERV_Issuers!$C$2:$BZ$2,0),FALSE)</f>
        <v>#N/A</v>
      </c>
      <c r="J122" s="1" t="e">
        <f>VLOOKUP($H122,ERV_Issuers!$C:$BZ,MATCH(J$1,ERV_Issuers!$C$2:$BZ$2,0),FALSE)</f>
        <v>#N/A</v>
      </c>
      <c r="K122" s="1" t="e">
        <f>VLOOKUP($H122,ERV_Issuers!$C:$BZ,MATCH(K$1,ERV_Issuers!$C$2:$BZ$2,0),FALSE)</f>
        <v>#N/A</v>
      </c>
      <c r="L122" s="1" t="e">
        <f t="shared" si="1"/>
        <v>#N/A</v>
      </c>
      <c r="M122" s="1" t="str">
        <f>INDEX(JESG_CEMBI!$W:$W,MATCH($A122,JESG_CEMBI!$AG:$AG,0))</f>
        <v>USP5817RAG04</v>
      </c>
    </row>
    <row r="123" spans="1:13" x14ac:dyDescent="0.25">
      <c r="A123" t="s">
        <v>3794</v>
      </c>
      <c r="B123">
        <f>ROUND(10-VLOOKUP($A123,JESG_CEMBI!$AG:$AV,MATCH(B$1,JESG_CEMBI!$AG$1:$AV$1,0),FALSE)/10,1)</f>
        <v>5</v>
      </c>
      <c r="C123">
        <f>VLOOKUP($A123,JESG_CEMBI!$AG:$AV,MATCH("1D Score Chg",JESG_CEMBI!$AG$1:$AV$1,0),FALSE)/-10</f>
        <v>-3.1345242595150999E-4</v>
      </c>
      <c r="D123">
        <f>VLOOKUP($A123,JESG_CEMBI!$AG:$AV,MATCH("1M Score Chg",JESG_CEMBI!$AG$1:$AV$1,0),FALSE)/-10</f>
        <v>-1.0358850110364399E-2</v>
      </c>
      <c r="E123">
        <f>VLOOKUP($A123,JESG_CEMBI!$AG:$AV,MATCH("QTD Score Chg",JESG_CEMBI!$AG$1:$AV$1,0),FALSE)/-10</f>
        <v>-3.9188272903508906E-3</v>
      </c>
      <c r="F123">
        <f>VLOOKUP($A123,JESG_CEMBI!$AG:$AV,MATCH("YTD Score Chg",JESG_CEMBI!$AG$1:$AV$1,0),FALSE)/-10</f>
        <v>-4.1067395823464595E-2</v>
      </c>
      <c r="G123" t="str">
        <f>IFERROR(VLOOKUP(A123,ERV_Mapping!Q:Q,1,FALSE),VLOOKUP(A123,ERV_Mapping!R:R,1,FALSE))</f>
        <v>WOMCHI</v>
      </c>
      <c r="H123" t="str">
        <f>IFERROR(VLOOKUP(G123,ERV_Mapping!Q:S,3,FALSE),VLOOKUP(G123,ERV_Mapping!R:S,2,FALSE))</f>
        <v>WOMCHI_0</v>
      </c>
      <c r="I123" s="1">
        <f>VLOOKUP($H123,ERV_Issuers!$C:$BZ,MATCH(I$1,ERV_Issuers!$C$2:$BZ$2,0),FALSE)</f>
        <v>459.009521484375</v>
      </c>
      <c r="J123" s="1" t="str">
        <f>VLOOKUP($H123,ERV_Issuers!$C:$BZ,MATCH(J$1,ERV_Issuers!$C$2:$BZ$2,0),FALSE)</f>
        <v>b+</v>
      </c>
      <c r="K123" s="1">
        <f>VLOOKUP($H123,ERV_Issuers!$C:$BZ,MATCH(K$1,ERV_Issuers!$C$2:$BZ$2,0),FALSE)</f>
        <v>39.803051486823577</v>
      </c>
      <c r="L123" s="1" t="str">
        <f t="shared" si="1"/>
        <v>B</v>
      </c>
      <c r="M123" s="1" t="str">
        <f>INDEX(JESG_CEMBI!$W:$W,MATCH($A123,JESG_CEMBI!$AG:$AG,0))</f>
        <v>USL5831KAC01</v>
      </c>
    </row>
    <row r="124" spans="1:13" x14ac:dyDescent="0.25">
      <c r="A124" t="s">
        <v>839</v>
      </c>
      <c r="B124">
        <f>ROUND(10-VLOOKUP($A124,JESG_CEMBI!$AG:$AV,MATCH(B$1,JESG_CEMBI!$AG$1:$AV$1,0),FALSE)/10,1)</f>
        <v>6.8</v>
      </c>
      <c r="C124">
        <f>VLOOKUP($A124,JESG_CEMBI!$AG:$AV,MATCH("1D Score Chg",JESG_CEMBI!$AG$1:$AV$1,0),FALSE)/-10</f>
        <v>-7.1369674804373003E-3</v>
      </c>
      <c r="D124">
        <f>VLOOKUP($A124,JESG_CEMBI!$AG:$AV,MATCH("1M Score Chg",JESG_CEMBI!$AG$1:$AV$1,0),FALSE)/-10</f>
        <v>7.0189724776550805E-3</v>
      </c>
      <c r="E124">
        <f>VLOOKUP($A124,JESG_CEMBI!$AG:$AV,MATCH("QTD Score Chg",JESG_CEMBI!$AG$1:$AV$1,0),FALSE)/-10</f>
        <v>-4.0967075459331696E-2</v>
      </c>
      <c r="F124">
        <f>VLOOKUP($A124,JESG_CEMBI!$AG:$AV,MATCH("YTD Score Chg",JESG_CEMBI!$AG$1:$AV$1,0),FALSE)/-10</f>
        <v>0.25709203341390602</v>
      </c>
      <c r="G124" t="str">
        <f>IFERROR(VLOOKUP(A124,ERV_Mapping!Q:Q,1,FALSE),VLOOKUP(A124,ERV_Mapping!R:R,1,FALSE))</f>
        <v>BFALA</v>
      </c>
      <c r="H124" t="str">
        <f>IFERROR(VLOOKUP(G124,ERV_Mapping!Q:S,3,FALSE),VLOOKUP(G124,ERV_Mapping!R:S,2,FALSE))</f>
        <v>BFALA_1</v>
      </c>
      <c r="I124" s="1">
        <f>VLOOKUP($H124,ERV_Issuers!$C:$BZ,MATCH(I$1,ERV_Issuers!$C$2:$BZ$2,0),FALSE)</f>
        <v>87.436408996582031</v>
      </c>
      <c r="J124" s="1" t="str">
        <f>VLOOKUP($H124,ERV_Issuers!$C:$BZ,MATCH(J$1,ERV_Issuers!$C$2:$BZ$2,0),FALSE)</f>
        <v>bbb</v>
      </c>
      <c r="K124" s="1">
        <f>VLOOKUP($H124,ERV_Issuers!$C:$BZ,MATCH(K$1,ERV_Issuers!$C$2:$BZ$2,0),FALSE)</f>
        <v>-45.277291374076626</v>
      </c>
      <c r="L124" s="1" t="str">
        <f t="shared" si="1"/>
        <v>BBB</v>
      </c>
      <c r="M124" s="1" t="str">
        <f>INDEX(JESG_CEMBI!$W:$W,MATCH($A124,JESG_CEMBI!$AG:$AG,0))</f>
        <v>USP82290AR17</v>
      </c>
    </row>
    <row r="125" spans="1:13" x14ac:dyDescent="0.25">
      <c r="A125" t="s">
        <v>2269</v>
      </c>
      <c r="B125">
        <f>ROUND(10-VLOOKUP($A125,JESG_CEMBI!$AG:$AV,MATCH(B$1,JESG_CEMBI!$AG$1:$AV$1,0),FALSE)/10,1)</f>
        <v>5</v>
      </c>
      <c r="C125">
        <f>VLOOKUP($A125,JESG_CEMBI!$AG:$AV,MATCH("1D Score Chg",JESG_CEMBI!$AG$1:$AV$1,0),FALSE)/-10</f>
        <v>7.0729027878613194E-3</v>
      </c>
      <c r="D125">
        <f>VLOOKUP($A125,JESG_CEMBI!$AG:$AV,MATCH("1M Score Chg",JESG_CEMBI!$AG$1:$AV$1,0),FALSE)/-10</f>
        <v>0.20691769275500099</v>
      </c>
      <c r="E125">
        <f>VLOOKUP($A125,JESG_CEMBI!$AG:$AV,MATCH("QTD Score Chg",JESG_CEMBI!$AG$1:$AV$1,0),FALSE)/-10</f>
        <v>6.0941588348572398E-2</v>
      </c>
      <c r="F125">
        <f>VLOOKUP($A125,JESG_CEMBI!$AG:$AV,MATCH("YTD Score Chg",JESG_CEMBI!$AG$1:$AV$1,0),FALSE)/-10</f>
        <v>0.11210971661724101</v>
      </c>
      <c r="G125" t="str">
        <f>IFERROR(VLOOKUP(A125,ERV_Mapping!Q:Q,1,FALSE),VLOOKUP(A125,ERV_Mapping!R:R,1,FALSE))</f>
        <v>SQM</v>
      </c>
      <c r="H125" t="str">
        <f>IFERROR(VLOOKUP(G125,ERV_Mapping!Q:S,3,FALSE),VLOOKUP(G125,ERV_Mapping!R:S,2,FALSE))</f>
        <v>SQM_3</v>
      </c>
      <c r="I125" s="1">
        <f>VLOOKUP($H125,ERV_Issuers!$C:$BZ,MATCH(I$1,ERV_Issuers!$C$2:$BZ$2,0),FALSE)</f>
        <v>91.732139587402344</v>
      </c>
      <c r="J125" s="1" t="str">
        <f>VLOOKUP($H125,ERV_Issuers!$C:$BZ,MATCH(J$1,ERV_Issuers!$C$2:$BZ$2,0),FALSE)</f>
        <v>bbb+</v>
      </c>
      <c r="K125" s="1">
        <f>VLOOKUP($H125,ERV_Issuers!$C:$BZ,MATCH(K$1,ERV_Issuers!$C$2:$BZ$2,0),FALSE)</f>
        <v>-23.629867787191763</v>
      </c>
      <c r="L125" s="1" t="str">
        <f t="shared" si="1"/>
        <v>BBB</v>
      </c>
      <c r="M125" s="1" t="str">
        <f>INDEX(JESG_CEMBI!$W:$W,MATCH($A125,JESG_CEMBI!$AG:$AG,0))</f>
        <v>USP8718AAN65</v>
      </c>
    </row>
    <row r="126" spans="1:13" x14ac:dyDescent="0.25">
      <c r="A126" t="s">
        <v>21083</v>
      </c>
      <c r="B126">
        <f>ROUND(10-VLOOKUP($A126,JESG_CEMBI!$AG:$AV,MATCH(B$1,JESG_CEMBI!$AG$1:$AV$1,0),FALSE)/10,1)</f>
        <v>3.6</v>
      </c>
      <c r="C126">
        <f>VLOOKUP($A126,JESG_CEMBI!$AG:$AV,MATCH("1D Score Chg",JESG_CEMBI!$AG$1:$AV$1,0),FALSE)/-10</f>
        <v>-2.7360725703023496E-2</v>
      </c>
      <c r="D126">
        <f>VLOOKUP($A126,JESG_CEMBI!$AG:$AV,MATCH("1M Score Chg",JESG_CEMBI!$AG$1:$AV$1,0),FALSE)/-10</f>
        <v>-0.63161199179529803</v>
      </c>
      <c r="E126">
        <f>VLOOKUP($A126,JESG_CEMBI!$AG:$AV,MATCH("QTD Score Chg",JESG_CEMBI!$AG$1:$AV$1,0),FALSE)/-10</f>
        <v>-0.24060037497995901</v>
      </c>
      <c r="F126">
        <f>VLOOKUP($A126,JESG_CEMBI!$AG:$AV,MATCH("YTD Score Chg",JESG_CEMBI!$AG$1:$AV$1,0),FALSE)/-10</f>
        <v>-0.94203625957716297</v>
      </c>
      <c r="G126" t="e">
        <f>IFERROR(VLOOKUP(A126,ERV_Mapping!Q:Q,1,FALSE),VLOOKUP(A126,ERV_Mapping!R:R,1,FALSE))</f>
        <v>#N/A</v>
      </c>
      <c r="H126" t="e">
        <f>IFERROR(VLOOKUP(G126,ERV_Mapping!Q:S,3,FALSE),VLOOKUP(G126,ERV_Mapping!R:S,2,FALSE))</f>
        <v>#N/A</v>
      </c>
      <c r="I126" s="1" t="e">
        <f>VLOOKUP($H126,ERV_Issuers!$C:$BZ,MATCH(I$1,ERV_Issuers!$C$2:$BZ$2,0),FALSE)</f>
        <v>#N/A</v>
      </c>
      <c r="J126" s="1" t="e">
        <f>VLOOKUP($H126,ERV_Issuers!$C:$BZ,MATCH(J$1,ERV_Issuers!$C$2:$BZ$2,0),FALSE)</f>
        <v>#N/A</v>
      </c>
      <c r="K126" s="1" t="e">
        <f>VLOOKUP($H126,ERV_Issuers!$C:$BZ,MATCH(K$1,ERV_Issuers!$C$2:$BZ$2,0),FALSE)</f>
        <v>#N/A</v>
      </c>
      <c r="L126" s="1" t="e">
        <f t="shared" si="1"/>
        <v>#N/A</v>
      </c>
      <c r="M126" s="1" t="str">
        <f>INDEX(JESG_CEMBI!$W:$W,MATCH($A126,JESG_CEMBI!$AG:$AG,0))</f>
        <v>USP87163AA27</v>
      </c>
    </row>
    <row r="127" spans="1:13" x14ac:dyDescent="0.25">
      <c r="A127" t="s">
        <v>2381</v>
      </c>
      <c r="B127">
        <f>ROUND(10-VLOOKUP($A127,JESG_CEMBI!$AG:$AV,MATCH(B$1,JESG_CEMBI!$AG$1:$AV$1,0),FALSE)/10,1)</f>
        <v>4.4000000000000004</v>
      </c>
      <c r="C127">
        <f>VLOOKUP($A127,JESG_CEMBI!$AG:$AV,MATCH("1D Score Chg",JESG_CEMBI!$AG$1:$AV$1,0),FALSE)/-10</f>
        <v>6.0658527920352794E-3</v>
      </c>
      <c r="D127">
        <f>VLOOKUP($A127,JESG_CEMBI!$AG:$AV,MATCH("1M Score Chg",JESG_CEMBI!$AG$1:$AV$1,0),FALSE)/-10</f>
        <v>0.22815862930445099</v>
      </c>
      <c r="E127">
        <f>VLOOKUP($A127,JESG_CEMBI!$AG:$AV,MATCH("QTD Score Chg",JESG_CEMBI!$AG$1:$AV$1,0),FALSE)/-10</f>
        <v>6.9142175584148896E-2</v>
      </c>
      <c r="F127">
        <f>VLOOKUP($A127,JESG_CEMBI!$AG:$AV,MATCH("YTD Score Chg",JESG_CEMBI!$AG$1:$AV$1,0),FALSE)/-10</f>
        <v>0.29162678466227898</v>
      </c>
      <c r="G127" t="str">
        <f>IFERROR(VLOOKUP(A127,ERV_Mapping!Q:Q,1,FALSE),VLOOKUP(A127,ERV_Mapping!R:R,1,FALSE))</f>
        <v>TELEFO</v>
      </c>
      <c r="H127" t="str">
        <f>IFERROR(VLOOKUP(G127,ERV_Mapping!Q:S,3,FALSE),VLOOKUP(G127,ERV_Mapping!R:S,2,FALSE))</f>
        <v>TELEFO_78</v>
      </c>
      <c r="I127" s="1">
        <f>VLOOKUP($H127,ERV_Issuers!$C:$BZ,MATCH(I$1,ERV_Issuers!$C$2:$BZ$2,0),FALSE)</f>
        <v>157.56840515136719</v>
      </c>
      <c r="J127" s="1" t="str">
        <f>VLOOKUP($H127,ERV_Issuers!$C:$BZ,MATCH(J$1,ERV_Issuers!$C$2:$BZ$2,0),FALSE)</f>
        <v>bbb</v>
      </c>
      <c r="K127" s="1">
        <f>VLOOKUP($H127,ERV_Issuers!$C:$BZ,MATCH(K$1,ERV_Issuers!$C$2:$BZ$2,0),FALSE)</f>
        <v>0</v>
      </c>
      <c r="L127" s="1" t="str">
        <f t="shared" si="1"/>
        <v>BBB</v>
      </c>
      <c r="M127" s="1" t="str">
        <f>INDEX(JESG_CEMBI!$W:$W,MATCH($A127,JESG_CEMBI!$AG:$AG,0))</f>
        <v>USP90375AV12</v>
      </c>
    </row>
    <row r="128" spans="1:13" x14ac:dyDescent="0.25">
      <c r="A128" t="s">
        <v>2981</v>
      </c>
      <c r="B128">
        <f>ROUND(10-VLOOKUP($A128,JESG_CEMBI!$AG:$AV,MATCH(B$1,JESG_CEMBI!$AG$1:$AV$1,0),FALSE)/10,1)</f>
        <v>5</v>
      </c>
      <c r="C128">
        <f>VLOOKUP($A128,JESG_CEMBI!$AG:$AV,MATCH("1D Score Chg",JESG_CEMBI!$AG$1:$AV$1,0),FALSE)/-10</f>
        <v>-7.0105558451629595E-3</v>
      </c>
      <c r="D128">
        <f>VLOOKUP($A128,JESG_CEMBI!$AG:$AV,MATCH("1M Score Chg",JESG_CEMBI!$AG$1:$AV$1,0),FALSE)/-10</f>
        <v>-9.7385580236562602E-2</v>
      </c>
      <c r="E128">
        <f>VLOOKUP($A128,JESG_CEMBI!$AG:$AV,MATCH("QTD Score Chg",JESG_CEMBI!$AG$1:$AV$1,0),FALSE)/-10</f>
        <v>-4.6243701361161897E-2</v>
      </c>
      <c r="F128">
        <f>VLOOKUP($A128,JESG_CEMBI!$AG:$AV,MATCH("YTD Score Chg",JESG_CEMBI!$AG$1:$AV$1,0),FALSE)/-10</f>
        <v>-0.25764688038642303</v>
      </c>
      <c r="G128" t="str">
        <f>IFERROR(VLOOKUP(A128,ERV_Mapping!Q:Q,1,FALSE),VLOOKUP(A128,ERV_Mapping!R:R,1,FALSE))</f>
        <v>TSELEC</v>
      </c>
      <c r="H128" t="str">
        <f>IFERROR(VLOOKUP(G128,ERV_Mapping!Q:S,3,FALSE),VLOOKUP(G128,ERV_Mapping!R:S,2,FALSE))</f>
        <v>TSELEC_1</v>
      </c>
      <c r="I128" s="1">
        <f>VLOOKUP($H128,ERV_Issuers!$C:$BZ,MATCH(I$1,ERV_Issuers!$C$2:$BZ$2,0),FALSE)</f>
        <v>92.134429931640625</v>
      </c>
      <c r="J128" s="1" t="str">
        <f>VLOOKUP($H128,ERV_Issuers!$C:$BZ,MATCH(J$1,ERV_Issuers!$C$2:$BZ$2,0),FALSE)</f>
        <v>bbb</v>
      </c>
      <c r="K128" s="1">
        <f>VLOOKUP($H128,ERV_Issuers!$C:$BZ,MATCH(K$1,ERV_Issuers!$C$2:$BZ$2,0),FALSE)</f>
        <v>-48.753559472742602</v>
      </c>
      <c r="L128" s="1" t="str">
        <f t="shared" si="1"/>
        <v>BBB</v>
      </c>
      <c r="M128" s="1" t="str">
        <f>INDEX(JESG_CEMBI!$W:$W,MATCH($A128,JESG_CEMBI!$AG:$AG,0))</f>
        <v>USP9339SAS34</v>
      </c>
    </row>
    <row r="129" spans="1:13" x14ac:dyDescent="0.25">
      <c r="A129" t="s">
        <v>3771</v>
      </c>
      <c r="B129">
        <f>ROUND(10-VLOOKUP($A129,JESG_CEMBI!$AG:$AV,MATCH(B$1,JESG_CEMBI!$AG$1:$AV$1,0),FALSE)/10,1)</f>
        <v>4.7</v>
      </c>
      <c r="C129">
        <f>VLOOKUP($A129,JESG_CEMBI!$AG:$AV,MATCH("1D Score Chg",JESG_CEMBI!$AG$1:$AV$1,0),FALSE)/-10</f>
        <v>-1.0226540654045299E-3</v>
      </c>
      <c r="D129">
        <f>VLOOKUP($A129,JESG_CEMBI!$AG:$AV,MATCH("1M Score Chg",JESG_CEMBI!$AG$1:$AV$1,0),FALSE)/-10</f>
        <v>-1.12171979476279E-2</v>
      </c>
      <c r="E129">
        <f>VLOOKUP($A129,JESG_CEMBI!$AG:$AV,MATCH("QTD Score Chg",JESG_CEMBI!$AG$1:$AV$1,0),FALSE)/-10</f>
        <v>-6.0386212342145003E-3</v>
      </c>
      <c r="F129">
        <f>VLOOKUP($A129,JESG_CEMBI!$AG:$AV,MATCH("YTD Score Chg",JESG_CEMBI!$AG$1:$AV$1,0),FALSE)/-10</f>
        <v>-2.96720419953324E-2</v>
      </c>
      <c r="G129" t="str">
        <f>IFERROR(VLOOKUP(A129,ERV_Mapping!Q:Q,1,FALSE),VLOOKUP(A129,ERV_Mapping!R:R,1,FALSE))</f>
        <v>VTRCOM</v>
      </c>
      <c r="H129" t="str">
        <f>IFERROR(VLOOKUP(G129,ERV_Mapping!Q:S,3,FALSE),VLOOKUP(G129,ERV_Mapping!R:S,2,FALSE))</f>
        <v>VTRCOM-SEC</v>
      </c>
      <c r="I129" s="1">
        <f>VLOOKUP($H129,ERV_Issuers!$C:$BZ,MATCH(I$1,ERV_Issuers!$C$2:$BZ$2,0),FALSE)</f>
        <v>314.75436401367188</v>
      </c>
      <c r="J129" s="1" t="str">
        <f>VLOOKUP($H129,ERV_Issuers!$C:$BZ,MATCH(J$1,ERV_Issuers!$C$2:$BZ$2,0),FALSE)</f>
        <v>bb-</v>
      </c>
      <c r="K129" s="1">
        <f>VLOOKUP($H129,ERV_Issuers!$C:$BZ,MATCH(K$1,ERV_Issuers!$C$2:$BZ$2,0),FALSE)</f>
        <v>0</v>
      </c>
      <c r="L129" s="1" t="str">
        <f t="shared" si="1"/>
        <v>BB</v>
      </c>
      <c r="M129" s="1" t="str">
        <f>INDEX(JESG_CEMBI!$W:$W,MATCH($A129,JESG_CEMBI!$AG:$AG,0))</f>
        <v>USP9810XAB75</v>
      </c>
    </row>
    <row r="130" spans="1:13" x14ac:dyDescent="0.25">
      <c r="A130" t="s">
        <v>3774</v>
      </c>
      <c r="B130">
        <f>ROUND(10-VLOOKUP($A130,JESG_CEMBI!$AG:$AV,MATCH(B$1,JESG_CEMBI!$AG$1:$AV$1,0),FALSE)/10,1)</f>
        <v>4.3</v>
      </c>
      <c r="C130">
        <f>VLOOKUP($A130,JESG_CEMBI!$AG:$AV,MATCH("1D Score Chg",JESG_CEMBI!$AG$1:$AV$1,0),FALSE)/-10</f>
        <v>-3.5274173996171501E-4</v>
      </c>
      <c r="D130">
        <f>VLOOKUP($A130,JESG_CEMBI!$AG:$AV,MATCH("1M Score Chg",JESG_CEMBI!$AG$1:$AV$1,0),FALSE)/-10</f>
        <v>-6.7204979959029701E-3</v>
      </c>
      <c r="E130">
        <f>VLOOKUP($A130,JESG_CEMBI!$AG:$AV,MATCH("QTD Score Chg",JESG_CEMBI!$AG$1:$AV$1,0),FALSE)/-10</f>
        <v>-3.2514608980797203E-3</v>
      </c>
      <c r="F130">
        <f>VLOOKUP($A130,JESG_CEMBI!$AG:$AV,MATCH("YTD Score Chg",JESG_CEMBI!$AG$1:$AV$1,0),FALSE)/-10</f>
        <v>-2.1854361021273399E-2</v>
      </c>
      <c r="G130" t="str">
        <f>IFERROR(VLOOKUP(A130,ERV_Mapping!Q:Q,1,FALSE),VLOOKUP(A130,ERV_Mapping!R:R,1,FALSE))</f>
        <v>VTRFIN</v>
      </c>
      <c r="H130" t="str">
        <f>IFERROR(VLOOKUP(G130,ERV_Mapping!Q:S,3,FALSE),VLOOKUP(G130,ERV_Mapping!R:S,2,FALSE))</f>
        <v>VTRFIN_0</v>
      </c>
      <c r="I130" s="1">
        <f>VLOOKUP($H130,ERV_Issuers!$C:$BZ,MATCH(I$1,ERV_Issuers!$C$2:$BZ$2,0),FALSE)</f>
        <v>404.275634765625</v>
      </c>
      <c r="J130" s="1" t="str">
        <f>VLOOKUP($H130,ERV_Issuers!$C:$BZ,MATCH(J$1,ERV_Issuers!$C$2:$BZ$2,0),FALSE)</f>
        <v>b+</v>
      </c>
      <c r="K130" s="1">
        <f>VLOOKUP($H130,ERV_Issuers!$C:$BZ,MATCH(K$1,ERV_Issuers!$C$2:$BZ$2,0),FALSE)</f>
        <v>-2.3658817660215674</v>
      </c>
      <c r="L130" s="1" t="str">
        <f t="shared" ref="L130:L193" si="2">UPPER(LEFT(J130,IF(OR(RIGHT(J130,1)="-",RIGHT(J130,1)="+"),LEN(J130)-1,LEN(J130))))</f>
        <v>B</v>
      </c>
      <c r="M130" s="1" t="str">
        <f>INDEX(JESG_CEMBI!$W:$W,MATCH($A130,JESG_CEMBI!$AG:$AG,0))</f>
        <v>USP9810YAA75</v>
      </c>
    </row>
    <row r="131" spans="1:13" x14ac:dyDescent="0.25">
      <c r="A131" t="s">
        <v>372</v>
      </c>
      <c r="B131">
        <f>ROUND(10-VLOOKUP($A131,JESG_CEMBI!$AG:$AV,MATCH(B$1,JESG_CEMBI!$AG$1:$AV$1,0),FALSE)/10,1)</f>
        <v>3.8</v>
      </c>
      <c r="C131">
        <f>VLOOKUP($A131,JESG_CEMBI!$AG:$AV,MATCH("1D Score Chg",JESG_CEMBI!$AG$1:$AV$1,0),FALSE)/-10</f>
        <v>-1.9727255498331398E-3</v>
      </c>
      <c r="D131">
        <f>VLOOKUP($A131,JESG_CEMBI!$AG:$AV,MATCH("1M Score Chg",JESG_CEMBI!$AG$1:$AV$1,0),FALSE)/-10</f>
        <v>1.0012293794638E-2</v>
      </c>
      <c r="E131">
        <f>VLOOKUP($A131,JESG_CEMBI!$AG:$AV,MATCH("QTD Score Chg",JESG_CEMBI!$AG$1:$AV$1,0),FALSE)/-10</f>
        <v>-1.7073871499370299E-3</v>
      </c>
      <c r="F131">
        <f>VLOOKUP($A131,JESG_CEMBI!$AG:$AV,MATCH("YTD Score Chg",JESG_CEMBI!$AG$1:$AV$1,0),FALSE)/-10</f>
        <v>0.367945673753033</v>
      </c>
      <c r="G131" t="str">
        <f>IFERROR(VLOOKUP(A131,ERV_Mapping!Q:Q,1,FALSE),VLOOKUP(A131,ERV_Mapping!R:R,1,FALSE))</f>
        <v>AACTEC</v>
      </c>
      <c r="H131" t="str">
        <f>IFERROR(VLOOKUP(G131,ERV_Mapping!Q:S,3,FALSE),VLOOKUP(G131,ERV_Mapping!R:S,2,FALSE))</f>
        <v>AACTEC_3</v>
      </c>
      <c r="I131" s="1">
        <f>VLOOKUP($H131,ERV_Issuers!$C:$BZ,MATCH(I$1,ERV_Issuers!$C$2:$BZ$2,0),FALSE)</f>
        <v>293.48880004882813</v>
      </c>
      <c r="J131" s="1" t="str">
        <f>VLOOKUP($H131,ERV_Issuers!$C:$BZ,MATCH(J$1,ERV_Issuers!$C$2:$BZ$2,0),FALSE)</f>
        <v>bbb</v>
      </c>
      <c r="K131" s="1">
        <f>VLOOKUP($H131,ERV_Issuers!$C:$BZ,MATCH(K$1,ERV_Issuers!$C$2:$BZ$2,0),FALSE)</f>
        <v>40.960440386033213</v>
      </c>
      <c r="L131" s="1" t="str">
        <f t="shared" si="2"/>
        <v>BBB</v>
      </c>
      <c r="M131" s="1" t="str">
        <f>INDEX(JESG_CEMBI!$W:$W,MATCH($A131,JESG_CEMBI!$AG:$AG,0))</f>
        <v>XS2341038656</v>
      </c>
    </row>
    <row r="132" spans="1:13" x14ac:dyDescent="0.25">
      <c r="A132" t="s">
        <v>395</v>
      </c>
      <c r="B132">
        <f>ROUND(10-VLOOKUP($A132,JESG_CEMBI!$AG:$AV,MATCH(B$1,JESG_CEMBI!$AG$1:$AV$1,0),FALSE)/10,1)</f>
        <v>5.7</v>
      </c>
      <c r="C132">
        <f>VLOOKUP($A132,JESG_CEMBI!$AG:$AV,MATCH("1D Score Chg",JESG_CEMBI!$AG$1:$AV$1,0),FALSE)/-10</f>
        <v>-2.1225855774076E-2</v>
      </c>
      <c r="D132">
        <f>VLOOKUP($A132,JESG_CEMBI!$AG:$AV,MATCH("1M Score Chg",JESG_CEMBI!$AG$1:$AV$1,0),FALSE)/-10</f>
        <v>-0.35350700785761602</v>
      </c>
      <c r="E132">
        <f>VLOOKUP($A132,JESG_CEMBI!$AG:$AV,MATCH("QTD Score Chg",JESG_CEMBI!$AG$1:$AV$1,0),FALSE)/-10</f>
        <v>-0.18526672608025202</v>
      </c>
      <c r="F132">
        <f>VLOOKUP($A132,JESG_CEMBI!$AG:$AV,MATCH("YTD Score Chg",JESG_CEMBI!$AG$1:$AV$1,0),FALSE)/-10</f>
        <v>-0.58131526818629098</v>
      </c>
      <c r="G132" t="str">
        <f>IFERROR(VLOOKUP(A132,ERV_Mapping!Q:Q,1,FALSE),VLOOKUP(A132,ERV_Mapping!R:R,1,FALSE))</f>
        <v>AGILE</v>
      </c>
      <c r="H132" t="str">
        <f>IFERROR(VLOOKUP(G132,ERV_Mapping!Q:S,3,FALSE),VLOOKUP(G132,ERV_Mapping!R:S,2,FALSE))</f>
        <v>AGILE</v>
      </c>
      <c r="I132" s="1">
        <f>VLOOKUP($H132,ERV_Issuers!$C:$BZ,MATCH(I$1,ERV_Issuers!$C$2:$BZ$2,0),FALSE)</f>
        <v>7252.58203125</v>
      </c>
      <c r="J132" s="1" t="str">
        <f>VLOOKUP($H132,ERV_Issuers!$C:$BZ,MATCH(J$1,ERV_Issuers!$C$2:$BZ$2,0),FALSE)</f>
        <v>b-</v>
      </c>
      <c r="K132" s="1">
        <f>VLOOKUP($H132,ERV_Issuers!$C:$BZ,MATCH(K$1,ERV_Issuers!$C$2:$BZ$2,0),FALSE)</f>
        <v>76.14787046553127</v>
      </c>
      <c r="L132" s="1" t="str">
        <f t="shared" si="2"/>
        <v>B</v>
      </c>
      <c r="M132" s="1" t="str">
        <f>INDEX(JESG_CEMBI!$W:$W,MATCH($A132,JESG_CEMBI!$AG:$AG,0))</f>
        <v>XS2361426559</v>
      </c>
    </row>
    <row r="133" spans="1:13" x14ac:dyDescent="0.25">
      <c r="A133" t="s">
        <v>401</v>
      </c>
      <c r="B133">
        <f>ROUND(10-VLOOKUP($A133,JESG_CEMBI!$AG:$AV,MATCH(B$1,JESG_CEMBI!$AG$1:$AV$1,0),FALSE)/10,1)</f>
        <v>8.4</v>
      </c>
      <c r="C133">
        <f>VLOOKUP($A133,JESG_CEMBI!$AG:$AV,MATCH("1D Score Chg",JESG_CEMBI!$AG$1:$AV$1,0),FALSE)/-10</f>
        <v>-9.2373752333578811E-4</v>
      </c>
      <c r="D133">
        <f>VLOOKUP($A133,JESG_CEMBI!$AG:$AV,MATCH("1M Score Chg",JESG_CEMBI!$AG$1:$AV$1,0),FALSE)/-10</f>
        <v>1.5024572721905799E-2</v>
      </c>
      <c r="E133">
        <f>VLOOKUP($A133,JESG_CEMBI!$AG:$AV,MATCH("QTD Score Chg",JESG_CEMBI!$AG$1:$AV$1,0),FALSE)/-10</f>
        <v>-5.5731234278184102E-3</v>
      </c>
      <c r="F133">
        <f>VLOOKUP($A133,JESG_CEMBI!$AG:$AV,MATCH("YTD Score Chg",JESG_CEMBI!$AG$1:$AV$1,0),FALSE)/-10</f>
        <v>0.20555339880792797</v>
      </c>
      <c r="G133" t="str">
        <f>IFERROR(VLOOKUP(A133,ERV_Mapping!Q:Q,1,FALSE),VLOOKUP(A133,ERV_Mapping!R:R,1,FALSE))</f>
        <v>AGRBK</v>
      </c>
      <c r="H133" t="str">
        <f>IFERROR(VLOOKUP(G133,ERV_Mapping!Q:S,3,FALSE),VLOOKUP(G133,ERV_Mapping!R:S,2,FALSE))</f>
        <v>AGRBK</v>
      </c>
      <c r="I133" s="1">
        <f>VLOOKUP($H133,ERV_Issuers!$C:$BZ,MATCH(I$1,ERV_Issuers!$C$2:$BZ$2,0),FALSE)</f>
        <v>55.477188110351563</v>
      </c>
      <c r="J133" s="1" t="str">
        <f>VLOOKUP($H133,ERV_Issuers!$C:$BZ,MATCH(J$1,ERV_Issuers!$C$2:$BZ$2,0),FALSE)</f>
        <v>a+</v>
      </c>
      <c r="K133" s="1">
        <f>VLOOKUP($H133,ERV_Issuers!$C:$BZ,MATCH(K$1,ERV_Issuers!$C$2:$BZ$2,0),FALSE)</f>
        <v>-10.957439948389567</v>
      </c>
      <c r="L133" s="1" t="str">
        <f t="shared" si="2"/>
        <v>A</v>
      </c>
      <c r="M133" s="1" t="str">
        <f>INDEX(JESG_CEMBI!$W:$W,MATCH($A133,JESG_CEMBI!$AG:$AG,0))</f>
        <v>XS2281989785</v>
      </c>
    </row>
    <row r="134" spans="1:13" x14ac:dyDescent="0.25">
      <c r="A134" t="s">
        <v>653</v>
      </c>
      <c r="B134">
        <f>ROUND(10-VLOOKUP($A134,JESG_CEMBI!$AG:$AV,MATCH(B$1,JESG_CEMBI!$AG$1:$AV$1,0),FALSE)/10,1)</f>
        <v>6.5</v>
      </c>
      <c r="C134">
        <f>VLOOKUP($A134,JESG_CEMBI!$AG:$AV,MATCH("1D Score Chg",JESG_CEMBI!$AG$1:$AV$1,0),FALSE)/-10</f>
        <v>-7.6396341861673907E-3</v>
      </c>
      <c r="D134">
        <f>VLOOKUP($A134,JESG_CEMBI!$AG:$AV,MATCH("1M Score Chg",JESG_CEMBI!$AG$1:$AV$1,0),FALSE)/-10</f>
        <v>-0.11756000474013599</v>
      </c>
      <c r="E134">
        <f>VLOOKUP($A134,JESG_CEMBI!$AG:$AV,MATCH("QTD Score Chg",JESG_CEMBI!$AG$1:$AV$1,0),FALSE)/-10</f>
        <v>-5.2709564876936801E-2</v>
      </c>
      <c r="F134">
        <f>VLOOKUP($A134,JESG_CEMBI!$AG:$AV,MATCH("YTD Score Chg",JESG_CEMBI!$AG$1:$AV$1,0),FALSE)/-10</f>
        <v>-0.16553462631284199</v>
      </c>
      <c r="G134" t="str">
        <f>IFERROR(VLOOKUP(A134,ERV_Mapping!Q:Q,1,FALSE),VLOOKUP(A134,ERV_Mapping!R:R,1,FALSE))</f>
        <v>AVICCP</v>
      </c>
      <c r="H134" t="str">
        <f>IFERROR(VLOOKUP(G134,ERV_Mapping!Q:S,3,FALSE),VLOOKUP(G134,ERV_Mapping!R:S,2,FALSE))</f>
        <v>AVICCP_0</v>
      </c>
      <c r="I134" s="1">
        <f>VLOOKUP($H134,ERV_Issuers!$C:$BZ,MATCH(I$1,ERV_Issuers!$C$2:$BZ$2,0),FALSE)</f>
        <v>175.51187133789063</v>
      </c>
      <c r="J134" s="1" t="str">
        <f>VLOOKUP($H134,ERV_Issuers!$C:$BZ,MATCH(J$1,ERV_Issuers!$C$2:$BZ$2,0),FALSE)</f>
        <v>a-</v>
      </c>
      <c r="K134" s="1">
        <f>VLOOKUP($H134,ERV_Issuers!$C:$BZ,MATCH(K$1,ERV_Issuers!$C$2:$BZ$2,0),FALSE)</f>
        <v>0</v>
      </c>
      <c r="L134" s="1" t="str">
        <f t="shared" si="2"/>
        <v>A</v>
      </c>
      <c r="M134" s="1" t="str">
        <f>INDEX(JESG_CEMBI!$W:$W,MATCH($A134,JESG_CEMBI!$AG:$AG,0))</f>
        <v>XS2284243586</v>
      </c>
    </row>
    <row r="135" spans="1:13" x14ac:dyDescent="0.25">
      <c r="A135" t="s">
        <v>656</v>
      </c>
      <c r="B135">
        <f>ROUND(10-VLOOKUP($A135,JESG_CEMBI!$AG:$AV,MATCH(B$1,JESG_CEMBI!$AG$1:$AV$1,0),FALSE)/10,1)</f>
        <v>6.5</v>
      </c>
      <c r="C135">
        <f>VLOOKUP($A135,JESG_CEMBI!$AG:$AV,MATCH("1D Score Chg",JESG_CEMBI!$AG$1:$AV$1,0),FALSE)/-10</f>
        <v>-7.6396341861688201E-3</v>
      </c>
      <c r="D135">
        <f>VLOOKUP($A135,JESG_CEMBI!$AG:$AV,MATCH("1M Score Chg",JESG_CEMBI!$AG$1:$AV$1,0),FALSE)/-10</f>
        <v>-0.11756000474013699</v>
      </c>
      <c r="E135">
        <f>VLOOKUP($A135,JESG_CEMBI!$AG:$AV,MATCH("QTD Score Chg",JESG_CEMBI!$AG$1:$AV$1,0),FALSE)/-10</f>
        <v>-5.2709564876938196E-2</v>
      </c>
      <c r="F135">
        <f>VLOOKUP($A135,JESG_CEMBI!$AG:$AV,MATCH("YTD Score Chg",JESG_CEMBI!$AG$1:$AV$1,0),FALSE)/-10</f>
        <v>-0.16553462631284299</v>
      </c>
      <c r="G135" t="str">
        <f>IFERROR(VLOOKUP(A135,ERV_Mapping!Q:Q,1,FALSE),VLOOKUP(A135,ERV_Mapping!R:R,1,FALSE))</f>
        <v>AVIILC</v>
      </c>
      <c r="H135" t="str">
        <f>IFERROR(VLOOKUP(G135,ERV_Mapping!Q:S,3,FALSE),VLOOKUP(G135,ERV_Mapping!R:S,2,FALSE))</f>
        <v>AVIILC</v>
      </c>
      <c r="I135" s="1">
        <f>VLOOKUP($H135,ERV_Issuers!$C:$BZ,MATCH(I$1,ERV_Issuers!$C$2:$BZ$2,0),FALSE)</f>
        <v>151.39207458496094</v>
      </c>
      <c r="J135" s="1" t="str">
        <f>VLOOKUP($H135,ERV_Issuers!$C:$BZ,MATCH(J$1,ERV_Issuers!$C$2:$BZ$2,0),FALSE)</f>
        <v>bbb+</v>
      </c>
      <c r="K135" s="1">
        <f>VLOOKUP($H135,ERV_Issuers!$C:$BZ,MATCH(K$1,ERV_Issuers!$C$2:$BZ$2,0),FALSE)</f>
        <v>0</v>
      </c>
      <c r="L135" s="1" t="str">
        <f t="shared" si="2"/>
        <v>BBB</v>
      </c>
      <c r="M135" s="1" t="str">
        <f>INDEX(JESG_CEMBI!$W:$W,MATCH($A135,JESG_CEMBI!$AG:$AG,0))</f>
        <v>XS2320779130</v>
      </c>
    </row>
    <row r="136" spans="1:13" x14ac:dyDescent="0.25">
      <c r="A136" t="s">
        <v>702</v>
      </c>
      <c r="B136">
        <f>ROUND(10-VLOOKUP($A136,JESG_CEMBI!$AG:$AV,MATCH(B$1,JESG_CEMBI!$AG$1:$AV$1,0),FALSE)/10,1)</f>
        <v>7.3</v>
      </c>
      <c r="C136">
        <f>VLOOKUP($A136,JESG_CEMBI!$AG:$AV,MATCH("1D Score Chg",JESG_CEMBI!$AG$1:$AV$1,0),FALSE)/-10</f>
        <v>-8.9644812351949103E-3</v>
      </c>
      <c r="D136">
        <f>VLOOKUP($A136,JESG_CEMBI!$AG:$AV,MATCH("1M Score Chg",JESG_CEMBI!$AG$1:$AV$1,0),FALSE)/-10</f>
        <v>-0.12741394438180201</v>
      </c>
      <c r="E136">
        <f>VLOOKUP($A136,JESG_CEMBI!$AG:$AV,MATCH("QTD Score Chg",JESG_CEMBI!$AG$1:$AV$1,0),FALSE)/-10</f>
        <v>-6.2234833775480003E-2</v>
      </c>
      <c r="F136">
        <f>VLOOKUP($A136,JESG_CEMBI!$AG:$AV,MATCH("YTD Score Chg",JESG_CEMBI!$AG$1:$AV$1,0),FALSE)/-10</f>
        <v>-0.12959047091665601</v>
      </c>
      <c r="G136" t="str">
        <f>IFERROR(VLOOKUP(A136,ERV_Mapping!Q:Q,1,FALSE),VLOOKUP(A136,ERV_Mapping!R:R,1,FALSE))</f>
        <v>BAICM</v>
      </c>
      <c r="H136" t="str">
        <f>IFERROR(VLOOKUP(G136,ERV_Mapping!Q:S,3,FALSE),VLOOKUP(G136,ERV_Mapping!R:S,2,FALSE))</f>
        <v>BAICM_1</v>
      </c>
      <c r="I136" s="1">
        <f>VLOOKUP($H136,ERV_Issuers!$C:$BZ,MATCH(I$1,ERV_Issuers!$C$2:$BZ$2,0),FALSE)</f>
        <v>156.52546691894531</v>
      </c>
      <c r="J136" s="1" t="str">
        <f>VLOOKUP($H136,ERV_Issuers!$C:$BZ,MATCH(J$1,ERV_Issuers!$C$2:$BZ$2,0),FALSE)</f>
        <v>bbb</v>
      </c>
      <c r="K136" s="1">
        <f>VLOOKUP($H136,ERV_Issuers!$C:$BZ,MATCH(K$1,ERV_Issuers!$C$2:$BZ$2,0),FALSE)</f>
        <v>0</v>
      </c>
      <c r="L136" s="1" t="str">
        <f t="shared" si="2"/>
        <v>BBB</v>
      </c>
      <c r="M136" s="1" t="str">
        <f>INDEX(JESG_CEMBI!$W:$W,MATCH($A136,JESG_CEMBI!$AG:$AG,0))</f>
        <v>XS2311286111</v>
      </c>
    </row>
    <row r="137" spans="1:13" x14ac:dyDescent="0.25">
      <c r="A137" t="s">
        <v>856</v>
      </c>
      <c r="B137">
        <f>ROUND(10-VLOOKUP($A137,JESG_CEMBI!$AG:$AV,MATCH(B$1,JESG_CEMBI!$AG$1:$AV$1,0),FALSE)/10,1)</f>
        <v>7.3</v>
      </c>
      <c r="C137">
        <f>VLOOKUP($A137,JESG_CEMBI!$AG:$AV,MATCH("1D Score Chg",JESG_CEMBI!$AG$1:$AV$1,0),FALSE)/-10</f>
        <v>-7.3719611007518797E-4</v>
      </c>
      <c r="D137">
        <f>VLOOKUP($A137,JESG_CEMBI!$AG:$AV,MATCH("1M Score Chg",JESG_CEMBI!$AG$1:$AV$1,0),FALSE)/-10</f>
        <v>-4.5353478712779297E-2</v>
      </c>
      <c r="E137">
        <f>VLOOKUP($A137,JESG_CEMBI!$AG:$AV,MATCH("QTD Score Chg",JESG_CEMBI!$AG$1:$AV$1,0),FALSE)/-10</f>
        <v>-1.1793189115294899E-2</v>
      </c>
      <c r="F137">
        <f>VLOOKUP($A137,JESG_CEMBI!$AG:$AV,MATCH("YTD Score Chg",JESG_CEMBI!$AG$1:$AV$1,0),FALSE)/-10</f>
        <v>-0.36118648589986802</v>
      </c>
      <c r="G137" t="str">
        <f>IFERROR(VLOOKUP(A137,ERV_Mapping!Q:Q,1,FALSE),VLOOKUP(A137,ERV_Mapping!R:R,1,FALSE))</f>
        <v>BIDU</v>
      </c>
      <c r="H137" t="str">
        <f>IFERROR(VLOOKUP(G137,ERV_Mapping!Q:S,3,FALSE),VLOOKUP(G137,ERV_Mapping!R:S,2,FALSE))</f>
        <v>BIDU_1</v>
      </c>
      <c r="I137" s="1">
        <f>VLOOKUP($H137,ERV_Issuers!$C:$BZ,MATCH(I$1,ERV_Issuers!$C$2:$BZ$2,0),FALSE)</f>
        <v>136.810791015625</v>
      </c>
      <c r="J137" s="1" t="str">
        <f>VLOOKUP($H137,ERV_Issuers!$C:$BZ,MATCH(J$1,ERV_Issuers!$C$2:$BZ$2,0),FALSE)</f>
        <v>a-</v>
      </c>
      <c r="K137" s="1">
        <f>VLOOKUP($H137,ERV_Issuers!$C:$BZ,MATCH(K$1,ERV_Issuers!$C$2:$BZ$2,0),FALSE)</f>
        <v>17.320472029971537</v>
      </c>
      <c r="L137" s="1" t="str">
        <f t="shared" si="2"/>
        <v>A</v>
      </c>
      <c r="M137" s="1" t="str">
        <f>INDEX(JESG_CEMBI!$W:$W,MATCH($A137,JESG_CEMBI!$AG:$AG,0))</f>
        <v>US056752AV05</v>
      </c>
    </row>
    <row r="138" spans="1:13" x14ac:dyDescent="0.25">
      <c r="A138" t="s">
        <v>784</v>
      </c>
      <c r="B138">
        <f>ROUND(10-VLOOKUP($A138,JESG_CEMBI!$AG:$AV,MATCH(B$1,JESG_CEMBI!$AG$1:$AV$1,0),FALSE)/10,1)</f>
        <v>8.9</v>
      </c>
      <c r="C138">
        <f>VLOOKUP($A138,JESG_CEMBI!$AG:$AV,MATCH("1D Score Chg",JESG_CEMBI!$AG$1:$AV$1,0),FALSE)/-10</f>
        <v>-8.3617061298770694E-4</v>
      </c>
      <c r="D138">
        <f>VLOOKUP($A138,JESG_CEMBI!$AG:$AV,MATCH("1M Score Chg",JESG_CEMBI!$AG$1:$AV$1,0),FALSE)/-10</f>
        <v>-5.0208933578760294E-2</v>
      </c>
      <c r="E138">
        <f>VLOOKUP($A138,JESG_CEMBI!$AG:$AV,MATCH("QTD Score Chg",JESG_CEMBI!$AG$1:$AV$1,0),FALSE)/-10</f>
        <v>-1.7611775910242499E-2</v>
      </c>
      <c r="F138">
        <f>VLOOKUP($A138,JESG_CEMBI!$AG:$AV,MATCH("YTD Score Chg",JESG_CEMBI!$AG$1:$AV$1,0),FALSE)/-10</f>
        <v>-0.165618619710413</v>
      </c>
      <c r="G138" t="str">
        <f>IFERROR(VLOOKUP(A138,ERV_Mapping!Q:Q,1,FALSE),VLOOKUP(A138,ERV_Mapping!R:R,1,FALSE))</f>
        <v>BCHINA</v>
      </c>
      <c r="H138" t="str">
        <f>IFERROR(VLOOKUP(G138,ERV_Mapping!Q:S,3,FALSE),VLOOKUP(G138,ERV_Mapping!R:S,2,FALSE))</f>
        <v>BCHINA</v>
      </c>
      <c r="I138" s="1">
        <f>VLOOKUP($H138,ERV_Issuers!$C:$BZ,MATCH(I$1,ERV_Issuers!$C$2:$BZ$2,0),FALSE)</f>
        <v>65.023468017578125</v>
      </c>
      <c r="J138" s="1" t="str">
        <f>VLOOKUP($H138,ERV_Issuers!$C:$BZ,MATCH(J$1,ERV_Issuers!$C$2:$BZ$2,0),FALSE)</f>
        <v>a</v>
      </c>
      <c r="K138" s="1">
        <f>VLOOKUP($H138,ERV_Issuers!$C:$BZ,MATCH(K$1,ERV_Issuers!$C$2:$BZ$2,0),FALSE)</f>
        <v>5.3325367604851746</v>
      </c>
      <c r="L138" s="1" t="str">
        <f t="shared" si="2"/>
        <v>A</v>
      </c>
      <c r="M138" s="1" t="str">
        <f>INDEX(JESG_CEMBI!$W:$W,MATCH($A138,JESG_CEMBI!$AG:$AG,0))</f>
        <v>XS2333562713</v>
      </c>
    </row>
    <row r="139" spans="1:13" x14ac:dyDescent="0.25">
      <c r="A139" t="s">
        <v>1138</v>
      </c>
      <c r="B139">
        <f>ROUND(10-VLOOKUP($A139,JESG_CEMBI!$AG:$AV,MATCH(B$1,JESG_CEMBI!$AG$1:$AV$1,0),FALSE)/10,1)</f>
        <v>6</v>
      </c>
      <c r="C139">
        <f>VLOOKUP($A139,JESG_CEMBI!$AG:$AV,MATCH("1D Score Chg",JESG_CEMBI!$AG$1:$AV$1,0),FALSE)/-10</f>
        <v>2.6230582303324403E-2</v>
      </c>
      <c r="D139">
        <f>VLOOKUP($A139,JESG_CEMBI!$AG:$AV,MATCH("1M Score Chg",JESG_CEMBI!$AG$1:$AV$1,0),FALSE)/-10</f>
        <v>0.32025111408290902</v>
      </c>
      <c r="E139">
        <f>VLOOKUP($A139,JESG_CEMBI!$AG:$AV,MATCH("QTD Score Chg",JESG_CEMBI!$AG$1:$AV$1,0),FALSE)/-10</f>
        <v>0.25279119736449396</v>
      </c>
      <c r="F139">
        <f>VLOOKUP($A139,JESG_CEMBI!$AG:$AV,MATCH("YTD Score Chg",JESG_CEMBI!$AG$1:$AV$1,0),FALSE)/-10</f>
        <v>0.37089718082762602</v>
      </c>
      <c r="G139" t="str">
        <f>IFERROR(VLOOKUP(A139,ERV_Mapping!Q:Q,1,FALSE),VLOOKUP(A139,ERV_Mapping!R:R,1,FALSE))</f>
        <v>CPDEV</v>
      </c>
      <c r="H139" t="str">
        <f>IFERROR(VLOOKUP(G139,ERV_Mapping!Q:S,3,FALSE),VLOOKUP(G139,ERV_Mapping!R:S,2,FALSE))</f>
        <v>CPDEV</v>
      </c>
      <c r="I139" s="1">
        <f>VLOOKUP($H139,ERV_Issuers!$C:$BZ,MATCH(I$1,ERV_Issuers!$C$2:$BZ$2,0),FALSE)</f>
        <v>550.36834716796875</v>
      </c>
      <c r="J139" s="1" t="str">
        <f>VLOOKUP($H139,ERV_Issuers!$C:$BZ,MATCH(J$1,ERV_Issuers!$C$2:$BZ$2,0),FALSE)</f>
        <v>bbb</v>
      </c>
      <c r="K139" s="1">
        <f>VLOOKUP($H139,ERV_Issuers!$C:$BZ,MATCH(K$1,ERV_Issuers!$C$2:$BZ$2,0),FALSE)</f>
        <v>0</v>
      </c>
      <c r="L139" s="1" t="str">
        <f t="shared" si="2"/>
        <v>BBB</v>
      </c>
      <c r="M139" s="1" t="str">
        <f>INDEX(JESG_CEMBI!$W:$W,MATCH($A139,JESG_CEMBI!$AG:$AG,0))</f>
        <v>XS2098096568</v>
      </c>
    </row>
    <row r="140" spans="1:13" x14ac:dyDescent="0.25">
      <c r="A140" t="s">
        <v>879</v>
      </c>
      <c r="B140">
        <f>ROUND(10-VLOOKUP($A140,JESG_CEMBI!$AG:$AV,MATCH(B$1,JESG_CEMBI!$AG$1:$AV$1,0),FALSE)/10,1)</f>
        <v>4.5999999999999996</v>
      </c>
      <c r="C140">
        <f>VLOOKUP($A140,JESG_CEMBI!$AG:$AV,MATCH("1D Score Chg",JESG_CEMBI!$AG$1:$AV$1,0),FALSE)/-10</f>
        <v>3.4874882866614595E-2</v>
      </c>
      <c r="D140">
        <f>VLOOKUP($A140,JESG_CEMBI!$AG:$AV,MATCH("1M Score Chg",JESG_CEMBI!$AG$1:$AV$1,0),FALSE)/-10</f>
        <v>0.745655127227006</v>
      </c>
      <c r="E140">
        <f>VLOOKUP($A140,JESG_CEMBI!$AG:$AV,MATCH("QTD Score Chg",JESG_CEMBI!$AG$1:$AV$1,0),FALSE)/-10</f>
        <v>0.320018109324473</v>
      </c>
      <c r="F140">
        <f>VLOOKUP($A140,JESG_CEMBI!$AG:$AV,MATCH("YTD Score Chg",JESG_CEMBI!$AG$1:$AV$1,0),FALSE)/-10</f>
        <v>0.78868177043755494</v>
      </c>
      <c r="G140" t="str">
        <f>IFERROR(VLOOKUP(A140,ERV_Mapping!Q:Q,1,FALSE),VLOOKUP(A140,ERV_Mapping!R:R,1,FALSE))</f>
        <v>BJEHF</v>
      </c>
      <c r="H140" t="str">
        <f>IFERROR(VLOOKUP(G140,ERV_Mapping!Q:S,3,FALSE),VLOOKUP(G140,ERV_Mapping!R:S,2,FALSE))</f>
        <v>BJEHF_2</v>
      </c>
      <c r="I140" s="1">
        <f>VLOOKUP($H140,ERV_Issuers!$C:$BZ,MATCH(I$1,ERV_Issuers!$C$2:$BZ$2,0),FALSE)</f>
        <v>281.79150390625</v>
      </c>
      <c r="J140" s="1" t="str">
        <f>VLOOKUP($H140,ERV_Issuers!$C:$BZ,MATCH(J$1,ERV_Issuers!$C$2:$BZ$2,0),FALSE)</f>
        <v>nr</v>
      </c>
      <c r="K140" s="1">
        <f>VLOOKUP($H140,ERV_Issuers!$C:$BZ,MATCH(K$1,ERV_Issuers!$C$2:$BZ$2,0),FALSE)</f>
        <v>0</v>
      </c>
      <c r="L140" s="1" t="str">
        <f t="shared" si="2"/>
        <v>NR</v>
      </c>
      <c r="M140" s="1" t="str">
        <f>INDEX(JESG_CEMBI!$W:$W,MATCH($A140,JESG_CEMBI!$AG:$AG,0))</f>
        <v>XS1805357487</v>
      </c>
    </row>
    <row r="141" spans="1:13" x14ac:dyDescent="0.25">
      <c r="A141" t="s">
        <v>825</v>
      </c>
      <c r="B141">
        <f>ROUND(10-VLOOKUP($A141,JESG_CEMBI!$AG:$AV,MATCH(B$1,JESG_CEMBI!$AG$1:$AV$1,0),FALSE)/10,1)</f>
        <v>3.8</v>
      </c>
      <c r="C141">
        <f>VLOOKUP($A141,JESG_CEMBI!$AG:$AV,MATCH("1D Score Chg",JESG_CEMBI!$AG$1:$AV$1,0),FALSE)/-10</f>
        <v>2.8886376672112102E-3</v>
      </c>
      <c r="D141">
        <f>VLOOKUP($A141,JESG_CEMBI!$AG:$AV,MATCH("1M Score Chg",JESG_CEMBI!$AG$1:$AV$1,0),FALSE)/-10</f>
        <v>-0.18761790510458701</v>
      </c>
      <c r="E141">
        <f>VLOOKUP($A141,JESG_CEMBI!$AG:$AV,MATCH("QTD Score Chg",JESG_CEMBI!$AG$1:$AV$1,0),FALSE)/-10</f>
        <v>-4.8632249189218102E-2</v>
      </c>
      <c r="F141">
        <f>VLOOKUP($A141,JESG_CEMBI!$AG:$AV,MATCH("YTD Score Chg",JESG_CEMBI!$AG$1:$AV$1,0),FALSE)/-10</f>
        <v>-1.30208802637208</v>
      </c>
      <c r="G141" t="str">
        <f>IFERROR(VLOOKUP(A141,ERV_Mapping!Q:Q,1,FALSE),VLOOKUP(A141,ERV_Mapping!R:R,1,FALSE))</f>
        <v>BEIENT</v>
      </c>
      <c r="H141" t="str">
        <f>IFERROR(VLOOKUP(G141,ERV_Mapping!Q:S,3,FALSE),VLOOKUP(G141,ERV_Mapping!R:S,2,FALSE))</f>
        <v>BEIENT_0</v>
      </c>
      <c r="I141" s="1">
        <f>VLOOKUP($H141,ERV_Issuers!$C:$BZ,MATCH(I$1,ERV_Issuers!$C$2:$BZ$2,0),FALSE)</f>
        <v>109.11061859130859</v>
      </c>
      <c r="J141" s="1" t="str">
        <f>VLOOKUP($H141,ERV_Issuers!$C:$BZ,MATCH(J$1,ERV_Issuers!$C$2:$BZ$2,0),FALSE)</f>
        <v>bbb+</v>
      </c>
      <c r="K141" s="1">
        <f>VLOOKUP($H141,ERV_Issuers!$C:$BZ,MATCH(K$1,ERV_Issuers!$C$2:$BZ$2,0),FALSE)</f>
        <v>0</v>
      </c>
      <c r="L141" s="1" t="str">
        <f t="shared" si="2"/>
        <v>BBB</v>
      </c>
      <c r="M141" s="1" t="str">
        <f>INDEX(JESG_CEMBI!$W:$W,MATCH($A141,JESG_CEMBI!$AG:$AG,0))</f>
        <v>XS2335142175</v>
      </c>
    </row>
    <row r="142" spans="1:13" x14ac:dyDescent="0.25">
      <c r="A142" t="s">
        <v>882</v>
      </c>
      <c r="B142">
        <f>ROUND(10-VLOOKUP($A142,JESG_CEMBI!$AG:$AV,MATCH(B$1,JESG_CEMBI!$AG$1:$AV$1,0),FALSE)/10,1)</f>
        <v>1.8</v>
      </c>
      <c r="C142">
        <f>VLOOKUP($A142,JESG_CEMBI!$AG:$AV,MATCH("1D Score Chg",JESG_CEMBI!$AG$1:$AV$1,0),FALSE)/-10</f>
        <v>-1.5360896424994E-4</v>
      </c>
      <c r="D142">
        <f>VLOOKUP($A142,JESG_CEMBI!$AG:$AV,MATCH("1M Score Chg",JESG_CEMBI!$AG$1:$AV$1,0),FALSE)/-10</f>
        <v>-3.3009894320869598E-3</v>
      </c>
      <c r="E142">
        <f>VLOOKUP($A142,JESG_CEMBI!$AG:$AV,MATCH("QTD Score Chg",JESG_CEMBI!$AG$1:$AV$1,0),FALSE)/-10</f>
        <v>-1.4592659166837E-3</v>
      </c>
      <c r="F142">
        <f>VLOOKUP($A142,JESG_CEMBI!$AG:$AV,MATCH("YTD Score Chg",JESG_CEMBI!$AG$1:$AV$1,0),FALSE)/-10</f>
        <v>-0.11458320040442001</v>
      </c>
      <c r="G142" t="str">
        <f>IFERROR(VLOOKUP(A142,ERV_Mapping!Q:Q,1,FALSE),VLOOKUP(A142,ERV_Mapping!R:R,1,FALSE))</f>
        <v>BJGASG</v>
      </c>
      <c r="H142" t="str">
        <f>IFERROR(VLOOKUP(G142,ERV_Mapping!Q:S,3,FALSE),VLOOKUP(G142,ERV_Mapping!R:S,2,FALSE))</f>
        <v>BJGASG_0</v>
      </c>
      <c r="I142" s="1">
        <f>VLOOKUP($H142,ERV_Issuers!$C:$BZ,MATCH(I$1,ERV_Issuers!$C$2:$BZ$2,0),FALSE)</f>
        <v>98.529739379882813</v>
      </c>
      <c r="J142" s="1" t="str">
        <f>VLOOKUP($H142,ERV_Issuers!$C:$BZ,MATCH(J$1,ERV_Issuers!$C$2:$BZ$2,0),FALSE)</f>
        <v>a-</v>
      </c>
      <c r="K142" s="1">
        <f>VLOOKUP($H142,ERV_Issuers!$C:$BZ,MATCH(K$1,ERV_Issuers!$C$2:$BZ$2,0),FALSE)</f>
        <v>-6.0845784805897107</v>
      </c>
      <c r="L142" s="1" t="str">
        <f t="shared" si="2"/>
        <v>A</v>
      </c>
      <c r="M142" s="1" t="str">
        <f>INDEX(JESG_CEMBI!$W:$W,MATCH($A142,JESG_CEMBI!$AG:$AG,0))</f>
        <v>XS2425360968</v>
      </c>
    </row>
    <row r="143" spans="1:13" x14ac:dyDescent="0.25">
      <c r="A143" t="s">
        <v>2003</v>
      </c>
      <c r="B143">
        <f>ROUND(10-VLOOKUP($A143,JESG_CEMBI!$AG:$AV,MATCH(B$1,JESG_CEMBI!$AG$1:$AV$1,0),FALSE)/10,1)</f>
        <v>3.8</v>
      </c>
      <c r="C143">
        <f>VLOOKUP($A143,JESG_CEMBI!$AG:$AV,MATCH("1D Score Chg",JESG_CEMBI!$AG$1:$AV$1,0),FALSE)/-10</f>
        <v>-1.07650036406852E-2</v>
      </c>
      <c r="D143">
        <f>VLOOKUP($A143,JESG_CEMBI!$AG:$AV,MATCH("1M Score Chg",JESG_CEMBI!$AG$1:$AV$1,0),FALSE)/-10</f>
        <v>-0.192084036830696</v>
      </c>
      <c r="E143">
        <f>VLOOKUP($A143,JESG_CEMBI!$AG:$AV,MATCH("QTD Score Chg",JESG_CEMBI!$AG$1:$AV$1,0),FALSE)/-10</f>
        <v>-8.0837889967607796E-2</v>
      </c>
      <c r="F143">
        <f>VLOOKUP($A143,JESG_CEMBI!$AG:$AV,MATCH("YTD Score Chg",JESG_CEMBI!$AG$1:$AV$1,0),FALSE)/-10</f>
        <v>-0.114767914354173</v>
      </c>
      <c r="G143" t="str">
        <f>IFERROR(VLOOKUP(A143,ERV_Mapping!Q:Q,1,FALSE),VLOOKUP(A143,ERV_Mapping!R:R,1,FALSE))</f>
        <v>BTSDF</v>
      </c>
      <c r="H143" t="str">
        <f>IFERROR(VLOOKUP(G143,ERV_Mapping!Q:S,3,FALSE),VLOOKUP(G143,ERV_Mapping!R:S,2,FALSE))</f>
        <v>BTSDF_0</v>
      </c>
      <c r="I143" s="1">
        <f>VLOOKUP($H143,ERV_Issuers!$C:$BZ,MATCH(I$1,ERV_Issuers!$C$2:$BZ$2,0),FALSE)</f>
        <v>566.2205810546875</v>
      </c>
      <c r="J143" s="1" t="str">
        <f>VLOOKUP($H143,ERV_Issuers!$C:$BZ,MATCH(J$1,ERV_Issuers!$C$2:$BZ$2,0),FALSE)</f>
        <v>bb-</v>
      </c>
      <c r="K143" s="1">
        <f>VLOOKUP($H143,ERV_Issuers!$C:$BZ,MATCH(K$1,ERV_Issuers!$C$2:$BZ$2,0),FALSE)</f>
        <v>20.204947390433915</v>
      </c>
      <c r="L143" s="1" t="str">
        <f t="shared" si="2"/>
        <v>BB</v>
      </c>
      <c r="M143" s="1" t="str">
        <f>INDEX(JESG_CEMBI!$W:$W,MATCH($A143,JESG_CEMBI!$AG:$AG,0))</f>
        <v>XS2067255328</v>
      </c>
    </row>
    <row r="144" spans="1:13" x14ac:dyDescent="0.25">
      <c r="A144" t="s">
        <v>357</v>
      </c>
      <c r="B144">
        <f>ROUND(10-VLOOKUP($A144,JESG_CEMBI!$AG:$AV,MATCH(B$1,JESG_CEMBI!$AG$1:$AV$1,0),FALSE)/10,1)</f>
        <v>4.5</v>
      </c>
      <c r="C144">
        <f>VLOOKUP($A144,JESG_CEMBI!$AG:$AV,MATCH("1D Score Chg",JESG_CEMBI!$AG$1:$AV$1,0),FALSE)/-10</f>
        <v>-2.5860147419464801E-3</v>
      </c>
      <c r="D144">
        <f>VLOOKUP($A144,JESG_CEMBI!$AG:$AV,MATCH("1M Score Chg",JESG_CEMBI!$AG$1:$AV$1,0),FALSE)/-10</f>
        <v>-4.7103403244481902E-2</v>
      </c>
      <c r="E144">
        <f>VLOOKUP($A144,JESG_CEMBI!$AG:$AV,MATCH("QTD Score Chg",JESG_CEMBI!$AG$1:$AV$1,0),FALSE)/-10</f>
        <v>-2.0108867323073501E-2</v>
      </c>
      <c r="F144">
        <f>VLOOKUP($A144,JESG_CEMBI!$AG:$AV,MATCH("YTD Score Chg",JESG_CEMBI!$AG$1:$AV$1,0),FALSE)/-10</f>
        <v>-9.0487633742352303E-2</v>
      </c>
      <c r="G144" t="str">
        <f>IFERROR(VLOOKUP(A144,ERV_Mapping!Q:Q,1,FALSE),VLOOKUP(A144,ERV_Mapping!R:R,1,FALSE))</f>
        <v>CCBL</v>
      </c>
      <c r="H144" t="str">
        <f>IFERROR(VLOOKUP(G144,ERV_Mapping!Q:S,3,FALSE),VLOOKUP(G144,ERV_Mapping!R:S,2,FALSE))</f>
        <v>CCBL</v>
      </c>
      <c r="I144" s="1">
        <f>VLOOKUP($H144,ERV_Issuers!$C:$BZ,MATCH(I$1,ERV_Issuers!$C$2:$BZ$2,0),FALSE)</f>
        <v>119.86489105224609</v>
      </c>
      <c r="J144" s="1" t="str">
        <f>VLOOKUP($H144,ERV_Issuers!$C:$BZ,MATCH(J$1,ERV_Issuers!$C$2:$BZ$2,0),FALSE)</f>
        <v>a</v>
      </c>
      <c r="K144" s="1">
        <f>VLOOKUP($H144,ERV_Issuers!$C:$BZ,MATCH(K$1,ERV_Issuers!$C$2:$BZ$2,0),FALSE)</f>
        <v>0</v>
      </c>
      <c r="L144" s="1" t="str">
        <f t="shared" si="2"/>
        <v>A</v>
      </c>
      <c r="M144" s="1" t="str">
        <f>INDEX(JESG_CEMBI!$W:$W,MATCH($A144,JESG_CEMBI!$AG:$AG,0))</f>
        <v>XS2384580051</v>
      </c>
    </row>
    <row r="145" spans="1:13" x14ac:dyDescent="0.25">
      <c r="A145" t="s">
        <v>2073</v>
      </c>
      <c r="B145">
        <f>ROUND(10-VLOOKUP($A145,JESG_CEMBI!$AG:$AV,MATCH(B$1,JESG_CEMBI!$AG$1:$AV$1,0),FALSE)/10,1)</f>
        <v>4.5999999999999996</v>
      </c>
      <c r="C145">
        <f>VLOOKUP($A145,JESG_CEMBI!$AG:$AV,MATCH("1D Score Chg",JESG_CEMBI!$AG$1:$AV$1,0),FALSE)/-10</f>
        <v>-9.7533903758630894E-4</v>
      </c>
      <c r="D145">
        <f>VLOOKUP($A145,JESG_CEMBI!$AG:$AV,MATCH("1M Score Chg",JESG_CEMBI!$AG$1:$AV$1,0),FALSE)/-10</f>
        <v>-1.0070913179882899E-2</v>
      </c>
      <c r="E145">
        <f>VLOOKUP($A145,JESG_CEMBI!$AG:$AV,MATCH("QTD Score Chg",JESG_CEMBI!$AG$1:$AV$1,0),FALSE)/-10</f>
        <v>-5.6127859838440404E-3</v>
      </c>
      <c r="F145">
        <f>VLOOKUP($A145,JESG_CEMBI!$AG:$AV,MATCH("YTD Score Chg",JESG_CEMBI!$AG$1:$AV$1,0),FALSE)/-10</f>
        <v>-2.9400853708637698E-2</v>
      </c>
      <c r="G145" t="str">
        <f>IFERROR(VLOOKUP(A145,ERV_Mapping!Q:Q,1,FALSE),VLOOKUP(A145,ERV_Mapping!R:R,1,FALSE))</f>
        <v>CDBLFD</v>
      </c>
      <c r="H145" t="str">
        <f>IFERROR(VLOOKUP(G145,ERV_Mapping!Q:S,3,FALSE),VLOOKUP(G145,ERV_Mapping!R:S,2,FALSE))</f>
        <v>CDBLFD_0</v>
      </c>
      <c r="I145" s="1">
        <f>VLOOKUP($H145,ERV_Issuers!$C:$BZ,MATCH(I$1,ERV_Issuers!$C$2:$BZ$2,0),FALSE)</f>
        <v>129.40333557128906</v>
      </c>
      <c r="J145" s="1" t="str">
        <f>VLOOKUP($H145,ERV_Issuers!$C:$BZ,MATCH(J$1,ERV_Issuers!$C$2:$BZ$2,0),FALSE)</f>
        <v>a</v>
      </c>
      <c r="K145" s="1">
        <f>VLOOKUP($H145,ERV_Issuers!$C:$BZ,MATCH(K$1,ERV_Issuers!$C$2:$BZ$2,0),FALSE)</f>
        <v>0</v>
      </c>
      <c r="L145" s="1" t="str">
        <f t="shared" si="2"/>
        <v>A</v>
      </c>
      <c r="M145" s="1" t="str">
        <f>INDEX(JESG_CEMBI!$W:$W,MATCH($A145,JESG_CEMBI!$AG:$AG,0))</f>
        <v>XS2297057767</v>
      </c>
    </row>
    <row r="146" spans="1:13" x14ac:dyDescent="0.25">
      <c r="A146" t="s">
        <v>2066</v>
      </c>
      <c r="B146">
        <f>ROUND(10-VLOOKUP($A146,JESG_CEMBI!$AG:$AV,MATCH(B$1,JESG_CEMBI!$AG$1:$AV$1,0),FALSE)/10,1)</f>
        <v>6.9</v>
      </c>
      <c r="C146">
        <f>VLOOKUP($A146,JESG_CEMBI!$AG:$AV,MATCH("1D Score Chg",JESG_CEMBI!$AG$1:$AV$1,0),FALSE)/-10</f>
        <v>-1.0471012232375799E-2</v>
      </c>
      <c r="D146">
        <f>VLOOKUP($A146,JESG_CEMBI!$AG:$AV,MATCH("1M Score Chg",JESG_CEMBI!$AG$1:$AV$1,0),FALSE)/-10</f>
        <v>-0.21734779635940402</v>
      </c>
      <c r="E146">
        <f>VLOOKUP($A146,JESG_CEMBI!$AG:$AV,MATCH("QTD Score Chg",JESG_CEMBI!$AG$1:$AV$1,0),FALSE)/-10</f>
        <v>-9.2243576392920398E-2</v>
      </c>
      <c r="F146">
        <f>VLOOKUP($A146,JESG_CEMBI!$AG:$AV,MATCH("YTD Score Chg",JESG_CEMBI!$AG$1:$AV$1,0),FALSE)/-10</f>
        <v>-0.48685552898917905</v>
      </c>
      <c r="G146" t="str">
        <f>IFERROR(VLOOKUP(A146,ERV_Mapping!Q:Q,1,FALSE),VLOOKUP(A146,ERV_Mapping!R:R,1,FALSE))</f>
        <v>CDBALF</v>
      </c>
      <c r="H146" t="str">
        <f>IFERROR(VLOOKUP(G146,ERV_Mapping!Q:S,3,FALSE),VLOOKUP(G146,ERV_Mapping!R:S,2,FALSE))</f>
        <v>CDBALF</v>
      </c>
      <c r="I146" s="1">
        <f>VLOOKUP($H146,ERV_Issuers!$C:$BZ,MATCH(I$1,ERV_Issuers!$C$2:$BZ$2,0),FALSE)</f>
        <v>130.36453247070313</v>
      </c>
      <c r="J146" s="1" t="str">
        <f>VLOOKUP($H146,ERV_Issuers!$C:$BZ,MATCH(J$1,ERV_Issuers!$C$2:$BZ$2,0),FALSE)</f>
        <v>a</v>
      </c>
      <c r="K146" s="1">
        <f>VLOOKUP($H146,ERV_Issuers!$C:$BZ,MATCH(K$1,ERV_Issuers!$C$2:$BZ$2,0),FALSE)</f>
        <v>0</v>
      </c>
      <c r="L146" s="1" t="str">
        <f t="shared" si="2"/>
        <v>A</v>
      </c>
      <c r="M146" s="1" t="str">
        <f>INDEX(JESG_CEMBI!$W:$W,MATCH($A146,JESG_CEMBI!$AG:$AG,0))</f>
        <v>XS1703056801</v>
      </c>
    </row>
    <row r="147" spans="1:13" x14ac:dyDescent="0.25">
      <c r="A147" t="s">
        <v>20689</v>
      </c>
      <c r="B147">
        <f>ROUND(10-VLOOKUP($A147,JESG_CEMBI!$AG:$AV,MATCH(B$1,JESG_CEMBI!$AG$1:$AV$1,0),FALSE)/10,1)</f>
        <v>4.9000000000000004</v>
      </c>
      <c r="C147">
        <f>VLOOKUP($A147,JESG_CEMBI!$AG:$AV,MATCH("1D Score Chg",JESG_CEMBI!$AG$1:$AV$1,0),FALSE)/-10</f>
        <v>-1.7731264136908401E-2</v>
      </c>
      <c r="D147">
        <f>VLOOKUP($A147,JESG_CEMBI!$AG:$AV,MATCH("1M Score Chg",JESG_CEMBI!$AG$1:$AV$1,0),FALSE)/-10</f>
        <v>-0.380073176128783</v>
      </c>
      <c r="E147">
        <f>VLOOKUP($A147,JESG_CEMBI!$AG:$AV,MATCH("QTD Score Chg",JESG_CEMBI!$AG$1:$AV$1,0),FALSE)/-10</f>
        <v>-0.152555567222984</v>
      </c>
      <c r="F147">
        <f>VLOOKUP($A147,JESG_CEMBI!$AG:$AV,MATCH("YTD Score Chg",JESG_CEMBI!$AG$1:$AV$1,0),FALSE)/-10</f>
        <v>-0.51083572883655404</v>
      </c>
      <c r="G147" t="str">
        <f>IFERROR(VLOOKUP(A147,ERV_Mapping!Q:Q,1,FALSE),VLOOKUP(A147,ERV_Mapping!R:R,1,FALSE))</f>
        <v>CEBINT</v>
      </c>
      <c r="H147" t="str">
        <f>IFERROR(VLOOKUP(G147,ERV_Mapping!Q:S,3,FALSE),VLOOKUP(G147,ERV_Mapping!R:S,2,FALSE))</f>
        <v>CEBINT_0</v>
      </c>
      <c r="I147" s="1" t="e">
        <f>VLOOKUP($H147,ERV_Issuers!$C:$BZ,MATCH(I$1,ERV_Issuers!$C$2:$BZ$2,0),FALSE)</f>
        <v>#N/A</v>
      </c>
      <c r="J147" s="1" t="e">
        <f>VLOOKUP($H147,ERV_Issuers!$C:$BZ,MATCH(J$1,ERV_Issuers!$C$2:$BZ$2,0),FALSE)</f>
        <v>#N/A</v>
      </c>
      <c r="K147" s="1" t="e">
        <f>VLOOKUP($H147,ERV_Issuers!$C:$BZ,MATCH(K$1,ERV_Issuers!$C$2:$BZ$2,0),FALSE)</f>
        <v>#N/A</v>
      </c>
      <c r="L147" s="1" t="e">
        <f t="shared" si="2"/>
        <v>#N/A</v>
      </c>
      <c r="M147" s="1" t="str">
        <f>INDEX(JESG_CEMBI!$W:$W,MATCH($A147,JESG_CEMBI!$AG:$AG,0))</f>
        <v>XS2418777285</v>
      </c>
    </row>
    <row r="148" spans="1:13" x14ac:dyDescent="0.25">
      <c r="A148" t="s">
        <v>1004</v>
      </c>
      <c r="B148">
        <f>ROUND(10-VLOOKUP($A148,JESG_CEMBI!$AG:$AV,MATCH(B$1,JESG_CEMBI!$AG$1:$AV$1,0),FALSE)/10,1)</f>
        <v>6.7</v>
      </c>
      <c r="C148">
        <f>VLOOKUP($A148,JESG_CEMBI!$AG:$AV,MATCH("1D Score Chg",JESG_CEMBI!$AG$1:$AV$1,0),FALSE)/-10</f>
        <v>-7.1925900469331297E-3</v>
      </c>
      <c r="D148">
        <f>VLOOKUP($A148,JESG_CEMBI!$AG:$AV,MATCH("1M Score Chg",JESG_CEMBI!$AG$1:$AV$1,0),FALSE)/-10</f>
        <v>-7.3033536512073699E-2</v>
      </c>
      <c r="E148">
        <f>VLOOKUP($A148,JESG_CEMBI!$AG:$AV,MATCH("QTD Score Chg",JESG_CEMBI!$AG$1:$AV$1,0),FALSE)/-10</f>
        <v>-3.8762779702097502E-2</v>
      </c>
      <c r="F148">
        <f>VLOOKUP($A148,JESG_CEMBI!$AG:$AV,MATCH("YTD Score Chg",JESG_CEMBI!$AG$1:$AV$1,0),FALSE)/-10</f>
        <v>0.69974820966484597</v>
      </c>
      <c r="G148" t="str">
        <f>IFERROR(VLOOKUP(A148,ERV_Mapping!Q:Q,1,FALSE),VLOOKUP(A148,ERV_Mapping!R:R,1,FALSE))</f>
        <v>CIFIHG</v>
      </c>
      <c r="H148" t="str">
        <f>IFERROR(VLOOKUP(G148,ERV_Mapping!Q:S,3,FALSE),VLOOKUP(G148,ERV_Mapping!R:S,2,FALSE))</f>
        <v>CIFIHG</v>
      </c>
      <c r="I148" s="1">
        <f>VLOOKUP($H148,ERV_Issuers!$C:$BZ,MATCH(I$1,ERV_Issuers!$C$2:$BZ$2,0),FALSE)</f>
        <v>777.9151611328125</v>
      </c>
      <c r="J148" s="1" t="str">
        <f>VLOOKUP($H148,ERV_Issuers!$C:$BZ,MATCH(J$1,ERV_Issuers!$C$2:$BZ$2,0),FALSE)</f>
        <v>bb-</v>
      </c>
      <c r="K148" s="1">
        <f>VLOOKUP($H148,ERV_Issuers!$C:$BZ,MATCH(K$1,ERV_Issuers!$C$2:$BZ$2,0),FALSE)</f>
        <v>-20.157239802421056</v>
      </c>
      <c r="L148" s="1" t="str">
        <f t="shared" si="2"/>
        <v>BB</v>
      </c>
      <c r="M148" s="1" t="str">
        <f>INDEX(JESG_CEMBI!$W:$W,MATCH($A148,JESG_CEMBI!$AG:$AG,0))</f>
        <v>XS2280431763</v>
      </c>
    </row>
    <row r="149" spans="1:13" x14ac:dyDescent="0.25">
      <c r="A149" t="s">
        <v>2063</v>
      </c>
      <c r="B149">
        <f>ROUND(10-VLOOKUP($A149,JESG_CEMBI!$AG:$AV,MATCH(B$1,JESG_CEMBI!$AG$1:$AV$1,0),FALSE)/10,1)</f>
        <v>7.1</v>
      </c>
      <c r="C149">
        <f>VLOOKUP($A149,JESG_CEMBI!$AG:$AV,MATCH("1D Score Chg",JESG_CEMBI!$AG$1:$AV$1,0),FALSE)/-10</f>
        <v>-7.8602144541473906E-3</v>
      </c>
      <c r="D149">
        <f>VLOOKUP($A149,JESG_CEMBI!$AG:$AV,MATCH("1M Score Chg",JESG_CEMBI!$AG$1:$AV$1,0),FALSE)/-10</f>
        <v>-9.1998974143789797E-2</v>
      </c>
      <c r="E149">
        <f>VLOOKUP($A149,JESG_CEMBI!$AG:$AV,MATCH("QTD Score Chg",JESG_CEMBI!$AG$1:$AV$1,0),FALSE)/-10</f>
        <v>-4.5356390164786396E-2</v>
      </c>
      <c r="F149">
        <f>VLOOKUP($A149,JESG_CEMBI!$AG:$AV,MATCH("YTD Score Chg",JESG_CEMBI!$AG$1:$AV$1,0),FALSE)/-10</f>
        <v>-9.5598836982838595E-2</v>
      </c>
      <c r="G149" t="str">
        <f>IFERROR(VLOOKUP(A149,ERV_Mapping!Q:Q,1,FALSE),VLOOKUP(A149,ERV_Mapping!R:R,1,FALSE))</f>
        <v>CCAMCL</v>
      </c>
      <c r="H149" t="str">
        <f>IFERROR(VLOOKUP(G149,ERV_Mapping!Q:S,3,FALSE),VLOOKUP(G149,ERV_Mapping!R:S,2,FALSE))</f>
        <v>CCAMCL</v>
      </c>
      <c r="I149" s="1">
        <f>VLOOKUP($H149,ERV_Issuers!$C:$BZ,MATCH(I$1,ERV_Issuers!$C$2:$BZ$2,0),FALSE)</f>
        <v>151.88470458984375</v>
      </c>
      <c r="J149" s="1" t="str">
        <f>VLOOKUP($H149,ERV_Issuers!$C:$BZ,MATCH(J$1,ERV_Issuers!$C$2:$BZ$2,0),FALSE)</f>
        <v>a-</v>
      </c>
      <c r="K149" s="1">
        <f>VLOOKUP($H149,ERV_Issuers!$C:$BZ,MATCH(K$1,ERV_Issuers!$C$2:$BZ$2,0),FALSE)</f>
        <v>17.870556650071194</v>
      </c>
      <c r="L149" s="1" t="str">
        <f t="shared" si="2"/>
        <v>A</v>
      </c>
      <c r="M149" s="1" t="str">
        <f>INDEX(JESG_CEMBI!$W:$W,MATCH($A149,JESG_CEMBI!$AG:$AG,0))</f>
        <v>XS2281791082</v>
      </c>
    </row>
    <row r="150" spans="1:13" x14ac:dyDescent="0.25">
      <c r="A150" t="s">
        <v>1014</v>
      </c>
      <c r="B150">
        <f>ROUND(10-VLOOKUP($A150,JESG_CEMBI!$AG:$AV,MATCH(B$1,JESG_CEMBI!$AG$1:$AV$1,0),FALSE)/10,1)</f>
        <v>5.3</v>
      </c>
      <c r="C150">
        <f>VLOOKUP($A150,JESG_CEMBI!$AG:$AV,MATCH("1D Score Chg",JESG_CEMBI!$AG$1:$AV$1,0),FALSE)/-10</f>
        <v>-9.9921523303194695E-4</v>
      </c>
      <c r="D150">
        <f>VLOOKUP($A150,JESG_CEMBI!$AG:$AV,MATCH("1M Score Chg",JESG_CEMBI!$AG$1:$AV$1,0),FALSE)/-10</f>
        <v>3.3337824713463901E-2</v>
      </c>
      <c r="E150">
        <f>VLOOKUP($A150,JESG_CEMBI!$AG:$AV,MATCH("QTD Score Chg",JESG_CEMBI!$AG$1:$AV$1,0),FALSE)/-10</f>
        <v>7.0542057012758603E-3</v>
      </c>
      <c r="F150">
        <f>VLOOKUP($A150,JESG_CEMBI!$AG:$AV,MATCH("YTD Score Chg",JESG_CEMBI!$AG$1:$AV$1,0),FALSE)/-10</f>
        <v>9.2881959565595199E-3</v>
      </c>
      <c r="G150" t="str">
        <f>IFERROR(VLOOKUP(A150,ERV_Mapping!Q:Q,1,FALSE),VLOOKUP(A150,ERV_Mapping!R:R,1,FALSE))</f>
        <v>CINDBK</v>
      </c>
      <c r="H150" t="str">
        <f>IFERROR(VLOOKUP(G150,ERV_Mapping!Q:S,3,FALSE),VLOOKUP(G150,ERV_Mapping!R:S,2,FALSE))</f>
        <v>CINDBK</v>
      </c>
      <c r="I150" s="1">
        <f>VLOOKUP($H150,ERV_Issuers!$C:$BZ,MATCH(I$1,ERV_Issuers!$C$2:$BZ$2,0),FALSE)</f>
        <v>78.554855346679688</v>
      </c>
      <c r="J150" s="1" t="str">
        <f>VLOOKUP($H150,ERV_Issuers!$C:$BZ,MATCH(J$1,ERV_Issuers!$C$2:$BZ$2,0),FALSE)</f>
        <v>bbb</v>
      </c>
      <c r="K150" s="1">
        <f>VLOOKUP($H150,ERV_Issuers!$C:$BZ,MATCH(K$1,ERV_Issuers!$C$2:$BZ$2,0),FALSE)</f>
        <v>0</v>
      </c>
      <c r="L150" s="1" t="str">
        <f t="shared" si="2"/>
        <v>BBB</v>
      </c>
      <c r="M150" s="1" t="str">
        <f>INDEX(JESG_CEMBI!$W:$W,MATCH($A150,JESG_CEMBI!$AG:$AG,0))</f>
        <v>XS2289899598</v>
      </c>
    </row>
    <row r="151" spans="1:13" x14ac:dyDescent="0.25">
      <c r="A151" t="s">
        <v>1025</v>
      </c>
      <c r="B151">
        <f>ROUND(10-VLOOKUP($A151,JESG_CEMBI!$AG:$AV,MATCH(B$1,JESG_CEMBI!$AG$1:$AV$1,0),FALSE)/10,1)</f>
        <v>5.3</v>
      </c>
      <c r="C151">
        <f>VLOOKUP($A151,JESG_CEMBI!$AG:$AV,MATCH("1D Score Chg",JESG_CEMBI!$AG$1:$AV$1,0),FALSE)/-10</f>
        <v>-2.0355808192604697E-3</v>
      </c>
      <c r="D151">
        <f>VLOOKUP($A151,JESG_CEMBI!$AG:$AV,MATCH("1M Score Chg",JESG_CEMBI!$AG$1:$AV$1,0),FALSE)/-10</f>
        <v>-2.4849312883580398E-2</v>
      </c>
      <c r="E151">
        <f>VLOOKUP($A151,JESG_CEMBI!$AG:$AV,MATCH("QTD Score Chg",JESG_CEMBI!$AG$1:$AV$1,0),FALSE)/-10</f>
        <v>-1.0330214814207001E-2</v>
      </c>
      <c r="F151">
        <f>VLOOKUP($A151,JESG_CEMBI!$AG:$AV,MATCH("YTD Score Chg",JESG_CEMBI!$AG$1:$AV$1,0),FALSE)/-10</f>
        <v>-0.62149752160425709</v>
      </c>
      <c r="G151" t="str">
        <f>IFERROR(VLOOKUP(A151,ERV_Mapping!Q:Q,1,FALSE),VLOOKUP(A151,ERV_Mapping!R:R,1,FALSE))</f>
        <v>CITICS</v>
      </c>
      <c r="H151" t="str">
        <f>IFERROR(VLOOKUP(G151,ERV_Mapping!Q:S,3,FALSE),VLOOKUP(G151,ERV_Mapping!R:S,2,FALSE))</f>
        <v>CITICS</v>
      </c>
      <c r="I151" s="1">
        <f>VLOOKUP($H151,ERV_Issuers!$C:$BZ,MATCH(I$1,ERV_Issuers!$C$2:$BZ$2,0),FALSE)</f>
        <v>102.45109558105469</v>
      </c>
      <c r="J151" s="1" t="str">
        <f>VLOOKUP($H151,ERV_Issuers!$C:$BZ,MATCH(J$1,ERV_Issuers!$C$2:$BZ$2,0),FALSE)</f>
        <v>bbb+</v>
      </c>
      <c r="K151" s="1">
        <f>VLOOKUP($H151,ERV_Issuers!$C:$BZ,MATCH(K$1,ERV_Issuers!$C$2:$BZ$2,0),FALSE)</f>
        <v>0</v>
      </c>
      <c r="L151" s="1" t="str">
        <f t="shared" si="2"/>
        <v>BBB</v>
      </c>
      <c r="M151" s="1" t="str">
        <f>INDEX(JESG_CEMBI!$W:$W,MATCH($A151,JESG_CEMBI!$AG:$AG,0))</f>
        <v>XS2178853375</v>
      </c>
    </row>
    <row r="152" spans="1:13" x14ac:dyDescent="0.25">
      <c r="A152" t="s">
        <v>1061</v>
      </c>
      <c r="B152">
        <f>ROUND(10-VLOOKUP($A152,JESG_CEMBI!$AG:$AV,MATCH(B$1,JESG_CEMBI!$AG$1:$AV$1,0),FALSE)/10,1)</f>
        <v>6.9</v>
      </c>
      <c r="C152">
        <f>VLOOKUP($A152,JESG_CEMBI!$AG:$AV,MATCH("1D Score Chg",JESG_CEMBI!$AG$1:$AV$1,0),FALSE)/-10</f>
        <v>3.3934053400752604E-3</v>
      </c>
      <c r="D152">
        <f>VLOOKUP($A152,JESG_CEMBI!$AG:$AV,MATCH("1M Score Chg",JESG_CEMBI!$AG$1:$AV$1,0),FALSE)/-10</f>
        <v>6.1465521729096292E-2</v>
      </c>
      <c r="E152">
        <f>VLOOKUP($A152,JESG_CEMBI!$AG:$AV,MATCH("QTD Score Chg",JESG_CEMBI!$AG$1:$AV$1,0),FALSE)/-10</f>
        <v>3.0820874563699901E-2</v>
      </c>
      <c r="F152">
        <f>VLOOKUP($A152,JESG_CEMBI!$AG:$AV,MATCH("YTD Score Chg",JESG_CEMBI!$AG$1:$AV$1,0),FALSE)/-10</f>
        <v>0.20611526858833901</v>
      </c>
      <c r="G152" t="str">
        <f>IFERROR(VLOOKUP(A152,ERV_Mapping!Q:Q,1,FALSE),VLOOKUP(A152,ERV_Mapping!R:R,1,FALSE))</f>
        <v>CMINLE</v>
      </c>
      <c r="H152" t="str">
        <f>IFERROR(VLOOKUP(G152,ERV_Mapping!Q:S,3,FALSE),VLOOKUP(G152,ERV_Mapping!R:S,2,FALSE))</f>
        <v>CMINLE_0</v>
      </c>
      <c r="I152" s="1">
        <f>VLOOKUP($H152,ERV_Issuers!$C:$BZ,MATCH(I$1,ERV_Issuers!$C$2:$BZ$2,0),FALSE)</f>
        <v>150.45405578613281</v>
      </c>
      <c r="J152" s="1" t="str">
        <f>VLOOKUP($H152,ERV_Issuers!$C:$BZ,MATCH(J$1,ERV_Issuers!$C$2:$BZ$2,0),FALSE)</f>
        <v>bbb+</v>
      </c>
      <c r="K152" s="1">
        <f>VLOOKUP($H152,ERV_Issuers!$C:$BZ,MATCH(K$1,ERV_Issuers!$C$2:$BZ$2,0),FALSE)</f>
        <v>0</v>
      </c>
      <c r="L152" s="1" t="str">
        <f t="shared" si="2"/>
        <v>BBB</v>
      </c>
      <c r="M152" s="1" t="str">
        <f>INDEX(JESG_CEMBI!$W:$W,MATCH($A152,JESG_CEMBI!$AG:$AG,0))</f>
        <v>XS2373796320</v>
      </c>
    </row>
    <row r="153" spans="1:13" x14ac:dyDescent="0.25">
      <c r="A153" t="s">
        <v>1050</v>
      </c>
      <c r="B153">
        <f>ROUND(10-VLOOKUP($A153,JESG_CEMBI!$AG:$AV,MATCH(B$1,JESG_CEMBI!$AG$1:$AV$1,0),FALSE)/10,1)</f>
        <v>5.0999999999999996</v>
      </c>
      <c r="C153">
        <f>VLOOKUP($A153,JESG_CEMBI!$AG:$AV,MATCH("1D Score Chg",JESG_CEMBI!$AG$1:$AV$1,0),FALSE)/-10</f>
        <v>9.4940417305387804E-3</v>
      </c>
      <c r="D153">
        <f>VLOOKUP($A153,JESG_CEMBI!$AG:$AV,MATCH("1M Score Chg",JESG_CEMBI!$AG$1:$AV$1,0),FALSE)/-10</f>
        <v>0.196138668454476</v>
      </c>
      <c r="E153">
        <f>VLOOKUP($A153,JESG_CEMBI!$AG:$AV,MATCH("QTD Score Chg",JESG_CEMBI!$AG$1:$AV$1,0),FALSE)/-10</f>
        <v>9.4603862556758803E-2</v>
      </c>
      <c r="F153">
        <f>VLOOKUP($A153,JESG_CEMBI!$AG:$AV,MATCH("YTD Score Chg",JESG_CEMBI!$AG$1:$AV$1,0),FALSE)/-10</f>
        <v>0.365108110303908</v>
      </c>
      <c r="G153" t="str">
        <f>IFERROR(VLOOKUP(A153,ERV_Mapping!Q:Q,1,FALSE),VLOOKUP(A153,ERV_Mapping!R:R,1,FALSE))</f>
        <v>CMHI</v>
      </c>
      <c r="H153" t="str">
        <f>IFERROR(VLOOKUP(G153,ERV_Mapping!Q:S,3,FALSE),VLOOKUP(G153,ERV_Mapping!R:S,2,FALSE))</f>
        <v>CMHI</v>
      </c>
      <c r="I153" s="1">
        <f>VLOOKUP($H153,ERV_Issuers!$C:$BZ,MATCH(I$1,ERV_Issuers!$C$2:$BZ$2,0),FALSE)</f>
        <v>126.97600555419922</v>
      </c>
      <c r="J153" s="1" t="str">
        <f>VLOOKUP($H153,ERV_Issuers!$C:$BZ,MATCH(J$1,ERV_Issuers!$C$2:$BZ$2,0),FALSE)</f>
        <v>bbb</v>
      </c>
      <c r="K153" s="1">
        <f>VLOOKUP($H153,ERV_Issuers!$C:$BZ,MATCH(K$1,ERV_Issuers!$C$2:$BZ$2,0),FALSE)</f>
        <v>0</v>
      </c>
      <c r="L153" s="1" t="str">
        <f t="shared" si="2"/>
        <v>BBB</v>
      </c>
      <c r="M153" s="1" t="str">
        <f>INDEX(JESG_CEMBI!$W:$W,MATCH($A153,JESG_CEMBI!$AG:$AG,0))</f>
        <v>XS2238812031</v>
      </c>
    </row>
    <row r="154" spans="1:13" x14ac:dyDescent="0.25">
      <c r="A154" t="s">
        <v>1178</v>
      </c>
      <c r="B154">
        <f>ROUND(10-VLOOKUP($A154,JESG_CEMBI!$AG:$AV,MATCH(B$1,JESG_CEMBI!$AG$1:$AV$1,0),FALSE)/10,1)</f>
        <v>6</v>
      </c>
      <c r="C154">
        <f>VLOOKUP($A154,JESG_CEMBI!$AG:$AV,MATCH("1D Score Chg",JESG_CEMBI!$AG$1:$AV$1,0),FALSE)/-10</f>
        <v>-4.7509376881556802E-3</v>
      </c>
      <c r="D154">
        <f>VLOOKUP($A154,JESG_CEMBI!$AG:$AV,MATCH("1M Score Chg",JESG_CEMBI!$AG$1:$AV$1,0),FALSE)/-10</f>
        <v>-4.3566545982614703E-2</v>
      </c>
      <c r="E154">
        <f>VLOOKUP($A154,JESG_CEMBI!$AG:$AV,MATCH("QTD Score Chg",JESG_CEMBI!$AG$1:$AV$1,0),FALSE)/-10</f>
        <v>-2.41740513702083E-2</v>
      </c>
      <c r="F154">
        <f>VLOOKUP($A154,JESG_CEMBI!$AG:$AV,MATCH("YTD Score Chg",JESG_CEMBI!$AG$1:$AV$1,0),FALSE)/-10</f>
        <v>6.8420047096154901E-2</v>
      </c>
      <c r="G154" t="str">
        <f>IFERROR(VLOOKUP(A154,ERV_Mapping!Q:Q,1,FALSE),VLOOKUP(A154,ERV_Mapping!R:R,1,FALSE))</f>
        <v>CSFCO</v>
      </c>
      <c r="H154" t="str">
        <f>IFERROR(VLOOKUP(G154,ERV_Mapping!Q:S,3,FALSE),VLOOKUP(G154,ERV_Mapping!R:S,2,FALSE))</f>
        <v>CSFCO_0</v>
      </c>
      <c r="I154" s="1">
        <f>VLOOKUP($H154,ERV_Issuers!$C:$BZ,MATCH(I$1,ERV_Issuers!$C$2:$BZ$2,0),FALSE)</f>
        <v>111.11321258544922</v>
      </c>
      <c r="J154" s="1" t="str">
        <f>VLOOKUP($H154,ERV_Issuers!$C:$BZ,MATCH(J$1,ERV_Issuers!$C$2:$BZ$2,0),FALSE)</f>
        <v>bbb+</v>
      </c>
      <c r="K154" s="1">
        <f>VLOOKUP($H154,ERV_Issuers!$C:$BZ,MATCH(K$1,ERV_Issuers!$C$2:$BZ$2,0),FALSE)</f>
        <v>0</v>
      </c>
      <c r="L154" s="1" t="str">
        <f t="shared" si="2"/>
        <v>BBB</v>
      </c>
      <c r="M154" s="1" t="str">
        <f>INDEX(JESG_CEMBI!$W:$W,MATCH($A154,JESG_CEMBI!$AG:$AG,0))</f>
        <v>XS2349739248</v>
      </c>
    </row>
    <row r="155" spans="1:13" x14ac:dyDescent="0.25">
      <c r="A155" t="s">
        <v>348</v>
      </c>
      <c r="B155">
        <f>ROUND(10-VLOOKUP($A155,JESG_CEMBI!$AG:$AV,MATCH(B$1,JESG_CEMBI!$AG$1:$AV$1,0),FALSE)/10,1)</f>
        <v>8.6</v>
      </c>
      <c r="C155">
        <f>VLOOKUP($A155,JESG_CEMBI!$AG:$AV,MATCH("1D Score Chg",JESG_CEMBI!$AG$1:$AV$1,0),FALSE)/-10</f>
        <v>-3.5141176494320804E-3</v>
      </c>
      <c r="D155">
        <f>VLOOKUP($A155,JESG_CEMBI!$AG:$AV,MATCH("1M Score Chg",JESG_CEMBI!$AG$1:$AV$1,0),FALSE)/-10</f>
        <v>-7.27787125819402E-2</v>
      </c>
      <c r="E155">
        <f>VLOOKUP($A155,JESG_CEMBI!$AG:$AV,MATCH("QTD Score Chg",JESG_CEMBI!$AG$1:$AV$1,0),FALSE)/-10</f>
        <v>-3.7850728520827895E-2</v>
      </c>
      <c r="F155">
        <f>VLOOKUP($A155,JESG_CEMBI!$AG:$AV,MATCH("YTD Score Chg",JESG_CEMBI!$AG$1:$AV$1,0),FALSE)/-10</f>
        <v>0.12117583219519298</v>
      </c>
      <c r="G155" t="str">
        <f>IFERROR(VLOOKUP(A155,ERV_Mapping!Q:Q,1,FALSE),VLOOKUP(A155,ERV_Mapping!R:R,1,FALSE))</f>
        <v>CCB</v>
      </c>
      <c r="H155" t="str">
        <f>IFERROR(VLOOKUP(G155,ERV_Mapping!Q:S,3,FALSE),VLOOKUP(G155,ERV_Mapping!R:S,2,FALSE))</f>
        <v>CCB</v>
      </c>
      <c r="I155" s="1">
        <f>VLOOKUP($H155,ERV_Issuers!$C:$BZ,MATCH(I$1,ERV_Issuers!$C$2:$BZ$2,0),FALSE)</f>
        <v>54.156745910644531</v>
      </c>
      <c r="J155" s="1" t="str">
        <f>VLOOKUP($H155,ERV_Issuers!$C:$BZ,MATCH(J$1,ERV_Issuers!$C$2:$BZ$2,0),FALSE)</f>
        <v>a+</v>
      </c>
      <c r="K155" s="1">
        <f>VLOOKUP($H155,ERV_Issuers!$C:$BZ,MATCH(K$1,ERV_Issuers!$C$2:$BZ$2,0),FALSE)</f>
        <v>-13.66278872102539</v>
      </c>
      <c r="L155" s="1" t="str">
        <f t="shared" si="2"/>
        <v>A</v>
      </c>
      <c r="M155" s="1" t="str">
        <f>INDEX(JESG_CEMBI!$W:$W,MATCH($A155,JESG_CEMBI!$AG:$AG,0))</f>
        <v>XS2208844493</v>
      </c>
    </row>
    <row r="156" spans="1:13" x14ac:dyDescent="0.25">
      <c r="A156" t="s">
        <v>2070</v>
      </c>
      <c r="B156">
        <f>ROUND(10-VLOOKUP($A156,JESG_CEMBI!$AG:$AV,MATCH(B$1,JESG_CEMBI!$AG$1:$AV$1,0),FALSE)/10,1)</f>
        <v>6.9</v>
      </c>
      <c r="C156">
        <f>VLOOKUP($A156,JESG_CEMBI!$AG:$AV,MATCH("1D Score Chg",JESG_CEMBI!$AG$1:$AV$1,0),FALSE)/-10</f>
        <v>-1.04710122323748E-2</v>
      </c>
      <c r="D156">
        <f>VLOOKUP($A156,JESG_CEMBI!$AG:$AV,MATCH("1M Score Chg",JESG_CEMBI!$AG$1:$AV$1,0),FALSE)/-10</f>
        <v>-0.21734779635940299</v>
      </c>
      <c r="E156">
        <f>VLOOKUP($A156,JESG_CEMBI!$AG:$AV,MATCH("QTD Score Chg",JESG_CEMBI!$AG$1:$AV$1,0),FALSE)/-10</f>
        <v>-9.2243576392919302E-2</v>
      </c>
      <c r="F156">
        <f>VLOOKUP($A156,JESG_CEMBI!$AG:$AV,MATCH("YTD Score Chg",JESG_CEMBI!$AG$1:$AV$1,0),FALSE)/-10</f>
        <v>-0.48685552898917794</v>
      </c>
      <c r="G156" t="str">
        <f>IFERROR(VLOOKUP(A156,ERV_Mapping!Q:Q,1,FALSE),VLOOKUP(A156,ERV_Mapping!R:R,1,FALSE))</f>
        <v>CDBFLC</v>
      </c>
      <c r="H156" t="str">
        <f>IFERROR(VLOOKUP(G156,ERV_Mapping!Q:S,3,FALSE),VLOOKUP(G156,ERV_Mapping!R:S,2,FALSE))</f>
        <v>CDBFLC_0</v>
      </c>
      <c r="I156" s="1">
        <f>VLOOKUP($H156,ERV_Issuers!$C:$BZ,MATCH(I$1,ERV_Issuers!$C$2:$BZ$2,0),FALSE)</f>
        <v>144.09791564941406</v>
      </c>
      <c r="J156" s="1" t="str">
        <f>VLOOKUP($H156,ERV_Issuers!$C:$BZ,MATCH(J$1,ERV_Issuers!$C$2:$BZ$2,0),FALSE)</f>
        <v>bbb+</v>
      </c>
      <c r="K156" s="1">
        <f>VLOOKUP($H156,ERV_Issuers!$C:$BZ,MATCH(K$1,ERV_Issuers!$C$2:$BZ$2,0),FALSE)</f>
        <v>0</v>
      </c>
      <c r="L156" s="1" t="str">
        <f t="shared" si="2"/>
        <v>BBB</v>
      </c>
      <c r="M156" s="1" t="str">
        <f>INDEX(JESG_CEMBI!$W:$W,MATCH($A156,JESG_CEMBI!$AG:$AG,0))</f>
        <v>XS2210100439</v>
      </c>
    </row>
    <row r="157" spans="1:13" x14ac:dyDescent="0.25">
      <c r="A157" t="s">
        <v>909</v>
      </c>
      <c r="B157">
        <f>ROUND(10-VLOOKUP($A157,JESG_CEMBI!$AG:$AV,MATCH(B$1,JESG_CEMBI!$AG$1:$AV$1,0),FALSE)/10,1)</f>
        <v>6.7</v>
      </c>
      <c r="C157">
        <f>VLOOKUP($A157,JESG_CEMBI!$AG:$AV,MATCH("1D Score Chg",JESG_CEMBI!$AG$1:$AV$1,0),FALSE)/-10</f>
        <v>-8.2498576138512088E-3</v>
      </c>
      <c r="D157">
        <f>VLOOKUP($A157,JESG_CEMBI!$AG:$AV,MATCH("1M Score Chg",JESG_CEMBI!$AG$1:$AV$1,0),FALSE)/-10</f>
        <v>-0.33897647935714004</v>
      </c>
      <c r="E157">
        <f>VLOOKUP($A157,JESG_CEMBI!$AG:$AV,MATCH("QTD Score Chg",JESG_CEMBI!$AG$1:$AV$1,0),FALSE)/-10</f>
        <v>-0.12933679226692102</v>
      </c>
      <c r="F157">
        <f>VLOOKUP($A157,JESG_CEMBI!$AG:$AV,MATCH("YTD Score Chg",JESG_CEMBI!$AG$1:$AV$1,0),FALSE)/-10</f>
        <v>-0.52869810636207393</v>
      </c>
      <c r="G157" t="str">
        <f>IFERROR(VLOOKUP(A157,ERV_Mapping!Q:Q,1,FALSE),VLOOKUP(A157,ERV_Mapping!R:R,1,FALSE))</f>
        <v>CHEVBK</v>
      </c>
      <c r="H157" t="str">
        <f>IFERROR(VLOOKUP(G157,ERV_Mapping!Q:S,3,FALSE),VLOOKUP(G157,ERV_Mapping!R:S,2,FALSE))</f>
        <v>CHEVBK</v>
      </c>
      <c r="I157" s="1">
        <f>VLOOKUP($H157,ERV_Issuers!$C:$BZ,MATCH(I$1,ERV_Issuers!$C$2:$BZ$2,0),FALSE)</f>
        <v>59.315345764160156</v>
      </c>
      <c r="J157" s="1" t="str">
        <f>VLOOKUP($H157,ERV_Issuers!$C:$BZ,MATCH(J$1,ERV_Issuers!$C$2:$BZ$2,0),FALSE)</f>
        <v>bbb</v>
      </c>
      <c r="K157" s="1">
        <f>VLOOKUP($H157,ERV_Issuers!$C:$BZ,MATCH(K$1,ERV_Issuers!$C$2:$BZ$2,0),FALSE)</f>
        <v>0</v>
      </c>
      <c r="L157" s="1" t="str">
        <f t="shared" si="2"/>
        <v>BBB</v>
      </c>
      <c r="M157" s="1" t="str">
        <f>INDEX(JESG_CEMBI!$W:$W,MATCH($A157,JESG_CEMBI!$AG:$AG,0))</f>
        <v>XS2378772417</v>
      </c>
    </row>
    <row r="158" spans="1:13" x14ac:dyDescent="0.25">
      <c r="A158" t="s">
        <v>935</v>
      </c>
      <c r="B158">
        <f>ROUND(10-VLOOKUP($A158,JESG_CEMBI!$AG:$AV,MATCH(B$1,JESG_CEMBI!$AG$1:$AV$1,0),FALSE)/10,1)</f>
        <v>4.2</v>
      </c>
      <c r="C158">
        <f>VLOOKUP($A158,JESG_CEMBI!$AG:$AV,MATCH("1D Score Chg",JESG_CEMBI!$AG$1:$AV$1,0),FALSE)/-10</f>
        <v>-8.1243939286252901E-3</v>
      </c>
      <c r="D158">
        <f>VLOOKUP($A158,JESG_CEMBI!$AG:$AV,MATCH("1M Score Chg",JESG_CEMBI!$AG$1:$AV$1,0),FALSE)/-10</f>
        <v>-0.33756229737955301</v>
      </c>
      <c r="E158">
        <f>VLOOKUP($A158,JESG_CEMBI!$AG:$AV,MATCH("QTD Score Chg",JESG_CEMBI!$AG$1:$AV$1,0),FALSE)/-10</f>
        <v>-0.12820761909987699</v>
      </c>
      <c r="F158">
        <f>VLOOKUP($A158,JESG_CEMBI!$AG:$AV,MATCH("YTD Score Chg",JESG_CEMBI!$AG$1:$AV$1,0),FALSE)/-10</f>
        <v>-1.9929304563131101</v>
      </c>
      <c r="G158" t="str">
        <f>IFERROR(VLOOKUP(A158,ERV_Mapping!Q:Q,1,FALSE),VLOOKUP(A158,ERV_Mapping!R:R,1,FALSE))</f>
        <v>CHINEV</v>
      </c>
      <c r="H158" t="str">
        <f>IFERROR(VLOOKUP(G158,ERV_Mapping!Q:S,3,FALSE),VLOOKUP(G158,ERV_Mapping!R:S,2,FALSE))</f>
        <v>CHINEV_1</v>
      </c>
      <c r="I158" s="1">
        <f>VLOOKUP($H158,ERV_Issuers!$C:$BZ,MATCH(I$1,ERV_Issuers!$C$2:$BZ$2,0),FALSE)</f>
        <v>171.32820129394531</v>
      </c>
      <c r="J158" s="1" t="str">
        <f>VLOOKUP($H158,ERV_Issuers!$C:$BZ,MATCH(J$1,ERV_Issuers!$C$2:$BZ$2,0),FALSE)</f>
        <v>bbb-</v>
      </c>
      <c r="K158" s="1">
        <f>VLOOKUP($H158,ERV_Issuers!$C:$BZ,MATCH(K$1,ERV_Issuers!$C$2:$BZ$2,0),FALSE)</f>
        <v>0</v>
      </c>
      <c r="L158" s="1" t="str">
        <f t="shared" si="2"/>
        <v>BBB</v>
      </c>
      <c r="M158" s="1" t="str">
        <f>INDEX(JESG_CEMBI!$W:$W,MATCH($A158,JESG_CEMBI!$AG:$AG,0))</f>
        <v>XS2213048965</v>
      </c>
    </row>
    <row r="159" spans="1:13" x14ac:dyDescent="0.25">
      <c r="A159" t="s">
        <v>1880</v>
      </c>
      <c r="B159">
        <f>ROUND(10-VLOOKUP($A159,JESG_CEMBI!$AG:$AV,MATCH(B$1,JESG_CEMBI!$AG$1:$AV$1,0),FALSE)/10,1)</f>
        <v>6.7</v>
      </c>
      <c r="C159">
        <f>VLOOKUP($A159,JESG_CEMBI!$AG:$AV,MATCH("1D Score Chg",JESG_CEMBI!$AG$1:$AV$1,0),FALSE)/-10</f>
        <v>-2.5920000084589299E-3</v>
      </c>
      <c r="D159">
        <f>VLOOKUP($A159,JESG_CEMBI!$AG:$AV,MATCH("1M Score Chg",JESG_CEMBI!$AG$1:$AV$1,0),FALSE)/-10</f>
        <v>-4.2778768395940799E-3</v>
      </c>
      <c r="E159">
        <f>VLOOKUP($A159,JESG_CEMBI!$AG:$AV,MATCH("QTD Score Chg",JESG_CEMBI!$AG$1:$AV$1,0),FALSE)/-10</f>
        <v>-7.2808572775578204E-3</v>
      </c>
      <c r="F159">
        <f>VLOOKUP($A159,JESG_CEMBI!$AG:$AV,MATCH("YTD Score Chg",JESG_CEMBI!$AG$1:$AV$1,0),FALSE)/-10</f>
        <v>1.7144468528856198E-2</v>
      </c>
      <c r="G159" t="str">
        <f>IFERROR(VLOOKUP(A159,ERV_Mapping!Q:Q,1,FALSE),VLOOKUP(A159,ERV_Mapping!R:R,1,FALSE))</f>
        <v>GRWALL</v>
      </c>
      <c r="H159" t="str">
        <f>IFERROR(VLOOKUP(G159,ERV_Mapping!Q:S,3,FALSE),VLOOKUP(G159,ERV_Mapping!R:S,2,FALSE))</f>
        <v>GRWALL_10</v>
      </c>
      <c r="I159" s="1">
        <f>VLOOKUP($H159,ERV_Issuers!$C:$BZ,MATCH(I$1,ERV_Issuers!$C$2:$BZ$2,0),FALSE)</f>
        <v>137.3558349609375</v>
      </c>
      <c r="J159" s="1" t="str">
        <f>VLOOKUP($H159,ERV_Issuers!$C:$BZ,MATCH(J$1,ERV_Issuers!$C$2:$BZ$2,0),FALSE)</f>
        <v>a-</v>
      </c>
      <c r="K159" s="1">
        <f>VLOOKUP($H159,ERV_Issuers!$C:$BZ,MATCH(K$1,ERV_Issuers!$C$2:$BZ$2,0),FALSE)</f>
        <v>0</v>
      </c>
      <c r="L159" s="1" t="str">
        <f t="shared" si="2"/>
        <v>A</v>
      </c>
      <c r="M159" s="1" t="str">
        <f>INDEX(JESG_CEMBI!$W:$W,MATCH($A159,JESG_CEMBI!$AG:$AG,0))</f>
        <v>XS2206799004</v>
      </c>
    </row>
    <row r="160" spans="1:13" x14ac:dyDescent="0.25">
      <c r="A160" t="s">
        <v>3524</v>
      </c>
      <c r="B160">
        <f>ROUND(10-VLOOKUP($A160,JESG_CEMBI!$AG:$AV,MATCH(B$1,JESG_CEMBI!$AG$1:$AV$1,0),FALSE)/10,1)</f>
        <v>5.4</v>
      </c>
      <c r="C160">
        <f>VLOOKUP($A160,JESG_CEMBI!$AG:$AV,MATCH("1D Score Chg",JESG_CEMBI!$AG$1:$AV$1,0),FALSE)/-10</f>
        <v>1.1390918773578501E-3</v>
      </c>
      <c r="D160">
        <f>VLOOKUP($A160,JESG_CEMBI!$AG:$AV,MATCH("1M Score Chg",JESG_CEMBI!$AG$1:$AV$1,0),FALSE)/-10</f>
        <v>5.8160656692618294E-2</v>
      </c>
      <c r="E160">
        <f>VLOOKUP($A160,JESG_CEMBI!$AG:$AV,MATCH("QTD Score Chg",JESG_CEMBI!$AG$1:$AV$1,0),FALSE)/-10</f>
        <v>1.9221845858584798E-2</v>
      </c>
      <c r="F160">
        <f>VLOOKUP($A160,JESG_CEMBI!$AG:$AV,MATCH("YTD Score Chg",JESG_CEMBI!$AG$1:$AV$1,0),FALSE)/-10</f>
        <v>9.99370384035351E-2</v>
      </c>
      <c r="G160" t="str">
        <f>IFERROR(VLOOKUP(A160,ERV_Mapping!Q:Q,1,FALSE),VLOOKUP(A160,ERV_Mapping!R:R,1,FALSE))</f>
        <v>HRINTH</v>
      </c>
      <c r="H160" t="str">
        <f>IFERROR(VLOOKUP(G160,ERV_Mapping!Q:S,3,FALSE),VLOOKUP(G160,ERV_Mapping!R:S,2,FALSE))</f>
        <v>HRINTH</v>
      </c>
      <c r="I160" s="1">
        <f>VLOOKUP($H160,ERV_Issuers!$C:$BZ,MATCH(I$1,ERV_Issuers!$C$2:$BZ$2,0),FALSE)</f>
        <v>256.17230224609375</v>
      </c>
      <c r="J160" s="1" t="str">
        <f>VLOOKUP($H160,ERV_Issuers!$C:$BZ,MATCH(J$1,ERV_Issuers!$C$2:$BZ$2,0),FALSE)</f>
        <v>bbb</v>
      </c>
      <c r="K160" s="1">
        <f>VLOOKUP($H160,ERV_Issuers!$C:$BZ,MATCH(K$1,ERV_Issuers!$C$2:$BZ$2,0),FALSE)</f>
        <v>3.2471088595810484</v>
      </c>
      <c r="L160" s="1" t="str">
        <f t="shared" si="2"/>
        <v>BBB</v>
      </c>
      <c r="M160" s="1" t="str">
        <f>INDEX(JESG_CEMBI!$W:$W,MATCH($A160,JESG_CEMBI!$AG:$AG,0))</f>
        <v>XS2235973786</v>
      </c>
    </row>
    <row r="161" spans="1:13" x14ac:dyDescent="0.25">
      <c r="A161" t="s">
        <v>999</v>
      </c>
      <c r="B161">
        <f>ROUND(10-VLOOKUP($A161,JESG_CEMBI!$AG:$AV,MATCH(B$1,JESG_CEMBI!$AG$1:$AV$1,0),FALSE)/10,1)</f>
        <v>6.1</v>
      </c>
      <c r="C161">
        <f>VLOOKUP($A161,JESG_CEMBI!$AG:$AV,MATCH("1D Score Chg",JESG_CEMBI!$AG$1:$AV$1,0),FALSE)/-10</f>
        <v>-6.5761515458966305E-3</v>
      </c>
      <c r="D161">
        <f>VLOOKUP($A161,JESG_CEMBI!$AG:$AV,MATCH("1M Score Chg",JESG_CEMBI!$AG$1:$AV$1,0),FALSE)/-10</f>
        <v>-0.14859185265069502</v>
      </c>
      <c r="E161">
        <f>VLOOKUP($A161,JESG_CEMBI!$AG:$AV,MATCH("QTD Score Chg",JESG_CEMBI!$AG$1:$AV$1,0),FALSE)/-10</f>
        <v>-5.7735725906344702E-2</v>
      </c>
      <c r="F161">
        <f>VLOOKUP($A161,JESG_CEMBI!$AG:$AV,MATCH("YTD Score Chg",JESG_CEMBI!$AG$1:$AV$1,0),FALSE)/-10</f>
        <v>-0.51959148670844102</v>
      </c>
      <c r="G161" t="str">
        <f>IFERROR(VLOOKUP(A161,ERV_Mapping!Q:Q,1,FALSE),VLOOKUP(A161,ERV_Mapping!R:R,1,FALSE))</f>
        <v>CICCHK</v>
      </c>
      <c r="H161" t="str">
        <f>IFERROR(VLOOKUP(G161,ERV_Mapping!Q:S,3,FALSE),VLOOKUP(G161,ERV_Mapping!R:S,2,FALSE))</f>
        <v>CICCHK</v>
      </c>
      <c r="I161" s="1">
        <f>VLOOKUP($H161,ERV_Issuers!$C:$BZ,MATCH(I$1,ERV_Issuers!$C$2:$BZ$2,0),FALSE)</f>
        <v>110.07406616210938</v>
      </c>
      <c r="J161" s="1" t="str">
        <f>VLOOKUP($H161,ERV_Issuers!$C:$BZ,MATCH(J$1,ERV_Issuers!$C$2:$BZ$2,0),FALSE)</f>
        <v>bbb+</v>
      </c>
      <c r="K161" s="1">
        <f>VLOOKUP($H161,ERV_Issuers!$C:$BZ,MATCH(K$1,ERV_Issuers!$C$2:$BZ$2,0),FALSE)</f>
        <v>0</v>
      </c>
      <c r="L161" s="1" t="str">
        <f t="shared" si="2"/>
        <v>BBB</v>
      </c>
      <c r="M161" s="1" t="str">
        <f>INDEX(JESG_CEMBI!$W:$W,MATCH($A161,JESG_CEMBI!$AG:$AG,0))</f>
        <v>XS2210338419</v>
      </c>
    </row>
    <row r="162" spans="1:13" x14ac:dyDescent="0.25">
      <c r="A162" t="s">
        <v>975</v>
      </c>
      <c r="B162">
        <f>ROUND(10-VLOOKUP($A162,JESG_CEMBI!$AG:$AV,MATCH(B$1,JESG_CEMBI!$AG$1:$AV$1,0),FALSE)/10,1)</f>
        <v>6.2</v>
      </c>
      <c r="C162">
        <f>VLOOKUP($A162,JESG_CEMBI!$AG:$AV,MATCH("1D Score Chg",JESG_CEMBI!$AG$1:$AV$1,0),FALSE)/-10</f>
        <v>-6.5145959970678202E-4</v>
      </c>
      <c r="D162">
        <f>VLOOKUP($A162,JESG_CEMBI!$AG:$AV,MATCH("1M Score Chg",JESG_CEMBI!$AG$1:$AV$1,0),FALSE)/-10</f>
        <v>4.9760179507734301E-2</v>
      </c>
      <c r="E162">
        <f>VLOOKUP($A162,JESG_CEMBI!$AG:$AV,MATCH("QTD Score Chg",JESG_CEMBI!$AG$1:$AV$1,0),FALSE)/-10</f>
        <v>9.9492637665058205E-3</v>
      </c>
      <c r="F162">
        <f>VLOOKUP($A162,JESG_CEMBI!$AG:$AV,MATCH("YTD Score Chg",JESG_CEMBI!$AG$1:$AV$1,0),FALSE)/-10</f>
        <v>0.64827204432891805</v>
      </c>
      <c r="G162" t="str">
        <f>IFERROR(VLOOKUP(A162,ERV_Mapping!Q:Q,1,FALSE),VLOOKUP(A162,ERV_Mapping!R:R,1,FALSE))</f>
        <v>CHMEDA</v>
      </c>
      <c r="H162" t="str">
        <f>IFERROR(VLOOKUP(G162,ERV_Mapping!Q:S,3,FALSE),VLOOKUP(G162,ERV_Mapping!R:S,2,FALSE))</f>
        <v>CHMEDA_0</v>
      </c>
      <c r="I162" s="1">
        <f>VLOOKUP($H162,ERV_Issuers!$C:$BZ,MATCH(I$1,ERV_Issuers!$C$2:$BZ$2,0),FALSE)</f>
        <v>119.89225769042969</v>
      </c>
      <c r="J162" s="1" t="str">
        <f>VLOOKUP($H162,ERV_Issuers!$C:$BZ,MATCH(J$1,ERV_Issuers!$C$2:$BZ$2,0),FALSE)</f>
        <v>bbb+</v>
      </c>
      <c r="K162" s="1">
        <f>VLOOKUP($H162,ERV_Issuers!$C:$BZ,MATCH(K$1,ERV_Issuers!$C$2:$BZ$2,0),FALSE)</f>
        <v>-38.487749772924751</v>
      </c>
      <c r="L162" s="1" t="str">
        <f t="shared" si="2"/>
        <v>BBB</v>
      </c>
      <c r="M162" s="1" t="str">
        <f>INDEX(JESG_CEMBI!$W:$W,MATCH($A162,JESG_CEMBI!$AG:$AG,0))</f>
        <v>XS2186093766</v>
      </c>
    </row>
    <row r="163" spans="1:13" x14ac:dyDescent="0.25">
      <c r="A163" t="s">
        <v>933</v>
      </c>
      <c r="B163">
        <f>ROUND(10-VLOOKUP($A163,JESG_CEMBI!$AG:$AV,MATCH(B$1,JESG_CEMBI!$AG$1:$AV$1,0),FALSE)/10,1)</f>
        <v>7.4</v>
      </c>
      <c r="C163">
        <f>VLOOKUP($A163,JESG_CEMBI!$AG:$AV,MATCH("1D Score Chg",JESG_CEMBI!$AG$1:$AV$1,0),FALSE)/-10</f>
        <v>3.2740174795492195E-3</v>
      </c>
      <c r="D163">
        <f>VLOOKUP($A163,JESG_CEMBI!$AG:$AV,MATCH("1M Score Chg",JESG_CEMBI!$AG$1:$AV$1,0),FALSE)/-10</f>
        <v>5.8748903316352498E-2</v>
      </c>
      <c r="E163">
        <f>VLOOKUP($A163,JESG_CEMBI!$AG:$AV,MATCH("QTD Score Chg",JESG_CEMBI!$AG$1:$AV$1,0),FALSE)/-10</f>
        <v>2.9746383818963901E-2</v>
      </c>
      <c r="F163">
        <f>VLOOKUP($A163,JESG_CEMBI!$AG:$AV,MATCH("YTD Score Chg",JESG_CEMBI!$AG$1:$AV$1,0),FALSE)/-10</f>
        <v>0.31023574739816401</v>
      </c>
      <c r="G163" t="str">
        <f>IFERROR(VLOOKUP(A163,ERV_Mapping!Q:Q,1,FALSE),VLOOKUP(A163,ERV_Mapping!R:R,1,FALSE))</f>
        <v>CHINAM</v>
      </c>
      <c r="H163" t="str">
        <f>IFERROR(VLOOKUP(G163,ERV_Mapping!Q:S,3,FALSE),VLOOKUP(G163,ERV_Mapping!R:S,2,FALSE))</f>
        <v>CHINAM</v>
      </c>
      <c r="I163" s="1">
        <f>VLOOKUP($H163,ERV_Issuers!$C:$BZ,MATCH(I$1,ERV_Issuers!$C$2:$BZ$2,0),FALSE)</f>
        <v>62.455677032470703</v>
      </c>
      <c r="J163" s="1" t="str">
        <f>VLOOKUP($H163,ERV_Issuers!$C:$BZ,MATCH(J$1,ERV_Issuers!$C$2:$BZ$2,0),FALSE)</f>
        <v>a-</v>
      </c>
      <c r="K163" s="1">
        <f>VLOOKUP($H163,ERV_Issuers!$C:$BZ,MATCH(K$1,ERV_Issuers!$C$2:$BZ$2,0),FALSE)</f>
        <v>0</v>
      </c>
      <c r="L163" s="1" t="str">
        <f t="shared" si="2"/>
        <v>A</v>
      </c>
      <c r="M163" s="1" t="str">
        <f>INDEX(JESG_CEMBI!$W:$W,MATCH($A163,JESG_CEMBI!$AG:$AG,0))</f>
        <v>XS2232108055</v>
      </c>
    </row>
    <row r="164" spans="1:13" x14ac:dyDescent="0.25">
      <c r="A164" t="s">
        <v>1021</v>
      </c>
      <c r="B164">
        <f>ROUND(10-VLOOKUP($A164,JESG_CEMBI!$AG:$AV,MATCH(B$1,JESG_CEMBI!$AG$1:$AV$1,0),FALSE)/10,1)</f>
        <v>6.9</v>
      </c>
      <c r="C164">
        <f>VLOOKUP($A164,JESG_CEMBI!$AG:$AV,MATCH("1D Score Chg",JESG_CEMBI!$AG$1:$AV$1,0),FALSE)/-10</f>
        <v>-2.7095602588978799E-3</v>
      </c>
      <c r="D164">
        <f>VLOOKUP($A164,JESG_CEMBI!$AG:$AV,MATCH("1M Score Chg",JESG_CEMBI!$AG$1:$AV$1,0),FALSE)/-10</f>
        <v>-7.45073305523256E-3</v>
      </c>
      <c r="E164">
        <f>VLOOKUP($A164,JESG_CEMBI!$AG:$AV,MATCH("QTD Score Chg",JESG_CEMBI!$AG$1:$AV$1,0),FALSE)/-10</f>
        <v>-8.33889953150759E-3</v>
      </c>
      <c r="F164">
        <f>VLOOKUP($A164,JESG_CEMBI!$AG:$AV,MATCH("YTD Score Chg",JESG_CEMBI!$AG$1:$AV$1,0),FALSE)/-10</f>
        <v>0.33320655746622296</v>
      </c>
      <c r="G164" t="str">
        <f>IFERROR(VLOOKUP(A164,ERV_Mapping!Q:Q,1,FALSE),VLOOKUP(A164,ERV_Mapping!R:R,1,FALSE))</f>
        <v>CINMFI</v>
      </c>
      <c r="H164" t="str">
        <f>IFERROR(VLOOKUP(G164,ERV_Mapping!Q:S,3,FALSE),VLOOKUP(G164,ERV_Mapping!R:S,2,FALSE))</f>
        <v>CINMFI_0</v>
      </c>
      <c r="I164" s="1">
        <f>VLOOKUP($H164,ERV_Issuers!$C:$BZ,MATCH(I$1,ERV_Issuers!$C$2:$BZ$2,0),FALSE)</f>
        <v>206.69721984863281</v>
      </c>
      <c r="J164" s="1" t="str">
        <f>VLOOKUP($H164,ERV_Issuers!$C:$BZ,MATCH(J$1,ERV_Issuers!$C$2:$BZ$2,0),FALSE)</f>
        <v>bbb+</v>
      </c>
      <c r="K164" s="1">
        <f>VLOOKUP($H164,ERV_Issuers!$C:$BZ,MATCH(K$1,ERV_Issuers!$C$2:$BZ$2,0),FALSE)</f>
        <v>0</v>
      </c>
      <c r="L164" s="1" t="str">
        <f t="shared" si="2"/>
        <v>BBB</v>
      </c>
      <c r="M164" s="1" t="str">
        <f>INDEX(JESG_CEMBI!$W:$W,MATCH($A164,JESG_CEMBI!$AG:$AG,0))</f>
        <v>XS2228245242</v>
      </c>
    </row>
    <row r="165" spans="1:13" x14ac:dyDescent="0.25">
      <c r="A165" t="s">
        <v>18515</v>
      </c>
      <c r="B165">
        <f>ROUND(10-VLOOKUP($A165,JESG_CEMBI!$AG:$AV,MATCH(B$1,JESG_CEMBI!$AG$1:$AV$1,0),FALSE)/10,1)</f>
        <v>4.5</v>
      </c>
      <c r="C165">
        <f>VLOOKUP($A165,JESG_CEMBI!$AG:$AV,MATCH("1D Score Chg",JESG_CEMBI!$AG$1:$AV$1,0),FALSE)/-10</f>
        <v>7.5414629081279796E-3</v>
      </c>
      <c r="D165">
        <f>VLOOKUP($A165,JESG_CEMBI!$AG:$AV,MATCH("1M Score Chg",JESG_CEMBI!$AG$1:$AV$1,0),FALSE)/-10</f>
        <v>0.15299438162630902</v>
      </c>
      <c r="E165">
        <f>VLOOKUP($A165,JESG_CEMBI!$AG:$AV,MATCH("QTD Score Chg",JESG_CEMBI!$AG$1:$AV$1,0),FALSE)/-10</f>
        <v>7.1044532872256302E-2</v>
      </c>
      <c r="F165">
        <f>VLOOKUP($A165,JESG_CEMBI!$AG:$AV,MATCH("YTD Score Chg",JESG_CEMBI!$AG$1:$AV$1,0),FALSE)/-10</f>
        <v>0.22514277469931301</v>
      </c>
      <c r="G165" t="str">
        <f>IFERROR(VLOOKUP(A165,ERV_Mapping!Q:Q,1,FALSE),VLOOKUP(A165,ERV_Mapping!R:R,1,FALSE))</f>
        <v>CMSINT</v>
      </c>
      <c r="H165" t="str">
        <f>IFERROR(VLOOKUP(G165,ERV_Mapping!Q:S,3,FALSE),VLOOKUP(G165,ERV_Mapping!R:S,2,FALSE))</f>
        <v>CMSINT_0</v>
      </c>
      <c r="I165" s="1" t="e">
        <f>VLOOKUP($H165,ERV_Issuers!$C:$BZ,MATCH(I$1,ERV_Issuers!$C$2:$BZ$2,0),FALSE)</f>
        <v>#N/A</v>
      </c>
      <c r="J165" s="1" t="e">
        <f>VLOOKUP($H165,ERV_Issuers!$C:$BZ,MATCH(J$1,ERV_Issuers!$C$2:$BZ$2,0),FALSE)</f>
        <v>#N/A</v>
      </c>
      <c r="K165" s="1" t="e">
        <f>VLOOKUP($H165,ERV_Issuers!$C:$BZ,MATCH(K$1,ERV_Issuers!$C$2:$BZ$2,0),FALSE)</f>
        <v>#N/A</v>
      </c>
      <c r="L165" s="1" t="e">
        <f t="shared" si="2"/>
        <v>#N/A</v>
      </c>
      <c r="M165" s="1" t="str">
        <f>INDEX(JESG_CEMBI!$W:$W,MATCH($A165,JESG_CEMBI!$AG:$AG,0))</f>
        <v>XS2385065656</v>
      </c>
    </row>
    <row r="166" spans="1:13" x14ac:dyDescent="0.25">
      <c r="A166" t="s">
        <v>13810</v>
      </c>
      <c r="B166">
        <f>ROUND(10-VLOOKUP($A166,JESG_CEMBI!$AG:$AV,MATCH(B$1,JESG_CEMBI!$AG$1:$AV$1,0),FALSE)/10,1)</f>
        <v>7.8</v>
      </c>
      <c r="C166">
        <f>VLOOKUP($A166,JESG_CEMBI!$AG:$AV,MATCH("1D Score Chg",JESG_CEMBI!$AG$1:$AV$1,0),FALSE)/-10</f>
        <v>2.0616946212413697E-3</v>
      </c>
      <c r="D166">
        <f>VLOOKUP($A166,JESG_CEMBI!$AG:$AV,MATCH("1M Score Chg",JESG_CEMBI!$AG$1:$AV$1,0),FALSE)/-10</f>
        <v>0.10743257903804999</v>
      </c>
      <c r="E166">
        <f>VLOOKUP($A166,JESG_CEMBI!$AG:$AV,MATCH("QTD Score Chg",JESG_CEMBI!$AG$1:$AV$1,0),FALSE)/-10</f>
        <v>3.4862690032870999E-2</v>
      </c>
      <c r="F166">
        <f>VLOOKUP($A166,JESG_CEMBI!$AG:$AV,MATCH("YTD Score Chg",JESG_CEMBI!$AG$1:$AV$1,0),FALSE)/-10</f>
        <v>0.18430241659059601</v>
      </c>
      <c r="G166" t="e">
        <f>IFERROR(VLOOKUP(A166,ERV_Mapping!Q:Q,1,FALSE),VLOOKUP(A166,ERV_Mapping!R:R,1,FALSE))</f>
        <v>#N/A</v>
      </c>
      <c r="H166" t="e">
        <f>IFERROR(VLOOKUP(G166,ERV_Mapping!Q:S,3,FALSE),VLOOKUP(G166,ERV_Mapping!R:S,2,FALSE))</f>
        <v>#N/A</v>
      </c>
      <c r="I166" s="1" t="e">
        <f>VLOOKUP($H166,ERV_Issuers!$C:$BZ,MATCH(I$1,ERV_Issuers!$C$2:$BZ$2,0),FALSE)</f>
        <v>#N/A</v>
      </c>
      <c r="J166" s="1" t="e">
        <f>VLOOKUP($H166,ERV_Issuers!$C:$BZ,MATCH(J$1,ERV_Issuers!$C$2:$BZ$2,0),FALSE)</f>
        <v>#N/A</v>
      </c>
      <c r="K166" s="1" t="e">
        <f>VLOOKUP($H166,ERV_Issuers!$C:$BZ,MATCH(K$1,ERV_Issuers!$C$2:$BZ$2,0),FALSE)</f>
        <v>#N/A</v>
      </c>
      <c r="L166" s="1" t="e">
        <f t="shared" si="2"/>
        <v>#N/A</v>
      </c>
      <c r="M166" s="1" t="str">
        <f>INDEX(JESG_CEMBI!$W:$W,MATCH($A166,JESG_CEMBI!$AG:$AG,0))</f>
        <v>XS2243890196</v>
      </c>
    </row>
    <row r="167" spans="1:13" x14ac:dyDescent="0.25">
      <c r="A167" t="s">
        <v>17511</v>
      </c>
      <c r="B167">
        <f>ROUND(10-VLOOKUP($A167,JESG_CEMBI!$AG:$AV,MATCH(B$1,JESG_CEMBI!$AG$1:$AV$1,0),FALSE)/10,1)</f>
        <v>6.3</v>
      </c>
      <c r="C167">
        <f>VLOOKUP($A167,JESG_CEMBI!$AG:$AV,MATCH("1D Score Chg",JESG_CEMBI!$AG$1:$AV$1,0),FALSE)/-10</f>
        <v>-3.5927016431280302E-3</v>
      </c>
      <c r="D167">
        <f>VLOOKUP($A167,JESG_CEMBI!$AG:$AV,MATCH("1M Score Chg",JESG_CEMBI!$AG$1:$AV$1,0),FALSE)/-10</f>
        <v>-4.7833792056155698E-2</v>
      </c>
      <c r="E167">
        <f>VLOOKUP($A167,JESG_CEMBI!$AG:$AV,MATCH("QTD Score Chg",JESG_CEMBI!$AG$1:$AV$1,0),FALSE)/-10</f>
        <v>-2.0273593317829599E-2</v>
      </c>
      <c r="F167">
        <f>VLOOKUP($A167,JESG_CEMBI!$AG:$AV,MATCH("YTD Score Chg",JESG_CEMBI!$AG$1:$AV$1,0),FALSE)/-10</f>
        <v>3.6312987956613703E-2</v>
      </c>
      <c r="G167" t="str">
        <f>IFERROR(VLOOKUP(A167,ERV_Mapping!Q:Q,1,FALSE),VLOOKUP(A167,ERV_Mapping!R:R,1,FALSE))</f>
        <v>CNMDHL</v>
      </c>
      <c r="H167" t="str">
        <f>IFERROR(VLOOKUP(G167,ERV_Mapping!Q:S,3,FALSE),VLOOKUP(G167,ERV_Mapping!R:S,2,FALSE))</f>
        <v>CNMDHL_0</v>
      </c>
      <c r="I167" s="1">
        <f>VLOOKUP($H167,ERV_Issuers!$C:$BZ,MATCH(I$1,ERV_Issuers!$C$2:$BZ$2,0),FALSE)</f>
        <v>213.21145629882813</v>
      </c>
      <c r="J167" s="1" t="str">
        <f>VLOOKUP($H167,ERV_Issuers!$C:$BZ,MATCH(J$1,ERV_Issuers!$C$2:$BZ$2,0),FALSE)</f>
        <v>bbb</v>
      </c>
      <c r="K167" s="1">
        <f>VLOOKUP($H167,ERV_Issuers!$C:$BZ,MATCH(K$1,ERV_Issuers!$C$2:$BZ$2,0),FALSE)</f>
        <v>0</v>
      </c>
      <c r="L167" s="1" t="str">
        <f t="shared" si="2"/>
        <v>BBB</v>
      </c>
      <c r="M167" s="1" t="str">
        <f>INDEX(JESG_CEMBI!$W:$W,MATCH($A167,JESG_CEMBI!$AG:$AG,0))</f>
        <v>XS2355517728</v>
      </c>
    </row>
    <row r="168" spans="1:13" x14ac:dyDescent="0.25">
      <c r="A168" t="s">
        <v>1067</v>
      </c>
      <c r="B168">
        <f>ROUND(10-VLOOKUP($A168,JESG_CEMBI!$AG:$AV,MATCH(B$1,JESG_CEMBI!$AG$1:$AV$1,0),FALSE)/10,1)</f>
        <v>7.6</v>
      </c>
      <c r="C168">
        <f>VLOOKUP($A168,JESG_CEMBI!$AG:$AV,MATCH("1D Score Chg",JESG_CEMBI!$AG$1:$AV$1,0),FALSE)/-10</f>
        <v>-3.7310988534681399E-3</v>
      </c>
      <c r="D168">
        <f>VLOOKUP($A168,JESG_CEMBI!$AG:$AV,MATCH("1M Score Chg",JESG_CEMBI!$AG$1:$AV$1,0),FALSE)/-10</f>
        <v>-1.8224835755917802E-2</v>
      </c>
      <c r="E168">
        <f>VLOOKUP($A168,JESG_CEMBI!$AG:$AV,MATCH("QTD Score Chg",JESG_CEMBI!$AG$1:$AV$1,0),FALSE)/-10</f>
        <v>-1.18868057108954E-2</v>
      </c>
      <c r="F168">
        <f>VLOOKUP($A168,JESG_CEMBI!$AG:$AV,MATCH("YTD Score Chg",JESG_CEMBI!$AG$1:$AV$1,0),FALSE)/-10</f>
        <v>-0.126180247330207</v>
      </c>
      <c r="G168" t="str">
        <f>IFERROR(VLOOKUP(A168,ERV_Mapping!Q:Q,1,FALSE),VLOOKUP(A168,ERV_Mapping!R:R,1,FALSE))</f>
        <v>CNBG</v>
      </c>
      <c r="H168" t="str">
        <f>IFERROR(VLOOKUP(G168,ERV_Mapping!Q:S,3,FALSE),VLOOKUP(G168,ERV_Mapping!R:S,2,FALSE))</f>
        <v>CNBG_0</v>
      </c>
      <c r="I168" s="1">
        <f>VLOOKUP($H168,ERV_Issuers!$C:$BZ,MATCH(I$1,ERV_Issuers!$C$2:$BZ$2,0),FALSE)</f>
        <v>140.77760314941406</v>
      </c>
      <c r="J168" s="1" t="str">
        <f>VLOOKUP($H168,ERV_Issuers!$C:$BZ,MATCH(J$1,ERV_Issuers!$C$2:$BZ$2,0),FALSE)</f>
        <v>bbb+</v>
      </c>
      <c r="K168" s="1">
        <f>VLOOKUP($H168,ERV_Issuers!$C:$BZ,MATCH(K$1,ERV_Issuers!$C$2:$BZ$2,0),FALSE)</f>
        <v>0</v>
      </c>
      <c r="L168" s="1" t="str">
        <f t="shared" si="2"/>
        <v>BBB</v>
      </c>
      <c r="M168" s="1" t="str">
        <f>INDEX(JESG_CEMBI!$W:$W,MATCH($A168,JESG_CEMBI!$AG:$AG,0))</f>
        <v>XS2018600168</v>
      </c>
    </row>
    <row r="169" spans="1:13" x14ac:dyDescent="0.25">
      <c r="A169" t="s">
        <v>948</v>
      </c>
      <c r="B169">
        <f>ROUND(10-VLOOKUP($A169,JESG_CEMBI!$AG:$AV,MATCH(B$1,JESG_CEMBI!$AG$1:$AV$1,0),FALSE)/10,1)</f>
        <v>2.9</v>
      </c>
      <c r="C169">
        <f>VLOOKUP($A169,JESG_CEMBI!$AG:$AV,MATCH("1D Score Chg",JESG_CEMBI!$AG$1:$AV$1,0),FALSE)/-10</f>
        <v>-5.7500000000000002E-5</v>
      </c>
      <c r="D169">
        <f>VLOOKUP($A169,JESG_CEMBI!$AG:$AV,MATCH("1M Score Chg",JESG_CEMBI!$AG$1:$AV$1,0),FALSE)/-10</f>
        <v>-1.1383340542323499E-4</v>
      </c>
      <c r="E169">
        <f>VLOOKUP($A169,JESG_CEMBI!$AG:$AV,MATCH("QTD Score Chg",JESG_CEMBI!$AG$1:$AV$1,0),FALSE)/-10</f>
        <v>-5.9385065953279008E-4</v>
      </c>
      <c r="F169">
        <f>VLOOKUP($A169,JESG_CEMBI!$AG:$AV,MATCH("YTD Score Chg",JESG_CEMBI!$AG$1:$AV$1,0),FALSE)/-10</f>
        <v>-2.5185938718578797E-3</v>
      </c>
      <c r="G169" t="str">
        <f>IFERROR(VLOOKUP(A169,ERV_Mapping!Q:Q,1,FALSE),VLOOKUP(A169,ERV_Mapping!R:R,1,FALSE))</f>
        <v>CHIOIL</v>
      </c>
      <c r="H169" t="str">
        <f>IFERROR(VLOOKUP(G169,ERV_Mapping!Q:S,3,FALSE),VLOOKUP(G169,ERV_Mapping!R:S,2,FALSE))</f>
        <v>CHIOIL_0</v>
      </c>
      <c r="I169" s="1">
        <f>VLOOKUP($H169,ERV_Issuers!$C:$BZ,MATCH(I$1,ERV_Issuers!$C$2:$BZ$2,0),FALSE)</f>
        <v>269.21844482421875</v>
      </c>
      <c r="J169" s="1" t="str">
        <f>VLOOKUP($H169,ERV_Issuers!$C:$BZ,MATCH(J$1,ERV_Issuers!$C$2:$BZ$2,0),FALSE)</f>
        <v>bb</v>
      </c>
      <c r="K169" s="1">
        <f>VLOOKUP($H169,ERV_Issuers!$C:$BZ,MATCH(K$1,ERV_Issuers!$C$2:$BZ$2,0),FALSE)</f>
        <v>-19.990793155194648</v>
      </c>
      <c r="L169" s="1" t="str">
        <f t="shared" si="2"/>
        <v>BB</v>
      </c>
      <c r="M169" s="1" t="str">
        <f>INDEX(JESG_CEMBI!$W:$W,MATCH($A169,JESG_CEMBI!$AG:$AG,0))</f>
        <v>XS2328392951</v>
      </c>
    </row>
    <row r="170" spans="1:13" x14ac:dyDescent="0.25">
      <c r="A170" t="s">
        <v>1132</v>
      </c>
      <c r="B170">
        <f>ROUND(10-VLOOKUP($A170,JESG_CEMBI!$AG:$AV,MATCH(B$1,JESG_CEMBI!$AG$1:$AV$1,0),FALSE)/10,1)</f>
        <v>4</v>
      </c>
      <c r="C170">
        <f>VLOOKUP($A170,JESG_CEMBI!$AG:$AV,MATCH("1D Score Chg",JESG_CEMBI!$AG$1:$AV$1,0),FALSE)/-10</f>
        <v>-1.9519554434829401E-3</v>
      </c>
      <c r="D170">
        <f>VLOOKUP($A170,JESG_CEMBI!$AG:$AV,MATCH("1M Score Chg",JESG_CEMBI!$AG$1:$AV$1,0),FALSE)/-10</f>
        <v>1.0647572621665E-2</v>
      </c>
      <c r="E170">
        <f>VLOOKUP($A170,JESG_CEMBI!$AG:$AV,MATCH("QTD Score Chg",JESG_CEMBI!$AG$1:$AV$1,0),FALSE)/-10</f>
        <v>-1.5204561927738701E-3</v>
      </c>
      <c r="F170">
        <f>VLOOKUP($A170,JESG_CEMBI!$AG:$AV,MATCH("YTD Score Chg",JESG_CEMBI!$AG$1:$AV$1,0),FALSE)/-10</f>
        <v>6.9293498504567397E-2</v>
      </c>
      <c r="G170" t="str">
        <f>IFERROR(VLOOKUP(A170,ERV_Mapping!Q:Q,1,FALSE),VLOOKUP(A170,ERV_Mapping!R:R,1,FALSE))</f>
        <v>COSL</v>
      </c>
      <c r="H170" t="str">
        <f>IFERROR(VLOOKUP(G170,ERV_Mapping!Q:S,3,FALSE),VLOOKUP(G170,ERV_Mapping!R:S,2,FALSE))</f>
        <v>COSL_0</v>
      </c>
      <c r="I170" s="1">
        <f>VLOOKUP($H170,ERV_Issuers!$C:$BZ,MATCH(I$1,ERV_Issuers!$C$2:$BZ$2,0),FALSE)</f>
        <v>112.14154052734375</v>
      </c>
      <c r="J170" s="1" t="str">
        <f>VLOOKUP($H170,ERV_Issuers!$C:$BZ,MATCH(J$1,ERV_Issuers!$C$2:$BZ$2,0),FALSE)</f>
        <v>a-</v>
      </c>
      <c r="K170" s="1">
        <f>VLOOKUP($H170,ERV_Issuers!$C:$BZ,MATCH(K$1,ERV_Issuers!$C$2:$BZ$2,0),FALSE)</f>
        <v>0</v>
      </c>
      <c r="L170" s="1" t="str">
        <f t="shared" si="2"/>
        <v>A</v>
      </c>
      <c r="M170" s="1" t="str">
        <f>INDEX(JESG_CEMBI!$W:$W,MATCH($A170,JESG_CEMBI!$AG:$AG,0))</f>
        <v>XS2180875077</v>
      </c>
    </row>
    <row r="171" spans="1:13" x14ac:dyDescent="0.25">
      <c r="A171" t="s">
        <v>950</v>
      </c>
      <c r="B171">
        <f>ROUND(10-VLOOKUP($A171,JESG_CEMBI!$AG:$AV,MATCH(B$1,JESG_CEMBI!$AG$1:$AV$1,0),FALSE)/10,1)</f>
        <v>5.2</v>
      </c>
      <c r="C171">
        <f>VLOOKUP($A171,JESG_CEMBI!$AG:$AV,MATCH("1D Score Chg",JESG_CEMBI!$AG$1:$AV$1,0),FALSE)/-10</f>
        <v>-3.2544742480382599E-4</v>
      </c>
      <c r="D171">
        <f>VLOOKUP($A171,JESG_CEMBI!$AG:$AV,MATCH("1M Score Chg",JESG_CEMBI!$AG$1:$AV$1,0),FALSE)/-10</f>
        <v>-5.1813168179320704E-2</v>
      </c>
      <c r="E171">
        <f>VLOOKUP($A171,JESG_CEMBI!$AG:$AV,MATCH("QTD Score Chg",JESG_CEMBI!$AG$1:$AV$1,0),FALSE)/-10</f>
        <v>3.8765624261394203E-3</v>
      </c>
      <c r="F171">
        <f>VLOOKUP($A171,JESG_CEMBI!$AG:$AV,MATCH("YTD Score Chg",JESG_CEMBI!$AG$1:$AV$1,0),FALSE)/-10</f>
        <v>2.5836505561407597</v>
      </c>
      <c r="G171" t="str">
        <f>IFERROR(VLOOKUP(A171,ERV_Mapping!Q:Q,1,FALSE),VLOOKUP(A171,ERV_Mapping!R:R,1,FALSE))</f>
        <v>CHIOLI</v>
      </c>
      <c r="H171" t="str">
        <f>IFERROR(VLOOKUP(G171,ERV_Mapping!Q:S,3,FALSE),VLOOKUP(G171,ERV_Mapping!R:S,2,FALSE))</f>
        <v>CHIOLI</v>
      </c>
      <c r="I171" s="1">
        <f>VLOOKUP($H171,ERV_Issuers!$C:$BZ,MATCH(I$1,ERV_Issuers!$C$2:$BZ$2,0),FALSE)</f>
        <v>173.01553344726563</v>
      </c>
      <c r="J171" s="1" t="str">
        <f>VLOOKUP($H171,ERV_Issuers!$C:$BZ,MATCH(J$1,ERV_Issuers!$C$2:$BZ$2,0),FALSE)</f>
        <v>bbb+</v>
      </c>
      <c r="K171" s="1">
        <f>VLOOKUP($H171,ERV_Issuers!$C:$BZ,MATCH(K$1,ERV_Issuers!$C$2:$BZ$2,0),FALSE)</f>
        <v>21.938420773995094</v>
      </c>
      <c r="L171" s="1" t="str">
        <f t="shared" si="2"/>
        <v>BBB</v>
      </c>
      <c r="M171" s="1" t="str">
        <f>INDEX(JESG_CEMBI!$W:$W,MATCH($A171,JESG_CEMBI!$AG:$AG,0))</f>
        <v>XS2125601547</v>
      </c>
    </row>
    <row r="172" spans="1:13" x14ac:dyDescent="0.25">
      <c r="A172" t="s">
        <v>3076</v>
      </c>
      <c r="B172">
        <f>ROUND(10-VLOOKUP($A172,JESG_CEMBI!$AG:$AV,MATCH(B$1,JESG_CEMBI!$AG$1:$AV$1,0),FALSE)/10,1)</f>
        <v>5.3</v>
      </c>
      <c r="C172">
        <f>VLOOKUP($A172,JESG_CEMBI!$AG:$AV,MATCH("1D Score Chg",JESG_CEMBI!$AG$1:$AV$1,0),FALSE)/-10</f>
        <v>-4.3550767797206902E-3</v>
      </c>
      <c r="D172">
        <f>VLOOKUP($A172,JESG_CEMBI!$AG:$AV,MATCH("1M Score Chg",JESG_CEMBI!$AG$1:$AV$1,0),FALSE)/-10</f>
        <v>-3.7349564093754103E-2</v>
      </c>
      <c r="E172">
        <f>VLOOKUP($A172,JESG_CEMBI!$AG:$AV,MATCH("QTD Score Chg",JESG_CEMBI!$AG$1:$AV$1,0),FALSE)/-10</f>
        <v>-3.41661676840153E-2</v>
      </c>
      <c r="F172">
        <f>VLOOKUP($A172,JESG_CEMBI!$AG:$AV,MATCH("YTD Score Chg",JESG_CEMBI!$AG$1:$AV$1,0),FALSE)/-10</f>
        <v>3.3779375590856295E-2</v>
      </c>
      <c r="G172" t="str">
        <f>IFERROR(VLOOKUP(A172,ERV_Mapping!Q:Q,1,FALSE),VLOOKUP(A172,ERV_Mapping!R:R,1,FALSE))</f>
        <v>PINGIN</v>
      </c>
      <c r="H172" t="str">
        <f>IFERROR(VLOOKUP(G172,ERV_Mapping!Q:S,3,FALSE),VLOOKUP(G172,ERV_Mapping!R:S,2,FALSE))</f>
        <v>PINGIN_2</v>
      </c>
      <c r="I172" s="1">
        <f>VLOOKUP($H172,ERV_Issuers!$C:$BZ,MATCH(I$1,ERV_Issuers!$C$2:$BZ$2,0),FALSE)</f>
        <v>209.21832275390625</v>
      </c>
      <c r="J172" s="1" t="str">
        <f>VLOOKUP($H172,ERV_Issuers!$C:$BZ,MATCH(J$1,ERV_Issuers!$C$2:$BZ$2,0),FALSE)</f>
        <v>bbb</v>
      </c>
      <c r="K172" s="1">
        <f>VLOOKUP($H172,ERV_Issuers!$C:$BZ,MATCH(K$1,ERV_Issuers!$C$2:$BZ$2,0),FALSE)</f>
        <v>0</v>
      </c>
      <c r="L172" s="1" t="str">
        <f t="shared" si="2"/>
        <v>BBB</v>
      </c>
      <c r="M172" s="1" t="str">
        <f>INDEX(JESG_CEMBI!$W:$W,MATCH($A172,JESG_CEMBI!$AG:$AG,0))</f>
        <v>XS2180856440</v>
      </c>
    </row>
    <row r="173" spans="1:13" x14ac:dyDescent="0.25">
      <c r="A173" t="s">
        <v>945</v>
      </c>
      <c r="B173">
        <f>ROUND(10-VLOOKUP($A173,JESG_CEMBI!$AG:$AV,MATCH(B$1,JESG_CEMBI!$AG$1:$AV$1,0),FALSE)/10,1)</f>
        <v>6.3</v>
      </c>
      <c r="C173">
        <f>VLOOKUP($A173,JESG_CEMBI!$AG:$AV,MATCH("1D Score Chg",JESG_CEMBI!$AG$1:$AV$1,0),FALSE)/-10</f>
        <v>-2.3716379794329603E-3</v>
      </c>
      <c r="D173">
        <f>VLOOKUP($A173,JESG_CEMBI!$AG:$AV,MATCH("1M Score Chg",JESG_CEMBI!$AG$1:$AV$1,0),FALSE)/-10</f>
        <v>1.4241864277124701E-3</v>
      </c>
      <c r="E173">
        <f>VLOOKUP($A173,JESG_CEMBI!$AG:$AV,MATCH("QTD Score Chg",JESG_CEMBI!$AG$1:$AV$1,0),FALSE)/-10</f>
        <v>-5.2975990163318405E-3</v>
      </c>
      <c r="F173">
        <f>VLOOKUP($A173,JESG_CEMBI!$AG:$AV,MATCH("YTD Score Chg",JESG_CEMBI!$AG$1:$AV$1,0),FALSE)/-10</f>
        <v>3.7124745075173098E-2</v>
      </c>
      <c r="G173" t="str">
        <f>IFERROR(VLOOKUP(A173,ERV_Mapping!Q:Q,1,FALSE),VLOOKUP(A173,ERV_Mapping!R:R,1,FALSE))</f>
        <v>CHINSC</v>
      </c>
      <c r="H173" t="str">
        <f>IFERROR(VLOOKUP(G173,ERV_Mapping!Q:S,3,FALSE),VLOOKUP(G173,ERV_Mapping!R:S,2,FALSE))</f>
        <v>CHINSC_0</v>
      </c>
      <c r="I173" s="1">
        <f>VLOOKUP($H173,ERV_Issuers!$C:$BZ,MATCH(I$1,ERV_Issuers!$C$2:$BZ$2,0),FALSE)</f>
        <v>1705.9483642578125</v>
      </c>
      <c r="J173" s="1" t="str">
        <f>VLOOKUP($H173,ERV_Issuers!$C:$BZ,MATCH(J$1,ERV_Issuers!$C$2:$BZ$2,0),FALSE)</f>
        <v>b</v>
      </c>
      <c r="K173" s="1">
        <f>VLOOKUP($H173,ERV_Issuers!$C:$BZ,MATCH(K$1,ERV_Issuers!$C$2:$BZ$2,0),FALSE)</f>
        <v>-9.7622521136711473</v>
      </c>
      <c r="L173" s="1" t="str">
        <f t="shared" si="2"/>
        <v>B</v>
      </c>
      <c r="M173" s="1" t="str">
        <f>INDEX(JESG_CEMBI!$W:$W,MATCH($A173,JESG_CEMBI!$AG:$AG,0))</f>
        <v>XS2316077572</v>
      </c>
    </row>
    <row r="174" spans="1:13" x14ac:dyDescent="0.25">
      <c r="A174" t="s">
        <v>1162</v>
      </c>
      <c r="B174">
        <f>ROUND(10-VLOOKUP($A174,JESG_CEMBI!$AG:$AV,MATCH(B$1,JESG_CEMBI!$AG$1:$AV$1,0),FALSE)/10,1)</f>
        <v>6.1</v>
      </c>
      <c r="C174">
        <f>VLOOKUP($A174,JESG_CEMBI!$AG:$AV,MATCH("1D Score Chg",JESG_CEMBI!$AG$1:$AV$1,0),FALSE)/-10</f>
        <v>-1.09736466345964E-2</v>
      </c>
      <c r="D174">
        <f>VLOOKUP($A174,JESG_CEMBI!$AG:$AV,MATCH("1M Score Chg",JESG_CEMBI!$AG$1:$AV$1,0),FALSE)/-10</f>
        <v>-0.20899256796621399</v>
      </c>
      <c r="E174">
        <f>VLOOKUP($A174,JESG_CEMBI!$AG:$AV,MATCH("QTD Score Chg",JESG_CEMBI!$AG$1:$AV$1,0),FALSE)/-10</f>
        <v>-8.5953174843282895E-2</v>
      </c>
      <c r="F174">
        <f>VLOOKUP($A174,JESG_CEMBI!$AG:$AV,MATCH("YTD Score Chg",JESG_CEMBI!$AG$1:$AV$1,0),FALSE)/-10</f>
        <v>-0.47789906350519706</v>
      </c>
      <c r="G174" t="str">
        <f>IFERROR(VLOOKUP(A174,ERV_Mapping!Q:Q,1,FALSE),VLOOKUP(A174,ERV_Mapping!R:R,1,FALSE))</f>
        <v>CRHZCH</v>
      </c>
      <c r="H174" t="str">
        <f>IFERROR(VLOOKUP(G174,ERV_Mapping!Q:S,3,FALSE),VLOOKUP(G174,ERV_Mapping!R:S,2,FALSE))</f>
        <v>CRHZCH</v>
      </c>
      <c r="I174" s="1">
        <f>VLOOKUP($H174,ERV_Issuers!$C:$BZ,MATCH(I$1,ERV_Issuers!$C$2:$BZ$2,0),FALSE)</f>
        <v>158.92408752441406</v>
      </c>
      <c r="J174" s="1" t="str">
        <f>VLOOKUP($H174,ERV_Issuers!$C:$BZ,MATCH(J$1,ERV_Issuers!$C$2:$BZ$2,0),FALSE)</f>
        <v>bbb+</v>
      </c>
      <c r="K174" s="1">
        <f>VLOOKUP($H174,ERV_Issuers!$C:$BZ,MATCH(K$1,ERV_Issuers!$C$2:$BZ$2,0),FALSE)</f>
        <v>0</v>
      </c>
      <c r="L174" s="1" t="str">
        <f t="shared" si="2"/>
        <v>BBB</v>
      </c>
      <c r="M174" s="1" t="str">
        <f>INDEX(JESG_CEMBI!$W:$W,MATCH($A174,JESG_CEMBI!$AG:$AG,0))</f>
        <v>XS1950118775</v>
      </c>
    </row>
    <row r="175" spans="1:13" x14ac:dyDescent="0.25">
      <c r="A175" t="s">
        <v>3818</v>
      </c>
      <c r="B175">
        <f>ROUND(10-VLOOKUP($A175,JESG_CEMBI!$AG:$AV,MATCH(B$1,JESG_CEMBI!$AG$1:$AV$1,0),FALSE)/10,1)</f>
        <v>4.5</v>
      </c>
      <c r="C175">
        <f>VLOOKUP($A175,JESG_CEMBI!$AG:$AV,MATCH("1D Score Chg",JESG_CEMBI!$AG$1:$AV$1,0),FALSE)/-10</f>
        <v>-1.35695337813217E-3</v>
      </c>
      <c r="D175">
        <f>VLOOKUP($A175,JESG_CEMBI!$AG:$AV,MATCH("1M Score Chg",JESG_CEMBI!$AG$1:$AV$1,0),FALSE)/-10</f>
        <v>8.9213122505213903E-4</v>
      </c>
      <c r="E175">
        <f>VLOOKUP($A175,JESG_CEMBI!$AG:$AV,MATCH("QTD Score Chg",JESG_CEMBI!$AG$1:$AV$1,0),FALSE)/-10</f>
        <v>-3.2425614408097604E-3</v>
      </c>
      <c r="F175">
        <f>VLOOKUP($A175,JESG_CEMBI!$AG:$AV,MATCH("YTD Score Chg",JESG_CEMBI!$AG$1:$AV$1,0),FALSE)/-10</f>
        <v>0.44822657757107498</v>
      </c>
      <c r="G175" t="str">
        <f>IFERROR(VLOOKUP(A175,ERV_Mapping!Q:Q,1,FALSE),VLOOKUP(A175,ERV_Mapping!R:R,1,FALSE))</f>
        <v>CTIH</v>
      </c>
      <c r="H175" t="str">
        <f>IFERROR(VLOOKUP(G175,ERV_Mapping!Q:S,3,FALSE),VLOOKUP(G175,ERV_Mapping!R:S,2,FALSE))</f>
        <v>CTIH</v>
      </c>
      <c r="I175" s="1">
        <f>VLOOKUP($H175,ERV_Issuers!$C:$BZ,MATCH(I$1,ERV_Issuers!$C$2:$BZ$2,0),FALSE)</f>
        <v>179.31288146972656</v>
      </c>
      <c r="J175" s="1" t="str">
        <f>VLOOKUP($H175,ERV_Issuers!$C:$BZ,MATCH(J$1,ERV_Issuers!$C$2:$BZ$2,0),FALSE)</f>
        <v>bbb+</v>
      </c>
      <c r="K175" s="1">
        <f>VLOOKUP($H175,ERV_Issuers!$C:$BZ,MATCH(K$1,ERV_Issuers!$C$2:$BZ$2,0),FALSE)</f>
        <v>0</v>
      </c>
      <c r="L175" s="1" t="str">
        <f t="shared" si="2"/>
        <v>BBB</v>
      </c>
      <c r="M175" s="1" t="str">
        <f>INDEX(JESG_CEMBI!$W:$W,MATCH($A175,JESG_CEMBI!$AG:$AG,0))</f>
        <v>XS0856597314</v>
      </c>
    </row>
    <row r="176" spans="1:13" x14ac:dyDescent="0.25">
      <c r="A176" t="s">
        <v>3758</v>
      </c>
      <c r="B176">
        <f>ROUND(10-VLOOKUP($A176,JESG_CEMBI!$AG:$AV,MATCH(B$1,JESG_CEMBI!$AG$1:$AV$1,0),FALSE)/10,1)</f>
        <v>5.6</v>
      </c>
      <c r="C176">
        <f>VLOOKUP($A176,JESG_CEMBI!$AG:$AV,MATCH("1D Score Chg",JESG_CEMBI!$AG$1:$AV$1,0),FALSE)/-10</f>
        <v>1.4163453015873202E-2</v>
      </c>
      <c r="D176">
        <f>VLOOKUP($A176,JESG_CEMBI!$AG:$AV,MATCH("1M Score Chg",JESG_CEMBI!$AG$1:$AV$1,0),FALSE)/-10</f>
        <v>9.3495878900863902E-2</v>
      </c>
      <c r="E176">
        <f>VLOOKUP($A176,JESG_CEMBI!$AG:$AV,MATCH("QTD Score Chg",JESG_CEMBI!$AG$1:$AV$1,0),FALSE)/-10</f>
        <v>4.6520157020984901E-2</v>
      </c>
      <c r="F176">
        <f>VLOOKUP($A176,JESG_CEMBI!$AG:$AV,MATCH("YTD Score Chg",JESG_CEMBI!$AG$1:$AV$1,0),FALSE)/-10</f>
        <v>-0.31209682759816604</v>
      </c>
      <c r="G176" t="str">
        <f>IFERROR(VLOOKUP(A176,ERV_Mapping!Q:Q,1,FALSE),VLOOKUP(A176,ERV_Mapping!R:R,1,FALSE))</f>
        <v>VNKRLE</v>
      </c>
      <c r="H176" t="str">
        <f>IFERROR(VLOOKUP(G176,ERV_Mapping!Q:S,3,FALSE),VLOOKUP(G176,ERV_Mapping!R:S,2,FALSE))</f>
        <v>VNKRLE</v>
      </c>
      <c r="I176" s="1">
        <f>VLOOKUP($H176,ERV_Issuers!$C:$BZ,MATCH(I$1,ERV_Issuers!$C$2:$BZ$2,0),FALSE)</f>
        <v>245.93684387207031</v>
      </c>
      <c r="J176" s="1" t="str">
        <f>VLOOKUP($H176,ERV_Issuers!$C:$BZ,MATCH(J$1,ERV_Issuers!$C$2:$BZ$2,0),FALSE)</f>
        <v>bbb</v>
      </c>
      <c r="K176" s="1">
        <f>VLOOKUP($H176,ERV_Issuers!$C:$BZ,MATCH(K$1,ERV_Issuers!$C$2:$BZ$2,0),FALSE)</f>
        <v>18.621346501779637</v>
      </c>
      <c r="L176" s="1" t="str">
        <f t="shared" si="2"/>
        <v>BBB</v>
      </c>
      <c r="M176" s="1" t="str">
        <f>INDEX(JESG_CEMBI!$W:$W,MATCH($A176,JESG_CEMBI!$AG:$AG,0))</f>
        <v>XS2078642183</v>
      </c>
    </row>
    <row r="177" spans="1:13" x14ac:dyDescent="0.25">
      <c r="A177" t="s">
        <v>3408</v>
      </c>
      <c r="B177">
        <f>ROUND(10-VLOOKUP($A177,JESG_CEMBI!$AG:$AV,MATCH(B$1,JESG_CEMBI!$AG$1:$AV$1,0),FALSE)/10,1)</f>
        <v>7</v>
      </c>
      <c r="C177">
        <f>VLOOKUP($A177,JESG_CEMBI!$AG:$AV,MATCH("1D Score Chg",JESG_CEMBI!$AG$1:$AV$1,0),FALSE)/-10</f>
        <v>4.7432638082373305E-3</v>
      </c>
      <c r="D177">
        <f>VLOOKUP($A177,JESG_CEMBI!$AG:$AV,MATCH("1M Score Chg",JESG_CEMBI!$AG$1:$AV$1,0),FALSE)/-10</f>
        <v>-5.8873433083629504E-3</v>
      </c>
      <c r="E177">
        <f>VLOOKUP($A177,JESG_CEMBI!$AG:$AV,MATCH("QTD Score Chg",JESG_CEMBI!$AG$1:$AV$1,0),FALSE)/-10</f>
        <v>5.1230778689364299E-2</v>
      </c>
      <c r="F177">
        <f>VLOOKUP($A177,JESG_CEMBI!$AG:$AV,MATCH("YTD Score Chg",JESG_CEMBI!$AG$1:$AV$1,0),FALSE)/-10</f>
        <v>-0.34833129063212298</v>
      </c>
      <c r="G177" t="str">
        <f>IFERROR(VLOOKUP(A177,ERV_Mapping!Q:Q,1,FALSE),VLOOKUP(A177,ERV_Mapping!R:R,1,FALSE))</f>
        <v>ZHESHG</v>
      </c>
      <c r="H177" t="str">
        <f>IFERROR(VLOOKUP(G177,ERV_Mapping!Q:S,3,FALSE),VLOOKUP(G177,ERV_Mapping!R:S,2,FALSE))</f>
        <v>ZHESHG_0</v>
      </c>
      <c r="I177" s="1">
        <f>VLOOKUP($H177,ERV_Issuers!$C:$BZ,MATCH(I$1,ERV_Issuers!$C$2:$BZ$2,0),FALSE)</f>
        <v>107.73906707763672</v>
      </c>
      <c r="J177" s="1" t="str">
        <f>VLOOKUP($H177,ERV_Issuers!$C:$BZ,MATCH(J$1,ERV_Issuers!$C$2:$BZ$2,0),FALSE)</f>
        <v>bbb-</v>
      </c>
      <c r="K177" s="1">
        <f>VLOOKUP($H177,ERV_Issuers!$C:$BZ,MATCH(K$1,ERV_Issuers!$C$2:$BZ$2,0),FALSE)</f>
        <v>0</v>
      </c>
      <c r="L177" s="1" t="str">
        <f t="shared" si="2"/>
        <v>BBB</v>
      </c>
      <c r="M177" s="1" t="str">
        <f>INDEX(JESG_CEMBI!$W:$W,MATCH($A177,JESG_CEMBI!$AG:$AG,0))</f>
        <v>XS2313674462</v>
      </c>
    </row>
    <row r="178" spans="1:13" x14ac:dyDescent="0.25">
      <c r="A178" t="s">
        <v>1122</v>
      </c>
      <c r="B178">
        <f>ROUND(10-VLOOKUP($A178,JESG_CEMBI!$AG:$AV,MATCH(B$1,JESG_CEMBI!$AG$1:$AV$1,0),FALSE)/10,1)</f>
        <v>3.1</v>
      </c>
      <c r="C178">
        <f>VLOOKUP($A178,JESG_CEMBI!$AG:$AV,MATCH("1D Score Chg",JESG_CEMBI!$AG$1:$AV$1,0),FALSE)/-10</f>
        <v>9.6960982965015301E-4</v>
      </c>
      <c r="D178">
        <f>VLOOKUP($A178,JESG_CEMBI!$AG:$AV,MATCH("1M Score Chg",JESG_CEMBI!$AG$1:$AV$1,0),FALSE)/-10</f>
        <v>2.4173999817231999E-2</v>
      </c>
      <c r="E178">
        <f>VLOOKUP($A178,JESG_CEMBI!$AG:$AV,MATCH("QTD Score Chg",JESG_CEMBI!$AG$1:$AV$1,0),FALSE)/-10</f>
        <v>8.5212595307964899E-3</v>
      </c>
      <c r="F178">
        <f>VLOOKUP($A178,JESG_CEMBI!$AG:$AV,MATCH("YTD Score Chg",JESG_CEMBI!$AG$1:$AV$1,0),FALSE)/-10</f>
        <v>-1.5024353746085199E-3</v>
      </c>
      <c r="G178" t="str">
        <f>IFERROR(VLOOKUP(A178,ERV_Mapping!Q:Q,1,FALSE),VLOOKUP(A178,ERV_Mapping!R:R,1,FALSE))</f>
        <v>COSCCH</v>
      </c>
      <c r="H178" t="str">
        <f>IFERROR(VLOOKUP(G178,ERV_Mapping!Q:S,3,FALSE),VLOOKUP(G178,ERV_Mapping!R:S,2,FALSE))</f>
        <v>COSCCH</v>
      </c>
      <c r="I178" s="1">
        <f>VLOOKUP($H178,ERV_Issuers!$C:$BZ,MATCH(I$1,ERV_Issuers!$C$2:$BZ$2,0),FALSE)</f>
        <v>344.94601440429688</v>
      </c>
      <c r="J178" s="1" t="str">
        <f>VLOOKUP($H178,ERV_Issuers!$C:$BZ,MATCH(J$1,ERV_Issuers!$C$2:$BZ$2,0),FALSE)</f>
        <v>nr</v>
      </c>
      <c r="K178" s="1">
        <f>VLOOKUP($H178,ERV_Issuers!$C:$BZ,MATCH(K$1,ERV_Issuers!$C$2:$BZ$2,0),FALSE)</f>
        <v>0</v>
      </c>
      <c r="L178" s="1" t="str">
        <f t="shared" si="2"/>
        <v>NR</v>
      </c>
      <c r="M178" s="1" t="str">
        <f>INDEX(JESG_CEMBI!$W:$W,MATCH($A178,JESG_CEMBI!$AG:$AG,0))</f>
        <v>XS0875624099</v>
      </c>
    </row>
    <row r="179" spans="1:13" x14ac:dyDescent="0.25">
      <c r="A179" t="s">
        <v>1084</v>
      </c>
      <c r="B179">
        <f>ROUND(10-VLOOKUP($A179,JESG_CEMBI!$AG:$AV,MATCH(B$1,JESG_CEMBI!$AG$1:$AV$1,0),FALSE)/10,1)</f>
        <v>7</v>
      </c>
      <c r="C179">
        <f>VLOOKUP($A179,JESG_CEMBI!$AG:$AV,MATCH("1D Score Chg",JESG_CEMBI!$AG$1:$AV$1,0),FALSE)/-10</f>
        <v>-6.6877984885991195E-3</v>
      </c>
      <c r="D179">
        <f>VLOOKUP($A179,JESG_CEMBI!$AG:$AV,MATCH("1M Score Chg",JESG_CEMBI!$AG$1:$AV$1,0),FALSE)/-10</f>
        <v>-0.36013520431224799</v>
      </c>
      <c r="E179">
        <f>VLOOKUP($A179,JESG_CEMBI!$AG:$AV,MATCH("QTD Score Chg",JESG_CEMBI!$AG$1:$AV$1,0),FALSE)/-10</f>
        <v>-0.12925229878241101</v>
      </c>
      <c r="F179">
        <f>VLOOKUP($A179,JESG_CEMBI!$AG:$AV,MATCH("YTD Score Chg",JESG_CEMBI!$AG$1:$AV$1,0),FALSE)/-10</f>
        <v>-0.80630895923129897</v>
      </c>
      <c r="G179" t="str">
        <f>IFERROR(VLOOKUP(A179,ERV_Mapping!Q:Q,1,FALSE),VLOOKUP(A179,ERV_Mapping!R:R,1,FALSE))</f>
        <v>COGARD</v>
      </c>
      <c r="H179" t="str">
        <f>IFERROR(VLOOKUP(G179,ERV_Mapping!Q:S,3,FALSE),VLOOKUP(G179,ERV_Mapping!R:S,2,FALSE))</f>
        <v>COGARD_14</v>
      </c>
      <c r="I179" s="1">
        <f>VLOOKUP($H179,ERV_Issuers!$C:$BZ,MATCH(I$1,ERV_Issuers!$C$2:$BZ$2,0),FALSE)</f>
        <v>898.42572021484375</v>
      </c>
      <c r="J179" s="1" t="str">
        <f>VLOOKUP($H179,ERV_Issuers!$C:$BZ,MATCH(J$1,ERV_Issuers!$C$2:$BZ$2,0),FALSE)</f>
        <v>bbb-</v>
      </c>
      <c r="K179" s="1">
        <f>VLOOKUP($H179,ERV_Issuers!$C:$BZ,MATCH(K$1,ERV_Issuers!$C$2:$BZ$2,0),FALSE)</f>
        <v>49.020228639249922</v>
      </c>
      <c r="L179" s="1" t="str">
        <f t="shared" si="2"/>
        <v>BBB</v>
      </c>
      <c r="M179" s="1" t="str">
        <f>INDEX(JESG_CEMBI!$W:$W,MATCH($A179,JESG_CEMBI!$AG:$AG,0))</f>
        <v>XS2280833133</v>
      </c>
    </row>
    <row r="180" spans="1:13" x14ac:dyDescent="0.25">
      <c r="A180" t="s">
        <v>1298</v>
      </c>
      <c r="B180">
        <f>ROUND(10-VLOOKUP($A180,JESG_CEMBI!$AG:$AV,MATCH(B$1,JESG_CEMBI!$AG$1:$AV$1,0),FALSE)/10,1)</f>
        <v>6.7</v>
      </c>
      <c r="C180">
        <f>VLOOKUP($A180,JESG_CEMBI!$AG:$AV,MATCH("1D Score Chg",JESG_CEMBI!$AG$1:$AV$1,0),FALSE)/-10</f>
        <v>-2.6170277982579598E-3</v>
      </c>
      <c r="D180">
        <f>VLOOKUP($A180,JESG_CEMBI!$AG:$AV,MATCH("1M Score Chg",JESG_CEMBI!$AG$1:$AV$1,0),FALSE)/-10</f>
        <v>-4.9444390466028606E-3</v>
      </c>
      <c r="E180">
        <f>VLOOKUP($A180,JESG_CEMBI!$AG:$AV,MATCH("QTD Score Chg",JESG_CEMBI!$AG$1:$AV$1,0),FALSE)/-10</f>
        <v>-7.5061073857526101E-3</v>
      </c>
      <c r="F180">
        <f>VLOOKUP($A180,JESG_CEMBI!$AG:$AV,MATCH("YTD Score Chg",JESG_CEMBI!$AG$1:$AV$1,0),FALSE)/-10</f>
        <v>1.48110050136217E-2</v>
      </c>
      <c r="G180" t="str">
        <f>IFERROR(VLOOKUP(A180,ERV_Mapping!Q:Q,1,FALSE),VLOOKUP(A180,ERV_Mapping!R:R,1,FALSE))</f>
        <v>DXSECU</v>
      </c>
      <c r="H180" t="str">
        <f>IFERROR(VLOOKUP(G180,ERV_Mapping!Q:S,3,FALSE),VLOOKUP(G180,ERV_Mapping!R:S,2,FALSE))</f>
        <v>DXSECU</v>
      </c>
      <c r="I180" s="1">
        <f>VLOOKUP($H180,ERV_Issuers!$C:$BZ,MATCH(I$1,ERV_Issuers!$C$2:$BZ$2,0),FALSE)</f>
        <v>178.96932983398438</v>
      </c>
      <c r="J180" s="1" t="str">
        <f>VLOOKUP($H180,ERV_Issuers!$C:$BZ,MATCH(J$1,ERV_Issuers!$C$2:$BZ$2,0),FALSE)</f>
        <v>bbb</v>
      </c>
      <c r="K180" s="1">
        <f>VLOOKUP($H180,ERV_Issuers!$C:$BZ,MATCH(K$1,ERV_Issuers!$C$2:$BZ$2,0),FALSE)</f>
        <v>0</v>
      </c>
      <c r="L180" s="1" t="str">
        <f t="shared" si="2"/>
        <v>BBB</v>
      </c>
      <c r="M180" s="1" t="str">
        <f>INDEX(JESG_CEMBI!$W:$W,MATCH($A180,JESG_CEMBI!$AG:$AG,0))</f>
        <v>XS2037338873</v>
      </c>
    </row>
    <row r="181" spans="1:13" x14ac:dyDescent="0.25">
      <c r="A181" t="s">
        <v>3329</v>
      </c>
      <c r="B181">
        <f>ROUND(10-VLOOKUP($A181,JESG_CEMBI!$AG:$AV,MATCH(B$1,JESG_CEMBI!$AG$1:$AV$1,0),FALSE)/10,1)</f>
        <v>4.7</v>
      </c>
      <c r="C181">
        <f>VLOOKUP($A181,JESG_CEMBI!$AG:$AV,MATCH("1D Score Chg",JESG_CEMBI!$AG$1:$AV$1,0),FALSE)/-10</f>
        <v>9.85369177663386E-4</v>
      </c>
      <c r="D181">
        <f>VLOOKUP($A181,JESG_CEMBI!$AG:$AV,MATCH("1M Score Chg",JESG_CEMBI!$AG$1:$AV$1,0),FALSE)/-10</f>
        <v>5.5293329216212293E-2</v>
      </c>
      <c r="E181">
        <f>VLOOKUP($A181,JESG_CEMBI!$AG:$AV,MATCH("QTD Score Chg",JESG_CEMBI!$AG$1:$AV$1,0),FALSE)/-10</f>
        <v>2.49154653975182E-2</v>
      </c>
      <c r="F181">
        <f>VLOOKUP($A181,JESG_CEMBI!$AG:$AV,MATCH("YTD Score Chg",JESG_CEMBI!$AG$1:$AV$1,0),FALSE)/-10</f>
        <v>0.11577587346892</v>
      </c>
      <c r="G181" t="str">
        <f>IFERROR(VLOOKUP(A181,ERV_Mapping!Q:Q,1,FALSE),VLOOKUP(A181,ERV_Mapping!R:R,1,FALSE))</f>
        <v>XINAOG</v>
      </c>
      <c r="H181" t="str">
        <f>IFERROR(VLOOKUP(G181,ERV_Mapping!Q:S,3,FALSE),VLOOKUP(G181,ERV_Mapping!R:S,2,FALSE))</f>
        <v>XINAOG_0</v>
      </c>
      <c r="I181" s="1">
        <f>VLOOKUP($H181,ERV_Issuers!$C:$BZ,MATCH(I$1,ERV_Issuers!$C$2:$BZ$2,0),FALSE)</f>
        <v>139.32437133789063</v>
      </c>
      <c r="J181" s="1" t="str">
        <f>VLOOKUP($H181,ERV_Issuers!$C:$BZ,MATCH(J$1,ERV_Issuers!$C$2:$BZ$2,0),FALSE)</f>
        <v>bbb+</v>
      </c>
      <c r="K181" s="1">
        <f>VLOOKUP($H181,ERV_Issuers!$C:$BZ,MATCH(K$1,ERV_Issuers!$C$2:$BZ$2,0),FALSE)</f>
        <v>-20.965019455870635</v>
      </c>
      <c r="L181" s="1" t="str">
        <f t="shared" si="2"/>
        <v>BBB</v>
      </c>
      <c r="M181" s="1" t="str">
        <f>INDEX(JESG_CEMBI!$W:$W,MATCH($A181,JESG_CEMBI!$AG:$AG,0))</f>
        <v>USG3066LAF88</v>
      </c>
    </row>
    <row r="182" spans="1:13" x14ac:dyDescent="0.25">
      <c r="A182" t="s">
        <v>1757</v>
      </c>
      <c r="B182">
        <f>ROUND(10-VLOOKUP($A182,JESG_CEMBI!$AG:$AV,MATCH(B$1,JESG_CEMBI!$AG$1:$AV$1,0),FALSE)/10,1)</f>
        <v>5.0999999999999996</v>
      </c>
      <c r="C182">
        <f>VLOOKUP($A182,JESG_CEMBI!$AG:$AV,MATCH("1D Score Chg",JESG_CEMBI!$AG$1:$AV$1,0),FALSE)/-10</f>
        <v>6.9865173769947803E-3</v>
      </c>
      <c r="D182">
        <f>VLOOKUP($A182,JESG_CEMBI!$AG:$AV,MATCH("1M Score Chg",JESG_CEMBI!$AG$1:$AV$1,0),FALSE)/-10</f>
        <v>0.142242036630844</v>
      </c>
      <c r="E182">
        <f>VLOOKUP($A182,JESG_CEMBI!$AG:$AV,MATCH("QTD Score Chg",JESG_CEMBI!$AG$1:$AV$1,0),FALSE)/-10</f>
        <v>6.6050023092045496E-2</v>
      </c>
      <c r="F182">
        <f>VLOOKUP($A182,JESG_CEMBI!$AG:$AV,MATCH("YTD Score Chg",JESG_CEMBI!$AG$1:$AV$1,0),FALSE)/-10</f>
        <v>-1.5205280834765401E-2</v>
      </c>
      <c r="G182" t="str">
        <f>IFERROR(VLOOKUP(A182,ERV_Mapping!Q:Q,1,FALSE),VLOOKUP(A182,ERV_Mapping!R:R,1,FALSE))</f>
        <v>GEMDAL</v>
      </c>
      <c r="H182" t="str">
        <f>IFERROR(VLOOKUP(G182,ERV_Mapping!Q:S,3,FALSE),VLOOKUP(G182,ERV_Mapping!R:S,2,FALSE))</f>
        <v>GEMDAL</v>
      </c>
      <c r="I182" s="1">
        <f>VLOOKUP($H182,ERV_Issuers!$C:$BZ,MATCH(I$1,ERV_Issuers!$C$2:$BZ$2,0),FALSE)</f>
        <v>581.34307861328125</v>
      </c>
      <c r="J182" s="1" t="str">
        <f>VLOOKUP($H182,ERV_Issuers!$C:$BZ,MATCH(J$1,ERV_Issuers!$C$2:$BZ$2,0),FALSE)</f>
        <v>bb-</v>
      </c>
      <c r="K182" s="1">
        <f>VLOOKUP($H182,ERV_Issuers!$C:$BZ,MATCH(K$1,ERV_Issuers!$C$2:$BZ$2,0),FALSE)</f>
        <v>0</v>
      </c>
      <c r="L182" s="1" t="str">
        <f t="shared" si="2"/>
        <v>BB</v>
      </c>
      <c r="M182" s="1" t="str">
        <f>INDEX(JESG_CEMBI!$W:$W,MATCH($A182,JESG_CEMBI!$AG:$AG,0))</f>
        <v>XS2357443410</v>
      </c>
    </row>
    <row r="183" spans="1:13" x14ac:dyDescent="0.25">
      <c r="A183" t="s">
        <v>1685</v>
      </c>
      <c r="B183">
        <f>ROUND(10-VLOOKUP($A183,JESG_CEMBI!$AG:$AV,MATCH(B$1,JESG_CEMBI!$AG$1:$AV$1,0),FALSE)/10,1)</f>
        <v>7.1</v>
      </c>
      <c r="C183">
        <f>VLOOKUP($A183,JESG_CEMBI!$AG:$AV,MATCH("1D Score Chg",JESG_CEMBI!$AG$1:$AV$1,0),FALSE)/-10</f>
        <v>3.2423433448826998E-2</v>
      </c>
      <c r="D183">
        <f>VLOOKUP($A183,JESG_CEMBI!$AG:$AV,MATCH("1M Score Chg",JESG_CEMBI!$AG$1:$AV$1,0),FALSE)/-10</f>
        <v>0.82460504717271799</v>
      </c>
      <c r="E183">
        <f>VLOOKUP($A183,JESG_CEMBI!$AG:$AV,MATCH("QTD Score Chg",JESG_CEMBI!$AG$1:$AV$1,0),FALSE)/-10</f>
        <v>0.31461950684126</v>
      </c>
      <c r="F183">
        <f>VLOOKUP($A183,JESG_CEMBI!$AG:$AV,MATCH("YTD Score Chg",JESG_CEMBI!$AG$1:$AV$1,0),FALSE)/-10</f>
        <v>1.75012796976065</v>
      </c>
      <c r="G183" t="str">
        <f>IFERROR(VLOOKUP(A183,ERV_Mapping!Q:Q,1,FALSE),VLOOKUP(A183,ERV_Mapping!R:R,1,FALSE))</f>
        <v>FRESHK</v>
      </c>
      <c r="H183" t="str">
        <f>IFERROR(VLOOKUP(G183,ERV_Mapping!Q:S,3,FALSE),VLOOKUP(G183,ERV_Mapping!R:S,2,FALSE))</f>
        <v>FRESHK</v>
      </c>
      <c r="I183" s="1">
        <f>VLOOKUP($H183,ERV_Issuers!$C:$BZ,MATCH(I$1,ERV_Issuers!$C$2:$BZ$2,0),FALSE)</f>
        <v>409.07693481445313</v>
      </c>
      <c r="J183" s="1" t="str">
        <f>VLOOKUP($H183,ERV_Issuers!$C:$BZ,MATCH(J$1,ERV_Issuers!$C$2:$BZ$2,0),FALSE)</f>
        <v>bbb-</v>
      </c>
      <c r="K183" s="1">
        <f>VLOOKUP($H183,ERV_Issuers!$C:$BZ,MATCH(K$1,ERV_Issuers!$C$2:$BZ$2,0),FALSE)</f>
        <v>0</v>
      </c>
      <c r="L183" s="1" t="str">
        <f t="shared" si="2"/>
        <v>BBB</v>
      </c>
      <c r="M183" s="1" t="str">
        <f>INDEX(JESG_CEMBI!$W:$W,MATCH($A183,JESG_CEMBI!$AG:$AG,0))</f>
        <v>XS2302544353</v>
      </c>
    </row>
    <row r="184" spans="1:13" x14ac:dyDescent="0.25">
      <c r="A184" t="s">
        <v>1683</v>
      </c>
      <c r="B184">
        <f>ROUND(10-VLOOKUP($A184,JESG_CEMBI!$AG:$AV,MATCH(B$1,JESG_CEMBI!$AG$1:$AV$1,0),FALSE)/10,1)</f>
        <v>5.2</v>
      </c>
      <c r="C184">
        <f>VLOOKUP($A184,JESG_CEMBI!$AG:$AV,MATCH("1D Score Chg",JESG_CEMBI!$AG$1:$AV$1,0),FALSE)/-10</f>
        <v>7.9620066957211497E-3</v>
      </c>
      <c r="D184">
        <f>VLOOKUP($A184,JESG_CEMBI!$AG:$AV,MATCH("1M Score Chg",JESG_CEMBI!$AG$1:$AV$1,0),FALSE)/-10</f>
        <v>0.20103982347256402</v>
      </c>
      <c r="E184">
        <f>VLOOKUP($A184,JESG_CEMBI!$AG:$AV,MATCH("QTD Score Chg",JESG_CEMBI!$AG$1:$AV$1,0),FALSE)/-10</f>
        <v>7.9935311642971296E-2</v>
      </c>
      <c r="F184">
        <f>VLOOKUP($A184,JESG_CEMBI!$AG:$AV,MATCH("YTD Score Chg",JESG_CEMBI!$AG$1:$AV$1,0),FALSE)/-10</f>
        <v>3.1673614387889099E-2</v>
      </c>
      <c r="G184" t="str">
        <f>IFERROR(VLOOKUP(A184,ERV_Mapping!Q:Q,1,FALSE),VLOOKUP(A184,ERV_Mapping!R:R,1,FALSE))</f>
        <v>FOSUNI</v>
      </c>
      <c r="H184" t="str">
        <f>IFERROR(VLOOKUP(G184,ERV_Mapping!Q:S,3,FALSE),VLOOKUP(G184,ERV_Mapping!R:S,2,FALSE))</f>
        <v>FOSUNI_1</v>
      </c>
      <c r="I184" s="1">
        <f>VLOOKUP($H184,ERV_Issuers!$C:$BZ,MATCH(I$1,ERV_Issuers!$C$2:$BZ$2,0),FALSE)</f>
        <v>563.58740234375</v>
      </c>
      <c r="J184" s="1" t="str">
        <f>VLOOKUP($H184,ERV_Issuers!$C:$BZ,MATCH(J$1,ERV_Issuers!$C$2:$BZ$2,0),FALSE)</f>
        <v>bb-</v>
      </c>
      <c r="K184" s="1">
        <f>VLOOKUP($H184,ERV_Issuers!$C:$BZ,MATCH(K$1,ERV_Issuers!$C$2:$BZ$2,0),FALSE)</f>
        <v>7.7325463451613548</v>
      </c>
      <c r="L184" s="1" t="str">
        <f t="shared" si="2"/>
        <v>BB</v>
      </c>
      <c r="M184" s="1" t="str">
        <f>INDEX(JESG_CEMBI!$W:$W,MATCH($A184,JESG_CEMBI!$AG:$AG,0))</f>
        <v>XS1471856424</v>
      </c>
    </row>
    <row r="185" spans="1:13" x14ac:dyDescent="0.25">
      <c r="A185" t="s">
        <v>967</v>
      </c>
      <c r="B185">
        <f>ROUND(10-VLOOKUP($A185,JESG_CEMBI!$AG:$AV,MATCH(B$1,JESG_CEMBI!$AG$1:$AV$1,0),FALSE)/10,1)</f>
        <v>4.8</v>
      </c>
      <c r="C185">
        <f>VLOOKUP($A185,JESG_CEMBI!$AG:$AV,MATCH("1D Score Chg",JESG_CEMBI!$AG$1:$AV$1,0),FALSE)/-10</f>
        <v>-1.5933100511560301E-3</v>
      </c>
      <c r="D185">
        <f>VLOOKUP($A185,JESG_CEMBI!$AG:$AV,MATCH("1M Score Chg",JESG_CEMBI!$AG$1:$AV$1,0),FALSE)/-10</f>
        <v>-4.5030494991578898E-3</v>
      </c>
      <c r="E185">
        <f>VLOOKUP($A185,JESG_CEMBI!$AG:$AV,MATCH("QTD Score Chg",JESG_CEMBI!$AG$1:$AV$1,0),FALSE)/-10</f>
        <v>-5.3697714980188403E-3</v>
      </c>
      <c r="F185">
        <f>VLOOKUP($A185,JESG_CEMBI!$AG:$AV,MATCH("YTD Score Chg",JESG_CEMBI!$AG$1:$AV$1,0),FALSE)/-10</f>
        <v>0.27203357667978001</v>
      </c>
      <c r="G185" t="str">
        <f>IFERROR(VLOOKUP(A185,ERV_Mapping!Q:Q,1,FALSE),VLOOKUP(A185,ERV_Mapping!R:R,1,FALSE))</f>
        <v>CHJMAO</v>
      </c>
      <c r="H185" t="str">
        <f>IFERROR(VLOOKUP(G185,ERV_Mapping!Q:S,3,FALSE),VLOOKUP(G185,ERV_Mapping!R:S,2,FALSE))</f>
        <v>CHJMAO_0</v>
      </c>
      <c r="I185" s="1">
        <f>VLOOKUP($H185,ERV_Issuers!$C:$BZ,MATCH(I$1,ERV_Issuers!$C$2:$BZ$2,0),FALSE)</f>
        <v>557.601318359375</v>
      </c>
      <c r="J185" s="1" t="str">
        <f>VLOOKUP($H185,ERV_Issuers!$C:$BZ,MATCH(J$1,ERV_Issuers!$C$2:$BZ$2,0),FALSE)</f>
        <v>bb</v>
      </c>
      <c r="K185" s="1">
        <f>VLOOKUP($H185,ERV_Issuers!$C:$BZ,MATCH(K$1,ERV_Issuers!$C$2:$BZ$2,0),FALSE)</f>
        <v>0</v>
      </c>
      <c r="L185" s="1" t="str">
        <f t="shared" si="2"/>
        <v>BB</v>
      </c>
      <c r="M185" s="1" t="str">
        <f>INDEX(JESG_CEMBI!$W:$W,MATCH($A185,JESG_CEMBI!$AG:$AG,0))</f>
        <v>XS2208935374</v>
      </c>
    </row>
    <row r="186" spans="1:13" x14ac:dyDescent="0.25">
      <c r="A186" t="s">
        <v>1716</v>
      </c>
      <c r="B186">
        <f>ROUND(10-VLOOKUP($A186,JESG_CEMBI!$AG:$AV,MATCH(B$1,JESG_CEMBI!$AG$1:$AV$1,0),FALSE)/10,1)</f>
        <v>5.9</v>
      </c>
      <c r="C186">
        <f>VLOOKUP($A186,JESG_CEMBI!$AG:$AV,MATCH("1D Score Chg",JESG_CEMBI!$AG$1:$AV$1,0),FALSE)/-10</f>
        <v>-2.52516812655017E-3</v>
      </c>
      <c r="D186">
        <f>VLOOKUP($A186,JESG_CEMBI!$AG:$AV,MATCH("1M Score Chg",JESG_CEMBI!$AG$1:$AV$1,0),FALSE)/-10</f>
        <v>-6.89231453543456E-2</v>
      </c>
      <c r="E186">
        <f>VLOOKUP($A186,JESG_CEMBI!$AG:$AV,MATCH("QTD Score Chg",JESG_CEMBI!$AG$1:$AV$1,0),FALSE)/-10</f>
        <v>-6.6793703403916892E-3</v>
      </c>
      <c r="F186">
        <f>VLOOKUP($A186,JESG_CEMBI!$AG:$AV,MATCH("YTD Score Chg",JESG_CEMBI!$AG$1:$AV$1,0),FALSE)/-10</f>
        <v>-0.65488571045306798</v>
      </c>
      <c r="G186" t="str">
        <f>IFERROR(VLOOKUP(A186,ERV_Mapping!Q:Q,1,FALSE),VLOOKUP(A186,ERV_Mapping!R:R,1,FALSE))</f>
        <v>FUTLAN</v>
      </c>
      <c r="H186" t="str">
        <f>IFERROR(VLOOKUP(G186,ERV_Mapping!Q:S,3,FALSE),VLOOKUP(G186,ERV_Mapping!R:S,2,FALSE))</f>
        <v>FUTLAN-SEC</v>
      </c>
      <c r="I186" s="1">
        <f>VLOOKUP($H186,ERV_Issuers!$C:$BZ,MATCH(I$1,ERV_Issuers!$C$2:$BZ$2,0),FALSE)</f>
        <v>1607.59765625</v>
      </c>
      <c r="J186" s="1" t="str">
        <f>VLOOKUP($H186,ERV_Issuers!$C:$BZ,MATCH(J$1,ERV_Issuers!$C$2:$BZ$2,0),FALSE)</f>
        <v>bb+</v>
      </c>
      <c r="K186" s="1">
        <f>VLOOKUP($H186,ERV_Issuers!$C:$BZ,MATCH(K$1,ERV_Issuers!$C$2:$BZ$2,0),FALSE)</f>
        <v>0</v>
      </c>
      <c r="L186" s="1" t="str">
        <f t="shared" si="2"/>
        <v>BB</v>
      </c>
      <c r="M186" s="1" t="str">
        <f>INDEX(JESG_CEMBI!$W:$W,MATCH($A186,JESG_CEMBI!$AG:$AG,0))</f>
        <v>XS2281036249</v>
      </c>
    </row>
    <row r="187" spans="1:13" x14ac:dyDescent="0.25">
      <c r="A187" t="s">
        <v>1706</v>
      </c>
      <c r="B187">
        <f>ROUND(10-VLOOKUP($A187,JESG_CEMBI!$AG:$AV,MATCH(B$1,JESG_CEMBI!$AG$1:$AV$1,0),FALSE)/10,1)</f>
        <v>5.9</v>
      </c>
      <c r="C187">
        <f>VLOOKUP($A187,JESG_CEMBI!$AG:$AV,MATCH("1D Score Chg",JESG_CEMBI!$AG$1:$AV$1,0),FALSE)/-10</f>
        <v>-2.5251681265515899E-3</v>
      </c>
      <c r="D187">
        <f>VLOOKUP($A187,JESG_CEMBI!$AG:$AV,MATCH("1M Score Chg",JESG_CEMBI!$AG$1:$AV$1,0),FALSE)/-10</f>
        <v>-6.8923145354347001E-2</v>
      </c>
      <c r="E187">
        <f>VLOOKUP($A187,JESG_CEMBI!$AG:$AV,MATCH("QTD Score Chg",JESG_CEMBI!$AG$1:$AV$1,0),FALSE)/-10</f>
        <v>-6.6793703403931204E-3</v>
      </c>
      <c r="F187">
        <f>VLOOKUP($A187,JESG_CEMBI!$AG:$AV,MATCH("YTD Score Chg",JESG_CEMBI!$AG$1:$AV$1,0),FALSE)/-10</f>
        <v>-0.65488571045306898</v>
      </c>
      <c r="G187" t="str">
        <f>IFERROR(VLOOKUP(A187,ERV_Mapping!Q:Q,1,FALSE),VLOOKUP(A187,ERV_Mapping!R:R,1,FALSE))</f>
        <v>FTLNHD</v>
      </c>
      <c r="H187" t="str">
        <f>IFERROR(VLOOKUP(G187,ERV_Mapping!Q:S,3,FALSE),VLOOKUP(G187,ERV_Mapping!R:S,2,FALSE))</f>
        <v>FTLNHD</v>
      </c>
      <c r="I187" s="1">
        <f>VLOOKUP($H187,ERV_Issuers!$C:$BZ,MATCH(I$1,ERV_Issuers!$C$2:$BZ$2,0),FALSE)</f>
        <v>1234.0245361328125</v>
      </c>
      <c r="J187" s="1" t="str">
        <f>VLOOKUP($H187,ERV_Issuers!$C:$BZ,MATCH(J$1,ERV_Issuers!$C$2:$BZ$2,0),FALSE)</f>
        <v>bb+</v>
      </c>
      <c r="K187" s="1">
        <f>VLOOKUP($H187,ERV_Issuers!$C:$BZ,MATCH(K$1,ERV_Issuers!$C$2:$BZ$2,0),FALSE)</f>
        <v>42.801560879024706</v>
      </c>
      <c r="L187" s="1" t="str">
        <f t="shared" si="2"/>
        <v>BB</v>
      </c>
      <c r="M187" s="1" t="str">
        <f>INDEX(JESG_CEMBI!$W:$W,MATCH($A187,JESG_CEMBI!$AG:$AG,0))</f>
        <v>XS2290806285</v>
      </c>
    </row>
    <row r="188" spans="1:13" x14ac:dyDescent="0.25">
      <c r="A188" t="s">
        <v>1812</v>
      </c>
      <c r="B188">
        <f>ROUND(10-VLOOKUP($A188,JESG_CEMBI!$AG:$AV,MATCH(B$1,JESG_CEMBI!$AG$1:$AV$1,0),FALSE)/10,1)</f>
        <v>1.7</v>
      </c>
      <c r="C188">
        <f>VLOOKUP($A188,JESG_CEMBI!$AG:$AV,MATCH("1D Score Chg",JESG_CEMBI!$AG$1:$AV$1,0),FALSE)/-10</f>
        <v>-9.5239918135803204E-4</v>
      </c>
      <c r="D188">
        <f>VLOOKUP($A188,JESG_CEMBI!$AG:$AV,MATCH("1M Score Chg",JESG_CEMBI!$AG$1:$AV$1,0),FALSE)/-10</f>
        <v>-1.11786280214516E-2</v>
      </c>
      <c r="E188">
        <f>VLOOKUP($A188,JESG_CEMBI!$AG:$AV,MATCH("QTD Score Chg",JESG_CEMBI!$AG$1:$AV$1,0),FALSE)/-10</f>
        <v>-5.4063272778108696E-3</v>
      </c>
      <c r="F188">
        <f>VLOOKUP($A188,JESG_CEMBI!$AG:$AV,MATCH("YTD Score Chg",JESG_CEMBI!$AG$1:$AV$1,0),FALSE)/-10</f>
        <v>0.155087457815788</v>
      </c>
      <c r="G188" t="str">
        <f>IFERROR(VLOOKUP(A188,ERV_Mapping!Q:Q,1,FALSE),VLOOKUP(A188,ERV_Mapping!R:R,1,FALSE))</f>
        <v>GLPCHI</v>
      </c>
      <c r="H188" t="str">
        <f>IFERROR(VLOOKUP(G188,ERV_Mapping!Q:S,3,FALSE),VLOOKUP(G188,ERV_Mapping!R:S,2,FALSE))</f>
        <v>GLPCHI_0</v>
      </c>
      <c r="I188" s="1">
        <f>VLOOKUP($H188,ERV_Issuers!$C:$BZ,MATCH(I$1,ERV_Issuers!$C$2:$BZ$2,0),FALSE)</f>
        <v>258.29278564453125</v>
      </c>
      <c r="J188" s="1" t="str">
        <f>VLOOKUP($H188,ERV_Issuers!$C:$BZ,MATCH(J$1,ERV_Issuers!$C$2:$BZ$2,0),FALSE)</f>
        <v>bbb-</v>
      </c>
      <c r="K188" s="1">
        <f>VLOOKUP($H188,ERV_Issuers!$C:$BZ,MATCH(K$1,ERV_Issuers!$C$2:$BZ$2,0),FALSE)</f>
        <v>-15.555648483535311</v>
      </c>
      <c r="L188" s="1" t="str">
        <f t="shared" si="2"/>
        <v>BBB</v>
      </c>
      <c r="M188" s="1" t="str">
        <f>INDEX(JESG_CEMBI!$W:$W,MATCH($A188,JESG_CEMBI!$AG:$AG,0))</f>
        <v>XS2314779427</v>
      </c>
    </row>
    <row r="189" spans="1:13" x14ac:dyDescent="0.25">
      <c r="A189" t="s">
        <v>1752</v>
      </c>
      <c r="B189">
        <f>ROUND(10-VLOOKUP($A189,JESG_CEMBI!$AG:$AV,MATCH(B$1,JESG_CEMBI!$AG$1:$AV$1,0),FALSE)/10,1)</f>
        <v>7.1</v>
      </c>
      <c r="C189">
        <f>VLOOKUP($A189,JESG_CEMBI!$AG:$AV,MATCH("1D Score Chg",JESG_CEMBI!$AG$1:$AV$1,0),FALSE)/-10</f>
        <v>1.98901037830061E-2</v>
      </c>
      <c r="D189">
        <f>VLOOKUP($A189,JESG_CEMBI!$AG:$AV,MATCH("1M Score Chg",JESG_CEMBI!$AG$1:$AV$1,0),FALSE)/-10</f>
        <v>0.72196744152634096</v>
      </c>
      <c r="E189">
        <f>VLOOKUP($A189,JESG_CEMBI!$AG:$AV,MATCH("QTD Score Chg",JESG_CEMBI!$AG$1:$AV$1,0),FALSE)/-10</f>
        <v>0.20076555515002797</v>
      </c>
      <c r="F189">
        <f>VLOOKUP($A189,JESG_CEMBI!$AG:$AV,MATCH("YTD Score Chg",JESG_CEMBI!$AG$1:$AV$1,0),FALSE)/-10</f>
        <v>3.02638602328053</v>
      </c>
      <c r="G189" t="str">
        <f>IFERROR(VLOOKUP(A189,ERV_Mapping!Q:Q,1,FALSE),VLOOKUP(A189,ERV_Mapping!R:R,1,FALSE))</f>
        <v>GEELY</v>
      </c>
      <c r="H189" t="str">
        <f>IFERROR(VLOOKUP(G189,ERV_Mapping!Q:S,3,FALSE),VLOOKUP(G189,ERV_Mapping!R:S,2,FALSE))</f>
        <v>GEELY</v>
      </c>
      <c r="I189" s="1">
        <f>VLOOKUP($H189,ERV_Issuers!$C:$BZ,MATCH(I$1,ERV_Issuers!$C$2:$BZ$2,0),FALSE)</f>
        <v>278.87411499023438</v>
      </c>
      <c r="J189" s="1" t="str">
        <f>VLOOKUP($H189,ERV_Issuers!$C:$BZ,MATCH(J$1,ERV_Issuers!$C$2:$BZ$2,0),FALSE)</f>
        <v>bbb-</v>
      </c>
      <c r="K189" s="1">
        <f>VLOOKUP($H189,ERV_Issuers!$C:$BZ,MATCH(K$1,ERV_Issuers!$C$2:$BZ$2,0),FALSE)</f>
        <v>-6.2700760155502504</v>
      </c>
      <c r="L189" s="1" t="str">
        <f t="shared" si="2"/>
        <v>BBB</v>
      </c>
      <c r="M189" s="1" t="str">
        <f>INDEX(JESG_CEMBI!$W:$W,MATCH($A189,JESG_CEMBI!$AG:$AG,0))</f>
        <v>XS1755436190</v>
      </c>
    </row>
    <row r="190" spans="1:13" x14ac:dyDescent="0.25">
      <c r="A190" t="s">
        <v>1782</v>
      </c>
      <c r="B190">
        <f>ROUND(10-VLOOKUP($A190,JESG_CEMBI!$AG:$AV,MATCH(B$1,JESG_CEMBI!$AG$1:$AV$1,0),FALSE)/10,1)</f>
        <v>5.7</v>
      </c>
      <c r="C190">
        <f>VLOOKUP($A190,JESG_CEMBI!$AG:$AV,MATCH("1D Score Chg",JESG_CEMBI!$AG$1:$AV$1,0),FALSE)/-10</f>
        <v>-1.9426469464725899E-3</v>
      </c>
      <c r="D190">
        <f>VLOOKUP($A190,JESG_CEMBI!$AG:$AV,MATCH("1M Score Chg",JESG_CEMBI!$AG$1:$AV$1,0),FALSE)/-10</f>
        <v>-1.3081799301160399E-2</v>
      </c>
      <c r="E190">
        <f>VLOOKUP($A190,JESG_CEMBI!$AG:$AV,MATCH("QTD Score Chg",JESG_CEMBI!$AG$1:$AV$1,0),FALSE)/-10</f>
        <v>-8.5138035559033601E-3</v>
      </c>
      <c r="F190">
        <f>VLOOKUP($A190,JESG_CEMBI!$AG:$AV,MATCH("YTD Score Chg",JESG_CEMBI!$AG$1:$AV$1,0),FALSE)/-10</f>
        <v>-7.0844032351561698E-2</v>
      </c>
      <c r="G190" t="str">
        <f>IFERROR(VLOOKUP(A190,ERV_Mapping!Q:Q,1,FALSE),VLOOKUP(A190,ERV_Mapping!R:R,1,FALSE))</f>
        <v>GERGHK</v>
      </c>
      <c r="H190" t="str">
        <f>IFERROR(VLOOKUP(G190,ERV_Mapping!Q:S,3,FALSE),VLOOKUP(G190,ERV_Mapping!R:S,2,FALSE))</f>
        <v>GERGHK_0</v>
      </c>
      <c r="I190" s="1">
        <f>VLOOKUP($H190,ERV_Issuers!$C:$BZ,MATCH(I$1,ERV_Issuers!$C$2:$BZ$2,0),FALSE)</f>
        <v>637.10882568359375</v>
      </c>
      <c r="J190" s="1" t="str">
        <f>VLOOKUP($H190,ERV_Issuers!$C:$BZ,MATCH(J$1,ERV_Issuers!$C$2:$BZ$2,0),FALSE)</f>
        <v>bb</v>
      </c>
      <c r="K190" s="1">
        <f>VLOOKUP($H190,ERV_Issuers!$C:$BZ,MATCH(K$1,ERV_Issuers!$C$2:$BZ$2,0),FALSE)</f>
        <v>29.08338539275498</v>
      </c>
      <c r="L190" s="1" t="str">
        <f t="shared" si="2"/>
        <v>BB</v>
      </c>
      <c r="M190" s="1" t="str">
        <f>INDEX(JESG_CEMBI!$W:$W,MATCH($A190,JESG_CEMBI!$AG:$AG,0))</f>
        <v>USG3958RAB53</v>
      </c>
    </row>
    <row r="191" spans="1:13" x14ac:dyDescent="0.25">
      <c r="A191" t="s">
        <v>1864</v>
      </c>
      <c r="B191">
        <f>ROUND(10-VLOOKUP($A191,JESG_CEMBI!$AG:$AV,MATCH(B$1,JESG_CEMBI!$AG$1:$AV$1,0),FALSE)/10,1)</f>
        <v>6.9</v>
      </c>
      <c r="C191">
        <f>VLOOKUP($A191,JESG_CEMBI!$AG:$AV,MATCH("1D Score Chg",JESG_CEMBI!$AG$1:$AV$1,0),FALSE)/-10</f>
        <v>-2.70189426173459E-3</v>
      </c>
      <c r="D191">
        <f>VLOOKUP($A191,JESG_CEMBI!$AG:$AV,MATCH("1M Score Chg",JESG_CEMBI!$AG$1:$AV$1,0),FALSE)/-10</f>
        <v>-7.2402331781027795E-3</v>
      </c>
      <c r="E191">
        <f>VLOOKUP($A191,JESG_CEMBI!$AG:$AV,MATCH("QTD Score Chg",JESG_CEMBI!$AG$1:$AV$1,0),FALSE)/-10</f>
        <v>-8.2699055570476E-3</v>
      </c>
      <c r="F191">
        <f>VLOOKUP($A191,JESG_CEMBI!$AG:$AV,MATCH("YTD Score Chg",JESG_CEMBI!$AG$1:$AV$1,0),FALSE)/-10</f>
        <v>6.7807482417993701E-3</v>
      </c>
      <c r="G191" t="str">
        <f>IFERROR(VLOOKUP(A191,ERV_Mapping!Q:Q,1,FALSE),VLOOKUP(A191,ERV_Mapping!R:R,1,FALSE))</f>
        <v>GRNLGR</v>
      </c>
      <c r="H191" t="str">
        <f>IFERROR(VLOOKUP(G191,ERV_Mapping!Q:S,3,FALSE),VLOOKUP(G191,ERV_Mapping!R:S,2,FALSE))</f>
        <v>GRNLGR</v>
      </c>
      <c r="I191" s="1">
        <f>VLOOKUP($H191,ERV_Issuers!$C:$BZ,MATCH(I$1,ERV_Issuers!$C$2:$BZ$2,0),FALSE)</f>
        <v>2093.633544921875</v>
      </c>
      <c r="J191" s="1" t="str">
        <f>VLOOKUP($H191,ERV_Issuers!$C:$BZ,MATCH(J$1,ERV_Issuers!$C$2:$BZ$2,0),FALSE)</f>
        <v>b</v>
      </c>
      <c r="K191" s="1">
        <f>VLOOKUP($H191,ERV_Issuers!$C:$BZ,MATCH(K$1,ERV_Issuers!$C$2:$BZ$2,0),FALSE)</f>
        <v>47.477020398999876</v>
      </c>
      <c r="L191" s="1" t="str">
        <f t="shared" si="2"/>
        <v>B</v>
      </c>
      <c r="M191" s="1" t="str">
        <f>INDEX(JESG_CEMBI!$W:$W,MATCH($A191,JESG_CEMBI!$AG:$AG,0))</f>
        <v>XS2207192191</v>
      </c>
    </row>
    <row r="192" spans="1:13" x14ac:dyDescent="0.25">
      <c r="A192" t="s">
        <v>1852</v>
      </c>
      <c r="B192">
        <f>ROUND(10-VLOOKUP($A192,JESG_CEMBI!$AG:$AV,MATCH(B$1,JESG_CEMBI!$AG$1:$AV$1,0),FALSE)/10,1)</f>
        <v>6.4</v>
      </c>
      <c r="C192">
        <f>VLOOKUP($A192,JESG_CEMBI!$AG:$AV,MATCH("1D Score Chg",JESG_CEMBI!$AG$1:$AV$1,0),FALSE)/-10</f>
        <v>-2.4000914271702801E-3</v>
      </c>
      <c r="D192">
        <f>VLOOKUP($A192,JESG_CEMBI!$AG:$AV,MATCH("1M Score Chg",JESG_CEMBI!$AG$1:$AV$1,0),FALSE)/-10</f>
        <v>7.0376162790921595E-4</v>
      </c>
      <c r="E192">
        <f>VLOOKUP($A192,JESG_CEMBI!$AG:$AV,MATCH("QTD Score Chg",JESG_CEMBI!$AG$1:$AV$1,0),FALSE)/-10</f>
        <v>-5.5536800459712703E-3</v>
      </c>
      <c r="F192">
        <f>VLOOKUP($A192,JESG_CEMBI!$AG:$AV,MATCH("YTD Score Chg",JESG_CEMBI!$AG$1:$AV$1,0),FALSE)/-10</f>
        <v>3.4599250472657397E-2</v>
      </c>
      <c r="G192" t="str">
        <f>IFERROR(VLOOKUP(A192,ERV_Mapping!Q:Q,1,FALSE),VLOOKUP(A192,ERV_Mapping!R:R,1,FALSE))</f>
        <v>GRNCH</v>
      </c>
      <c r="H192" t="str">
        <f>IFERROR(VLOOKUP(G192,ERV_Mapping!Q:S,3,FALSE),VLOOKUP(G192,ERV_Mapping!R:S,2,FALSE))</f>
        <v>GRNCH_0</v>
      </c>
      <c r="I192" s="1">
        <f>VLOOKUP($H192,ERV_Issuers!$C:$BZ,MATCH(I$1,ERV_Issuers!$C$2:$BZ$2,0),FALSE)</f>
        <v>445.69314575195313</v>
      </c>
      <c r="J192" s="1" t="str">
        <f>VLOOKUP($H192,ERV_Issuers!$C:$BZ,MATCH(J$1,ERV_Issuers!$C$2:$BZ$2,0),FALSE)</f>
        <v>bb</v>
      </c>
      <c r="K192" s="1">
        <f>VLOOKUP($H192,ERV_Issuers!$C:$BZ,MATCH(K$1,ERV_Issuers!$C$2:$BZ$2,0),FALSE)</f>
        <v>-35.182552386883778</v>
      </c>
      <c r="L192" s="1" t="str">
        <f t="shared" si="2"/>
        <v>BB</v>
      </c>
      <c r="M192" s="1" t="str">
        <f>INDEX(JESG_CEMBI!$W:$W,MATCH($A192,JESG_CEMBI!$AG:$AG,0))</f>
        <v>XS2247552446</v>
      </c>
    </row>
    <row r="193" spans="1:13" x14ac:dyDescent="0.25">
      <c r="A193" t="s">
        <v>2494</v>
      </c>
      <c r="B193">
        <f>ROUND(10-VLOOKUP($A193,JESG_CEMBI!$AG:$AV,MATCH(B$1,JESG_CEMBI!$AG$1:$AV$1,0),FALSE)/10,1)</f>
        <v>6.7</v>
      </c>
      <c r="C193">
        <f>VLOOKUP($A193,JESG_CEMBI!$AG:$AV,MATCH("1D Score Chg",JESG_CEMBI!$AG$1:$AV$1,0),FALSE)/-10</f>
        <v>-1.00820579371116E-2</v>
      </c>
      <c r="D193">
        <f>VLOOKUP($A193,JESG_CEMBI!$AG:$AV,MATCH("1M Score Chg",JESG_CEMBI!$AG$1:$AV$1,0),FALSE)/-10</f>
        <v>-0.31282160253325897</v>
      </c>
      <c r="E193">
        <f>VLOOKUP($A193,JESG_CEMBI!$AG:$AV,MATCH("QTD Score Chg",JESG_CEMBI!$AG$1:$AV$1,0),FALSE)/-10</f>
        <v>-0.127658691690961</v>
      </c>
      <c r="F193">
        <f>VLOOKUP($A193,JESG_CEMBI!$AG:$AV,MATCH("YTD Score Chg",JESG_CEMBI!$AG$1:$AV$1,0),FALSE)/-10</f>
        <v>-0.92118317848372189</v>
      </c>
      <c r="G193" t="str">
        <f>IFERROR(VLOOKUP(A193,ERV_Mapping!Q:Q,1,FALSE),VLOOKUP(A193,ERV_Mapping!R:R,1,FALSE))</f>
        <v>GZRFPR</v>
      </c>
      <c r="H193" t="str">
        <f>IFERROR(VLOOKUP(G193,ERV_Mapping!Q:S,3,FALSE),VLOOKUP(G193,ERV_Mapping!R:S,2,FALSE))</f>
        <v>GZRFPR-SEC</v>
      </c>
      <c r="I193" s="1">
        <f>VLOOKUP($H193,ERV_Issuers!$C:$BZ,MATCH(I$1,ERV_Issuers!$C$2:$BZ$2,0),FALSE)</f>
        <v>11756.099609375</v>
      </c>
      <c r="J193" s="1" t="str">
        <f>VLOOKUP($H193,ERV_Issuers!$C:$BZ,MATCH(J$1,ERV_Issuers!$C$2:$BZ$2,0),FALSE)</f>
        <v>cc</v>
      </c>
      <c r="K193" s="1">
        <f>VLOOKUP($H193,ERV_Issuers!$C:$BZ,MATCH(K$1,ERV_Issuers!$C$2:$BZ$2,0),FALSE)</f>
        <v>85.285125865148061</v>
      </c>
      <c r="L193" s="1" t="str">
        <f t="shared" si="2"/>
        <v>CC</v>
      </c>
      <c r="M193" s="1" t="str">
        <f>INDEX(JESG_CEMBI!$W:$W,MATCH($A193,JESG_CEMBI!$AG:$AG,0))</f>
        <v>XS2307743075</v>
      </c>
    </row>
    <row r="194" spans="1:13" x14ac:dyDescent="0.25">
      <c r="A194" t="s">
        <v>2487</v>
      </c>
      <c r="B194">
        <f>ROUND(10-VLOOKUP($A194,JESG_CEMBI!$AG:$AV,MATCH(B$1,JESG_CEMBI!$AG$1:$AV$1,0),FALSE)/10,1)</f>
        <v>6.5</v>
      </c>
      <c r="C194">
        <f>VLOOKUP($A194,JESG_CEMBI!$AG:$AV,MATCH("1D Score Chg",JESG_CEMBI!$AG$1:$AV$1,0),FALSE)/-10</f>
        <v>-2.4975125332552701E-3</v>
      </c>
      <c r="D194">
        <f>VLOOKUP($A194,JESG_CEMBI!$AG:$AV,MATCH("1M Score Chg",JESG_CEMBI!$AG$1:$AV$1,0),FALSE)/-10</f>
        <v>9.7015319638911204E-2</v>
      </c>
      <c r="E194">
        <f>VLOOKUP($A194,JESG_CEMBI!$AG:$AV,MATCH("QTD Score Chg",JESG_CEMBI!$AG$1:$AV$1,0),FALSE)/-10</f>
        <v>-6.4304700007326602E-3</v>
      </c>
      <c r="F194">
        <f>VLOOKUP($A194,JESG_CEMBI!$AG:$AV,MATCH("YTD Score Chg",JESG_CEMBI!$AG$1:$AV$1,0),FALSE)/-10</f>
        <v>0.94132578175945691</v>
      </c>
      <c r="G194" t="str">
        <f>IFERROR(VLOOKUP(A194,ERV_Mapping!Q:Q,1,FALSE),VLOOKUP(A194,ERV_Mapping!R:R,1,FALSE))</f>
        <v>GZFYRE</v>
      </c>
      <c r="H194" t="str">
        <f>IFERROR(VLOOKUP(G194,ERV_Mapping!Q:S,3,FALSE),VLOOKUP(G194,ERV_Mapping!R:S,2,FALSE))</f>
        <v>GZFYRE_0</v>
      </c>
      <c r="I194" s="1">
        <f>VLOOKUP($H194,ERV_Issuers!$C:$BZ,MATCH(I$1,ERV_Issuers!$C$2:$BZ$2,0),FALSE)</f>
        <v>1130.99072265625</v>
      </c>
      <c r="J194" s="1" t="str">
        <f>VLOOKUP($H194,ERV_Issuers!$C:$BZ,MATCH(J$1,ERV_Issuers!$C$2:$BZ$2,0),FALSE)</f>
        <v>b-</v>
      </c>
      <c r="K194" s="1">
        <f>VLOOKUP($H194,ERV_Issuers!$C:$BZ,MATCH(K$1,ERV_Issuers!$C$2:$BZ$2,0),FALSE)</f>
        <v>0</v>
      </c>
      <c r="L194" s="1" t="str">
        <f t="shared" ref="L194:L257" si="3">UPPER(LEFT(J194,IF(OR(RIGHT(J194,1)="-",RIGHT(J194,1)="+"),LEN(J194)-1,LEN(J194))))</f>
        <v>B</v>
      </c>
      <c r="M194" s="1" t="str">
        <f>INDEX(JESG_CEMBI!$W:$W,MATCH($A194,JESG_CEMBI!$AG:$AG,0))</f>
        <v>XS2280435673</v>
      </c>
    </row>
    <row r="195" spans="1:13" x14ac:dyDescent="0.25">
      <c r="A195" t="s">
        <v>1906</v>
      </c>
      <c r="B195">
        <f>ROUND(10-VLOOKUP($A195,JESG_CEMBI!$AG:$AV,MATCH(B$1,JESG_CEMBI!$AG$1:$AV$1,0),FALSE)/10,1)</f>
        <v>5.0999999999999996</v>
      </c>
      <c r="C195">
        <f>VLOOKUP($A195,JESG_CEMBI!$AG:$AV,MATCH("1D Score Chg",JESG_CEMBI!$AG$1:$AV$1,0),FALSE)/-10</f>
        <v>-1.22642283081404E-3</v>
      </c>
      <c r="D195">
        <f>VLOOKUP($A195,JESG_CEMBI!$AG:$AV,MATCH("1M Score Chg",JESG_CEMBI!$AG$1:$AV$1,0),FALSE)/-10</f>
        <v>-1.6317968030749301E-2</v>
      </c>
      <c r="E195">
        <f>VLOOKUP($A195,JESG_CEMBI!$AG:$AV,MATCH("QTD Score Chg",JESG_CEMBI!$AG$1:$AV$1,0),FALSE)/-10</f>
        <v>-7.872540122900059E-3</v>
      </c>
      <c r="F195">
        <f>VLOOKUP($A195,JESG_CEMBI!$AG:$AV,MATCH("YTD Score Chg",JESG_CEMBI!$AG$1:$AV$1,0),FALSE)/-10</f>
        <v>-5.1298884007016397E-2</v>
      </c>
      <c r="G195" t="str">
        <f>IFERROR(VLOOKUP(A195,ERV_Mapping!Q:Q,1,FALSE),VLOOKUP(A195,ERV_Mapping!R:R,1,FALSE))</f>
        <v>GUOCAP</v>
      </c>
      <c r="H195" t="str">
        <f>IFERROR(VLOOKUP(G195,ERV_Mapping!Q:S,3,FALSE),VLOOKUP(G195,ERV_Mapping!R:S,2,FALSE))</f>
        <v>GUOCAP_0</v>
      </c>
      <c r="I195" s="1">
        <f>VLOOKUP($H195,ERV_Issuers!$C:$BZ,MATCH(I$1,ERV_Issuers!$C$2:$BZ$2,0),FALSE)</f>
        <v>267.44619750976563</v>
      </c>
      <c r="J195" s="1" t="str">
        <f>VLOOKUP($H195,ERV_Issuers!$C:$BZ,MATCH(J$1,ERV_Issuers!$C$2:$BZ$2,0),FALSE)</f>
        <v>nr</v>
      </c>
      <c r="K195" s="1">
        <f>VLOOKUP($H195,ERV_Issuers!$C:$BZ,MATCH(K$1,ERV_Issuers!$C$2:$BZ$2,0),FALSE)</f>
        <v>0</v>
      </c>
      <c r="L195" s="1" t="str">
        <f t="shared" si="3"/>
        <v>NR</v>
      </c>
      <c r="M195" s="1" t="str">
        <f>INDEX(JESG_CEMBI!$W:$W,MATCH($A195,JESG_CEMBI!$AG:$AG,0))</f>
        <v>XS1733229253</v>
      </c>
    </row>
    <row r="196" spans="1:13" x14ac:dyDescent="0.25">
      <c r="A196" t="s">
        <v>16866</v>
      </c>
      <c r="B196">
        <f>ROUND(10-VLOOKUP($A196,JESG_CEMBI!$AG:$AV,MATCH(B$1,JESG_CEMBI!$AG$1:$AV$1,0),FALSE)/10,1)</f>
        <v>5.6</v>
      </c>
      <c r="C196">
        <f>VLOOKUP($A196,JESG_CEMBI!$AG:$AV,MATCH("1D Score Chg",JESG_CEMBI!$AG$1:$AV$1,0),FALSE)/-10</f>
        <v>1.64733310522613E-2</v>
      </c>
      <c r="D196">
        <f>VLOOKUP($A196,JESG_CEMBI!$AG:$AV,MATCH("1M Score Chg",JESG_CEMBI!$AG$1:$AV$1,0),FALSE)/-10</f>
        <v>0.28490183349447701</v>
      </c>
      <c r="E196">
        <f>VLOOKUP($A196,JESG_CEMBI!$AG:$AV,MATCH("QTD Score Chg",JESG_CEMBI!$AG$1:$AV$1,0),FALSE)/-10</f>
        <v>0.15547935884379499</v>
      </c>
      <c r="F196">
        <f>VLOOKUP($A196,JESG_CEMBI!$AG:$AV,MATCH("YTD Score Chg",JESG_CEMBI!$AG$1:$AV$1,0),FALSE)/-10</f>
        <v>0.33789784918065402</v>
      </c>
      <c r="G196" t="str">
        <f>IFERROR(VLOOKUP(A196,ERV_Mapping!Q:Q,1,FALSE),VLOOKUP(A196,ERV_Mapping!R:R,1,FALSE))</f>
        <v>GRPCIN</v>
      </c>
      <c r="H196" t="str">
        <f>IFERROR(VLOOKUP(G196,ERV_Mapping!Q:S,3,FALSE),VLOOKUP(G196,ERV_Mapping!R:S,2,FALSE))</f>
        <v>GRPCIN_0</v>
      </c>
      <c r="I196" s="1">
        <f>VLOOKUP($H196,ERV_Issuers!$C:$BZ,MATCH(I$1,ERV_Issuers!$C$2:$BZ$2,0),FALSE)</f>
        <v>252.96995544433594</v>
      </c>
      <c r="J196" s="1" t="str">
        <f>VLOOKUP($H196,ERV_Issuers!$C:$BZ,MATCH(J$1,ERV_Issuers!$C$2:$BZ$2,0),FALSE)</f>
        <v>bbb+</v>
      </c>
      <c r="K196" s="1">
        <f>VLOOKUP($H196,ERV_Issuers!$C:$BZ,MATCH(K$1,ERV_Issuers!$C$2:$BZ$2,0),FALSE)</f>
        <v>0</v>
      </c>
      <c r="L196" s="1" t="str">
        <f t="shared" si="3"/>
        <v>BBB</v>
      </c>
      <c r="M196" s="1" t="str">
        <f>INDEX(JESG_CEMBI!$W:$W,MATCH($A196,JESG_CEMBI!$AG:$AG,0))</f>
        <v>XS2287540053</v>
      </c>
    </row>
    <row r="197" spans="1:13" x14ac:dyDescent="0.25">
      <c r="A197" t="s">
        <v>1908</v>
      </c>
      <c r="B197">
        <f>ROUND(10-VLOOKUP($A197,JESG_CEMBI!$AG:$AV,MATCH(B$1,JESG_CEMBI!$AG$1:$AV$1,0),FALSE)/10,1)</f>
        <v>4.8</v>
      </c>
      <c r="C197">
        <f>VLOOKUP($A197,JESG_CEMBI!$AG:$AV,MATCH("1D Score Chg",JESG_CEMBI!$AG$1:$AV$1,0),FALSE)/-10</f>
        <v>1.5641240747006398E-2</v>
      </c>
      <c r="D197">
        <f>VLOOKUP($A197,JESG_CEMBI!$AG:$AV,MATCH("1M Score Chg",JESG_CEMBI!$AG$1:$AV$1,0),FALSE)/-10</f>
        <v>0.33916765665161697</v>
      </c>
      <c r="E197">
        <f>VLOOKUP($A197,JESG_CEMBI!$AG:$AV,MATCH("QTD Score Chg",JESG_CEMBI!$AG$1:$AV$1,0),FALSE)/-10</f>
        <v>0.14394253342215999</v>
      </c>
      <c r="F197">
        <f>VLOOKUP($A197,JESG_CEMBI!$AG:$AV,MATCH("YTD Score Chg",JESG_CEMBI!$AG$1:$AV$1,0),FALSE)/-10</f>
        <v>0.43999661901395398</v>
      </c>
      <c r="G197" t="str">
        <f>IFERROR(VLOOKUP(A197,ERV_Mapping!Q:Q,1,FALSE),VLOOKUP(A197,ERV_Mapping!R:R,1,FALSE))</f>
        <v>GUOTJU</v>
      </c>
      <c r="H197" t="str">
        <f>IFERROR(VLOOKUP(G197,ERV_Mapping!Q:S,3,FALSE),VLOOKUP(G197,ERV_Mapping!R:S,2,FALSE))</f>
        <v>GUOTJU</v>
      </c>
      <c r="I197" s="1">
        <f>VLOOKUP($H197,ERV_Issuers!$C:$BZ,MATCH(I$1,ERV_Issuers!$C$2:$BZ$2,0),FALSE)</f>
        <v>106.74810791015625</v>
      </c>
      <c r="J197" s="1" t="str">
        <f>VLOOKUP($H197,ERV_Issuers!$C:$BZ,MATCH(J$1,ERV_Issuers!$C$2:$BZ$2,0),FALSE)</f>
        <v>bbb+</v>
      </c>
      <c r="K197" s="1">
        <f>VLOOKUP($H197,ERV_Issuers!$C:$BZ,MATCH(K$1,ERV_Issuers!$C$2:$BZ$2,0),FALSE)</f>
        <v>0</v>
      </c>
      <c r="L197" s="1" t="str">
        <f t="shared" si="3"/>
        <v>BBB</v>
      </c>
      <c r="M197" s="1" t="str">
        <f>INDEX(JESG_CEMBI!$W:$W,MATCH($A197,JESG_CEMBI!$AG:$AG,0))</f>
        <v>XS2306072732</v>
      </c>
    </row>
    <row r="198" spans="1:13" x14ac:dyDescent="0.25">
      <c r="A198" t="s">
        <v>2501</v>
      </c>
      <c r="B198">
        <f>ROUND(10-VLOOKUP($A198,JESG_CEMBI!$AG:$AV,MATCH(B$1,JESG_CEMBI!$AG$1:$AV$1,0),FALSE)/10,1)</f>
        <v>7.1</v>
      </c>
      <c r="C198">
        <f>VLOOKUP($A198,JESG_CEMBI!$AG:$AV,MATCH("1D Score Chg",JESG_CEMBI!$AG$1:$AV$1,0),FALSE)/-10</f>
        <v>1.4666878765900999E-3</v>
      </c>
      <c r="D198">
        <f>VLOOKUP($A198,JESG_CEMBI!$AG:$AV,MATCH("1M Score Chg",JESG_CEMBI!$AG$1:$AV$1,0),FALSE)/-10</f>
        <v>-0.13075623960081101</v>
      </c>
      <c r="E198">
        <f>VLOOKUP($A198,JESG_CEMBI!$AG:$AV,MATCH("QTD Score Chg",JESG_CEMBI!$AG$1:$AV$1,0),FALSE)/-10</f>
        <v>-4.7477148077341602E-2</v>
      </c>
      <c r="F198">
        <f>VLOOKUP($A198,JESG_CEMBI!$AG:$AV,MATCH("YTD Score Chg",JESG_CEMBI!$AG$1:$AV$1,0),FALSE)/-10</f>
        <v>-0.24044790692104598</v>
      </c>
      <c r="G198" t="str">
        <f>IFERROR(VLOOKUP(A198,ERV_Mapping!Q:Q,1,FALSE),VLOOKUP(A198,ERV_Mapping!R:R,1,FALSE))</f>
        <v>HAIERG</v>
      </c>
      <c r="H198" t="str">
        <f>IFERROR(VLOOKUP(G198,ERV_Mapping!Q:S,3,FALSE),VLOOKUP(G198,ERV_Mapping!R:S,2,FALSE))</f>
        <v>HAIERG_0</v>
      </c>
      <c r="I198" s="1">
        <f>VLOOKUP($H198,ERV_Issuers!$C:$BZ,MATCH(I$1,ERV_Issuers!$C$2:$BZ$2,0),FALSE)</f>
        <v>244.65859985351563</v>
      </c>
      <c r="J198" s="1" t="str">
        <f>VLOOKUP($H198,ERV_Issuers!$C:$BZ,MATCH(J$1,ERV_Issuers!$C$2:$BZ$2,0),FALSE)</f>
        <v>nr</v>
      </c>
      <c r="K198" s="1">
        <f>VLOOKUP($H198,ERV_Issuers!$C:$BZ,MATCH(K$1,ERV_Issuers!$C$2:$BZ$2,0),FALSE)</f>
        <v>0</v>
      </c>
      <c r="L198" s="1" t="str">
        <f t="shared" si="3"/>
        <v>NR</v>
      </c>
      <c r="M198" s="1" t="str">
        <f>INDEX(JESG_CEMBI!$W:$W,MATCH($A198,JESG_CEMBI!$AG:$AG,0))</f>
        <v>XS1689434824</v>
      </c>
    </row>
    <row r="199" spans="1:13" x14ac:dyDescent="0.25">
      <c r="A199" t="s">
        <v>3527</v>
      </c>
      <c r="B199">
        <f>ROUND(10-VLOOKUP($A199,JESG_CEMBI!$AG:$AV,MATCH(B$1,JESG_CEMBI!$AG$1:$AV$1,0),FALSE)/10,1)</f>
        <v>4.0999999999999996</v>
      </c>
      <c r="C199">
        <f>VLOOKUP($A199,JESG_CEMBI!$AG:$AV,MATCH("1D Score Chg",JESG_CEMBI!$AG$1:$AV$1,0),FALSE)/-10</f>
        <v>-8.5120841793440095E-4</v>
      </c>
      <c r="D199">
        <f>VLOOKUP($A199,JESG_CEMBI!$AG:$AV,MATCH("1M Score Chg",JESG_CEMBI!$AG$1:$AV$1,0),FALSE)/-10</f>
        <v>-7.1591028062513804E-3</v>
      </c>
      <c r="E199">
        <f>VLOOKUP($A199,JESG_CEMBI!$AG:$AV,MATCH("QTD Score Chg",JESG_CEMBI!$AG$1:$AV$1,0),FALSE)/-10</f>
        <v>-4.4956104069676399E-3</v>
      </c>
      <c r="F199">
        <f>VLOOKUP($A199,JESG_CEMBI!$AG:$AV,MATCH("YTD Score Chg",JESG_CEMBI!$AG$1:$AV$1,0),FALSE)/-10</f>
        <v>-1.9205186221432698E-2</v>
      </c>
      <c r="G199" t="str">
        <f>IFERROR(VLOOKUP(A199,ERV_Mapping!Q:Q,1,FALSE),VLOOKUP(A199,ERV_Mapping!R:R,1,FALSE))</f>
        <v>HTISEC</v>
      </c>
      <c r="H199" t="str">
        <f>IFERROR(VLOOKUP(G199,ERV_Mapping!Q:S,3,FALSE),VLOOKUP(G199,ERV_Mapping!R:S,2,FALSE))</f>
        <v>HTISEC_2</v>
      </c>
      <c r="I199" s="1">
        <f>VLOOKUP($H199,ERV_Issuers!$C:$BZ,MATCH(I$1,ERV_Issuers!$C$2:$BZ$2,0),FALSE)</f>
        <v>134.75311279296875</v>
      </c>
      <c r="J199" s="1" t="str">
        <f>VLOOKUP($H199,ERV_Issuers!$C:$BZ,MATCH(J$1,ERV_Issuers!$C$2:$BZ$2,0),FALSE)</f>
        <v>bbb</v>
      </c>
      <c r="K199" s="1">
        <f>VLOOKUP($H199,ERV_Issuers!$C:$BZ,MATCH(K$1,ERV_Issuers!$C$2:$BZ$2,0),FALSE)</f>
        <v>0</v>
      </c>
      <c r="L199" s="1" t="str">
        <f t="shared" si="3"/>
        <v>BBB</v>
      </c>
      <c r="M199" s="1" t="str">
        <f>INDEX(JESG_CEMBI!$W:$W,MATCH($A199,JESG_CEMBI!$AG:$AG,0))</f>
        <v>XS2338405991</v>
      </c>
    </row>
    <row r="200" spans="1:13" x14ac:dyDescent="0.25">
      <c r="A200" t="s">
        <v>2505</v>
      </c>
      <c r="B200">
        <f>ROUND(10-VLOOKUP($A200,JESG_CEMBI!$AG:$AV,MATCH(B$1,JESG_CEMBI!$AG$1:$AV$1,0),FALSE)/10,1)</f>
        <v>6.3</v>
      </c>
      <c r="C200">
        <f>VLOOKUP($A200,JESG_CEMBI!$AG:$AV,MATCH("1D Score Chg",JESG_CEMBI!$AG$1:$AV$1,0),FALSE)/-10</f>
        <v>-6.6932840685375002E-3</v>
      </c>
      <c r="D200">
        <f>VLOOKUP($A200,JESG_CEMBI!$AG:$AV,MATCH("1M Score Chg",JESG_CEMBI!$AG$1:$AV$1,0),FALSE)/-10</f>
        <v>-9.2928625710167204E-2</v>
      </c>
      <c r="E200">
        <f>VLOOKUP($A200,JESG_CEMBI!$AG:$AV,MATCH("QTD Score Chg",JESG_CEMBI!$AG$1:$AV$1,0),FALSE)/-10</f>
        <v>-5.6203836227191994E-2</v>
      </c>
      <c r="F200">
        <f>VLOOKUP($A200,JESG_CEMBI!$AG:$AV,MATCH("YTD Score Chg",JESG_CEMBI!$AG$1:$AV$1,0),FALSE)/-10</f>
        <v>1.0021546371834899E-2</v>
      </c>
      <c r="G200" t="str">
        <f>IFERROR(VLOOKUP(A200,ERV_Mapping!Q:Q,1,FALSE),VLOOKUP(A200,ERV_Mapping!R:R,1,FALSE))</f>
        <v>HAISEC</v>
      </c>
      <c r="H200" t="str">
        <f>IFERROR(VLOOKUP(G200,ERV_Mapping!Q:S,3,FALSE),VLOOKUP(G200,ERV_Mapping!R:S,2,FALSE))</f>
        <v>HAISEC_1</v>
      </c>
      <c r="I200" s="1">
        <f>VLOOKUP($H200,ERV_Issuers!$C:$BZ,MATCH(I$1,ERV_Issuers!$C$2:$BZ$2,0),FALSE)</f>
        <v>113.82089233398438</v>
      </c>
      <c r="J200" s="1" t="str">
        <f>VLOOKUP($H200,ERV_Issuers!$C:$BZ,MATCH(J$1,ERV_Issuers!$C$2:$BZ$2,0),FALSE)</f>
        <v>bbb</v>
      </c>
      <c r="K200" s="1">
        <f>VLOOKUP($H200,ERV_Issuers!$C:$BZ,MATCH(K$1,ERV_Issuers!$C$2:$BZ$2,0),FALSE)</f>
        <v>0</v>
      </c>
      <c r="L200" s="1" t="str">
        <f t="shared" si="3"/>
        <v>BBB</v>
      </c>
      <c r="M200" s="1" t="str">
        <f>INDEX(JESG_CEMBI!$W:$W,MATCH($A200,JESG_CEMBI!$AG:$AG,0))</f>
        <v>XS2129684127</v>
      </c>
    </row>
    <row r="201" spans="1:13" x14ac:dyDescent="0.25">
      <c r="A201" t="s">
        <v>2538</v>
      </c>
      <c r="B201">
        <f>ROUND(10-VLOOKUP($A201,JESG_CEMBI!$AG:$AV,MATCH(B$1,JESG_CEMBI!$AG$1:$AV$1,0),FALSE)/10,1)</f>
        <v>4.8</v>
      </c>
      <c r="C201">
        <f>VLOOKUP($A201,JESG_CEMBI!$AG:$AV,MATCH("1D Score Chg",JESG_CEMBI!$AG$1:$AV$1,0),FALSE)/-10</f>
        <v>7.4429114410364096E-3</v>
      </c>
      <c r="D201">
        <f>VLOOKUP($A201,JESG_CEMBI!$AG:$AV,MATCH("1M Score Chg",JESG_CEMBI!$AG$1:$AV$1,0),FALSE)/-10</f>
        <v>0.30265377125825099</v>
      </c>
      <c r="E201">
        <f>VLOOKUP($A201,JESG_CEMBI!$AG:$AV,MATCH("QTD Score Chg",JESG_CEMBI!$AG$1:$AV$1,0),FALSE)/-10</f>
        <v>7.0157569668426498E-2</v>
      </c>
      <c r="F201">
        <f>VLOOKUP($A201,JESG_CEMBI!$AG:$AV,MATCH("YTD Score Chg",JESG_CEMBI!$AG$1:$AV$1,0),FALSE)/-10</f>
        <v>1.66869514742116</v>
      </c>
      <c r="G201" t="str">
        <f>IFERROR(VLOOKUP(A201,ERV_Mapping!Q:Q,1,FALSE),VLOOKUP(A201,ERV_Mapping!R:R,1,FALSE))</f>
        <v>HEROAS</v>
      </c>
      <c r="H201" t="str">
        <f>IFERROR(VLOOKUP(G201,ERV_Mapping!Q:S,3,FALSE),VLOOKUP(G201,ERV_Mapping!R:S,2,FALSE))</f>
        <v>HEROAS_0</v>
      </c>
      <c r="I201" s="1">
        <f>VLOOKUP($H201,ERV_Issuers!$C:$BZ,MATCH(I$1,ERV_Issuers!$C$2:$BZ$2,0),FALSE)</f>
        <v>136.36428833007813</v>
      </c>
      <c r="J201" s="1" t="str">
        <f>VLOOKUP($H201,ERV_Issuers!$C:$BZ,MATCH(J$1,ERV_Issuers!$C$2:$BZ$2,0),FALSE)</f>
        <v>bbb+</v>
      </c>
      <c r="K201" s="1">
        <f>VLOOKUP($H201,ERV_Issuers!$C:$BZ,MATCH(K$1,ERV_Issuers!$C$2:$BZ$2,0),FALSE)</f>
        <v>1.9242764008684392</v>
      </c>
      <c r="L201" s="1" t="str">
        <f t="shared" si="3"/>
        <v>BBB</v>
      </c>
      <c r="M201" s="1" t="str">
        <f>INDEX(JESG_CEMBI!$W:$W,MATCH($A201,JESG_CEMBI!$AG:$AG,0))</f>
        <v>XS2224727417</v>
      </c>
    </row>
    <row r="202" spans="1:13" x14ac:dyDescent="0.25">
      <c r="A202" t="s">
        <v>3531</v>
      </c>
      <c r="B202">
        <f>ROUND(10-VLOOKUP($A202,JESG_CEMBI!$AG:$AV,MATCH(B$1,JESG_CEMBI!$AG$1:$AV$1,0),FALSE)/10,1)</f>
        <v>3.7</v>
      </c>
      <c r="C202">
        <f>VLOOKUP($A202,JESG_CEMBI!$AG:$AV,MATCH("1D Score Chg",JESG_CEMBI!$AG$1:$AV$1,0),FALSE)/-10</f>
        <v>-7.6820275123168293E-4</v>
      </c>
      <c r="D202">
        <f>VLOOKUP($A202,JESG_CEMBI!$AG:$AV,MATCH("1M Score Chg",JESG_CEMBI!$AG$1:$AV$1,0),FALSE)/-10</f>
        <v>-5.3501597093664E-3</v>
      </c>
      <c r="E202">
        <f>VLOOKUP($A202,JESG_CEMBI!$AG:$AV,MATCH("QTD Score Chg",JESG_CEMBI!$AG$1:$AV$1,0),FALSE)/-10</f>
        <v>-3.7485594066630698E-3</v>
      </c>
      <c r="F202">
        <f>VLOOKUP($A202,JESG_CEMBI!$AG:$AV,MATCH("YTD Score Chg",JESG_CEMBI!$AG$1:$AV$1,0),FALSE)/-10</f>
        <v>-1.28907156613244E-2</v>
      </c>
      <c r="G202" t="str">
        <f>IFERROR(VLOOKUP(A202,ERV_Mapping!Q:Q,1,FALSE),VLOOKUP(A202,ERV_Mapping!R:R,1,FALSE))</f>
        <v>HTSC</v>
      </c>
      <c r="H202" t="str">
        <f>IFERROR(VLOOKUP(G202,ERV_Mapping!Q:S,3,FALSE),VLOOKUP(G202,ERV_Mapping!R:S,2,FALSE))</f>
        <v>HTSC_3</v>
      </c>
      <c r="I202" s="1">
        <f>VLOOKUP($H202,ERV_Issuers!$C:$BZ,MATCH(I$1,ERV_Issuers!$C$2:$BZ$2,0),FALSE)</f>
        <v>92.487831115722656</v>
      </c>
      <c r="J202" s="1" t="str">
        <f>VLOOKUP($H202,ERV_Issuers!$C:$BZ,MATCH(J$1,ERV_Issuers!$C$2:$BZ$2,0),FALSE)</f>
        <v>bbb+</v>
      </c>
      <c r="K202" s="1">
        <f>VLOOKUP($H202,ERV_Issuers!$C:$BZ,MATCH(K$1,ERV_Issuers!$C$2:$BZ$2,0),FALSE)</f>
        <v>0</v>
      </c>
      <c r="L202" s="1" t="str">
        <f t="shared" si="3"/>
        <v>BBB</v>
      </c>
      <c r="M202" s="1" t="str">
        <f>INDEX(JESG_CEMBI!$W:$W,MATCH($A202,JESG_CEMBI!$AG:$AG,0))</f>
        <v>XS2326954398</v>
      </c>
    </row>
    <row r="203" spans="1:13" x14ac:dyDescent="0.25">
      <c r="A203" t="s">
        <v>3556</v>
      </c>
      <c r="B203">
        <f>ROUND(10-VLOOKUP($A203,JESG_CEMBI!$AG:$AV,MATCH(B$1,JESG_CEMBI!$AG$1:$AV$1,0),FALSE)/10,1)</f>
        <v>7.8</v>
      </c>
      <c r="C203">
        <f>VLOOKUP($A203,JESG_CEMBI!$AG:$AV,MATCH("1D Score Chg",JESG_CEMBI!$AG$1:$AV$1,0),FALSE)/-10</f>
        <v>-8.63540671148399E-4</v>
      </c>
      <c r="D203">
        <f>VLOOKUP($A203,JESG_CEMBI!$AG:$AV,MATCH("1M Score Chg",JESG_CEMBI!$AG$1:$AV$1,0),FALSE)/-10</f>
        <v>7.0586379211929492E-2</v>
      </c>
      <c r="E203">
        <f>VLOOKUP($A203,JESG_CEMBI!$AG:$AV,MATCH("QTD Score Chg",JESG_CEMBI!$AG$1:$AV$1,0),FALSE)/-10</f>
        <v>1.1429521425830499E-2</v>
      </c>
      <c r="F203">
        <f>VLOOKUP($A203,JESG_CEMBI!$AG:$AV,MATCH("YTD Score Chg",JESG_CEMBI!$AG$1:$AV$1,0),FALSE)/-10</f>
        <v>0.737347451887164</v>
      </c>
      <c r="G203" t="str">
        <f>IFERROR(VLOOKUP(A203,ERV_Mapping!Q:Q,1,FALSE),VLOOKUP(A203,ERV_Mapping!R:R,1,FALSE))</f>
        <v>HXCEME</v>
      </c>
      <c r="H203" t="str">
        <f>IFERROR(VLOOKUP(G203,ERV_Mapping!Q:S,3,FALSE),VLOOKUP(G203,ERV_Mapping!R:S,2,FALSE))</f>
        <v>HXCEME_2</v>
      </c>
      <c r="I203" s="1">
        <f>VLOOKUP($H203,ERV_Issuers!$C:$BZ,MATCH(I$1,ERV_Issuers!$C$2:$BZ$2,0),FALSE)</f>
        <v>193.74513244628906</v>
      </c>
      <c r="J203" s="1" t="str">
        <f>VLOOKUP($H203,ERV_Issuers!$C:$BZ,MATCH(J$1,ERV_Issuers!$C$2:$BZ$2,0),FALSE)</f>
        <v>bbb+</v>
      </c>
      <c r="K203" s="1">
        <f>VLOOKUP($H203,ERV_Issuers!$C:$BZ,MATCH(K$1,ERV_Issuers!$C$2:$BZ$2,0),FALSE)</f>
        <v>0</v>
      </c>
      <c r="L203" s="1" t="str">
        <f t="shared" si="3"/>
        <v>BBB</v>
      </c>
      <c r="M203" s="1" t="str">
        <f>INDEX(JESG_CEMBI!$W:$W,MATCH($A203,JESG_CEMBI!$AG:$AG,0))</f>
        <v>XS2256737722</v>
      </c>
    </row>
    <row r="204" spans="1:13" x14ac:dyDescent="0.25">
      <c r="A204" t="s">
        <v>3580</v>
      </c>
      <c r="B204">
        <f>ROUND(10-VLOOKUP($A204,JESG_CEMBI!$AG:$AV,MATCH(B$1,JESG_CEMBI!$AG$1:$AV$1,0),FALSE)/10,1)</f>
        <v>9.1</v>
      </c>
      <c r="C204">
        <f>VLOOKUP($A204,JESG_CEMBI!$AG:$AV,MATCH("1D Score Chg",JESG_CEMBI!$AG$1:$AV$1,0),FALSE)/-10</f>
        <v>-6.3902724642179705E-4</v>
      </c>
      <c r="D204">
        <f>VLOOKUP($A204,JESG_CEMBI!$AG:$AV,MATCH("1M Score Chg",JESG_CEMBI!$AG$1:$AV$1,0),FALSE)/-10</f>
        <v>6.4677181058440695E-3</v>
      </c>
      <c r="E204">
        <f>VLOOKUP($A204,JESG_CEMBI!$AG:$AV,MATCH("QTD Score Chg",JESG_CEMBI!$AG$1:$AV$1,0),FALSE)/-10</f>
        <v>-3.54858732577501E-3</v>
      </c>
      <c r="F204">
        <f>VLOOKUP($A204,JESG_CEMBI!$AG:$AV,MATCH("YTD Score Chg",JESG_CEMBI!$AG$1:$AV$1,0),FALSE)/-10</f>
        <v>4.9778644648350204E-2</v>
      </c>
      <c r="G204" t="str">
        <f>IFERROR(VLOOKUP(A204,ERV_Mapping!Q:Q,1,FALSE),VLOOKUP(A204,ERV_Mapping!R:R,1,FALSE))</f>
        <v>ICBCAS</v>
      </c>
      <c r="H204" t="str">
        <f>IFERROR(VLOOKUP(G204,ERV_Mapping!Q:S,3,FALSE),VLOOKUP(G204,ERV_Mapping!R:S,2,FALSE))</f>
        <v>ICBCAS</v>
      </c>
      <c r="I204" s="1">
        <f>VLOOKUP($H204,ERV_Issuers!$C:$BZ,MATCH(I$1,ERV_Issuers!$C$2:$BZ$2,0),FALSE)</f>
        <v>56.366348266601563</v>
      </c>
      <c r="J204" s="1" t="str">
        <f>VLOOKUP($H204,ERV_Issuers!$C:$BZ,MATCH(J$1,ERV_Issuers!$C$2:$BZ$2,0),FALSE)</f>
        <v>a</v>
      </c>
      <c r="K204" s="1">
        <f>VLOOKUP($H204,ERV_Issuers!$C:$BZ,MATCH(K$1,ERV_Issuers!$C$2:$BZ$2,0),FALSE)</f>
        <v>-37.45959428357996</v>
      </c>
      <c r="L204" s="1" t="str">
        <f t="shared" si="3"/>
        <v>A</v>
      </c>
      <c r="M204" s="1" t="str">
        <f>INDEX(JESG_CEMBI!$W:$W,MATCH($A204,JESG_CEMBI!$AG:$AG,0))</f>
        <v>XS2381043350</v>
      </c>
    </row>
    <row r="205" spans="1:13" x14ac:dyDescent="0.25">
      <c r="A205" t="s">
        <v>3589</v>
      </c>
      <c r="B205">
        <f>ROUND(10-VLOOKUP($A205,JESG_CEMBI!$AG:$AV,MATCH(B$1,JESG_CEMBI!$AG$1:$AV$1,0),FALSE)/10,1)</f>
        <v>5.3</v>
      </c>
      <c r="C205">
        <f>VLOOKUP($A205,JESG_CEMBI!$AG:$AV,MATCH("1D Score Chg",JESG_CEMBI!$AG$1:$AV$1,0),FALSE)/-10</f>
        <v>-1.3446507798981599E-3</v>
      </c>
      <c r="D205">
        <f>VLOOKUP($A205,JESG_CEMBI!$AG:$AV,MATCH("1M Score Chg",JESG_CEMBI!$AG$1:$AV$1,0),FALSE)/-10</f>
        <v>-1.9388469303841298E-2</v>
      </c>
      <c r="E205">
        <f>VLOOKUP($A205,JESG_CEMBI!$AG:$AV,MATCH("QTD Score Chg",JESG_CEMBI!$AG$1:$AV$1,0),FALSE)/-10</f>
        <v>-8.9365916646563896E-3</v>
      </c>
      <c r="F205">
        <f>VLOOKUP($A205,JESG_CEMBI!$AG:$AV,MATCH("YTD Score Chg",JESG_CEMBI!$AG$1:$AV$1,0),FALSE)/-10</f>
        <v>-6.2057661597789603E-2</v>
      </c>
      <c r="G205" t="str">
        <f>IFERROR(VLOOKUP(A205,ERV_Mapping!Q:Q,1,FALSE),VLOOKUP(A205,ERV_Mapping!R:R,1,FALSE))</f>
        <v>ICBCIH</v>
      </c>
      <c r="H205" t="str">
        <f>IFERROR(VLOOKUP(G205,ERV_Mapping!Q:S,3,FALSE),VLOOKUP(G205,ERV_Mapping!R:S,2,FALSE))</f>
        <v>ICBCIH_1</v>
      </c>
      <c r="I205" s="1">
        <f>VLOOKUP($H205,ERV_Issuers!$C:$BZ,MATCH(I$1,ERV_Issuers!$C$2:$BZ$2,0),FALSE)</f>
        <v>92.979042053222656</v>
      </c>
      <c r="J205" s="1" t="str">
        <f>VLOOKUP($H205,ERV_Issuers!$C:$BZ,MATCH(J$1,ERV_Issuers!$C$2:$BZ$2,0),FALSE)</f>
        <v>a</v>
      </c>
      <c r="K205" s="1">
        <f>VLOOKUP($H205,ERV_Issuers!$C:$BZ,MATCH(K$1,ERV_Issuers!$C$2:$BZ$2,0),FALSE)</f>
        <v>0</v>
      </c>
      <c r="L205" s="1" t="str">
        <f t="shared" si="3"/>
        <v>A</v>
      </c>
      <c r="M205" s="1" t="str">
        <f>INDEX(JESG_CEMBI!$W:$W,MATCH($A205,JESG_CEMBI!$AG:$AG,0))</f>
        <v>XS2365265003</v>
      </c>
    </row>
    <row r="206" spans="1:13" x14ac:dyDescent="0.25">
      <c r="A206" t="s">
        <v>3594</v>
      </c>
      <c r="B206">
        <f>ROUND(10-VLOOKUP($A206,JESG_CEMBI!$AG:$AV,MATCH(B$1,JESG_CEMBI!$AG$1:$AV$1,0),FALSE)/10,1)</f>
        <v>5</v>
      </c>
      <c r="C206">
        <f>VLOOKUP($A206,JESG_CEMBI!$AG:$AV,MATCH("1D Score Chg",JESG_CEMBI!$AG$1:$AV$1,0),FALSE)/-10</f>
        <v>7.3390630104924496E-3</v>
      </c>
      <c r="D206">
        <f>VLOOKUP($A206,JESG_CEMBI!$AG:$AV,MATCH("1M Score Chg",JESG_CEMBI!$AG$1:$AV$1,0),FALSE)/-10</f>
        <v>0.14810429140221099</v>
      </c>
      <c r="E206">
        <f>VLOOKUP($A206,JESG_CEMBI!$AG:$AV,MATCH("QTD Score Chg",JESG_CEMBI!$AG$1:$AV$1,0),FALSE)/-10</f>
        <v>6.9222933793518807E-2</v>
      </c>
      <c r="F206">
        <f>VLOOKUP($A206,JESG_CEMBI!$AG:$AV,MATCH("YTD Score Chg",JESG_CEMBI!$AG$1:$AV$1,0),FALSE)/-10</f>
        <v>0.247758920716594</v>
      </c>
      <c r="G206" t="str">
        <f>IFERROR(VLOOKUP(A206,ERV_Mapping!Q:Q,1,FALSE),VLOOKUP(A206,ERV_Mapping!R:R,1,FALSE))</f>
        <v>ICBCIL</v>
      </c>
      <c r="H206" t="str">
        <f>IFERROR(VLOOKUP(G206,ERV_Mapping!Q:S,3,FALSE),VLOOKUP(G206,ERV_Mapping!R:S,2,FALSE))</f>
        <v>ICBCIL_2</v>
      </c>
      <c r="I206" s="1">
        <f>VLOOKUP($H206,ERV_Issuers!$C:$BZ,MATCH(I$1,ERV_Issuers!$C$2:$BZ$2,0),FALSE)</f>
        <v>109.45304870605469</v>
      </c>
      <c r="J206" s="1" t="str">
        <f>VLOOKUP($H206,ERV_Issuers!$C:$BZ,MATCH(J$1,ERV_Issuers!$C$2:$BZ$2,0),FALSE)</f>
        <v>a</v>
      </c>
      <c r="K206" s="1">
        <f>VLOOKUP($H206,ERV_Issuers!$C:$BZ,MATCH(K$1,ERV_Issuers!$C$2:$BZ$2,0),FALSE)</f>
        <v>10.435092082289383</v>
      </c>
      <c r="L206" s="1" t="str">
        <f t="shared" si="3"/>
        <v>A</v>
      </c>
      <c r="M206" s="1" t="str">
        <f>INDEX(JESG_CEMBI!$W:$W,MATCH($A206,JESG_CEMBI!$AG:$AG,0))</f>
        <v>XS2319959354</v>
      </c>
    </row>
    <row r="207" spans="1:13" x14ac:dyDescent="0.25">
      <c r="A207" t="s">
        <v>2141</v>
      </c>
      <c r="B207">
        <f>ROUND(10-VLOOKUP($A207,JESG_CEMBI!$AG:$AV,MATCH(B$1,JESG_CEMBI!$AG$1:$AV$1,0),FALSE)/10,1)</f>
        <v>7</v>
      </c>
      <c r="C207">
        <f>VLOOKUP($A207,JESG_CEMBI!$AG:$AV,MATCH("1D Score Chg",JESG_CEMBI!$AG$1:$AV$1,0),FALSE)/-10</f>
        <v>-8.6633550977328593E-3</v>
      </c>
      <c r="D207">
        <f>VLOOKUP($A207,JESG_CEMBI!$AG:$AV,MATCH("1M Score Chg",JESG_CEMBI!$AG$1:$AV$1,0),FALSE)/-10</f>
        <v>-0.31770207953412199</v>
      </c>
      <c r="E207">
        <f>VLOOKUP($A207,JESG_CEMBI!$AG:$AV,MATCH("QTD Score Chg",JESG_CEMBI!$AG$1:$AV$1,0),FALSE)/-10</f>
        <v>-0.12877693938128701</v>
      </c>
      <c r="F207">
        <f>VLOOKUP($A207,JESG_CEMBI!$AG:$AV,MATCH("YTD Score Chg",JESG_CEMBI!$AG$1:$AV$1,0),FALSE)/-10</f>
        <v>-0.771682517285187</v>
      </c>
      <c r="G207" t="str">
        <f>IFERROR(VLOOKUP(A207,ERV_Mapping!Q:Q,1,FALSE),VLOOKUP(A207,ERV_Mapping!R:R,1,FALSE))</f>
        <v>INDUBK</v>
      </c>
      <c r="H207" t="str">
        <f>IFERROR(VLOOKUP(G207,ERV_Mapping!Q:S,3,FALSE),VLOOKUP(G207,ERV_Mapping!R:S,2,FALSE))</f>
        <v>INDUBK_0</v>
      </c>
      <c r="I207" s="1">
        <f>VLOOKUP($H207,ERV_Issuers!$C:$BZ,MATCH(I$1,ERV_Issuers!$C$2:$BZ$2,0),FALSE)</f>
        <v>83.562973022460938</v>
      </c>
      <c r="J207" s="1" t="str">
        <f>VLOOKUP($H207,ERV_Issuers!$C:$BZ,MATCH(J$1,ERV_Issuers!$C$2:$BZ$2,0),FALSE)</f>
        <v>bbb</v>
      </c>
      <c r="K207" s="1">
        <f>VLOOKUP($H207,ERV_Issuers!$C:$BZ,MATCH(K$1,ERV_Issuers!$C$2:$BZ$2,0),FALSE)</f>
        <v>0</v>
      </c>
      <c r="L207" s="1" t="str">
        <f t="shared" si="3"/>
        <v>BBB</v>
      </c>
      <c r="M207" s="1" t="str">
        <f>INDEX(JESG_CEMBI!$W:$W,MATCH($A207,JESG_CEMBI!$AG:$AG,0))</f>
        <v>XS2345988211</v>
      </c>
    </row>
    <row r="208" spans="1:13" x14ac:dyDescent="0.25">
      <c r="A208" t="s">
        <v>1023</v>
      </c>
      <c r="B208">
        <f>ROUND(10-VLOOKUP($A208,JESG_CEMBI!$AG:$AV,MATCH(B$1,JESG_CEMBI!$AG$1:$AV$1,0),FALSE)/10,1)</f>
        <v>5.8</v>
      </c>
      <c r="C208">
        <f>VLOOKUP($A208,JESG_CEMBI!$AG:$AV,MATCH("1D Score Chg",JESG_CEMBI!$AG$1:$AV$1,0),FALSE)/-10</f>
        <v>-2.1613438448355197E-3</v>
      </c>
      <c r="D208">
        <f>VLOOKUP($A208,JESG_CEMBI!$AG:$AV,MATCH("1M Score Chg",JESG_CEMBI!$AG$1:$AV$1,0),FALSE)/-10</f>
        <v>6.5927736790044296E-3</v>
      </c>
      <c r="E208">
        <f>VLOOKUP($A208,JESG_CEMBI!$AG:$AV,MATCH("QTD Score Chg",JESG_CEMBI!$AG$1:$AV$1,0),FALSE)/-10</f>
        <v>-3.4049518049492598E-3</v>
      </c>
      <c r="F208">
        <f>VLOOKUP($A208,JESG_CEMBI!$AG:$AV,MATCH("YTD Score Chg",JESG_CEMBI!$AG$1:$AV$1,0),FALSE)/-10</f>
        <v>5.5241198044447506E-2</v>
      </c>
      <c r="G208" t="str">
        <f>IFERROR(VLOOKUP(A208,ERV_Mapping!Q:Q,1,FALSE),VLOOKUP(A208,ERV_Mapping!R:R,1,FALSE))</f>
        <v>CISIFG</v>
      </c>
      <c r="H208" t="str">
        <f>IFERROR(VLOOKUP(G208,ERV_Mapping!Q:S,3,FALSE),VLOOKUP(G208,ERV_Mapping!R:S,2,FALSE))</f>
        <v>CISIFG</v>
      </c>
      <c r="I208" s="1">
        <f>VLOOKUP($H208,ERV_Issuers!$C:$BZ,MATCH(I$1,ERV_Issuers!$C$2:$BZ$2,0),FALSE)</f>
        <v>177.89830017089844</v>
      </c>
      <c r="J208" s="1" t="str">
        <f>VLOOKUP($H208,ERV_Issuers!$C:$BZ,MATCH(J$1,ERV_Issuers!$C$2:$BZ$2,0),FALSE)</f>
        <v>nr</v>
      </c>
      <c r="K208" s="1">
        <f>VLOOKUP($H208,ERV_Issuers!$C:$BZ,MATCH(K$1,ERV_Issuers!$C$2:$BZ$2,0),FALSE)</f>
        <v>0</v>
      </c>
      <c r="L208" s="1" t="str">
        <f t="shared" si="3"/>
        <v>NR</v>
      </c>
      <c r="M208" s="1" t="str">
        <f>INDEX(JESG_CEMBI!$W:$W,MATCH($A208,JESG_CEMBI!$AG:$AG,0))</f>
        <v>XS2270463255</v>
      </c>
    </row>
    <row r="209" spans="1:13" x14ac:dyDescent="0.25">
      <c r="A209" t="s">
        <v>3626</v>
      </c>
      <c r="B209">
        <f>ROUND(10-VLOOKUP($A209,JESG_CEMBI!$AG:$AV,MATCH(B$1,JESG_CEMBI!$AG$1:$AV$1,0),FALSE)/10,1)</f>
        <v>7.5</v>
      </c>
      <c r="C209">
        <f>VLOOKUP($A209,JESG_CEMBI!$AG:$AV,MATCH("1D Score Chg",JESG_CEMBI!$AG$1:$AV$1,0),FALSE)/-10</f>
        <v>1.8937393792917201E-2</v>
      </c>
      <c r="D209">
        <f>VLOOKUP($A209,JESG_CEMBI!$AG:$AV,MATCH("1M Score Chg",JESG_CEMBI!$AG$1:$AV$1,0),FALSE)/-10</f>
        <v>0.50628495411630792</v>
      </c>
      <c r="E209">
        <f>VLOOKUP($A209,JESG_CEMBI!$AG:$AV,MATCH("QTD Score Chg",JESG_CEMBI!$AG$1:$AV$1,0),FALSE)/-10</f>
        <v>0.177206603702288</v>
      </c>
      <c r="F209">
        <f>VLOOKUP($A209,JESG_CEMBI!$AG:$AV,MATCH("YTD Score Chg",JESG_CEMBI!$AG$1:$AV$1,0),FALSE)/-10</f>
        <v>1.43852974243033</v>
      </c>
      <c r="G209" t="str">
        <f>IFERROR(VLOOKUP(A209,ERV_Mapping!Q:Q,1,FALSE),VLOOKUP(A209,ERV_Mapping!R:R,1,FALSE))</f>
        <v>IMYLIG</v>
      </c>
      <c r="H209" t="str">
        <f>IFERROR(VLOOKUP(G209,ERV_Mapping!Q:S,3,FALSE),VLOOKUP(G209,ERV_Mapping!R:S,2,FALSE))</f>
        <v>IMYLIG_1</v>
      </c>
      <c r="I209" s="1">
        <f>VLOOKUP($H209,ERV_Issuers!$C:$BZ,MATCH(I$1,ERV_Issuers!$C$2:$BZ$2,0),FALSE)</f>
        <v>115.46312713623047</v>
      </c>
      <c r="J209" s="1" t="str">
        <f>VLOOKUP($H209,ERV_Issuers!$C:$BZ,MATCH(J$1,ERV_Issuers!$C$2:$BZ$2,0),FALSE)</f>
        <v>a-</v>
      </c>
      <c r="K209" s="1">
        <f>VLOOKUP($H209,ERV_Issuers!$C:$BZ,MATCH(K$1,ERV_Issuers!$C$2:$BZ$2,0),FALSE)</f>
        <v>-19.792035557627148</v>
      </c>
      <c r="L209" s="1" t="str">
        <f t="shared" si="3"/>
        <v>A</v>
      </c>
      <c r="M209" s="1" t="str">
        <f>INDEX(JESG_CEMBI!$W:$W,MATCH($A209,JESG_CEMBI!$AG:$AG,0))</f>
        <v>XS2231799243</v>
      </c>
    </row>
    <row r="210" spans="1:13" x14ac:dyDescent="0.25">
      <c r="A210" t="s">
        <v>3826</v>
      </c>
      <c r="B210">
        <f>ROUND(10-VLOOKUP($A210,JESG_CEMBI!$AG:$AV,MATCH(B$1,JESG_CEMBI!$AG$1:$AV$1,0),FALSE)/10,1)</f>
        <v>4.2</v>
      </c>
      <c r="C210">
        <f>VLOOKUP($A210,JESG_CEMBI!$AG:$AV,MATCH("1D Score Chg",JESG_CEMBI!$AG$1:$AV$1,0),FALSE)/-10</f>
        <v>-1.7185283283971801E-3</v>
      </c>
      <c r="D210">
        <f>VLOOKUP($A210,JESG_CEMBI!$AG:$AV,MATCH("1M Score Chg",JESG_CEMBI!$AG$1:$AV$1,0),FALSE)/-10</f>
        <v>-2.9642970690753102E-2</v>
      </c>
      <c r="E210">
        <f>VLOOKUP($A210,JESG_CEMBI!$AG:$AV,MATCH("QTD Score Chg",JESG_CEMBI!$AG$1:$AV$1,0),FALSE)/-10</f>
        <v>-1.2301489601146801E-2</v>
      </c>
      <c r="F210">
        <f>VLOOKUP($A210,JESG_CEMBI!$AG:$AV,MATCH("YTD Score Chg",JESG_CEMBI!$AG$1:$AV$1,0),FALSE)/-10</f>
        <v>-9.4892348543541505E-2</v>
      </c>
      <c r="G210" t="str">
        <f>IFERROR(VLOOKUP(A210,ERV_Mapping!Q:Q,1,FALSE),VLOOKUP(A210,ERV_Mapping!R:R,1,FALSE))</f>
        <v>CJIANT</v>
      </c>
      <c r="H210" t="str">
        <f>IFERROR(VLOOKUP(G210,ERV_Mapping!Q:S,3,FALSE),VLOOKUP(G210,ERV_Mapping!R:S,2,FALSE))</f>
        <v>CJIANT_0</v>
      </c>
      <c r="I210" s="1">
        <f>VLOOKUP($H210,ERV_Issuers!$C:$BZ,MATCH(I$1,ERV_Issuers!$C$2:$BZ$2,0),FALSE)</f>
        <v>113.86199951171875</v>
      </c>
      <c r="J210" s="1" t="str">
        <f>VLOOKUP($H210,ERV_Issuers!$C:$BZ,MATCH(J$1,ERV_Issuers!$C$2:$BZ$2,0),FALSE)</f>
        <v>a+</v>
      </c>
      <c r="K210" s="1">
        <f>VLOOKUP($H210,ERV_Issuers!$C:$BZ,MATCH(K$1,ERV_Issuers!$C$2:$BZ$2,0),FALSE)</f>
        <v>0</v>
      </c>
      <c r="L210" s="1" t="str">
        <f t="shared" si="3"/>
        <v>A</v>
      </c>
      <c r="M210" s="1" t="str">
        <f>INDEX(JESG_CEMBI!$W:$W,MATCH($A210,JESG_CEMBI!$AG:$AG,0))</f>
        <v>XS2358218936</v>
      </c>
    </row>
    <row r="211" spans="1:13" x14ac:dyDescent="0.25">
      <c r="A211" t="s">
        <v>3633</v>
      </c>
      <c r="B211">
        <f>ROUND(10-VLOOKUP($A211,JESG_CEMBI!$AG:$AV,MATCH(B$1,JESG_CEMBI!$AG$1:$AV$1,0),FALSE)/10,1)</f>
        <v>5.2</v>
      </c>
      <c r="C211">
        <f>VLOOKUP($A211,JESG_CEMBI!$AG:$AV,MATCH("1D Score Chg",JESG_CEMBI!$AG$1:$AV$1,0),FALSE)/-10</f>
        <v>5.9969130337933002E-3</v>
      </c>
      <c r="D211">
        <f>VLOOKUP($A211,JESG_CEMBI!$AG:$AV,MATCH("1M Score Chg",JESG_CEMBI!$AG$1:$AV$1,0),FALSE)/-10</f>
        <v>0.117053772930762</v>
      </c>
      <c r="E211">
        <f>VLOOKUP($A211,JESG_CEMBI!$AG:$AV,MATCH("QTD Score Chg",JESG_CEMBI!$AG$1:$AV$1,0),FALSE)/-10</f>
        <v>5.7143584003219408E-2</v>
      </c>
      <c r="F211">
        <f>VLOOKUP($A211,JESG_CEMBI!$AG:$AV,MATCH("YTD Score Chg",JESG_CEMBI!$AG$1:$AV$1,0),FALSE)/-10</f>
        <v>0.165000276749207</v>
      </c>
      <c r="G211" t="str">
        <f>IFERROR(VLOOKUP(A211,ERV_Mapping!Q:Q,1,FALSE),VLOOKUP(A211,ERV_Mapping!R:R,1,FALSE))</f>
        <v>JIAYUA</v>
      </c>
      <c r="H211" t="str">
        <f>IFERROR(VLOOKUP(G211,ERV_Mapping!Q:S,3,FALSE),VLOOKUP(G211,ERV_Mapping!R:S,2,FALSE))</f>
        <v>JIAYUA_2</v>
      </c>
      <c r="I211" s="1">
        <f>VLOOKUP($H211,ERV_Issuers!$C:$BZ,MATCH(I$1,ERV_Issuers!$C$2:$BZ$2,0),FALSE)</f>
        <v>13456.982421875</v>
      </c>
      <c r="J211" s="1" t="str">
        <f>VLOOKUP($H211,ERV_Issuers!$C:$BZ,MATCH(J$1,ERV_Issuers!$C$2:$BZ$2,0),FALSE)</f>
        <v>b-</v>
      </c>
      <c r="K211" s="1">
        <f>VLOOKUP($H211,ERV_Issuers!$C:$BZ,MATCH(K$1,ERV_Issuers!$C$2:$BZ$2,0),FALSE)</f>
        <v>67.378251799225737</v>
      </c>
      <c r="L211" s="1" t="str">
        <f t="shared" si="3"/>
        <v>B</v>
      </c>
      <c r="M211" s="1" t="str">
        <f>INDEX(JESG_CEMBI!$W:$W,MATCH($A211,JESG_CEMBI!$AG:$AG,0))</f>
        <v>XS2279822683</v>
      </c>
    </row>
    <row r="212" spans="1:13" x14ac:dyDescent="0.25">
      <c r="A212" t="s">
        <v>16877</v>
      </c>
      <c r="B212">
        <f>ROUND(10-VLOOKUP($A212,JESG_CEMBI!$AG:$AV,MATCH(B$1,JESG_CEMBI!$AG$1:$AV$1,0),FALSE)/10,1)</f>
        <v>8.1</v>
      </c>
      <c r="C212">
        <f>VLOOKUP($A212,JESG_CEMBI!$AG:$AV,MATCH("1D Score Chg",JESG_CEMBI!$AG$1:$AV$1,0),FALSE)/-10</f>
        <v>3.4651880370436601E-2</v>
      </c>
      <c r="D212">
        <f>VLOOKUP($A212,JESG_CEMBI!$AG:$AV,MATCH("1M Score Chg",JESG_CEMBI!$AG$1:$AV$1,0),FALSE)/-10</f>
        <v>0.89718517940665587</v>
      </c>
      <c r="E212">
        <f>VLOOKUP($A212,JESG_CEMBI!$AG:$AV,MATCH("QTD Score Chg",JESG_CEMBI!$AG$1:$AV$1,0),FALSE)/-10</f>
        <v>0.331733308318575</v>
      </c>
      <c r="F212">
        <f>VLOOKUP($A212,JESG_CEMBI!$AG:$AV,MATCH("YTD Score Chg",JESG_CEMBI!$AG$1:$AV$1,0),FALSE)/-10</f>
        <v>1.24295935754635</v>
      </c>
      <c r="G212" t="str">
        <f>IFERROR(VLOOKUP(A212,ERV_Mapping!Q:Q,1,FALSE),VLOOKUP(A212,ERV_Mapping!R:R,1,FALSE))</f>
        <v>JINKE</v>
      </c>
      <c r="H212" t="str">
        <f>IFERROR(VLOOKUP(G212,ERV_Mapping!Q:S,3,FALSE),VLOOKUP(G212,ERV_Mapping!R:S,2,FALSE))</f>
        <v>JINKE</v>
      </c>
      <c r="I212" s="1">
        <f>VLOOKUP($H212,ERV_Issuers!$C:$BZ,MATCH(I$1,ERV_Issuers!$C$2:$BZ$2,0),FALSE)</f>
        <v>7884.2890625</v>
      </c>
      <c r="J212" s="1" t="str">
        <f>VLOOKUP($H212,ERV_Issuers!$C:$BZ,MATCH(J$1,ERV_Issuers!$C$2:$BZ$2,0),FALSE)</f>
        <v>b+</v>
      </c>
      <c r="K212" s="1">
        <f>VLOOKUP($H212,ERV_Issuers!$C:$BZ,MATCH(K$1,ERV_Issuers!$C$2:$BZ$2,0),FALSE)</f>
        <v>0</v>
      </c>
      <c r="L212" s="1" t="str">
        <f t="shared" si="3"/>
        <v>B</v>
      </c>
      <c r="M212" s="1" t="str">
        <f>INDEX(JESG_CEMBI!$W:$W,MATCH($A212,JESG_CEMBI!$AG:$AG,0))</f>
        <v>XS2338347003</v>
      </c>
    </row>
    <row r="213" spans="1:13" x14ac:dyDescent="0.25">
      <c r="A213" t="s">
        <v>2594</v>
      </c>
      <c r="B213">
        <f>ROUND(10-VLOOKUP($A213,JESG_CEMBI!$AG:$AV,MATCH(B$1,JESG_CEMBI!$AG$1:$AV$1,0),FALSE)/10,1)</f>
        <v>6.2</v>
      </c>
      <c r="C213">
        <f>VLOOKUP($A213,JESG_CEMBI!$AG:$AV,MATCH("1D Score Chg",JESG_CEMBI!$AG$1:$AV$1,0),FALSE)/-10</f>
        <v>-1.86274783190469E-3</v>
      </c>
      <c r="D213">
        <f>VLOOKUP($A213,JESG_CEMBI!$AG:$AV,MATCH("1M Score Chg",JESG_CEMBI!$AG$1:$AV$1,0),FALSE)/-10</f>
        <v>1.32145180738234E-2</v>
      </c>
      <c r="E213">
        <f>VLOOKUP($A213,JESG_CEMBI!$AG:$AV,MATCH("QTD Score Chg",JESG_CEMBI!$AG$1:$AV$1,0),FALSE)/-10</f>
        <v>-7.1758768856895402E-4</v>
      </c>
      <c r="F213">
        <f>VLOOKUP($A213,JESG_CEMBI!$AG:$AV,MATCH("YTD Score Chg",JESG_CEMBI!$AG$1:$AV$1,0),FALSE)/-10</f>
        <v>5.87898535444892E-2</v>
      </c>
      <c r="G213" t="str">
        <f>IFERROR(VLOOKUP(A213,ERV_Mapping!Q:Q,1,FALSE),VLOOKUP(A213,ERV_Mapping!R:R,1,FALSE))</f>
        <v>KWGPRO</v>
      </c>
      <c r="H213" t="str">
        <f>IFERROR(VLOOKUP(G213,ERV_Mapping!Q:S,3,FALSE),VLOOKUP(G213,ERV_Mapping!R:S,2,FALSE))</f>
        <v>KWGPRO-SEC</v>
      </c>
      <c r="I213" s="1">
        <f>VLOOKUP($H213,ERV_Issuers!$C:$BZ,MATCH(I$1,ERV_Issuers!$C$2:$BZ$2,0),FALSE)</f>
        <v>3602.808349609375</v>
      </c>
      <c r="J213" s="1" t="str">
        <f>VLOOKUP($H213,ERV_Issuers!$C:$BZ,MATCH(J$1,ERV_Issuers!$C$2:$BZ$2,0),FALSE)</f>
        <v>b-</v>
      </c>
      <c r="K213" s="1">
        <f>VLOOKUP($H213,ERV_Issuers!$C:$BZ,MATCH(K$1,ERV_Issuers!$C$2:$BZ$2,0),FALSE)</f>
        <v>25.799363394874696</v>
      </c>
      <c r="L213" s="1" t="str">
        <f t="shared" si="3"/>
        <v>B</v>
      </c>
      <c r="M213" s="1" t="str">
        <f>INDEX(JESG_CEMBI!$W:$W,MATCH($A213,JESG_CEMBI!$AG:$AG,0))</f>
        <v>XS2343325622</v>
      </c>
    </row>
    <row r="214" spans="1:13" x14ac:dyDescent="0.25">
      <c r="A214" t="s">
        <v>2585</v>
      </c>
      <c r="B214">
        <f>ROUND(10-VLOOKUP($A214,JESG_CEMBI!$AG:$AV,MATCH(B$1,JESG_CEMBI!$AG$1:$AV$1,0),FALSE)/10,1)</f>
        <v>3.2</v>
      </c>
      <c r="C214">
        <f>VLOOKUP($A214,JESG_CEMBI!$AG:$AV,MATCH("1D Score Chg",JESG_CEMBI!$AG$1:$AV$1,0),FALSE)/-10</f>
        <v>6.9860304726162697E-3</v>
      </c>
      <c r="D214">
        <f>VLOOKUP($A214,JESG_CEMBI!$AG:$AV,MATCH("1M Score Chg",JESG_CEMBI!$AG$1:$AV$1,0),FALSE)/-10</f>
        <v>0.174131814822926</v>
      </c>
      <c r="E214">
        <f>VLOOKUP($A214,JESG_CEMBI!$AG:$AV,MATCH("QTD Score Chg",JESG_CEMBI!$AG$1:$AV$1,0),FALSE)/-10</f>
        <v>6.6045640952643203E-2</v>
      </c>
      <c r="F214">
        <f>VLOOKUP($A214,JESG_CEMBI!$AG:$AV,MATCH("YTD Score Chg",JESG_CEMBI!$AG$1:$AV$1,0),FALSE)/-10</f>
        <v>0.23980052110186797</v>
      </c>
      <c r="G214" t="str">
        <f>IFERROR(VLOOKUP(A214,ERV_Mapping!Q:Q,1,FALSE),VLOOKUP(A214,ERV_Mapping!R:R,1,FALSE))</f>
        <v>KUNLEG</v>
      </c>
      <c r="H214" t="str">
        <f>IFERROR(VLOOKUP(G214,ERV_Mapping!Q:S,3,FALSE),VLOOKUP(G214,ERV_Mapping!R:S,2,FALSE))</f>
        <v>KUNLEG_1</v>
      </c>
      <c r="I214" s="1">
        <f>VLOOKUP($H214,ERV_Issuers!$C:$BZ,MATCH(I$1,ERV_Issuers!$C$2:$BZ$2,0),FALSE)</f>
        <v>115.02962493896484</v>
      </c>
      <c r="J214" s="1" t="str">
        <f>VLOOKUP($H214,ERV_Issuers!$C:$BZ,MATCH(J$1,ERV_Issuers!$C$2:$BZ$2,0),FALSE)</f>
        <v>a</v>
      </c>
      <c r="K214" s="1">
        <f>VLOOKUP($H214,ERV_Issuers!$C:$BZ,MATCH(K$1,ERV_Issuers!$C$2:$BZ$2,0),FALSE)</f>
        <v>0</v>
      </c>
      <c r="L214" s="1" t="str">
        <f t="shared" si="3"/>
        <v>A</v>
      </c>
      <c r="M214" s="1" t="str">
        <f>INDEX(JESG_CEMBI!$W:$W,MATCH($A214,JESG_CEMBI!$AG:$AG,0))</f>
        <v>USG5320CAB49</v>
      </c>
    </row>
    <row r="215" spans="1:13" x14ac:dyDescent="0.25">
      <c r="A215" t="s">
        <v>2616</v>
      </c>
      <c r="B215">
        <f>ROUND(10-VLOOKUP($A215,JESG_CEMBI!$AG:$AV,MATCH(B$1,JESG_CEMBI!$AG$1:$AV$1,0),FALSE)/10,1)</f>
        <v>3.4</v>
      </c>
      <c r="C215">
        <f>VLOOKUP($A215,JESG_CEMBI!$AG:$AV,MATCH("1D Score Chg",JESG_CEMBI!$AG$1:$AV$1,0),FALSE)/-10</f>
        <v>-5.7899999999999998E-5</v>
      </c>
      <c r="D215">
        <f>VLOOKUP($A215,JESG_CEMBI!$AG:$AV,MATCH("1M Score Chg",JESG_CEMBI!$AG$1:$AV$1,0),FALSE)/-10</f>
        <v>3.0148121325737499E-2</v>
      </c>
      <c r="E215">
        <f>VLOOKUP($A215,JESG_CEMBI!$AG:$AV,MATCH("QTD Score Chg",JESG_CEMBI!$AG$1:$AV$1,0),FALSE)/-10</f>
        <v>8.4487275028337187E-3</v>
      </c>
      <c r="F215">
        <f>VLOOKUP($A215,JESG_CEMBI!$AG:$AV,MATCH("YTD Score Chg",JESG_CEMBI!$AG$1:$AV$1,0),FALSE)/-10</f>
        <v>0.20885681420004901</v>
      </c>
      <c r="G215" t="str">
        <f>IFERROR(VLOOKUP(A215,ERV_Mapping!Q:Q,1,FALSE),VLOOKUP(A215,ERV_Mapping!R:R,1,FALSE))</f>
        <v>LEEMAN</v>
      </c>
      <c r="H215" t="str">
        <f>IFERROR(VLOOKUP(G215,ERV_Mapping!Q:S,3,FALSE),VLOOKUP(G215,ERV_Mapping!R:S,2,FALSE))</f>
        <v>LEEMAN</v>
      </c>
      <c r="I215" s="1">
        <f>VLOOKUP($H215,ERV_Issuers!$C:$BZ,MATCH(I$1,ERV_Issuers!$C$2:$BZ$2,0),FALSE)</f>
        <v>375.560791015625</v>
      </c>
      <c r="J215" s="1" t="str">
        <f>VLOOKUP($H215,ERV_Issuers!$C:$BZ,MATCH(J$1,ERV_Issuers!$C$2:$BZ$2,0),FALSE)</f>
        <v>nr</v>
      </c>
      <c r="K215" s="1">
        <f>VLOOKUP($H215,ERV_Issuers!$C:$BZ,MATCH(K$1,ERV_Issuers!$C$2:$BZ$2,0),FALSE)</f>
        <v>0</v>
      </c>
      <c r="L215" s="1" t="str">
        <f t="shared" si="3"/>
        <v>NR</v>
      </c>
      <c r="M215" s="1" t="str">
        <f>INDEX(JESG_CEMBI!$W:$W,MATCH($A215,JESG_CEMBI!$AG:$AG,0))</f>
        <v>XS1993771325</v>
      </c>
    </row>
    <row r="216" spans="1:13" x14ac:dyDescent="0.25">
      <c r="A216" t="s">
        <v>2618</v>
      </c>
      <c r="B216">
        <f>ROUND(10-VLOOKUP($A216,JESG_CEMBI!$AG:$AV,MATCH(B$1,JESG_CEMBI!$AG$1:$AV$1,0),FALSE)/10,1)</f>
        <v>4.2</v>
      </c>
      <c r="C216">
        <f>VLOOKUP($A216,JESG_CEMBI!$AG:$AV,MATCH("1D Score Chg",JESG_CEMBI!$AG$1:$AV$1,0),FALSE)/-10</f>
        <v>3.6023721153277599E-3</v>
      </c>
      <c r="D216">
        <f>VLOOKUP($A216,JESG_CEMBI!$AG:$AV,MATCH("1M Score Chg",JESG_CEMBI!$AG$1:$AV$1,0),FALSE)/-10</f>
        <v>7.7411446128929293E-2</v>
      </c>
      <c r="E216">
        <f>VLOOKUP($A216,JESG_CEMBI!$AG:$AV,MATCH("QTD Score Chg",JESG_CEMBI!$AG$1:$AV$1,0),FALSE)/-10</f>
        <v>4.6802320605457401E-2</v>
      </c>
      <c r="F216">
        <f>VLOOKUP($A216,JESG_CEMBI!$AG:$AV,MATCH("YTD Score Chg",JESG_CEMBI!$AG$1:$AV$1,0),FALSE)/-10</f>
        <v>0.14576178403808199</v>
      </c>
      <c r="G216" t="str">
        <f>IFERROR(VLOOKUP(A216,ERV_Mapping!Q:Q,1,FALSE),VLOOKUP(A216,ERV_Mapping!R:R,1,FALSE))</f>
        <v>LENOVO</v>
      </c>
      <c r="H216" t="str">
        <f>IFERROR(VLOOKUP(G216,ERV_Mapping!Q:S,3,FALSE),VLOOKUP(G216,ERV_Mapping!R:S,2,FALSE))</f>
        <v>LENOVO</v>
      </c>
      <c r="I216" s="1">
        <f>VLOOKUP($H216,ERV_Issuers!$C:$BZ,MATCH(I$1,ERV_Issuers!$C$2:$BZ$2,0),FALSE)</f>
        <v>185.21903991699219</v>
      </c>
      <c r="J216" s="1" t="str">
        <f>VLOOKUP($H216,ERV_Issuers!$C:$BZ,MATCH(J$1,ERV_Issuers!$C$2:$BZ$2,0),FALSE)</f>
        <v>bbb</v>
      </c>
      <c r="K216" s="1">
        <f>VLOOKUP($H216,ERV_Issuers!$C:$BZ,MATCH(K$1,ERV_Issuers!$C$2:$BZ$2,0),FALSE)</f>
        <v>-11.86503179607794</v>
      </c>
      <c r="L216" s="1" t="str">
        <f t="shared" si="3"/>
        <v>BBB</v>
      </c>
      <c r="M216" s="1" t="str">
        <f>INDEX(JESG_CEMBI!$W:$W,MATCH($A216,JESG_CEMBI!$AG:$AG,0))</f>
        <v>USY5257YAJ65</v>
      </c>
    </row>
    <row r="217" spans="1:13" x14ac:dyDescent="0.25">
      <c r="A217" t="s">
        <v>2654</v>
      </c>
      <c r="B217">
        <f>ROUND(10-VLOOKUP($A217,JESG_CEMBI!$AG:$AV,MATCH(B$1,JESG_CEMBI!$AG$1:$AV$1,0),FALSE)/10,1)</f>
        <v>4.5</v>
      </c>
      <c r="C217">
        <f>VLOOKUP($A217,JESG_CEMBI!$AG:$AV,MATCH("1D Score Chg",JESG_CEMBI!$AG$1:$AV$1,0),FALSE)/-10</f>
        <v>-4.7303428081364902E-2</v>
      </c>
      <c r="D217">
        <f>VLOOKUP($A217,JESG_CEMBI!$AG:$AV,MATCH("1M Score Chg",JESG_CEMBI!$AG$1:$AV$1,0),FALSE)/-10</f>
        <v>-1.0326893132184101</v>
      </c>
      <c r="E217">
        <f>VLOOKUP($A217,JESG_CEMBI!$AG:$AV,MATCH("QTD Score Chg",JESG_CEMBI!$AG$1:$AV$1,0),FALSE)/-10</f>
        <v>-0.40968370993373499</v>
      </c>
      <c r="F217">
        <f>VLOOKUP($A217,JESG_CEMBI!$AG:$AV,MATCH("YTD Score Chg",JESG_CEMBI!$AG$1:$AV$1,0),FALSE)/-10</f>
        <v>-1.6731004574372399</v>
      </c>
      <c r="G217" t="str">
        <f>IFERROR(VLOOKUP(A217,ERV_Mapping!Q:Q,1,FALSE),VLOOKUP(A217,ERV_Mapping!R:R,1,FALSE))</f>
        <v>LNGFOR</v>
      </c>
      <c r="H217" t="str">
        <f>IFERROR(VLOOKUP(G217,ERV_Mapping!Q:S,3,FALSE),VLOOKUP(G217,ERV_Mapping!R:S,2,FALSE))</f>
        <v>LNGFOR</v>
      </c>
      <c r="I217" s="1">
        <f>VLOOKUP($H217,ERV_Issuers!$C:$BZ,MATCH(I$1,ERV_Issuers!$C$2:$BZ$2,0),FALSE)</f>
        <v>261.2142333984375</v>
      </c>
      <c r="J217" s="1" t="str">
        <f>VLOOKUP($H217,ERV_Issuers!$C:$BZ,MATCH(J$1,ERV_Issuers!$C$2:$BZ$2,0),FALSE)</f>
        <v>bbb</v>
      </c>
      <c r="K217" s="1">
        <f>VLOOKUP($H217,ERV_Issuers!$C:$BZ,MATCH(K$1,ERV_Issuers!$C$2:$BZ$2,0),FALSE)</f>
        <v>-14.54286448465491</v>
      </c>
      <c r="L217" s="1" t="str">
        <f t="shared" si="3"/>
        <v>BBB</v>
      </c>
      <c r="M217" s="1" t="str">
        <f>INDEX(JESG_CEMBI!$W:$W,MATCH($A217,JESG_CEMBI!$AG:$AG,0))</f>
        <v>XS2098650414</v>
      </c>
    </row>
    <row r="218" spans="1:13" x14ac:dyDescent="0.25">
      <c r="A218" t="s">
        <v>2806</v>
      </c>
      <c r="B218">
        <f>ROUND(10-VLOOKUP($A218,JESG_CEMBI!$AG:$AV,MATCH(B$1,JESG_CEMBI!$AG$1:$AV$1,0),FALSE)/10,1)</f>
        <v>5.8</v>
      </c>
      <c r="C218">
        <f>VLOOKUP($A218,JESG_CEMBI!$AG:$AV,MATCH("1D Score Chg",JESG_CEMBI!$AG$1:$AV$1,0),FALSE)/-10</f>
        <v>-2.1794070921082199E-3</v>
      </c>
      <c r="D218">
        <f>VLOOKUP($A218,JESG_CEMBI!$AG:$AV,MATCH("1M Score Chg",JESG_CEMBI!$AG$1:$AV$1,0),FALSE)/-10</f>
        <v>6.1611066821072296E-3</v>
      </c>
      <c r="E218">
        <f>VLOOKUP($A218,JESG_CEMBI!$AG:$AV,MATCH("QTD Score Chg",JESG_CEMBI!$AG$1:$AV$1,0),FALSE)/-10</f>
        <v>-3.5675210304134397E-3</v>
      </c>
      <c r="F218">
        <f>VLOOKUP($A218,JESG_CEMBI!$AG:$AV,MATCH("YTD Score Chg",JESG_CEMBI!$AG$1:$AV$1,0),FALSE)/-10</f>
        <v>5.3728840658641197E-2</v>
      </c>
      <c r="G218" t="str">
        <f>IFERROR(VLOOKUP(A218,ERV_Mapping!Q:Q,1,FALSE),VLOOKUP(A218,ERV_Mapping!R:R,1,FALSE))</f>
        <v>MSFLCZ</v>
      </c>
      <c r="H218" t="str">
        <f>IFERROR(VLOOKUP(G218,ERV_Mapping!Q:S,3,FALSE),VLOOKUP(G218,ERV_Mapping!R:S,2,FALSE))</f>
        <v>MSFLCZ_0</v>
      </c>
      <c r="I218" s="1">
        <f>VLOOKUP($H218,ERV_Issuers!$C:$BZ,MATCH(I$1,ERV_Issuers!$C$2:$BZ$2,0),FALSE)</f>
        <v>366.41787719726563</v>
      </c>
      <c r="J218" s="1" t="str">
        <f>VLOOKUP($H218,ERV_Issuers!$C:$BZ,MATCH(J$1,ERV_Issuers!$C$2:$BZ$2,0),FALSE)</f>
        <v>bbb-</v>
      </c>
      <c r="K218" s="1">
        <f>VLOOKUP($H218,ERV_Issuers!$C:$BZ,MATCH(K$1,ERV_Issuers!$C$2:$BZ$2,0),FALSE)</f>
        <v>0</v>
      </c>
      <c r="L218" s="1" t="str">
        <f t="shared" si="3"/>
        <v>BBB</v>
      </c>
      <c r="M218" s="1" t="str">
        <f>INDEX(JESG_CEMBI!$W:$W,MATCH($A218,JESG_CEMBI!$AG:$AG,0))</f>
        <v>XS2249848719</v>
      </c>
    </row>
    <row r="219" spans="1:13" x14ac:dyDescent="0.25">
      <c r="A219" t="s">
        <v>2912</v>
      </c>
      <c r="B219">
        <f>ROUND(10-VLOOKUP($A219,JESG_CEMBI!$AG:$AV,MATCH(B$1,JESG_CEMBI!$AG$1:$AV$1,0),FALSE)/10,1)</f>
        <v>6.4</v>
      </c>
      <c r="C219">
        <f>VLOOKUP($A219,JESG_CEMBI!$AG:$AV,MATCH("1D Score Chg",JESG_CEMBI!$AG$1:$AV$1,0),FALSE)/-10</f>
        <v>-2.4389605910876298E-3</v>
      </c>
      <c r="D219">
        <f>VLOOKUP($A219,JESG_CEMBI!$AG:$AV,MATCH("1M Score Chg",JESG_CEMBI!$AG$1:$AV$1,0),FALSE)/-10</f>
        <v>-2.8784483440915602E-4</v>
      </c>
      <c r="E219">
        <f>VLOOKUP($A219,JESG_CEMBI!$AG:$AV,MATCH("QTD Score Chg",JESG_CEMBI!$AG$1:$AV$1,0),FALSE)/-10</f>
        <v>-5.9035025212374106E-3</v>
      </c>
      <c r="F219">
        <f>VLOOKUP($A219,JESG_CEMBI!$AG:$AV,MATCH("YTD Score Chg",JESG_CEMBI!$AG$1:$AV$1,0),FALSE)/-10</f>
        <v>3.11234031389169E-2</v>
      </c>
      <c r="G219" t="str">
        <f>IFERROR(VLOOKUP(A219,ERV_Mapping!Q:Q,1,FALSE),VLOOKUP(A219,ERV_Mapping!R:R,1,FALSE))</f>
        <v>OCTOWN</v>
      </c>
      <c r="H219" t="str">
        <f>IFERROR(VLOOKUP(G219,ERV_Mapping!Q:S,3,FALSE),VLOOKUP(G219,ERV_Mapping!R:S,2,FALSE))</f>
        <v>OCTOWN</v>
      </c>
      <c r="I219" s="1">
        <f>VLOOKUP($H219,ERV_Issuers!$C:$BZ,MATCH(I$1,ERV_Issuers!$C$2:$BZ$2,0),FALSE)</f>
        <v>280.24249267578125</v>
      </c>
      <c r="J219" s="1" t="str">
        <f>VLOOKUP($H219,ERV_Issuers!$C:$BZ,MATCH(J$1,ERV_Issuers!$C$2:$BZ$2,0),FALSE)</f>
        <v>nr</v>
      </c>
      <c r="K219" s="1">
        <f>VLOOKUP($H219,ERV_Issuers!$C:$BZ,MATCH(K$1,ERV_Issuers!$C$2:$BZ$2,0),FALSE)</f>
        <v>0</v>
      </c>
      <c r="L219" s="1" t="str">
        <f t="shared" si="3"/>
        <v>NR</v>
      </c>
      <c r="M219" s="1" t="str">
        <f>INDEX(JESG_CEMBI!$W:$W,MATCH($A219,JESG_CEMBI!$AG:$AG,0))</f>
        <v>XS2219923260</v>
      </c>
    </row>
    <row r="220" spans="1:13" x14ac:dyDescent="0.25">
      <c r="A220" t="s">
        <v>1087</v>
      </c>
      <c r="B220">
        <f>ROUND(10-VLOOKUP($A220,JESG_CEMBI!$AG:$AV,MATCH(B$1,JESG_CEMBI!$AG$1:$AV$1,0),FALSE)/10,1)</f>
        <v>4.5</v>
      </c>
      <c r="C220">
        <f>VLOOKUP($A220,JESG_CEMBI!$AG:$AV,MATCH("1D Score Chg",JESG_CEMBI!$AG$1:$AV$1,0),FALSE)/-10</f>
        <v>7.5228923817441205E-3</v>
      </c>
      <c r="D220">
        <f>VLOOKUP($A220,JESG_CEMBI!$AG:$AV,MATCH("1M Score Chg",JESG_CEMBI!$AG$1:$AV$1,0),FALSE)/-10</f>
        <v>0.152560094606113</v>
      </c>
      <c r="E220">
        <f>VLOOKUP($A220,JESG_CEMBI!$AG:$AV,MATCH("QTD Score Chg",JESG_CEMBI!$AG$1:$AV$1,0),FALSE)/-10</f>
        <v>7.0877398134790298E-2</v>
      </c>
      <c r="F220">
        <f>VLOOKUP($A220,JESG_CEMBI!$AG:$AV,MATCH("YTD Score Chg",JESG_CEMBI!$AG$1:$AV$1,0),FALSE)/-10</f>
        <v>0.26337389411664902</v>
      </c>
      <c r="G220" t="str">
        <f>IFERROR(VLOOKUP(A220,ERV_Mapping!Q:Q,1,FALSE),VLOOKUP(A220,ERV_Mapping!R:R,1,FALSE))</f>
        <v>COGO</v>
      </c>
      <c r="H220" t="str">
        <f>IFERROR(VLOOKUP(G220,ERV_Mapping!Q:S,3,FALSE),VLOOKUP(G220,ERV_Mapping!R:S,2,FALSE))</f>
        <v>COGO_0</v>
      </c>
      <c r="I220" s="1">
        <f>VLOOKUP($H220,ERV_Issuers!$C:$BZ,MATCH(I$1,ERV_Issuers!$C$2:$BZ$2,0),FALSE)</f>
        <v>251.78407287597656</v>
      </c>
      <c r="J220" s="1" t="str">
        <f>VLOOKUP($H220,ERV_Issuers!$C:$BZ,MATCH(J$1,ERV_Issuers!$C$2:$BZ$2,0),FALSE)</f>
        <v>bbb</v>
      </c>
      <c r="K220" s="1">
        <f>VLOOKUP($H220,ERV_Issuers!$C:$BZ,MATCH(K$1,ERV_Issuers!$C$2:$BZ$2,0),FALSE)</f>
        <v>0</v>
      </c>
      <c r="L220" s="1" t="str">
        <f t="shared" si="3"/>
        <v>BBB</v>
      </c>
      <c r="M220" s="1" t="str">
        <f>INDEX(JESG_CEMBI!$W:$W,MATCH($A220,JESG_CEMBI!$AG:$AG,0))</f>
        <v>XS2295983410</v>
      </c>
    </row>
    <row r="221" spans="1:13" x14ac:dyDescent="0.25">
      <c r="A221" t="s">
        <v>3078</v>
      </c>
      <c r="B221">
        <f>ROUND(10-VLOOKUP($A221,JESG_CEMBI!$AG:$AV,MATCH(B$1,JESG_CEMBI!$AG$1:$AV$1,0),FALSE)/10,1)</f>
        <v>1.9</v>
      </c>
      <c r="C221">
        <f>VLOOKUP($A221,JESG_CEMBI!$AG:$AV,MATCH("1D Score Chg",JESG_CEMBI!$AG$1:$AV$1,0),FALSE)/-10</f>
        <v>-8.7912832510994511E-4</v>
      </c>
      <c r="D221">
        <f>VLOOKUP($A221,JESG_CEMBI!$AG:$AV,MATCH("1M Score Chg",JESG_CEMBI!$AG$1:$AV$1,0),FALSE)/-10</f>
        <v>-9.2805798367038509E-3</v>
      </c>
      <c r="E221">
        <f>VLOOKUP($A221,JESG_CEMBI!$AG:$AV,MATCH("QTD Score Chg",JESG_CEMBI!$AG$1:$AV$1,0),FALSE)/-10</f>
        <v>-4.7468895715596197E-3</v>
      </c>
      <c r="F221">
        <f>VLOOKUP($A221,JESG_CEMBI!$AG:$AV,MATCH("YTD Score Chg",JESG_CEMBI!$AG$1:$AV$1,0),FALSE)/-10</f>
        <v>-2.9928684276012502E-2</v>
      </c>
      <c r="G221" t="str">
        <f>IFERROR(VLOOKUP(A221,ERV_Mapping!Q:Q,1,FALSE),VLOOKUP(A221,ERV_Mapping!R:R,1,FALSE))</f>
        <v>PINGRE</v>
      </c>
      <c r="H221" t="str">
        <f>IFERROR(VLOOKUP(G221,ERV_Mapping!Q:S,3,FALSE),VLOOKUP(G221,ERV_Mapping!R:S,2,FALSE))</f>
        <v>PINGRE</v>
      </c>
      <c r="I221" s="1">
        <f>VLOOKUP($H221,ERV_Issuers!$C:$BZ,MATCH(I$1,ERV_Issuers!$C$2:$BZ$2,0),FALSE)</f>
        <v>393.94076538085938</v>
      </c>
      <c r="J221" s="1" t="str">
        <f>VLOOKUP($H221,ERV_Issuers!$C:$BZ,MATCH(J$1,ERV_Issuers!$C$2:$BZ$2,0),FALSE)</f>
        <v>bbb-</v>
      </c>
      <c r="K221" s="1">
        <f>VLOOKUP($H221,ERV_Issuers!$C:$BZ,MATCH(K$1,ERV_Issuers!$C$2:$BZ$2,0),FALSE)</f>
        <v>0</v>
      </c>
      <c r="L221" s="1" t="str">
        <f t="shared" si="3"/>
        <v>BBB</v>
      </c>
      <c r="M221" s="1" t="str">
        <f>INDEX(JESG_CEMBI!$W:$W,MATCH($A221,JESG_CEMBI!$AG:$AG,0))</f>
        <v>XS2368566746</v>
      </c>
    </row>
    <row r="222" spans="1:13" x14ac:dyDescent="0.25">
      <c r="A222" t="s">
        <v>3107</v>
      </c>
      <c r="B222">
        <f>ROUND(10-VLOOKUP($A222,JESG_CEMBI!$AG:$AV,MATCH(B$1,JESG_CEMBI!$AG$1:$AV$1,0),FALSE)/10,1)</f>
        <v>5.0999999999999996</v>
      </c>
      <c r="C222">
        <f>VLOOKUP($A222,JESG_CEMBI!$AG:$AV,MATCH("1D Score Chg",JESG_CEMBI!$AG$1:$AV$1,0),FALSE)/-10</f>
        <v>7.3161774643089898E-3</v>
      </c>
      <c r="D222">
        <f>VLOOKUP($A222,JESG_CEMBI!$AG:$AV,MATCH("1M Score Chg",JESG_CEMBI!$AG$1:$AV$1,0),FALSE)/-10</f>
        <v>0.14753349657829401</v>
      </c>
      <c r="E222">
        <f>VLOOKUP($A222,JESG_CEMBI!$AG:$AV,MATCH("QTD Score Chg",JESG_CEMBI!$AG$1:$AV$1,0),FALSE)/-10</f>
        <v>6.9016963877898893E-2</v>
      </c>
      <c r="F222">
        <f>VLOOKUP($A222,JESG_CEMBI!$AG:$AV,MATCH("YTD Score Chg",JESG_CEMBI!$AG$1:$AV$1,0),FALSE)/-10</f>
        <v>0.244473451313999</v>
      </c>
      <c r="G222" t="str">
        <f>IFERROR(VLOOKUP(A222,ERV_Mapping!Q:Q,1,FALSE),VLOOKUP(A222,ERV_Mapping!R:R,1,FALSE))</f>
        <v>POLHON</v>
      </c>
      <c r="H222" t="str">
        <f>IFERROR(VLOOKUP(G222,ERV_Mapping!Q:S,3,FALSE),VLOOKUP(G222,ERV_Mapping!R:S,2,FALSE))</f>
        <v>POLHON</v>
      </c>
      <c r="I222" s="1">
        <f>VLOOKUP($H222,ERV_Issuers!$C:$BZ,MATCH(I$1,ERV_Issuers!$C$2:$BZ$2,0),FALSE)</f>
        <v>169.56660461425781</v>
      </c>
      <c r="J222" s="1" t="str">
        <f>VLOOKUP($H222,ERV_Issuers!$C:$BZ,MATCH(J$1,ERV_Issuers!$C$2:$BZ$2,0),FALSE)</f>
        <v>nr</v>
      </c>
      <c r="K222" s="1">
        <f>VLOOKUP($H222,ERV_Issuers!$C:$BZ,MATCH(K$1,ERV_Issuers!$C$2:$BZ$2,0),FALSE)</f>
        <v>0</v>
      </c>
      <c r="L222" s="1" t="str">
        <f t="shared" si="3"/>
        <v>NR</v>
      </c>
      <c r="M222" s="1" t="str">
        <f>INDEX(JESG_CEMBI!$W:$W,MATCH($A222,JESG_CEMBI!$AG:$AG,0))</f>
        <v>XS2250701997</v>
      </c>
    </row>
    <row r="223" spans="1:13" x14ac:dyDescent="0.25">
      <c r="A223" t="s">
        <v>3223</v>
      </c>
      <c r="B223">
        <f>ROUND(10-VLOOKUP($A223,JESG_CEMBI!$AG:$AV,MATCH(B$1,JESG_CEMBI!$AG$1:$AV$1,0),FALSE)/10,1)</f>
        <v>5.3</v>
      </c>
      <c r="C223">
        <f>VLOOKUP($A223,JESG_CEMBI!$AG:$AV,MATCH("1D Score Chg",JESG_CEMBI!$AG$1:$AV$1,0),FALSE)/-10</f>
        <v>7.2084259261586594E-3</v>
      </c>
      <c r="D223">
        <f>VLOOKUP($A223,JESG_CEMBI!$AG:$AV,MATCH("1M Score Chg",JESG_CEMBI!$AG$1:$AV$1,0),FALSE)/-10</f>
        <v>0.14480503275460299</v>
      </c>
      <c r="E223">
        <f>VLOOKUP($A223,JESG_CEMBI!$AG:$AV,MATCH("QTD Score Chg",JESG_CEMBI!$AG$1:$AV$1,0),FALSE)/-10</f>
        <v>6.80472000345268E-2</v>
      </c>
      <c r="F223">
        <f>VLOOKUP($A223,JESG_CEMBI!$AG:$AV,MATCH("YTD Score Chg",JESG_CEMBI!$AG$1:$AV$1,0),FALSE)/-10</f>
        <v>0.23619323843175599</v>
      </c>
      <c r="G223" t="str">
        <f>IFERROR(VLOOKUP(A223,ERV_Mapping!Q:Q,1,FALSE),VLOOKUP(A223,ERV_Mapping!R:R,1,FALSE))</f>
        <v>REDSUN</v>
      </c>
      <c r="H223" t="str">
        <f>IFERROR(VLOOKUP(G223,ERV_Mapping!Q:S,3,FALSE),VLOOKUP(G223,ERV_Mapping!R:S,2,FALSE))</f>
        <v>REDSUN_1</v>
      </c>
      <c r="I223" s="1">
        <f>VLOOKUP($H223,ERV_Issuers!$C:$BZ,MATCH(I$1,ERV_Issuers!$C$2:$BZ$2,0),FALSE)</f>
        <v>9892.724609375</v>
      </c>
      <c r="J223" s="1" t="str">
        <f>VLOOKUP($H223,ERV_Issuers!$C:$BZ,MATCH(J$1,ERV_Issuers!$C$2:$BZ$2,0),FALSE)</f>
        <v>b-</v>
      </c>
      <c r="K223" s="1">
        <f>VLOOKUP($H223,ERV_Issuers!$C:$BZ,MATCH(K$1,ERV_Issuers!$C$2:$BZ$2,0),FALSE)</f>
        <v>0</v>
      </c>
      <c r="L223" s="1" t="str">
        <f t="shared" si="3"/>
        <v>B</v>
      </c>
      <c r="M223" s="1" t="str">
        <f>INDEX(JESG_CEMBI!$W:$W,MATCH($A223,JESG_CEMBI!$AG:$AG,0))</f>
        <v>XS2244315110</v>
      </c>
    </row>
    <row r="224" spans="1:13" x14ac:dyDescent="0.25">
      <c r="A224" t="s">
        <v>1448</v>
      </c>
      <c r="B224">
        <f>ROUND(10-VLOOKUP($A224,JESG_CEMBI!$AG:$AV,MATCH(B$1,JESG_CEMBI!$AG$1:$AV$1,0),FALSE)/10,1)</f>
        <v>4.8</v>
      </c>
      <c r="C224">
        <f>VLOOKUP($A224,JESG_CEMBI!$AG:$AV,MATCH("1D Score Chg",JESG_CEMBI!$AG$1:$AV$1,0),FALSE)/-10</f>
        <v>-1.08305750376871E-3</v>
      </c>
      <c r="D224">
        <f>VLOOKUP($A224,JESG_CEMBI!$AG:$AV,MATCH("1M Score Chg",JESG_CEMBI!$AG$1:$AV$1,0),FALSE)/-10</f>
        <v>-1.27030043570236E-2</v>
      </c>
      <c r="E224">
        <f>VLOOKUP($A224,JESG_CEMBI!$AG:$AV,MATCH("QTD Score Chg",JESG_CEMBI!$AG$1:$AV$1,0),FALSE)/-10</f>
        <v>-6.5822521794892397E-3</v>
      </c>
      <c r="F224">
        <f>VLOOKUP($A224,JESG_CEMBI!$AG:$AV,MATCH("YTD Score Chg",JESG_CEMBI!$AG$1:$AV$1,0),FALSE)/-10</f>
        <v>0.150032041468038</v>
      </c>
      <c r="G224" t="str">
        <f>IFERROR(VLOOKUP(A224,ERV_Mapping!Q:Q,1,FALSE),VLOOKUP(A224,ERV_Mapping!R:R,1,FALSE))</f>
        <v>ROADKG</v>
      </c>
      <c r="H224" t="str">
        <f>IFERROR(VLOOKUP(G224,ERV_Mapping!Q:S,3,FALSE),VLOOKUP(G224,ERV_Mapping!R:S,2,FALSE))</f>
        <v>ROADKG</v>
      </c>
      <c r="I224" s="1">
        <f>VLOOKUP($H224,ERV_Issuers!$C:$BZ,MATCH(I$1,ERV_Issuers!$C$2:$BZ$2,0),FALSE)</f>
        <v>908.69488525390625</v>
      </c>
      <c r="J224" s="1" t="str">
        <f>VLOOKUP($H224,ERV_Issuers!$C:$BZ,MATCH(J$1,ERV_Issuers!$C$2:$BZ$2,0),FALSE)</f>
        <v>b+</v>
      </c>
      <c r="K224" s="1">
        <f>VLOOKUP($H224,ERV_Issuers!$C:$BZ,MATCH(K$1,ERV_Issuers!$C$2:$BZ$2,0),FALSE)</f>
        <v>-17.256201947820649</v>
      </c>
      <c r="L224" s="1" t="str">
        <f t="shared" si="3"/>
        <v>B</v>
      </c>
      <c r="M224" s="1" t="str">
        <f>INDEX(JESG_CEMBI!$W:$W,MATCH($A224,JESG_CEMBI!$AG:$AG,0))</f>
        <v>XS2356173406</v>
      </c>
    </row>
    <row r="225" spans="1:13" x14ac:dyDescent="0.25">
      <c r="A225" t="s">
        <v>1455</v>
      </c>
      <c r="B225">
        <f>ROUND(10-VLOOKUP($A225,JESG_CEMBI!$AG:$AV,MATCH(B$1,JESG_CEMBI!$AG$1:$AV$1,0),FALSE)/10,1)</f>
        <v>7</v>
      </c>
      <c r="C225">
        <f>VLOOKUP($A225,JESG_CEMBI!$AG:$AV,MATCH("1D Score Chg",JESG_CEMBI!$AG$1:$AV$1,0),FALSE)/-10</f>
        <v>-3.6279294222911298E-3</v>
      </c>
      <c r="D225">
        <f>VLOOKUP($A225,JESG_CEMBI!$AG:$AV,MATCH("1M Score Chg",JESG_CEMBI!$AG$1:$AV$1,0),FALSE)/-10</f>
        <v>-4.0253281548727995E-2</v>
      </c>
      <c r="E225">
        <f>VLOOKUP($A225,JESG_CEMBI!$AG:$AV,MATCH("QTD Score Chg",JESG_CEMBI!$AG$1:$AV$1,0),FALSE)/-10</f>
        <v>-1.87675946360275E-2</v>
      </c>
      <c r="F225">
        <f>VLOOKUP($A225,JESG_CEMBI!$AG:$AV,MATCH("YTD Score Chg",JESG_CEMBI!$AG$1:$AV$1,0),FALSE)/-10</f>
        <v>-0.18273393401655399</v>
      </c>
      <c r="G225" t="str">
        <f>IFERROR(VLOOKUP(A225,ERV_Mapping!Q:Q,1,FALSE),VLOOKUP(A225,ERV_Mapping!R:R,1,FALSE))</f>
        <v>RONXIN</v>
      </c>
      <c r="H225" t="str">
        <f>IFERROR(VLOOKUP(G225,ERV_Mapping!Q:S,3,FALSE),VLOOKUP(G225,ERV_Mapping!R:S,2,FALSE))</f>
        <v>RONXIN-1L</v>
      </c>
      <c r="I225" s="1">
        <f>VLOOKUP($H225,ERV_Issuers!$C:$BZ,MATCH(I$1,ERV_Issuers!$C$2:$BZ$2,0),FALSE)</f>
        <v>9785.244140625</v>
      </c>
      <c r="J225" s="1" t="str">
        <f>VLOOKUP($H225,ERV_Issuers!$C:$BZ,MATCH(J$1,ERV_Issuers!$C$2:$BZ$2,0),FALSE)</f>
        <v>ccc+</v>
      </c>
      <c r="K225" s="1">
        <f>VLOOKUP($H225,ERV_Issuers!$C:$BZ,MATCH(K$1,ERV_Issuers!$C$2:$BZ$2,0),FALSE)</f>
        <v>71.946406495564887</v>
      </c>
      <c r="L225" s="1" t="str">
        <f t="shared" si="3"/>
        <v>CCC</v>
      </c>
      <c r="M225" s="1" t="str">
        <f>INDEX(JESG_CEMBI!$W:$W,MATCH($A225,JESG_CEMBI!$AG:$AG,0))</f>
        <v>XS2189303873</v>
      </c>
    </row>
    <row r="226" spans="1:13" x14ac:dyDescent="0.25">
      <c r="A226" t="s">
        <v>19048</v>
      </c>
      <c r="B226">
        <f>ROUND(10-VLOOKUP($A226,JESG_CEMBI!$AG:$AV,MATCH(B$1,JESG_CEMBI!$AG$1:$AV$1,0),FALSE)/10,1)</f>
        <v>7.3</v>
      </c>
      <c r="C226">
        <f>VLOOKUP($A226,JESG_CEMBI!$AG:$AV,MATCH("1D Score Chg",JESG_CEMBI!$AG$1:$AV$1,0),FALSE)/-10</f>
        <v>-2.1399488860660201E-2</v>
      </c>
      <c r="D226">
        <f>VLOOKUP($A226,JESG_CEMBI!$AG:$AV,MATCH("1M Score Chg",JESG_CEMBI!$AG$1:$AV$1,0),FALSE)/-10</f>
        <v>-0.44225180896086902</v>
      </c>
      <c r="E226">
        <f>VLOOKUP($A226,JESG_CEMBI!$AG:$AV,MATCH("QTD Score Chg",JESG_CEMBI!$AG$1:$AV$1,0),FALSE)/-10</f>
        <v>-0.180575606919684</v>
      </c>
      <c r="F226">
        <f>VLOOKUP($A226,JESG_CEMBI!$AG:$AV,MATCH("YTD Score Chg",JESG_CEMBI!$AG$1:$AV$1,0),FALSE)/-10</f>
        <v>-0.45965660389627205</v>
      </c>
      <c r="G226" t="str">
        <f>IFERROR(VLOOKUP(A226,ERV_Mapping!Q:Q,1,FALSE),VLOOKUP(A226,ERV_Mapping!R:R,1,FALSE))</f>
        <v>SFHOLD</v>
      </c>
      <c r="H226" t="str">
        <f>IFERROR(VLOOKUP(G226,ERV_Mapping!Q:S,3,FALSE),VLOOKUP(G226,ERV_Mapping!R:S,2,FALSE))</f>
        <v>SFHOLD_0</v>
      </c>
      <c r="I226" s="1">
        <f>VLOOKUP($H226,ERV_Issuers!$C:$BZ,MATCH(I$1,ERV_Issuers!$C$2:$BZ$2,0),FALSE)</f>
        <v>148.94729614257813</v>
      </c>
      <c r="J226" s="1" t="str">
        <f>VLOOKUP($H226,ERV_Issuers!$C:$BZ,MATCH(J$1,ERV_Issuers!$C$2:$BZ$2,0),FALSE)</f>
        <v>a-</v>
      </c>
      <c r="K226" s="1">
        <f>VLOOKUP($H226,ERV_Issuers!$C:$BZ,MATCH(K$1,ERV_Issuers!$C$2:$BZ$2,0),FALSE)</f>
        <v>32.711066367766492</v>
      </c>
      <c r="L226" s="1" t="str">
        <f t="shared" si="3"/>
        <v>A</v>
      </c>
      <c r="M226" s="1" t="str">
        <f>INDEX(JESG_CEMBI!$W:$W,MATCH($A226,JESG_CEMBI!$AG:$AG,0))</f>
        <v>XS2099049699</v>
      </c>
    </row>
    <row r="227" spans="1:13" x14ac:dyDescent="0.25">
      <c r="A227" t="s">
        <v>1587</v>
      </c>
      <c r="B227">
        <f>ROUND(10-VLOOKUP($A227,JESG_CEMBI!$AG:$AV,MATCH(B$1,JESG_CEMBI!$AG$1:$AV$1,0),FALSE)/10,1)</f>
        <v>7.7</v>
      </c>
      <c r="C227">
        <f>VLOOKUP($A227,JESG_CEMBI!$AG:$AV,MATCH("1D Score Chg",JESG_CEMBI!$AG$1:$AV$1,0),FALSE)/-10</f>
        <v>2.90857961573475E-2</v>
      </c>
      <c r="D227">
        <f>VLOOKUP($A227,JESG_CEMBI!$AG:$AV,MATCH("1M Score Chg",JESG_CEMBI!$AG$1:$AV$1,0),FALSE)/-10</f>
        <v>0.69357799022706301</v>
      </c>
      <c r="E227">
        <f>VLOOKUP($A227,JESG_CEMBI!$AG:$AV,MATCH("QTD Score Chg",JESG_CEMBI!$AG$1:$AV$1,0),FALSE)/-10</f>
        <v>0.26528293969199102</v>
      </c>
      <c r="F227">
        <f>VLOOKUP($A227,JESG_CEMBI!$AG:$AV,MATCH("YTD Score Chg",JESG_CEMBI!$AG$1:$AV$1,0),FALSE)/-10</f>
        <v>0.63896031452622792</v>
      </c>
      <c r="G227" t="str">
        <f>IFERROR(VLOOKUP(A227,ERV_Mapping!Q:Q,1,FALSE),VLOOKUP(A227,ERV_Mapping!R:R,1,FALSE))</f>
        <v>SHCONS</v>
      </c>
      <c r="H227" t="str">
        <f>IFERROR(VLOOKUP(G227,ERV_Mapping!Q:S,3,FALSE),VLOOKUP(G227,ERV_Mapping!R:S,2,FALSE))</f>
        <v>SHCONS_0</v>
      </c>
      <c r="I227" s="1">
        <f>VLOOKUP($H227,ERV_Issuers!$C:$BZ,MATCH(I$1,ERV_Issuers!$C$2:$BZ$2,0),FALSE)</f>
        <v>143.03981018066406</v>
      </c>
      <c r="J227" s="1" t="str">
        <f>VLOOKUP($H227,ERV_Issuers!$C:$BZ,MATCH(J$1,ERV_Issuers!$C$2:$BZ$2,0),FALSE)</f>
        <v>bbb</v>
      </c>
      <c r="K227" s="1">
        <f>VLOOKUP($H227,ERV_Issuers!$C:$BZ,MATCH(K$1,ERV_Issuers!$C$2:$BZ$2,0),FALSE)</f>
        <v>0</v>
      </c>
      <c r="L227" s="1" t="str">
        <f t="shared" si="3"/>
        <v>BBB</v>
      </c>
      <c r="M227" s="1" t="str">
        <f>INDEX(JESG_CEMBI!$W:$W,MATCH($A227,JESG_CEMBI!$AG:$AG,0))</f>
        <v>XS2188681774</v>
      </c>
    </row>
    <row r="228" spans="1:13" x14ac:dyDescent="0.25">
      <c r="A228" t="s">
        <v>1625</v>
      </c>
      <c r="B228">
        <f>ROUND(10-VLOOKUP($A228,JESG_CEMBI!$AG:$AV,MATCH(B$1,JESG_CEMBI!$AG$1:$AV$1,0),FALSE)/10,1)</f>
        <v>6.5</v>
      </c>
      <c r="C228">
        <f>VLOOKUP($A228,JESG_CEMBI!$AG:$AV,MATCH("1D Score Chg",JESG_CEMBI!$AG$1:$AV$1,0),FALSE)/-10</f>
        <v>-5.0258139537291396E-3</v>
      </c>
      <c r="D228">
        <f>VLOOKUP($A228,JESG_CEMBI!$AG:$AV,MATCH("1M Score Chg",JESG_CEMBI!$AG$1:$AV$1,0),FALSE)/-10</f>
        <v>-5.9948538335013499E-2</v>
      </c>
      <c r="E228">
        <f>VLOOKUP($A228,JESG_CEMBI!$AG:$AV,MATCH("QTD Score Chg",JESG_CEMBI!$AG$1:$AV$1,0),FALSE)/-10</f>
        <v>-2.9185182784998799E-2</v>
      </c>
      <c r="F228">
        <f>VLOOKUP($A228,JESG_CEMBI!$AG:$AV,MATCH("YTD Score Chg",JESG_CEMBI!$AG$1:$AV$1,0),FALSE)/-10</f>
        <v>-7.2336961414092807E-2</v>
      </c>
      <c r="G228" t="str">
        <f>IFERROR(VLOOKUP(A228,ERV_Mapping!Q:Q,1,FALSE),VLOOKUP(A228,ERV_Mapping!R:R,1,FALSE))</f>
        <v>SHPORT</v>
      </c>
      <c r="H228" t="str">
        <f>IFERROR(VLOOKUP(G228,ERV_Mapping!Q:S,3,FALSE),VLOOKUP(G228,ERV_Mapping!R:S,2,FALSE))</f>
        <v>SHPORT_1</v>
      </c>
      <c r="I228" s="1">
        <f>VLOOKUP($H228,ERV_Issuers!$C:$BZ,MATCH(I$1,ERV_Issuers!$C$2:$BZ$2,0),FALSE)</f>
        <v>106.40255737304688</v>
      </c>
      <c r="J228" s="1" t="str">
        <f>VLOOKUP($H228,ERV_Issuers!$C:$BZ,MATCH(J$1,ERV_Issuers!$C$2:$BZ$2,0),FALSE)</f>
        <v>a+</v>
      </c>
      <c r="K228" s="1">
        <f>VLOOKUP($H228,ERV_Issuers!$C:$BZ,MATCH(K$1,ERV_Issuers!$C$2:$BZ$2,0),FALSE)</f>
        <v>27.531365591769731</v>
      </c>
      <c r="L228" s="1" t="str">
        <f t="shared" si="3"/>
        <v>A</v>
      </c>
      <c r="M228" s="1" t="str">
        <f>INDEX(JESG_CEMBI!$W:$W,MATCH($A228,JESG_CEMBI!$AG:$AG,0))</f>
        <v>XS2187634642</v>
      </c>
    </row>
    <row r="229" spans="1:13" x14ac:dyDescent="0.25">
      <c r="A229" t="s">
        <v>1576</v>
      </c>
      <c r="B229">
        <f>ROUND(10-VLOOKUP($A229,JESG_CEMBI!$AG:$AV,MATCH(B$1,JESG_CEMBI!$AG$1:$AV$1,0),FALSE)/10,1)</f>
        <v>8.1999999999999993</v>
      </c>
      <c r="C229">
        <f>VLOOKUP($A229,JESG_CEMBI!$AG:$AV,MATCH("1D Score Chg",JESG_CEMBI!$AG$1:$AV$1,0),FALSE)/-10</f>
        <v>4.3737454636065803E-3</v>
      </c>
      <c r="D229">
        <f>VLOOKUP($A229,JESG_CEMBI!$AG:$AV,MATCH("1M Score Chg",JESG_CEMBI!$AG$1:$AV$1,0),FALSE)/-10</f>
        <v>0.17741051359228299</v>
      </c>
      <c r="E229">
        <f>VLOOKUP($A229,JESG_CEMBI!$AG:$AV,MATCH("QTD Score Chg",JESG_CEMBI!$AG$1:$AV$1,0),FALSE)/-10</f>
        <v>5.6646469766445696E-2</v>
      </c>
      <c r="F229">
        <f>VLOOKUP($A229,JESG_CEMBI!$AG:$AV,MATCH("YTD Score Chg",JESG_CEMBI!$AG$1:$AV$1,0),FALSE)/-10</f>
        <v>0.61046120430298501</v>
      </c>
      <c r="G229" t="str">
        <f>IFERROR(VLOOKUP(A229,ERV_Mapping!Q:Q,1,FALSE),VLOOKUP(A229,ERV_Mapping!R:R,1,FALSE))</f>
        <v>SHANPU</v>
      </c>
      <c r="H229" t="str">
        <f>IFERROR(VLOOKUP(G229,ERV_Mapping!Q:S,3,FALSE),VLOOKUP(G229,ERV_Mapping!R:S,2,FALSE))</f>
        <v>SHANPU</v>
      </c>
      <c r="I229" s="1">
        <f>VLOOKUP($H229,ERV_Issuers!$C:$BZ,MATCH(I$1,ERV_Issuers!$C$2:$BZ$2,0),FALSE)</f>
        <v>71.308845520019531</v>
      </c>
      <c r="J229" s="1" t="str">
        <f>VLOOKUP($H229,ERV_Issuers!$C:$BZ,MATCH(J$1,ERV_Issuers!$C$2:$BZ$2,0),FALSE)</f>
        <v>bbb</v>
      </c>
      <c r="K229" s="1">
        <f>VLOOKUP($H229,ERV_Issuers!$C:$BZ,MATCH(K$1,ERV_Issuers!$C$2:$BZ$2,0),FALSE)</f>
        <v>0</v>
      </c>
      <c r="L229" s="1" t="str">
        <f t="shared" si="3"/>
        <v>BBB</v>
      </c>
      <c r="M229" s="1" t="str">
        <f>INDEX(JESG_CEMBI!$W:$W,MATCH($A229,JESG_CEMBI!$AG:$AG,0))</f>
        <v>XS2359947715</v>
      </c>
    </row>
    <row r="230" spans="1:13" x14ac:dyDescent="0.25">
      <c r="A230" t="s">
        <v>17547</v>
      </c>
      <c r="B230">
        <f>ROUND(10-VLOOKUP($A230,JESG_CEMBI!$AG:$AV,MATCH(B$1,JESG_CEMBI!$AG$1:$AV$1,0),FALSE)/10,1)</f>
        <v>5.0999999999999996</v>
      </c>
      <c r="C230">
        <f>VLOOKUP($A230,JESG_CEMBI!$AG:$AV,MATCH("1D Score Chg",JESG_CEMBI!$AG$1:$AV$1,0),FALSE)/-10</f>
        <v>-3.2204061168513904E-3</v>
      </c>
      <c r="D230">
        <f>VLOOKUP($A230,JESG_CEMBI!$AG:$AV,MATCH("1M Score Chg",JESG_CEMBI!$AG$1:$AV$1,0),FALSE)/-10</f>
        <v>-1.78168107783577E-2</v>
      </c>
      <c r="E230">
        <f>VLOOKUP($A230,JESG_CEMBI!$AG:$AV,MATCH("QTD Score Chg",JESG_CEMBI!$AG$1:$AV$1,0),FALSE)/-10</f>
        <v>-1.2936512253099799E-2</v>
      </c>
      <c r="F230">
        <f>VLOOKUP($A230,JESG_CEMBI!$AG:$AV,MATCH("YTD Score Chg",JESG_CEMBI!$AG$1:$AV$1,0),FALSE)/-10</f>
        <v>-0.11731362924903299</v>
      </c>
      <c r="G230" t="str">
        <f>IFERROR(VLOOKUP(A230,ERV_Mapping!Q:Q,1,FALSE),VLOOKUP(A230,ERV_Mapping!R:R,1,FALSE))</f>
        <v>SWHYSE</v>
      </c>
      <c r="H230" t="str">
        <f>IFERROR(VLOOKUP(G230,ERV_Mapping!Q:S,3,FALSE),VLOOKUP(G230,ERV_Mapping!R:S,2,FALSE))</f>
        <v>SWHYSE_0</v>
      </c>
      <c r="I230" s="1">
        <f>VLOOKUP($H230,ERV_Issuers!$C:$BZ,MATCH(I$1,ERV_Issuers!$C$2:$BZ$2,0),FALSE)</f>
        <v>82.969459533691406</v>
      </c>
      <c r="J230" s="1" t="str">
        <f>VLOOKUP($H230,ERV_Issuers!$C:$BZ,MATCH(J$1,ERV_Issuers!$C$2:$BZ$2,0),FALSE)</f>
        <v>bbb</v>
      </c>
      <c r="K230" s="1">
        <f>VLOOKUP($H230,ERV_Issuers!$C:$BZ,MATCH(K$1,ERV_Issuers!$C$2:$BZ$2,0),FALSE)</f>
        <v>0</v>
      </c>
      <c r="L230" s="1" t="str">
        <f t="shared" si="3"/>
        <v>BBB</v>
      </c>
      <c r="M230" s="1" t="str">
        <f>INDEX(JESG_CEMBI!$W:$W,MATCH($A230,JESG_CEMBI!$AG:$AG,0))</f>
        <v>XS2334569774</v>
      </c>
    </row>
    <row r="231" spans="1:13" x14ac:dyDescent="0.25">
      <c r="A231" t="s">
        <v>2336</v>
      </c>
      <c r="B231">
        <f>ROUND(10-VLOOKUP($A231,JESG_CEMBI!$AG:$AV,MATCH(B$1,JESG_CEMBI!$AG$1:$AV$1,0),FALSE)/10,1)</f>
        <v>4.2</v>
      </c>
      <c r="C231">
        <f>VLOOKUP($A231,JESG_CEMBI!$AG:$AV,MATCH("1D Score Chg",JESG_CEMBI!$AG$1:$AV$1,0),FALSE)/-10</f>
        <v>-9.3463663004953908E-3</v>
      </c>
      <c r="D231">
        <f>VLOOKUP($A231,JESG_CEMBI!$AG:$AV,MATCH("1M Score Chg",JESG_CEMBI!$AG$1:$AV$1,0),FALSE)/-10</f>
        <v>-0.20261240402328001</v>
      </c>
      <c r="E231">
        <f>VLOOKUP($A231,JESG_CEMBI!$AG:$AV,MATCH("QTD Score Chg",JESG_CEMBI!$AG$1:$AV$1,0),FALSE)/-10</f>
        <v>-8.0952031350046305E-2</v>
      </c>
      <c r="F231">
        <f>VLOOKUP($A231,JESG_CEMBI!$AG:$AV,MATCH("YTD Score Chg",JESG_CEMBI!$AG$1:$AV$1,0),FALSE)/-10</f>
        <v>-0.15797713908227601</v>
      </c>
      <c r="G231" t="str">
        <f>IFERROR(VLOOKUP(A231,ERV_Mapping!Q:Q,1,FALSE),VLOOKUP(A231,ERV_Mapping!R:R,1,FALSE))</f>
        <v>SZIHL</v>
      </c>
      <c r="H231" t="str">
        <f>IFERROR(VLOOKUP(G231,ERV_Mapping!Q:S,3,FALSE),VLOOKUP(G231,ERV_Mapping!R:S,2,FALSE))</f>
        <v>SZIHL_1</v>
      </c>
      <c r="I231" s="1">
        <f>VLOOKUP($H231,ERV_Issuers!$C:$BZ,MATCH(I$1,ERV_Issuers!$C$2:$BZ$2,0),FALSE)</f>
        <v>107.02385711669922</v>
      </c>
      <c r="J231" s="1" t="str">
        <f>VLOOKUP($H231,ERV_Issuers!$C:$BZ,MATCH(J$1,ERV_Issuers!$C$2:$BZ$2,0),FALSE)</f>
        <v>bbb</v>
      </c>
      <c r="K231" s="1">
        <f>VLOOKUP($H231,ERV_Issuers!$C:$BZ,MATCH(K$1,ERV_Issuers!$C$2:$BZ$2,0),FALSE)</f>
        <v>0</v>
      </c>
      <c r="L231" s="1" t="str">
        <f t="shared" si="3"/>
        <v>BBB</v>
      </c>
      <c r="M231" s="1" t="str">
        <f>INDEX(JESG_CEMBI!$W:$W,MATCH($A231,JESG_CEMBI!$AG:$AG,0))</f>
        <v>XS1720499588</v>
      </c>
    </row>
    <row r="232" spans="1:13" x14ac:dyDescent="0.25">
      <c r="A232" t="s">
        <v>16891</v>
      </c>
      <c r="B232">
        <f>ROUND(10-VLOOKUP($A232,JESG_CEMBI!$AG:$AV,MATCH(B$1,JESG_CEMBI!$AG$1:$AV$1,0),FALSE)/10,1)</f>
        <v>5.5</v>
      </c>
      <c r="C232">
        <f>VLOOKUP($A232,JESG_CEMBI!$AG:$AV,MATCH("1D Score Chg",JESG_CEMBI!$AG$1:$AV$1,0),FALSE)/-10</f>
        <v>-1.05598134882541E-2</v>
      </c>
      <c r="D232">
        <f>VLOOKUP($A232,JESG_CEMBI!$AG:$AV,MATCH("1M Score Chg",JESG_CEMBI!$AG$1:$AV$1,0),FALSE)/-10</f>
        <v>-0.18660558452979401</v>
      </c>
      <c r="E232">
        <f>VLOOKUP($A232,JESG_CEMBI!$AG:$AV,MATCH("QTD Score Chg",JESG_CEMBI!$AG$1:$AV$1,0),FALSE)/-10</f>
        <v>-7.8991178595705897E-2</v>
      </c>
      <c r="F232">
        <f>VLOOKUP($A232,JESG_CEMBI!$AG:$AV,MATCH("YTD Score Chg",JESG_CEMBI!$AG$1:$AV$1,0),FALSE)/-10</f>
        <v>-0.26429501074436401</v>
      </c>
      <c r="G232" t="str">
        <f>IFERROR(VLOOKUP(A232,ERV_Mapping!Q:Q,1,FALSE),VLOOKUP(A232,ERV_Mapping!R:R,1,FALSE))</f>
        <v>SZEXPR</v>
      </c>
      <c r="H232" t="str">
        <f>IFERROR(VLOOKUP(G232,ERV_Mapping!Q:S,3,FALSE),VLOOKUP(G232,ERV_Mapping!R:S,2,FALSE))</f>
        <v>SZEXPR_1</v>
      </c>
      <c r="I232" s="1">
        <f>VLOOKUP($H232,ERV_Issuers!$C:$BZ,MATCH(I$1,ERV_Issuers!$C$2:$BZ$2,0),FALSE)</f>
        <v>98.013092041015625</v>
      </c>
      <c r="J232" s="1" t="str">
        <f>VLOOKUP($H232,ERV_Issuers!$C:$BZ,MATCH(J$1,ERV_Issuers!$C$2:$BZ$2,0),FALSE)</f>
        <v>bbb</v>
      </c>
      <c r="K232" s="1">
        <f>VLOOKUP($H232,ERV_Issuers!$C:$BZ,MATCH(K$1,ERV_Issuers!$C$2:$BZ$2,0),FALSE)</f>
        <v>0</v>
      </c>
      <c r="L232" s="1" t="str">
        <f t="shared" si="3"/>
        <v>BBB</v>
      </c>
      <c r="M232" s="1" t="str">
        <f>INDEX(JESG_CEMBI!$W:$W,MATCH($A232,JESG_CEMBI!$AG:$AG,0))</f>
        <v>XS2357032460</v>
      </c>
    </row>
    <row r="233" spans="1:13" x14ac:dyDescent="0.25">
      <c r="A233" t="s">
        <v>1604</v>
      </c>
      <c r="B233">
        <f>ROUND(10-VLOOKUP($A233,JESG_CEMBI!$AG:$AV,MATCH(B$1,JESG_CEMBI!$AG$1:$AV$1,0),FALSE)/10,1)</f>
        <v>6.9</v>
      </c>
      <c r="C233">
        <f>VLOOKUP($A233,JESG_CEMBI!$AG:$AV,MATCH("1D Score Chg",JESG_CEMBI!$AG$1:$AV$1,0),FALSE)/-10</f>
        <v>3.7014600690808301E-2</v>
      </c>
      <c r="D233">
        <f>VLOOKUP($A233,JESG_CEMBI!$AG:$AV,MATCH("1M Score Chg",JESG_CEMBI!$AG$1:$AV$1,0),FALSE)/-10</f>
        <v>0.89790638279275292</v>
      </c>
      <c r="E233">
        <f>VLOOKUP($A233,JESG_CEMBI!$AG:$AV,MATCH("QTD Score Chg",JESG_CEMBI!$AG$1:$AV$1,0),FALSE)/-10</f>
        <v>0.34292196401740199</v>
      </c>
      <c r="F233">
        <f>VLOOKUP($A233,JESG_CEMBI!$AG:$AV,MATCH("YTD Score Chg",JESG_CEMBI!$AG$1:$AV$1,0),FALSE)/-10</f>
        <v>1.9607637027031402</v>
      </c>
      <c r="G233" t="str">
        <f>IFERROR(VLOOKUP(A233,ERV_Mapping!Q:Q,1,FALSE),VLOOKUP(A233,ERV_Mapping!R:R,1,FALSE))</f>
        <v>SHIMAO</v>
      </c>
      <c r="H233" t="str">
        <f>IFERROR(VLOOKUP(G233,ERV_Mapping!Q:S,3,FALSE),VLOOKUP(G233,ERV_Mapping!R:S,2,FALSE))</f>
        <v>SHIMAO_0</v>
      </c>
      <c r="I233" s="1">
        <f>VLOOKUP($H233,ERV_Issuers!$C:$BZ,MATCH(I$1,ERV_Issuers!$C$2:$BZ$2,0),FALSE)</f>
        <v>3390.68017578125</v>
      </c>
      <c r="J233" s="1" t="str">
        <f>VLOOKUP($H233,ERV_Issuers!$C:$BZ,MATCH(J$1,ERV_Issuers!$C$2:$BZ$2,0),FALSE)</f>
        <v>ccc</v>
      </c>
      <c r="K233" s="1">
        <f>VLOOKUP($H233,ERV_Issuers!$C:$BZ,MATCH(K$1,ERV_Issuers!$C$2:$BZ$2,0),FALSE)</f>
        <v>86.491932170920023</v>
      </c>
      <c r="L233" s="1" t="str">
        <f t="shared" si="3"/>
        <v>CCC</v>
      </c>
      <c r="M233" s="1" t="str">
        <f>INDEX(JESG_CEMBI!$W:$W,MATCH($A233,JESG_CEMBI!$AG:$AG,0))</f>
        <v>XS2276735326</v>
      </c>
    </row>
    <row r="234" spans="1:13" x14ac:dyDescent="0.25">
      <c r="A234" t="s">
        <v>1634</v>
      </c>
      <c r="B234">
        <f>ROUND(10-VLOOKUP($A234,JESG_CEMBI!$AG:$AV,MATCH(B$1,JESG_CEMBI!$AG$1:$AV$1,0),FALSE)/10,1)</f>
        <v>5.4</v>
      </c>
      <c r="C234">
        <f>VLOOKUP($A234,JESG_CEMBI!$AG:$AV,MATCH("1D Score Chg",JESG_CEMBI!$AG$1:$AV$1,0),FALSE)/-10</f>
        <v>-2.0615853093992999E-3</v>
      </c>
      <c r="D234">
        <f>VLOOKUP($A234,JESG_CEMBI!$AG:$AV,MATCH("1M Score Chg",JESG_CEMBI!$AG$1:$AV$1,0),FALSE)/-10</f>
        <v>9.0488470787184305E-2</v>
      </c>
      <c r="E234">
        <f>VLOOKUP($A234,JESG_CEMBI!$AG:$AV,MATCH("QTD Score Chg",JESG_CEMBI!$AG$1:$AV$1,0),FALSE)/-10</f>
        <v>-2.5071249860047799E-3</v>
      </c>
      <c r="F234">
        <f>VLOOKUP($A234,JESG_CEMBI!$AG:$AV,MATCH("YTD Score Chg",JESG_CEMBI!$AG$1:$AV$1,0),FALSE)/-10</f>
        <v>0.83412601322734603</v>
      </c>
      <c r="G234" t="str">
        <f>IFERROR(VLOOKUP(A234,ERV_Mapping!Q:Q,1,FALSE),VLOOKUP(A234,ERV_Mapping!R:R,1,FALSE))</f>
        <v>SHUION</v>
      </c>
      <c r="H234" t="str">
        <f>IFERROR(VLOOKUP(G234,ERV_Mapping!Q:S,3,FALSE),VLOOKUP(G234,ERV_Mapping!R:S,2,FALSE))</f>
        <v>SHUION</v>
      </c>
      <c r="I234" s="1">
        <f>VLOOKUP($H234,ERV_Issuers!$C:$BZ,MATCH(I$1,ERV_Issuers!$C$2:$BZ$2,0),FALSE)</f>
        <v>588.1910400390625</v>
      </c>
      <c r="J234" s="1" t="str">
        <f>VLOOKUP($H234,ERV_Issuers!$C:$BZ,MATCH(J$1,ERV_Issuers!$C$2:$BZ$2,0),FALSE)</f>
        <v>nr</v>
      </c>
      <c r="K234" s="1">
        <f>VLOOKUP($H234,ERV_Issuers!$C:$BZ,MATCH(K$1,ERV_Issuers!$C$2:$BZ$2,0),FALSE)</f>
        <v>0</v>
      </c>
      <c r="L234" s="1" t="str">
        <f t="shared" si="3"/>
        <v>NR</v>
      </c>
      <c r="M234" s="1" t="str">
        <f>INDEX(JESG_CEMBI!$W:$W,MATCH($A234,JESG_CEMBI!$AG:$AG,0))</f>
        <v>XS2113708155</v>
      </c>
    </row>
    <row r="235" spans="1:13" x14ac:dyDescent="0.25">
      <c r="A235" t="s">
        <v>1658</v>
      </c>
      <c r="B235">
        <f>ROUND(10-VLOOKUP($A235,JESG_CEMBI!$AG:$AV,MATCH(B$1,JESG_CEMBI!$AG$1:$AV$1,0),FALSE)/10,1)</f>
        <v>2.7</v>
      </c>
      <c r="C235">
        <f>VLOOKUP($A235,JESG_CEMBI!$AG:$AV,MATCH("1D Score Chg",JESG_CEMBI!$AG$1:$AV$1,0),FALSE)/-10</f>
        <v>7.6892502137440007E-3</v>
      </c>
      <c r="D235">
        <f>VLOOKUP($A235,JESG_CEMBI!$AG:$AV,MATCH("1M Score Chg",JESG_CEMBI!$AG$1:$AV$1,0),FALSE)/-10</f>
        <v>0.155538346268807</v>
      </c>
      <c r="E235">
        <f>VLOOKUP($A235,JESG_CEMBI!$AG:$AV,MATCH("QTD Score Chg",JESG_CEMBI!$AG$1:$AV$1,0),FALSE)/-10</f>
        <v>7.2374618622811207E-2</v>
      </c>
      <c r="F235">
        <f>VLOOKUP($A235,JESG_CEMBI!$AG:$AV,MATCH("YTD Score Chg",JESG_CEMBI!$AG$1:$AV$1,0),FALSE)/-10</f>
        <v>-0.196851662169619</v>
      </c>
      <c r="G235" t="str">
        <f>IFERROR(VLOOKUP(A235,ERV_Mapping!Q:Q,1,FALSE),VLOOKUP(A235,ERV_Mapping!R:R,1,FALSE))</f>
        <v>SINOCE</v>
      </c>
      <c r="H235" t="str">
        <f>IFERROR(VLOOKUP(G235,ERV_Mapping!Q:S,3,FALSE),VLOOKUP(G235,ERV_Mapping!R:S,2,FALSE))</f>
        <v>SINOCE_1</v>
      </c>
      <c r="I235" s="1">
        <f>VLOOKUP($H235,ERV_Issuers!$C:$BZ,MATCH(I$1,ERV_Issuers!$C$2:$BZ$2,0),FALSE)</f>
        <v>697.771728515625</v>
      </c>
      <c r="J235" s="1" t="str">
        <f>VLOOKUP($H235,ERV_Issuers!$C:$BZ,MATCH(J$1,ERV_Issuers!$C$2:$BZ$2,0),FALSE)</f>
        <v>bbb-</v>
      </c>
      <c r="K235" s="1">
        <f>VLOOKUP($H235,ERV_Issuers!$C:$BZ,MATCH(K$1,ERV_Issuers!$C$2:$BZ$2,0),FALSE)</f>
        <v>56.892866563608223</v>
      </c>
      <c r="L235" s="1" t="str">
        <f t="shared" si="3"/>
        <v>BBB</v>
      </c>
      <c r="M235" s="1" t="str">
        <f>INDEX(JESG_CEMBI!$W:$W,MATCH($A235,JESG_CEMBI!$AG:$AG,0))</f>
        <v>XS2354271251</v>
      </c>
    </row>
    <row r="236" spans="1:13" x14ac:dyDescent="0.25">
      <c r="A236" t="s">
        <v>2306</v>
      </c>
      <c r="B236">
        <f>ROUND(10-VLOOKUP($A236,JESG_CEMBI!$AG:$AV,MATCH(B$1,JESG_CEMBI!$AG$1:$AV$1,0),FALSE)/10,1)</f>
        <v>4</v>
      </c>
      <c r="C236">
        <f>VLOOKUP($A236,JESG_CEMBI!$AG:$AV,MATCH("1D Score Chg",JESG_CEMBI!$AG$1:$AV$1,0),FALSE)/-10</f>
        <v>-4.1406962548293704E-3</v>
      </c>
      <c r="D236">
        <f>VLOOKUP($A236,JESG_CEMBI!$AG:$AV,MATCH("1M Score Chg",JESG_CEMBI!$AG$1:$AV$1,0),FALSE)/-10</f>
        <v>-2.2070412398046798E-2</v>
      </c>
      <c r="E236">
        <f>VLOOKUP($A236,JESG_CEMBI!$AG:$AV,MATCH("QTD Score Chg",JESG_CEMBI!$AG$1:$AV$1,0),FALSE)/-10</f>
        <v>-2.1219123494901702E-2</v>
      </c>
      <c r="F236">
        <f>VLOOKUP($A236,JESG_CEMBI!$AG:$AV,MATCH("YTD Score Chg",JESG_CEMBI!$AG$1:$AV$1,0),FALSE)/-10</f>
        <v>6.1528144232333593E-3</v>
      </c>
      <c r="G236" t="str">
        <f>IFERROR(VLOOKUP(A236,ERV_Mapping!Q:Q,1,FALSE),VLOOKUP(A236,ERV_Mapping!R:R,1,FALSE))</f>
        <v>SUNAC</v>
      </c>
      <c r="H236" t="str">
        <f>IFERROR(VLOOKUP(G236,ERV_Mapping!Q:S,3,FALSE),VLOOKUP(G236,ERV_Mapping!R:S,2,FALSE))</f>
        <v>SUNAC_0</v>
      </c>
      <c r="I236" s="1">
        <f>VLOOKUP($H236,ERV_Issuers!$C:$BZ,MATCH(I$1,ERV_Issuers!$C$2:$BZ$2,0),FALSE)</f>
        <v>5317.73583984375</v>
      </c>
      <c r="J236" s="1" t="str">
        <f>VLOOKUP($H236,ERV_Issuers!$C:$BZ,MATCH(J$1,ERV_Issuers!$C$2:$BZ$2,0),FALSE)</f>
        <v>ccc-</v>
      </c>
      <c r="K236" s="1">
        <f>VLOOKUP($H236,ERV_Issuers!$C:$BZ,MATCH(K$1,ERV_Issuers!$C$2:$BZ$2,0),FALSE)</f>
        <v>67.4693269318511</v>
      </c>
      <c r="L236" s="1" t="str">
        <f t="shared" si="3"/>
        <v>CCC</v>
      </c>
      <c r="M236" s="1" t="str">
        <f>INDEX(JESG_CEMBI!$W:$W,MATCH($A236,JESG_CEMBI!$AG:$AG,0))</f>
        <v>XS2287889708</v>
      </c>
    </row>
    <row r="237" spans="1:13" x14ac:dyDescent="0.25">
      <c r="A237" t="s">
        <v>2313</v>
      </c>
      <c r="B237">
        <f>ROUND(10-VLOOKUP($A237,JESG_CEMBI!$AG:$AV,MATCH(B$1,JESG_CEMBI!$AG$1:$AV$1,0),FALSE)/10,1)</f>
        <v>4.3</v>
      </c>
      <c r="C237">
        <f>VLOOKUP($A237,JESG_CEMBI!$AG:$AV,MATCH("1D Score Chg",JESG_CEMBI!$AG$1:$AV$1,0),FALSE)/-10</f>
        <v>-8.9596942333258702E-4</v>
      </c>
      <c r="D237">
        <f>VLOOKUP($A237,JESG_CEMBI!$AG:$AV,MATCH("1M Score Chg",JESG_CEMBI!$AG$1:$AV$1,0),FALSE)/-10</f>
        <v>-8.1898650356755798E-3</v>
      </c>
      <c r="E237">
        <f>VLOOKUP($A237,JESG_CEMBI!$AG:$AV,MATCH("QTD Score Chg",JESG_CEMBI!$AG$1:$AV$1,0),FALSE)/-10</f>
        <v>-4.8984594555399495E-3</v>
      </c>
      <c r="F237">
        <f>VLOOKUP($A237,JESG_CEMBI!$AG:$AV,MATCH("YTD Score Chg",JESG_CEMBI!$AG$1:$AV$1,0),FALSE)/-10</f>
        <v>-2.2812133069535102E-2</v>
      </c>
      <c r="G237" t="str">
        <f>IFERROR(VLOOKUP(A237,ERV_Mapping!Q:Q,1,FALSE),VLOOKUP(A237,ERV_Mapping!R:R,1,FALSE))</f>
        <v>SUNOTG</v>
      </c>
      <c r="H237" t="str">
        <f>IFERROR(VLOOKUP(G237,ERV_Mapping!Q:S,3,FALSE),VLOOKUP(G237,ERV_Mapping!R:S,2,FALSE))</f>
        <v>SUNOTG</v>
      </c>
      <c r="I237" s="1">
        <f>VLOOKUP($H237,ERV_Issuers!$C:$BZ,MATCH(I$1,ERV_Issuers!$C$2:$BZ$2,0),FALSE)</f>
        <v>225.31175231933594</v>
      </c>
      <c r="J237" s="1" t="str">
        <f>VLOOKUP($H237,ERV_Issuers!$C:$BZ,MATCH(J$1,ERV_Issuers!$C$2:$BZ$2,0),FALSE)</f>
        <v>bbb+</v>
      </c>
      <c r="K237" s="1">
        <f>VLOOKUP($H237,ERV_Issuers!$C:$BZ,MATCH(K$1,ERV_Issuers!$C$2:$BZ$2,0),FALSE)</f>
        <v>35.673071943008772</v>
      </c>
      <c r="L237" s="1" t="str">
        <f t="shared" si="3"/>
        <v>BBB</v>
      </c>
      <c r="M237" s="1" t="str">
        <f>INDEX(JESG_CEMBI!$W:$W,MATCH($A237,JESG_CEMBI!$AG:$AG,0))</f>
        <v>XS1748392559</v>
      </c>
    </row>
    <row r="238" spans="1:13" x14ac:dyDescent="0.25">
      <c r="A238" t="s">
        <v>2315</v>
      </c>
      <c r="B238">
        <f>ROUND(10-VLOOKUP($A238,JESG_CEMBI!$AG:$AV,MATCH(B$1,JESG_CEMBI!$AG$1:$AV$1,0),FALSE)/10,1)</f>
        <v>6.3</v>
      </c>
      <c r="C238">
        <f>VLOOKUP($A238,JESG_CEMBI!$AG:$AV,MATCH("1D Score Chg",JESG_CEMBI!$AG$1:$AV$1,0),FALSE)/-10</f>
        <v>-2.3864009190063401E-3</v>
      </c>
      <c r="D238">
        <f>VLOOKUP($A238,JESG_CEMBI!$AG:$AV,MATCH("1M Score Chg",JESG_CEMBI!$AG$1:$AV$1,0),FALSE)/-10</f>
        <v>1.0509760264824299E-3</v>
      </c>
      <c r="E238">
        <f>VLOOKUP($A238,JESG_CEMBI!$AG:$AV,MATCH("QTD Score Chg",JESG_CEMBI!$AG$1:$AV$1,0),FALSE)/-10</f>
        <v>-5.4304654725001403E-3</v>
      </c>
      <c r="F238">
        <f>VLOOKUP($A238,JESG_CEMBI!$AG:$AV,MATCH("YTD Score Chg",JESG_CEMBI!$AG$1:$AV$1,0),FALSE)/-10</f>
        <v>0.50315808468148904</v>
      </c>
      <c r="G238" t="str">
        <f>IFERROR(VLOOKUP(A238,ERV_Mapping!Q:Q,1,FALSE),VLOOKUP(A238,ERV_Mapping!R:R,1,FALSE))</f>
        <v>SUNSHG</v>
      </c>
      <c r="H238" t="str">
        <f>IFERROR(VLOOKUP(G238,ERV_Mapping!Q:S,3,FALSE),VLOOKUP(G238,ERV_Mapping!R:S,2,FALSE))</f>
        <v>SUNSHG</v>
      </c>
      <c r="I238" s="1">
        <f>VLOOKUP($H238,ERV_Issuers!$C:$BZ,MATCH(I$1,ERV_Issuers!$C$2:$BZ$2,0),FALSE)</f>
        <v>275.68096923828125</v>
      </c>
      <c r="J238" s="1" t="str">
        <f>VLOOKUP($H238,ERV_Issuers!$C:$BZ,MATCH(J$1,ERV_Issuers!$C$2:$BZ$2,0),FALSE)</f>
        <v>bbb</v>
      </c>
      <c r="K238" s="1">
        <f>VLOOKUP($H238,ERV_Issuers!$C:$BZ,MATCH(K$1,ERV_Issuers!$C$2:$BZ$2,0),FALSE)</f>
        <v>0</v>
      </c>
      <c r="L238" s="1" t="str">
        <f t="shared" si="3"/>
        <v>BBB</v>
      </c>
      <c r="M238" s="1" t="str">
        <f>INDEX(JESG_CEMBI!$W:$W,MATCH($A238,JESG_CEMBI!$AG:$AG,0))</f>
        <v>XS1394990003</v>
      </c>
    </row>
    <row r="239" spans="1:13" x14ac:dyDescent="0.25">
      <c r="A239" t="s">
        <v>2395</v>
      </c>
      <c r="B239">
        <f>ROUND(10-VLOOKUP($A239,JESG_CEMBI!$AG:$AV,MATCH(B$1,JESG_CEMBI!$AG$1:$AV$1,0),FALSE)/10,1)</f>
        <v>7.9</v>
      </c>
      <c r="C239">
        <f>VLOOKUP($A239,JESG_CEMBI!$AG:$AV,MATCH("1D Score Chg",JESG_CEMBI!$AG$1:$AV$1,0),FALSE)/-10</f>
        <v>5.6907977751272597E-4</v>
      </c>
      <c r="D239">
        <f>VLOOKUP($A239,JESG_CEMBI!$AG:$AV,MATCH("1M Score Chg",JESG_CEMBI!$AG$1:$AV$1,0),FALSE)/-10</f>
        <v>1.79453697549188E-2</v>
      </c>
      <c r="E239">
        <f>VLOOKUP($A239,JESG_CEMBI!$AG:$AV,MATCH("QTD Score Chg",JESG_CEMBI!$AG$1:$AV$1,0),FALSE)/-10</f>
        <v>5.6703499707662502E-3</v>
      </c>
      <c r="F239">
        <f>VLOOKUP($A239,JESG_CEMBI!$AG:$AV,MATCH("YTD Score Chg",JESG_CEMBI!$AG$1:$AV$1,0),FALSE)/-10</f>
        <v>7.0344190900688996E-2</v>
      </c>
      <c r="G239" t="str">
        <f>IFERROR(VLOOKUP(A239,ERV_Mapping!Q:Q,1,FALSE),VLOOKUP(A239,ERV_Mapping!R:R,1,FALSE))</f>
        <v>TENCNT</v>
      </c>
      <c r="H239" t="str">
        <f>IFERROR(VLOOKUP(G239,ERV_Mapping!Q:S,3,FALSE),VLOOKUP(G239,ERV_Mapping!R:S,2,FALSE))</f>
        <v>TENCNT_2</v>
      </c>
      <c r="I239" s="1">
        <f>VLOOKUP($H239,ERV_Issuers!$C:$BZ,MATCH(I$1,ERV_Issuers!$C$2:$BZ$2,0),FALSE)</f>
        <v>137.78477478027344</v>
      </c>
      <c r="J239" s="1" t="str">
        <f>VLOOKUP($H239,ERV_Issuers!$C:$BZ,MATCH(J$1,ERV_Issuers!$C$2:$BZ$2,0),FALSE)</f>
        <v>a+</v>
      </c>
      <c r="K239" s="1">
        <f>VLOOKUP($H239,ERV_Issuers!$C:$BZ,MATCH(K$1,ERV_Issuers!$C$2:$BZ$2,0),FALSE)</f>
        <v>32.848152099517577</v>
      </c>
      <c r="L239" s="1" t="str">
        <f t="shared" si="3"/>
        <v>A</v>
      </c>
      <c r="M239" s="1" t="str">
        <f>INDEX(JESG_CEMBI!$W:$W,MATCH($A239,JESG_CEMBI!$AG:$AG,0))</f>
        <v>US88032XAT19</v>
      </c>
    </row>
    <row r="240" spans="1:13" x14ac:dyDescent="0.25">
      <c r="A240" t="s">
        <v>2437</v>
      </c>
      <c r="B240">
        <f>ROUND(10-VLOOKUP($A240,JESG_CEMBI!$AG:$AV,MATCH(B$1,JESG_CEMBI!$AG$1:$AV$1,0),FALSE)/10,1)</f>
        <v>7.1</v>
      </c>
      <c r="C240">
        <f>VLOOKUP($A240,JESG_CEMBI!$AG:$AV,MATCH("1D Score Chg",JESG_CEMBI!$AG$1:$AV$1,0),FALSE)/-10</f>
        <v>-8.8205270402763603E-3</v>
      </c>
      <c r="D240">
        <f>VLOOKUP($A240,JESG_CEMBI!$AG:$AV,MATCH("1M Score Chg",JESG_CEMBI!$AG$1:$AV$1,0),FALSE)/-10</f>
        <v>-0.117086799153473</v>
      </c>
      <c r="E240">
        <f>VLOOKUP($A240,JESG_CEMBI!$AG:$AV,MATCH("QTD Score Chg",JESG_CEMBI!$AG$1:$AV$1,0),FALSE)/-10</f>
        <v>-5.3017382199628503E-2</v>
      </c>
      <c r="F240">
        <f>VLOOKUP($A240,JESG_CEMBI!$AG:$AV,MATCH("YTD Score Chg",JESG_CEMBI!$AG$1:$AV$1,0),FALSE)/-10</f>
        <v>-0.45275341842353001</v>
      </c>
      <c r="G240" t="str">
        <f>IFERROR(VLOOKUP(A240,ERV_Mapping!Q:Q,1,FALSE),VLOOKUP(A240,ERV_Mapping!R:R,1,FALSE))</f>
        <v>TME</v>
      </c>
      <c r="H240" t="str">
        <f>IFERROR(VLOOKUP(G240,ERV_Mapping!Q:S,3,FALSE),VLOOKUP(G240,ERV_Mapping!R:S,2,FALSE))</f>
        <v>TME_5</v>
      </c>
      <c r="I240" s="1">
        <f>VLOOKUP($H240,ERV_Issuers!$C:$BZ,MATCH(I$1,ERV_Issuers!$C$2:$BZ$2,0),FALSE)</f>
        <v>156.43556213378906</v>
      </c>
      <c r="J240" s="1" t="str">
        <f>VLOOKUP($H240,ERV_Issuers!$C:$BZ,MATCH(J$1,ERV_Issuers!$C$2:$BZ$2,0),FALSE)</f>
        <v>a</v>
      </c>
      <c r="K240" s="1">
        <f>VLOOKUP($H240,ERV_Issuers!$C:$BZ,MATCH(K$1,ERV_Issuers!$C$2:$BZ$2,0),FALSE)</f>
        <v>0</v>
      </c>
      <c r="L240" s="1" t="str">
        <f t="shared" si="3"/>
        <v>A</v>
      </c>
      <c r="M240" s="1" t="str">
        <f>INDEX(JESG_CEMBI!$W:$W,MATCH($A240,JESG_CEMBI!$AG:$AG,0))</f>
        <v>US88034PAA75</v>
      </c>
    </row>
    <row r="241" spans="1:13" x14ac:dyDescent="0.25">
      <c r="A241" t="s">
        <v>2449</v>
      </c>
      <c r="B241">
        <f>ROUND(10-VLOOKUP($A241,JESG_CEMBI!$AG:$AV,MATCH(B$1,JESG_CEMBI!$AG$1:$AV$1,0),FALSE)/10,1)</f>
        <v>6.2</v>
      </c>
      <c r="C241">
        <f>VLOOKUP($A241,JESG_CEMBI!$AG:$AV,MATCH("1D Score Chg",JESG_CEMBI!$AG$1:$AV$1,0),FALSE)/-10</f>
        <v>-2.3057830540416501E-3</v>
      </c>
      <c r="D241">
        <f>VLOOKUP($A241,JESG_CEMBI!$AG:$AV,MATCH("1M Score Chg",JESG_CEMBI!$AG$1:$AV$1,0),FALSE)/-10</f>
        <v>3.0735264063061099E-3</v>
      </c>
      <c r="E241">
        <f>VLOOKUP($A241,JESG_CEMBI!$AG:$AV,MATCH("QTD Score Chg",JESG_CEMBI!$AG$1:$AV$1,0),FALSE)/-10</f>
        <v>-4.7049046878015494E-3</v>
      </c>
      <c r="F241">
        <f>VLOOKUP($A241,JESG_CEMBI!$AG:$AV,MATCH("YTD Score Chg",JESG_CEMBI!$AG$1:$AV$1,0),FALSE)/-10</f>
        <v>4.2906855626305404E-2</v>
      </c>
      <c r="G241" t="str">
        <f>IFERROR(VLOOKUP(A241,ERV_Mapping!Q:Q,1,FALSE),VLOOKUP(A241,ERV_Mapping!R:R,1,FALSE))</f>
        <v>TPHL</v>
      </c>
      <c r="H241" t="str">
        <f>IFERROR(VLOOKUP(G241,ERV_Mapping!Q:S,3,FALSE),VLOOKUP(G241,ERV_Mapping!R:S,2,FALSE))</f>
        <v>TPHL-1L</v>
      </c>
      <c r="I241" s="1">
        <f>VLOOKUP($H241,ERV_Issuers!$C:$BZ,MATCH(I$1,ERV_Issuers!$C$2:$BZ$2,0),FALSE)</f>
        <v>2806.160400390625</v>
      </c>
      <c r="J241" s="1" t="str">
        <f>VLOOKUP($H241,ERV_Issuers!$C:$BZ,MATCH(J$1,ERV_Issuers!$C$2:$BZ$2,0),FALSE)</f>
        <v>b</v>
      </c>
      <c r="K241" s="1">
        <f>VLOOKUP($H241,ERV_Issuers!$C:$BZ,MATCH(K$1,ERV_Issuers!$C$2:$BZ$2,0),FALSE)</f>
        <v>38.353657173462146</v>
      </c>
      <c r="L241" s="1" t="str">
        <f t="shared" si="3"/>
        <v>B</v>
      </c>
      <c r="M241" s="1" t="str">
        <f>INDEX(JESG_CEMBI!$W:$W,MATCH($A241,JESG_CEMBI!$AG:$AG,0))</f>
        <v>XS2282068142</v>
      </c>
    </row>
    <row r="242" spans="1:13" x14ac:dyDescent="0.25">
      <c r="A242" t="s">
        <v>2425</v>
      </c>
      <c r="B242">
        <f>ROUND(10-VLOOKUP($A242,JESG_CEMBI!$AG:$AV,MATCH(B$1,JESG_CEMBI!$AG$1:$AV$1,0),FALSE)/10,1)</f>
        <v>5.4</v>
      </c>
      <c r="C242">
        <f>VLOOKUP($A242,JESG_CEMBI!$AG:$AV,MATCH("1D Score Chg",JESG_CEMBI!$AG$1:$AV$1,0),FALSE)/-10</f>
        <v>-2.0532841123078001E-3</v>
      </c>
      <c r="D242">
        <f>VLOOKUP($A242,JESG_CEMBI!$AG:$AV,MATCH("1M Score Chg",JESG_CEMBI!$AG$1:$AV$1,0),FALSE)/-10</f>
        <v>9.1049896545769109E-3</v>
      </c>
      <c r="E242">
        <f>VLOOKUP($A242,JESG_CEMBI!$AG:$AV,MATCH("QTD Score Chg",JESG_CEMBI!$AG$1:$AV$1,0),FALSE)/-10</f>
        <v>-2.4324142122111401E-3</v>
      </c>
      <c r="F242">
        <f>VLOOKUP($A242,JESG_CEMBI!$AG:$AV,MATCH("YTD Score Chg",JESG_CEMBI!$AG$1:$AV$1,0),FALSE)/-10</f>
        <v>0.36861409626076302</v>
      </c>
      <c r="G242" t="str">
        <f>IFERROR(VLOOKUP(A242,ERV_Mapping!Q:Q,1,FALSE),VLOOKUP(A242,ERV_Mapping!R:R,1,FALSE))</f>
        <v>TINGYI</v>
      </c>
      <c r="H242" t="str">
        <f>IFERROR(VLOOKUP(G242,ERV_Mapping!Q:S,3,FALSE),VLOOKUP(G242,ERV_Mapping!R:S,2,FALSE))</f>
        <v>TINGYI</v>
      </c>
      <c r="I242" s="1">
        <f>VLOOKUP($H242,ERV_Issuers!$C:$BZ,MATCH(I$1,ERV_Issuers!$C$2:$BZ$2,0),FALSE)</f>
        <v>132.78947448730469</v>
      </c>
      <c r="J242" s="1" t="str">
        <f>VLOOKUP($H242,ERV_Issuers!$C:$BZ,MATCH(J$1,ERV_Issuers!$C$2:$BZ$2,0),FALSE)</f>
        <v>a-</v>
      </c>
      <c r="K242" s="1">
        <f>VLOOKUP($H242,ERV_Issuers!$C:$BZ,MATCH(K$1,ERV_Issuers!$C$2:$BZ$2,0),FALSE)</f>
        <v>-4.1615917594470853</v>
      </c>
      <c r="L242" s="1" t="str">
        <f t="shared" si="3"/>
        <v>A</v>
      </c>
      <c r="M242" s="1" t="str">
        <f>INDEX(JESG_CEMBI!$W:$W,MATCH($A242,JESG_CEMBI!$AG:$AG,0))</f>
        <v>XS2225678312</v>
      </c>
    </row>
    <row r="243" spans="1:13" x14ac:dyDescent="0.25">
      <c r="A243" t="s">
        <v>3782</v>
      </c>
      <c r="B243">
        <f>ROUND(10-VLOOKUP($A243,JESG_CEMBI!$AG:$AV,MATCH(B$1,JESG_CEMBI!$AG$1:$AV$1,0),FALSE)/10,1)</f>
        <v>6.1</v>
      </c>
      <c r="C243">
        <f>VLOOKUP($A243,JESG_CEMBI!$AG:$AV,MATCH("1D Score Chg",JESG_CEMBI!$AG$1:$AV$1,0),FALSE)/-10</f>
        <v>-7.5087240503549394E-3</v>
      </c>
      <c r="D243">
        <f>VLOOKUP($A243,JESG_CEMBI!$AG:$AV,MATCH("1M Score Chg",JESG_CEMBI!$AG$1:$AV$1,0),FALSE)/-10</f>
        <v>-7.4898617719591692E-2</v>
      </c>
      <c r="E243">
        <f>VLOOKUP($A243,JESG_CEMBI!$AG:$AV,MATCH("QTD Score Chg",JESG_CEMBI!$AG$1:$AV$1,0),FALSE)/-10</f>
        <v>-5.1531373654625401E-2</v>
      </c>
      <c r="F243">
        <f>VLOOKUP($A243,JESG_CEMBI!$AG:$AV,MATCH("YTD Score Chg",JESG_CEMBI!$AG$1:$AV$1,0),FALSE)/-10</f>
        <v>0.279969780421716</v>
      </c>
      <c r="G243" t="str">
        <f>IFERROR(VLOOKUP(A243,ERV_Mapping!Q:Q,1,FALSE),VLOOKUP(A243,ERV_Mapping!R:R,1,FALSE))</f>
        <v>WEICHA</v>
      </c>
      <c r="H243" t="str">
        <f>IFERROR(VLOOKUP(G243,ERV_Mapping!Q:S,3,FALSE),VLOOKUP(G243,ERV_Mapping!R:S,2,FALSE))</f>
        <v>WEICHA</v>
      </c>
      <c r="I243" s="1">
        <f>VLOOKUP($H243,ERV_Issuers!$C:$BZ,MATCH(I$1,ERV_Issuers!$C$2:$BZ$2,0),FALSE)</f>
        <v>242.68508911132813</v>
      </c>
      <c r="J243" s="1" t="str">
        <f>VLOOKUP($H243,ERV_Issuers!$C:$BZ,MATCH(J$1,ERV_Issuers!$C$2:$BZ$2,0),FALSE)</f>
        <v>bbb</v>
      </c>
      <c r="K243" s="1">
        <f>VLOOKUP($H243,ERV_Issuers!$C:$BZ,MATCH(K$1,ERV_Issuers!$C$2:$BZ$2,0),FALSE)</f>
        <v>0</v>
      </c>
      <c r="L243" s="1" t="str">
        <f t="shared" si="3"/>
        <v>BBB</v>
      </c>
      <c r="M243" s="1" t="str">
        <f>INDEX(JESG_CEMBI!$W:$W,MATCH($A243,JESG_CEMBI!$AG:$AG,0))</f>
        <v>XS1679350014</v>
      </c>
    </row>
    <row r="244" spans="1:13" x14ac:dyDescent="0.25">
      <c r="A244" t="s">
        <v>17557</v>
      </c>
      <c r="B244">
        <f>ROUND(10-VLOOKUP($A244,JESG_CEMBI!$AG:$AV,MATCH(B$1,JESG_CEMBI!$AG$1:$AV$1,0),FALSE)/10,1)</f>
        <v>7</v>
      </c>
      <c r="C244">
        <f>VLOOKUP($A244,JESG_CEMBI!$AG:$AV,MATCH("1D Score Chg",JESG_CEMBI!$AG$1:$AV$1,0),FALSE)/-10</f>
        <v>-4.8063954451141198E-3</v>
      </c>
      <c r="D244">
        <f>VLOOKUP($A244,JESG_CEMBI!$AG:$AV,MATCH("1M Score Chg",JESG_CEMBI!$AG$1:$AV$1,0),FALSE)/-10</f>
        <v>-7.6223174590626996E-2</v>
      </c>
      <c r="E244">
        <f>VLOOKUP($A244,JESG_CEMBI!$AG:$AV,MATCH("QTD Score Chg",JESG_CEMBI!$AG$1:$AV$1,0),FALSE)/-10</f>
        <v>-3.12918039316087E-2</v>
      </c>
      <c r="F244">
        <f>VLOOKUP($A244,JESG_CEMBI!$AG:$AV,MATCH("YTD Score Chg",JESG_CEMBI!$AG$1:$AV$1,0),FALSE)/-10</f>
        <v>-0.246245890313218</v>
      </c>
      <c r="G244" t="str">
        <f>IFERROR(VLOOKUP(A244,ERV_Mapping!Q:Q,1,FALSE),VLOOKUP(A244,ERV_Mapping!R:R,1,FALSE))</f>
        <v>WESCHI</v>
      </c>
      <c r="H244" t="str">
        <f>IFERROR(VLOOKUP(G244,ERV_Mapping!Q:S,3,FALSE),VLOOKUP(G244,ERV_Mapping!R:S,2,FALSE))</f>
        <v>WESCHI</v>
      </c>
      <c r="I244" s="1">
        <f>VLOOKUP($H244,ERV_Issuers!$C:$BZ,MATCH(I$1,ERV_Issuers!$C$2:$BZ$2,0),FALSE)</f>
        <v>551.8416748046875</v>
      </c>
      <c r="J244" s="1" t="str">
        <f>VLOOKUP($H244,ERV_Issuers!$C:$BZ,MATCH(J$1,ERV_Issuers!$C$2:$BZ$2,0),FALSE)</f>
        <v>bb</v>
      </c>
      <c r="K244" s="1">
        <f>VLOOKUP($H244,ERV_Issuers!$C:$BZ,MATCH(K$1,ERV_Issuers!$C$2:$BZ$2,0),FALSE)</f>
        <v>0</v>
      </c>
      <c r="L244" s="1" t="str">
        <f t="shared" si="3"/>
        <v>BB</v>
      </c>
      <c r="M244" s="1" t="str">
        <f>INDEX(JESG_CEMBI!$W:$W,MATCH($A244,JESG_CEMBI!$AG:$AG,0))</f>
        <v>XS2346524783</v>
      </c>
    </row>
    <row r="245" spans="1:13" x14ac:dyDescent="0.25">
      <c r="A245" t="s">
        <v>3358</v>
      </c>
      <c r="B245">
        <f>ROUND(10-VLOOKUP($A245,JESG_CEMBI!$AG:$AV,MATCH(B$1,JESG_CEMBI!$AG$1:$AV$1,0),FALSE)/10,1)</f>
        <v>4.7</v>
      </c>
      <c r="C245">
        <f>VLOOKUP($A245,JESG_CEMBI!$AG:$AV,MATCH("1D Score Chg",JESG_CEMBI!$AG$1:$AV$1,0),FALSE)/-10</f>
        <v>-5.0256715982399604E-4</v>
      </c>
      <c r="D245">
        <f>VLOOKUP($A245,JESG_CEMBI!$AG:$AV,MATCH("1M Score Chg",JESG_CEMBI!$AG$1:$AV$1,0),FALSE)/-10</f>
        <v>-1.0447135035557401E-2</v>
      </c>
      <c r="E245">
        <f>VLOOKUP($A245,JESG_CEMBI!$AG:$AV,MATCH("QTD Score Chg",JESG_CEMBI!$AG$1:$AV$1,0),FALSE)/-10</f>
        <v>-4.5998896768367093E-3</v>
      </c>
      <c r="F245">
        <f>VLOOKUP($A245,JESG_CEMBI!$AG:$AV,MATCH("YTD Score Chg",JESG_CEMBI!$AG$1:$AV$1,0),FALSE)/-10</f>
        <v>-3.8664413576801497E-2</v>
      </c>
      <c r="G245" t="str">
        <f>IFERROR(VLOOKUP(A245,ERV_Mapping!Q:Q,1,FALSE),VLOOKUP(A245,ERV_Mapping!R:R,1,FALSE))</f>
        <v>YLLGSP</v>
      </c>
      <c r="H245" t="str">
        <f>IFERROR(VLOOKUP(G245,ERV_Mapping!Q:S,3,FALSE),VLOOKUP(G245,ERV_Mapping!R:S,2,FALSE))</f>
        <v>YLLGSP_0</v>
      </c>
      <c r="I245" s="1">
        <f>VLOOKUP($H245,ERV_Issuers!$C:$BZ,MATCH(I$1,ERV_Issuers!$C$2:$BZ$2,0),FALSE)</f>
        <v>491.92294311523438</v>
      </c>
      <c r="J245" s="1" t="str">
        <f>VLOOKUP($H245,ERV_Issuers!$C:$BZ,MATCH(J$1,ERV_Issuers!$C$2:$BZ$2,0),FALSE)</f>
        <v>b+</v>
      </c>
      <c r="K245" s="1">
        <f>VLOOKUP($H245,ERV_Issuers!$C:$BZ,MATCH(K$1,ERV_Issuers!$C$2:$BZ$2,0),FALSE)</f>
        <v>-25.570356929583145</v>
      </c>
      <c r="L245" s="1" t="str">
        <f t="shared" si="3"/>
        <v>B</v>
      </c>
      <c r="M245" s="1" t="str">
        <f>INDEX(JESG_CEMBI!$W:$W,MATCH($A245,JESG_CEMBI!$AG:$AG,0))</f>
        <v>XS2317279573</v>
      </c>
    </row>
    <row r="246" spans="1:13" x14ac:dyDescent="0.25">
      <c r="A246" t="s">
        <v>3369</v>
      </c>
      <c r="B246">
        <f>ROUND(10-VLOOKUP($A246,JESG_CEMBI!$AG:$AV,MATCH(B$1,JESG_CEMBI!$AG$1:$AV$1,0),FALSE)/10,1)</f>
        <v>7.1</v>
      </c>
      <c r="C246">
        <f>VLOOKUP($A246,JESG_CEMBI!$AG:$AV,MATCH("1D Score Chg",JESG_CEMBI!$AG$1:$AV$1,0),FALSE)/-10</f>
        <v>-6.7428355600462394E-3</v>
      </c>
      <c r="D246">
        <f>VLOOKUP($A246,JESG_CEMBI!$AG:$AV,MATCH("1M Score Chg",JESG_CEMBI!$AG$1:$AV$1,0),FALSE)/-10</f>
        <v>-7.5539750164661898E-2</v>
      </c>
      <c r="E246">
        <f>VLOOKUP($A246,JESG_CEMBI!$AG:$AV,MATCH("QTD Score Chg",JESG_CEMBI!$AG$1:$AV$1,0),FALSE)/-10</f>
        <v>-4.0784472885329097E-2</v>
      </c>
      <c r="F246">
        <f>VLOOKUP($A246,JESG_CEMBI!$AG:$AV,MATCH("YTD Score Chg",JESG_CEMBI!$AG$1:$AV$1,0),FALSE)/-10</f>
        <v>1.1946369180506902</v>
      </c>
      <c r="G246" t="str">
        <f>IFERROR(VLOOKUP(A246,ERV_Mapping!Q:Q,1,FALSE),VLOOKUP(A246,ERV_Mapping!R:R,1,FALSE))</f>
        <v>YUEXIU</v>
      </c>
      <c r="H246" t="str">
        <f>IFERROR(VLOOKUP(G246,ERV_Mapping!Q:S,3,FALSE),VLOOKUP(G246,ERV_Mapping!R:S,2,FALSE))</f>
        <v>YUEXIU_0</v>
      </c>
      <c r="I246" s="1">
        <f>VLOOKUP($H246,ERV_Issuers!$C:$BZ,MATCH(I$1,ERV_Issuers!$C$2:$BZ$2,0),FALSE)</f>
        <v>258.55865478515625</v>
      </c>
      <c r="J246" s="1" t="str">
        <f>VLOOKUP($H246,ERV_Issuers!$C:$BZ,MATCH(J$1,ERV_Issuers!$C$2:$BZ$2,0),FALSE)</f>
        <v>bbb-</v>
      </c>
      <c r="K246" s="1">
        <f>VLOOKUP($H246,ERV_Issuers!$C:$BZ,MATCH(K$1,ERV_Issuers!$C$2:$BZ$2,0),FALSE)</f>
        <v>-15.462532465194858</v>
      </c>
      <c r="L246" s="1" t="str">
        <f t="shared" si="3"/>
        <v>BBB</v>
      </c>
      <c r="M246" s="1" t="str">
        <f>INDEX(JESG_CEMBI!$W:$W,MATCH($A246,JESG_CEMBI!$AG:$AG,0))</f>
        <v>XS2274957237</v>
      </c>
    </row>
    <row r="247" spans="1:13" x14ac:dyDescent="0.25">
      <c r="A247" t="s">
        <v>3383</v>
      </c>
      <c r="B247">
        <f>ROUND(10-VLOOKUP($A247,JESG_CEMBI!$AG:$AV,MATCH(B$1,JESG_CEMBI!$AG$1:$AV$1,0),FALSE)/10,1)</f>
        <v>5</v>
      </c>
      <c r="C247">
        <f>VLOOKUP($A247,JESG_CEMBI!$AG:$AV,MATCH("1D Score Chg",JESG_CEMBI!$AG$1:$AV$1,0),FALSE)/-10</f>
        <v>7.3454083174354394E-3</v>
      </c>
      <c r="D247">
        <f>VLOOKUP($A247,JESG_CEMBI!$AG:$AV,MATCH("1M Score Chg",JESG_CEMBI!$AG$1:$AV$1,0),FALSE)/-10</f>
        <v>0.14826199080507801</v>
      </c>
      <c r="E247">
        <f>VLOOKUP($A247,JESG_CEMBI!$AG:$AV,MATCH("QTD Score Chg",JESG_CEMBI!$AG$1:$AV$1,0),FALSE)/-10</f>
        <v>6.9280041555992905E-2</v>
      </c>
      <c r="F247">
        <f>VLOOKUP($A247,JESG_CEMBI!$AG:$AV,MATCH("YTD Score Chg",JESG_CEMBI!$AG$1:$AV$1,0),FALSE)/-10</f>
        <v>0.248311764934145</v>
      </c>
      <c r="G247" t="str">
        <f>IFERROR(VLOOKUP(A247,ERV_Mapping!Q:Q,1,FALSE),VLOOKUP(A247,ERV_Mapping!R:R,1,FALSE))</f>
        <v>YXREIT</v>
      </c>
      <c r="H247" t="str">
        <f>IFERROR(VLOOKUP(G247,ERV_Mapping!Q:S,3,FALSE),VLOOKUP(G247,ERV_Mapping!R:S,2,FALSE))</f>
        <v>YXREIT</v>
      </c>
      <c r="I247" s="1">
        <f>VLOOKUP($H247,ERV_Issuers!$C:$BZ,MATCH(I$1,ERV_Issuers!$C$2:$BZ$2,0),FALSE)</f>
        <v>245.68928527832031</v>
      </c>
      <c r="J247" s="1" t="str">
        <f>VLOOKUP($H247,ERV_Issuers!$C:$BZ,MATCH(J$1,ERV_Issuers!$C$2:$BZ$2,0),FALSE)</f>
        <v>bbb-</v>
      </c>
      <c r="K247" s="1">
        <f>VLOOKUP($H247,ERV_Issuers!$C:$BZ,MATCH(K$1,ERV_Issuers!$C$2:$BZ$2,0),FALSE)</f>
        <v>0</v>
      </c>
      <c r="L247" s="1" t="str">
        <f t="shared" si="3"/>
        <v>BBB</v>
      </c>
      <c r="M247" s="1" t="str">
        <f>INDEX(JESG_CEMBI!$W:$W,MATCH($A247,JESG_CEMBI!$AG:$AG,0))</f>
        <v>XS2290959860</v>
      </c>
    </row>
    <row r="248" spans="1:13" x14ac:dyDescent="0.25">
      <c r="A248" t="s">
        <v>3376</v>
      </c>
      <c r="B248">
        <f>ROUND(10-VLOOKUP($A248,JESG_CEMBI!$AG:$AV,MATCH(B$1,JESG_CEMBI!$AG$1:$AV$1,0),FALSE)/10,1)</f>
        <v>5.3</v>
      </c>
      <c r="C248">
        <f>VLOOKUP($A248,JESG_CEMBI!$AG:$AV,MATCH("1D Score Chg",JESG_CEMBI!$AG$1:$AV$1,0),FALSE)/-10</f>
        <v>-2.0369837530942901E-3</v>
      </c>
      <c r="D248">
        <f>VLOOKUP($A248,JESG_CEMBI!$AG:$AV,MATCH("1M Score Chg",JESG_CEMBI!$AG$1:$AV$1,0),FALSE)/-10</f>
        <v>1.6789667380798698E-3</v>
      </c>
      <c r="E248">
        <f>VLOOKUP($A248,JESG_CEMBI!$AG:$AV,MATCH("QTD Score Chg",JESG_CEMBI!$AG$1:$AV$1,0),FALSE)/-10</f>
        <v>-2.28571097928593E-3</v>
      </c>
      <c r="F248">
        <f>VLOOKUP($A248,JESG_CEMBI!$AG:$AV,MATCH("YTD Score Chg",JESG_CEMBI!$AG$1:$AV$1,0),FALSE)/-10</f>
        <v>-8.5120587921956297E-3</v>
      </c>
      <c r="G248" t="str">
        <f>IFERROR(VLOOKUP(A248,ERV_Mapping!Q:Q,1,FALSE),VLOOKUP(A248,ERV_Mapping!R:R,1,FALSE))</f>
        <v>YUZHOU</v>
      </c>
      <c r="H248" t="str">
        <f>IFERROR(VLOOKUP(G248,ERV_Mapping!Q:S,3,FALSE),VLOOKUP(G248,ERV_Mapping!R:S,2,FALSE))</f>
        <v>YUZHOU</v>
      </c>
      <c r="I248" s="1" t="e">
        <f>VLOOKUP($H248,ERV_Issuers!$C:$BZ,MATCH(I$1,ERV_Issuers!$C$2:$BZ$2,0),FALSE)</f>
        <v>#N/A</v>
      </c>
      <c r="J248" s="1" t="e">
        <f>VLOOKUP($H248,ERV_Issuers!$C:$BZ,MATCH(J$1,ERV_Issuers!$C$2:$BZ$2,0),FALSE)</f>
        <v>#N/A</v>
      </c>
      <c r="K248" s="1" t="e">
        <f>VLOOKUP($H248,ERV_Issuers!$C:$BZ,MATCH(K$1,ERV_Issuers!$C$2:$BZ$2,0),FALSE)</f>
        <v>#N/A</v>
      </c>
      <c r="L248" s="1" t="e">
        <f t="shared" si="3"/>
        <v>#N/A</v>
      </c>
      <c r="M248" s="1" t="str">
        <f>INDEX(JESG_CEMBI!$W:$W,MATCH($A248,JESG_CEMBI!$AG:$AG,0))</f>
        <v>XS1692346395</v>
      </c>
    </row>
    <row r="249" spans="1:13" x14ac:dyDescent="0.25">
      <c r="A249" t="s">
        <v>18555</v>
      </c>
      <c r="B249">
        <f>ROUND(10-VLOOKUP($A249,JESG_CEMBI!$AG:$AV,MATCH(B$1,JESG_CEMBI!$AG$1:$AV$1,0),FALSE)/10,1)</f>
        <v>6.2</v>
      </c>
      <c r="C249">
        <f>VLOOKUP($A249,JESG_CEMBI!$AG:$AV,MATCH("1D Score Chg",JESG_CEMBI!$AG$1:$AV$1,0),FALSE)/-10</f>
        <v>-3.24648832510305E-3</v>
      </c>
      <c r="D249">
        <f>VLOOKUP($A249,JESG_CEMBI!$AG:$AV,MATCH("1M Score Chg",JESG_CEMBI!$AG$1:$AV$1,0),FALSE)/-10</f>
        <v>-1.86261894721255E-2</v>
      </c>
      <c r="E249">
        <f>VLOOKUP($A249,JESG_CEMBI!$AG:$AV,MATCH("QTD Score Chg",JESG_CEMBI!$AG$1:$AV$1,0),FALSE)/-10</f>
        <v>-1.3171252127366201E-2</v>
      </c>
      <c r="F249">
        <f>VLOOKUP($A249,JESG_CEMBI!$AG:$AV,MATCH("YTD Score Chg",JESG_CEMBI!$AG$1:$AV$1,0),FALSE)/-10</f>
        <v>-1.42392370684603E-2</v>
      </c>
      <c r="G249" t="str">
        <f>IFERROR(VLOOKUP(A249,ERV_Mapping!Q:Q,1,FALSE),VLOOKUP(A249,ERV_Mapping!R:R,1,FALSE))</f>
        <v>ZJEXPC</v>
      </c>
      <c r="H249" t="str">
        <f>IFERROR(VLOOKUP(G249,ERV_Mapping!Q:S,3,FALSE),VLOOKUP(G249,ERV_Mapping!R:S,2,FALSE))</f>
        <v>ZJEXPC_1</v>
      </c>
      <c r="I249" s="1">
        <f>VLOOKUP($H249,ERV_Issuers!$C:$BZ,MATCH(I$1,ERV_Issuers!$C$2:$BZ$2,0),FALSE)</f>
        <v>95.768386840820313</v>
      </c>
      <c r="J249" s="1" t="str">
        <f>VLOOKUP($H249,ERV_Issuers!$C:$BZ,MATCH(J$1,ERV_Issuers!$C$2:$BZ$2,0),FALSE)</f>
        <v>a</v>
      </c>
      <c r="K249" s="1">
        <f>VLOOKUP($H249,ERV_Issuers!$C:$BZ,MATCH(K$1,ERV_Issuers!$C$2:$BZ$2,0),FALSE)</f>
        <v>0</v>
      </c>
      <c r="L249" s="1" t="str">
        <f t="shared" si="3"/>
        <v>A</v>
      </c>
      <c r="M249" s="1" t="str">
        <f>INDEX(JESG_CEMBI!$W:$W,MATCH($A249,JESG_CEMBI!$AG:$AG,0))</f>
        <v>XS2354248606</v>
      </c>
    </row>
    <row r="250" spans="1:13" x14ac:dyDescent="0.25">
      <c r="A250" t="s">
        <v>3425</v>
      </c>
      <c r="B250">
        <f>ROUND(10-VLOOKUP($A250,JESG_CEMBI!$AG:$AV,MATCH(B$1,JESG_CEMBI!$AG$1:$AV$1,0),FALSE)/10,1)</f>
        <v>6.1</v>
      </c>
      <c r="C250">
        <f>VLOOKUP($A250,JESG_CEMBI!$AG:$AV,MATCH("1D Score Chg",JESG_CEMBI!$AG$1:$AV$1,0),FALSE)/-10</f>
        <v>-2.2725716651777299E-3</v>
      </c>
      <c r="D250">
        <f>VLOOKUP($A250,JESG_CEMBI!$AG:$AV,MATCH("1M Score Chg",JESG_CEMBI!$AG$1:$AV$1,0),FALSE)/-10</f>
        <v>3.8953527160416001E-3</v>
      </c>
      <c r="E250">
        <f>VLOOKUP($A250,JESG_CEMBI!$AG:$AV,MATCH("QTD Score Chg",JESG_CEMBI!$AG$1:$AV$1,0),FALSE)/-10</f>
        <v>-4.4060021880504502E-3</v>
      </c>
      <c r="F250">
        <f>VLOOKUP($A250,JESG_CEMBI!$AG:$AV,MATCH("YTD Score Chg",JESG_CEMBI!$AG$1:$AV$1,0),FALSE)/-10</f>
        <v>-0.13490081194641498</v>
      </c>
      <c r="G250" t="str">
        <f>IFERROR(VLOOKUP(A250,ERV_Mapping!Q:Q,1,FALSE),VLOOKUP(A250,ERV_Mapping!R:R,1,FALSE))</f>
        <v>ZHPRHK</v>
      </c>
      <c r="H250" t="str">
        <f>IFERROR(VLOOKUP(G250,ERV_Mapping!Q:S,3,FALSE),VLOOKUP(G250,ERV_Mapping!R:S,2,FALSE))</f>
        <v>ZHPRHK</v>
      </c>
      <c r="I250" s="1">
        <f>VLOOKUP($H250,ERV_Issuers!$C:$BZ,MATCH(I$1,ERV_Issuers!$C$2:$BZ$2,0),FALSE)</f>
        <v>10211.94140625</v>
      </c>
      <c r="J250" s="1" t="str">
        <f>VLOOKUP($H250,ERV_Issuers!$C:$BZ,MATCH(J$1,ERV_Issuers!$C$2:$BZ$2,0),FALSE)</f>
        <v>cc</v>
      </c>
      <c r="K250" s="1">
        <f>VLOOKUP($H250,ERV_Issuers!$C:$BZ,MATCH(K$1,ERV_Issuers!$C$2:$BZ$2,0),FALSE)</f>
        <v>73.118601983483714</v>
      </c>
      <c r="L250" s="1" t="str">
        <f t="shared" si="3"/>
        <v>CC</v>
      </c>
      <c r="M250" s="1" t="str">
        <f>INDEX(JESG_CEMBI!$W:$W,MATCH($A250,JESG_CEMBI!$AG:$AG,0))</f>
        <v>XS2279711779</v>
      </c>
    </row>
    <row r="251" spans="1:13" x14ac:dyDescent="0.25">
      <c r="A251" t="s">
        <v>3420</v>
      </c>
      <c r="B251">
        <f>ROUND(10-VLOOKUP($A251,JESG_CEMBI!$AG:$AV,MATCH(B$1,JESG_CEMBI!$AG$1:$AV$1,0),FALSE)/10,1)</f>
        <v>7</v>
      </c>
      <c r="C251">
        <f>VLOOKUP($A251,JESG_CEMBI!$AG:$AV,MATCH("1D Score Chg",JESG_CEMBI!$AG$1:$AV$1,0),FALSE)/-10</f>
        <v>-6.7663906136200295E-3</v>
      </c>
      <c r="D251">
        <f>VLOOKUP($A251,JESG_CEMBI!$AG:$AV,MATCH("1M Score Chg",JESG_CEMBI!$AG$1:$AV$1,0),FALSE)/-10</f>
        <v>-0.198144872585472</v>
      </c>
      <c r="E251">
        <f>VLOOKUP($A251,JESG_CEMBI!$AG:$AV,MATCH("QTD Score Chg",JESG_CEMBI!$AG$1:$AV$1,0),FALSE)/-10</f>
        <v>-8.1193963628140492E-2</v>
      </c>
      <c r="F251">
        <f>VLOOKUP($A251,JESG_CEMBI!$AG:$AV,MATCH("YTD Score Chg",JESG_CEMBI!$AG$1:$AV$1,0),FALSE)/-10</f>
        <v>-5.2605332452221196E-2</v>
      </c>
      <c r="G251" t="str">
        <f>IFERROR(VLOOKUP(A251,ERV_Mapping!Q:Q,1,FALSE),VLOOKUP(A251,ERV_Mapping!R:R,1,FALSE))</f>
        <v>ZHONAN</v>
      </c>
      <c r="H251" t="str">
        <f>IFERROR(VLOOKUP(G251,ERV_Mapping!Q:S,3,FALSE),VLOOKUP(G251,ERV_Mapping!R:S,2,FALSE))</f>
        <v>ZHONAN_0</v>
      </c>
      <c r="I251" s="1">
        <f>VLOOKUP($H251,ERV_Issuers!$C:$BZ,MATCH(I$1,ERV_Issuers!$C$2:$BZ$2,0),FALSE)</f>
        <v>378.7059326171875</v>
      </c>
      <c r="J251" s="1" t="str">
        <f>VLOOKUP($H251,ERV_Issuers!$C:$BZ,MATCH(J$1,ERV_Issuers!$C$2:$BZ$2,0),FALSE)</f>
        <v>bbb</v>
      </c>
      <c r="K251" s="1">
        <f>VLOOKUP($H251,ERV_Issuers!$C:$BZ,MATCH(K$1,ERV_Issuers!$C$2:$BZ$2,0),FALSE)</f>
        <v>0</v>
      </c>
      <c r="L251" s="1" t="str">
        <f t="shared" si="3"/>
        <v>BBB</v>
      </c>
      <c r="M251" s="1" t="str">
        <f>INDEX(JESG_CEMBI!$W:$W,MATCH($A251,JESG_CEMBI!$AG:$AG,0))</f>
        <v>XS2223576328</v>
      </c>
    </row>
    <row r="252" spans="1:13" x14ac:dyDescent="0.25">
      <c r="A252" t="s">
        <v>3423</v>
      </c>
      <c r="B252">
        <f>ROUND(10-VLOOKUP($A252,JESG_CEMBI!$AG:$AV,MATCH(B$1,JESG_CEMBI!$AG$1:$AV$1,0),FALSE)/10,1)</f>
        <v>4.7</v>
      </c>
      <c r="C252">
        <f>VLOOKUP($A252,JESG_CEMBI!$AG:$AV,MATCH("1D Score Chg",JESG_CEMBI!$AG$1:$AV$1,0),FALSE)/-10</f>
        <v>-1.03671573895027E-3</v>
      </c>
      <c r="D252">
        <f>VLOOKUP($A252,JESG_CEMBI!$AG:$AV,MATCH("1M Score Chg",JESG_CEMBI!$AG$1:$AV$1,0),FALSE)/-10</f>
        <v>-4.7172639608838503E-2</v>
      </c>
      <c r="E252">
        <f>VLOOKUP($A252,JESG_CEMBI!$AG:$AV,MATCH("QTD Score Chg",JESG_CEMBI!$AG$1:$AV$1,0),FALSE)/-10</f>
        <v>-6.1651762961275804E-3</v>
      </c>
      <c r="F252">
        <f>VLOOKUP($A252,JESG_CEMBI!$AG:$AV,MATCH("YTD Score Chg",JESG_CEMBI!$AG$1:$AV$1,0),FALSE)/-10</f>
        <v>-0.37406924107690898</v>
      </c>
      <c r="G252" t="str">
        <f>IFERROR(VLOOKUP(A252,ERV_Mapping!Q:Q,1,FALSE),VLOOKUP(A252,ERV_Mapping!R:R,1,FALSE))</f>
        <v>ZHOSHK</v>
      </c>
      <c r="H252" t="str">
        <f>IFERROR(VLOOKUP(G252,ERV_Mapping!Q:S,3,FALSE),VLOOKUP(G252,ERV_Mapping!R:S,2,FALSE))</f>
        <v>ZHOSHK_1</v>
      </c>
      <c r="I252" s="1">
        <f>VLOOKUP($H252,ERV_Issuers!$C:$BZ,MATCH(I$1,ERV_Issuers!$C$2:$BZ$2,0),FALSE)</f>
        <v>194.14605712890625</v>
      </c>
      <c r="J252" s="1" t="str">
        <f>VLOOKUP($H252,ERV_Issuers!$C:$BZ,MATCH(J$1,ERV_Issuers!$C$2:$BZ$2,0),FALSE)</f>
        <v>bbb-</v>
      </c>
      <c r="K252" s="1">
        <f>VLOOKUP($H252,ERV_Issuers!$C:$BZ,MATCH(K$1,ERV_Issuers!$C$2:$BZ$2,0),FALSE)</f>
        <v>0</v>
      </c>
      <c r="L252" s="1" t="str">
        <f t="shared" si="3"/>
        <v>BBB</v>
      </c>
      <c r="M252" s="1" t="str">
        <f>INDEX(JESG_CEMBI!$W:$W,MATCH($A252,JESG_CEMBI!$AG:$AG,0))</f>
        <v>XS2278364075</v>
      </c>
    </row>
    <row r="253" spans="1:13" x14ac:dyDescent="0.25">
      <c r="A253" t="s">
        <v>3444</v>
      </c>
      <c r="B253">
        <f>ROUND(10-VLOOKUP($A253,JESG_CEMBI!$AG:$AV,MATCH(B$1,JESG_CEMBI!$AG$1:$AV$1,0),FALSE)/10,1)</f>
        <v>5.5</v>
      </c>
      <c r="C253">
        <f>VLOOKUP($A253,JESG_CEMBI!$AG:$AV,MATCH("1D Score Chg",JESG_CEMBI!$AG$1:$AV$1,0),FALSE)/-10</f>
        <v>7.0906523889789196E-3</v>
      </c>
      <c r="D253">
        <f>VLOOKUP($A253,JESG_CEMBI!$AG:$AV,MATCH("1M Score Chg",JESG_CEMBI!$AG$1:$AV$1,0),FALSE)/-10</f>
        <v>0.141746177364169</v>
      </c>
      <c r="E253">
        <f>VLOOKUP($A253,JESG_CEMBI!$AG:$AV,MATCH("QTD Score Chg",JESG_CEMBI!$AG$1:$AV$1,0),FALSE)/-10</f>
        <v>6.6987238199900601E-2</v>
      </c>
      <c r="F253">
        <f>VLOOKUP($A253,JESG_CEMBI!$AG:$AV,MATCH("YTD Score Chg",JESG_CEMBI!$AG$1:$AV$1,0),FALSE)/-10</f>
        <v>0.49540254990352101</v>
      </c>
      <c r="G253" t="str">
        <f>IFERROR(VLOOKUP(A253,ERV_Mapping!Q:Q,1,FALSE),VLOOKUP(A253,ERV_Mapping!R:R,1,FALSE))</f>
        <v>ZTSECB</v>
      </c>
      <c r="H253" t="str">
        <f>IFERROR(VLOOKUP(G253,ERV_Mapping!Q:S,3,FALSE),VLOOKUP(G253,ERV_Mapping!R:S,2,FALSE))</f>
        <v>ZTSECB</v>
      </c>
      <c r="I253" s="1">
        <f>VLOOKUP($H253,ERV_Issuers!$C:$BZ,MATCH(I$1,ERV_Issuers!$C$2:$BZ$2,0),FALSE)</f>
        <v>221.53660583496094</v>
      </c>
      <c r="J253" s="1" t="str">
        <f>VLOOKUP($H253,ERV_Issuers!$C:$BZ,MATCH(J$1,ERV_Issuers!$C$2:$BZ$2,0),FALSE)</f>
        <v>nr</v>
      </c>
      <c r="K253" s="1">
        <f>VLOOKUP($H253,ERV_Issuers!$C:$BZ,MATCH(K$1,ERV_Issuers!$C$2:$BZ$2,0),FALSE)</f>
        <v>0</v>
      </c>
      <c r="L253" s="1" t="str">
        <f t="shared" si="3"/>
        <v>NR</v>
      </c>
      <c r="M253" s="1" t="str">
        <f>INDEX(JESG_CEMBI!$W:$W,MATCH($A253,JESG_CEMBI!$AG:$AG,0))</f>
        <v>XS2203111120</v>
      </c>
    </row>
    <row r="254" spans="1:13" x14ac:dyDescent="0.25">
      <c r="A254" t="s">
        <v>1332</v>
      </c>
      <c r="B254">
        <f>ROUND(10-VLOOKUP($A254,JESG_CEMBI!$AG:$AV,MATCH(B$1,JESG_CEMBI!$AG$1:$AV$1,0),FALSE)/10,1)</f>
        <v>6.7</v>
      </c>
      <c r="C254">
        <f>VLOOKUP($A254,JESG_CEMBI!$AG:$AV,MATCH("1D Score Chg",JESG_CEMBI!$AG$1:$AV$1,0),FALSE)/-10</f>
        <v>-2.5866500262999598E-3</v>
      </c>
      <c r="D254">
        <f>VLOOKUP($A254,JESG_CEMBI!$AG:$AV,MATCH("1M Score Chg",JESG_CEMBI!$AG$1:$AV$1,0),FALSE)/-10</f>
        <v>-4.1359457432534399E-3</v>
      </c>
      <c r="E254">
        <f>VLOOKUP($A254,JESG_CEMBI!$AG:$AV,MATCH("QTD Score Chg",JESG_CEMBI!$AG$1:$AV$1,0),FALSE)/-10</f>
        <v>-7.2327074381362795E-3</v>
      </c>
      <c r="F254">
        <f>VLOOKUP($A254,JESG_CEMBI!$AG:$AV,MATCH("YTD Score Chg",JESG_CEMBI!$AG$1:$AV$1,0),FALSE)/-10</f>
        <v>1.7641420839291998E-2</v>
      </c>
      <c r="G254" t="str">
        <f>IFERROR(VLOOKUP(A254,ERV_Mapping!Q:Q,1,FALSE),VLOOKUP(A254,ERV_Mapping!R:R,1,FALSE))</f>
        <v>EHICAR</v>
      </c>
      <c r="H254" t="str">
        <f>IFERROR(VLOOKUP(G254,ERV_Mapping!Q:S,3,FALSE),VLOOKUP(G254,ERV_Mapping!R:S,2,FALSE))</f>
        <v>EHICAR_1</v>
      </c>
      <c r="I254" s="1">
        <f>VLOOKUP($H254,ERV_Issuers!$C:$BZ,MATCH(I$1,ERV_Issuers!$C$2:$BZ$2,0),FALSE)</f>
        <v>1364.248291015625</v>
      </c>
      <c r="J254" s="1" t="str">
        <f>VLOOKUP($H254,ERV_Issuers!$C:$BZ,MATCH(J$1,ERV_Issuers!$C$2:$BZ$2,0),FALSE)</f>
        <v>b+</v>
      </c>
      <c r="K254" s="1">
        <f>VLOOKUP($H254,ERV_Issuers!$C:$BZ,MATCH(K$1,ERV_Issuers!$C$2:$BZ$2,0),FALSE)</f>
        <v>20.408435680389999</v>
      </c>
      <c r="L254" s="1" t="str">
        <f t="shared" si="3"/>
        <v>B</v>
      </c>
      <c r="M254" s="1" t="str">
        <f>INDEX(JESG_CEMBI!$W:$W,MATCH($A254,JESG_CEMBI!$AG:$AG,0))</f>
        <v>XS2335327388</v>
      </c>
    </row>
    <row r="255" spans="1:13" x14ac:dyDescent="0.25">
      <c r="A255" t="s">
        <v>421</v>
      </c>
      <c r="B255">
        <f>ROUND(10-VLOOKUP($A255,JESG_CEMBI!$AG:$AV,MATCH(B$1,JESG_CEMBI!$AG$1:$AV$1,0),FALSE)/10,1)</f>
        <v>1.5</v>
      </c>
      <c r="C255">
        <f>VLOOKUP($A255,JESG_CEMBI!$AG:$AV,MATCH("1D Score Chg",JESG_CEMBI!$AG$1:$AV$1,0),FALSE)/-10</f>
        <v>-1.0433503381719301E-3</v>
      </c>
      <c r="D255">
        <f>VLOOKUP($A255,JESG_CEMBI!$AG:$AV,MATCH("1M Score Chg",JESG_CEMBI!$AG$1:$AV$1,0),FALSE)/-10</f>
        <v>-1.34761839447548E-2</v>
      </c>
      <c r="E255">
        <f>VLOOKUP($A255,JESG_CEMBI!$AG:$AV,MATCH("QTD Score Chg",JESG_CEMBI!$AG$1:$AV$1,0),FALSE)/-10</f>
        <v>-6.2248876891203503E-3</v>
      </c>
      <c r="F255">
        <f>VLOOKUP($A255,JESG_CEMBI!$AG:$AV,MATCH("YTD Score Chg",JESG_CEMBI!$AG$1:$AV$1,0),FALSE)/-10</f>
        <v>-0.39876986458943203</v>
      </c>
      <c r="G255" t="str">
        <f>IFERROR(VLOOKUP(A255,ERV_Mapping!Q:Q,1,FALSE),VLOOKUP(A255,ERV_Mapping!R:R,1,FALSE))</f>
        <v>AICNRA</v>
      </c>
      <c r="H255" t="str">
        <f>IFERROR(VLOOKUP(G255,ERV_Mapping!Q:S,3,FALSE),VLOOKUP(G255,ERV_Mapping!R:S,2,FALSE))</f>
        <v>AICNRA_1</v>
      </c>
      <c r="I255" s="1">
        <f>VLOOKUP($H255,ERV_Issuers!$C:$BZ,MATCH(I$1,ERV_Issuers!$C$2:$BZ$2,0),FALSE)</f>
        <v>506.7867431640625</v>
      </c>
      <c r="J255" s="1" t="str">
        <f>VLOOKUP($H255,ERV_Issuers!$C:$BZ,MATCH(J$1,ERV_Issuers!$C$2:$BZ$2,0),FALSE)</f>
        <v>bb-</v>
      </c>
      <c r="K255" s="1">
        <f>VLOOKUP($H255,ERV_Issuers!$C:$BZ,MATCH(K$1,ERV_Issuers!$C$2:$BZ$2,0),FALSE)</f>
        <v>0</v>
      </c>
      <c r="L255" s="1" t="str">
        <f t="shared" si="3"/>
        <v>BB</v>
      </c>
      <c r="M255" s="1" t="str">
        <f>INDEX(JESG_CEMBI!$W:$W,MATCH($A255,JESG_CEMBI!$AG:$AG,0))</f>
        <v>USE0R75RAB28</v>
      </c>
    </row>
    <row r="256" spans="1:13" x14ac:dyDescent="0.25">
      <c r="A256" t="s">
        <v>21025</v>
      </c>
      <c r="B256">
        <f>ROUND(10-VLOOKUP($A256,JESG_CEMBI!$AG:$AV,MATCH(B$1,JESG_CEMBI!$AG$1:$AV$1,0),FALSE)/10,1)</f>
        <v>5.6</v>
      </c>
      <c r="C256">
        <f>VLOOKUP($A256,JESG_CEMBI!$AG:$AV,MATCH("1D Score Chg",JESG_CEMBI!$AG$1:$AV$1,0),FALSE)/-10</f>
        <v>-4.0472464624327999E-2</v>
      </c>
      <c r="D256">
        <f>VLOOKUP($A256,JESG_CEMBI!$AG:$AV,MATCH("1M Score Chg",JESG_CEMBI!$AG$1:$AV$1,0),FALSE)/-10</f>
        <v>-0.37715369608708599</v>
      </c>
      <c r="E256">
        <f>VLOOKUP($A256,JESG_CEMBI!$AG:$AV,MATCH("QTD Score Chg",JESG_CEMBI!$AG$1:$AV$1,0),FALSE)/-10</f>
        <v>-0.330971648052451</v>
      </c>
      <c r="F256">
        <f>VLOOKUP($A256,JESG_CEMBI!$AG:$AV,MATCH("YTD Score Chg",JESG_CEMBI!$AG$1:$AV$1,0),FALSE)/-10</f>
        <v>-0.44309626617749398</v>
      </c>
      <c r="G256" t="e">
        <f>IFERROR(VLOOKUP(A256,ERV_Mapping!Q:Q,1,FALSE),VLOOKUP(A256,ERV_Mapping!R:R,1,FALSE))</f>
        <v>#N/A</v>
      </c>
      <c r="H256" t="e">
        <f>IFERROR(VLOOKUP(G256,ERV_Mapping!Q:S,3,FALSE),VLOOKUP(G256,ERV_Mapping!R:S,2,FALSE))</f>
        <v>#N/A</v>
      </c>
      <c r="I256" s="1" t="e">
        <f>VLOOKUP($H256,ERV_Issuers!$C:$BZ,MATCH(I$1,ERV_Issuers!$C$2:$BZ$2,0),FALSE)</f>
        <v>#N/A</v>
      </c>
      <c r="J256" s="1" t="e">
        <f>VLOOKUP($H256,ERV_Issuers!$C:$BZ,MATCH(J$1,ERV_Issuers!$C$2:$BZ$2,0),FALSE)</f>
        <v>#N/A</v>
      </c>
      <c r="K256" s="1" t="e">
        <f>VLOOKUP($H256,ERV_Issuers!$C:$BZ,MATCH(K$1,ERV_Issuers!$C$2:$BZ$2,0),FALSE)</f>
        <v>#N/A</v>
      </c>
      <c r="L256" s="1" t="e">
        <f t="shared" si="3"/>
        <v>#N/A</v>
      </c>
      <c r="M256" s="1" t="str">
        <f>INDEX(JESG_CEMBI!$W:$W,MATCH($A256,JESG_CEMBI!$AG:$AG,0))</f>
        <v>USG2956PAB34</v>
      </c>
    </row>
    <row r="257" spans="1:13" x14ac:dyDescent="0.25">
      <c r="A257" t="s">
        <v>728</v>
      </c>
      <c r="B257">
        <f>ROUND(10-VLOOKUP($A257,JESG_CEMBI!$AG:$AV,MATCH(B$1,JESG_CEMBI!$AG$1:$AV$1,0),FALSE)/10,1)</f>
        <v>2.2999999999999998</v>
      </c>
      <c r="C257">
        <f>VLOOKUP($A257,JESG_CEMBI!$AG:$AV,MATCH("1D Score Chg",JESG_CEMBI!$AG$1:$AV$1,0),FALSE)/-10</f>
        <v>-2.5844243457044001E-3</v>
      </c>
      <c r="D257">
        <f>VLOOKUP($A257,JESG_CEMBI!$AG:$AV,MATCH("1M Score Chg",JESG_CEMBI!$AG$1:$AV$1,0),FALSE)/-10</f>
        <v>-0.25058489745496704</v>
      </c>
      <c r="E257">
        <f>VLOOKUP($A257,JESG_CEMBI!$AG:$AV,MATCH("QTD Score Chg",JESG_CEMBI!$AG$1:$AV$1,0),FALSE)/-10</f>
        <v>-8.9461762115645604E-2</v>
      </c>
      <c r="F257">
        <f>VLOOKUP($A257,JESG_CEMBI!$AG:$AV,MATCH("YTD Score Chg",JESG_CEMBI!$AG$1:$AV$1,0),FALSE)/-10</f>
        <v>-0.41244011736178499</v>
      </c>
      <c r="G257" t="str">
        <f>IFERROR(VLOOKUP(A257,ERV_Mapping!Q:Q,1,FALSE),VLOOKUP(A257,ERV_Mapping!R:R,1,FALSE))</f>
        <v>BANGAN</v>
      </c>
      <c r="H257" t="str">
        <f>IFERROR(VLOOKUP(G257,ERV_Mapping!Q:S,3,FALSE),VLOOKUP(G257,ERV_Mapping!R:S,2,FALSE))</f>
        <v>BANGAN_3</v>
      </c>
      <c r="I257" s="1">
        <f>VLOOKUP($H257,ERV_Issuers!$C:$BZ,MATCH(I$1,ERV_Issuers!$C$2:$BZ$2,0),FALSE)</f>
        <v>287.37570190429688</v>
      </c>
      <c r="J257" s="1" t="str">
        <f>VLOOKUP($H257,ERV_Issuers!$C:$BZ,MATCH(J$1,ERV_Issuers!$C$2:$BZ$2,0),FALSE)</f>
        <v>bb+</v>
      </c>
      <c r="K257" s="1">
        <f>VLOOKUP($H257,ERV_Issuers!$C:$BZ,MATCH(K$1,ERV_Issuers!$C$2:$BZ$2,0),FALSE)</f>
        <v>-34.806820302802173</v>
      </c>
      <c r="L257" s="1" t="str">
        <f t="shared" si="3"/>
        <v>BB</v>
      </c>
      <c r="M257" s="1" t="str">
        <f>INDEX(JESG_CEMBI!$W:$W,MATCH($A257,JESG_CEMBI!$AG:$AG,0))</f>
        <v>USP1024TAN92</v>
      </c>
    </row>
    <row r="258" spans="1:13" x14ac:dyDescent="0.25">
      <c r="A258" t="s">
        <v>1230</v>
      </c>
      <c r="B258">
        <f>ROUND(10-VLOOKUP($A258,JESG_CEMBI!$AG:$AV,MATCH(B$1,JESG_CEMBI!$AG$1:$AV$1,0),FALSE)/10,1)</f>
        <v>4.3</v>
      </c>
      <c r="C258">
        <f>VLOOKUP($A258,JESG_CEMBI!$AG:$AV,MATCH("1D Score Chg",JESG_CEMBI!$AG$1:$AV$1,0),FALSE)/-10</f>
        <v>-1.93338245804213E-3</v>
      </c>
      <c r="D258">
        <f>VLOOKUP($A258,JESG_CEMBI!$AG:$AV,MATCH("1M Score Chg",JESG_CEMBI!$AG$1:$AV$1,0),FALSE)/-10</f>
        <v>-0.23382686643201298</v>
      </c>
      <c r="E258">
        <f>VLOOKUP($A258,JESG_CEMBI!$AG:$AV,MATCH("QTD Score Chg",JESG_CEMBI!$AG$1:$AV$1,0),FALSE)/-10</f>
        <v>-8.3602385126682999E-2</v>
      </c>
      <c r="F258">
        <f>VLOOKUP($A258,JESG_CEMBI!$AG:$AV,MATCH("YTD Score Chg",JESG_CEMBI!$AG$1:$AV$1,0),FALSE)/-10</f>
        <v>-0.30984096533183697</v>
      </c>
      <c r="G258" t="str">
        <f>IFERROR(VLOOKUP(A258,ERV_Mapping!Q:Q,1,FALSE),VLOOKUP(A258,ERV_Mapping!R:R,1,FALSE))</f>
        <v>DAVIVI</v>
      </c>
      <c r="H258" t="str">
        <f>IFERROR(VLOOKUP(G258,ERV_Mapping!Q:S,3,FALSE),VLOOKUP(G258,ERV_Mapping!R:S,2,FALSE))</f>
        <v>DAVIVI_1</v>
      </c>
      <c r="I258" s="1" t="e">
        <f>VLOOKUP($H258,ERV_Issuers!$C:$BZ,MATCH(I$1,ERV_Issuers!$C$2:$BZ$2,0),FALSE)</f>
        <v>#N/A</v>
      </c>
      <c r="J258" s="1" t="e">
        <f>VLOOKUP($H258,ERV_Issuers!$C:$BZ,MATCH(J$1,ERV_Issuers!$C$2:$BZ$2,0),FALSE)</f>
        <v>#N/A</v>
      </c>
      <c r="K258" s="1" t="e">
        <f>VLOOKUP($H258,ERV_Issuers!$C:$BZ,MATCH(K$1,ERV_Issuers!$C$2:$BZ$2,0),FALSE)</f>
        <v>#N/A</v>
      </c>
      <c r="L258" s="1" t="e">
        <f t="shared" ref="L258:L321" si="4">UPPER(LEFT(J258,IF(OR(RIGHT(J258,1)="-",RIGHT(J258,1)="+"),LEN(J258)-1,LEN(J258))))</f>
        <v>#N/A</v>
      </c>
      <c r="M258" s="1" t="str">
        <f>INDEX(JESG_CEMBI!$W:$W,MATCH($A258,JESG_CEMBI!$AG:$AG,0))</f>
        <v>USP0R11WAG52</v>
      </c>
    </row>
    <row r="259" spans="1:13" x14ac:dyDescent="0.25">
      <c r="A259" t="s">
        <v>710</v>
      </c>
      <c r="B259">
        <f>ROUND(10-VLOOKUP($A259,JESG_CEMBI!$AG:$AV,MATCH(B$1,JESG_CEMBI!$AG$1:$AV$1,0),FALSE)/10,1)</f>
        <v>6.2</v>
      </c>
      <c r="C259">
        <f>VLOOKUP($A259,JESG_CEMBI!$AG:$AV,MATCH("1D Score Chg",JESG_CEMBI!$AG$1:$AV$1,0),FALSE)/-10</f>
        <v>-6.2997775277359794E-3</v>
      </c>
      <c r="D259">
        <f>VLOOKUP($A259,JESG_CEMBI!$AG:$AV,MATCH("1M Score Chg",JESG_CEMBI!$AG$1:$AV$1,0),FALSE)/-10</f>
        <v>-0.180777520221202</v>
      </c>
      <c r="E259">
        <f>VLOOKUP($A259,JESG_CEMBI!$AG:$AV,MATCH("QTD Score Chg",JESG_CEMBI!$AG$1:$AV$1,0),FALSE)/-10</f>
        <v>-0.10516671915267399</v>
      </c>
      <c r="F259">
        <f>VLOOKUP($A259,JESG_CEMBI!$AG:$AV,MATCH("YTD Score Chg",JESG_CEMBI!$AG$1:$AV$1,0),FALSE)/-10</f>
        <v>-0.21995012937785902</v>
      </c>
      <c r="G259" t="str">
        <f>IFERROR(VLOOKUP(A259,ERV_Mapping!Q:Q,1,FALSE),VLOOKUP(A259,ERV_Mapping!R:R,1,FALSE))</f>
        <v>BANBOG</v>
      </c>
      <c r="H259" t="str">
        <f>IFERROR(VLOOKUP(G259,ERV_Mapping!Q:S,3,FALSE),VLOOKUP(G259,ERV_Mapping!R:S,2,FALSE))</f>
        <v>BANBOG_2</v>
      </c>
      <c r="I259" s="1">
        <f>VLOOKUP($H259,ERV_Issuers!$C:$BZ,MATCH(I$1,ERV_Issuers!$C$2:$BZ$2,0),FALSE)</f>
        <v>282.46221923828125</v>
      </c>
      <c r="J259" s="1" t="str">
        <f>VLOOKUP($H259,ERV_Issuers!$C:$BZ,MATCH(J$1,ERV_Issuers!$C$2:$BZ$2,0),FALSE)</f>
        <v>bb-</v>
      </c>
      <c r="K259" s="1">
        <f>VLOOKUP($H259,ERV_Issuers!$C:$BZ,MATCH(K$1,ERV_Issuers!$C$2:$BZ$2,0),FALSE)</f>
        <v>-2.6109272555761667</v>
      </c>
      <c r="L259" s="1" t="str">
        <f t="shared" si="4"/>
        <v>BB</v>
      </c>
      <c r="M259" s="1" t="str">
        <f>INDEX(JESG_CEMBI!$W:$W,MATCH($A259,JESG_CEMBI!$AG:$AG,0))</f>
        <v>USP09252AM29</v>
      </c>
    </row>
    <row r="260" spans="1:13" x14ac:dyDescent="0.25">
      <c r="A260" t="s">
        <v>799</v>
      </c>
      <c r="B260">
        <f>ROUND(10-VLOOKUP($A260,JESG_CEMBI!$AG:$AV,MATCH(B$1,JESG_CEMBI!$AG$1:$AV$1,0),FALSE)/10,1)</f>
        <v>4.8</v>
      </c>
      <c r="C260">
        <f>VLOOKUP($A260,JESG_CEMBI!$AG:$AV,MATCH("1D Score Chg",JESG_CEMBI!$AG$1:$AV$1,0),FALSE)/-10</f>
        <v>-4.9033778733864599E-3</v>
      </c>
      <c r="D260">
        <f>VLOOKUP($A260,JESG_CEMBI!$AG:$AV,MATCH("1M Score Chg",JESG_CEMBI!$AG$1:$AV$1,0),FALSE)/-10</f>
        <v>-6.9324614840094501E-2</v>
      </c>
      <c r="E260">
        <f>VLOOKUP($A260,JESG_CEMBI!$AG:$AV,MATCH("QTD Score Chg",JESG_CEMBI!$AG$1:$AV$1,0),FALSE)/-10</f>
        <v>-3.3348439563573598E-2</v>
      </c>
      <c r="F260">
        <f>VLOOKUP($A260,JESG_CEMBI!$AG:$AV,MATCH("YTD Score Chg",JESG_CEMBI!$AG$1:$AV$1,0),FALSE)/-10</f>
        <v>0.74104753981532301</v>
      </c>
      <c r="G260" t="str">
        <f>IFERROR(VLOOKUP(A260,ERV_Mapping!Q:Q,1,FALSE),VLOOKUP(A260,ERV_Mapping!R:R,1,FALSE))</f>
        <v>BCOLO</v>
      </c>
      <c r="H260" t="str">
        <f>IFERROR(VLOOKUP(G260,ERV_Mapping!Q:S,3,FALSE),VLOOKUP(G260,ERV_Mapping!R:S,2,FALSE))</f>
        <v>BCOLO_2</v>
      </c>
      <c r="I260" s="1">
        <f>VLOOKUP($H260,ERV_Issuers!$C:$BZ,MATCH(I$1,ERV_Issuers!$C$2:$BZ$2,0),FALSE)</f>
        <v>170.82801818847656</v>
      </c>
      <c r="J260" s="1" t="str">
        <f>VLOOKUP($H260,ERV_Issuers!$C:$BZ,MATCH(J$1,ERV_Issuers!$C$2:$BZ$2,0),FALSE)</f>
        <v>bbb-</v>
      </c>
      <c r="K260" s="1">
        <f>VLOOKUP($H260,ERV_Issuers!$C:$BZ,MATCH(K$1,ERV_Issuers!$C$2:$BZ$2,0),FALSE)</f>
        <v>-23.315445247511938</v>
      </c>
      <c r="L260" s="1" t="str">
        <f t="shared" si="4"/>
        <v>BBB</v>
      </c>
      <c r="M260" s="1" t="str">
        <f>INDEX(JESG_CEMBI!$W:$W,MATCH($A260,JESG_CEMBI!$AG:$AG,0))</f>
        <v>US05968LAM46</v>
      </c>
    </row>
    <row r="261" spans="1:13" x14ac:dyDescent="0.25">
      <c r="A261" t="s">
        <v>1070</v>
      </c>
      <c r="B261">
        <f>ROUND(10-VLOOKUP($A261,JESG_CEMBI!$AG:$AV,MATCH(B$1,JESG_CEMBI!$AG$1:$AV$1,0),FALSE)/10,1)</f>
        <v>3</v>
      </c>
      <c r="C261">
        <f>VLOOKUP($A261,JESG_CEMBI!$AG:$AV,MATCH("1D Score Chg",JESG_CEMBI!$AG$1:$AV$1,0),FALSE)/-10</f>
        <v>-8.8588949214425793E-3</v>
      </c>
      <c r="D261">
        <f>VLOOKUP($A261,JESG_CEMBI!$AG:$AV,MATCH("1M Score Chg",JESG_CEMBI!$AG$1:$AV$1,0),FALSE)/-10</f>
        <v>-0.43424162700442198</v>
      </c>
      <c r="E261">
        <f>VLOOKUP($A261,JESG_CEMBI!$AG:$AV,MATCH("QTD Score Chg",JESG_CEMBI!$AG$1:$AV$1,0),FALSE)/-10</f>
        <v>-6.3087941868704395E-2</v>
      </c>
      <c r="F261">
        <f>VLOOKUP($A261,JESG_CEMBI!$AG:$AV,MATCH("YTD Score Chg",JESG_CEMBI!$AG$1:$AV$1,0),FALSE)/-10</f>
        <v>-2.1246789331793199</v>
      </c>
      <c r="G261" t="str">
        <f>IFERROR(VLOOKUP(A261,ERV_Mapping!Q:Q,1,FALSE),VLOOKUP(A261,ERV_Mapping!R:R,1,FALSE))</f>
        <v>CNECN</v>
      </c>
      <c r="H261" t="str">
        <f>IFERROR(VLOOKUP(G261,ERV_Mapping!Q:S,3,FALSE),VLOOKUP(G261,ERV_Mapping!R:S,2,FALSE))</f>
        <v>CNECN_2</v>
      </c>
      <c r="I261" s="1">
        <f>VLOOKUP($H261,ERV_Issuers!$C:$BZ,MATCH(I$1,ERV_Issuers!$C$2:$BZ$2,0),FALSE)</f>
        <v>402.16741943359375</v>
      </c>
      <c r="J261" s="1" t="str">
        <f>VLOOKUP($H261,ERV_Issuers!$C:$BZ,MATCH(J$1,ERV_Issuers!$C$2:$BZ$2,0),FALSE)</f>
        <v>bb-</v>
      </c>
      <c r="K261" s="1">
        <f>VLOOKUP($H261,ERV_Issuers!$C:$BZ,MATCH(K$1,ERV_Issuers!$C$2:$BZ$2,0),FALSE)</f>
        <v>0</v>
      </c>
      <c r="L261" s="1" t="str">
        <f t="shared" si="4"/>
        <v>BB</v>
      </c>
      <c r="M261" s="1" t="str">
        <f>INDEX(JESG_CEMBI!$W:$W,MATCH($A261,JESG_CEMBI!$AG:$AG,0))</f>
        <v>USU13518AC64</v>
      </c>
    </row>
    <row r="262" spans="1:13" x14ac:dyDescent="0.25">
      <c r="A262" t="s">
        <v>2462</v>
      </c>
      <c r="B262">
        <f>ROUND(10-VLOOKUP($A262,JESG_CEMBI!$AG:$AV,MATCH(B$1,JESG_CEMBI!$AG$1:$AV$1,0),FALSE)/10,1)</f>
        <v>5.4</v>
      </c>
      <c r="C262">
        <f>VLOOKUP($A262,JESG_CEMBI!$AG:$AV,MATCH("1D Score Chg",JESG_CEMBI!$AG$1:$AV$1,0),FALSE)/-10</f>
        <v>2.8207612284149503E-2</v>
      </c>
      <c r="D262">
        <f>VLOOKUP($A262,JESG_CEMBI!$AG:$AV,MATCH("1M Score Chg",JESG_CEMBI!$AG$1:$AV$1,0),FALSE)/-10</f>
        <v>0.62594220215223306</v>
      </c>
      <c r="E262">
        <f>VLOOKUP($A262,JESG_CEMBI!$AG:$AV,MATCH("QTD Score Chg",JESG_CEMBI!$AG$1:$AV$1,0),FALSE)/-10</f>
        <v>0.28352682556133302</v>
      </c>
      <c r="F262">
        <f>VLOOKUP($A262,JESG_CEMBI!$AG:$AV,MATCH("YTD Score Chg",JESG_CEMBI!$AG$1:$AV$1,0),FALSE)/-10</f>
        <v>0.96932498102046694</v>
      </c>
      <c r="G262" t="str">
        <f>IFERROR(VLOOKUP(A262,ERV_Mapping!Q:Q,1,FALSE),VLOOKUP(A262,ERV_Mapping!R:R,1,FALSE))</f>
        <v>TRAGSA</v>
      </c>
      <c r="H262" t="str">
        <f>IFERROR(VLOOKUP(G262,ERV_Mapping!Q:S,3,FALSE),VLOOKUP(G262,ERV_Mapping!R:S,2,FALSE))</f>
        <v>TRAGSA_0</v>
      </c>
      <c r="I262" s="1">
        <f>VLOOKUP($H262,ERV_Issuers!$C:$BZ,MATCH(I$1,ERV_Issuers!$C$2:$BZ$2,0),FALSE)</f>
        <v>212.46592712402344</v>
      </c>
      <c r="J262" s="1" t="str">
        <f>VLOOKUP($H262,ERV_Issuers!$C:$BZ,MATCH(J$1,ERV_Issuers!$C$2:$BZ$2,0),FALSE)</f>
        <v>bbb-</v>
      </c>
      <c r="K262" s="1">
        <f>VLOOKUP($H262,ERV_Issuers!$C:$BZ,MATCH(K$1,ERV_Issuers!$C$2:$BZ$2,0),FALSE)</f>
        <v>8.0861677932001594</v>
      </c>
      <c r="L262" s="1" t="str">
        <f t="shared" si="4"/>
        <v>BBB</v>
      </c>
      <c r="M262" s="1" t="str">
        <f>INDEX(JESG_CEMBI!$W:$W,MATCH($A262,JESG_CEMBI!$AG:$AG,0))</f>
        <v>USP93077AC28</v>
      </c>
    </row>
    <row r="263" spans="1:13" x14ac:dyDescent="0.25">
      <c r="A263" t="s">
        <v>1312</v>
      </c>
      <c r="B263">
        <f>ROUND(10-VLOOKUP($A263,JESG_CEMBI!$AG:$AV,MATCH(B$1,JESG_CEMBI!$AG$1:$AV$1,0),FALSE)/10,1)</f>
        <v>5.3</v>
      </c>
      <c r="C263">
        <f>VLOOKUP($A263,JESG_CEMBI!$AG:$AV,MATCH("1D Score Chg",JESG_CEMBI!$AG$1:$AV$1,0),FALSE)/-10</f>
        <v>2.6670588842918602E-3</v>
      </c>
      <c r="D263">
        <f>VLOOKUP($A263,JESG_CEMBI!$AG:$AV,MATCH("1M Score Chg",JESG_CEMBI!$AG$1:$AV$1,0),FALSE)/-10</f>
        <v>2.9996049029672602E-2</v>
      </c>
      <c r="E263">
        <f>VLOOKUP($A263,JESG_CEMBI!$AG:$AV,MATCH("QTD Score Chg",JESG_CEMBI!$AG$1:$AV$1,0),FALSE)/-10</f>
        <v>1.7734602220165298E-2</v>
      </c>
      <c r="F263">
        <f>VLOOKUP($A263,JESG_CEMBI!$AG:$AV,MATCH("YTD Score Chg",JESG_CEMBI!$AG$1:$AV$1,0),FALSE)/-10</f>
        <v>7.0742380621258108E-2</v>
      </c>
      <c r="G263" t="str">
        <f>IFERROR(VLOOKUP(A263,ERV_Mapping!Q:Q,1,FALSE),VLOOKUP(A263,ERV_Mapping!R:R,1,FALSE))</f>
        <v>ECOPET</v>
      </c>
      <c r="H263" t="str">
        <f>IFERROR(VLOOKUP(G263,ERV_Mapping!Q:S,3,FALSE),VLOOKUP(G263,ERV_Mapping!R:S,2,FALSE))</f>
        <v>ECOPET_1</v>
      </c>
      <c r="I263" s="1">
        <f>VLOOKUP($H263,ERV_Issuers!$C:$BZ,MATCH(I$1,ERV_Issuers!$C$2:$BZ$2,0),FALSE)</f>
        <v>270.67361450195313</v>
      </c>
      <c r="J263" s="1" t="str">
        <f>VLOOKUP($H263,ERV_Issuers!$C:$BZ,MATCH(J$1,ERV_Issuers!$C$2:$BZ$2,0),FALSE)</f>
        <v>bb+</v>
      </c>
      <c r="K263" s="1">
        <f>VLOOKUP($H263,ERV_Issuers!$C:$BZ,MATCH(K$1,ERV_Issuers!$C$2:$BZ$2,0),FALSE)</f>
        <v>14.347507228269066</v>
      </c>
      <c r="L263" s="1" t="str">
        <f t="shared" si="4"/>
        <v>BB</v>
      </c>
      <c r="M263" s="1" t="str">
        <f>INDEX(JESG_CEMBI!$W:$W,MATCH($A263,JESG_CEMBI!$AG:$AG,0))</f>
        <v>US279158AK55</v>
      </c>
    </row>
    <row r="264" spans="1:13" x14ac:dyDescent="0.25">
      <c r="A264" t="s">
        <v>1400</v>
      </c>
      <c r="B264">
        <f>ROUND(10-VLOOKUP($A264,JESG_CEMBI!$AG:$AV,MATCH(B$1,JESG_CEMBI!$AG$1:$AV$1,0),FALSE)/10,1)</f>
        <v>3.9</v>
      </c>
      <c r="C264">
        <f>VLOOKUP($A264,JESG_CEMBI!$AG:$AV,MATCH("1D Score Chg",JESG_CEMBI!$AG$1:$AV$1,0),FALSE)/-10</f>
        <v>-1.8939361052765901E-3</v>
      </c>
      <c r="D264">
        <f>VLOOKUP($A264,JESG_CEMBI!$AG:$AV,MATCH("1M Score Chg",JESG_CEMBI!$AG$1:$AV$1,0),FALSE)/-10</f>
        <v>4.43181230019618E-2</v>
      </c>
      <c r="E264">
        <f>VLOOKUP($A264,JESG_CEMBI!$AG:$AV,MATCH("QTD Score Chg",JESG_CEMBI!$AG$1:$AV$1,0),FALSE)/-10</f>
        <v>-2.4265518639325001E-3</v>
      </c>
      <c r="F264">
        <f>VLOOKUP($A264,JESG_CEMBI!$AG:$AV,MATCH("YTD Score Chg",JESG_CEMBI!$AG$1:$AV$1,0),FALSE)/-10</f>
        <v>0.21006684903002001</v>
      </c>
      <c r="G264" t="str">
        <f>IFERROR(VLOOKUP(A264,ERV_Mapping!Q:Q,1,FALSE),VLOOKUP(A264,ERV_Mapping!R:R,1,FALSE))</f>
        <v>FECCN</v>
      </c>
      <c r="H264" t="str">
        <f>IFERROR(VLOOKUP(G264,ERV_Mapping!Q:S,3,FALSE),VLOOKUP(G264,ERV_Mapping!R:S,2,FALSE))</f>
        <v>FECCN_2</v>
      </c>
      <c r="I264" s="1">
        <f>VLOOKUP($H264,ERV_Issuers!$C:$BZ,MATCH(I$1,ERV_Issuers!$C$2:$BZ$2,0),FALSE)</f>
        <v>592.4617919921875</v>
      </c>
      <c r="J264" s="1" t="str">
        <f>VLOOKUP($H264,ERV_Issuers!$C:$BZ,MATCH(J$1,ERV_Issuers!$C$2:$BZ$2,0),FALSE)</f>
        <v>b</v>
      </c>
      <c r="K264" s="1">
        <f>VLOOKUP($H264,ERV_Issuers!$C:$BZ,MATCH(K$1,ERV_Issuers!$C$2:$BZ$2,0),FALSE)</f>
        <v>0</v>
      </c>
      <c r="L264" s="1" t="str">
        <f t="shared" si="4"/>
        <v>B</v>
      </c>
      <c r="M264" s="1" t="str">
        <f>INDEX(JESG_CEMBI!$W:$W,MATCH($A264,JESG_CEMBI!$AG:$AG,0))</f>
        <v>USC35898AB82</v>
      </c>
    </row>
    <row r="265" spans="1:13" x14ac:dyDescent="0.25">
      <c r="A265" t="s">
        <v>1836</v>
      </c>
      <c r="B265">
        <f>ROUND(10-VLOOKUP($A265,JESG_CEMBI!$AG:$AV,MATCH(B$1,JESG_CEMBI!$AG$1:$AV$1,0),FALSE)/10,1)</f>
        <v>6.2</v>
      </c>
      <c r="C265">
        <f>VLOOKUP($A265,JESG_CEMBI!$AG:$AV,MATCH("1D Score Chg",JESG_CEMBI!$AG$1:$AV$1,0),FALSE)/-10</f>
        <v>-2.3277131147459301E-3</v>
      </c>
      <c r="D265">
        <f>VLOOKUP($A265,JESG_CEMBI!$AG:$AV,MATCH("1M Score Chg",JESG_CEMBI!$AG$1:$AV$1,0),FALSE)/-10</f>
        <v>-0.24266673737793498</v>
      </c>
      <c r="E265">
        <f>VLOOKUP($A265,JESG_CEMBI!$AG:$AV,MATCH("QTD Score Chg",JESG_CEMBI!$AG$1:$AV$1,0),FALSE)/-10</f>
        <v>-8.7151361037015096E-2</v>
      </c>
      <c r="F265">
        <f>VLOOKUP($A265,JESG_CEMBI!$AG:$AV,MATCH("YTD Score Chg",JESG_CEMBI!$AG$1:$AV$1,0),FALSE)/-10</f>
        <v>-0.51031671578093607</v>
      </c>
      <c r="G265" t="str">
        <f>IFERROR(VLOOKUP(A265,ERV_Mapping!Q:Q,1,FALSE),VLOOKUP(A265,ERV_Mapping!R:R,1,FALSE))</f>
        <v>GNBSUD</v>
      </c>
      <c r="H265" t="str">
        <f>IFERROR(VLOOKUP(G265,ERV_Mapping!Q:S,3,FALSE),VLOOKUP(G265,ERV_Mapping!R:S,2,FALSE))</f>
        <v>GNBSUD_2</v>
      </c>
      <c r="I265" s="1">
        <f>VLOOKUP($H265,ERV_Issuers!$C:$BZ,MATCH(I$1,ERV_Issuers!$C$2:$BZ$2,0),FALSE)</f>
        <v>587.01397705078125</v>
      </c>
      <c r="J265" s="1" t="str">
        <f>VLOOKUP($H265,ERV_Issuers!$C:$BZ,MATCH(J$1,ERV_Issuers!$C$2:$BZ$2,0),FALSE)</f>
        <v>b+</v>
      </c>
      <c r="K265" s="1">
        <f>VLOOKUP($H265,ERV_Issuers!$C:$BZ,MATCH(K$1,ERV_Issuers!$C$2:$BZ$2,0),FALSE)</f>
        <v>0</v>
      </c>
      <c r="L265" s="1" t="str">
        <f t="shared" si="4"/>
        <v>B</v>
      </c>
      <c r="M265" s="1" t="str">
        <f>INDEX(JESG_CEMBI!$W:$W,MATCH($A265,JESG_CEMBI!$AG:$AG,0))</f>
        <v>USP1265VAD49</v>
      </c>
    </row>
    <row r="266" spans="1:13" x14ac:dyDescent="0.25">
      <c r="A266" t="s">
        <v>1773</v>
      </c>
      <c r="B266">
        <f>ROUND(10-VLOOKUP($A266,JESG_CEMBI!$AG:$AV,MATCH(B$1,JESG_CEMBI!$AG$1:$AV$1,0),FALSE)/10,1)</f>
        <v>5.4</v>
      </c>
      <c r="C266">
        <f>VLOOKUP($A266,JESG_CEMBI!$AG:$AV,MATCH("1D Score Chg",JESG_CEMBI!$AG$1:$AV$1,0),FALSE)/-10</f>
        <v>-2.6396266900232401E-2</v>
      </c>
      <c r="D266">
        <f>VLOOKUP($A266,JESG_CEMBI!$AG:$AV,MATCH("1M Score Chg",JESG_CEMBI!$AG$1:$AV$1,0),FALSE)/-10</f>
        <v>-0.59424855916574004</v>
      </c>
      <c r="E266">
        <f>VLOOKUP($A266,JESG_CEMBI!$AG:$AV,MATCH("QTD Score Chg",JESG_CEMBI!$AG$1:$AV$1,0),FALSE)/-10</f>
        <v>-0.22463316375145598</v>
      </c>
      <c r="F266">
        <f>VLOOKUP($A266,JESG_CEMBI!$AG:$AV,MATCH("YTD Score Chg",JESG_CEMBI!$AG$1:$AV$1,0),FALSE)/-10</f>
        <v>-0.97540344772001397</v>
      </c>
      <c r="G266" t="str">
        <f>IFERROR(VLOOKUP(A266,ERV_Mapping!Q:Q,1,FALSE),VLOOKUP(A266,ERV_Mapping!R:R,1,FALSE))</f>
        <v>GEOPAR</v>
      </c>
      <c r="H266" t="str">
        <f>IFERROR(VLOOKUP(G266,ERV_Mapping!Q:S,3,FALSE),VLOOKUP(G266,ERV_Mapping!R:S,2,FALSE))</f>
        <v>GEOPAR_0</v>
      </c>
      <c r="I266" s="1">
        <f>VLOOKUP($H266,ERV_Issuers!$C:$BZ,MATCH(I$1,ERV_Issuers!$C$2:$BZ$2,0),FALSE)</f>
        <v>395.90802001953125</v>
      </c>
      <c r="J266" s="1" t="str">
        <f>VLOOKUP($H266,ERV_Issuers!$C:$BZ,MATCH(J$1,ERV_Issuers!$C$2:$BZ$2,0),FALSE)</f>
        <v>b+</v>
      </c>
      <c r="K266" s="1">
        <f>VLOOKUP($H266,ERV_Issuers!$C:$BZ,MATCH(K$1,ERV_Issuers!$C$2:$BZ$2,0),FALSE)</f>
        <v>-20.322803985147516</v>
      </c>
      <c r="L266" s="1" t="str">
        <f t="shared" si="4"/>
        <v>B</v>
      </c>
      <c r="M266" s="1" t="str">
        <f>INDEX(JESG_CEMBI!$W:$W,MATCH($A266,JESG_CEMBI!$AG:$AG,0))</f>
        <v>USG38327AB13</v>
      </c>
    </row>
    <row r="267" spans="1:13" x14ac:dyDescent="0.25">
      <c r="A267" t="s">
        <v>14180</v>
      </c>
      <c r="B267">
        <f>ROUND(10-VLOOKUP($A267,JESG_CEMBI!$AG:$AV,MATCH(B$1,JESG_CEMBI!$AG$1:$AV$1,0),FALSE)/10,1)</f>
        <v>6.2</v>
      </c>
      <c r="C267">
        <f>VLOOKUP($A267,JESG_CEMBI!$AG:$AV,MATCH("1D Score Chg",JESG_CEMBI!$AG$1:$AV$1,0),FALSE)/-10</f>
        <v>-2.3277131147480599E-3</v>
      </c>
      <c r="D267">
        <f>VLOOKUP($A267,JESG_CEMBI!$AG:$AV,MATCH("1M Score Chg",JESG_CEMBI!$AG$1:$AV$1,0),FALSE)/-10</f>
        <v>-0.24266673737793801</v>
      </c>
      <c r="E267">
        <f>VLOOKUP($A267,JESG_CEMBI!$AG:$AV,MATCH("QTD Score Chg",JESG_CEMBI!$AG$1:$AV$1,0),FALSE)/-10</f>
        <v>-8.7151361037017205E-2</v>
      </c>
      <c r="F267">
        <f>VLOOKUP($A267,JESG_CEMBI!$AG:$AV,MATCH("YTD Score Chg",JESG_CEMBI!$AG$1:$AV$1,0),FALSE)/-10</f>
        <v>-0.51031671578093796</v>
      </c>
      <c r="G267" t="str">
        <f>IFERROR(VLOOKUP(A267,ERV_Mapping!Q:Q,1,FALSE),VLOOKUP(A267,ERV_Mapping!R:R,1,FALSE))</f>
        <v>GILHDG</v>
      </c>
      <c r="H267" t="str">
        <f>IFERROR(VLOOKUP(G267,ERV_Mapping!Q:S,3,FALSE),VLOOKUP(G267,ERV_Mapping!R:S,2,FALSE))</f>
        <v>GILHDG_0</v>
      </c>
      <c r="I267" s="1">
        <f>VLOOKUP($H267,ERV_Issuers!$C:$BZ,MATCH(I$1,ERV_Issuers!$C$2:$BZ$2,0),FALSE)</f>
        <v>740.37689208984375</v>
      </c>
      <c r="J267" s="1" t="str">
        <f>VLOOKUP($H267,ERV_Issuers!$C:$BZ,MATCH(J$1,ERV_Issuers!$C$2:$BZ$2,0),FALSE)</f>
        <v>b+</v>
      </c>
      <c r="K267" s="1">
        <f>VLOOKUP($H267,ERV_Issuers!$C:$BZ,MATCH(K$1,ERV_Issuers!$C$2:$BZ$2,0),FALSE)</f>
        <v>0</v>
      </c>
      <c r="L267" s="1" t="str">
        <f t="shared" si="4"/>
        <v>B</v>
      </c>
      <c r="M267" s="1" t="str">
        <f>INDEX(JESG_CEMBI!$W:$W,MATCH($A267,JESG_CEMBI!$AG:$AG,0))</f>
        <v>USL43228AA06</v>
      </c>
    </row>
    <row r="268" spans="1:13" x14ac:dyDescent="0.25">
      <c r="A268" t="s">
        <v>17900</v>
      </c>
      <c r="B268">
        <f>ROUND(10-VLOOKUP($A268,JESG_CEMBI!$AG:$AV,MATCH(B$1,JESG_CEMBI!$AG$1:$AV$1,0),FALSE)/10,1)</f>
        <v>7.5</v>
      </c>
      <c r="C268">
        <f>VLOOKUP($A268,JESG_CEMBI!$AG:$AV,MATCH("1D Score Chg",JESG_CEMBI!$AG$1:$AV$1,0),FALSE)/-10</f>
        <v>4.6168896433982799E-3</v>
      </c>
      <c r="D268">
        <f>VLOOKUP($A268,JESG_CEMBI!$AG:$AV,MATCH("1M Score Chg",JESG_CEMBI!$AG$1:$AV$1,0),FALSE)/-10</f>
        <v>-5.3721178149482497E-2</v>
      </c>
      <c r="E268">
        <f>VLOOKUP($A268,JESG_CEMBI!$AG:$AV,MATCH("QTD Score Chg",JESG_CEMBI!$AG$1:$AV$1,0),FALSE)/-10</f>
        <v>-1.7388321196269901E-2</v>
      </c>
      <c r="F268">
        <f>VLOOKUP($A268,JESG_CEMBI!$AG:$AV,MATCH("YTD Score Chg",JESG_CEMBI!$AG$1:$AV$1,0),FALSE)/-10</f>
        <v>7.5793651403875298E-2</v>
      </c>
      <c r="G268" t="str">
        <f>IFERROR(VLOOKUP(A268,ERV_Mapping!Q:Q,1,FALSE),VLOOKUP(A268,ERV_Mapping!R:R,1,FALSE))</f>
        <v>GCMCN</v>
      </c>
      <c r="H268" t="str">
        <f>IFERROR(VLOOKUP(G268,ERV_Mapping!Q:S,3,FALSE),VLOOKUP(G268,ERV_Mapping!R:S,2,FALSE))</f>
        <v>GCMCN</v>
      </c>
      <c r="I268" s="1">
        <f>VLOOKUP($H268,ERV_Issuers!$C:$BZ,MATCH(I$1,ERV_Issuers!$C$2:$BZ$2,0),FALSE)</f>
        <v>717.91229248046875</v>
      </c>
      <c r="J268" s="1" t="str">
        <f>VLOOKUP($H268,ERV_Issuers!$C:$BZ,MATCH(J$1,ERV_Issuers!$C$2:$BZ$2,0),FALSE)</f>
        <v>b+</v>
      </c>
      <c r="K268" s="1">
        <f>VLOOKUP($H268,ERV_Issuers!$C:$BZ,MATCH(K$1,ERV_Issuers!$C$2:$BZ$2,0),FALSE)</f>
        <v>0</v>
      </c>
      <c r="L268" s="1" t="str">
        <f t="shared" si="4"/>
        <v>B</v>
      </c>
      <c r="M268" s="1" t="str">
        <f>INDEX(JESG_CEMBI!$W:$W,MATCH($A268,JESG_CEMBI!$AG:$AG,0))</f>
        <v>USC41069AA01</v>
      </c>
    </row>
    <row r="269" spans="1:13" x14ac:dyDescent="0.25">
      <c r="A269" t="s">
        <v>1890</v>
      </c>
      <c r="B269">
        <f>ROUND(10-VLOOKUP($A269,JESG_CEMBI!$AG:$AV,MATCH(B$1,JESG_CEMBI!$AG$1:$AV$1,0),FALSE)/10,1)</f>
        <v>3.5</v>
      </c>
      <c r="C269">
        <f>VLOOKUP($A269,JESG_CEMBI!$AG:$AV,MATCH("1D Score Chg",JESG_CEMBI!$AG$1:$AV$1,0),FALSE)/-10</f>
        <v>4.8827131520269495E-3</v>
      </c>
      <c r="D269">
        <f>VLOOKUP($A269,JESG_CEMBI!$AG:$AV,MATCH("1M Score Chg",JESG_CEMBI!$AG$1:$AV$1,0),FALSE)/-10</f>
        <v>8.4010483725989998E-3</v>
      </c>
      <c r="E269">
        <f>VLOOKUP($A269,JESG_CEMBI!$AG:$AV,MATCH("QTD Score Chg",JESG_CEMBI!$AG$1:$AV$1,0),FALSE)/-10</f>
        <v>-1.9796845357733101E-2</v>
      </c>
      <c r="F269">
        <f>VLOOKUP($A269,JESG_CEMBI!$AG:$AV,MATCH("YTD Score Chg",JESG_CEMBI!$AG$1:$AV$1,0),FALSE)/-10</f>
        <v>-0.184595624412839</v>
      </c>
      <c r="G269" t="str">
        <f>IFERROR(VLOOKUP(A269,ERV_Mapping!Q:Q,1,FALSE),VLOOKUP(A269,ERV_Mapping!R:R,1,FALSE))</f>
        <v>GTE</v>
      </c>
      <c r="H269" t="str">
        <f>IFERROR(VLOOKUP(G269,ERV_Mapping!Q:S,3,FALSE),VLOOKUP(G269,ERV_Mapping!R:S,2,FALSE))</f>
        <v>GTE</v>
      </c>
      <c r="I269" s="1">
        <f>VLOOKUP($H269,ERV_Issuers!$C:$BZ,MATCH(I$1,ERV_Issuers!$C$2:$BZ$2,0),FALSE)</f>
        <v>660.63616943359375</v>
      </c>
      <c r="J269" s="1" t="str">
        <f>VLOOKUP($H269,ERV_Issuers!$C:$BZ,MATCH(J$1,ERV_Issuers!$C$2:$BZ$2,0),FALSE)</f>
        <v>b-</v>
      </c>
      <c r="K269" s="1">
        <f>VLOOKUP($H269,ERV_Issuers!$C:$BZ,MATCH(K$1,ERV_Issuers!$C$2:$BZ$2,0),FALSE)</f>
        <v>0</v>
      </c>
      <c r="L269" s="1" t="str">
        <f t="shared" si="4"/>
        <v>B</v>
      </c>
      <c r="M269" s="1" t="str">
        <f>INDEX(JESG_CEMBI!$W:$W,MATCH($A269,JESG_CEMBI!$AG:$AG,0))</f>
        <v>USU37016AA70</v>
      </c>
    </row>
    <row r="270" spans="1:13" x14ac:dyDescent="0.25">
      <c r="A270" t="s">
        <v>646</v>
      </c>
      <c r="B270">
        <f>ROUND(10-VLOOKUP($A270,JESG_CEMBI!$AG:$AV,MATCH(B$1,JESG_CEMBI!$AG$1:$AV$1,0),FALSE)/10,1)</f>
        <v>4.5999999999999996</v>
      </c>
      <c r="C270">
        <f>VLOOKUP($A270,JESG_CEMBI!$AG:$AV,MATCH("1D Score Chg",JESG_CEMBI!$AG$1:$AV$1,0),FALSE)/-10</f>
        <v>-9.9239172783924809E-4</v>
      </c>
      <c r="D270">
        <f>VLOOKUP($A270,JESG_CEMBI!$AG:$AV,MATCH("1M Score Chg",JESG_CEMBI!$AG$1:$AV$1,0),FALSE)/-10</f>
        <v>-1.0482129642785E-2</v>
      </c>
      <c r="E270">
        <f>VLOOKUP($A270,JESG_CEMBI!$AG:$AV,MATCH("QTD Score Chg",JESG_CEMBI!$AG$1:$AV$1,0),FALSE)/-10</f>
        <v>-5.7662601961304396E-3</v>
      </c>
      <c r="F270">
        <f>VLOOKUP($A270,JESG_CEMBI!$AG:$AV,MATCH("YTD Score Chg",JESG_CEMBI!$AG$1:$AV$1,0),FALSE)/-10</f>
        <v>-3.0841868478051898E-2</v>
      </c>
      <c r="G270" t="str">
        <f>IFERROR(VLOOKUP(A270,ERV_Mapping!Q:Q,1,FALSE),VLOOKUP(A270,ERV_Mapping!R:R,1,FALSE))</f>
        <v>AVALCB</v>
      </c>
      <c r="H270" t="str">
        <f>IFERROR(VLOOKUP(G270,ERV_Mapping!Q:S,3,FALSE),VLOOKUP(G270,ERV_Mapping!R:S,2,FALSE))</f>
        <v>AVALCB_1</v>
      </c>
      <c r="I270" s="1">
        <f>VLOOKUP($H270,ERV_Issuers!$C:$BZ,MATCH(I$1,ERV_Issuers!$C$2:$BZ$2,0),FALSE)</f>
        <v>359.2164306640625</v>
      </c>
      <c r="J270" s="1" t="str">
        <f>VLOOKUP($H270,ERV_Issuers!$C:$BZ,MATCH(J$1,ERV_Issuers!$C$2:$BZ$2,0),FALSE)</f>
        <v>bb</v>
      </c>
      <c r="K270" s="1">
        <f>VLOOKUP($H270,ERV_Issuers!$C:$BZ,MATCH(K$1,ERV_Issuers!$C$2:$BZ$2,0),FALSE)</f>
        <v>41.356432152284732</v>
      </c>
      <c r="L270" s="1" t="str">
        <f t="shared" si="4"/>
        <v>BB</v>
      </c>
      <c r="M270" s="1" t="str">
        <f>INDEX(JESG_CEMBI!$W:$W,MATCH($A270,JESG_CEMBI!$AG:$AG,0))</f>
        <v>USG42045AC15</v>
      </c>
    </row>
    <row r="271" spans="1:13" x14ac:dyDescent="0.25">
      <c r="A271" t="s">
        <v>1873</v>
      </c>
      <c r="B271">
        <f>ROUND(10-VLOOKUP($A271,JESG_CEMBI!$AG:$AV,MATCH(B$1,JESG_CEMBI!$AG$1:$AV$1,0),FALSE)/10,1)</f>
        <v>3.9</v>
      </c>
      <c r="C271">
        <f>VLOOKUP($A271,JESG_CEMBI!$AG:$AV,MATCH("1D Score Chg",JESG_CEMBI!$AG$1:$AV$1,0),FALSE)/-10</f>
        <v>-2.21427397525815E-3</v>
      </c>
      <c r="D271">
        <f>VLOOKUP($A271,JESG_CEMBI!$AG:$AV,MATCH("1M Score Chg",JESG_CEMBI!$AG$1:$AV$1,0),FALSE)/-10</f>
        <v>2.3243002847571102E-2</v>
      </c>
      <c r="E271">
        <f>VLOOKUP($A271,JESG_CEMBI!$AG:$AV,MATCH("QTD Score Chg",JESG_CEMBI!$AG$1:$AV$1,0),FALSE)/-10</f>
        <v>1.7646181929961799E-3</v>
      </c>
      <c r="F271">
        <f>VLOOKUP($A271,JESG_CEMBI!$AG:$AV,MATCH("YTD Score Chg",JESG_CEMBI!$AG$1:$AV$1,0),FALSE)/-10</f>
        <v>0.48470159633085697</v>
      </c>
      <c r="G271" t="str">
        <f>IFERROR(VLOOKUP(A271,ERV_Mapping!Q:Q,1,FALSE),VLOOKUP(A271,ERV_Mapping!R:R,1,FALSE))</f>
        <v>GRUPOS</v>
      </c>
      <c r="H271" t="str">
        <f>IFERROR(VLOOKUP(G271,ERV_Mapping!Q:S,3,FALSE),VLOOKUP(G271,ERV_Mapping!R:S,2,FALSE))</f>
        <v>GRUPOS_0</v>
      </c>
      <c r="I271" s="1">
        <f>VLOOKUP($H271,ERV_Issuers!$C:$BZ,MATCH(I$1,ERV_Issuers!$C$2:$BZ$2,0),FALSE)</f>
        <v>253.46484375</v>
      </c>
      <c r="J271" s="1" t="str">
        <f>VLOOKUP($H271,ERV_Issuers!$C:$BZ,MATCH(J$1,ERV_Issuers!$C$2:$BZ$2,0),FALSE)</f>
        <v>bb+</v>
      </c>
      <c r="K271" s="1">
        <f>VLOOKUP($H271,ERV_Issuers!$C:$BZ,MATCH(K$1,ERV_Issuers!$C$2:$BZ$2,0),FALSE)</f>
        <v>16.888934922904646</v>
      </c>
      <c r="L271" s="1" t="str">
        <f t="shared" si="4"/>
        <v>BB</v>
      </c>
      <c r="M271" s="1" t="str">
        <f>INDEX(JESG_CEMBI!$W:$W,MATCH($A271,JESG_CEMBI!$AG:$AG,0))</f>
        <v>USG42036AB25</v>
      </c>
    </row>
    <row r="272" spans="1:13" x14ac:dyDescent="0.25">
      <c r="A272" t="s">
        <v>20427</v>
      </c>
      <c r="B272">
        <f>ROUND(10-VLOOKUP($A272,JESG_CEMBI!$AG:$AV,MATCH(B$1,JESG_CEMBI!$AG$1:$AV$1,0),FALSE)/10,1)</f>
        <v>3.6</v>
      </c>
      <c r="C272">
        <f>VLOOKUP($A272,JESG_CEMBI!$AG:$AV,MATCH("1D Score Chg",JESG_CEMBI!$AG$1:$AV$1,0),FALSE)/-10</f>
        <v>-1.9371367213594899E-2</v>
      </c>
      <c r="D272">
        <f>VLOOKUP($A272,JESG_CEMBI!$AG:$AV,MATCH("1M Score Chg",JESG_CEMBI!$AG$1:$AV$1,0),FALSE)/-10</f>
        <v>-0.25149283538484302</v>
      </c>
      <c r="E272">
        <f>VLOOKUP($A272,JESG_CEMBI!$AG:$AV,MATCH("QTD Score Chg",JESG_CEMBI!$AG$1:$AV$1,0),FALSE)/-10</f>
        <v>-0.16548382773120501</v>
      </c>
      <c r="F272">
        <f>VLOOKUP($A272,JESG_CEMBI!$AG:$AV,MATCH("YTD Score Chg",JESG_CEMBI!$AG$1:$AV$1,0),FALSE)/-10</f>
        <v>-0.48624392720276505</v>
      </c>
      <c r="G272" t="e">
        <f>IFERROR(VLOOKUP(A272,ERV_Mapping!Q:Q,1,FALSE),VLOOKUP(A272,ERV_Mapping!R:R,1,FALSE))</f>
        <v>#N/A</v>
      </c>
      <c r="H272" t="e">
        <f>IFERROR(VLOOKUP(G272,ERV_Mapping!Q:S,3,FALSE),VLOOKUP(G272,ERV_Mapping!R:S,2,FALSE))</f>
        <v>#N/A</v>
      </c>
      <c r="I272" s="1" t="e">
        <f>VLOOKUP($H272,ERV_Issuers!$C:$BZ,MATCH(I$1,ERV_Issuers!$C$2:$BZ$2,0),FALSE)</f>
        <v>#N/A</v>
      </c>
      <c r="J272" s="1" t="e">
        <f>VLOOKUP($H272,ERV_Issuers!$C:$BZ,MATCH(J$1,ERV_Issuers!$C$2:$BZ$2,0),FALSE)</f>
        <v>#N/A</v>
      </c>
      <c r="K272" s="1" t="e">
        <f>VLOOKUP($H272,ERV_Issuers!$C:$BZ,MATCH(K$1,ERV_Issuers!$C$2:$BZ$2,0),FALSE)</f>
        <v>#N/A</v>
      </c>
      <c r="L272" s="1" t="e">
        <f t="shared" si="4"/>
        <v>#N/A</v>
      </c>
      <c r="M272" s="1" t="str">
        <f>INDEX(JESG_CEMBI!$W:$W,MATCH($A272,JESG_CEMBI!$AG:$AG,0))</f>
        <v>USP5626NAA39</v>
      </c>
    </row>
    <row r="273" spans="1:13" x14ac:dyDescent="0.25">
      <c r="A273" t="s">
        <v>2423</v>
      </c>
      <c r="B273">
        <f>ROUND(10-VLOOKUP($A273,JESG_CEMBI!$AG:$AV,MATCH(B$1,JESG_CEMBI!$AG$1:$AV$1,0),FALSE)/10,1)</f>
        <v>4.0999999999999996</v>
      </c>
      <c r="C273">
        <f>VLOOKUP($A273,JESG_CEMBI!$AG:$AV,MATCH("1D Score Chg",JESG_CEMBI!$AG$1:$AV$1,0),FALSE)/-10</f>
        <v>-6.9440173483137305E-3</v>
      </c>
      <c r="D273">
        <f>VLOOKUP($A273,JESG_CEMBI!$AG:$AV,MATCH("1M Score Chg",JESG_CEMBI!$AG$1:$AV$1,0),FALSE)/-10</f>
        <v>-9.7542162073352701E-2</v>
      </c>
      <c r="E273">
        <f>VLOOKUP($A273,JESG_CEMBI!$AG:$AV,MATCH("QTD Score Chg",JESG_CEMBI!$AG$1:$AV$1,0),FALSE)/-10</f>
        <v>-4.4838762505738497E-2</v>
      </c>
      <c r="F273">
        <f>VLOOKUP($A273,JESG_CEMBI!$AG:$AV,MATCH("YTD Score Chg",JESG_CEMBI!$AG$1:$AV$1,0),FALSE)/-10</f>
        <v>-0.240866260415974</v>
      </c>
      <c r="G273" t="str">
        <f>IFERROR(VLOOKUP(A273,ERV_Mapping!Q:Q,1,FALSE),VLOOKUP(A273,ERV_Mapping!R:R,1,FALSE))</f>
        <v>TIGO</v>
      </c>
      <c r="H273" t="str">
        <f>IFERROR(VLOOKUP(G273,ERV_Mapping!Q:S,3,FALSE),VLOOKUP(G273,ERV_Mapping!R:S,2,FALSE))</f>
        <v>TIGO_2</v>
      </c>
      <c r="I273" s="1">
        <f>VLOOKUP($H273,ERV_Issuers!$C:$BZ,MATCH(I$1,ERV_Issuers!$C$2:$BZ$2,0),FALSE)</f>
        <v>202.763916015625</v>
      </c>
      <c r="J273" s="1" t="str">
        <f>VLOOKUP($H273,ERV_Issuers!$C:$BZ,MATCH(J$1,ERV_Issuers!$C$2:$BZ$2,0),FALSE)</f>
        <v>bb</v>
      </c>
      <c r="K273" s="1">
        <f>VLOOKUP($H273,ERV_Issuers!$C:$BZ,MATCH(K$1,ERV_Issuers!$C$2:$BZ$2,0),FALSE)</f>
        <v>-11.478118520899784</v>
      </c>
      <c r="L273" s="1" t="str">
        <f t="shared" si="4"/>
        <v>BB</v>
      </c>
      <c r="M273" s="1" t="str">
        <f>INDEX(JESG_CEMBI!$W:$W,MATCH($A273,JESG_CEMBI!$AG:$AG,0))</f>
        <v>USL6388GHX18</v>
      </c>
    </row>
    <row r="274" spans="1:13" x14ac:dyDescent="0.25">
      <c r="A274" t="s">
        <v>2907</v>
      </c>
      <c r="B274">
        <f>ROUND(10-VLOOKUP($A274,JESG_CEMBI!$AG:$AV,MATCH(B$1,JESG_CEMBI!$AG$1:$AV$1,0),FALSE)/10,1)</f>
        <v>3.6</v>
      </c>
      <c r="C274">
        <f>VLOOKUP($A274,JESG_CEMBI!$AG:$AV,MATCH("1D Score Chg",JESG_CEMBI!$AG$1:$AV$1,0),FALSE)/-10</f>
        <v>-2.3329016124584703E-3</v>
      </c>
      <c r="D274">
        <f>VLOOKUP($A274,JESG_CEMBI!$AG:$AV,MATCH("1M Score Chg",JESG_CEMBI!$AG$1:$AV$1,0),FALSE)/-10</f>
        <v>2.0234379511146001E-2</v>
      </c>
      <c r="E274">
        <f>VLOOKUP($A274,JESG_CEMBI!$AG:$AV,MATCH("QTD Score Chg",JESG_CEMBI!$AG$1:$AV$1,0),FALSE)/-10</f>
        <v>6.96969458164886E-4</v>
      </c>
      <c r="F274">
        <f>VLOOKUP($A274,JESG_CEMBI!$AG:$AV,MATCH("YTD Score Chg",JESG_CEMBI!$AG$1:$AV$1,0),FALSE)/-10</f>
        <v>-1.3962157288072699E-2</v>
      </c>
      <c r="G274" t="str">
        <f>IFERROR(VLOOKUP(A274,ERV_Mapping!Q:Q,1,FALSE),VLOOKUP(A274,ERV_Mapping!R:R,1,FALSE))</f>
        <v>OCENSA</v>
      </c>
      <c r="H274" t="str">
        <f>IFERROR(VLOOKUP(G274,ERV_Mapping!Q:S,3,FALSE),VLOOKUP(G274,ERV_Mapping!R:S,2,FALSE))</f>
        <v>OCENSA_1</v>
      </c>
      <c r="I274" s="1">
        <f>VLOOKUP($H274,ERV_Issuers!$C:$BZ,MATCH(I$1,ERV_Issuers!$C$2:$BZ$2,0),FALSE)</f>
        <v>258.07711791992188</v>
      </c>
      <c r="J274" s="1" t="str">
        <f>VLOOKUP($H274,ERV_Issuers!$C:$BZ,MATCH(J$1,ERV_Issuers!$C$2:$BZ$2,0),FALSE)</f>
        <v>bb+</v>
      </c>
      <c r="K274" s="1">
        <f>VLOOKUP($H274,ERV_Issuers!$C:$BZ,MATCH(K$1,ERV_Issuers!$C$2:$BZ$2,0),FALSE)</f>
        <v>10.166891212647174</v>
      </c>
      <c r="L274" s="1" t="str">
        <f t="shared" si="4"/>
        <v>BB</v>
      </c>
      <c r="M274" s="1" t="str">
        <f>INDEX(JESG_CEMBI!$W:$W,MATCH($A274,JESG_CEMBI!$AG:$AG,0))</f>
        <v>USP7358RAD81</v>
      </c>
    </row>
    <row r="275" spans="1:13" x14ac:dyDescent="0.25">
      <c r="A275" t="s">
        <v>3117</v>
      </c>
      <c r="B275">
        <f>ROUND(10-VLOOKUP($A275,JESG_CEMBI!$AG:$AV,MATCH(B$1,JESG_CEMBI!$AG$1:$AV$1,0),FALSE)/10,1)</f>
        <v>3.7</v>
      </c>
      <c r="C275">
        <f>VLOOKUP($A275,JESG_CEMBI!$AG:$AV,MATCH("1D Score Chg",JESG_CEMBI!$AG$1:$AV$1,0),FALSE)/-10</f>
        <v>-2.2841941533286499E-3</v>
      </c>
      <c r="D275">
        <f>VLOOKUP($A275,JESG_CEMBI!$AG:$AV,MATCH("1M Score Chg",JESG_CEMBI!$AG$1:$AV$1,0),FALSE)/-10</f>
        <v>2.14579788910256E-2</v>
      </c>
      <c r="E275">
        <f>VLOOKUP($A275,JESG_CEMBI!$AG:$AV,MATCH("QTD Score Chg",JESG_CEMBI!$AG$1:$AV$1,0),FALSE)/-10</f>
        <v>1.1353365903460102E-3</v>
      </c>
      <c r="F275">
        <f>VLOOKUP($A275,JESG_CEMBI!$AG:$AV,MATCH("YTD Score Chg",JESG_CEMBI!$AG$1:$AV$1,0),FALSE)/-10</f>
        <v>0.34746489632225402</v>
      </c>
      <c r="G275" t="str">
        <f>IFERROR(VLOOKUP(A275,ERV_Mapping!Q:Q,1,FALSE),VLOOKUP(A275,ERV_Mapping!R:R,1,FALSE))</f>
        <v>PROMIG</v>
      </c>
      <c r="H275" t="str">
        <f>IFERROR(VLOOKUP(G275,ERV_Mapping!Q:S,3,FALSE),VLOOKUP(G275,ERV_Mapping!R:S,2,FALSE))</f>
        <v>PROMIG_0</v>
      </c>
      <c r="I275" s="1">
        <f>VLOOKUP($H275,ERV_Issuers!$C:$BZ,MATCH(I$1,ERV_Issuers!$C$2:$BZ$2,0),FALSE)</f>
        <v>240.46273803710938</v>
      </c>
      <c r="J275" s="1" t="str">
        <f>VLOOKUP($H275,ERV_Issuers!$C:$BZ,MATCH(J$1,ERV_Issuers!$C$2:$BZ$2,0),FALSE)</f>
        <v>bbb-</v>
      </c>
      <c r="K275" s="1">
        <f>VLOOKUP($H275,ERV_Issuers!$C:$BZ,MATCH(K$1,ERV_Issuers!$C$2:$BZ$2,0),FALSE)</f>
        <v>0</v>
      </c>
      <c r="L275" s="1" t="str">
        <f t="shared" si="4"/>
        <v>BBB</v>
      </c>
      <c r="M275" s="1" t="str">
        <f>INDEX(JESG_CEMBI!$W:$W,MATCH($A275,JESG_CEMBI!$AG:$AG,0))</f>
        <v>USP7922TAA71</v>
      </c>
    </row>
    <row r="276" spans="1:13" x14ac:dyDescent="0.25">
      <c r="A276" t="s">
        <v>2299</v>
      </c>
      <c r="B276">
        <f>ROUND(10-VLOOKUP($A276,JESG_CEMBI!$AG:$AV,MATCH(B$1,JESG_CEMBI!$AG$1:$AV$1,0),FALSE)/10,1)</f>
        <v>3.9</v>
      </c>
      <c r="C276">
        <f>VLOOKUP($A276,JESG_CEMBI!$AG:$AV,MATCH("1D Score Chg",JESG_CEMBI!$AG$1:$AV$1,0),FALSE)/-10</f>
        <v>-2.2142739752595698E-3</v>
      </c>
      <c r="D276">
        <f>VLOOKUP($A276,JESG_CEMBI!$AG:$AV,MATCH("1M Score Chg",JESG_CEMBI!$AG$1:$AV$1,0),FALSE)/-10</f>
        <v>2.3243002847569701E-2</v>
      </c>
      <c r="E276">
        <f>VLOOKUP($A276,JESG_CEMBI!$AG:$AV,MATCH("QTD Score Chg",JESG_CEMBI!$AG$1:$AV$1,0),FALSE)/-10</f>
        <v>1.7646181929947598E-3</v>
      </c>
      <c r="F276">
        <f>VLOOKUP($A276,JESG_CEMBI!$AG:$AV,MATCH("YTD Score Chg",JESG_CEMBI!$AG$1:$AV$1,0),FALSE)/-10</f>
        <v>0.48578875314998199</v>
      </c>
      <c r="G276" t="str">
        <f>IFERROR(VLOOKUP(A276,ERV_Mapping!Q:Q,1,FALSE),VLOOKUP(A276,ERV_Mapping!R:R,1,FALSE))</f>
        <v>SUAMSA</v>
      </c>
      <c r="H276" t="str">
        <f>IFERROR(VLOOKUP(G276,ERV_Mapping!Q:S,3,FALSE),VLOOKUP(G276,ERV_Mapping!R:S,2,FALSE))</f>
        <v>SUAMSA_1</v>
      </c>
      <c r="I276" s="1">
        <f>VLOOKUP($H276,ERV_Issuers!$C:$BZ,MATCH(I$1,ERV_Issuers!$C$2:$BZ$2,0),FALSE)</f>
        <v>150.74375915527344</v>
      </c>
      <c r="J276" s="1" t="str">
        <f>VLOOKUP($H276,ERV_Issuers!$C:$BZ,MATCH(J$1,ERV_Issuers!$C$2:$BZ$2,0),FALSE)</f>
        <v>bbb</v>
      </c>
      <c r="K276" s="1">
        <f>VLOOKUP($H276,ERV_Issuers!$C:$BZ,MATCH(K$1,ERV_Issuers!$C$2:$BZ$2,0),FALSE)</f>
        <v>12.487404924459753</v>
      </c>
      <c r="L276" s="1" t="str">
        <f t="shared" si="4"/>
        <v>BBB</v>
      </c>
      <c r="M276" s="1" t="str">
        <f>INDEX(JESG_CEMBI!$W:$W,MATCH($A276,JESG_CEMBI!$AG:$AG,0))</f>
        <v>USP8803LAA63</v>
      </c>
    </row>
    <row r="277" spans="1:13" x14ac:dyDescent="0.25">
      <c r="A277" t="s">
        <v>16912</v>
      </c>
      <c r="B277">
        <f>ROUND(10-VLOOKUP($A277,JESG_CEMBI!$AG:$AV,MATCH(B$1,JESG_CEMBI!$AG$1:$AV$1,0),FALSE)/10,1)</f>
        <v>3.7</v>
      </c>
      <c r="C277">
        <f>VLOOKUP($A277,JESG_CEMBI!$AG:$AV,MATCH("1D Score Chg",JESG_CEMBI!$AG$1:$AV$1,0),FALSE)/-10</f>
        <v>4.8353255959383999E-3</v>
      </c>
      <c r="D277">
        <f>VLOOKUP($A277,JESG_CEMBI!$AG:$AV,MATCH("1M Score Chg",JESG_CEMBI!$AG$1:$AV$1,0),FALSE)/-10</f>
        <v>-0.20599221250503899</v>
      </c>
      <c r="E277">
        <f>VLOOKUP($A277,JESG_CEMBI!$AG:$AV,MATCH("QTD Score Chg",JESG_CEMBI!$AG$1:$AV$1,0),FALSE)/-10</f>
        <v>4.5033329410107098E-2</v>
      </c>
      <c r="F277">
        <f>VLOOKUP($A277,JESG_CEMBI!$AG:$AV,MATCH("YTD Score Chg",JESG_CEMBI!$AG$1:$AV$1,0),FALSE)/-10</f>
        <v>-0.74821133363971692</v>
      </c>
      <c r="G277" t="str">
        <f>IFERROR(VLOOKUP(A277,ERV_Mapping!Q:Q,1,FALSE),VLOOKUP(A277,ERV_Mapping!R:R,1,FALSE))</f>
        <v>SIERRA</v>
      </c>
      <c r="H277" t="str">
        <f>IFERROR(VLOOKUP(G277,ERV_Mapping!Q:S,3,FALSE),VLOOKUP(G277,ERV_Mapping!R:S,2,FALSE))</f>
        <v>SIERRA_0</v>
      </c>
      <c r="I277" s="1">
        <f>VLOOKUP($H277,ERV_Issuers!$C:$BZ,MATCH(I$1,ERV_Issuers!$C$2:$BZ$2,0),FALSE)</f>
        <v>470.2926025390625</v>
      </c>
      <c r="J277" s="1" t="str">
        <f>VLOOKUP($H277,ERV_Issuers!$C:$BZ,MATCH(J$1,ERV_Issuers!$C$2:$BZ$2,0),FALSE)</f>
        <v>b+</v>
      </c>
      <c r="K277" s="1">
        <f>VLOOKUP($H277,ERV_Issuers!$C:$BZ,MATCH(K$1,ERV_Issuers!$C$2:$BZ$2,0),FALSE)</f>
        <v>0</v>
      </c>
      <c r="L277" s="1" t="str">
        <f t="shared" si="4"/>
        <v>B</v>
      </c>
      <c r="M277" s="1" t="str">
        <f>INDEX(JESG_CEMBI!$W:$W,MATCH($A277,JESG_CEMBI!$AG:$AG,0))</f>
        <v>USU8215LAA27</v>
      </c>
    </row>
    <row r="278" spans="1:13" x14ac:dyDescent="0.25">
      <c r="A278" t="s">
        <v>2403</v>
      </c>
      <c r="B278">
        <f>ROUND(10-VLOOKUP($A278,JESG_CEMBI!$AG:$AV,MATCH(B$1,JESG_CEMBI!$AG$1:$AV$1,0),FALSE)/10,1)</f>
        <v>6.3</v>
      </c>
      <c r="C278">
        <f>VLOOKUP($A278,JESG_CEMBI!$AG:$AV,MATCH("1D Score Chg",JESG_CEMBI!$AG$1:$AV$1,0),FALSE)/-10</f>
        <v>-2.3524226297496299E-3</v>
      </c>
      <c r="D278">
        <f>VLOOKUP($A278,JESG_CEMBI!$AG:$AV,MATCH("1M Score Chg",JESG_CEMBI!$AG$1:$AV$1,0),FALSE)/-10</f>
        <v>1.9080716130737501E-3</v>
      </c>
      <c r="E278">
        <f>VLOOKUP($A278,JESG_CEMBI!$AG:$AV,MATCH("QTD Score Chg",JESG_CEMBI!$AG$1:$AV$1,0),FALSE)/-10</f>
        <v>-5.1246608691890502E-3</v>
      </c>
      <c r="F278">
        <f>VLOOKUP($A278,JESG_CEMBI!$AG:$AV,MATCH("YTD Score Chg",JESG_CEMBI!$AG$1:$AV$1,0),FALSE)/-10</f>
        <v>3.8821094373719903E-2</v>
      </c>
      <c r="G278" t="str">
        <f>IFERROR(VLOOKUP(A278,ERV_Mapping!Q:Q,1,FALSE),VLOOKUP(A278,ERV_Mapping!R:R,1,FALSE))</f>
        <v>TERMOC</v>
      </c>
      <c r="H278" t="str">
        <f>IFERROR(VLOOKUP(G278,ERV_Mapping!Q:S,3,FALSE),VLOOKUP(G278,ERV_Mapping!R:S,2,FALSE))</f>
        <v>TERMOC_0</v>
      </c>
      <c r="I278" s="1">
        <f>VLOOKUP($H278,ERV_Issuers!$C:$BZ,MATCH(I$1,ERV_Issuers!$C$2:$BZ$2,0),FALSE)</f>
        <v>475.46450805664063</v>
      </c>
      <c r="J278" s="1" t="str">
        <f>VLOOKUP($H278,ERV_Issuers!$C:$BZ,MATCH(J$1,ERV_Issuers!$C$2:$BZ$2,0),FALSE)</f>
        <v>bb-</v>
      </c>
      <c r="K278" s="1">
        <f>VLOOKUP($H278,ERV_Issuers!$C:$BZ,MATCH(K$1,ERV_Issuers!$C$2:$BZ$2,0),FALSE)</f>
        <v>0</v>
      </c>
      <c r="L278" s="1" t="str">
        <f t="shared" si="4"/>
        <v>BB</v>
      </c>
      <c r="M278" s="1" t="str">
        <f>INDEX(JESG_CEMBI!$W:$W,MATCH($A278,JESG_CEMBI!$AG:$AG,0))</f>
        <v>USG8762FAB60</v>
      </c>
    </row>
    <row r="279" spans="1:13" x14ac:dyDescent="0.25">
      <c r="A279" t="s">
        <v>21040</v>
      </c>
      <c r="B279">
        <f>ROUND(10-VLOOKUP($A279,JESG_CEMBI!$AG:$AV,MATCH(B$1,JESG_CEMBI!$AG$1:$AV$1,0),FALSE)/10,1)</f>
        <v>2.2000000000000002</v>
      </c>
      <c r="C279">
        <f>VLOOKUP($A279,JESG_CEMBI!$AG:$AV,MATCH("1D Score Chg",JESG_CEMBI!$AG$1:$AV$1,0),FALSE)/-10</f>
        <v>-7.4499999999999995E-5</v>
      </c>
      <c r="D279">
        <f>VLOOKUP($A279,JESG_CEMBI!$AG:$AV,MATCH("1M Score Chg",JESG_CEMBI!$AG$1:$AV$1,0),FALSE)/-10</f>
        <v>-1.04760236110763E-3</v>
      </c>
      <c r="E279">
        <f>VLOOKUP($A279,JESG_CEMBI!$AG:$AV,MATCH("QTD Score Chg",JESG_CEMBI!$AG$1:$AV$1,0),FALSE)/-10</f>
        <v>-7.4692856825322399E-4</v>
      </c>
      <c r="F279">
        <f>VLOOKUP($A279,JESG_CEMBI!$AG:$AV,MATCH("YTD Score Chg",JESG_CEMBI!$AG$1:$AV$1,0),FALSE)/-10</f>
        <v>-5.0583829512078097E-3</v>
      </c>
      <c r="G279" t="e">
        <f>IFERROR(VLOOKUP(A279,ERV_Mapping!Q:Q,1,FALSE),VLOOKUP(A279,ERV_Mapping!R:R,1,FALSE))</f>
        <v>#N/A</v>
      </c>
      <c r="H279" t="e">
        <f>IFERROR(VLOOKUP(G279,ERV_Mapping!Q:S,3,FALSE),VLOOKUP(G279,ERV_Mapping!R:S,2,FALSE))</f>
        <v>#N/A</v>
      </c>
      <c r="I279" s="1" t="e">
        <f>VLOOKUP($H279,ERV_Issuers!$C:$BZ,MATCH(I$1,ERV_Issuers!$C$2:$BZ$2,0),FALSE)</f>
        <v>#N/A</v>
      </c>
      <c r="J279" s="1" t="e">
        <f>VLOOKUP($H279,ERV_Issuers!$C:$BZ,MATCH(J$1,ERV_Issuers!$C$2:$BZ$2,0),FALSE)</f>
        <v>#N/A</v>
      </c>
      <c r="K279" s="1" t="e">
        <f>VLOOKUP($H279,ERV_Issuers!$C:$BZ,MATCH(K$1,ERV_Issuers!$C$2:$BZ$2,0),FALSE)</f>
        <v>#N/A</v>
      </c>
      <c r="L279" s="1" t="e">
        <f t="shared" si="4"/>
        <v>#N/A</v>
      </c>
      <c r="M279" s="1" t="str">
        <f>INDEX(JESG_CEMBI!$W:$W,MATCH($A279,JESG_CEMBI!$AG:$AG,0))</f>
        <v>XS2412048550</v>
      </c>
    </row>
    <row r="280" spans="1:13" x14ac:dyDescent="0.25">
      <c r="A280" t="s">
        <v>293</v>
      </c>
      <c r="B280">
        <f>ROUND(10-VLOOKUP($A280,JESG_CEMBI!$AG:$AV,MATCH(B$1,JESG_CEMBI!$AG$1:$AV$1,0),FALSE)/10,1)</f>
        <v>7.5</v>
      </c>
      <c r="C280">
        <f>VLOOKUP($A280,JESG_CEMBI!$AG:$AV,MATCH("1D Score Chg",JESG_CEMBI!$AG$1:$AV$1,0),FALSE)/-10</f>
        <v>-2.6372521279167602E-3</v>
      </c>
      <c r="D280">
        <f>VLOOKUP($A280,JESG_CEMBI!$AG:$AV,MATCH("1M Score Chg",JESG_CEMBI!$AG$1:$AV$1,0),FALSE)/-10</f>
        <v>1.42417663400518E-2</v>
      </c>
      <c r="E280">
        <f>VLOOKUP($A280,JESG_CEMBI!$AG:$AV,MATCH("QTD Score Chg",JESG_CEMBI!$AG$1:$AV$1,0),FALSE)/-10</f>
        <v>-2.0421851809388101E-3</v>
      </c>
      <c r="F280">
        <f>VLOOKUP($A280,JESG_CEMBI!$AG:$AV,MATCH("YTD Score Chg",JESG_CEMBI!$AG$1:$AV$1,0),FALSE)/-10</f>
        <v>9.1020268687817193E-2</v>
      </c>
      <c r="G280" t="str">
        <f>IFERROR(VLOOKUP(A280,ERV_Mapping!Q:Q,1,FALSE),VLOOKUP(A280,ERV_Mapping!R:R,1,FALSE))</f>
        <v>AERDOS</v>
      </c>
      <c r="H280" t="str">
        <f>IFERROR(VLOOKUP(G280,ERV_Mapping!Q:S,3,FALSE),VLOOKUP(G280,ERV_Mapping!R:S,2,FALSE))</f>
        <v>AERDOS_1</v>
      </c>
      <c r="I280" s="1">
        <f>VLOOKUP($H280,ERV_Issuers!$C:$BZ,MATCH(I$1,ERV_Issuers!$C$2:$BZ$2,0),FALSE)</f>
        <v>467.08413696289063</v>
      </c>
      <c r="J280" s="1" t="str">
        <f>VLOOKUP($H280,ERV_Issuers!$C:$BZ,MATCH(J$1,ERV_Issuers!$C$2:$BZ$2,0),FALSE)</f>
        <v>b+</v>
      </c>
      <c r="K280" s="1">
        <f>VLOOKUP($H280,ERV_Issuers!$C:$BZ,MATCH(K$1,ERV_Issuers!$C$2:$BZ$2,0),FALSE)</f>
        <v>20.726312729124295</v>
      </c>
      <c r="L280" s="1" t="str">
        <f t="shared" si="4"/>
        <v>B</v>
      </c>
      <c r="M280" s="1" t="str">
        <f>INDEX(JESG_CEMBI!$W:$W,MATCH($A280,JESG_CEMBI!$AG:$AG,0))</f>
        <v>USP0100VAB91</v>
      </c>
    </row>
    <row r="281" spans="1:13" x14ac:dyDescent="0.25">
      <c r="A281" t="s">
        <v>19146</v>
      </c>
      <c r="B281">
        <f>ROUND(10-VLOOKUP($A281,JESG_CEMBI!$AG:$AV,MATCH(B$1,JESG_CEMBI!$AG$1:$AV$1,0),FALSE)/10,1)</f>
        <v>6.9</v>
      </c>
      <c r="C281">
        <f>VLOOKUP($A281,JESG_CEMBI!$AG:$AV,MATCH("1D Score Chg",JESG_CEMBI!$AG$1:$AV$1,0),FALSE)/-10</f>
        <v>2.95142154682253E-3</v>
      </c>
      <c r="D281">
        <f>VLOOKUP($A281,JESG_CEMBI!$AG:$AV,MATCH("1M Score Chg",JESG_CEMBI!$AG$1:$AV$1,0),FALSE)/-10</f>
        <v>4.2492353468848498E-2</v>
      </c>
      <c r="E281">
        <f>VLOOKUP($A281,JESG_CEMBI!$AG:$AV,MATCH("QTD Score Chg",JESG_CEMBI!$AG$1:$AV$1,0),FALSE)/-10</f>
        <v>2.82596894163742E-2</v>
      </c>
      <c r="F281">
        <f>VLOOKUP($A281,JESG_CEMBI!$AG:$AV,MATCH("YTD Score Chg",JESG_CEMBI!$AG$1:$AV$1,0),FALSE)/-10</f>
        <v>1.7352549397792898</v>
      </c>
      <c r="G281" t="str">
        <f>IFERROR(VLOOKUP(A281,ERV_Mapping!Q:Q,1,FALSE),VLOOKUP(A281,ERV_Mapping!R:R,1,FALSE))</f>
        <v>EGEHAI</v>
      </c>
      <c r="H281" t="str">
        <f>IFERROR(VLOOKUP(G281,ERV_Mapping!Q:S,3,FALSE),VLOOKUP(G281,ERV_Mapping!R:S,2,FALSE))</f>
        <v>EGEHAI_1</v>
      </c>
      <c r="I281" s="1">
        <f>VLOOKUP($H281,ERV_Issuers!$C:$BZ,MATCH(I$1,ERV_Issuers!$C$2:$BZ$2,0),FALSE)</f>
        <v>373.69131469726563</v>
      </c>
      <c r="J281" s="1" t="str">
        <f>VLOOKUP($H281,ERV_Issuers!$C:$BZ,MATCH(J$1,ERV_Issuers!$C$2:$BZ$2,0),FALSE)</f>
        <v>bb-</v>
      </c>
      <c r="K281" s="1">
        <f>VLOOKUP($H281,ERV_Issuers!$C:$BZ,MATCH(K$1,ERV_Issuers!$C$2:$BZ$2,0),FALSE)</f>
        <v>0</v>
      </c>
      <c r="L281" s="1" t="str">
        <f t="shared" si="4"/>
        <v>BB</v>
      </c>
      <c r="M281" s="1" t="str">
        <f>INDEX(JESG_CEMBI!$W:$W,MATCH($A281,JESG_CEMBI!$AG:$AG,0))</f>
        <v>USP3R12FAC46</v>
      </c>
    </row>
    <row r="282" spans="1:13" x14ac:dyDescent="0.25">
      <c r="A282" t="s">
        <v>3191</v>
      </c>
      <c r="B282">
        <f>ROUND(10-VLOOKUP($A282,JESG_CEMBI!$AG:$AV,MATCH(B$1,JESG_CEMBI!$AG$1:$AV$1,0),FALSE)/10,1)</f>
        <v>4.4000000000000004</v>
      </c>
      <c r="C282">
        <f>VLOOKUP($A282,JESG_CEMBI!$AG:$AV,MATCH("1D Score Chg",JESG_CEMBI!$AG$1:$AV$1,0),FALSE)/-10</f>
        <v>-9.3242675602311898E-4</v>
      </c>
      <c r="D282">
        <f>VLOOKUP($A282,JESG_CEMBI!$AG:$AV,MATCH("1M Score Chg",JESG_CEMBI!$AG$1:$AV$1,0),FALSE)/-10</f>
        <v>-9.0466148743793395E-3</v>
      </c>
      <c r="E282">
        <f>VLOOKUP($A282,JESG_CEMBI!$AG:$AV,MATCH("QTD Score Chg",JESG_CEMBI!$AG$1:$AV$1,0),FALSE)/-10</f>
        <v>-5.2265754497604101E-3</v>
      </c>
      <c r="F282">
        <f>VLOOKUP($A282,JESG_CEMBI!$AG:$AV,MATCH("YTD Score Chg",JESG_CEMBI!$AG$1:$AV$1,0),FALSE)/-10</f>
        <v>-0.136640205307346</v>
      </c>
      <c r="G282" t="str">
        <f>IFERROR(VLOOKUP(A282,ERV_Mapping!Q:Q,1,FALSE),VLOOKUP(A282,ERV_Mapping!R:R,1,FALSE))</f>
        <v>QUIPOR</v>
      </c>
      <c r="H282" t="str">
        <f>IFERROR(VLOOKUP(G282,ERV_Mapping!Q:S,3,FALSE),VLOOKUP(G282,ERV_Mapping!R:S,2,FALSE))</f>
        <v>QUIPOR_1</v>
      </c>
      <c r="I282" s="1">
        <f>VLOOKUP($H282,ERV_Issuers!$C:$BZ,MATCH(I$1,ERV_Issuers!$C$2:$BZ$2,0),FALSE)</f>
        <v>618.601318359375</v>
      </c>
      <c r="J282" s="1" t="str">
        <f>VLOOKUP($H282,ERV_Issuers!$C:$BZ,MATCH(J$1,ERV_Issuers!$C$2:$BZ$2,0),FALSE)</f>
        <v>ccc+</v>
      </c>
      <c r="K282" s="1">
        <f>VLOOKUP($H282,ERV_Issuers!$C:$BZ,MATCH(K$1,ERV_Issuers!$C$2:$BZ$2,0),FALSE)</f>
        <v>-30.70927400173824</v>
      </c>
      <c r="L282" s="1" t="str">
        <f t="shared" si="4"/>
        <v>CCC</v>
      </c>
      <c r="M282" s="1" t="str">
        <f>INDEX(JESG_CEMBI!$W:$W,MATCH($A282,JESG_CEMBI!$AG:$AG,0))</f>
        <v>USE6R69LAA27</v>
      </c>
    </row>
    <row r="283" spans="1:13" x14ac:dyDescent="0.25">
      <c r="A283" t="s">
        <v>19152</v>
      </c>
      <c r="B283">
        <f>ROUND(10-VLOOKUP($A283,JESG_CEMBI!$AG:$AV,MATCH(B$1,JESG_CEMBI!$AG$1:$AV$1,0),FALSE)/10,1)</f>
        <v>2.2999999999999998</v>
      </c>
      <c r="C283">
        <f>VLOOKUP($A283,JESG_CEMBI!$AG:$AV,MATCH("1D Score Chg",JESG_CEMBI!$AG$1:$AV$1,0),FALSE)/-10</f>
        <v>7.3951383273026692E-3</v>
      </c>
      <c r="D283">
        <f>VLOOKUP($A283,JESG_CEMBI!$AG:$AV,MATCH("1M Score Chg",JESG_CEMBI!$AG$1:$AV$1,0),FALSE)/-10</f>
        <v>0.17289286884522398</v>
      </c>
      <c r="E283">
        <f>VLOOKUP($A283,JESG_CEMBI!$AG:$AV,MATCH("QTD Score Chg",JESG_CEMBI!$AG$1:$AV$1,0),FALSE)/-10</f>
        <v>6.4352514923004298E-2</v>
      </c>
      <c r="F283">
        <f>VLOOKUP($A283,JESG_CEMBI!$AG:$AV,MATCH("YTD Score Chg",JESG_CEMBI!$AG$1:$AV$1,0),FALSE)/-10</f>
        <v>-0.36600612056913201</v>
      </c>
      <c r="G283" t="str">
        <f>IFERROR(VLOOKUP(A283,ERV_Mapping!Q:Q,1,FALSE),VLOOKUP(A283,ERV_Mapping!R:R,1,FALSE))</f>
        <v>ENOGLN</v>
      </c>
      <c r="H283" t="str">
        <f>IFERROR(VLOOKUP(G283,ERV_Mapping!Q:S,3,FALSE),VLOOKUP(G283,ERV_Mapping!R:S,2,FALSE))</f>
        <v>ENOGLN_0</v>
      </c>
      <c r="I283" s="1">
        <f>VLOOKUP($H283,ERV_Issuers!$C:$BZ,MATCH(I$1,ERV_Issuers!$C$2:$BZ$2,0),FALSE)</f>
        <v>443.89093017578125</v>
      </c>
      <c r="J283" s="1" t="str">
        <f>VLOOKUP($H283,ERV_Issuers!$C:$BZ,MATCH(J$1,ERV_Issuers!$C$2:$BZ$2,0),FALSE)</f>
        <v>b</v>
      </c>
      <c r="K283" s="1">
        <f>VLOOKUP($H283,ERV_Issuers!$C:$BZ,MATCH(K$1,ERV_Issuers!$C$2:$BZ$2,0),FALSE)</f>
        <v>0</v>
      </c>
      <c r="L283" s="1" t="str">
        <f t="shared" si="4"/>
        <v>B</v>
      </c>
      <c r="M283" s="1" t="str">
        <f>INDEX(JESG_CEMBI!$W:$W,MATCH($A283,JESG_CEMBI!$AG:$AG,0))</f>
        <v>USG3044DAA49</v>
      </c>
    </row>
    <row r="284" spans="1:13" x14ac:dyDescent="0.25">
      <c r="A284" t="s">
        <v>1747</v>
      </c>
      <c r="B284">
        <f>ROUND(10-VLOOKUP($A284,JESG_CEMBI!$AG:$AV,MATCH(B$1,JESG_CEMBI!$AG$1:$AV$1,0),FALSE)/10,1)</f>
        <v>2.5</v>
      </c>
      <c r="C284">
        <f>VLOOKUP($A284,JESG_CEMBI!$AG:$AV,MATCH("1D Score Chg",JESG_CEMBI!$AG$1:$AV$1,0),FALSE)/-10</f>
        <v>-5.27E-5</v>
      </c>
      <c r="D284">
        <f>VLOOKUP($A284,JESG_CEMBI!$AG:$AV,MATCH("1M Score Chg",JESG_CEMBI!$AG$1:$AV$1,0),FALSE)/-10</f>
        <v>-2.9574740669744402E-4</v>
      </c>
      <c r="E284">
        <f>VLOOKUP($A284,JESG_CEMBI!$AG:$AV,MATCH("QTD Score Chg",JESG_CEMBI!$AG$1:$AV$1,0),FALSE)/-10</f>
        <v>-5.5105491846916199E-4</v>
      </c>
      <c r="F284">
        <f>VLOOKUP($A284,JESG_CEMBI!$AG:$AV,MATCH("YTD Score Chg",JESG_CEMBI!$AG$1:$AV$1,0),FALSE)/-10</f>
        <v>-3.20822293098217E-3</v>
      </c>
      <c r="G284" t="str">
        <f>IFERROR(VLOOKUP(A284,ERV_Mapping!Q:Q,1,FALSE),VLOOKUP(A284,ERV_Mapping!R:R,1,FALSE))</f>
        <v>GEBGG</v>
      </c>
      <c r="H284" t="str">
        <f>IFERROR(VLOOKUP(G284,ERV_Mapping!Q:S,3,FALSE),VLOOKUP(G284,ERV_Mapping!R:S,2,FALSE))</f>
        <v>GEBGG</v>
      </c>
      <c r="I284" s="1">
        <f>VLOOKUP($H284,ERV_Issuers!$C:$BZ,MATCH(I$1,ERV_Issuers!$C$2:$BZ$2,0),FALSE)</f>
        <v>420.51907348632813</v>
      </c>
      <c r="J284" s="1" t="str">
        <f>VLOOKUP($H284,ERV_Issuers!$C:$BZ,MATCH(J$1,ERV_Issuers!$C$2:$BZ$2,0),FALSE)</f>
        <v>bb-</v>
      </c>
      <c r="K284" s="1">
        <f>VLOOKUP($H284,ERV_Issuers!$C:$BZ,MATCH(K$1,ERV_Issuers!$C$2:$BZ$2,0),FALSE)</f>
        <v>13.168418897225829</v>
      </c>
      <c r="L284" s="1" t="str">
        <f t="shared" si="4"/>
        <v>BB</v>
      </c>
      <c r="M284" s="1" t="str">
        <f>INDEX(JESG_CEMBI!$W:$W,MATCH($A284,JESG_CEMBI!$AG:$AG,0))</f>
        <v>XS1405775880</v>
      </c>
    </row>
    <row r="285" spans="1:13" x14ac:dyDescent="0.25">
      <c r="A285" t="s">
        <v>1770</v>
      </c>
      <c r="B285">
        <f>ROUND(10-VLOOKUP($A285,JESG_CEMBI!$AG:$AV,MATCH(B$1,JESG_CEMBI!$AG$1:$AV$1,0),FALSE)/10,1)</f>
        <v>5</v>
      </c>
      <c r="C285">
        <f>VLOOKUP($A285,JESG_CEMBI!$AG:$AV,MATCH("1D Score Chg",JESG_CEMBI!$AG$1:$AV$1,0),FALSE)/-10</f>
        <v>-1.64051399680431E-3</v>
      </c>
      <c r="D285">
        <f>VLOOKUP($A285,JESG_CEMBI!$AG:$AV,MATCH("1M Score Chg",JESG_CEMBI!$AG$1:$AV$1,0),FALSE)/-10</f>
        <v>-5.6080270099570801E-3</v>
      </c>
      <c r="E285">
        <f>VLOOKUP($A285,JESG_CEMBI!$AG:$AV,MATCH("QTD Score Chg",JESG_CEMBI!$AG$1:$AV$1,0),FALSE)/-10</f>
        <v>-5.7946070088938399E-3</v>
      </c>
      <c r="F285">
        <f>VLOOKUP($A285,JESG_CEMBI!$AG:$AV,MATCH("YTD Score Chg",JESG_CEMBI!$AG$1:$AV$1,0),FALSE)/-10</f>
        <v>0.36706132550676801</v>
      </c>
      <c r="G285" t="str">
        <f>IFERROR(VLOOKUP(A285,ERV_Mapping!Q:Q,1,FALSE),VLOOKUP(A285,ERV_Mapping!R:R,1,FALSE))</f>
        <v>GEOCAP</v>
      </c>
      <c r="H285" t="str">
        <f>IFERROR(VLOOKUP(G285,ERV_Mapping!Q:S,3,FALSE),VLOOKUP(G285,ERV_Mapping!R:S,2,FALSE))</f>
        <v>GEOCAP</v>
      </c>
      <c r="I285" s="1">
        <f>VLOOKUP($H285,ERV_Issuers!$C:$BZ,MATCH(I$1,ERV_Issuers!$C$2:$BZ$2,0),FALSE)</f>
        <v>666.05743408203125</v>
      </c>
      <c r="J285" s="1" t="str">
        <f>VLOOKUP($H285,ERV_Issuers!$C:$BZ,MATCH(J$1,ERV_Issuers!$C$2:$BZ$2,0),FALSE)</f>
        <v>b</v>
      </c>
      <c r="K285" s="1">
        <f>VLOOKUP($H285,ERV_Issuers!$C:$BZ,MATCH(K$1,ERV_Issuers!$C$2:$BZ$2,0),FALSE)</f>
        <v>0</v>
      </c>
      <c r="L285" s="1" t="str">
        <f t="shared" si="4"/>
        <v>B</v>
      </c>
      <c r="M285" s="1" t="str">
        <f>INDEX(JESG_CEMBI!$W:$W,MATCH($A285,JESG_CEMBI!$AG:$AG,0))</f>
        <v>XS1778929478</v>
      </c>
    </row>
    <row r="286" spans="1:13" x14ac:dyDescent="0.25">
      <c r="A286" t="s">
        <v>1651</v>
      </c>
      <c r="B286">
        <f>ROUND(10-VLOOKUP($A286,JESG_CEMBI!$AG:$AV,MATCH(B$1,JESG_CEMBI!$AG$1:$AV$1,0),FALSE)/10,1)</f>
        <v>4.5</v>
      </c>
      <c r="C286">
        <f>VLOOKUP($A286,JESG_CEMBI!$AG:$AV,MATCH("1D Score Chg",JESG_CEMBI!$AG$1:$AV$1,0),FALSE)/-10</f>
        <v>-1.02354668159165E-2</v>
      </c>
      <c r="D286">
        <f>VLOOKUP($A286,JESG_CEMBI!$AG:$AV,MATCH("1M Score Chg",JESG_CEMBI!$AG$1:$AV$1,0),FALSE)/-10</f>
        <v>-0.24319687213543001</v>
      </c>
      <c r="E286">
        <f>VLOOKUP($A286,JESG_CEMBI!$AG:$AV,MATCH("QTD Score Chg",JESG_CEMBI!$AG$1:$AV$1,0),FALSE)/-10</f>
        <v>-8.6626597885371109E-2</v>
      </c>
      <c r="F286">
        <f>VLOOKUP($A286,JESG_CEMBI!$AG:$AV,MATCH("YTD Score Chg",JESG_CEMBI!$AG$1:$AV$1,0),FALSE)/-10</f>
        <v>-0.538234977396017</v>
      </c>
      <c r="G286" t="str">
        <f>IFERROR(VLOOKUP(A286,ERV_Mapping!Q:Q,1,FALSE),VLOOKUP(A286,ERV_Mapping!R:R,1,FALSE))</f>
        <v>SILNET</v>
      </c>
      <c r="H286" t="str">
        <f>IFERROR(VLOOKUP(G286,ERV_Mapping!Q:S,3,FALSE),VLOOKUP(G286,ERV_Mapping!R:S,2,FALSE))</f>
        <v>SILNET_0</v>
      </c>
      <c r="I286" s="1">
        <f>VLOOKUP($H286,ERV_Issuers!$C:$BZ,MATCH(I$1,ERV_Issuers!$C$2:$BZ$2,0),FALSE)</f>
        <v>593.71832275390625</v>
      </c>
      <c r="J286" s="1" t="str">
        <f>VLOOKUP($H286,ERV_Issuers!$C:$BZ,MATCH(J$1,ERV_Issuers!$C$2:$BZ$2,0),FALSE)</f>
        <v>b</v>
      </c>
      <c r="K286" s="1">
        <f>VLOOKUP($H286,ERV_Issuers!$C:$BZ,MATCH(K$1,ERV_Issuers!$C$2:$BZ$2,0),FALSE)</f>
        <v>0</v>
      </c>
      <c r="L286" s="1" t="str">
        <f t="shared" si="4"/>
        <v>B</v>
      </c>
      <c r="M286" s="1" t="str">
        <f>INDEX(JESG_CEMBI!$W:$W,MATCH($A286,JESG_CEMBI!$AG:$AG,0))</f>
        <v>XS2436858349</v>
      </c>
    </row>
    <row r="287" spans="1:13" x14ac:dyDescent="0.25">
      <c r="A287" t="s">
        <v>2355</v>
      </c>
      <c r="B287">
        <f>ROUND(10-VLOOKUP($A287,JESG_CEMBI!$AG:$AV,MATCH(B$1,JESG_CEMBI!$AG$1:$AV$1,0),FALSE)/10,1)</f>
        <v>1.7</v>
      </c>
      <c r="C287">
        <f>VLOOKUP($A287,JESG_CEMBI!$AG:$AV,MATCH("1D Score Chg",JESG_CEMBI!$AG$1:$AV$1,0),FALSE)/-10</f>
        <v>-6.8038461004960005E-4</v>
      </c>
      <c r="D287">
        <f>VLOOKUP($A287,JESG_CEMBI!$AG:$AV,MATCH("1M Score Chg",JESG_CEMBI!$AG$1:$AV$1,0),FALSE)/-10</f>
        <v>-4.97198474400448E-3</v>
      </c>
      <c r="E287">
        <f>VLOOKUP($A287,JESG_CEMBI!$AG:$AV,MATCH("QTD Score Chg",JESG_CEMBI!$AG$1:$AV$1,0),FALSE)/-10</f>
        <v>-2.9581961359824E-3</v>
      </c>
      <c r="F287">
        <f>VLOOKUP($A287,JESG_CEMBI!$AG:$AV,MATCH("YTD Score Chg",JESG_CEMBI!$AG$1:$AV$1,0),FALSE)/-10</f>
        <v>-2.4432026034858702E-2</v>
      </c>
      <c r="G287" t="str">
        <f>IFERROR(VLOOKUP(A287,ERV_Mapping!Q:Q,1,FALSE),VLOOKUP(A287,ERV_Mapping!R:R,1,FALSE))</f>
        <v>TBCBGE</v>
      </c>
      <c r="H287" t="str">
        <f>IFERROR(VLOOKUP(G287,ERV_Mapping!Q:S,3,FALSE),VLOOKUP(G287,ERV_Mapping!R:S,2,FALSE))</f>
        <v>TBCBGE_0</v>
      </c>
      <c r="I287" s="1">
        <f>VLOOKUP($H287,ERV_Issuers!$C:$BZ,MATCH(I$1,ERV_Issuers!$C$2:$BZ$2,0),FALSE)</f>
        <v>221.84500122070313</v>
      </c>
      <c r="J287" s="1" t="str">
        <f>VLOOKUP($H287,ERV_Issuers!$C:$BZ,MATCH(J$1,ERV_Issuers!$C$2:$BZ$2,0),FALSE)</f>
        <v>bb-</v>
      </c>
      <c r="K287" s="1">
        <f>VLOOKUP($H287,ERV_Issuers!$C:$BZ,MATCH(K$1,ERV_Issuers!$C$2:$BZ$2,0),FALSE)</f>
        <v>-45.878589355464811</v>
      </c>
      <c r="L287" s="1" t="str">
        <f t="shared" si="4"/>
        <v>BB</v>
      </c>
      <c r="M287" s="1" t="str">
        <f>INDEX(JESG_CEMBI!$W:$W,MATCH($A287,JESG_CEMBI!$AG:$AG,0))</f>
        <v>XS1843434363</v>
      </c>
    </row>
    <row r="288" spans="1:13" x14ac:dyDescent="0.25">
      <c r="A288" t="s">
        <v>2570</v>
      </c>
      <c r="B288">
        <f>ROUND(10-VLOOKUP($A288,JESG_CEMBI!$AG:$AV,MATCH(B$1,JESG_CEMBI!$AG$1:$AV$1,0),FALSE)/10,1)</f>
        <v>2.4</v>
      </c>
      <c r="C288">
        <f>VLOOKUP($A288,JESG_CEMBI!$AG:$AV,MATCH("1D Score Chg",JESG_CEMBI!$AG$1:$AV$1,0),FALSE)/-10</f>
        <v>2.3588617240179102E-3</v>
      </c>
      <c r="D288">
        <f>VLOOKUP($A288,JESG_CEMBI!$AG:$AV,MATCH("1M Score Chg",JESG_CEMBI!$AG$1:$AV$1,0),FALSE)/-10</f>
        <v>-0.144035250840198</v>
      </c>
      <c r="E288">
        <f>VLOOKUP($A288,JESG_CEMBI!$AG:$AV,MATCH("QTD Score Chg",JESG_CEMBI!$AG$1:$AV$1,0),FALSE)/-10</f>
        <v>-4.3960543158300405E-2</v>
      </c>
      <c r="F288">
        <f>VLOOKUP($A288,JESG_CEMBI!$AG:$AV,MATCH("YTD Score Chg",JESG_CEMBI!$AG$1:$AV$1,0),FALSE)/-10</f>
        <v>-4.1378367487568804E-2</v>
      </c>
      <c r="G288" t="str">
        <f>IFERROR(VLOOKUP(A288,ERV_Mapping!Q:Q,1,FALSE),VLOOKUP(A288,ERV_Mapping!R:R,1,FALSE))</f>
        <v>KOS</v>
      </c>
      <c r="H288" t="str">
        <f>IFERROR(VLOOKUP(G288,ERV_Mapping!Q:S,3,FALSE),VLOOKUP(G288,ERV_Mapping!R:S,2,FALSE))</f>
        <v>KOS_1</v>
      </c>
      <c r="I288" s="1">
        <f>VLOOKUP($H288,ERV_Issuers!$C:$BZ,MATCH(I$1,ERV_Issuers!$C$2:$BZ$2,0),FALSE)</f>
        <v>463.45382690429688</v>
      </c>
      <c r="J288" s="1" t="str">
        <f>VLOOKUP($H288,ERV_Issuers!$C:$BZ,MATCH(J$1,ERV_Issuers!$C$2:$BZ$2,0),FALSE)</f>
        <v>b</v>
      </c>
      <c r="K288" s="1">
        <f>VLOOKUP($H288,ERV_Issuers!$C:$BZ,MATCH(K$1,ERV_Issuers!$C$2:$BZ$2,0),FALSE)</f>
        <v>-0.25611518020355239</v>
      </c>
      <c r="L288" s="1" t="str">
        <f t="shared" si="4"/>
        <v>B</v>
      </c>
      <c r="M288" s="1" t="str">
        <f>INDEX(JESG_CEMBI!$W:$W,MATCH($A288,JESG_CEMBI!$AG:$AG,0))</f>
        <v>USU5007TAB18</v>
      </c>
    </row>
    <row r="289" spans="1:13" x14ac:dyDescent="0.25">
      <c r="A289" t="s">
        <v>2430</v>
      </c>
      <c r="B289">
        <f>ROUND(10-VLOOKUP($A289,JESG_CEMBI!$AG:$AV,MATCH(B$1,JESG_CEMBI!$AG$1:$AV$1,0),FALSE)/10,1)</f>
        <v>5.0999999999999996</v>
      </c>
      <c r="C289">
        <f>VLOOKUP($A289,JESG_CEMBI!$AG:$AV,MATCH("1D Score Chg",JESG_CEMBI!$AG$1:$AV$1,0),FALSE)/-10</f>
        <v>-3.7570793382961597E-3</v>
      </c>
      <c r="D289">
        <f>VLOOKUP($A289,JESG_CEMBI!$AG:$AV,MATCH("1M Score Chg",JESG_CEMBI!$AG$1:$AV$1,0),FALSE)/-10</f>
        <v>-4.2824554317495198E-2</v>
      </c>
      <c r="E289">
        <f>VLOOKUP($A289,JESG_CEMBI!$AG:$AV,MATCH("QTD Score Chg",JESG_CEMBI!$AG$1:$AV$1,0),FALSE)/-10</f>
        <v>-2.1262248592524399E-2</v>
      </c>
      <c r="F289">
        <f>VLOOKUP($A289,JESG_CEMBI!$AG:$AV,MATCH("YTD Score Chg",JESG_CEMBI!$AG$1:$AV$1,0),FALSE)/-10</f>
        <v>-0.10961019738315</v>
      </c>
      <c r="G289" t="str">
        <f>IFERROR(VLOOKUP(A289,ERV_Mapping!Q:Q,1,FALSE),VLOOKUP(A289,ERV_Mapping!R:R,1,FALSE))</f>
        <v>TLWLN</v>
      </c>
      <c r="H289" t="str">
        <f>IFERROR(VLOOKUP(G289,ERV_Mapping!Q:S,3,FALSE),VLOOKUP(G289,ERV_Mapping!R:S,2,FALSE))</f>
        <v>TLWLN_0</v>
      </c>
      <c r="I289" s="1">
        <f>VLOOKUP($H289,ERV_Issuers!$C:$BZ,MATCH(I$1,ERV_Issuers!$C$2:$BZ$2,0),FALSE)</f>
        <v>1215.4432373046875</v>
      </c>
      <c r="J289" s="1" t="str">
        <f>VLOOKUP($H289,ERV_Issuers!$C:$BZ,MATCH(J$1,ERV_Issuers!$C$2:$BZ$2,0),FALSE)</f>
        <v>ccc</v>
      </c>
      <c r="K289" s="1">
        <f>VLOOKUP($H289,ERV_Issuers!$C:$BZ,MATCH(K$1,ERV_Issuers!$C$2:$BZ$2,0),FALSE)</f>
        <v>0</v>
      </c>
      <c r="L289" s="1" t="str">
        <f t="shared" si="4"/>
        <v>CCC</v>
      </c>
      <c r="M289" s="1" t="str">
        <f>INDEX(JESG_CEMBI!$W:$W,MATCH($A289,JESG_CEMBI!$AG:$AG,0))</f>
        <v>USG91237AA87</v>
      </c>
    </row>
    <row r="290" spans="1:13" x14ac:dyDescent="0.25">
      <c r="A290" t="s">
        <v>21028</v>
      </c>
      <c r="B290">
        <f>ROUND(10-VLOOKUP($A290,JESG_CEMBI!$AG:$AV,MATCH(B$1,JESG_CEMBI!$AG$1:$AV$1,0),FALSE)/10,1)</f>
        <v>5</v>
      </c>
      <c r="C290">
        <f>VLOOKUP($A290,JESG_CEMBI!$AG:$AV,MATCH("1D Score Chg",JESG_CEMBI!$AG$1:$AV$1,0),FALSE)/-10</f>
        <v>5.2611726075312499E-3</v>
      </c>
      <c r="D290">
        <f>VLOOKUP($A290,JESG_CEMBI!$AG:$AV,MATCH("1M Score Chg",JESG_CEMBI!$AG$1:$AV$1,0),FALSE)/-10</f>
        <v>0.144449515023684</v>
      </c>
      <c r="E290">
        <f>VLOOKUP($A290,JESG_CEMBI!$AG:$AV,MATCH("QTD Score Chg",JESG_CEMBI!$AG$1:$AV$1,0),FALSE)/-10</f>
        <v>5.6772454522302895E-2</v>
      </c>
      <c r="F290">
        <f>VLOOKUP($A290,JESG_CEMBI!$AG:$AV,MATCH("YTD Score Chg",JESG_CEMBI!$AG$1:$AV$1,0),FALSE)/-10</f>
        <v>0.16610030647361002</v>
      </c>
      <c r="G290" t="e">
        <f>IFERROR(VLOOKUP(A290,ERV_Mapping!Q:Q,1,FALSE),VLOOKUP(A290,ERV_Mapping!R:R,1,FALSE))</f>
        <v>#N/A</v>
      </c>
      <c r="H290" t="e">
        <f>IFERROR(VLOOKUP(G290,ERV_Mapping!Q:S,3,FALSE),VLOOKUP(G290,ERV_Mapping!R:S,2,FALSE))</f>
        <v>#N/A</v>
      </c>
      <c r="I290" s="1" t="e">
        <f>VLOOKUP($H290,ERV_Issuers!$C:$BZ,MATCH(I$1,ERV_Issuers!$C$2:$BZ$2,0),FALSE)</f>
        <v>#N/A</v>
      </c>
      <c r="J290" s="1" t="e">
        <f>VLOOKUP($H290,ERV_Issuers!$C:$BZ,MATCH(J$1,ERV_Issuers!$C$2:$BZ$2,0),FALSE)</f>
        <v>#N/A</v>
      </c>
      <c r="K290" s="1" t="e">
        <f>VLOOKUP($H290,ERV_Issuers!$C:$BZ,MATCH(K$1,ERV_Issuers!$C$2:$BZ$2,0),FALSE)</f>
        <v>#N/A</v>
      </c>
      <c r="L290" s="1" t="e">
        <f t="shared" si="4"/>
        <v>#N/A</v>
      </c>
      <c r="M290" s="1" t="str">
        <f>INDEX(JESG_CEMBI!$W:$W,MATCH($A290,JESG_CEMBI!$AG:$AG,0))</f>
        <v>USG2588BAA29</v>
      </c>
    </row>
    <row r="291" spans="1:13" x14ac:dyDescent="0.25">
      <c r="A291" t="s">
        <v>2025</v>
      </c>
      <c r="B291">
        <f>ROUND(10-VLOOKUP($A291,JESG_CEMBI!$AG:$AV,MATCH(B$1,JESG_CEMBI!$AG$1:$AV$1,0),FALSE)/10,1)</f>
        <v>7.2</v>
      </c>
      <c r="C291">
        <f>VLOOKUP($A291,JESG_CEMBI!$AG:$AV,MATCH("1D Score Chg",JESG_CEMBI!$AG$1:$AV$1,0),FALSE)/-10</f>
        <v>-2.4686573911029699E-3</v>
      </c>
      <c r="D291">
        <f>VLOOKUP($A291,JESG_CEMBI!$AG:$AV,MATCH("1M Score Chg",JESG_CEMBI!$AG$1:$AV$1,0),FALSE)/-10</f>
        <v>-0.21548267287982997</v>
      </c>
      <c r="E291">
        <f>VLOOKUP($A291,JESG_CEMBI!$AG:$AV,MATCH("QTD Score Chg",JESG_CEMBI!$AG$1:$AV$1,0),FALSE)/-10</f>
        <v>-7.8910534880518995E-2</v>
      </c>
      <c r="F291">
        <f>VLOOKUP($A291,JESG_CEMBI!$AG:$AV,MATCH("YTD Score Chg",JESG_CEMBI!$AG$1:$AV$1,0),FALSE)/-10</f>
        <v>-0.49800298060417703</v>
      </c>
      <c r="G291" t="str">
        <f>IFERROR(VLOOKUP(A291,ERV_Mapping!Q:Q,1,FALSE),VLOOKUP(A291,ERV_Mapping!R:R,1,FALSE))</f>
        <v>CAMEBO</v>
      </c>
      <c r="H291" t="str">
        <f>IFERROR(VLOOKUP(G291,ERV_Mapping!Q:S,3,FALSE),VLOOKUP(G291,ERV_Mapping!R:S,2,FALSE))</f>
        <v>CAMEBO_0</v>
      </c>
      <c r="I291" s="1" t="e">
        <f>VLOOKUP($H291,ERV_Issuers!$C:$BZ,MATCH(I$1,ERV_Issuers!$C$2:$BZ$2,0),FALSE)</f>
        <v>#N/A</v>
      </c>
      <c r="J291" s="1" t="e">
        <f>VLOOKUP($H291,ERV_Issuers!$C:$BZ,MATCH(J$1,ERV_Issuers!$C$2:$BZ$2,0),FALSE)</f>
        <v>#N/A</v>
      </c>
      <c r="K291" s="1" t="e">
        <f>VLOOKUP($H291,ERV_Issuers!$C:$BZ,MATCH(K$1,ERV_Issuers!$C$2:$BZ$2,0),FALSE)</f>
        <v>#N/A</v>
      </c>
      <c r="L291" s="1" t="e">
        <f t="shared" si="4"/>
        <v>#N/A</v>
      </c>
      <c r="M291" s="1" t="str">
        <f>INDEX(JESG_CEMBI!$W:$W,MATCH($A291,JESG_CEMBI!$AG:$AG,0))</f>
        <v>USG20038AA61</v>
      </c>
    </row>
    <row r="292" spans="1:13" x14ac:dyDescent="0.25">
      <c r="A292" t="s">
        <v>1326</v>
      </c>
      <c r="B292">
        <f>ROUND(10-VLOOKUP($A292,JESG_CEMBI!$AG:$AV,MATCH(B$1,JESG_CEMBI!$AG$1:$AV$1,0),FALSE)/10,1)</f>
        <v>5.9</v>
      </c>
      <c r="C292">
        <f>VLOOKUP($A292,JESG_CEMBI!$AG:$AV,MATCH("1D Score Chg",JESG_CEMBI!$AG$1:$AV$1,0),FALSE)/-10</f>
        <v>-2.0697237169329599E-3</v>
      </c>
      <c r="D292">
        <f>VLOOKUP($A292,JESG_CEMBI!$AG:$AV,MATCH("1M Score Chg",JESG_CEMBI!$AG$1:$AV$1,0),FALSE)/-10</f>
        <v>2.8112859550510898E-2</v>
      </c>
      <c r="E292">
        <f>VLOOKUP($A292,JESG_CEMBI!$AG:$AV,MATCH("QTD Score Chg",JESG_CEMBI!$AG$1:$AV$1,0),FALSE)/-10</f>
        <v>3.0655705179121603E-3</v>
      </c>
      <c r="F292">
        <f>VLOOKUP($A292,JESG_CEMBI!$AG:$AV,MATCH("YTD Score Chg",JESG_CEMBI!$AG$1:$AV$1,0),FALSE)/-10</f>
        <v>0.139606766316379</v>
      </c>
      <c r="G292" t="str">
        <f>IFERROR(VLOOKUP(A292,ERV_Mapping!Q:Q,1,FALSE),VLOOKUP(A292,ERV_Mapping!R:R,1,FALSE))</f>
        <v>EGUATE</v>
      </c>
      <c r="H292" t="str">
        <f>IFERROR(VLOOKUP(G292,ERV_Mapping!Q:S,3,FALSE),VLOOKUP(G292,ERV_Mapping!R:S,2,FALSE))</f>
        <v>EGUATE_0</v>
      </c>
      <c r="I292" s="1">
        <f>VLOOKUP($H292,ERV_Issuers!$C:$BZ,MATCH(I$1,ERV_Issuers!$C$2:$BZ$2,0),FALSE)</f>
        <v>321.41726684570313</v>
      </c>
      <c r="J292" s="1" t="str">
        <f>VLOOKUP($H292,ERV_Issuers!$C:$BZ,MATCH(J$1,ERV_Issuers!$C$2:$BZ$2,0),FALSE)</f>
        <v>bb-</v>
      </c>
      <c r="K292" s="1">
        <f>VLOOKUP($H292,ERV_Issuers!$C:$BZ,MATCH(K$1,ERV_Issuers!$C$2:$BZ$2,0),FALSE)</f>
        <v>-1.8811294401751908</v>
      </c>
      <c r="L292" s="1" t="str">
        <f t="shared" si="4"/>
        <v>BB</v>
      </c>
      <c r="M292" s="1" t="str">
        <f>INDEX(JESG_CEMBI!$W:$W,MATCH($A292,JESG_CEMBI!$AG:$AG,0))</f>
        <v>USG3040LAA01</v>
      </c>
    </row>
    <row r="293" spans="1:13" x14ac:dyDescent="0.25">
      <c r="A293" t="s">
        <v>1056</v>
      </c>
      <c r="B293">
        <f>ROUND(10-VLOOKUP($A293,JESG_CEMBI!$AG:$AV,MATCH(B$1,JESG_CEMBI!$AG$1:$AV$1,0),FALSE)/10,1)</f>
        <v>3.9</v>
      </c>
      <c r="C293">
        <f>VLOOKUP($A293,JESG_CEMBI!$AG:$AV,MATCH("1D Score Chg",JESG_CEMBI!$AG$1:$AV$1,0),FALSE)/-10</f>
        <v>-1.56E-5</v>
      </c>
      <c r="D293">
        <f>VLOOKUP($A293,JESG_CEMBI!$AG:$AV,MATCH("1M Score Chg",JESG_CEMBI!$AG$1:$AV$1,0),FALSE)/-10</f>
        <v>-0.26858780019558898</v>
      </c>
      <c r="E293">
        <f>VLOOKUP($A293,JESG_CEMBI!$AG:$AV,MATCH("QTD Score Chg",JESG_CEMBI!$AG$1:$AV$1,0),FALSE)/-10</f>
        <v>5.6346134379126004E-3</v>
      </c>
      <c r="F293">
        <f>VLOOKUP($A293,JESG_CEMBI!$AG:$AV,MATCH("YTD Score Chg",JESG_CEMBI!$AG$1:$AV$1,0),FALSE)/-10</f>
        <v>-0.63603754340319507</v>
      </c>
      <c r="G293" t="str">
        <f>IFERROR(VLOOKUP(A293,ERV_Mapping!Q:Q,1,FALSE),VLOOKUP(A293,ERV_Mapping!R:R,1,FALSE))</f>
        <v>CMIENE</v>
      </c>
      <c r="H293" t="str">
        <f>IFERROR(VLOOKUP(G293,ERV_Mapping!Q:S,3,FALSE),VLOOKUP(G293,ERV_Mapping!R:S,2,FALSE))</f>
        <v>CMIENE_0</v>
      </c>
      <c r="I293" s="1">
        <f>VLOOKUP($H293,ERV_Issuers!$C:$BZ,MATCH(I$1,ERV_Issuers!$C$2:$BZ$2,0),FALSE)</f>
        <v>296.78472900390625</v>
      </c>
      <c r="J293" s="1" t="str">
        <f>VLOOKUP($H293,ERV_Issuers!$C:$BZ,MATCH(J$1,ERV_Issuers!$C$2:$BZ$2,0),FALSE)</f>
        <v>bb-</v>
      </c>
      <c r="K293" s="1">
        <f>VLOOKUP($H293,ERV_Issuers!$C:$BZ,MATCH(K$1,ERV_Issuers!$C$2:$BZ$2,0),FALSE)</f>
        <v>-10.337059045188964</v>
      </c>
      <c r="L293" s="1" t="str">
        <f t="shared" si="4"/>
        <v>BB</v>
      </c>
      <c r="M293" s="1" t="str">
        <f>INDEX(JESG_CEMBI!$W:$W,MATCH($A293,JESG_CEMBI!$AG:$AG,0))</f>
        <v>USG4923NAB40</v>
      </c>
    </row>
    <row r="294" spans="1:13" x14ac:dyDescent="0.25">
      <c r="A294" t="s">
        <v>413</v>
      </c>
      <c r="B294">
        <f>ROUND(10-VLOOKUP($A294,JESG_CEMBI!$AG:$AV,MATCH(B$1,JESG_CEMBI!$AG$1:$AV$1,0),FALSE)/10,1)</f>
        <v>3.1</v>
      </c>
      <c r="C294">
        <f>VLOOKUP($A294,JESG_CEMBI!$AG:$AV,MATCH("1D Score Chg",JESG_CEMBI!$AG$1:$AV$1,0),FALSE)/-10</f>
        <v>5.0596702691635097E-3</v>
      </c>
      <c r="D294">
        <f>VLOOKUP($A294,JESG_CEMBI!$AG:$AV,MATCH("1M Score Chg",JESG_CEMBI!$AG$1:$AV$1,0),FALSE)/-10</f>
        <v>0.113474484098533</v>
      </c>
      <c r="E294">
        <f>VLOOKUP($A294,JESG_CEMBI!$AG:$AV,MATCH("QTD Score Chg",JESG_CEMBI!$AG$1:$AV$1,0),FALSE)/-10</f>
        <v>5.9152454120732001E-2</v>
      </c>
      <c r="F294">
        <f>VLOOKUP($A294,JESG_CEMBI!$AG:$AV,MATCH("YTD Score Chg",JESG_CEMBI!$AG$1:$AV$1,0),FALSE)/-10</f>
        <v>0.105090180627706</v>
      </c>
      <c r="G294" t="str">
        <f>IFERROR(VLOOKUP(A294,ERV_Mapping!Q:Q,1,FALSE),VLOOKUP(A294,ERV_Mapping!R:R,1,FALSE))</f>
        <v>AIA</v>
      </c>
      <c r="H294" t="str">
        <f>IFERROR(VLOOKUP(G294,ERV_Mapping!Q:S,3,FALSE),VLOOKUP(G294,ERV_Mapping!R:S,2,FALSE))</f>
        <v>AIA_17</v>
      </c>
      <c r="I294" s="1">
        <f>VLOOKUP($H294,ERV_Issuers!$C:$BZ,MATCH(I$1,ERV_Issuers!$C$2:$BZ$2,0),FALSE)</f>
        <v>72.629981994628906</v>
      </c>
      <c r="J294" s="1" t="str">
        <f>VLOOKUP($H294,ERV_Issuers!$C:$BZ,MATCH(J$1,ERV_Issuers!$C$2:$BZ$2,0),FALSE)</f>
        <v>a</v>
      </c>
      <c r="K294" s="1">
        <f>VLOOKUP($H294,ERV_Issuers!$C:$BZ,MATCH(K$1,ERV_Issuers!$C$2:$BZ$2,0),FALSE)</f>
        <v>-50</v>
      </c>
      <c r="L294" s="1" t="str">
        <f t="shared" si="4"/>
        <v>A</v>
      </c>
      <c r="M294" s="1" t="str">
        <f>INDEX(JESG_CEMBI!$W:$W,MATCH($A294,JESG_CEMBI!$AG:$AG,0))</f>
        <v>XS2328261263</v>
      </c>
    </row>
    <row r="295" spans="1:13" x14ac:dyDescent="0.25">
      <c r="A295" t="s">
        <v>16928</v>
      </c>
      <c r="B295">
        <f>ROUND(10-VLOOKUP($A295,JESG_CEMBI!$AG:$AV,MATCH(B$1,JESG_CEMBI!$AG$1:$AV$1,0),FALSE)/10,1)</f>
        <v>6</v>
      </c>
      <c r="C295">
        <f>VLOOKUP($A295,JESG_CEMBI!$AG:$AV,MATCH("1D Score Chg",JESG_CEMBI!$AG$1:$AV$1,0),FALSE)/-10</f>
        <v>-2.2327174905740301E-3</v>
      </c>
      <c r="D295">
        <f>VLOOKUP($A295,JESG_CEMBI!$AG:$AV,MATCH("1M Score Chg",JESG_CEMBI!$AG$1:$AV$1,0),FALSE)/-10</f>
        <v>0.23857025296628703</v>
      </c>
      <c r="E295">
        <f>VLOOKUP($A295,JESG_CEMBI!$AG:$AV,MATCH("QTD Score Chg",JESG_CEMBI!$AG$1:$AV$1,0),FALSE)/-10</f>
        <v>8.2071563548139798E-2</v>
      </c>
      <c r="F295">
        <f>VLOOKUP($A295,JESG_CEMBI!$AG:$AV,MATCH("YTD Score Chg",JESG_CEMBI!$AG$1:$AV$1,0),FALSE)/-10</f>
        <v>0.66465911360251106</v>
      </c>
      <c r="G295" t="str">
        <f>IFERROR(VLOOKUP(A295,ERV_Mapping!Q:Q,1,FALSE),VLOOKUP(A295,ERV_Mapping!R:R,1,FALSE))</f>
        <v>BOCOMI</v>
      </c>
      <c r="H295" t="str">
        <f>IFERROR(VLOOKUP(G295,ERV_Mapping!Q:S,3,FALSE),VLOOKUP(G295,ERV_Mapping!R:S,2,FALSE))</f>
        <v>BOCOMI_0</v>
      </c>
      <c r="I295" s="1">
        <f>VLOOKUP($H295,ERV_Issuers!$C:$BZ,MATCH(I$1,ERV_Issuers!$C$2:$BZ$2,0),FALSE)</f>
        <v>102.4530029296875</v>
      </c>
      <c r="J295" s="1" t="str">
        <f>VLOOKUP($H295,ERV_Issuers!$C:$BZ,MATCH(J$1,ERV_Issuers!$C$2:$BZ$2,0),FALSE)</f>
        <v>a</v>
      </c>
      <c r="K295" s="1">
        <f>VLOOKUP($H295,ERV_Issuers!$C:$BZ,MATCH(K$1,ERV_Issuers!$C$2:$BZ$2,0),FALSE)</f>
        <v>0</v>
      </c>
      <c r="L295" s="1" t="str">
        <f t="shared" si="4"/>
        <v>A</v>
      </c>
      <c r="M295" s="1" t="str">
        <f>INDEX(JESG_CEMBI!$W:$W,MATCH($A295,JESG_CEMBI!$AG:$AG,0))</f>
        <v>XS2357034755</v>
      </c>
    </row>
    <row r="296" spans="1:13" x14ac:dyDescent="0.25">
      <c r="A296" t="s">
        <v>1942</v>
      </c>
      <c r="B296">
        <f>ROUND(10-VLOOKUP($A296,JESG_CEMBI!$AG:$AV,MATCH(B$1,JESG_CEMBI!$AG$1:$AV$1,0),FALSE)/10,1)</f>
        <v>4.4000000000000004</v>
      </c>
      <c r="C296">
        <f>VLOOKUP($A296,JESG_CEMBI!$AG:$AV,MATCH("1D Score Chg",JESG_CEMBI!$AG$1:$AV$1,0),FALSE)/-10</f>
        <v>-9.2748322376579007E-4</v>
      </c>
      <c r="D296">
        <f>VLOOKUP($A296,JESG_CEMBI!$AG:$AV,MATCH("1M Score Chg",JESG_CEMBI!$AG$1:$AV$1,0),FALSE)/-10</f>
        <v>-8.9296633255678097E-3</v>
      </c>
      <c r="E296">
        <f>VLOOKUP($A296,JESG_CEMBI!$AG:$AV,MATCH("QTD Score Chg",JESG_CEMBI!$AG$1:$AV$1,0),FALSE)/-10</f>
        <v>-5.1820836594714502E-3</v>
      </c>
      <c r="F296">
        <f>VLOOKUP($A296,JESG_CEMBI!$AG:$AV,MATCH("YTD Score Chg",JESG_CEMBI!$AG$1:$AV$1,0),FALSE)/-10</f>
        <v>8.9982911707229996E-2</v>
      </c>
      <c r="G296" t="str">
        <f>IFERROR(VLOOKUP(A296,ERV_Mapping!Q:Q,1,FALSE),VLOOKUP(A296,ERV_Mapping!R:R,1,FALSE))</f>
        <v>BOCOHK</v>
      </c>
      <c r="H296" t="str">
        <f>IFERROR(VLOOKUP(G296,ERV_Mapping!Q:S,3,FALSE),VLOOKUP(G296,ERV_Mapping!R:S,2,FALSE))</f>
        <v>BOCOHK_0</v>
      </c>
      <c r="I296" s="1">
        <f>VLOOKUP($H296,ERV_Issuers!$C:$BZ,MATCH(I$1,ERV_Issuers!$C$2:$BZ$2,0),FALSE)</f>
        <v>71.226547241210938</v>
      </c>
      <c r="J296" s="1" t="str">
        <f>VLOOKUP($H296,ERV_Issuers!$C:$BZ,MATCH(J$1,ERV_Issuers!$C$2:$BZ$2,0),FALSE)</f>
        <v>bb</v>
      </c>
      <c r="K296" s="1">
        <f>VLOOKUP($H296,ERV_Issuers!$C:$BZ,MATCH(K$1,ERV_Issuers!$C$2:$BZ$2,0),FALSE)</f>
        <v>0</v>
      </c>
      <c r="L296" s="1" t="str">
        <f t="shared" si="4"/>
        <v>BB</v>
      </c>
      <c r="M296" s="1" t="str">
        <f>INDEX(JESG_CEMBI!$W:$W,MATCH($A296,JESG_CEMBI!$AG:$AG,0))</f>
        <v>XS2357352702</v>
      </c>
    </row>
    <row r="297" spans="1:13" x14ac:dyDescent="0.25">
      <c r="A297" t="s">
        <v>1938</v>
      </c>
      <c r="B297">
        <f>ROUND(10-VLOOKUP($A297,JESG_CEMBI!$AG:$AV,MATCH(B$1,JESG_CEMBI!$AG$1:$AV$1,0),FALSE)/10,1)</f>
        <v>7</v>
      </c>
      <c r="C297">
        <f>VLOOKUP($A297,JESG_CEMBI!$AG:$AV,MATCH("1D Score Chg",JESG_CEMBI!$AG$1:$AV$1,0),FALSE)/-10</f>
        <v>-4.0639064982101998E-4</v>
      </c>
      <c r="D297">
        <f>VLOOKUP($A297,JESG_CEMBI!$AG:$AV,MATCH("1M Score Chg",JESG_CEMBI!$AG$1:$AV$1,0),FALSE)/-10</f>
        <v>-4.0446589918958095E-2</v>
      </c>
      <c r="E297">
        <f>VLOOKUP($A297,JESG_CEMBI!$AG:$AV,MATCH("QTD Score Chg",JESG_CEMBI!$AG$1:$AV$1,0),FALSE)/-10</f>
        <v>-1.3743756241763799E-2</v>
      </c>
      <c r="F297">
        <f>VLOOKUP($A297,JESG_CEMBI!$AG:$AV,MATCH("YTD Score Chg",JESG_CEMBI!$AG$1:$AV$1,0),FALSE)/-10</f>
        <v>-0.164787354699309</v>
      </c>
      <c r="G297" t="str">
        <f>IFERROR(VLOOKUP(A297,ERV_Mapping!Q:Q,1,FALSE),VLOOKUP(A297,ERV_Mapping!R:R,1,FALSE))</f>
        <v>BOCHKL</v>
      </c>
      <c r="H297" t="str">
        <f>IFERROR(VLOOKUP(G297,ERV_Mapping!Q:S,3,FALSE),VLOOKUP(G297,ERV_Mapping!R:S,2,FALSE))</f>
        <v>BOCHKL_2</v>
      </c>
      <c r="I297" s="1">
        <f>VLOOKUP($H297,ERV_Issuers!$C:$BZ,MATCH(I$1,ERV_Issuers!$C$2:$BZ$2,0),FALSE)</f>
        <v>135.92909240722656</v>
      </c>
      <c r="J297" s="1" t="str">
        <f>VLOOKUP($H297,ERV_Issuers!$C:$BZ,MATCH(J$1,ERV_Issuers!$C$2:$BZ$2,0),FALSE)</f>
        <v>bbb</v>
      </c>
      <c r="K297" s="1">
        <f>VLOOKUP($H297,ERV_Issuers!$C:$BZ,MATCH(K$1,ERV_Issuers!$C$2:$BZ$2,0),FALSE)</f>
        <v>-5.0036942796606372</v>
      </c>
      <c r="L297" s="1" t="str">
        <f t="shared" si="4"/>
        <v>BBB</v>
      </c>
      <c r="M297" s="1" t="str">
        <f>INDEX(JESG_CEMBI!$W:$W,MATCH($A297,JESG_CEMBI!$AG:$AG,0))</f>
        <v>US06428YAA47</v>
      </c>
    </row>
    <row r="298" spans="1:13" x14ac:dyDescent="0.25">
      <c r="A298" t="s">
        <v>1918</v>
      </c>
      <c r="B298">
        <f>ROUND(10-VLOOKUP($A298,JESG_CEMBI!$AG:$AV,MATCH(B$1,JESG_CEMBI!$AG$1:$AV$1,0),FALSE)/10,1)</f>
        <v>4.8</v>
      </c>
      <c r="C298">
        <f>VLOOKUP($A298,JESG_CEMBI!$AG:$AV,MATCH("1D Score Chg",JESG_CEMBI!$AG$1:$AV$1,0),FALSE)/-10</f>
        <v>1.51110492964221E-2</v>
      </c>
      <c r="D298">
        <f>VLOOKUP($A298,JESG_CEMBI!$AG:$AV,MATCH("1M Score Chg",JESG_CEMBI!$AG$1:$AV$1,0),FALSE)/-10</f>
        <v>0.36676711702903997</v>
      </c>
      <c r="E298">
        <f>VLOOKUP($A298,JESG_CEMBI!$AG:$AV,MATCH("QTD Score Chg",JESG_CEMBI!$AG$1:$AV$1,0),FALSE)/-10</f>
        <v>0.21831964656545302</v>
      </c>
      <c r="F298">
        <f>VLOOKUP($A298,JESG_CEMBI!$AG:$AV,MATCH("YTD Score Chg",JESG_CEMBI!$AG$1:$AV$1,0),FALSE)/-10</f>
        <v>0.62108267375227499</v>
      </c>
      <c r="G298" t="str">
        <f>IFERROR(VLOOKUP(A298,ERV_Mapping!Q:Q,1,FALSE),VLOOKUP(A298,ERV_Mapping!R:R,1,FALSE))</f>
        <v>BNKEA</v>
      </c>
      <c r="H298" t="str">
        <f>IFERROR(VLOOKUP(G298,ERV_Mapping!Q:S,3,FALSE),VLOOKUP(G298,ERV_Mapping!R:S,2,FALSE))</f>
        <v>BNKEA_3</v>
      </c>
      <c r="I298" s="1">
        <f>VLOOKUP($H298,ERV_Issuers!$C:$BZ,MATCH(I$1,ERV_Issuers!$C$2:$BZ$2,0),FALSE)</f>
        <v>193.42176818847656</v>
      </c>
      <c r="J298" s="1" t="str">
        <f>VLOOKUP($H298,ERV_Issuers!$C:$BZ,MATCH(J$1,ERV_Issuers!$C$2:$BZ$2,0),FALSE)</f>
        <v>bbb-</v>
      </c>
      <c r="K298" s="1">
        <f>VLOOKUP($H298,ERV_Issuers!$C:$BZ,MATCH(K$1,ERV_Issuers!$C$2:$BZ$2,0),FALSE)</f>
        <v>0</v>
      </c>
      <c r="L298" s="1" t="str">
        <f t="shared" si="4"/>
        <v>BBB</v>
      </c>
      <c r="M298" s="1" t="str">
        <f>INDEX(JESG_CEMBI!$W:$W,MATCH($A298,JESG_CEMBI!$AG:$AG,0))</f>
        <v>XS2168040744</v>
      </c>
    </row>
    <row r="299" spans="1:13" x14ac:dyDescent="0.25">
      <c r="A299" t="s">
        <v>2046</v>
      </c>
      <c r="B299">
        <f>ROUND(10-VLOOKUP($A299,JESG_CEMBI!$AG:$AV,MATCH(B$1,JESG_CEMBI!$AG$1:$AV$1,0),FALSE)/10,1)</f>
        <v>5.5</v>
      </c>
      <c r="C299">
        <f>VLOOKUP($A299,JESG_CEMBI!$AG:$AV,MATCH("1D Score Chg",JESG_CEMBI!$AG$1:$AV$1,0),FALSE)/-10</f>
        <v>7.0906523889767894E-3</v>
      </c>
      <c r="D299">
        <f>VLOOKUP($A299,JESG_CEMBI!$AG:$AV,MATCH("1M Score Chg",JESG_CEMBI!$AG$1:$AV$1,0),FALSE)/-10</f>
        <v>0.141746177364167</v>
      </c>
      <c r="E299">
        <f>VLOOKUP($A299,JESG_CEMBI!$AG:$AV,MATCH("QTD Score Chg",JESG_CEMBI!$AG$1:$AV$1,0),FALSE)/-10</f>
        <v>6.6987238199898505E-2</v>
      </c>
      <c r="F299">
        <f>VLOOKUP($A299,JESG_CEMBI!$AG:$AV,MATCH("YTD Score Chg",JESG_CEMBI!$AG$1:$AV$1,0),FALSE)/-10</f>
        <v>0.70786034621362792</v>
      </c>
      <c r="G299" t="str">
        <f>IFERROR(VLOOKUP(A299,ERV_Mapping!Q:Q,1,FALSE),VLOOKUP(A299,ERV_Mapping!R:R,1,FALSE))</f>
        <v>CASHLD</v>
      </c>
      <c r="H299" t="str">
        <f>IFERROR(VLOOKUP(G299,ERV_Mapping!Q:S,3,FALSE),VLOOKUP(G299,ERV_Mapping!R:S,2,FALSE))</f>
        <v>CASHLD_0</v>
      </c>
      <c r="I299" s="1">
        <f>VLOOKUP($H299,ERV_Issuers!$C:$BZ,MATCH(I$1,ERV_Issuers!$C$2:$BZ$2,0),FALSE)</f>
        <v>197.10270690917969</v>
      </c>
      <c r="J299" s="1" t="str">
        <f>VLOOKUP($H299,ERV_Issuers!$C:$BZ,MATCH(J$1,ERV_Issuers!$C$2:$BZ$2,0),FALSE)</f>
        <v>bb</v>
      </c>
      <c r="K299" s="1">
        <f>VLOOKUP($H299,ERV_Issuers!$C:$BZ,MATCH(K$1,ERV_Issuers!$C$2:$BZ$2,0),FALSE)</f>
        <v>0</v>
      </c>
      <c r="L299" s="1" t="str">
        <f t="shared" si="4"/>
        <v>BB</v>
      </c>
      <c r="M299" s="1" t="str">
        <f>INDEX(JESG_CEMBI!$W:$W,MATCH($A299,JESG_CEMBI!$AG:$AG,0))</f>
        <v>XS2277590209</v>
      </c>
    </row>
    <row r="300" spans="1:13" x14ac:dyDescent="0.25">
      <c r="A300" t="s">
        <v>16854</v>
      </c>
      <c r="B300">
        <f>ROUND(10-VLOOKUP($A300,JESG_CEMBI!$AG:$AV,MATCH(B$1,JESG_CEMBI!$AG$1:$AV$1,0),FALSE)/10,1)</f>
        <v>4.3</v>
      </c>
      <c r="C300">
        <f>VLOOKUP($A300,JESG_CEMBI!$AG:$AV,MATCH("1D Score Chg",JESG_CEMBI!$AG$1:$AV$1,0),FALSE)/-10</f>
        <v>5.5461054983560101E-3</v>
      </c>
      <c r="D300">
        <f>VLOOKUP($A300,JESG_CEMBI!$AG:$AV,MATCH("1M Score Chg",JESG_CEMBI!$AG$1:$AV$1,0),FALSE)/-10</f>
        <v>0.110330964919877</v>
      </c>
      <c r="E300">
        <f>VLOOKUP($A300,JESG_CEMBI!$AG:$AV,MATCH("QTD Score Chg",JESG_CEMBI!$AG$1:$AV$1,0),FALSE)/-10</f>
        <v>5.3086316184300798E-2</v>
      </c>
      <c r="F300">
        <f>VLOOKUP($A300,JESG_CEMBI!$AG:$AV,MATCH("YTD Score Chg",JESG_CEMBI!$AG$1:$AV$1,0),FALSE)/-10</f>
        <v>0.176353120296248</v>
      </c>
      <c r="G300" t="str">
        <f>IFERROR(VLOOKUP(A300,ERV_Mapping!Q:Q,1,FALSE),VLOOKUP(A300,ERV_Mapping!R:R,1,FALSE))</f>
        <v>CKPFIN</v>
      </c>
      <c r="H300" t="str">
        <f>IFERROR(VLOOKUP(G300,ERV_Mapping!Q:S,3,FALSE),VLOOKUP(G300,ERV_Mapping!R:S,2,FALSE))</f>
        <v>CKPFIN_0</v>
      </c>
      <c r="I300" s="1">
        <f>VLOOKUP($H300,ERV_Issuers!$C:$BZ,MATCH(I$1,ERV_Issuers!$C$2:$BZ$2,0),FALSE)</f>
        <v>62.583698272705078</v>
      </c>
      <c r="J300" s="1" t="str">
        <f>VLOOKUP($H300,ERV_Issuers!$C:$BZ,MATCH(J$1,ERV_Issuers!$C$2:$BZ$2,0),FALSE)</f>
        <v>a</v>
      </c>
      <c r="K300" s="1">
        <f>VLOOKUP($H300,ERV_Issuers!$C:$BZ,MATCH(K$1,ERV_Issuers!$C$2:$BZ$2,0),FALSE)</f>
        <v>0</v>
      </c>
      <c r="L300" s="1" t="str">
        <f t="shared" si="4"/>
        <v>A</v>
      </c>
      <c r="M300" s="1" t="str">
        <f>INDEX(JESG_CEMBI!$W:$W,MATCH($A300,JESG_CEMBI!$AG:$AG,0))</f>
        <v>XS2357431084</v>
      </c>
    </row>
    <row r="301" spans="1:13" x14ac:dyDescent="0.25">
      <c r="A301" t="s">
        <v>14261</v>
      </c>
      <c r="B301">
        <f>ROUND(10-VLOOKUP($A301,JESG_CEMBI!$AG:$AV,MATCH(B$1,JESG_CEMBI!$AG$1:$AV$1,0),FALSE)/10,1)</f>
        <v>6.2</v>
      </c>
      <c r="C301">
        <f>VLOOKUP($A301,JESG_CEMBI!$AG:$AV,MATCH("1D Score Chg",JESG_CEMBI!$AG$1:$AV$1,0),FALSE)/-10</f>
        <v>3.8153453213647701E-2</v>
      </c>
      <c r="D301">
        <f>VLOOKUP($A301,JESG_CEMBI!$AG:$AV,MATCH("1M Score Chg",JESG_CEMBI!$AG$1:$AV$1,0),FALSE)/-10</f>
        <v>0.92191033741571693</v>
      </c>
      <c r="E301">
        <f>VLOOKUP($A301,JESG_CEMBI!$AG:$AV,MATCH("QTD Score Chg",JESG_CEMBI!$AG$1:$AV$1,0),FALSE)/-10</f>
        <v>0.35320737974076599</v>
      </c>
      <c r="F301">
        <f>VLOOKUP($A301,JESG_CEMBI!$AG:$AV,MATCH("YTD Score Chg",JESG_CEMBI!$AG$1:$AV$1,0),FALSE)/-10</f>
        <v>2.0389228330166498</v>
      </c>
      <c r="G301" t="e">
        <f>IFERROR(VLOOKUP(A301,ERV_Mapping!Q:Q,1,FALSE),VLOOKUP(A301,ERV_Mapping!R:R,1,FALSE))</f>
        <v>#N/A</v>
      </c>
      <c r="H301" t="e">
        <f>IFERROR(VLOOKUP(G301,ERV_Mapping!Q:S,3,FALSE),VLOOKUP(G301,ERV_Mapping!R:S,2,FALSE))</f>
        <v>#N/A</v>
      </c>
      <c r="I301" s="1" t="e">
        <f>VLOOKUP($H301,ERV_Issuers!$C:$BZ,MATCH(I$1,ERV_Issuers!$C$2:$BZ$2,0),FALSE)</f>
        <v>#N/A</v>
      </c>
      <c r="J301" s="1" t="e">
        <f>VLOOKUP($H301,ERV_Issuers!$C:$BZ,MATCH(J$1,ERV_Issuers!$C$2:$BZ$2,0),FALSE)</f>
        <v>#N/A</v>
      </c>
      <c r="K301" s="1" t="e">
        <f>VLOOKUP($H301,ERV_Issuers!$C:$BZ,MATCH(K$1,ERV_Issuers!$C$2:$BZ$2,0),FALSE)</f>
        <v>#N/A</v>
      </c>
      <c r="L301" s="1" t="e">
        <f t="shared" si="4"/>
        <v>#N/A</v>
      </c>
      <c r="M301" s="1" t="str">
        <f>INDEX(JESG_CEMBI!$W:$W,MATCH($A301,JESG_CEMBI!$AG:$AG,0))</f>
        <v>XS2273084439</v>
      </c>
    </row>
    <row r="302" spans="1:13" x14ac:dyDescent="0.25">
      <c r="A302" t="s">
        <v>1010</v>
      </c>
      <c r="B302">
        <f>ROUND(10-VLOOKUP($A302,JESG_CEMBI!$AG:$AV,MATCH(B$1,JESG_CEMBI!$AG$1:$AV$1,0),FALSE)/10,1)</f>
        <v>6.9</v>
      </c>
      <c r="C302">
        <f>VLOOKUP($A302,JESG_CEMBI!$AG:$AV,MATCH("1D Score Chg",JESG_CEMBI!$AG$1:$AV$1,0),FALSE)/-10</f>
        <v>-8.8487253963361202E-3</v>
      </c>
      <c r="D302">
        <f>VLOOKUP($A302,JESG_CEMBI!$AG:$AV,MATCH("1M Score Chg",JESG_CEMBI!$AG$1:$AV$1,0),FALSE)/-10</f>
        <v>-7.155276822689019E-2</v>
      </c>
      <c r="E302">
        <f>VLOOKUP($A302,JESG_CEMBI!$AG:$AV,MATCH("QTD Score Chg",JESG_CEMBI!$AG$1:$AV$1,0),FALSE)/-10</f>
        <v>-5.634634742268E-2</v>
      </c>
      <c r="F302">
        <f>VLOOKUP($A302,JESG_CEMBI!$AG:$AV,MATCH("YTD Score Chg",JESG_CEMBI!$AG$1:$AV$1,0),FALSE)/-10</f>
        <v>1.04066545912805</v>
      </c>
      <c r="G302" t="str">
        <f>IFERROR(VLOOKUP(A302,ERV_Mapping!Q:Q,1,FALSE),VLOOKUP(A302,ERV_Mapping!R:R,1,FALSE))</f>
        <v>CIMWLB</v>
      </c>
      <c r="H302" t="str">
        <f>IFERROR(VLOOKUP(G302,ERV_Mapping!Q:S,3,FALSE),VLOOKUP(G302,ERV_Mapping!R:S,2,FALSE))</f>
        <v>CIMWLB</v>
      </c>
      <c r="I302" s="1">
        <f>VLOOKUP($H302,ERV_Issuers!$C:$BZ,MATCH(I$1,ERV_Issuers!$C$2:$BZ$2,0),FALSE)</f>
        <v>208.21711730957031</v>
      </c>
      <c r="J302" s="1" t="str">
        <f>VLOOKUP($H302,ERV_Issuers!$C:$BZ,MATCH(J$1,ERV_Issuers!$C$2:$BZ$2,0),FALSE)</f>
        <v>bbb+</v>
      </c>
      <c r="K302" s="1">
        <f>VLOOKUP($H302,ERV_Issuers!$C:$BZ,MATCH(K$1,ERV_Issuers!$C$2:$BZ$2,0),FALSE)</f>
        <v>0</v>
      </c>
      <c r="L302" s="1" t="str">
        <f t="shared" si="4"/>
        <v>BBB</v>
      </c>
      <c r="M302" s="1" t="str">
        <f>INDEX(JESG_CEMBI!$W:$W,MATCH($A302,JESG_CEMBI!$AG:$AG,0))</f>
        <v>XS1892343762</v>
      </c>
    </row>
    <row r="303" spans="1:13" x14ac:dyDescent="0.25">
      <c r="A303" t="s">
        <v>19157</v>
      </c>
      <c r="B303">
        <f>ROUND(10-VLOOKUP($A303,JESG_CEMBI!$AG:$AV,MATCH(B$1,JESG_CEMBI!$AG$1:$AV$1,0),FALSE)/10,1)</f>
        <v>4.7</v>
      </c>
      <c r="C303">
        <f>VLOOKUP($A303,JESG_CEMBI!$AG:$AV,MATCH("1D Score Chg",JESG_CEMBI!$AG$1:$AV$1,0),FALSE)/-10</f>
        <v>-1.84447876693297E-2</v>
      </c>
      <c r="D303">
        <f>VLOOKUP($A303,JESG_CEMBI!$AG:$AV,MATCH("1M Score Chg",JESG_CEMBI!$AG$1:$AV$1,0),FALSE)/-10</f>
        <v>-0.39900584673765199</v>
      </c>
      <c r="E303">
        <f>VLOOKUP($A303,JESG_CEMBI!$AG:$AV,MATCH("QTD Score Chg",JESG_CEMBI!$AG$1:$AV$1,0),FALSE)/-10</f>
        <v>-0.158977279014754</v>
      </c>
      <c r="F303">
        <f>VLOOKUP($A303,JESG_CEMBI!$AG:$AV,MATCH("YTD Score Chg",JESG_CEMBI!$AG$1:$AV$1,0),FALSE)/-10</f>
        <v>-0.58626747773060894</v>
      </c>
      <c r="G303" t="str">
        <f>IFERROR(VLOOKUP(A303,ERV_Mapping!Q:Q,1,FALSE),VLOOKUP(A303,ERV_Mapping!R:R,1,FALSE))</f>
        <v>CNCBHK</v>
      </c>
      <c r="H303" t="str">
        <f>IFERROR(VLOOKUP(G303,ERV_Mapping!Q:S,3,FALSE),VLOOKUP(G303,ERV_Mapping!R:S,2,FALSE))</f>
        <v>CNCBHK_0</v>
      </c>
      <c r="I303" s="1">
        <f>VLOOKUP($H303,ERV_Issuers!$C:$BZ,MATCH(I$1,ERV_Issuers!$C$2:$BZ$2,0),FALSE)</f>
        <v>124.00698089599609</v>
      </c>
      <c r="J303" s="1" t="str">
        <f>VLOOKUP($H303,ERV_Issuers!$C:$BZ,MATCH(J$1,ERV_Issuers!$C$2:$BZ$2,0),FALSE)</f>
        <v>bbb</v>
      </c>
      <c r="K303" s="1">
        <f>VLOOKUP($H303,ERV_Issuers!$C:$BZ,MATCH(K$1,ERV_Issuers!$C$2:$BZ$2,0),FALSE)</f>
        <v>0</v>
      </c>
      <c r="L303" s="1" t="str">
        <f t="shared" si="4"/>
        <v>BBB</v>
      </c>
      <c r="M303" s="1" t="str">
        <f>INDEX(JESG_CEMBI!$W:$W,MATCH($A303,JESG_CEMBI!$AG:$AG,0))</f>
        <v>XS2400120650</v>
      </c>
    </row>
    <row r="304" spans="1:13" x14ac:dyDescent="0.25">
      <c r="A304" t="s">
        <v>17520</v>
      </c>
      <c r="B304">
        <f>ROUND(10-VLOOKUP($A304,JESG_CEMBI!$AG:$AV,MATCH(B$1,JESG_CEMBI!$AG$1:$AV$1,0),FALSE)/10,1)</f>
        <v>5</v>
      </c>
      <c r="C304">
        <f>VLOOKUP($A304,JESG_CEMBI!$AG:$AV,MATCH("1D Score Chg",JESG_CEMBI!$AG$1:$AV$1,0),FALSE)/-10</f>
        <v>-1.7734530524098999E-2</v>
      </c>
      <c r="D304">
        <f>VLOOKUP($A304,JESG_CEMBI!$AG:$AV,MATCH("1M Score Chg",JESG_CEMBI!$AG$1:$AV$1,0),FALSE)/-10</f>
        <v>1.8002901682627401E-2</v>
      </c>
      <c r="E304">
        <f>VLOOKUP($A304,JESG_CEMBI!$AG:$AV,MATCH("QTD Score Chg",JESG_CEMBI!$AG$1:$AV$1,0),FALSE)/-10</f>
        <v>-0.13116366459621001</v>
      </c>
      <c r="F304">
        <f>VLOOKUP($A304,JESG_CEMBI!$AG:$AV,MATCH("YTD Score Chg",JESG_CEMBI!$AG$1:$AV$1,0),FALSE)/-10</f>
        <v>0.82588238056951213</v>
      </c>
      <c r="G304" t="str">
        <f>IFERROR(VLOOKUP(A304,ERV_Mapping!Q:Q,1,FALSE),VLOOKUP(A304,ERV_Mapping!R:R,1,FALSE))</f>
        <v>CSIPRO</v>
      </c>
      <c r="H304" t="str">
        <f>IFERROR(VLOOKUP(G304,ERV_Mapping!Q:S,3,FALSE),VLOOKUP(G304,ERV_Mapping!R:S,2,FALSE))</f>
        <v>CSIPRO</v>
      </c>
      <c r="I304" s="1">
        <f>VLOOKUP($H304,ERV_Issuers!$C:$BZ,MATCH(I$1,ERV_Issuers!$C$2:$BZ$2,0),FALSE)</f>
        <v>481.53311157226563</v>
      </c>
      <c r="J304" s="1" t="str">
        <f>VLOOKUP($H304,ERV_Issuers!$C:$BZ,MATCH(J$1,ERV_Issuers!$C$2:$BZ$2,0),FALSE)</f>
        <v>nr</v>
      </c>
      <c r="K304" s="1">
        <f>VLOOKUP($H304,ERV_Issuers!$C:$BZ,MATCH(K$1,ERV_Issuers!$C$2:$BZ$2,0),FALSE)</f>
        <v>0</v>
      </c>
      <c r="L304" s="1" t="str">
        <f t="shared" si="4"/>
        <v>NR</v>
      </c>
      <c r="M304" s="1" t="str">
        <f>INDEX(JESG_CEMBI!$W:$W,MATCH($A304,JESG_CEMBI!$AG:$AG,0))</f>
        <v>XS2360202829</v>
      </c>
    </row>
    <row r="305" spans="1:13" x14ac:dyDescent="0.25">
      <c r="A305" t="s">
        <v>16794</v>
      </c>
      <c r="B305">
        <f>ROUND(10-VLOOKUP($A305,JESG_CEMBI!$AG:$AV,MATCH(B$1,JESG_CEMBI!$AG$1:$AV$1,0),FALSE)/10,1)</f>
        <v>6.7</v>
      </c>
      <c r="C305">
        <f>VLOOKUP($A305,JESG_CEMBI!$AG:$AV,MATCH("1D Score Chg",JESG_CEMBI!$AG$1:$AV$1,0),FALSE)/-10</f>
        <v>-5.6084832450636595E-3</v>
      </c>
      <c r="D305">
        <f>VLOOKUP($A305,JESG_CEMBI!$AG:$AV,MATCH("1M Score Chg",JESG_CEMBI!$AG$1:$AV$1,0),FALSE)/-10</f>
        <v>0.25408724160726803</v>
      </c>
      <c r="E305">
        <f>VLOOKUP($A305,JESG_CEMBI!$AG:$AV,MATCH("QTD Score Chg",JESG_CEMBI!$AG$1:$AV$1,0),FALSE)/-10</f>
        <v>7.137606310393349E-2</v>
      </c>
      <c r="F305">
        <f>VLOOKUP($A305,JESG_CEMBI!$AG:$AV,MATCH("YTD Score Chg",JESG_CEMBI!$AG$1:$AV$1,0),FALSE)/-10</f>
        <v>0.63044592475677597</v>
      </c>
      <c r="G305" t="str">
        <f>IFERROR(VLOOKUP(A305,ERV_Mapping!Q:Q,1,FALSE),VLOOKUP(A305,ERV_Mapping!R:R,1,FALSE))</f>
        <v>CATHAY</v>
      </c>
      <c r="H305" t="str">
        <f>IFERROR(VLOOKUP(G305,ERV_Mapping!Q:S,3,FALSE),VLOOKUP(G305,ERV_Mapping!R:S,2,FALSE))</f>
        <v>CATHAY</v>
      </c>
      <c r="I305" s="1">
        <f>VLOOKUP($H305,ERV_Issuers!$C:$BZ,MATCH(I$1,ERV_Issuers!$C$2:$BZ$2,0),FALSE)</f>
        <v>295.96728515625</v>
      </c>
      <c r="J305" s="1" t="str">
        <f>VLOOKUP($H305,ERV_Issuers!$C:$BZ,MATCH(J$1,ERV_Issuers!$C$2:$BZ$2,0),FALSE)</f>
        <v>nr</v>
      </c>
      <c r="K305" s="1">
        <f>VLOOKUP($H305,ERV_Issuers!$C:$BZ,MATCH(K$1,ERV_Issuers!$C$2:$BZ$2,0),FALSE)</f>
        <v>0</v>
      </c>
      <c r="L305" s="1" t="str">
        <f t="shared" si="4"/>
        <v>NR</v>
      </c>
      <c r="M305" s="1" t="str">
        <f>INDEX(JESG_CEMBI!$W:$W,MATCH($A305,JESG_CEMBI!$AG:$AG,0))</f>
        <v>XS2333657422</v>
      </c>
    </row>
    <row r="306" spans="1:13" x14ac:dyDescent="0.25">
      <c r="A306" t="s">
        <v>1144</v>
      </c>
      <c r="B306">
        <f>ROUND(10-VLOOKUP($A306,JESG_CEMBI!$AG:$AV,MATCH(B$1,JESG_CEMBI!$AG$1:$AV$1,0),FALSE)/10,1)</f>
        <v>3.7</v>
      </c>
      <c r="C306">
        <f>VLOOKUP($A306,JESG_CEMBI!$AG:$AV,MATCH("1D Score Chg",JESG_CEMBI!$AG$1:$AV$1,0),FALSE)/-10</f>
        <v>-7.7337504462065003E-4</v>
      </c>
      <c r="D306">
        <f>VLOOKUP($A306,JESG_CEMBI!$AG:$AV,MATCH("1M Score Chg",JESG_CEMBI!$AG$1:$AV$1,0),FALSE)/-10</f>
        <v>-5.4562685245272699E-3</v>
      </c>
      <c r="E306">
        <f>VLOOKUP($A306,JESG_CEMBI!$AG:$AV,MATCH("QTD Score Chg",JESG_CEMBI!$AG$1:$AV$1,0),FALSE)/-10</f>
        <v>-3.7951100471524E-3</v>
      </c>
      <c r="F306">
        <f>VLOOKUP($A306,JESG_CEMBI!$AG:$AV,MATCH("YTD Score Chg",JESG_CEMBI!$AG$1:$AV$1,0),FALSE)/-10</f>
        <v>-1.3259954782093001E-2</v>
      </c>
      <c r="G306" t="str">
        <f>IFERROR(VLOOKUP(A306,ERV_Mapping!Q:Q,1,FALSE),VLOOKUP(A306,ERV_Mapping!R:R,1,FALSE))</f>
        <v>CPREIT</v>
      </c>
      <c r="H306" t="str">
        <f>IFERROR(VLOOKUP(G306,ERV_Mapping!Q:S,3,FALSE),VLOOKUP(G306,ERV_Mapping!R:S,2,FALSE))</f>
        <v>CPREIT</v>
      </c>
      <c r="I306" s="1">
        <f>VLOOKUP($H306,ERV_Issuers!$C:$BZ,MATCH(I$1,ERV_Issuers!$C$2:$BZ$2,0),FALSE)</f>
        <v>120.98276519775391</v>
      </c>
      <c r="J306" s="1" t="str">
        <f>VLOOKUP($H306,ERV_Issuers!$C:$BZ,MATCH(J$1,ERV_Issuers!$C$2:$BZ$2,0),FALSE)</f>
        <v>bbb+</v>
      </c>
      <c r="K306" s="1">
        <f>VLOOKUP($H306,ERV_Issuers!$C:$BZ,MATCH(K$1,ERV_Issuers!$C$2:$BZ$2,0),FALSE)</f>
        <v>0</v>
      </c>
      <c r="L306" s="1" t="str">
        <f t="shared" si="4"/>
        <v>BBB</v>
      </c>
      <c r="M306" s="1" t="str">
        <f>INDEX(JESG_CEMBI!$W:$W,MATCH($A306,JESG_CEMBI!$AG:$AG,0))</f>
        <v>XS2189595049</v>
      </c>
    </row>
    <row r="307" spans="1:13" x14ac:dyDescent="0.25">
      <c r="A307" t="s">
        <v>1044</v>
      </c>
      <c r="B307">
        <f>ROUND(10-VLOOKUP($A307,JESG_CEMBI!$AG:$AV,MATCH(B$1,JESG_CEMBI!$AG$1:$AV$1,0),FALSE)/10,1)</f>
        <v>3.7</v>
      </c>
      <c r="C307">
        <f>VLOOKUP($A307,JESG_CEMBI!$AG:$AV,MATCH("1D Score Chg",JESG_CEMBI!$AG$1:$AV$1,0),FALSE)/-10</f>
        <v>8.1914089705598693E-3</v>
      </c>
      <c r="D307">
        <f>VLOOKUP($A307,JESG_CEMBI!$AG:$AV,MATCH("1M Score Chg",JESG_CEMBI!$AG$1:$AV$1,0),FALSE)/-10</f>
        <v>0.163736334233829</v>
      </c>
      <c r="E307">
        <f>VLOOKUP($A307,JESG_CEMBI!$AG:$AV,MATCH("QTD Score Chg",JESG_CEMBI!$AG$1:$AV$1,0),FALSE)/-10</f>
        <v>7.6894047434133389E-2</v>
      </c>
      <c r="F307">
        <f>VLOOKUP($A307,JESG_CEMBI!$AG:$AV,MATCH("YTD Score Chg",JESG_CEMBI!$AG$1:$AV$1,0),FALSE)/-10</f>
        <v>0.28349330171929699</v>
      </c>
      <c r="G307" t="str">
        <f>IFERROR(VLOOKUP(A307,ERV_Mapping!Q:Q,1,FALSE),VLOOKUP(A307,ERV_Mapping!R:R,1,FALSE))</f>
        <v>CKINF</v>
      </c>
      <c r="H307" t="str">
        <f>IFERROR(VLOOKUP(G307,ERV_Mapping!Q:S,3,FALSE),VLOOKUP(G307,ERV_Mapping!R:S,2,FALSE))</f>
        <v>CKINF_6</v>
      </c>
      <c r="I307" s="1">
        <f>VLOOKUP($H307,ERV_Issuers!$C:$BZ,MATCH(I$1,ERV_Issuers!$C$2:$BZ$2,0),FALSE)</f>
        <v>83.003387451171875</v>
      </c>
      <c r="J307" s="1" t="str">
        <f>VLOOKUP($H307,ERV_Issuers!$C:$BZ,MATCH(J$1,ERV_Issuers!$C$2:$BZ$2,0),FALSE)</f>
        <v>bbb</v>
      </c>
      <c r="K307" s="1">
        <f>VLOOKUP($H307,ERV_Issuers!$C:$BZ,MATCH(K$1,ERV_Issuers!$C$2:$BZ$2,0),FALSE)</f>
        <v>0</v>
      </c>
      <c r="L307" s="1" t="str">
        <f t="shared" si="4"/>
        <v>BBB</v>
      </c>
      <c r="M307" s="1" t="str">
        <f>INDEX(JESG_CEMBI!$W:$W,MATCH($A307,JESG_CEMBI!$AG:$AG,0))</f>
        <v>XS2365668891</v>
      </c>
    </row>
    <row r="308" spans="1:13" x14ac:dyDescent="0.25">
      <c r="A308" t="s">
        <v>986</v>
      </c>
      <c r="B308">
        <f>ROUND(10-VLOOKUP($A308,JESG_CEMBI!$AG:$AV,MATCH(B$1,JESG_CEMBI!$AG$1:$AV$1,0),FALSE)/10,1)</f>
        <v>5.2</v>
      </c>
      <c r="C308">
        <f>VLOOKUP($A308,JESG_CEMBI!$AG:$AV,MATCH("1D Score Chg",JESG_CEMBI!$AG$1:$AV$1,0),FALSE)/-10</f>
        <v>7.54548230873837E-3</v>
      </c>
      <c r="D308">
        <f>VLOOKUP($A308,JESG_CEMBI!$AG:$AV,MATCH("1M Score Chg",JESG_CEMBI!$AG$1:$AV$1,0),FALSE)/-10</f>
        <v>0.150818038722731</v>
      </c>
      <c r="E308">
        <f>VLOOKUP($A308,JESG_CEMBI!$AG:$AV,MATCH("QTD Score Chg",JESG_CEMBI!$AG$1:$AV$1,0),FALSE)/-10</f>
        <v>7.0897576324746497E-2</v>
      </c>
      <c r="F308">
        <f>VLOOKUP($A308,JESG_CEMBI!$AG:$AV,MATCH("YTD Score Chg",JESG_CEMBI!$AG$1:$AV$1,0),FALSE)/-10</f>
        <v>0.15960913383219599</v>
      </c>
      <c r="G308" t="str">
        <f>IFERROR(VLOOKUP(A308,ERV_Mapping!Q:Q,1,FALSE),VLOOKUP(A308,ERV_Mapping!R:R,1,FALSE))</f>
        <v>CHOHIN</v>
      </c>
      <c r="H308" t="str">
        <f>IFERROR(VLOOKUP(G308,ERV_Mapping!Q:S,3,FALSE),VLOOKUP(G308,ERV_Mapping!R:S,2,FALSE))</f>
        <v>CHOHIN_1</v>
      </c>
      <c r="I308" s="1" t="e">
        <f>VLOOKUP($H308,ERV_Issuers!$C:$BZ,MATCH(I$1,ERV_Issuers!$C$2:$BZ$2,0),FALSE)</f>
        <v>#N/A</v>
      </c>
      <c r="J308" s="1" t="e">
        <f>VLOOKUP($H308,ERV_Issuers!$C:$BZ,MATCH(J$1,ERV_Issuers!$C$2:$BZ$2,0),FALSE)</f>
        <v>#N/A</v>
      </c>
      <c r="K308" s="1" t="e">
        <f>VLOOKUP($H308,ERV_Issuers!$C:$BZ,MATCH(K$1,ERV_Issuers!$C$2:$BZ$2,0),FALSE)</f>
        <v>#N/A</v>
      </c>
      <c r="L308" s="1" t="e">
        <f t="shared" si="4"/>
        <v>#N/A</v>
      </c>
      <c r="M308" s="1" t="str">
        <f>INDEX(JESG_CEMBI!$W:$W,MATCH($A308,JESG_CEMBI!$AG:$AG,0))</f>
        <v>XS1649885974</v>
      </c>
    </row>
    <row r="309" spans="1:13" x14ac:dyDescent="0.25">
      <c r="A309" t="s">
        <v>3829</v>
      </c>
      <c r="B309">
        <f>ROUND(10-VLOOKUP($A309,JESG_CEMBI!$AG:$AV,MATCH(B$1,JESG_CEMBI!$AG$1:$AV$1,0),FALSE)/10,1)</f>
        <v>4.9000000000000004</v>
      </c>
      <c r="C309">
        <f>VLOOKUP($A309,JESG_CEMBI!$AG:$AV,MATCH("1D Score Chg",JESG_CEMBI!$AG$1:$AV$1,0),FALSE)/-10</f>
        <v>-6.0604501956404899E-4</v>
      </c>
      <c r="D309">
        <f>VLOOKUP($A309,JESG_CEMBI!$AG:$AV,MATCH("1M Score Chg",JESG_CEMBI!$AG$1:$AV$1,0),FALSE)/-10</f>
        <v>-1.3097726575349999E-2</v>
      </c>
      <c r="E309">
        <f>VLOOKUP($A309,JESG_CEMBI!$AG:$AV,MATCH("QTD Score Chg",JESG_CEMBI!$AG$1:$AV$1,0),FALSE)/-10</f>
        <v>-5.53119041451282E-3</v>
      </c>
      <c r="F309">
        <f>VLOOKUP($A309,JESG_CEMBI!$AG:$AV,MATCH("YTD Score Chg",JESG_CEMBI!$AG$1:$AV$1,0),FALSE)/-10</f>
        <v>-4.7954740661434396E-2</v>
      </c>
      <c r="G309" t="str">
        <f>IFERROR(VLOOKUP(A309,ERV_Mapping!Q:Q,1,FALSE),VLOOKUP(A309,ERV_Mapping!R:R,1,FALSE))</f>
        <v>CITPAK</v>
      </c>
      <c r="H309" t="str">
        <f>IFERROR(VLOOKUP(G309,ERV_Mapping!Q:S,3,FALSE),VLOOKUP(G309,ERV_Mapping!R:S,2,FALSE))</f>
        <v>CITPAK_0</v>
      </c>
      <c r="I309" s="1">
        <f>VLOOKUP($H309,ERV_Issuers!$C:$BZ,MATCH(I$1,ERV_Issuers!$C$2:$BZ$2,0),FALSE)</f>
        <v>130.45660400390625</v>
      </c>
      <c r="J309" s="1" t="str">
        <f>VLOOKUP($H309,ERV_Issuers!$C:$BZ,MATCH(J$1,ERV_Issuers!$C$2:$BZ$2,0),FALSE)</f>
        <v>nr</v>
      </c>
      <c r="K309" s="1">
        <f>VLOOKUP($H309,ERV_Issuers!$C:$BZ,MATCH(K$1,ERV_Issuers!$C$2:$BZ$2,0),FALSE)</f>
        <v>0</v>
      </c>
      <c r="L309" s="1" t="str">
        <f t="shared" si="4"/>
        <v>NR</v>
      </c>
      <c r="M309" s="1" t="str">
        <f>INDEX(JESG_CEMBI!$W:$W,MATCH($A309,JESG_CEMBI!$AG:$AG,0))</f>
        <v>XS0893206747</v>
      </c>
    </row>
    <row r="310" spans="1:13" x14ac:dyDescent="0.25">
      <c r="A310" t="s">
        <v>19161</v>
      </c>
      <c r="B310">
        <f>ROUND(10-VLOOKUP($A310,JESG_CEMBI!$AG:$AV,MATCH(B$1,JESG_CEMBI!$AG$1:$AV$1,0),FALSE)/10,1)</f>
        <v>4.9000000000000004</v>
      </c>
      <c r="C310">
        <f>VLOOKUP($A310,JESG_CEMBI!$AG:$AV,MATCH("1D Score Chg",JESG_CEMBI!$AG$1:$AV$1,0),FALSE)/-10</f>
        <v>-1.7735528300448701E-2</v>
      </c>
      <c r="D310">
        <f>VLOOKUP($A310,JESG_CEMBI!$AG:$AV,MATCH("1M Score Chg",JESG_CEMBI!$AG$1:$AV$1,0),FALSE)/-10</f>
        <v>-8.4199067976163597E-2</v>
      </c>
      <c r="E310">
        <f>VLOOKUP($A310,JESG_CEMBI!$AG:$AV,MATCH("QTD Score Chg",JESG_CEMBI!$AG$1:$AV$1,0),FALSE)/-10</f>
        <v>-5.7641201760296898E-2</v>
      </c>
      <c r="F310">
        <f>VLOOKUP($A310,JESG_CEMBI!$AG:$AV,MATCH("YTD Score Chg",JESG_CEMBI!$AG$1:$AV$1,0),FALSE)/-10</f>
        <v>0.14256136237202699</v>
      </c>
      <c r="G310" t="str">
        <f>IFERROR(VLOOKUP(A310,ERV_Mapping!Q:Q,1,FALSE),VLOOKUP(A310,ERV_Mapping!R:R,1,FALSE))</f>
        <v>DAHSIN</v>
      </c>
      <c r="H310" t="str">
        <f>IFERROR(VLOOKUP(G310,ERV_Mapping!Q:S,3,FALSE),VLOOKUP(G310,ERV_Mapping!R:S,2,FALSE))</f>
        <v>DAHSIN_0</v>
      </c>
      <c r="I310" s="1">
        <f>VLOOKUP($H310,ERV_Issuers!$C:$BZ,MATCH(I$1,ERV_Issuers!$C$2:$BZ$2,0),FALSE)</f>
        <v>164.29791259765625</v>
      </c>
      <c r="J310" s="1" t="str">
        <f>VLOOKUP($H310,ERV_Issuers!$C:$BZ,MATCH(J$1,ERV_Issuers!$C$2:$BZ$2,0),FALSE)</f>
        <v>bbb</v>
      </c>
      <c r="K310" s="1">
        <f>VLOOKUP($H310,ERV_Issuers!$C:$BZ,MATCH(K$1,ERV_Issuers!$C$2:$BZ$2,0),FALSE)</f>
        <v>0</v>
      </c>
      <c r="L310" s="1" t="str">
        <f t="shared" si="4"/>
        <v>BBB</v>
      </c>
      <c r="M310" s="1" t="str">
        <f>INDEX(JESG_CEMBI!$W:$W,MATCH($A310,JESG_CEMBI!$AG:$AG,0))</f>
        <v>XS2393542548</v>
      </c>
    </row>
    <row r="311" spans="1:13" x14ac:dyDescent="0.25">
      <c r="A311" t="s">
        <v>1723</v>
      </c>
      <c r="B311">
        <f>ROUND(10-VLOOKUP($A311,JESG_CEMBI!$AG:$AV,MATCH(B$1,JESG_CEMBI!$AG$1:$AV$1,0),FALSE)/10,1)</f>
        <v>3.3</v>
      </c>
      <c r="C311">
        <f>VLOOKUP($A311,JESG_CEMBI!$AG:$AV,MATCH("1D Score Chg",JESG_CEMBI!$AG$1:$AV$1,0),FALSE)/-10</f>
        <v>-7.2607578056107494E-4</v>
      </c>
      <c r="D311">
        <f>VLOOKUP($A311,JESG_CEMBI!$AG:$AV,MATCH("1M Score Chg",JESG_CEMBI!$AG$1:$AV$1,0),FALSE)/-10</f>
        <v>-4.5950580851567202E-3</v>
      </c>
      <c r="E311">
        <f>VLOOKUP($A311,JESG_CEMBI!$AG:$AV,MATCH("QTD Score Chg",JESG_CEMBI!$AG$1:$AV$1,0),FALSE)/-10</f>
        <v>-3.3694166706581498E-3</v>
      </c>
      <c r="F311">
        <f>VLOOKUP($A311,JESG_CEMBI!$AG:$AV,MATCH("YTD Score Chg",JESG_CEMBI!$AG$1:$AV$1,0),FALSE)/-10</f>
        <v>0.13892718388867401</v>
      </c>
      <c r="G311" t="str">
        <f>IFERROR(VLOOKUP(A311,ERV_Mapping!Q:Q,1,FALSE),VLOOKUP(A311,ERV_Mapping!R:R,1,FALSE))</f>
        <v>FWDINS</v>
      </c>
      <c r="H311" t="str">
        <f>IFERROR(VLOOKUP(G311,ERV_Mapping!Q:S,3,FALSE),VLOOKUP(G311,ERV_Mapping!R:S,2,FALSE))</f>
        <v>FWDINS_0</v>
      </c>
      <c r="I311" s="1">
        <f>VLOOKUP($H311,ERV_Issuers!$C:$BZ,MATCH(I$1,ERV_Issuers!$C$2:$BZ$2,0),FALSE)</f>
        <v>228.15904235839844</v>
      </c>
      <c r="J311" s="1" t="str">
        <f>VLOOKUP($H311,ERV_Issuers!$C:$BZ,MATCH(J$1,ERV_Issuers!$C$2:$BZ$2,0),FALSE)</f>
        <v>bbb-</v>
      </c>
      <c r="K311" s="1">
        <f>VLOOKUP($H311,ERV_Issuers!$C:$BZ,MATCH(K$1,ERV_Issuers!$C$2:$BZ$2,0),FALSE)</f>
        <v>0</v>
      </c>
      <c r="L311" s="1" t="str">
        <f t="shared" si="4"/>
        <v>BBB</v>
      </c>
      <c r="M311" s="1" t="str">
        <f>INDEX(JESG_CEMBI!$W:$W,MATCH($A311,JESG_CEMBI!$AG:$AG,0))</f>
        <v>XS1106513762</v>
      </c>
    </row>
    <row r="312" spans="1:13" x14ac:dyDescent="0.25">
      <c r="A312" t="s">
        <v>1720</v>
      </c>
      <c r="B312">
        <f>ROUND(10-VLOOKUP($A312,JESG_CEMBI!$AG:$AV,MATCH(B$1,JESG_CEMBI!$AG$1:$AV$1,0),FALSE)/10,1)</f>
        <v>3.3</v>
      </c>
      <c r="C312">
        <f>VLOOKUP($A312,JESG_CEMBI!$AG:$AV,MATCH("1D Score Chg",JESG_CEMBI!$AG$1:$AV$1,0),FALSE)/-10</f>
        <v>-7.26075780562496E-4</v>
      </c>
      <c r="D312">
        <f>VLOOKUP($A312,JESG_CEMBI!$AG:$AV,MATCH("1M Score Chg",JESG_CEMBI!$AG$1:$AV$1,0),FALSE)/-10</f>
        <v>-4.59505808515814E-3</v>
      </c>
      <c r="E312">
        <f>VLOOKUP($A312,JESG_CEMBI!$AG:$AV,MATCH("QTD Score Chg",JESG_CEMBI!$AG$1:$AV$1,0),FALSE)/-10</f>
        <v>-3.3694166706595705E-3</v>
      </c>
      <c r="F312">
        <f>VLOOKUP($A312,JESG_CEMBI!$AG:$AV,MATCH("YTD Score Chg",JESG_CEMBI!$AG$1:$AV$1,0),FALSE)/-10</f>
        <v>0.13892718388867201</v>
      </c>
      <c r="G312" t="str">
        <f>IFERROR(VLOOKUP(A312,ERV_Mapping!Q:Q,1,FALSE),VLOOKUP(A312,ERV_Mapping!R:R,1,FALSE))</f>
        <v>FWDGRP</v>
      </c>
      <c r="H312" t="str">
        <f>IFERROR(VLOOKUP(G312,ERV_Mapping!Q:S,3,FALSE),VLOOKUP(G312,ERV_Mapping!R:S,2,FALSE))</f>
        <v>FWDGRP_0</v>
      </c>
      <c r="I312" s="1">
        <f>VLOOKUP($H312,ERV_Issuers!$C:$BZ,MATCH(I$1,ERV_Issuers!$C$2:$BZ$2,0),FALSE)</f>
        <v>310.90811157226563</v>
      </c>
      <c r="J312" s="1" t="str">
        <f>VLOOKUP($H312,ERV_Issuers!$C:$BZ,MATCH(J$1,ERV_Issuers!$C$2:$BZ$2,0),FALSE)</f>
        <v>nr</v>
      </c>
      <c r="K312" s="1">
        <f>VLOOKUP($H312,ERV_Issuers!$C:$BZ,MATCH(K$1,ERV_Issuers!$C$2:$BZ$2,0),FALSE)</f>
        <v>0</v>
      </c>
      <c r="L312" s="1" t="str">
        <f t="shared" si="4"/>
        <v>NR</v>
      </c>
      <c r="M312" s="1" t="str">
        <f>INDEX(JESG_CEMBI!$W:$W,MATCH($A312,JESG_CEMBI!$AG:$AG,0))</f>
        <v>XS1628340538</v>
      </c>
    </row>
    <row r="313" spans="1:13" x14ac:dyDescent="0.25">
      <c r="A313" t="s">
        <v>1389</v>
      </c>
      <c r="B313">
        <f>ROUND(10-VLOOKUP($A313,JESG_CEMBI!$AG:$AV,MATCH(B$1,JESG_CEMBI!$AG$1:$AV$1,0),FALSE)/10,1)</f>
        <v>4.7</v>
      </c>
      <c r="C313">
        <f>VLOOKUP($A313,JESG_CEMBI!$AG:$AV,MATCH("1D Score Chg",JESG_CEMBI!$AG$1:$AV$1,0),FALSE)/-10</f>
        <v>7.4528838511639609E-3</v>
      </c>
      <c r="D313">
        <f>VLOOKUP($A313,JESG_CEMBI!$AG:$AV,MATCH("1M Score Chg",JESG_CEMBI!$AG$1:$AV$1,0),FALSE)/-10</f>
        <v>0.15089326841659201</v>
      </c>
      <c r="E313">
        <f>VLOOKUP($A313,JESG_CEMBI!$AG:$AV,MATCH("QTD Score Chg",JESG_CEMBI!$AG$1:$AV$1,0),FALSE)/-10</f>
        <v>7.0247321359583004E-2</v>
      </c>
      <c r="F313">
        <f>VLOOKUP($A313,JESG_CEMBI!$AG:$AV,MATCH("YTD Score Chg",JESG_CEMBI!$AG$1:$AV$1,0),FALSE)/-10</f>
        <v>0.25753475222483202</v>
      </c>
      <c r="G313" t="str">
        <f>IFERROR(VLOOKUP(A313,ERV_Mapping!Q:Q,1,FALSE),VLOOKUP(A313,ERV_Mapping!R:R,1,FALSE))</f>
        <v>FAEACO</v>
      </c>
      <c r="H313" t="str">
        <f>IFERROR(VLOOKUP(G313,ERV_Mapping!Q:S,3,FALSE),VLOOKUP(G313,ERV_Mapping!R:S,2,FALSE))</f>
        <v>FAEACO</v>
      </c>
      <c r="I313" s="1">
        <f>VLOOKUP($H313,ERV_Issuers!$C:$BZ,MATCH(I$1,ERV_Issuers!$C$2:$BZ$2,0),FALSE)</f>
        <v>310.7421875</v>
      </c>
      <c r="J313" s="1" t="str">
        <f>VLOOKUP($H313,ERV_Issuers!$C:$BZ,MATCH(J$1,ERV_Issuers!$C$2:$BZ$2,0),FALSE)</f>
        <v>nr</v>
      </c>
      <c r="K313" s="1">
        <f>VLOOKUP($H313,ERV_Issuers!$C:$BZ,MATCH(K$1,ERV_Issuers!$C$2:$BZ$2,0),FALSE)</f>
        <v>0</v>
      </c>
      <c r="L313" s="1" t="str">
        <f t="shared" si="4"/>
        <v>NR</v>
      </c>
      <c r="M313" s="1" t="str">
        <f>INDEX(JESG_CEMBI!$W:$W,MATCH($A313,JESG_CEMBI!$AG:$AG,0))</f>
        <v>XS2050584866</v>
      </c>
    </row>
    <row r="314" spans="1:13" x14ac:dyDescent="0.25">
      <c r="A314" t="s">
        <v>1416</v>
      </c>
      <c r="B314">
        <f>ROUND(10-VLOOKUP($A314,JESG_CEMBI!$AG:$AV,MATCH(B$1,JESG_CEMBI!$AG$1:$AV$1,0),FALSE)/10,1)</f>
        <v>3.1</v>
      </c>
      <c r="C314">
        <f>VLOOKUP($A314,JESG_CEMBI!$AG:$AV,MATCH("1D Score Chg",JESG_CEMBI!$AG$1:$AV$1,0),FALSE)/-10</f>
        <v>4.0122056472540598E-3</v>
      </c>
      <c r="D314">
        <f>VLOOKUP($A314,JESG_CEMBI!$AG:$AV,MATCH("1M Score Chg",JESG_CEMBI!$AG$1:$AV$1,0),FALSE)/-10</f>
        <v>0.104257430886791</v>
      </c>
      <c r="E314">
        <f>VLOOKUP($A314,JESG_CEMBI!$AG:$AV,MATCH("QTD Score Chg",JESG_CEMBI!$AG$1:$AV$1,0),FALSE)/-10</f>
        <v>3.9275116179697901E-2</v>
      </c>
      <c r="F314">
        <f>VLOOKUP($A314,JESG_CEMBI!$AG:$AV,MATCH("YTD Score Chg",JESG_CEMBI!$AG$1:$AV$1,0),FALSE)/-10</f>
        <v>0.16935887980707001</v>
      </c>
      <c r="G314" t="str">
        <f>IFERROR(VLOOKUP(A314,ERV_Mapping!Q:Q,1,FALSE),VLOOKUP(A314,ERV_Mapping!R:R,1,FALSE))</f>
        <v>FIRPAC</v>
      </c>
      <c r="H314" t="str">
        <f>IFERROR(VLOOKUP(G314,ERV_Mapping!Q:S,3,FALSE),VLOOKUP(G314,ERV_Mapping!R:S,2,FALSE))</f>
        <v>FIRPAC</v>
      </c>
      <c r="I314" s="1">
        <f>VLOOKUP($H314,ERV_Issuers!$C:$BZ,MATCH(I$1,ERV_Issuers!$C$2:$BZ$2,0),FALSE)</f>
        <v>162.34515380859375</v>
      </c>
      <c r="J314" s="1" t="str">
        <f>VLOOKUP($H314,ERV_Issuers!$C:$BZ,MATCH(J$1,ERV_Issuers!$C$2:$BZ$2,0),FALSE)</f>
        <v>nr</v>
      </c>
      <c r="K314" s="1">
        <f>VLOOKUP($H314,ERV_Issuers!$C:$BZ,MATCH(K$1,ERV_Issuers!$C$2:$BZ$2,0),FALSE)</f>
        <v>0</v>
      </c>
      <c r="L314" s="1" t="str">
        <f t="shared" si="4"/>
        <v>NR</v>
      </c>
      <c r="M314" s="1" t="str">
        <f>INDEX(JESG_CEMBI!$W:$W,MATCH($A314,JESG_CEMBI!$AG:$AG,0))</f>
        <v>XS0914313357</v>
      </c>
    </row>
    <row r="315" spans="1:13" x14ac:dyDescent="0.25">
      <c r="A315" t="s">
        <v>1849</v>
      </c>
      <c r="B315">
        <f>ROUND(10-VLOOKUP($A315,JESG_CEMBI!$AG:$AV,MATCH(B$1,JESG_CEMBI!$AG$1:$AV$1,0),FALSE)/10,1)</f>
        <v>1.4</v>
      </c>
      <c r="C315">
        <f>VLOOKUP($A315,JESG_CEMBI!$AG:$AV,MATCH("1D Score Chg",JESG_CEMBI!$AG$1:$AV$1,0),FALSE)/-10</f>
        <v>-1.19083465558418E-3</v>
      </c>
      <c r="D315">
        <f>VLOOKUP($A315,JESG_CEMBI!$AG:$AV,MATCH("1M Score Chg",JESG_CEMBI!$AG$1:$AV$1,0),FALSE)/-10</f>
        <v>-1.62815488793015E-2</v>
      </c>
      <c r="E315">
        <f>VLOOKUP($A315,JESG_CEMBI!$AG:$AV,MATCH("QTD Score Chg",JESG_CEMBI!$AG$1:$AV$1,0),FALSE)/-10</f>
        <v>-7.5522465458433804E-3</v>
      </c>
      <c r="F315">
        <f>VLOOKUP($A315,JESG_CEMBI!$AG:$AV,MATCH("YTD Score Chg",JESG_CEMBI!$AG$1:$AV$1,0),FALSE)/-10</f>
        <v>-7.2780390537378906E-2</v>
      </c>
      <c r="G315" t="str">
        <f>IFERROR(VLOOKUP(A315,ERV_Mapping!Q:Q,1,FALSE),VLOOKUP(A315,ERV_Mapping!R:R,1,FALSE))</f>
        <v>GOOMAN</v>
      </c>
      <c r="H315" t="str">
        <f>IFERROR(VLOOKUP(G315,ERV_Mapping!Q:S,3,FALSE),VLOOKUP(G315,ERV_Mapping!R:S,2,FALSE))</f>
        <v>GOOMAN_0</v>
      </c>
      <c r="I315" s="1">
        <f>VLOOKUP($H315,ERV_Issuers!$C:$BZ,MATCH(I$1,ERV_Issuers!$C$2:$BZ$2,0),FALSE)</f>
        <v>108.42544555664063</v>
      </c>
      <c r="J315" s="1" t="str">
        <f>VLOOKUP($H315,ERV_Issuers!$C:$BZ,MATCH(J$1,ERV_Issuers!$C$2:$BZ$2,0),FALSE)</f>
        <v>bbb+</v>
      </c>
      <c r="K315" s="1">
        <f>VLOOKUP($H315,ERV_Issuers!$C:$BZ,MATCH(K$1,ERV_Issuers!$C$2:$BZ$2,0),FALSE)</f>
        <v>-19.562581760296705</v>
      </c>
      <c r="L315" s="1" t="str">
        <f t="shared" si="4"/>
        <v>BBB</v>
      </c>
      <c r="M315" s="1" t="str">
        <f>INDEX(JESG_CEMBI!$W:$W,MATCH($A315,JESG_CEMBI!$AG:$AG,0))</f>
        <v>XS2198897121</v>
      </c>
    </row>
    <row r="316" spans="1:13" x14ac:dyDescent="0.25">
      <c r="A316" t="s">
        <v>2535</v>
      </c>
      <c r="B316">
        <f>ROUND(10-VLOOKUP($A316,JESG_CEMBI!$AG:$AV,MATCH(B$1,JESG_CEMBI!$AG$1:$AV$1,0),FALSE)/10,1)</f>
        <v>3.7</v>
      </c>
      <c r="C316">
        <f>VLOOKUP($A316,JESG_CEMBI!$AG:$AV,MATCH("1D Score Chg",JESG_CEMBI!$AG$1:$AV$1,0),FALSE)/-10</f>
        <v>-1.1418161843322099E-2</v>
      </c>
      <c r="D316">
        <f>VLOOKUP($A316,JESG_CEMBI!$AG:$AV,MATCH("1M Score Chg",JESG_CEMBI!$AG$1:$AV$1,0),FALSE)/-10</f>
        <v>-0.23095699766948399</v>
      </c>
      <c r="E316">
        <f>VLOOKUP($A316,JESG_CEMBI!$AG:$AV,MATCH("QTD Score Chg",JESG_CEMBI!$AG$1:$AV$1,0),FALSE)/-10</f>
        <v>-9.3793437627542803E-2</v>
      </c>
      <c r="F316">
        <f>VLOOKUP($A316,JESG_CEMBI!$AG:$AV,MATCH("YTD Score Chg",JESG_CEMBI!$AG$1:$AV$1,0),FALSE)/-10</f>
        <v>-3.2167883244625203E-2</v>
      </c>
      <c r="G316" t="str">
        <f>IFERROR(VLOOKUP(A316,ERV_Mapping!Q:Q,1,FALSE),VLOOKUP(A316,ERV_Mapping!R:R,1,FALSE))</f>
        <v>HENLND</v>
      </c>
      <c r="H316" t="str">
        <f>IFERROR(VLOOKUP(G316,ERV_Mapping!Q:S,3,FALSE),VLOOKUP(G316,ERV_Mapping!R:S,2,FALSE))</f>
        <v>HENLND</v>
      </c>
      <c r="I316" s="1">
        <f>VLOOKUP($H316,ERV_Issuers!$C:$BZ,MATCH(I$1,ERV_Issuers!$C$2:$BZ$2,0),FALSE)</f>
        <v>164.96615600585938</v>
      </c>
      <c r="J316" s="1" t="str">
        <f>VLOOKUP($H316,ERV_Issuers!$C:$BZ,MATCH(J$1,ERV_Issuers!$C$2:$BZ$2,0),FALSE)</f>
        <v>nr</v>
      </c>
      <c r="K316" s="1">
        <f>VLOOKUP($H316,ERV_Issuers!$C:$BZ,MATCH(K$1,ERV_Issuers!$C$2:$BZ$2,0),FALSE)</f>
        <v>0</v>
      </c>
      <c r="L316" s="1" t="str">
        <f t="shared" si="4"/>
        <v>NR</v>
      </c>
      <c r="M316" s="1" t="str">
        <f>INDEX(JESG_CEMBI!$W:$W,MATCH($A316,JESG_CEMBI!$AG:$AG,0))</f>
        <v>XS2178924739</v>
      </c>
    </row>
    <row r="317" spans="1:13" x14ac:dyDescent="0.25">
      <c r="A317" t="s">
        <v>1039</v>
      </c>
      <c r="B317">
        <f>ROUND(10-VLOOKUP($A317,JESG_CEMBI!$AG:$AV,MATCH(B$1,JESG_CEMBI!$AG$1:$AV$1,0),FALSE)/10,1)</f>
        <v>5.0999999999999996</v>
      </c>
      <c r="C317">
        <f>VLOOKUP($A317,JESG_CEMBI!$AG:$AV,MATCH("1D Score Chg",JESG_CEMBI!$AG$1:$AV$1,0),FALSE)/-10</f>
        <v>-1.6898518572320102E-2</v>
      </c>
      <c r="D317">
        <f>VLOOKUP($A317,JESG_CEMBI!$AG:$AV,MATCH("1M Score Chg",JESG_CEMBI!$AG$1:$AV$1,0),FALSE)/-10</f>
        <v>-0.238659454829663</v>
      </c>
      <c r="E317">
        <f>VLOOKUP($A317,JESG_CEMBI!$AG:$AV,MATCH("QTD Score Chg",JESG_CEMBI!$AG$1:$AV$1,0),FALSE)/-10</f>
        <v>-0.121809252621393</v>
      </c>
      <c r="F317">
        <f>VLOOKUP($A317,JESG_CEMBI!$AG:$AV,MATCH("YTD Score Chg",JESG_CEMBI!$AG$1:$AV$1,0),FALSE)/-10</f>
        <v>-0.140146380889621</v>
      </c>
      <c r="G317" t="str">
        <f>IFERROR(VLOOKUP(A317,ERV_Mapping!Q:Q,1,FALSE),VLOOKUP(A317,ERV_Mapping!R:R,1,FALSE))</f>
        <v>CKHH</v>
      </c>
      <c r="H317" t="str">
        <f>IFERROR(VLOOKUP(G317,ERV_Mapping!Q:S,3,FALSE),VLOOKUP(G317,ERV_Mapping!R:S,2,FALSE))</f>
        <v>CKHH</v>
      </c>
      <c r="I317" s="1">
        <f>VLOOKUP($H317,ERV_Issuers!$C:$BZ,MATCH(I$1,ERV_Issuers!$C$2:$BZ$2,0),FALSE)</f>
        <v>86.532936096191406</v>
      </c>
      <c r="J317" s="1" t="str">
        <f>VLOOKUP($H317,ERV_Issuers!$C:$BZ,MATCH(J$1,ERV_Issuers!$C$2:$BZ$2,0),FALSE)</f>
        <v>a</v>
      </c>
      <c r="K317" s="1">
        <f>VLOOKUP($H317,ERV_Issuers!$C:$BZ,MATCH(K$1,ERV_Issuers!$C$2:$BZ$2,0),FALSE)</f>
        <v>-15.3672511796394</v>
      </c>
      <c r="L317" s="1" t="str">
        <f t="shared" si="4"/>
        <v>A</v>
      </c>
      <c r="M317" s="1" t="str">
        <f>INDEX(JESG_CEMBI!$W:$W,MATCH($A317,JESG_CEMBI!$AG:$AG,0))</f>
        <v>USG2182GAA16</v>
      </c>
    </row>
    <row r="318" spans="1:13" x14ac:dyDescent="0.25">
      <c r="A318" t="s">
        <v>3520</v>
      </c>
      <c r="B318">
        <f>ROUND(10-VLOOKUP($A318,JESG_CEMBI!$AG:$AV,MATCH(B$1,JESG_CEMBI!$AG$1:$AV$1,0),FALSE)/10,1)</f>
        <v>4.0999999999999996</v>
      </c>
      <c r="C318">
        <f>VLOOKUP($A318,JESG_CEMBI!$AG:$AV,MATCH("1D Score Chg",JESG_CEMBI!$AG$1:$AV$1,0),FALSE)/-10</f>
        <v>-8.4928630351370699E-4</v>
      </c>
      <c r="D318">
        <f>VLOOKUP($A318,JESG_CEMBI!$AG:$AV,MATCH("1M Score Chg",JESG_CEMBI!$AG$1:$AV$1,0),FALSE)/-10</f>
        <v>-7.1154681434194306E-3</v>
      </c>
      <c r="E318">
        <f>VLOOKUP($A318,JESG_CEMBI!$AG:$AV,MATCH("QTD Score Chg",JESG_CEMBI!$AG$1:$AV$1,0),FALSE)/-10</f>
        <v>-4.4783113771849504E-3</v>
      </c>
      <c r="F318">
        <f>VLOOKUP($A318,JESG_CEMBI!$AG:$AV,MATCH("YTD Score Chg",JESG_CEMBI!$AG$1:$AV$1,0),FALSE)/-10</f>
        <v>-1.9052581869700401E-2</v>
      </c>
      <c r="G318" t="str">
        <f>IFERROR(VLOOKUP(A318,ERV_Mapping!Q:Q,1,FALSE),VLOOKUP(A318,ERV_Mapping!R:R,1,FALSE))</f>
        <v>HPHTSP</v>
      </c>
      <c r="H318" t="str">
        <f>IFERROR(VLOOKUP(G318,ERV_Mapping!Q:S,3,FALSE),VLOOKUP(G318,ERV_Mapping!R:S,2,FALSE))</f>
        <v>HPHTSP</v>
      </c>
      <c r="I318" s="1">
        <f>VLOOKUP($H318,ERV_Issuers!$C:$BZ,MATCH(I$1,ERV_Issuers!$C$2:$BZ$2,0),FALSE)</f>
        <v>94.915802001953125</v>
      </c>
      <c r="J318" s="1" t="str">
        <f>VLOOKUP($H318,ERV_Issuers!$C:$BZ,MATCH(J$1,ERV_Issuers!$C$2:$BZ$2,0),FALSE)</f>
        <v>bbb+</v>
      </c>
      <c r="K318" s="1">
        <f>VLOOKUP($H318,ERV_Issuers!$C:$BZ,MATCH(K$1,ERV_Issuers!$C$2:$BZ$2,0),FALSE)</f>
        <v>-30.797553537706019</v>
      </c>
      <c r="L318" s="1" t="str">
        <f t="shared" si="4"/>
        <v>BBB</v>
      </c>
      <c r="M318" s="1" t="str">
        <f>INDEX(JESG_CEMBI!$W:$W,MATCH($A318,JESG_CEMBI!$AG:$AG,0))</f>
        <v>XS2387263440</v>
      </c>
    </row>
    <row r="319" spans="1:13" x14ac:dyDescent="0.25">
      <c r="A319" t="s">
        <v>3561</v>
      </c>
      <c r="B319">
        <f>ROUND(10-VLOOKUP($A319,JESG_CEMBI!$AG:$AV,MATCH(B$1,JESG_CEMBI!$AG$1:$AV$1,0),FALSE)/10,1)</f>
        <v>2</v>
      </c>
      <c r="C319">
        <f>VLOOKUP($A319,JESG_CEMBI!$AG:$AV,MATCH("1D Score Chg",JESG_CEMBI!$AG$1:$AV$1,0),FALSE)/-10</f>
        <v>7.5225225798789099E-3</v>
      </c>
      <c r="D319">
        <f>VLOOKUP($A319,JESG_CEMBI!$AG:$AV,MATCH("1M Score Chg",JESG_CEMBI!$AG$1:$AV$1,0),FALSE)/-10</f>
        <v>0.15097596889093098</v>
      </c>
      <c r="E319">
        <f>VLOOKUP($A319,JESG_CEMBI!$AG:$AV,MATCH("QTD Score Chg",JESG_CEMBI!$AG$1:$AV$1,0),FALSE)/-10</f>
        <v>7.0874069917971308E-2</v>
      </c>
      <c r="F319">
        <f>VLOOKUP($A319,JESG_CEMBI!$AG:$AV,MATCH("YTD Score Chg",JESG_CEMBI!$AG$1:$AV$1,0),FALSE)/-10</f>
        <v>-0.328350968350477</v>
      </c>
      <c r="G319" t="str">
        <f>IFERROR(VLOOKUP(A319,ERV_Mapping!Q:Q,1,FALSE),VLOOKUP(A319,ERV_Mapping!R:R,1,FALSE))</f>
        <v>HYSAN</v>
      </c>
      <c r="H319" t="str">
        <f>IFERROR(VLOOKUP(G319,ERV_Mapping!Q:S,3,FALSE),VLOOKUP(G319,ERV_Mapping!R:S,2,FALSE))</f>
        <v>HYSAN_1</v>
      </c>
      <c r="I319" s="1">
        <f>VLOOKUP($H319,ERV_Issuers!$C:$BZ,MATCH(I$1,ERV_Issuers!$C$2:$BZ$2,0),FALSE)</f>
        <v>105.90545654296875</v>
      </c>
      <c r="J319" s="1" t="str">
        <f>VLOOKUP($H319,ERV_Issuers!$C:$BZ,MATCH(J$1,ERV_Issuers!$C$2:$BZ$2,0),FALSE)</f>
        <v>a-</v>
      </c>
      <c r="K319" s="1">
        <f>VLOOKUP($H319,ERV_Issuers!$C:$BZ,MATCH(K$1,ERV_Issuers!$C$2:$BZ$2,0),FALSE)</f>
        <v>0</v>
      </c>
      <c r="L319" s="1" t="str">
        <f t="shared" si="4"/>
        <v>A</v>
      </c>
      <c r="M319" s="1" t="str">
        <f>INDEX(JESG_CEMBI!$W:$W,MATCH($A319,JESG_CEMBI!$AG:$AG,0))</f>
        <v>XS2178221490</v>
      </c>
    </row>
    <row r="320" spans="1:13" x14ac:dyDescent="0.25">
      <c r="A320" t="s">
        <v>3611</v>
      </c>
      <c r="B320">
        <f>ROUND(10-VLOOKUP($A320,JESG_CEMBI!$AG:$AV,MATCH(B$1,JESG_CEMBI!$AG$1:$AV$1,0),FALSE)/10,1)</f>
        <v>2.9</v>
      </c>
      <c r="C320">
        <f>VLOOKUP($A320,JESG_CEMBI!$AG:$AV,MATCH("1D Score Chg",JESG_CEMBI!$AG$1:$AV$1,0),FALSE)/-10</f>
        <v>-6.5551326894080801E-3</v>
      </c>
      <c r="D320">
        <f>VLOOKUP($A320,JESG_CEMBI!$AG:$AV,MATCH("1M Score Chg",JESG_CEMBI!$AG$1:$AV$1,0),FALSE)/-10</f>
        <v>-0.13938393071261901</v>
      </c>
      <c r="E320">
        <f>VLOOKUP($A320,JESG_CEMBI!$AG:$AV,MATCH("QTD Score Chg",JESG_CEMBI!$AG$1:$AV$1,0),FALSE)/-10</f>
        <v>-5.5702485152603697E-2</v>
      </c>
      <c r="F320">
        <f>VLOOKUP($A320,JESG_CEMBI!$AG:$AV,MATCH("YTD Score Chg",JESG_CEMBI!$AG$1:$AV$1,0),FALSE)/-10</f>
        <v>-0.389805383258442</v>
      </c>
      <c r="G320" t="str">
        <f>IFERROR(VLOOKUP(A320,ERV_Mapping!Q:Q,1,FALSE),VLOOKUP(A320,ERV_Mapping!R:R,1,FALSE))</f>
        <v>IFCDCN</v>
      </c>
      <c r="H320" t="str">
        <f>IFERROR(VLOOKUP(G320,ERV_Mapping!Q:S,3,FALSE),VLOOKUP(G320,ERV_Mapping!R:S,2,FALSE))</f>
        <v>IFCDCN_2</v>
      </c>
      <c r="I320" s="1">
        <f>VLOOKUP($H320,ERV_Issuers!$C:$BZ,MATCH(I$1,ERV_Issuers!$C$2:$BZ$2,0),FALSE)</f>
        <v>83.664382934570313</v>
      </c>
      <c r="J320" s="1" t="str">
        <f>VLOOKUP($H320,ERV_Issuers!$C:$BZ,MATCH(J$1,ERV_Issuers!$C$2:$BZ$2,0),FALSE)</f>
        <v>a</v>
      </c>
      <c r="K320" s="1">
        <f>VLOOKUP($H320,ERV_Issuers!$C:$BZ,MATCH(K$1,ERV_Issuers!$C$2:$BZ$2,0),FALSE)</f>
        <v>0</v>
      </c>
      <c r="L320" s="1" t="str">
        <f t="shared" si="4"/>
        <v>A</v>
      </c>
      <c r="M320" s="1" t="str">
        <f>INDEX(JESG_CEMBI!$W:$W,MATCH($A320,JESG_CEMBI!$AG:$AG,0))</f>
        <v>XS1982058692</v>
      </c>
    </row>
    <row r="321" spans="1:13" x14ac:dyDescent="0.25">
      <c r="A321" t="s">
        <v>3648</v>
      </c>
      <c r="B321">
        <f>ROUND(10-VLOOKUP($A321,JESG_CEMBI!$AG:$AV,MATCH(B$1,JESG_CEMBI!$AG$1:$AV$1,0),FALSE)/10,1)</f>
        <v>2.4</v>
      </c>
      <c r="C321">
        <f>VLOOKUP($A321,JESG_CEMBI!$AG:$AV,MATCH("1D Score Chg",JESG_CEMBI!$AG$1:$AV$1,0),FALSE)/-10</f>
        <v>-1.28236968057038E-2</v>
      </c>
      <c r="D321">
        <f>VLOOKUP($A321,JESG_CEMBI!$AG:$AV,MATCH("1M Score Chg",JESG_CEMBI!$AG$1:$AV$1,0),FALSE)/-10</f>
        <v>-0.283337600878655</v>
      </c>
      <c r="E321">
        <f>VLOOKUP($A321,JESG_CEMBI!$AG:$AV,MATCH("QTD Score Chg",JESG_CEMBI!$AG$1:$AV$1,0),FALSE)/-10</f>
        <v>-0.11224800589694399</v>
      </c>
      <c r="F321">
        <f>VLOOKUP($A321,JESG_CEMBI!$AG:$AV,MATCH("YTD Score Chg",JESG_CEMBI!$AG$1:$AV$1,0),FALSE)/-10</f>
        <v>-0.49168917514960497</v>
      </c>
      <c r="G321" t="str">
        <f>IFERROR(VLOOKUP(A321,ERV_Mapping!Q:Q,1,FALSE),VLOOKUP(A321,ERV_Mapping!R:R,1,FALSE))</f>
        <v>JOHNEL</v>
      </c>
      <c r="H321" t="str">
        <f>IFERROR(VLOOKUP(G321,ERV_Mapping!Q:S,3,FALSE),VLOOKUP(G321,ERV_Mapping!R:S,2,FALSE))</f>
        <v>JOHNEL_0</v>
      </c>
      <c r="I321" s="1">
        <f>VLOOKUP($H321,ERV_Issuers!$C:$BZ,MATCH(I$1,ERV_Issuers!$C$2:$BZ$2,0),FALSE)</f>
        <v>147.29742431640625</v>
      </c>
      <c r="J321" s="1" t="str">
        <f>VLOOKUP($H321,ERV_Issuers!$C:$BZ,MATCH(J$1,ERV_Issuers!$C$2:$BZ$2,0),FALSE)</f>
        <v>bbb</v>
      </c>
      <c r="K321" s="1">
        <f>VLOOKUP($H321,ERV_Issuers!$C:$BZ,MATCH(K$1,ERV_Issuers!$C$2:$BZ$2,0),FALSE)</f>
        <v>0</v>
      </c>
      <c r="L321" s="1" t="str">
        <f t="shared" si="4"/>
        <v>BBB</v>
      </c>
      <c r="M321" s="1" t="str">
        <f>INDEX(JESG_CEMBI!$W:$W,MATCH($A321,JESG_CEMBI!$AG:$AG,0))</f>
        <v>XS1910118055</v>
      </c>
    </row>
    <row r="322" spans="1:13" x14ac:dyDescent="0.25">
      <c r="A322" t="s">
        <v>2627</v>
      </c>
      <c r="B322">
        <f>ROUND(10-VLOOKUP($A322,JESG_CEMBI!$AG:$AV,MATCH(B$1,JESG_CEMBI!$AG$1:$AV$1,0),FALSE)/10,1)</f>
        <v>4.4000000000000004</v>
      </c>
      <c r="C322">
        <f>VLOOKUP($A322,JESG_CEMBI!$AG:$AV,MATCH("1D Score Chg",JESG_CEMBI!$AG$1:$AV$1,0),FALSE)/-10</f>
        <v>-7.0693116902916103E-3</v>
      </c>
      <c r="D322">
        <f>VLOOKUP($A322,JESG_CEMBI!$AG:$AV,MATCH("1M Score Chg",JESG_CEMBI!$AG$1:$AV$1,0),FALSE)/-10</f>
        <v>-9.3437131921868394E-2</v>
      </c>
      <c r="E322">
        <f>VLOOKUP($A322,JESG_CEMBI!$AG:$AV,MATCH("QTD Score Chg",JESG_CEMBI!$AG$1:$AV$1,0),FALSE)/-10</f>
        <v>-4.5223774481954096E-2</v>
      </c>
      <c r="F322">
        <f>VLOOKUP($A322,JESG_CEMBI!$AG:$AV,MATCH("YTD Score Chg",JESG_CEMBI!$AG$1:$AV$1,0),FALSE)/-10</f>
        <v>-0.22785336662176497</v>
      </c>
      <c r="G322" t="str">
        <f>IFERROR(VLOOKUP(A322,ERV_Mapping!Q:Q,1,FALSE),VLOOKUP(A322,ERV_Mapping!R:R,1,FALSE))</f>
        <v>LIFUNG</v>
      </c>
      <c r="H322" t="str">
        <f>IFERROR(VLOOKUP(G322,ERV_Mapping!Q:S,3,FALSE),VLOOKUP(G322,ERV_Mapping!R:S,2,FALSE))</f>
        <v>LIFUNG_0</v>
      </c>
      <c r="I322" s="1">
        <f>VLOOKUP($H322,ERV_Issuers!$C:$BZ,MATCH(I$1,ERV_Issuers!$C$2:$BZ$2,0),FALSE)</f>
        <v>318.77755737304688</v>
      </c>
      <c r="J322" s="1" t="str">
        <f>VLOOKUP($H322,ERV_Issuers!$C:$BZ,MATCH(J$1,ERV_Issuers!$C$2:$BZ$2,0),FALSE)</f>
        <v>bbb-</v>
      </c>
      <c r="K322" s="1">
        <f>VLOOKUP($H322,ERV_Issuers!$C:$BZ,MATCH(K$1,ERV_Issuers!$C$2:$BZ$2,0),FALSE)</f>
        <v>38.840091821543687</v>
      </c>
      <c r="L322" s="1" t="str">
        <f t="shared" ref="L322:L385" si="5">UPPER(LEFT(J322,IF(OR(RIGHT(J322,1)="-",RIGHT(J322,1)="+"),LEN(J322)-1,LEN(J322))))</f>
        <v>BBB</v>
      </c>
      <c r="M322" s="1" t="str">
        <f>INDEX(JESG_CEMBI!$W:$W,MATCH($A322,JESG_CEMBI!$AG:$AG,0))</f>
        <v>XS2214755345</v>
      </c>
    </row>
    <row r="323" spans="1:13" x14ac:dyDescent="0.25">
      <c r="A323" t="s">
        <v>3477</v>
      </c>
      <c r="B323">
        <f>ROUND(10-VLOOKUP($A323,JESG_CEMBI!$AG:$AV,MATCH(B$1,JESG_CEMBI!$AG$1:$AV$1,0),FALSE)/10,1)</f>
        <v>4.2</v>
      </c>
      <c r="C323">
        <f>VLOOKUP($A323,JESG_CEMBI!$AG:$AV,MATCH("1D Score Chg",JESG_CEMBI!$AG$1:$AV$1,0),FALSE)/-10</f>
        <v>5.1897502005921496E-3</v>
      </c>
      <c r="D323">
        <f>VLOOKUP($A323,JESG_CEMBI!$AG:$AV,MATCH("1M Score Chg",JESG_CEMBI!$AG$1:$AV$1,0),FALSE)/-10</f>
        <v>0.12156668688759001</v>
      </c>
      <c r="E323">
        <f>VLOOKUP($A323,JESG_CEMBI!$AG:$AV,MATCH("QTD Score Chg",JESG_CEMBI!$AG$1:$AV$1,0),FALSE)/-10</f>
        <v>4.6502522869290804E-2</v>
      </c>
      <c r="F323">
        <f>VLOOKUP($A323,JESG_CEMBI!$AG:$AV,MATCH("YTD Score Chg",JESG_CEMBI!$AG$1:$AV$1,0),FALSE)/-10</f>
        <v>0.238181259621811</v>
      </c>
      <c r="G323" t="str">
        <f>IFERROR(VLOOKUP(A323,ERV_Mapping!Q:Q,1,FALSE),VLOOKUP(A323,ERV_Mapping!R:R,1,FALSE))</f>
        <v>HKLSP</v>
      </c>
      <c r="H323" t="str">
        <f>IFERROR(VLOOKUP(G323,ERV_Mapping!Q:S,3,FALSE),VLOOKUP(G323,ERV_Mapping!R:S,2,FALSE))</f>
        <v>HKLSP_0</v>
      </c>
      <c r="I323" s="1">
        <f>VLOOKUP($H323,ERV_Issuers!$C:$BZ,MATCH(I$1,ERV_Issuers!$C$2:$BZ$2,0),FALSE)</f>
        <v>99.601303100585938</v>
      </c>
      <c r="J323" s="1" t="str">
        <f>VLOOKUP($H323,ERV_Issuers!$C:$BZ,MATCH(J$1,ERV_Issuers!$C$2:$BZ$2,0),FALSE)</f>
        <v>a</v>
      </c>
      <c r="K323" s="1">
        <f>VLOOKUP($H323,ERV_Issuers!$C:$BZ,MATCH(K$1,ERV_Issuers!$C$2:$BZ$2,0),FALSE)</f>
        <v>0</v>
      </c>
      <c r="L323" s="1" t="str">
        <f t="shared" si="5"/>
        <v>A</v>
      </c>
      <c r="M323" s="1" t="str">
        <f>INDEX(JESG_CEMBI!$W:$W,MATCH($A323,JESG_CEMBI!$AG:$AG,0))</f>
        <v>XS2357744619</v>
      </c>
    </row>
    <row r="324" spans="1:13" x14ac:dyDescent="0.25">
      <c r="A324" t="s">
        <v>2630</v>
      </c>
      <c r="B324">
        <f>ROUND(10-VLOOKUP($A324,JESG_CEMBI!$AG:$AV,MATCH(B$1,JESG_CEMBI!$AG$1:$AV$1,0),FALSE)/10,1)</f>
        <v>4.9000000000000004</v>
      </c>
      <c r="C324">
        <f>VLOOKUP($A324,JESG_CEMBI!$AG:$AV,MATCH("1D Score Chg",JESG_CEMBI!$AG$1:$AV$1,0),FALSE)/-10</f>
        <v>-1.10452975727639E-3</v>
      </c>
      <c r="D324">
        <f>VLOOKUP($A324,JESG_CEMBI!$AG:$AV,MATCH("1M Score Chg",JESG_CEMBI!$AG$1:$AV$1,0),FALSE)/-10</f>
        <v>-1.32367448142332E-2</v>
      </c>
      <c r="E324">
        <f>VLOOKUP($A324,JESG_CEMBI!$AG:$AV,MATCH("QTD Score Chg",JESG_CEMBI!$AG$1:$AV$1,0),FALSE)/-10</f>
        <v>-6.7755024610754305E-3</v>
      </c>
      <c r="F324">
        <f>VLOOKUP($A324,JESG_CEMBI!$AG:$AV,MATCH("YTD Score Chg",JESG_CEMBI!$AG$1:$AV$1,0),FALSE)/-10</f>
        <v>0.19288856159328599</v>
      </c>
      <c r="G324" t="str">
        <f>IFERROR(VLOOKUP(A324,ERV_Mapping!Q:Q,1,FALSE),VLOOKUP(A324,ERV_Mapping!R:R,1,FALSE))</f>
        <v>LIHHK</v>
      </c>
      <c r="H324" t="str">
        <f>IFERROR(VLOOKUP(G324,ERV_Mapping!Q:S,3,FALSE),VLOOKUP(G324,ERV_Mapping!R:S,2,FALSE))</f>
        <v>LIHHK</v>
      </c>
      <c r="I324" s="1">
        <f>VLOOKUP($H324,ERV_Issuers!$C:$BZ,MATCH(I$1,ERV_Issuers!$C$2:$BZ$2,0),FALSE)</f>
        <v>529.2080078125</v>
      </c>
      <c r="J324" s="1" t="str">
        <f>VLOOKUP($H324,ERV_Issuers!$C:$BZ,MATCH(J$1,ERV_Issuers!$C$2:$BZ$2,0),FALSE)</f>
        <v>nr</v>
      </c>
      <c r="K324" s="1">
        <f>VLOOKUP($H324,ERV_Issuers!$C:$BZ,MATCH(K$1,ERV_Issuers!$C$2:$BZ$2,0),FALSE)</f>
        <v>0</v>
      </c>
      <c r="L324" s="1" t="str">
        <f t="shared" si="5"/>
        <v>NR</v>
      </c>
      <c r="M324" s="1" t="str">
        <f>INDEX(JESG_CEMBI!$W:$W,MATCH($A324,JESG_CEMBI!$AG:$AG,0))</f>
        <v>XS1248248343</v>
      </c>
    </row>
    <row r="325" spans="1:13" x14ac:dyDescent="0.25">
      <c r="A325" t="s">
        <v>2636</v>
      </c>
      <c r="B325">
        <f>ROUND(10-VLOOKUP($A325,JESG_CEMBI!$AG:$AV,MATCH(B$1,JESG_CEMBI!$AG$1:$AV$1,0),FALSE)/10,1)</f>
        <v>1.3</v>
      </c>
      <c r="C325">
        <f>VLOOKUP($A325,JESG_CEMBI!$AG:$AV,MATCH("1D Score Chg",JESG_CEMBI!$AG$1:$AV$1,0),FALSE)/-10</f>
        <v>7.2312353683813002E-3</v>
      </c>
      <c r="D325">
        <f>VLOOKUP($A325,JESG_CEMBI!$AG:$AV,MATCH("1M Score Chg",JESG_CEMBI!$AG$1:$AV$1,0),FALSE)/-10</f>
        <v>0.139784888946479</v>
      </c>
      <c r="E325">
        <f>VLOOKUP($A325,JESG_CEMBI!$AG:$AV,MATCH("QTD Score Chg",JESG_CEMBI!$AG$1:$AV$1,0),FALSE)/-10</f>
        <v>6.8252485014525605E-2</v>
      </c>
      <c r="F325">
        <f>VLOOKUP($A325,JESG_CEMBI!$AG:$AV,MATCH("YTD Score Chg",JESG_CEMBI!$AG$1:$AV$1,0),FALSE)/-10</f>
        <v>0.13593585408966599</v>
      </c>
      <c r="G325" t="str">
        <f>IFERROR(VLOOKUP(A325,ERV_Mapping!Q:Q,1,FALSE),VLOOKUP(A325,ERV_Mapping!R:R,1,FALSE))</f>
        <v>LINREI</v>
      </c>
      <c r="H325" t="str">
        <f>IFERROR(VLOOKUP(G325,ERV_Mapping!Q:S,3,FALSE),VLOOKUP(G325,ERV_Mapping!R:S,2,FALSE))</f>
        <v>LINREI_0</v>
      </c>
      <c r="I325" s="1">
        <f>VLOOKUP($H325,ERV_Issuers!$C:$BZ,MATCH(I$1,ERV_Issuers!$C$2:$BZ$2,0),FALSE)</f>
        <v>82.740135192871094</v>
      </c>
      <c r="J325" s="1" t="str">
        <f>VLOOKUP($H325,ERV_Issuers!$C:$BZ,MATCH(J$1,ERV_Issuers!$C$2:$BZ$2,0),FALSE)</f>
        <v>a</v>
      </c>
      <c r="K325" s="1">
        <f>VLOOKUP($H325,ERV_Issuers!$C:$BZ,MATCH(K$1,ERV_Issuers!$C$2:$BZ$2,0),FALSE)</f>
        <v>0</v>
      </c>
      <c r="L325" s="1" t="str">
        <f t="shared" si="5"/>
        <v>A</v>
      </c>
      <c r="M325" s="1" t="str">
        <f>INDEX(JESG_CEMBI!$W:$W,MATCH($A325,JESG_CEMBI!$AG:$AG,0))</f>
        <v>XS2417084030</v>
      </c>
    </row>
    <row r="326" spans="1:13" x14ac:dyDescent="0.25">
      <c r="A326" t="s">
        <v>2815</v>
      </c>
      <c r="B326">
        <f>ROUND(10-VLOOKUP($A326,JESG_CEMBI!$AG:$AV,MATCH(B$1,JESG_CEMBI!$AG$1:$AV$1,0),FALSE)/10,1)</f>
        <v>4</v>
      </c>
      <c r="C326">
        <f>VLOOKUP($A326,JESG_CEMBI!$AG:$AV,MATCH("1D Score Chg",JESG_CEMBI!$AG$1:$AV$1,0),FALSE)/-10</f>
        <v>3.0964263231822903E-4</v>
      </c>
      <c r="D326">
        <f>VLOOKUP($A326,JESG_CEMBI!$AG:$AV,MATCH("1M Score Chg",JESG_CEMBI!$AG$1:$AV$1,0),FALSE)/-10</f>
        <v>-0.188780700690136</v>
      </c>
      <c r="E326">
        <f>VLOOKUP($A326,JESG_CEMBI!$AG:$AV,MATCH("QTD Score Chg",JESG_CEMBI!$AG$1:$AV$1,0),FALSE)/-10</f>
        <v>-7.0538184499528006E-2</v>
      </c>
      <c r="F326">
        <f>VLOOKUP($A326,JESG_CEMBI!$AG:$AV,MATCH("YTD Score Chg",JESG_CEMBI!$AG$1:$AV$1,0),FALSE)/-10</f>
        <v>-0.13051811037533601</v>
      </c>
      <c r="G326" t="str">
        <f>IFERROR(VLOOKUP(A326,ERV_Mapping!Q:Q,1,FALSE),VLOOKUP(A326,ERV_Mapping!R:R,1,FALSE))</f>
        <v>MTRC</v>
      </c>
      <c r="H326" t="str">
        <f>IFERROR(VLOOKUP(G326,ERV_Mapping!Q:S,3,FALSE),VLOOKUP(G326,ERV_Mapping!R:S,2,FALSE))</f>
        <v>MTRC_1</v>
      </c>
      <c r="I326" s="1">
        <f>VLOOKUP($H326,ERV_Issuers!$C:$BZ,MATCH(I$1,ERV_Issuers!$C$2:$BZ$2,0),FALSE)</f>
        <v>54.201400756835938</v>
      </c>
      <c r="J326" s="1" t="str">
        <f>VLOOKUP($H326,ERV_Issuers!$C:$BZ,MATCH(J$1,ERV_Issuers!$C$2:$BZ$2,0),FALSE)</f>
        <v>aa</v>
      </c>
      <c r="K326" s="1">
        <f>VLOOKUP($H326,ERV_Issuers!$C:$BZ,MATCH(K$1,ERV_Issuers!$C$2:$BZ$2,0),FALSE)</f>
        <v>0</v>
      </c>
      <c r="L326" s="1" t="str">
        <f t="shared" si="5"/>
        <v>AA</v>
      </c>
      <c r="M326" s="1" t="str">
        <f>INDEX(JESG_CEMBI!$W:$W,MATCH($A326,JESG_CEMBI!$AG:$AG,0))</f>
        <v>XS2213668085</v>
      </c>
    </row>
    <row r="327" spans="1:13" x14ac:dyDescent="0.25">
      <c r="A327" t="s">
        <v>2846</v>
      </c>
      <c r="B327">
        <f>ROUND(10-VLOOKUP($A327,JESG_CEMBI!$AG:$AV,MATCH(B$1,JESG_CEMBI!$AG$1:$AV$1,0),FALSE)/10,1)</f>
        <v>5.4</v>
      </c>
      <c r="C327">
        <f>VLOOKUP($A327,JESG_CEMBI!$AG:$AV,MATCH("1D Score Chg",JESG_CEMBI!$AG$1:$AV$1,0),FALSE)/-10</f>
        <v>-1.37248422152893E-3</v>
      </c>
      <c r="D327">
        <f>VLOOKUP($A327,JESG_CEMBI!$AG:$AV,MATCH("1M Score Chg",JESG_CEMBI!$AG$1:$AV$1,0),FALSE)/-10</f>
        <v>-2.0123715392873699E-2</v>
      </c>
      <c r="E327">
        <f>VLOOKUP($A327,JESG_CEMBI!$AG:$AV,MATCH("QTD Score Chg",JESG_CEMBI!$AG$1:$AV$1,0),FALSE)/-10</f>
        <v>-9.1870926393177402E-3</v>
      </c>
      <c r="F327">
        <f>VLOOKUP($A327,JESG_CEMBI!$AG:$AV,MATCH("YTD Score Chg",JESG_CEMBI!$AG$1:$AV$1,0),FALSE)/-10</f>
        <v>-6.4632483298947802E-2</v>
      </c>
      <c r="G327" t="str">
        <f>IFERROR(VLOOKUP(A327,ERV_Mapping!Q:Q,1,FALSE),VLOOKUP(A327,ERV_Mapping!R:R,1,FALSE))</f>
        <v>NANFUN</v>
      </c>
      <c r="H327" t="str">
        <f>IFERROR(VLOOKUP(G327,ERV_Mapping!Q:S,3,FALSE),VLOOKUP(G327,ERV_Mapping!R:S,2,FALSE))</f>
        <v>NANFUN_1</v>
      </c>
      <c r="I327" s="1">
        <f>VLOOKUP($H327,ERV_Issuers!$C:$BZ,MATCH(I$1,ERV_Issuers!$C$2:$BZ$2,0),FALSE)</f>
        <v>215.57937622070313</v>
      </c>
      <c r="J327" s="1" t="str">
        <f>VLOOKUP($H327,ERV_Issuers!$C:$BZ,MATCH(J$1,ERV_Issuers!$C$2:$BZ$2,0),FALSE)</f>
        <v>bbb-</v>
      </c>
      <c r="K327" s="1">
        <f>VLOOKUP($H327,ERV_Issuers!$C:$BZ,MATCH(K$1,ERV_Issuers!$C$2:$BZ$2,0),FALSE)</f>
        <v>0</v>
      </c>
      <c r="L327" s="1" t="str">
        <f t="shared" si="5"/>
        <v>BBB</v>
      </c>
      <c r="M327" s="1" t="str">
        <f>INDEX(JESG_CEMBI!$W:$W,MATCH($A327,JESG_CEMBI!$AG:$AG,0))</f>
        <v>XS2221839793</v>
      </c>
    </row>
    <row r="328" spans="1:13" x14ac:dyDescent="0.25">
      <c r="A328" t="s">
        <v>2849</v>
      </c>
      <c r="B328">
        <f>ROUND(10-VLOOKUP($A328,JESG_CEMBI!$AG:$AV,MATCH(B$1,JESG_CEMBI!$AG$1:$AV$1,0),FALSE)/10,1)</f>
        <v>5.8</v>
      </c>
      <c r="C328">
        <f>VLOOKUP($A328,JESG_CEMBI!$AG:$AV,MATCH("1D Score Chg",JESG_CEMBI!$AG$1:$AV$1,0),FALSE)/-10</f>
        <v>-2.1812770318042798E-3</v>
      </c>
      <c r="D328">
        <f>VLOOKUP($A328,JESG_CEMBI!$AG:$AV,MATCH("1M Score Chg",JESG_CEMBI!$AG$1:$AV$1,0),FALSE)/-10</f>
        <v>6.1162645378239197E-3</v>
      </c>
      <c r="E328">
        <f>VLOOKUP($A328,JESG_CEMBI!$AG:$AV,MATCH("QTD Score Chg",JESG_CEMBI!$AG$1:$AV$1,0),FALSE)/-10</f>
        <v>-3.5843504876687795E-3</v>
      </c>
      <c r="F328">
        <f>VLOOKUP($A328,JESG_CEMBI!$AG:$AV,MATCH("YTD Score Chg",JESG_CEMBI!$AG$1:$AV$1,0),FALSE)/-10</f>
        <v>0.23679871375982203</v>
      </c>
      <c r="G328" t="str">
        <f>IFERROR(VLOOKUP(A328,ERV_Mapping!Q:Q,1,FALSE),VLOOKUP(A328,ERV_Mapping!R:R,1,FALSE))</f>
        <v>NANYAN</v>
      </c>
      <c r="H328" t="str">
        <f>IFERROR(VLOOKUP(G328,ERV_Mapping!Q:S,3,FALSE),VLOOKUP(G328,ERV_Mapping!R:S,2,FALSE))</f>
        <v>NANYAN_0</v>
      </c>
      <c r="I328" s="1" t="e">
        <f>VLOOKUP($H328,ERV_Issuers!$C:$BZ,MATCH(I$1,ERV_Issuers!$C$2:$BZ$2,0),FALSE)</f>
        <v>#N/A</v>
      </c>
      <c r="J328" s="1" t="e">
        <f>VLOOKUP($H328,ERV_Issuers!$C:$BZ,MATCH(J$1,ERV_Issuers!$C$2:$BZ$2,0),FALSE)</f>
        <v>#N/A</v>
      </c>
      <c r="K328" s="1" t="e">
        <f>VLOOKUP($H328,ERV_Issuers!$C:$BZ,MATCH(K$1,ERV_Issuers!$C$2:$BZ$2,0),FALSE)</f>
        <v>#N/A</v>
      </c>
      <c r="L328" s="1" t="e">
        <f t="shared" si="5"/>
        <v>#N/A</v>
      </c>
      <c r="M328" s="1" t="str">
        <f>INDEX(JESG_CEMBI!$W:$W,MATCH($A328,JESG_CEMBI!$AG:$AG,0))</f>
        <v>XS2080210011</v>
      </c>
    </row>
    <row r="329" spans="1:13" x14ac:dyDescent="0.25">
      <c r="A329" t="s">
        <v>1427</v>
      </c>
      <c r="B329">
        <f>ROUND(10-VLOOKUP($A329,JESG_CEMBI!$AG:$AV,MATCH(B$1,JESG_CEMBI!$AG$1:$AV$1,0),FALSE)/10,1)</f>
        <v>3.9</v>
      </c>
      <c r="C329">
        <f>VLOOKUP($A329,JESG_CEMBI!$AG:$AV,MATCH("1D Score Chg",JESG_CEMBI!$AG$1:$AV$1,0),FALSE)/-10</f>
        <v>-2.07989245021522E-3</v>
      </c>
      <c r="D329">
        <f>VLOOKUP($A329,JESG_CEMBI!$AG:$AV,MATCH("1M Score Chg",JESG_CEMBI!$AG$1:$AV$1,0),FALSE)/-10</f>
        <v>-2.5308964666645201E-2</v>
      </c>
      <c r="E329">
        <f>VLOOKUP($A329,JESG_CEMBI!$AG:$AV,MATCH("QTD Score Chg",JESG_CEMBI!$AG$1:$AV$1,0),FALSE)/-10</f>
        <v>-1.55537666974844E-2</v>
      </c>
      <c r="F329">
        <f>VLOOKUP($A329,JESG_CEMBI!$AG:$AV,MATCH("YTD Score Chg",JESG_CEMBI!$AG$1:$AV$1,0),FALSE)/-10</f>
        <v>0.170220466498512</v>
      </c>
      <c r="G329" t="str">
        <f>IFERROR(VLOOKUP(A329,ERV_Mapping!Q:Q,1,FALSE),VLOOKUP(A329,ERV_Mapping!R:R,1,FALSE))</f>
        <v>HKTGHD</v>
      </c>
      <c r="H329" t="str">
        <f>IFERROR(VLOOKUP(G329,ERV_Mapping!Q:S,3,FALSE),VLOOKUP(G329,ERV_Mapping!R:S,2,FALSE))</f>
        <v>HKTGHD_0</v>
      </c>
      <c r="I329" s="1" t="e">
        <f>VLOOKUP($H329,ERV_Issuers!$C:$BZ,MATCH(I$1,ERV_Issuers!$C$2:$BZ$2,0),FALSE)</f>
        <v>#N/A</v>
      </c>
      <c r="J329" s="1" t="e">
        <f>VLOOKUP($H329,ERV_Issuers!$C:$BZ,MATCH(J$1,ERV_Issuers!$C$2:$BZ$2,0),FALSE)</f>
        <v>#N/A</v>
      </c>
      <c r="K329" s="1" t="e">
        <f>VLOOKUP($H329,ERV_Issuers!$C:$BZ,MATCH(K$1,ERV_Issuers!$C$2:$BZ$2,0),FALSE)</f>
        <v>#N/A</v>
      </c>
      <c r="L329" s="1" t="e">
        <f t="shared" si="5"/>
        <v>#N/A</v>
      </c>
      <c r="M329" s="1" t="str">
        <f>INDEX(JESG_CEMBI!$W:$W,MATCH($A329,JESG_CEMBI!$AG:$AG,0))</f>
        <v>XS2055636109</v>
      </c>
    </row>
    <row r="330" spans="1:13" x14ac:dyDescent="0.25">
      <c r="A330" t="s">
        <v>1432</v>
      </c>
      <c r="B330">
        <f>ROUND(10-VLOOKUP($A330,JESG_CEMBI!$AG:$AV,MATCH(B$1,JESG_CEMBI!$AG$1:$AV$1,0),FALSE)/10,1)</f>
        <v>3.8</v>
      </c>
      <c r="C330">
        <f>VLOOKUP($A330,JESG_CEMBI!$AG:$AV,MATCH("1D Score Chg",JESG_CEMBI!$AG$1:$AV$1,0),FALSE)/-10</f>
        <v>7.6734631085727699E-3</v>
      </c>
      <c r="D330">
        <f>VLOOKUP($A330,JESG_CEMBI!$AG:$AV,MATCH("1M Score Chg",JESG_CEMBI!$AG$1:$AV$1,0),FALSE)/-10</f>
        <v>0.155912902059305</v>
      </c>
      <c r="E330">
        <f>VLOOKUP($A330,JESG_CEMBI!$AG:$AV,MATCH("QTD Score Chg",JESG_CEMBI!$AG$1:$AV$1,0),FALSE)/-10</f>
        <v>7.2232534676248808E-2</v>
      </c>
      <c r="F330">
        <f>VLOOKUP($A330,JESG_CEMBI!$AG:$AV,MATCH("YTD Score Chg",JESG_CEMBI!$AG$1:$AV$1,0),FALSE)/-10</f>
        <v>0.74187630061566201</v>
      </c>
      <c r="G330" t="str">
        <f>IFERROR(VLOOKUP(A330,ERV_Mapping!Q:Q,1,FALSE),VLOOKUP(A330,ERV_Mapping!R:R,1,FALSE))</f>
        <v>PCPDC</v>
      </c>
      <c r="H330" t="str">
        <f>IFERROR(VLOOKUP(G330,ERV_Mapping!Q:S,3,FALSE),VLOOKUP(G330,ERV_Mapping!R:S,2,FALSE))</f>
        <v>PCPDC</v>
      </c>
      <c r="I330" s="1">
        <f>VLOOKUP($H330,ERV_Issuers!$C:$BZ,MATCH(I$1,ERV_Issuers!$C$2:$BZ$2,0),FALSE)</f>
        <v>310.69549560546875</v>
      </c>
      <c r="J330" s="1" t="str">
        <f>VLOOKUP($H330,ERV_Issuers!$C:$BZ,MATCH(J$1,ERV_Issuers!$C$2:$BZ$2,0),FALSE)</f>
        <v>nr</v>
      </c>
      <c r="K330" s="1">
        <f>VLOOKUP($H330,ERV_Issuers!$C:$BZ,MATCH(K$1,ERV_Issuers!$C$2:$BZ$2,0),FALSE)</f>
        <v>0</v>
      </c>
      <c r="L330" s="1" t="str">
        <f t="shared" si="5"/>
        <v>NR</v>
      </c>
      <c r="M330" s="1" t="str">
        <f>INDEX(JESG_CEMBI!$W:$W,MATCH($A330,JESG_CEMBI!$AG:$AG,0))</f>
        <v>XS2351326991</v>
      </c>
    </row>
    <row r="331" spans="1:13" x14ac:dyDescent="0.25">
      <c r="A331" t="s">
        <v>21521</v>
      </c>
      <c r="B331">
        <f>ROUND(10-VLOOKUP($A331,JESG_CEMBI!$AG:$AV,MATCH(B$1,JESG_CEMBI!$AG$1:$AV$1,0),FALSE)/10,1)</f>
        <v>3.1</v>
      </c>
      <c r="C331">
        <f>VLOOKUP($A331,JESG_CEMBI!$AG:$AV,MATCH("1D Score Chg",JESG_CEMBI!$AG$1:$AV$1,0),FALSE)/-10</f>
        <v>2.5030953174471897E-2</v>
      </c>
      <c r="D331">
        <f>VLOOKUP($A331,JESG_CEMBI!$AG:$AV,MATCH("1M Score Chg",JESG_CEMBI!$AG$1:$AV$1,0),FALSE)/-10</f>
        <v>0.44952430993141801</v>
      </c>
      <c r="E331">
        <f>VLOOKUP($A331,JESG_CEMBI!$AG:$AV,MATCH("QTD Score Chg",JESG_CEMBI!$AG$1:$AV$1,0),FALSE)/-10</f>
        <v>0.23854946547190101</v>
      </c>
      <c r="F331">
        <f>VLOOKUP($A331,JESG_CEMBI!$AG:$AV,MATCH("YTD Score Chg",JESG_CEMBI!$AG$1:$AV$1,0),FALSE)/-10</f>
        <v>0.29290397737338697</v>
      </c>
      <c r="G331" t="e">
        <f>IFERROR(VLOOKUP(A331,ERV_Mapping!Q:Q,1,FALSE),VLOOKUP(A331,ERV_Mapping!R:R,1,FALSE))</f>
        <v>#N/A</v>
      </c>
      <c r="H331" t="e">
        <f>IFERROR(VLOOKUP(G331,ERV_Mapping!Q:S,3,FALSE),VLOOKUP(G331,ERV_Mapping!R:S,2,FALSE))</f>
        <v>#N/A</v>
      </c>
      <c r="I331" s="1" t="e">
        <f>VLOOKUP($H331,ERV_Issuers!$C:$BZ,MATCH(I$1,ERV_Issuers!$C$2:$BZ$2,0),FALSE)</f>
        <v>#N/A</v>
      </c>
      <c r="J331" s="1" t="e">
        <f>VLOOKUP($H331,ERV_Issuers!$C:$BZ,MATCH(J$1,ERV_Issuers!$C$2:$BZ$2,0),FALSE)</f>
        <v>#N/A</v>
      </c>
      <c r="K331" s="1" t="e">
        <f>VLOOKUP($H331,ERV_Issuers!$C:$BZ,MATCH(K$1,ERV_Issuers!$C$2:$BZ$2,0),FALSE)</f>
        <v>#N/A</v>
      </c>
      <c r="L331" s="1" t="e">
        <f t="shared" si="5"/>
        <v>#N/A</v>
      </c>
      <c r="M331" s="1" t="str">
        <f>INDEX(JESG_CEMBI!$W:$W,MATCH($A331,JESG_CEMBI!$AG:$AG,0))</f>
        <v>XS2403426427</v>
      </c>
    </row>
    <row r="332" spans="1:13" x14ac:dyDescent="0.25">
      <c r="A332" t="s">
        <v>2308</v>
      </c>
      <c r="B332">
        <f>ROUND(10-VLOOKUP($A332,JESG_CEMBI!$AG:$AV,MATCH(B$1,JESG_CEMBI!$AG$1:$AV$1,0),FALSE)/10,1)</f>
        <v>5.3</v>
      </c>
      <c r="C332">
        <f>VLOOKUP($A332,JESG_CEMBI!$AG:$AV,MATCH("1D Score Chg",JESG_CEMBI!$AG$1:$AV$1,0),FALSE)/-10</f>
        <v>7.2166357497202597E-3</v>
      </c>
      <c r="D332">
        <f>VLOOKUP($A332,JESG_CEMBI!$AG:$AV,MATCH("1M Score Chg",JESG_CEMBI!$AG$1:$AV$1,0),FALSE)/-10</f>
        <v>0.145015256658588</v>
      </c>
      <c r="E332">
        <f>VLOOKUP($A332,JESG_CEMBI!$AG:$AV,MATCH("QTD Score Chg",JESG_CEMBI!$AG$1:$AV$1,0),FALSE)/-10</f>
        <v>6.8121088446561298E-2</v>
      </c>
      <c r="F332">
        <f>VLOOKUP($A332,JESG_CEMBI!$AG:$AV,MATCH("YTD Score Chg",JESG_CEMBI!$AG$1:$AV$1,0),FALSE)/-10</f>
        <v>0.23693009005135499</v>
      </c>
      <c r="G332" t="str">
        <f>IFERROR(VLOOKUP(A332,ERV_Mapping!Q:Q,1,FALSE),VLOOKUP(A332,ERV_Mapping!R:R,1,FALSE))</f>
        <v>SUNHKC</v>
      </c>
      <c r="H332" t="str">
        <f>IFERROR(VLOOKUP(G332,ERV_Mapping!Q:S,3,FALSE),VLOOKUP(G332,ERV_Mapping!R:S,2,FALSE))</f>
        <v>SUNHKC</v>
      </c>
      <c r="I332" s="1">
        <f>VLOOKUP($H332,ERV_Issuers!$C:$BZ,MATCH(I$1,ERV_Issuers!$C$2:$BZ$2,0),FALSE)</f>
        <v>354.26837158203125</v>
      </c>
      <c r="J332" s="1" t="str">
        <f>VLOOKUP($H332,ERV_Issuers!$C:$BZ,MATCH(J$1,ERV_Issuers!$C$2:$BZ$2,0),FALSE)</f>
        <v>nr</v>
      </c>
      <c r="K332" s="1">
        <f>VLOOKUP($H332,ERV_Issuers!$C:$BZ,MATCH(K$1,ERV_Issuers!$C$2:$BZ$2,0),FALSE)</f>
        <v>0</v>
      </c>
      <c r="L332" s="1" t="str">
        <f t="shared" si="5"/>
        <v>NR</v>
      </c>
      <c r="M332" s="1" t="str">
        <f>INDEX(JESG_CEMBI!$W:$W,MATCH($A332,JESG_CEMBI!$AG:$AG,0))</f>
        <v>XS2079034265</v>
      </c>
    </row>
    <row r="333" spans="1:13" x14ac:dyDescent="0.25">
      <c r="A333" t="s">
        <v>17538</v>
      </c>
      <c r="B333">
        <f>ROUND(10-VLOOKUP($A333,JESG_CEMBI!$AG:$AV,MATCH(B$1,JESG_CEMBI!$AG$1:$AV$1,0),FALSE)/10,1)</f>
        <v>5.5</v>
      </c>
      <c r="C333">
        <f>VLOOKUP($A333,JESG_CEMBI!$AG:$AV,MATCH("1D Score Chg",JESG_CEMBI!$AG$1:$AV$1,0),FALSE)/-10</f>
        <v>1.6135260239795397E-2</v>
      </c>
      <c r="D333">
        <f>VLOOKUP($A333,JESG_CEMBI!$AG:$AV,MATCH("1M Score Chg",JESG_CEMBI!$AG$1:$AV$1,0),FALSE)/-10</f>
        <v>0.41597631274571495</v>
      </c>
      <c r="E333">
        <f>VLOOKUP($A333,JESG_CEMBI!$AG:$AV,MATCH("QTD Score Chg",JESG_CEMBI!$AG$1:$AV$1,0),FALSE)/-10</f>
        <v>0.15792672915287201</v>
      </c>
      <c r="F333">
        <f>VLOOKUP($A333,JESG_CEMBI!$AG:$AV,MATCH("YTD Score Chg",JESG_CEMBI!$AG$1:$AV$1,0),FALSE)/-10</f>
        <v>0.70121006292439303</v>
      </c>
      <c r="G333" t="str">
        <f>IFERROR(VLOOKUP(A333,ERV_Mapping!Q:Q,1,FALSE),VLOOKUP(A333,ERV_Mapping!R:R,1,FALSE))</f>
        <v>SSW</v>
      </c>
      <c r="H333" t="str">
        <f>IFERROR(VLOOKUP(G333,ERV_Mapping!Q:S,3,FALSE),VLOOKUP(G333,ERV_Mapping!R:S,2,FALSE))</f>
        <v>SSW</v>
      </c>
      <c r="I333" s="1">
        <f>VLOOKUP($H333,ERV_Issuers!$C:$BZ,MATCH(I$1,ERV_Issuers!$C$2:$BZ$2,0),FALSE)</f>
        <v>338.05355834960938</v>
      </c>
      <c r="J333" s="1" t="str">
        <f>VLOOKUP($H333,ERV_Issuers!$C:$BZ,MATCH(J$1,ERV_Issuers!$C$2:$BZ$2,0),FALSE)</f>
        <v>bb-</v>
      </c>
      <c r="K333" s="1">
        <f>VLOOKUP($H333,ERV_Issuers!$C:$BZ,MATCH(K$1,ERV_Issuers!$C$2:$BZ$2,0),FALSE)</f>
        <v>13.17812093728843</v>
      </c>
      <c r="L333" s="1" t="str">
        <f t="shared" si="5"/>
        <v>BB</v>
      </c>
      <c r="M333" s="1" t="str">
        <f>INDEX(JESG_CEMBI!$W:$W,MATCH($A333,JESG_CEMBI!$AG:$AG,0))</f>
        <v>USY75638AF67</v>
      </c>
    </row>
    <row r="334" spans="1:13" x14ac:dyDescent="0.25">
      <c r="A334" t="s">
        <v>1584</v>
      </c>
      <c r="B334">
        <f>ROUND(10-VLOOKUP($A334,JESG_CEMBI!$AG:$AV,MATCH(B$1,JESG_CEMBI!$AG$1:$AV$1,0),FALSE)/10,1)</f>
        <v>4.9000000000000004</v>
      </c>
      <c r="C334">
        <f>VLOOKUP($A334,JESG_CEMBI!$AG:$AV,MATCH("1D Score Chg",JESG_CEMBI!$AG$1:$AV$1,0),FALSE)/-10</f>
        <v>-1.09038309963551E-3</v>
      </c>
      <c r="D334">
        <f>VLOOKUP($A334,JESG_CEMBI!$AG:$AV,MATCH("1M Score Chg",JESG_CEMBI!$AG$1:$AV$1,0),FALSE)/-10</f>
        <v>-0.186777220917796</v>
      </c>
      <c r="E334">
        <f>VLOOKUP($A334,JESG_CEMBI!$AG:$AV,MATCH("QTD Score Chg",JESG_CEMBI!$AG$1:$AV$1,0),FALSE)/-10</f>
        <v>-6.4868539814565196E-2</v>
      </c>
      <c r="F334">
        <f>VLOOKUP($A334,JESG_CEMBI!$AG:$AV,MATCH("YTD Score Chg",JESG_CEMBI!$AG$1:$AV$1,0),FALSE)/-10</f>
        <v>-0.62911183268723703</v>
      </c>
      <c r="G334" t="str">
        <f>IFERROR(VLOOKUP(A334,ERV_Mapping!Q:Q,1,FALSE),VLOOKUP(A334,ERV_Mapping!R:R,1,FALSE))</f>
        <v>SHCMBK</v>
      </c>
      <c r="H334" t="str">
        <f>IFERROR(VLOOKUP(G334,ERV_Mapping!Q:S,3,FALSE),VLOOKUP(G334,ERV_Mapping!R:S,2,FALSE))</f>
        <v>SHCMBK_0</v>
      </c>
      <c r="I334" s="1">
        <f>VLOOKUP($H334,ERV_Issuers!$C:$BZ,MATCH(I$1,ERV_Issuers!$C$2:$BZ$2,0),FALSE)</f>
        <v>191.5457763671875</v>
      </c>
      <c r="J334" s="1" t="str">
        <f>VLOOKUP($H334,ERV_Issuers!$C:$BZ,MATCH(J$1,ERV_Issuers!$C$2:$BZ$2,0),FALSE)</f>
        <v>bbb+</v>
      </c>
      <c r="K334" s="1">
        <f>VLOOKUP($H334,ERV_Issuers!$C:$BZ,MATCH(K$1,ERV_Issuers!$C$2:$BZ$2,0),FALSE)</f>
        <v>0</v>
      </c>
      <c r="L334" s="1" t="str">
        <f t="shared" si="5"/>
        <v>BBB</v>
      </c>
      <c r="M334" s="1" t="str">
        <f>INDEX(JESG_CEMBI!$W:$W,MATCH($A334,JESG_CEMBI!$AG:$AG,0))</f>
        <v>XS1892105823</v>
      </c>
    </row>
    <row r="335" spans="1:13" x14ac:dyDescent="0.25">
      <c r="A335" t="s">
        <v>2311</v>
      </c>
      <c r="B335">
        <f>ROUND(10-VLOOKUP($A335,JESG_CEMBI!$AG:$AV,MATCH(B$1,JESG_CEMBI!$AG$1:$AV$1,0),FALSE)/10,1)</f>
        <v>5.2</v>
      </c>
      <c r="C335">
        <f>VLOOKUP($A335,JESG_CEMBI!$AG:$AV,MATCH("1D Score Chg",JESG_CEMBI!$AG$1:$AV$1,0),FALSE)/-10</f>
        <v>-7.4318607372525396E-3</v>
      </c>
      <c r="D335">
        <f>VLOOKUP($A335,JESG_CEMBI!$AG:$AV,MATCH("1M Score Chg",JESG_CEMBI!$AG$1:$AV$1,0),FALSE)/-10</f>
        <v>-3.07185677703955E-2</v>
      </c>
      <c r="E335">
        <f>VLOOKUP($A335,JESG_CEMBI!$AG:$AV,MATCH("QTD Score Chg",JESG_CEMBI!$AG$1:$AV$1,0),FALSE)/-10</f>
        <v>-6.0516674972603803E-2</v>
      </c>
      <c r="F335">
        <f>VLOOKUP($A335,JESG_CEMBI!$AG:$AV,MATCH("YTD Score Chg",JESG_CEMBI!$AG$1:$AV$1,0),FALSE)/-10</f>
        <v>1.1120807901624101</v>
      </c>
      <c r="G335" t="str">
        <f>IFERROR(VLOOKUP(A335,ERV_Mapping!Q:Q,1,FALSE),VLOOKUP(A335,ERV_Mapping!R:R,1,FALSE))</f>
        <v>SUNHUN</v>
      </c>
      <c r="H335" t="str">
        <f>IFERROR(VLOOKUP(G335,ERV_Mapping!Q:S,3,FALSE),VLOOKUP(G335,ERV_Mapping!R:S,2,FALSE))</f>
        <v>SUNHUN_1</v>
      </c>
      <c r="I335" s="1">
        <f>VLOOKUP($H335,ERV_Issuers!$C:$BZ,MATCH(I$1,ERV_Issuers!$C$2:$BZ$2,0),FALSE)</f>
        <v>96.851699829101563</v>
      </c>
      <c r="J335" s="1" t="str">
        <f>VLOOKUP($H335,ERV_Issuers!$C:$BZ,MATCH(J$1,ERV_Issuers!$C$2:$BZ$2,0),FALSE)</f>
        <v>a+</v>
      </c>
      <c r="K335" s="1">
        <f>VLOOKUP($H335,ERV_Issuers!$C:$BZ,MATCH(K$1,ERV_Issuers!$C$2:$BZ$2,0),FALSE)</f>
        <v>39.014245121908765</v>
      </c>
      <c r="L335" s="1" t="str">
        <f t="shared" si="5"/>
        <v>A</v>
      </c>
      <c r="M335" s="1" t="str">
        <f>INDEX(JESG_CEMBI!$W:$W,MATCH($A335,JESG_CEMBI!$AG:$AG,0))</f>
        <v>XS2130065258</v>
      </c>
    </row>
    <row r="336" spans="1:13" x14ac:dyDescent="0.25">
      <c r="A336" t="s">
        <v>2329</v>
      </c>
      <c r="B336">
        <f>ROUND(10-VLOOKUP($A336,JESG_CEMBI!$AG:$AV,MATCH(B$1,JESG_CEMBI!$AG$1:$AV$1,0),FALSE)/10,1)</f>
        <v>4.4000000000000004</v>
      </c>
      <c r="C336">
        <f>VLOOKUP($A336,JESG_CEMBI!$AG:$AV,MATCH("1D Score Chg",JESG_CEMBI!$AG$1:$AV$1,0),FALSE)/-10</f>
        <v>-6.5397746303851503E-3</v>
      </c>
      <c r="D336">
        <f>VLOOKUP($A336,JESG_CEMBI!$AG:$AV,MATCH("1M Score Chg",JESG_CEMBI!$AG$1:$AV$1,0),FALSE)/-10</f>
        <v>0.10695608171873701</v>
      </c>
      <c r="E336">
        <f>VLOOKUP($A336,JESG_CEMBI!$AG:$AV,MATCH("QTD Score Chg",JESG_CEMBI!$AG$1:$AV$1,0),FALSE)/-10</f>
        <v>-4.5867034094511802E-2</v>
      </c>
      <c r="F336">
        <f>VLOOKUP($A336,JESG_CEMBI!$AG:$AV,MATCH("YTD Score Chg",JESG_CEMBI!$AG$1:$AV$1,0),FALSE)/-10</f>
        <v>0.827024262920945</v>
      </c>
      <c r="G336" t="str">
        <f>IFERROR(VLOOKUP(A336,ERV_Mapping!Q:Q,1,FALSE),VLOOKUP(A336,ERV_Mapping!R:R,1,FALSE))</f>
        <v>SWIRE</v>
      </c>
      <c r="H336" t="str">
        <f>IFERROR(VLOOKUP(G336,ERV_Mapping!Q:S,3,FALSE),VLOOKUP(G336,ERV_Mapping!R:S,2,FALSE))</f>
        <v>SWIRE_1</v>
      </c>
      <c r="I336" s="1">
        <f>VLOOKUP($H336,ERV_Issuers!$C:$BZ,MATCH(I$1,ERV_Issuers!$C$2:$BZ$2,0),FALSE)</f>
        <v>97.0142822265625</v>
      </c>
      <c r="J336" s="1" t="str">
        <f>VLOOKUP($H336,ERV_Issuers!$C:$BZ,MATCH(J$1,ERV_Issuers!$C$2:$BZ$2,0),FALSE)</f>
        <v>a-</v>
      </c>
      <c r="K336" s="1">
        <f>VLOOKUP($H336,ERV_Issuers!$C:$BZ,MATCH(K$1,ERV_Issuers!$C$2:$BZ$2,0),FALSE)</f>
        <v>-2.9030648354128252</v>
      </c>
      <c r="L336" s="1" t="str">
        <f t="shared" si="5"/>
        <v>A</v>
      </c>
      <c r="M336" s="1" t="str">
        <f>INDEX(JESG_CEMBI!$W:$W,MATCH($A336,JESG_CEMBI!$AG:$AG,0))</f>
        <v>XS2043949200</v>
      </c>
    </row>
    <row r="337" spans="1:13" x14ac:dyDescent="0.25">
      <c r="A337" t="s">
        <v>2326</v>
      </c>
      <c r="B337">
        <f>ROUND(10-VLOOKUP($A337,JESG_CEMBI!$AG:$AV,MATCH(B$1,JESG_CEMBI!$AG$1:$AV$1,0),FALSE)/10,1)</f>
        <v>1</v>
      </c>
      <c r="C337">
        <f>VLOOKUP($A337,JESG_CEMBI!$AG:$AV,MATCH("1D Score Chg",JESG_CEMBI!$AG$1:$AV$1,0),FALSE)/-10</f>
        <v>6.97147676556113E-3</v>
      </c>
      <c r="D337">
        <f>VLOOKUP($A337,JESG_CEMBI!$AG:$AV,MATCH("1M Score Chg",JESG_CEMBI!$AG$1:$AV$1,0),FALSE)/-10</f>
        <v>0.13758069201092898</v>
      </c>
      <c r="E337">
        <f>VLOOKUP($A337,JESG_CEMBI!$AG:$AV,MATCH("QTD Score Chg",JESG_CEMBI!$AG$1:$AV$1,0),FALSE)/-10</f>
        <v>6.5914657589158293E-2</v>
      </c>
      <c r="F337">
        <f>VLOOKUP($A337,JESG_CEMBI!$AG:$AV,MATCH("YTD Score Chg",JESG_CEMBI!$AG$1:$AV$1,0),FALSE)/-10</f>
        <v>0.19050766516246201</v>
      </c>
      <c r="G337" t="str">
        <f>IFERROR(VLOOKUP(A337,ERV_Mapping!Q:Q,1,FALSE),VLOOKUP(A337,ERV_Mapping!R:R,1,FALSE))</f>
        <v>SWIPRO</v>
      </c>
      <c r="H337" t="str">
        <f>IFERROR(VLOOKUP(G337,ERV_Mapping!Q:S,3,FALSE),VLOOKUP(G337,ERV_Mapping!R:S,2,FALSE))</f>
        <v>SWIPRO_0</v>
      </c>
      <c r="I337" s="1">
        <f>VLOOKUP($H337,ERV_Issuers!$C:$BZ,MATCH(I$1,ERV_Issuers!$C$2:$BZ$2,0),FALSE)</f>
        <v>82.118278503417969</v>
      </c>
      <c r="J337" s="1" t="str">
        <f>VLOOKUP($H337,ERV_Issuers!$C:$BZ,MATCH(J$1,ERV_Issuers!$C$2:$BZ$2,0),FALSE)</f>
        <v>a</v>
      </c>
      <c r="K337" s="1">
        <f>VLOOKUP($H337,ERV_Issuers!$C:$BZ,MATCH(K$1,ERV_Issuers!$C$2:$BZ$2,0),FALSE)</f>
        <v>8.0095763607703674</v>
      </c>
      <c r="L337" s="1" t="str">
        <f t="shared" si="5"/>
        <v>A</v>
      </c>
      <c r="M337" s="1" t="str">
        <f>INDEX(JESG_CEMBI!$W:$W,MATCH($A337,JESG_CEMBI!$AG:$AG,0))</f>
        <v>XS1743657683</v>
      </c>
    </row>
    <row r="338" spans="1:13" x14ac:dyDescent="0.25">
      <c r="A338" t="s">
        <v>3804</v>
      </c>
      <c r="B338">
        <f>ROUND(10-VLOOKUP($A338,JESG_CEMBI!$AG:$AV,MATCH(B$1,JESG_CEMBI!$AG$1:$AV$1,0),FALSE)/10,1)</f>
        <v>3.8</v>
      </c>
      <c r="C338">
        <f>VLOOKUP($A338,JESG_CEMBI!$AG:$AV,MATCH("1D Score Chg",JESG_CEMBI!$AG$1:$AV$1,0),FALSE)/-10</f>
        <v>7.6780739263426698E-3</v>
      </c>
      <c r="D338">
        <f>VLOOKUP($A338,JESG_CEMBI!$AG:$AV,MATCH("1M Score Chg",JESG_CEMBI!$AG$1:$AV$1,0),FALSE)/-10</f>
        <v>0.15600424026235898</v>
      </c>
      <c r="E338">
        <f>VLOOKUP($A338,JESG_CEMBI!$AG:$AV,MATCH("QTD Score Chg",JESG_CEMBI!$AG$1:$AV$1,0),FALSE)/-10</f>
        <v>7.2274032036192801E-2</v>
      </c>
      <c r="F338">
        <f>VLOOKUP($A338,JESG_CEMBI!$AG:$AV,MATCH("YTD Score Chg",JESG_CEMBI!$AG$1:$AV$1,0),FALSE)/-10</f>
        <v>6.5831566542168901E-2</v>
      </c>
      <c r="G338" t="str">
        <f>IFERROR(VLOOKUP(A338,ERV_Mapping!Q:Q,1,FALSE),VLOOKUP(A338,ERV_Mapping!R:R,1,FALSE))</f>
        <v>WREICL</v>
      </c>
      <c r="H338" t="str">
        <f>IFERROR(VLOOKUP(G338,ERV_Mapping!Q:S,3,FALSE),VLOOKUP(G338,ERV_Mapping!R:S,2,FALSE))</f>
        <v>WREICL_1</v>
      </c>
      <c r="I338" s="1">
        <f>VLOOKUP($H338,ERV_Issuers!$C:$BZ,MATCH(I$1,ERV_Issuers!$C$2:$BZ$2,0),FALSE)</f>
        <v>104.72502136230469</v>
      </c>
      <c r="J338" s="1" t="str">
        <f>VLOOKUP($H338,ERV_Issuers!$C:$BZ,MATCH(J$1,ERV_Issuers!$C$2:$BZ$2,0),FALSE)</f>
        <v>a</v>
      </c>
      <c r="K338" s="1">
        <f>VLOOKUP($H338,ERV_Issuers!$C:$BZ,MATCH(K$1,ERV_Issuers!$C$2:$BZ$2,0),FALSE)</f>
        <v>0</v>
      </c>
      <c r="L338" s="1" t="str">
        <f t="shared" si="5"/>
        <v>A</v>
      </c>
      <c r="M338" s="1" t="str">
        <f>INDEX(JESG_CEMBI!$W:$W,MATCH($A338,JESG_CEMBI!$AG:$AG,0))</f>
        <v>XS2051470396</v>
      </c>
    </row>
    <row r="339" spans="1:13" x14ac:dyDescent="0.25">
      <c r="A339" t="s">
        <v>3783</v>
      </c>
      <c r="B339">
        <f>ROUND(10-VLOOKUP($A339,JESG_CEMBI!$AG:$AV,MATCH(B$1,JESG_CEMBI!$AG$1:$AV$1,0),FALSE)/10,1)</f>
        <v>1.9</v>
      </c>
      <c r="C339">
        <f>VLOOKUP($A339,JESG_CEMBI!$AG:$AV,MATCH("1D Score Chg",JESG_CEMBI!$AG$1:$AV$1,0),FALSE)/-10</f>
        <v>7.4778218901087696E-3</v>
      </c>
      <c r="D339">
        <f>VLOOKUP($A339,JESG_CEMBI!$AG:$AV,MATCH("1M Score Chg",JESG_CEMBI!$AG$1:$AV$1,0),FALSE)/-10</f>
        <v>0.149826124038965</v>
      </c>
      <c r="E339">
        <f>VLOOKUP($A339,JESG_CEMBI!$AG:$AV,MATCH("QTD Score Chg",JESG_CEMBI!$AG$1:$AV$1,0),FALSE)/-10</f>
        <v>7.0471763710064292E-2</v>
      </c>
      <c r="F339">
        <f>VLOOKUP($A339,JESG_CEMBI!$AG:$AV,MATCH("YTD Score Chg",JESG_CEMBI!$AG$1:$AV$1,0),FALSE)/-10</f>
        <v>0.25350552916423902</v>
      </c>
      <c r="G339" t="str">
        <f>IFERROR(VLOOKUP(A339,ERV_Mapping!Q:Q,1,FALSE),VLOOKUP(A339,ERV_Mapping!R:R,1,FALSE))</f>
        <v>WHEELK</v>
      </c>
      <c r="H339" t="str">
        <f>IFERROR(VLOOKUP(G339,ERV_Mapping!Q:S,3,FALSE),VLOOKUP(G339,ERV_Mapping!R:S,2,FALSE))</f>
        <v>WHEELK</v>
      </c>
      <c r="I339" s="1">
        <f>VLOOKUP($H339,ERV_Issuers!$C:$BZ,MATCH(I$1,ERV_Issuers!$C$2:$BZ$2,0),FALSE)</f>
        <v>120.57649993896484</v>
      </c>
      <c r="J339" s="1" t="str">
        <f>VLOOKUP($H339,ERV_Issuers!$C:$BZ,MATCH(J$1,ERV_Issuers!$C$2:$BZ$2,0),FALSE)</f>
        <v>nr</v>
      </c>
      <c r="K339" s="1">
        <f>VLOOKUP($H339,ERV_Issuers!$C:$BZ,MATCH(K$1,ERV_Issuers!$C$2:$BZ$2,0),FALSE)</f>
        <v>0</v>
      </c>
      <c r="L339" s="1" t="str">
        <f t="shared" si="5"/>
        <v>NR</v>
      </c>
      <c r="M339" s="1" t="str">
        <f>INDEX(JESG_CEMBI!$W:$W,MATCH($A339,JESG_CEMBI!$AG:$AG,0))</f>
        <v>XS2282244560</v>
      </c>
    </row>
    <row r="340" spans="1:13" x14ac:dyDescent="0.25">
      <c r="A340" t="s">
        <v>16558</v>
      </c>
      <c r="B340">
        <f>ROUND(10-VLOOKUP($A340,JESG_CEMBI!$AG:$AV,MATCH(B$1,JESG_CEMBI!$AG$1:$AV$1,0),FALSE)/10,1)</f>
        <v>6.4</v>
      </c>
      <c r="C340">
        <f>VLOOKUP($A340,JESG_CEMBI!$AG:$AV,MATCH("1D Score Chg",JESG_CEMBI!$AG$1:$AV$1,0),FALSE)/-10</f>
        <v>5.3270095089509792E-2</v>
      </c>
      <c r="D340">
        <f>VLOOKUP($A340,JESG_CEMBI!$AG:$AV,MATCH("1M Score Chg",JESG_CEMBI!$AG$1:$AV$1,0),FALSE)/-10</f>
        <v>0.98385642286935204</v>
      </c>
      <c r="E340">
        <f>VLOOKUP($A340,JESG_CEMBI!$AG:$AV,MATCH("QTD Score Chg",JESG_CEMBI!$AG$1:$AV$1,0),FALSE)/-10</f>
        <v>0.48091027777628997</v>
      </c>
      <c r="F340">
        <f>VLOOKUP($A340,JESG_CEMBI!$AG:$AV,MATCH("YTD Score Chg",JESG_CEMBI!$AG$1:$AV$1,0),FALSE)/-10</f>
        <v>1.2201318464076301</v>
      </c>
      <c r="G340" t="str">
        <f>IFERROR(VLOOKUP(A340,ERV_Mapping!Q:Q,1,FALSE),VLOOKUP(A340,ERV_Mapping!R:R,1,FALSE))</f>
        <v>INVTLA</v>
      </c>
      <c r="H340" t="str">
        <f>IFERROR(VLOOKUP(G340,ERV_Mapping!Q:S,3,FALSE),VLOOKUP(G340,ERV_Mapping!R:S,2,FALSE))</f>
        <v>INVTLA-1L</v>
      </c>
      <c r="I340" s="1">
        <f>VLOOKUP($H340,ERV_Issuers!$C:$BZ,MATCH(I$1,ERV_Issuers!$C$2:$BZ$2,0),FALSE)</f>
        <v>463.98208618164063</v>
      </c>
      <c r="J340" s="1" t="str">
        <f>VLOOKUP($H340,ERV_Issuers!$C:$BZ,MATCH(J$1,ERV_Issuers!$C$2:$BZ$2,0),FALSE)</f>
        <v>b</v>
      </c>
      <c r="K340" s="1">
        <f>VLOOKUP($H340,ERV_Issuers!$C:$BZ,MATCH(K$1,ERV_Issuers!$C$2:$BZ$2,0),FALSE)</f>
        <v>0</v>
      </c>
      <c r="L340" s="1" t="str">
        <f t="shared" si="5"/>
        <v>B</v>
      </c>
      <c r="M340" s="1" t="str">
        <f>INDEX(JESG_CEMBI!$W:$W,MATCH($A340,JESG_CEMBI!$AG:$AG,0))</f>
        <v>USP5865GAC44</v>
      </c>
    </row>
    <row r="341" spans="1:13" x14ac:dyDescent="0.25">
      <c r="A341" t="s">
        <v>906</v>
      </c>
      <c r="B341">
        <f>ROUND(10-VLOOKUP($A341,JESG_CEMBI!$AG:$AV,MATCH(B$1,JESG_CEMBI!$AG$1:$AV$1,0),FALSE)/10,1)</f>
        <v>6.9</v>
      </c>
      <c r="C341">
        <f>VLOOKUP($A341,JESG_CEMBI!$AG:$AV,MATCH("1D Score Chg",JESG_CEMBI!$AG$1:$AV$1,0),FALSE)/-10</f>
        <v>7.8528488996287386E-3</v>
      </c>
      <c r="D341">
        <f>VLOOKUP($A341,JESG_CEMBI!$AG:$AV,MATCH("1M Score Chg",JESG_CEMBI!$AG$1:$AV$1,0),FALSE)/-10</f>
        <v>0.203089132719384</v>
      </c>
      <c r="E341">
        <f>VLOOKUP($A341,JESG_CEMBI!$AG:$AV,MATCH("QTD Score Chg",JESG_CEMBI!$AG$1:$AV$1,0),FALSE)/-10</f>
        <v>7.4120793790891704E-2</v>
      </c>
      <c r="F341">
        <f>VLOOKUP($A341,JESG_CEMBI!$AG:$AV,MATCH("YTD Score Chg",JESG_CEMBI!$AG$1:$AV$1,0),FALSE)/-10</f>
        <v>0.27383327508071603</v>
      </c>
      <c r="G341" t="str">
        <f>IFERROR(VLOOKUP(A341,ERV_Mapping!Q:Q,1,FALSE),VLOOKUP(A341,ERV_Mapping!R:R,1,FALSE))</f>
        <v>BMRIIJ</v>
      </c>
      <c r="H341" t="str">
        <f>IFERROR(VLOOKUP(G341,ERV_Mapping!Q:S,3,FALSE),VLOOKUP(G341,ERV_Mapping!R:S,2,FALSE))</f>
        <v>BMRIIJ_3</v>
      </c>
      <c r="I341" s="1">
        <f>VLOOKUP($H341,ERV_Issuers!$C:$BZ,MATCH(I$1,ERV_Issuers!$C$2:$BZ$2,0),FALSE)</f>
        <v>108.65624237060547</v>
      </c>
      <c r="J341" s="1" t="str">
        <f>VLOOKUP($H341,ERV_Issuers!$C:$BZ,MATCH(J$1,ERV_Issuers!$C$2:$BZ$2,0),FALSE)</f>
        <v>bbb-</v>
      </c>
      <c r="K341" s="1">
        <f>VLOOKUP($H341,ERV_Issuers!$C:$BZ,MATCH(K$1,ERV_Issuers!$C$2:$BZ$2,0),FALSE)</f>
        <v>-49.732866014227461</v>
      </c>
      <c r="L341" s="1" t="str">
        <f t="shared" si="5"/>
        <v>BBB</v>
      </c>
      <c r="M341" s="1" t="str">
        <f>INDEX(JESG_CEMBI!$W:$W,MATCH($A341,JESG_CEMBI!$AG:$AG,0))</f>
        <v>XS2314639761</v>
      </c>
    </row>
    <row r="342" spans="1:13" x14ac:dyDescent="0.25">
      <c r="A342" t="s">
        <v>772</v>
      </c>
      <c r="B342">
        <f>ROUND(10-VLOOKUP($A342,JESG_CEMBI!$AG:$AV,MATCH(B$1,JESG_CEMBI!$AG$1:$AV$1,0),FALSE)/10,1)</f>
        <v>5.6</v>
      </c>
      <c r="C342">
        <f>VLOOKUP($A342,JESG_CEMBI!$AG:$AV,MATCH("1D Score Chg",JESG_CEMBI!$AG$1:$AV$1,0),FALSE)/-10</f>
        <v>4.4753781607866404E-3</v>
      </c>
      <c r="D342">
        <f>VLOOKUP($A342,JESG_CEMBI!$AG:$AV,MATCH("1M Score Chg",JESG_CEMBI!$AG$1:$AV$1,0),FALSE)/-10</f>
        <v>5.5347810769838099E-3</v>
      </c>
      <c r="E342">
        <f>VLOOKUP($A342,JESG_CEMBI!$AG:$AV,MATCH("QTD Score Chg",JESG_CEMBI!$AG$1:$AV$1,0),FALSE)/-10</f>
        <v>3.9810645785860202E-2</v>
      </c>
      <c r="F342">
        <f>VLOOKUP($A342,JESG_CEMBI!$AG:$AV,MATCH("YTD Score Chg",JESG_CEMBI!$AG$1:$AV$1,0),FALSE)/-10</f>
        <v>-0.69183118040325398</v>
      </c>
      <c r="G342" t="str">
        <f>IFERROR(VLOOKUP(A342,ERV_Mapping!Q:Q,1,FALSE),VLOOKUP(A342,ERV_Mapping!R:R,1,FALSE))</f>
        <v>BBRIIJ</v>
      </c>
      <c r="H342" t="str">
        <f>IFERROR(VLOOKUP(G342,ERV_Mapping!Q:S,3,FALSE),VLOOKUP(G342,ERV_Mapping!R:S,2,FALSE))</f>
        <v>BBRIIJ</v>
      </c>
      <c r="I342" s="1">
        <f>VLOOKUP($H342,ERV_Issuers!$C:$BZ,MATCH(I$1,ERV_Issuers!$C$2:$BZ$2,0),FALSE)</f>
        <v>122.98788452148438</v>
      </c>
      <c r="J342" s="1" t="str">
        <f>VLOOKUP($H342,ERV_Issuers!$C:$BZ,MATCH(J$1,ERV_Issuers!$C$2:$BZ$2,0),FALSE)</f>
        <v>bbb-</v>
      </c>
      <c r="K342" s="1">
        <f>VLOOKUP($H342,ERV_Issuers!$C:$BZ,MATCH(K$1,ERV_Issuers!$C$2:$BZ$2,0),FALSE)</f>
        <v>-43.937550145297251</v>
      </c>
      <c r="L342" s="1" t="str">
        <f t="shared" si="5"/>
        <v>BBB</v>
      </c>
      <c r="M342" s="1" t="str">
        <f>INDEX(JESG_CEMBI!$W:$W,MATCH($A342,JESG_CEMBI!$AG:$AG,0))</f>
        <v>XS1963534968</v>
      </c>
    </row>
    <row r="343" spans="1:13" x14ac:dyDescent="0.25">
      <c r="A343" t="s">
        <v>2660</v>
      </c>
      <c r="B343">
        <f>ROUND(10-VLOOKUP($A343,JESG_CEMBI!$AG:$AV,MATCH(B$1,JESG_CEMBI!$AG$1:$AV$1,0),FALSE)/10,1)</f>
        <v>6.8</v>
      </c>
      <c r="C343">
        <f>VLOOKUP($A343,JESG_CEMBI!$AG:$AV,MATCH("1D Score Chg",JESG_CEMBI!$AG$1:$AV$1,0),FALSE)/-10</f>
        <v>-2.6687371295864098E-3</v>
      </c>
      <c r="D343">
        <f>VLOOKUP($A343,JESG_CEMBI!$AG:$AV,MATCH("1M Score Chg",JESG_CEMBI!$AG$1:$AV$1,0),FALSE)/-10</f>
        <v>-6.3361617711407804E-3</v>
      </c>
      <c r="E343">
        <f>VLOOKUP($A343,JESG_CEMBI!$AG:$AV,MATCH("QTD Score Chg",JESG_CEMBI!$AG$1:$AV$1,0),FALSE)/-10</f>
        <v>-7.9714913677168594E-3</v>
      </c>
      <c r="F343">
        <f>VLOOKUP($A343,JESG_CEMBI!$AG:$AV,MATCH("YTD Score Chg",JESG_CEMBI!$AG$1:$AV$1,0),FALSE)/-10</f>
        <v>-0.27632094820610298</v>
      </c>
      <c r="G343" t="str">
        <f>IFERROR(VLOOKUP(A343,ERV_Mapping!Q:Q,1,FALSE),VLOOKUP(A343,ERV_Mapping!R:R,1,FALSE))</f>
        <v>LPKRIJ</v>
      </c>
      <c r="H343" t="str">
        <f>IFERROR(VLOOKUP(G343,ERV_Mapping!Q:S,3,FALSE),VLOOKUP(G343,ERV_Mapping!R:S,2,FALSE))</f>
        <v>LPKRIJ_0</v>
      </c>
      <c r="I343" s="1">
        <f>VLOOKUP($H343,ERV_Issuers!$C:$BZ,MATCH(I$1,ERV_Issuers!$C$2:$BZ$2,0),FALSE)</f>
        <v>527.99609375</v>
      </c>
      <c r="J343" s="1" t="str">
        <f>VLOOKUP($H343,ERV_Issuers!$C:$BZ,MATCH(J$1,ERV_Issuers!$C$2:$BZ$2,0),FALSE)</f>
        <v>b-</v>
      </c>
      <c r="K343" s="1">
        <f>VLOOKUP($H343,ERV_Issuers!$C:$BZ,MATCH(K$1,ERV_Issuers!$C$2:$BZ$2,0),FALSE)</f>
        <v>-44.063044502140485</v>
      </c>
      <c r="L343" s="1" t="str">
        <f t="shared" si="5"/>
        <v>B</v>
      </c>
      <c r="M343" s="1" t="str">
        <f>INDEX(JESG_CEMBI!$W:$W,MATCH($A343,JESG_CEMBI!$AG:$AG,0))</f>
        <v>XS1506085114</v>
      </c>
    </row>
    <row r="344" spans="1:13" x14ac:dyDescent="0.25">
      <c r="A344" t="s">
        <v>2709</v>
      </c>
      <c r="B344">
        <f>ROUND(10-VLOOKUP($A344,JESG_CEMBI!$AG:$AV,MATCH(B$1,JESG_CEMBI!$AG$1:$AV$1,0),FALSE)/10,1)</f>
        <v>3.7</v>
      </c>
      <c r="C344">
        <f>VLOOKUP($A344,JESG_CEMBI!$AG:$AV,MATCH("1D Score Chg",JESG_CEMBI!$AG$1:$AV$1,0),FALSE)/-10</f>
        <v>-5.8860877297469399E-3</v>
      </c>
      <c r="D344">
        <f>VLOOKUP($A344,JESG_CEMBI!$AG:$AV,MATCH("1M Score Chg",JESG_CEMBI!$AG$1:$AV$1,0),FALSE)/-10</f>
        <v>-0.13154820173493401</v>
      </c>
      <c r="E344">
        <f>VLOOKUP($A344,JESG_CEMBI!$AG:$AV,MATCH("QTD Score Chg",JESG_CEMBI!$AG$1:$AV$1,0),FALSE)/-10</f>
        <v>-5.2255483008521196E-2</v>
      </c>
      <c r="F344">
        <f>VLOOKUP($A344,JESG_CEMBI!$AG:$AV,MATCH("YTD Score Chg",JESG_CEMBI!$AG$1:$AV$1,0),FALSE)/-10</f>
        <v>-1.32744796902873</v>
      </c>
      <c r="G344" t="str">
        <f>IFERROR(VLOOKUP(A344,ERV_Mapping!Q:Q,1,FALSE),VLOOKUP(A344,ERV_Mapping!R:R,1,FALSE))</f>
        <v>MEDCIJ</v>
      </c>
      <c r="H344" t="str">
        <f>IFERROR(VLOOKUP(G344,ERV_Mapping!Q:S,3,FALSE),VLOOKUP(G344,ERV_Mapping!R:S,2,FALSE))</f>
        <v>MEDCIJ-1L</v>
      </c>
      <c r="I344" s="1">
        <f>VLOOKUP($H344,ERV_Issuers!$C:$BZ,MATCH(I$1,ERV_Issuers!$C$2:$BZ$2,0),FALSE)</f>
        <v>426.73333740234375</v>
      </c>
      <c r="J344" s="1" t="str">
        <f>VLOOKUP($H344,ERV_Issuers!$C:$BZ,MATCH(J$1,ERV_Issuers!$C$2:$BZ$2,0),FALSE)</f>
        <v>b+</v>
      </c>
      <c r="K344" s="1">
        <f>VLOOKUP($H344,ERV_Issuers!$C:$BZ,MATCH(K$1,ERV_Issuers!$C$2:$BZ$2,0),FALSE)</f>
        <v>-6.3237972472911839</v>
      </c>
      <c r="L344" s="1" t="str">
        <f t="shared" si="5"/>
        <v>B</v>
      </c>
      <c r="M344" s="1" t="str">
        <f>INDEX(JESG_CEMBI!$W:$W,MATCH($A344,JESG_CEMBI!$AG:$AG,0))</f>
        <v>USY59505AA82</v>
      </c>
    </row>
    <row r="345" spans="1:13" x14ac:dyDescent="0.25">
      <c r="A345" t="s">
        <v>18540</v>
      </c>
      <c r="B345">
        <f>ROUND(10-VLOOKUP($A345,JESG_CEMBI!$AG:$AV,MATCH(B$1,JESG_CEMBI!$AG$1:$AV$1,0),FALSE)/10,1)</f>
        <v>4.2</v>
      </c>
      <c r="C345">
        <f>VLOOKUP($A345,JESG_CEMBI!$AG:$AV,MATCH("1D Score Chg",JESG_CEMBI!$AG$1:$AV$1,0),FALSE)/-10</f>
        <v>-3.0495604918030398E-4</v>
      </c>
      <c r="D345">
        <f>VLOOKUP($A345,JESG_CEMBI!$AG:$AV,MATCH("1M Score Chg",JESG_CEMBI!$AG$1:$AV$1,0),FALSE)/-10</f>
        <v>-5.5628954799217898E-3</v>
      </c>
      <c r="E345">
        <f>VLOOKUP($A345,JESG_CEMBI!$AG:$AV,MATCH("QTD Score Chg",JESG_CEMBI!$AG$1:$AV$1,0),FALSE)/-10</f>
        <v>-2.8213896810406402E-3</v>
      </c>
      <c r="F345">
        <f>VLOOKUP($A345,JESG_CEMBI!$AG:$AV,MATCH("YTD Score Chg",JESG_CEMBI!$AG$1:$AV$1,0),FALSE)/-10</f>
        <v>-0.199560524046279</v>
      </c>
      <c r="G345" t="str">
        <f>IFERROR(VLOOKUP(A345,ERV_Mapping!Q:Q,1,FALSE),VLOOKUP(A345,ERV_Mapping!R:R,1,FALSE))</f>
        <v>NICAU</v>
      </c>
      <c r="H345" t="str">
        <f>IFERROR(VLOOKUP(G345,ERV_Mapping!Q:S,3,FALSE),VLOOKUP(G345,ERV_Mapping!R:S,2,FALSE))</f>
        <v>NICAU_0</v>
      </c>
      <c r="I345" s="1">
        <f>VLOOKUP($H345,ERV_Issuers!$C:$BZ,MATCH(I$1,ERV_Issuers!$C$2:$BZ$2,0),FALSE)</f>
        <v>772.88677978515625</v>
      </c>
      <c r="J345" s="1" t="str">
        <f>VLOOKUP($H345,ERV_Issuers!$C:$BZ,MATCH(J$1,ERV_Issuers!$C$2:$BZ$2,0),FALSE)</f>
        <v>b+</v>
      </c>
      <c r="K345" s="1">
        <f>VLOOKUP($H345,ERV_Issuers!$C:$BZ,MATCH(K$1,ERV_Issuers!$C$2:$BZ$2,0),FALSE)</f>
        <v>0</v>
      </c>
      <c r="L345" s="1" t="str">
        <f t="shared" si="5"/>
        <v>B</v>
      </c>
      <c r="M345" s="1" t="str">
        <f>INDEX(JESG_CEMBI!$W:$W,MATCH($A345,JESG_CEMBI!$AG:$AG,0))</f>
        <v>XS2325213689</v>
      </c>
    </row>
    <row r="346" spans="1:13" x14ac:dyDescent="0.25">
      <c r="A346" t="s">
        <v>590</v>
      </c>
      <c r="B346">
        <f>ROUND(10-VLOOKUP($A346,JESG_CEMBI!$AG:$AV,MATCH(B$1,JESG_CEMBI!$AG$1:$AV$1,0),FALSE)/10,1)</f>
        <v>6.6</v>
      </c>
      <c r="C346">
        <f>VLOOKUP($A346,JESG_CEMBI!$AG:$AV,MATCH("1D Score Chg",JESG_CEMBI!$AG$1:$AV$1,0),FALSE)/-10</f>
        <v>-2.50426859292787E-3</v>
      </c>
      <c r="D346">
        <f>VLOOKUP($A346,JESG_CEMBI!$AG:$AV,MATCH("1M Score Chg",JESG_CEMBI!$AG$1:$AV$1,0),FALSE)/-10</f>
        <v>-1.9734118448511101E-3</v>
      </c>
      <c r="E346">
        <f>VLOOKUP($A346,JESG_CEMBI!$AG:$AV,MATCH("QTD Score Chg",JESG_CEMBI!$AG$1:$AV$1,0),FALSE)/-10</f>
        <v>-6.4912745377902993E-3</v>
      </c>
      <c r="F346">
        <f>VLOOKUP($A346,JESG_CEMBI!$AG:$AV,MATCH("YTD Score Chg",JESG_CEMBI!$AG$1:$AV$1,0),FALSE)/-10</f>
        <v>-3.0346740333922602E-2</v>
      </c>
      <c r="G346" t="str">
        <f>IFERROR(VLOOKUP(A346,ERV_Mapping!Q:Q,1,FALSE),VLOOKUP(A346,ERV_Mapping!R:R,1,FALSE))</f>
        <v>APLNIJ</v>
      </c>
      <c r="H346" t="str">
        <f>IFERROR(VLOOKUP(G346,ERV_Mapping!Q:S,3,FALSE),VLOOKUP(G346,ERV_Mapping!R:S,2,FALSE))</f>
        <v>APLNIJ</v>
      </c>
      <c r="I346" s="1">
        <f>VLOOKUP($H346,ERV_Issuers!$C:$BZ,MATCH(I$1,ERV_Issuers!$C$2:$BZ$2,0),FALSE)</f>
        <v>3760.0546875</v>
      </c>
      <c r="J346" s="1" t="str">
        <f>VLOOKUP($H346,ERV_Issuers!$C:$BZ,MATCH(J$1,ERV_Issuers!$C$2:$BZ$2,0),FALSE)</f>
        <v>ccc</v>
      </c>
      <c r="K346" s="1">
        <f>VLOOKUP($H346,ERV_Issuers!$C:$BZ,MATCH(K$1,ERV_Issuers!$C$2:$BZ$2,0),FALSE)</f>
        <v>33.50732652927794</v>
      </c>
      <c r="L346" s="1" t="str">
        <f t="shared" si="5"/>
        <v>CCC</v>
      </c>
      <c r="M346" s="1" t="str">
        <f>INDEX(JESG_CEMBI!$W:$W,MATCH($A346,JESG_CEMBI!$AG:$AG,0))</f>
        <v>XS1617833584</v>
      </c>
    </row>
    <row r="347" spans="1:13" x14ac:dyDescent="0.25">
      <c r="A347" t="s">
        <v>770</v>
      </c>
      <c r="B347">
        <f>ROUND(10-VLOOKUP($A347,JESG_CEMBI!$AG:$AV,MATCH(B$1,JESG_CEMBI!$AG$1:$AV$1,0),FALSE)/10,1)</f>
        <v>5.5</v>
      </c>
      <c r="C347">
        <f>VLOOKUP($A347,JESG_CEMBI!$AG:$AV,MATCH("1D Score Chg",JESG_CEMBI!$AG$1:$AV$1,0),FALSE)/-10</f>
        <v>1.14096446652091E-2</v>
      </c>
      <c r="D347">
        <f>VLOOKUP($A347,JESG_CEMBI!$AG:$AV,MATCH("1M Score Chg",JESG_CEMBI!$AG$1:$AV$1,0),FALSE)/-10</f>
        <v>0.32513242954515298</v>
      </c>
      <c r="E347">
        <f>VLOOKUP($A347,JESG_CEMBI!$AG:$AV,MATCH("QTD Score Chg",JESG_CEMBI!$AG$1:$AV$1,0),FALSE)/-10</f>
        <v>0.11510119958283101</v>
      </c>
      <c r="F347">
        <f>VLOOKUP($A347,JESG_CEMBI!$AG:$AV,MATCH("YTD Score Chg",JESG_CEMBI!$AG$1:$AV$1,0),FALSE)/-10</f>
        <v>0.53080329781384195</v>
      </c>
      <c r="G347" t="str">
        <f>IFERROR(VLOOKUP(A347,ERV_Mapping!Q:Q,1,FALSE),VLOOKUP(A347,ERV_Mapping!R:R,1,FALSE))</f>
        <v>BBNIIJ</v>
      </c>
      <c r="H347" t="str">
        <f>IFERROR(VLOOKUP(G347,ERV_Mapping!Q:S,3,FALSE),VLOOKUP(G347,ERV_Mapping!R:S,2,FALSE))</f>
        <v>BBNIIJ_2</v>
      </c>
      <c r="I347" s="1">
        <f>VLOOKUP($H347,ERV_Issuers!$C:$BZ,MATCH(I$1,ERV_Issuers!$C$2:$BZ$2,0),FALSE)</f>
        <v>256.37051391601563</v>
      </c>
      <c r="J347" s="1" t="str">
        <f>VLOOKUP($H347,ERV_Issuers!$C:$BZ,MATCH(J$1,ERV_Issuers!$C$2:$BZ$2,0),FALSE)</f>
        <v>bb</v>
      </c>
      <c r="K347" s="1">
        <f>VLOOKUP($H347,ERV_Issuers!$C:$BZ,MATCH(K$1,ERV_Issuers!$C$2:$BZ$2,0),FALSE)</f>
        <v>0</v>
      </c>
      <c r="L347" s="1" t="str">
        <f t="shared" si="5"/>
        <v>BB</v>
      </c>
      <c r="M347" s="1" t="str">
        <f>INDEX(JESG_CEMBI!$W:$W,MATCH($A347,JESG_CEMBI!$AG:$AG,0))</f>
        <v>XS2314514477</v>
      </c>
    </row>
    <row r="348" spans="1:13" x14ac:dyDescent="0.25">
      <c r="A348" t="s">
        <v>776</v>
      </c>
      <c r="B348">
        <f>ROUND(10-VLOOKUP($A348,JESG_CEMBI!$AG:$AV,MATCH(B$1,JESG_CEMBI!$AG$1:$AV$1,0),FALSE)/10,1)</f>
        <v>7.1</v>
      </c>
      <c r="C348">
        <f>VLOOKUP($A348,JESG_CEMBI!$AG:$AV,MATCH("1D Score Chg",JESG_CEMBI!$AG$1:$AV$1,0),FALSE)/-10</f>
        <v>-8.9654737049258402E-4</v>
      </c>
      <c r="D348">
        <f>VLOOKUP($A348,JESG_CEMBI!$AG:$AV,MATCH("1M Score Chg",JESG_CEMBI!$AG$1:$AV$1,0),FALSE)/-10</f>
        <v>5.2568849000636596E-2</v>
      </c>
      <c r="E348">
        <f>VLOOKUP($A348,JESG_CEMBI!$AG:$AV,MATCH("QTD Score Chg",JESG_CEMBI!$AG$1:$AV$1,0),FALSE)/-10</f>
        <v>1.3661254451610799E-2</v>
      </c>
      <c r="F348">
        <f>VLOOKUP($A348,JESG_CEMBI!$AG:$AV,MATCH("YTD Score Chg",JESG_CEMBI!$AG$1:$AV$1,0),FALSE)/-10</f>
        <v>0.41583794042254602</v>
      </c>
      <c r="G348" t="str">
        <f>IFERROR(VLOOKUP(A348,ERV_Mapping!Q:Q,1,FALSE),VLOOKUP(A348,ERV_Mapping!R:R,1,FALSE))</f>
        <v>BBTNIJ</v>
      </c>
      <c r="H348" t="str">
        <f>IFERROR(VLOOKUP(G348,ERV_Mapping!Q:S,3,FALSE),VLOOKUP(G348,ERV_Mapping!R:S,2,FALSE))</f>
        <v>BBTNIJ_0</v>
      </c>
      <c r="I348" s="1">
        <f>VLOOKUP($H348,ERV_Issuers!$C:$BZ,MATCH(I$1,ERV_Issuers!$C$2:$BZ$2,0),FALSE)</f>
        <v>306.09976196289063</v>
      </c>
      <c r="J348" s="1" t="str">
        <f>VLOOKUP($H348,ERV_Issuers!$C:$BZ,MATCH(J$1,ERV_Issuers!$C$2:$BZ$2,0),FALSE)</f>
        <v>bb-</v>
      </c>
      <c r="K348" s="1">
        <f>VLOOKUP($H348,ERV_Issuers!$C:$BZ,MATCH(K$1,ERV_Issuers!$C$2:$BZ$2,0),FALSE)</f>
        <v>0</v>
      </c>
      <c r="L348" s="1" t="str">
        <f t="shared" si="5"/>
        <v>BB</v>
      </c>
      <c r="M348" s="1" t="str">
        <f>INDEX(JESG_CEMBI!$W:$W,MATCH($A348,JESG_CEMBI!$AG:$AG,0))</f>
        <v>XS2099372802</v>
      </c>
    </row>
    <row r="349" spans="1:13" x14ac:dyDescent="0.25">
      <c r="A349" t="s">
        <v>1985</v>
      </c>
      <c r="B349">
        <f>ROUND(10-VLOOKUP($A349,JESG_CEMBI!$AG:$AV,MATCH(B$1,JESG_CEMBI!$AG$1:$AV$1,0),FALSE)/10,1)</f>
        <v>3.7</v>
      </c>
      <c r="C349">
        <f>VLOOKUP($A349,JESG_CEMBI!$AG:$AV,MATCH("1D Score Chg",JESG_CEMBI!$AG$1:$AV$1,0),FALSE)/-10</f>
        <v>-1.6918048727063698E-4</v>
      </c>
      <c r="D349">
        <f>VLOOKUP($A349,JESG_CEMBI!$AG:$AV,MATCH("1M Score Chg",JESG_CEMBI!$AG$1:$AV$1,0),FALSE)/-10</f>
        <v>-2.3883707008224E-3</v>
      </c>
      <c r="E349">
        <f>VLOOKUP($A349,JESG_CEMBI!$AG:$AV,MATCH("QTD Score Chg",JESG_CEMBI!$AG$1:$AV$1,0),FALSE)/-10</f>
        <v>-1.5994096238785001E-3</v>
      </c>
      <c r="F349">
        <f>VLOOKUP($A349,JESG_CEMBI!$AG:$AV,MATCH("YTD Score Chg",JESG_CEMBI!$AG$1:$AV$1,0),FALSE)/-10</f>
        <v>-1.04292761339969E-2</v>
      </c>
      <c r="G349" t="str">
        <f>IFERROR(VLOOKUP(A349,ERV_Mapping!Q:Q,1,FALSE),VLOOKUP(A349,ERV_Mapping!R:R,1,FALSE))</f>
        <v>BSDEIJ</v>
      </c>
      <c r="H349" t="str">
        <f>IFERROR(VLOOKUP(G349,ERV_Mapping!Q:S,3,FALSE),VLOOKUP(G349,ERV_Mapping!R:S,2,FALSE))</f>
        <v>BSDEIJ</v>
      </c>
      <c r="I349" s="1">
        <f>VLOOKUP($H349,ERV_Issuers!$C:$BZ,MATCH(I$1,ERV_Issuers!$C$2:$BZ$2,0),FALSE)</f>
        <v>486.77496337890625</v>
      </c>
      <c r="J349" s="1" t="str">
        <f>VLOOKUP($H349,ERV_Issuers!$C:$BZ,MATCH(J$1,ERV_Issuers!$C$2:$BZ$2,0),FALSE)</f>
        <v>bb-</v>
      </c>
      <c r="K349" s="1">
        <f>VLOOKUP($H349,ERV_Issuers!$C:$BZ,MATCH(K$1,ERV_Issuers!$C$2:$BZ$2,0),FALSE)</f>
        <v>0</v>
      </c>
      <c r="L349" s="1" t="str">
        <f t="shared" si="5"/>
        <v>BB</v>
      </c>
      <c r="M349" s="1" t="str">
        <f>INDEX(JESG_CEMBI!$W:$W,MATCH($A349,JESG_CEMBI!$AG:$AG,0))</f>
        <v>XS2050614796</v>
      </c>
    </row>
    <row r="350" spans="1:13" x14ac:dyDescent="0.25">
      <c r="A350" t="s">
        <v>1285</v>
      </c>
      <c r="B350">
        <f>ROUND(10-VLOOKUP($A350,JESG_CEMBI!$AG:$AV,MATCH(B$1,JESG_CEMBI!$AG$1:$AV$1,0),FALSE)/10,1)</f>
        <v>5.4</v>
      </c>
      <c r="C350">
        <f>VLOOKUP($A350,JESG_CEMBI!$AG:$AV,MATCH("1D Score Chg",JESG_CEMBI!$AG$1:$AV$1,0),FALSE)/-10</f>
        <v>-1.3361409115613199E-2</v>
      </c>
      <c r="D350">
        <f>VLOOKUP($A350,JESG_CEMBI!$AG:$AV,MATCH("1M Score Chg",JESG_CEMBI!$AG$1:$AV$1,0),FALSE)/-10</f>
        <v>-0.25321275064550497</v>
      </c>
      <c r="E350">
        <f>VLOOKUP($A350,JESG_CEMBI!$AG:$AV,MATCH("QTD Score Chg",JESG_CEMBI!$AG$1:$AV$1,0),FALSE)/-10</f>
        <v>-0.10439300726152301</v>
      </c>
      <c r="F350">
        <f>VLOOKUP($A350,JESG_CEMBI!$AG:$AV,MATCH("YTD Score Chg",JESG_CEMBI!$AG$1:$AV$1,0),FALSE)/-10</f>
        <v>-0.540604697778029</v>
      </c>
      <c r="G350" t="str">
        <f>IFERROR(VLOOKUP(A350,ERV_Mapping!Q:Q,1,FALSE),VLOOKUP(A350,ERV_Mapping!R:R,1,FALSE))</f>
        <v>DOIDIJ</v>
      </c>
      <c r="H350" t="str">
        <f>IFERROR(VLOOKUP(G350,ERV_Mapping!Q:S,3,FALSE),VLOOKUP(G350,ERV_Mapping!R:S,2,FALSE))</f>
        <v>DOIDIJ_4</v>
      </c>
      <c r="I350" s="1">
        <f>VLOOKUP($H350,ERV_Issuers!$C:$BZ,MATCH(I$1,ERV_Issuers!$C$2:$BZ$2,0),FALSE)</f>
        <v>708.6656494140625</v>
      </c>
      <c r="J350" s="1" t="str">
        <f>VLOOKUP($H350,ERV_Issuers!$C:$BZ,MATCH(J$1,ERV_Issuers!$C$2:$BZ$2,0),FALSE)</f>
        <v>bb-</v>
      </c>
      <c r="K350" s="1">
        <f>VLOOKUP($H350,ERV_Issuers!$C:$BZ,MATCH(K$1,ERV_Issuers!$C$2:$BZ$2,0),FALSE)</f>
        <v>41.456699820128257</v>
      </c>
      <c r="L350" s="1" t="str">
        <f t="shared" si="5"/>
        <v>BB</v>
      </c>
      <c r="M350" s="1" t="str">
        <f>INDEX(JESG_CEMBI!$W:$W,MATCH($A350,JESG_CEMBI!$AG:$AG,0))</f>
        <v>USY71300AB67</v>
      </c>
    </row>
    <row r="351" spans="1:13" x14ac:dyDescent="0.25">
      <c r="A351" t="s">
        <v>16915</v>
      </c>
      <c r="B351">
        <f>ROUND(10-VLOOKUP($A351,JESG_CEMBI!$AG:$AV,MATCH(B$1,JESG_CEMBI!$AG$1:$AV$1,0),FALSE)/10,1)</f>
        <v>5.7</v>
      </c>
      <c r="C351">
        <f>VLOOKUP($A351,JESG_CEMBI!$AG:$AV,MATCH("1D Score Chg",JESG_CEMBI!$AG$1:$AV$1,0),FALSE)/-10</f>
        <v>-1.9137644483855298E-3</v>
      </c>
      <c r="D351">
        <f>VLOOKUP($A351,JESG_CEMBI!$AG:$AV,MATCH("1M Score Chg",JESG_CEMBI!$AG$1:$AV$1,0),FALSE)/-10</f>
        <v>-0.23440900399819903</v>
      </c>
      <c r="E351">
        <f>VLOOKUP($A351,JESG_CEMBI!$AG:$AV,MATCH("QTD Score Chg",JESG_CEMBI!$AG$1:$AV$1,0),FALSE)/-10</f>
        <v>-8.274045033608099E-2</v>
      </c>
      <c r="F351">
        <f>VLOOKUP($A351,JESG_CEMBI!$AG:$AV,MATCH("YTD Score Chg",JESG_CEMBI!$AG$1:$AV$1,0),FALSE)/-10</f>
        <v>-0.76566851200499098</v>
      </c>
      <c r="G351" t="str">
        <f>IFERROR(VLOOKUP(A351,ERV_Mapping!Q:Q,1,FALSE),VLOOKUP(A351,ERV_Mapping!R:R,1,FALSE))</f>
        <v>ICBPIJ</v>
      </c>
      <c r="H351" t="str">
        <f>IFERROR(VLOOKUP(G351,ERV_Mapping!Q:S,3,FALSE),VLOOKUP(G351,ERV_Mapping!R:S,2,FALSE))</f>
        <v>ICBPIJ_0</v>
      </c>
      <c r="I351" s="1">
        <f>VLOOKUP($H351,ERV_Issuers!$C:$BZ,MATCH(I$1,ERV_Issuers!$C$2:$BZ$2,0),FALSE)</f>
        <v>198.64686584472656</v>
      </c>
      <c r="J351" s="1" t="str">
        <f>VLOOKUP($H351,ERV_Issuers!$C:$BZ,MATCH(J$1,ERV_Issuers!$C$2:$BZ$2,0),FALSE)</f>
        <v>bbb-</v>
      </c>
      <c r="K351" s="1">
        <f>VLOOKUP($H351,ERV_Issuers!$C:$BZ,MATCH(K$1,ERV_Issuers!$C$2:$BZ$2,0),FALSE)</f>
        <v>0</v>
      </c>
      <c r="L351" s="1" t="str">
        <f t="shared" si="5"/>
        <v>BBB</v>
      </c>
      <c r="M351" s="1" t="str">
        <f>INDEX(JESG_CEMBI!$W:$W,MATCH($A351,JESG_CEMBI!$AG:$AG,0))</f>
        <v>XS2349180104</v>
      </c>
    </row>
    <row r="352" spans="1:13" x14ac:dyDescent="0.25">
      <c r="A352" t="s">
        <v>3654</v>
      </c>
      <c r="B352">
        <f>ROUND(10-VLOOKUP($A352,JESG_CEMBI!$AG:$AV,MATCH(B$1,JESG_CEMBI!$AG$1:$AV$1,0),FALSE)/10,1)</f>
        <v>5.6</v>
      </c>
      <c r="C352">
        <f>VLOOKUP($A352,JESG_CEMBI!$AG:$AV,MATCH("1D Score Chg",JESG_CEMBI!$AG$1:$AV$1,0),FALSE)/-10</f>
        <v>-1.9297524215338001E-2</v>
      </c>
      <c r="D352">
        <f>VLOOKUP($A352,JESG_CEMBI!$AG:$AV,MATCH("1M Score Chg",JESG_CEMBI!$AG$1:$AV$1,0),FALSE)/-10</f>
        <v>-0.33524773302827099</v>
      </c>
      <c r="E352">
        <f>VLOOKUP($A352,JESG_CEMBI!$AG:$AV,MATCH("QTD Score Chg",JESG_CEMBI!$AG$1:$AV$1,0),FALSE)/-10</f>
        <v>-0.153181458350579</v>
      </c>
      <c r="F352">
        <f>VLOOKUP($A352,JESG_CEMBI!$AG:$AV,MATCH("YTD Score Chg",JESG_CEMBI!$AG$1:$AV$1,0),FALSE)/-10</f>
        <v>-0.46292399378492799</v>
      </c>
      <c r="G352" t="str">
        <f>IFERROR(VLOOKUP(A352,ERV_Mapping!Q:Q,1,FALSE),VLOOKUP(A352,ERV_Mapping!R:R,1,FALSE))</f>
        <v>JPFAIJ</v>
      </c>
      <c r="H352" t="str">
        <f>IFERROR(VLOOKUP(G352,ERV_Mapping!Q:S,3,FALSE),VLOOKUP(G352,ERV_Mapping!R:S,2,FALSE))</f>
        <v>JPFAIJ_2</v>
      </c>
      <c r="I352" s="1">
        <f>VLOOKUP($H352,ERV_Issuers!$C:$BZ,MATCH(I$1,ERV_Issuers!$C$2:$BZ$2,0),FALSE)</f>
        <v>364.6663818359375</v>
      </c>
      <c r="J352" s="1" t="str">
        <f>VLOOKUP($H352,ERV_Issuers!$C:$BZ,MATCH(J$1,ERV_Issuers!$C$2:$BZ$2,0),FALSE)</f>
        <v>bb-</v>
      </c>
      <c r="K352" s="1">
        <f>VLOOKUP($H352,ERV_Issuers!$C:$BZ,MATCH(K$1,ERV_Issuers!$C$2:$BZ$2,0),FALSE)</f>
        <v>-24.119880306012874</v>
      </c>
      <c r="L352" s="1" t="str">
        <f t="shared" si="5"/>
        <v>BB</v>
      </c>
      <c r="M352" s="1" t="str">
        <f>INDEX(JESG_CEMBI!$W:$W,MATCH($A352,JESG_CEMBI!$AG:$AG,0))</f>
        <v>XS2313088739</v>
      </c>
    </row>
    <row r="353" spans="1:13" x14ac:dyDescent="0.25">
      <c r="A353" t="s">
        <v>3712</v>
      </c>
      <c r="B353">
        <f>ROUND(10-VLOOKUP($A353,JESG_CEMBI!$AG:$AV,MATCH(B$1,JESG_CEMBI!$AG$1:$AV$1,0),FALSE)/10,1)</f>
        <v>6.7</v>
      </c>
      <c r="C353">
        <f>VLOOKUP($A353,JESG_CEMBI!$AG:$AV,MATCH("1D Score Chg",JESG_CEMBI!$AG$1:$AV$1,0),FALSE)/-10</f>
        <v>-2.58808353440826E-3</v>
      </c>
      <c r="D353">
        <f>VLOOKUP($A353,JESG_CEMBI!$AG:$AV,MATCH("1M Score Chg",JESG_CEMBI!$AG$1:$AV$1,0),FALSE)/-10</f>
        <v>-4.1739569167241006E-3</v>
      </c>
      <c r="E353">
        <f>VLOOKUP($A353,JESG_CEMBI!$AG:$AV,MATCH("QTD Score Chg",JESG_CEMBI!$AG$1:$AV$1,0),FALSE)/-10</f>
        <v>-7.2456090111046399E-3</v>
      </c>
      <c r="F353">
        <f>VLOOKUP($A353,JESG_CEMBI!$AG:$AV,MATCH("YTD Score Chg",JESG_CEMBI!$AG$1:$AV$1,0),FALSE)/-10</f>
        <v>0.70470144790460698</v>
      </c>
      <c r="G353" t="str">
        <f>IFERROR(VLOOKUP(A353,ERV_Mapping!Q:Q,1,FALSE),VLOOKUP(A353,ERV_Mapping!R:R,1,FALSE))</f>
        <v>KIJAIJ</v>
      </c>
      <c r="H353" t="str">
        <f>IFERROR(VLOOKUP(G353,ERV_Mapping!Q:S,3,FALSE),VLOOKUP(G353,ERV_Mapping!R:S,2,FALSE))</f>
        <v>KIJAIJ_1</v>
      </c>
      <c r="I353" s="1">
        <f>VLOOKUP($H353,ERV_Issuers!$C:$BZ,MATCH(I$1,ERV_Issuers!$C$2:$BZ$2,0),FALSE)</f>
        <v>1669.52490234375</v>
      </c>
      <c r="J353" s="1" t="str">
        <f>VLOOKUP($H353,ERV_Issuers!$C:$BZ,MATCH(J$1,ERV_Issuers!$C$2:$BZ$2,0),FALSE)</f>
        <v>b-</v>
      </c>
      <c r="K353" s="1">
        <f>VLOOKUP($H353,ERV_Issuers!$C:$BZ,MATCH(K$1,ERV_Issuers!$C$2:$BZ$2,0),FALSE)</f>
        <v>18.262174408774243</v>
      </c>
      <c r="L353" s="1" t="str">
        <f t="shared" si="5"/>
        <v>B</v>
      </c>
      <c r="M353" s="1" t="str">
        <f>INDEX(JESG_CEMBI!$W:$W,MATCH($A353,JESG_CEMBI!$AG:$AG,0))</f>
        <v>USN4717BAD84</v>
      </c>
    </row>
    <row r="354" spans="1:13" x14ac:dyDescent="0.25">
      <c r="A354" t="s">
        <v>3158</v>
      </c>
      <c r="B354">
        <f>ROUND(10-VLOOKUP($A354,JESG_CEMBI!$AG:$AV,MATCH(B$1,JESG_CEMBI!$AG$1:$AV$1,0),FALSE)/10,1)</f>
        <v>6.7</v>
      </c>
      <c r="C354">
        <f>VLOOKUP($A354,JESG_CEMBI!$AG:$AV,MATCH("1D Score Chg",JESG_CEMBI!$AG$1:$AV$1,0),FALSE)/-10</f>
        <v>-2.5944726508129101E-3</v>
      </c>
      <c r="D354">
        <f>VLOOKUP($A354,JESG_CEMBI!$AG:$AV,MATCH("1M Score Chg",JESG_CEMBI!$AG$1:$AV$1,0),FALSE)/-10</f>
        <v>-4.34353909181055E-3</v>
      </c>
      <c r="E354">
        <f>VLOOKUP($A354,JESG_CEMBI!$AG:$AV,MATCH("QTD Score Chg",JESG_CEMBI!$AG$1:$AV$1,0),FALSE)/-10</f>
        <v>-7.3031110587393703E-3</v>
      </c>
      <c r="F354">
        <f>VLOOKUP($A354,JESG_CEMBI!$AG:$AV,MATCH("YTD Score Chg",JESG_CEMBI!$AG$1:$AV$1,0),FALSE)/-10</f>
        <v>1.6914571108971897E-2</v>
      </c>
      <c r="G354" t="str">
        <f>IFERROR(VLOOKUP(A354,ERV_Mapping!Q:Q,1,FALSE),VLOOKUP(A354,ERV_Mapping!R:R,1,FALSE))</f>
        <v>PWONIJ</v>
      </c>
      <c r="H354" t="str">
        <f>IFERROR(VLOOKUP(G354,ERV_Mapping!Q:S,3,FALSE),VLOOKUP(G354,ERV_Mapping!R:S,2,FALSE))</f>
        <v>PWONIJ_1</v>
      </c>
      <c r="I354" s="1">
        <f>VLOOKUP($H354,ERV_Issuers!$C:$BZ,MATCH(I$1,ERV_Issuers!$C$2:$BZ$2,0),FALSE)</f>
        <v>291.32769775390625</v>
      </c>
      <c r="J354" s="1" t="str">
        <f>VLOOKUP($H354,ERV_Issuers!$C:$BZ,MATCH(J$1,ERV_Issuers!$C$2:$BZ$2,0),FALSE)</f>
        <v>bb</v>
      </c>
      <c r="K354" s="1">
        <f>VLOOKUP($H354,ERV_Issuers!$C:$BZ,MATCH(K$1,ERV_Issuers!$C$2:$BZ$2,0),FALSE)</f>
        <v>-24.486122467316253</v>
      </c>
      <c r="L354" s="1" t="str">
        <f t="shared" si="5"/>
        <v>BB</v>
      </c>
      <c r="M354" s="1" t="str">
        <f>INDEX(JESG_CEMBI!$W:$W,MATCH($A354,JESG_CEMBI!$AG:$AG,0))</f>
        <v>XS2327392234</v>
      </c>
    </row>
    <row r="355" spans="1:13" x14ac:dyDescent="0.25">
      <c r="A355" t="s">
        <v>3065</v>
      </c>
      <c r="B355">
        <f>ROUND(10-VLOOKUP($A355,JESG_CEMBI!$AG:$AV,MATCH(B$1,JESG_CEMBI!$AG$1:$AV$1,0),FALSE)/10,1)</f>
        <v>3.6</v>
      </c>
      <c r="C355">
        <f>VLOOKUP($A355,JESG_CEMBI!$AG:$AV,MATCH("1D Score Chg",JESG_CEMBI!$AG$1:$AV$1,0),FALSE)/-10</f>
        <v>-2.0043349291285002E-3</v>
      </c>
      <c r="D355">
        <f>VLOOKUP($A355,JESG_CEMBI!$AG:$AV,MATCH("1M Score Chg",JESG_CEMBI!$AG$1:$AV$1,0),FALSE)/-10</f>
        <v>9.1070398772956189E-3</v>
      </c>
      <c r="E355">
        <f>VLOOKUP($A355,JESG_CEMBI!$AG:$AV,MATCH("QTD Score Chg",JESG_CEMBI!$AG$1:$AV$1,0),FALSE)/-10</f>
        <v>-1.9918715635910099E-3</v>
      </c>
      <c r="F355">
        <f>VLOOKUP($A355,JESG_CEMBI!$AG:$AV,MATCH("YTD Score Chg",JESG_CEMBI!$AG$1:$AV$1,0),FALSE)/-10</f>
        <v>6.3839276167573095E-2</v>
      </c>
      <c r="G355" t="str">
        <f>IFERROR(VLOOKUP(A355,ERV_Mapping!Q:Q,1,FALSE),VLOOKUP(A355,ERV_Mapping!R:R,1,FALSE))</f>
        <v>PGASIJ</v>
      </c>
      <c r="H355" t="str">
        <f>IFERROR(VLOOKUP(G355,ERV_Mapping!Q:S,3,FALSE),VLOOKUP(G355,ERV_Mapping!R:S,2,FALSE))</f>
        <v>PGASIJ_0</v>
      </c>
      <c r="I355" s="1">
        <f>VLOOKUP($H355,ERV_Issuers!$C:$BZ,MATCH(I$1,ERV_Issuers!$C$2:$BZ$2,0),FALSE)</f>
        <v>121.40433502197266</v>
      </c>
      <c r="J355" s="1" t="str">
        <f>VLOOKUP($H355,ERV_Issuers!$C:$BZ,MATCH(J$1,ERV_Issuers!$C$2:$BZ$2,0),FALSE)</f>
        <v>bbb-</v>
      </c>
      <c r="K355" s="1">
        <f>VLOOKUP($H355,ERV_Issuers!$C:$BZ,MATCH(K$1,ERV_Issuers!$C$2:$BZ$2,0),FALSE)</f>
        <v>-32.362688583598334</v>
      </c>
      <c r="L355" s="1" t="str">
        <f t="shared" si="5"/>
        <v>BBB</v>
      </c>
      <c r="M355" s="1" t="str">
        <f>INDEX(JESG_CEMBI!$W:$W,MATCH($A355,JESG_CEMBI!$AG:$AG,0))</f>
        <v>USY7136YAA83</v>
      </c>
    </row>
    <row r="356" spans="1:13" x14ac:dyDescent="0.25">
      <c r="A356" t="s">
        <v>1491</v>
      </c>
      <c r="B356">
        <f>ROUND(10-VLOOKUP($A356,JESG_CEMBI!$AG:$AV,MATCH(B$1,JESG_CEMBI!$AG$1:$AV$1,0),FALSE)/10,1)</f>
        <v>5.5</v>
      </c>
      <c r="C356">
        <f>VLOOKUP($A356,JESG_CEMBI!$AG:$AV,MATCH("1D Score Chg",JESG_CEMBI!$AG$1:$AV$1,0),FALSE)/-10</f>
        <v>-2.1789400823678299E-3</v>
      </c>
      <c r="D356">
        <f>VLOOKUP($A356,JESG_CEMBI!$AG:$AV,MATCH("1M Score Chg",JESG_CEMBI!$AG$1:$AV$1,0),FALSE)/-10</f>
        <v>6.1723013753223199E-3</v>
      </c>
      <c r="E356">
        <f>VLOOKUP($A356,JESG_CEMBI!$AG:$AV,MATCH("QTD Score Chg",JESG_CEMBI!$AG$1:$AV$1,0),FALSE)/-10</f>
        <v>-3.5633179427414E-3</v>
      </c>
      <c r="F356">
        <f>VLOOKUP($A356,JESG_CEMBI!$AG:$AV,MATCH("YTD Score Chg",JESG_CEMBI!$AG$1:$AV$1,0),FALSE)/-10</f>
        <v>-0.24297359397730597</v>
      </c>
      <c r="G356" t="str">
        <f>IFERROR(VLOOKUP(A356,ERV_Mapping!Q:Q,1,FALSE),VLOOKUP(A356,ERV_Mapping!R:R,1,FALSE))</f>
        <v>SAKAEI</v>
      </c>
      <c r="H356" t="str">
        <f>IFERROR(VLOOKUP(G356,ERV_Mapping!Q:S,3,FALSE),VLOOKUP(G356,ERV_Mapping!R:S,2,FALSE))</f>
        <v>SAKAEI_0</v>
      </c>
      <c r="I356" s="1">
        <f>VLOOKUP($H356,ERV_Issuers!$C:$BZ,MATCH(I$1,ERV_Issuers!$C$2:$BZ$2,0),FALSE)</f>
        <v>352.07070922851563</v>
      </c>
      <c r="J356" s="1" t="str">
        <f>VLOOKUP($H356,ERV_Issuers!$C:$BZ,MATCH(J$1,ERV_Issuers!$C$2:$BZ$2,0),FALSE)</f>
        <v>b</v>
      </c>
      <c r="K356" s="1">
        <f>VLOOKUP($H356,ERV_Issuers!$C:$BZ,MATCH(K$1,ERV_Issuers!$C$2:$BZ$2,0),FALSE)</f>
        <v>-23.148292983108789</v>
      </c>
      <c r="L356" s="1" t="str">
        <f t="shared" si="5"/>
        <v>B</v>
      </c>
      <c r="M356" s="1" t="str">
        <f>INDEX(JESG_CEMBI!$W:$W,MATCH($A356,JESG_CEMBI!$AG:$AG,0))</f>
        <v>USY7140VAA80</v>
      </c>
    </row>
    <row r="357" spans="1:13" x14ac:dyDescent="0.25">
      <c r="A357" t="s">
        <v>1519</v>
      </c>
      <c r="B357">
        <f>ROUND(10-VLOOKUP($A357,JESG_CEMBI!$AG:$AV,MATCH(B$1,JESG_CEMBI!$AG$1:$AV$1,0),FALSE)/10,1)</f>
        <v>5.8</v>
      </c>
      <c r="C357">
        <f>VLOOKUP($A357,JESG_CEMBI!$AG:$AV,MATCH("1D Score Chg",JESG_CEMBI!$AG$1:$AV$1,0),FALSE)/-10</f>
        <v>-3.3922725826812396E-3</v>
      </c>
      <c r="D357">
        <f>VLOOKUP($A357,JESG_CEMBI!$AG:$AV,MATCH("1M Score Chg",JESG_CEMBI!$AG$1:$AV$1,0),FALSE)/-10</f>
        <v>-4.4955642013838497E-2</v>
      </c>
      <c r="E357">
        <f>VLOOKUP($A357,JESG_CEMBI!$AG:$AV,MATCH("QTD Score Chg",JESG_CEMBI!$AG$1:$AV$1,0),FALSE)/-10</f>
        <v>-1.96322593010229E-2</v>
      </c>
      <c r="F357">
        <f>VLOOKUP($A357,JESG_CEMBI!$AG:$AV,MATCH("YTD Score Chg",JESG_CEMBI!$AG$1:$AV$1,0),FALSE)/-10</f>
        <v>-0.215311434081495</v>
      </c>
      <c r="G357" t="str">
        <f>IFERROR(VLOOKUP(A357,ERV_Mapping!Q:Q,1,FALSE),VLOOKUP(A357,ERV_Mapping!R:R,1,FALSE))</f>
        <v>SAWSST</v>
      </c>
      <c r="H357" t="str">
        <f>IFERROR(VLOOKUP(G357,ERV_Mapping!Q:S,3,FALSE),VLOOKUP(G357,ERV_Mapping!R:S,2,FALSE))</f>
        <v>SAWSST</v>
      </c>
      <c r="I357" s="1">
        <f>VLOOKUP($H357,ERV_Issuers!$C:$BZ,MATCH(I$1,ERV_Issuers!$C$2:$BZ$2,0),FALSE)</f>
        <v>9470.681640625</v>
      </c>
      <c r="J357" s="1" t="str">
        <f>VLOOKUP($H357,ERV_Issuers!$C:$BZ,MATCH(J$1,ERV_Issuers!$C$2:$BZ$2,0),FALSE)</f>
        <v>ccc+</v>
      </c>
      <c r="K357" s="1">
        <f>VLOOKUP($H357,ERV_Issuers!$C:$BZ,MATCH(K$1,ERV_Issuers!$C$2:$BZ$2,0),FALSE)</f>
        <v>83.5219130357426</v>
      </c>
      <c r="L357" s="1" t="str">
        <f t="shared" si="5"/>
        <v>CCC</v>
      </c>
      <c r="M357" s="1" t="str">
        <f>INDEX(JESG_CEMBI!$W:$W,MATCH($A357,JESG_CEMBI!$AG:$AG,0))</f>
        <v>XS1712553418</v>
      </c>
    </row>
    <row r="358" spans="1:13" x14ac:dyDescent="0.25">
      <c r="A358" t="s">
        <v>2291</v>
      </c>
      <c r="B358">
        <f>ROUND(10-VLOOKUP($A358,JESG_CEMBI!$AG:$AV,MATCH(B$1,JESG_CEMBI!$AG$1:$AV$1,0),FALSE)/10,1)</f>
        <v>5.7</v>
      </c>
      <c r="C358">
        <f>VLOOKUP($A358,JESG_CEMBI!$AG:$AV,MATCH("1D Score Chg",JESG_CEMBI!$AG$1:$AV$1,0),FALSE)/-10</f>
        <v>-2.2521072039261001E-3</v>
      </c>
      <c r="D358">
        <f>VLOOKUP($A358,JESG_CEMBI!$AG:$AV,MATCH("1M Score Chg",JESG_CEMBI!$AG$1:$AV$1,0),FALSE)/-10</f>
        <v>4.3982419055005502E-3</v>
      </c>
      <c r="E358">
        <f>VLOOKUP($A358,JESG_CEMBI!$AG:$AV,MATCH("QTD Score Chg",JESG_CEMBI!$AG$1:$AV$1,0),FALSE)/-10</f>
        <v>-4.2218220367658396E-3</v>
      </c>
      <c r="F358">
        <f>VLOOKUP($A358,JESG_CEMBI!$AG:$AV,MATCH("YTD Score Chg",JESG_CEMBI!$AG$1:$AV$1,0),FALSE)/-10</f>
        <v>-0.24919100638090402</v>
      </c>
      <c r="G358" t="str">
        <f>IFERROR(VLOOKUP(A358,ERV_Mapping!Q:Q,1,FALSE),VLOOKUP(A358,ERV_Mapping!R:R,1,FALSE))</f>
        <v>STENGE</v>
      </c>
      <c r="H358" t="str">
        <f>IFERROR(VLOOKUP(G358,ERV_Mapping!Q:S,3,FALSE),VLOOKUP(G358,ERV_Mapping!R:S,2,FALSE))</f>
        <v>STENGE_0</v>
      </c>
      <c r="I358" s="1">
        <f>VLOOKUP($H358,ERV_Issuers!$C:$BZ,MATCH(I$1,ERV_Issuers!$C$2:$BZ$2,0),FALSE)</f>
        <v>34.057579040527344</v>
      </c>
      <c r="J358" s="1" t="str">
        <f>VLOOKUP($H358,ERV_Issuers!$C:$BZ,MATCH(J$1,ERV_Issuers!$C$2:$BZ$2,0),FALSE)</f>
        <v>bbb-</v>
      </c>
      <c r="K358" s="1">
        <f>VLOOKUP($H358,ERV_Issuers!$C:$BZ,MATCH(K$1,ERV_Issuers!$C$2:$BZ$2,0),FALSE)</f>
        <v>-50</v>
      </c>
      <c r="L358" s="1" t="str">
        <f t="shared" si="5"/>
        <v>BBB</v>
      </c>
      <c r="M358" s="1" t="str">
        <f>INDEX(JESG_CEMBI!$W:$W,MATCH($A358,JESG_CEMBI!$AG:$AG,0))</f>
        <v>USG8438NAA57</v>
      </c>
    </row>
    <row r="359" spans="1:13" x14ac:dyDescent="0.25">
      <c r="A359" t="s">
        <v>2283</v>
      </c>
      <c r="B359">
        <f>ROUND(10-VLOOKUP($A359,JESG_CEMBI!$AG:$AV,MATCH(B$1,JESG_CEMBI!$AG$1:$AV$1,0),FALSE)/10,1)</f>
        <v>3.6</v>
      </c>
      <c r="C359">
        <f>VLOOKUP($A359,JESG_CEMBI!$AG:$AV,MATCH("1D Score Chg",JESG_CEMBI!$AG$1:$AV$1,0),FALSE)/-10</f>
        <v>-2.0004826085418801E-3</v>
      </c>
      <c r="D359">
        <f>VLOOKUP($A359,JESG_CEMBI!$AG:$AV,MATCH("1M Score Chg",JESG_CEMBI!$AG$1:$AV$1,0),FALSE)/-10</f>
        <v>9.215035427805409E-3</v>
      </c>
      <c r="E359">
        <f>VLOOKUP($A359,JESG_CEMBI!$AG:$AV,MATCH("QTD Score Chg",JESG_CEMBI!$AG$1:$AV$1,0),FALSE)/-10</f>
        <v>-1.9572006783249601E-3</v>
      </c>
      <c r="F359">
        <f>VLOOKUP($A359,JESG_CEMBI!$AG:$AV,MATCH("YTD Score Chg",JESG_CEMBI!$AG$1:$AV$1,0),FALSE)/-10</f>
        <v>6.4220811947627895E-2</v>
      </c>
      <c r="G359" t="str">
        <f>IFERROR(VLOOKUP(A359,ERV_Mapping!Q:Q,1,FALSE),VLOOKUP(A359,ERV_Mapping!R:R,1,FALSE))</f>
        <v>STAREN</v>
      </c>
      <c r="H359" t="str">
        <f>IFERROR(VLOOKUP(G359,ERV_Mapping!Q:S,3,FALSE),VLOOKUP(G359,ERV_Mapping!R:S,2,FALSE))</f>
        <v>STAREN_3</v>
      </c>
      <c r="I359" s="1">
        <f>VLOOKUP($H359,ERV_Issuers!$C:$BZ,MATCH(I$1,ERV_Issuers!$C$2:$BZ$2,0),FALSE)</f>
        <v>252.01815795898438</v>
      </c>
      <c r="J359" s="1" t="str">
        <f>VLOOKUP($H359,ERV_Issuers!$C:$BZ,MATCH(J$1,ERV_Issuers!$C$2:$BZ$2,0),FALSE)</f>
        <v>bb-</v>
      </c>
      <c r="K359" s="1">
        <f>VLOOKUP($H359,ERV_Issuers!$C:$BZ,MATCH(K$1,ERV_Issuers!$C$2:$BZ$2,0),FALSE)</f>
        <v>0</v>
      </c>
      <c r="L359" s="1" t="str">
        <f t="shared" si="5"/>
        <v>BB</v>
      </c>
      <c r="M359" s="1" t="str">
        <f>INDEX(JESG_CEMBI!$W:$W,MATCH($A359,JESG_CEMBI!$AG:$AG,0))</f>
        <v>USG84393AC49</v>
      </c>
    </row>
    <row r="360" spans="1:13" x14ac:dyDescent="0.25">
      <c r="A360" t="s">
        <v>2358</v>
      </c>
      <c r="B360">
        <f>ROUND(10-VLOOKUP($A360,JESG_CEMBI!$AG:$AV,MATCH(B$1,JESG_CEMBI!$AG$1:$AV$1,0),FALSE)/10,1)</f>
        <v>4.3</v>
      </c>
      <c r="C360">
        <f>VLOOKUP($A360,JESG_CEMBI!$AG:$AV,MATCH("1D Score Chg",JESG_CEMBI!$AG$1:$AV$1,0),FALSE)/-10</f>
        <v>-1.2747500829178901E-2</v>
      </c>
      <c r="D360">
        <f>VLOOKUP($A360,JESG_CEMBI!$AG:$AV,MATCH("1M Score Chg",JESG_CEMBI!$AG$1:$AV$1,0),FALSE)/-10</f>
        <v>-0.34704747277238801</v>
      </c>
      <c r="E360">
        <f>VLOOKUP($A360,JESG_CEMBI!$AG:$AV,MATCH("QTD Score Chg",JESG_CEMBI!$AG$1:$AV$1,0),FALSE)/-10</f>
        <v>-9.8867832683602302E-2</v>
      </c>
      <c r="F360">
        <f>VLOOKUP($A360,JESG_CEMBI!$AG:$AV,MATCH("YTD Score Chg",JESG_CEMBI!$AG$1:$AV$1,0),FALSE)/-10</f>
        <v>-1.22033089985085</v>
      </c>
      <c r="G360" t="str">
        <f>IFERROR(VLOOKUP(A360,ERV_Mapping!Q:Q,1,FALSE),VLOOKUP(A360,ERV_Mapping!R:R,1,FALSE))</f>
        <v>TBIGIJ</v>
      </c>
      <c r="H360" t="str">
        <f>IFERROR(VLOOKUP(G360,ERV_Mapping!Q:S,3,FALSE),VLOOKUP(G360,ERV_Mapping!R:S,2,FALSE))</f>
        <v>TBIGIJ_1</v>
      </c>
      <c r="I360" s="1">
        <f>VLOOKUP($H360,ERV_Issuers!$C:$BZ,MATCH(I$1,ERV_Issuers!$C$2:$BZ$2,0),FALSE)</f>
        <v>126.79815673828125</v>
      </c>
      <c r="J360" s="1" t="str">
        <f>VLOOKUP($H360,ERV_Issuers!$C:$BZ,MATCH(J$1,ERV_Issuers!$C$2:$BZ$2,0),FALSE)</f>
        <v>bbb-</v>
      </c>
      <c r="K360" s="1">
        <f>VLOOKUP($H360,ERV_Issuers!$C:$BZ,MATCH(K$1,ERV_Issuers!$C$2:$BZ$2,0),FALSE)</f>
        <v>-42.439104976705792</v>
      </c>
      <c r="L360" s="1" t="str">
        <f t="shared" si="5"/>
        <v>BBB</v>
      </c>
      <c r="M360" s="1" t="str">
        <f>INDEX(JESG_CEMBI!$W:$W,MATCH($A360,JESG_CEMBI!$AG:$AG,0))</f>
        <v>XS2279432384</v>
      </c>
    </row>
    <row r="361" spans="1:13" x14ac:dyDescent="0.25">
      <c r="A361" t="s">
        <v>560</v>
      </c>
      <c r="B361">
        <f>ROUND(10-VLOOKUP($A361,JESG_CEMBI!$AG:$AV,MATCH(B$1,JESG_CEMBI!$AG$1:$AV$1,0),FALSE)/10,1)</f>
        <v>3.9</v>
      </c>
      <c r="C361">
        <f>VLOOKUP($A361,JESG_CEMBI!$AG:$AV,MATCH("1D Score Chg",JESG_CEMBI!$AG$1:$AV$1,0),FALSE)/-10</f>
        <v>2.1883531697568503E-4</v>
      </c>
      <c r="D361">
        <f>VLOOKUP($A361,JESG_CEMBI!$AG:$AV,MATCH("1M Score Chg",JESG_CEMBI!$AG$1:$AV$1,0),FALSE)/-10</f>
        <v>-6.5731275994328001E-2</v>
      </c>
      <c r="E361">
        <f>VLOOKUP($A361,JESG_CEMBI!$AG:$AV,MATCH("QTD Score Chg",JESG_CEMBI!$AG$1:$AV$1,0),FALSE)/-10</f>
        <v>-2.19953954860308E-2</v>
      </c>
      <c r="F361">
        <f>VLOOKUP($A361,JESG_CEMBI!$AG:$AV,MATCH("YTD Score Chg",JESG_CEMBI!$AG$1:$AV$1,0),FALSE)/-10</f>
        <v>-0.219521879690038</v>
      </c>
      <c r="G361" t="str">
        <f>IFERROR(VLOOKUP(A361,ERV_Mapping!Q:Q,1,FALSE),VLOOKUP(A361,ERV_Mapping!R:R,1,FALSE))</f>
        <v>ALTICE</v>
      </c>
      <c r="H361" t="str">
        <f>IFERROR(VLOOKUP(G361,ERV_Mapping!Q:S,3,FALSE),VLOOKUP(G361,ERV_Mapping!R:S,2,FALSE))</f>
        <v>ALTICE_14</v>
      </c>
      <c r="I361" s="1">
        <f>VLOOKUP($H361,ERV_Issuers!$C:$BZ,MATCH(I$1,ERV_Issuers!$C$2:$BZ$2,0),FALSE)</f>
        <v>441.51516723632813</v>
      </c>
      <c r="J361" s="1" t="str">
        <f>VLOOKUP($H361,ERV_Issuers!$C:$BZ,MATCH(J$1,ERV_Issuers!$C$2:$BZ$2,0),FALSE)</f>
        <v>b</v>
      </c>
      <c r="K361" s="1">
        <f>VLOOKUP($H361,ERV_Issuers!$C:$BZ,MATCH(K$1,ERV_Issuers!$C$2:$BZ$2,0),FALSE)</f>
        <v>-3.6203246935800277</v>
      </c>
      <c r="L361" s="1" t="str">
        <f t="shared" si="5"/>
        <v>B</v>
      </c>
      <c r="M361" s="1" t="str">
        <f>INDEX(JESG_CEMBI!$W:$W,MATCH($A361,JESG_CEMBI!$AG:$AG,0))</f>
        <v>USL0178WAJ10</v>
      </c>
    </row>
    <row r="362" spans="1:13" x14ac:dyDescent="0.25">
      <c r="A362" t="s">
        <v>18814</v>
      </c>
      <c r="B362">
        <f>ROUND(10-VLOOKUP($A362,JESG_CEMBI!$AG:$AV,MATCH(B$1,JESG_CEMBI!$AG$1:$AV$1,0),FALSE)/10,1)</f>
        <v>4.5999999999999996</v>
      </c>
      <c r="C362">
        <f>VLOOKUP($A362,JESG_CEMBI!$AG:$AV,MATCH("1D Score Chg",JESG_CEMBI!$AG$1:$AV$1,0),FALSE)/-10</f>
        <v>-1.4833684658140101E-2</v>
      </c>
      <c r="D362">
        <f>VLOOKUP($A362,JESG_CEMBI!$AG:$AV,MATCH("1M Score Chg",JESG_CEMBI!$AG$1:$AV$1,0),FALSE)/-10</f>
        <v>-0.296086196130738</v>
      </c>
      <c r="E362">
        <f>VLOOKUP($A362,JESG_CEMBI!$AG:$AV,MATCH("QTD Score Chg",JESG_CEMBI!$AG$1:$AV$1,0),FALSE)/-10</f>
        <v>-0.12380460625508301</v>
      </c>
      <c r="F362">
        <f>VLOOKUP($A362,JESG_CEMBI!$AG:$AV,MATCH("YTD Score Chg",JESG_CEMBI!$AG$1:$AV$1,0),FALSE)/-10</f>
        <v>5.8520343441158897E-2</v>
      </c>
      <c r="G362" t="str">
        <f>IFERROR(VLOOKUP(A362,ERV_Mapping!Q:Q,1,FALSE),VLOOKUP(A362,ERV_Mapping!R:R,1,FALSE))</f>
        <v>HAPOAL</v>
      </c>
      <c r="H362" t="str">
        <f>IFERROR(VLOOKUP(G362,ERV_Mapping!Q:S,3,FALSE),VLOOKUP(G362,ERV_Mapping!R:S,2,FALSE))</f>
        <v>HAPOAL_1</v>
      </c>
      <c r="I362" s="1">
        <f>VLOOKUP($H362,ERV_Issuers!$C:$BZ,MATCH(I$1,ERV_Issuers!$C$2:$BZ$2,0),FALSE)</f>
        <v>226.96725463867188</v>
      </c>
      <c r="J362" s="1" t="str">
        <f>VLOOKUP($H362,ERV_Issuers!$C:$BZ,MATCH(J$1,ERV_Issuers!$C$2:$BZ$2,0),FALSE)</f>
        <v>bbb</v>
      </c>
      <c r="K362" s="1">
        <f>VLOOKUP($H362,ERV_Issuers!$C:$BZ,MATCH(K$1,ERV_Issuers!$C$2:$BZ$2,0),FALSE)</f>
        <v>29.41529919180212</v>
      </c>
      <c r="L362" s="1" t="str">
        <f t="shared" si="5"/>
        <v>BBB</v>
      </c>
      <c r="M362" s="1" t="str">
        <f>INDEX(JESG_CEMBI!$W:$W,MATCH($A362,JESG_CEMBI!$AG:$AG,0))</f>
        <v>IL0066204707</v>
      </c>
    </row>
    <row r="363" spans="1:13" x14ac:dyDescent="0.25">
      <c r="A363" t="s">
        <v>2668</v>
      </c>
      <c r="B363">
        <f>ROUND(10-VLOOKUP($A363,JESG_CEMBI!$AG:$AV,MATCH(B$1,JESG_CEMBI!$AG$1:$AV$1,0),FALSE)/10,1)</f>
        <v>4.5</v>
      </c>
      <c r="C363">
        <f>VLOOKUP($A363,JESG_CEMBI!$AG:$AV,MATCH("1D Score Chg",JESG_CEMBI!$AG$1:$AV$1,0),FALSE)/-10</f>
        <v>-2.24469798158018E-2</v>
      </c>
      <c r="D363">
        <f>VLOOKUP($A363,JESG_CEMBI!$AG:$AV,MATCH("1M Score Chg",JESG_CEMBI!$AG$1:$AV$1,0),FALSE)/-10</f>
        <v>-0.71555380316962003</v>
      </c>
      <c r="E363">
        <f>VLOOKUP($A363,JESG_CEMBI!$AG:$AV,MATCH("QTD Score Chg",JESG_CEMBI!$AG$1:$AV$1,0),FALSE)/-10</f>
        <v>-0.27669088181114099</v>
      </c>
      <c r="F363">
        <f>VLOOKUP($A363,JESG_CEMBI!$AG:$AV,MATCH("YTD Score Chg",JESG_CEMBI!$AG$1:$AV$1,0),FALSE)/-10</f>
        <v>-0.80986868966971792</v>
      </c>
      <c r="G363" t="str">
        <f>IFERROR(VLOOKUP(A363,ERV_Mapping!Q:Q,1,FALSE),VLOOKUP(A363,ERV_Mapping!R:R,1,FALSE))</f>
        <v>LUMIIT</v>
      </c>
      <c r="H363" t="str">
        <f>IFERROR(VLOOKUP(G363,ERV_Mapping!Q:S,3,FALSE),VLOOKUP(G363,ERV_Mapping!R:S,2,FALSE))</f>
        <v>LUMIIT_1</v>
      </c>
      <c r="I363" s="1">
        <f>VLOOKUP($H363,ERV_Issuers!$C:$BZ,MATCH(I$1,ERV_Issuers!$C$2:$BZ$2,0),FALSE)</f>
        <v>196.13609313964844</v>
      </c>
      <c r="J363" s="1" t="str">
        <f>VLOOKUP($H363,ERV_Issuers!$C:$BZ,MATCH(J$1,ERV_Issuers!$C$2:$BZ$2,0),FALSE)</f>
        <v>bbb</v>
      </c>
      <c r="K363" s="1">
        <f>VLOOKUP($H363,ERV_Issuers!$C:$BZ,MATCH(K$1,ERV_Issuers!$C$2:$BZ$2,0),FALSE)</f>
        <v>18.319899690659096</v>
      </c>
      <c r="L363" s="1" t="str">
        <f t="shared" si="5"/>
        <v>BBB</v>
      </c>
      <c r="M363" s="1" t="str">
        <f>INDEX(JESG_CEMBI!$W:$W,MATCH($A363,JESG_CEMBI!$AG:$AG,0))</f>
        <v>IL0060404899</v>
      </c>
    </row>
    <row r="364" spans="1:13" x14ac:dyDescent="0.25">
      <c r="A364" t="s">
        <v>517</v>
      </c>
      <c r="B364">
        <f>ROUND(10-VLOOKUP($A364,JESG_CEMBI!$AG:$AV,MATCH(B$1,JESG_CEMBI!$AG$1:$AV$1,0),FALSE)/10,1)</f>
        <v>1.5</v>
      </c>
      <c r="C364">
        <f>VLOOKUP($A364,JESG_CEMBI!$AG:$AV,MATCH("1D Score Chg",JESG_CEMBI!$AG$1:$AV$1,0),FALSE)/-10</f>
        <v>-2.0942417378080301E-3</v>
      </c>
      <c r="D364">
        <f>VLOOKUP($A364,JESG_CEMBI!$AG:$AV,MATCH("1M Score Chg",JESG_CEMBI!$AG$1:$AV$1,0),FALSE)/-10</f>
        <v>-1.9396543314314802E-2</v>
      </c>
      <c r="E364">
        <f>VLOOKUP($A364,JESG_CEMBI!$AG:$AV,MATCH("QTD Score Chg",JESG_CEMBI!$AG$1:$AV$1,0),FALSE)/-10</f>
        <v>-9.8781566778839598E-3</v>
      </c>
      <c r="F364">
        <f>VLOOKUP($A364,JESG_CEMBI!$AG:$AV,MATCH("YTD Score Chg",JESG_CEMBI!$AG$1:$AV$1,0),FALSE)/-10</f>
        <v>0.17184808921062</v>
      </c>
      <c r="G364" t="str">
        <f>IFERROR(VLOOKUP(A364,ERV_Mapping!Q:Q,1,FALSE),VLOOKUP(A364,ERV_Mapping!R:R,1,FALSE))</f>
        <v>ENOIGA</v>
      </c>
      <c r="H364" t="str">
        <f>IFERROR(VLOOKUP(G364,ERV_Mapping!Q:S,3,FALSE),VLOOKUP(G364,ERV_Mapping!R:S,2,FALSE))</f>
        <v>ENOIGA-SEC</v>
      </c>
      <c r="I364" s="1">
        <f>VLOOKUP($H364,ERV_Issuers!$C:$BZ,MATCH(I$1,ERV_Issuers!$C$2:$BZ$2,0),FALSE)</f>
        <v>330.31173706054688</v>
      </c>
      <c r="J364" s="1" t="str">
        <f>VLOOKUP($H364,ERV_Issuers!$C:$BZ,MATCH(J$1,ERV_Issuers!$C$2:$BZ$2,0),FALSE)</f>
        <v>bb-</v>
      </c>
      <c r="K364" s="1">
        <f>VLOOKUP($H364,ERV_Issuers!$C:$BZ,MATCH(K$1,ERV_Issuers!$C$2:$BZ$2,0),FALSE)</f>
        <v>-1.6665835352415983</v>
      </c>
      <c r="L364" s="1" t="str">
        <f t="shared" si="5"/>
        <v>BB</v>
      </c>
      <c r="M364" s="1" t="str">
        <f>INDEX(JESG_CEMBI!$W:$W,MATCH($A364,JESG_CEMBI!$AG:$AG,0))</f>
        <v>IL0011736571</v>
      </c>
    </row>
    <row r="365" spans="1:13" x14ac:dyDescent="0.25">
      <c r="A365" t="s">
        <v>2674</v>
      </c>
      <c r="B365">
        <f>ROUND(10-VLOOKUP($A365,JESG_CEMBI!$AG:$AV,MATCH(B$1,JESG_CEMBI!$AG$1:$AV$1,0),FALSE)/10,1)</f>
        <v>6.6</v>
      </c>
      <c r="C365">
        <f>VLOOKUP($A365,JESG_CEMBI!$AG:$AV,MATCH("1D Score Chg",JESG_CEMBI!$AG$1:$AV$1,0),FALSE)/-10</f>
        <v>-2.9763494876369999E-2</v>
      </c>
      <c r="D365">
        <f>VLOOKUP($A365,JESG_CEMBI!$AG:$AV,MATCH("1M Score Chg",JESG_CEMBI!$AG$1:$AV$1,0),FALSE)/-10</f>
        <v>-0.51708698148011201</v>
      </c>
      <c r="E365">
        <f>VLOOKUP($A365,JESG_CEMBI!$AG:$AV,MATCH("QTD Score Chg",JESG_CEMBI!$AG$1:$AV$1,0),FALSE)/-10</f>
        <v>-0.253780632620279</v>
      </c>
      <c r="F365">
        <f>VLOOKUP($A365,JESG_CEMBI!$AG:$AV,MATCH("YTD Score Chg",JESG_CEMBI!$AG$1:$AV$1,0),FALSE)/-10</f>
        <v>-0.68393048166447001</v>
      </c>
      <c r="G365" t="str">
        <f>IFERROR(VLOOKUP(A365,ERV_Mapping!Q:Q,1,FALSE),VLOOKUP(A365,ERV_Mapping!R:R,1,FALSE))</f>
        <v>LVIATH</v>
      </c>
      <c r="H365" t="str">
        <f>IFERROR(VLOOKUP(G365,ERV_Mapping!Q:S,3,FALSE),VLOOKUP(G365,ERV_Mapping!R:S,2,FALSE))</f>
        <v>LVIATH_0</v>
      </c>
      <c r="I365" s="1">
        <f>VLOOKUP($H365,ERV_Issuers!$C:$BZ,MATCH(I$1,ERV_Issuers!$C$2:$BZ$2,0),FALSE)</f>
        <v>312.97393798828125</v>
      </c>
      <c r="J365" s="1" t="str">
        <f>VLOOKUP($H365,ERV_Issuers!$C:$BZ,MATCH(J$1,ERV_Issuers!$C$2:$BZ$2,0),FALSE)</f>
        <v>bb-</v>
      </c>
      <c r="K365" s="1">
        <f>VLOOKUP($H365,ERV_Issuers!$C:$BZ,MATCH(K$1,ERV_Issuers!$C$2:$BZ$2,0),FALSE)</f>
        <v>10.451560869021593</v>
      </c>
      <c r="L365" s="1" t="str">
        <f t="shared" si="5"/>
        <v>BB</v>
      </c>
      <c r="M365" s="1" t="str">
        <f>INDEX(JESG_CEMBI!$W:$W,MATCH($A365,JESG_CEMBI!$AG:$AG,0))</f>
        <v>IL0011677668</v>
      </c>
    </row>
    <row r="366" spans="1:13" x14ac:dyDescent="0.25">
      <c r="A366" t="s">
        <v>2832</v>
      </c>
      <c r="B366">
        <f>ROUND(10-VLOOKUP($A366,JESG_CEMBI!$AG:$AV,MATCH(B$1,JESG_CEMBI!$AG$1:$AV$1,0),FALSE)/10,1)</f>
        <v>5.5</v>
      </c>
      <c r="C366">
        <f>VLOOKUP($A366,JESG_CEMBI!$AG:$AV,MATCH("1D Score Chg",JESG_CEMBI!$AG$1:$AV$1,0),FALSE)/-10</f>
        <v>-9.2617779321173509E-3</v>
      </c>
      <c r="D366">
        <f>VLOOKUP($A366,JESG_CEMBI!$AG:$AV,MATCH("1M Score Chg",JESG_CEMBI!$AG$1:$AV$1,0),FALSE)/-10</f>
        <v>0.100800449976583</v>
      </c>
      <c r="E366">
        <f>VLOOKUP($A366,JESG_CEMBI!$AG:$AV,MATCH("QTD Score Chg",JESG_CEMBI!$AG$1:$AV$1,0),FALSE)/-10</f>
        <v>1.9758698146488701E-2</v>
      </c>
      <c r="F366">
        <f>VLOOKUP($A366,JESG_CEMBI!$AG:$AV,MATCH("YTD Score Chg",JESG_CEMBI!$AG$1:$AV$1,0),FALSE)/-10</f>
        <v>0.36220509239922799</v>
      </c>
      <c r="G366" t="str">
        <f>IFERROR(VLOOKUP(A366,ERV_Mapping!Q:Q,1,FALSE),VLOOKUP(A366,ERV_Mapping!R:R,1,FALSE))</f>
        <v>MZRHIT</v>
      </c>
      <c r="H366" t="str">
        <f>IFERROR(VLOOKUP(G366,ERV_Mapping!Q:S,3,FALSE),VLOOKUP(G366,ERV_Mapping!R:S,2,FALSE))</f>
        <v>MZRHIT_1</v>
      </c>
      <c r="I366" s="1">
        <f>VLOOKUP($H366,ERV_Issuers!$C:$BZ,MATCH(I$1,ERV_Issuers!$C$2:$BZ$2,0),FALSE)</f>
        <v>224.19242858886719</v>
      </c>
      <c r="J366" s="1" t="str">
        <f>VLOOKUP($H366,ERV_Issuers!$C:$BZ,MATCH(J$1,ERV_Issuers!$C$2:$BZ$2,0),FALSE)</f>
        <v>bbb-</v>
      </c>
      <c r="K366" s="1">
        <f>VLOOKUP($H366,ERV_Issuers!$C:$BZ,MATCH(K$1,ERV_Issuers!$C$2:$BZ$2,0),FALSE)</f>
        <v>0</v>
      </c>
      <c r="L366" s="1" t="str">
        <f t="shared" si="5"/>
        <v>BBB</v>
      </c>
      <c r="M366" s="1" t="str">
        <f>INDEX(JESG_CEMBI!$W:$W,MATCH($A366,JESG_CEMBI!$AG:$AG,0))</f>
        <v>IL0069508369</v>
      </c>
    </row>
    <row r="367" spans="1:13" x14ac:dyDescent="0.25">
      <c r="A367" t="s">
        <v>14496</v>
      </c>
      <c r="B367">
        <f>ROUND(10-VLOOKUP($A367,JESG_CEMBI!$AG:$AV,MATCH(B$1,JESG_CEMBI!$AG$1:$AV$1,0),FALSE)/10,1)</f>
        <v>4.2</v>
      </c>
      <c r="C367">
        <f>VLOOKUP($A367,JESG_CEMBI!$AG:$AV,MATCH("1D Score Chg",JESG_CEMBI!$AG$1:$AV$1,0),FALSE)/-10</f>
        <v>-2.2560337519244899E-3</v>
      </c>
      <c r="D367">
        <f>VLOOKUP($A367,JESG_CEMBI!$AG:$AV,MATCH("1M Score Chg",JESG_CEMBI!$AG$1:$AV$1,0),FALSE)/-10</f>
        <v>-2.0660172755565701E-2</v>
      </c>
      <c r="E367">
        <f>VLOOKUP($A367,JESG_CEMBI!$AG:$AV,MATCH("QTD Score Chg",JESG_CEMBI!$AG$1:$AV$1,0),FALSE)/-10</f>
        <v>-1.1334284804938401E-2</v>
      </c>
      <c r="F367">
        <f>VLOOKUP($A367,JESG_CEMBI!$AG:$AV,MATCH("YTD Score Chg",JESG_CEMBI!$AG$1:$AV$1,0),FALSE)/-10</f>
        <v>-5.3477185324097495E-2</v>
      </c>
      <c r="G367" t="e">
        <f>IFERROR(VLOOKUP(A367,ERV_Mapping!Q:Q,1,FALSE),VLOOKUP(A367,ERV_Mapping!R:R,1,FALSE))</f>
        <v>#N/A</v>
      </c>
      <c r="H367" t="e">
        <f>IFERROR(VLOOKUP(G367,ERV_Mapping!Q:S,3,FALSE),VLOOKUP(G367,ERV_Mapping!R:S,2,FALSE))</f>
        <v>#N/A</v>
      </c>
      <c r="I367" s="1" t="e">
        <f>VLOOKUP($H367,ERV_Issuers!$C:$BZ,MATCH(I$1,ERV_Issuers!$C$2:$BZ$2,0),FALSE)</f>
        <v>#N/A</v>
      </c>
      <c r="J367" s="1" t="e">
        <f>VLOOKUP($H367,ERV_Issuers!$C:$BZ,MATCH(J$1,ERV_Issuers!$C$2:$BZ$2,0),FALSE)</f>
        <v>#N/A</v>
      </c>
      <c r="K367" s="1" t="e">
        <f>VLOOKUP($H367,ERV_Issuers!$C:$BZ,MATCH(K$1,ERV_Issuers!$C$2:$BZ$2,0),FALSE)</f>
        <v>#N/A</v>
      </c>
      <c r="L367" s="1" t="e">
        <f t="shared" si="5"/>
        <v>#N/A</v>
      </c>
      <c r="M367" s="1" t="str">
        <f>INDEX(JESG_CEMBI!$W:$W,MATCH($A367,JESG_CEMBI!$AG:$AG,0))</f>
        <v>USU7265LAA36</v>
      </c>
    </row>
    <row r="368" spans="1:13" x14ac:dyDescent="0.25">
      <c r="A368" t="s">
        <v>2408</v>
      </c>
      <c r="B368">
        <f>ROUND(10-VLOOKUP($A368,JESG_CEMBI!$AG:$AV,MATCH(B$1,JESG_CEMBI!$AG$1:$AV$1,0),FALSE)/10,1)</f>
        <v>6.3</v>
      </c>
      <c r="C368">
        <f>VLOOKUP($A368,JESG_CEMBI!$AG:$AV,MATCH("1D Score Chg",JESG_CEMBI!$AG$1:$AV$1,0),FALSE)/-10</f>
        <v>1.6036097606168102E-3</v>
      </c>
      <c r="D368">
        <f>VLOOKUP($A368,JESG_CEMBI!$AG:$AV,MATCH("1M Score Chg",JESG_CEMBI!$AG$1:$AV$1,0),FALSE)/-10</f>
        <v>5.7547260754166898E-2</v>
      </c>
      <c r="E368">
        <f>VLOOKUP($A368,JESG_CEMBI!$AG:$AV,MATCH("QTD Score Chg",JESG_CEMBI!$AG$1:$AV$1,0),FALSE)/-10</f>
        <v>1.8574212457951201E-2</v>
      </c>
      <c r="F368">
        <f>VLOOKUP($A368,JESG_CEMBI!$AG:$AV,MATCH("YTD Score Chg",JESG_CEMBI!$AG$1:$AV$1,0),FALSE)/-10</f>
        <v>-3.2055249679108E-2</v>
      </c>
      <c r="G368" t="str">
        <f>IFERROR(VLOOKUP(A368,ERV_Mapping!Q:Q,1,FALSE),VLOOKUP(A368,ERV_Mapping!R:R,1,FALSE))</f>
        <v>TEVA</v>
      </c>
      <c r="H368" t="str">
        <f>IFERROR(VLOOKUP(G368,ERV_Mapping!Q:S,3,FALSE),VLOOKUP(G368,ERV_Mapping!R:S,2,FALSE))</f>
        <v>TEVA_14</v>
      </c>
      <c r="I368" s="1">
        <f>VLOOKUP($H368,ERV_Issuers!$C:$BZ,MATCH(I$1,ERV_Issuers!$C$2:$BZ$2,0),FALSE)</f>
        <v>301.60739135742188</v>
      </c>
      <c r="J368" s="1" t="str">
        <f>VLOOKUP($H368,ERV_Issuers!$C:$BZ,MATCH(J$1,ERV_Issuers!$C$2:$BZ$2,0),FALSE)</f>
        <v>bb-</v>
      </c>
      <c r="K368" s="1">
        <f>VLOOKUP($H368,ERV_Issuers!$C:$BZ,MATCH(K$1,ERV_Issuers!$C$2:$BZ$2,0),FALSE)</f>
        <v>7.9363094073350338</v>
      </c>
      <c r="L368" s="1" t="str">
        <f t="shared" si="5"/>
        <v>BB</v>
      </c>
      <c r="M368" s="1" t="str">
        <f>INDEX(JESG_CEMBI!$W:$W,MATCH($A368,JESG_CEMBI!$AG:$AG,0))</f>
        <v>US88167AAD37</v>
      </c>
    </row>
    <row r="369" spans="1:13" x14ac:dyDescent="0.25">
      <c r="A369" t="s">
        <v>613</v>
      </c>
      <c r="B369">
        <f>ROUND(10-VLOOKUP($A369,JESG_CEMBI!$AG:$AV,MATCH(B$1,JESG_CEMBI!$AG$1:$AV$1,0),FALSE)/10,1)</f>
        <v>5.3</v>
      </c>
      <c r="C369">
        <f>VLOOKUP($A369,JESG_CEMBI!$AG:$AV,MATCH("1D Score Chg",JESG_CEMBI!$AG$1:$AV$1,0),FALSE)/-10</f>
        <v>-3.2930950122839397E-3</v>
      </c>
      <c r="D369">
        <f>VLOOKUP($A369,JESG_CEMBI!$AG:$AV,MATCH("1M Score Chg",JESG_CEMBI!$AG$1:$AV$1,0),FALSE)/-10</f>
        <v>-2.4735227715981901E-2</v>
      </c>
      <c r="E369">
        <f>VLOOKUP($A369,JESG_CEMBI!$AG:$AV,MATCH("QTD Score Chg",JESG_CEMBI!$AG$1:$AV$1,0),FALSE)/-10</f>
        <v>-1.5379735638384701E-2</v>
      </c>
      <c r="F369">
        <f>VLOOKUP($A369,JESG_CEMBI!$AG:$AV,MATCH("YTD Score Chg",JESG_CEMBI!$AG$1:$AV$1,0),FALSE)/-10</f>
        <v>-2.02675234208257E-2</v>
      </c>
      <c r="G369" t="str">
        <f>IFERROR(VLOOKUP(A369,ERV_Mapping!Q:Q,1,FALSE),VLOOKUP(A369,ERV_Mapping!R:R,1,FALSE))</f>
        <v>ARENRJ</v>
      </c>
      <c r="H369" t="str">
        <f>IFERROR(VLOOKUP(G369,ERV_Mapping!Q:S,3,FALSE),VLOOKUP(G369,ERV_Mapping!R:S,2,FALSE))</f>
        <v>ARENRJ_0</v>
      </c>
      <c r="I369" s="1">
        <f>VLOOKUP($H369,ERV_Issuers!$C:$BZ,MATCH(I$1,ERV_Issuers!$C$2:$BZ$2,0),FALSE)</f>
        <v>305.89239501953125</v>
      </c>
      <c r="J369" s="1" t="str">
        <f>VLOOKUP($H369,ERV_Issuers!$C:$BZ,MATCH(J$1,ERV_Issuers!$C$2:$BZ$2,0),FALSE)</f>
        <v>bb+</v>
      </c>
      <c r="K369" s="1">
        <f>VLOOKUP($H369,ERV_Issuers!$C:$BZ,MATCH(K$1,ERV_Issuers!$C$2:$BZ$2,0),FALSE)</f>
        <v>19.66216700753894</v>
      </c>
      <c r="L369" s="1" t="str">
        <f t="shared" si="5"/>
        <v>BB</v>
      </c>
      <c r="M369" s="1" t="str">
        <f>INDEX(JESG_CEMBI!$W:$W,MATCH($A369,JESG_CEMBI!$AG:$AG,0))</f>
        <v>XS2057842176</v>
      </c>
    </row>
    <row r="370" spans="1:13" x14ac:dyDescent="0.25">
      <c r="A370" t="s">
        <v>236</v>
      </c>
      <c r="B370">
        <f>ROUND(10-VLOOKUP($A370,JESG_CEMBI!$AG:$AV,MATCH(B$1,JESG_CEMBI!$AG$1:$AV$1,0),FALSE)/10,1)</f>
        <v>5.3</v>
      </c>
      <c r="C370">
        <f>VLOOKUP($A370,JESG_CEMBI!$AG:$AV,MATCH("1D Score Chg",JESG_CEMBI!$AG$1:$AV$1,0),FALSE)/-10</f>
        <v>-3.2930950122853605E-3</v>
      </c>
      <c r="D370">
        <f>VLOOKUP($A370,JESG_CEMBI!$AG:$AV,MATCH("1M Score Chg",JESG_CEMBI!$AG$1:$AV$1,0),FALSE)/-10</f>
        <v>-2.47352277159834E-2</v>
      </c>
      <c r="E370">
        <f>VLOOKUP($A370,JESG_CEMBI!$AG:$AV,MATCH("QTD Score Chg",JESG_CEMBI!$AG$1:$AV$1,0),FALSE)/-10</f>
        <v>-1.5379735638386099E-2</v>
      </c>
      <c r="F370">
        <f>VLOOKUP($A370,JESG_CEMBI!$AG:$AV,MATCH("YTD Score Chg",JESG_CEMBI!$AG$1:$AV$1,0),FALSE)/-10</f>
        <v>-2.0267523420827098E-2</v>
      </c>
      <c r="G370" t="str">
        <f>IFERROR(VLOOKUP(A370,ERV_Mapping!Q:Q,1,FALSE),VLOOKUP(A370,ERV_Mapping!R:R,1,FALSE))</f>
        <v>ADGREG</v>
      </c>
      <c r="H370" t="str">
        <f>IFERROR(VLOOKUP(G370,ERV_Mapping!Q:S,3,FALSE),VLOOKUP(G370,ERV_Mapping!R:S,2,FALSE))</f>
        <v>ADGREG_0</v>
      </c>
      <c r="I370" s="1">
        <f>VLOOKUP($H370,ERV_Issuers!$C:$BZ,MATCH(I$1,ERV_Issuers!$C$2:$BZ$2,0),FALSE)</f>
        <v>312.97976684570313</v>
      </c>
      <c r="J370" s="1" t="str">
        <f>VLOOKUP($H370,ERV_Issuers!$C:$BZ,MATCH(J$1,ERV_Issuers!$C$2:$BZ$2,0),FALSE)</f>
        <v>bb</v>
      </c>
      <c r="K370" s="1">
        <f>VLOOKUP($H370,ERV_Issuers!$C:$BZ,MATCH(K$1,ERV_Issuers!$C$2:$BZ$2,0),FALSE)</f>
        <v>5.3214517166406123</v>
      </c>
      <c r="L370" s="1" t="str">
        <f t="shared" si="5"/>
        <v>BB</v>
      </c>
      <c r="M370" s="1" t="str">
        <f>INDEX(JESG_CEMBI!$W:$W,MATCH($A370,JESG_CEMBI!$AG:$AG,0))</f>
        <v>XS1854172043</v>
      </c>
    </row>
    <row r="371" spans="1:13" x14ac:dyDescent="0.25">
      <c r="A371" t="s">
        <v>18507</v>
      </c>
      <c r="B371">
        <f>ROUND(10-VLOOKUP($A371,JESG_CEMBI!$AG:$AV,MATCH(B$1,JESG_CEMBI!$AG$1:$AV$1,0),FALSE)/10,1)</f>
        <v>5.3</v>
      </c>
      <c r="C371">
        <f>VLOOKUP($A371,JESG_CEMBI!$AG:$AV,MATCH("1D Score Chg",JESG_CEMBI!$AG$1:$AV$1,0),FALSE)/-10</f>
        <v>-3.29309501228607E-3</v>
      </c>
      <c r="D371">
        <f>VLOOKUP($A371,JESG_CEMBI!$AG:$AV,MATCH("1M Score Chg",JESG_CEMBI!$AG$1:$AV$1,0),FALSE)/-10</f>
        <v>-2.47352277159841E-2</v>
      </c>
      <c r="E371">
        <f>VLOOKUP($A371,JESG_CEMBI!$AG:$AV,MATCH("QTD Score Chg",JESG_CEMBI!$AG$1:$AV$1,0),FALSE)/-10</f>
        <v>-1.5379735638386899E-2</v>
      </c>
      <c r="F371">
        <f>VLOOKUP($A371,JESG_CEMBI!$AG:$AV,MATCH("YTD Score Chg",JESG_CEMBI!$AG$1:$AV$1,0),FALSE)/-10</f>
        <v>-2.0267523420827799E-2</v>
      </c>
      <c r="G371" t="str">
        <f>IFERROR(VLOOKUP(A371,ERV_Mapping!Q:Q,1,FALSE),VLOOKUP(A371,ERV_Mapping!R:R,1,FALSE))</f>
        <v>ADANIG</v>
      </c>
      <c r="H371" t="str">
        <f>IFERROR(VLOOKUP(G371,ERV_Mapping!Q:S,3,FALSE),VLOOKUP(G371,ERV_Mapping!R:S,2,FALSE))</f>
        <v>ADANIG_0</v>
      </c>
      <c r="I371" s="1">
        <f>VLOOKUP($H371,ERV_Issuers!$C:$BZ,MATCH(I$1,ERV_Issuers!$C$2:$BZ$2,0),FALSE)</f>
        <v>332.5833740234375</v>
      </c>
      <c r="J371" s="1" t="str">
        <f>VLOOKUP($H371,ERV_Issuers!$C:$BZ,MATCH(J$1,ERV_Issuers!$C$2:$BZ$2,0),FALSE)</f>
        <v>bb-</v>
      </c>
      <c r="K371" s="1">
        <f>VLOOKUP($H371,ERV_Issuers!$C:$BZ,MATCH(K$1,ERV_Issuers!$C$2:$BZ$2,0),FALSE)</f>
        <v>-7.6201322223203931</v>
      </c>
      <c r="L371" s="1" t="str">
        <f t="shared" si="5"/>
        <v>BB</v>
      </c>
      <c r="M371" s="1" t="str">
        <f>INDEX(JESG_CEMBI!$W:$W,MATCH($A371,JESG_CEMBI!$AG:$AG,0))</f>
        <v>XS2383328932</v>
      </c>
    </row>
    <row r="372" spans="1:13" x14ac:dyDescent="0.25">
      <c r="A372" t="s">
        <v>272</v>
      </c>
      <c r="B372">
        <f>ROUND(10-VLOOKUP($A372,JESG_CEMBI!$AG:$AV,MATCH(B$1,JESG_CEMBI!$AG$1:$AV$1,0),FALSE)/10,1)</f>
        <v>5.2</v>
      </c>
      <c r="C372">
        <f>VLOOKUP($A372,JESG_CEMBI!$AG:$AV,MATCH("1D Score Chg",JESG_CEMBI!$AG$1:$AV$1,0),FALSE)/-10</f>
        <v>-4.9987622406604199E-4</v>
      </c>
      <c r="D372">
        <f>VLOOKUP($A372,JESG_CEMBI!$AG:$AV,MATCH("1M Score Chg",JESG_CEMBI!$AG$1:$AV$1,0),FALSE)/-10</f>
        <v>-3.7051935341825895E-2</v>
      </c>
      <c r="E372">
        <f>VLOOKUP($A372,JESG_CEMBI!$AG:$AV,MATCH("QTD Score Chg",JESG_CEMBI!$AG$1:$AV$1,0),FALSE)/-10</f>
        <v>-1.3659746541436099E-2</v>
      </c>
      <c r="F372">
        <f>VLOOKUP($A372,JESG_CEMBI!$AG:$AV,MATCH("YTD Score Chg",JESG_CEMBI!$AG$1:$AV$1,0),FALSE)/-10</f>
        <v>-0.12308704069574199</v>
      </c>
      <c r="G372" t="str">
        <f>IFERROR(VLOOKUP(A372,ERV_Mapping!Q:Q,1,FALSE),VLOOKUP(A372,ERV_Mapping!R:R,1,FALSE))</f>
        <v>ADSEZ</v>
      </c>
      <c r="H372" t="str">
        <f>IFERROR(VLOOKUP(G372,ERV_Mapping!Q:S,3,FALSE),VLOOKUP(G372,ERV_Mapping!R:S,2,FALSE))</f>
        <v>ADSEZ_6</v>
      </c>
      <c r="I372" s="1">
        <f>VLOOKUP($H372,ERV_Issuers!$C:$BZ,MATCH(I$1,ERV_Issuers!$C$2:$BZ$2,0),FALSE)</f>
        <v>216.78865051269531</v>
      </c>
      <c r="J372" s="1" t="str">
        <f>VLOOKUP($H372,ERV_Issuers!$C:$BZ,MATCH(J$1,ERV_Issuers!$C$2:$BZ$2,0),FALSE)</f>
        <v>bbb-</v>
      </c>
      <c r="K372" s="1">
        <f>VLOOKUP($H372,ERV_Issuers!$C:$BZ,MATCH(K$1,ERV_Issuers!$C$2:$BZ$2,0),FALSE)</f>
        <v>5.8238399478365253</v>
      </c>
      <c r="L372" s="1" t="str">
        <f t="shared" si="5"/>
        <v>BBB</v>
      </c>
      <c r="M372" s="1" t="str">
        <f>INDEX(JESG_CEMBI!$W:$W,MATCH($A372,JESG_CEMBI!$AG:$AG,0))</f>
        <v>USY00130XS17</v>
      </c>
    </row>
    <row r="373" spans="1:13" x14ac:dyDescent="0.25">
      <c r="A373" t="s">
        <v>669</v>
      </c>
      <c r="B373">
        <f>ROUND(10-VLOOKUP($A373,JESG_CEMBI!$AG:$AV,MATCH(B$1,JESG_CEMBI!$AG$1:$AV$1,0),FALSE)/10,1)</f>
        <v>6.7</v>
      </c>
      <c r="C373">
        <f>VLOOKUP($A373,JESG_CEMBI!$AG:$AV,MATCH("1D Score Chg",JESG_CEMBI!$AG$1:$AV$1,0),FALSE)/-10</f>
        <v>1.03380157949843E-2</v>
      </c>
      <c r="D373">
        <f>VLOOKUP($A373,JESG_CEMBI!$AG:$AV,MATCH("1M Score Chg",JESG_CEMBI!$AG$1:$AV$1,0),FALSE)/-10</f>
        <v>0.15068460369570899</v>
      </c>
      <c r="E373">
        <f>VLOOKUP($A373,JESG_CEMBI!$AG:$AV,MATCH("QTD Score Chg",JESG_CEMBI!$AG$1:$AV$1,0),FALSE)/-10</f>
        <v>7.0787585004845902E-2</v>
      </c>
      <c r="F373">
        <f>VLOOKUP($A373,JESG_CEMBI!$AG:$AV,MATCH("YTD Score Chg",JESG_CEMBI!$AG$1:$AV$1,0),FALSE)/-10</f>
        <v>1.9427300694294301E-2</v>
      </c>
      <c r="G373" t="str">
        <f>IFERROR(VLOOKUP(A373,ERV_Mapping!Q:Q,1,FALSE),VLOOKUP(A373,ERV_Mapping!R:R,1,FALSE))</f>
        <v>AXSBIN</v>
      </c>
      <c r="H373" t="str">
        <f>IFERROR(VLOOKUP(G373,ERV_Mapping!Q:S,3,FALSE),VLOOKUP(G373,ERV_Mapping!R:S,2,FALSE))</f>
        <v>AXSBIN_1</v>
      </c>
      <c r="I373" s="1">
        <f>VLOOKUP($H373,ERV_Issuers!$C:$BZ,MATCH(I$1,ERV_Issuers!$C$2:$BZ$2,0),FALSE)</f>
        <v>274.76828002929688</v>
      </c>
      <c r="J373" s="1" t="str">
        <f>VLOOKUP($H373,ERV_Issuers!$C:$BZ,MATCH(J$1,ERV_Issuers!$C$2:$BZ$2,0),FALSE)</f>
        <v>bb+</v>
      </c>
      <c r="K373" s="1">
        <f>VLOOKUP($H373,ERV_Issuers!$C:$BZ,MATCH(K$1,ERV_Issuers!$C$2:$BZ$2,0),FALSE)</f>
        <v>21.057674451374851</v>
      </c>
      <c r="L373" s="1" t="str">
        <f t="shared" si="5"/>
        <v>BB</v>
      </c>
      <c r="M373" s="1" t="str">
        <f>INDEX(JESG_CEMBI!$W:$W,MATCH($A373,JESG_CEMBI!$AG:$AG,0))</f>
        <v>USY1009XAA73</v>
      </c>
    </row>
    <row r="374" spans="1:13" x14ac:dyDescent="0.25">
      <c r="A374" t="s">
        <v>683</v>
      </c>
      <c r="B374">
        <f>ROUND(10-VLOOKUP($A374,JESG_CEMBI!$AG:$AV,MATCH(B$1,JESG_CEMBI!$AG$1:$AV$1,0),FALSE)/10,1)</f>
        <v>3.1</v>
      </c>
      <c r="C374">
        <f>VLOOKUP($A374,JESG_CEMBI!$AG:$AV,MATCH("1D Score Chg",JESG_CEMBI!$AG$1:$AV$1,0),FALSE)/-10</f>
        <v>-2.1288637308572297E-3</v>
      </c>
      <c r="D374">
        <f>VLOOKUP($A374,JESG_CEMBI!$AG:$AV,MATCH("1M Score Chg",JESG_CEMBI!$AG$1:$AV$1,0),FALSE)/-10</f>
        <v>5.7798486398226599E-3</v>
      </c>
      <c r="E374">
        <f>VLOOKUP($A374,JESG_CEMBI!$AG:$AV,MATCH("QTD Score Chg",JESG_CEMBI!$AG$1:$AV$1,0),FALSE)/-10</f>
        <v>-3.1126307791410498E-3</v>
      </c>
      <c r="F374">
        <f>VLOOKUP($A374,JESG_CEMBI!$AG:$AV,MATCH("YTD Score Chg",JESG_CEMBI!$AG$1:$AV$1,0),FALSE)/-10</f>
        <v>5.2114985032662195E-2</v>
      </c>
      <c r="G374" t="str">
        <f>IFERROR(VLOOKUP(A374,ERV_Mapping!Q:Q,1,FALSE),VLOOKUP(A374,ERV_Mapping!R:R,1,FALSE))</f>
        <v>AZUPOE</v>
      </c>
      <c r="H374" t="str">
        <f>IFERROR(VLOOKUP(G374,ERV_Mapping!Q:S,3,FALSE),VLOOKUP(G374,ERV_Mapping!R:S,2,FALSE))</f>
        <v>AZUPOE_0</v>
      </c>
      <c r="I374" s="1">
        <f>VLOOKUP($H374,ERV_Issuers!$C:$BZ,MATCH(I$1,ERV_Issuers!$C$2:$BZ$2,0),FALSE)</f>
        <v>236.7529296875</v>
      </c>
      <c r="J374" s="1" t="str">
        <f>VLOOKUP($H374,ERV_Issuers!$C:$BZ,MATCH(J$1,ERV_Issuers!$C$2:$BZ$2,0),FALSE)</f>
        <v>bb</v>
      </c>
      <c r="K374" s="1">
        <f>VLOOKUP($H374,ERV_Issuers!$C:$BZ,MATCH(K$1,ERV_Issuers!$C$2:$BZ$2,0),FALSE)</f>
        <v>-25.161999076964296</v>
      </c>
      <c r="L374" s="1" t="str">
        <f t="shared" si="5"/>
        <v>BB</v>
      </c>
      <c r="M374" s="1" t="str">
        <f>INDEX(JESG_CEMBI!$W:$W,MATCH($A374,JESG_CEMBI!$AG:$AG,0))</f>
        <v>USV0002UAA52</v>
      </c>
    </row>
    <row r="375" spans="1:13" x14ac:dyDescent="0.25">
      <c r="A375" t="s">
        <v>1963</v>
      </c>
      <c r="B375">
        <f>ROUND(10-VLOOKUP($A375,JESG_CEMBI!$AG:$AV,MATCH(B$1,JESG_CEMBI!$AG$1:$AV$1,0),FALSE)/10,1)</f>
        <v>6</v>
      </c>
      <c r="C375">
        <f>VLOOKUP($A375,JESG_CEMBI!$AG:$AV,MATCH("1D Score Chg",JESG_CEMBI!$AG$1:$AV$1,0),FALSE)/-10</f>
        <v>-5.7834040225991099E-3</v>
      </c>
      <c r="D375">
        <f>VLOOKUP($A375,JESG_CEMBI!$AG:$AV,MATCH("1M Score Chg",JESG_CEMBI!$AG$1:$AV$1,0),FALSE)/-10</f>
        <v>-5.5045930716396095E-2</v>
      </c>
      <c r="E375">
        <f>VLOOKUP($A375,JESG_CEMBI!$AG:$AV,MATCH("QTD Score Chg",JESG_CEMBI!$AG$1:$AV$1,0),FALSE)/-10</f>
        <v>-2.9436837518514301E-2</v>
      </c>
      <c r="F375">
        <f>VLOOKUP($A375,JESG_CEMBI!$AG:$AV,MATCH("YTD Score Chg",JESG_CEMBI!$AG$1:$AV$1,0),FALSE)/-10</f>
        <v>-0.263440077340445</v>
      </c>
      <c r="G375" t="str">
        <f>IFERROR(VLOOKUP(A375,ERV_Mapping!Q:Q,1,FALSE),VLOOKUP(A375,ERV_Mapping!R:R,1,FALSE))</f>
        <v>BPCLIN</v>
      </c>
      <c r="H375" t="str">
        <f>IFERROR(VLOOKUP(G375,ERV_Mapping!Q:S,3,FALSE),VLOOKUP(G375,ERV_Mapping!R:S,2,FALSE))</f>
        <v>BPCLIN</v>
      </c>
      <c r="I375" s="1">
        <f>VLOOKUP($H375,ERV_Issuers!$C:$BZ,MATCH(I$1,ERV_Issuers!$C$2:$BZ$2,0),FALSE)</f>
        <v>190.8619384765625</v>
      </c>
      <c r="J375" s="1" t="str">
        <f>VLOOKUP($H375,ERV_Issuers!$C:$BZ,MATCH(J$1,ERV_Issuers!$C$2:$BZ$2,0),FALSE)</f>
        <v>bbb-</v>
      </c>
      <c r="K375" s="1">
        <f>VLOOKUP($H375,ERV_Issuers!$C:$BZ,MATCH(K$1,ERV_Issuers!$C$2:$BZ$2,0),FALSE)</f>
        <v>1.4167536575973687</v>
      </c>
      <c r="L375" s="1" t="str">
        <f t="shared" si="5"/>
        <v>BBB</v>
      </c>
      <c r="M375" s="1" t="str">
        <f>INDEX(JESG_CEMBI!$W:$W,MATCH($A375,JESG_CEMBI!$AG:$AG,0))</f>
        <v>XS1548865911</v>
      </c>
    </row>
    <row r="376" spans="1:13" x14ac:dyDescent="0.25">
      <c r="A376" t="s">
        <v>851</v>
      </c>
      <c r="B376">
        <f>ROUND(10-VLOOKUP($A376,JESG_CEMBI!$AG:$AV,MATCH(B$1,JESG_CEMBI!$AG$1:$AV$1,0),FALSE)/10,1)</f>
        <v>5.8</v>
      </c>
      <c r="C376">
        <f>VLOOKUP($A376,JESG_CEMBI!$AG:$AV,MATCH("1D Score Chg",JESG_CEMBI!$AG$1:$AV$1,0),FALSE)/-10</f>
        <v>-4.2472287593540107E-3</v>
      </c>
      <c r="D376">
        <f>VLOOKUP($A376,JESG_CEMBI!$AG:$AV,MATCH("1M Score Chg",JESG_CEMBI!$AG$1:$AV$1,0),FALSE)/-10</f>
        <v>-4.5782217698264502E-2</v>
      </c>
      <c r="E376">
        <f>VLOOKUP($A376,JESG_CEMBI!$AG:$AV,MATCH("QTD Score Chg",JESG_CEMBI!$AG$1:$AV$1,0),FALSE)/-10</f>
        <v>-2.9030606048877399E-2</v>
      </c>
      <c r="F376">
        <f>VLOOKUP($A376,JESG_CEMBI!$AG:$AV,MATCH("YTD Score Chg",JESG_CEMBI!$AG$1:$AV$1,0),FALSE)/-10</f>
        <v>0.21508858340214299</v>
      </c>
      <c r="G376" t="str">
        <f>IFERROR(VLOOKUP(A376,ERV_Mapping!Q:Q,1,FALSE),VLOOKUP(A376,ERV_Mapping!R:R,1,FALSE))</f>
        <v>BHARTI</v>
      </c>
      <c r="H376" t="str">
        <f>IFERROR(VLOOKUP(G376,ERV_Mapping!Q:S,3,FALSE),VLOOKUP(G376,ERV_Mapping!R:S,2,FALSE))</f>
        <v>BHARTI_0</v>
      </c>
      <c r="I376" s="1">
        <f>VLOOKUP($H376,ERV_Issuers!$C:$BZ,MATCH(I$1,ERV_Issuers!$C$2:$BZ$2,0),FALSE)</f>
        <v>163.15188598632813</v>
      </c>
      <c r="J376" s="1" t="str">
        <f>VLOOKUP($H376,ERV_Issuers!$C:$BZ,MATCH(J$1,ERV_Issuers!$C$2:$BZ$2,0),FALSE)</f>
        <v>bbb-</v>
      </c>
      <c r="K376" s="1">
        <f>VLOOKUP($H376,ERV_Issuers!$C:$BZ,MATCH(K$1,ERV_Issuers!$C$2:$BZ$2,0),FALSE)</f>
        <v>-13.648769569122148</v>
      </c>
      <c r="L376" s="1" t="str">
        <f t="shared" si="5"/>
        <v>BBB</v>
      </c>
      <c r="M376" s="1" t="str">
        <f>INDEX(JESG_CEMBI!$W:$W,MATCH($A376,JESG_CEMBI!$AG:$AG,0))</f>
        <v>USY0889VAC47</v>
      </c>
    </row>
    <row r="377" spans="1:13" x14ac:dyDescent="0.25">
      <c r="A377" t="s">
        <v>19171</v>
      </c>
      <c r="B377">
        <f>ROUND(10-VLOOKUP($A377,JESG_CEMBI!$AG:$AV,MATCH(B$1,JESG_CEMBI!$AG$1:$AV$1,0),FALSE)/10,1)</f>
        <v>4.0999999999999996</v>
      </c>
      <c r="C377">
        <f>VLOOKUP($A377,JESG_CEMBI!$AG:$AV,MATCH("1D Score Chg",JESG_CEMBI!$AG$1:$AV$1,0),FALSE)/-10</f>
        <v>-1.19547268582117E-2</v>
      </c>
      <c r="D377">
        <f>VLOOKUP($A377,JESG_CEMBI!$AG:$AV,MATCH("1M Score Chg",JESG_CEMBI!$AG$1:$AV$1,0),FALSE)/-10</f>
        <v>-0.25579462747394999</v>
      </c>
      <c r="E377">
        <f>VLOOKUP($A377,JESG_CEMBI!$AG:$AV,MATCH("QTD Score Chg",JESG_CEMBI!$AG$1:$AV$1,0),FALSE)/-10</f>
        <v>-0.10344891345026901</v>
      </c>
      <c r="F377">
        <f>VLOOKUP($A377,JESG_CEMBI!$AG:$AV,MATCH("YTD Score Chg",JESG_CEMBI!$AG$1:$AV$1,0),FALSE)/-10</f>
        <v>-0.55435452237204297</v>
      </c>
      <c r="G377" t="str">
        <f>IFERROR(VLOOKUP(A377,ERV_Mapping!Q:Q,1,FALSE),VLOOKUP(A377,ERV_Mapping!R:R,1,FALSE))</f>
        <v>HEXWIN</v>
      </c>
      <c r="H377" t="str">
        <f>IFERROR(VLOOKUP(G377,ERV_Mapping!Q:S,3,FALSE),VLOOKUP(G377,ERV_Mapping!R:S,2,FALSE))</f>
        <v>HEXWIN_0</v>
      </c>
      <c r="I377" s="1">
        <f>VLOOKUP($H377,ERV_Issuers!$C:$BZ,MATCH(I$1,ERV_Issuers!$C$2:$BZ$2,0),FALSE)</f>
        <v>308.5977783203125</v>
      </c>
      <c r="J377" s="1" t="str">
        <f>VLOOKUP($H377,ERV_Issuers!$C:$BZ,MATCH(J$1,ERV_Issuers!$C$2:$BZ$2,0),FALSE)</f>
        <v>b+</v>
      </c>
      <c r="K377" s="1">
        <f>VLOOKUP($H377,ERV_Issuers!$C:$BZ,MATCH(K$1,ERV_Issuers!$C$2:$BZ$2,0),FALSE)</f>
        <v>-24.606771586268074</v>
      </c>
      <c r="L377" s="1" t="str">
        <f t="shared" si="5"/>
        <v>B</v>
      </c>
      <c r="M377" s="1" t="str">
        <f>INDEX(JESG_CEMBI!$W:$W,MATCH($A377,JESG_CEMBI!$AG:$AG,0))</f>
        <v>USV1541CAA19</v>
      </c>
    </row>
    <row r="378" spans="1:13" x14ac:dyDescent="0.25">
      <c r="A378" t="s">
        <v>20609</v>
      </c>
      <c r="B378">
        <f>ROUND(10-VLOOKUP($A378,JESG_CEMBI!$AG:$AV,MATCH(B$1,JESG_CEMBI!$AG$1:$AV$1,0),FALSE)/10,1)</f>
        <v>3.6</v>
      </c>
      <c r="C378">
        <f>VLOOKUP($A378,JESG_CEMBI!$AG:$AV,MATCH("1D Score Chg",JESG_CEMBI!$AG$1:$AV$1,0),FALSE)/-10</f>
        <v>2.5195445001980198E-2</v>
      </c>
      <c r="D378">
        <f>VLOOKUP($A378,JESG_CEMBI!$AG:$AV,MATCH("1M Score Chg",JESG_CEMBI!$AG$1:$AV$1,0),FALSE)/-10</f>
        <v>0.40217870612638895</v>
      </c>
      <c r="E378">
        <f>VLOOKUP($A378,JESG_CEMBI!$AG:$AV,MATCH("QTD Score Chg",JESG_CEMBI!$AG$1:$AV$1,0),FALSE)/-10</f>
        <v>0.22668221977937703</v>
      </c>
      <c r="F378">
        <f>VLOOKUP($A378,JESG_CEMBI!$AG:$AV,MATCH("YTD Score Chg",JESG_CEMBI!$AG$1:$AV$1,0),FALSE)/-10</f>
        <v>0.47593082642626194</v>
      </c>
      <c r="G378" t="str">
        <f>IFERROR(VLOOKUP(A378,ERV_Mapping!Q:Q,1,FALSE),VLOOKUP(A378,ERV_Mapping!R:R,1,FALSE))</f>
        <v>INAPIN</v>
      </c>
      <c r="H378" t="str">
        <f>IFERROR(VLOOKUP(G378,ERV_Mapping!Q:S,3,FALSE),VLOOKUP(G378,ERV_Mapping!R:S,2,FALSE))</f>
        <v>INAPIN_0</v>
      </c>
      <c r="I378" s="1">
        <f>VLOOKUP($H378,ERV_Issuers!$C:$BZ,MATCH(I$1,ERV_Issuers!$C$2:$BZ$2,0),FALSE)</f>
        <v>498.23849487304688</v>
      </c>
      <c r="J378" s="1" t="str">
        <f>VLOOKUP($H378,ERV_Issuers!$C:$BZ,MATCH(J$1,ERV_Issuers!$C$2:$BZ$2,0),FALSE)</f>
        <v>b+</v>
      </c>
      <c r="K378" s="1">
        <f>VLOOKUP($H378,ERV_Issuers!$C:$BZ,MATCH(K$1,ERV_Issuers!$C$2:$BZ$2,0),FALSE)</f>
        <v>20.143926355181254</v>
      </c>
      <c r="L378" s="1" t="str">
        <f t="shared" si="5"/>
        <v>B</v>
      </c>
      <c r="M378" s="1" t="str">
        <f>INDEX(JESG_CEMBI!$W:$W,MATCH($A378,JESG_CEMBI!$AG:$AG,0))</f>
        <v>USV2335LAA99</v>
      </c>
    </row>
    <row r="379" spans="1:13" x14ac:dyDescent="0.25">
      <c r="A379" t="s">
        <v>1120</v>
      </c>
      <c r="B379">
        <f>ROUND(10-VLOOKUP($A379,JESG_CEMBI!$AG:$AV,MATCH(B$1,JESG_CEMBI!$AG$1:$AV$1,0),FALSE)/10,1)</f>
        <v>4.5999999999999996</v>
      </c>
      <c r="C379">
        <f>VLOOKUP($A379,JESG_CEMBI!$AG:$AV,MATCH("1D Score Chg",JESG_CEMBI!$AG$1:$AV$1,0),FALSE)/-10</f>
        <v>-6.260871145585151E-3</v>
      </c>
      <c r="D379">
        <f>VLOOKUP($A379,JESG_CEMBI!$AG:$AV,MATCH("1M Score Chg",JESG_CEMBI!$AG$1:$AV$1,0),FALSE)/-10</f>
        <v>-0.26082388062402601</v>
      </c>
      <c r="E379">
        <f>VLOOKUP($A379,JESG_CEMBI!$AG:$AV,MATCH("QTD Score Chg",JESG_CEMBI!$AG$1:$AV$1,0),FALSE)/-10</f>
        <v>-9.5700040523272606E-2</v>
      </c>
      <c r="F379">
        <f>VLOOKUP($A379,JESG_CEMBI!$AG:$AV,MATCH("YTD Score Chg",JESG_CEMBI!$AG$1:$AV$1,0),FALSE)/-10</f>
        <v>-0.57843542741162302</v>
      </c>
      <c r="G379" t="str">
        <f>IFERROR(VLOOKUP(A379,ERV_Mapping!Q:Q,1,FALSE),VLOOKUP(A379,ERV_Mapping!R:R,1,FALSE))</f>
        <v>CONTLE</v>
      </c>
      <c r="H379" t="str">
        <f>IFERROR(VLOOKUP(G379,ERV_Mapping!Q:S,3,FALSE),VLOOKUP(G379,ERV_Mapping!R:S,2,FALSE))</f>
        <v>CONTLE_0</v>
      </c>
      <c r="I379" s="1">
        <f>VLOOKUP($H379,ERV_Issuers!$C:$BZ,MATCH(I$1,ERV_Issuers!$C$2:$BZ$2,0),FALSE)</f>
        <v>295.63381958007813</v>
      </c>
      <c r="J379" s="1" t="str">
        <f>VLOOKUP($H379,ERV_Issuers!$C:$BZ,MATCH(J$1,ERV_Issuers!$C$2:$BZ$2,0),FALSE)</f>
        <v>bb</v>
      </c>
      <c r="K379" s="1">
        <f>VLOOKUP($H379,ERV_Issuers!$C:$BZ,MATCH(K$1,ERV_Issuers!$C$2:$BZ$2,0),FALSE)</f>
        <v>-21.070947627670343</v>
      </c>
      <c r="L379" s="1" t="str">
        <f t="shared" si="5"/>
        <v>BB</v>
      </c>
      <c r="M379" s="1" t="str">
        <f>INDEX(JESG_CEMBI!$W:$W,MATCH($A379,JESG_CEMBI!$AG:$AG,0))</f>
        <v>USY1753QAB87</v>
      </c>
    </row>
    <row r="380" spans="1:13" x14ac:dyDescent="0.25">
      <c r="A380" t="s">
        <v>1257</v>
      </c>
      <c r="B380">
        <f>ROUND(10-VLOOKUP($A380,JESG_CEMBI!$AG:$AV,MATCH(B$1,JESG_CEMBI!$AG$1:$AV$1,0),FALSE)/10,1)</f>
        <v>5.4</v>
      </c>
      <c r="C380">
        <f>VLOOKUP($A380,JESG_CEMBI!$AG:$AV,MATCH("1D Score Chg",JESG_CEMBI!$AG$1:$AV$1,0),FALSE)/-10</f>
        <v>-2.05254000047077E-3</v>
      </c>
      <c r="D380">
        <f>VLOOKUP($A380,JESG_CEMBI!$AG:$AV,MATCH("1M Score Chg",JESG_CEMBI!$AG$1:$AV$1,0),FALSE)/-10</f>
        <v>9.1217488409405609E-3</v>
      </c>
      <c r="E380">
        <f>VLOOKUP($A380,JESG_CEMBI!$AG:$AV,MATCH("QTD Score Chg",JESG_CEMBI!$AG$1:$AV$1,0),FALSE)/-10</f>
        <v>-2.42571720567568E-3</v>
      </c>
      <c r="F380">
        <f>VLOOKUP($A380,JESG_CEMBI!$AG:$AV,MATCH("YTD Score Chg",JESG_CEMBI!$AG$1:$AV$1,0),FALSE)/-10</f>
        <v>6.4093649656577101E-2</v>
      </c>
      <c r="G380" t="str">
        <f>IFERROR(VLOOKUP(A380,ERV_Mapping!Q:Q,1,FALSE),VLOOKUP(A380,ERV_Mapping!R:R,1,FALSE))</f>
        <v>DIALIN</v>
      </c>
      <c r="H380" t="str">
        <f>IFERROR(VLOOKUP(G380,ERV_Mapping!Q:S,3,FALSE),VLOOKUP(G380,ERV_Mapping!R:S,2,FALSE))</f>
        <v>DIALIN-1L</v>
      </c>
      <c r="I380" s="1">
        <f>VLOOKUP($H380,ERV_Issuers!$C:$BZ,MATCH(I$1,ERV_Issuers!$C$2:$BZ$2,0),FALSE)</f>
        <v>429.63885498046875</v>
      </c>
      <c r="J380" s="1" t="str">
        <f>VLOOKUP($H380,ERV_Issuers!$C:$BZ,MATCH(J$1,ERV_Issuers!$C$2:$BZ$2,0),FALSE)</f>
        <v>b+</v>
      </c>
      <c r="K380" s="1">
        <f>VLOOKUP($H380,ERV_Issuers!$C:$BZ,MATCH(K$1,ERV_Issuers!$C$2:$BZ$2,0),FALSE)</f>
        <v>7.3934550424346543</v>
      </c>
      <c r="L380" s="1" t="str">
        <f t="shared" si="5"/>
        <v>B</v>
      </c>
      <c r="M380" s="1" t="str">
        <f>INDEX(JESG_CEMBI!$W:$W,MATCH($A380,JESG_CEMBI!$AG:$AG,0))</f>
        <v>USY2R27RAB56</v>
      </c>
    </row>
    <row r="381" spans="1:13" x14ac:dyDescent="0.25">
      <c r="A381" t="s">
        <v>1695</v>
      </c>
      <c r="B381">
        <f>ROUND(10-VLOOKUP($A381,JESG_CEMBI!$AG:$AV,MATCH(B$1,JESG_CEMBI!$AG$1:$AV$1,0),FALSE)/10,1)</f>
        <v>7.2</v>
      </c>
      <c r="C381">
        <f>VLOOKUP($A381,JESG_CEMBI!$AG:$AV,MATCH("1D Score Chg",JESG_CEMBI!$AG$1:$AV$1,0),FALSE)/-10</f>
        <v>-4.0537670477416299E-3</v>
      </c>
      <c r="D381">
        <f>VLOOKUP($A381,JESG_CEMBI!$AG:$AV,MATCH("1M Score Chg",JESG_CEMBI!$AG$1:$AV$1,0),FALSE)/-10</f>
        <v>-3.5044087956564898E-2</v>
      </c>
      <c r="E381">
        <f>VLOOKUP($A381,JESG_CEMBI!$AG:$AV,MATCH("QTD Score Chg",JESG_CEMBI!$AG$1:$AV$1,0),FALSE)/-10</f>
        <v>-2.1828160038860001E-2</v>
      </c>
      <c r="F381">
        <f>VLOOKUP($A381,JESG_CEMBI!$AG:$AV,MATCH("YTD Score Chg",JESG_CEMBI!$AG$1:$AV$1,0),FALSE)/-10</f>
        <v>-4.0727715721858002E-2</v>
      </c>
      <c r="G381" t="str">
        <f>IFERROR(VLOOKUP(A381,ERV_Mapping!Q:Q,1,FALSE),VLOOKUP(A381,ERV_Mapping!R:R,1,FALSE))</f>
        <v>FRETAI</v>
      </c>
      <c r="H381" t="str">
        <f>IFERROR(VLOOKUP(G381,ERV_Mapping!Q:S,3,FALSE),VLOOKUP(G381,ERV_Mapping!R:S,2,FALSE))</f>
        <v>FRETAI_0</v>
      </c>
      <c r="I381" s="1">
        <f>VLOOKUP($H381,ERV_Issuers!$C:$BZ,MATCH(I$1,ERV_Issuers!$C$2:$BZ$2,0),FALSE)</f>
        <v>2795.451904296875</v>
      </c>
      <c r="J381" s="1" t="str">
        <f>VLOOKUP($H381,ERV_Issuers!$C:$BZ,MATCH(J$1,ERV_Issuers!$C$2:$BZ$2,0),FALSE)</f>
        <v>cc</v>
      </c>
      <c r="K381" s="1">
        <f>VLOOKUP($H381,ERV_Issuers!$C:$BZ,MATCH(K$1,ERV_Issuers!$C$2:$BZ$2,0),FALSE)</f>
        <v>0</v>
      </c>
      <c r="L381" s="1" t="str">
        <f t="shared" si="5"/>
        <v>CC</v>
      </c>
      <c r="M381" s="1" t="str">
        <f>INDEX(JESG_CEMBI!$W:$W,MATCH($A381,JESG_CEMBI!$AG:$AG,0))</f>
        <v>USY267BJGT59</v>
      </c>
    </row>
    <row r="382" spans="1:13" x14ac:dyDescent="0.25">
      <c r="A382" t="s">
        <v>1829</v>
      </c>
      <c r="B382">
        <f>ROUND(10-VLOOKUP($A382,JESG_CEMBI!$AG:$AV,MATCH(B$1,JESG_CEMBI!$AG$1:$AV$1,0),FALSE)/10,1)</f>
        <v>6.2</v>
      </c>
      <c r="C382">
        <f>VLOOKUP($A382,JESG_CEMBI!$AG:$AV,MATCH("1D Score Chg",JESG_CEMBI!$AG$1:$AV$1,0),FALSE)/-10</f>
        <v>-2.3101752517355498E-3</v>
      </c>
      <c r="D382">
        <f>VLOOKUP($A382,JESG_CEMBI!$AG:$AV,MATCH("1M Score Chg",JESG_CEMBI!$AG$1:$AV$1,0),FALSE)/-10</f>
        <v>2.9643281809647701E-3</v>
      </c>
      <c r="E382">
        <f>VLOOKUP($A382,JESG_CEMBI!$AG:$AV,MATCH("QTD Score Chg",JESG_CEMBI!$AG$1:$AV$1,0),FALSE)/-10</f>
        <v>-4.7444344670623095E-3</v>
      </c>
      <c r="F382">
        <f>VLOOKUP($A382,JESG_CEMBI!$AG:$AV,MATCH("YTD Score Chg",JESG_CEMBI!$AG$1:$AV$1,0),FALSE)/-10</f>
        <v>-7.2275882157700894E-2</v>
      </c>
      <c r="G382" t="str">
        <f>IFERROR(VLOOKUP(A382,ERV_Mapping!Q:Q,1,FALSE),VLOOKUP(A382,ERV_Mapping!R:R,1,FALSE))</f>
        <v>GMRLIN</v>
      </c>
      <c r="H382" t="str">
        <f>IFERROR(VLOOKUP(G382,ERV_Mapping!Q:S,3,FALSE),VLOOKUP(G382,ERV_Mapping!R:S,2,FALSE))</f>
        <v>GMRLIN_0</v>
      </c>
      <c r="I382" s="1">
        <f>VLOOKUP($H382,ERV_Issuers!$C:$BZ,MATCH(I$1,ERV_Issuers!$C$2:$BZ$2,0),FALSE)</f>
        <v>318.35296630859375</v>
      </c>
      <c r="J382" s="1" t="str">
        <f>VLOOKUP($H382,ERV_Issuers!$C:$BZ,MATCH(J$1,ERV_Issuers!$C$2:$BZ$2,0),FALSE)</f>
        <v>bb</v>
      </c>
      <c r="K382" s="1">
        <f>VLOOKUP($H382,ERV_Issuers!$C:$BZ,MATCH(K$1,ERV_Issuers!$C$2:$BZ$2,0),FALSE)</f>
        <v>19.958251762740545</v>
      </c>
      <c r="L382" s="1" t="str">
        <f t="shared" si="5"/>
        <v>BB</v>
      </c>
      <c r="M382" s="1" t="str">
        <f>INDEX(JESG_CEMBI!$W:$W,MATCH($A382,JESG_CEMBI!$AG:$AG,0))</f>
        <v>USY3004WAA00</v>
      </c>
    </row>
    <row r="383" spans="1:13" x14ac:dyDescent="0.25">
      <c r="A383" t="s">
        <v>1856</v>
      </c>
      <c r="B383">
        <f>ROUND(10-VLOOKUP($A383,JESG_CEMBI!$AG:$AV,MATCH(B$1,JESG_CEMBI!$AG$1:$AV$1,0),FALSE)/10,1)</f>
        <v>2.1</v>
      </c>
      <c r="C383">
        <f>VLOOKUP($A383,JESG_CEMBI!$AG:$AV,MATCH("1D Score Chg",JESG_CEMBI!$AG$1:$AV$1,0),FALSE)/-10</f>
        <v>4.1697433745895295E-4</v>
      </c>
      <c r="D383">
        <f>VLOOKUP($A383,JESG_CEMBI!$AG:$AV,MATCH("1M Score Chg",JESG_CEMBI!$AG$1:$AV$1,0),FALSE)/-10</f>
        <v>7.0213301669752991E-3</v>
      </c>
      <c r="E383">
        <f>VLOOKUP($A383,JESG_CEMBI!$AG:$AV,MATCH("QTD Score Chg",JESG_CEMBI!$AG$1:$AV$1,0),FALSE)/-10</f>
        <v>2.6550135803574898E-3</v>
      </c>
      <c r="F383">
        <f>VLOOKUP($A383,JESG_CEMBI!$AG:$AV,MATCH("YTD Score Chg",JESG_CEMBI!$AG$1:$AV$1,0),FALSE)/-10</f>
        <v>1.96798539284131E-2</v>
      </c>
      <c r="G383" t="str">
        <f>IFERROR(VLOOKUP(A383,ERV_Mapping!Q:Q,1,FALSE),VLOOKUP(A383,ERV_Mapping!R:R,1,FALSE))</f>
        <v>GRNKEN</v>
      </c>
      <c r="H383" t="str">
        <f>IFERROR(VLOOKUP(G383,ERV_Mapping!Q:S,3,FALSE),VLOOKUP(G383,ERV_Mapping!R:S,2,FALSE))</f>
        <v>GRNKEN_0</v>
      </c>
      <c r="I383" s="1">
        <f>VLOOKUP($H383,ERV_Issuers!$C:$BZ,MATCH(I$1,ERV_Issuers!$C$2:$BZ$2,0),FALSE)</f>
        <v>289.05783081054688</v>
      </c>
      <c r="J383" s="1" t="str">
        <f>VLOOKUP($H383,ERV_Issuers!$C:$BZ,MATCH(J$1,ERV_Issuers!$C$2:$BZ$2,0),FALSE)</f>
        <v>bb</v>
      </c>
      <c r="K383" s="1">
        <f>VLOOKUP($H383,ERV_Issuers!$C:$BZ,MATCH(K$1,ERV_Issuers!$C$2:$BZ$2,0),FALSE)</f>
        <v>-2.5139844297699097</v>
      </c>
      <c r="L383" s="1" t="str">
        <f t="shared" si="5"/>
        <v>BB</v>
      </c>
      <c r="M383" s="1" t="str">
        <f>INDEX(JESG_CEMBI!$W:$W,MATCH($A383,JESG_CEMBI!$AG:$AG,0))</f>
        <v>USN3700LAD75</v>
      </c>
    </row>
    <row r="384" spans="1:13" x14ac:dyDescent="0.25">
      <c r="A384" t="s">
        <v>2528</v>
      </c>
      <c r="B384">
        <f>ROUND(10-VLOOKUP($A384,JESG_CEMBI!$AG:$AV,MATCH(B$1,JESG_CEMBI!$AG$1:$AV$1,0),FALSE)/10,1)</f>
        <v>4.5</v>
      </c>
      <c r="C384">
        <f>VLOOKUP($A384,JESG_CEMBI!$AG:$AV,MATCH("1D Score Chg",JESG_CEMBI!$AG$1:$AV$1,0),FALSE)/-10</f>
        <v>4.7021443670692498E-2</v>
      </c>
      <c r="D384">
        <f>VLOOKUP($A384,JESG_CEMBI!$AG:$AV,MATCH("1M Score Chg",JESG_CEMBI!$AG$1:$AV$1,0),FALSE)/-10</f>
        <v>0.80431803559420501</v>
      </c>
      <c r="E384">
        <f>VLOOKUP($A384,JESG_CEMBI!$AG:$AV,MATCH("QTD Score Chg",JESG_CEMBI!$AG$1:$AV$1,0),FALSE)/-10</f>
        <v>0.359202006647318</v>
      </c>
      <c r="F384">
        <f>VLOOKUP($A384,JESG_CEMBI!$AG:$AV,MATCH("YTD Score Chg",JESG_CEMBI!$AG$1:$AV$1,0),FALSE)/-10</f>
        <v>2.0489612983981802</v>
      </c>
      <c r="G384" t="str">
        <f>IFERROR(VLOOKUP(A384,ERV_Mapping!Q:Q,1,FALSE),VLOOKUP(A384,ERV_Mapping!R:R,1,FALSE))</f>
        <v>HCLTIN</v>
      </c>
      <c r="H384" t="str">
        <f>IFERROR(VLOOKUP(G384,ERV_Mapping!Q:S,3,FALSE),VLOOKUP(G384,ERV_Mapping!R:S,2,FALSE))</f>
        <v>HCLTIN</v>
      </c>
      <c r="I384" s="1">
        <f>VLOOKUP($H384,ERV_Issuers!$C:$BZ,MATCH(I$1,ERV_Issuers!$C$2:$BZ$2,0),FALSE)</f>
        <v>117.88357543945313</v>
      </c>
      <c r="J384" s="1" t="str">
        <f>VLOOKUP($H384,ERV_Issuers!$C:$BZ,MATCH(J$1,ERV_Issuers!$C$2:$BZ$2,0),FALSE)</f>
        <v>a-</v>
      </c>
      <c r="K384" s="1">
        <f>VLOOKUP($H384,ERV_Issuers!$C:$BZ,MATCH(K$1,ERV_Issuers!$C$2:$BZ$2,0),FALSE)</f>
        <v>10.182545728593393</v>
      </c>
      <c r="L384" s="1" t="str">
        <f t="shared" si="5"/>
        <v>A</v>
      </c>
      <c r="M384" s="1" t="str">
        <f>INDEX(JESG_CEMBI!$W:$W,MATCH($A384,JESG_CEMBI!$AG:$AG,0))</f>
        <v>USU2479QAA59</v>
      </c>
    </row>
    <row r="385" spans="1:13" x14ac:dyDescent="0.25">
      <c r="A385" t="s">
        <v>17923</v>
      </c>
      <c r="B385">
        <f>ROUND(10-VLOOKUP($A385,JESG_CEMBI!$AG:$AV,MATCH(B$1,JESG_CEMBI!$AG$1:$AV$1,0),FALSE)/10,1)</f>
        <v>6.1</v>
      </c>
      <c r="C385">
        <f>VLOOKUP($A385,JESG_CEMBI!$AG:$AV,MATCH("1D Score Chg",JESG_CEMBI!$AG$1:$AV$1,0),FALSE)/-10</f>
        <v>-5.5571065407811196E-3</v>
      </c>
      <c r="D385">
        <f>VLOOKUP($A385,JESG_CEMBI!$AG:$AV,MATCH("1M Score Chg",JESG_CEMBI!$AG$1:$AV$1,0),FALSE)/-10</f>
        <v>-0.19786072054818499</v>
      </c>
      <c r="E385">
        <f>VLOOKUP($A385,JESG_CEMBI!$AG:$AV,MATCH("QTD Score Chg",JESG_CEMBI!$AG$1:$AV$1,0),FALSE)/-10</f>
        <v>-7.7125512043895811E-2</v>
      </c>
      <c r="F385">
        <f>VLOOKUP($A385,JESG_CEMBI!$AG:$AV,MATCH("YTD Score Chg",JESG_CEMBI!$AG$1:$AV$1,0),FALSE)/-10</f>
        <v>-0.61554634346534698</v>
      </c>
      <c r="G385" t="str">
        <f>IFERROR(VLOOKUP(A385,ERV_Mapping!Q:Q,1,FALSE),VLOOKUP(A385,ERV_Mapping!R:R,1,FALSE))</f>
        <v>HDFCB</v>
      </c>
      <c r="H385" t="str">
        <f>IFERROR(VLOOKUP(G385,ERV_Mapping!Q:S,3,FALSE),VLOOKUP(G385,ERV_Mapping!R:S,2,FALSE))</f>
        <v>HDFCB_14</v>
      </c>
      <c r="I385" s="1">
        <f>VLOOKUP($H385,ERV_Issuers!$C:$BZ,MATCH(I$1,ERV_Issuers!$C$2:$BZ$2,0),FALSE)</f>
        <v>261.15579223632813</v>
      </c>
      <c r="J385" s="1" t="str">
        <f>VLOOKUP($H385,ERV_Issuers!$C:$BZ,MATCH(J$1,ERV_Issuers!$C$2:$BZ$2,0),FALSE)</f>
        <v>bb-</v>
      </c>
      <c r="K385" s="1">
        <f>VLOOKUP($H385,ERV_Issuers!$C:$BZ,MATCH(K$1,ERV_Issuers!$C$2:$BZ$2,0),FALSE)</f>
        <v>-39.907344317186649</v>
      </c>
      <c r="L385" s="1" t="str">
        <f t="shared" si="5"/>
        <v>BB</v>
      </c>
      <c r="M385" s="1" t="str">
        <f>INDEX(JESG_CEMBI!$W:$W,MATCH($A385,JESG_CEMBI!$AG:$AG,0))</f>
        <v>USY3119PFH74</v>
      </c>
    </row>
    <row r="386" spans="1:13" x14ac:dyDescent="0.25">
      <c r="A386" t="s">
        <v>3515</v>
      </c>
      <c r="B386">
        <f>ROUND(10-VLOOKUP($A386,JESG_CEMBI!$AG:$AV,MATCH(B$1,JESG_CEMBI!$AG$1:$AV$1,0),FALSE)/10,1)</f>
        <v>6</v>
      </c>
      <c r="C386">
        <f>VLOOKUP($A386,JESG_CEMBI!$AG:$AV,MATCH("1D Score Chg",JESG_CEMBI!$AG$1:$AV$1,0),FALSE)/-10</f>
        <v>-2.1122920713672498E-3</v>
      </c>
      <c r="D386">
        <f>VLOOKUP($A386,JESG_CEMBI!$AG:$AV,MATCH("1M Score Chg",JESG_CEMBI!$AG$1:$AV$1,0),FALSE)/-10</f>
        <v>-1.9654147919182199E-2</v>
      </c>
      <c r="E386">
        <f>VLOOKUP($A386,JESG_CEMBI!$AG:$AV,MATCH("QTD Score Chg",JESG_CEMBI!$AG$1:$AV$1,0),FALSE)/-10</f>
        <v>-1.48617157879641E-2</v>
      </c>
      <c r="F386">
        <f>VLOOKUP($A386,JESG_CEMBI!$AG:$AV,MATCH("YTD Score Chg",JESG_CEMBI!$AG$1:$AV$1,0),FALSE)/-10</f>
        <v>0.26739902361942697</v>
      </c>
      <c r="G386" t="str">
        <f>IFERROR(VLOOKUP(A386,ERV_Mapping!Q:Q,1,FALSE),VLOOKUP(A386,ERV_Mapping!R:R,1,FALSE))</f>
        <v>HPCLIN</v>
      </c>
      <c r="H386" t="str">
        <f>IFERROR(VLOOKUP(G386,ERV_Mapping!Q:S,3,FALSE),VLOOKUP(G386,ERV_Mapping!R:S,2,FALSE))</f>
        <v>HPCLIN_1</v>
      </c>
      <c r="I386" s="1">
        <f>VLOOKUP($H386,ERV_Issuers!$C:$BZ,MATCH(I$1,ERV_Issuers!$C$2:$BZ$2,0),FALSE)</f>
        <v>175.59149169921875</v>
      </c>
      <c r="J386" s="1" t="str">
        <f>VLOOKUP($H386,ERV_Issuers!$C:$BZ,MATCH(J$1,ERV_Issuers!$C$2:$BZ$2,0),FALSE)</f>
        <v>bbb-</v>
      </c>
      <c r="K386" s="1">
        <f>VLOOKUP($H386,ERV_Issuers!$C:$BZ,MATCH(K$1,ERV_Issuers!$C$2:$BZ$2,0),FALSE)</f>
        <v>0</v>
      </c>
      <c r="L386" s="1" t="str">
        <f t="shared" ref="L386:L449" si="6">UPPER(LEFT(J386,IF(OR(RIGHT(J386,1)="-",RIGHT(J386,1)="+"),LEN(J386)-1,LEN(J386))))</f>
        <v>BBB</v>
      </c>
      <c r="M386" s="1" t="str">
        <f>INDEX(JESG_CEMBI!$W:$W,MATCH($A386,JESG_CEMBI!$AG:$AG,0))</f>
        <v>XS1637846616</v>
      </c>
    </row>
    <row r="387" spans="1:13" x14ac:dyDescent="0.25">
      <c r="A387" t="s">
        <v>3487</v>
      </c>
      <c r="B387">
        <f>ROUND(10-VLOOKUP($A387,JESG_CEMBI!$AG:$AV,MATCH(B$1,JESG_CEMBI!$AG$1:$AV$1,0),FALSE)/10,1)</f>
        <v>7.8</v>
      </c>
      <c r="C387">
        <f>VLOOKUP($A387,JESG_CEMBI!$AG:$AV,MATCH("1D Score Chg",JESG_CEMBI!$AG$1:$AV$1,0),FALSE)/-10</f>
        <v>-3.9706669100930004E-3</v>
      </c>
      <c r="D387">
        <f>VLOOKUP($A387,JESG_CEMBI!$AG:$AV,MATCH("1M Score Chg",JESG_CEMBI!$AG$1:$AV$1,0),FALSE)/-10</f>
        <v>-3.1567264338788398E-2</v>
      </c>
      <c r="E387">
        <f>VLOOKUP($A387,JESG_CEMBI!$AG:$AV,MATCH("QTD Score Chg",JESG_CEMBI!$AG$1:$AV$1,0),FALSE)/-10</f>
        <v>-1.9769320328726799E-2</v>
      </c>
      <c r="F387">
        <f>VLOOKUP($A387,JESG_CEMBI!$AG:$AV,MATCH("YTD Score Chg",JESG_CEMBI!$AG$1:$AV$1,0),FALSE)/-10</f>
        <v>0.58379643678067805</v>
      </c>
      <c r="G387" t="str">
        <f>IFERROR(VLOOKUP(A387,ERV_Mapping!Q:Q,1,FALSE),VLOOKUP(A387,ERV_Mapping!R:R,1,FALSE))</f>
        <v>HMELIN</v>
      </c>
      <c r="H387" t="str">
        <f>IFERROR(VLOOKUP(G387,ERV_Mapping!Q:S,3,FALSE),VLOOKUP(G387,ERV_Mapping!R:S,2,FALSE))</f>
        <v>HMELIN_0</v>
      </c>
      <c r="I387" s="1">
        <f>VLOOKUP($H387,ERV_Issuers!$C:$BZ,MATCH(I$1,ERV_Issuers!$C$2:$BZ$2,0),FALSE)</f>
        <v>330.34835815429688</v>
      </c>
      <c r="J387" s="1" t="str">
        <f>VLOOKUP($H387,ERV_Issuers!$C:$BZ,MATCH(J$1,ERV_Issuers!$C$2:$BZ$2,0),FALSE)</f>
        <v>bb-</v>
      </c>
      <c r="K387" s="1">
        <f>VLOOKUP($H387,ERV_Issuers!$C:$BZ,MATCH(K$1,ERV_Issuers!$C$2:$BZ$2,0),FALSE)</f>
        <v>-4.4822131699389516</v>
      </c>
      <c r="L387" s="1" t="str">
        <f t="shared" si="6"/>
        <v>BB</v>
      </c>
      <c r="M387" s="1" t="str">
        <f>INDEX(JESG_CEMBI!$W:$W,MATCH($A387,JESG_CEMBI!$AG:$AG,0))</f>
        <v>XS1599758940</v>
      </c>
    </row>
    <row r="388" spans="1:13" x14ac:dyDescent="0.25">
      <c r="A388" t="s">
        <v>1048</v>
      </c>
      <c r="B388">
        <f>ROUND(10-VLOOKUP($A388,JESG_CEMBI!$AG:$AV,MATCH(B$1,JESG_CEMBI!$AG$1:$AV$1,0),FALSE)/10,1)</f>
        <v>6.8</v>
      </c>
      <c r="C388">
        <f>VLOOKUP($A388,JESG_CEMBI!$AG:$AV,MATCH("1D Score Chg",JESG_CEMBI!$AG$1:$AV$1,0),FALSE)/-10</f>
        <v>-7.4680731065932095E-3</v>
      </c>
      <c r="D388">
        <f>VLOOKUP($A388,JESG_CEMBI!$AG:$AV,MATCH("1M Score Chg",JESG_CEMBI!$AG$1:$AV$1,0),FALSE)/-10</f>
        <v>-0.10197970578044199</v>
      </c>
      <c r="E388">
        <f>VLOOKUP($A388,JESG_CEMBI!$AG:$AV,MATCH("QTD Score Chg",JESG_CEMBI!$AG$1:$AV$1,0),FALSE)/-10</f>
        <v>-4.84145793237701E-2</v>
      </c>
      <c r="F388">
        <f>VLOOKUP($A388,JESG_CEMBI!$AG:$AV,MATCH("YTD Score Chg",JESG_CEMBI!$AG$1:$AV$1,0),FALSE)/-10</f>
        <v>-0.26733660311677399</v>
      </c>
      <c r="G388" t="str">
        <f>IFERROR(VLOOKUP(A388,ERV_Mapping!Q:Q,1,FALSE),VLOOKUP(A388,ERV_Mapping!R:R,1,FALSE))</f>
        <v>CLRNPW</v>
      </c>
      <c r="H388" t="str">
        <f>IFERROR(VLOOKUP(G388,ERV_Mapping!Q:S,3,FALSE),VLOOKUP(G388,ERV_Mapping!R:S,2,FALSE))</f>
        <v>CLRNPW_1</v>
      </c>
      <c r="I388" s="1">
        <f>VLOOKUP($H388,ERV_Issuers!$C:$BZ,MATCH(I$1,ERV_Issuers!$C$2:$BZ$2,0),FALSE)</f>
        <v>278.35934448242188</v>
      </c>
      <c r="J388" s="1" t="str">
        <f>VLOOKUP($H388,ERV_Issuers!$C:$BZ,MATCH(J$1,ERV_Issuers!$C$2:$BZ$2,0),FALSE)</f>
        <v>bb-</v>
      </c>
      <c r="K388" s="1">
        <f>VLOOKUP($H388,ERV_Issuers!$C:$BZ,MATCH(K$1,ERV_Issuers!$C$2:$BZ$2,0),FALSE)</f>
        <v>-28.167657971200882</v>
      </c>
      <c r="L388" s="1" t="str">
        <f t="shared" si="6"/>
        <v>BB</v>
      </c>
      <c r="M388" s="1" t="str">
        <f>INDEX(JESG_CEMBI!$W:$W,MATCH($A388,JESG_CEMBI!$AG:$AG,0))</f>
        <v>USV2352NAB11</v>
      </c>
    </row>
    <row r="389" spans="1:13" x14ac:dyDescent="0.25">
      <c r="A389" t="s">
        <v>21058</v>
      </c>
      <c r="B389">
        <f>ROUND(10-VLOOKUP($A389,JESG_CEMBI!$AG:$AV,MATCH(B$1,JESG_CEMBI!$AG$1:$AV$1,0),FALSE)/10,1)</f>
        <v>3.5</v>
      </c>
      <c r="C389">
        <f>VLOOKUP($A389,JESG_CEMBI!$AG:$AV,MATCH("1D Score Chg",JESG_CEMBI!$AG$1:$AV$1,0),FALSE)/-10</f>
        <v>-2.3635730493161498E-2</v>
      </c>
      <c r="D389">
        <f>VLOOKUP($A389,JESG_CEMBI!$AG:$AV,MATCH("1M Score Chg",JESG_CEMBI!$AG$1:$AV$1,0),FALSE)/-10</f>
        <v>-0.55635638248504604</v>
      </c>
      <c r="E389">
        <f>VLOOKUP($A389,JESG_CEMBI!$AG:$AV,MATCH("QTD Score Chg",JESG_CEMBI!$AG$1:$AV$1,0),FALSE)/-10</f>
        <v>-0.21445798411183298</v>
      </c>
      <c r="F389">
        <f>VLOOKUP($A389,JESG_CEMBI!$AG:$AV,MATCH("YTD Score Chg",JESG_CEMBI!$AG$1:$AV$1,0),FALSE)/-10</f>
        <v>-0.93490267925647497</v>
      </c>
      <c r="G389" t="e">
        <f>IFERROR(VLOOKUP(A389,ERV_Mapping!Q:Q,1,FALSE),VLOOKUP(A389,ERV_Mapping!R:R,1,FALSE))</f>
        <v>#N/A</v>
      </c>
      <c r="H389" t="e">
        <f>IFERROR(VLOOKUP(G389,ERV_Mapping!Q:S,3,FALSE),VLOOKUP(G389,ERV_Mapping!R:S,2,FALSE))</f>
        <v>#N/A</v>
      </c>
      <c r="I389" s="1" t="e">
        <f>VLOOKUP($H389,ERV_Issuers!$C:$BZ,MATCH(I$1,ERV_Issuers!$C$2:$BZ$2,0),FALSE)</f>
        <v>#N/A</v>
      </c>
      <c r="J389" s="1" t="e">
        <f>VLOOKUP($H389,ERV_Issuers!$C:$BZ,MATCH(J$1,ERV_Issuers!$C$2:$BZ$2,0),FALSE)</f>
        <v>#N/A</v>
      </c>
      <c r="K389" s="1" t="e">
        <f>VLOOKUP($H389,ERV_Issuers!$C:$BZ,MATCH(K$1,ERV_Issuers!$C$2:$BZ$2,0),FALSE)</f>
        <v>#N/A</v>
      </c>
      <c r="L389" s="1" t="e">
        <f t="shared" si="6"/>
        <v>#N/A</v>
      </c>
      <c r="M389" s="1" t="str">
        <f>INDEX(JESG_CEMBI!$W:$W,MATCH($A389,JESG_CEMBI!$AG:$AG,0))</f>
        <v>USV4605MAA63</v>
      </c>
    </row>
    <row r="390" spans="1:13" x14ac:dyDescent="0.25">
      <c r="A390" t="s">
        <v>17927</v>
      </c>
      <c r="B390">
        <f>ROUND(10-VLOOKUP($A390,JESG_CEMBI!$AG:$AV,MATCH(B$1,JESG_CEMBI!$AG$1:$AV$1,0),FALSE)/10,1)</f>
        <v>3.9</v>
      </c>
      <c r="C390">
        <f>VLOOKUP($A390,JESG_CEMBI!$AG:$AV,MATCH("1D Score Chg",JESG_CEMBI!$AG$1:$AV$1,0),FALSE)/-10</f>
        <v>-3.9405934513830196E-3</v>
      </c>
      <c r="D390">
        <f>VLOOKUP($A390,JESG_CEMBI!$AG:$AV,MATCH("1M Score Chg",JESG_CEMBI!$AG$1:$AV$1,0),FALSE)/-10</f>
        <v>-0.23512922098748001</v>
      </c>
      <c r="E390">
        <f>VLOOKUP($A390,JESG_CEMBI!$AG:$AV,MATCH("QTD Score Chg",JESG_CEMBI!$AG$1:$AV$1,0),FALSE)/-10</f>
        <v>-3.7201750735828598E-2</v>
      </c>
      <c r="F390">
        <f>VLOOKUP($A390,JESG_CEMBI!$AG:$AV,MATCH("YTD Score Chg",JESG_CEMBI!$AG$1:$AV$1,0),FALSE)/-10</f>
        <v>-0.52033359546867008</v>
      </c>
      <c r="G390" t="str">
        <f>IFERROR(VLOOKUP(A390,ERV_Mapping!Q:Q,1,FALSE),VLOOKUP(A390,ERV_Mapping!R:R,1,FALSE))</f>
        <v>ACMSOL</v>
      </c>
      <c r="H390" t="str">
        <f>IFERROR(VLOOKUP(G390,ERV_Mapping!Q:S,3,FALSE),VLOOKUP(G390,ERV_Mapping!R:S,2,FALSE))</f>
        <v>ACMSOL-SEC</v>
      </c>
      <c r="I390" s="1">
        <f>VLOOKUP($H390,ERV_Issuers!$C:$BZ,MATCH(I$1,ERV_Issuers!$C$2:$BZ$2,0),FALSE)</f>
        <v>384.617431640625</v>
      </c>
      <c r="J390" s="1" t="str">
        <f>VLOOKUP($H390,ERV_Issuers!$C:$BZ,MATCH(J$1,ERV_Issuers!$C$2:$BZ$2,0),FALSE)</f>
        <v>bb-</v>
      </c>
      <c r="K390" s="1">
        <f>VLOOKUP($H390,ERV_Issuers!$C:$BZ,MATCH(K$1,ERV_Issuers!$C$2:$BZ$2,0),FALSE)</f>
        <v>0</v>
      </c>
      <c r="L390" s="1" t="str">
        <f t="shared" si="6"/>
        <v>BB</v>
      </c>
      <c r="M390" s="1" t="str">
        <f>INDEX(JESG_CEMBI!$W:$W,MATCH($A390,JESG_CEMBI!$AG:$AG,0))</f>
        <v>USV4606AAA17</v>
      </c>
    </row>
    <row r="391" spans="1:13" x14ac:dyDescent="0.25">
      <c r="A391" t="s">
        <v>2148</v>
      </c>
      <c r="B391">
        <f>ROUND(10-VLOOKUP($A391,JESG_CEMBI!$AG:$AV,MATCH(B$1,JESG_CEMBI!$AG$1:$AV$1,0),FALSE)/10,1)</f>
        <v>3.7</v>
      </c>
      <c r="C391">
        <f>VLOOKUP($A391,JESG_CEMBI!$AG:$AV,MATCH("1D Score Chg",JESG_CEMBI!$AG$1:$AV$1,0),FALSE)/-10</f>
        <v>-3.3748511736263899E-2</v>
      </c>
      <c r="D391">
        <f>VLOOKUP($A391,JESG_CEMBI!$AG:$AV,MATCH("1M Score Chg",JESG_CEMBI!$AG$1:$AV$1,0),FALSE)/-10</f>
        <v>-0.76831442898124103</v>
      </c>
      <c r="E391">
        <f>VLOOKUP($A391,JESG_CEMBI!$AG:$AV,MATCH("QTD Score Chg",JESG_CEMBI!$AG$1:$AV$1,0),FALSE)/-10</f>
        <v>-0.30057134027195798</v>
      </c>
      <c r="F391">
        <f>VLOOKUP($A391,JESG_CEMBI!$AG:$AV,MATCH("YTD Score Chg",JESG_CEMBI!$AG$1:$AV$1,0),FALSE)/-10</f>
        <v>-1.4015776114185901</v>
      </c>
      <c r="G391" t="str">
        <f>IFERROR(VLOOKUP(A391,ERV_Mapping!Q:Q,1,FALSE),VLOOKUP(A391,ERV_Mapping!R:R,1,FALSE))</f>
        <v>INGPHL</v>
      </c>
      <c r="H391" t="str">
        <f>IFERROR(VLOOKUP(G391,ERV_Mapping!Q:S,3,FALSE),VLOOKUP(G391,ERV_Mapping!R:S,2,FALSE))</f>
        <v>INGPHL_0</v>
      </c>
      <c r="I391" s="1">
        <f>VLOOKUP($H391,ERV_Issuers!$C:$BZ,MATCH(I$1,ERV_Issuers!$C$2:$BZ$2,0),FALSE)</f>
        <v>342.56057739257813</v>
      </c>
      <c r="J391" s="1" t="str">
        <f>VLOOKUP($H391,ERV_Issuers!$C:$BZ,MATCH(J$1,ERV_Issuers!$C$2:$BZ$2,0),FALSE)</f>
        <v>bb-</v>
      </c>
      <c r="K391" s="1">
        <f>VLOOKUP($H391,ERV_Issuers!$C:$BZ,MATCH(K$1,ERV_Issuers!$C$2:$BZ$2,0),FALSE)</f>
        <v>0</v>
      </c>
      <c r="L391" s="1" t="str">
        <f t="shared" si="6"/>
        <v>BB</v>
      </c>
      <c r="M391" s="1" t="str">
        <f>INDEX(JESG_CEMBI!$W:$W,MATCH($A391,JESG_CEMBI!$AG:$AG,0))</f>
        <v>USV4819LAA09</v>
      </c>
    </row>
    <row r="392" spans="1:13" x14ac:dyDescent="0.25">
      <c r="A392" t="s">
        <v>2138</v>
      </c>
      <c r="B392">
        <f>ROUND(10-VLOOKUP($A392,JESG_CEMBI!$AG:$AV,MATCH(B$1,JESG_CEMBI!$AG$1:$AV$1,0),FALSE)/10,1)</f>
        <v>6.7</v>
      </c>
      <c r="C392">
        <f>VLOOKUP($A392,JESG_CEMBI!$AG:$AV,MATCH("1D Score Chg",JESG_CEMBI!$AG$1:$AV$1,0),FALSE)/-10</f>
        <v>-2.55809796765262E-3</v>
      </c>
      <c r="D392">
        <f>VLOOKUP($A392,JESG_CEMBI!$AG:$AV,MATCH("1M Score Chg",JESG_CEMBI!$AG$1:$AV$1,0),FALSE)/-10</f>
        <v>-3.3816498103511998E-3</v>
      </c>
      <c r="E392">
        <f>VLOOKUP($A392,JESG_CEMBI!$AG:$AV,MATCH("QTD Score Chg",JESG_CEMBI!$AG$1:$AV$1,0),FALSE)/-10</f>
        <v>-6.9757389103145299E-3</v>
      </c>
      <c r="F392">
        <f>VLOOKUP($A392,JESG_CEMBI!$AG:$AV,MATCH("YTD Score Chg",JESG_CEMBI!$AG$1:$AV$1,0),FALSE)/-10</f>
        <v>2.0282945166841402E-2</v>
      </c>
      <c r="G392" t="str">
        <f>IFERROR(VLOOKUP(A392,ERV_Mapping!Q:Q,1,FALSE),VLOOKUP(A392,ERV_Mapping!R:R,1,FALSE))</f>
        <v>INDTLL</v>
      </c>
      <c r="H392" t="str">
        <f>IFERROR(VLOOKUP(G392,ERV_Mapping!Q:S,3,FALSE),VLOOKUP(G392,ERV_Mapping!R:S,2,FALSE))</f>
        <v>INDTLL_0</v>
      </c>
      <c r="I392" s="1">
        <f>VLOOKUP($H392,ERV_Issuers!$C:$BZ,MATCH(I$1,ERV_Issuers!$C$2:$BZ$2,0),FALSE)</f>
        <v>322.3206787109375</v>
      </c>
      <c r="J392" s="1" t="str">
        <f>VLOOKUP($H392,ERV_Issuers!$C:$BZ,MATCH(J$1,ERV_Issuers!$C$2:$BZ$2,0),FALSE)</f>
        <v>bb</v>
      </c>
      <c r="K392" s="1">
        <f>VLOOKUP($H392,ERV_Issuers!$C:$BZ,MATCH(K$1,ERV_Issuers!$C$2:$BZ$2,0),FALSE)</f>
        <v>0</v>
      </c>
      <c r="L392" s="1" t="str">
        <f t="shared" si="6"/>
        <v>BB</v>
      </c>
      <c r="M392" s="1" t="str">
        <f>INDEX(JESG_CEMBI!$W:$W,MATCH($A392,JESG_CEMBI!$AG:$AG,0))</f>
        <v>XS2301399205</v>
      </c>
    </row>
    <row r="393" spans="1:13" x14ac:dyDescent="0.25">
      <c r="A393" t="s">
        <v>2172</v>
      </c>
      <c r="B393">
        <f>ROUND(10-VLOOKUP($A393,JESG_CEMBI!$AG:$AV,MATCH(B$1,JESG_CEMBI!$AG$1:$AV$1,0),FALSE)/10,1)</f>
        <v>7</v>
      </c>
      <c r="C393">
        <f>VLOOKUP($A393,JESG_CEMBI!$AG:$AV,MATCH("1D Score Chg",JESG_CEMBI!$AG$1:$AV$1,0),FALSE)/-10</f>
        <v>-8.264921940464371E-3</v>
      </c>
      <c r="D393">
        <f>VLOOKUP($A393,JESG_CEMBI!$AG:$AV,MATCH("1M Score Chg",JESG_CEMBI!$AG$1:$AV$1,0),FALSE)/-10</f>
        <v>-0.12571782756369201</v>
      </c>
      <c r="E393">
        <f>VLOOKUP($A393,JESG_CEMBI!$AG:$AV,MATCH("QTD Score Chg",JESG_CEMBI!$AG$1:$AV$1,0),FALSE)/-10</f>
        <v>-6.6246832410902096E-2</v>
      </c>
      <c r="F393">
        <f>VLOOKUP($A393,JESG_CEMBI!$AG:$AV,MATCH("YTD Score Chg",JESG_CEMBI!$AG$1:$AV$1,0),FALSE)/-10</f>
        <v>-0.193101680597077</v>
      </c>
      <c r="G393" t="str">
        <f>IFERROR(VLOOKUP(A393,ERV_Mapping!Q:Q,1,FALSE),VLOOKUP(A393,ERV_Mapping!R:R,1,FALSE))</f>
        <v>IOCLIN</v>
      </c>
      <c r="H393" t="str">
        <f>IFERROR(VLOOKUP(G393,ERV_Mapping!Q:S,3,FALSE),VLOOKUP(G393,ERV_Mapping!R:S,2,FALSE))</f>
        <v>IOCLIN_0</v>
      </c>
      <c r="I393" s="1">
        <f>VLOOKUP($H393,ERV_Issuers!$C:$BZ,MATCH(I$1,ERV_Issuers!$C$2:$BZ$2,0),FALSE)</f>
        <v>147.30799865722656</v>
      </c>
      <c r="J393" s="1" t="str">
        <f>VLOOKUP($H393,ERV_Issuers!$C:$BZ,MATCH(J$1,ERV_Issuers!$C$2:$BZ$2,0),FALSE)</f>
        <v>bbb-</v>
      </c>
      <c r="K393" s="1">
        <f>VLOOKUP($H393,ERV_Issuers!$C:$BZ,MATCH(K$1,ERV_Issuers!$C$2:$BZ$2,0),FALSE)</f>
        <v>-4.4289265492580601</v>
      </c>
      <c r="L393" s="1" t="str">
        <f t="shared" si="6"/>
        <v>BBB</v>
      </c>
      <c r="M393" s="1" t="str">
        <f>INDEX(JESG_CEMBI!$W:$W,MATCH($A393,JESG_CEMBI!$AG:$AG,0))</f>
        <v>XS1936310371</v>
      </c>
    </row>
    <row r="394" spans="1:13" x14ac:dyDescent="0.25">
      <c r="A394" t="s">
        <v>2158</v>
      </c>
      <c r="B394">
        <f>ROUND(10-VLOOKUP($A394,JESG_CEMBI!$AG:$AV,MATCH(B$1,JESG_CEMBI!$AG$1:$AV$1,0),FALSE)/10,1)</f>
        <v>9.6</v>
      </c>
      <c r="C394">
        <f>VLOOKUP($A394,JESG_CEMBI!$AG:$AV,MATCH("1D Score Chg",JESG_CEMBI!$AG$1:$AV$1,0),FALSE)/-10</f>
        <v>1.26340632401511E-3</v>
      </c>
      <c r="D394">
        <f>VLOOKUP($A394,JESG_CEMBI!$AG:$AV,MATCH("1M Score Chg",JESG_CEMBI!$AG$1:$AV$1,0),FALSE)/-10</f>
        <v>4.1351560181800098E-2</v>
      </c>
      <c r="E394">
        <f>VLOOKUP($A394,JESG_CEMBI!$AG:$AV,MATCH("QTD Score Chg",JESG_CEMBI!$AG$1:$AV$1,0),FALSE)/-10</f>
        <v>9.5402862306912008E-3</v>
      </c>
      <c r="F394">
        <f>VLOOKUP($A394,JESG_CEMBI!$AG:$AV,MATCH("YTD Score Chg",JESG_CEMBI!$AG$1:$AV$1,0),FALSE)/-10</f>
        <v>0.36606555154654302</v>
      </c>
      <c r="G394" t="str">
        <f>IFERROR(VLOOKUP(A394,ERV_Mapping!Q:Q,1,FALSE),VLOOKUP(A394,ERV_Mapping!R:R,1,FALSE))</f>
        <v>INRCIN</v>
      </c>
      <c r="H394" t="str">
        <f>IFERROR(VLOOKUP(G394,ERV_Mapping!Q:S,3,FALSE),VLOOKUP(G394,ERV_Mapping!R:S,2,FALSE))</f>
        <v>INRCIN_0</v>
      </c>
      <c r="I394" s="1">
        <f>VLOOKUP($H394,ERV_Issuers!$C:$BZ,MATCH(I$1,ERV_Issuers!$C$2:$BZ$2,0),FALSE)</f>
        <v>151.93214416503906</v>
      </c>
      <c r="J394" s="1" t="str">
        <f>VLOOKUP($H394,ERV_Issuers!$C:$BZ,MATCH(J$1,ERV_Issuers!$C$2:$BZ$2,0),FALSE)</f>
        <v>bbb-</v>
      </c>
      <c r="K394" s="1">
        <f>VLOOKUP($H394,ERV_Issuers!$C:$BZ,MATCH(K$1,ERV_Issuers!$C$2:$BZ$2,0),FALSE)</f>
        <v>-16.900454353129653</v>
      </c>
      <c r="L394" s="1" t="str">
        <f t="shared" si="6"/>
        <v>BBB</v>
      </c>
      <c r="M394" s="1" t="str">
        <f>INDEX(JESG_CEMBI!$W:$W,MATCH($A394,JESG_CEMBI!$AG:$AG,0))</f>
        <v>US45434M2H45</v>
      </c>
    </row>
    <row r="395" spans="1:13" x14ac:dyDescent="0.25">
      <c r="A395" t="s">
        <v>2525</v>
      </c>
      <c r="B395">
        <f>ROUND(10-VLOOKUP($A395,JESG_CEMBI!$AG:$AV,MATCH(B$1,JESG_CEMBI!$AG$1:$AV$1,0),FALSE)/10,1)</f>
        <v>4.2</v>
      </c>
      <c r="C395">
        <f>VLOOKUP($A395,JESG_CEMBI!$AG:$AV,MATCH("1D Score Chg",JESG_CEMBI!$AG$1:$AV$1,0),FALSE)/-10</f>
        <v>-4.0715018915655297E-3</v>
      </c>
      <c r="D395">
        <f>VLOOKUP($A395,JESG_CEMBI!$AG:$AV,MATCH("1M Score Chg",JESG_CEMBI!$AG$1:$AV$1,0),FALSE)/-10</f>
        <v>-0.102764413268932</v>
      </c>
      <c r="E395">
        <f>VLOOKUP($A395,JESG_CEMBI!$AG:$AV,MATCH("QTD Score Chg",JESG_CEMBI!$AG$1:$AV$1,0),FALSE)/-10</f>
        <v>-3.8186357333245199E-2</v>
      </c>
      <c r="F395">
        <f>VLOOKUP($A395,JESG_CEMBI!$AG:$AV,MATCH("YTD Score Chg",JESG_CEMBI!$AG$1:$AV$1,0),FALSE)/-10</f>
        <v>-0.25101138766028003</v>
      </c>
      <c r="G395" t="str">
        <f>IFERROR(VLOOKUP(A395,ERV_Mapping!Q:Q,1,FALSE),VLOOKUP(A395,ERV_Mapping!R:R,1,FALSE))</f>
        <v>HBSPIN</v>
      </c>
      <c r="H395" t="str">
        <f>IFERROR(VLOOKUP(G395,ERV_Mapping!Q:S,3,FALSE),VLOOKUP(G395,ERV_Mapping!R:S,2,FALSE))</f>
        <v>HBSPIN_0</v>
      </c>
      <c r="I395" s="1">
        <f>VLOOKUP($H395,ERV_Issuers!$C:$BZ,MATCH(I$1,ERV_Issuers!$C$2:$BZ$2,0),FALSE)</f>
        <v>260.9656982421875</v>
      </c>
      <c r="J395" s="1" t="str">
        <f>VLOOKUP($H395,ERV_Issuers!$C:$BZ,MATCH(J$1,ERV_Issuers!$C$2:$BZ$2,0),FALSE)</f>
        <v>bb+</v>
      </c>
      <c r="K395" s="1">
        <f>VLOOKUP($H395,ERV_Issuers!$C:$BZ,MATCH(K$1,ERV_Issuers!$C$2:$BZ$2,0),FALSE)</f>
        <v>5.8315621161191498</v>
      </c>
      <c r="L395" s="1" t="str">
        <f t="shared" si="6"/>
        <v>BB</v>
      </c>
      <c r="M395" s="1" t="str">
        <f>INDEX(JESG_CEMBI!$W:$W,MATCH($A395,JESG_CEMBI!$AG:$AG,0))</f>
        <v>USY4S71YAA27</v>
      </c>
    </row>
    <row r="396" spans="1:13" x14ac:dyDescent="0.25">
      <c r="A396" t="s">
        <v>21062</v>
      </c>
      <c r="B396">
        <f>ROUND(10-VLOOKUP($A396,JESG_CEMBI!$AG:$AV,MATCH(B$1,JESG_CEMBI!$AG$1:$AV$1,0),FALSE)/10,1)</f>
        <v>4.8</v>
      </c>
      <c r="C396">
        <f>VLOOKUP($A396,JESG_CEMBI!$AG:$AV,MATCH("1D Score Chg",JESG_CEMBI!$AG$1:$AV$1,0),FALSE)/-10</f>
        <v>-1.0195142857369801E-4</v>
      </c>
      <c r="D396">
        <f>VLOOKUP($A396,JESG_CEMBI!$AG:$AV,MATCH("1M Score Chg",JESG_CEMBI!$AG$1:$AV$1,0),FALSE)/-10</f>
        <v>9.7497084647521597E-3</v>
      </c>
      <c r="E396">
        <f>VLOOKUP($A396,JESG_CEMBI!$AG:$AV,MATCH("QTD Score Chg",JESG_CEMBI!$AG$1:$AV$1,0),FALSE)/-10</f>
        <v>4.8494197762046498E-3</v>
      </c>
      <c r="F396">
        <f>VLOOKUP($A396,JESG_CEMBI!$AG:$AV,MATCH("YTD Score Chg",JESG_CEMBI!$AG$1:$AV$1,0),FALSE)/-10</f>
        <v>-8.6782333963533603E-3</v>
      </c>
      <c r="G396" t="e">
        <f>IFERROR(VLOOKUP(A396,ERV_Mapping!Q:Q,1,FALSE),VLOOKUP(A396,ERV_Mapping!R:R,1,FALSE))</f>
        <v>#N/A</v>
      </c>
      <c r="H396" t="e">
        <f>IFERROR(VLOOKUP(G396,ERV_Mapping!Q:S,3,FALSE),VLOOKUP(G396,ERV_Mapping!R:S,2,FALSE))</f>
        <v>#N/A</v>
      </c>
      <c r="I396" s="1" t="e">
        <f>VLOOKUP($H396,ERV_Issuers!$C:$BZ,MATCH(I$1,ERV_Issuers!$C$2:$BZ$2,0),FALSE)</f>
        <v>#N/A</v>
      </c>
      <c r="J396" s="1" t="e">
        <f>VLOOKUP($H396,ERV_Issuers!$C:$BZ,MATCH(J$1,ERV_Issuers!$C$2:$BZ$2,0),FALSE)</f>
        <v>#N/A</v>
      </c>
      <c r="K396" s="1" t="e">
        <f>VLOOKUP($H396,ERV_Issuers!$C:$BZ,MATCH(K$1,ERV_Issuers!$C$2:$BZ$2,0),FALSE)</f>
        <v>#N/A</v>
      </c>
      <c r="L396" s="1" t="e">
        <f t="shared" si="6"/>
        <v>#N/A</v>
      </c>
      <c r="M396" s="1" t="str">
        <f>INDEX(JESG_CEMBI!$W:$W,MATCH($A396,JESG_CEMBI!$AG:$AG,0))</f>
        <v>USY4470XAA10</v>
      </c>
    </row>
    <row r="397" spans="1:13" x14ac:dyDescent="0.25">
      <c r="A397" t="s">
        <v>3657</v>
      </c>
      <c r="B397">
        <f>ROUND(10-VLOOKUP($A397,JESG_CEMBI!$AG:$AV,MATCH(B$1,JESG_CEMBI!$AG$1:$AV$1,0),FALSE)/10,1)</f>
        <v>4.7</v>
      </c>
      <c r="C397">
        <f>VLOOKUP($A397,JESG_CEMBI!$AG:$AV,MATCH("1D Score Chg",JESG_CEMBI!$AG$1:$AV$1,0),FALSE)/-10</f>
        <v>-6.3599426201498901E-3</v>
      </c>
      <c r="D397">
        <f>VLOOKUP($A397,JESG_CEMBI!$AG:$AV,MATCH("1M Score Chg",JESG_CEMBI!$AG$1:$AV$1,0),FALSE)/-10</f>
        <v>-0.11180950760619399</v>
      </c>
      <c r="E397">
        <f>VLOOKUP($A397,JESG_CEMBI!$AG:$AV,MATCH("QTD Score Chg",JESG_CEMBI!$AG$1:$AV$1,0),FALSE)/-10</f>
        <v>-4.1789849210348902E-2</v>
      </c>
      <c r="F397">
        <f>VLOOKUP($A397,JESG_CEMBI!$AG:$AV,MATCH("YTD Score Chg",JESG_CEMBI!$AG$1:$AV$1,0),FALSE)/-10</f>
        <v>-0.41072649995946603</v>
      </c>
      <c r="G397" t="str">
        <f>IFERROR(VLOOKUP(A397,ERV_Mapping!Q:Q,1,FALSE),VLOOKUP(A397,ERV_Mapping!R:R,1,FALSE))</f>
        <v>JSTLIN</v>
      </c>
      <c r="H397" t="str">
        <f>IFERROR(VLOOKUP(G397,ERV_Mapping!Q:S,3,FALSE),VLOOKUP(G397,ERV_Mapping!R:S,2,FALSE))</f>
        <v>JSTLIN_0</v>
      </c>
      <c r="I397" s="1">
        <f>VLOOKUP($H397,ERV_Issuers!$C:$BZ,MATCH(I$1,ERV_Issuers!$C$2:$BZ$2,0),FALSE)</f>
        <v>273.18035888671875</v>
      </c>
      <c r="J397" s="1" t="str">
        <f>VLOOKUP($H397,ERV_Issuers!$C:$BZ,MATCH(J$1,ERV_Issuers!$C$2:$BZ$2,0),FALSE)</f>
        <v>bb-</v>
      </c>
      <c r="K397" s="1">
        <f>VLOOKUP($H397,ERV_Issuers!$C:$BZ,MATCH(K$1,ERV_Issuers!$C$2:$BZ$2,0),FALSE)</f>
        <v>9.9612460112487096</v>
      </c>
      <c r="L397" s="1" t="str">
        <f t="shared" si="6"/>
        <v>BB</v>
      </c>
      <c r="M397" s="1" t="str">
        <f>INDEX(JESG_CEMBI!$W:$W,MATCH($A397,JESG_CEMBI!$AG:$AG,0))</f>
        <v>USY44680RV38</v>
      </c>
    </row>
    <row r="398" spans="1:13" x14ac:dyDescent="0.25">
      <c r="A398" t="s">
        <v>2938</v>
      </c>
      <c r="B398">
        <f>ROUND(10-VLOOKUP($A398,JESG_CEMBI!$AG:$AV,MATCH(B$1,JESG_CEMBI!$AG$1:$AV$1,0),FALSE)/10,1)</f>
        <v>7.7</v>
      </c>
      <c r="C398">
        <f>VLOOKUP($A398,JESG_CEMBI!$AG:$AV,MATCH("1D Score Chg",JESG_CEMBI!$AG$1:$AV$1,0),FALSE)/-10</f>
        <v>-2.1025820412660301E-3</v>
      </c>
      <c r="D398">
        <f>VLOOKUP($A398,JESG_CEMBI!$AG:$AV,MATCH("1M Score Chg",JESG_CEMBI!$AG$1:$AV$1,0),FALSE)/-10</f>
        <v>-3.41876001977929E-3</v>
      </c>
      <c r="E398">
        <f>VLOOKUP($A398,JESG_CEMBI!$AG:$AV,MATCH("QTD Score Chg",JESG_CEMBI!$AG$1:$AV$1,0),FALSE)/-10</f>
        <v>-6.1721442779731402E-3</v>
      </c>
      <c r="F398">
        <f>VLOOKUP($A398,JESG_CEMBI!$AG:$AV,MATCH("YTD Score Chg",JESG_CEMBI!$AG$1:$AV$1,0),FALSE)/-10</f>
        <v>3.0780943794213301E-2</v>
      </c>
      <c r="G398" t="str">
        <f>IFERROR(VLOOKUP(A398,ERV_Mapping!Q:Q,1,FALSE),VLOOKUP(A398,ERV_Mapping!R:R,1,FALSE))</f>
        <v>ONGCIN</v>
      </c>
      <c r="H398" t="str">
        <f>IFERROR(VLOOKUP(G398,ERV_Mapping!Q:S,3,FALSE),VLOOKUP(G398,ERV_Mapping!R:S,2,FALSE))</f>
        <v>ONGCIN_0</v>
      </c>
      <c r="I398" s="1">
        <f>VLOOKUP($H398,ERV_Issuers!$C:$BZ,MATCH(I$1,ERV_Issuers!$C$2:$BZ$2,0),FALSE)</f>
        <v>161.77671813964844</v>
      </c>
      <c r="J398" s="1" t="str">
        <f>VLOOKUP($H398,ERV_Issuers!$C:$BZ,MATCH(J$1,ERV_Issuers!$C$2:$BZ$2,0),FALSE)</f>
        <v>bbb-</v>
      </c>
      <c r="K398" s="1">
        <f>VLOOKUP($H398,ERV_Issuers!$C:$BZ,MATCH(K$1,ERV_Issuers!$C$2:$BZ$2,0),FALSE)</f>
        <v>0</v>
      </c>
      <c r="L398" s="1" t="str">
        <f t="shared" si="6"/>
        <v>BBB</v>
      </c>
      <c r="M398" s="1" t="str">
        <f>INDEX(JESG_CEMBI!$W:$W,MATCH($A398,JESG_CEMBI!$AG:$AG,0))</f>
        <v>XS1457499645</v>
      </c>
    </row>
    <row r="399" spans="1:13" x14ac:dyDescent="0.25">
      <c r="A399" t="s">
        <v>3155</v>
      </c>
      <c r="B399">
        <f>ROUND(10-VLOOKUP($A399,JESG_CEMBI!$AG:$AV,MATCH(B$1,JESG_CEMBI!$AG$1:$AV$1,0),FALSE)/10,1)</f>
        <v>7.8</v>
      </c>
      <c r="C399">
        <f>VLOOKUP($A399,JESG_CEMBI!$AG:$AV,MATCH("1D Score Chg",JESG_CEMBI!$AG$1:$AV$1,0),FALSE)/-10</f>
        <v>-3.5426502341138603E-3</v>
      </c>
      <c r="D399">
        <f>VLOOKUP($A399,JESG_CEMBI!$AG:$AV,MATCH("1M Score Chg",JESG_CEMBI!$AG$1:$AV$1,0),FALSE)/-10</f>
        <v>-8.5751048371765295E-3</v>
      </c>
      <c r="E399">
        <f>VLOOKUP($A399,JESG_CEMBI!$AG:$AV,MATCH("QTD Score Chg",JESG_CEMBI!$AG$1:$AV$1,0),FALSE)/-10</f>
        <v>-1.63684668125458E-2</v>
      </c>
      <c r="F399">
        <f>VLOOKUP($A399,JESG_CEMBI!$AG:$AV,MATCH("YTD Score Chg",JESG_CEMBI!$AG$1:$AV$1,0),FALSE)/-10</f>
        <v>-6.7562007016396891E-2</v>
      </c>
      <c r="G399" t="str">
        <f>IFERROR(VLOOKUP(A399,ERV_Mapping!Q:Q,1,FALSE),VLOOKUP(A399,ERV_Mapping!R:R,1,FALSE))</f>
        <v>PWGRIN</v>
      </c>
      <c r="H399" t="str">
        <f>IFERROR(VLOOKUP(G399,ERV_Mapping!Q:S,3,FALSE),VLOOKUP(G399,ERV_Mapping!R:S,2,FALSE))</f>
        <v>PWGRIN_0</v>
      </c>
      <c r="I399" s="1">
        <f>VLOOKUP($H399,ERV_Issuers!$C:$BZ,MATCH(I$1,ERV_Issuers!$C$2:$BZ$2,0),FALSE)</f>
        <v>193.31854248046875</v>
      </c>
      <c r="J399" s="1" t="str">
        <f>VLOOKUP($H399,ERV_Issuers!$C:$BZ,MATCH(J$1,ERV_Issuers!$C$2:$BZ$2,0),FALSE)</f>
        <v>bbb-</v>
      </c>
      <c r="K399" s="1">
        <f>VLOOKUP($H399,ERV_Issuers!$C:$BZ,MATCH(K$1,ERV_Issuers!$C$2:$BZ$2,0),FALSE)</f>
        <v>0</v>
      </c>
      <c r="L399" s="1" t="str">
        <f t="shared" si="6"/>
        <v>BBB</v>
      </c>
      <c r="M399" s="1" t="str">
        <f>INDEX(JESG_CEMBI!$W:$W,MATCH($A399,JESG_CEMBI!$AG:$AG,0))</f>
        <v>XS0875759184</v>
      </c>
    </row>
    <row r="400" spans="1:13" x14ac:dyDescent="0.25">
      <c r="A400" t="s">
        <v>3111</v>
      </c>
      <c r="B400">
        <f>ROUND(10-VLOOKUP($A400,JESG_CEMBI!$AG:$AV,MATCH(B$1,JESG_CEMBI!$AG$1:$AV$1,0),FALSE)/10,1)</f>
        <v>5.4</v>
      </c>
      <c r="C400">
        <f>VLOOKUP($A400,JESG_CEMBI!$AG:$AV,MATCH("1D Score Chg",JESG_CEMBI!$AG$1:$AV$1,0),FALSE)/-10</f>
        <v>-2.0532841123106398E-3</v>
      </c>
      <c r="D400">
        <f>VLOOKUP($A400,JESG_CEMBI!$AG:$AV,MATCH("1M Score Chg",JESG_CEMBI!$AG$1:$AV$1,0),FALSE)/-10</f>
        <v>9.1049896545740694E-3</v>
      </c>
      <c r="E400">
        <f>VLOOKUP($A400,JESG_CEMBI!$AG:$AV,MATCH("QTD Score Chg",JESG_CEMBI!$AG$1:$AV$1,0),FALSE)/-10</f>
        <v>-2.4324142122139803E-3</v>
      </c>
      <c r="F400">
        <f>VLOOKUP($A400,JESG_CEMBI!$AG:$AV,MATCH("YTD Score Chg",JESG_CEMBI!$AG$1:$AV$1,0),FALSE)/-10</f>
        <v>-0.10195124850734201</v>
      </c>
      <c r="G400" t="str">
        <f>IFERROR(VLOOKUP(A400,ERV_Mapping!Q:Q,1,FALSE),VLOOKUP(A400,ERV_Mapping!R:R,1,FALSE))</f>
        <v>POWFIN</v>
      </c>
      <c r="H400" t="str">
        <f>IFERROR(VLOOKUP(G400,ERV_Mapping!Q:S,3,FALSE),VLOOKUP(G400,ERV_Mapping!R:S,2,FALSE))</f>
        <v>POWFIN_0</v>
      </c>
      <c r="I400" s="1">
        <f>VLOOKUP($H400,ERV_Issuers!$C:$BZ,MATCH(I$1,ERV_Issuers!$C$2:$BZ$2,0),FALSE)</f>
        <v>184.70710754394531</v>
      </c>
      <c r="J400" s="1" t="str">
        <f>VLOOKUP($H400,ERV_Issuers!$C:$BZ,MATCH(J$1,ERV_Issuers!$C$2:$BZ$2,0),FALSE)</f>
        <v>bbb-</v>
      </c>
      <c r="K400" s="1">
        <f>VLOOKUP($H400,ERV_Issuers!$C:$BZ,MATCH(K$1,ERV_Issuers!$C$2:$BZ$2,0),FALSE)</f>
        <v>3.8427003708419818</v>
      </c>
      <c r="L400" s="1" t="str">
        <f t="shared" si="6"/>
        <v>BBB</v>
      </c>
      <c r="M400" s="1" t="str">
        <f>INDEX(JESG_CEMBI!$W:$W,MATCH($A400,JESG_CEMBI!$AG:$AG,0))</f>
        <v>XS2049301042</v>
      </c>
    </row>
    <row r="401" spans="1:13" x14ac:dyDescent="0.25">
      <c r="A401" t="s">
        <v>1462</v>
      </c>
      <c r="B401">
        <f>ROUND(10-VLOOKUP($A401,JESG_CEMBI!$AG:$AV,MATCH(B$1,JESG_CEMBI!$AG$1:$AV$1,0),FALSE)/10,1)</f>
        <v>6.1</v>
      </c>
      <c r="C401">
        <f>VLOOKUP($A401,JESG_CEMBI!$AG:$AV,MATCH("1D Score Chg",JESG_CEMBI!$AG$1:$AV$1,0),FALSE)/-10</f>
        <v>-2.5344027532767598E-3</v>
      </c>
      <c r="D401">
        <f>VLOOKUP($A401,JESG_CEMBI!$AG:$AV,MATCH("1M Score Chg",JESG_CEMBI!$AG$1:$AV$1,0),FALSE)/-10</f>
        <v>-0.14436428345713598</v>
      </c>
      <c r="E401">
        <f>VLOOKUP($A401,JESG_CEMBI!$AG:$AV,MATCH("QTD Score Chg",JESG_CEMBI!$AG$1:$AV$1,0),FALSE)/-10</f>
        <v>-9.9728920815401502E-3</v>
      </c>
      <c r="F401">
        <f>VLOOKUP($A401,JESG_CEMBI!$AG:$AV,MATCH("YTD Score Chg",JESG_CEMBI!$AG$1:$AV$1,0),FALSE)/-10</f>
        <v>-1.2352557550076699</v>
      </c>
      <c r="G401" t="str">
        <f>IFERROR(VLOOKUP(A401,ERV_Mapping!Q:Q,1,FALSE),VLOOKUP(A401,ERV_Mapping!R:R,1,FALSE))</f>
        <v>RPVIN</v>
      </c>
      <c r="H401" t="str">
        <f>IFERROR(VLOOKUP(G401,ERV_Mapping!Q:S,3,FALSE),VLOOKUP(G401,ERV_Mapping!R:S,2,FALSE))</f>
        <v>RPVIN_0</v>
      </c>
      <c r="I401" s="1">
        <f>VLOOKUP($H401,ERV_Issuers!$C:$BZ,MATCH(I$1,ERV_Issuers!$C$2:$BZ$2,0),FALSE)</f>
        <v>354.84829711914063</v>
      </c>
      <c r="J401" s="1" t="str">
        <f>VLOOKUP($H401,ERV_Issuers!$C:$BZ,MATCH(J$1,ERV_Issuers!$C$2:$BZ$2,0),FALSE)</f>
        <v>bb-</v>
      </c>
      <c r="K401" s="1">
        <f>VLOOKUP($H401,ERV_Issuers!$C:$BZ,MATCH(K$1,ERV_Issuers!$C$2:$BZ$2,0),FALSE)</f>
        <v>-0.86751712755257349</v>
      </c>
      <c r="L401" s="1" t="str">
        <f t="shared" si="6"/>
        <v>BB</v>
      </c>
      <c r="M401" s="1" t="str">
        <f>INDEX(JESG_CEMBI!$W:$W,MATCH($A401,JESG_CEMBI!$AG:$AG,0))</f>
        <v>USY7280PAA13</v>
      </c>
    </row>
    <row r="402" spans="1:13" x14ac:dyDescent="0.25">
      <c r="A402" t="s">
        <v>3241</v>
      </c>
      <c r="B402">
        <f>ROUND(10-VLOOKUP($A402,JESG_CEMBI!$AG:$AV,MATCH(B$1,JESG_CEMBI!$AG$1:$AV$1,0),FALSE)/10,1)</f>
        <v>5.3</v>
      </c>
      <c r="C402">
        <f>VLOOKUP($A402,JESG_CEMBI!$AG:$AV,MATCH("1D Score Chg",JESG_CEMBI!$AG$1:$AV$1,0),FALSE)/-10</f>
        <v>-4.3791555304885299E-3</v>
      </c>
      <c r="D402">
        <f>VLOOKUP($A402,JESG_CEMBI!$AG:$AV,MATCH("1M Score Chg",JESG_CEMBI!$AG$1:$AV$1,0),FALSE)/-10</f>
        <v>-0.171130260877386</v>
      </c>
      <c r="E402">
        <f>VLOOKUP($A402,JESG_CEMBI!$AG:$AV,MATCH("QTD Score Chg",JESG_CEMBI!$AG$1:$AV$1,0),FALSE)/-10</f>
        <v>-6.6457032354006795E-2</v>
      </c>
      <c r="F402">
        <f>VLOOKUP($A402,JESG_CEMBI!$AG:$AV,MATCH("YTD Score Chg",JESG_CEMBI!$AG$1:$AV$1,0),FALSE)/-10</f>
        <v>-0.29012789145692303</v>
      </c>
      <c r="G402" t="str">
        <f>IFERROR(VLOOKUP(A402,ERV_Mapping!Q:Q,1,FALSE),VLOOKUP(A402,ERV_Mapping!R:R,1,FALSE))</f>
        <v>RILIN</v>
      </c>
      <c r="H402" t="str">
        <f>IFERROR(VLOOKUP(G402,ERV_Mapping!Q:S,3,FALSE),VLOOKUP(G402,ERV_Mapping!R:S,2,FALSE))</f>
        <v>RILIN_1</v>
      </c>
      <c r="I402" s="1">
        <f>VLOOKUP($H402,ERV_Issuers!$C:$BZ,MATCH(I$1,ERV_Issuers!$C$2:$BZ$2,0),FALSE)</f>
        <v>124.14749145507813</v>
      </c>
      <c r="J402" s="1" t="str">
        <f>VLOOKUP($H402,ERV_Issuers!$C:$BZ,MATCH(J$1,ERV_Issuers!$C$2:$BZ$2,0),FALSE)</f>
        <v>bbb</v>
      </c>
      <c r="K402" s="1">
        <f>VLOOKUP($H402,ERV_Issuers!$C:$BZ,MATCH(K$1,ERV_Issuers!$C$2:$BZ$2,0),FALSE)</f>
        <v>-23.910809566861232</v>
      </c>
      <c r="L402" s="1" t="str">
        <f t="shared" si="6"/>
        <v>BBB</v>
      </c>
      <c r="M402" s="1" t="str">
        <f>INDEX(JESG_CEMBI!$W:$W,MATCH($A402,JESG_CEMBI!$AG:$AG,0))</f>
        <v>USY72570AS69</v>
      </c>
    </row>
    <row r="403" spans="1:13" x14ac:dyDescent="0.25">
      <c r="A403" t="s">
        <v>3217</v>
      </c>
      <c r="B403">
        <f>ROUND(10-VLOOKUP($A403,JESG_CEMBI!$AG:$AV,MATCH(B$1,JESG_CEMBI!$AG$1:$AV$1,0),FALSE)/10,1)</f>
        <v>5.3</v>
      </c>
      <c r="C403">
        <f>VLOOKUP($A403,JESG_CEMBI!$AG:$AV,MATCH("1D Score Chg",JESG_CEMBI!$AG$1:$AV$1,0),FALSE)/-10</f>
        <v>-1.2108080698802499E-2</v>
      </c>
      <c r="D403">
        <f>VLOOKUP($A403,JESG_CEMBI!$AG:$AV,MATCH("1M Score Chg",JESG_CEMBI!$AG$1:$AV$1,0),FALSE)/-10</f>
        <v>-0.22224383307853798</v>
      </c>
      <c r="E403">
        <f>VLOOKUP($A403,JESG_CEMBI!$AG:$AV,MATCH("QTD Score Chg",JESG_CEMBI!$AG$1:$AV$1,0),FALSE)/-10</f>
        <v>-9.2925583490644198E-2</v>
      </c>
      <c r="F403">
        <f>VLOOKUP($A403,JESG_CEMBI!$AG:$AV,MATCH("YTD Score Chg",JESG_CEMBI!$AG$1:$AV$1,0),FALSE)/-10</f>
        <v>-0.36245332814840403</v>
      </c>
      <c r="G403" t="str">
        <f>IFERROR(VLOOKUP(A403,ERV_Mapping!Q:Q,1,FALSE),VLOOKUP(A403,ERV_Mapping!R:R,1,FALSE))</f>
        <v>RECLIN</v>
      </c>
      <c r="H403" t="str">
        <f>IFERROR(VLOOKUP(G403,ERV_Mapping!Q:S,3,FALSE),VLOOKUP(G403,ERV_Mapping!R:S,2,FALSE))</f>
        <v>RECLIN</v>
      </c>
      <c r="I403" s="1">
        <f>VLOOKUP($H403,ERV_Issuers!$C:$BZ,MATCH(I$1,ERV_Issuers!$C$2:$BZ$2,0),FALSE)</f>
        <v>169.30201721191406</v>
      </c>
      <c r="J403" s="1" t="str">
        <f>VLOOKUP($H403,ERV_Issuers!$C:$BZ,MATCH(J$1,ERV_Issuers!$C$2:$BZ$2,0),FALSE)</f>
        <v>bbb-</v>
      </c>
      <c r="K403" s="1">
        <f>VLOOKUP($H403,ERV_Issuers!$C:$BZ,MATCH(K$1,ERV_Issuers!$C$2:$BZ$2,0),FALSE)</f>
        <v>-4.9068225897570485</v>
      </c>
      <c r="L403" s="1" t="str">
        <f t="shared" si="6"/>
        <v>BBB</v>
      </c>
      <c r="M403" s="1" t="str">
        <f>INDEX(JESG_CEMBI!$W:$W,MATCH($A403,JESG_CEMBI!$AG:$AG,0))</f>
        <v>XS2306847232</v>
      </c>
    </row>
    <row r="404" spans="1:13" x14ac:dyDescent="0.25">
      <c r="A404" t="s">
        <v>1630</v>
      </c>
      <c r="B404">
        <f>ROUND(10-VLOOKUP($A404,JESG_CEMBI!$AG:$AV,MATCH(B$1,JESG_CEMBI!$AG$1:$AV$1,0),FALSE)/10,1)</f>
        <v>4.7</v>
      </c>
      <c r="C404">
        <f>VLOOKUP($A404,JESG_CEMBI!$AG:$AV,MATCH("1D Score Chg",JESG_CEMBI!$AG$1:$AV$1,0),FALSE)/-10</f>
        <v>4.3099869110420699E-3</v>
      </c>
      <c r="D404">
        <f>VLOOKUP($A404,JESG_CEMBI!$AG:$AV,MATCH("1M Score Chg",JESG_CEMBI!$AG$1:$AV$1,0),FALSE)/-10</f>
        <v>0.15292418864343899</v>
      </c>
      <c r="E404">
        <f>VLOOKUP($A404,JESG_CEMBI!$AG:$AV,MATCH("QTD Score Chg",JESG_CEMBI!$AG$1:$AV$1,0),FALSE)/-10</f>
        <v>5.4837024997937703E-2</v>
      </c>
      <c r="F404">
        <f>VLOOKUP($A404,JESG_CEMBI!$AG:$AV,MATCH("YTD Score Chg",JESG_CEMBI!$AG$1:$AV$1,0),FALSE)/-10</f>
        <v>0.28266624129025197</v>
      </c>
      <c r="G404" t="str">
        <f>IFERROR(VLOOKUP(A404,ERV_Mapping!Q:Q,1,FALSE),VLOOKUP(A404,ERV_Mapping!R:R,1,FALSE))</f>
        <v>SHTFIN</v>
      </c>
      <c r="H404" t="str">
        <f>IFERROR(VLOOKUP(G404,ERV_Mapping!Q:S,3,FALSE),VLOOKUP(G404,ERV_Mapping!R:S,2,FALSE))</f>
        <v>SHTFIN_0</v>
      </c>
      <c r="I404" s="1">
        <f>VLOOKUP($H404,ERV_Issuers!$C:$BZ,MATCH(I$1,ERV_Issuers!$C$2:$BZ$2,0),FALSE)</f>
        <v>351.94412231445313</v>
      </c>
      <c r="J404" s="1" t="str">
        <f>VLOOKUP($H404,ERV_Issuers!$C:$BZ,MATCH(J$1,ERV_Issuers!$C$2:$BZ$2,0),FALSE)</f>
        <v>bb-</v>
      </c>
      <c r="K404" s="1">
        <f>VLOOKUP($H404,ERV_Issuers!$C:$BZ,MATCH(K$1,ERV_Issuers!$C$2:$BZ$2,0),FALSE)</f>
        <v>24.694283972182429</v>
      </c>
      <c r="L404" s="1" t="str">
        <f t="shared" si="6"/>
        <v>BB</v>
      </c>
      <c r="M404" s="1" t="str">
        <f>INDEX(JESG_CEMBI!$W:$W,MATCH($A404,JESG_CEMBI!$AG:$AG,0))</f>
        <v>USY7758EEH00</v>
      </c>
    </row>
    <row r="405" spans="1:13" x14ac:dyDescent="0.25">
      <c r="A405" t="s">
        <v>17542</v>
      </c>
      <c r="B405">
        <f>ROUND(10-VLOOKUP($A405,JESG_CEMBI!$AG:$AV,MATCH(B$1,JESG_CEMBI!$AG$1:$AV$1,0),FALSE)/10,1)</f>
        <v>4.5</v>
      </c>
      <c r="C405">
        <f>VLOOKUP($A405,JESG_CEMBI!$AG:$AV,MATCH("1D Score Chg",JESG_CEMBI!$AG$1:$AV$1,0),FALSE)/-10</f>
        <v>-8.3087053018218097E-4</v>
      </c>
      <c r="D405">
        <f>VLOOKUP($A405,JESG_CEMBI!$AG:$AV,MATCH("1M Score Chg",JESG_CEMBI!$AG$1:$AV$1,0),FALSE)/-10</f>
        <v>2.1723238222705202E-3</v>
      </c>
      <c r="E405">
        <f>VLOOKUP($A405,JESG_CEMBI!$AG:$AV,MATCH("QTD Score Chg",JESG_CEMBI!$AG$1:$AV$1,0),FALSE)/-10</f>
        <v>-3.1467384784391998E-3</v>
      </c>
      <c r="F405">
        <f>VLOOKUP($A405,JESG_CEMBI!$AG:$AV,MATCH("YTD Score Chg",JESG_CEMBI!$AG$1:$AV$1,0),FALSE)/-10</f>
        <v>-4.7102639213920799E-2</v>
      </c>
      <c r="G405" t="str">
        <f>IFERROR(VLOOKUP(A405,ERV_Mapping!Q:Q,1,FALSE),VLOOKUP(A405,ERV_Mapping!R:R,1,FALSE))</f>
        <v>SUMDIG</v>
      </c>
      <c r="H405" t="str">
        <f>IFERROR(VLOOKUP(G405,ERV_Mapping!Q:S,3,FALSE),VLOOKUP(G405,ERV_Mapping!R:S,2,FALSE))</f>
        <v>SUMDIG_0</v>
      </c>
      <c r="I405" s="1">
        <f>VLOOKUP($H405,ERV_Issuers!$C:$BZ,MATCH(I$1,ERV_Issuers!$C$2:$BZ$2,0),FALSE)</f>
        <v>179.70372009277344</v>
      </c>
      <c r="J405" s="1" t="str">
        <f>VLOOKUP($H405,ERV_Issuers!$C:$BZ,MATCH(J$1,ERV_Issuers!$C$2:$BZ$2,0),FALSE)</f>
        <v>bbb-</v>
      </c>
      <c r="K405" s="1">
        <f>VLOOKUP($H405,ERV_Issuers!$C:$BZ,MATCH(K$1,ERV_Issuers!$C$2:$BZ$2,0),FALSE)</f>
        <v>-3.1810086383044118</v>
      </c>
      <c r="L405" s="1" t="str">
        <f t="shared" si="6"/>
        <v>BBB</v>
      </c>
      <c r="M405" s="1" t="str">
        <f>INDEX(JESG_CEMBI!$W:$W,MATCH($A405,JESG_CEMBI!$AG:$AG,0))</f>
        <v>USY8190DAA55</v>
      </c>
    </row>
    <row r="406" spans="1:13" x14ac:dyDescent="0.25">
      <c r="A406" t="s">
        <v>3297</v>
      </c>
      <c r="B406">
        <f>ROUND(10-VLOOKUP($A406,JESG_CEMBI!$AG:$AV,MATCH(B$1,JESG_CEMBI!$AG$1:$AV$1,0),FALSE)/10,1)</f>
        <v>4.9000000000000004</v>
      </c>
      <c r="C406">
        <f>VLOOKUP($A406,JESG_CEMBI!$AG:$AV,MATCH("1D Score Chg",JESG_CEMBI!$AG$1:$AV$1,0),FALSE)/-10</f>
        <v>-2.6887165332501399E-2</v>
      </c>
      <c r="D406">
        <f>VLOOKUP($A406,JESG_CEMBI!$AG:$AV,MATCH("1M Score Chg",JESG_CEMBI!$AG$1:$AV$1,0),FALSE)/-10</f>
        <v>-0.55841362325796706</v>
      </c>
      <c r="E406">
        <f>VLOOKUP($A406,JESG_CEMBI!$AG:$AV,MATCH("QTD Score Chg",JESG_CEMBI!$AG$1:$AV$1,0),FALSE)/-10</f>
        <v>-0.21797891438340899</v>
      </c>
      <c r="F406">
        <f>VLOOKUP($A406,JESG_CEMBI!$AG:$AV,MATCH("YTD Score Chg",JESG_CEMBI!$AG$1:$AV$1,0),FALSE)/-10</f>
        <v>-1.0752178276364099</v>
      </c>
      <c r="G406" t="str">
        <f>IFERROR(VLOOKUP(A406,ERV_Mapping!Q:Q,1,FALSE),VLOOKUP(A406,ERV_Mapping!R:R,1,FALSE))</f>
        <v>UTCMIN</v>
      </c>
      <c r="H406" t="str">
        <f>IFERROR(VLOOKUP(G406,ERV_Mapping!Q:S,3,FALSE),VLOOKUP(G406,ERV_Mapping!R:S,2,FALSE))</f>
        <v>UTCMIN_0</v>
      </c>
      <c r="I406" s="1">
        <f>VLOOKUP($H406,ERV_Issuers!$C:$BZ,MATCH(I$1,ERV_Issuers!$C$2:$BZ$2,0),FALSE)</f>
        <v>175.53929138183594</v>
      </c>
      <c r="J406" s="1" t="str">
        <f>VLOOKUP($H406,ERV_Issuers!$C:$BZ,MATCH(J$1,ERV_Issuers!$C$2:$BZ$2,0),FALSE)</f>
        <v>bbb-</v>
      </c>
      <c r="K406" s="1">
        <f>VLOOKUP($H406,ERV_Issuers!$C:$BZ,MATCH(K$1,ERV_Issuers!$C$2:$BZ$2,0),FALSE)</f>
        <v>0</v>
      </c>
      <c r="L406" s="1" t="str">
        <f t="shared" si="6"/>
        <v>BBB</v>
      </c>
      <c r="M406" s="1" t="str">
        <f>INDEX(JESG_CEMBI!$W:$W,MATCH($A406,JESG_CEMBI!$AG:$AG,0))</f>
        <v>USY9048BAA18</v>
      </c>
    </row>
    <row r="407" spans="1:13" x14ac:dyDescent="0.25">
      <c r="A407" t="s">
        <v>16896</v>
      </c>
      <c r="B407">
        <f>ROUND(10-VLOOKUP($A407,JESG_CEMBI!$AG:$AV,MATCH(B$1,JESG_CEMBI!$AG$1:$AV$1,0),FALSE)/10,1)</f>
        <v>2.2999999999999998</v>
      </c>
      <c r="C407">
        <f>VLOOKUP($A407,JESG_CEMBI!$AG:$AV,MATCH("1D Score Chg",JESG_CEMBI!$AG$1:$AV$1,0),FALSE)/-10</f>
        <v>-7.76360654006254E-3</v>
      </c>
      <c r="D407">
        <f>VLOOKUP($A407,JESG_CEMBI!$AG:$AV,MATCH("1M Score Chg",JESG_CEMBI!$AG$1:$AV$1,0),FALSE)/-10</f>
        <v>-0.42141691860331998</v>
      </c>
      <c r="E407">
        <f>VLOOKUP($A407,JESG_CEMBI!$AG:$AV,MATCH("QTD Score Chg",JESG_CEMBI!$AG$1:$AV$1,0),FALSE)/-10</f>
        <v>-0.15450818102135799</v>
      </c>
      <c r="F407">
        <f>VLOOKUP($A407,JESG_CEMBI!$AG:$AV,MATCH("YTD Score Chg",JESG_CEMBI!$AG$1:$AV$1,0),FALSE)/-10</f>
        <v>-0.93756670777101303</v>
      </c>
      <c r="G407" t="str">
        <f>IFERROR(VLOOKUP(A407,ERV_Mapping!Q:Q,1,FALSE),VLOOKUP(A407,ERV_Mapping!R:R,1,FALSE))</f>
        <v>WPROIN</v>
      </c>
      <c r="H407" t="str">
        <f>IFERROR(VLOOKUP(G407,ERV_Mapping!Q:S,3,FALSE),VLOOKUP(G407,ERV_Mapping!R:S,2,FALSE))</f>
        <v>WPROIN_23</v>
      </c>
      <c r="I407" s="1">
        <f>VLOOKUP($H407,ERV_Issuers!$C:$BZ,MATCH(I$1,ERV_Issuers!$C$2:$BZ$2,0),FALSE)</f>
        <v>111.26743316650391</v>
      </c>
      <c r="J407" s="1" t="str">
        <f>VLOOKUP($H407,ERV_Issuers!$C:$BZ,MATCH(J$1,ERV_Issuers!$C$2:$BZ$2,0),FALSE)</f>
        <v>a-</v>
      </c>
      <c r="K407" s="1">
        <f>VLOOKUP($H407,ERV_Issuers!$C:$BZ,MATCH(K$1,ERV_Issuers!$C$2:$BZ$2,0),FALSE)</f>
        <v>0</v>
      </c>
      <c r="L407" s="1" t="str">
        <f t="shared" si="6"/>
        <v>A</v>
      </c>
      <c r="M407" s="1" t="str">
        <f>INDEX(JESG_CEMBI!$W:$W,MATCH($A407,JESG_CEMBI!$AG:$AG,0))</f>
        <v>USU9841MAA00</v>
      </c>
    </row>
    <row r="408" spans="1:13" x14ac:dyDescent="0.25">
      <c r="A408" t="s">
        <v>1762</v>
      </c>
      <c r="B408">
        <f>ROUND(10-VLOOKUP($A408,JESG_CEMBI!$AG:$AV,MATCH(B$1,JESG_CEMBI!$AG$1:$AV$1,0),FALSE)/10,1)</f>
        <v>1.7</v>
      </c>
      <c r="C408">
        <f>VLOOKUP($A408,JESG_CEMBI!$AG:$AV,MATCH("1D Score Chg",JESG_CEMBI!$AG$1:$AV$1,0),FALSE)/-10</f>
        <v>-1.7819811371850799E-4</v>
      </c>
      <c r="D408">
        <f>VLOOKUP($A408,JESG_CEMBI!$AG:$AV,MATCH("1M Score Chg",JESG_CEMBI!$AG$1:$AV$1,0),FALSE)/-10</f>
        <v>3.8828736217917E-2</v>
      </c>
      <c r="E408">
        <f>VLOOKUP($A408,JESG_CEMBI!$AG:$AV,MATCH("QTD Score Chg",JESG_CEMBI!$AG$1:$AV$1,0),FALSE)/-10</f>
        <v>-1.6805682618866E-3</v>
      </c>
      <c r="F408">
        <f>VLOOKUP($A408,JESG_CEMBI!$AG:$AV,MATCH("YTD Score Chg",JESG_CEMBI!$AG$1:$AV$1,0),FALSE)/-10</f>
        <v>0.20340881243658301</v>
      </c>
      <c r="G408" t="str">
        <f>IFERROR(VLOOKUP(A408,ERV_Mapping!Q:Q,1,FALSE),VLOOKUP(A408,ERV_Mapping!R:R,1,FALSE))</f>
        <v>GENLLN</v>
      </c>
      <c r="H408" t="str">
        <f>IFERROR(VLOOKUP(G408,ERV_Mapping!Q:S,3,FALSE),VLOOKUP(G408,ERV_Mapping!R:S,2,FALSE))</f>
        <v>GENLLN</v>
      </c>
      <c r="I408" s="1">
        <f>VLOOKUP($H408,ERV_Issuers!$C:$BZ,MATCH(I$1,ERV_Issuers!$C$2:$BZ$2,0),FALSE)</f>
        <v>639.701416015625</v>
      </c>
      <c r="J408" s="1" t="str">
        <f>VLOOKUP($H408,ERV_Issuers!$C:$BZ,MATCH(J$1,ERV_Issuers!$C$2:$BZ$2,0),FALSE)</f>
        <v>nr</v>
      </c>
      <c r="K408" s="1">
        <f>VLOOKUP($H408,ERV_Issuers!$C:$BZ,MATCH(K$1,ERV_Issuers!$C$2:$BZ$2,0),FALSE)</f>
        <v>0</v>
      </c>
      <c r="L408" s="1" t="str">
        <f t="shared" si="6"/>
        <v>NR</v>
      </c>
      <c r="M408" s="1" t="str">
        <f>INDEX(JESG_CEMBI!$W:$W,MATCH($A408,JESG_CEMBI!$AG:$AG,0))</f>
        <v>NO0010894330</v>
      </c>
    </row>
    <row r="409" spans="1:13" x14ac:dyDescent="0.25">
      <c r="A409" t="s">
        <v>1271</v>
      </c>
      <c r="B409">
        <f>ROUND(10-VLOOKUP($A409,JESG_CEMBI!$AG:$AV,MATCH(B$1,JESG_CEMBI!$AG$1:$AV$1,0),FALSE)/10,1)</f>
        <v>6.1</v>
      </c>
      <c r="C409">
        <f>VLOOKUP($A409,JESG_CEMBI!$AG:$AV,MATCH("1D Score Chg",JESG_CEMBI!$AG$1:$AV$1,0),FALSE)/-10</f>
        <v>-1.91362116531479E-3</v>
      </c>
      <c r="D409">
        <f>VLOOKUP($A409,JESG_CEMBI!$AG:$AV,MATCH("1M Score Chg",JESG_CEMBI!$AG$1:$AV$1,0),FALSE)/-10</f>
        <v>-1.31448210417872E-2</v>
      </c>
      <c r="E409">
        <f>VLOOKUP($A409,JESG_CEMBI!$AG:$AV,MATCH("QTD Score Chg",JESG_CEMBI!$AG$1:$AV$1,0),FALSE)/-10</f>
        <v>-8.25257152549028E-3</v>
      </c>
      <c r="F409">
        <f>VLOOKUP($A409,JESG_CEMBI!$AG:$AV,MATCH("YTD Score Chg",JESG_CEMBI!$AG$1:$AV$1,0),FALSE)/-10</f>
        <v>-3.1539183609473297E-2</v>
      </c>
      <c r="G409" t="str">
        <f>IFERROR(VLOOKUP(A409,ERV_Mapping!Q:Q,1,FALSE),VLOOKUP(A409,ERV_Mapping!R:R,1,FALSE))</f>
        <v>DLLTD</v>
      </c>
      <c r="H409" t="str">
        <f>IFERROR(VLOOKUP(G409,ERV_Mapping!Q:S,3,FALSE),VLOOKUP(G409,ERV_Mapping!R:S,2,FALSE))</f>
        <v>DLLTD_25</v>
      </c>
      <c r="I409" s="1">
        <f>VLOOKUP($H409,ERV_Issuers!$C:$BZ,MATCH(I$1,ERV_Issuers!$C$2:$BZ$2,0),FALSE)</f>
        <v>873.635009765625</v>
      </c>
      <c r="J409" s="1" t="str">
        <f>VLOOKUP($H409,ERV_Issuers!$C:$BZ,MATCH(J$1,ERV_Issuers!$C$2:$BZ$2,0),FALSE)</f>
        <v>ccc-</v>
      </c>
      <c r="K409" s="1">
        <f>VLOOKUP($H409,ERV_Issuers!$C:$BZ,MATCH(K$1,ERV_Issuers!$C$2:$BZ$2,0),FALSE)</f>
        <v>0</v>
      </c>
      <c r="L409" s="1" t="str">
        <f t="shared" si="6"/>
        <v>CCC</v>
      </c>
      <c r="M409" s="1" t="str">
        <f>INDEX(JESG_CEMBI!$W:$W,MATCH($A409,JESG_CEMBI!$AG:$AG,0))</f>
        <v>USG27649AG04</v>
      </c>
    </row>
    <row r="410" spans="1:13" x14ac:dyDescent="0.25">
      <c r="A410" t="s">
        <v>3458</v>
      </c>
      <c r="B410">
        <f>ROUND(10-VLOOKUP($A410,JESG_CEMBI!$AG:$AV,MATCH(B$1,JESG_CEMBI!$AG$1:$AV$1,0),FALSE)/10,1)</f>
        <v>3.4</v>
      </c>
      <c r="C410">
        <f>VLOOKUP($A410,JESG_CEMBI!$AG:$AV,MATCH("1D Score Chg",JESG_CEMBI!$AG$1:$AV$1,0),FALSE)/-10</f>
        <v>-1.5085607342527302E-3</v>
      </c>
      <c r="D410">
        <f>VLOOKUP($A410,JESG_CEMBI!$AG:$AV,MATCH("1M Score Chg",JESG_CEMBI!$AG$1:$AV$1,0),FALSE)/-10</f>
        <v>-6.9926931433684503E-2</v>
      </c>
      <c r="E410">
        <f>VLOOKUP($A410,JESG_CEMBI!$AG:$AV,MATCH("QTD Score Chg",JESG_CEMBI!$AG$1:$AV$1,0),FALSE)/-10</f>
        <v>-2.4406846709635398E-2</v>
      </c>
      <c r="F410">
        <f>VLOOKUP($A410,JESG_CEMBI!$AG:$AV,MATCH("YTD Score Chg",JESG_CEMBI!$AG$1:$AV$1,0),FALSE)/-10</f>
        <v>-9.7851772744191101E-2</v>
      </c>
      <c r="G410" t="str">
        <f>IFERROR(VLOOKUP(A410,ERV_Mapping!Q:Q,1,FALSE),VLOOKUP(A410,ERV_Mapping!R:R,1,FALSE))</f>
        <v>HIKLN</v>
      </c>
      <c r="H410" t="str">
        <f>IFERROR(VLOOKUP(G410,ERV_Mapping!Q:S,3,FALSE),VLOOKUP(G410,ERV_Mapping!R:S,2,FALSE))</f>
        <v>HIKLN</v>
      </c>
      <c r="I410" s="1">
        <f>VLOOKUP($H410,ERV_Issuers!$C:$BZ,MATCH(I$1,ERV_Issuers!$C$2:$BZ$2,0),FALSE)</f>
        <v>184.78179931640625</v>
      </c>
      <c r="J410" s="1" t="str">
        <f>VLOOKUP($H410,ERV_Issuers!$C:$BZ,MATCH(J$1,ERV_Issuers!$C$2:$BZ$2,0),FALSE)</f>
        <v>bbb-</v>
      </c>
      <c r="K410" s="1">
        <f>VLOOKUP($H410,ERV_Issuers!$C:$BZ,MATCH(K$1,ERV_Issuers!$C$2:$BZ$2,0),FALSE)</f>
        <v>9.1779547984220216</v>
      </c>
      <c r="L410" s="1" t="str">
        <f t="shared" si="6"/>
        <v>BBB</v>
      </c>
      <c r="M410" s="1" t="str">
        <f>INDEX(JESG_CEMBI!$W:$W,MATCH($A410,JESG_CEMBI!$AG:$AG,0))</f>
        <v>XS2196334838</v>
      </c>
    </row>
    <row r="411" spans="1:13" x14ac:dyDescent="0.25">
      <c r="A411" t="s">
        <v>2838</v>
      </c>
      <c r="B411">
        <f>ROUND(10-VLOOKUP($A411,JESG_CEMBI!$AG:$AV,MATCH(B$1,JESG_CEMBI!$AG$1:$AV$1,0),FALSE)/10,1)</f>
        <v>7.6</v>
      </c>
      <c r="C411">
        <f>VLOOKUP($A411,JESG_CEMBI!$AG:$AV,MATCH("1D Score Chg",JESG_CEMBI!$AG$1:$AV$1,0),FALSE)/-10</f>
        <v>-1.1347985784745101E-3</v>
      </c>
      <c r="D411">
        <f>VLOOKUP($A411,JESG_CEMBI!$AG:$AV,MATCH("1M Score Chg",JESG_CEMBI!$AG$1:$AV$1,0),FALSE)/-10</f>
        <v>4.2633614561807601E-2</v>
      </c>
      <c r="E411">
        <f>VLOOKUP($A411,JESG_CEMBI!$AG:$AV,MATCH("QTD Score Chg",JESG_CEMBI!$AG$1:$AV$1,0),FALSE)/-10</f>
        <v>9.3071410472564502E-3</v>
      </c>
      <c r="F411">
        <f>VLOOKUP($A411,JESG_CEMBI!$AG:$AV,MATCH("YTD Score Chg",JESG_CEMBI!$AG$1:$AV$1,0),FALSE)/-10</f>
        <v>0.22942600189368498</v>
      </c>
      <c r="G411" t="str">
        <f>IFERROR(VLOOKUP(A411,ERV_Mapping!Q:Q,1,FALSE),VLOOKUP(A411,ERV_Mapping!R:R,1,FALSE))</f>
        <v>NAGACL</v>
      </c>
      <c r="H411" t="str">
        <f>IFERROR(VLOOKUP(G411,ERV_Mapping!Q:S,3,FALSE),VLOOKUP(G411,ERV_Mapping!R:S,2,FALSE))</f>
        <v>NAGACL_1</v>
      </c>
      <c r="I411" s="1">
        <f>VLOOKUP($H411,ERV_Issuers!$C:$BZ,MATCH(I$1,ERV_Issuers!$C$2:$BZ$2,0),FALSE)</f>
        <v>1168.70068359375</v>
      </c>
      <c r="J411" s="1" t="str">
        <f>VLOOKUP($H411,ERV_Issuers!$C:$BZ,MATCH(J$1,ERV_Issuers!$C$2:$BZ$2,0),FALSE)</f>
        <v>b+</v>
      </c>
      <c r="K411" s="1">
        <f>VLOOKUP($H411,ERV_Issuers!$C:$BZ,MATCH(K$1,ERV_Issuers!$C$2:$BZ$2,0),FALSE)</f>
        <v>30.42722238997148</v>
      </c>
      <c r="L411" s="1" t="str">
        <f t="shared" si="6"/>
        <v>B</v>
      </c>
      <c r="M411" s="1" t="str">
        <f>INDEX(JESG_CEMBI!$W:$W,MATCH($A411,JESG_CEMBI!$AG:$AG,0))</f>
        <v>XS2197693265</v>
      </c>
    </row>
    <row r="412" spans="1:13" x14ac:dyDescent="0.25">
      <c r="A412" t="s">
        <v>1205</v>
      </c>
      <c r="B412">
        <f>ROUND(10-VLOOKUP($A412,JESG_CEMBI!$AG:$AV,MATCH(B$1,JESG_CEMBI!$AG$1:$AV$1,0),FALSE)/10,1)</f>
        <v>4.7</v>
      </c>
      <c r="C412">
        <f>VLOOKUP($A412,JESG_CEMBI!$AG:$AV,MATCH("1D Score Chg",JESG_CEMBI!$AG$1:$AV$1,0),FALSE)/-10</f>
        <v>8.0009612522530908E-3</v>
      </c>
      <c r="D412">
        <f>VLOOKUP($A412,JESG_CEMBI!$AG:$AV,MATCH("1M Score Chg",JESG_CEMBI!$AG$1:$AV$1,0),FALSE)/-10</f>
        <v>0.19086885483764598</v>
      </c>
      <c r="E412">
        <f>VLOOKUP($A412,JESG_CEMBI!$AG:$AV,MATCH("QTD Score Chg",JESG_CEMBI!$AG$1:$AV$1,0),FALSE)/-10</f>
        <v>8.2018322147573694E-2</v>
      </c>
      <c r="F412">
        <f>VLOOKUP($A412,JESG_CEMBI!$AG:$AV,MATCH("YTD Score Chg",JESG_CEMBI!$AG$1:$AV$1,0),FALSE)/-10</f>
        <v>0.25067901927909297</v>
      </c>
      <c r="G412" t="str">
        <f>IFERROR(VLOOKUP(A412,ERV_Mapping!Q:Q,1,FALSE),VLOOKUP(A412,ERV_Mapping!R:R,1,FALSE))</f>
        <v>DAEGUB</v>
      </c>
      <c r="H412" t="str">
        <f>IFERROR(VLOOKUP(G412,ERV_Mapping!Q:S,3,FALSE),VLOOKUP(G412,ERV_Mapping!R:S,2,FALSE))</f>
        <v>DAEGUB_0</v>
      </c>
      <c r="I412" s="1">
        <f>VLOOKUP($H412,ERV_Issuers!$C:$BZ,MATCH(I$1,ERV_Issuers!$C$2:$BZ$2,0),FALSE)</f>
        <v>110.17940521240234</v>
      </c>
      <c r="J412" s="1" t="str">
        <f>VLOOKUP($H412,ERV_Issuers!$C:$BZ,MATCH(J$1,ERV_Issuers!$C$2:$BZ$2,0),FALSE)</f>
        <v>a-</v>
      </c>
      <c r="K412" s="1">
        <f>VLOOKUP($H412,ERV_Issuers!$C:$BZ,MATCH(K$1,ERV_Issuers!$C$2:$BZ$2,0),FALSE)</f>
        <v>0</v>
      </c>
      <c r="L412" s="1" t="str">
        <f t="shared" si="6"/>
        <v>A</v>
      </c>
      <c r="M412" s="1" t="str">
        <f>INDEX(JESG_CEMBI!$W:$W,MATCH($A412,JESG_CEMBI!$AG:$AG,0))</f>
        <v>XS1761537841</v>
      </c>
    </row>
    <row r="413" spans="1:13" x14ac:dyDescent="0.25">
      <c r="A413" t="s">
        <v>1207</v>
      </c>
      <c r="B413">
        <f>ROUND(10-VLOOKUP($A413,JESG_CEMBI!$AG:$AV,MATCH(B$1,JESG_CEMBI!$AG$1:$AV$1,0),FALSE)/10,1)</f>
        <v>2.9</v>
      </c>
      <c r="C413">
        <f>VLOOKUP($A413,JESG_CEMBI!$AG:$AV,MATCH("1D Score Chg",JESG_CEMBI!$AG$1:$AV$1,0),FALSE)/-10</f>
        <v>1.27098224396405E-2</v>
      </c>
      <c r="D413">
        <f>VLOOKUP($A413,JESG_CEMBI!$AG:$AV,MATCH("1M Score Chg",JESG_CEMBI!$AG$1:$AV$1,0),FALSE)/-10</f>
        <v>6.9384735981228102E-2</v>
      </c>
      <c r="E413">
        <f>VLOOKUP($A413,JESG_CEMBI!$AG:$AV,MATCH("QTD Score Chg",JESG_CEMBI!$AG$1:$AV$1,0),FALSE)/-10</f>
        <v>0.121596914722421</v>
      </c>
      <c r="F413">
        <f>VLOOKUP($A413,JESG_CEMBI!$AG:$AV,MATCH("YTD Score Chg",JESG_CEMBI!$AG$1:$AV$1,0),FALSE)/-10</f>
        <v>-0.12198021366966001</v>
      </c>
      <c r="G413" t="str">
        <f>IFERROR(VLOOKUP(A413,ERV_Mapping!Q:Q,1,FALSE),VLOOKUP(A413,ERV_Mapping!R:R,1,FALSE))</f>
        <v>DAEHIM</v>
      </c>
      <c r="H413" t="str">
        <f>IFERROR(VLOOKUP(G413,ERV_Mapping!Q:S,3,FALSE),VLOOKUP(G413,ERV_Mapping!R:S,2,FALSE))</f>
        <v>DAEHIM_6</v>
      </c>
      <c r="I413" s="1">
        <f>VLOOKUP($H413,ERV_Issuers!$C:$BZ,MATCH(I$1,ERV_Issuers!$C$2:$BZ$2,0),FALSE)</f>
        <v>297.04507446289063</v>
      </c>
      <c r="J413" s="1" t="str">
        <f>VLOOKUP($H413,ERV_Issuers!$C:$BZ,MATCH(J$1,ERV_Issuers!$C$2:$BZ$2,0),FALSE)</f>
        <v>bb-</v>
      </c>
      <c r="K413" s="1">
        <f>VLOOKUP($H413,ERV_Issuers!$C:$BZ,MATCH(K$1,ERV_Issuers!$C$2:$BZ$2,0),FALSE)</f>
        <v>-19.35895652453457</v>
      </c>
      <c r="L413" s="1" t="str">
        <f t="shared" si="6"/>
        <v>BB</v>
      </c>
      <c r="M413" s="1" t="str">
        <f>INDEX(JESG_CEMBI!$W:$W,MATCH($A413,JESG_CEMBI!$AG:$AG,0))</f>
        <v>USU1793TAA08</v>
      </c>
    </row>
    <row r="414" spans="1:13" x14ac:dyDescent="0.25">
      <c r="A414" t="s">
        <v>1885</v>
      </c>
      <c r="B414">
        <f>ROUND(10-VLOOKUP($A414,JESG_CEMBI!$AG:$AV,MATCH(B$1,JESG_CEMBI!$AG$1:$AV$1,0),FALSE)/10,1)</f>
        <v>2.2000000000000002</v>
      </c>
      <c r="C414">
        <f>VLOOKUP($A414,JESG_CEMBI!$AG:$AV,MATCH("1D Score Chg",JESG_CEMBI!$AG$1:$AV$1,0),FALSE)/-10</f>
        <v>-6.9028498738120409E-3</v>
      </c>
      <c r="D414">
        <f>VLOOKUP($A414,JESG_CEMBI!$AG:$AV,MATCH("1M Score Chg",JESG_CEMBI!$AG$1:$AV$1,0),FALSE)/-10</f>
        <v>-0.164569839319057</v>
      </c>
      <c r="E414">
        <f>VLOOKUP($A414,JESG_CEMBI!$AG:$AV,MATCH("QTD Score Chg",JESG_CEMBI!$AG$1:$AV$1,0),FALSE)/-10</f>
        <v>-6.57135057666451E-2</v>
      </c>
      <c r="F414">
        <f>VLOOKUP($A414,JESG_CEMBI!$AG:$AV,MATCH("YTD Score Chg",JESG_CEMBI!$AG$1:$AV$1,0),FALSE)/-10</f>
        <v>-0.62822489905163903</v>
      </c>
      <c r="G414" t="str">
        <f>IFERROR(VLOOKUP(A414,ERV_Mapping!Q:Q,1,FALSE),VLOOKUP(A414,ERV_Mapping!R:R,1,FALSE))</f>
        <v>GSCCOR</v>
      </c>
      <c r="H414" t="str">
        <f>IFERROR(VLOOKUP(G414,ERV_Mapping!Q:S,3,FALSE),VLOOKUP(G414,ERV_Mapping!R:S,2,FALSE))</f>
        <v>GSCCOR_1</v>
      </c>
      <c r="I414" s="1">
        <f>VLOOKUP($H414,ERV_Issuers!$C:$BZ,MATCH(I$1,ERV_Issuers!$C$2:$BZ$2,0),FALSE)</f>
        <v>101.49989318847656</v>
      </c>
      <c r="J414" s="1" t="str">
        <f>VLOOKUP($H414,ERV_Issuers!$C:$BZ,MATCH(J$1,ERV_Issuers!$C$2:$BZ$2,0),FALSE)</f>
        <v>bbb</v>
      </c>
      <c r="K414" s="1">
        <f>VLOOKUP($H414,ERV_Issuers!$C:$BZ,MATCH(K$1,ERV_Issuers!$C$2:$BZ$2,0),FALSE)</f>
        <v>-42.803439376980464</v>
      </c>
      <c r="L414" s="1" t="str">
        <f t="shared" si="6"/>
        <v>BBB</v>
      </c>
      <c r="M414" s="1" t="str">
        <f>INDEX(JESG_CEMBI!$W:$W,MATCH($A414,JESG_CEMBI!$AG:$AG,0))</f>
        <v>XS2207544722</v>
      </c>
    </row>
    <row r="415" spans="1:13" x14ac:dyDescent="0.25">
      <c r="A415" t="s">
        <v>2511</v>
      </c>
      <c r="B415">
        <f>ROUND(10-VLOOKUP($A415,JESG_CEMBI!$AG:$AV,MATCH(B$1,JESG_CEMBI!$AG$1:$AV$1,0),FALSE)/10,1)</f>
        <v>6.6</v>
      </c>
      <c r="C415">
        <f>VLOOKUP($A415,JESG_CEMBI!$AG:$AV,MATCH("1D Score Chg",JESG_CEMBI!$AG$1:$AV$1,0),FALSE)/-10</f>
        <v>-7.4034151926625196E-3</v>
      </c>
      <c r="D415">
        <f>VLOOKUP($A415,JESG_CEMBI!$AG:$AV,MATCH("1M Score Chg",JESG_CEMBI!$AG$1:$AV$1,0),FALSE)/-10</f>
        <v>-5.1613241986581203E-2</v>
      </c>
      <c r="E415">
        <f>VLOOKUP($A415,JESG_CEMBI!$AG:$AV,MATCH("QTD Score Chg",JESG_CEMBI!$AG$1:$AV$1,0),FALSE)/-10</f>
        <v>-4.8475534643007703E-2</v>
      </c>
      <c r="F415">
        <f>VLOOKUP($A415,JESG_CEMBI!$AG:$AV,MATCH("YTD Score Chg",JESG_CEMBI!$AG$1:$AV$1,0),FALSE)/-10</f>
        <v>1.90270562400606E-2</v>
      </c>
      <c r="G415" t="str">
        <f>IFERROR(VLOOKUP(A415,ERV_Mapping!Q:Q,1,FALSE),VLOOKUP(A415,ERV_Mapping!R:R,1,FALSE))</f>
        <v>HANKTI</v>
      </c>
      <c r="H415" t="str">
        <f>IFERROR(VLOOKUP(G415,ERV_Mapping!Q:S,3,FALSE),VLOOKUP(G415,ERV_Mapping!R:S,2,FALSE))</f>
        <v>HANKTI_0</v>
      </c>
      <c r="I415" s="1">
        <f>VLOOKUP($H415,ERV_Issuers!$C:$BZ,MATCH(I$1,ERV_Issuers!$C$2:$BZ$2,0),FALSE)</f>
        <v>178.075439453125</v>
      </c>
      <c r="J415" s="1" t="str">
        <f>VLOOKUP($H415,ERV_Issuers!$C:$BZ,MATCH(J$1,ERV_Issuers!$C$2:$BZ$2,0),FALSE)</f>
        <v>bbb</v>
      </c>
      <c r="K415" s="1">
        <f>VLOOKUP($H415,ERV_Issuers!$C:$BZ,MATCH(K$1,ERV_Issuers!$C$2:$BZ$2,0),FALSE)</f>
        <v>0</v>
      </c>
      <c r="L415" s="1" t="str">
        <f t="shared" si="6"/>
        <v>BBB</v>
      </c>
      <c r="M415" s="1" t="str">
        <f>INDEX(JESG_CEMBI!$W:$W,MATCH($A415,JESG_CEMBI!$AG:$AG,0))</f>
        <v>XS1760764966</v>
      </c>
    </row>
    <row r="416" spans="1:13" x14ac:dyDescent="0.25">
      <c r="A416" t="s">
        <v>3481</v>
      </c>
      <c r="B416">
        <f>ROUND(10-VLOOKUP($A416,JESG_CEMBI!$AG:$AV,MATCH(B$1,JESG_CEMBI!$AG$1:$AV$1,0),FALSE)/10,1)</f>
        <v>5.2</v>
      </c>
      <c r="C416">
        <f>VLOOKUP($A416,JESG_CEMBI!$AG:$AV,MATCH("1D Score Chg",JESG_CEMBI!$AG$1:$AV$1,0),FALSE)/-10</f>
        <v>-6.5650328646334796E-3</v>
      </c>
      <c r="D416">
        <f>VLOOKUP($A416,JESG_CEMBI!$AG:$AV,MATCH("1M Score Chg",JESG_CEMBI!$AG$1:$AV$1,0),FALSE)/-10</f>
        <v>-0.177632575281465</v>
      </c>
      <c r="E416">
        <f>VLOOKUP($A416,JESG_CEMBI!$AG:$AV,MATCH("QTD Score Chg",JESG_CEMBI!$AG$1:$AV$1,0),FALSE)/-10</f>
        <v>-6.9593581895265502E-2</v>
      </c>
      <c r="F416">
        <f>VLOOKUP($A416,JESG_CEMBI!$AG:$AV,MATCH("YTD Score Chg",JESG_CEMBI!$AG$1:$AV$1,0),FALSE)/-10</f>
        <v>-9.9948908369557901E-2</v>
      </c>
      <c r="G416" t="str">
        <f>IFERROR(VLOOKUP(A416,ERV_Mapping!Q:Q,1,FALSE),VLOOKUP(A416,ERV_Mapping!R:R,1,FALSE))</f>
        <v>HLINSU</v>
      </c>
      <c r="H416" t="str">
        <f>IFERROR(VLOOKUP(G416,ERV_Mapping!Q:S,3,FALSE),VLOOKUP(G416,ERV_Mapping!R:S,2,FALSE))</f>
        <v>HLINSU_1</v>
      </c>
      <c r="I416" s="1">
        <f>VLOOKUP($H416,ERV_Issuers!$C:$BZ,MATCH(I$1,ERV_Issuers!$C$2:$BZ$2,0),FALSE)</f>
        <v>182.165283203125</v>
      </c>
      <c r="J416" s="1" t="str">
        <f>VLOOKUP($H416,ERV_Issuers!$C:$BZ,MATCH(J$1,ERV_Issuers!$C$2:$BZ$2,0),FALSE)</f>
        <v>bbb+</v>
      </c>
      <c r="K416" s="1">
        <f>VLOOKUP($H416,ERV_Issuers!$C:$BZ,MATCH(K$1,ERV_Issuers!$C$2:$BZ$2,0),FALSE)</f>
        <v>0</v>
      </c>
      <c r="L416" s="1" t="str">
        <f t="shared" si="6"/>
        <v>BBB</v>
      </c>
      <c r="M416" s="1" t="str">
        <f>INDEX(JESG_CEMBI!$W:$W,MATCH($A416,JESG_CEMBI!$AG:$AG,0))</f>
        <v>USY306AXAD26</v>
      </c>
    </row>
    <row r="417" spans="1:13" x14ac:dyDescent="0.25">
      <c r="A417" t="s">
        <v>3544</v>
      </c>
      <c r="B417">
        <f>ROUND(10-VLOOKUP($A417,JESG_CEMBI!$AG:$AV,MATCH(B$1,JESG_CEMBI!$AG$1:$AV$1,0),FALSE)/10,1)</f>
        <v>6.2</v>
      </c>
      <c r="C417">
        <f>VLOOKUP($A417,JESG_CEMBI!$AG:$AV,MATCH("1D Score Chg",JESG_CEMBI!$AG$1:$AV$1,0),FALSE)/-10</f>
        <v>-1.15250692972708E-3</v>
      </c>
      <c r="D417">
        <f>VLOOKUP($A417,JESG_CEMBI!$AG:$AV,MATCH("1M Score Chg",JESG_CEMBI!$AG$1:$AV$1,0),FALSE)/-10</f>
        <v>9.2151532602599596E-3</v>
      </c>
      <c r="E417">
        <f>VLOOKUP($A417,JESG_CEMBI!$AG:$AV,MATCH("QTD Score Chg",JESG_CEMBI!$AG$1:$AV$1,0),FALSE)/-10</f>
        <v>-4.1958293161229602E-3</v>
      </c>
      <c r="F417">
        <f>VLOOKUP($A417,JESG_CEMBI!$AG:$AV,MATCH("YTD Score Chg",JESG_CEMBI!$AG$1:$AV$1,0),FALSE)/-10</f>
        <v>0.56510358362829094</v>
      </c>
      <c r="G417" t="str">
        <f>IFERROR(VLOOKUP(A417,ERV_Mapping!Q:Q,1,FALSE),VLOOKUP(A417,ERV_Mapping!R:R,1,FALSE))</f>
        <v>HUKLFI</v>
      </c>
      <c r="H417" t="str">
        <f>IFERROR(VLOOKUP(G417,ERV_Mapping!Q:S,3,FALSE),VLOOKUP(G417,ERV_Mapping!R:S,2,FALSE))</f>
        <v>HUKLFI_0</v>
      </c>
      <c r="I417" s="1">
        <f>VLOOKUP($H417,ERV_Issuers!$C:$BZ,MATCH(I$1,ERV_Issuers!$C$2:$BZ$2,0),FALSE)</f>
        <v>450.39889526367188</v>
      </c>
      <c r="J417" s="1" t="str">
        <f>VLOOKUP($H417,ERV_Issuers!$C:$BZ,MATCH(J$1,ERV_Issuers!$C$2:$BZ$2,0),FALSE)</f>
        <v>bbb-</v>
      </c>
      <c r="K417" s="1">
        <f>VLOOKUP($H417,ERV_Issuers!$C:$BZ,MATCH(K$1,ERV_Issuers!$C$2:$BZ$2,0),FALSE)</f>
        <v>0</v>
      </c>
      <c r="L417" s="1" t="str">
        <f t="shared" si="6"/>
        <v>BBB</v>
      </c>
      <c r="M417" s="1" t="str">
        <f>INDEX(JESG_CEMBI!$W:$W,MATCH($A417,JESG_CEMBI!$AG:$AG,0))</f>
        <v>XS1712956967</v>
      </c>
    </row>
    <row r="418" spans="1:13" x14ac:dyDescent="0.25">
      <c r="A418" t="s">
        <v>2544</v>
      </c>
      <c r="B418">
        <f>ROUND(10-VLOOKUP($A418,JESG_CEMBI!$AG:$AV,MATCH(B$1,JESG_CEMBI!$AG$1:$AV$1,0),FALSE)/10,1)</f>
        <v>5.6</v>
      </c>
      <c r="C418">
        <f>VLOOKUP($A418,JESG_CEMBI!$AG:$AV,MATCH("1D Score Chg",JESG_CEMBI!$AG$1:$AV$1,0),FALSE)/-10</f>
        <v>-7.0022980375128397E-4</v>
      </c>
      <c r="D418">
        <f>VLOOKUP($A418,JESG_CEMBI!$AG:$AV,MATCH("1M Score Chg",JESG_CEMBI!$AG$1:$AV$1,0),FALSE)/-10</f>
        <v>3.9686165838303797E-2</v>
      </c>
      <c r="E418">
        <f>VLOOKUP($A418,JESG_CEMBI!$AG:$AV,MATCH("QTD Score Chg",JESG_CEMBI!$AG$1:$AV$1,0),FALSE)/-10</f>
        <v>8.8069951604154498E-3</v>
      </c>
      <c r="F418">
        <f>VLOOKUP($A418,JESG_CEMBI!$AG:$AV,MATCH("YTD Score Chg",JESG_CEMBI!$AG$1:$AV$1,0),FALSE)/-10</f>
        <v>4.9912827423900505E-2</v>
      </c>
      <c r="G418" t="str">
        <f>IFERROR(VLOOKUP(A418,ERV_Mapping!Q:Q,1,FALSE),VLOOKUP(A418,ERV_Mapping!R:R,1,FALSE))</f>
        <v>KOHNPW</v>
      </c>
      <c r="H418" t="str">
        <f>IFERROR(VLOOKUP(G418,ERV_Mapping!Q:S,3,FALSE),VLOOKUP(G418,ERV_Mapping!R:S,2,FALSE))</f>
        <v>KOHNPW_2</v>
      </c>
      <c r="I418" s="1">
        <f>VLOOKUP($H418,ERV_Issuers!$C:$BZ,MATCH(I$1,ERV_Issuers!$C$2:$BZ$2,0),FALSE)</f>
        <v>67.882545471191406</v>
      </c>
      <c r="J418" s="1" t="str">
        <f>VLOOKUP($H418,ERV_Issuers!$C:$BZ,MATCH(J$1,ERV_Issuers!$C$2:$BZ$2,0),FALSE)</f>
        <v>aa</v>
      </c>
      <c r="K418" s="1">
        <f>VLOOKUP($H418,ERV_Issuers!$C:$BZ,MATCH(K$1,ERV_Issuers!$C$2:$BZ$2,0),FALSE)</f>
        <v>14.837623553681162</v>
      </c>
      <c r="L418" s="1" t="str">
        <f t="shared" si="6"/>
        <v>AA</v>
      </c>
      <c r="M418" s="1" t="str">
        <f>INDEX(JESG_CEMBI!$W:$W,MATCH($A418,JESG_CEMBI!$AG:$AG,0))</f>
        <v>USY4899GEG48</v>
      </c>
    </row>
    <row r="419" spans="1:13" x14ac:dyDescent="0.25">
      <c r="A419" t="s">
        <v>3567</v>
      </c>
      <c r="B419">
        <f>ROUND(10-VLOOKUP($A419,JESG_CEMBI!$AG:$AV,MATCH(B$1,JESG_CEMBI!$AG$1:$AV$1,0),FALSE)/10,1)</f>
        <v>2.8</v>
      </c>
      <c r="C419">
        <f>VLOOKUP($A419,JESG_CEMBI!$AG:$AV,MATCH("1D Score Chg",JESG_CEMBI!$AG$1:$AV$1,0),FALSE)/-10</f>
        <v>6.1199999999999997E-5</v>
      </c>
      <c r="D419">
        <f>VLOOKUP($A419,JESG_CEMBI!$AG:$AV,MATCH("1M Score Chg",JESG_CEMBI!$AG$1:$AV$1,0),FALSE)/-10</f>
        <v>1.3119545887030801E-2</v>
      </c>
      <c r="E419">
        <f>VLOOKUP($A419,JESG_CEMBI!$AG:$AV,MATCH("QTD Score Chg",JESG_CEMBI!$AG$1:$AV$1,0),FALSE)/-10</f>
        <v>3.7160570925067297E-3</v>
      </c>
      <c r="F419">
        <f>VLOOKUP($A419,JESG_CEMBI!$AG:$AV,MATCH("YTD Score Chg",JESG_CEMBI!$AG$1:$AV$1,0),FALSE)/-10</f>
        <v>-0.48965127268009201</v>
      </c>
      <c r="G419" t="str">
        <f>IFERROR(VLOOKUP(A419,ERV_Mapping!Q:Q,1,FALSE),VLOOKUP(A419,ERV_Mapping!R:R,1,FALSE))</f>
        <v>HYUCAP</v>
      </c>
      <c r="H419" t="str">
        <f>IFERROR(VLOOKUP(G419,ERV_Mapping!Q:S,3,FALSE),VLOOKUP(G419,ERV_Mapping!R:S,2,FALSE))</f>
        <v>HYUCAP_4</v>
      </c>
      <c r="I419" s="1">
        <f>VLOOKUP($H419,ERV_Issuers!$C:$BZ,MATCH(I$1,ERV_Issuers!$C$2:$BZ$2,0),FALSE)</f>
        <v>107.92302703857422</v>
      </c>
      <c r="J419" s="1" t="str">
        <f>VLOOKUP($H419,ERV_Issuers!$C:$BZ,MATCH(J$1,ERV_Issuers!$C$2:$BZ$2,0),FALSE)</f>
        <v>bbb+</v>
      </c>
      <c r="K419" s="1">
        <f>VLOOKUP($H419,ERV_Issuers!$C:$BZ,MATCH(K$1,ERV_Issuers!$C$2:$BZ$2,0),FALSE)</f>
        <v>-11.417526817535828</v>
      </c>
      <c r="L419" s="1" t="str">
        <f t="shared" si="6"/>
        <v>BBB</v>
      </c>
      <c r="M419" s="1" t="str">
        <f>INDEX(JESG_CEMBI!$W:$W,MATCH($A419,JESG_CEMBI!$AG:$AG,0))</f>
        <v>USY3815NBC49</v>
      </c>
    </row>
    <row r="420" spans="1:13" x14ac:dyDescent="0.25">
      <c r="A420" t="s">
        <v>16546</v>
      </c>
      <c r="B420">
        <f>ROUND(10-VLOOKUP($A420,JESG_CEMBI!$AG:$AV,MATCH(B$1,JESG_CEMBI!$AG$1:$AV$1,0),FALSE)/10,1)</f>
        <v>7</v>
      </c>
      <c r="C420">
        <f>VLOOKUP($A420,JESG_CEMBI!$AG:$AV,MATCH("1D Score Chg",JESG_CEMBI!$AG$1:$AV$1,0),FALSE)/-10</f>
        <v>2.2231907303471099E-3</v>
      </c>
      <c r="D420">
        <f>VLOOKUP($A420,JESG_CEMBI!$AG:$AV,MATCH("1M Score Chg",JESG_CEMBI!$AG$1:$AV$1,0),FALSE)/-10</f>
        <v>2.84785503714854E-2</v>
      </c>
      <c r="E420">
        <f>VLOOKUP($A420,JESG_CEMBI!$AG:$AV,MATCH("QTD Score Chg",JESG_CEMBI!$AG$1:$AV$1,0),FALSE)/-10</f>
        <v>1.2834317382949901E-2</v>
      </c>
      <c r="F420">
        <f>VLOOKUP($A420,JESG_CEMBI!$AG:$AV,MATCH("YTD Score Chg",JESG_CEMBI!$AG$1:$AV$1,0),FALSE)/-10</f>
        <v>-0.47710522611147299</v>
      </c>
      <c r="G420" t="str">
        <f>IFERROR(VLOOKUP(A420,ERV_Mapping!Q:Q,1,FALSE),VLOOKUP(A420,ERV_Mapping!R:R,1,FALSE))</f>
        <v>HYNMOT</v>
      </c>
      <c r="H420" t="str">
        <f>IFERROR(VLOOKUP(G420,ERV_Mapping!Q:S,3,FALSE),VLOOKUP(G420,ERV_Mapping!R:S,2,FALSE))</f>
        <v>HYNMOT_1</v>
      </c>
      <c r="I420" s="1">
        <f>VLOOKUP($H420,ERV_Issuers!$C:$BZ,MATCH(I$1,ERV_Issuers!$C$2:$BZ$2,0),FALSE)</f>
        <v>113.37434387207031</v>
      </c>
      <c r="J420" s="1" t="str">
        <f>VLOOKUP($H420,ERV_Issuers!$C:$BZ,MATCH(J$1,ERV_Issuers!$C$2:$BZ$2,0),FALSE)</f>
        <v>bbb+</v>
      </c>
      <c r="K420" s="1">
        <f>VLOOKUP($H420,ERV_Issuers!$C:$BZ,MATCH(K$1,ERV_Issuers!$C$2:$BZ$2,0),FALSE)</f>
        <v>0</v>
      </c>
      <c r="L420" s="1" t="str">
        <f t="shared" si="6"/>
        <v>BBB</v>
      </c>
      <c r="M420" s="1" t="str">
        <f>INDEX(JESG_CEMBI!$W:$W,MATCH($A420,JESG_CEMBI!$AG:$AG,0))</f>
        <v>XS2362559481</v>
      </c>
    </row>
    <row r="421" spans="1:13" x14ac:dyDescent="0.25">
      <c r="A421" t="s">
        <v>2130</v>
      </c>
      <c r="B421">
        <f>ROUND(10-VLOOKUP($A421,JESG_CEMBI!$AG:$AV,MATCH(B$1,JESG_CEMBI!$AG$1:$AV$1,0),FALSE)/10,1)</f>
        <v>4.3</v>
      </c>
      <c r="C421">
        <f>VLOOKUP($A421,JESG_CEMBI!$AG:$AV,MATCH("1D Score Chg",JESG_CEMBI!$AG$1:$AV$1,0),FALSE)/-10</f>
        <v>4.2446697181894397E-3</v>
      </c>
      <c r="D421">
        <f>VLOOKUP($A421,JESG_CEMBI!$AG:$AV,MATCH("1M Score Chg",JESG_CEMBI!$AG$1:$AV$1,0),FALSE)/-10</f>
        <v>8.8666689069874793E-3</v>
      </c>
      <c r="E421">
        <f>VLOOKUP($A421,JESG_CEMBI!$AG:$AV,MATCH("QTD Score Chg",JESG_CEMBI!$AG$1:$AV$1,0),FALSE)/-10</f>
        <v>2.9260549078928399E-2</v>
      </c>
      <c r="F421">
        <f>VLOOKUP($A421,JESG_CEMBI!$AG:$AV,MATCH("YTD Score Chg",JESG_CEMBI!$AG$1:$AV$1,0),FALSE)/-10</f>
        <v>-0.365762429922045</v>
      </c>
      <c r="G421" t="str">
        <f>IFERROR(VLOOKUP(A421,ERV_Mapping!Q:Q,1,FALSE),VLOOKUP(A421,ERV_Mapping!R:R,1,FALSE))</f>
        <v>INDKOR</v>
      </c>
      <c r="H421" t="str">
        <f>IFERROR(VLOOKUP(G421,ERV_Mapping!Q:S,3,FALSE),VLOOKUP(G421,ERV_Mapping!R:S,2,FALSE))</f>
        <v>INDKOR</v>
      </c>
      <c r="I421" s="1">
        <f>VLOOKUP($H421,ERV_Issuers!$C:$BZ,MATCH(I$1,ERV_Issuers!$C$2:$BZ$2,0),FALSE)</f>
        <v>39.267154693603516</v>
      </c>
      <c r="J421" s="1" t="str">
        <f>VLOOKUP($H421,ERV_Issuers!$C:$BZ,MATCH(J$1,ERV_Issuers!$C$2:$BZ$2,0),FALSE)</f>
        <v>aa-</v>
      </c>
      <c r="K421" s="1">
        <f>VLOOKUP($H421,ERV_Issuers!$C:$BZ,MATCH(K$1,ERV_Issuers!$C$2:$BZ$2,0),FALSE)</f>
        <v>0</v>
      </c>
      <c r="L421" s="1" t="str">
        <f t="shared" si="6"/>
        <v>AA</v>
      </c>
      <c r="M421" s="1" t="str">
        <f>INDEX(JESG_CEMBI!$W:$W,MATCH($A421,JESG_CEMBI!$AG:$AG,0))</f>
        <v>US45604HAH03</v>
      </c>
    </row>
    <row r="422" spans="1:13" x14ac:dyDescent="0.25">
      <c r="A422" t="s">
        <v>2514</v>
      </c>
      <c r="B422">
        <f>ROUND(10-VLOOKUP($A422,JESG_CEMBI!$AG:$AV,MATCH(B$1,JESG_CEMBI!$AG$1:$AV$1,0),FALSE)/10,1)</f>
        <v>6.9</v>
      </c>
      <c r="C422">
        <f>VLOOKUP($A422,JESG_CEMBI!$AG:$AV,MATCH("1D Score Chg",JESG_CEMBI!$AG$1:$AV$1,0),FALSE)/-10</f>
        <v>-2.3550226585221799E-3</v>
      </c>
      <c r="D422">
        <f>VLOOKUP($A422,JESG_CEMBI!$AG:$AV,MATCH("1M Score Chg",JESG_CEMBI!$AG$1:$AV$1,0),FALSE)/-10</f>
        <v>2.1442577154074199E-2</v>
      </c>
      <c r="E422">
        <f>VLOOKUP($A422,JESG_CEMBI!$AG:$AV,MATCH("QTD Score Chg",JESG_CEMBI!$AG$1:$AV$1,0),FALSE)/-10</f>
        <v>4.9788004361026495E-4</v>
      </c>
      <c r="F422">
        <f>VLOOKUP($A422,JESG_CEMBI!$AG:$AV,MATCH("YTD Score Chg",JESG_CEMBI!$AG$1:$AV$1,0),FALSE)/-10</f>
        <v>0.182460648444631</v>
      </c>
      <c r="G422" t="str">
        <f>IFERROR(VLOOKUP(A422,ERV_Mapping!Q:Q,1,FALSE),VLOOKUP(A422,ERV_Mapping!R:R,1,FALSE))</f>
        <v>HANMIL</v>
      </c>
      <c r="H422" t="str">
        <f>IFERROR(VLOOKUP(G422,ERV_Mapping!Q:S,3,FALSE),VLOOKUP(G422,ERV_Mapping!R:S,2,FALSE))</f>
        <v>HANMIL_0</v>
      </c>
      <c r="I422" s="1">
        <f>VLOOKUP($H422,ERV_Issuers!$C:$BZ,MATCH(I$1,ERV_Issuers!$C$2:$BZ$2,0),FALSE)</f>
        <v>101.77251434326172</v>
      </c>
      <c r="J422" s="1" t="str">
        <f>VLOOKUP($H422,ERV_Issuers!$C:$BZ,MATCH(J$1,ERV_Issuers!$C$2:$BZ$2,0),FALSE)</f>
        <v>a-</v>
      </c>
      <c r="K422" s="1">
        <f>VLOOKUP($H422,ERV_Issuers!$C:$BZ,MATCH(K$1,ERV_Issuers!$C$2:$BZ$2,0),FALSE)</f>
        <v>0</v>
      </c>
      <c r="L422" s="1" t="str">
        <f t="shared" si="6"/>
        <v>A</v>
      </c>
      <c r="M422" s="1" t="str">
        <f>INDEX(JESG_CEMBI!$W:$W,MATCH($A422,JESG_CEMBI!$AG:$AG,0))</f>
        <v>XS2243816977</v>
      </c>
    </row>
    <row r="423" spans="1:13" x14ac:dyDescent="0.25">
      <c r="A423" t="s">
        <v>16564</v>
      </c>
      <c r="B423">
        <f>ROUND(10-VLOOKUP($A423,JESG_CEMBI!$AG:$AV,MATCH(B$1,JESG_CEMBI!$AG$1:$AV$1,0),FALSE)/10,1)</f>
        <v>3.6</v>
      </c>
      <c r="C423">
        <f>VLOOKUP($A423,JESG_CEMBI!$AG:$AV,MATCH("1D Score Chg",JESG_CEMBI!$AG$1:$AV$1,0),FALSE)/-10</f>
        <v>-3.9502992123033199E-3</v>
      </c>
      <c r="D423">
        <f>VLOOKUP($A423,JESG_CEMBI!$AG:$AV,MATCH("1M Score Chg",JESG_CEMBI!$AG$1:$AV$1,0),FALSE)/-10</f>
        <v>-7.0643489849739102E-2</v>
      </c>
      <c r="E423">
        <f>VLOOKUP($A423,JESG_CEMBI!$AG:$AV,MATCH("QTD Score Chg",JESG_CEMBI!$AG$1:$AV$1,0),FALSE)/-10</f>
        <v>-3.01119374904452E-2</v>
      </c>
      <c r="F423">
        <f>VLOOKUP($A423,JESG_CEMBI!$AG:$AV,MATCH("YTD Score Chg",JESG_CEMBI!$AG$1:$AV$1,0),FALSE)/-10</f>
        <v>-0.26478716096409799</v>
      </c>
      <c r="G423" t="str">
        <f>IFERROR(VLOOKUP(A423,ERV_Mapping!Q:Q,1,FALSE),VLOOKUP(A423,ERV_Mapping!R:R,1,FALSE))</f>
        <v>KBFING</v>
      </c>
      <c r="H423" t="str">
        <f>IFERROR(VLOOKUP(G423,ERV_Mapping!Q:S,3,FALSE),VLOOKUP(G423,ERV_Mapping!R:S,2,FALSE))</f>
        <v>KBFING_5</v>
      </c>
      <c r="I423" s="1">
        <f>VLOOKUP($H423,ERV_Issuers!$C:$BZ,MATCH(I$1,ERV_Issuers!$C$2:$BZ$2,0),FALSE)</f>
        <v>86.010887145996094</v>
      </c>
      <c r="J423" s="1" t="str">
        <f>VLOOKUP($H423,ERV_Issuers!$C:$BZ,MATCH(J$1,ERV_Issuers!$C$2:$BZ$2,0),FALSE)</f>
        <v>a</v>
      </c>
      <c r="K423" s="1">
        <f>VLOOKUP($H423,ERV_Issuers!$C:$BZ,MATCH(K$1,ERV_Issuers!$C$2:$BZ$2,0),FALSE)</f>
        <v>0</v>
      </c>
      <c r="L423" s="1" t="str">
        <f t="shared" si="6"/>
        <v>A</v>
      </c>
      <c r="M423" s="1" t="str">
        <f>INDEX(JESG_CEMBI!$W:$W,MATCH($A423,JESG_CEMBI!$AG:$AG,0))</f>
        <v>XS2332357099</v>
      </c>
    </row>
    <row r="424" spans="1:13" x14ac:dyDescent="0.25">
      <c r="A424" t="s">
        <v>19167</v>
      </c>
      <c r="B424">
        <f>ROUND(10-VLOOKUP($A424,JESG_CEMBI!$AG:$AV,MATCH(B$1,JESG_CEMBI!$AG$1:$AV$1,0),FALSE)/10,1)</f>
        <v>5</v>
      </c>
      <c r="C424">
        <f>VLOOKUP($A424,JESG_CEMBI!$AG:$AV,MATCH("1D Score Chg",JESG_CEMBI!$AG$1:$AV$1,0),FALSE)/-10</f>
        <v>-7.0064795525887191E-3</v>
      </c>
      <c r="D424">
        <f>VLOOKUP($A424,JESG_CEMBI!$AG:$AV,MATCH("1M Score Chg",JESG_CEMBI!$AG$1:$AV$1,0),FALSE)/-10</f>
        <v>-0.13894264327998701</v>
      </c>
      <c r="E424">
        <f>VLOOKUP($A424,JESG_CEMBI!$AG:$AV,MATCH("QTD Score Chg",JESG_CEMBI!$AG$1:$AV$1,0),FALSE)/-10</f>
        <v>-5.81700057146292E-2</v>
      </c>
      <c r="F424">
        <f>VLOOKUP($A424,JESG_CEMBI!$AG:$AV,MATCH("YTD Score Chg",JESG_CEMBI!$AG$1:$AV$1,0),FALSE)/-10</f>
        <v>-0.29382398499915602</v>
      </c>
      <c r="G424" t="str">
        <f>IFERROR(VLOOKUP(A424,ERV_Mapping!Q:Q,1,FALSE),VLOOKUP(A424,ERV_Mapping!R:R,1,FALSE))</f>
        <v>HYUSEC</v>
      </c>
      <c r="H424" t="str">
        <f>IFERROR(VLOOKUP(G424,ERV_Mapping!Q:S,3,FALSE),VLOOKUP(G424,ERV_Mapping!R:S,2,FALSE))</f>
        <v>HYUSEC_0</v>
      </c>
      <c r="I424" s="1">
        <f>VLOOKUP($H424,ERV_Issuers!$C:$BZ,MATCH(I$1,ERV_Issuers!$C$2:$BZ$2,0),FALSE)</f>
        <v>113.72373962402344</v>
      </c>
      <c r="J424" s="1" t="str">
        <f>VLOOKUP($H424,ERV_Issuers!$C:$BZ,MATCH(J$1,ERV_Issuers!$C$2:$BZ$2,0),FALSE)</f>
        <v>a-</v>
      </c>
      <c r="K424" s="1">
        <f>VLOOKUP($H424,ERV_Issuers!$C:$BZ,MATCH(K$1,ERV_Issuers!$C$2:$BZ$2,0),FALSE)</f>
        <v>0</v>
      </c>
      <c r="L424" s="1" t="str">
        <f t="shared" si="6"/>
        <v>A</v>
      </c>
      <c r="M424" s="1" t="str">
        <f>INDEX(JESG_CEMBI!$W:$W,MATCH($A424,JESG_CEMBI!$AG:$AG,0))</f>
        <v>XS2393758987</v>
      </c>
    </row>
    <row r="425" spans="1:13" x14ac:dyDescent="0.25">
      <c r="A425" t="s">
        <v>3689</v>
      </c>
      <c r="B425">
        <f>ROUND(10-VLOOKUP($A425,JESG_CEMBI!$AG:$AV,MATCH(B$1,JESG_CEMBI!$AG$1:$AV$1,0),FALSE)/10,1)</f>
        <v>4.5999999999999996</v>
      </c>
      <c r="C425">
        <f>VLOOKUP($A425,JESG_CEMBI!$AG:$AV,MATCH("1D Score Chg",JESG_CEMBI!$AG$1:$AV$1,0),FALSE)/-10</f>
        <v>-9.0153583934409203E-4</v>
      </c>
      <c r="D425">
        <f>VLOOKUP($A425,JESG_CEMBI!$AG:$AV,MATCH("1M Score Chg",JESG_CEMBI!$AG$1:$AV$1,0),FALSE)/-10</f>
        <v>9.6381480660924904E-2</v>
      </c>
      <c r="E425">
        <f>VLOOKUP($A425,JESG_CEMBI!$AG:$AV,MATCH("QTD Score Chg",JESG_CEMBI!$AG$1:$AV$1,0),FALSE)/-10</f>
        <v>3.2379698631119405E-2</v>
      </c>
      <c r="F425">
        <f>VLOOKUP($A425,JESG_CEMBI!$AG:$AV,MATCH("YTD Score Chg",JESG_CEMBI!$AG$1:$AV$1,0),FALSE)/-10</f>
        <v>-0.33750494959280802</v>
      </c>
      <c r="G425" t="str">
        <f>IFERROR(VLOOKUP(A425,ERV_Mapping!Q:Q,1,FALSE),VLOOKUP(A425,ERV_Mapping!R:R,1,FALSE))</f>
        <v>KEBHNB</v>
      </c>
      <c r="H425" t="str">
        <f>IFERROR(VLOOKUP(G425,ERV_Mapping!Q:S,3,FALSE),VLOOKUP(G425,ERV_Mapping!R:S,2,FALSE))</f>
        <v>KEBHNB</v>
      </c>
      <c r="I425" s="1">
        <f>VLOOKUP($H425,ERV_Issuers!$C:$BZ,MATCH(I$1,ERV_Issuers!$C$2:$BZ$2,0),FALSE)</f>
        <v>68.749610900878906</v>
      </c>
      <c r="J425" s="1" t="str">
        <f>VLOOKUP($H425,ERV_Issuers!$C:$BZ,MATCH(J$1,ERV_Issuers!$C$2:$BZ$2,0),FALSE)</f>
        <v>a+</v>
      </c>
      <c r="K425" s="1">
        <f>VLOOKUP($H425,ERV_Issuers!$C:$BZ,MATCH(K$1,ERV_Issuers!$C$2:$BZ$2,0),FALSE)</f>
        <v>0</v>
      </c>
      <c r="L425" s="1" t="str">
        <f t="shared" si="6"/>
        <v>A</v>
      </c>
      <c r="M425" s="1" t="str">
        <f>INDEX(JESG_CEMBI!$W:$W,MATCH($A425,JESG_CEMBI!$AG:$AG,0))</f>
        <v>USY3004RAA15</v>
      </c>
    </row>
    <row r="426" spans="1:13" x14ac:dyDescent="0.25">
      <c r="A426" t="s">
        <v>2554</v>
      </c>
      <c r="B426">
        <f>ROUND(10-VLOOKUP($A426,JESG_CEMBI!$AG:$AV,MATCH(B$1,JESG_CEMBI!$AG$1:$AV$1,0),FALSE)/10,1)</f>
        <v>4.5999999999999996</v>
      </c>
      <c r="C426">
        <f>VLOOKUP($A426,JESG_CEMBI!$AG:$AV,MATCH("1D Score Chg",JESG_CEMBI!$AG$1:$AV$1,0),FALSE)/-10</f>
        <v>4.03682267708305E-3</v>
      </c>
      <c r="D426">
        <f>VLOOKUP($A426,JESG_CEMBI!$AG:$AV,MATCH("1M Score Chg",JESG_CEMBI!$AG$1:$AV$1,0),FALSE)/-10</f>
        <v>0.11904941364329899</v>
      </c>
      <c r="E426">
        <f>VLOOKUP($A426,JESG_CEMBI!$AG:$AV,MATCH("QTD Score Chg",JESG_CEMBI!$AG$1:$AV$1,0),FALSE)/-10</f>
        <v>5.1427159099536303E-2</v>
      </c>
      <c r="F426">
        <f>VLOOKUP($A426,JESG_CEMBI!$AG:$AV,MATCH("YTD Score Chg",JESG_CEMBI!$AG$1:$AV$1,0),FALSE)/-10</f>
        <v>0.136370651383105</v>
      </c>
      <c r="G426" t="str">
        <f>IFERROR(VLOOKUP(A426,ERV_Mapping!Q:Q,1,FALSE),VLOOKUP(A426,ERV_Mapping!R:R,1,FALSE))</f>
        <v>KOREAT</v>
      </c>
      <c r="H426" t="str">
        <f>IFERROR(VLOOKUP(G426,ERV_Mapping!Q:S,3,FALSE),VLOOKUP(G426,ERV_Mapping!R:S,2,FALSE))</f>
        <v>KOREAT_5</v>
      </c>
      <c r="I426" s="1">
        <f>VLOOKUP($H426,ERV_Issuers!$C:$BZ,MATCH(I$1,ERV_Issuers!$C$2:$BZ$2,0),FALSE)</f>
        <v>70.237052917480469</v>
      </c>
      <c r="J426" s="1" t="str">
        <f>VLOOKUP($H426,ERV_Issuers!$C:$BZ,MATCH(J$1,ERV_Issuers!$C$2:$BZ$2,0),FALSE)</f>
        <v>a-</v>
      </c>
      <c r="K426" s="1">
        <f>VLOOKUP($H426,ERV_Issuers!$C:$BZ,MATCH(K$1,ERV_Issuers!$C$2:$BZ$2,0),FALSE)</f>
        <v>-38.836680192942225</v>
      </c>
      <c r="L426" s="1" t="str">
        <f t="shared" si="6"/>
        <v>A</v>
      </c>
      <c r="M426" s="1" t="str">
        <f>INDEX(JESG_CEMBI!$W:$W,MATCH($A426,JESG_CEMBI!$AG:$AG,0))</f>
        <v>XS2357433536</v>
      </c>
    </row>
    <row r="427" spans="1:13" x14ac:dyDescent="0.25">
      <c r="A427" t="s">
        <v>1032</v>
      </c>
      <c r="B427">
        <f>ROUND(10-VLOOKUP($A427,JESG_CEMBI!$AG:$AV,MATCH(B$1,JESG_CEMBI!$AG$1:$AV$1,0),FALSE)/10,1)</f>
        <v>3.4</v>
      </c>
      <c r="C427">
        <f>VLOOKUP($A427,JESG_CEMBI!$AG:$AV,MATCH("1D Score Chg",JESG_CEMBI!$AG$1:$AV$1,0),FALSE)/-10</f>
        <v>-2.1494109244173299E-4</v>
      </c>
      <c r="D427">
        <f>VLOOKUP($A427,JESG_CEMBI!$AG:$AV,MATCH("1M Score Chg",JESG_CEMBI!$AG$1:$AV$1,0),FALSE)/-10</f>
        <v>2.3582816250805598E-2</v>
      </c>
      <c r="E427">
        <f>VLOOKUP($A427,JESG_CEMBI!$AG:$AV,MATCH("QTD Score Chg",JESG_CEMBI!$AG$1:$AV$1,0),FALSE)/-10</f>
        <v>3.5935616358031496E-3</v>
      </c>
      <c r="F427">
        <f>VLOOKUP($A427,JESG_CEMBI!$AG:$AV,MATCH("YTD Score Chg",JESG_CEMBI!$AG$1:$AV$1,0),FALSE)/-10</f>
        <v>7.8900157576167293E-2</v>
      </c>
      <c r="G427" t="str">
        <f>IFERROR(VLOOKUP(A427,ERV_Mapping!Q:Q,1,FALSE),VLOOKUP(A427,ERV_Mapping!R:R,1,FALSE))</f>
        <v>CITNAT</v>
      </c>
      <c r="H427" t="str">
        <f>IFERROR(VLOOKUP(G427,ERV_Mapping!Q:S,3,FALSE),VLOOKUP(G427,ERV_Mapping!R:S,2,FALSE))</f>
        <v>CITNAT_20</v>
      </c>
      <c r="I427" s="1">
        <f>VLOOKUP($H427,ERV_Issuers!$C:$BZ,MATCH(I$1,ERV_Issuers!$C$2:$BZ$2,0),FALSE)</f>
        <v>135.85598754882813</v>
      </c>
      <c r="J427" s="1" t="str">
        <f>VLOOKUP($H427,ERV_Issuers!$C:$BZ,MATCH(J$1,ERV_Issuers!$C$2:$BZ$2,0),FALSE)</f>
        <v>bbb+</v>
      </c>
      <c r="K427" s="1">
        <f>VLOOKUP($H427,ERV_Issuers!$C:$BZ,MATCH(K$1,ERV_Issuers!$C$2:$BZ$2,0),FALSE)</f>
        <v>11.490711773169036</v>
      </c>
      <c r="L427" s="1" t="str">
        <f t="shared" si="6"/>
        <v>BBB</v>
      </c>
      <c r="M427" s="1" t="str">
        <f>INDEX(JESG_CEMBI!$W:$W,MATCH($A427,JESG_CEMBI!$AG:$AG,0))</f>
        <v>US50050HAM88</v>
      </c>
    </row>
    <row r="428" spans="1:13" x14ac:dyDescent="0.25">
      <c r="A428" t="s">
        <v>2557</v>
      </c>
      <c r="B428">
        <f>ROUND(10-VLOOKUP($A428,JESG_CEMBI!$AG:$AV,MATCH(B$1,JESG_CEMBI!$AG$1:$AV$1,0),FALSE)/10,1)</f>
        <v>5.5</v>
      </c>
      <c r="C428">
        <f>VLOOKUP($A428,JESG_CEMBI!$AG:$AV,MATCH("1D Score Chg",JESG_CEMBI!$AG$1:$AV$1,0),FALSE)/-10</f>
        <v>-4.5732104208127495E-3</v>
      </c>
      <c r="D428">
        <f>VLOOKUP($A428,JESG_CEMBI!$AG:$AV,MATCH("1M Score Chg",JESG_CEMBI!$AG$1:$AV$1,0),FALSE)/-10</f>
        <v>-8.1885748251987397E-2</v>
      </c>
      <c r="E428">
        <f>VLOOKUP($A428,JESG_CEMBI!$AG:$AV,MATCH("QTD Score Chg",JESG_CEMBI!$AG$1:$AV$1,0),FALSE)/-10</f>
        <v>-3.6612290630922202E-2</v>
      </c>
      <c r="F428">
        <f>VLOOKUP($A428,JESG_CEMBI!$AG:$AV,MATCH("YTD Score Chg",JESG_CEMBI!$AG$1:$AV$1,0),FALSE)/-10</f>
        <v>-0.14813282636406899</v>
      </c>
      <c r="G428" t="str">
        <f>IFERROR(VLOOKUP(A428,ERV_Mapping!Q:Q,1,FALSE),VLOOKUP(A428,ERV_Mapping!R:R,1,FALSE))</f>
        <v>KORELE</v>
      </c>
      <c r="H428" t="str">
        <f>IFERROR(VLOOKUP(G428,ERV_Mapping!Q:S,3,FALSE),VLOOKUP(G428,ERV_Mapping!R:S,2,FALSE))</f>
        <v>KORELE_1</v>
      </c>
      <c r="I428" s="1">
        <f>VLOOKUP($H428,ERV_Issuers!$C:$BZ,MATCH(I$1,ERV_Issuers!$C$2:$BZ$2,0),FALSE)</f>
        <v>67.907524108886719</v>
      </c>
      <c r="J428" s="1" t="str">
        <f>VLOOKUP($H428,ERV_Issuers!$C:$BZ,MATCH(J$1,ERV_Issuers!$C$2:$BZ$2,0),FALSE)</f>
        <v>aa</v>
      </c>
      <c r="K428" s="1">
        <f>VLOOKUP($H428,ERV_Issuers!$C:$BZ,MATCH(K$1,ERV_Issuers!$C$2:$BZ$2,0),FALSE)</f>
        <v>0</v>
      </c>
      <c r="L428" s="1" t="str">
        <f t="shared" si="6"/>
        <v>AA</v>
      </c>
      <c r="M428" s="1" t="str">
        <f>INDEX(JESG_CEMBI!$W:$W,MATCH($A428,JESG_CEMBI!$AG:$AG,0))</f>
        <v>XS2385061820</v>
      </c>
    </row>
    <row r="429" spans="1:13" x14ac:dyDescent="0.25">
      <c r="A429" t="s">
        <v>16493</v>
      </c>
      <c r="B429">
        <f>ROUND(10-VLOOKUP($A429,JESG_CEMBI!$AG:$AV,MATCH(B$1,JESG_CEMBI!$AG$1:$AV$1,0),FALSE)/10,1)</f>
        <v>4.9000000000000004</v>
      </c>
      <c r="C429">
        <f>VLOOKUP($A429,JESG_CEMBI!$AG:$AV,MATCH("1D Score Chg",JESG_CEMBI!$AG$1:$AV$1,0),FALSE)/-10</f>
        <v>7.1716965339675195E-3</v>
      </c>
      <c r="D429">
        <f>VLOOKUP($A429,JESG_CEMBI!$AG:$AV,MATCH("1M Score Chg",JESG_CEMBI!$AG$1:$AV$1,0),FALSE)/-10</f>
        <v>9.9055596473518609E-2</v>
      </c>
      <c r="E429">
        <f>VLOOKUP($A429,JESG_CEMBI!$AG:$AV,MATCH("QTD Score Chg",JESG_CEMBI!$AG$1:$AV$1,0),FALSE)/-10</f>
        <v>7.0093183659797303E-2</v>
      </c>
      <c r="F429">
        <f>VLOOKUP($A429,JESG_CEMBI!$AG:$AV,MATCH("YTD Score Chg",JESG_CEMBI!$AG$1:$AV$1,0),FALSE)/-10</f>
        <v>-0.44475697329847996</v>
      </c>
      <c r="G429" t="str">
        <f>IFERROR(VLOOKUP(A429,ERV_Mapping!Q:Q,1,FALSE),VLOOKUP(A429,ERV_Mapping!R:R,1,FALSE))</f>
        <v>HIGHWY</v>
      </c>
      <c r="H429" t="str">
        <f>IFERROR(VLOOKUP(G429,ERV_Mapping!Q:S,3,FALSE),VLOOKUP(G429,ERV_Mapping!R:S,2,FALSE))</f>
        <v>HIGHWY</v>
      </c>
      <c r="I429" s="1">
        <f>VLOOKUP($H429,ERV_Issuers!$C:$BZ,MATCH(I$1,ERV_Issuers!$C$2:$BZ$2,0),FALSE)</f>
        <v>49.266246795654297</v>
      </c>
      <c r="J429" s="1" t="str">
        <f>VLOOKUP($H429,ERV_Issuers!$C:$BZ,MATCH(J$1,ERV_Issuers!$C$2:$BZ$2,0),FALSE)</f>
        <v>aa</v>
      </c>
      <c r="K429" s="1">
        <f>VLOOKUP($H429,ERV_Issuers!$C:$BZ,MATCH(K$1,ERV_Issuers!$C$2:$BZ$2,0),FALSE)</f>
        <v>0</v>
      </c>
      <c r="L429" s="1" t="str">
        <f t="shared" si="6"/>
        <v>AA</v>
      </c>
      <c r="M429" s="1" t="str">
        <f>INDEX(JESG_CEMBI!$W:$W,MATCH($A429,JESG_CEMBI!$AG:$AG,0))</f>
        <v>USY4872AGL53</v>
      </c>
    </row>
    <row r="430" spans="1:13" x14ac:dyDescent="0.25">
      <c r="A430" t="s">
        <v>2562</v>
      </c>
      <c r="B430">
        <f>ROUND(10-VLOOKUP($A430,JESG_CEMBI!$AG:$AV,MATCH(B$1,JESG_CEMBI!$AG$1:$AV$1,0),FALSE)/10,1)</f>
        <v>2</v>
      </c>
      <c r="C430">
        <f>VLOOKUP($A430,JESG_CEMBI!$AG:$AV,MATCH("1D Score Chg",JESG_CEMBI!$AG$1:$AV$1,0),FALSE)/-10</f>
        <v>-4.7350323235775694E-3</v>
      </c>
      <c r="D430">
        <f>VLOOKUP($A430,JESG_CEMBI!$AG:$AV,MATCH("1M Score Chg",JESG_CEMBI!$AG$1:$AV$1,0),FALSE)/-10</f>
        <v>-0.34934898864768299</v>
      </c>
      <c r="E430">
        <f>VLOOKUP($A430,JESG_CEMBI!$AG:$AV,MATCH("QTD Score Chg",JESG_CEMBI!$AG$1:$AV$1,0),FALSE)/-10</f>
        <v>-7.6495951667713696E-2</v>
      </c>
      <c r="F430">
        <f>VLOOKUP($A430,JESG_CEMBI!$AG:$AV,MATCH("YTD Score Chg",JESG_CEMBI!$AG$1:$AV$1,0),FALSE)/-10</f>
        <v>-2.4151043360180902</v>
      </c>
      <c r="G430" t="str">
        <f>IFERROR(VLOOKUP(A430,ERV_Mapping!Q:Q,1,FALSE),VLOOKUP(A430,ERV_Mapping!R:R,1,FALSE))</f>
        <v>KORGAS</v>
      </c>
      <c r="H430" t="str">
        <f>IFERROR(VLOOKUP(G430,ERV_Mapping!Q:S,3,FALSE),VLOOKUP(G430,ERV_Mapping!R:S,2,FALSE))</f>
        <v>KORGAS_3</v>
      </c>
      <c r="I430" s="1">
        <f>VLOOKUP($H430,ERV_Issuers!$C:$BZ,MATCH(I$1,ERV_Issuers!$C$2:$BZ$2,0),FALSE)</f>
        <v>66.912895202636719</v>
      </c>
      <c r="J430" s="1" t="str">
        <f>VLOOKUP($H430,ERV_Issuers!$C:$BZ,MATCH(J$1,ERV_Issuers!$C$2:$BZ$2,0),FALSE)</f>
        <v>aa</v>
      </c>
      <c r="K430" s="1">
        <f>VLOOKUP($H430,ERV_Issuers!$C:$BZ,MATCH(K$1,ERV_Issuers!$C$2:$BZ$2,0),FALSE)</f>
        <v>13.603515823895254</v>
      </c>
      <c r="L430" s="1" t="str">
        <f t="shared" si="6"/>
        <v>AA</v>
      </c>
      <c r="M430" s="1" t="str">
        <f>INDEX(JESG_CEMBI!$W:$W,MATCH($A430,JESG_CEMBI!$AG:$AG,0))</f>
        <v>US50066CAQ24</v>
      </c>
    </row>
    <row r="431" spans="1:13" x14ac:dyDescent="0.25">
      <c r="A431" t="s">
        <v>17518</v>
      </c>
      <c r="B431">
        <f>ROUND(10-VLOOKUP($A431,JESG_CEMBI!$AG:$AV,MATCH(B$1,JESG_CEMBI!$AG$1:$AV$1,0),FALSE)/10,1)</f>
        <v>5.7</v>
      </c>
      <c r="C431">
        <f>VLOOKUP($A431,JESG_CEMBI!$AG:$AV,MATCH("1D Score Chg",JESG_CEMBI!$AG$1:$AV$1,0),FALSE)/-10</f>
        <v>-6.6719768742764503E-3</v>
      </c>
      <c r="D431">
        <f>VLOOKUP($A431,JESG_CEMBI!$AG:$AV,MATCH("1M Score Chg",JESG_CEMBI!$AG$1:$AV$1,0),FALSE)/-10</f>
        <v>-0.288134064729612</v>
      </c>
      <c r="E431">
        <f>VLOOKUP($A431,JESG_CEMBI!$AG:$AV,MATCH("QTD Score Chg",JESG_CEMBI!$AG$1:$AV$1,0),FALSE)/-10</f>
        <v>-8.0720211886081403E-2</v>
      </c>
      <c r="F431">
        <f>VLOOKUP($A431,JESG_CEMBI!$AG:$AV,MATCH("YTD Score Chg",JESG_CEMBI!$AG$1:$AV$1,0),FALSE)/-10</f>
        <v>-0.88202544341967304</v>
      </c>
      <c r="G431" t="str">
        <f>IFERROR(VLOOKUP(A431,ERV_Mapping!Q:Q,1,FALSE),VLOOKUP(A431,ERV_Mapping!R:R,1,FALSE))</f>
        <v>DFHOLD</v>
      </c>
      <c r="H431" t="str">
        <f>IFERROR(VLOOKUP(G431,ERV_Mapping!Q:S,3,FALSE),VLOOKUP(G431,ERV_Mapping!R:S,2,FALSE))</f>
        <v>DFHOLD_1</v>
      </c>
      <c r="I431" s="1">
        <f>VLOOKUP($H431,ERV_Issuers!$C:$BZ,MATCH(I$1,ERV_Issuers!$C$2:$BZ$2,0),FALSE)</f>
        <v>140.10250854492188</v>
      </c>
      <c r="J431" s="1" t="str">
        <f>VLOOKUP($H431,ERV_Issuers!$C:$BZ,MATCH(J$1,ERV_Issuers!$C$2:$BZ$2,0),FALSE)</f>
        <v>bbb</v>
      </c>
      <c r="K431" s="1">
        <f>VLOOKUP($H431,ERV_Issuers!$C:$BZ,MATCH(K$1,ERV_Issuers!$C$2:$BZ$2,0),FALSE)</f>
        <v>0</v>
      </c>
      <c r="L431" s="1" t="str">
        <f t="shared" si="6"/>
        <v>BBB</v>
      </c>
      <c r="M431" s="1" t="str">
        <f>INDEX(JESG_CEMBI!$W:$W,MATCH($A431,JESG_CEMBI!$AG:$AG,0))</f>
        <v>XS2363709762</v>
      </c>
    </row>
    <row r="432" spans="1:13" x14ac:dyDescent="0.25">
      <c r="A432" t="s">
        <v>2599</v>
      </c>
      <c r="B432">
        <f>ROUND(10-VLOOKUP($A432,JESG_CEMBI!$AG:$AV,MATCH(B$1,JESG_CEMBI!$AG$1:$AV$1,0),FALSE)/10,1)</f>
        <v>4.3</v>
      </c>
      <c r="C432">
        <f>VLOOKUP($A432,JESG_CEMBI!$AG:$AV,MATCH("1D Score Chg",JESG_CEMBI!$AG$1:$AV$1,0),FALSE)/-10</f>
        <v>-6.7331077089889295E-3</v>
      </c>
      <c r="D432">
        <f>VLOOKUP($A432,JESG_CEMBI!$AG:$AV,MATCH("1M Score Chg",JESG_CEMBI!$AG$1:$AV$1,0),FALSE)/-10</f>
        <v>-0.123780651672698</v>
      </c>
      <c r="E432">
        <f>VLOOKUP($A432,JESG_CEMBI!$AG:$AV,MATCH("QTD Score Chg",JESG_CEMBI!$AG$1:$AV$1,0),FALSE)/-10</f>
        <v>-5.2099540864636397E-2</v>
      </c>
      <c r="F432">
        <f>VLOOKUP($A432,JESG_CEMBI!$AG:$AV,MATCH("YTD Score Chg",JESG_CEMBI!$AG$1:$AV$1,0),FALSE)/-10</f>
        <v>-0.66691272641293498</v>
      </c>
      <c r="G432" t="str">
        <f>IFERROR(VLOOKUP(A432,ERV_Mapping!Q:Q,1,FALSE),VLOOKUP(A432,ERV_Mapping!R:R,1,FALSE))</f>
        <v>KYOBOL</v>
      </c>
      <c r="H432" t="str">
        <f>IFERROR(VLOOKUP(G432,ERV_Mapping!Q:S,3,FALSE),VLOOKUP(G432,ERV_Mapping!R:S,2,FALSE))</f>
        <v>KYOBOL_1</v>
      </c>
      <c r="I432" s="1" t="e">
        <f>VLOOKUP($H432,ERV_Issuers!$C:$BZ,MATCH(I$1,ERV_Issuers!$C$2:$BZ$2,0),FALSE)</f>
        <v>#N/A</v>
      </c>
      <c r="J432" s="1" t="e">
        <f>VLOOKUP($H432,ERV_Issuers!$C:$BZ,MATCH(J$1,ERV_Issuers!$C$2:$BZ$2,0),FALSE)</f>
        <v>#N/A</v>
      </c>
      <c r="K432" s="1" t="e">
        <f>VLOOKUP($H432,ERV_Issuers!$C:$BZ,MATCH(K$1,ERV_Issuers!$C$2:$BZ$2,0),FALSE)</f>
        <v>#N/A</v>
      </c>
      <c r="L432" s="1" t="e">
        <f t="shared" si="6"/>
        <v>#N/A</v>
      </c>
      <c r="M432" s="1" t="str">
        <f>INDEX(JESG_CEMBI!$W:$W,MATCH($A432,JESG_CEMBI!$AG:$AG,0))</f>
        <v>USY4481PAA58</v>
      </c>
    </row>
    <row r="433" spans="1:13" x14ac:dyDescent="0.25">
      <c r="A433" t="s">
        <v>2621</v>
      </c>
      <c r="B433">
        <f>ROUND(10-VLOOKUP($A433,JESG_CEMBI!$AG:$AV,MATCH(B$1,JESG_CEMBI!$AG$1:$AV$1,0),FALSE)/10,1)</f>
        <v>6.9</v>
      </c>
      <c r="C433">
        <f>VLOOKUP($A433,JESG_CEMBI!$AG:$AV,MATCH("1D Score Chg",JESG_CEMBI!$AG$1:$AV$1,0),FALSE)/-10</f>
        <v>1.07187518319342E-3</v>
      </c>
      <c r="D433">
        <f>VLOOKUP($A433,JESG_CEMBI!$AG:$AV,MATCH("1M Score Chg",JESG_CEMBI!$AG$1:$AV$1,0),FALSE)/-10</f>
        <v>-2.89532870952822E-2</v>
      </c>
      <c r="E433">
        <f>VLOOKUP($A433,JESG_CEMBI!$AG:$AV,MATCH("QTD Score Chg",JESG_CEMBI!$AG$1:$AV$1,0),FALSE)/-10</f>
        <v>2.4929546545468602E-3</v>
      </c>
      <c r="F433">
        <f>VLOOKUP($A433,JESG_CEMBI!$AG:$AV,MATCH("YTD Score Chg",JESG_CEMBI!$AG$1:$AV$1,0),FALSE)/-10</f>
        <v>-0.20020046654615098</v>
      </c>
      <c r="G433" t="str">
        <f>IFERROR(VLOOKUP(A433,ERV_Mapping!Q:Q,1,FALSE),VLOOKUP(A433,ERV_Mapping!R:R,1,FALSE))</f>
        <v>LGCHM</v>
      </c>
      <c r="H433" t="str">
        <f>IFERROR(VLOOKUP(G433,ERV_Mapping!Q:S,3,FALSE),VLOOKUP(G433,ERV_Mapping!R:S,2,FALSE))</f>
        <v>LGCHM_1</v>
      </c>
      <c r="I433" s="1">
        <f>VLOOKUP($H433,ERV_Issuers!$C:$BZ,MATCH(I$1,ERV_Issuers!$C$2:$BZ$2,0),FALSE)</f>
        <v>91.423446655273438</v>
      </c>
      <c r="J433" s="1" t="str">
        <f>VLOOKUP($H433,ERV_Issuers!$C:$BZ,MATCH(J$1,ERV_Issuers!$C$2:$BZ$2,0),FALSE)</f>
        <v>bbb+</v>
      </c>
      <c r="K433" s="1">
        <f>VLOOKUP($H433,ERV_Issuers!$C:$BZ,MATCH(K$1,ERV_Issuers!$C$2:$BZ$2,0),FALSE)</f>
        <v>-35.382726382123067</v>
      </c>
      <c r="L433" s="1" t="str">
        <f t="shared" si="6"/>
        <v>BBB</v>
      </c>
      <c r="M433" s="1" t="str">
        <f>INDEX(JESG_CEMBI!$W:$W,MATCH($A433,JESG_CEMBI!$AG:$AG,0))</f>
        <v>USY52758AE20</v>
      </c>
    </row>
    <row r="434" spans="1:13" x14ac:dyDescent="0.25">
      <c r="A434" t="s">
        <v>1214</v>
      </c>
      <c r="B434">
        <f>ROUND(10-VLOOKUP($A434,JESG_CEMBI!$AG:$AV,MATCH(B$1,JESG_CEMBI!$AG$1:$AV$1,0),FALSE)/10,1)</f>
        <v>3.7</v>
      </c>
      <c r="C434">
        <f>VLOOKUP($A434,JESG_CEMBI!$AG:$AV,MATCH("1D Score Chg",JESG_CEMBI!$AG$1:$AV$1,0),FALSE)/-10</f>
        <v>-1.1560633317935699E-2</v>
      </c>
      <c r="D434">
        <f>VLOOKUP($A434,JESG_CEMBI!$AG:$AV,MATCH("1M Score Chg",JESG_CEMBI!$AG$1:$AV$1,0),FALSE)/-10</f>
        <v>-0.25538372829299799</v>
      </c>
      <c r="E434">
        <f>VLOOKUP($A434,JESG_CEMBI!$AG:$AV,MATCH("QTD Score Chg",JESG_CEMBI!$AG$1:$AV$1,0),FALSE)/-10</f>
        <v>-0.10259087545688499</v>
      </c>
      <c r="F434">
        <f>VLOOKUP($A434,JESG_CEMBI!$AG:$AV,MATCH("YTD Score Chg",JESG_CEMBI!$AG$1:$AV$1,0),FALSE)/-10</f>
        <v>-0.69779259224429202</v>
      </c>
      <c r="G434" t="str">
        <f>IFERROR(VLOOKUP(A434,ERV_Mapping!Q:Q,1,FALSE),VLOOKUP(A434,ERV_Mapping!R:R,1,FALSE))</f>
        <v>DAESEC</v>
      </c>
      <c r="H434" t="str">
        <f>IFERROR(VLOOKUP(G434,ERV_Mapping!Q:S,3,FALSE),VLOOKUP(G434,ERV_Mapping!R:S,2,FALSE))</f>
        <v>DAESEC_0</v>
      </c>
      <c r="I434" s="1">
        <f>VLOOKUP($H434,ERV_Issuers!$C:$BZ,MATCH(I$1,ERV_Issuers!$C$2:$BZ$2,0),FALSE)</f>
        <v>124.90634918212891</v>
      </c>
      <c r="J434" s="1" t="str">
        <f>VLOOKUP($H434,ERV_Issuers!$C:$BZ,MATCH(J$1,ERV_Issuers!$C$2:$BZ$2,0),FALSE)</f>
        <v>bbb</v>
      </c>
      <c r="K434" s="1">
        <f>VLOOKUP($H434,ERV_Issuers!$C:$BZ,MATCH(K$1,ERV_Issuers!$C$2:$BZ$2,0),FALSE)</f>
        <v>0</v>
      </c>
      <c r="L434" s="1" t="str">
        <f t="shared" si="6"/>
        <v>BBB</v>
      </c>
      <c r="M434" s="1" t="str">
        <f>INDEX(JESG_CEMBI!$W:$W,MATCH($A434,JESG_CEMBI!$AG:$AG,0))</f>
        <v>XS2357422760</v>
      </c>
    </row>
    <row r="435" spans="1:13" x14ac:dyDescent="0.25">
      <c r="A435" t="s">
        <v>2867</v>
      </c>
      <c r="B435">
        <f>ROUND(10-VLOOKUP($A435,JESG_CEMBI!$AG:$AV,MATCH(B$1,JESG_CEMBI!$AG$1:$AV$1,0),FALSE)/10,1)</f>
        <v>5.6</v>
      </c>
      <c r="C435">
        <f>VLOOKUP($A435,JESG_CEMBI!$AG:$AV,MATCH("1D Score Chg",JESG_CEMBI!$AG$1:$AV$1,0),FALSE)/-10</f>
        <v>-3.2770235618278298E-2</v>
      </c>
      <c r="D435">
        <f>VLOOKUP($A435,JESG_CEMBI!$AG:$AV,MATCH("1M Score Chg",JESG_CEMBI!$AG$1:$AV$1,0),FALSE)/-10</f>
        <v>-0.70601567918344998</v>
      </c>
      <c r="E435">
        <f>VLOOKUP($A435,JESG_CEMBI!$AG:$AV,MATCH("QTD Score Chg",JESG_CEMBI!$AG$1:$AV$1,0),FALSE)/-10</f>
        <v>-0.27264340756725902</v>
      </c>
      <c r="F435">
        <f>VLOOKUP($A435,JESG_CEMBI!$AG:$AV,MATCH("YTD Score Chg",JESG_CEMBI!$AG$1:$AV$1,0),FALSE)/-10</f>
        <v>-1.25314155546117</v>
      </c>
      <c r="G435" t="str">
        <f>IFERROR(VLOOKUP(A435,ERV_Mapping!Q:Q,1,FALSE),VLOOKUP(A435,ERV_Mapping!R:R,1,FALSE))</f>
        <v>NHNCOR</v>
      </c>
      <c r="H435" t="str">
        <f>IFERROR(VLOOKUP(G435,ERV_Mapping!Q:S,3,FALSE),VLOOKUP(G435,ERV_Mapping!R:S,2,FALSE))</f>
        <v>NHNCOR_1</v>
      </c>
      <c r="I435" s="1">
        <f>VLOOKUP($H435,ERV_Issuers!$C:$BZ,MATCH(I$1,ERV_Issuers!$C$2:$BZ$2,0),FALSE)</f>
        <v>92.268455505371094</v>
      </c>
      <c r="J435" s="1" t="str">
        <f>VLOOKUP($H435,ERV_Issuers!$C:$BZ,MATCH(J$1,ERV_Issuers!$C$2:$BZ$2,0),FALSE)</f>
        <v>a-</v>
      </c>
      <c r="K435" s="1">
        <f>VLOOKUP($H435,ERV_Issuers!$C:$BZ,MATCH(K$1,ERV_Issuers!$C$2:$BZ$2,0),FALSE)</f>
        <v>-6.6631109080165434</v>
      </c>
      <c r="L435" s="1" t="str">
        <f t="shared" si="6"/>
        <v>A</v>
      </c>
      <c r="M435" s="1" t="str">
        <f>INDEX(JESG_CEMBI!$W:$W,MATCH($A435,JESG_CEMBI!$AG:$AG,0))</f>
        <v>XS2315967989</v>
      </c>
    </row>
    <row r="436" spans="1:13" x14ac:dyDescent="0.25">
      <c r="A436" t="s">
        <v>18868</v>
      </c>
      <c r="B436">
        <f>ROUND(10-VLOOKUP($A436,JESG_CEMBI!$AG:$AV,MATCH(B$1,JESG_CEMBI!$AG$1:$AV$1,0),FALSE)/10,1)</f>
        <v>4.5</v>
      </c>
      <c r="C436">
        <f>VLOOKUP($A436,JESG_CEMBI!$AG:$AV,MATCH("1D Score Chg",JESG_CEMBI!$AG$1:$AV$1,0),FALSE)/-10</f>
        <v>1.7007634663301001E-3</v>
      </c>
      <c r="D436">
        <f>VLOOKUP($A436,JESG_CEMBI!$AG:$AV,MATCH("1M Score Chg",JESG_CEMBI!$AG$1:$AV$1,0),FALSE)/-10</f>
        <v>6.3160418123487702E-2</v>
      </c>
      <c r="E436">
        <f>VLOOKUP($A436,JESG_CEMBI!$AG:$AV,MATCH("QTD Score Chg",JESG_CEMBI!$AG$1:$AV$1,0),FALSE)/-10</f>
        <v>2.0321301487850697E-2</v>
      </c>
      <c r="F436">
        <f>VLOOKUP($A436,JESG_CEMBI!$AG:$AV,MATCH("YTD Score Chg",JESG_CEMBI!$AG$1:$AV$1,0),FALSE)/-10</f>
        <v>-0.27435777361442798</v>
      </c>
      <c r="G436" t="str">
        <f>IFERROR(VLOOKUP(A436,ERV_Mapping!Q:Q,1,FALSE),VLOOKUP(A436,ERV_Mapping!R:R,1,FALSE))</f>
        <v>NHSECS</v>
      </c>
      <c r="H436" t="str">
        <f>IFERROR(VLOOKUP(G436,ERV_Mapping!Q:S,3,FALSE),VLOOKUP(G436,ERV_Mapping!R:S,2,FALSE))</f>
        <v>NHSECS_0</v>
      </c>
      <c r="I436" s="1">
        <f>VLOOKUP($H436,ERV_Issuers!$C:$BZ,MATCH(I$1,ERV_Issuers!$C$2:$BZ$2,0),FALSE)</f>
        <v>110.62064361572266</v>
      </c>
      <c r="J436" s="1" t="str">
        <f>VLOOKUP($H436,ERV_Issuers!$C:$BZ,MATCH(J$1,ERV_Issuers!$C$2:$BZ$2,0),FALSE)</f>
        <v>a-</v>
      </c>
      <c r="K436" s="1">
        <f>VLOOKUP($H436,ERV_Issuers!$C:$BZ,MATCH(K$1,ERV_Issuers!$C$2:$BZ$2,0),FALSE)</f>
        <v>0</v>
      </c>
      <c r="L436" s="1" t="str">
        <f t="shared" si="6"/>
        <v>A</v>
      </c>
      <c r="M436" s="1" t="str">
        <f>INDEX(JESG_CEMBI!$W:$W,MATCH($A436,JESG_CEMBI!$AG:$AG,0))</f>
        <v>XS2380610910</v>
      </c>
    </row>
    <row r="437" spans="1:13" x14ac:dyDescent="0.25">
      <c r="A437" t="s">
        <v>2835</v>
      </c>
      <c r="B437">
        <f>ROUND(10-VLOOKUP($A437,JESG_CEMBI!$AG:$AV,MATCH(B$1,JESG_CEMBI!$AG$1:$AV$1,0),FALSE)/10,1)</f>
        <v>6.3</v>
      </c>
      <c r="C437">
        <f>VLOOKUP($A437,JESG_CEMBI!$AG:$AV,MATCH("1D Score Chg",JESG_CEMBI!$AG$1:$AV$1,0),FALSE)/-10</f>
        <v>-7.1668014398341001E-3</v>
      </c>
      <c r="D437">
        <f>VLOOKUP($A437,JESG_CEMBI!$AG:$AV,MATCH("1M Score Chg",JESG_CEMBI!$AG$1:$AV$1,0),FALSE)/-10</f>
        <v>-0.15928513795839799</v>
      </c>
      <c r="E437">
        <f>VLOOKUP($A437,JESG_CEMBI!$AG:$AV,MATCH("QTD Score Chg",JESG_CEMBI!$AG$1:$AV$1,0),FALSE)/-10</f>
        <v>-6.4732845628286295E-2</v>
      </c>
      <c r="F437">
        <f>VLOOKUP($A437,JESG_CEMBI!$AG:$AV,MATCH("YTD Score Chg",JESG_CEMBI!$AG$1:$AV$1,0),FALSE)/-10</f>
        <v>-0.56071448419802994</v>
      </c>
      <c r="G437" t="str">
        <f>IFERROR(VLOOKUP(A437,ERV_Mapping!Q:Q,1,FALSE),VLOOKUP(A437,ERV_Mapping!R:R,1,FALSE))</f>
        <v>NACF</v>
      </c>
      <c r="H437" t="str">
        <f>IFERROR(VLOOKUP(G437,ERV_Mapping!Q:S,3,FALSE),VLOOKUP(G437,ERV_Mapping!R:S,2,FALSE))</f>
        <v>NACF_2</v>
      </c>
      <c r="I437" s="1">
        <f>VLOOKUP($H437,ERV_Issuers!$C:$BZ,MATCH(I$1,ERV_Issuers!$C$2:$BZ$2,0),FALSE)</f>
        <v>61.613491058349609</v>
      </c>
      <c r="J437" s="1" t="str">
        <f>VLOOKUP($H437,ERV_Issuers!$C:$BZ,MATCH(J$1,ERV_Issuers!$C$2:$BZ$2,0),FALSE)</f>
        <v>a+</v>
      </c>
      <c r="K437" s="1">
        <f>VLOOKUP($H437,ERV_Issuers!$C:$BZ,MATCH(K$1,ERV_Issuers!$C$2:$BZ$2,0),FALSE)</f>
        <v>0</v>
      </c>
      <c r="L437" s="1" t="str">
        <f t="shared" si="6"/>
        <v>A</v>
      </c>
      <c r="M437" s="1" t="str">
        <f>INDEX(JESG_CEMBI!$W:$W,MATCH($A437,JESG_CEMBI!$AG:$AG,0))</f>
        <v>US65540KAF21</v>
      </c>
    </row>
    <row r="438" spans="1:13" x14ac:dyDescent="0.25">
      <c r="A438" t="s">
        <v>2522</v>
      </c>
      <c r="B438">
        <f>ROUND(10-VLOOKUP($A438,JESG_CEMBI!$AG:$AV,MATCH(B$1,JESG_CEMBI!$AG$1:$AV$1,0),FALSE)/10,1)</f>
        <v>2.8</v>
      </c>
      <c r="C438">
        <f>VLOOKUP($A438,JESG_CEMBI!$AG:$AV,MATCH("1D Score Chg",JESG_CEMBI!$AG$1:$AV$1,0),FALSE)/-10</f>
        <v>-1.11671334618677E-2</v>
      </c>
      <c r="D438">
        <f>VLOOKUP($A438,JESG_CEMBI!$AG:$AV,MATCH("1M Score Chg",JESG_CEMBI!$AG$1:$AV$1,0),FALSE)/-10</f>
        <v>-0.38787752167981598</v>
      </c>
      <c r="E438">
        <f>VLOOKUP($A438,JESG_CEMBI!$AG:$AV,MATCH("QTD Score Chg",JESG_CEMBI!$AG$1:$AV$1,0),FALSE)/-10</f>
        <v>-0.15614435463547599</v>
      </c>
      <c r="F438">
        <f>VLOOKUP($A438,JESG_CEMBI!$AG:$AV,MATCH("YTD Score Chg",JESG_CEMBI!$AG$1:$AV$1,0),FALSE)/-10</f>
        <v>-1.0343836776781301</v>
      </c>
      <c r="G438" t="str">
        <f>IFERROR(VLOOKUP(A438,ERV_Mapping!Q:Q,1,FALSE),VLOOKUP(A438,ERV_Mapping!R:R,1,FALSE))</f>
        <v>HATELE</v>
      </c>
      <c r="H438" t="str">
        <f>IFERROR(VLOOKUP(G438,ERV_Mapping!Q:S,3,FALSE),VLOOKUP(G438,ERV_Mapping!R:S,2,FALSE))</f>
        <v>HATELE_0</v>
      </c>
      <c r="I438" s="1">
        <f>VLOOKUP($H438,ERV_Issuers!$C:$BZ,MATCH(I$1,ERV_Issuers!$C$2:$BZ$2,0),FALSE)</f>
        <v>95.778305053710938</v>
      </c>
      <c r="J438" s="1" t="str">
        <f>VLOOKUP($H438,ERV_Issuers!$C:$BZ,MATCH(J$1,ERV_Issuers!$C$2:$BZ$2,0),FALSE)</f>
        <v>a-</v>
      </c>
      <c r="K438" s="1">
        <f>VLOOKUP($H438,ERV_Issuers!$C:$BZ,MATCH(K$1,ERV_Issuers!$C$2:$BZ$2,0),FALSE)</f>
        <v>-2.7543815623146841</v>
      </c>
      <c r="L438" s="1" t="str">
        <f t="shared" si="6"/>
        <v>A</v>
      </c>
      <c r="M438" s="1" t="str">
        <f>INDEX(JESG_CEMBI!$W:$W,MATCH($A438,JESG_CEMBI!$AG:$AG,0))</f>
        <v>XS1859394642</v>
      </c>
    </row>
    <row r="439" spans="1:13" x14ac:dyDescent="0.25">
      <c r="A439" t="s">
        <v>3570</v>
      </c>
      <c r="B439">
        <f>ROUND(10-VLOOKUP($A439,JESG_CEMBI!$AG:$AV,MATCH(B$1,JESG_CEMBI!$AG$1:$AV$1,0),FALSE)/10,1)</f>
        <v>2.2000000000000002</v>
      </c>
      <c r="C439">
        <f>VLOOKUP($A439,JESG_CEMBI!$AG:$AV,MATCH("1D Score Chg",JESG_CEMBI!$AG$1:$AV$1,0),FALSE)/-10</f>
        <v>5.1432365724366391E-4</v>
      </c>
      <c r="D439">
        <f>VLOOKUP($A439,JESG_CEMBI!$AG:$AV,MATCH("1M Score Chg",JESG_CEMBI!$AG$1:$AV$1,0),FALSE)/-10</f>
        <v>-1.39370480150432E-2</v>
      </c>
      <c r="E439">
        <f>VLOOKUP($A439,JESG_CEMBI!$AG:$AV,MATCH("QTD Score Chg",JESG_CEMBI!$AG$1:$AV$1,0),FALSE)/-10</f>
        <v>1.46154464631365E-2</v>
      </c>
      <c r="F439">
        <f>VLOOKUP($A439,JESG_CEMBI!$AG:$AV,MATCH("YTD Score Chg",JESG_CEMBI!$AG$1:$AV$1,0),FALSE)/-10</f>
        <v>-0.27508881479899799</v>
      </c>
      <c r="G439" t="str">
        <f>IFERROR(VLOOKUP(A439,ERV_Mapping!Q:Q,1,FALSE),VLOOKUP(A439,ERV_Mapping!R:R,1,FALSE))</f>
        <v>HYUELE</v>
      </c>
      <c r="H439" t="str">
        <f>IFERROR(VLOOKUP(G439,ERV_Mapping!Q:S,3,FALSE),VLOOKUP(G439,ERV_Mapping!R:S,2,FALSE))</f>
        <v>HYUELE_3</v>
      </c>
      <c r="I439" s="1">
        <f>VLOOKUP($H439,ERV_Issuers!$C:$BZ,MATCH(I$1,ERV_Issuers!$C$2:$BZ$2,0),FALSE)</f>
        <v>124.17558288574219</v>
      </c>
      <c r="J439" s="1" t="str">
        <f>VLOOKUP($H439,ERV_Issuers!$C:$BZ,MATCH(J$1,ERV_Issuers!$C$2:$BZ$2,0),FALSE)</f>
        <v>bbb-</v>
      </c>
      <c r="K439" s="1">
        <f>VLOOKUP($H439,ERV_Issuers!$C:$BZ,MATCH(K$1,ERV_Issuers!$C$2:$BZ$2,0),FALSE)</f>
        <v>-37.854218215966931</v>
      </c>
      <c r="L439" s="1" t="str">
        <f t="shared" si="6"/>
        <v>BBB</v>
      </c>
      <c r="M439" s="1" t="str">
        <f>INDEX(JESG_CEMBI!$W:$W,MATCH($A439,JESG_CEMBI!$AG:$AG,0))</f>
        <v>USY8085FBA76</v>
      </c>
    </row>
    <row r="440" spans="1:13" x14ac:dyDescent="0.25">
      <c r="A440" t="s">
        <v>1671</v>
      </c>
      <c r="B440">
        <f>ROUND(10-VLOOKUP($A440,JESG_CEMBI!$AG:$AV,MATCH(B$1,JESG_CEMBI!$AG$1:$AV$1,0),FALSE)/10,1)</f>
        <v>4.3</v>
      </c>
      <c r="C440">
        <f>VLOOKUP($A440,JESG_CEMBI!$AG:$AV,MATCH("1D Score Chg",JESG_CEMBI!$AG$1:$AV$1,0),FALSE)/-10</f>
        <v>-7.0295246253948497E-4</v>
      </c>
      <c r="D440">
        <f>VLOOKUP($A440,JESG_CEMBI!$AG:$AV,MATCH("1M Score Chg",JESG_CEMBI!$AG$1:$AV$1,0),FALSE)/-10</f>
        <v>-0.12563586612631</v>
      </c>
      <c r="E440">
        <f>VLOOKUP($A440,JESG_CEMBI!$AG:$AV,MATCH("QTD Score Chg",JESG_CEMBI!$AG$1:$AV$1,0),FALSE)/-10</f>
        <v>-4.2089164684507005E-2</v>
      </c>
      <c r="F440">
        <f>VLOOKUP($A440,JESG_CEMBI!$AG:$AV,MATCH("YTD Score Chg",JESG_CEMBI!$AG$1:$AV$1,0),FALSE)/-10</f>
        <v>-0.54752127945742302</v>
      </c>
      <c r="G440" t="str">
        <f>IFERROR(VLOOKUP(A440,ERV_Mapping!Q:Q,1,FALSE),VLOOKUP(A440,ERV_Mapping!R:R,1,FALSE))</f>
        <v>SKENER</v>
      </c>
      <c r="H440" t="str">
        <f>IFERROR(VLOOKUP(G440,ERV_Mapping!Q:S,3,FALSE),VLOOKUP(G440,ERV_Mapping!R:S,2,FALSE))</f>
        <v>SKENER</v>
      </c>
      <c r="I440" s="1">
        <f>VLOOKUP($H440,ERV_Issuers!$C:$BZ,MATCH(I$1,ERV_Issuers!$C$2:$BZ$2,0),FALSE)</f>
        <v>183.84257507324219</v>
      </c>
      <c r="J440" s="1" t="str">
        <f>VLOOKUP($H440,ERV_Issuers!$C:$BZ,MATCH(J$1,ERV_Issuers!$C$2:$BZ$2,0),FALSE)</f>
        <v>bb+</v>
      </c>
      <c r="K440" s="1">
        <f>VLOOKUP($H440,ERV_Issuers!$C:$BZ,MATCH(K$1,ERV_Issuers!$C$2:$BZ$2,0),FALSE)</f>
        <v>-3.8774675587600504</v>
      </c>
      <c r="L440" s="1" t="str">
        <f t="shared" si="6"/>
        <v>BB</v>
      </c>
      <c r="M440" s="1" t="str">
        <f>INDEX(JESG_CEMBI!$W:$W,MATCH($A440,JESG_CEMBI!$AG:$AG,0))</f>
        <v>XS2288890598</v>
      </c>
    </row>
    <row r="441" spans="1:13" x14ac:dyDescent="0.25">
      <c r="A441" t="s">
        <v>1674</v>
      </c>
      <c r="B441">
        <f>ROUND(10-VLOOKUP($A441,JESG_CEMBI!$AG:$AV,MATCH(B$1,JESG_CEMBI!$AG$1:$AV$1,0),FALSE)/10,1)</f>
        <v>5.2</v>
      </c>
      <c r="C441">
        <f>VLOOKUP($A441,JESG_CEMBI!$AG:$AV,MATCH("1D Score Chg",JESG_CEMBI!$AG$1:$AV$1,0),FALSE)/-10</f>
        <v>-1.71867441845556E-2</v>
      </c>
      <c r="D441">
        <f>VLOOKUP($A441,JESG_CEMBI!$AG:$AV,MATCH("1M Score Chg",JESG_CEMBI!$AG$1:$AV$1,0),FALSE)/-10</f>
        <v>-0.188938568836655</v>
      </c>
      <c r="E441">
        <f>VLOOKUP($A441,JESG_CEMBI!$AG:$AV,MATCH("QTD Score Chg",JESG_CEMBI!$AG$1:$AV$1,0),FALSE)/-10</f>
        <v>-0.136230955909725</v>
      </c>
      <c r="F441">
        <f>VLOOKUP($A441,JESG_CEMBI!$AG:$AV,MATCH("YTD Score Chg",JESG_CEMBI!$AG$1:$AV$1,0),FALSE)/-10</f>
        <v>0.12701702220127101</v>
      </c>
      <c r="G441" t="str">
        <f>IFERROR(VLOOKUP(A441,ERV_Mapping!Q:Q,1,FALSE),VLOOKUP(A441,ERV_Mapping!R:R,1,FALSE))</f>
        <v>SKM</v>
      </c>
      <c r="H441" t="str">
        <f>IFERROR(VLOOKUP(G441,ERV_Mapping!Q:S,3,FALSE),VLOOKUP(G441,ERV_Mapping!R:S,2,FALSE))</f>
        <v>SKM_4</v>
      </c>
      <c r="I441" s="1">
        <f>VLOOKUP($H441,ERV_Issuers!$C:$BZ,MATCH(I$1,ERV_Issuers!$C$2:$BZ$2,0),FALSE)</f>
        <v>81.676887512207031</v>
      </c>
      <c r="J441" s="1" t="str">
        <f>VLOOKUP($H441,ERV_Issuers!$C:$BZ,MATCH(J$1,ERV_Issuers!$C$2:$BZ$2,0),FALSE)</f>
        <v>a-</v>
      </c>
      <c r="K441" s="1">
        <f>VLOOKUP($H441,ERV_Issuers!$C:$BZ,MATCH(K$1,ERV_Issuers!$C$2:$BZ$2,0),FALSE)</f>
        <v>-20.494803397226693</v>
      </c>
      <c r="L441" s="1" t="str">
        <f t="shared" si="6"/>
        <v>A</v>
      </c>
      <c r="M441" s="1" t="str">
        <f>INDEX(JESG_CEMBI!$W:$W,MATCH($A441,JESG_CEMBI!$AG:$AG,0))</f>
        <v>USY4935NAM66</v>
      </c>
    </row>
    <row r="442" spans="1:13" x14ac:dyDescent="0.25">
      <c r="A442" t="s">
        <v>1621</v>
      </c>
      <c r="B442">
        <f>ROUND(10-VLOOKUP($A442,JESG_CEMBI!$AG:$AV,MATCH(B$1,JESG_CEMBI!$AG$1:$AV$1,0),FALSE)/10,1)</f>
        <v>2.9</v>
      </c>
      <c r="C442">
        <f>VLOOKUP($A442,JESG_CEMBI!$AG:$AV,MATCH("1D Score Chg",JESG_CEMBI!$AG$1:$AV$1,0),FALSE)/-10</f>
        <v>-5.80268538659538E-3</v>
      </c>
      <c r="D442">
        <f>VLOOKUP($A442,JESG_CEMBI!$AG:$AV,MATCH("1M Score Chg",JESG_CEMBI!$AG$1:$AV$1,0),FALSE)/-10</f>
        <v>-0.13186062544478</v>
      </c>
      <c r="E442">
        <f>VLOOKUP($A442,JESG_CEMBI!$AG:$AV,MATCH("QTD Score Chg",JESG_CEMBI!$AG$1:$AV$1,0),FALSE)/-10</f>
        <v>-3.7888880240365005E-2</v>
      </c>
      <c r="F442">
        <f>VLOOKUP($A442,JESG_CEMBI!$AG:$AV,MATCH("YTD Score Chg",JESG_CEMBI!$AG$1:$AV$1,0),FALSE)/-10</f>
        <v>-0.32379236182853</v>
      </c>
      <c r="G442" t="str">
        <f>IFERROR(VLOOKUP(A442,ERV_Mapping!Q:Q,1,FALSE),VLOOKUP(A442,ERV_Mapping!R:R,1,FALSE))</f>
        <v>SHNHAN</v>
      </c>
      <c r="H442" t="str">
        <f>IFERROR(VLOOKUP(G442,ERV_Mapping!Q:S,3,FALSE),VLOOKUP(G442,ERV_Mapping!R:S,2,FALSE))</f>
        <v>SHNHAN_5</v>
      </c>
      <c r="I442" s="1">
        <f>VLOOKUP($H442,ERV_Issuers!$C:$BZ,MATCH(I$1,ERV_Issuers!$C$2:$BZ$2,0),FALSE)</f>
        <v>59.457759857177734</v>
      </c>
      <c r="J442" s="1" t="str">
        <f>VLOOKUP($H442,ERV_Issuers!$C:$BZ,MATCH(J$1,ERV_Issuers!$C$2:$BZ$2,0),FALSE)</f>
        <v>a+</v>
      </c>
      <c r="K442" s="1">
        <f>VLOOKUP($H442,ERV_Issuers!$C:$BZ,MATCH(K$1,ERV_Issuers!$C$2:$BZ$2,0),FALSE)</f>
        <v>-9.5784234604317682</v>
      </c>
      <c r="L442" s="1" t="str">
        <f t="shared" si="6"/>
        <v>A</v>
      </c>
      <c r="M442" s="1" t="str">
        <f>INDEX(JESG_CEMBI!$W:$W,MATCH($A442,JESG_CEMBI!$AG:$AG,0))</f>
        <v>US82460EAQ35</v>
      </c>
    </row>
    <row r="443" spans="1:13" x14ac:dyDescent="0.25">
      <c r="A443" t="s">
        <v>1607</v>
      </c>
      <c r="B443">
        <f>ROUND(10-VLOOKUP($A443,JESG_CEMBI!$AG:$AV,MATCH(B$1,JESG_CEMBI!$AG$1:$AV$1,0),FALSE)/10,1)</f>
        <v>1.3</v>
      </c>
      <c r="C443">
        <f>VLOOKUP($A443,JESG_CEMBI!$AG:$AV,MATCH("1D Score Chg",JESG_CEMBI!$AG$1:$AV$1,0),FALSE)/-10</f>
        <v>-2.8803221696023198E-4</v>
      </c>
      <c r="D443">
        <f>VLOOKUP($A443,JESG_CEMBI!$AG:$AV,MATCH("1M Score Chg",JESG_CEMBI!$AG$1:$AV$1,0),FALSE)/-10</f>
        <v>-3.13189713532466E-2</v>
      </c>
      <c r="E443">
        <f>VLOOKUP($A443,JESG_CEMBI!$AG:$AV,MATCH("QTD Score Chg",JESG_CEMBI!$AG$1:$AV$1,0),FALSE)/-10</f>
        <v>-2.66907519109054E-3</v>
      </c>
      <c r="F443">
        <f>VLOOKUP($A443,JESG_CEMBI!$AG:$AV,MATCH("YTD Score Chg",JESG_CEMBI!$AG$1:$AV$1,0),FALSE)/-10</f>
        <v>-0.25868946066189602</v>
      </c>
      <c r="G443" t="str">
        <f>IFERROR(VLOOKUP(A443,ERV_Mapping!Q:Q,1,FALSE),VLOOKUP(A443,ERV_Mapping!R:R,1,FALSE))</f>
        <v>SHINCA</v>
      </c>
      <c r="H443" t="str">
        <f>IFERROR(VLOOKUP(G443,ERV_Mapping!Q:S,3,FALSE),VLOOKUP(G443,ERV_Mapping!R:S,2,FALSE))</f>
        <v>SHINCA_0</v>
      </c>
      <c r="I443" s="1">
        <f>VLOOKUP($H443,ERV_Issuers!$C:$BZ,MATCH(I$1,ERV_Issuers!$C$2:$BZ$2,0),FALSE)</f>
        <v>100.71918487548828</v>
      </c>
      <c r="J443" s="1" t="str">
        <f>VLOOKUP($H443,ERV_Issuers!$C:$BZ,MATCH(J$1,ERV_Issuers!$C$2:$BZ$2,0),FALSE)</f>
        <v>a-</v>
      </c>
      <c r="K443" s="1">
        <f>VLOOKUP($H443,ERV_Issuers!$C:$BZ,MATCH(K$1,ERV_Issuers!$C$2:$BZ$2,0),FALSE)</f>
        <v>0</v>
      </c>
      <c r="L443" s="1" t="str">
        <f t="shared" si="6"/>
        <v>A</v>
      </c>
      <c r="M443" s="1" t="str">
        <f>INDEX(JESG_CEMBI!$W:$W,MATCH($A443,JESG_CEMBI!$AG:$AG,0))</f>
        <v>XS2241376727</v>
      </c>
    </row>
    <row r="444" spans="1:13" x14ac:dyDescent="0.25">
      <c r="A444" t="s">
        <v>1611</v>
      </c>
      <c r="B444">
        <f>ROUND(10-VLOOKUP($A444,JESG_CEMBI!$AG:$AV,MATCH(B$1,JESG_CEMBI!$AG$1:$AV$1,0),FALSE)/10,1)</f>
        <v>1.3</v>
      </c>
      <c r="C444">
        <f>VLOOKUP($A444,JESG_CEMBI!$AG:$AV,MATCH("1D Score Chg",JESG_CEMBI!$AG$1:$AV$1,0),FALSE)/-10</f>
        <v>-2.8803221695881097E-4</v>
      </c>
      <c r="D444">
        <f>VLOOKUP($A444,JESG_CEMBI!$AG:$AV,MATCH("1M Score Chg",JESG_CEMBI!$AG$1:$AV$1,0),FALSE)/-10</f>
        <v>-3.1318971353245198E-2</v>
      </c>
      <c r="E444">
        <f>VLOOKUP($A444,JESG_CEMBI!$AG:$AV,MATCH("QTD Score Chg",JESG_CEMBI!$AG$1:$AV$1,0),FALSE)/-10</f>
        <v>-2.6690751910891201E-3</v>
      </c>
      <c r="F444">
        <f>VLOOKUP($A444,JESG_CEMBI!$AG:$AV,MATCH("YTD Score Chg",JESG_CEMBI!$AG$1:$AV$1,0),FALSE)/-10</f>
        <v>-0.25868946066189502</v>
      </c>
      <c r="G444" t="str">
        <f>IFERROR(VLOOKUP(A444,ERV_Mapping!Q:Q,1,FALSE),VLOOKUP(A444,ERV_Mapping!R:R,1,FALSE))</f>
        <v>SHINFN</v>
      </c>
      <c r="H444" t="str">
        <f>IFERROR(VLOOKUP(G444,ERV_Mapping!Q:S,3,FALSE),VLOOKUP(G444,ERV_Mapping!R:S,2,FALSE))</f>
        <v>SHINFN_2</v>
      </c>
      <c r="I444" s="1">
        <f>VLOOKUP($H444,ERV_Issuers!$C:$BZ,MATCH(I$1,ERV_Issuers!$C$2:$BZ$2,0),FALSE)</f>
        <v>227.6181640625</v>
      </c>
      <c r="J444" s="1" t="str">
        <f>VLOOKUP($H444,ERV_Issuers!$C:$BZ,MATCH(J$1,ERV_Issuers!$C$2:$BZ$2,0),FALSE)</f>
        <v>bbb-</v>
      </c>
      <c r="K444" s="1">
        <f>VLOOKUP($H444,ERV_Issuers!$C:$BZ,MATCH(K$1,ERV_Issuers!$C$2:$BZ$2,0),FALSE)</f>
        <v>20.131050826569897</v>
      </c>
      <c r="L444" s="1" t="str">
        <f t="shared" si="6"/>
        <v>BBB</v>
      </c>
      <c r="M444" s="1" t="str">
        <f>INDEX(JESG_CEMBI!$W:$W,MATCH($A444,JESG_CEMBI!$AG:$AG,0))</f>
        <v>US82460N2A72</v>
      </c>
    </row>
    <row r="445" spans="1:13" x14ac:dyDescent="0.25">
      <c r="A445" t="s">
        <v>3011</v>
      </c>
      <c r="B445">
        <f>ROUND(10-VLOOKUP($A445,JESG_CEMBI!$AG:$AV,MATCH(B$1,JESG_CEMBI!$AG$1:$AV$1,0),FALSE)/10,1)</f>
        <v>5.0999999999999996</v>
      </c>
      <c r="C445">
        <f>VLOOKUP($A445,JESG_CEMBI!$AG:$AV,MATCH("1D Score Chg",JESG_CEMBI!$AG$1:$AV$1,0),FALSE)/-10</f>
        <v>-4.1156511712614396E-3</v>
      </c>
      <c r="D445">
        <f>VLOOKUP($A445,JESG_CEMBI!$AG:$AV,MATCH("1M Score Chg",JESG_CEMBI!$AG$1:$AV$1,0),FALSE)/-10</f>
        <v>-8.3594862585498197E-2</v>
      </c>
      <c r="E445">
        <f>VLOOKUP($A445,JESG_CEMBI!$AG:$AV,MATCH("QTD Score Chg",JESG_CEMBI!$AG$1:$AV$1,0),FALSE)/-10</f>
        <v>-3.4399458077657999E-2</v>
      </c>
      <c r="F445">
        <f>VLOOKUP($A445,JESG_CEMBI!$AG:$AV,MATCH("YTD Score Chg",JESG_CEMBI!$AG$1:$AV$1,0),FALSE)/-10</f>
        <v>-0.28510994217881297</v>
      </c>
      <c r="G445" t="str">
        <f>IFERROR(VLOOKUP(A445,ERV_Mapping!Q:Q,1,FALSE),VLOOKUP(A445,ERV_Mapping!R:R,1,FALSE))</f>
        <v>TYANLI</v>
      </c>
      <c r="H445" t="str">
        <f>IFERROR(VLOOKUP(G445,ERV_Mapping!Q:S,3,FALSE),VLOOKUP(G445,ERV_Mapping!R:S,2,FALSE))</f>
        <v>TYANLI_0</v>
      </c>
      <c r="I445" s="1">
        <f>VLOOKUP($H445,ERV_Issuers!$C:$BZ,MATCH(I$1,ERV_Issuers!$C$2:$BZ$2,0),FALSE)</f>
        <v>260.68771362304688</v>
      </c>
      <c r="J445" s="1" t="str">
        <f>VLOOKUP($H445,ERV_Issuers!$C:$BZ,MATCH(J$1,ERV_Issuers!$C$2:$BZ$2,0),FALSE)</f>
        <v>bbb-</v>
      </c>
      <c r="K445" s="1">
        <f>VLOOKUP($H445,ERV_Issuers!$C:$BZ,MATCH(K$1,ERV_Issuers!$C$2:$BZ$2,0),FALSE)</f>
        <v>0</v>
      </c>
      <c r="L445" s="1" t="str">
        <f t="shared" si="6"/>
        <v>BBB</v>
      </c>
      <c r="M445" s="1" t="str">
        <f>INDEX(JESG_CEMBI!$W:$W,MATCH($A445,JESG_CEMBI!$AG:$AG,0))</f>
        <v>XS2229476184</v>
      </c>
    </row>
    <row r="446" spans="1:13" x14ac:dyDescent="0.25">
      <c r="A446" t="s">
        <v>3797</v>
      </c>
      <c r="B446">
        <f>ROUND(10-VLOOKUP($A446,JESG_CEMBI!$AG:$AV,MATCH(B$1,JESG_CEMBI!$AG$1:$AV$1,0),FALSE)/10,1)</f>
        <v>6.7</v>
      </c>
      <c r="C446">
        <f>VLOOKUP($A446,JESG_CEMBI!$AG:$AV,MATCH("1D Score Chg",JESG_CEMBI!$AG$1:$AV$1,0),FALSE)/-10</f>
        <v>-7.4361978110111596E-3</v>
      </c>
      <c r="D446">
        <f>VLOOKUP($A446,JESG_CEMBI!$AG:$AV,MATCH("1M Score Chg",JESG_CEMBI!$AG$1:$AV$1,0),FALSE)/-10</f>
        <v>-0.11525507792211301</v>
      </c>
      <c r="E446">
        <f>VLOOKUP($A446,JESG_CEMBI!$AG:$AV,MATCH("QTD Score Chg",JESG_CEMBI!$AG$1:$AV$1,0),FALSE)/-10</f>
        <v>-5.0742988725779203E-2</v>
      </c>
      <c r="F446">
        <f>VLOOKUP($A446,JESG_CEMBI!$AG:$AV,MATCH("YTD Score Chg",JESG_CEMBI!$AG$1:$AV$1,0),FALSE)/-10</f>
        <v>-0.22253080197904701</v>
      </c>
      <c r="G446" t="str">
        <f>IFERROR(VLOOKUP(A446,ERV_Mapping!Q:Q,1,FALSE),VLOOKUP(A446,ERV_Mapping!R:R,1,FALSE))</f>
        <v>WOORIB</v>
      </c>
      <c r="H446" t="str">
        <f>IFERROR(VLOOKUP(G446,ERV_Mapping!Q:S,3,FALSE),VLOOKUP(G446,ERV_Mapping!R:S,2,FALSE))</f>
        <v>WOORIB_15</v>
      </c>
      <c r="I446" s="1">
        <f>VLOOKUP($H446,ERV_Issuers!$C:$BZ,MATCH(I$1,ERV_Issuers!$C$2:$BZ$2,0),FALSE)</f>
        <v>111.97340393066406</v>
      </c>
      <c r="J446" s="1" t="str">
        <f>VLOOKUP($H446,ERV_Issuers!$C:$BZ,MATCH(J$1,ERV_Issuers!$C$2:$BZ$2,0),FALSE)</f>
        <v>bbb</v>
      </c>
      <c r="K446" s="1">
        <f>VLOOKUP($H446,ERV_Issuers!$C:$BZ,MATCH(K$1,ERV_Issuers!$C$2:$BZ$2,0),FALSE)</f>
        <v>0</v>
      </c>
      <c r="L446" s="1" t="str">
        <f t="shared" si="6"/>
        <v>BBB</v>
      </c>
      <c r="M446" s="1" t="str">
        <f>INDEX(JESG_CEMBI!$W:$W,MATCH($A446,JESG_CEMBI!$AG:$AG,0))</f>
        <v>US98105GAK85</v>
      </c>
    </row>
    <row r="447" spans="1:13" x14ac:dyDescent="0.25">
      <c r="A447" t="s">
        <v>844</v>
      </c>
      <c r="B447">
        <f>ROUND(10-VLOOKUP($A447,JESG_CEMBI!$AG:$AV,MATCH(B$1,JESG_CEMBI!$AG$1:$AV$1,0),FALSE)/10,1)</f>
        <v>8</v>
      </c>
      <c r="C447">
        <f>VLOOKUP($A447,JESG_CEMBI!$AG:$AV,MATCH("1D Score Chg",JESG_CEMBI!$AG$1:$AV$1,0),FALSE)/-10</f>
        <v>-2.1433753718912998E-3</v>
      </c>
      <c r="D447">
        <f>VLOOKUP($A447,JESG_CEMBI!$AG:$AV,MATCH("1M Score Chg",JESG_CEMBI!$AG$1:$AV$1,0),FALSE)/-10</f>
        <v>3.20946155309009E-2</v>
      </c>
      <c r="E447">
        <f>VLOOKUP($A447,JESG_CEMBI!$AG:$AV,MATCH("QTD Score Chg",JESG_CEMBI!$AG$1:$AV$1,0),FALSE)/-10</f>
        <v>4.1298098436705196E-3</v>
      </c>
      <c r="F447">
        <f>VLOOKUP($A447,JESG_CEMBI!$AG:$AV,MATCH("YTD Score Chg",JESG_CEMBI!$AG$1:$AV$1,0),FALSE)/-10</f>
        <v>0.15447948319208199</v>
      </c>
      <c r="G447" t="str">
        <f>IFERROR(VLOOKUP(A447,ERV_Mapping!Q:Q,1,FALSE),VLOOKUP(A447,ERV_Mapping!R:R,1,FALSE))</f>
        <v>BGBKKK</v>
      </c>
      <c r="H447" t="str">
        <f>IFERROR(VLOOKUP(G447,ERV_Mapping!Q:S,3,FALSE),VLOOKUP(G447,ERV_Mapping!R:S,2,FALSE))</f>
        <v>BGBKKK_4</v>
      </c>
      <c r="I447" s="1">
        <f>VLOOKUP($H447,ERV_Issuers!$C:$BZ,MATCH(I$1,ERV_Issuers!$C$2:$BZ$2,0),FALSE)</f>
        <v>478.69802856445313</v>
      </c>
      <c r="J447" s="1" t="str">
        <f>VLOOKUP($H447,ERV_Issuers!$C:$BZ,MATCH(J$1,ERV_Issuers!$C$2:$BZ$2,0),FALSE)</f>
        <v>nr</v>
      </c>
      <c r="K447" s="1">
        <f>VLOOKUP($H447,ERV_Issuers!$C:$BZ,MATCH(K$1,ERV_Issuers!$C$2:$BZ$2,0),FALSE)</f>
        <v>33.479246803395398</v>
      </c>
      <c r="L447" s="1" t="str">
        <f t="shared" si="6"/>
        <v>NR</v>
      </c>
      <c r="M447" s="1" t="str">
        <f>INDEX(JESG_CEMBI!$W:$W,MATCH($A447,JESG_CEMBI!$AG:$AG,0))</f>
        <v>XS2265369491</v>
      </c>
    </row>
    <row r="448" spans="1:13" x14ac:dyDescent="0.25">
      <c r="A448" t="s">
        <v>534</v>
      </c>
      <c r="B448">
        <f>ROUND(10-VLOOKUP($A448,JESG_CEMBI!$AG:$AV,MATCH(B$1,JESG_CEMBI!$AG$1:$AV$1,0),FALSE)/10,1)</f>
        <v>4</v>
      </c>
      <c r="C448">
        <f>VLOOKUP($A448,JESG_CEMBI!$AG:$AV,MATCH("1D Score Chg",JESG_CEMBI!$AG$1:$AV$1,0),FALSE)/-10</f>
        <v>2.19162524339282E-2</v>
      </c>
      <c r="D448">
        <f>VLOOKUP($A448,JESG_CEMBI!$AG:$AV,MATCH("1M Score Chg",JESG_CEMBI!$AG$1:$AV$1,0),FALSE)/-10</f>
        <v>0.50212421591696998</v>
      </c>
      <c r="E448">
        <f>VLOOKUP($A448,JESG_CEMBI!$AG:$AV,MATCH("QTD Score Chg",JESG_CEMBI!$AG$1:$AV$1,0),FALSE)/-10</f>
        <v>0.19614851644857001</v>
      </c>
      <c r="F448">
        <f>VLOOKUP($A448,JESG_CEMBI!$AG:$AV,MATCH("YTD Score Chg",JESG_CEMBI!$AG$1:$AV$1,0),FALSE)/-10</f>
        <v>1.2963136468756</v>
      </c>
      <c r="G448" t="str">
        <f>IFERROR(VLOOKUP(A448,ERV_Mapping!Q:Q,1,FALSE),VLOOKUP(A448,ERV_Mapping!R:R,1,FALSE))</f>
        <v>EQPTRC</v>
      </c>
      <c r="H448" t="str">
        <f>IFERROR(VLOOKUP(G448,ERV_Mapping!Q:S,3,FALSE),VLOOKUP(G448,ERV_Mapping!R:S,2,FALSE))</f>
        <v>EQPTRC_1</v>
      </c>
      <c r="I448" s="1">
        <f>VLOOKUP($H448,ERV_Issuers!$C:$BZ,MATCH(I$1,ERV_Issuers!$C$2:$BZ$2,0),FALSE)</f>
        <v>126.57788848876953</v>
      </c>
      <c r="J448" s="1" t="str">
        <f>VLOOKUP($H448,ERV_Issuers!$C:$BZ,MATCH(J$1,ERV_Issuers!$C$2:$BZ$2,0),FALSE)</f>
        <v>bbb</v>
      </c>
      <c r="K448" s="1">
        <f>VLOOKUP($H448,ERV_Issuers!$C:$BZ,MATCH(K$1,ERV_Issuers!$C$2:$BZ$2,0),FALSE)</f>
        <v>-25.327980984001901</v>
      </c>
      <c r="L448" s="1" t="str">
        <f t="shared" si="6"/>
        <v>BBB</v>
      </c>
      <c r="M448" s="1" t="str">
        <f>INDEX(JESG_CEMBI!$W:$W,MATCH($A448,JESG_CEMBI!$AG:$AG,0))</f>
        <v>XS2337430461</v>
      </c>
    </row>
    <row r="449" spans="1:13" x14ac:dyDescent="0.25">
      <c r="A449" t="s">
        <v>2596</v>
      </c>
      <c r="B449">
        <f>ROUND(10-VLOOKUP($A449,JESG_CEMBI!$AG:$AV,MATCH(B$1,JESG_CEMBI!$AG$1:$AV$1,0),FALSE)/10,1)</f>
        <v>8</v>
      </c>
      <c r="C449">
        <f>VLOOKUP($A449,JESG_CEMBI!$AG:$AV,MATCH("1D Score Chg",JESG_CEMBI!$AG$1:$AV$1,0),FALSE)/-10</f>
        <v>-2.1433753718916601E-3</v>
      </c>
      <c r="D449">
        <f>VLOOKUP($A449,JESG_CEMBI!$AG:$AV,MATCH("1M Score Chg",JESG_CEMBI!$AG$1:$AV$1,0),FALSE)/-10</f>
        <v>3.2094615530900497E-2</v>
      </c>
      <c r="E449">
        <f>VLOOKUP($A449,JESG_CEMBI!$AG:$AV,MATCH("QTD Score Chg",JESG_CEMBI!$AG$1:$AV$1,0),FALSE)/-10</f>
        <v>4.1298098436701701E-3</v>
      </c>
      <c r="F449">
        <f>VLOOKUP($A449,JESG_CEMBI!$AG:$AV,MATCH("YTD Score Chg",JESG_CEMBI!$AG$1:$AV$1,0),FALSE)/-10</f>
        <v>0.15447948319208199</v>
      </c>
      <c r="G449" t="str">
        <f>IFERROR(VLOOKUP(A449,ERV_Mapping!Q:Q,1,FALSE),VLOOKUP(A449,ERV_Mapping!R:R,1,FALSE))</f>
        <v>KWIPKK</v>
      </c>
      <c r="H449" t="str">
        <f>IFERROR(VLOOKUP(G449,ERV_Mapping!Q:S,3,FALSE),VLOOKUP(G449,ERV_Mapping!R:S,2,FALSE))</f>
        <v>KWIPKK_0</v>
      </c>
      <c r="I449" s="1">
        <f>VLOOKUP($H449,ERV_Issuers!$C:$BZ,MATCH(I$1,ERV_Issuers!$C$2:$BZ$2,0),FALSE)</f>
        <v>404.8150634765625</v>
      </c>
      <c r="J449" s="1" t="str">
        <f>VLOOKUP($H449,ERV_Issuers!$C:$BZ,MATCH(J$1,ERV_Issuers!$C$2:$BZ$2,0),FALSE)</f>
        <v>bb-</v>
      </c>
      <c r="K449" s="1">
        <f>VLOOKUP($H449,ERV_Issuers!$C:$BZ,MATCH(K$1,ERV_Issuers!$C$2:$BZ$2,0),FALSE)</f>
        <v>7.9173000836414094</v>
      </c>
      <c r="L449" s="1" t="str">
        <f t="shared" si="6"/>
        <v>BB</v>
      </c>
      <c r="M449" s="1" t="str">
        <f>INDEX(JESG_CEMBI!$W:$W,MATCH($A449,JESG_CEMBI!$AG:$AG,0))</f>
        <v>XS1567906059</v>
      </c>
    </row>
    <row r="450" spans="1:13" x14ac:dyDescent="0.25">
      <c r="A450" t="s">
        <v>2887</v>
      </c>
      <c r="B450">
        <f>ROUND(10-VLOOKUP($A450,JESG_CEMBI!$AG:$AV,MATCH(B$1,JESG_CEMBI!$AG$1:$AV$1,0),FALSE)/10,1)</f>
        <v>6.5</v>
      </c>
      <c r="C450">
        <f>VLOOKUP($A450,JESG_CEMBI!$AG:$AV,MATCH("1D Score Chg",JESG_CEMBI!$AG$1:$AV$1,0),FALSE)/-10</f>
        <v>-2.1954186097161701E-3</v>
      </c>
      <c r="D450">
        <f>VLOOKUP($A450,JESG_CEMBI!$AG:$AV,MATCH("1M Score Chg",JESG_CEMBI!$AG$1:$AV$1,0),FALSE)/-10</f>
        <v>-0.22019433351751999</v>
      </c>
      <c r="E450">
        <f>VLOOKUP($A450,JESG_CEMBI!$AG:$AV,MATCH("QTD Score Chg",JESG_CEMBI!$AG$1:$AV$1,0),FALSE)/-10</f>
        <v>-8.78536883792293E-2</v>
      </c>
      <c r="F450">
        <f>VLOOKUP($A450,JESG_CEMBI!$AG:$AV,MATCH("YTD Score Chg",JESG_CEMBI!$AG$1:$AV$1,0),FALSE)/-10</f>
        <v>-0.63782588579041899</v>
      </c>
      <c r="G450" t="str">
        <f>IFERROR(VLOOKUP(A450,ERV_Mapping!Q:Q,1,FALSE),VLOOKUP(A450,ERV_Mapping!R:R,1,FALSE))</f>
        <v>NTBKKK</v>
      </c>
      <c r="H450" t="str">
        <f>IFERROR(VLOOKUP(G450,ERV_Mapping!Q:S,3,FALSE),VLOOKUP(G450,ERV_Mapping!R:S,2,FALSE))</f>
        <v>NTBKKK_0</v>
      </c>
      <c r="I450" s="1">
        <f>VLOOKUP($H450,ERV_Issuers!$C:$BZ,MATCH(I$1,ERV_Issuers!$C$2:$BZ$2,0),FALSE)</f>
        <v>248.28181457519531</v>
      </c>
      <c r="J450" s="1" t="str">
        <f>VLOOKUP($H450,ERV_Issuers!$C:$BZ,MATCH(J$1,ERV_Issuers!$C$2:$BZ$2,0),FALSE)</f>
        <v>bbb-</v>
      </c>
      <c r="K450" s="1">
        <f>VLOOKUP($H450,ERV_Issuers!$C:$BZ,MATCH(K$1,ERV_Issuers!$C$2:$BZ$2,0),FALSE)</f>
        <v>31.075695198896469</v>
      </c>
      <c r="L450" s="1" t="str">
        <f t="shared" ref="L450:L513" si="7">UPPER(LEFT(J450,IF(OR(RIGHT(J450,1)="-",RIGHT(J450,1)="+"),LEN(J450)-1,LEN(J450))))</f>
        <v>BBB</v>
      </c>
      <c r="M450" s="1" t="str">
        <f>INDEX(JESG_CEMBI!$W:$W,MATCH($A450,JESG_CEMBI!$AG:$AG,0))</f>
        <v>XS2252513713</v>
      </c>
    </row>
    <row r="451" spans="1:13" x14ac:dyDescent="0.25">
      <c r="A451" t="s">
        <v>2399</v>
      </c>
      <c r="B451">
        <f>ROUND(10-VLOOKUP($A451,JESG_CEMBI!$AG:$AV,MATCH(B$1,JESG_CEMBI!$AG$1:$AV$1,0),FALSE)/10,1)</f>
        <v>3.6</v>
      </c>
      <c r="C451">
        <f>VLOOKUP($A451,JESG_CEMBI!$AG:$AV,MATCH("1D Score Chg",JESG_CEMBI!$AG$1:$AV$1,0),FALSE)/-10</f>
        <v>4.5052062918234895E-2</v>
      </c>
      <c r="D451">
        <f>VLOOKUP($A451,JESG_CEMBI!$AG:$AV,MATCH("1M Score Chg",JESG_CEMBI!$AG$1:$AV$1,0),FALSE)/-10</f>
        <v>0.94520657350790294</v>
      </c>
      <c r="E451">
        <f>VLOOKUP($A451,JESG_CEMBI!$AG:$AV,MATCH("QTD Score Chg",JESG_CEMBI!$AG$1:$AV$1,0),FALSE)/-10</f>
        <v>0.394195683584531</v>
      </c>
      <c r="F451">
        <f>VLOOKUP($A451,JESG_CEMBI!$AG:$AV,MATCH("YTD Score Chg",JESG_CEMBI!$AG$1:$AV$1,0),FALSE)/-10</f>
        <v>1.2867330781833701</v>
      </c>
      <c r="G451" t="str">
        <f>IFERROR(VLOOKUP(A451,ERV_Mapping!Q:Q,1,FALSE),VLOOKUP(A451,ERV_Mapping!R:R,1,FALSE))</f>
        <v>TENGIZ</v>
      </c>
      <c r="H451" t="str">
        <f>IFERROR(VLOOKUP(G451,ERV_Mapping!Q:S,3,FALSE),VLOOKUP(G451,ERV_Mapping!R:S,2,FALSE))</f>
        <v>TENGIZ_0</v>
      </c>
      <c r="I451" s="1">
        <f>VLOOKUP($H451,ERV_Issuers!$C:$BZ,MATCH(I$1,ERV_Issuers!$C$2:$BZ$2,0),FALSE)</f>
        <v>351.29293823242188</v>
      </c>
      <c r="J451" s="1" t="str">
        <f>VLOOKUP($H451,ERV_Issuers!$C:$BZ,MATCH(J$1,ERV_Issuers!$C$2:$BZ$2,0),FALSE)</f>
        <v>bbb-</v>
      </c>
      <c r="K451" s="1">
        <f>VLOOKUP($H451,ERV_Issuers!$C:$BZ,MATCH(K$1,ERV_Issuers!$C$2:$BZ$2,0),FALSE)</f>
        <v>43.779073142333445</v>
      </c>
      <c r="L451" s="1" t="str">
        <f t="shared" si="7"/>
        <v>BBB</v>
      </c>
      <c r="M451" s="1" t="str">
        <f>INDEX(JESG_CEMBI!$W:$W,MATCH($A451,JESG_CEMBI!$AG:$AG,0))</f>
        <v>XS2010030240</v>
      </c>
    </row>
    <row r="452" spans="1:13" x14ac:dyDescent="0.25">
      <c r="A452" t="s">
        <v>649</v>
      </c>
      <c r="B452">
        <f>ROUND(10-VLOOKUP($A452,JESG_CEMBI!$AG:$AV,MATCH(B$1,JESG_CEMBI!$AG$1:$AV$1,0),FALSE)/10,1)</f>
        <v>4.7</v>
      </c>
      <c r="C452">
        <f>VLOOKUP($A452,JESG_CEMBI!$AG:$AV,MATCH("1D Score Chg",JESG_CEMBI!$AG$1:$AV$1,0),FALSE)/-10</f>
        <v>-3.5602253058421201E-3</v>
      </c>
      <c r="D452">
        <f>VLOOKUP($A452,JESG_CEMBI!$AG:$AV,MATCH("1M Score Chg",JESG_CEMBI!$AG$1:$AV$1,0),FALSE)/-10</f>
        <v>-8.1121885197310201E-2</v>
      </c>
      <c r="E452">
        <f>VLOOKUP($A452,JESG_CEMBI!$AG:$AV,MATCH("QTD Score Chg",JESG_CEMBI!$AG$1:$AV$1,0),FALSE)/-10</f>
        <v>-3.1952407654600903E-2</v>
      </c>
      <c r="F452">
        <f>VLOOKUP($A452,JESG_CEMBI!$AG:$AV,MATCH("YTD Score Chg",JESG_CEMBI!$AG$1:$AV$1,0),FALSE)/-10</f>
        <v>-0.24838521988102599</v>
      </c>
      <c r="G452" t="str">
        <f>IFERROR(VLOOKUP(A452,ERV_Mapping!Q:Q,1,FALSE),VLOOKUP(A452,ERV_Mapping!R:R,1,FALSE))</f>
        <v>AVIASG</v>
      </c>
      <c r="H452" t="str">
        <f>IFERROR(VLOOKUP(G452,ERV_Mapping!Q:S,3,FALSE),VLOOKUP(G452,ERV_Mapping!R:S,2,FALSE))</f>
        <v>AVIASG_0</v>
      </c>
      <c r="I452" s="1">
        <f>VLOOKUP($H452,ERV_Issuers!$C:$BZ,MATCH(I$1,ERV_Issuers!$C$2:$BZ$2,0),FALSE)</f>
        <v>723.17254638671875</v>
      </c>
      <c r="J452" s="1" t="str">
        <f>VLOOKUP($H452,ERV_Issuers!$C:$BZ,MATCH(J$1,ERV_Issuers!$C$2:$BZ$2,0),FALSE)</f>
        <v>bb-</v>
      </c>
      <c r="K452" s="1">
        <f>VLOOKUP($H452,ERV_Issuers!$C:$BZ,MATCH(K$1,ERV_Issuers!$C$2:$BZ$2,0),FALSE)</f>
        <v>0</v>
      </c>
      <c r="L452" s="1" t="str">
        <f t="shared" si="7"/>
        <v>BB</v>
      </c>
      <c r="M452" s="1" t="str">
        <f>INDEX(JESG_CEMBI!$W:$W,MATCH($A452,JESG_CEMBI!$AG:$AG,0))</f>
        <v>XS2010038573</v>
      </c>
    </row>
    <row r="453" spans="1:13" x14ac:dyDescent="0.25">
      <c r="A453" t="s">
        <v>2910</v>
      </c>
      <c r="B453">
        <f>ROUND(10-VLOOKUP($A453,JESG_CEMBI!$AG:$AV,MATCH(B$1,JESG_CEMBI!$AG$1:$AV$1,0),FALSE)/10,1)</f>
        <v>4.3</v>
      </c>
      <c r="C453">
        <f>VLOOKUP($A453,JESG_CEMBI!$AG:$AV,MATCH("1D Score Chg",JESG_CEMBI!$AG$1:$AV$1,0),FALSE)/-10</f>
        <v>-5.4436240308120797E-3</v>
      </c>
      <c r="D453">
        <f>VLOOKUP($A453,JESG_CEMBI!$AG:$AV,MATCH("1M Score Chg",JESG_CEMBI!$AG$1:$AV$1,0),FALSE)/-10</f>
        <v>-5.9022588988535296E-2</v>
      </c>
      <c r="E453">
        <f>VLOOKUP($A453,JESG_CEMBI!$AG:$AV,MATCH("QTD Score Chg",JESG_CEMBI!$AG$1:$AV$1,0),FALSE)/-10</f>
        <v>-2.8735551142160098E-2</v>
      </c>
      <c r="F453">
        <f>VLOOKUP($A453,JESG_CEMBI!$AG:$AV,MATCH("YTD Score Chg",JESG_CEMBI!$AG$1:$AV$1,0),FALSE)/-10</f>
        <v>-3.5324160216748599E-2</v>
      </c>
      <c r="G453" t="str">
        <f>IFERROR(VLOOKUP(A453,ERV_Mapping!Q:Q,1,FALSE),VLOOKUP(A453,ERV_Mapping!R:R,1,FALSE))</f>
        <v>OCPMR</v>
      </c>
      <c r="H453" t="str">
        <f>IFERROR(VLOOKUP(G453,ERV_Mapping!Q:S,3,FALSE),VLOOKUP(G453,ERV_Mapping!R:S,2,FALSE))</f>
        <v>OCPMR_0</v>
      </c>
      <c r="I453" s="1">
        <f>VLOOKUP($H453,ERV_Issuers!$C:$BZ,MATCH(I$1,ERV_Issuers!$C$2:$BZ$2,0),FALSE)</f>
        <v>187.35137939453125</v>
      </c>
      <c r="J453" s="1" t="str">
        <f>VLOOKUP($H453,ERV_Issuers!$C:$BZ,MATCH(J$1,ERV_Issuers!$C$2:$BZ$2,0),FALSE)</f>
        <v>bb+</v>
      </c>
      <c r="K453" s="1">
        <f>VLOOKUP($H453,ERV_Issuers!$C:$BZ,MATCH(K$1,ERV_Issuers!$C$2:$BZ$2,0),FALSE)</f>
        <v>-24.161626986716445</v>
      </c>
      <c r="L453" s="1" t="str">
        <f t="shared" si="7"/>
        <v>BB</v>
      </c>
      <c r="M453" s="1" t="str">
        <f>INDEX(JESG_CEMBI!$W:$W,MATCH($A453,JESG_CEMBI!$AG:$AG,0))</f>
        <v>XS2355149316</v>
      </c>
    </row>
    <row r="454" spans="1:13" x14ac:dyDescent="0.25">
      <c r="A454" t="s">
        <v>3754</v>
      </c>
      <c r="B454">
        <f>ROUND(10-VLOOKUP($A454,JESG_CEMBI!$AG:$AV,MATCH(B$1,JESG_CEMBI!$AG$1:$AV$1,0),FALSE)/10,1)</f>
        <v>4.0999999999999996</v>
      </c>
      <c r="C454">
        <f>VLOOKUP($A454,JESG_CEMBI!$AG:$AV,MATCH("1D Score Chg",JESG_CEMBI!$AG$1:$AV$1,0),FALSE)/-10</f>
        <v>-1.75295995044422E-3</v>
      </c>
      <c r="D454">
        <f>VLOOKUP($A454,JESG_CEMBI!$AG:$AV,MATCH("1M Score Chg",JESG_CEMBI!$AG$1:$AV$1,0),FALSE)/-10</f>
        <v>-0.100933651973988</v>
      </c>
      <c r="E454">
        <f>VLOOKUP($A454,JESG_CEMBI!$AG:$AV,MATCH("QTD Score Chg",JESG_CEMBI!$AG$1:$AV$1,0),FALSE)/-10</f>
        <v>2.7050324455331001E-4</v>
      </c>
      <c r="F454">
        <f>VLOOKUP($A454,JESG_CEMBI!$AG:$AV,MATCH("YTD Score Chg",JESG_CEMBI!$AG$1:$AV$1,0),FALSE)/-10</f>
        <v>-0.61069549330075401</v>
      </c>
      <c r="G454" t="str">
        <f>IFERROR(VLOOKUP(A454,ERV_Mapping!Q:Q,1,FALSE),VLOOKUP(A454,ERV_Mapping!R:R,1,FALSE))</f>
        <v>VIVENE</v>
      </c>
      <c r="H454" t="str">
        <f>IFERROR(VLOOKUP(G454,ERV_Mapping!Q:S,3,FALSE),VLOOKUP(G454,ERV_Mapping!R:S,2,FALSE))</f>
        <v>VIVENE</v>
      </c>
      <c r="I454" s="1">
        <f>VLOOKUP($H454,ERV_Issuers!$C:$BZ,MATCH(I$1,ERV_Issuers!$C$2:$BZ$2,0),FALSE)</f>
        <v>169.84042358398438</v>
      </c>
      <c r="J454" s="1" t="str">
        <f>VLOOKUP($H454,ERV_Issuers!$C:$BZ,MATCH(J$1,ERV_Issuers!$C$2:$BZ$2,0),FALSE)</f>
        <v>bb+</v>
      </c>
      <c r="K454" s="1">
        <f>VLOOKUP($H454,ERV_Issuers!$C:$BZ,MATCH(K$1,ERV_Issuers!$C$2:$BZ$2,0),FALSE)</f>
        <v>0</v>
      </c>
      <c r="L454" s="1" t="str">
        <f t="shared" si="7"/>
        <v>BB</v>
      </c>
      <c r="M454" s="1" t="str">
        <f>INDEX(JESG_CEMBI!$W:$W,MATCH($A454,JESG_CEMBI!$AG:$AG,0))</f>
        <v>XS2231814570</v>
      </c>
    </row>
    <row r="455" spans="1:13" x14ac:dyDescent="0.25">
      <c r="A455" t="s">
        <v>594</v>
      </c>
      <c r="B455">
        <f>ROUND(10-VLOOKUP($A455,JESG_CEMBI!$AG:$AV,MATCH(B$1,JESG_CEMBI!$AG$1:$AV$1,0),FALSE)/10,1)</f>
        <v>4.8</v>
      </c>
      <c r="C455">
        <f>VLOOKUP($A455,JESG_CEMBI!$AG:$AV,MATCH("1D Score Chg",JESG_CEMBI!$AG$1:$AV$1,0),FALSE)/-10</f>
        <v>-3.6202031390253297E-3</v>
      </c>
      <c r="D455">
        <f>VLOOKUP($A455,JESG_CEMBI!$AG:$AV,MATCH("1M Score Chg",JESG_CEMBI!$AG$1:$AV$1,0),FALSE)/-10</f>
        <v>-8.2686095202259904E-2</v>
      </c>
      <c r="E455">
        <f>VLOOKUP($A455,JESG_CEMBI!$AG:$AV,MATCH("QTD Score Chg",JESG_CEMBI!$AG$1:$AV$1,0),FALSE)/-10</f>
        <v>-3.24922081532108E-2</v>
      </c>
      <c r="F455">
        <f>VLOOKUP($A455,JESG_CEMBI!$AG:$AV,MATCH("YTD Score Chg",JESG_CEMBI!$AG$1:$AV$1,0),FALSE)/-10</f>
        <v>-0.19670047232965299</v>
      </c>
      <c r="G455" t="str">
        <f>IFERROR(VLOOKUP(A455,ERV_Mapping!Q:Q,1,FALSE),VLOOKUP(A455,ERV_Mapping!R:R,1,FALSE))</f>
        <v>ARAGVI</v>
      </c>
      <c r="H455" t="str">
        <f>IFERROR(VLOOKUP(G455,ERV_Mapping!Q:S,3,FALSE),VLOOKUP(G455,ERV_Mapping!R:S,2,FALSE))</f>
        <v>ARAGVI_3</v>
      </c>
      <c r="I455" s="1">
        <f>VLOOKUP($H455,ERV_Issuers!$C:$BZ,MATCH(I$1,ERV_Issuers!$C$2:$BZ$2,0),FALSE)</f>
        <v>1150.568115234375</v>
      </c>
      <c r="J455" s="1" t="str">
        <f>VLOOKUP($H455,ERV_Issuers!$C:$BZ,MATCH(J$1,ERV_Issuers!$C$2:$BZ$2,0),FALSE)</f>
        <v>b-</v>
      </c>
      <c r="K455" s="1">
        <f>VLOOKUP($H455,ERV_Issuers!$C:$BZ,MATCH(K$1,ERV_Issuers!$C$2:$BZ$2,0),FALSE)</f>
        <v>0</v>
      </c>
      <c r="L455" s="1" t="str">
        <f t="shared" si="7"/>
        <v>B</v>
      </c>
      <c r="M455" s="1" t="str">
        <f>INDEX(JESG_CEMBI!$W:$W,MATCH($A455,JESG_CEMBI!$AG:$AG,0))</f>
        <v>XS2326545204</v>
      </c>
    </row>
    <row r="456" spans="1:13" x14ac:dyDescent="0.25">
      <c r="A456" t="s">
        <v>21699</v>
      </c>
      <c r="B456">
        <f>ROUND(10-VLOOKUP($A456,JESG_CEMBI!$AG:$AV,MATCH(B$1,JESG_CEMBI!$AG$1:$AV$1,0),FALSE)/10,1)</f>
        <v>5.4</v>
      </c>
      <c r="C456">
        <f>VLOOKUP($A456,JESG_CEMBI!$AG:$AV,MATCH("1D Score Chg",JESG_CEMBI!$AG$1:$AV$1,0),FALSE)/-10</f>
        <v>2.6679101874912396E-2</v>
      </c>
      <c r="D456">
        <f>VLOOKUP($A456,JESG_CEMBI!$AG:$AV,MATCH("1M Score Chg",JESG_CEMBI!$AG$1:$AV$1,0),FALSE)/-10</f>
        <v>0.62372325457325295</v>
      </c>
      <c r="E456">
        <f>VLOOKUP($A456,JESG_CEMBI!$AG:$AV,MATCH("QTD Score Chg",JESG_CEMBI!$AG$1:$AV$1,0),FALSE)/-10</f>
        <v>0.24257278286150502</v>
      </c>
      <c r="F456">
        <f>VLOOKUP($A456,JESG_CEMBI!$AG:$AV,MATCH("YTD Score Chg",JESG_CEMBI!$AG$1:$AV$1,0),FALSE)/-10</f>
        <v>0.94361261938826091</v>
      </c>
      <c r="G456" t="e">
        <f>IFERROR(VLOOKUP(A456,ERV_Mapping!Q:Q,1,FALSE),VLOOKUP(A456,ERV_Mapping!R:R,1,FALSE))</f>
        <v>#N/A</v>
      </c>
      <c r="H456" t="e">
        <f>IFERROR(VLOOKUP(G456,ERV_Mapping!Q:S,3,FALSE),VLOOKUP(G456,ERV_Mapping!R:S,2,FALSE))</f>
        <v>#N/A</v>
      </c>
      <c r="I456" s="1" t="e">
        <f>VLOOKUP($H456,ERV_Issuers!$C:$BZ,MATCH(I$1,ERV_Issuers!$C$2:$BZ$2,0),FALSE)</f>
        <v>#N/A</v>
      </c>
      <c r="J456" s="1" t="e">
        <f>VLOOKUP($H456,ERV_Issuers!$C:$BZ,MATCH(J$1,ERV_Issuers!$C$2:$BZ$2,0),FALSE)</f>
        <v>#N/A</v>
      </c>
      <c r="K456" s="1" t="e">
        <f>VLOOKUP($H456,ERV_Issuers!$C:$BZ,MATCH(K$1,ERV_Issuers!$C$2:$BZ$2,0),FALSE)</f>
        <v>#N/A</v>
      </c>
      <c r="L456" s="1" t="e">
        <f t="shared" si="7"/>
        <v>#N/A</v>
      </c>
      <c r="M456" s="1" t="str">
        <f>INDEX(JESG_CEMBI!$W:$W,MATCH($A456,JESG_CEMBI!$AG:$AG,0))</f>
        <v>XS2445185916</v>
      </c>
    </row>
    <row r="457" spans="1:13" x14ac:dyDescent="0.25">
      <c r="A457" t="s">
        <v>2744</v>
      </c>
      <c r="B457">
        <f>ROUND(10-VLOOKUP($A457,JESG_CEMBI!$AG:$AV,MATCH(B$1,JESG_CEMBI!$AG$1:$AV$1,0),FALSE)/10,1)</f>
        <v>5</v>
      </c>
      <c r="C457">
        <f>VLOOKUP($A457,JESG_CEMBI!$AG:$AV,MATCH("1D Score Chg",JESG_CEMBI!$AG$1:$AV$1,0),FALSE)/-10</f>
        <v>1.87848154108145E-2</v>
      </c>
      <c r="D457">
        <f>VLOOKUP($A457,JESG_CEMBI!$AG:$AV,MATCH("1M Score Chg",JESG_CEMBI!$AG$1:$AV$1,0),FALSE)/-10</f>
        <v>0.44681170073023602</v>
      </c>
      <c r="E457">
        <f>VLOOKUP($A457,JESG_CEMBI!$AG:$AV,MATCH("QTD Score Chg",JESG_CEMBI!$AG$1:$AV$1,0),FALSE)/-10</f>
        <v>0.17242217341598501</v>
      </c>
      <c r="F457">
        <f>VLOOKUP($A457,JESG_CEMBI!$AG:$AV,MATCH("YTD Score Chg",JESG_CEMBI!$AG$1:$AV$1,0),FALSE)/-10</f>
        <v>0.85075981138602708</v>
      </c>
      <c r="G457" t="str">
        <f>IFERROR(VLOOKUP(A457,ERV_Mapping!Q:Q,1,FALSE),VLOOKUP(A457,ERV_Mapping!R:R,1,FALSE))</f>
        <v>MGMCHI</v>
      </c>
      <c r="H457" t="str">
        <f>IFERROR(VLOOKUP(G457,ERV_Mapping!Q:S,3,FALSE),VLOOKUP(G457,ERV_Mapping!R:S,2,FALSE))</f>
        <v>MGMCHI_4</v>
      </c>
      <c r="I457" s="1">
        <f>VLOOKUP($H457,ERV_Issuers!$C:$BZ,MATCH(I$1,ERV_Issuers!$C$2:$BZ$2,0),FALSE)</f>
        <v>523.4439697265625</v>
      </c>
      <c r="J457" s="1" t="str">
        <f>VLOOKUP($H457,ERV_Issuers!$C:$BZ,MATCH(J$1,ERV_Issuers!$C$2:$BZ$2,0),FALSE)</f>
        <v>b+</v>
      </c>
      <c r="K457" s="1">
        <f>VLOOKUP($H457,ERV_Issuers!$C:$BZ,MATCH(K$1,ERV_Issuers!$C$2:$BZ$2,0),FALSE)</f>
        <v>8.6941762975051624</v>
      </c>
      <c r="L457" s="1" t="str">
        <f t="shared" si="7"/>
        <v>B</v>
      </c>
      <c r="M457" s="1" t="str">
        <f>INDEX(JESG_CEMBI!$W:$W,MATCH($A457,JESG_CEMBI!$AG:$AG,0))</f>
        <v>USG60744AG74</v>
      </c>
    </row>
    <row r="458" spans="1:13" x14ac:dyDescent="0.25">
      <c r="A458" t="s">
        <v>2797</v>
      </c>
      <c r="B458">
        <f>ROUND(10-VLOOKUP($A458,JESG_CEMBI!$AG:$AV,MATCH(B$1,JESG_CEMBI!$AG$1:$AV$1,0),FALSE)/10,1)</f>
        <v>4.5</v>
      </c>
      <c r="C458">
        <f>VLOOKUP($A458,JESG_CEMBI!$AG:$AV,MATCH("1D Score Chg",JESG_CEMBI!$AG$1:$AV$1,0),FALSE)/-10</f>
        <v>-2.1768316255649001E-2</v>
      </c>
      <c r="D458">
        <f>VLOOKUP($A458,JESG_CEMBI!$AG:$AV,MATCH("1M Score Chg",JESG_CEMBI!$AG$1:$AV$1,0),FALSE)/-10</f>
        <v>-0.69550168851792904</v>
      </c>
      <c r="E458">
        <f>VLOOKUP($A458,JESG_CEMBI!$AG:$AV,MATCH("QTD Score Chg",JESG_CEMBI!$AG$1:$AV$1,0),FALSE)/-10</f>
        <v>-0.26529988402964899</v>
      </c>
      <c r="F458">
        <f>VLOOKUP($A458,JESG_CEMBI!$AG:$AV,MATCH("YTD Score Chg",JESG_CEMBI!$AG$1:$AV$1,0),FALSE)/-10</f>
        <v>-1.9904355544176202</v>
      </c>
      <c r="G458" t="str">
        <f>IFERROR(VLOOKUP(A458,ERV_Mapping!Q:Q,1,FALSE),VLOOKUP(A458,ERV_Mapping!R:R,1,FALSE))</f>
        <v>MPEL</v>
      </c>
      <c r="H458" t="str">
        <f>IFERROR(VLOOKUP(G458,ERV_Mapping!Q:S,3,FALSE),VLOOKUP(G458,ERV_Mapping!R:S,2,FALSE))</f>
        <v>MPEL_1</v>
      </c>
      <c r="I458" s="1">
        <f>VLOOKUP($H458,ERV_Issuers!$C:$BZ,MATCH(I$1,ERV_Issuers!$C$2:$BZ$2,0),FALSE)</f>
        <v>498.26409912109375</v>
      </c>
      <c r="J458" s="1" t="str">
        <f>VLOOKUP($H458,ERV_Issuers!$C:$BZ,MATCH(J$1,ERV_Issuers!$C$2:$BZ$2,0),FALSE)</f>
        <v>bb-</v>
      </c>
      <c r="K458" s="1">
        <f>VLOOKUP($H458,ERV_Issuers!$C:$BZ,MATCH(K$1,ERV_Issuers!$C$2:$BZ$2,0),FALSE)</f>
        <v>4.0800192060952609</v>
      </c>
      <c r="L458" s="1" t="str">
        <f t="shared" si="7"/>
        <v>BB</v>
      </c>
      <c r="M458" s="1" t="str">
        <f>INDEX(JESG_CEMBI!$W:$W,MATCH($A458,JESG_CEMBI!$AG:$AG,0))</f>
        <v>USG5975LAA47</v>
      </c>
    </row>
    <row r="459" spans="1:13" x14ac:dyDescent="0.25">
      <c r="A459" t="s">
        <v>1669</v>
      </c>
      <c r="B459">
        <f>ROUND(10-VLOOKUP($A459,JESG_CEMBI!$AG:$AV,MATCH(B$1,JESG_CEMBI!$AG$1:$AV$1,0),FALSE)/10,1)</f>
        <v>4.2</v>
      </c>
      <c r="C459">
        <f>VLOOKUP($A459,JESG_CEMBI!$AG:$AV,MATCH("1D Score Chg",JESG_CEMBI!$AG$1:$AV$1,0),FALSE)/-10</f>
        <v>-6.1256304256609396E-3</v>
      </c>
      <c r="D459">
        <f>VLOOKUP($A459,JESG_CEMBI!$AG:$AV,MATCH("1M Score Chg",JESG_CEMBI!$AG$1:$AV$1,0),FALSE)/-10</f>
        <v>-8.9491168627854001E-2</v>
      </c>
      <c r="E459">
        <f>VLOOKUP($A459,JESG_CEMBI!$AG:$AV,MATCH("QTD Score Chg",JESG_CEMBI!$AG$1:$AV$1,0),FALSE)/-10</f>
        <v>-5.5207459069374201E-2</v>
      </c>
      <c r="F459">
        <f>VLOOKUP($A459,JESG_CEMBI!$AG:$AV,MATCH("YTD Score Chg",JESG_CEMBI!$AG$1:$AV$1,0),FALSE)/-10</f>
        <v>-0.10118257772110099</v>
      </c>
      <c r="G459" t="str">
        <f>IFERROR(VLOOKUP(A459,ERV_Mapping!Q:Q,1,FALSE),VLOOKUP(A459,ERV_Mapping!R:R,1,FALSE))</f>
        <v>SJMHOL</v>
      </c>
      <c r="H459" t="str">
        <f>IFERROR(VLOOKUP(G459,ERV_Mapping!Q:S,3,FALSE),VLOOKUP(G459,ERV_Mapping!R:S,2,FALSE))</f>
        <v>SJMHOL</v>
      </c>
      <c r="I459" s="1">
        <f>VLOOKUP($H459,ERV_Issuers!$C:$BZ,MATCH(I$1,ERV_Issuers!$C$2:$BZ$2,0),FALSE)</f>
        <v>626.52325439453125</v>
      </c>
      <c r="J459" s="1" t="str">
        <f>VLOOKUP($H459,ERV_Issuers!$C:$BZ,MATCH(J$1,ERV_Issuers!$C$2:$BZ$2,0),FALSE)</f>
        <v>bb-</v>
      </c>
      <c r="K459" s="1">
        <f>VLOOKUP($H459,ERV_Issuers!$C:$BZ,MATCH(K$1,ERV_Issuers!$C$2:$BZ$2,0),FALSE)</f>
        <v>39.780651941633785</v>
      </c>
      <c r="L459" s="1" t="str">
        <f t="shared" si="7"/>
        <v>BB</v>
      </c>
      <c r="M459" s="1" t="str">
        <f>INDEX(JESG_CEMBI!$W:$W,MATCH($A459,JESG_CEMBI!$AG:$AG,0))</f>
        <v>XS2289202587</v>
      </c>
    </row>
    <row r="460" spans="1:13" x14ac:dyDescent="0.25">
      <c r="A460" t="s">
        <v>1500</v>
      </c>
      <c r="B460">
        <f>ROUND(10-VLOOKUP($A460,JESG_CEMBI!$AG:$AV,MATCH(B$1,JESG_CEMBI!$AG$1:$AV$1,0),FALSE)/10,1)</f>
        <v>4.7</v>
      </c>
      <c r="C460">
        <f>VLOOKUP($A460,JESG_CEMBI!$AG:$AV,MATCH("1D Score Chg",JESG_CEMBI!$AG$1:$AV$1,0),FALSE)/-10</f>
        <v>2.7346156819824299E-3</v>
      </c>
      <c r="D460">
        <f>VLOOKUP($A460,JESG_CEMBI!$AG:$AV,MATCH("1M Score Chg",JESG_CEMBI!$AG$1:$AV$1,0),FALSE)/-10</f>
        <v>0.14094662940011798</v>
      </c>
      <c r="E460">
        <f>VLOOKUP($A460,JESG_CEMBI!$AG:$AV,MATCH("QTD Score Chg",JESG_CEMBI!$AG$1:$AV$1,0),FALSE)/-10</f>
        <v>4.2878257987727805E-2</v>
      </c>
      <c r="F460">
        <f>VLOOKUP($A460,JESG_CEMBI!$AG:$AV,MATCH("YTD Score Chg",JESG_CEMBI!$AG$1:$AV$1,0),FALSE)/-10</f>
        <v>0.217533850241942</v>
      </c>
      <c r="G460" t="str">
        <f>IFERROR(VLOOKUP(A460,ERV_Mapping!Q:Q,1,FALSE),VLOOKUP(A460,ERV_Mapping!R:R,1,FALSE))</f>
        <v>SANLTD</v>
      </c>
      <c r="H460" t="str">
        <f>IFERROR(VLOOKUP(G460,ERV_Mapping!Q:S,3,FALSE),VLOOKUP(G460,ERV_Mapping!R:S,2,FALSE))</f>
        <v>SANLTD_10</v>
      </c>
      <c r="I460" s="1">
        <f>VLOOKUP($H460,ERV_Issuers!$C:$BZ,MATCH(I$1,ERV_Issuers!$C$2:$BZ$2,0),FALSE)</f>
        <v>308.829345703125</v>
      </c>
      <c r="J460" s="1" t="str">
        <f>VLOOKUP($H460,ERV_Issuers!$C:$BZ,MATCH(J$1,ERV_Issuers!$C$2:$BZ$2,0),FALSE)</f>
        <v>bbb-</v>
      </c>
      <c r="K460" s="1">
        <f>VLOOKUP($H460,ERV_Issuers!$C:$BZ,MATCH(K$1,ERV_Issuers!$C$2:$BZ$2,0),FALSE)</f>
        <v>23.552272485901792</v>
      </c>
      <c r="L460" s="1" t="str">
        <f t="shared" si="7"/>
        <v>BBB</v>
      </c>
      <c r="M460" s="1" t="str">
        <f>INDEX(JESG_CEMBI!$W:$W,MATCH($A460,JESG_CEMBI!$AG:$AG,0))</f>
        <v>USG7801RAF67</v>
      </c>
    </row>
    <row r="461" spans="1:13" x14ac:dyDescent="0.25">
      <c r="A461" t="s">
        <v>21086</v>
      </c>
      <c r="B461">
        <f>ROUND(10-VLOOKUP($A461,JESG_CEMBI!$AG:$AV,MATCH(B$1,JESG_CEMBI!$AG$1:$AV$1,0),FALSE)/10,1)</f>
        <v>5.9</v>
      </c>
      <c r="C461">
        <f>VLOOKUP($A461,JESG_CEMBI!$AG:$AV,MATCH("1D Score Chg",JESG_CEMBI!$AG$1:$AV$1,0),FALSE)/-10</f>
        <v>-2.0190612110653197E-3</v>
      </c>
      <c r="D461">
        <f>VLOOKUP($A461,JESG_CEMBI!$AG:$AV,MATCH("1M Score Chg",JESG_CEMBI!$AG$1:$AV$1,0),FALSE)/-10</f>
        <v>-1.5059103447035899E-2</v>
      </c>
      <c r="E461">
        <f>VLOOKUP($A461,JESG_CEMBI!$AG:$AV,MATCH("QTD Score Chg",JESG_CEMBI!$AG$1:$AV$1,0),FALSE)/-10</f>
        <v>-9.20153193723223E-3</v>
      </c>
      <c r="F461">
        <f>VLOOKUP($A461,JESG_CEMBI!$AG:$AV,MATCH("YTD Score Chg",JESG_CEMBI!$AG$1:$AV$1,0),FALSE)/-10</f>
        <v>-2.43880499585102E-2</v>
      </c>
      <c r="G461" t="e">
        <f>IFERROR(VLOOKUP(A461,ERV_Mapping!Q:Q,1,FALSE),VLOOKUP(A461,ERV_Mapping!R:R,1,FALSE))</f>
        <v>#N/A</v>
      </c>
      <c r="H461" t="e">
        <f>IFERROR(VLOOKUP(G461,ERV_Mapping!Q:S,3,FALSE),VLOOKUP(G461,ERV_Mapping!R:S,2,FALSE))</f>
        <v>#N/A</v>
      </c>
      <c r="I461" s="1" t="e">
        <f>VLOOKUP($H461,ERV_Issuers!$C:$BZ,MATCH(I$1,ERV_Issuers!$C$2:$BZ$2,0),FALSE)</f>
        <v>#N/A</v>
      </c>
      <c r="J461" s="1" t="e">
        <f>VLOOKUP($H461,ERV_Issuers!$C:$BZ,MATCH(J$1,ERV_Issuers!$C$2:$BZ$2,0),FALSE)</f>
        <v>#N/A</v>
      </c>
      <c r="K461" s="1" t="e">
        <f>VLOOKUP($H461,ERV_Issuers!$C:$BZ,MATCH(K$1,ERV_Issuers!$C$2:$BZ$2,0),FALSE)</f>
        <v>#N/A</v>
      </c>
      <c r="L461" s="1" t="e">
        <f t="shared" si="7"/>
        <v>#N/A</v>
      </c>
      <c r="M461" s="1" t="str">
        <f>INDEX(JESG_CEMBI!$W:$W,MATCH($A461,JESG_CEMBI!$AG:$AG,0))</f>
        <v>USG8539EAC96</v>
      </c>
    </row>
    <row r="462" spans="1:13" x14ac:dyDescent="0.25">
      <c r="A462" t="s">
        <v>2287</v>
      </c>
      <c r="B462">
        <f>ROUND(10-VLOOKUP($A462,JESG_CEMBI!$AG:$AV,MATCH(B$1,JESG_CEMBI!$AG$1:$AV$1,0),FALSE)/10,1)</f>
        <v>5.9</v>
      </c>
      <c r="C462">
        <f>VLOOKUP($A462,JESG_CEMBI!$AG:$AV,MATCH("1D Score Chg",JESG_CEMBI!$AG$1:$AV$1,0),FALSE)/-10</f>
        <v>-2.0190612110653197E-3</v>
      </c>
      <c r="D462">
        <f>VLOOKUP($A462,JESG_CEMBI!$AG:$AV,MATCH("1M Score Chg",JESG_CEMBI!$AG$1:$AV$1,0),FALSE)/-10</f>
        <v>-1.5059103447035899E-2</v>
      </c>
      <c r="E462">
        <f>VLOOKUP($A462,JESG_CEMBI!$AG:$AV,MATCH("QTD Score Chg",JESG_CEMBI!$AG$1:$AV$1,0),FALSE)/-10</f>
        <v>-9.20153193723223E-3</v>
      </c>
      <c r="F462">
        <f>VLOOKUP($A462,JESG_CEMBI!$AG:$AV,MATCH("YTD Score Chg",JESG_CEMBI!$AG$1:$AV$1,0),FALSE)/-10</f>
        <v>-3.42028079639305E-2</v>
      </c>
      <c r="G462" t="str">
        <f>IFERROR(VLOOKUP(A462,ERV_Mapping!Q:Q,1,FALSE),VLOOKUP(A462,ERV_Mapping!R:R,1,FALSE))</f>
        <v>STCITY</v>
      </c>
      <c r="H462" t="str">
        <f>IFERROR(VLOOKUP(G462,ERV_Mapping!Q:S,3,FALSE),VLOOKUP(G462,ERV_Mapping!R:S,2,FALSE))</f>
        <v>STCITY</v>
      </c>
      <c r="I462" s="1">
        <f>VLOOKUP($H462,ERV_Issuers!$C:$BZ,MATCH(I$1,ERV_Issuers!$C$2:$BZ$2,0),FALSE)</f>
        <v>627.0509033203125</v>
      </c>
      <c r="J462" s="1" t="str">
        <f>VLOOKUP($H462,ERV_Issuers!$C:$BZ,MATCH(J$1,ERV_Issuers!$C$2:$BZ$2,0),FALSE)</f>
        <v>b+</v>
      </c>
      <c r="K462" s="1">
        <f>VLOOKUP($H462,ERV_Issuers!$C:$BZ,MATCH(K$1,ERV_Issuers!$C$2:$BZ$2,0),FALSE)</f>
        <v>3.3122287816290061</v>
      </c>
      <c r="L462" s="1" t="str">
        <f t="shared" si="7"/>
        <v>B</v>
      </c>
      <c r="M462" s="1" t="str">
        <f>INDEX(JESG_CEMBI!$W:$W,MATCH($A462,JESG_CEMBI!$AG:$AG,0))</f>
        <v>USG85381AG95</v>
      </c>
    </row>
    <row r="463" spans="1:13" x14ac:dyDescent="0.25">
      <c r="A463" t="s">
        <v>3319</v>
      </c>
      <c r="B463">
        <f>ROUND(10-VLOOKUP($A463,JESG_CEMBI!$AG:$AV,MATCH(B$1,JESG_CEMBI!$AG$1:$AV$1,0),FALSE)/10,1)</f>
        <v>7.3</v>
      </c>
      <c r="C463">
        <f>VLOOKUP($A463,JESG_CEMBI!$AG:$AV,MATCH("1D Score Chg",JESG_CEMBI!$AG$1:$AV$1,0),FALSE)/-10</f>
        <v>5.7969720019624294E-3</v>
      </c>
      <c r="D463">
        <f>VLOOKUP($A463,JESG_CEMBI!$AG:$AV,MATCH("1M Score Chg",JESG_CEMBI!$AG$1:$AV$1,0),FALSE)/-10</f>
        <v>0.26791401217371502</v>
      </c>
      <c r="E463">
        <f>VLOOKUP($A463,JESG_CEMBI!$AG:$AV,MATCH("QTD Score Chg",JESG_CEMBI!$AG$1:$AV$1,0),FALSE)/-10</f>
        <v>7.6041373212903093E-2</v>
      </c>
      <c r="F463">
        <f>VLOOKUP($A463,JESG_CEMBI!$AG:$AV,MATCH("YTD Score Chg",JESG_CEMBI!$AG$1:$AV$1,0),FALSE)/-10</f>
        <v>0.70181428405349</v>
      </c>
      <c r="G463" t="str">
        <f>IFERROR(VLOOKUP(A463,ERV_Mapping!Q:Q,1,FALSE),VLOOKUP(A463,ERV_Mapping!R:R,1,FALSE))</f>
        <v>WYNMAC</v>
      </c>
      <c r="H463" t="str">
        <f>IFERROR(VLOOKUP(G463,ERV_Mapping!Q:S,3,FALSE),VLOOKUP(G463,ERV_Mapping!R:S,2,FALSE))</f>
        <v>WYNMAC</v>
      </c>
      <c r="I463" s="1">
        <f>VLOOKUP($H463,ERV_Issuers!$C:$BZ,MATCH(I$1,ERV_Issuers!$C$2:$BZ$2,0),FALSE)</f>
        <v>544.97808837890625</v>
      </c>
      <c r="J463" s="1" t="str">
        <f>VLOOKUP($H463,ERV_Issuers!$C:$BZ,MATCH(J$1,ERV_Issuers!$C$2:$BZ$2,0),FALSE)</f>
        <v>b</v>
      </c>
      <c r="K463" s="1">
        <f>VLOOKUP($H463,ERV_Issuers!$C:$BZ,MATCH(K$1,ERV_Issuers!$C$2:$BZ$2,0),FALSE)</f>
        <v>-10.543781982577705</v>
      </c>
      <c r="L463" s="1" t="str">
        <f t="shared" si="7"/>
        <v>B</v>
      </c>
      <c r="M463" s="1" t="str">
        <f>INDEX(JESG_CEMBI!$W:$W,MATCH($A463,JESG_CEMBI!$AG:$AG,0))</f>
        <v>USG98149AC46</v>
      </c>
    </row>
    <row r="464" spans="1:13" x14ac:dyDescent="0.25">
      <c r="A464" t="s">
        <v>462</v>
      </c>
      <c r="B464">
        <f>ROUND(10-VLOOKUP($A464,JESG_CEMBI!$AG:$AV,MATCH(B$1,JESG_CEMBI!$AG$1:$AV$1,0),FALSE)/10,1)</f>
        <v>6.1</v>
      </c>
      <c r="C464">
        <f>VLOOKUP($A464,JESG_CEMBI!$AG:$AV,MATCH("1D Score Chg",JESG_CEMBI!$AG$1:$AV$1,0),FALSE)/-10</f>
        <v>-6.6747323951233204E-3</v>
      </c>
      <c r="D464">
        <f>VLOOKUP($A464,JESG_CEMBI!$AG:$AV,MATCH("1M Score Chg",JESG_CEMBI!$AG$1:$AV$1,0),FALSE)/-10</f>
        <v>-7.2250001915592305E-2</v>
      </c>
      <c r="E464">
        <f>VLOOKUP($A464,JESG_CEMBI!$AG:$AV,MATCH("QTD Score Chg",JESG_CEMBI!$AG$1:$AV$1,0),FALSE)/-10</f>
        <v>-3.6902117974711504E-2</v>
      </c>
      <c r="F464">
        <f>VLOOKUP($A464,JESG_CEMBI!$AG:$AV,MATCH("YTD Score Chg",JESG_CEMBI!$AG$1:$AV$1,0),FALSE)/-10</f>
        <v>-0.38689029260160501</v>
      </c>
      <c r="G464" t="str">
        <f>IFERROR(VLOOKUP(A464,ERV_Mapping!Q:Q,1,FALSE),VLOOKUP(A464,ERV_Mapping!R:R,1,FALSE))</f>
        <v>ALPEKA</v>
      </c>
      <c r="H464" t="str">
        <f>IFERROR(VLOOKUP(G464,ERV_Mapping!Q:S,3,FALSE),VLOOKUP(G464,ERV_Mapping!R:S,2,FALSE))</f>
        <v>ALPEKA_2</v>
      </c>
      <c r="I464" s="1">
        <f>VLOOKUP($H464,ERV_Issuers!$C:$BZ,MATCH(I$1,ERV_Issuers!$C$2:$BZ$2,0),FALSE)</f>
        <v>156.88914489746094</v>
      </c>
      <c r="J464" s="1" t="str">
        <f>VLOOKUP($H464,ERV_Issuers!$C:$BZ,MATCH(J$1,ERV_Issuers!$C$2:$BZ$2,0),FALSE)</f>
        <v>bbb-</v>
      </c>
      <c r="K464" s="1">
        <f>VLOOKUP($H464,ERV_Issuers!$C:$BZ,MATCH(K$1,ERV_Issuers!$C$2:$BZ$2,0),FALSE)</f>
        <v>-10.318503012430513</v>
      </c>
      <c r="L464" s="1" t="str">
        <f t="shared" si="7"/>
        <v>BBB</v>
      </c>
      <c r="M464" s="1" t="str">
        <f>INDEX(JESG_CEMBI!$W:$W,MATCH($A464,JESG_CEMBI!$AG:$AG,0))</f>
        <v>USP01703AD22</v>
      </c>
    </row>
    <row r="465" spans="1:13" x14ac:dyDescent="0.25">
      <c r="A465" t="s">
        <v>20618</v>
      </c>
      <c r="B465">
        <f>ROUND(10-VLOOKUP($A465,JESG_CEMBI!$AG:$AV,MATCH(B$1,JESG_CEMBI!$AG$1:$AV$1,0),FALSE)/10,1)</f>
        <v>7.3</v>
      </c>
      <c r="C465">
        <f>VLOOKUP($A465,JESG_CEMBI!$AG:$AV,MATCH("1D Score Chg",JESG_CEMBI!$AG$1:$AV$1,0),FALSE)/-10</f>
        <v>-4.4807483284007004E-3</v>
      </c>
      <c r="D465">
        <f>VLOOKUP($A465,JESG_CEMBI!$AG:$AV,MATCH("1M Score Chg",JESG_CEMBI!$AG$1:$AV$1,0),FALSE)/-10</f>
        <v>0.26743683788974904</v>
      </c>
      <c r="E465">
        <f>VLOOKUP($A465,JESG_CEMBI!$AG:$AV,MATCH("QTD Score Chg",JESG_CEMBI!$AG$1:$AV$1,0),FALSE)/-10</f>
        <v>1.74708048870378E-2</v>
      </c>
      <c r="F465">
        <f>VLOOKUP($A465,JESG_CEMBI!$AG:$AV,MATCH("YTD Score Chg",JESG_CEMBI!$AG$1:$AV$1,0),FALSE)/-10</f>
        <v>0.82998350712547198</v>
      </c>
      <c r="G465" t="str">
        <f>IFERROR(VLOOKUP(A465,ERV_Mapping!Q:Q,1,FALSE),VLOOKUP(A465,ERV_Mapping!R:R,1,FALSE))</f>
        <v>ALSEA</v>
      </c>
      <c r="H465" t="str">
        <f>IFERROR(VLOOKUP(G465,ERV_Mapping!Q:S,3,FALSE),VLOOKUP(G465,ERV_Mapping!R:S,2,FALSE))</f>
        <v>ALSEA_1</v>
      </c>
      <c r="I465" s="1">
        <f>VLOOKUP($H465,ERV_Issuers!$C:$BZ,MATCH(I$1,ERV_Issuers!$C$2:$BZ$2,0),FALSE)</f>
        <v>393.12319946289063</v>
      </c>
      <c r="J465" s="1" t="str">
        <f>VLOOKUP($H465,ERV_Issuers!$C:$BZ,MATCH(J$1,ERV_Issuers!$C$2:$BZ$2,0),FALSE)</f>
        <v>b+</v>
      </c>
      <c r="K465" s="1">
        <f>VLOOKUP($H465,ERV_Issuers!$C:$BZ,MATCH(K$1,ERV_Issuers!$C$2:$BZ$2,0),FALSE)</f>
        <v>0</v>
      </c>
      <c r="L465" s="1" t="str">
        <f t="shared" si="7"/>
        <v>B</v>
      </c>
      <c r="M465" s="1" t="str">
        <f>INDEX(JESG_CEMBI!$W:$W,MATCH($A465,JESG_CEMBI!$AG:$AG,0))</f>
        <v>USP0R38AAA53</v>
      </c>
    </row>
    <row r="466" spans="1:13" x14ac:dyDescent="0.25">
      <c r="A466" t="s">
        <v>567</v>
      </c>
      <c r="B466">
        <f>ROUND(10-VLOOKUP($A466,JESG_CEMBI!$AG:$AV,MATCH(B$1,JESG_CEMBI!$AG$1:$AV$1,0),FALSE)/10,1)</f>
        <v>6.3</v>
      </c>
      <c r="C466">
        <f>VLOOKUP($A466,JESG_CEMBI!$AG:$AV,MATCH("1D Score Chg",JESG_CEMBI!$AG$1:$AV$1,0),FALSE)/-10</f>
        <v>-6.5695856546525901E-3</v>
      </c>
      <c r="D466">
        <f>VLOOKUP($A466,JESG_CEMBI!$AG:$AV,MATCH("1M Score Chg",JESG_CEMBI!$AG$1:$AV$1,0),FALSE)/-10</f>
        <v>-9.1498388331466091E-2</v>
      </c>
      <c r="E466">
        <f>VLOOKUP($A466,JESG_CEMBI!$AG:$AV,MATCH("QTD Score Chg",JESG_CEMBI!$AG$1:$AV$1,0),FALSE)/-10</f>
        <v>-5.1071946418742395E-2</v>
      </c>
      <c r="F466">
        <f>VLOOKUP($A466,JESG_CEMBI!$AG:$AV,MATCH("YTD Score Chg",JESG_CEMBI!$AG$1:$AV$1,0),FALSE)/-10</f>
        <v>-0.110504803708713</v>
      </c>
      <c r="G466" t="str">
        <f>IFERROR(VLOOKUP(A466,ERV_Mapping!Q:Q,1,FALSE),VLOOKUP(A466,ERV_Mapping!R:R,1,FALSE))</f>
        <v>AMXLMM</v>
      </c>
      <c r="H466" t="str">
        <f>IFERROR(VLOOKUP(G466,ERV_Mapping!Q:S,3,FALSE),VLOOKUP(G466,ERV_Mapping!R:S,2,FALSE))</f>
        <v>AMXLMM</v>
      </c>
      <c r="I466" s="1">
        <f>VLOOKUP($H466,ERV_Issuers!$C:$BZ,MATCH(I$1,ERV_Issuers!$C$2:$BZ$2,0),FALSE)</f>
        <v>96.774909973144531</v>
      </c>
      <c r="J466" s="1" t="str">
        <f>VLOOKUP($H466,ERV_Issuers!$C:$BZ,MATCH(J$1,ERV_Issuers!$C$2:$BZ$2,0),FALSE)</f>
        <v>a-</v>
      </c>
      <c r="K466" s="1">
        <f>VLOOKUP($H466,ERV_Issuers!$C:$BZ,MATCH(K$1,ERV_Issuers!$C$2:$BZ$2,0),FALSE)</f>
        <v>1.4261174633826093</v>
      </c>
      <c r="L466" s="1" t="str">
        <f t="shared" si="7"/>
        <v>A</v>
      </c>
      <c r="M466" s="1" t="str">
        <f>INDEX(JESG_CEMBI!$W:$W,MATCH($A466,JESG_CEMBI!$AG:$AG,0))</f>
        <v>US02364WBJ36</v>
      </c>
    </row>
    <row r="467" spans="1:13" x14ac:dyDescent="0.25">
      <c r="A467" t="s">
        <v>672</v>
      </c>
      <c r="B467">
        <f>ROUND(10-VLOOKUP($A467,JESG_CEMBI!$AG:$AV,MATCH(B$1,JESG_CEMBI!$AG$1:$AV$1,0),FALSE)/10,1)</f>
        <v>3.7</v>
      </c>
      <c r="C467">
        <f>VLOOKUP($A467,JESG_CEMBI!$AG:$AV,MATCH("1D Score Chg",JESG_CEMBI!$AG$1:$AV$1,0),FALSE)/-10</f>
        <v>-2.2737407860162701E-3</v>
      </c>
      <c r="D467">
        <f>VLOOKUP($A467,JESG_CEMBI!$AG:$AV,MATCH("1M Score Chg",JESG_CEMBI!$AG$1:$AV$1,0),FALSE)/-10</f>
        <v>-2.0500017344808399E-3</v>
      </c>
      <c r="E467">
        <f>VLOOKUP($A467,JESG_CEMBI!$AG:$AV,MATCH("QTD Score Chg",JESG_CEMBI!$AG$1:$AV$1,0),FALSE)/-10</f>
        <v>1.2294168961595599E-3</v>
      </c>
      <c r="F467">
        <f>VLOOKUP($A467,JESG_CEMBI!$AG:$AV,MATCH("YTD Score Chg",JESG_CEMBI!$AG$1:$AV$1,0),FALSE)/-10</f>
        <v>-0.103130793620216</v>
      </c>
      <c r="G467" t="str">
        <f>IFERROR(VLOOKUP(A467,ERV_Mapping!Q:Q,1,FALSE),VLOOKUP(A467,ERV_Mapping!R:R,1,FALSE))</f>
        <v>AXTEL</v>
      </c>
      <c r="H467" t="str">
        <f>IFERROR(VLOOKUP(G467,ERV_Mapping!Q:S,3,FALSE),VLOOKUP(G467,ERV_Mapping!R:S,2,FALSE))</f>
        <v>AXTEL_0</v>
      </c>
      <c r="I467" s="1">
        <f>VLOOKUP($H467,ERV_Issuers!$C:$BZ,MATCH(I$1,ERV_Issuers!$C$2:$BZ$2,0),FALSE)</f>
        <v>285.84417724609375</v>
      </c>
      <c r="J467" s="1" t="str">
        <f>VLOOKUP($H467,ERV_Issuers!$C:$BZ,MATCH(J$1,ERV_Issuers!$C$2:$BZ$2,0),FALSE)</f>
        <v>bb</v>
      </c>
      <c r="K467" s="1">
        <f>VLOOKUP($H467,ERV_Issuers!$C:$BZ,MATCH(K$1,ERV_Issuers!$C$2:$BZ$2,0),FALSE)</f>
        <v>3.1438926305395567</v>
      </c>
      <c r="L467" s="1" t="str">
        <f t="shared" si="7"/>
        <v>BB</v>
      </c>
      <c r="M467" s="1" t="str">
        <f>INDEX(JESG_CEMBI!$W:$W,MATCH($A467,JESG_CEMBI!$AG:$AG,0))</f>
        <v>USP0606PAC97</v>
      </c>
    </row>
    <row r="468" spans="1:13" x14ac:dyDescent="0.25">
      <c r="A468" t="s">
        <v>778</v>
      </c>
      <c r="B468">
        <f>ROUND(10-VLOOKUP($A468,JESG_CEMBI!$AG:$AV,MATCH(B$1,JESG_CEMBI!$AG$1:$AV$1,0),FALSE)/10,1)</f>
        <v>4.4000000000000004</v>
      </c>
      <c r="C468">
        <f>VLOOKUP($A468,JESG_CEMBI!$AG:$AV,MATCH("1D Score Chg",JESG_CEMBI!$AG$1:$AV$1,0),FALSE)/-10</f>
        <v>8.4926919603482507E-3</v>
      </c>
      <c r="D468">
        <f>VLOOKUP($A468,JESG_CEMBI!$AG:$AV,MATCH("1M Score Chg",JESG_CEMBI!$AG$1:$AV$1,0),FALSE)/-10</f>
        <v>4.2097925867970697E-3</v>
      </c>
      <c r="E468">
        <f>VLOOKUP($A468,JESG_CEMBI!$AG:$AV,MATCH("QTD Score Chg",JESG_CEMBI!$AG$1:$AV$1,0),FALSE)/-10</f>
        <v>6.0667303612622403E-2</v>
      </c>
      <c r="F468">
        <f>VLOOKUP($A468,JESG_CEMBI!$AG:$AV,MATCH("YTD Score Chg",JESG_CEMBI!$AG$1:$AV$1,0),FALSE)/-10</f>
        <v>-0.37799508436114498</v>
      </c>
      <c r="G468" t="str">
        <f>IFERROR(VLOOKUP(A468,ERV_Mapping!Q:Q,1,FALSE),VLOOKUP(A468,ERV_Mapping!R:R,1,FALSE))</f>
        <v>BBVASM</v>
      </c>
      <c r="H468" t="str">
        <f>IFERROR(VLOOKUP(G468,ERV_Mapping!Q:S,3,FALSE),VLOOKUP(G468,ERV_Mapping!R:S,2,FALSE))</f>
        <v>BBVASM</v>
      </c>
      <c r="I468" s="1">
        <f>VLOOKUP($H468,ERV_Issuers!$C:$BZ,MATCH(I$1,ERV_Issuers!$C$2:$BZ$2,0),FALSE)</f>
        <v>90.928878784179688</v>
      </c>
      <c r="J468" s="1" t="str">
        <f>VLOOKUP($H468,ERV_Issuers!$C:$BZ,MATCH(J$1,ERV_Issuers!$C$2:$BZ$2,0),FALSE)</f>
        <v>bbb</v>
      </c>
      <c r="K468" s="1">
        <f>VLOOKUP($H468,ERV_Issuers!$C:$BZ,MATCH(K$1,ERV_Issuers!$C$2:$BZ$2,0),FALSE)</f>
        <v>-37.841272735750778</v>
      </c>
      <c r="L468" s="1" t="str">
        <f t="shared" si="7"/>
        <v>BBB</v>
      </c>
      <c r="M468" s="1" t="str">
        <f>INDEX(JESG_CEMBI!$W:$W,MATCH($A468,JESG_CEMBI!$AG:$AG,0))</f>
        <v>USP16259AJ55</v>
      </c>
    </row>
    <row r="469" spans="1:13" x14ac:dyDescent="0.25">
      <c r="A469" t="s">
        <v>861</v>
      </c>
      <c r="B469">
        <f>ROUND(10-VLOOKUP($A469,JESG_CEMBI!$AG:$AV,MATCH(B$1,JESG_CEMBI!$AG$1:$AV$1,0),FALSE)/10,1)</f>
        <v>7</v>
      </c>
      <c r="C469">
        <f>VLOOKUP($A469,JESG_CEMBI!$AG:$AV,MATCH("1D Score Chg",JESG_CEMBI!$AG$1:$AV$1,0),FALSE)/-10</f>
        <v>-3.6167370900649495E-3</v>
      </c>
      <c r="D469">
        <f>VLOOKUP($A469,JESG_CEMBI!$AG:$AV,MATCH("1M Score Chg",JESG_CEMBI!$AG$1:$AV$1,0),FALSE)/-10</f>
        <v>-3.1908081247492601E-2</v>
      </c>
      <c r="E469">
        <f>VLOOKUP($A469,JESG_CEMBI!$AG:$AV,MATCH("QTD Score Chg",JESG_CEMBI!$AG$1:$AV$1,0),FALSE)/-10</f>
        <v>-1.63338670425872E-2</v>
      </c>
      <c r="F469">
        <f>VLOOKUP($A469,JESG_CEMBI!$AG:$AV,MATCH("YTD Score Chg",JESG_CEMBI!$AG$1:$AV$1,0),FALSE)/-10</f>
        <v>-0.10362015148386901</v>
      </c>
      <c r="G469" t="str">
        <f>IFERROR(VLOOKUP(A469,ERV_Mapping!Q:Q,1,FALSE),VLOOKUP(A469,ERV_Mapping!R:R,1,FALSE))</f>
        <v>BINBUR</v>
      </c>
      <c r="H469" t="str">
        <f>IFERROR(VLOOKUP(G469,ERV_Mapping!Q:S,3,FALSE),VLOOKUP(G469,ERV_Mapping!R:S,2,FALSE))</f>
        <v>BINBUR_1</v>
      </c>
      <c r="I469" s="1">
        <f>VLOOKUP($H469,ERV_Issuers!$C:$BZ,MATCH(I$1,ERV_Issuers!$C$2:$BZ$2,0),FALSE)</f>
        <v>131.45242309570313</v>
      </c>
      <c r="J469" s="1" t="str">
        <f>VLOOKUP($H469,ERV_Issuers!$C:$BZ,MATCH(J$1,ERV_Issuers!$C$2:$BZ$2,0),FALSE)</f>
        <v>bbb-</v>
      </c>
      <c r="K469" s="1">
        <f>VLOOKUP($H469,ERV_Issuers!$C:$BZ,MATCH(K$1,ERV_Issuers!$C$2:$BZ$2,0),FALSE)</f>
        <v>-47.92053734598953</v>
      </c>
      <c r="L469" s="1" t="str">
        <f t="shared" si="7"/>
        <v>BBB</v>
      </c>
      <c r="M469" s="1" t="str">
        <f>INDEX(JESG_CEMBI!$W:$W,MATCH($A469,JESG_CEMBI!$AG:$AG,0))</f>
        <v>USP13296AL53</v>
      </c>
    </row>
    <row r="470" spans="1:13" x14ac:dyDescent="0.25">
      <c r="A470" t="s">
        <v>1987</v>
      </c>
      <c r="B470">
        <f>ROUND(10-VLOOKUP($A470,JESG_CEMBI!$AG:$AV,MATCH(B$1,JESG_CEMBI!$AG$1:$AV$1,0),FALSE)/10,1)</f>
        <v>5.8</v>
      </c>
      <c r="C470">
        <f>VLOOKUP($A470,JESG_CEMBI!$AG:$AV,MATCH("1D Score Chg",JESG_CEMBI!$AG$1:$AV$1,0),FALSE)/-10</f>
        <v>2.3412371849950301E-3</v>
      </c>
      <c r="D470">
        <f>VLOOKUP($A470,JESG_CEMBI!$AG:$AV,MATCH("1M Score Chg",JESG_CEMBI!$AG$1:$AV$1,0),FALSE)/-10</f>
        <v>0.11715269629401499</v>
      </c>
      <c r="E470">
        <f>VLOOKUP($A470,JESG_CEMBI!$AG:$AV,MATCH("QTD Score Chg",JESG_CEMBI!$AG$1:$AV$1,0),FALSE)/-10</f>
        <v>3.8396931137145804E-2</v>
      </c>
      <c r="F470">
        <f>VLOOKUP($A470,JESG_CEMBI!$AG:$AV,MATCH("YTD Score Chg",JESG_CEMBI!$AG$1:$AV$1,0),FALSE)/-10</f>
        <v>0.198630057060039</v>
      </c>
      <c r="G470" t="str">
        <f>IFERROR(VLOOKUP(A470,ERV_Mapping!Q:Q,1,FALSE),VLOOKUP(A470,ERV_Mapping!R:R,1,FALSE))</f>
        <v>BSMXB</v>
      </c>
      <c r="H470" t="str">
        <f>IFERROR(VLOOKUP(G470,ERV_Mapping!Q:S,3,FALSE),VLOOKUP(G470,ERV_Mapping!R:S,2,FALSE))</f>
        <v>BSMXB</v>
      </c>
      <c r="I470" s="1">
        <f>VLOOKUP($H470,ERV_Issuers!$C:$BZ,MATCH(I$1,ERV_Issuers!$C$2:$BZ$2,0),FALSE)</f>
        <v>138.92477416992188</v>
      </c>
      <c r="J470" s="1" t="str">
        <f>VLOOKUP($H470,ERV_Issuers!$C:$BZ,MATCH(J$1,ERV_Issuers!$C$2:$BZ$2,0),FALSE)</f>
        <v>bbb+</v>
      </c>
      <c r="K470" s="1">
        <f>VLOOKUP($H470,ERV_Issuers!$C:$BZ,MATCH(K$1,ERV_Issuers!$C$2:$BZ$2,0),FALSE)</f>
        <v>8.0685673824578146</v>
      </c>
      <c r="L470" s="1" t="str">
        <f t="shared" si="7"/>
        <v>BBB</v>
      </c>
      <c r="M470" s="1" t="str">
        <f>INDEX(JESG_CEMBI!$W:$W,MATCH($A470,JESG_CEMBI!$AG:$AG,0))</f>
        <v>USP1507SAC19</v>
      </c>
    </row>
    <row r="471" spans="1:13" x14ac:dyDescent="0.25">
      <c r="A471" t="s">
        <v>736</v>
      </c>
      <c r="B471">
        <f>ROUND(10-VLOOKUP($A471,JESG_CEMBI!$AG:$AV,MATCH(B$1,JESG_CEMBI!$AG$1:$AV$1,0),FALSE)/10,1)</f>
        <v>5</v>
      </c>
      <c r="C471">
        <f>VLOOKUP($A471,JESG_CEMBI!$AG:$AV,MATCH("1D Score Chg",JESG_CEMBI!$AG$1:$AV$1,0),FALSE)/-10</f>
        <v>-4.2364624072853E-3</v>
      </c>
      <c r="D471">
        <f>VLOOKUP($A471,JESG_CEMBI!$AG:$AV,MATCH("1M Score Chg",JESG_CEMBI!$AG$1:$AV$1,0),FALSE)/-10</f>
        <v>0.68749262737735095</v>
      </c>
      <c r="E471">
        <f>VLOOKUP($A471,JESG_CEMBI!$AG:$AV,MATCH("QTD Score Chg",JESG_CEMBI!$AG$1:$AV$1,0),FALSE)/-10</f>
        <v>0.10133797005395599</v>
      </c>
      <c r="F471">
        <f>VLOOKUP($A471,JESG_CEMBI!$AG:$AV,MATCH("YTD Score Chg",JESG_CEMBI!$AG$1:$AV$1,0),FALSE)/-10</f>
        <v>2.7546481817186401</v>
      </c>
      <c r="G471" t="str">
        <f>IFERROR(VLOOKUP(A471,ERV_Mapping!Q:Q,1,FALSE),VLOOKUP(A471,ERV_Mapping!R:R,1,FALSE))</f>
        <v>BANORT</v>
      </c>
      <c r="H471" t="str">
        <f>IFERROR(VLOOKUP(G471,ERV_Mapping!Q:S,3,FALSE),VLOOKUP(G471,ERV_Mapping!R:S,2,FALSE))</f>
        <v>BANORT_8</v>
      </c>
      <c r="I471" s="1">
        <f>VLOOKUP($H471,ERV_Issuers!$C:$BZ,MATCH(I$1,ERV_Issuers!$C$2:$BZ$2,0),FALSE)</f>
        <v>372.95904541015625</v>
      </c>
      <c r="J471" s="1" t="str">
        <f>VLOOKUP($H471,ERV_Issuers!$C:$BZ,MATCH(J$1,ERV_Issuers!$C$2:$BZ$2,0),FALSE)</f>
        <v>bb</v>
      </c>
      <c r="K471" s="1">
        <f>VLOOKUP($H471,ERV_Issuers!$C:$BZ,MATCH(K$1,ERV_Issuers!$C$2:$BZ$2,0),FALSE)</f>
        <v>29.503092937220227</v>
      </c>
      <c r="L471" s="1" t="str">
        <f t="shared" si="7"/>
        <v>BB</v>
      </c>
      <c r="M471" s="1" t="str">
        <f>INDEX(JESG_CEMBI!$W:$W,MATCH($A471,JESG_CEMBI!$AG:$AG,0))</f>
        <v>USP1401KAA99</v>
      </c>
    </row>
    <row r="472" spans="1:13" x14ac:dyDescent="0.25">
      <c r="A472" t="s">
        <v>706</v>
      </c>
      <c r="B472">
        <f>ROUND(10-VLOOKUP($A472,JESG_CEMBI!$AG:$AV,MATCH(B$1,JESG_CEMBI!$AG$1:$AV$1,0),FALSE)/10,1)</f>
        <v>4.3</v>
      </c>
      <c r="C472">
        <f>VLOOKUP($A472,JESG_CEMBI!$AG:$AV,MATCH("1D Score Chg",JESG_CEMBI!$AG$1:$AV$1,0),FALSE)/-10</f>
        <v>-7.1647598549908695E-3</v>
      </c>
      <c r="D472">
        <f>VLOOKUP($A472,JESG_CEMBI!$AG:$AV,MATCH("1M Score Chg",JESG_CEMBI!$AG$1:$AV$1,0),FALSE)/-10</f>
        <v>-7.3218954693049204E-2</v>
      </c>
      <c r="E472">
        <f>VLOOKUP($A472,JESG_CEMBI!$AG:$AV,MATCH("QTD Score Chg",JESG_CEMBI!$AG$1:$AV$1,0),FALSE)/-10</f>
        <v>-3.6590210242034897E-2</v>
      </c>
      <c r="F472">
        <f>VLOOKUP($A472,JESG_CEMBI!$AG:$AV,MATCH("YTD Score Chg",JESG_CEMBI!$AG$1:$AV$1,0),FALSE)/-10</f>
        <v>-0.37279412957771296</v>
      </c>
      <c r="G472" t="str">
        <f>IFERROR(VLOOKUP(A472,ERV_Mapping!Q:Q,1,FALSE),VLOOKUP(A472,ERV_Mapping!R:R,1,FALSE))</f>
        <v>BAKIDE</v>
      </c>
      <c r="H472" t="str">
        <f>IFERROR(VLOOKUP(G472,ERV_Mapping!Q:S,3,FALSE),VLOOKUP(G472,ERV_Mapping!R:S,2,FALSE))</f>
        <v>BAKIDE_0</v>
      </c>
      <c r="I472" s="1">
        <f>VLOOKUP($H472,ERV_Issuers!$C:$BZ,MATCH(I$1,ERV_Issuers!$C$2:$BZ$2,0),FALSE)</f>
        <v>445.29953002929688</v>
      </c>
      <c r="J472" s="1" t="str">
        <f>VLOOKUP($H472,ERV_Issuers!$C:$BZ,MATCH(J$1,ERV_Issuers!$C$2:$BZ$2,0),FALSE)</f>
        <v>b+</v>
      </c>
      <c r="K472" s="1">
        <f>VLOOKUP($H472,ERV_Issuers!$C:$BZ,MATCH(K$1,ERV_Issuers!$C$2:$BZ$2,0),FALSE)</f>
        <v>5.1124883517673112</v>
      </c>
      <c r="L472" s="1" t="str">
        <f t="shared" si="7"/>
        <v>B</v>
      </c>
      <c r="M472" s="1" t="str">
        <f>INDEX(JESG_CEMBI!$W:$W,MATCH($A472,JESG_CEMBI!$AG:$AG,0))</f>
        <v>USP1850NAB75</v>
      </c>
    </row>
    <row r="473" spans="1:13" x14ac:dyDescent="0.25">
      <c r="A473" t="s">
        <v>17551</v>
      </c>
      <c r="B473">
        <f>ROUND(10-VLOOKUP($A473,JESG_CEMBI!$AG:$AV,MATCH(B$1,JESG_CEMBI!$AG$1:$AV$1,0),FALSE)/10,1)</f>
        <v>4.0999999999999996</v>
      </c>
      <c r="C473">
        <f>VLOOKUP($A473,JESG_CEMBI!$AG:$AV,MATCH("1D Score Chg",JESG_CEMBI!$AG$1:$AV$1,0),FALSE)/-10</f>
        <v>-1.9430320835809301E-3</v>
      </c>
      <c r="D473">
        <f>VLOOKUP($A473,JESG_CEMBI!$AG:$AV,MATCH("1M Score Chg",JESG_CEMBI!$AG$1:$AV$1,0),FALSE)/-10</f>
        <v>6.3930944947308806E-3</v>
      </c>
      <c r="E473">
        <f>VLOOKUP($A473,JESG_CEMBI!$AG:$AV,MATCH("QTD Score Chg",JESG_CEMBI!$AG$1:$AV$1,0),FALSE)/-10</f>
        <v>-1.44014595365788E-3</v>
      </c>
      <c r="F473">
        <f>VLOOKUP($A473,JESG_CEMBI!$AG:$AV,MATCH("YTD Score Chg",JESG_CEMBI!$AG$1:$AV$1,0),FALSE)/-10</f>
        <v>-0.32207045930272699</v>
      </c>
      <c r="G473" t="str">
        <f>IFERROR(VLOOKUP(A473,ERV_Mapping!Q:Q,1,FALSE),VLOOKUP(A473,ERV_Mapping!R:R,1,FALSE))</f>
        <v>FISOMA</v>
      </c>
      <c r="H473" t="str">
        <f>IFERROR(VLOOKUP(G473,ERV_Mapping!Q:S,3,FALSE),VLOOKUP(G473,ERV_Mapping!R:S,2,FALSE))</f>
        <v>FISOMA</v>
      </c>
      <c r="I473" s="1">
        <f>VLOOKUP($H473,ERV_Issuers!$C:$BZ,MATCH(I$1,ERV_Issuers!$C$2:$BZ$2,0),FALSE)</f>
        <v>380.46871948242188</v>
      </c>
      <c r="J473" s="1" t="str">
        <f>VLOOKUP($H473,ERV_Issuers!$C:$BZ,MATCH(J$1,ERV_Issuers!$C$2:$BZ$2,0),FALSE)</f>
        <v>bb+</v>
      </c>
      <c r="K473" s="1">
        <f>VLOOKUP($H473,ERV_Issuers!$C:$BZ,MATCH(K$1,ERV_Issuers!$C$2:$BZ$2,0),FALSE)</f>
        <v>0</v>
      </c>
      <c r="L473" s="1" t="str">
        <f t="shared" si="7"/>
        <v>BB</v>
      </c>
      <c r="M473" s="1" t="str">
        <f>INDEX(JESG_CEMBI!$W:$W,MATCH($A473,JESG_CEMBI!$AG:$AG,0))</f>
        <v>USP26064AA66</v>
      </c>
    </row>
    <row r="474" spans="1:13" x14ac:dyDescent="0.25">
      <c r="A474" t="s">
        <v>2094</v>
      </c>
      <c r="B474">
        <f>ROUND(10-VLOOKUP($A474,JESG_CEMBI!$AG:$AV,MATCH(B$1,JESG_CEMBI!$AG$1:$AV$1,0),FALSE)/10,1)</f>
        <v>5</v>
      </c>
      <c r="C474">
        <f>VLOOKUP($A474,JESG_CEMBI!$AG:$AV,MATCH("1D Score Chg",JESG_CEMBI!$AG$1:$AV$1,0),FALSE)/-10</f>
        <v>-7.5598188704731201E-3</v>
      </c>
      <c r="D474">
        <f>VLOOKUP($A474,JESG_CEMBI!$AG:$AV,MATCH("1M Score Chg",JESG_CEMBI!$AG$1:$AV$1,0),FALSE)/-10</f>
        <v>-0.114815608469733</v>
      </c>
      <c r="E474">
        <f>VLOOKUP($A474,JESG_CEMBI!$AG:$AV,MATCH("QTD Score Chg",JESG_CEMBI!$AG$1:$AV$1,0),FALSE)/-10</f>
        <v>-6.3334797845543203E-2</v>
      </c>
      <c r="F474">
        <f>VLOOKUP($A474,JESG_CEMBI!$AG:$AV,MATCH("YTD Score Chg",JESG_CEMBI!$AG$1:$AV$1,0),FALSE)/-10</f>
        <v>-0.16942715219448701</v>
      </c>
      <c r="G474" t="str">
        <f>IFERROR(VLOOKUP(A474,ERV_Mapping!Q:Q,1,FALSE),VLOOKUP(A474,ERV_Mapping!R:R,1,FALSE))</f>
        <v>CEMEX</v>
      </c>
      <c r="H474" t="str">
        <f>IFERROR(VLOOKUP(G474,ERV_Mapping!Q:S,3,FALSE),VLOOKUP(G474,ERV_Mapping!R:S,2,FALSE))</f>
        <v>CEMEX_3</v>
      </c>
      <c r="I474" s="1">
        <f>VLOOKUP($H474,ERV_Issuers!$C:$BZ,MATCH(I$1,ERV_Issuers!$C$2:$BZ$2,0),FALSE)</f>
        <v>217.10102844238281</v>
      </c>
      <c r="J474" s="1" t="str">
        <f>VLOOKUP($H474,ERV_Issuers!$C:$BZ,MATCH(J$1,ERV_Issuers!$C$2:$BZ$2,0),FALSE)</f>
        <v>bb</v>
      </c>
      <c r="K474" s="1">
        <f>VLOOKUP($H474,ERV_Issuers!$C:$BZ,MATCH(K$1,ERV_Issuers!$C$2:$BZ$2,0),FALSE)</f>
        <v>0.4315031136567325</v>
      </c>
      <c r="L474" s="1" t="str">
        <f t="shared" si="7"/>
        <v>BB</v>
      </c>
      <c r="M474" s="1" t="str">
        <f>INDEX(JESG_CEMBI!$W:$W,MATCH($A474,JESG_CEMBI!$AG:$AG,0))</f>
        <v>USP2253TJR16</v>
      </c>
    </row>
    <row r="475" spans="1:13" x14ac:dyDescent="0.25">
      <c r="A475" t="s">
        <v>2541</v>
      </c>
      <c r="B475">
        <f>ROUND(10-VLOOKUP($A475,JESG_CEMBI!$AG:$AV,MATCH(B$1,JESG_CEMBI!$AG$1:$AV$1,0),FALSE)/10,1)</f>
        <v>5.4</v>
      </c>
      <c r="C475">
        <f>VLOOKUP($A475,JESG_CEMBI!$AG:$AV,MATCH("1D Score Chg",JESG_CEMBI!$AG$1:$AV$1,0),FALSE)/-10</f>
        <v>-1.4952234493634301E-3</v>
      </c>
      <c r="D475">
        <f>VLOOKUP($A475,JESG_CEMBI!$AG:$AV,MATCH("1M Score Chg",JESG_CEMBI!$AG$1:$AV$1,0),FALSE)/-10</f>
        <v>1.4688007548227199E-2</v>
      </c>
      <c r="E475">
        <f>VLOOKUP($A475,JESG_CEMBI!$AG:$AV,MATCH("QTD Score Chg",JESG_CEMBI!$AG$1:$AV$1,0),FALSE)/-10</f>
        <v>2.3167676195391998E-3</v>
      </c>
      <c r="F475">
        <f>VLOOKUP($A475,JESG_CEMBI!$AG:$AV,MATCH("YTD Score Chg",JESG_CEMBI!$AG$1:$AV$1,0),FALSE)/-10</f>
        <v>-2.3765178908988098E-2</v>
      </c>
      <c r="G475" t="str">
        <f>IFERROR(VLOOKUP(A475,ERV_Mapping!Q:Q,1,FALSE),VLOOKUP(A475,ERV_Mapping!R:R,1,FALSE))</f>
        <v>KOF</v>
      </c>
      <c r="H475" t="str">
        <f>IFERROR(VLOOKUP(G475,ERV_Mapping!Q:S,3,FALSE),VLOOKUP(G475,ERV_Mapping!R:S,2,FALSE))</f>
        <v>KOF_0</v>
      </c>
      <c r="I475" s="1">
        <f>VLOOKUP($H475,ERV_Issuers!$C:$BZ,MATCH(I$1,ERV_Issuers!$C$2:$BZ$2,0),FALSE)</f>
        <v>87.421012878417969</v>
      </c>
      <c r="J475" s="1" t="str">
        <f>VLOOKUP($H475,ERV_Issuers!$C:$BZ,MATCH(J$1,ERV_Issuers!$C$2:$BZ$2,0),FALSE)</f>
        <v>a-</v>
      </c>
      <c r="K475" s="1">
        <f>VLOOKUP($H475,ERV_Issuers!$C:$BZ,MATCH(K$1,ERV_Issuers!$C$2:$BZ$2,0),FALSE)</f>
        <v>22.849197418632716</v>
      </c>
      <c r="L475" s="1" t="str">
        <f t="shared" si="7"/>
        <v>A</v>
      </c>
      <c r="M475" s="1" t="str">
        <f>INDEX(JESG_CEMBI!$W:$W,MATCH($A475,JESG_CEMBI!$AG:$AG,0))</f>
        <v>US191241AJ70</v>
      </c>
    </row>
    <row r="476" spans="1:13" x14ac:dyDescent="0.25">
      <c r="A476" t="s">
        <v>1097</v>
      </c>
      <c r="B476">
        <f>ROUND(10-VLOOKUP($A476,JESG_CEMBI!$AG:$AV,MATCH(B$1,JESG_CEMBI!$AG$1:$AV$1,0),FALSE)/10,1)</f>
        <v>6.3</v>
      </c>
      <c r="C476">
        <f>VLOOKUP($A476,JESG_CEMBI!$AG:$AV,MATCH("1D Score Chg",JESG_CEMBI!$AG$1:$AV$1,0),FALSE)/-10</f>
        <v>-2.3610904959823998E-3</v>
      </c>
      <c r="D476">
        <f>VLOOKUP($A476,JESG_CEMBI!$AG:$AV,MATCH("1M Score Chg",JESG_CEMBI!$AG$1:$AV$1,0),FALSE)/-10</f>
        <v>1.69006044430091E-3</v>
      </c>
      <c r="E476">
        <f>VLOOKUP($A476,JESG_CEMBI!$AG:$AV,MATCH("QTD Score Chg",JESG_CEMBI!$AG$1:$AV$1,0),FALSE)/-10</f>
        <v>-5.2026716652676403E-3</v>
      </c>
      <c r="F476">
        <f>VLOOKUP($A476,JESG_CEMBI!$AG:$AV,MATCH("YTD Score Chg",JESG_CEMBI!$AG$1:$AV$1,0),FALSE)/-10</f>
        <v>-0.21526072046029401</v>
      </c>
      <c r="G476" t="str">
        <f>IFERROR(VLOOKUP(A476,ERV_Mapping!Q:Q,1,FALSE),VLOOKUP(A476,ERV_Mapping!R:R,1,FALSE))</f>
        <v>COMENG</v>
      </c>
      <c r="H476" t="str">
        <f>IFERROR(VLOOKUP(G476,ERV_Mapping!Q:S,3,FALSE),VLOOKUP(G476,ERV_Mapping!R:S,2,FALSE))</f>
        <v>COMENG-SEC</v>
      </c>
      <c r="I476" s="1">
        <f>VLOOKUP($H476,ERV_Issuers!$C:$BZ,MATCH(I$1,ERV_Issuers!$C$2:$BZ$2,0),FALSE)</f>
        <v>316.77301025390625</v>
      </c>
      <c r="J476" s="1" t="str">
        <f>VLOOKUP($H476,ERV_Issuers!$C:$BZ,MATCH(J$1,ERV_Issuers!$C$2:$BZ$2,0),FALSE)</f>
        <v>bbb-</v>
      </c>
      <c r="K476" s="1">
        <f>VLOOKUP($H476,ERV_Issuers!$C:$BZ,MATCH(K$1,ERV_Issuers!$C$2:$BZ$2,0),FALSE)</f>
        <v>38.234186710826464</v>
      </c>
      <c r="L476" s="1" t="str">
        <f t="shared" si="7"/>
        <v>BBB</v>
      </c>
      <c r="M476" s="1" t="str">
        <f>INDEX(JESG_CEMBI!$W:$W,MATCH($A476,JESG_CEMBI!$AG:$AG,0))</f>
        <v>USP29853AA99</v>
      </c>
    </row>
    <row r="477" spans="1:13" x14ac:dyDescent="0.25">
      <c r="A477" t="s">
        <v>16544</v>
      </c>
      <c r="B477">
        <f>ROUND(10-VLOOKUP($A477,JESG_CEMBI!$AG:$AV,MATCH(B$1,JESG_CEMBI!$AG$1:$AV$1,0),FALSE)/10,1)</f>
        <v>6</v>
      </c>
      <c r="C477">
        <f>VLOOKUP($A477,JESG_CEMBI!$AG:$AV,MATCH("1D Score Chg",JESG_CEMBI!$AG$1:$AV$1,0),FALSE)/-10</f>
        <v>-4.7860599187792702E-3</v>
      </c>
      <c r="D477">
        <f>VLOOKUP($A477,JESG_CEMBI!$AG:$AV,MATCH("1M Score Chg",JESG_CEMBI!$AG$1:$AV$1,0),FALSE)/-10</f>
        <v>-3.6204030215595304E-2</v>
      </c>
      <c r="E477">
        <f>VLOOKUP($A477,JESG_CEMBI!$AG:$AV,MATCH("QTD Score Chg",JESG_CEMBI!$AG$1:$AV$1,0),FALSE)/-10</f>
        <v>-2.1584724413695199E-2</v>
      </c>
      <c r="F477">
        <f>VLOOKUP($A477,JESG_CEMBI!$AG:$AV,MATCH("YTD Score Chg",JESG_CEMBI!$AG$1:$AV$1,0),FALSE)/-10</f>
        <v>-0.23865913234779298</v>
      </c>
      <c r="G477" t="str">
        <f>IFERROR(VLOOKUP(A477,ERV_Mapping!Q:Q,1,FALSE),VLOOKUP(A477,ERV_Mapping!R:R,1,FALSE))</f>
        <v>VESTA</v>
      </c>
      <c r="H477" t="str">
        <f>IFERROR(VLOOKUP(G477,ERV_Mapping!Q:S,3,FALSE),VLOOKUP(G477,ERV_Mapping!R:S,2,FALSE))</f>
        <v>VESTA_1</v>
      </c>
      <c r="I477" s="1">
        <f>VLOOKUP($H477,ERV_Issuers!$C:$BZ,MATCH(I$1,ERV_Issuers!$C$2:$BZ$2,0),FALSE)</f>
        <v>176.84896850585938</v>
      </c>
      <c r="J477" s="1" t="str">
        <f>VLOOKUP($H477,ERV_Issuers!$C:$BZ,MATCH(J$1,ERV_Issuers!$C$2:$BZ$2,0),FALSE)</f>
        <v>bbb-</v>
      </c>
      <c r="K477" s="1">
        <f>VLOOKUP($H477,ERV_Issuers!$C:$BZ,MATCH(K$1,ERV_Issuers!$C$2:$BZ$2,0),FALSE)</f>
        <v>0</v>
      </c>
      <c r="L477" s="1" t="str">
        <f t="shared" si="7"/>
        <v>BBB</v>
      </c>
      <c r="M477" s="1" t="str">
        <f>INDEX(JESG_CEMBI!$W:$W,MATCH($A477,JESG_CEMBI!$AG:$AG,0))</f>
        <v>USP3146DAA11</v>
      </c>
    </row>
    <row r="478" spans="1:13" x14ac:dyDescent="0.25">
      <c r="A478" t="s">
        <v>1199</v>
      </c>
      <c r="B478">
        <f>ROUND(10-VLOOKUP($A478,JESG_CEMBI!$AG:$AV,MATCH(B$1,JESG_CEMBI!$AG$1:$AV$1,0),FALSE)/10,1)</f>
        <v>5.0999999999999996</v>
      </c>
      <c r="C478">
        <f>VLOOKUP($A478,JESG_CEMBI!$AG:$AV,MATCH("1D Score Chg",JESG_CEMBI!$AG$1:$AV$1,0),FALSE)/-10</f>
        <v>-6.8814831498563902E-3</v>
      </c>
      <c r="D478">
        <f>VLOOKUP($A478,JESG_CEMBI!$AG:$AV,MATCH("1M Score Chg",JESG_CEMBI!$AG$1:$AV$1,0),FALSE)/-10</f>
        <v>-8.127101334646189E-2</v>
      </c>
      <c r="E478">
        <f>VLOOKUP($A478,JESG_CEMBI!$AG:$AV,MATCH("QTD Score Chg",JESG_CEMBI!$AG$1:$AV$1,0),FALSE)/-10</f>
        <v>-3.9365121627340398E-2</v>
      </c>
      <c r="F478">
        <f>VLOOKUP($A478,JESG_CEMBI!$AG:$AV,MATCH("YTD Score Chg",JESG_CEMBI!$AG$1:$AV$1,0),FALSE)/-10</f>
        <v>0.49626189567887502</v>
      </c>
      <c r="G478" t="str">
        <f>IFERROR(VLOOKUP(A478,ERV_Mapping!Q:Q,1,FALSE),VLOOKUP(A478,ERV_Mapping!R:R,1,FALSE))</f>
        <v>CYDSA</v>
      </c>
      <c r="H478" t="str">
        <f>IFERROR(VLOOKUP(G478,ERV_Mapping!Q:S,3,FALSE),VLOOKUP(G478,ERV_Mapping!R:S,2,FALSE))</f>
        <v>CYDSA_0</v>
      </c>
      <c r="I478" s="1">
        <f>VLOOKUP($H478,ERV_Issuers!$C:$BZ,MATCH(I$1,ERV_Issuers!$C$2:$BZ$2,0),FALSE)</f>
        <v>378.71124267578125</v>
      </c>
      <c r="J478" s="1" t="str">
        <f>VLOOKUP($H478,ERV_Issuers!$C:$BZ,MATCH(J$1,ERV_Issuers!$C$2:$BZ$2,0),FALSE)</f>
        <v>bb</v>
      </c>
      <c r="K478" s="1">
        <f>VLOOKUP($H478,ERV_Issuers!$C:$BZ,MATCH(K$1,ERV_Issuers!$C$2:$BZ$2,0),FALSE)</f>
        <v>0</v>
      </c>
      <c r="L478" s="1" t="str">
        <f t="shared" si="7"/>
        <v>BB</v>
      </c>
      <c r="M478" s="1" t="str">
        <f>INDEX(JESG_CEMBI!$W:$W,MATCH($A478,JESG_CEMBI!$AG:$AG,0))</f>
        <v>USP3R26HAA81</v>
      </c>
    </row>
    <row r="479" spans="1:13" x14ac:dyDescent="0.25">
      <c r="A479" t="s">
        <v>1281</v>
      </c>
      <c r="B479">
        <f>ROUND(10-VLOOKUP($A479,JESG_CEMBI!$AG:$AV,MATCH(B$1,JESG_CEMBI!$AG$1:$AV$1,0),FALSE)/10,1)</f>
        <v>5.6</v>
      </c>
      <c r="C479">
        <f>VLOOKUP($A479,JESG_CEMBI!$AG:$AV,MATCH("1D Score Chg",JESG_CEMBI!$AG$1:$AV$1,0),FALSE)/-10</f>
        <v>-2.11931452318339E-3</v>
      </c>
      <c r="D479">
        <f>VLOOKUP($A479,JESG_CEMBI!$AG:$AV,MATCH("1M Score Chg",JESG_CEMBI!$AG$1:$AV$1,0),FALSE)/-10</f>
        <v>7.5857154917102305E-3</v>
      </c>
      <c r="E479">
        <f>VLOOKUP($A479,JESG_CEMBI!$AG:$AV,MATCH("QTD Score Chg",JESG_CEMBI!$AG$1:$AV$1,0),FALSE)/-10</f>
        <v>-3.02668791007718E-3</v>
      </c>
      <c r="F479">
        <f>VLOOKUP($A479,JESG_CEMBI!$AG:$AV,MATCH("YTD Score Chg",JESG_CEMBI!$AG$1:$AV$1,0),FALSE)/-10</f>
        <v>5.8718871611115699E-2</v>
      </c>
      <c r="G479" t="str">
        <f>IFERROR(VLOOKUP(A479,ERV_Mapping!Q:Q,1,FALSE),VLOOKUP(A479,ERV_Mapping!R:R,1,FALSE))</f>
        <v>DOCUFO</v>
      </c>
      <c r="H479" t="str">
        <f>IFERROR(VLOOKUP(G479,ERV_Mapping!Q:S,3,FALSE),VLOOKUP(G479,ERV_Mapping!R:S,2,FALSE))</f>
        <v>DOCUFO_0</v>
      </c>
      <c r="I479" s="1">
        <f>VLOOKUP($H479,ERV_Issuers!$C:$BZ,MATCH(I$1,ERV_Issuers!$C$2:$BZ$2,0),FALSE)</f>
        <v>3007.049560546875</v>
      </c>
      <c r="J479" s="1" t="str">
        <f>VLOOKUP($H479,ERV_Issuers!$C:$BZ,MATCH(J$1,ERV_Issuers!$C$2:$BZ$2,0),FALSE)</f>
        <v>b</v>
      </c>
      <c r="K479" s="1">
        <f>VLOOKUP($H479,ERV_Issuers!$C:$BZ,MATCH(K$1,ERV_Issuers!$C$2:$BZ$2,0),FALSE)</f>
        <v>0</v>
      </c>
      <c r="L479" s="1" t="str">
        <f t="shared" si="7"/>
        <v>B</v>
      </c>
      <c r="M479" s="1" t="str">
        <f>INDEX(JESG_CEMBI!$W:$W,MATCH($A479,JESG_CEMBI!$AG:$AG,0))</f>
        <v>USP36035AB29</v>
      </c>
    </row>
    <row r="480" spans="1:13" x14ac:dyDescent="0.25">
      <c r="A480" t="s">
        <v>18529</v>
      </c>
      <c r="B480">
        <f>ROUND(10-VLOOKUP($A480,JESG_CEMBI!$AG:$AV,MATCH(B$1,JESG_CEMBI!$AG$1:$AV$1,0),FALSE)/10,1)</f>
        <v>4.7</v>
      </c>
      <c r="C480">
        <f>VLOOKUP($A480,JESG_CEMBI!$AG:$AV,MATCH("1D Score Chg",JESG_CEMBI!$AG$1:$AV$1,0),FALSE)/-10</f>
        <v>1.94407874182068E-2</v>
      </c>
      <c r="D480">
        <f>VLOOKUP($A480,JESG_CEMBI!$AG:$AV,MATCH("1M Score Chg",JESG_CEMBI!$AG$1:$AV$1,0),FALSE)/-10</f>
        <v>0.22747690378955299</v>
      </c>
      <c r="E480">
        <f>VLOOKUP($A480,JESG_CEMBI!$AG:$AV,MATCH("QTD Score Chg",JESG_CEMBI!$AG$1:$AV$1,0),FALSE)/-10</f>
        <v>0.18080681247535399</v>
      </c>
      <c r="F480">
        <f>VLOOKUP($A480,JESG_CEMBI!$AG:$AV,MATCH("YTD Score Chg",JESG_CEMBI!$AG$1:$AV$1,0),FALSE)/-10</f>
        <v>0.16835206010571599</v>
      </c>
      <c r="G480" t="str">
        <f>IFERROR(VLOOKUP(A480,ERV_Mapping!Q:Q,1,FALSE),VLOOKUP(A480,ERV_Mapping!R:R,1,FALSE))</f>
        <v>EFIRME</v>
      </c>
      <c r="H480" t="str">
        <f>IFERROR(VLOOKUP(G480,ERV_Mapping!Q:S,3,FALSE),VLOOKUP(G480,ERV_Mapping!R:S,2,FALSE))</f>
        <v>EFIRME_0</v>
      </c>
      <c r="I480" s="1">
        <f>VLOOKUP($H480,ERV_Issuers!$C:$BZ,MATCH(I$1,ERV_Issuers!$C$2:$BZ$2,0),FALSE)</f>
        <v>408.75167846679688</v>
      </c>
      <c r="J480" s="1" t="str">
        <f>VLOOKUP($H480,ERV_Issuers!$C:$BZ,MATCH(J$1,ERV_Issuers!$C$2:$BZ$2,0),FALSE)</f>
        <v>bb</v>
      </c>
      <c r="K480" s="1">
        <f>VLOOKUP($H480,ERV_Issuers!$C:$BZ,MATCH(K$1,ERV_Issuers!$C$2:$BZ$2,0),FALSE)</f>
        <v>26.380750212657567</v>
      </c>
      <c r="L480" s="1" t="str">
        <f t="shared" si="7"/>
        <v>BB</v>
      </c>
      <c r="M480" s="1" t="str">
        <f>INDEX(JESG_CEMBI!$W:$W,MATCH($A480,JESG_CEMBI!$AG:$AG,0))</f>
        <v>USP3631MAA38</v>
      </c>
    </row>
    <row r="481" spans="1:13" x14ac:dyDescent="0.25">
      <c r="A481" t="s">
        <v>2420</v>
      </c>
      <c r="B481">
        <f>ROUND(10-VLOOKUP($A481,JESG_CEMBI!$AG:$AV,MATCH(B$1,JESG_CEMBI!$AG$1:$AV$1,0),FALSE)/10,1)</f>
        <v>4.4000000000000004</v>
      </c>
      <c r="C481">
        <f>VLOOKUP($A481,JESG_CEMBI!$AG:$AV,MATCH("1D Score Chg",JESG_CEMBI!$AG$1:$AV$1,0),FALSE)/-10</f>
        <v>3.1999999999999999E-6</v>
      </c>
      <c r="D481">
        <f>VLOOKUP($A481,JESG_CEMBI!$AG:$AV,MATCH("1M Score Chg",JESG_CEMBI!$AG$1:$AV$1,0),FALSE)/-10</f>
        <v>-2.0889172857117399E-3</v>
      </c>
      <c r="E481">
        <f>VLOOKUP($A481,JESG_CEMBI!$AG:$AV,MATCH("QTD Score Chg",JESG_CEMBI!$AG$1:$AV$1,0),FALSE)/-10</f>
        <v>-1.0692429132340901E-3</v>
      </c>
      <c r="F481">
        <f>VLOOKUP($A481,JESG_CEMBI!$AG:$AV,MATCH("YTD Score Chg",JESG_CEMBI!$AG$1:$AV$1,0),FALSE)/-10</f>
        <v>-1.2099863873392199E-2</v>
      </c>
      <c r="G481" t="str">
        <f>IFERROR(VLOOKUP(A481,ERV_Mapping!Q:Q,1,FALSE),VLOOKUP(A481,ERV_Mapping!R:R,1,FALSE))</f>
        <v>TIEMOD</v>
      </c>
      <c r="H481" t="str">
        <f>IFERROR(VLOOKUP(G481,ERV_Mapping!Q:S,3,FALSE),VLOOKUP(G481,ERV_Mapping!R:S,2,FALSE))</f>
        <v>TIEMOD_0</v>
      </c>
      <c r="I481" s="1">
        <f>VLOOKUP($H481,ERV_Issuers!$C:$BZ,MATCH(I$1,ERV_Issuers!$C$2:$BZ$2,0),FALSE)</f>
        <v>421.16726684570313</v>
      </c>
      <c r="J481" s="1" t="str">
        <f>VLOOKUP($H481,ERV_Issuers!$C:$BZ,MATCH(J$1,ERV_Issuers!$C$2:$BZ$2,0),FALSE)</f>
        <v>bbb-</v>
      </c>
      <c r="K481" s="1">
        <f>VLOOKUP($H481,ERV_Issuers!$C:$BZ,MATCH(K$1,ERV_Issuers!$C$2:$BZ$2,0),FALSE)</f>
        <v>0</v>
      </c>
      <c r="L481" s="1" t="str">
        <f t="shared" si="7"/>
        <v>BBB</v>
      </c>
      <c r="M481" s="1" t="str">
        <f>INDEX(JESG_CEMBI!$W:$W,MATCH($A481,JESG_CEMBI!$AG:$AG,0))</f>
        <v>USL3500LAA72</v>
      </c>
    </row>
    <row r="482" spans="1:13" x14ac:dyDescent="0.25">
      <c r="A482" t="s">
        <v>1713</v>
      </c>
      <c r="B482">
        <f>ROUND(10-VLOOKUP($A482,JESG_CEMBI!$AG:$AV,MATCH(B$1,JESG_CEMBI!$AG$1:$AV$1,0),FALSE)/10,1)</f>
        <v>2.4</v>
      </c>
      <c r="C482">
        <f>VLOOKUP($A482,JESG_CEMBI!$AG:$AV,MATCH("1D Score Chg",JESG_CEMBI!$AG$1:$AV$1,0),FALSE)/-10</f>
        <v>-2.4508258398867602E-3</v>
      </c>
      <c r="D482">
        <f>VLOOKUP($A482,JESG_CEMBI!$AG:$AV,MATCH("1M Score Chg",JESG_CEMBI!$AG$1:$AV$1,0),FALSE)/-10</f>
        <v>-2.2195019770066401E-3</v>
      </c>
      <c r="E482">
        <f>VLOOKUP($A482,JESG_CEMBI!$AG:$AV,MATCH("QTD Score Chg",JESG_CEMBI!$AG$1:$AV$1,0),FALSE)/-10</f>
        <v>-6.0102897604082202E-3</v>
      </c>
      <c r="F482">
        <f>VLOOKUP($A482,JESG_CEMBI!$AG:$AV,MATCH("YTD Score Chg",JESG_CEMBI!$AG$1:$AV$1,0),FALSE)/-10</f>
        <v>-0.22923363781593298</v>
      </c>
      <c r="G482" t="str">
        <f>IFERROR(VLOOKUP(A482,ERV_Mapping!Q:Q,1,FALSE),VLOOKUP(A482,ERV_Mapping!R:R,1,FALSE))</f>
        <v>FUNOTR</v>
      </c>
      <c r="H482" t="str">
        <f>IFERROR(VLOOKUP(G482,ERV_Mapping!Q:S,3,FALSE),VLOOKUP(G482,ERV_Mapping!R:S,2,FALSE))</f>
        <v>FUNOTR_3</v>
      </c>
      <c r="I482" s="1">
        <f>VLOOKUP($H482,ERV_Issuers!$C:$BZ,MATCH(I$1,ERV_Issuers!$C$2:$BZ$2,0),FALSE)</f>
        <v>186.86506652832031</v>
      </c>
      <c r="J482" s="1" t="str">
        <f>VLOOKUP($H482,ERV_Issuers!$C:$BZ,MATCH(J$1,ERV_Issuers!$C$2:$BZ$2,0),FALSE)</f>
        <v>bbb</v>
      </c>
      <c r="K482" s="1">
        <f>VLOOKUP($H482,ERV_Issuers!$C:$BZ,MATCH(K$1,ERV_Issuers!$C$2:$BZ$2,0),FALSE)</f>
        <v>0</v>
      </c>
      <c r="L482" s="1" t="str">
        <f t="shared" si="7"/>
        <v>BBB</v>
      </c>
      <c r="M482" s="1" t="str">
        <f>INDEX(JESG_CEMBI!$W:$W,MATCH($A482,JESG_CEMBI!$AG:$AG,0))</f>
        <v>USP9401CAA01</v>
      </c>
    </row>
    <row r="483" spans="1:13" x14ac:dyDescent="0.25">
      <c r="A483" t="s">
        <v>1403</v>
      </c>
      <c r="B483">
        <f>ROUND(10-VLOOKUP($A483,JESG_CEMBI!$AG:$AV,MATCH(B$1,JESG_CEMBI!$AG$1:$AV$1,0),FALSE)/10,1)</f>
        <v>7.4</v>
      </c>
      <c r="C483">
        <f>VLOOKUP($A483,JESG_CEMBI!$AG:$AV,MATCH("1D Score Chg",JESG_CEMBI!$AG$1:$AV$1,0),FALSE)/-10</f>
        <v>4.1087665562795101E-3</v>
      </c>
      <c r="D483">
        <f>VLOOKUP($A483,JESG_CEMBI!$AG:$AV,MATCH("1M Score Chg",JESG_CEMBI!$AG$1:$AV$1,0),FALSE)/-10</f>
        <v>9.2122019210334402E-2</v>
      </c>
      <c r="E483">
        <f>VLOOKUP($A483,JESG_CEMBI!$AG:$AV,MATCH("QTD Score Chg",JESG_CEMBI!$AG$1:$AV$1,0),FALSE)/-10</f>
        <v>3.2221259968948202E-2</v>
      </c>
      <c r="F483">
        <f>VLOOKUP($A483,JESG_CEMBI!$AG:$AV,MATCH("YTD Score Chg",JESG_CEMBI!$AG$1:$AV$1,0),FALSE)/-10</f>
        <v>0.25459130575829103</v>
      </c>
      <c r="G483" t="str">
        <f>IFERROR(VLOOKUP(A483,ERV_Mapping!Q:Q,1,FALSE),VLOOKUP(A483,ERV_Mapping!R:R,1,FALSE))</f>
        <v>FEMSA</v>
      </c>
      <c r="H483" t="str">
        <f>IFERROR(VLOOKUP(G483,ERV_Mapping!Q:S,3,FALSE),VLOOKUP(G483,ERV_Mapping!R:S,2,FALSE))</f>
        <v>FEMSA_1</v>
      </c>
      <c r="I483" s="1">
        <f>VLOOKUP($H483,ERV_Issuers!$C:$BZ,MATCH(I$1,ERV_Issuers!$C$2:$BZ$2,0),FALSE)</f>
        <v>74.081932067871094</v>
      </c>
      <c r="J483" s="1" t="str">
        <f>VLOOKUP($H483,ERV_Issuers!$C:$BZ,MATCH(J$1,ERV_Issuers!$C$2:$BZ$2,0),FALSE)</f>
        <v>a-</v>
      </c>
      <c r="K483" s="1">
        <f>VLOOKUP($H483,ERV_Issuers!$C:$BZ,MATCH(K$1,ERV_Issuers!$C$2:$BZ$2,0),FALSE)</f>
        <v>-14.059772073858959</v>
      </c>
      <c r="L483" s="1" t="str">
        <f t="shared" si="7"/>
        <v>A</v>
      </c>
      <c r="M483" s="1" t="str">
        <f>INDEX(JESG_CEMBI!$W:$W,MATCH($A483,JESG_CEMBI!$AG:$AG,0))</f>
        <v>US344419AA47</v>
      </c>
    </row>
    <row r="484" spans="1:13" x14ac:dyDescent="0.25">
      <c r="A484" t="s">
        <v>1691</v>
      </c>
      <c r="B484">
        <f>ROUND(10-VLOOKUP($A484,JESG_CEMBI!$AG:$AV,MATCH(B$1,JESG_CEMBI!$AG$1:$AV$1,0),FALSE)/10,1)</f>
        <v>3.3</v>
      </c>
      <c r="C484">
        <f>VLOOKUP($A484,JESG_CEMBI!$AG:$AV,MATCH("1D Score Chg",JESG_CEMBI!$AG$1:$AV$1,0),FALSE)/-10</f>
        <v>4.8268341220705207E-3</v>
      </c>
      <c r="D484">
        <f>VLOOKUP($A484,JESG_CEMBI!$AG:$AV,MATCH("1M Score Chg",JESG_CEMBI!$AG$1:$AV$1,0),FALSE)/-10</f>
        <v>1.4973985551716801E-2</v>
      </c>
      <c r="E484">
        <f>VLOOKUP($A484,JESG_CEMBI!$AG:$AV,MATCH("QTD Score Chg",JESG_CEMBI!$AG$1:$AV$1,0),FALSE)/-10</f>
        <v>5.7110622522141295E-2</v>
      </c>
      <c r="F484">
        <f>VLOOKUP($A484,JESG_CEMBI!$AG:$AV,MATCH("YTD Score Chg",JESG_CEMBI!$AG$1:$AV$1,0),FALSE)/-10</f>
        <v>-0.19377227443344</v>
      </c>
      <c r="G484" t="str">
        <f>IFERROR(VLOOKUP(A484,ERV_Mapping!Q:Q,1,FALSE),VLOOKUP(A484,ERV_Mapping!R:R,1,FALSE))</f>
        <v>FRESLN</v>
      </c>
      <c r="H484" t="str">
        <f>IFERROR(VLOOKUP(G484,ERV_Mapping!Q:S,3,FALSE),VLOOKUP(G484,ERV_Mapping!R:S,2,FALSE))</f>
        <v>FRESLN_0</v>
      </c>
      <c r="I484" s="1">
        <f>VLOOKUP($H484,ERV_Issuers!$C:$BZ,MATCH(I$1,ERV_Issuers!$C$2:$BZ$2,0),FALSE)</f>
        <v>80.273735046386719</v>
      </c>
      <c r="J484" s="1" t="str">
        <f>VLOOKUP($H484,ERV_Issuers!$C:$BZ,MATCH(J$1,ERV_Issuers!$C$2:$BZ$2,0),FALSE)</f>
        <v>bbb</v>
      </c>
      <c r="K484" s="1">
        <f>VLOOKUP($H484,ERV_Issuers!$C:$BZ,MATCH(K$1,ERV_Issuers!$C$2:$BZ$2,0),FALSE)</f>
        <v>-43.990146712823105</v>
      </c>
      <c r="L484" s="1" t="str">
        <f t="shared" si="7"/>
        <v>BBB</v>
      </c>
      <c r="M484" s="1" t="str">
        <f>INDEX(JESG_CEMBI!$W:$W,MATCH($A484,JESG_CEMBI!$AG:$AG,0))</f>
        <v>USG371E72B25</v>
      </c>
    </row>
    <row r="485" spans="1:13" x14ac:dyDescent="0.25">
      <c r="A485" t="s">
        <v>1870</v>
      </c>
      <c r="B485">
        <f>ROUND(10-VLOOKUP($A485,JESG_CEMBI!$AG:$AV,MATCH(B$1,JESG_CEMBI!$AG$1:$AV$1,0),FALSE)/10,1)</f>
        <v>7.4</v>
      </c>
      <c r="C485">
        <f>VLOOKUP($A485,JESG_CEMBI!$AG:$AV,MATCH("1D Score Chg",JESG_CEMBI!$AG$1:$AV$1,0),FALSE)/-10</f>
        <v>2.6870505240085402E-2</v>
      </c>
      <c r="D485">
        <f>VLOOKUP($A485,JESG_CEMBI!$AG:$AV,MATCH("1M Score Chg",JESG_CEMBI!$AG$1:$AV$1,0),FALSE)/-10</f>
        <v>0.56233970948602496</v>
      </c>
      <c r="E485">
        <f>VLOOKUP($A485,JESG_CEMBI!$AG:$AV,MATCH("QTD Score Chg",JESG_CEMBI!$AG$1:$AV$1,0),FALSE)/-10</f>
        <v>0.26833163744498001</v>
      </c>
      <c r="F485">
        <f>VLOOKUP($A485,JESG_CEMBI!$AG:$AV,MATCH("YTD Score Chg",JESG_CEMBI!$AG$1:$AV$1,0),FALSE)/-10</f>
        <v>5.2889549932626401E-2</v>
      </c>
      <c r="G485" t="str">
        <f>IFERROR(VLOOKUP(A485,ERV_Mapping!Q:Q,1,FALSE),VLOOKUP(A485,ERV_Mapping!R:R,1,FALSE))</f>
        <v>GRUMAB</v>
      </c>
      <c r="H485" t="str">
        <f>IFERROR(VLOOKUP(G485,ERV_Mapping!Q:S,3,FALSE),VLOOKUP(G485,ERV_Mapping!R:S,2,FALSE))</f>
        <v>GRUMAB_1</v>
      </c>
      <c r="I485" s="1">
        <f>VLOOKUP($H485,ERV_Issuers!$C:$BZ,MATCH(I$1,ERV_Issuers!$C$2:$BZ$2,0),FALSE)</f>
        <v>74.167121887207031</v>
      </c>
      <c r="J485" s="1" t="str">
        <f>VLOOKUP($H485,ERV_Issuers!$C:$BZ,MATCH(J$1,ERV_Issuers!$C$2:$BZ$2,0),FALSE)</f>
        <v>bbb</v>
      </c>
      <c r="K485" s="1">
        <f>VLOOKUP($H485,ERV_Issuers!$C:$BZ,MATCH(K$1,ERV_Issuers!$C$2:$BZ$2,0),FALSE)</f>
        <v>-50</v>
      </c>
      <c r="L485" s="1" t="str">
        <f t="shared" si="7"/>
        <v>BBB</v>
      </c>
      <c r="M485" s="1" t="str">
        <f>INDEX(JESG_CEMBI!$W:$W,MATCH($A485,JESG_CEMBI!$AG:$AG,0))</f>
        <v>USP4948KAD74</v>
      </c>
    </row>
    <row r="486" spans="1:13" x14ac:dyDescent="0.25">
      <c r="A486" t="s">
        <v>22044</v>
      </c>
      <c r="B486">
        <f>ROUND(10-VLOOKUP($A486,JESG_CEMBI!$AG:$AV,MATCH(B$1,JESG_CEMBI!$AG$1:$AV$1,0),FALSE)/10,1)</f>
        <v>6</v>
      </c>
      <c r="C486">
        <f>VLOOKUP($A486,JESG_CEMBI!$AG:$AV,MATCH("1D Score Chg",JESG_CEMBI!$AG$1:$AV$1,0),FALSE)/-10</f>
        <v>7.63093457465089E-3</v>
      </c>
      <c r="D486">
        <f>VLOOKUP($A486,JESG_CEMBI!$AG:$AV,MATCH("1M Score Chg",JESG_CEMBI!$AG$1:$AV$1,0),FALSE)/-10</f>
        <v>3.2575051214636302E-2</v>
      </c>
      <c r="E486">
        <f>VLOOKUP($A486,JESG_CEMBI!$AG:$AV,MATCH("QTD Score Chg",JESG_CEMBI!$AG$1:$AV$1,0),FALSE)/-10</f>
        <v>5.4230910825501799E-2</v>
      </c>
      <c r="F486">
        <f>VLOOKUP($A486,JESG_CEMBI!$AG:$AV,MATCH("YTD Score Chg",JESG_CEMBI!$AG$1:$AV$1,0),FALSE)/-10</f>
        <v>3.2575051214636302E-2</v>
      </c>
      <c r="G486" t="e">
        <f>IFERROR(VLOOKUP(A486,ERV_Mapping!Q:Q,1,FALSE),VLOOKUP(A486,ERV_Mapping!R:R,1,FALSE))</f>
        <v>#N/A</v>
      </c>
      <c r="H486" t="e">
        <f>IFERROR(VLOOKUP(G486,ERV_Mapping!Q:S,3,FALSE),VLOOKUP(G486,ERV_Mapping!R:S,2,FALSE))</f>
        <v>#N/A</v>
      </c>
      <c r="I486" s="1" t="e">
        <f>VLOOKUP($H486,ERV_Issuers!$C:$BZ,MATCH(I$1,ERV_Issuers!$C$2:$BZ$2,0),FALSE)</f>
        <v>#N/A</v>
      </c>
      <c r="J486" s="1" t="e">
        <f>VLOOKUP($H486,ERV_Issuers!$C:$BZ,MATCH(J$1,ERV_Issuers!$C$2:$BZ$2,0),FALSE)</f>
        <v>#N/A</v>
      </c>
      <c r="K486" s="1" t="e">
        <f>VLOOKUP($H486,ERV_Issuers!$C:$BZ,MATCH(K$1,ERV_Issuers!$C$2:$BZ$2,0),FALSE)</f>
        <v>#N/A</v>
      </c>
      <c r="L486" s="1" t="e">
        <f t="shared" si="7"/>
        <v>#N/A</v>
      </c>
      <c r="M486" s="1" t="str">
        <f>INDEX(JESG_CEMBI!$W:$W,MATCH($A486,JESG_CEMBI!$AG:$AG,0))</f>
        <v>USP4955JAA62</v>
      </c>
    </row>
    <row r="487" spans="1:13" x14ac:dyDescent="0.25">
      <c r="A487" t="s">
        <v>16903</v>
      </c>
      <c r="B487">
        <f>ROUND(10-VLOOKUP($A487,JESG_CEMBI!$AG:$AV,MATCH(B$1,JESG_CEMBI!$AG$1:$AV$1,0),FALSE)/10,1)</f>
        <v>5</v>
      </c>
      <c r="C487">
        <f>VLOOKUP($A487,JESG_CEMBI!$AG:$AV,MATCH("1D Score Chg",JESG_CEMBI!$AG$1:$AV$1,0),FALSE)/-10</f>
        <v>2.9326041082719401E-2</v>
      </c>
      <c r="D487">
        <f>VLOOKUP($A487,JESG_CEMBI!$AG:$AV,MATCH("1M Score Chg",JESG_CEMBI!$AG$1:$AV$1,0),FALSE)/-10</f>
        <v>0.45441492237160597</v>
      </c>
      <c r="E487">
        <f>VLOOKUP($A487,JESG_CEMBI!$AG:$AV,MATCH("QTD Score Chg",JESG_CEMBI!$AG$1:$AV$1,0),FALSE)/-10</f>
        <v>0.27998151254303899</v>
      </c>
      <c r="F487">
        <f>VLOOKUP($A487,JESG_CEMBI!$AG:$AV,MATCH("YTD Score Chg",JESG_CEMBI!$AG$1:$AV$1,0),FALSE)/-10</f>
        <v>0.23691452464434398</v>
      </c>
      <c r="G487" t="str">
        <f>IFERROR(VLOOKUP(A487,ERV_Mapping!Q:Q,1,FALSE),VLOOKUP(A487,ERV_Mapping!R:R,1,FALSE))</f>
        <v>GAXO</v>
      </c>
      <c r="H487" t="str">
        <f>IFERROR(VLOOKUP(G487,ERV_Mapping!Q:S,3,FALSE),VLOOKUP(G487,ERV_Mapping!R:S,2,FALSE))</f>
        <v>GAXO_0</v>
      </c>
      <c r="I487" s="1">
        <f>VLOOKUP($H487,ERV_Issuers!$C:$BZ,MATCH(I$1,ERV_Issuers!$C$2:$BZ$2,0),FALSE)</f>
        <v>464.01840209960938</v>
      </c>
      <c r="J487" s="1" t="str">
        <f>VLOOKUP($H487,ERV_Issuers!$C:$BZ,MATCH(J$1,ERV_Issuers!$C$2:$BZ$2,0),FALSE)</f>
        <v>bb</v>
      </c>
      <c r="K487" s="1">
        <f>VLOOKUP($H487,ERV_Issuers!$C:$BZ,MATCH(K$1,ERV_Issuers!$C$2:$BZ$2,0),FALSE)</f>
        <v>0</v>
      </c>
      <c r="L487" s="1" t="str">
        <f t="shared" si="7"/>
        <v>BB</v>
      </c>
      <c r="M487" s="1" t="str">
        <f>INDEX(JESG_CEMBI!$W:$W,MATCH($A487,JESG_CEMBI!$AG:$AG,0))</f>
        <v>USP4955MAA91</v>
      </c>
    </row>
    <row r="488" spans="1:13" x14ac:dyDescent="0.25">
      <c r="A488" t="s">
        <v>858</v>
      </c>
      <c r="B488">
        <f>ROUND(10-VLOOKUP($A488,JESG_CEMBI!$AG:$AV,MATCH(B$1,JESG_CEMBI!$AG$1:$AV$1,0),FALSE)/10,1)</f>
        <v>5.7</v>
      </c>
      <c r="C488">
        <f>VLOOKUP($A488,JESG_CEMBI!$AG:$AV,MATCH("1D Score Chg",JESG_CEMBI!$AG$1:$AV$1,0),FALSE)/-10</f>
        <v>7.0010742233179708E-4</v>
      </c>
      <c r="D488">
        <f>VLOOKUP($A488,JESG_CEMBI!$AG:$AV,MATCH("1M Score Chg",JESG_CEMBI!$AG$1:$AV$1,0),FALSE)/-10</f>
        <v>8.4575853340108101E-2</v>
      </c>
      <c r="E488">
        <f>VLOOKUP($A488,JESG_CEMBI!$AG:$AV,MATCH("QTD Score Chg",JESG_CEMBI!$AG$1:$AV$1,0),FALSE)/-10</f>
        <v>2.9125996807480396E-2</v>
      </c>
      <c r="F488">
        <f>VLOOKUP($A488,JESG_CEMBI!$AG:$AV,MATCH("YTD Score Chg",JESG_CEMBI!$AG$1:$AV$1,0),FALSE)/-10</f>
        <v>0.14032663233310899</v>
      </c>
      <c r="G488" t="str">
        <f>IFERROR(VLOOKUP(A488,ERV_Mapping!Q:Q,1,FALSE),VLOOKUP(A488,ERV_Mapping!R:R,1,FALSE))</f>
        <v>BIMBOA</v>
      </c>
      <c r="H488" t="str">
        <f>IFERROR(VLOOKUP(G488,ERV_Mapping!Q:S,3,FALSE),VLOOKUP(G488,ERV_Mapping!R:S,2,FALSE))</f>
        <v>BIMBOA</v>
      </c>
      <c r="I488" s="1">
        <f>VLOOKUP($H488,ERV_Issuers!$C:$BZ,MATCH(I$1,ERV_Issuers!$C$2:$BZ$2,0),FALSE)</f>
        <v>88.829116821289063</v>
      </c>
      <c r="J488" s="1" t="str">
        <f>VLOOKUP($H488,ERV_Issuers!$C:$BZ,MATCH(J$1,ERV_Issuers!$C$2:$BZ$2,0),FALSE)</f>
        <v>bbb</v>
      </c>
      <c r="K488" s="1">
        <f>VLOOKUP($H488,ERV_Issuers!$C:$BZ,MATCH(K$1,ERV_Issuers!$C$2:$BZ$2,0),FALSE)</f>
        <v>-45.168601530140535</v>
      </c>
      <c r="L488" s="1" t="str">
        <f t="shared" si="7"/>
        <v>BBB</v>
      </c>
      <c r="M488" s="1" t="str">
        <f>INDEX(JESG_CEMBI!$W:$W,MATCH($A488,JESG_CEMBI!$AG:$AG,0))</f>
        <v>USP4949BAJ37</v>
      </c>
    </row>
    <row r="489" spans="1:13" x14ac:dyDescent="0.25">
      <c r="A489" t="s">
        <v>21043</v>
      </c>
      <c r="B489">
        <f>ROUND(10-VLOOKUP($A489,JESG_CEMBI!$AG:$AV,MATCH(B$1,JESG_CEMBI!$AG$1:$AV$1,0),FALSE)/10,1)</f>
        <v>6.6</v>
      </c>
      <c r="C489">
        <f>VLOOKUP($A489,JESG_CEMBI!$AG:$AV,MATCH("1D Score Chg",JESG_CEMBI!$AG$1:$AV$1,0),FALSE)/-10</f>
        <v>-6.16683498680075E-3</v>
      </c>
      <c r="D489">
        <f>VLOOKUP($A489,JESG_CEMBI!$AG:$AV,MATCH("1M Score Chg",JESG_CEMBI!$AG$1:$AV$1,0),FALSE)/-10</f>
        <v>-4.6966339105991003E-2</v>
      </c>
      <c r="E489">
        <f>VLOOKUP($A489,JESG_CEMBI!$AG:$AV,MATCH("QTD Score Chg",JESG_CEMBI!$AG$1:$AV$1,0),FALSE)/-10</f>
        <v>-3.5483161649396001E-2</v>
      </c>
      <c r="F489">
        <f>VLOOKUP($A489,JESG_CEMBI!$AG:$AV,MATCH("YTD Score Chg",JESG_CEMBI!$AG$1:$AV$1,0),FALSE)/-10</f>
        <v>-0.16410884983787599</v>
      </c>
      <c r="G489" t="e">
        <f>IFERROR(VLOOKUP(A489,ERV_Mapping!Q:Q,1,FALSE),VLOOKUP(A489,ERV_Mapping!R:R,1,FALSE))</f>
        <v>#N/A</v>
      </c>
      <c r="H489" t="e">
        <f>IFERROR(VLOOKUP(G489,ERV_Mapping!Q:S,3,FALSE),VLOOKUP(G489,ERV_Mapping!R:S,2,FALSE))</f>
        <v>#N/A</v>
      </c>
      <c r="I489" s="1" t="e">
        <f>VLOOKUP($H489,ERV_Issuers!$C:$BZ,MATCH(I$1,ERV_Issuers!$C$2:$BZ$2,0),FALSE)</f>
        <v>#N/A</v>
      </c>
      <c r="J489" s="1" t="e">
        <f>VLOOKUP($H489,ERV_Issuers!$C:$BZ,MATCH(J$1,ERV_Issuers!$C$2:$BZ$2,0),FALSE)</f>
        <v>#N/A</v>
      </c>
      <c r="K489" s="1" t="e">
        <f>VLOOKUP($H489,ERV_Issuers!$C:$BZ,MATCH(K$1,ERV_Issuers!$C$2:$BZ$2,0),FALSE)</f>
        <v>#N/A</v>
      </c>
      <c r="L489" s="1" t="e">
        <f t="shared" si="7"/>
        <v>#N/A</v>
      </c>
      <c r="M489" s="1" t="str">
        <f>INDEX(JESG_CEMBI!$W:$W,MATCH($A489,JESG_CEMBI!$AG:$AG,0))</f>
        <v>USP47465AB82</v>
      </c>
    </row>
    <row r="490" spans="1:13" x14ac:dyDescent="0.25">
      <c r="A490" t="s">
        <v>21104</v>
      </c>
      <c r="B490">
        <f>ROUND(10-VLOOKUP($A490,JESG_CEMBI!$AG:$AV,MATCH(B$1,JESG_CEMBI!$AG$1:$AV$1,0),FALSE)/10,1)</f>
        <v>6.8</v>
      </c>
      <c r="C490">
        <f>VLOOKUP($A490,JESG_CEMBI!$AG:$AV,MATCH("1D Score Chg",JESG_CEMBI!$AG$1:$AV$1,0),FALSE)/-10</f>
        <v>-5.2407187795541401E-3</v>
      </c>
      <c r="D490">
        <f>VLOOKUP($A490,JESG_CEMBI!$AG:$AV,MATCH("1M Score Chg",JESG_CEMBI!$AG$1:$AV$1,0),FALSE)/-10</f>
        <v>-8.5234304652416507E-2</v>
      </c>
      <c r="E490">
        <f>VLOOKUP($A490,JESG_CEMBI!$AG:$AV,MATCH("QTD Score Chg",JESG_CEMBI!$AG$1:$AV$1,0),FALSE)/-10</f>
        <v>-3.4045351636401801E-2</v>
      </c>
      <c r="F490">
        <f>VLOOKUP($A490,JESG_CEMBI!$AG:$AV,MATCH("YTD Score Chg",JESG_CEMBI!$AG$1:$AV$1,0),FALSE)/-10</f>
        <v>-0.26031709827676003</v>
      </c>
      <c r="G490" t="e">
        <f>IFERROR(VLOOKUP(A490,ERV_Mapping!Q:Q,1,FALSE),VLOOKUP(A490,ERV_Mapping!R:R,1,FALSE))</f>
        <v>#N/A</v>
      </c>
      <c r="H490" t="e">
        <f>IFERROR(VLOOKUP(G490,ERV_Mapping!Q:S,3,FALSE),VLOOKUP(G490,ERV_Mapping!R:S,2,FALSE))</f>
        <v>#N/A</v>
      </c>
      <c r="I490" s="1" t="e">
        <f>VLOOKUP($H490,ERV_Issuers!$C:$BZ,MATCH(I$1,ERV_Issuers!$C$2:$BZ$2,0),FALSE)</f>
        <v>#N/A</v>
      </c>
      <c r="J490" s="1" t="e">
        <f>VLOOKUP($H490,ERV_Issuers!$C:$BZ,MATCH(J$1,ERV_Issuers!$C$2:$BZ$2,0),FALSE)</f>
        <v>#N/A</v>
      </c>
      <c r="K490" s="1" t="e">
        <f>VLOOKUP($H490,ERV_Issuers!$C:$BZ,MATCH(K$1,ERV_Issuers!$C$2:$BZ$2,0),FALSE)</f>
        <v>#N/A</v>
      </c>
      <c r="L490" s="1" t="e">
        <f t="shared" si="7"/>
        <v>#N/A</v>
      </c>
      <c r="M490" s="1" t="str">
        <f>INDEX(JESG_CEMBI!$W:$W,MATCH($A490,JESG_CEMBI!$AG:$AG,0))</f>
        <v>USP4983GAS95</v>
      </c>
    </row>
    <row r="491" spans="1:13" x14ac:dyDescent="0.25">
      <c r="A491" t="s">
        <v>3041</v>
      </c>
      <c r="B491">
        <f>ROUND(10-VLOOKUP($A491,JESG_CEMBI!$AG:$AV,MATCH(B$1,JESG_CEMBI!$AG$1:$AV$1,0),FALSE)/10,1)</f>
        <v>5.6</v>
      </c>
      <c r="C491">
        <f>VLOOKUP($A491,JESG_CEMBI!$AG:$AV,MATCH("1D Score Chg",JESG_CEMBI!$AG$1:$AV$1,0),FALSE)/-10</f>
        <v>2.5990246949227401E-3</v>
      </c>
      <c r="D491">
        <f>VLOOKUP($A491,JESG_CEMBI!$AG:$AV,MATCH("1M Score Chg",JESG_CEMBI!$AG$1:$AV$1,0),FALSE)/-10</f>
        <v>-1.62790002899285E-2</v>
      </c>
      <c r="E491">
        <f>VLOOKUP($A491,JESG_CEMBI!$AG:$AV,MATCH("QTD Score Chg",JESG_CEMBI!$AG$1:$AV$1,0),FALSE)/-10</f>
        <v>2.0409250828585302E-3</v>
      </c>
      <c r="F491">
        <f>VLOOKUP($A491,JESG_CEMBI!$AG:$AV,MATCH("YTD Score Chg",JESG_CEMBI!$AG$1:$AV$1,0),FALSE)/-10</f>
        <v>-0.13660834745692302</v>
      </c>
      <c r="G491" t="str">
        <f>IFERROR(VLOOKUP(A491,ERV_Mapping!Q:Q,1,FALSE),VLOOKUP(A491,ERV_Mapping!R:R,1,FALSE))</f>
        <v>PENOMX</v>
      </c>
      <c r="H491" t="str">
        <f>IFERROR(VLOOKUP(G491,ERV_Mapping!Q:S,3,FALSE),VLOOKUP(G491,ERV_Mapping!R:S,2,FALSE))</f>
        <v>PENOMX_0</v>
      </c>
      <c r="I491" s="1">
        <f>VLOOKUP($H491,ERV_Issuers!$C:$BZ,MATCH(I$1,ERV_Issuers!$C$2:$BZ$2,0),FALSE)</f>
        <v>124.17732238769531</v>
      </c>
      <c r="J491" s="1" t="str">
        <f>VLOOKUP($H491,ERV_Issuers!$C:$BZ,MATCH(J$1,ERV_Issuers!$C$2:$BZ$2,0),FALSE)</f>
        <v>bbb</v>
      </c>
      <c r="K491" s="1">
        <f>VLOOKUP($H491,ERV_Issuers!$C:$BZ,MATCH(K$1,ERV_Issuers!$C$2:$BZ$2,0),FALSE)</f>
        <v>-0.60600010861892595</v>
      </c>
      <c r="L491" s="1" t="str">
        <f t="shared" si="7"/>
        <v>BBB</v>
      </c>
      <c r="M491" s="1" t="str">
        <f>INDEX(JESG_CEMBI!$W:$W,MATCH($A491,JESG_CEMBI!$AG:$AG,0))</f>
        <v>USP55409AC34</v>
      </c>
    </row>
    <row r="492" spans="1:13" x14ac:dyDescent="0.25">
      <c r="A492" t="s">
        <v>3607</v>
      </c>
      <c r="B492">
        <f>ROUND(10-VLOOKUP($A492,JESG_CEMBI!$AG:$AV,MATCH(B$1,JESG_CEMBI!$AG$1:$AV$1,0),FALSE)/10,1)</f>
        <v>4.3</v>
      </c>
      <c r="C492">
        <f>VLOOKUP($A492,JESG_CEMBI!$AG:$AV,MATCH("1D Score Chg",JESG_CEMBI!$AG$1:$AV$1,0),FALSE)/-10</f>
        <v>-5.7918265891750299E-3</v>
      </c>
      <c r="D492">
        <f>VLOOKUP($A492,JESG_CEMBI!$AG:$AV,MATCH("1M Score Chg",JESG_CEMBI!$AG$1:$AV$1,0),FALSE)/-10</f>
        <v>-7.2059254733593203E-2</v>
      </c>
      <c r="E492">
        <f>VLOOKUP($A492,JESG_CEMBI!$AG:$AV,MATCH("QTD Score Chg",JESG_CEMBI!$AG$1:$AV$1,0),FALSE)/-10</f>
        <v>-3.6025191567206599E-2</v>
      </c>
      <c r="F492">
        <f>VLOOKUP($A492,JESG_CEMBI!$AG:$AV,MATCH("YTD Score Chg",JESG_CEMBI!$AG$1:$AV$1,0),FALSE)/-10</f>
        <v>-0.156159164302275</v>
      </c>
      <c r="G492" t="str">
        <f>IFERROR(VLOOKUP(A492,ERV_Mapping!Q:Q,1,FALSE),VLOOKUP(A492,ERV_Mapping!R:R,1,FALSE))</f>
        <v>IENOVA</v>
      </c>
      <c r="H492" t="str">
        <f>IFERROR(VLOOKUP(G492,ERV_Mapping!Q:S,3,FALSE),VLOOKUP(G492,ERV_Mapping!R:S,2,FALSE))</f>
        <v>IENOVA_0</v>
      </c>
      <c r="I492" s="1">
        <f>VLOOKUP($H492,ERV_Issuers!$C:$BZ,MATCH(I$1,ERV_Issuers!$C$2:$BZ$2,0),FALSE)</f>
        <v>120.55322265625</v>
      </c>
      <c r="J492" s="1" t="str">
        <f>VLOOKUP($H492,ERV_Issuers!$C:$BZ,MATCH(J$1,ERV_Issuers!$C$2:$BZ$2,0),FALSE)</f>
        <v>bbb</v>
      </c>
      <c r="K492" s="1">
        <f>VLOOKUP($H492,ERV_Issuers!$C:$BZ,MATCH(K$1,ERV_Issuers!$C$2:$BZ$2,0),FALSE)</f>
        <v>-45.428804465815112</v>
      </c>
      <c r="L492" s="1" t="str">
        <f t="shared" si="7"/>
        <v>BBB</v>
      </c>
      <c r="M492" s="1" t="str">
        <f>INDEX(JESG_CEMBI!$W:$W,MATCH($A492,JESG_CEMBI!$AG:$AG,0))</f>
        <v>USP56145AA66</v>
      </c>
    </row>
    <row r="493" spans="1:13" x14ac:dyDescent="0.25">
      <c r="A493" t="s">
        <v>2220</v>
      </c>
      <c r="B493">
        <f>ROUND(10-VLOOKUP($A493,JESG_CEMBI!$AG:$AV,MATCH(B$1,JESG_CEMBI!$AG$1:$AV$1,0),FALSE)/10,1)</f>
        <v>6.6</v>
      </c>
      <c r="C493">
        <f>VLOOKUP($A493,JESG_CEMBI!$AG:$AV,MATCH("1D Score Chg",JESG_CEMBI!$AG$1:$AV$1,0),FALSE)/-10</f>
        <v>-2.5397973562853301E-3</v>
      </c>
      <c r="D493">
        <f>VLOOKUP($A493,JESG_CEMBI!$AG:$AV,MATCH("1M Score Chg",JESG_CEMBI!$AG$1:$AV$1,0),FALSE)/-10</f>
        <v>-2.9009015383650101E-3</v>
      </c>
      <c r="E493">
        <f>VLOOKUP($A493,JESG_CEMBI!$AG:$AV,MATCH("QTD Score Chg",JESG_CEMBI!$AG$1:$AV$1,0),FALSE)/-10</f>
        <v>-6.8110334080031905E-3</v>
      </c>
      <c r="F493">
        <f>VLOOKUP($A493,JESG_CEMBI!$AG:$AV,MATCH("YTD Score Chg",JESG_CEMBI!$AG$1:$AV$1,0),FALSE)/-10</f>
        <v>-0.34153426935775499</v>
      </c>
      <c r="G493" t="str">
        <f>IFERROR(VLOOKUP(A493,ERV_Mapping!Q:Q,1,FALSE),VLOOKUP(A493,ERV_Mapping!R:R,1,FALSE))</f>
        <v>JBYCMX</v>
      </c>
      <c r="H493" t="str">
        <f>IFERROR(VLOOKUP(G493,ERV_Mapping!Q:S,3,FALSE),VLOOKUP(G493,ERV_Mapping!R:S,2,FALSE))</f>
        <v>JBYCMX_0</v>
      </c>
      <c r="I493" s="1">
        <f>VLOOKUP($H493,ERV_Issuers!$C:$BZ,MATCH(I$1,ERV_Issuers!$C$2:$BZ$2,0),FALSE)</f>
        <v>98.001426696777344</v>
      </c>
      <c r="J493" s="1" t="str">
        <f>VLOOKUP($H493,ERV_Issuers!$C:$BZ,MATCH(J$1,ERV_Issuers!$C$2:$BZ$2,0),FALSE)</f>
        <v>bbb</v>
      </c>
      <c r="K493" s="1">
        <f>VLOOKUP($H493,ERV_Issuers!$C:$BZ,MATCH(K$1,ERV_Issuers!$C$2:$BZ$2,0),FALSE)</f>
        <v>-8.1489745373100035</v>
      </c>
      <c r="L493" s="1" t="str">
        <f t="shared" si="7"/>
        <v>BBB</v>
      </c>
      <c r="M493" s="1" t="str">
        <f>INDEX(JESG_CEMBI!$W:$W,MATCH($A493,JESG_CEMBI!$AG:$AG,0))</f>
        <v>USP0929YAA49</v>
      </c>
    </row>
    <row r="494" spans="1:13" x14ac:dyDescent="0.25">
      <c r="A494" t="s">
        <v>3685</v>
      </c>
      <c r="B494">
        <f>ROUND(10-VLOOKUP($A494,JESG_CEMBI!$AG:$AV,MATCH(B$1,JESG_CEMBI!$AG$1:$AV$1,0),FALSE)/10,1)</f>
        <v>5.2</v>
      </c>
      <c r="C494">
        <f>VLOOKUP($A494,JESG_CEMBI!$AG:$AV,MATCH("1D Score Chg",JESG_CEMBI!$AG$1:$AV$1,0),FALSE)/-10</f>
        <v>2.4318133580720699E-4</v>
      </c>
      <c r="D494">
        <f>VLOOKUP($A494,JESG_CEMBI!$AG:$AV,MATCH("1M Score Chg",JESG_CEMBI!$AG$1:$AV$1,0),FALSE)/-10</f>
        <v>9.3427874860945698E-2</v>
      </c>
      <c r="E494">
        <f>VLOOKUP($A494,JESG_CEMBI!$AG:$AV,MATCH("QTD Score Chg",JESG_CEMBI!$AG$1:$AV$1,0),FALSE)/-10</f>
        <v>2.1486131937491802E-2</v>
      </c>
      <c r="F494">
        <f>VLOOKUP($A494,JESG_CEMBI!$AG:$AV,MATCH("YTD Score Chg",JESG_CEMBI!$AG$1:$AV$1,0),FALSE)/-10</f>
        <v>-0.42744634695089301</v>
      </c>
      <c r="G494" t="str">
        <f>IFERROR(VLOOKUP(A494,ERV_Mapping!Q:Q,1,FALSE),VLOOKUP(A494,ERV_Mapping!R:R,1,FALSE))</f>
        <v>KCMA</v>
      </c>
      <c r="H494" t="str">
        <f>IFERROR(VLOOKUP(G494,ERV_Mapping!Q:S,3,FALSE),VLOOKUP(G494,ERV_Mapping!R:S,2,FALSE))</f>
        <v>KCMA_4</v>
      </c>
      <c r="I494" s="1">
        <f>VLOOKUP($H494,ERV_Issuers!$C:$BZ,MATCH(I$1,ERV_Issuers!$C$2:$BZ$2,0),FALSE)</f>
        <v>107.73082733154297</v>
      </c>
      <c r="J494" s="1" t="str">
        <f>VLOOKUP($H494,ERV_Issuers!$C:$BZ,MATCH(J$1,ERV_Issuers!$C$2:$BZ$2,0),FALSE)</f>
        <v>a-</v>
      </c>
      <c r="K494" s="1">
        <f>VLOOKUP($H494,ERV_Issuers!$C:$BZ,MATCH(K$1,ERV_Issuers!$C$2:$BZ$2,0),FALSE)</f>
        <v>21.565920398548396</v>
      </c>
      <c r="L494" s="1" t="str">
        <f t="shared" si="7"/>
        <v>A</v>
      </c>
      <c r="M494" s="1" t="str">
        <f>INDEX(JESG_CEMBI!$W:$W,MATCH($A494,JESG_CEMBI!$AG:$AG,0))</f>
        <v>USP60694AF68</v>
      </c>
    </row>
    <row r="495" spans="1:13" x14ac:dyDescent="0.25">
      <c r="A495" t="s">
        <v>2687</v>
      </c>
      <c r="B495">
        <f>ROUND(10-VLOOKUP($A495,JESG_CEMBI!$AG:$AV,MATCH(B$1,JESG_CEMBI!$AG$1:$AV$1,0),FALSE)/10,1)</f>
        <v>6.6</v>
      </c>
      <c r="C495">
        <f>VLOOKUP($A495,JESG_CEMBI!$AG:$AV,MATCH("1D Score Chg",JESG_CEMBI!$AG$1:$AV$1,0),FALSE)/-10</f>
        <v>-2.5080394840827501E-3</v>
      </c>
      <c r="D495">
        <f>VLOOKUP($A495,JESG_CEMBI!$AG:$AV,MATCH("1M Score Chg",JESG_CEMBI!$AG$1:$AV$1,0),FALSE)/-10</f>
        <v>-2.0714940732233299E-3</v>
      </c>
      <c r="E495">
        <f>VLOOKUP($A495,JESG_CEMBI!$AG:$AV,MATCH("QTD Score Chg",JESG_CEMBI!$AG$1:$AV$1,0),FALSE)/-10</f>
        <v>-6.5252125581757494E-3</v>
      </c>
      <c r="F495">
        <f>VLOOKUP($A495,JESG_CEMBI!$AG:$AV,MATCH("YTD Score Chg",JESG_CEMBI!$AG$1:$AV$1,0),FALSE)/-10</f>
        <v>-0.14810991657293798</v>
      </c>
      <c r="G495" t="str">
        <f>IFERROR(VLOOKUP(A495,ERV_Mapping!Q:Q,1,FALSE),VLOOKUP(A495,ERV_Mapping!R:R,1,FALSE))</f>
        <v>MABEMX</v>
      </c>
      <c r="H495" t="str">
        <f>IFERROR(VLOOKUP(G495,ERV_Mapping!Q:S,3,FALSE),VLOOKUP(G495,ERV_Mapping!R:S,2,FALSE))</f>
        <v>MABEMX_0</v>
      </c>
      <c r="I495" s="1">
        <f>VLOOKUP($H495,ERV_Issuers!$C:$BZ,MATCH(I$1,ERV_Issuers!$C$2:$BZ$2,0),FALSE)</f>
        <v>154.11685180664063</v>
      </c>
      <c r="J495" s="1" t="str">
        <f>VLOOKUP($H495,ERV_Issuers!$C:$BZ,MATCH(J$1,ERV_Issuers!$C$2:$BZ$2,0),FALSE)</f>
        <v>bbb</v>
      </c>
      <c r="K495" s="1">
        <f>VLOOKUP($H495,ERV_Issuers!$C:$BZ,MATCH(K$1,ERV_Issuers!$C$2:$BZ$2,0),FALSE)</f>
        <v>13.632124231867657</v>
      </c>
      <c r="L495" s="1" t="str">
        <f t="shared" si="7"/>
        <v>BBB</v>
      </c>
      <c r="M495" s="1" t="str">
        <f>INDEX(JESG_CEMBI!$W:$W,MATCH($A495,JESG_CEMBI!$AG:$AG,0))</f>
        <v>USP3100SAC81</v>
      </c>
    </row>
    <row r="496" spans="1:13" x14ac:dyDescent="0.25">
      <c r="A496" t="s">
        <v>2730</v>
      </c>
      <c r="B496">
        <f>ROUND(10-VLOOKUP($A496,JESG_CEMBI!$AG:$AV,MATCH(B$1,JESG_CEMBI!$AG$1:$AV$1,0),FALSE)/10,1)</f>
        <v>5.9</v>
      </c>
      <c r="C496">
        <f>VLOOKUP($A496,JESG_CEMBI!$AG:$AV,MATCH("1D Score Chg",JESG_CEMBI!$AG$1:$AV$1,0),FALSE)/-10</f>
        <v>-3.4930025572386101E-3</v>
      </c>
      <c r="D496">
        <f>VLOOKUP($A496,JESG_CEMBI!$AG:$AV,MATCH("1M Score Chg",JESG_CEMBI!$AG$1:$AV$1,0),FALSE)/-10</f>
        <v>-2.5622404258050503E-2</v>
      </c>
      <c r="E496">
        <f>VLOOKUP($A496,JESG_CEMBI!$AG:$AV,MATCH("QTD Score Chg",JESG_CEMBI!$AG$1:$AV$1,0),FALSE)/-10</f>
        <v>-1.6290178910305202E-2</v>
      </c>
      <c r="F496">
        <f>VLOOKUP($A496,JESG_CEMBI!$AG:$AV,MATCH("YTD Score Chg",JESG_CEMBI!$AG$1:$AV$1,0),FALSE)/-10</f>
        <v>-0.10653233828771699</v>
      </c>
      <c r="G496" t="str">
        <f>IFERROR(VLOOKUP(A496,ERV_Mapping!Q:Q,1,FALSE),VLOOKUP(A496,ERV_Mapping!R:R,1,FALSE))</f>
        <v>METLSA</v>
      </c>
      <c r="H496" t="str">
        <f>IFERROR(VLOOKUP(G496,ERV_Mapping!Q:S,3,FALSE),VLOOKUP(G496,ERV_Mapping!R:S,2,FALSE))</f>
        <v>METLSA_1</v>
      </c>
      <c r="I496" s="1">
        <f>VLOOKUP($H496,ERV_Issuers!$C:$BZ,MATCH(I$1,ERV_Issuers!$C$2:$BZ$2,0),FALSE)</f>
        <v>273.42807006835938</v>
      </c>
      <c r="J496" s="1" t="str">
        <f>VLOOKUP($H496,ERV_Issuers!$C:$BZ,MATCH(J$1,ERV_Issuers!$C$2:$BZ$2,0),FALSE)</f>
        <v>bb+</v>
      </c>
      <c r="K496" s="1">
        <f>VLOOKUP($H496,ERV_Issuers!$C:$BZ,MATCH(K$1,ERV_Issuers!$C$2:$BZ$2,0),FALSE)</f>
        <v>0</v>
      </c>
      <c r="L496" s="1" t="str">
        <f t="shared" si="7"/>
        <v>BB</v>
      </c>
      <c r="M496" s="1" t="str">
        <f>INDEX(JESG_CEMBI!$W:$W,MATCH($A496,JESG_CEMBI!$AG:$AG,0))</f>
        <v>USP6638MAB74</v>
      </c>
    </row>
    <row r="497" spans="1:13" x14ac:dyDescent="0.25">
      <c r="A497" t="s">
        <v>2942</v>
      </c>
      <c r="B497">
        <f>ROUND(10-VLOOKUP($A497,JESG_CEMBI!$AG:$AV,MATCH(B$1,JESG_CEMBI!$AG$1:$AV$1,0),FALSE)/10,1)</f>
        <v>4.2</v>
      </c>
      <c r="C497">
        <f>VLOOKUP($A497,JESG_CEMBI!$AG:$AV,MATCH("1D Score Chg",JESG_CEMBI!$AG$1:$AV$1,0),FALSE)/-10</f>
        <v>-5.1770835764912695E-3</v>
      </c>
      <c r="D497">
        <f>VLOOKUP($A497,JESG_CEMBI!$AG:$AV,MATCH("1M Score Chg",JESG_CEMBI!$AG$1:$AV$1,0),FALSE)/-10</f>
        <v>-6.4123198427713302E-2</v>
      </c>
      <c r="E497">
        <f>VLOOKUP($A497,JESG_CEMBI!$AG:$AV,MATCH("QTD Score Chg",JESG_CEMBI!$AG$1:$AV$1,0),FALSE)/-10</f>
        <v>-3.1379093872528303E-2</v>
      </c>
      <c r="F497">
        <f>VLOOKUP($A497,JESG_CEMBI!$AG:$AV,MATCH("YTD Score Chg",JESG_CEMBI!$AG$1:$AV$1,0),FALSE)/-10</f>
        <v>-0.25888343457715501</v>
      </c>
      <c r="G497" t="str">
        <f>IFERROR(VLOOKUP(A497,ERV_Mapping!Q:Q,1,FALSE),VLOOKUP(A497,ERV_Mapping!R:R,1,FALSE))</f>
        <v>ORBIA</v>
      </c>
      <c r="H497" t="str">
        <f>IFERROR(VLOOKUP(G497,ERV_Mapping!Q:S,3,FALSE),VLOOKUP(G497,ERV_Mapping!R:S,2,FALSE))</f>
        <v>ORBIA</v>
      </c>
      <c r="I497" s="1">
        <f>VLOOKUP($H497,ERV_Issuers!$C:$BZ,MATCH(I$1,ERV_Issuers!$C$2:$BZ$2,0),FALSE)</f>
        <v>116.37351989746094</v>
      </c>
      <c r="J497" s="1" t="str">
        <f>VLOOKUP($H497,ERV_Issuers!$C:$BZ,MATCH(J$1,ERV_Issuers!$C$2:$BZ$2,0),FALSE)</f>
        <v>bbb-</v>
      </c>
      <c r="K497" s="1">
        <f>VLOOKUP($H497,ERV_Issuers!$C:$BZ,MATCH(K$1,ERV_Issuers!$C$2:$BZ$2,0),FALSE)</f>
        <v>-19.14561529948628</v>
      </c>
      <c r="L497" s="1" t="str">
        <f t="shared" si="7"/>
        <v>BBB</v>
      </c>
      <c r="M497" s="1" t="str">
        <f>INDEX(JESG_CEMBI!$W:$W,MATCH($A497,JESG_CEMBI!$AG:$AG,0))</f>
        <v>USP7S81YAB11</v>
      </c>
    </row>
    <row r="498" spans="1:13" x14ac:dyDescent="0.25">
      <c r="A498" t="s">
        <v>468</v>
      </c>
      <c r="B498">
        <f>ROUND(10-VLOOKUP($A498,JESG_CEMBI!$AG:$AV,MATCH(B$1,JESG_CEMBI!$AG$1:$AV$1,0),FALSE)/10,1)</f>
        <v>7.5</v>
      </c>
      <c r="C498">
        <f>VLOOKUP($A498,JESG_CEMBI!$AG:$AV,MATCH("1D Score Chg",JESG_CEMBI!$AG$1:$AV$1,0),FALSE)/-10</f>
        <v>6.3430786146127999E-4</v>
      </c>
      <c r="D498">
        <f>VLOOKUP($A498,JESG_CEMBI!$AG:$AV,MATCH("1M Score Chg",JESG_CEMBI!$AG$1:$AV$1,0),FALSE)/-10</f>
        <v>6.7126700795022295E-2</v>
      </c>
      <c r="E498">
        <f>VLOOKUP($A498,JESG_CEMBI!$AG:$AV,MATCH("QTD Score Chg",JESG_CEMBI!$AG$1:$AV$1,0),FALSE)/-10</f>
        <v>1.9591867963083202E-2</v>
      </c>
      <c r="F498">
        <f>VLOOKUP($A498,JESG_CEMBI!$AG:$AV,MATCH("YTD Score Chg",JESG_CEMBI!$AG$1:$AV$1,0),FALSE)/-10</f>
        <v>-0.64595246046886101</v>
      </c>
      <c r="G498" t="str">
        <f>IFERROR(VLOOKUP(A498,ERV_Mapping!Q:Q,1,FALSE),VLOOKUP(A498,ERV_Mapping!R:R,1,FALSE))</f>
        <v>EKT</v>
      </c>
      <c r="H498" t="str">
        <f>IFERROR(VLOOKUP(G498,ERV_Mapping!Q:S,3,FALSE),VLOOKUP(G498,ERV_Mapping!R:S,2,FALSE))</f>
        <v>EKT_1</v>
      </c>
      <c r="I498" s="1">
        <f>VLOOKUP($H498,ERV_Issuers!$C:$BZ,MATCH(I$1,ERV_Issuers!$C$2:$BZ$2,0),FALSE)</f>
        <v>960.12158203125</v>
      </c>
      <c r="J498" s="1" t="str">
        <f>VLOOKUP($H498,ERV_Issuers!$C:$BZ,MATCH(J$1,ERV_Issuers!$C$2:$BZ$2,0),FALSE)</f>
        <v>bb+</v>
      </c>
      <c r="K498" s="1">
        <f>VLOOKUP($H498,ERV_Issuers!$C:$BZ,MATCH(K$1,ERV_Issuers!$C$2:$BZ$2,0),FALSE)</f>
        <v>0</v>
      </c>
      <c r="L498" s="1" t="str">
        <f t="shared" si="7"/>
        <v>BB</v>
      </c>
      <c r="M498" s="1" t="str">
        <f>INDEX(JESG_CEMBI!$W:$W,MATCH($A498,JESG_CEMBI!$AG:$AG,0))</f>
        <v>USL6364EAA12</v>
      </c>
    </row>
    <row r="499" spans="1:13" x14ac:dyDescent="0.25">
      <c r="A499" t="s">
        <v>1536</v>
      </c>
      <c r="B499">
        <f>ROUND(10-VLOOKUP($A499,JESG_CEMBI!$AG:$AV,MATCH(B$1,JESG_CEMBI!$AG$1:$AV$1,0),FALSE)/10,1)</f>
        <v>5.2</v>
      </c>
      <c r="C499">
        <f>VLOOKUP($A499,JESG_CEMBI!$AG:$AV,MATCH("1D Score Chg",JESG_CEMBI!$AG$1:$AV$1,0),FALSE)/-10</f>
        <v>-5.4366491993853502E-3</v>
      </c>
      <c r="D499">
        <f>VLOOKUP($A499,JESG_CEMBI!$AG:$AV,MATCH("1M Score Chg",JESG_CEMBI!$AG$1:$AV$1,0),FALSE)/-10</f>
        <v>-0.23796973693996598</v>
      </c>
      <c r="E499">
        <f>VLOOKUP($A499,JESG_CEMBI!$AG:$AV,MATCH("QTD Score Chg",JESG_CEMBI!$AG$1:$AV$1,0),FALSE)/-10</f>
        <v>-3.2828595059137898E-2</v>
      </c>
      <c r="F499">
        <f>VLOOKUP($A499,JESG_CEMBI!$AG:$AV,MATCH("YTD Score Chg",JESG_CEMBI!$AG$1:$AV$1,0),FALSE)/-10</f>
        <v>-1.7559326897621699</v>
      </c>
      <c r="G499" t="str">
        <f>IFERROR(VLOOKUP(A499,ERV_Mapping!Q:Q,1,FALSE),VLOOKUP(A499,ERV_Mapping!R:R,1,FALSE))</f>
        <v>SCCOMX</v>
      </c>
      <c r="H499" t="str">
        <f>IFERROR(VLOOKUP(G499,ERV_Mapping!Q:S,3,FALSE),VLOOKUP(G499,ERV_Mapping!R:S,2,FALSE))</f>
        <v>SCCOMX_0</v>
      </c>
      <c r="I499" s="1">
        <f>VLOOKUP($H499,ERV_Issuers!$C:$BZ,MATCH(I$1,ERV_Issuers!$C$2:$BZ$2,0),FALSE)</f>
        <v>111.13661956787109</v>
      </c>
      <c r="J499" s="1" t="str">
        <f>VLOOKUP($H499,ERV_Issuers!$C:$BZ,MATCH(J$1,ERV_Issuers!$C$2:$BZ$2,0),FALSE)</f>
        <v>bbb+</v>
      </c>
      <c r="K499" s="1">
        <f>VLOOKUP($H499,ERV_Issuers!$C:$BZ,MATCH(K$1,ERV_Issuers!$C$2:$BZ$2,0),FALSE)</f>
        <v>-12.411046495750407</v>
      </c>
      <c r="L499" s="1" t="str">
        <f t="shared" si="7"/>
        <v>BBB</v>
      </c>
      <c r="M499" s="1" t="str">
        <f>INDEX(JESG_CEMBI!$W:$W,MATCH($A499,JESG_CEMBI!$AG:$AG,0))</f>
        <v>USP6777MAB83</v>
      </c>
    </row>
    <row r="500" spans="1:13" x14ac:dyDescent="0.25">
      <c r="A500" t="s">
        <v>2442</v>
      </c>
      <c r="B500">
        <f>ROUND(10-VLOOKUP($A500,JESG_CEMBI!$AG:$AV,MATCH(B$1,JESG_CEMBI!$AG$1:$AV$1,0),FALSE)/10,1)</f>
        <v>3.9</v>
      </c>
      <c r="C500">
        <f>VLOOKUP($A500,JESG_CEMBI!$AG:$AV,MATCH("1D Score Chg",JESG_CEMBI!$AG$1:$AV$1,0),FALSE)/-10</f>
        <v>-2.2102706064529702E-3</v>
      </c>
      <c r="D500">
        <f>VLOOKUP($A500,JESG_CEMBI!$AG:$AV,MATCH("1M Score Chg",JESG_CEMBI!$AG$1:$AV$1,0),FALSE)/-10</f>
        <v>1.2890448509123301E-2</v>
      </c>
      <c r="E500">
        <f>VLOOKUP($A500,JESG_CEMBI!$AG:$AV,MATCH("QTD Score Chg",JESG_CEMBI!$AG$1:$AV$1,0),FALSE)/-10</f>
        <v>1.8006485122420202E-3</v>
      </c>
      <c r="F500">
        <f>VLOOKUP($A500,JESG_CEMBI!$AG:$AV,MATCH("YTD Score Chg",JESG_CEMBI!$AG$1:$AV$1,0),FALSE)/-10</f>
        <v>-3.87466209228364E-2</v>
      </c>
      <c r="G500" t="str">
        <f>IFERROR(VLOOKUP(A500,ERV_Mapping!Q:Q,1,FALSE),VLOOKUP(A500,ERV_Mapping!R:R,1,FALSE))</f>
        <v>TNEMAK</v>
      </c>
      <c r="H500" t="str">
        <f>IFERROR(VLOOKUP(G500,ERV_Mapping!Q:S,3,FALSE),VLOOKUP(G500,ERV_Mapping!R:S,2,FALSE))</f>
        <v>TNEMAK_1</v>
      </c>
      <c r="I500" s="1">
        <f>VLOOKUP($H500,ERV_Issuers!$C:$BZ,MATCH(I$1,ERV_Issuers!$C$2:$BZ$2,0),FALSE)</f>
        <v>253.63697814941406</v>
      </c>
      <c r="J500" s="1" t="str">
        <f>VLOOKUP($H500,ERV_Issuers!$C:$BZ,MATCH(J$1,ERV_Issuers!$C$2:$BZ$2,0),FALSE)</f>
        <v>bb+</v>
      </c>
      <c r="K500" s="1">
        <f>VLOOKUP($H500,ERV_Issuers!$C:$BZ,MATCH(K$1,ERV_Issuers!$C$2:$BZ$2,0),FALSE)</f>
        <v>14.774165690645566</v>
      </c>
      <c r="L500" s="1" t="str">
        <f t="shared" si="7"/>
        <v>BB</v>
      </c>
      <c r="M500" s="1" t="str">
        <f>INDEX(JESG_CEMBI!$W:$W,MATCH($A500,JESG_CEMBI!$AG:$AG,0))</f>
        <v>USP71340AD81</v>
      </c>
    </row>
    <row r="501" spans="1:13" x14ac:dyDescent="0.25">
      <c r="A501" t="s">
        <v>1794</v>
      </c>
      <c r="B501">
        <f>ROUND(10-VLOOKUP($A501,JESG_CEMBI!$AG:$AV,MATCH(B$1,JESG_CEMBI!$AG$1:$AV$1,0),FALSE)/10,1)</f>
        <v>6.7</v>
      </c>
      <c r="C501">
        <f>VLOOKUP($A501,JESG_CEMBI!$AG:$AV,MATCH("1D Score Chg",JESG_CEMBI!$AG$1:$AV$1,0),FALSE)/-10</f>
        <v>-2.5580979676519101E-3</v>
      </c>
      <c r="D501">
        <f>VLOOKUP($A501,JESG_CEMBI!$AG:$AV,MATCH("1M Score Chg",JESG_CEMBI!$AG$1:$AV$1,0),FALSE)/-10</f>
        <v>-3.3816498103504899E-3</v>
      </c>
      <c r="E501">
        <f>VLOOKUP($A501,JESG_CEMBI!$AG:$AV,MATCH("QTD Score Chg",JESG_CEMBI!$AG$1:$AV$1,0),FALSE)/-10</f>
        <v>-6.9757389103138195E-3</v>
      </c>
      <c r="F501">
        <f>VLOOKUP($A501,JESG_CEMBI!$AG:$AV,MATCH("YTD Score Chg",JESG_CEMBI!$AG$1:$AV$1,0),FALSE)/-10</f>
        <v>-0.26594804025327601</v>
      </c>
      <c r="G501" t="str">
        <f>IFERROR(VLOOKUP(A501,ERV_Mapping!Q:Q,1,FALSE),VLOOKUP(A501,ERV_Mapping!R:R,1,FALSE))</f>
        <v>GFMEGA</v>
      </c>
      <c r="H501" t="str">
        <f>IFERROR(VLOOKUP(G501,ERV_Mapping!Q:S,3,FALSE),VLOOKUP(G501,ERV_Mapping!R:S,2,FALSE))</f>
        <v>GFMEGA_0</v>
      </c>
      <c r="I501" s="1">
        <f>VLOOKUP($H501,ERV_Issuers!$C:$BZ,MATCH(I$1,ERV_Issuers!$C$2:$BZ$2,0),FALSE)</f>
        <v>2160.314208984375</v>
      </c>
      <c r="J501" s="1" t="str">
        <f>VLOOKUP($H501,ERV_Issuers!$C:$BZ,MATCH(J$1,ERV_Issuers!$C$2:$BZ$2,0),FALSE)</f>
        <v>bb-</v>
      </c>
      <c r="K501" s="1">
        <f>VLOOKUP($H501,ERV_Issuers!$C:$BZ,MATCH(K$1,ERV_Issuers!$C$2:$BZ$2,0),FALSE)</f>
        <v>0</v>
      </c>
      <c r="L501" s="1" t="str">
        <f t="shared" si="7"/>
        <v>BB</v>
      </c>
      <c r="M501" s="1" t="str">
        <f>INDEX(JESG_CEMBI!$W:$W,MATCH($A501,JESG_CEMBI!$AG:$AG,0))</f>
        <v>USP73699BH55</v>
      </c>
    </row>
    <row r="502" spans="1:13" x14ac:dyDescent="0.25">
      <c r="A502" t="s">
        <v>2405</v>
      </c>
      <c r="B502">
        <f>ROUND(10-VLOOKUP($A502,JESG_CEMBI!$AG:$AV,MATCH(B$1,JESG_CEMBI!$AG$1:$AV$1,0),FALSE)/10,1)</f>
        <v>4.0999999999999996</v>
      </c>
      <c r="C502">
        <f>VLOOKUP($A502,JESG_CEMBI!$AG:$AV,MATCH("1D Score Chg",JESG_CEMBI!$AG$1:$AV$1,0),FALSE)/-10</f>
        <v>-1.9430320835823502E-3</v>
      </c>
      <c r="D502">
        <f>VLOOKUP($A502,JESG_CEMBI!$AG:$AV,MATCH("1M Score Chg",JESG_CEMBI!$AG$1:$AV$1,0),FALSE)/-10</f>
        <v>1.0945744645749701E-2</v>
      </c>
      <c r="E502">
        <f>VLOOKUP($A502,JESG_CEMBI!$AG:$AV,MATCH("QTD Score Chg",JESG_CEMBI!$AG$1:$AV$1,0),FALSE)/-10</f>
        <v>-1.44014595365931E-3</v>
      </c>
      <c r="F502">
        <f>VLOOKUP($A502,JESG_CEMBI!$AG:$AV,MATCH("YTD Score Chg",JESG_CEMBI!$AG$1:$AV$1,0),FALSE)/-10</f>
        <v>-0.18296309366015401</v>
      </c>
      <c r="G502" t="str">
        <f>IFERROR(VLOOKUP(A502,ERV_Mapping!Q:Q,1,FALSE),VLOOKUP(A502,ERV_Mapping!R:R,1,FALSE))</f>
        <v>TERRAF</v>
      </c>
      <c r="H502" t="str">
        <f>IFERROR(VLOOKUP(G502,ERV_Mapping!Q:S,3,FALSE),VLOOKUP(G502,ERV_Mapping!R:S,2,FALSE))</f>
        <v>TERRAF</v>
      </c>
      <c r="I502" s="1">
        <f>VLOOKUP($H502,ERV_Issuers!$C:$BZ,MATCH(I$1,ERV_Issuers!$C$2:$BZ$2,0),FALSE)</f>
        <v>202.2359619140625</v>
      </c>
      <c r="J502" s="1" t="str">
        <f>VLOOKUP($H502,ERV_Issuers!$C:$BZ,MATCH(J$1,ERV_Issuers!$C$2:$BZ$2,0),FALSE)</f>
        <v>bbb-</v>
      </c>
      <c r="K502" s="1">
        <f>VLOOKUP($H502,ERV_Issuers!$C:$BZ,MATCH(K$1,ERV_Issuers!$C$2:$BZ$2,0),FALSE)</f>
        <v>0</v>
      </c>
      <c r="L502" s="1" t="str">
        <f t="shared" si="7"/>
        <v>BBB</v>
      </c>
      <c r="M502" s="1" t="str">
        <f>INDEX(JESG_CEMBI!$W:$W,MATCH($A502,JESG_CEMBI!$AG:$AG,0))</f>
        <v>USP26054AB59</v>
      </c>
    </row>
    <row r="503" spans="1:13" x14ac:dyDescent="0.25">
      <c r="A503" t="s">
        <v>3099</v>
      </c>
      <c r="B503">
        <f>ROUND(10-VLOOKUP($A503,JESG_CEMBI!$AG:$AV,MATCH(B$1,JESG_CEMBI!$AG$1:$AV$1,0),FALSE)/10,1)</f>
        <v>5.2</v>
      </c>
      <c r="C503">
        <f>VLOOKUP($A503,JESG_CEMBI!$AG:$AV,MATCH("1D Score Chg",JESG_CEMBI!$AG$1:$AV$1,0),FALSE)/-10</f>
        <v>4.7662731224754297E-3</v>
      </c>
      <c r="D503">
        <f>VLOOKUP($A503,JESG_CEMBI!$AG:$AV,MATCH("1M Score Chg",JESG_CEMBI!$AG$1:$AV$1,0),FALSE)/-10</f>
        <v>0.111008884136035</v>
      </c>
      <c r="E503">
        <f>VLOOKUP($A503,JESG_CEMBI!$AG:$AV,MATCH("QTD Score Chg",JESG_CEMBI!$AG$1:$AV$1,0),FALSE)/-10</f>
        <v>4.2691229166252495E-2</v>
      </c>
      <c r="F503">
        <f>VLOOKUP($A503,JESG_CEMBI!$AG:$AV,MATCH("YTD Score Chg",JESG_CEMBI!$AG$1:$AV$1,0),FALSE)/-10</f>
        <v>0.20725764917314601</v>
      </c>
      <c r="G503" t="str">
        <f>IFERROR(VLOOKUP(A503,ERV_Mapping!Q:Q,1,FALSE),VLOOKUP(A503,ERV_Mapping!R:R,1,FALSE))</f>
        <v>PNSTTA</v>
      </c>
      <c r="H503" t="str">
        <f>IFERROR(VLOOKUP(G503,ERV_Mapping!Q:S,3,FALSE),VLOOKUP(G503,ERV_Mapping!R:S,2,FALSE))</f>
        <v>PNSTTA_2</v>
      </c>
      <c r="I503" s="1">
        <f>VLOOKUP($H503,ERV_Issuers!$C:$BZ,MATCH(I$1,ERV_Issuers!$C$2:$BZ$2,0),FALSE)</f>
        <v>422.55001831054688</v>
      </c>
      <c r="J503" s="1" t="str">
        <f>VLOOKUP($H503,ERV_Issuers!$C:$BZ,MATCH(J$1,ERV_Issuers!$C$2:$BZ$2,0),FALSE)</f>
        <v>bb+</v>
      </c>
      <c r="K503" s="1">
        <f>VLOOKUP($H503,ERV_Issuers!$C:$BZ,MATCH(K$1,ERV_Issuers!$C$2:$BZ$2,0),FALSE)</f>
        <v>0</v>
      </c>
      <c r="L503" s="1" t="str">
        <f t="shared" si="7"/>
        <v>BB</v>
      </c>
      <c r="M503" s="1" t="str">
        <f>INDEX(JESG_CEMBI!$W:$W,MATCH($A503,JESG_CEMBI!$AG:$AG,0))</f>
        <v>USG7150PAA87</v>
      </c>
    </row>
    <row r="504" spans="1:13" x14ac:dyDescent="0.25">
      <c r="A504" t="s">
        <v>1649</v>
      </c>
      <c r="B504">
        <f>ROUND(10-VLOOKUP($A504,JESG_CEMBI!$AG:$AV,MATCH(B$1,JESG_CEMBI!$AG$1:$AV$1,0),FALSE)/10,1)</f>
        <v>5.9</v>
      </c>
      <c r="C504">
        <f>VLOOKUP($A504,JESG_CEMBI!$AG:$AV,MATCH("1D Score Chg",JESG_CEMBI!$AG$1:$AV$1,0),FALSE)/-10</f>
        <v>-9.4070019759548897E-3</v>
      </c>
      <c r="D504">
        <f>VLOOKUP($A504,JESG_CEMBI!$AG:$AV,MATCH("1M Score Chg",JESG_CEMBI!$AG$1:$AV$1,0),FALSE)/-10</f>
        <v>-0.110681943867399</v>
      </c>
      <c r="E504">
        <f>VLOOKUP($A504,JESG_CEMBI!$AG:$AV,MATCH("QTD Score Chg",JESG_CEMBI!$AG$1:$AV$1,0),FALSE)/-10</f>
        <v>-5.1614272367650905E-2</v>
      </c>
      <c r="F504">
        <f>VLOOKUP($A504,JESG_CEMBI!$AG:$AV,MATCH("YTD Score Chg",JESG_CEMBI!$AG$1:$AV$1,0),FALSE)/-10</f>
        <v>-0.78641641431712306</v>
      </c>
      <c r="G504" t="str">
        <f>IFERROR(VLOOKUP(A504,ERV_Mapping!Q:Q,1,FALSE),VLOOKUP(A504,ERV_Mapping!R:R,1,FALSE))</f>
        <v>SIGMA</v>
      </c>
      <c r="H504" t="str">
        <f>IFERROR(VLOOKUP(G504,ERV_Mapping!Q:S,3,FALSE),VLOOKUP(G504,ERV_Mapping!R:S,2,FALSE))</f>
        <v>SIGMA_1</v>
      </c>
      <c r="I504" s="1">
        <f>VLOOKUP($H504,ERV_Issuers!$C:$BZ,MATCH(I$1,ERV_Issuers!$C$2:$BZ$2,0),FALSE)</f>
        <v>143.29856872558594</v>
      </c>
      <c r="J504" s="1" t="str">
        <f>VLOOKUP($H504,ERV_Issuers!$C:$BZ,MATCH(J$1,ERV_Issuers!$C$2:$BZ$2,0),FALSE)</f>
        <v>bbb-</v>
      </c>
      <c r="K504" s="1">
        <f>VLOOKUP($H504,ERV_Issuers!$C:$BZ,MATCH(K$1,ERV_Issuers!$C$2:$BZ$2,0),FALSE)</f>
        <v>-16.804863326533081</v>
      </c>
      <c r="L504" s="1" t="str">
        <f t="shared" si="7"/>
        <v>BBB</v>
      </c>
      <c r="M504" s="1" t="str">
        <f>INDEX(JESG_CEMBI!$W:$W,MATCH($A504,JESG_CEMBI!$AG:$AG,0))</f>
        <v>USP8674JAE93</v>
      </c>
    </row>
    <row r="505" spans="1:13" x14ac:dyDescent="0.25">
      <c r="A505" t="s">
        <v>3715</v>
      </c>
      <c r="B505">
        <f>ROUND(10-VLOOKUP($A505,JESG_CEMBI!$AG:$AV,MATCH(B$1,JESG_CEMBI!$AG$1:$AV$1,0),FALSE)/10,1)</f>
        <v>6.4</v>
      </c>
      <c r="C505">
        <f>VLOOKUP($A505,JESG_CEMBI!$AG:$AV,MATCH("1D Score Chg",JESG_CEMBI!$AG$1:$AV$1,0),FALSE)/-10</f>
        <v>-2.41318595217734E-3</v>
      </c>
      <c r="D505">
        <f>VLOOKUP($A505,JESG_CEMBI!$AG:$AV,MATCH("1M Score Chg",JESG_CEMBI!$AG$1:$AV$1,0),FALSE)/-10</f>
        <v>3.7066233025555501E-4</v>
      </c>
      <c r="E505">
        <f>VLOOKUP($A505,JESG_CEMBI!$AG:$AV,MATCH("QTD Score Chg",JESG_CEMBI!$AG$1:$AV$1,0),FALSE)/-10</f>
        <v>-5.6715307710462001E-3</v>
      </c>
      <c r="F505">
        <f>VLOOKUP($A505,JESG_CEMBI!$AG:$AV,MATCH("YTD Score Chg",JESG_CEMBI!$AG$1:$AV$1,0),FALSE)/-10</f>
        <v>-0.252799382580014</v>
      </c>
      <c r="G505" t="str">
        <f>IFERROR(VLOOKUP(A505,ERV_Mapping!Q:Q,1,FALSE),VLOOKUP(A505,ERV_Mapping!R:R,1,FALSE))</f>
        <v>KIONET</v>
      </c>
      <c r="H505" t="str">
        <f>IFERROR(VLOOKUP(G505,ERV_Mapping!Q:S,3,FALSE),VLOOKUP(G505,ERV_Mapping!R:S,2,FALSE))</f>
        <v>KIONET_1</v>
      </c>
      <c r="I505" s="1">
        <f>VLOOKUP($H505,ERV_Issuers!$C:$BZ,MATCH(I$1,ERV_Issuers!$C$2:$BZ$2,0),FALSE)</f>
        <v>586.75299072265625</v>
      </c>
      <c r="J505" s="1" t="str">
        <f>VLOOKUP($H505,ERV_Issuers!$C:$BZ,MATCH(J$1,ERV_Issuers!$C$2:$BZ$2,0),FALSE)</f>
        <v>b</v>
      </c>
      <c r="K505" s="1">
        <f>VLOOKUP($H505,ERV_Issuers!$C:$BZ,MATCH(K$1,ERV_Issuers!$C$2:$BZ$2,0),FALSE)</f>
        <v>27.346599338127731</v>
      </c>
      <c r="L505" s="1" t="str">
        <f t="shared" si="7"/>
        <v>B</v>
      </c>
      <c r="M505" s="1" t="str">
        <f>INDEX(JESG_CEMBI!$W:$W,MATCH($A505,JESG_CEMBI!$AG:$AG,0))</f>
        <v>USP8704LAB47</v>
      </c>
    </row>
    <row r="506" spans="1:13" x14ac:dyDescent="0.25">
      <c r="A506" t="s">
        <v>2390</v>
      </c>
      <c r="B506">
        <f>ROUND(10-VLOOKUP($A506,JESG_CEMBI!$AG:$AV,MATCH(B$1,JESG_CEMBI!$AG$1:$AV$1,0),FALSE)/10,1)</f>
        <v>3.7</v>
      </c>
      <c r="C506">
        <f>VLOOKUP($A506,JESG_CEMBI!$AG:$AV,MATCH("1D Score Chg",JESG_CEMBI!$AG$1:$AV$1,0),FALSE)/-10</f>
        <v>-6.6449024577337895E-3</v>
      </c>
      <c r="D506">
        <f>VLOOKUP($A506,JESG_CEMBI!$AG:$AV,MATCH("1M Score Chg",JESG_CEMBI!$AG$1:$AV$1,0),FALSE)/-10</f>
        <v>-0.24058276492285802</v>
      </c>
      <c r="E506">
        <f>VLOOKUP($A506,JESG_CEMBI!$AG:$AV,MATCH("QTD Score Chg",JESG_CEMBI!$AG$1:$AV$1,0),FALSE)/-10</f>
        <v>-9.2560016285427302E-2</v>
      </c>
      <c r="F506">
        <f>VLOOKUP($A506,JESG_CEMBI!$AG:$AV,MATCH("YTD Score Chg",JESG_CEMBI!$AG$1:$AV$1,0),FALSE)/-10</f>
        <v>-0.90155716915533213</v>
      </c>
      <c r="G506" t="str">
        <f>IFERROR(VLOOKUP(A506,ERV_Mapping!Q:Q,1,FALSE),VLOOKUP(A506,ERV_Mapping!R:R,1,FALSE))</f>
        <v>TELVIS</v>
      </c>
      <c r="H506" t="str">
        <f>IFERROR(VLOOKUP(G506,ERV_Mapping!Q:S,3,FALSE),VLOOKUP(G506,ERV_Mapping!R:S,2,FALSE))</f>
        <v>TELVIS_3</v>
      </c>
      <c r="I506" s="1">
        <f>VLOOKUP($H506,ERV_Issuers!$C:$BZ,MATCH(I$1,ERV_Issuers!$C$2:$BZ$2,0),FALSE)</f>
        <v>127.20801544189453</v>
      </c>
      <c r="J506" s="1" t="str">
        <f>VLOOKUP($H506,ERV_Issuers!$C:$BZ,MATCH(J$1,ERV_Issuers!$C$2:$BZ$2,0),FALSE)</f>
        <v>bbb+</v>
      </c>
      <c r="K506" s="1">
        <f>VLOOKUP($H506,ERV_Issuers!$C:$BZ,MATCH(K$1,ERV_Issuers!$C$2:$BZ$2,0),FALSE)</f>
        <v>7.3351626931547687</v>
      </c>
      <c r="L506" s="1" t="str">
        <f t="shared" si="7"/>
        <v>BBB</v>
      </c>
      <c r="M506" s="1" t="str">
        <f>INDEX(JESG_CEMBI!$W:$W,MATCH($A506,JESG_CEMBI!$AG:$AG,0))</f>
        <v>US40049JBB26</v>
      </c>
    </row>
    <row r="507" spans="1:13" x14ac:dyDescent="0.25">
      <c r="A507" t="s">
        <v>3256</v>
      </c>
      <c r="B507">
        <f>ROUND(10-VLOOKUP($A507,JESG_CEMBI!$AG:$AV,MATCH(B$1,JESG_CEMBI!$AG$1:$AV$1,0),FALSE)/10,1)</f>
        <v>6.2</v>
      </c>
      <c r="C507">
        <f>VLOOKUP($A507,JESG_CEMBI!$AG:$AV,MATCH("1D Score Chg",JESG_CEMBI!$AG$1:$AV$1,0),FALSE)/-10</f>
        <v>-2.31797694503299E-3</v>
      </c>
      <c r="D507">
        <f>VLOOKUP($A507,JESG_CEMBI!$AG:$AV,MATCH("1M Score Chg",JESG_CEMBI!$AG$1:$AV$1,0),FALSE)/-10</f>
        <v>2.77007467925685E-3</v>
      </c>
      <c r="E507">
        <f>VLOOKUP($A507,JESG_CEMBI!$AG:$AV,MATCH("QTD Score Chg",JESG_CEMBI!$AG$1:$AV$1,0),FALSE)/-10</f>
        <v>-4.8146497067335699E-3</v>
      </c>
      <c r="F507">
        <f>VLOOKUP($A507,JESG_CEMBI!$AG:$AV,MATCH("YTD Score Chg",JESG_CEMBI!$AG$1:$AV$1,0),FALSE)/-10</f>
        <v>-0.21147448773838501</v>
      </c>
      <c r="G507" t="str">
        <f>IFERROR(VLOOKUP(A507,ERV_Mapping!Q:Q,1,FALSE),VLOOKUP(A507,ERV_Mapping!R:R,1,FALSE))</f>
        <v>UNIFIN</v>
      </c>
      <c r="H507" t="str">
        <f>IFERROR(VLOOKUP(G507,ERV_Mapping!Q:S,3,FALSE),VLOOKUP(G507,ERV_Mapping!R:S,2,FALSE))</f>
        <v>UNIFIN_0</v>
      </c>
      <c r="I507" s="1">
        <f>VLOOKUP($H507,ERV_Issuers!$C:$BZ,MATCH(I$1,ERV_Issuers!$C$2:$BZ$2,0),FALSE)</f>
        <v>1660.60498046875</v>
      </c>
      <c r="J507" s="1" t="str">
        <f>VLOOKUP($H507,ERV_Issuers!$C:$BZ,MATCH(J$1,ERV_Issuers!$C$2:$BZ$2,0),FALSE)</f>
        <v>b+</v>
      </c>
      <c r="K507" s="1">
        <f>VLOOKUP($H507,ERV_Issuers!$C:$BZ,MATCH(K$1,ERV_Issuers!$C$2:$BZ$2,0),FALSE)</f>
        <v>72.886854557020527</v>
      </c>
      <c r="L507" s="1" t="str">
        <f t="shared" si="7"/>
        <v>B</v>
      </c>
      <c r="M507" s="1" t="str">
        <f>INDEX(JESG_CEMBI!$W:$W,MATCH($A507,JESG_CEMBI!$AG:$AG,0))</f>
        <v>USP94461AB96</v>
      </c>
    </row>
    <row r="508" spans="1:13" x14ac:dyDescent="0.25">
      <c r="A508" t="s">
        <v>662</v>
      </c>
      <c r="B508">
        <f>ROUND(10-VLOOKUP($A508,JESG_CEMBI!$AG:$AV,MATCH(B$1,JESG_CEMBI!$AG$1:$AV$1,0),FALSE)/10,1)</f>
        <v>4.5999999999999996</v>
      </c>
      <c r="C508">
        <f>VLOOKUP($A508,JESG_CEMBI!$AG:$AV,MATCH("1D Score Chg",JESG_CEMBI!$AG$1:$AV$1,0),FALSE)/-10</f>
        <v>-1.9413380926991402E-3</v>
      </c>
      <c r="D508">
        <f>VLOOKUP($A508,JESG_CEMBI!$AG:$AV,MATCH("1M Score Chg",JESG_CEMBI!$AG$1:$AV$1,0),FALSE)/-10</f>
        <v>-0.233804336695319</v>
      </c>
      <c r="E508">
        <f>VLOOKUP($A508,JESG_CEMBI!$AG:$AV,MATCH("QTD Score Chg",JESG_CEMBI!$AG$1:$AV$1,0),FALSE)/-10</f>
        <v>-8.3673985838571899E-2</v>
      </c>
      <c r="F508">
        <f>VLOOKUP($A508,JESG_CEMBI!$AG:$AV,MATCH("YTD Score Chg",JESG_CEMBI!$AG$1:$AV$1,0),FALSE)/-10</f>
        <v>-0.27901589479752598</v>
      </c>
      <c r="G508" t="str">
        <f>IFERROR(VLOOKUP(A508,ERV_Mapping!Q:Q,1,FALSE),VLOOKUP(A508,ERV_Mapping!R:R,1,FALSE))</f>
        <v>AXIATA</v>
      </c>
      <c r="H508" t="str">
        <f>IFERROR(VLOOKUP(G508,ERV_Mapping!Q:S,3,FALSE),VLOOKUP(G508,ERV_Mapping!R:S,2,FALSE))</f>
        <v>AXIATA_2</v>
      </c>
      <c r="I508" s="1">
        <f>VLOOKUP($H508,ERV_Issuers!$C:$BZ,MATCH(I$1,ERV_Issuers!$C$2:$BZ$2,0),FALSE)</f>
        <v>35.586483001708984</v>
      </c>
      <c r="J508" s="1" t="str">
        <f>VLOOKUP($H508,ERV_Issuers!$C:$BZ,MATCH(J$1,ERV_Issuers!$C$2:$BZ$2,0),FALSE)</f>
        <v>bbb</v>
      </c>
      <c r="K508" s="1">
        <f>VLOOKUP($H508,ERV_Issuers!$C:$BZ,MATCH(K$1,ERV_Issuers!$C$2:$BZ$2,0),FALSE)</f>
        <v>0</v>
      </c>
      <c r="L508" s="1" t="str">
        <f t="shared" si="7"/>
        <v>BBB</v>
      </c>
      <c r="M508" s="1" t="str">
        <f>INDEX(JESG_CEMBI!$W:$W,MATCH($A508,JESG_CEMBI!$AG:$AG,0))</f>
        <v>XS2216900287</v>
      </c>
    </row>
    <row r="509" spans="1:13" x14ac:dyDescent="0.25">
      <c r="A509" t="s">
        <v>1009</v>
      </c>
      <c r="B509">
        <f>ROUND(10-VLOOKUP($A509,JESG_CEMBI!$AG:$AV,MATCH(B$1,JESG_CEMBI!$AG$1:$AV$1,0),FALSE)/10,1)</f>
        <v>5.7</v>
      </c>
      <c r="C509">
        <f>VLOOKUP($A509,JESG_CEMBI!$AG:$AV,MATCH("1D Score Chg",JESG_CEMBI!$AG$1:$AV$1,0),FALSE)/-10</f>
        <v>6.8916439526652993E-3</v>
      </c>
      <c r="D509">
        <f>VLOOKUP($A509,JESG_CEMBI!$AG:$AV,MATCH("1M Score Chg",JESG_CEMBI!$AG$1:$AV$1,0),FALSE)/-10</f>
        <v>0.11831857623689801</v>
      </c>
      <c r="E509">
        <f>VLOOKUP($A509,JESG_CEMBI!$AG:$AV,MATCH("QTD Score Chg",JESG_CEMBI!$AG$1:$AV$1,0),FALSE)/-10</f>
        <v>5.40919310630016E-2</v>
      </c>
      <c r="F509">
        <f>VLOOKUP($A509,JESG_CEMBI!$AG:$AV,MATCH("YTD Score Chg",JESG_CEMBI!$AG$1:$AV$1,0),FALSE)/-10</f>
        <v>6.5590340752392895E-2</v>
      </c>
      <c r="G509" t="e">
        <f>IFERROR(VLOOKUP(A509,ERV_Mapping!Q:Q,1,FALSE),VLOOKUP(A509,ERV_Mapping!R:R,1,FALSE))</f>
        <v>#N/A</v>
      </c>
      <c r="H509" t="e">
        <f>IFERROR(VLOOKUP(G509,ERV_Mapping!Q:S,3,FALSE),VLOOKUP(G509,ERV_Mapping!R:S,2,FALSE))</f>
        <v>#N/A</v>
      </c>
      <c r="I509" s="1" t="e">
        <f>VLOOKUP($H509,ERV_Issuers!$C:$BZ,MATCH(I$1,ERV_Issuers!$C$2:$BZ$2,0),FALSE)</f>
        <v>#N/A</v>
      </c>
      <c r="J509" s="1" t="e">
        <f>VLOOKUP($H509,ERV_Issuers!$C:$BZ,MATCH(J$1,ERV_Issuers!$C$2:$BZ$2,0),FALSE)</f>
        <v>#N/A</v>
      </c>
      <c r="K509" s="1" t="e">
        <f>VLOOKUP($H509,ERV_Issuers!$C:$BZ,MATCH(K$1,ERV_Issuers!$C$2:$BZ$2,0),FALSE)</f>
        <v>#N/A</v>
      </c>
      <c r="L509" s="1" t="e">
        <f t="shared" si="7"/>
        <v>#N/A</v>
      </c>
      <c r="M509" s="1" t="str">
        <f>INDEX(JESG_CEMBI!$W:$W,MATCH($A509,JESG_CEMBI!$AG:$AG,0))</f>
        <v>US12570TAA97</v>
      </c>
    </row>
    <row r="510" spans="1:13" x14ac:dyDescent="0.25">
      <c r="A510" t="s">
        <v>1765</v>
      </c>
      <c r="B510">
        <f>ROUND(10-VLOOKUP($A510,JESG_CEMBI!$AG:$AV,MATCH(B$1,JESG_CEMBI!$AG$1:$AV$1,0),FALSE)/10,1)</f>
        <v>4.5</v>
      </c>
      <c r="C510">
        <f>VLOOKUP($A510,JESG_CEMBI!$AG:$AV,MATCH("1D Score Chg",JESG_CEMBI!$AG$1:$AV$1,0),FALSE)/-10</f>
        <v>-4.65485456955718E-3</v>
      </c>
      <c r="D510">
        <f>VLOOKUP($A510,JESG_CEMBI!$AG:$AV,MATCH("1M Score Chg",JESG_CEMBI!$AG$1:$AV$1,0),FALSE)/-10</f>
        <v>-1.0520049528953E-2</v>
      </c>
      <c r="E510">
        <f>VLOOKUP($A510,JESG_CEMBI!$AG:$AV,MATCH("QTD Score Chg",JESG_CEMBI!$AG$1:$AV$1,0),FALSE)/-10</f>
        <v>-2.5846548327457603E-2</v>
      </c>
      <c r="F510">
        <f>VLOOKUP($A510,JESG_CEMBI!$AG:$AV,MATCH("YTD Score Chg",JESG_CEMBI!$AG$1:$AV$1,0),FALSE)/-10</f>
        <v>0.29287451071113302</v>
      </c>
      <c r="G510" t="str">
        <f>IFERROR(VLOOKUP(A510,ERV_Mapping!Q:Q,1,FALSE),VLOOKUP(A510,ERV_Mapping!R:R,1,FALSE))</f>
        <v>GENMMK</v>
      </c>
      <c r="H510" t="str">
        <f>IFERROR(VLOOKUP(G510,ERV_Mapping!Q:S,3,FALSE),VLOOKUP(G510,ERV_Mapping!R:S,2,FALSE))</f>
        <v>GENMMK_0</v>
      </c>
      <c r="I510" s="1">
        <f>VLOOKUP($H510,ERV_Issuers!$C:$BZ,MATCH(I$1,ERV_Issuers!$C$2:$BZ$2,0),FALSE)</f>
        <v>320.682373046875</v>
      </c>
      <c r="J510" s="1" t="str">
        <f>VLOOKUP($H510,ERV_Issuers!$C:$BZ,MATCH(J$1,ERV_Issuers!$C$2:$BZ$2,0),FALSE)</f>
        <v>bbb-</v>
      </c>
      <c r="K510" s="1">
        <f>VLOOKUP($H510,ERV_Issuers!$C:$BZ,MATCH(K$1,ERV_Issuers!$C$2:$BZ$2,0),FALSE)</f>
        <v>50.949052916287151</v>
      </c>
      <c r="L510" s="1" t="str">
        <f t="shared" si="7"/>
        <v>BBB</v>
      </c>
      <c r="M510" s="1" t="str">
        <f>INDEX(JESG_CEMBI!$W:$W,MATCH($A510,JESG_CEMBI!$AG:$AG,0))</f>
        <v>USY2700RAA06</v>
      </c>
    </row>
    <row r="511" spans="1:13" x14ac:dyDescent="0.25">
      <c r="A511" t="s">
        <v>2175</v>
      </c>
      <c r="B511">
        <f>ROUND(10-VLOOKUP($A511,JESG_CEMBI!$AG:$AV,MATCH(B$1,JESG_CEMBI!$AG$1:$AV$1,0),FALSE)/10,1)</f>
        <v>2.9</v>
      </c>
      <c r="C511">
        <f>VLOOKUP($A511,JESG_CEMBI!$AG:$AV,MATCH("1D Score Chg",JESG_CEMBI!$AG$1:$AV$1,0),FALSE)/-10</f>
        <v>1.02212233146047E-2</v>
      </c>
      <c r="D511">
        <f>VLOOKUP($A511,JESG_CEMBI!$AG:$AV,MATCH("1M Score Chg",JESG_CEMBI!$AG$1:$AV$1,0),FALSE)/-10</f>
        <v>1.5998161476277001E-2</v>
      </c>
      <c r="E511">
        <f>VLOOKUP($A511,JESG_CEMBI!$AG:$AV,MATCH("QTD Score Chg",JESG_CEMBI!$AG$1:$AV$1,0),FALSE)/-10</f>
        <v>8.5424868343181894E-3</v>
      </c>
      <c r="F511">
        <f>VLOOKUP($A511,JESG_CEMBI!$AG:$AV,MATCH("YTD Score Chg",JESG_CEMBI!$AG$1:$AV$1,0),FALSE)/-10</f>
        <v>-4.2852215256232201E-2</v>
      </c>
      <c r="G511" t="str">
        <f>IFERROR(VLOOKUP(A511,ERV_Mapping!Q:Q,1,FALSE),VLOOKUP(A511,ERV_Mapping!R:R,1,FALSE))</f>
        <v>IOIMK</v>
      </c>
      <c r="H511" t="str">
        <f>IFERROR(VLOOKUP(G511,ERV_Mapping!Q:S,3,FALSE),VLOOKUP(G511,ERV_Mapping!R:S,2,FALSE))</f>
        <v>IOIMK_0</v>
      </c>
      <c r="I511" s="1">
        <f>VLOOKUP($H511,ERV_Issuers!$C:$BZ,MATCH(I$1,ERV_Issuers!$C$2:$BZ$2,0),FALSE)</f>
        <v>198.60615539550781</v>
      </c>
      <c r="J511" s="1" t="str">
        <f>VLOOKUP($H511,ERV_Issuers!$C:$BZ,MATCH(J$1,ERV_Issuers!$C$2:$BZ$2,0),FALSE)</f>
        <v>bbb</v>
      </c>
      <c r="K511" s="1">
        <f>VLOOKUP($H511,ERV_Issuers!$C:$BZ,MATCH(K$1,ERV_Issuers!$C$2:$BZ$2,0),FALSE)</f>
        <v>21.043914988153137</v>
      </c>
      <c r="L511" s="1" t="str">
        <f t="shared" si="7"/>
        <v>BBB</v>
      </c>
      <c r="M511" s="1" t="str">
        <f>INDEX(JESG_CEMBI!$W:$W,MATCH($A511,JESG_CEMBI!$AG:$AG,0))</f>
        <v>XS2399889976</v>
      </c>
    </row>
    <row r="512" spans="1:13" x14ac:dyDescent="0.25">
      <c r="A512" t="s">
        <v>2702</v>
      </c>
      <c r="B512">
        <f>ROUND(10-VLOOKUP($A512,JESG_CEMBI!$AG:$AV,MATCH(B$1,JESG_CEMBI!$AG$1:$AV$1,0),FALSE)/10,1)</f>
        <v>6.3</v>
      </c>
      <c r="C512">
        <f>VLOOKUP($A512,JESG_CEMBI!$AG:$AV,MATCH("1D Score Chg",JESG_CEMBI!$AG$1:$AV$1,0),FALSE)/-10</f>
        <v>2.4756301705082198E-4</v>
      </c>
      <c r="D512">
        <f>VLOOKUP($A512,JESG_CEMBI!$AG:$AV,MATCH("1M Score Chg",JESG_CEMBI!$AG$1:$AV$1,0),FALSE)/-10</f>
        <v>3.5732946500486598E-2</v>
      </c>
      <c r="E512">
        <f>VLOOKUP($A512,JESG_CEMBI!$AG:$AV,MATCH("QTD Score Chg",JESG_CEMBI!$AG$1:$AV$1,0),FALSE)/-10</f>
        <v>1.03386815614172E-2</v>
      </c>
      <c r="F512">
        <f>VLOOKUP($A512,JESG_CEMBI!$AG:$AV,MATCH("YTD Score Chg",JESG_CEMBI!$AG$1:$AV$1,0),FALSE)/-10</f>
        <v>0.187226715537858</v>
      </c>
      <c r="G512" t="e">
        <f>IFERROR(VLOOKUP(A512,ERV_Mapping!Q:Q,1,FALSE),VLOOKUP(A512,ERV_Mapping!R:R,1,FALSE))</f>
        <v>#N/A</v>
      </c>
      <c r="H512" t="e">
        <f>IFERROR(VLOOKUP(G512,ERV_Mapping!Q:S,3,FALSE),VLOOKUP(G512,ERV_Mapping!R:S,2,FALSE))</f>
        <v>#N/A</v>
      </c>
      <c r="I512" s="1" t="e">
        <f>VLOOKUP($H512,ERV_Issuers!$C:$BZ,MATCH(I$1,ERV_Issuers!$C$2:$BZ$2,0),FALSE)</f>
        <v>#N/A</v>
      </c>
      <c r="J512" s="1" t="e">
        <f>VLOOKUP($H512,ERV_Issuers!$C:$BZ,MATCH(J$1,ERV_Issuers!$C$2:$BZ$2,0),FALSE)</f>
        <v>#N/A</v>
      </c>
      <c r="K512" s="1" t="e">
        <f>VLOOKUP($H512,ERV_Issuers!$C:$BZ,MATCH(K$1,ERV_Issuers!$C$2:$BZ$2,0),FALSE)</f>
        <v>#N/A</v>
      </c>
      <c r="L512" s="1" t="e">
        <f t="shared" si="7"/>
        <v>#N/A</v>
      </c>
      <c r="M512" s="1" t="str">
        <f>INDEX(JESG_CEMBI!$W:$W,MATCH($A512,JESG_CEMBI!$AG:$AG,0))</f>
        <v>XS2035552889</v>
      </c>
    </row>
    <row r="513" spans="1:13" x14ac:dyDescent="0.25">
      <c r="A513" t="s">
        <v>2974</v>
      </c>
      <c r="B513">
        <f>ROUND(10-VLOOKUP($A513,JESG_CEMBI!$AG:$AV,MATCH(B$1,JESG_CEMBI!$AG$1:$AV$1,0),FALSE)/10,1)</f>
        <v>4.3</v>
      </c>
      <c r="C513">
        <f>VLOOKUP($A513,JESG_CEMBI!$AG:$AV,MATCH("1D Score Chg",JESG_CEMBI!$AG$1:$AV$1,0),FALSE)/-10</f>
        <v>5.4600000000000006E-5</v>
      </c>
      <c r="D513">
        <f>VLOOKUP($A513,JESG_CEMBI!$AG:$AV,MATCH("1M Score Chg",JESG_CEMBI!$AG$1:$AV$1,0),FALSE)/-10</f>
        <v>-1.7153686250160401E-2</v>
      </c>
      <c r="E513">
        <f>VLOOKUP($A513,JESG_CEMBI!$AG:$AV,MATCH("QTD Score Chg",JESG_CEMBI!$AG$1:$AV$1,0),FALSE)/-10</f>
        <v>-1.3664985339074301E-2</v>
      </c>
      <c r="F513">
        <f>VLOOKUP($A513,JESG_CEMBI!$AG:$AV,MATCH("YTD Score Chg",JESG_CEMBI!$AG$1:$AV$1,0),FALSE)/-10</f>
        <v>-1.07845991112668E-2</v>
      </c>
      <c r="G513" t="str">
        <f>IFERROR(VLOOKUP(A513,ERV_Mapping!Q:Q,1,FALSE),VLOOKUP(A513,ERV_Mapping!R:R,1,FALSE))</f>
        <v>PARKPT</v>
      </c>
      <c r="H513" t="str">
        <f>IFERROR(VLOOKUP(G513,ERV_Mapping!Q:S,3,FALSE),VLOOKUP(G513,ERV_Mapping!R:S,2,FALSE))</f>
        <v>PARKPT_0</v>
      </c>
      <c r="I513" s="1">
        <f>VLOOKUP($H513,ERV_Issuers!$C:$BZ,MATCH(I$1,ERV_Issuers!$C$2:$BZ$2,0),FALSE)</f>
        <v>92.906097412109375</v>
      </c>
      <c r="J513" s="1" t="str">
        <f>VLOOKUP($H513,ERV_Issuers!$C:$BZ,MATCH(J$1,ERV_Issuers!$C$2:$BZ$2,0),FALSE)</f>
        <v>nr</v>
      </c>
      <c r="K513" s="1">
        <f>VLOOKUP($H513,ERV_Issuers!$C:$BZ,MATCH(K$1,ERV_Issuers!$C$2:$BZ$2,0),FALSE)</f>
        <v>0</v>
      </c>
      <c r="L513" s="1" t="str">
        <f t="shared" si="7"/>
        <v>NR</v>
      </c>
      <c r="M513" s="1" t="str">
        <f>INDEX(JESG_CEMBI!$W:$W,MATCH($A513,JESG_CEMBI!$AG:$AG,0))</f>
        <v>XS1652511566</v>
      </c>
    </row>
    <row r="514" spans="1:13" x14ac:dyDescent="0.25">
      <c r="A514" t="s">
        <v>3235</v>
      </c>
      <c r="B514">
        <f>ROUND(10-VLOOKUP($A514,JESG_CEMBI!$AG:$AV,MATCH(B$1,JESG_CEMBI!$AG$1:$AV$1,0),FALSE)/10,1)</f>
        <v>5.4</v>
      </c>
      <c r="C514">
        <f>VLOOKUP($A514,JESG_CEMBI!$AG:$AV,MATCH("1D Score Chg",JESG_CEMBI!$AG$1:$AV$1,0),FALSE)/-10</f>
        <v>-6.4136775048218896E-3</v>
      </c>
      <c r="D514">
        <f>VLOOKUP($A514,JESG_CEMBI!$AG:$AV,MATCH("1M Score Chg",JESG_CEMBI!$AG$1:$AV$1,0),FALSE)/-10</f>
        <v>-6.9478564496717604E-2</v>
      </c>
      <c r="E514">
        <f>VLOOKUP($A514,JESG_CEMBI!$AG:$AV,MATCH("QTD Score Chg",JESG_CEMBI!$AG$1:$AV$1,0),FALSE)/-10</f>
        <v>-3.7330335761305997E-2</v>
      </c>
      <c r="F514">
        <f>VLOOKUP($A514,JESG_CEMBI!$AG:$AV,MATCH("YTD Score Chg",JESG_CEMBI!$AG$1:$AV$1,0),FALSE)/-10</f>
        <v>0.10208957394502301</v>
      </c>
      <c r="G514" t="str">
        <f>IFERROR(VLOOKUP(A514,ERV_Mapping!Q:Q,1,FALSE),VLOOKUP(A514,ERV_Mapping!R:R,1,FALSE))</f>
        <v>RHBCMK</v>
      </c>
      <c r="H514" t="str">
        <f>IFERROR(VLOOKUP(G514,ERV_Mapping!Q:S,3,FALSE),VLOOKUP(G514,ERV_Mapping!R:S,2,FALSE))</f>
        <v>RHBCMK_0</v>
      </c>
      <c r="I514" s="1">
        <f>VLOOKUP($H514,ERV_Issuers!$C:$BZ,MATCH(I$1,ERV_Issuers!$C$2:$BZ$2,0),FALSE)</f>
        <v>77.291778564453125</v>
      </c>
      <c r="J514" s="1" t="str">
        <f>VLOOKUP($H514,ERV_Issuers!$C:$BZ,MATCH(J$1,ERV_Issuers!$C$2:$BZ$2,0),FALSE)</f>
        <v>a-</v>
      </c>
      <c r="K514" s="1">
        <f>VLOOKUP($H514,ERV_Issuers!$C:$BZ,MATCH(K$1,ERV_Issuers!$C$2:$BZ$2,0),FALSE)</f>
        <v>0</v>
      </c>
      <c r="L514" s="1" t="str">
        <f t="shared" ref="L514:L577" si="8">UPPER(LEFT(J514,IF(OR(RIGHT(J514,1)="-",RIGHT(J514,1)="+"),LEN(J514)-1,LEN(J514))))</f>
        <v>A</v>
      </c>
      <c r="M514" s="1" t="str">
        <f>INDEX(JESG_CEMBI!$W:$W,MATCH($A514,JESG_CEMBI!$AG:$AG,0))</f>
        <v>XS2356379102</v>
      </c>
    </row>
    <row r="515" spans="1:13" x14ac:dyDescent="0.25">
      <c r="A515" t="s">
        <v>2384</v>
      </c>
      <c r="B515">
        <f>ROUND(10-VLOOKUP($A515,JESG_CEMBI!$AG:$AV,MATCH(B$1,JESG_CEMBI!$AG$1:$AV$1,0),FALSE)/10,1)</f>
        <v>4.9000000000000004</v>
      </c>
      <c r="C515">
        <f>VLOOKUP($A515,JESG_CEMBI!$AG:$AV,MATCH("1D Score Chg",JESG_CEMBI!$AG$1:$AV$1,0),FALSE)/-10</f>
        <v>-1.9616190810317802E-3</v>
      </c>
      <c r="D515">
        <f>VLOOKUP($A515,JESG_CEMBI!$AG:$AV,MATCH("1M Score Chg",JESG_CEMBI!$AG$1:$AV$1,0),FALSE)/-10</f>
        <v>-2.2394681907165598E-3</v>
      </c>
      <c r="E515">
        <f>VLOOKUP($A515,JESG_CEMBI!$AG:$AV,MATCH("QTD Score Chg",JESG_CEMBI!$AG$1:$AV$1,0),FALSE)/-10</f>
        <v>-1.60742893070988E-3</v>
      </c>
      <c r="F515">
        <f>VLOOKUP($A515,JESG_CEMBI!$AG:$AV,MATCH("YTD Score Chg",JESG_CEMBI!$AG$1:$AV$1,0),FALSE)/-10</f>
        <v>-3.8567663689157402E-3</v>
      </c>
      <c r="G515" t="str">
        <f>IFERROR(VLOOKUP(A515,ERV_Mapping!Q:Q,1,FALSE),VLOOKUP(A515,ERV_Mapping!R:R,1,FALSE))</f>
        <v>TELMAL</v>
      </c>
      <c r="H515" t="str">
        <f>IFERROR(VLOOKUP(G515,ERV_Mapping!Q:S,3,FALSE),VLOOKUP(G515,ERV_Mapping!R:S,2,FALSE))</f>
        <v>TELMAL_0</v>
      </c>
      <c r="I515" s="1">
        <f>VLOOKUP($H515,ERV_Issuers!$C:$BZ,MATCH(I$1,ERV_Issuers!$C$2:$BZ$2,0),FALSE)</f>
        <v>117.25752258300781</v>
      </c>
      <c r="J515" s="1" t="str">
        <f>VLOOKUP($H515,ERV_Issuers!$C:$BZ,MATCH(J$1,ERV_Issuers!$C$2:$BZ$2,0),FALSE)</f>
        <v>a-</v>
      </c>
      <c r="K515" s="1">
        <f>VLOOKUP($H515,ERV_Issuers!$C:$BZ,MATCH(K$1,ERV_Issuers!$C$2:$BZ$2,0),FALSE)</f>
        <v>14.502897865527572</v>
      </c>
      <c r="L515" s="1" t="str">
        <f t="shared" si="8"/>
        <v>A</v>
      </c>
      <c r="M515" s="1" t="str">
        <f>INDEX(JESG_CEMBI!$W:$W,MATCH($A515,JESG_CEMBI!$AG:$AG,0))</f>
        <v>USY8578HAC44</v>
      </c>
    </row>
    <row r="516" spans="1:13" x14ac:dyDescent="0.25">
      <c r="A516" t="s">
        <v>17971</v>
      </c>
      <c r="B516">
        <f>ROUND(10-VLOOKUP($A516,JESG_CEMBI!$AG:$AV,MATCH(B$1,JESG_CEMBI!$AG$1:$AV$1,0),FALSE)/10,1)</f>
        <v>7</v>
      </c>
      <c r="C516">
        <f>VLOOKUP($A516,JESG_CEMBI!$AG:$AV,MATCH("1D Score Chg",JESG_CEMBI!$AG$1:$AV$1,0),FALSE)/-10</f>
        <v>1.11319700560628E-3</v>
      </c>
      <c r="D516">
        <f>VLOOKUP($A516,JESG_CEMBI!$AG:$AV,MATCH("1M Score Chg",JESG_CEMBI!$AG$1:$AV$1,0),FALSE)/-10</f>
        <v>-6.7192766502257195E-2</v>
      </c>
      <c r="E516">
        <f>VLOOKUP($A516,JESG_CEMBI!$AG:$AV,MATCH("QTD Score Chg",JESG_CEMBI!$AG$1:$AV$1,0),FALSE)/-10</f>
        <v>-2.32164778169828E-2</v>
      </c>
      <c r="F516">
        <f>VLOOKUP($A516,JESG_CEMBI!$AG:$AV,MATCH("YTD Score Chg",JESG_CEMBI!$AG$1:$AV$1,0),FALSE)/-10</f>
        <v>-1.1542335910219099E-2</v>
      </c>
      <c r="G516" t="str">
        <f>IFERROR(VLOOKUP(A516,ERV_Mapping!Q:Q,1,FALSE),VLOOKUP(A516,ERV_Mapping!R:R,1,FALSE))</f>
        <v>ACCESS</v>
      </c>
      <c r="H516" t="str">
        <f>IFERROR(VLOOKUP(G516,ERV_Mapping!Q:S,3,FALSE),VLOOKUP(G516,ERV_Mapping!R:S,2,FALSE))</f>
        <v>ACCESS</v>
      </c>
      <c r="I516" s="1">
        <f>VLOOKUP($H516,ERV_Issuers!$C:$BZ,MATCH(I$1,ERV_Issuers!$C$2:$BZ$2,0),FALSE)</f>
        <v>473.35311889648438</v>
      </c>
      <c r="J516" s="1" t="str">
        <f>VLOOKUP($H516,ERV_Issuers!$C:$BZ,MATCH(J$1,ERV_Issuers!$C$2:$BZ$2,0),FALSE)</f>
        <v>b</v>
      </c>
      <c r="K516" s="1">
        <f>VLOOKUP($H516,ERV_Issuers!$C:$BZ,MATCH(K$1,ERV_Issuers!$C$2:$BZ$2,0),FALSE)</f>
        <v>-8.9714947604897013</v>
      </c>
      <c r="L516" s="1" t="str">
        <f t="shared" si="8"/>
        <v>B</v>
      </c>
      <c r="M516" s="1" t="str">
        <f>INDEX(JESG_CEMBI!$W:$W,MATCH($A516,JESG_CEMBI!$AG:$AG,0))</f>
        <v>XS2388445764</v>
      </c>
    </row>
    <row r="517" spans="1:13" x14ac:dyDescent="0.25">
      <c r="A517" t="s">
        <v>1315</v>
      </c>
      <c r="B517">
        <f>ROUND(10-VLOOKUP($A517,JESG_CEMBI!$AG:$AV,MATCH(B$1,JESG_CEMBI!$AG$1:$AV$1,0),FALSE)/10,1)</f>
        <v>7.2</v>
      </c>
      <c r="C517">
        <f>VLOOKUP($A517,JESG_CEMBI!$AG:$AV,MATCH("1D Score Chg",JESG_CEMBI!$AG$1:$AV$1,0),FALSE)/-10</f>
        <v>9.0014983851261811E-3</v>
      </c>
      <c r="D517">
        <f>VLOOKUP($A517,JESG_CEMBI!$AG:$AV,MATCH("1M Score Chg",JESG_CEMBI!$AG$1:$AV$1,0),FALSE)/-10</f>
        <v>0.24015693979375202</v>
      </c>
      <c r="E517">
        <f>VLOOKUP($A517,JESG_CEMBI!$AG:$AV,MATCH("QTD Score Chg",JESG_CEMBI!$AG$1:$AV$1,0),FALSE)/-10</f>
        <v>8.8429505233084502E-2</v>
      </c>
      <c r="F517">
        <f>VLOOKUP($A517,JESG_CEMBI!$AG:$AV,MATCH("YTD Score Chg",JESG_CEMBI!$AG$1:$AV$1,0),FALSE)/-10</f>
        <v>0.76120265326971703</v>
      </c>
      <c r="G517" t="str">
        <f>IFERROR(VLOOKUP(A517,ERV_Mapping!Q:Q,1,FALSE),VLOOKUP(A517,ERV_Mapping!R:R,1,FALSE))</f>
        <v>ECOTRA</v>
      </c>
      <c r="H517" t="str">
        <f>IFERROR(VLOOKUP(G517,ERV_Mapping!Q:S,3,FALSE),VLOOKUP(G517,ERV_Mapping!R:S,2,FALSE))</f>
        <v>ECOTRA_0</v>
      </c>
      <c r="I517" s="1">
        <f>VLOOKUP($H517,ERV_Issuers!$C:$BZ,MATCH(I$1,ERV_Issuers!$C$2:$BZ$2,0),FALSE)</f>
        <v>639.7330322265625</v>
      </c>
      <c r="J517" s="1" t="str">
        <f>VLOOKUP($H517,ERV_Issuers!$C:$BZ,MATCH(J$1,ERV_Issuers!$C$2:$BZ$2,0),FALSE)</f>
        <v>b-</v>
      </c>
      <c r="K517" s="1">
        <f>VLOOKUP($H517,ERV_Issuers!$C:$BZ,MATCH(K$1,ERV_Issuers!$C$2:$BZ$2,0),FALSE)</f>
        <v>0</v>
      </c>
      <c r="L517" s="1" t="str">
        <f t="shared" si="8"/>
        <v>B</v>
      </c>
      <c r="M517" s="1" t="str">
        <f>INDEX(JESG_CEMBI!$W:$W,MATCH($A517,JESG_CEMBI!$AG:$AG,0))</f>
        <v>XS2297197266</v>
      </c>
    </row>
    <row r="518" spans="1:13" x14ac:dyDescent="0.25">
      <c r="A518" t="s">
        <v>1414</v>
      </c>
      <c r="B518">
        <f>ROUND(10-VLOOKUP($A518,JESG_CEMBI!$AG:$AV,MATCH(B$1,JESG_CEMBI!$AG$1:$AV$1,0),FALSE)/10,1)</f>
        <v>7.3</v>
      </c>
      <c r="C518">
        <f>VLOOKUP($A518,JESG_CEMBI!$AG:$AV,MATCH("1D Score Chg",JESG_CEMBI!$AG$1:$AV$1,0),FALSE)/-10</f>
        <v>9.0605128490715003E-3</v>
      </c>
      <c r="D518">
        <f>VLOOKUP($A518,JESG_CEMBI!$AG:$AV,MATCH("1M Score Chg",JESG_CEMBI!$AG$1:$AV$1,0),FALSE)/-10</f>
        <v>-7.00857365805507E-2</v>
      </c>
      <c r="E518">
        <f>VLOOKUP($A518,JESG_CEMBI!$AG:$AV,MATCH("QTD Score Chg",JESG_CEMBI!$AG$1:$AV$1,0),FALSE)/-10</f>
        <v>-1.6140061977271299E-3</v>
      </c>
      <c r="F518">
        <f>VLOOKUP($A518,JESG_CEMBI!$AG:$AV,MATCH("YTD Score Chg",JESG_CEMBI!$AG$1:$AV$1,0),FALSE)/-10</f>
        <v>-0.37373604275351902</v>
      </c>
      <c r="G518" t="str">
        <f>IFERROR(VLOOKUP(A518,ERV_Mapping!Q:Q,1,FALSE),VLOOKUP(A518,ERV_Mapping!R:R,1,FALSE))</f>
        <v>FIDBAN</v>
      </c>
      <c r="H518" t="str">
        <f>IFERROR(VLOOKUP(G518,ERV_Mapping!Q:S,3,FALSE),VLOOKUP(G518,ERV_Mapping!R:S,2,FALSE))</f>
        <v>FIDBAN_0</v>
      </c>
      <c r="I518" s="1">
        <f>VLOOKUP($H518,ERV_Issuers!$C:$BZ,MATCH(I$1,ERV_Issuers!$C$2:$BZ$2,0),FALSE)</f>
        <v>626.785888671875</v>
      </c>
      <c r="J518" s="1" t="str">
        <f>VLOOKUP($H518,ERV_Issuers!$C:$BZ,MATCH(J$1,ERV_Issuers!$C$2:$BZ$2,0),FALSE)</f>
        <v>b-</v>
      </c>
      <c r="K518" s="1">
        <f>VLOOKUP($H518,ERV_Issuers!$C:$BZ,MATCH(K$1,ERV_Issuers!$C$2:$BZ$2,0),FALSE)</f>
        <v>0</v>
      </c>
      <c r="L518" s="1" t="str">
        <f t="shared" si="8"/>
        <v>B</v>
      </c>
      <c r="M518" s="1" t="str">
        <f>INDEX(JESG_CEMBI!$W:$W,MATCH($A518,JESG_CEMBI!$AG:$AG,0))</f>
        <v>XS2399990006</v>
      </c>
    </row>
    <row r="519" spans="1:13" x14ac:dyDescent="0.25">
      <c r="A519" t="s">
        <v>3619</v>
      </c>
      <c r="B519">
        <f>ROUND(10-VLOOKUP($A519,JESG_CEMBI!$AG:$AV,MATCH(B$1,JESG_CEMBI!$AG$1:$AV$1,0),FALSE)/10,1)</f>
        <v>2.6</v>
      </c>
      <c r="C519">
        <f>VLOOKUP($A519,JESG_CEMBI!$AG:$AV,MATCH("1D Score Chg",JESG_CEMBI!$AG$1:$AV$1,0),FALSE)/-10</f>
        <v>4.2953006431076799E-4</v>
      </c>
      <c r="D519">
        <f>VLOOKUP($A519,JESG_CEMBI!$AG:$AV,MATCH("1M Score Chg",JESG_CEMBI!$AG$1:$AV$1,0),FALSE)/-10</f>
        <v>7.6648751967212502E-3</v>
      </c>
      <c r="E519">
        <f>VLOOKUP($A519,JESG_CEMBI!$AG:$AV,MATCH("QTD Score Chg",JESG_CEMBI!$AG$1:$AV$1,0),FALSE)/-10</f>
        <v>2.76801512202666E-3</v>
      </c>
      <c r="F519">
        <f>VLOOKUP($A519,JESG_CEMBI!$AG:$AV,MATCH("YTD Score Chg",JESG_CEMBI!$AG$1:$AV$1,0),FALSE)/-10</f>
        <v>2.1997452680066899E-2</v>
      </c>
      <c r="G519" t="str">
        <f>IFERROR(VLOOKUP(A519,ERV_Mapping!Q:Q,1,FALSE),VLOOKUP(A519,ERV_Mapping!R:R,1,FALSE))</f>
        <v>IHSHLD</v>
      </c>
      <c r="H519" t="str">
        <f>IFERROR(VLOOKUP(G519,ERV_Mapping!Q:S,3,FALSE),VLOOKUP(G519,ERV_Mapping!R:S,2,FALSE))</f>
        <v>IHSHLD</v>
      </c>
      <c r="I519" s="1">
        <f>VLOOKUP($H519,ERV_Issuers!$C:$BZ,MATCH(I$1,ERV_Issuers!$C$2:$BZ$2,0),FALSE)</f>
        <v>407.0067138671875</v>
      </c>
      <c r="J519" s="1" t="str">
        <f>VLOOKUP($H519,ERV_Issuers!$C:$BZ,MATCH(J$1,ERV_Issuers!$C$2:$BZ$2,0),FALSE)</f>
        <v>b+</v>
      </c>
      <c r="K519" s="1">
        <f>VLOOKUP($H519,ERV_Issuers!$C:$BZ,MATCH(K$1,ERV_Issuers!$C$2:$BZ$2,0),FALSE)</f>
        <v>4.3373326488580917</v>
      </c>
      <c r="L519" s="1" t="str">
        <f t="shared" si="8"/>
        <v>B</v>
      </c>
      <c r="M519" s="1" t="str">
        <f>INDEX(JESG_CEMBI!$W:$W,MATCH($A519,JESG_CEMBI!$AG:$AG,0))</f>
        <v>XS2413632360</v>
      </c>
    </row>
    <row r="520" spans="1:13" x14ac:dyDescent="0.25">
      <c r="A520" t="s">
        <v>1566</v>
      </c>
      <c r="B520">
        <f>ROUND(10-VLOOKUP($A520,JESG_CEMBI!$AG:$AV,MATCH(B$1,JESG_CEMBI!$AG$1:$AV$1,0),FALSE)/10,1)</f>
        <v>5.5</v>
      </c>
      <c r="C520">
        <f>VLOOKUP($A520,JESG_CEMBI!$AG:$AV,MATCH("1D Score Chg",JESG_CEMBI!$AG$1:$AV$1,0),FALSE)/-10</f>
        <v>-4.0406201013176695E-3</v>
      </c>
      <c r="D520">
        <f>VLOOKUP($A520,JESG_CEMBI!$AG:$AV,MATCH("1M Score Chg",JESG_CEMBI!$AG$1:$AV$1,0),FALSE)/-10</f>
        <v>-2.7228339638558901E-2</v>
      </c>
      <c r="E520">
        <f>VLOOKUP($A520,JESG_CEMBI!$AG:$AV,MATCH("QTD Score Chg",JESG_CEMBI!$AG$1:$AV$1,0),FALSE)/-10</f>
        <v>-1.9298970207231002E-2</v>
      </c>
      <c r="F520">
        <f>VLOOKUP($A520,JESG_CEMBI!$AG:$AV,MATCH("YTD Score Chg",JESG_CEMBI!$AG$1:$AV$1,0),FALSE)/-10</f>
        <v>-1.5443093302285099E-2</v>
      </c>
      <c r="G520" t="str">
        <f>IFERROR(VLOOKUP(A520,ERV_Mapping!Q:Q,1,FALSE),VLOOKUP(A520,ERV_Mapping!R:R,1,FALSE))</f>
        <v>SEPLLN</v>
      </c>
      <c r="H520" t="str">
        <f>IFERROR(VLOOKUP(G520,ERV_Mapping!Q:S,3,FALSE),VLOOKUP(G520,ERV_Mapping!R:S,2,FALSE))</f>
        <v>SEPLLN</v>
      </c>
      <c r="I520" s="1">
        <f>VLOOKUP($H520,ERV_Issuers!$C:$BZ,MATCH(I$1,ERV_Issuers!$C$2:$BZ$2,0),FALSE)</f>
        <v>631.77960205078125</v>
      </c>
      <c r="J520" s="1" t="str">
        <f>VLOOKUP($H520,ERV_Issuers!$C:$BZ,MATCH(J$1,ERV_Issuers!$C$2:$BZ$2,0),FALSE)</f>
        <v>b</v>
      </c>
      <c r="K520" s="1">
        <f>VLOOKUP($H520,ERV_Issuers!$C:$BZ,MATCH(K$1,ERV_Issuers!$C$2:$BZ$2,0),FALSE)</f>
        <v>25.551377408203496</v>
      </c>
      <c r="L520" s="1" t="str">
        <f t="shared" si="8"/>
        <v>B</v>
      </c>
      <c r="M520" s="1" t="str">
        <f>INDEX(JESG_CEMBI!$W:$W,MATCH($A520,JESG_CEMBI!$AG:$AG,0))</f>
        <v>XS2325735897</v>
      </c>
    </row>
    <row r="521" spans="1:13" x14ac:dyDescent="0.25">
      <c r="A521" t="s">
        <v>891</v>
      </c>
      <c r="B521">
        <f>ROUND(10-VLOOKUP($A521,JESG_CEMBI!$AG:$AV,MATCH(B$1,JESG_CEMBI!$AG$1:$AV$1,0),FALSE)/10,1)</f>
        <v>5.6</v>
      </c>
      <c r="C521">
        <f>VLOOKUP($A521,JESG_CEMBI!$AG:$AV,MATCH("1D Score Chg",JESG_CEMBI!$AG$1:$AV$1,0),FALSE)/-10</f>
        <v>-1.0358778578098001E-2</v>
      </c>
      <c r="D521">
        <f>VLOOKUP($A521,JESG_CEMBI!$AG:$AV,MATCH("1M Score Chg",JESG_CEMBI!$AG$1:$AV$1,0),FALSE)/-10</f>
        <v>-0.114081911353171</v>
      </c>
      <c r="E521">
        <f>VLOOKUP($A521,JESG_CEMBI!$AG:$AV,MATCH("QTD Score Chg",JESG_CEMBI!$AG$1:$AV$1,0),FALSE)/-10</f>
        <v>-8.4265089585201708E-2</v>
      </c>
      <c r="F521">
        <f>VLOOKUP($A521,JESG_CEMBI!$AG:$AV,MATCH("YTD Score Chg",JESG_CEMBI!$AG$1:$AV$1,0),FALSE)/-10</f>
        <v>-0.12704433558772901</v>
      </c>
      <c r="G521" t="str">
        <f>IFERROR(VLOOKUP(A521,ERV_Mapping!Q:Q,1,FALSE),VLOOKUP(A521,ERV_Mapping!R:R,1,FALSE))</f>
        <v>BKDBOM</v>
      </c>
      <c r="H521" t="str">
        <f>IFERROR(VLOOKUP(G521,ERV_Mapping!Q:S,3,FALSE),VLOOKUP(G521,ERV_Mapping!R:S,2,FALSE))</f>
        <v>BKDBOM_0</v>
      </c>
      <c r="I521" s="1" t="e">
        <f>VLOOKUP($H521,ERV_Issuers!$C:$BZ,MATCH(I$1,ERV_Issuers!$C$2:$BZ$2,0),FALSE)</f>
        <v>#N/A</v>
      </c>
      <c r="J521" s="1" t="e">
        <f>VLOOKUP($H521,ERV_Issuers!$C:$BZ,MATCH(J$1,ERV_Issuers!$C$2:$BZ$2,0),FALSE)</f>
        <v>#N/A</v>
      </c>
      <c r="K521" s="1" t="e">
        <f>VLOOKUP($H521,ERV_Issuers!$C:$BZ,MATCH(K$1,ERV_Issuers!$C$2:$BZ$2,0),FALSE)</f>
        <v>#N/A</v>
      </c>
      <c r="L521" s="1" t="e">
        <f t="shared" si="8"/>
        <v>#N/A</v>
      </c>
      <c r="M521" s="1" t="str">
        <f>INDEX(JESG_CEMBI!$W:$W,MATCH($A521,JESG_CEMBI!$AG:$AG,0))</f>
        <v>XS1233710380</v>
      </c>
    </row>
    <row r="522" spans="1:13" x14ac:dyDescent="0.25">
      <c r="A522" t="s">
        <v>894</v>
      </c>
      <c r="B522">
        <f>ROUND(10-VLOOKUP($A522,JESG_CEMBI!$AG:$AV,MATCH(B$1,JESG_CEMBI!$AG$1:$AV$1,0),FALSE)/10,1)</f>
        <v>4.3</v>
      </c>
      <c r="C522">
        <f>VLOOKUP($A522,JESG_CEMBI!$AG:$AV,MATCH("1D Score Chg",JESG_CEMBI!$AG$1:$AV$1,0),FALSE)/-10</f>
        <v>-9.9312522340774395E-3</v>
      </c>
      <c r="D522">
        <f>VLOOKUP($A522,JESG_CEMBI!$AG:$AV,MATCH("1M Score Chg",JESG_CEMBI!$AG$1:$AV$1,0),FALSE)/-10</f>
        <v>-0.10382013900008499</v>
      </c>
      <c r="E522">
        <f>VLOOKUP($A522,JESG_CEMBI!$AG:$AV,MATCH("QTD Score Chg",JESG_CEMBI!$AG$1:$AV$1,0),FALSE)/-10</f>
        <v>-8.0417352489016006E-2</v>
      </c>
      <c r="F522">
        <f>VLOOKUP($A522,JESG_CEMBI!$AG:$AV,MATCH("YTD Score Chg",JESG_CEMBI!$AG$1:$AV$1,0),FALSE)/-10</f>
        <v>-9.1103071036665997E-2</v>
      </c>
      <c r="G522" t="str">
        <f>IFERROR(VLOOKUP(A522,ERV_Mapping!Q:Q,1,FALSE),VLOOKUP(A522,ERV_Mapping!R:R,1,FALSE))</f>
        <v>BKMBOM</v>
      </c>
      <c r="H522" t="str">
        <f>IFERROR(VLOOKUP(G522,ERV_Mapping!Q:S,3,FALSE),VLOOKUP(G522,ERV_Mapping!R:S,2,FALSE))</f>
        <v>BKMBOM_0</v>
      </c>
      <c r="I522" s="1">
        <f>VLOOKUP($H522,ERV_Issuers!$C:$BZ,MATCH(I$1,ERV_Issuers!$C$2:$BZ$2,0),FALSE)</f>
        <v>194.92939758300781</v>
      </c>
      <c r="J522" s="1" t="str">
        <f>VLOOKUP($H522,ERV_Issuers!$C:$BZ,MATCH(J$1,ERV_Issuers!$C$2:$BZ$2,0),FALSE)</f>
        <v>bb-</v>
      </c>
      <c r="K522" s="1">
        <f>VLOOKUP($H522,ERV_Issuers!$C:$BZ,MATCH(K$1,ERV_Issuers!$C$2:$BZ$2,0),FALSE)</f>
        <v>0</v>
      </c>
      <c r="L522" s="1" t="str">
        <f t="shared" si="8"/>
        <v>BB</v>
      </c>
      <c r="M522" s="1" t="str">
        <f>INDEX(JESG_CEMBI!$W:$W,MATCH($A522,JESG_CEMBI!$AG:$AG,0))</f>
        <v>XS2310799809</v>
      </c>
    </row>
    <row r="523" spans="1:13" x14ac:dyDescent="0.25">
      <c r="A523" t="s">
        <v>2857</v>
      </c>
      <c r="B523">
        <f>ROUND(10-VLOOKUP($A523,JESG_CEMBI!$AG:$AV,MATCH(B$1,JESG_CEMBI!$AG$1:$AV$1,0),FALSE)/10,1)</f>
        <v>5.5</v>
      </c>
      <c r="C523">
        <f>VLOOKUP($A523,JESG_CEMBI!$AG:$AV,MATCH("1D Score Chg",JESG_CEMBI!$AG$1:$AV$1,0),FALSE)/-10</f>
        <v>-1.03289487286744E-2</v>
      </c>
      <c r="D523">
        <f>VLOOKUP($A523,JESG_CEMBI!$AG:$AV,MATCH("1M Score Chg",JESG_CEMBI!$AG$1:$AV$1,0),FALSE)/-10</f>
        <v>-0.11332239669807001</v>
      </c>
      <c r="E523">
        <f>VLOOKUP($A523,JESG_CEMBI!$AG:$AV,MATCH("QTD Score Chg",JESG_CEMBI!$AG$1:$AV$1,0),FALSE)/-10</f>
        <v>-8.3996620940366196E-2</v>
      </c>
      <c r="F523">
        <f>VLOOKUP($A523,JESG_CEMBI!$AG:$AV,MATCH("YTD Score Chg",JESG_CEMBI!$AG$1:$AV$1,0),FALSE)/-10</f>
        <v>-0.109351602886928</v>
      </c>
      <c r="G523" t="str">
        <f>IFERROR(VLOOKUP(A523,ERV_Mapping!Q:Q,1,FALSE),VLOOKUP(A523,ERV_Mapping!R:R,1,FALSE))</f>
        <v>NBOBOM</v>
      </c>
      <c r="H523" t="str">
        <f>IFERROR(VLOOKUP(G523,ERV_Mapping!Q:S,3,FALSE),VLOOKUP(G523,ERV_Mapping!R:S,2,FALSE))</f>
        <v>NBOBOM_0</v>
      </c>
      <c r="I523" s="1">
        <f>VLOOKUP($H523,ERV_Issuers!$C:$BZ,MATCH(I$1,ERV_Issuers!$C$2:$BZ$2,0),FALSE)</f>
        <v>273.27767944335938</v>
      </c>
      <c r="J523" s="1" t="str">
        <f>VLOOKUP($H523,ERV_Issuers!$C:$BZ,MATCH(J$1,ERV_Issuers!$C$2:$BZ$2,0),FALSE)</f>
        <v>bb-</v>
      </c>
      <c r="K523" s="1">
        <f>VLOOKUP($H523,ERV_Issuers!$C:$BZ,MATCH(K$1,ERV_Issuers!$C$2:$BZ$2,0),FALSE)</f>
        <v>0</v>
      </c>
      <c r="L523" s="1" t="str">
        <f t="shared" si="8"/>
        <v>BB</v>
      </c>
      <c r="M523" s="1" t="str">
        <f>INDEX(JESG_CEMBI!$W:$W,MATCH($A523,JESG_CEMBI!$AG:$AG,0))</f>
        <v>XS1884006559</v>
      </c>
    </row>
    <row r="524" spans="1:13" x14ac:dyDescent="0.25">
      <c r="A524" t="s">
        <v>2952</v>
      </c>
      <c r="B524">
        <f>ROUND(10-VLOOKUP($A524,JESG_CEMBI!$AG:$AV,MATCH(B$1,JESG_CEMBI!$AG$1:$AV$1,0),FALSE)/10,1)</f>
        <v>5.6</v>
      </c>
      <c r="C524">
        <f>VLOOKUP($A524,JESG_CEMBI!$AG:$AV,MATCH("1D Score Chg",JESG_CEMBI!$AG$1:$AV$1,0),FALSE)/-10</f>
        <v>-1.03624567137948E-2</v>
      </c>
      <c r="D524">
        <f>VLOOKUP($A524,JESG_CEMBI!$AG:$AV,MATCH("1M Score Chg",JESG_CEMBI!$AG$1:$AV$1,0),FALSE)/-10</f>
        <v>-0.11417591309146</v>
      </c>
      <c r="E524">
        <f>VLOOKUP($A524,JESG_CEMBI!$AG:$AV,MATCH("QTD Score Chg",JESG_CEMBI!$AG$1:$AV$1,0),FALSE)/-10</f>
        <v>-8.4298192806458103E-2</v>
      </c>
      <c r="F524">
        <f>VLOOKUP($A524,JESG_CEMBI!$AG:$AV,MATCH("YTD Score Chg",JESG_CEMBI!$AG$1:$AV$1,0),FALSE)/-10</f>
        <v>-0.12737382928340199</v>
      </c>
      <c r="G524" t="str">
        <f>IFERROR(VLOOKUP(A524,ERV_Mapping!Q:Q,1,FALSE),VLOOKUP(A524,ERV_Mapping!R:R,1,FALSE))</f>
        <v>OTELOM</v>
      </c>
      <c r="H524" t="str">
        <f>IFERROR(VLOOKUP(G524,ERV_Mapping!Q:S,3,FALSE),VLOOKUP(G524,ERV_Mapping!R:S,2,FALSE))</f>
        <v>OTELOM_0</v>
      </c>
      <c r="I524" s="1">
        <f>VLOOKUP($H524,ERV_Issuers!$C:$BZ,MATCH(I$1,ERV_Issuers!$C$2:$BZ$2,0),FALSE)</f>
        <v>276.66213989257813</v>
      </c>
      <c r="J524" s="1" t="str">
        <f>VLOOKUP($H524,ERV_Issuers!$C:$BZ,MATCH(J$1,ERV_Issuers!$C$2:$BZ$2,0),FALSE)</f>
        <v>bb-</v>
      </c>
      <c r="K524" s="1">
        <f>VLOOKUP($H524,ERV_Issuers!$C:$BZ,MATCH(K$1,ERV_Issuers!$C$2:$BZ$2,0),FALSE)</f>
        <v>4.6212561786111275</v>
      </c>
      <c r="L524" s="1" t="str">
        <f t="shared" si="8"/>
        <v>BB</v>
      </c>
      <c r="M524" s="1" t="str">
        <f>INDEX(JESG_CEMBI!$W:$W,MATCH($A524,JESG_CEMBI!$AG:$AG,0))</f>
        <v>XS1805474951</v>
      </c>
    </row>
    <row r="525" spans="1:13" x14ac:dyDescent="0.25">
      <c r="A525" t="s">
        <v>306</v>
      </c>
      <c r="B525">
        <f>ROUND(10-VLOOKUP($A525,JESG_CEMBI!$AG:$AV,MATCH(B$1,JESG_CEMBI!$AG$1:$AV$1,0),FALSE)/10,1)</f>
        <v>2.8</v>
      </c>
      <c r="C525">
        <f>VLOOKUP($A525,JESG_CEMBI!$AG:$AV,MATCH("1D Score Chg",JESG_CEMBI!$AG$1:$AV$1,0),FALSE)/-10</f>
        <v>4.8073361850526898E-4</v>
      </c>
      <c r="D525">
        <f>VLOOKUP($A525,JESG_CEMBI!$AG:$AV,MATCH("1M Score Chg",JESG_CEMBI!$AG$1:$AV$1,0),FALSE)/-10</f>
        <v>4.1973279168472197E-2</v>
      </c>
      <c r="E525">
        <f>VLOOKUP($A525,JESG_CEMBI!$AG:$AV,MATCH("QTD Score Chg",JESG_CEMBI!$AG$1:$AV$1,0),FALSE)/-10</f>
        <v>1.3296621528885999E-2</v>
      </c>
      <c r="F525">
        <f>VLOOKUP($A525,JESG_CEMBI!$AG:$AV,MATCH("YTD Score Chg",JESG_CEMBI!$AG$1:$AV$1,0),FALSE)/-10</f>
        <v>4.8826984077028603E-2</v>
      </c>
      <c r="G525" t="str">
        <f>IFERROR(VLOOKUP(A525,ERV_Mapping!Q:Q,1,FALSE),VLOOKUP(A525,ERV_Mapping!R:R,1,FALSE))</f>
        <v>AES</v>
      </c>
      <c r="H525" t="str">
        <f>IFERROR(VLOOKUP(G525,ERV_Mapping!Q:S,3,FALSE),VLOOKUP(G525,ERV_Mapping!R:S,2,FALSE))</f>
        <v>AES_0</v>
      </c>
      <c r="I525" s="1">
        <f>VLOOKUP($H525,ERV_Issuers!$C:$BZ,MATCH(I$1,ERV_Issuers!$C$2:$BZ$2,0),FALSE)</f>
        <v>1646.30859375</v>
      </c>
      <c r="J525" s="1" t="str">
        <f>VLOOKUP($H525,ERV_Issuers!$C:$BZ,MATCH(J$1,ERV_Issuers!$C$2:$BZ$2,0),FALSE)</f>
        <v>ccc</v>
      </c>
      <c r="K525" s="1">
        <f>VLOOKUP($H525,ERV_Issuers!$C:$BZ,MATCH(K$1,ERV_Issuers!$C$2:$BZ$2,0),FALSE)</f>
        <v>0</v>
      </c>
      <c r="L525" s="1" t="str">
        <f t="shared" si="8"/>
        <v>CCC</v>
      </c>
      <c r="M525" s="1" t="str">
        <f>INDEX(JESG_CEMBI!$W:$W,MATCH($A525,JESG_CEMBI!$AG:$AG,0))</f>
        <v>USP0608AAB28</v>
      </c>
    </row>
    <row r="526" spans="1:13" x14ac:dyDescent="0.25">
      <c r="A526" t="s">
        <v>725</v>
      </c>
      <c r="B526">
        <f>ROUND(10-VLOOKUP($A526,JESG_CEMBI!$AG:$AV,MATCH(B$1,JESG_CEMBI!$AG$1:$AV$1,0),FALSE)/10,1)</f>
        <v>4.5</v>
      </c>
      <c r="C526">
        <f>VLOOKUP($A526,JESG_CEMBI!$AG:$AV,MATCH("1D Score Chg",JESG_CEMBI!$AG$1:$AV$1,0),FALSE)/-10</f>
        <v>-1.51360012079919E-3</v>
      </c>
      <c r="D526">
        <f>VLOOKUP($A526,JESG_CEMBI!$AG:$AV,MATCH("1M Score Chg",JESG_CEMBI!$AG$1:$AV$1,0),FALSE)/-10</f>
        <v>-2.70766437152971E-3</v>
      </c>
      <c r="E526">
        <f>VLOOKUP($A526,JESG_CEMBI!$AG:$AV,MATCH("QTD Score Chg",JESG_CEMBI!$AG$1:$AV$1,0),FALSE)/-10</f>
        <v>-4.6523821248385302E-3</v>
      </c>
      <c r="F526">
        <f>VLOOKUP($A526,JESG_CEMBI!$AG:$AV,MATCH("YTD Score Chg",JESG_CEMBI!$AG$1:$AV$1,0),FALSE)/-10</f>
        <v>9.0678319638200812E-3</v>
      </c>
      <c r="G526" t="str">
        <f>IFERROR(VLOOKUP(A526,ERV_Mapping!Q:Q,1,FALSE),VLOOKUP(A526,ERV_Mapping!R:R,1,FALSE))</f>
        <v>BANCOG</v>
      </c>
      <c r="H526" t="str">
        <f>IFERROR(VLOOKUP(G526,ERV_Mapping!Q:S,3,FALSE),VLOOKUP(G526,ERV_Mapping!R:S,2,FALSE))</f>
        <v>BANCOG_0</v>
      </c>
      <c r="I526" s="1">
        <f>VLOOKUP($H526,ERV_Issuers!$C:$BZ,MATCH(I$1,ERV_Issuers!$C$2:$BZ$2,0),FALSE)</f>
        <v>101.21812438964844</v>
      </c>
      <c r="J526" s="1" t="str">
        <f>VLOOKUP($H526,ERV_Issuers!$C:$BZ,MATCH(J$1,ERV_Issuers!$C$2:$BZ$2,0),FALSE)</f>
        <v>bbb</v>
      </c>
      <c r="K526" s="1">
        <f>VLOOKUP($H526,ERV_Issuers!$C:$BZ,MATCH(K$1,ERV_Issuers!$C$2:$BZ$2,0),FALSE)</f>
        <v>-31.215475249647135</v>
      </c>
      <c r="L526" s="1" t="str">
        <f t="shared" si="8"/>
        <v>BBB</v>
      </c>
      <c r="M526" s="1" t="str">
        <f>INDEX(JESG_CEMBI!$W:$W,MATCH($A526,JESG_CEMBI!$AG:$AG,0))</f>
        <v>USP12651AB49</v>
      </c>
    </row>
    <row r="527" spans="1:13" x14ac:dyDescent="0.25">
      <c r="A527" t="s">
        <v>873</v>
      </c>
      <c r="B527">
        <f>ROUND(10-VLOOKUP($A527,JESG_CEMBI!$AG:$AV,MATCH(B$1,JESG_CEMBI!$AG$1:$AV$1,0),FALSE)/10,1)</f>
        <v>3</v>
      </c>
      <c r="C527">
        <f>VLOOKUP($A527,JESG_CEMBI!$AG:$AV,MATCH("1D Score Chg",JESG_CEMBI!$AG$1:$AV$1,0),FALSE)/-10</f>
        <v>-2.1741755935394702E-3</v>
      </c>
      <c r="D527">
        <f>VLOOKUP($A527,JESG_CEMBI!$AG:$AV,MATCH("1M Score Chg",JESG_CEMBI!$AG$1:$AV$1,0),FALSE)/-10</f>
        <v>4.61540656881283E-3</v>
      </c>
      <c r="E527">
        <f>VLOOKUP($A527,JESG_CEMBI!$AG:$AV,MATCH("QTD Score Chg",JESG_CEMBI!$AG$1:$AV$1,0),FALSE)/-10</f>
        <v>-3.52043754328974E-3</v>
      </c>
      <c r="F527">
        <f>VLOOKUP($A527,JESG_CEMBI!$AG:$AV,MATCH("YTD Score Chg",JESG_CEMBI!$AG$1:$AV$1,0),FALSE)/-10</f>
        <v>0.12554971126316</v>
      </c>
      <c r="G527" t="str">
        <f>IFERROR(VLOOKUP(A527,ERV_Mapping!Q:Q,1,FALSE),VLOOKUP(A527,ERV_Mapping!R:R,1,FALSE))</f>
        <v>BISTPP</v>
      </c>
      <c r="H527" t="str">
        <f>IFERROR(VLOOKUP(G527,ERV_Mapping!Q:S,3,FALSE),VLOOKUP(G527,ERV_Mapping!R:S,2,FALSE))</f>
        <v>BISTPP_1</v>
      </c>
      <c r="I527" s="1">
        <f>VLOOKUP($H527,ERV_Issuers!$C:$BZ,MATCH(I$1,ERV_Issuers!$C$2:$BZ$2,0),FALSE)</f>
        <v>211.55734252929688</v>
      </c>
      <c r="J527" s="1" t="str">
        <f>VLOOKUP($H527,ERV_Issuers!$C:$BZ,MATCH(J$1,ERV_Issuers!$C$2:$BZ$2,0),FALSE)</f>
        <v>bb+</v>
      </c>
      <c r="K527" s="1">
        <f>VLOOKUP($H527,ERV_Issuers!$C:$BZ,MATCH(K$1,ERV_Issuers!$C$2:$BZ$2,0),FALSE)</f>
        <v>8.8103180007501454</v>
      </c>
      <c r="L527" s="1" t="str">
        <f t="shared" si="8"/>
        <v>BB</v>
      </c>
      <c r="M527" s="1" t="str">
        <f>INDEX(JESG_CEMBI!$W:$W,MATCH($A527,JESG_CEMBI!$AG:$AG,0))</f>
        <v>USP15383CD50</v>
      </c>
    </row>
    <row r="528" spans="1:13" x14ac:dyDescent="0.25">
      <c r="A528" t="s">
        <v>1193</v>
      </c>
      <c r="B528">
        <f>ROUND(10-VLOOKUP($A528,JESG_CEMBI!$AG:$AV,MATCH(B$1,JESG_CEMBI!$AG$1:$AV$1,0),FALSE)/10,1)</f>
        <v>4.0999999999999996</v>
      </c>
      <c r="C528">
        <f>VLOOKUP($A528,JESG_CEMBI!$AG:$AV,MATCH("1D Score Chg",JESG_CEMBI!$AG$1:$AV$1,0),FALSE)/-10</f>
        <v>-3.30864054306943E-3</v>
      </c>
      <c r="D528">
        <f>VLOOKUP($A528,JESG_CEMBI!$AG:$AV,MATCH("1M Score Chg",JESG_CEMBI!$AG$1:$AV$1,0),FALSE)/-10</f>
        <v>-7.478917831033341E-2</v>
      </c>
      <c r="E528">
        <f>VLOOKUP($A528,JESG_CEMBI!$AG:$AV,MATCH("QTD Score Chg",JESG_CEMBI!$AG$1:$AV$1,0),FALSE)/-10</f>
        <v>-2.9688144789624699E-2</v>
      </c>
      <c r="F528">
        <f>VLOOKUP($A528,JESG_CEMBI!$AG:$AV,MATCH("YTD Score Chg",JESG_CEMBI!$AG$1:$AV$1,0),FALSE)/-10</f>
        <v>-0.22341898617561401</v>
      </c>
      <c r="G528" t="str">
        <f>IFERROR(VLOOKUP(A528,ERV_Mapping!Q:Q,1,FALSE),VLOOKUP(A528,ERV_Mapping!R:R,1,FALSE))</f>
        <v>CWCLN</v>
      </c>
      <c r="H528" t="str">
        <f>IFERROR(VLOOKUP(G528,ERV_Mapping!Q:S,3,FALSE),VLOOKUP(G528,ERV_Mapping!R:S,2,FALSE))</f>
        <v>CWCLN</v>
      </c>
      <c r="I528" s="1">
        <f>VLOOKUP($H528,ERV_Issuers!$C:$BZ,MATCH(I$1,ERV_Issuers!$C$2:$BZ$2,0),FALSE)</f>
        <v>424.06082153320313</v>
      </c>
      <c r="J528" s="1" t="str">
        <f>VLOOKUP($H528,ERV_Issuers!$C:$BZ,MATCH(J$1,ERV_Issuers!$C$2:$BZ$2,0),FALSE)</f>
        <v>b+</v>
      </c>
      <c r="K528" s="1">
        <f>VLOOKUP($H528,ERV_Issuers!$C:$BZ,MATCH(K$1,ERV_Issuers!$C$2:$BZ$2,0),FALSE)</f>
        <v>-6.4334149255383402</v>
      </c>
      <c r="L528" s="1" t="str">
        <f t="shared" si="8"/>
        <v>B</v>
      </c>
      <c r="M528" s="1" t="str">
        <f>INDEX(JESG_CEMBI!$W:$W,MATCH($A528,JESG_CEMBI!$AG:$AG,0))</f>
        <v>USG3165UAA90</v>
      </c>
    </row>
    <row r="529" spans="1:13" x14ac:dyDescent="0.25">
      <c r="A529" t="s">
        <v>1108</v>
      </c>
      <c r="B529">
        <f>ROUND(10-VLOOKUP($A529,JESG_CEMBI!$AG:$AV,MATCH(B$1,JESG_CEMBI!$AG$1:$AV$1,0),FALSE)/10,1)</f>
        <v>2.2999999999999998</v>
      </c>
      <c r="C529">
        <f>VLOOKUP($A529,JESG_CEMBI!$AG:$AV,MATCH("1D Score Chg",JESG_CEMBI!$AG$1:$AV$1,0),FALSE)/-10</f>
        <v>-1.6512748331138001E-3</v>
      </c>
      <c r="D529">
        <f>VLOOKUP($A529,JESG_CEMBI!$AG:$AV,MATCH("1M Score Chg",JESG_CEMBI!$AG$1:$AV$1,0),FALSE)/-10</f>
        <v>-7.4977823437521298E-3</v>
      </c>
      <c r="E529">
        <f>VLOOKUP($A529,JESG_CEMBI!$AG:$AV,MATCH("QTD Score Chg",JESG_CEMBI!$AG$1:$AV$1,0),FALSE)/-10</f>
        <v>-5.8914545356472505E-3</v>
      </c>
      <c r="F529">
        <f>VLOOKUP($A529,JESG_CEMBI!$AG:$AV,MATCH("YTD Score Chg",JESG_CEMBI!$AG$1:$AV$1,0),FALSE)/-10</f>
        <v>-1.5251733256573599E-2</v>
      </c>
      <c r="G529" t="str">
        <f>IFERROR(VLOOKUP(A529,ERV_Mapping!Q:Q,1,FALSE),VLOOKUP(A529,ERV_Mapping!R:R,1,FALSE))</f>
        <v>CONDA</v>
      </c>
      <c r="H529" t="str">
        <f>IFERROR(VLOOKUP(G529,ERV_Mapping!Q:S,3,FALSE),VLOOKUP(G529,ERV_Mapping!R:S,2,FALSE))</f>
        <v>CONDA_0</v>
      </c>
      <c r="I529" s="1">
        <f>VLOOKUP($H529,ERV_Issuers!$C:$BZ,MATCH(I$1,ERV_Issuers!$C$2:$BZ$2,0),FALSE)</f>
        <v>185.8939208984375</v>
      </c>
      <c r="J529" s="1" t="str">
        <f>VLOOKUP($H529,ERV_Issuers!$C:$BZ,MATCH(J$1,ERV_Issuers!$C$2:$BZ$2,0),FALSE)</f>
        <v>bb+</v>
      </c>
      <c r="K529" s="1">
        <f>VLOOKUP($H529,ERV_Issuers!$C:$BZ,MATCH(K$1,ERV_Issuers!$C$2:$BZ$2,0),FALSE)</f>
        <v>-11.004059799570825</v>
      </c>
      <c r="L529" s="1" t="str">
        <f t="shared" si="8"/>
        <v>BB</v>
      </c>
      <c r="M529" s="1" t="str">
        <f>INDEX(JESG_CEMBI!$W:$W,MATCH($A529,JESG_CEMBI!$AG:$AG,0))</f>
        <v>USP1926LAA37</v>
      </c>
    </row>
    <row r="530" spans="1:13" x14ac:dyDescent="0.25">
      <c r="A530" t="s">
        <v>1803</v>
      </c>
      <c r="B530">
        <f>ROUND(10-VLOOKUP($A530,JESG_CEMBI!$AG:$AV,MATCH(B$1,JESG_CEMBI!$AG$1:$AV$1,0),FALSE)/10,1)</f>
        <v>5.2</v>
      </c>
      <c r="C530">
        <f>VLOOKUP($A530,JESG_CEMBI!$AG:$AV,MATCH("1D Score Chg",JESG_CEMBI!$AG$1:$AV$1,0),FALSE)/-10</f>
        <v>-2.0180632683491203E-3</v>
      </c>
      <c r="D530">
        <f>VLOOKUP($A530,JESG_CEMBI!$AG:$AV,MATCH("1M Score Chg",JESG_CEMBI!$AG$1:$AV$1,0),FALSE)/-10</f>
        <v>9.8861237460852094E-3</v>
      </c>
      <c r="E530">
        <f>VLOOKUP($A530,JESG_CEMBI!$AG:$AV,MATCH("QTD Score Chg",JESG_CEMBI!$AG$1:$AV$1,0),FALSE)/-10</f>
        <v>-2.1154266165709099E-3</v>
      </c>
      <c r="F530">
        <f>VLOOKUP($A530,JESG_CEMBI!$AG:$AV,MATCH("YTD Score Chg",JESG_CEMBI!$AG$1:$AV$1,0),FALSE)/-10</f>
        <v>6.6764113268861502E-2</v>
      </c>
      <c r="G530" t="str">
        <f>IFERROR(VLOOKUP(A530,ERV_Mapping!Q:Q,1,FALSE),VLOOKUP(A530,ERV_Mapping!R:R,1,FALSE))</f>
        <v>GLBACO</v>
      </c>
      <c r="H530" t="str">
        <f>IFERROR(VLOOKUP(G530,ERV_Mapping!Q:S,3,FALSE),VLOOKUP(G530,ERV_Mapping!R:S,2,FALSE))</f>
        <v>GLBACO_3</v>
      </c>
      <c r="I530" s="1">
        <f>VLOOKUP($H530,ERV_Issuers!$C:$BZ,MATCH(I$1,ERV_Issuers!$C$2:$BZ$2,0),FALSE)</f>
        <v>221.15280151367188</v>
      </c>
      <c r="J530" s="1" t="str">
        <f>VLOOKUP($H530,ERV_Issuers!$C:$BZ,MATCH(J$1,ERV_Issuers!$C$2:$BZ$2,0),FALSE)</f>
        <v>bb+</v>
      </c>
      <c r="K530" s="1">
        <f>VLOOKUP($H530,ERV_Issuers!$C:$BZ,MATCH(K$1,ERV_Issuers!$C$2:$BZ$2,0),FALSE)</f>
        <v>12.766889418489605</v>
      </c>
      <c r="L530" s="1" t="str">
        <f t="shared" si="8"/>
        <v>BB</v>
      </c>
      <c r="M530" s="1" t="str">
        <f>INDEX(JESG_CEMBI!$W:$W,MATCH($A530,JESG_CEMBI!$AG:$AG,0))</f>
        <v>USP47718AE43</v>
      </c>
    </row>
    <row r="531" spans="1:13" x14ac:dyDescent="0.25">
      <c r="A531" t="s">
        <v>2819</v>
      </c>
      <c r="B531">
        <f>ROUND(10-VLOOKUP($A531,JESG_CEMBI!$AG:$AV,MATCH(B$1,JESG_CEMBI!$AG$1:$AV$1,0),FALSE)/10,1)</f>
        <v>4</v>
      </c>
      <c r="C531">
        <f>VLOOKUP($A531,JESG_CEMBI!$AG:$AV,MATCH("1D Score Chg",JESG_CEMBI!$AG$1:$AV$1,0),FALSE)/-10</f>
        <v>-1.44694548465125E-3</v>
      </c>
      <c r="D531">
        <f>VLOOKUP($A531,JESG_CEMBI!$AG:$AV,MATCH("1M Score Chg",JESG_CEMBI!$AG$1:$AV$1,0),FALSE)/-10</f>
        <v>-1.37078082675117E-3</v>
      </c>
      <c r="E531">
        <f>VLOOKUP($A531,JESG_CEMBI!$AG:$AV,MATCH("QTD Score Chg",JESG_CEMBI!$AG$1:$AV$1,0),FALSE)/-10</f>
        <v>-4.0524903994970801E-3</v>
      </c>
      <c r="F531">
        <f>VLOOKUP($A531,JESG_CEMBI!$AG:$AV,MATCH("YTD Score Chg",JESG_CEMBI!$AG$1:$AV$1,0),FALSE)/-10</f>
        <v>-4.3262391274734503E-2</v>
      </c>
      <c r="G531" t="str">
        <f>IFERROR(VLOOKUP(A531,ERV_Mapping!Q:Q,1,FALSE),VLOOKUP(A531,ERV_Mapping!R:R,1,FALSE))</f>
        <v>MULT</v>
      </c>
      <c r="H531" t="str">
        <f>IFERROR(VLOOKUP(G531,ERV_Mapping!Q:S,3,FALSE),VLOOKUP(G531,ERV_Mapping!R:S,2,FALSE))</f>
        <v>MULT_1</v>
      </c>
      <c r="I531" s="1">
        <f>VLOOKUP($H531,ERV_Issuers!$C:$BZ,MATCH(I$1,ERV_Issuers!$C$2:$BZ$2,0),FALSE)</f>
        <v>175.96574401855469</v>
      </c>
      <c r="J531" s="1" t="str">
        <f>VLOOKUP($H531,ERV_Issuers!$C:$BZ,MATCH(J$1,ERV_Issuers!$C$2:$BZ$2,0),FALSE)</f>
        <v>bb+</v>
      </c>
      <c r="K531" s="1">
        <f>VLOOKUP($H531,ERV_Issuers!$C:$BZ,MATCH(K$1,ERV_Issuers!$C$2:$BZ$2,0),FALSE)</f>
        <v>0</v>
      </c>
      <c r="L531" s="1" t="str">
        <f t="shared" si="8"/>
        <v>BB</v>
      </c>
      <c r="M531" s="1" t="str">
        <f>INDEX(JESG_CEMBI!$W:$W,MATCH($A531,JESG_CEMBI!$AG:$AG,0))</f>
        <v>USP69895AA12</v>
      </c>
    </row>
    <row r="532" spans="1:13" x14ac:dyDescent="0.25">
      <c r="A532" t="s">
        <v>1357</v>
      </c>
      <c r="B532">
        <f>ROUND(10-VLOOKUP($A532,JESG_CEMBI!$AG:$AV,MATCH(B$1,JESG_CEMBI!$AG$1:$AV$1,0),FALSE)/10,1)</f>
        <v>2.9</v>
      </c>
      <c r="C532">
        <f>VLOOKUP($A532,JESG_CEMBI!$AG:$AV,MATCH("1D Score Chg",JESG_CEMBI!$AG$1:$AV$1,0),FALSE)/-10</f>
        <v>-2.2253352223657397E-3</v>
      </c>
      <c r="D532">
        <f>VLOOKUP($A532,JESG_CEMBI!$AG:$AV,MATCH("1M Score Chg",JESG_CEMBI!$AG$1:$AV$1,0),FALSE)/-10</f>
        <v>-1.59690836840269E-3</v>
      </c>
      <c r="E532">
        <f>VLOOKUP($A532,JESG_CEMBI!$AG:$AV,MATCH("QTD Score Chg",JESG_CEMBI!$AG$1:$AV$1,0),FALSE)/-10</f>
        <v>-3.9808742027304302E-3</v>
      </c>
      <c r="F532">
        <f>VLOOKUP($A532,JESG_CEMBI!$AG:$AV,MATCH("YTD Score Chg",JESG_CEMBI!$AG$1:$AV$1,0),FALSE)/-10</f>
        <v>-1.90258368052553E-3</v>
      </c>
      <c r="G532" t="str">
        <f>IFERROR(VLOOKUP(A532,ERV_Mapping!Q:Q,1,FALSE),VLOOKUP(A532,ERV_Mapping!R:R,1,FALSE))</f>
        <v>ABENGO</v>
      </c>
      <c r="H532" t="str">
        <f>IFERROR(VLOOKUP(G532,ERV_Mapping!Q:S,3,FALSE),VLOOKUP(G532,ERV_Mapping!R:S,2,FALSE))</f>
        <v>ABENGO_1</v>
      </c>
      <c r="I532" s="1">
        <f>VLOOKUP($H532,ERV_Issuers!$C:$BZ,MATCH(I$1,ERV_Issuers!$C$2:$BZ$2,0),FALSE)</f>
        <v>77.305168151855469</v>
      </c>
      <c r="J532" s="1" t="str">
        <f>VLOOKUP($H532,ERV_Issuers!$C:$BZ,MATCH(J$1,ERV_Issuers!$C$2:$BZ$2,0),FALSE)</f>
        <v>bbb</v>
      </c>
      <c r="K532" s="1">
        <f>VLOOKUP($H532,ERV_Issuers!$C:$BZ,MATCH(K$1,ERV_Issuers!$C$2:$BZ$2,0),FALSE)</f>
        <v>0</v>
      </c>
      <c r="L532" s="1" t="str">
        <f t="shared" si="8"/>
        <v>BBB</v>
      </c>
      <c r="M532" s="1" t="str">
        <f>INDEX(JESG_CEMBI!$W:$W,MATCH($A532,JESG_CEMBI!$AG:$AG,0))</f>
        <v>USP00173AA51</v>
      </c>
    </row>
    <row r="533" spans="1:13" x14ac:dyDescent="0.25">
      <c r="A533" t="s">
        <v>638</v>
      </c>
      <c r="B533">
        <f>ROUND(10-VLOOKUP($A533,JESG_CEMBI!$AG:$AV,MATCH(B$1,JESG_CEMBI!$AG$1:$AV$1,0),FALSE)/10,1)</f>
        <v>5.8</v>
      </c>
      <c r="C533">
        <f>VLOOKUP($A533,JESG_CEMBI!$AG:$AV,MATCH("1D Score Chg",JESG_CEMBI!$AG$1:$AV$1,0),FALSE)/-10</f>
        <v>9.4025095145703098E-3</v>
      </c>
      <c r="D533">
        <f>VLOOKUP($A533,JESG_CEMBI!$AG:$AV,MATCH("1M Score Chg",JESG_CEMBI!$AG$1:$AV$1,0),FALSE)/-10</f>
        <v>0.18652673355536301</v>
      </c>
      <c r="E533">
        <f>VLOOKUP($A533,JESG_CEMBI!$AG:$AV,MATCH("QTD Score Chg",JESG_CEMBI!$AG$1:$AV$1,0),FALSE)/-10</f>
        <v>2.98875111192053E-2</v>
      </c>
      <c r="F533">
        <f>VLOOKUP($A533,JESG_CEMBI!$AG:$AV,MATCH("YTD Score Chg",JESG_CEMBI!$AG$1:$AV$1,0),FALSE)/-10</f>
        <v>0.56995345584807899</v>
      </c>
      <c r="G533" t="str">
        <f>IFERROR(VLOOKUP(A533,ERV_Mapping!Q:Q,1,FALSE),VLOOKUP(A533,ERV_Mapping!R:R,1,FALSE))</f>
        <v>AUNASA</v>
      </c>
      <c r="H533" t="str">
        <f>IFERROR(VLOOKUP(G533,ERV_Mapping!Q:S,3,FALSE),VLOOKUP(G533,ERV_Mapping!R:S,2,FALSE))</f>
        <v>AUNASA</v>
      </c>
      <c r="I533" s="1">
        <f>VLOOKUP($H533,ERV_Issuers!$C:$BZ,MATCH(I$1,ERV_Issuers!$C$2:$BZ$2,0),FALSE)</f>
        <v>490.31546020507813</v>
      </c>
      <c r="J533" s="1" t="str">
        <f>VLOOKUP($H533,ERV_Issuers!$C:$BZ,MATCH(J$1,ERV_Issuers!$C$2:$BZ$2,0),FALSE)</f>
        <v>b+</v>
      </c>
      <c r="K533" s="1">
        <f>VLOOKUP($H533,ERV_Issuers!$C:$BZ,MATCH(K$1,ERV_Issuers!$C$2:$BZ$2,0),FALSE)</f>
        <v>30.337188335011351</v>
      </c>
      <c r="L533" s="1" t="str">
        <f t="shared" si="8"/>
        <v>B</v>
      </c>
      <c r="M533" s="1" t="str">
        <f>INDEX(JESG_CEMBI!$W:$W,MATCH($A533,JESG_CEMBI!$AG:$AG,0))</f>
        <v>USP0592VAA63</v>
      </c>
    </row>
    <row r="534" spans="1:13" x14ac:dyDescent="0.25">
      <c r="A534" t="s">
        <v>794</v>
      </c>
      <c r="B534">
        <f>ROUND(10-VLOOKUP($A534,JESG_CEMBI!$AG:$AV,MATCH(B$1,JESG_CEMBI!$AG$1:$AV$1,0),FALSE)/10,1)</f>
        <v>5.0999999999999996</v>
      </c>
      <c r="C534">
        <f>VLOOKUP($A534,JESG_CEMBI!$AG:$AV,MATCH("1D Score Chg",JESG_CEMBI!$AG$1:$AV$1,0),FALSE)/-10</f>
        <v>-1.9878852267723301E-3</v>
      </c>
      <c r="D534">
        <f>VLOOKUP($A534,JESG_CEMBI!$AG:$AV,MATCH("1M Score Chg",JESG_CEMBI!$AG$1:$AV$1,0),FALSE)/-10</f>
        <v>1.05285741071995E-2</v>
      </c>
      <c r="E534">
        <f>VLOOKUP($A534,JESG_CEMBI!$AG:$AV,MATCH("QTD Score Chg",JESG_CEMBI!$AG$1:$AV$1,0),FALSE)/-10</f>
        <v>-1.8438242423833601E-3</v>
      </c>
      <c r="F534">
        <f>VLOOKUP($A534,JESG_CEMBI!$AG:$AV,MATCH("YTD Score Chg",JESG_CEMBI!$AG$1:$AV$1,0),FALSE)/-10</f>
        <v>6.9004143971391499E-2</v>
      </c>
      <c r="G534" t="str">
        <f>IFERROR(VLOOKUP(A534,ERV_Mapping!Q:Q,1,FALSE),VLOOKUP(A534,ERV_Mapping!R:R,1,FALSE))</f>
        <v>BCOCPE</v>
      </c>
      <c r="H534" t="str">
        <f>IFERROR(VLOOKUP(G534,ERV_Mapping!Q:S,3,FALSE),VLOOKUP(G534,ERV_Mapping!R:S,2,FALSE))</f>
        <v>BCOCPE</v>
      </c>
      <c r="I534" s="1">
        <f>VLOOKUP($H534,ERV_Issuers!$C:$BZ,MATCH(I$1,ERV_Issuers!$C$2:$BZ$2,0),FALSE)</f>
        <v>309.6270751953125</v>
      </c>
      <c r="J534" s="1" t="str">
        <f>VLOOKUP($H534,ERV_Issuers!$C:$BZ,MATCH(J$1,ERV_Issuers!$C$2:$BZ$2,0),FALSE)</f>
        <v>bbb</v>
      </c>
      <c r="K534" s="1">
        <f>VLOOKUP($H534,ERV_Issuers!$C:$BZ,MATCH(K$1,ERV_Issuers!$C$2:$BZ$2,0),FALSE)</f>
        <v>56.124681591007253</v>
      </c>
      <c r="L534" s="1" t="str">
        <f t="shared" si="8"/>
        <v>BBB</v>
      </c>
      <c r="M534" s="1" t="str">
        <f>INDEX(JESG_CEMBI!$W:$W,MATCH($A534,JESG_CEMBI!$AG:$AG,0))</f>
        <v>USP16236AG98</v>
      </c>
    </row>
    <row r="535" spans="1:13" x14ac:dyDescent="0.25">
      <c r="A535" t="s">
        <v>810</v>
      </c>
      <c r="B535">
        <f>ROUND(10-VLOOKUP($A535,JESG_CEMBI!$AG:$AV,MATCH(B$1,JESG_CEMBI!$AG$1:$AV$1,0),FALSE)/10,1)</f>
        <v>6.9</v>
      </c>
      <c r="C535">
        <f>VLOOKUP($A535,JESG_CEMBI!$AG:$AV,MATCH("1D Score Chg",JESG_CEMBI!$AG$1:$AV$1,0),FALSE)/-10</f>
        <v>4.7123708648964405E-3</v>
      </c>
      <c r="D535">
        <f>VLOOKUP($A535,JESG_CEMBI!$AG:$AV,MATCH("1M Score Chg",JESG_CEMBI!$AG$1:$AV$1,0),FALSE)/-10</f>
        <v>1.15843399248603E-2</v>
      </c>
      <c r="E535">
        <f>VLOOKUP($A535,JESG_CEMBI!$AG:$AV,MATCH("QTD Score Chg",JESG_CEMBI!$AG$1:$AV$1,0),FALSE)/-10</f>
        <v>-1.5442445720381601E-2</v>
      </c>
      <c r="F535">
        <f>VLOOKUP($A535,JESG_CEMBI!$AG:$AV,MATCH("YTD Score Chg",JESG_CEMBI!$AG$1:$AV$1,0),FALSE)/-10</f>
        <v>-0.116741632130217</v>
      </c>
      <c r="G535" t="str">
        <f>IFERROR(VLOOKUP(A535,ERV_Mapping!Q:Q,1,FALSE),VLOOKUP(A535,ERV_Mapping!R:R,1,FALSE))</f>
        <v>BCP</v>
      </c>
      <c r="H535" t="str">
        <f>IFERROR(VLOOKUP(G535,ERV_Mapping!Q:S,3,FALSE),VLOOKUP(G535,ERV_Mapping!R:S,2,FALSE))</f>
        <v>BCP_2</v>
      </c>
      <c r="I535" s="1">
        <f>VLOOKUP($H535,ERV_Issuers!$C:$BZ,MATCH(I$1,ERV_Issuers!$C$2:$BZ$2,0),FALSE)</f>
        <v>237.35545349121094</v>
      </c>
      <c r="J535" s="1" t="str">
        <f>VLOOKUP($H535,ERV_Issuers!$C:$BZ,MATCH(J$1,ERV_Issuers!$C$2:$BZ$2,0),FALSE)</f>
        <v>bbb-</v>
      </c>
      <c r="K535" s="1">
        <f>VLOOKUP($H535,ERV_Issuers!$C:$BZ,MATCH(K$1,ERV_Issuers!$C$2:$BZ$2,0),FALSE)</f>
        <v>13.71930996497159</v>
      </c>
      <c r="L535" s="1" t="str">
        <f t="shared" si="8"/>
        <v>BBB</v>
      </c>
      <c r="M535" s="1" t="str">
        <f>INDEX(JESG_CEMBI!$W:$W,MATCH($A535,JESG_CEMBI!$AG:$AG,0))</f>
        <v>US05971V2A26</v>
      </c>
    </row>
    <row r="536" spans="1:13" x14ac:dyDescent="0.25">
      <c r="A536" t="s">
        <v>868</v>
      </c>
      <c r="B536">
        <f>ROUND(10-VLOOKUP($A536,JESG_CEMBI!$AG:$AV,MATCH(B$1,JESG_CEMBI!$AG$1:$AV$1,0),FALSE)/10,1)</f>
        <v>5.2</v>
      </c>
      <c r="C536">
        <f>VLOOKUP($A536,JESG_CEMBI!$AG:$AV,MATCH("1D Score Chg",JESG_CEMBI!$AG$1:$AV$1,0),FALSE)/-10</f>
        <v>-2.0177398802992698E-3</v>
      </c>
      <c r="D536">
        <f>VLOOKUP($A536,JESG_CEMBI!$AG:$AV,MATCH("1M Score Chg",JESG_CEMBI!$AG$1:$AV$1,0),FALSE)/-10</f>
        <v>9.8931635157519689E-3</v>
      </c>
      <c r="E536">
        <f>VLOOKUP($A536,JESG_CEMBI!$AG:$AV,MATCH("QTD Score Chg",JESG_CEMBI!$AG$1:$AV$1,0),FALSE)/-10</f>
        <v>-2.11251612410663E-3</v>
      </c>
      <c r="F536">
        <f>VLOOKUP($A536,JESG_CEMBI!$AG:$AV,MATCH("YTD Score Chg",JESG_CEMBI!$AG$1:$AV$1,0),FALSE)/-10</f>
        <v>5.9045998642590504E-2</v>
      </c>
      <c r="G536" t="str">
        <f>IFERROR(VLOOKUP(A536,ERV_Mapping!Q:Q,1,FALSE),VLOOKUP(A536,ERV_Mapping!R:R,1,FALSE))</f>
        <v>BINTPE</v>
      </c>
      <c r="H536" t="str">
        <f>IFERROR(VLOOKUP(G536,ERV_Mapping!Q:S,3,FALSE),VLOOKUP(G536,ERV_Mapping!R:S,2,FALSE))</f>
        <v>BINTPE_2</v>
      </c>
      <c r="I536" s="1">
        <f>VLOOKUP($H536,ERV_Issuers!$C:$BZ,MATCH(I$1,ERV_Issuers!$C$2:$BZ$2,0),FALSE)</f>
        <v>91.078086853027344</v>
      </c>
      <c r="J536" s="1" t="str">
        <f>VLOOKUP($H536,ERV_Issuers!$C:$BZ,MATCH(J$1,ERV_Issuers!$C$2:$BZ$2,0),FALSE)</f>
        <v>bbb</v>
      </c>
      <c r="K536" s="1">
        <f>VLOOKUP($H536,ERV_Issuers!$C:$BZ,MATCH(K$1,ERV_Issuers!$C$2:$BZ$2,0),FALSE)</f>
        <v>-50</v>
      </c>
      <c r="L536" s="1" t="str">
        <f t="shared" si="8"/>
        <v>BBB</v>
      </c>
      <c r="M536" s="1" t="str">
        <f>INDEX(JESG_CEMBI!$W:$W,MATCH($A536,JESG_CEMBI!$AG:$AG,0))</f>
        <v>USP13435AC98</v>
      </c>
    </row>
    <row r="537" spans="1:13" x14ac:dyDescent="0.25">
      <c r="A537" t="s">
        <v>3669</v>
      </c>
      <c r="B537">
        <f>ROUND(10-VLOOKUP($A537,JESG_CEMBI!$AG:$AV,MATCH(B$1,JESG_CEMBI!$AG$1:$AV$1,0),FALSE)/10,1)</f>
        <v>4.5999999999999996</v>
      </c>
      <c r="C537">
        <f>VLOOKUP($A537,JESG_CEMBI!$AG:$AV,MATCH("1D Score Chg",JESG_CEMBI!$AG$1:$AV$1,0),FALSE)/-10</f>
        <v>9.6324471172763888E-3</v>
      </c>
      <c r="D537">
        <f>VLOOKUP($A537,JESG_CEMBI!$AG:$AV,MATCH("1M Score Chg",JESG_CEMBI!$AG$1:$AV$1,0),FALSE)/-10</f>
        <v>0.25573329865180899</v>
      </c>
      <c r="E537">
        <f>VLOOKUP($A537,JESG_CEMBI!$AG:$AV,MATCH("QTD Score Chg",JESG_CEMBI!$AG$1:$AV$1,0),FALSE)/-10</f>
        <v>9.5849511037380999E-2</v>
      </c>
      <c r="F537">
        <f>VLOOKUP($A537,JESG_CEMBI!$AG:$AV,MATCH("YTD Score Chg",JESG_CEMBI!$AG$1:$AV$1,0),FALSE)/-10</f>
        <v>0.61877903098134102</v>
      </c>
      <c r="G537" t="str">
        <f>IFERROR(VLOOKUP(A537,ERV_Mapping!Q:Q,1,FALSE),VLOOKUP(A537,ERV_Mapping!R:R,1,FALSE))</f>
        <v>KALLPA</v>
      </c>
      <c r="H537" t="str">
        <f>IFERROR(VLOOKUP(G537,ERV_Mapping!Q:S,3,FALSE),VLOOKUP(G537,ERV_Mapping!R:S,2,FALSE))</f>
        <v>KALLPA</v>
      </c>
      <c r="I537" s="1">
        <f>VLOOKUP($H537,ERV_Issuers!$C:$BZ,MATCH(I$1,ERV_Issuers!$C$2:$BZ$2,0),FALSE)</f>
        <v>173.20906066894531</v>
      </c>
      <c r="J537" s="1" t="str">
        <f>VLOOKUP($H537,ERV_Issuers!$C:$BZ,MATCH(J$1,ERV_Issuers!$C$2:$BZ$2,0),FALSE)</f>
        <v>bbb-</v>
      </c>
      <c r="K537" s="1">
        <f>VLOOKUP($H537,ERV_Issuers!$C:$BZ,MATCH(K$1,ERV_Issuers!$C$2:$BZ$2,0),FALSE)</f>
        <v>-4.6987988698867671</v>
      </c>
      <c r="L537" s="1" t="str">
        <f t="shared" si="8"/>
        <v>BBB</v>
      </c>
      <c r="M537" s="1" t="str">
        <f>INDEX(JESG_CEMBI!$W:$W,MATCH($A537,JESG_CEMBI!$AG:$AG,0))</f>
        <v>USP2400PAA77</v>
      </c>
    </row>
    <row r="538" spans="1:13" x14ac:dyDescent="0.25">
      <c r="A538" t="s">
        <v>17424</v>
      </c>
      <c r="B538">
        <f>ROUND(10-VLOOKUP($A538,JESG_CEMBI!$AG:$AV,MATCH(B$1,JESG_CEMBI!$AG$1:$AV$1,0),FALSE)/10,1)</f>
        <v>5.7</v>
      </c>
      <c r="C538">
        <f>VLOOKUP($A538,JESG_CEMBI!$AG:$AV,MATCH("1D Score Chg",JESG_CEMBI!$AG$1:$AV$1,0),FALSE)/-10</f>
        <v>3.1762917750062E-2</v>
      </c>
      <c r="D538">
        <f>VLOOKUP($A538,JESG_CEMBI!$AG:$AV,MATCH("1M Score Chg",JESG_CEMBI!$AG$1:$AV$1,0),FALSE)/-10</f>
        <v>0.58852957289973307</v>
      </c>
      <c r="E538">
        <f>VLOOKUP($A538,JESG_CEMBI!$AG:$AV,MATCH("QTD Score Chg",JESG_CEMBI!$AG$1:$AV$1,0),FALSE)/-10</f>
        <v>0.28636365257584501</v>
      </c>
      <c r="F538">
        <f>VLOOKUP($A538,JESG_CEMBI!$AG:$AV,MATCH("YTD Score Chg",JESG_CEMBI!$AG$1:$AV$1,0),FALSE)/-10</f>
        <v>0.53660479882171097</v>
      </c>
      <c r="G538" t="str">
        <f>IFERROR(VLOOKUP(A538,ERV_Mapping!Q:Q,1,FALSE),VLOOKUP(A538,ERV_Mapping!R:R,1,FALSE))</f>
        <v>BUENAV</v>
      </c>
      <c r="H538" t="str">
        <f>IFERROR(VLOOKUP(G538,ERV_Mapping!Q:S,3,FALSE),VLOOKUP(G538,ERV_Mapping!R:S,2,FALSE))</f>
        <v>BUENAV</v>
      </c>
      <c r="I538" s="1">
        <f>VLOOKUP($H538,ERV_Issuers!$C:$BZ,MATCH(I$1,ERV_Issuers!$C$2:$BZ$2,0),FALSE)</f>
        <v>313.0032958984375</v>
      </c>
      <c r="J538" s="1" t="str">
        <f>VLOOKUP($H538,ERV_Issuers!$C:$BZ,MATCH(J$1,ERV_Issuers!$C$2:$BZ$2,0),FALSE)</f>
        <v>bb-</v>
      </c>
      <c r="K538" s="1">
        <f>VLOOKUP($H538,ERV_Issuers!$C:$BZ,MATCH(K$1,ERV_Issuers!$C$2:$BZ$2,0),FALSE)</f>
        <v>-42.663162934793036</v>
      </c>
      <c r="L538" s="1" t="str">
        <f t="shared" si="8"/>
        <v>BB</v>
      </c>
      <c r="M538" s="1" t="str">
        <f>INDEX(JESG_CEMBI!$W:$W,MATCH($A538,JESG_CEMBI!$AG:$AG,0))</f>
        <v>USP6680PAA95</v>
      </c>
    </row>
    <row r="539" spans="1:13" x14ac:dyDescent="0.25">
      <c r="A539" t="s">
        <v>1183</v>
      </c>
      <c r="B539">
        <f>ROUND(10-VLOOKUP($A539,JESG_CEMBI!$AG:$AV,MATCH(B$1,JESG_CEMBI!$AG$1:$AV$1,0),FALSE)/10,1)</f>
        <v>6.4</v>
      </c>
      <c r="C539">
        <f>VLOOKUP($A539,JESG_CEMBI!$AG:$AV,MATCH("1D Score Chg",JESG_CEMBI!$AG$1:$AV$1,0),FALSE)/-10</f>
        <v>-4.3918822870331496E-3</v>
      </c>
      <c r="D539">
        <f>VLOOKUP($A539,JESG_CEMBI!$AG:$AV,MATCH("1M Score Chg",JESG_CEMBI!$AG$1:$AV$1,0),FALSE)/-10</f>
        <v>-4.1904273007466401E-2</v>
      </c>
      <c r="E539">
        <f>VLOOKUP($A539,JESG_CEMBI!$AG:$AV,MATCH("QTD Score Chg",JESG_CEMBI!$AG$1:$AV$1,0),FALSE)/-10</f>
        <v>-2.4312282267406702E-2</v>
      </c>
      <c r="F539">
        <f>VLOOKUP($A539,JESG_CEMBI!$AG:$AV,MATCH("YTD Score Chg",JESG_CEMBI!$AG$1:$AV$1,0),FALSE)/-10</f>
        <v>-5.8843651782501602E-2</v>
      </c>
      <c r="G539" t="str">
        <f>IFERROR(VLOOKUP(A539,ERV_Mapping!Q:Q,1,FALSE),VLOOKUP(A539,ERV_Mapping!R:R,1,FALSE))</f>
        <v>CSOLNO</v>
      </c>
      <c r="H539" t="str">
        <f>IFERROR(VLOOKUP(G539,ERV_Mapping!Q:S,3,FALSE),VLOOKUP(G539,ERV_Mapping!R:S,2,FALSE))</f>
        <v>CSOLNO_3</v>
      </c>
      <c r="I539" s="1">
        <f>VLOOKUP($H539,ERV_Issuers!$C:$BZ,MATCH(I$1,ERV_Issuers!$C$2:$BZ$2,0),FALSE)</f>
        <v>448.90643310546875</v>
      </c>
      <c r="J539" s="1" t="str">
        <f>VLOOKUP($H539,ERV_Issuers!$C:$BZ,MATCH(J$1,ERV_Issuers!$C$2:$BZ$2,0),FALSE)</f>
        <v>bb-</v>
      </c>
      <c r="K539" s="1">
        <f>VLOOKUP($H539,ERV_Issuers!$C:$BZ,MATCH(K$1,ERV_Issuers!$C$2:$BZ$2,0),FALSE)</f>
        <v>0</v>
      </c>
      <c r="L539" s="1" t="str">
        <f t="shared" si="8"/>
        <v>BB</v>
      </c>
      <c r="M539" s="1" t="str">
        <f>INDEX(JESG_CEMBI!$W:$W,MATCH($A539,JESG_CEMBI!$AG:$AG,0))</f>
        <v>USP19189AE26</v>
      </c>
    </row>
    <row r="540" spans="1:13" x14ac:dyDescent="0.25">
      <c r="A540" t="s">
        <v>749</v>
      </c>
      <c r="B540">
        <f>ROUND(10-VLOOKUP($A540,JESG_CEMBI!$AG:$AV,MATCH(B$1,JESG_CEMBI!$AG$1:$AV$1,0),FALSE)/10,1)</f>
        <v>3.5</v>
      </c>
      <c r="C540">
        <f>VLOOKUP($A540,JESG_CEMBI!$AG:$AV,MATCH("1D Score Chg",JESG_CEMBI!$AG$1:$AV$1,0),FALSE)/-10</f>
        <v>-1.94164501420033E-2</v>
      </c>
      <c r="D540">
        <f>VLOOKUP($A540,JESG_CEMBI!$AG:$AV,MATCH("1M Score Chg",JESG_CEMBI!$AG$1:$AV$1,0),FALSE)/-10</f>
        <v>-0.48542240756998795</v>
      </c>
      <c r="E540">
        <f>VLOOKUP($A540,JESG_CEMBI!$AG:$AV,MATCH("QTD Score Chg",JESG_CEMBI!$AG$1:$AV$1,0),FALSE)/-10</f>
        <v>-0.24094999428234498</v>
      </c>
      <c r="F540">
        <f>VLOOKUP($A540,JESG_CEMBI!$AG:$AV,MATCH("YTD Score Chg",JESG_CEMBI!$AG$1:$AV$1,0),FALSE)/-10</f>
        <v>-1.2096003004856599</v>
      </c>
      <c r="G540" t="str">
        <f>IFERROR(VLOOKUP(A540,ERV_Mapping!Q:Q,1,FALSE),VLOOKUP(A540,ERV_Mapping!R:R,1,FALSE))</f>
        <v>BAP</v>
      </c>
      <c r="H540" t="str">
        <f>IFERROR(VLOOKUP(G540,ERV_Mapping!Q:S,3,FALSE),VLOOKUP(G540,ERV_Mapping!R:S,2,FALSE))</f>
        <v>BAP_0</v>
      </c>
      <c r="I540" s="1">
        <f>VLOOKUP($H540,ERV_Issuers!$C:$BZ,MATCH(I$1,ERV_Issuers!$C$2:$BZ$2,0),FALSE)</f>
        <v>139.55926513671875</v>
      </c>
      <c r="J540" s="1" t="str">
        <f>VLOOKUP($H540,ERV_Issuers!$C:$BZ,MATCH(J$1,ERV_Issuers!$C$2:$BZ$2,0),FALSE)</f>
        <v>bbb</v>
      </c>
      <c r="K540" s="1">
        <f>VLOOKUP($H540,ERV_Issuers!$C:$BZ,MATCH(K$1,ERV_Issuers!$C$2:$BZ$2,0),FALSE)</f>
        <v>2.6579389126835036</v>
      </c>
      <c r="L540" s="1" t="str">
        <f t="shared" si="8"/>
        <v>BBB</v>
      </c>
      <c r="M540" s="1" t="str">
        <f>INDEX(JESG_CEMBI!$W:$W,MATCH($A540,JESG_CEMBI!$AG:$AG,0))</f>
        <v>USG2519YAA67</v>
      </c>
    </row>
    <row r="541" spans="1:13" x14ac:dyDescent="0.25">
      <c r="A541" t="s">
        <v>2164</v>
      </c>
      <c r="B541">
        <f>ROUND(10-VLOOKUP($A541,JESG_CEMBI!$AG:$AV,MATCH(B$1,JESG_CEMBI!$AG$1:$AV$1,0),FALSE)/10,1)</f>
        <v>6.1</v>
      </c>
      <c r="C541">
        <f>VLOOKUP($A541,JESG_CEMBI!$AG:$AV,MATCH("1D Score Chg",JESG_CEMBI!$AG$1:$AV$1,0),FALSE)/-10</f>
        <v>-2.29406217447447E-3</v>
      </c>
      <c r="D541">
        <f>VLOOKUP($A541,JESG_CEMBI!$AG:$AV,MATCH("1M Score Chg",JESG_CEMBI!$AG$1:$AV$1,0),FALSE)/-10</f>
        <v>3.3643499872084703E-3</v>
      </c>
      <c r="E541">
        <f>VLOOKUP($A541,JESG_CEMBI!$AG:$AV,MATCH("QTD Score Chg",JESG_CEMBI!$AG$1:$AV$1,0),FALSE)/-10</f>
        <v>-4.5994167716919701E-3</v>
      </c>
      <c r="F541">
        <f>VLOOKUP($A541,JESG_CEMBI!$AG:$AV,MATCH("YTD Score Chg",JESG_CEMBI!$AG$1:$AV$1,0),FALSE)/-10</f>
        <v>4.3926382712796599E-2</v>
      </c>
      <c r="G541" t="str">
        <f>IFERROR(VLOOKUP(A541,ERV_Mapping!Q:Q,1,FALSE),VLOOKUP(A541,ERV_Mapping!R:R,1,FALSE))</f>
        <v>INRSHM</v>
      </c>
      <c r="H541" t="str">
        <f>IFERROR(VLOOKUP(G541,ERV_Mapping!Q:S,3,FALSE),VLOOKUP(G541,ERV_Mapping!R:S,2,FALSE))</f>
        <v>INRSHM</v>
      </c>
      <c r="I541" s="1">
        <f>VLOOKUP($H541,ERV_Issuers!$C:$BZ,MATCH(I$1,ERV_Issuers!$C$2:$BZ$2,0),FALSE)</f>
        <v>232.07086181640625</v>
      </c>
      <c r="J541" s="1" t="str">
        <f>VLOOKUP($H541,ERV_Issuers!$C:$BZ,MATCH(J$1,ERV_Issuers!$C$2:$BZ$2,0),FALSE)</f>
        <v>bb+</v>
      </c>
      <c r="K541" s="1">
        <f>VLOOKUP($H541,ERV_Issuers!$C:$BZ,MATCH(K$1,ERV_Issuers!$C$2:$BZ$2,0),FALSE)</f>
        <v>-25.09212047166265</v>
      </c>
      <c r="L541" s="1" t="str">
        <f t="shared" si="8"/>
        <v>BB</v>
      </c>
      <c r="M541" s="1" t="str">
        <f>INDEX(JESG_CEMBI!$W:$W,MATCH($A541,JESG_CEMBI!$AG:$AG,0))</f>
        <v>USP56243AD31</v>
      </c>
    </row>
    <row r="542" spans="1:13" x14ac:dyDescent="0.25">
      <c r="A542" t="s">
        <v>3495</v>
      </c>
      <c r="B542">
        <f>ROUND(10-VLOOKUP($A542,JESG_CEMBI!$AG:$AV,MATCH(B$1,JESG_CEMBI!$AG$1:$AV$1,0),FALSE)/10,1)</f>
        <v>6.7</v>
      </c>
      <c r="C542">
        <f>VLOOKUP($A542,JESG_CEMBI!$AG:$AV,MATCH("1D Score Chg",JESG_CEMBI!$AG$1:$AV$1,0),FALSE)/-10</f>
        <v>1.01277588147425E-2</v>
      </c>
      <c r="D542">
        <f>VLOOKUP($A542,JESG_CEMBI!$AG:$AV,MATCH("1M Score Chg",JESG_CEMBI!$AG$1:$AV$1,0),FALSE)/-10</f>
        <v>0.263687504326727</v>
      </c>
      <c r="E542">
        <f>VLOOKUP($A542,JESG_CEMBI!$AG:$AV,MATCH("QTD Score Chg",JESG_CEMBI!$AG$1:$AV$1,0),FALSE)/-10</f>
        <v>0.10750360226688301</v>
      </c>
      <c r="F542">
        <f>VLOOKUP($A542,JESG_CEMBI!$AG:$AV,MATCH("YTD Score Chg",JESG_CEMBI!$AG$1:$AV$1,0),FALSE)/-10</f>
        <v>0.31383737730080902</v>
      </c>
      <c r="G542" t="str">
        <f>IFERROR(VLOOKUP(A542,ERV_Mapping!Q:Q,1,FALSE),VLOOKUP(A542,ERV_Mapping!R:R,1,FALSE))</f>
        <v>HNTOIL</v>
      </c>
      <c r="H542" t="str">
        <f>IFERROR(VLOOKUP(G542,ERV_Mapping!Q:S,3,FALSE),VLOOKUP(G542,ERV_Mapping!R:S,2,FALSE))</f>
        <v>HNTOIL</v>
      </c>
      <c r="I542" s="1">
        <f>VLOOKUP($H542,ERV_Issuers!$C:$BZ,MATCH(I$1,ERV_Issuers!$C$2:$BZ$2,0),FALSE)</f>
        <v>378.08267211914063</v>
      </c>
      <c r="J542" s="1" t="str">
        <f>VLOOKUP($H542,ERV_Issuers!$C:$BZ,MATCH(J$1,ERV_Issuers!$C$2:$BZ$2,0),FALSE)</f>
        <v>bbb-</v>
      </c>
      <c r="K542" s="1">
        <f>VLOOKUP($H542,ERV_Issuers!$C:$BZ,MATCH(K$1,ERV_Issuers!$C$2:$BZ$2,0),FALSE)</f>
        <v>0</v>
      </c>
      <c r="L542" s="1" t="str">
        <f t="shared" si="8"/>
        <v>BBB</v>
      </c>
      <c r="M542" s="1" t="str">
        <f>INDEX(JESG_CEMBI!$W:$W,MATCH($A542,JESG_CEMBI!$AG:$AG,0))</f>
        <v>USP5300PAB96</v>
      </c>
    </row>
    <row r="543" spans="1:13" x14ac:dyDescent="0.25">
      <c r="A543" t="s">
        <v>3614</v>
      </c>
      <c r="B543">
        <f>ROUND(10-VLOOKUP($A543,JESG_CEMBI!$AG:$AV,MATCH(B$1,JESG_CEMBI!$AG$1:$AV$1,0),FALSE)/10,1)</f>
        <v>6.7</v>
      </c>
      <c r="C543">
        <f>VLOOKUP($A543,JESG_CEMBI!$AG:$AV,MATCH("1D Score Chg",JESG_CEMBI!$AG$1:$AV$1,0),FALSE)/-10</f>
        <v>-2.5622868837800101E-3</v>
      </c>
      <c r="D543">
        <f>VLOOKUP($A543,JESG_CEMBI!$AG:$AV,MATCH("1M Score Chg",JESG_CEMBI!$AG$1:$AV$1,0),FALSE)/-10</f>
        <v>-3.4919856835216403E-3</v>
      </c>
      <c r="E543">
        <f>VLOOKUP($A543,JESG_CEMBI!$AG:$AV,MATCH("QTD Score Chg",JESG_CEMBI!$AG$1:$AV$1,0),FALSE)/-10</f>
        <v>-7.0134391554503798E-3</v>
      </c>
      <c r="F543">
        <f>VLOOKUP($A543,JESG_CEMBI!$AG:$AV,MATCH("YTD Score Chg",JESG_CEMBI!$AG$1:$AV$1,0),FALSE)/-10</f>
        <v>1.9896506280195299E-2</v>
      </c>
      <c r="G543" t="str">
        <f>IFERROR(VLOOKUP(A543,ERV_Mapping!Q:Q,1,FALSE),VLOOKUP(A543,ERV_Mapping!R:R,1,FALSE))</f>
        <v>IFHBH</v>
      </c>
      <c r="H543" t="str">
        <f>IFERROR(VLOOKUP(G543,ERV_Mapping!Q:S,3,FALSE),VLOOKUP(G543,ERV_Mapping!R:S,2,FALSE))</f>
        <v>IFHBH_1</v>
      </c>
      <c r="I543" s="1">
        <f>VLOOKUP($H543,ERV_Issuers!$C:$BZ,MATCH(I$1,ERV_Issuers!$C$2:$BZ$2,0),FALSE)</f>
        <v>239.87080383300781</v>
      </c>
      <c r="J543" s="1" t="str">
        <f>VLOOKUP($H543,ERV_Issuers!$C:$BZ,MATCH(J$1,ERV_Issuers!$C$2:$BZ$2,0),FALSE)</f>
        <v>bbb-</v>
      </c>
      <c r="K543" s="1">
        <f>VLOOKUP($H543,ERV_Issuers!$C:$BZ,MATCH(K$1,ERV_Issuers!$C$2:$BZ$2,0),FALSE)</f>
        <v>0</v>
      </c>
      <c r="L543" s="1" t="str">
        <f t="shared" si="8"/>
        <v>BBB</v>
      </c>
      <c r="M543" s="1" t="str">
        <f>INDEX(JESG_CEMBI!$W:$W,MATCH($A543,JESG_CEMBI!$AG:$AG,0))</f>
        <v>USP5625XAC85</v>
      </c>
    </row>
    <row r="544" spans="1:13" x14ac:dyDescent="0.25">
      <c r="A544" t="s">
        <v>2162</v>
      </c>
      <c r="B544">
        <f>ROUND(10-VLOOKUP($A544,JESG_CEMBI!$AG:$AV,MATCH(B$1,JESG_CEMBI!$AG$1:$AV$1,0),FALSE)/10,1)</f>
        <v>5.2</v>
      </c>
      <c r="C544">
        <f>VLOOKUP($A544,JESG_CEMBI!$AG:$AV,MATCH("1D Score Chg",JESG_CEMBI!$AG$1:$AV$1,0),FALSE)/-10</f>
        <v>-2.0113826985252098E-3</v>
      </c>
      <c r="D544">
        <f>VLOOKUP($A544,JESG_CEMBI!$AG:$AV,MATCH("1M Score Chg",JESG_CEMBI!$AG$1:$AV$1,0),FALSE)/-10</f>
        <v>1.0030960907167199E-2</v>
      </c>
      <c r="E544">
        <f>VLOOKUP($A544,JESG_CEMBI!$AG:$AV,MATCH("QTD Score Chg",JESG_CEMBI!$AG$1:$AV$1,0),FALSE)/-10</f>
        <v>-2.0553014881514202E-3</v>
      </c>
      <c r="F544">
        <f>VLOOKUP($A544,JESG_CEMBI!$AG:$AV,MATCH("YTD Score Chg",JESG_CEMBI!$AG$1:$AV$1,0),FALSE)/-10</f>
        <v>6.7269585418610195E-2</v>
      </c>
      <c r="G544" t="str">
        <f>IFERROR(VLOOKUP(A544,ERV_Mapping!Q:Q,1,FALSE),VLOOKUP(A544,ERV_Mapping!R:R,1,FALSE))</f>
        <v>INRCON</v>
      </c>
      <c r="H544" t="str">
        <f>IFERROR(VLOOKUP(G544,ERV_Mapping!Q:S,3,FALSE),VLOOKUP(G544,ERV_Mapping!R:S,2,FALSE))</f>
        <v>INRCON_1</v>
      </c>
      <c r="I544" s="1">
        <f>VLOOKUP($H544,ERV_Issuers!$C:$BZ,MATCH(I$1,ERV_Issuers!$C$2:$BZ$2,0),FALSE)</f>
        <v>184.47270202636719</v>
      </c>
      <c r="J544" s="1" t="str">
        <f>VLOOKUP($H544,ERV_Issuers!$C:$BZ,MATCH(J$1,ERV_Issuers!$C$2:$BZ$2,0),FALSE)</f>
        <v>bb+</v>
      </c>
      <c r="K544" s="1">
        <f>VLOOKUP($H544,ERV_Issuers!$C:$BZ,MATCH(K$1,ERV_Issuers!$C$2:$BZ$2,0),FALSE)</f>
        <v>-17.053421815438782</v>
      </c>
      <c r="L544" s="1" t="str">
        <f t="shared" si="8"/>
        <v>BB</v>
      </c>
      <c r="M544" s="1" t="str">
        <f>INDEX(JESG_CEMBI!$W:$W,MATCH($A544,JESG_CEMBI!$AG:$AG,0))</f>
        <v>USP56236AB16</v>
      </c>
    </row>
    <row r="545" spans="1:13" x14ac:dyDescent="0.25">
      <c r="A545" t="s">
        <v>2155</v>
      </c>
      <c r="B545">
        <f>ROUND(10-VLOOKUP($A545,JESG_CEMBI!$AG:$AV,MATCH(B$1,JESG_CEMBI!$AG$1:$AV$1,0),FALSE)/10,1)</f>
        <v>4.5999999999999996</v>
      </c>
      <c r="C545">
        <f>VLOOKUP($A545,JESG_CEMBI!$AG:$AV,MATCH("1D Score Chg",JESG_CEMBI!$AG$1:$AV$1,0),FALSE)/-10</f>
        <v>9.6324471172756811E-3</v>
      </c>
      <c r="D545">
        <f>VLOOKUP($A545,JESG_CEMBI!$AG:$AV,MATCH("1M Score Chg",JESG_CEMBI!$AG$1:$AV$1,0),FALSE)/-10</f>
        <v>0.25573329865180899</v>
      </c>
      <c r="E545">
        <f>VLOOKUP($A545,JESG_CEMBI!$AG:$AV,MATCH("QTD Score Chg",JESG_CEMBI!$AG$1:$AV$1,0),FALSE)/-10</f>
        <v>9.5849511037380292E-2</v>
      </c>
      <c r="F545">
        <f>VLOOKUP($A545,JESG_CEMBI!$AG:$AV,MATCH("YTD Score Chg",JESG_CEMBI!$AG$1:$AV$1,0),FALSE)/-10</f>
        <v>0.61877903098134002</v>
      </c>
      <c r="G545" t="str">
        <f>IFERROR(VLOOKUP(A545,ERV_Mapping!Q:Q,1,FALSE),VLOOKUP(A545,ERV_Mapping!R:R,1,FALSE))</f>
        <v>INKENE</v>
      </c>
      <c r="H545" t="str">
        <f>IFERROR(VLOOKUP(G545,ERV_Mapping!Q:S,3,FALSE),VLOOKUP(G545,ERV_Mapping!R:S,2,FALSE))</f>
        <v>INKENE_0</v>
      </c>
      <c r="I545" s="1">
        <f>VLOOKUP($H545,ERV_Issuers!$C:$BZ,MATCH(I$1,ERV_Issuers!$C$2:$BZ$2,0),FALSE)</f>
        <v>359.9439697265625</v>
      </c>
      <c r="J545" s="1" t="str">
        <f>VLOOKUP($H545,ERV_Issuers!$C:$BZ,MATCH(J$1,ERV_Issuers!$C$2:$BZ$2,0),FALSE)</f>
        <v>bb-</v>
      </c>
      <c r="K545" s="1">
        <f>VLOOKUP($H545,ERV_Issuers!$C:$BZ,MATCH(K$1,ERV_Issuers!$C$2:$BZ$2,0),FALSE)</f>
        <v>4.3383440541273854</v>
      </c>
      <c r="L545" s="1" t="str">
        <f t="shared" si="8"/>
        <v>BB</v>
      </c>
      <c r="M545" s="1" t="str">
        <f>INDEX(JESG_CEMBI!$W:$W,MATCH($A545,JESG_CEMBI!$AG:$AG,0))</f>
        <v>USG4808VAC49</v>
      </c>
    </row>
    <row r="546" spans="1:13" x14ac:dyDescent="0.25">
      <c r="A546" t="s">
        <v>3617</v>
      </c>
      <c r="B546">
        <f>ROUND(10-VLOOKUP($A546,JESG_CEMBI!$AG:$AV,MATCH(B$1,JESG_CEMBI!$AG$1:$AV$1,0),FALSE)/10,1)</f>
        <v>4.9000000000000004</v>
      </c>
      <c r="C546">
        <f>VLOOKUP($A546,JESG_CEMBI!$AG:$AV,MATCH("1D Score Chg",JESG_CEMBI!$AG$1:$AV$1,0),FALSE)/-10</f>
        <v>-5.38250455517257E-3</v>
      </c>
      <c r="D546">
        <f>VLOOKUP($A546,JESG_CEMBI!$AG:$AV,MATCH("1M Score Chg",JESG_CEMBI!$AG$1:$AV$1,0),FALSE)/-10</f>
        <v>-0.31277733084287701</v>
      </c>
      <c r="E546">
        <f>VLOOKUP($A546,JESG_CEMBI!$AG:$AV,MATCH("QTD Score Chg",JESG_CEMBI!$AG$1:$AV$1,0),FALSE)/-10</f>
        <v>-0.114644484000852</v>
      </c>
      <c r="F546">
        <f>VLOOKUP($A546,JESG_CEMBI!$AG:$AV,MATCH("YTD Score Chg",JESG_CEMBI!$AG$1:$AV$1,0),FALSE)/-10</f>
        <v>-0.87752079182249199</v>
      </c>
      <c r="G546" t="str">
        <f>IFERROR(VLOOKUP(A546,ERV_Mapping!Q:Q,1,FALSE),VLOOKUP(A546,ERV_Mapping!R:R,1,FALSE))</f>
        <v>IFSPE</v>
      </c>
      <c r="H546" t="str">
        <f>IFERROR(VLOOKUP(G546,ERV_Mapping!Q:S,3,FALSE),VLOOKUP(G546,ERV_Mapping!R:S,2,FALSE))</f>
        <v>IFSPE_1</v>
      </c>
      <c r="I546" s="1">
        <f>VLOOKUP($H546,ERV_Issuers!$C:$BZ,MATCH(I$1,ERV_Issuers!$C$2:$BZ$2,0),FALSE)</f>
        <v>251.40936279296875</v>
      </c>
      <c r="J546" s="1" t="str">
        <f>VLOOKUP($H546,ERV_Issuers!$C:$BZ,MATCH(J$1,ERV_Issuers!$C$2:$BZ$2,0),FALSE)</f>
        <v>bbb-</v>
      </c>
      <c r="K546" s="1">
        <f>VLOOKUP($H546,ERV_Issuers!$C:$BZ,MATCH(K$1,ERV_Issuers!$C$2:$BZ$2,0),FALSE)</f>
        <v>0</v>
      </c>
      <c r="L546" s="1" t="str">
        <f t="shared" si="8"/>
        <v>BBB</v>
      </c>
      <c r="M546" s="1" t="str">
        <f>INDEX(JESG_CEMBI!$W:$W,MATCH($A546,JESG_CEMBI!$AG:$AG,0))</f>
        <v>USP5626FAA05</v>
      </c>
    </row>
    <row r="547" spans="1:13" x14ac:dyDescent="0.25">
      <c r="A547" t="s">
        <v>2633</v>
      </c>
      <c r="B547">
        <f>ROUND(10-VLOOKUP($A547,JESG_CEMBI!$AG:$AV,MATCH(B$1,JESG_CEMBI!$AG$1:$AV$1,0),FALSE)/10,1)</f>
        <v>5.6</v>
      </c>
      <c r="C547">
        <f>VLOOKUP($A547,JESG_CEMBI!$AG:$AV,MATCH("1D Score Chg",JESG_CEMBI!$AG$1:$AV$1,0),FALSE)/-10</f>
        <v>-1.49611307114412E-3</v>
      </c>
      <c r="D547">
        <f>VLOOKUP($A547,JESG_CEMBI!$AG:$AV,MATCH("1M Score Chg",JESG_CEMBI!$AG$1:$AV$1,0),FALSE)/-10</f>
        <v>-2.3457552548723001E-2</v>
      </c>
      <c r="E547">
        <f>VLOOKUP($A547,JESG_CEMBI!$AG:$AV,MATCH("QTD Score Chg",JESG_CEMBI!$AG$1:$AV$1,0),FALSE)/-10</f>
        <v>-1.0299752285851501E-2</v>
      </c>
      <c r="F547">
        <f>VLOOKUP($A547,JESG_CEMBI!$AG:$AV,MATCH("YTD Score Chg",JESG_CEMBI!$AG$1:$AV$1,0),FALSE)/-10</f>
        <v>-7.6295465101235707E-2</v>
      </c>
      <c r="G547" t="str">
        <f>IFERROR(VLOOKUP(A547,ERV_Mapping!Q:Q,1,FALSE),VLOOKUP(A547,ERV_Mapping!R:R,1,FALSE))</f>
        <v>LIMAMT</v>
      </c>
      <c r="H547" t="str">
        <f>IFERROR(VLOOKUP(G547,ERV_Mapping!Q:S,3,FALSE),VLOOKUP(G547,ERV_Mapping!R:S,2,FALSE))</f>
        <v>LIMAMT_0</v>
      </c>
      <c r="I547" s="1">
        <f>VLOOKUP($H547,ERV_Issuers!$C:$BZ,MATCH(I$1,ERV_Issuers!$C$2:$BZ$2,0),FALSE)</f>
        <v>186.16902160644531</v>
      </c>
      <c r="J547" s="1" t="str">
        <f>VLOOKUP($H547,ERV_Issuers!$C:$BZ,MATCH(J$1,ERV_Issuers!$C$2:$BZ$2,0),FALSE)</f>
        <v>bbb</v>
      </c>
      <c r="K547" s="1">
        <f>VLOOKUP($H547,ERV_Issuers!$C:$BZ,MATCH(K$1,ERV_Issuers!$C$2:$BZ$2,0),FALSE)</f>
        <v>22.117801118208366</v>
      </c>
      <c r="L547" s="1" t="str">
        <f t="shared" si="8"/>
        <v>BBB</v>
      </c>
      <c r="M547" s="1" t="str">
        <f>INDEX(JESG_CEMBI!$W:$W,MATCH($A547,JESG_CEMBI!$AG:$AG,0))</f>
        <v>USG54897AB28</v>
      </c>
    </row>
    <row r="548" spans="1:13" x14ac:dyDescent="0.25">
      <c r="A548" t="s">
        <v>2767</v>
      </c>
      <c r="B548">
        <f>ROUND(10-VLOOKUP($A548,JESG_CEMBI!$AG:$AV,MATCH(B$1,JESG_CEMBI!$AG$1:$AV$1,0),FALSE)/10,1)</f>
        <v>5.4</v>
      </c>
      <c r="C548">
        <f>VLOOKUP($A548,JESG_CEMBI!$AG:$AV,MATCH("1D Score Chg",JESG_CEMBI!$AG$1:$AV$1,0),FALSE)/-10</f>
        <v>-2.4737721515599199E-3</v>
      </c>
      <c r="D548">
        <f>VLOOKUP($A548,JESG_CEMBI!$AG:$AV,MATCH("1M Score Chg",JESG_CEMBI!$AG$1:$AV$1,0),FALSE)/-10</f>
        <v>1.00151723998337E-2</v>
      </c>
      <c r="E548">
        <f>VLOOKUP($A548,JESG_CEMBI!$AG:$AV,MATCH("QTD Score Chg",JESG_CEMBI!$AG$1:$AV$1,0),FALSE)/-10</f>
        <v>-9.381388706248819E-3</v>
      </c>
      <c r="F548">
        <f>VLOOKUP($A548,JESG_CEMBI!$AG:$AV,MATCH("YTD Score Chg",JESG_CEMBI!$AG$1:$AV$1,0),FALSE)/-10</f>
        <v>-0.11187877002100799</v>
      </c>
      <c r="G548" t="str">
        <f>IFERROR(VLOOKUP(A548,ERV_Mapping!Q:Q,1,FALSE),VLOOKUP(A548,ERV_Mapping!R:R,1,FALSE))</f>
        <v>MINSUR</v>
      </c>
      <c r="H548" t="str">
        <f>IFERROR(VLOOKUP(G548,ERV_Mapping!Q:S,3,FALSE),VLOOKUP(G548,ERV_Mapping!R:S,2,FALSE))</f>
        <v>MINSUR_0</v>
      </c>
      <c r="I548" s="1">
        <f>VLOOKUP($H548,ERV_Issuers!$C:$BZ,MATCH(I$1,ERV_Issuers!$C$2:$BZ$2,0),FALSE)</f>
        <v>195.50039672851563</v>
      </c>
      <c r="J548" s="1" t="str">
        <f>VLOOKUP($H548,ERV_Issuers!$C:$BZ,MATCH(J$1,ERV_Issuers!$C$2:$BZ$2,0),FALSE)</f>
        <v>bb+</v>
      </c>
      <c r="K548" s="1">
        <f>VLOOKUP($H548,ERV_Issuers!$C:$BZ,MATCH(K$1,ERV_Issuers!$C$2:$BZ$2,0),FALSE)</f>
        <v>-2.418818827851589</v>
      </c>
      <c r="L548" s="1" t="str">
        <f t="shared" si="8"/>
        <v>BB</v>
      </c>
      <c r="M548" s="1" t="str">
        <f>INDEX(JESG_CEMBI!$W:$W,MATCH($A548,JESG_CEMBI!$AG:$AG,0))</f>
        <v>USP6811TAB19</v>
      </c>
    </row>
    <row r="549" spans="1:13" x14ac:dyDescent="0.25">
      <c r="A549" t="s">
        <v>2864</v>
      </c>
      <c r="B549">
        <f>ROUND(10-VLOOKUP($A549,JESG_CEMBI!$AG:$AV,MATCH(B$1,JESG_CEMBI!$AG$1:$AV$1,0),FALSE)/10,1)</f>
        <v>5</v>
      </c>
      <c r="C549">
        <f>VLOOKUP($A549,JESG_CEMBI!$AG:$AV,MATCH("1D Score Chg",JESG_CEMBI!$AG$1:$AV$1,0),FALSE)/-10</f>
        <v>2.1368948883492299E-2</v>
      </c>
      <c r="D549">
        <f>VLOOKUP($A549,JESG_CEMBI!$AG:$AV,MATCH("1M Score Chg",JESG_CEMBI!$AG$1:$AV$1,0),FALSE)/-10</f>
        <v>0.57508581147976801</v>
      </c>
      <c r="E549">
        <f>VLOOKUP($A549,JESG_CEMBI!$AG:$AV,MATCH("QTD Score Chg",JESG_CEMBI!$AG$1:$AV$1,0),FALSE)/-10</f>
        <v>0.21445271410873898</v>
      </c>
      <c r="F549">
        <f>VLOOKUP($A549,JESG_CEMBI!$AG:$AV,MATCH("YTD Score Chg",JESG_CEMBI!$AG$1:$AV$1,0),FALSE)/-10</f>
        <v>0.958826085357949</v>
      </c>
      <c r="G549" t="str">
        <f>IFERROR(VLOOKUP(A549,ERV_Mapping!Q:Q,1,FALSE),VLOOKUP(A549,ERV_Mapping!R:R,1,FALSE))</f>
        <v>NEXA</v>
      </c>
      <c r="H549" t="str">
        <f>IFERROR(VLOOKUP(G549,ERV_Mapping!Q:S,3,FALSE),VLOOKUP(G549,ERV_Mapping!R:S,2,FALSE))</f>
        <v>NEXA</v>
      </c>
      <c r="I549" s="1">
        <f>VLOOKUP($H549,ERV_Issuers!$C:$BZ,MATCH(I$1,ERV_Issuers!$C$2:$BZ$2,0),FALSE)</f>
        <v>238.54638671875</v>
      </c>
      <c r="J549" s="1" t="str">
        <f>VLOOKUP($H549,ERV_Issuers!$C:$BZ,MATCH(J$1,ERV_Issuers!$C$2:$BZ$2,0),FALSE)</f>
        <v>bb+</v>
      </c>
      <c r="K549" s="1">
        <f>VLOOKUP($H549,ERV_Issuers!$C:$BZ,MATCH(K$1,ERV_Issuers!$C$2:$BZ$2,0),FALSE)</f>
        <v>1.171270885386396</v>
      </c>
      <c r="L549" s="1" t="str">
        <f t="shared" si="8"/>
        <v>BB</v>
      </c>
      <c r="M549" s="1" t="str">
        <f>INDEX(JESG_CEMBI!$W:$W,MATCH($A549,JESG_CEMBI!$AG:$AG,0))</f>
        <v>USP98118AA38</v>
      </c>
    </row>
    <row r="550" spans="1:13" x14ac:dyDescent="0.25">
      <c r="A550" t="s">
        <v>2940</v>
      </c>
      <c r="B550">
        <f>ROUND(10-VLOOKUP($A550,JESG_CEMBI!$AG:$AV,MATCH(B$1,JESG_CEMBI!$AG$1:$AV$1,0),FALSE)/10,1)</f>
        <v>5.2</v>
      </c>
      <c r="C550">
        <f>VLOOKUP($A550,JESG_CEMBI!$AG:$AV,MATCH("1D Score Chg",JESG_CEMBI!$AG$1:$AV$1,0),FALSE)/-10</f>
        <v>-2.00403764733465E-3</v>
      </c>
      <c r="D550">
        <f>VLOOKUP($A550,JESG_CEMBI!$AG:$AV,MATCH("1M Score Chg",JESG_CEMBI!$AG$1:$AV$1,0),FALSE)/-10</f>
        <v>1.01886586902338E-2</v>
      </c>
      <c r="E550">
        <f>VLOOKUP($A550,JESG_CEMBI!$AG:$AV,MATCH("QTD Score Chg",JESG_CEMBI!$AG$1:$AV$1,0),FALSE)/-10</f>
        <v>-1.9891960274428301E-3</v>
      </c>
      <c r="F550">
        <f>VLOOKUP($A550,JESG_CEMBI!$AG:$AV,MATCH("YTD Score Chg",JESG_CEMBI!$AG$1:$AV$1,0),FALSE)/-10</f>
        <v>6.7819671584646801E-2</v>
      </c>
      <c r="G550" t="str">
        <f>IFERROR(VLOOKUP(A550,ERV_Mapping!Q:Q,1,FALSE),VLOOKUP(A550,ERV_Mapping!R:R,1,FALSE))</f>
        <v>ORAZEN</v>
      </c>
      <c r="H550" t="str">
        <f>IFERROR(VLOOKUP(G550,ERV_Mapping!Q:S,3,FALSE),VLOOKUP(G550,ERV_Mapping!R:S,2,FALSE))</f>
        <v>ORAZEN</v>
      </c>
      <c r="I550" s="1">
        <f>VLOOKUP($H550,ERV_Issuers!$C:$BZ,MATCH(I$1,ERV_Issuers!$C$2:$BZ$2,0),FALSE)</f>
        <v>372.51953125</v>
      </c>
      <c r="J550" s="1" t="str">
        <f>VLOOKUP($H550,ERV_Issuers!$C:$BZ,MATCH(J$1,ERV_Issuers!$C$2:$BZ$2,0),FALSE)</f>
        <v>bb-</v>
      </c>
      <c r="K550" s="1">
        <f>VLOOKUP($H550,ERV_Issuers!$C:$BZ,MATCH(K$1,ERV_Issuers!$C$2:$BZ$2,0),FALSE)</f>
        <v>7.5677023531259229</v>
      </c>
      <c r="L550" s="1" t="str">
        <f t="shared" si="8"/>
        <v>BB</v>
      </c>
      <c r="M550" s="1" t="str">
        <f>INDEX(JESG_CEMBI!$W:$W,MATCH($A550,JESG_CEMBI!$AG:$AG,0))</f>
        <v>USP7372BAA19</v>
      </c>
    </row>
    <row r="551" spans="1:13" x14ac:dyDescent="0.25">
      <c r="A551" t="s">
        <v>2241</v>
      </c>
      <c r="B551">
        <f>ROUND(10-VLOOKUP($A551,JESG_CEMBI!$AG:$AV,MATCH(B$1,JESG_CEMBI!$AG$1:$AV$1,0),FALSE)/10,1)</f>
        <v>6.3</v>
      </c>
      <c r="C551">
        <f>VLOOKUP($A551,JESG_CEMBI!$AG:$AV,MATCH("1D Score Chg",JESG_CEMBI!$AG$1:$AV$1,0),FALSE)/-10</f>
        <v>1.00643641410371E-2</v>
      </c>
      <c r="D551">
        <f>VLOOKUP($A551,JESG_CEMBI!$AG:$AV,MATCH("1M Score Chg",JESG_CEMBI!$AG$1:$AV$1,0),FALSE)/-10</f>
        <v>3.8755340785241496E-2</v>
      </c>
      <c r="E551">
        <f>VLOOKUP($A551,JESG_CEMBI!$AG:$AV,MATCH("QTD Score Chg",JESG_CEMBI!$AG$1:$AV$1,0),FALSE)/-10</f>
        <v>3.2049082990295803E-2</v>
      </c>
      <c r="F551">
        <f>VLOOKUP($A551,JESG_CEMBI!$AG:$AV,MATCH("YTD Score Chg",JESG_CEMBI!$AG$1:$AV$1,0),FALSE)/-10</f>
        <v>7.4395431733108794E-2</v>
      </c>
      <c r="G551" t="str">
        <f>IFERROR(VLOOKUP(A551,ERV_Mapping!Q:Q,1,FALSE),VLOOKUP(A551,ERV_Mapping!R:R,1,FALSE))</f>
        <v>SMIPET</v>
      </c>
      <c r="H551" t="str">
        <f>IFERROR(VLOOKUP(G551,ERV_Mapping!Q:S,3,FALSE),VLOOKUP(G551,ERV_Mapping!R:S,2,FALSE))</f>
        <v>SMIPET</v>
      </c>
      <c r="I551" s="1">
        <f>VLOOKUP($H551,ERV_Issuers!$C:$BZ,MATCH(I$1,ERV_Issuers!$C$2:$BZ$2,0),FALSE)</f>
        <v>239.56732177734375</v>
      </c>
      <c r="J551" s="1" t="str">
        <f>VLOOKUP($H551,ERV_Issuers!$C:$BZ,MATCH(J$1,ERV_Issuers!$C$2:$BZ$2,0),FALSE)</f>
        <v>bb+</v>
      </c>
      <c r="K551" s="1">
        <f>VLOOKUP($H551,ERV_Issuers!$C:$BZ,MATCH(K$1,ERV_Issuers!$C$2:$BZ$2,0),FALSE)</f>
        <v>0</v>
      </c>
      <c r="L551" s="1" t="str">
        <f t="shared" si="8"/>
        <v>BB</v>
      </c>
      <c r="M551" s="1" t="str">
        <f>INDEX(JESG_CEMBI!$W:$W,MATCH($A551,JESG_CEMBI!$AG:$AG,0))</f>
        <v>USP84527AA17</v>
      </c>
    </row>
    <row r="552" spans="1:13" x14ac:dyDescent="0.25">
      <c r="A552" t="s">
        <v>1924</v>
      </c>
      <c r="B552">
        <f>ROUND(10-VLOOKUP($A552,JESG_CEMBI!$AG:$AV,MATCH(B$1,JESG_CEMBI!$AG$1:$AV$1,0),FALSE)/10,1)</f>
        <v>4.9000000000000004</v>
      </c>
      <c r="C552">
        <f>VLOOKUP($A552,JESG_CEMBI!$AG:$AV,MATCH("1D Score Chg",JESG_CEMBI!$AG$1:$AV$1,0),FALSE)/-10</f>
        <v>-6.6708408359161791E-3</v>
      </c>
      <c r="D552">
        <f>VLOOKUP($A552,JESG_CEMBI!$AG:$AV,MATCH("1M Score Chg",JESG_CEMBI!$AG$1:$AV$1,0),FALSE)/-10</f>
        <v>-9.71004738950242E-2</v>
      </c>
      <c r="E552">
        <f>VLOOKUP($A552,JESG_CEMBI!$AG:$AV,MATCH("QTD Score Chg",JESG_CEMBI!$AG$1:$AV$1,0),FALSE)/-10</f>
        <v>-3.9688295259124803E-2</v>
      </c>
      <c r="F552">
        <f>VLOOKUP($A552,JESG_CEMBI!$AG:$AV,MATCH("YTD Score Chg",JESG_CEMBI!$AG$1:$AV$1,0),FALSE)/-10</f>
        <v>-0.356129121702846</v>
      </c>
      <c r="G552" t="str">
        <f>IFERROR(VLOOKUP(A552,ERV_Mapping!Q:Q,1,FALSE),VLOOKUP(A552,ERV_Mapping!R:R,1,FALSE))</f>
        <v>BNSCN</v>
      </c>
      <c r="H552" t="str">
        <f>IFERROR(VLOOKUP(G552,ERV_Mapping!Q:S,3,FALSE),VLOOKUP(G552,ERV_Mapping!R:S,2,FALSE))</f>
        <v>BNSCN_0</v>
      </c>
      <c r="I552" s="1">
        <f>VLOOKUP($H552,ERV_Issuers!$C:$BZ,MATCH(I$1,ERV_Issuers!$C$2:$BZ$2,0),FALSE)</f>
        <v>111.45918273925781</v>
      </c>
      <c r="J552" s="1" t="str">
        <f>VLOOKUP($H552,ERV_Issuers!$C:$BZ,MATCH(J$1,ERV_Issuers!$C$2:$BZ$2,0),FALSE)</f>
        <v>bbb</v>
      </c>
      <c r="K552" s="1">
        <f>VLOOKUP($H552,ERV_Issuers!$C:$BZ,MATCH(K$1,ERV_Issuers!$C$2:$BZ$2,0),FALSE)</f>
        <v>0</v>
      </c>
      <c r="L552" s="1" t="str">
        <f t="shared" si="8"/>
        <v>BBB</v>
      </c>
      <c r="M552" s="1" t="str">
        <f>INDEX(JESG_CEMBI!$W:$W,MATCH($A552,JESG_CEMBI!$AG:$AG,0))</f>
        <v>USP8542TAP23</v>
      </c>
    </row>
    <row r="553" spans="1:13" x14ac:dyDescent="0.25">
      <c r="A553" t="s">
        <v>2465</v>
      </c>
      <c r="B553">
        <f>ROUND(10-VLOOKUP($A553,JESG_CEMBI!$AG:$AV,MATCH(B$1,JESG_CEMBI!$AG$1:$AV$1,0),FALSE)/10,1)</f>
        <v>2.4</v>
      </c>
      <c r="C553">
        <f>VLOOKUP($A553,JESG_CEMBI!$AG:$AV,MATCH("1D Score Chg",JESG_CEMBI!$AG$1:$AV$1,0),FALSE)/-10</f>
        <v>-2.4838691394165799E-3</v>
      </c>
      <c r="D553">
        <f>VLOOKUP($A553,JESG_CEMBI!$AG:$AV,MATCH("1M Score Chg",JESG_CEMBI!$AG$1:$AV$1,0),FALSE)/-10</f>
        <v>-3.0111833600542999E-3</v>
      </c>
      <c r="E553">
        <f>VLOOKUP($A553,JESG_CEMBI!$AG:$AV,MATCH("QTD Score Chg",JESG_CEMBI!$AG$1:$AV$1,0),FALSE)/-10</f>
        <v>-6.3076794561680999E-3</v>
      </c>
      <c r="F553">
        <f>VLOOKUP($A553,JESG_CEMBI!$AG:$AV,MATCH("YTD Score Chg",JESG_CEMBI!$AG$1:$AV$1,0),FALSE)/-10</f>
        <v>2.1321317313628099E-2</v>
      </c>
      <c r="G553" t="str">
        <f>IFERROR(VLOOKUP(A553,ERV_Mapping!Q:Q,1,FALSE),VLOOKUP(A553,ERV_Mapping!R:R,1,FALSE))</f>
        <v>TRANSM</v>
      </c>
      <c r="H553" t="str">
        <f>IFERROR(VLOOKUP(G553,ERV_Mapping!Q:S,3,FALSE),VLOOKUP(G553,ERV_Mapping!R:S,2,FALSE))</f>
        <v>TRANSM_0</v>
      </c>
      <c r="I553" s="1">
        <f>VLOOKUP($H553,ERV_Issuers!$C:$BZ,MATCH(I$1,ERV_Issuers!$C$2:$BZ$2,0),FALSE)</f>
        <v>167.06932067871094</v>
      </c>
      <c r="J553" s="1" t="str">
        <f>VLOOKUP($H553,ERV_Issuers!$C:$BZ,MATCH(J$1,ERV_Issuers!$C$2:$BZ$2,0),FALSE)</f>
        <v>bbb-</v>
      </c>
      <c r="K553" s="1">
        <f>VLOOKUP($H553,ERV_Issuers!$C:$BZ,MATCH(K$1,ERV_Issuers!$C$2:$BZ$2,0),FALSE)</f>
        <v>0</v>
      </c>
      <c r="L553" s="1" t="str">
        <f t="shared" si="8"/>
        <v>BBB</v>
      </c>
      <c r="M553" s="1" t="str">
        <f>INDEX(JESG_CEMBI!$W:$W,MATCH($A553,JESG_CEMBI!$AG:$AG,0))</f>
        <v>USP3083SAC90</v>
      </c>
    </row>
    <row r="554" spans="1:13" x14ac:dyDescent="0.25">
      <c r="A554" t="s">
        <v>2413</v>
      </c>
      <c r="B554">
        <f>ROUND(10-VLOOKUP($A554,JESG_CEMBI!$AG:$AV,MATCH(B$1,JESG_CEMBI!$AG$1:$AV$1,0),FALSE)/10,1)</f>
        <v>6.7</v>
      </c>
      <c r="C554">
        <f>VLOOKUP($A554,JESG_CEMBI!$AG:$AV,MATCH("1D Score Chg",JESG_CEMBI!$AG$1:$AV$1,0),FALSE)/-10</f>
        <v>5.8490784447215501E-3</v>
      </c>
      <c r="D554">
        <f>VLOOKUP($A554,JESG_CEMBI!$AG:$AV,MATCH("1M Score Chg",JESG_CEMBI!$AG$1:$AV$1,0),FALSE)/-10</f>
        <v>0.17689999633065201</v>
      </c>
      <c r="E554">
        <f>VLOOKUP($A554,JESG_CEMBI!$AG:$AV,MATCH("QTD Score Chg",JESG_CEMBI!$AG$1:$AV$1,0),FALSE)/-10</f>
        <v>6.3895640873878501E-2</v>
      </c>
      <c r="F554">
        <f>VLOOKUP($A554,JESG_CEMBI!$AG:$AV,MATCH("YTD Score Chg",JESG_CEMBI!$AG$1:$AV$1,0),FALSE)/-10</f>
        <v>0.39811598142888399</v>
      </c>
      <c r="G554" t="str">
        <f>IFERROR(VLOOKUP(A554,ERV_Mapping!Q:Q,1,FALSE),VLOOKUP(A554,ERV_Mapping!R:R,1,FALSE))</f>
        <v>TGPERU</v>
      </c>
      <c r="H554" t="str">
        <f>IFERROR(VLOOKUP(G554,ERV_Mapping!Q:S,3,FALSE),VLOOKUP(G554,ERV_Mapping!R:S,2,FALSE))</f>
        <v>TGPERU_0</v>
      </c>
      <c r="I554" s="1">
        <f>VLOOKUP($H554,ERV_Issuers!$C:$BZ,MATCH(I$1,ERV_Issuers!$C$2:$BZ$2,0),FALSE)</f>
        <v>136.71682739257813</v>
      </c>
      <c r="J554" s="1" t="str">
        <f>VLOOKUP($H554,ERV_Issuers!$C:$BZ,MATCH(J$1,ERV_Issuers!$C$2:$BZ$2,0),FALSE)</f>
        <v>bbb+</v>
      </c>
      <c r="K554" s="1">
        <f>VLOOKUP($H554,ERV_Issuers!$C:$BZ,MATCH(K$1,ERV_Issuers!$C$2:$BZ$2,0),FALSE)</f>
        <v>13.423130901177668</v>
      </c>
      <c r="L554" s="1" t="str">
        <f t="shared" si="8"/>
        <v>BBB</v>
      </c>
      <c r="M554" s="1" t="str">
        <f>INDEX(JESG_CEMBI!$W:$W,MATCH($A554,JESG_CEMBI!$AG:$AG,0))</f>
        <v>USP9367RAG67</v>
      </c>
    </row>
    <row r="555" spans="1:13" x14ac:dyDescent="0.25">
      <c r="A555" t="s">
        <v>1378</v>
      </c>
      <c r="B555">
        <f>ROUND(10-VLOOKUP($A555,JESG_CEMBI!$AG:$AV,MATCH(B$1,JESG_CEMBI!$AG$1:$AV$1,0),FALSE)/10,1)</f>
        <v>5.9</v>
      </c>
      <c r="C555">
        <f>VLOOKUP($A555,JESG_CEMBI!$AG:$AV,MATCH("1D Score Chg",JESG_CEMBI!$AG$1:$AV$1,0),FALSE)/-10</f>
        <v>-4.5995203539959499E-3</v>
      </c>
      <c r="D555">
        <f>VLOOKUP($A555,JESG_CEMBI!$AG:$AV,MATCH("1M Score Chg",JESG_CEMBI!$AG$1:$AV$1,0),FALSE)/-10</f>
        <v>-6.4506242935726002E-2</v>
      </c>
      <c r="E555">
        <f>VLOOKUP($A555,JESG_CEMBI!$AG:$AV,MATCH("QTD Score Chg",JESG_CEMBI!$AG$1:$AV$1,0),FALSE)/-10</f>
        <v>-2.7145257302159796E-2</v>
      </c>
      <c r="F555">
        <f>VLOOKUP($A555,JESG_CEMBI!$AG:$AV,MATCH("YTD Score Chg",JESG_CEMBI!$AG$1:$AV$1,0),FALSE)/-10</f>
        <v>-0.22586001651983997</v>
      </c>
      <c r="G555" t="str">
        <f>IFERROR(VLOOKUP(A555,ERV_Mapping!Q:Q,1,FALSE),VLOOKUP(A555,ERV_Mapping!R:R,1,FALSE))</f>
        <v>ACNRGY</v>
      </c>
      <c r="H555" t="str">
        <f>IFERROR(VLOOKUP(G555,ERV_Mapping!Q:S,3,FALSE),VLOOKUP(G555,ERV_Mapping!R:S,2,FALSE))</f>
        <v>ACNRGY_0</v>
      </c>
      <c r="I555" s="1">
        <f>VLOOKUP($H555,ERV_Issuers!$C:$BZ,MATCH(I$1,ERV_Issuers!$C$2:$BZ$2,0),FALSE)</f>
        <v>51.798999786376953</v>
      </c>
      <c r="J555" s="1" t="str">
        <f>VLOOKUP($H555,ERV_Issuers!$C:$BZ,MATCH(J$1,ERV_Issuers!$C$2:$BZ$2,0),FALSE)</f>
        <v>nr</v>
      </c>
      <c r="K555" s="1">
        <f>VLOOKUP($H555,ERV_Issuers!$C:$BZ,MATCH(K$1,ERV_Issuers!$C$2:$BZ$2,0),FALSE)</f>
        <v>0</v>
      </c>
      <c r="L555" s="1" t="str">
        <f t="shared" si="8"/>
        <v>NR</v>
      </c>
      <c r="M555" s="1" t="str">
        <f>INDEX(JESG_CEMBI!$W:$W,MATCH($A555,JESG_CEMBI!$AG:$AG,0))</f>
        <v>XS2258819874</v>
      </c>
    </row>
    <row r="556" spans="1:13" x14ac:dyDescent="0.25">
      <c r="A556" t="s">
        <v>18835</v>
      </c>
      <c r="B556">
        <f>ROUND(10-VLOOKUP($A556,JESG_CEMBI!$AG:$AV,MATCH(B$1,JESG_CEMBI!$AG$1:$AV$1,0),FALSE)/10,1)</f>
        <v>4.8</v>
      </c>
      <c r="C556">
        <f>VLOOKUP($A556,JESG_CEMBI!$AG:$AV,MATCH("1D Score Chg",JESG_CEMBI!$AG$1:$AV$1,0),FALSE)/-10</f>
        <v>-1.9527620202886402E-3</v>
      </c>
      <c r="D556">
        <f>VLOOKUP($A556,JESG_CEMBI!$AG:$AV,MATCH("1M Score Chg",JESG_CEMBI!$AG$1:$AV$1,0),FALSE)/-10</f>
        <v>-4.2209295303057795E-2</v>
      </c>
      <c r="E556">
        <f>VLOOKUP($A556,JESG_CEMBI!$AG:$AV,MATCH("QTD Score Chg",JESG_CEMBI!$AG$1:$AV$1,0),FALSE)/-10</f>
        <v>-1.5277153840521801E-3</v>
      </c>
      <c r="F556">
        <f>VLOOKUP($A556,JESG_CEMBI!$AG:$AV,MATCH("YTD Score Chg",JESG_CEMBI!$AG$1:$AV$1,0),FALSE)/-10</f>
        <v>-0.190546905484</v>
      </c>
      <c r="G556" t="e">
        <f>IFERROR(VLOOKUP(A556,ERV_Mapping!Q:Q,1,FALSE),VLOOKUP(A556,ERV_Mapping!R:R,1,FALSE))</f>
        <v>#N/A</v>
      </c>
      <c r="H556" t="e">
        <f>IFERROR(VLOOKUP(G556,ERV_Mapping!Q:S,3,FALSE),VLOOKUP(G556,ERV_Mapping!R:S,2,FALSE))</f>
        <v>#N/A</v>
      </c>
      <c r="I556" s="1" t="e">
        <f>VLOOKUP($H556,ERV_Issuers!$C:$BZ,MATCH(I$1,ERV_Issuers!$C$2:$BZ$2,0),FALSE)</f>
        <v>#N/A</v>
      </c>
      <c r="J556" s="1" t="e">
        <f>VLOOKUP($H556,ERV_Issuers!$C:$BZ,MATCH(J$1,ERV_Issuers!$C$2:$BZ$2,0),FALSE)</f>
        <v>#N/A</v>
      </c>
      <c r="K556" s="1" t="e">
        <f>VLOOKUP($H556,ERV_Issuers!$C:$BZ,MATCH(K$1,ERV_Issuers!$C$2:$BZ$2,0),FALSE)</f>
        <v>#N/A</v>
      </c>
      <c r="L556" s="1" t="e">
        <f t="shared" si="8"/>
        <v>#N/A</v>
      </c>
      <c r="M556" s="1" t="str">
        <f>INDEX(JESG_CEMBI!$W:$W,MATCH($A556,JESG_CEMBI!$AG:$AG,0))</f>
        <v>XS2382032956</v>
      </c>
    </row>
    <row r="557" spans="1:13" x14ac:dyDescent="0.25">
      <c r="A557" t="s">
        <v>813</v>
      </c>
      <c r="B557">
        <f>ROUND(10-VLOOKUP($A557,JESG_CEMBI!$AG:$AV,MATCH(B$1,JESG_CEMBI!$AG$1:$AV$1,0),FALSE)/10,1)</f>
        <v>6.4</v>
      </c>
      <c r="C557">
        <f>VLOOKUP($A557,JESG_CEMBI!$AG:$AV,MATCH("1D Score Chg",JESG_CEMBI!$AG$1:$AV$1,0),FALSE)/-10</f>
        <v>-6.0323632142875198E-3</v>
      </c>
      <c r="D557">
        <f>VLOOKUP($A557,JESG_CEMBI!$AG:$AV,MATCH("1M Score Chg",JESG_CEMBI!$AG$1:$AV$1,0),FALSE)/-10</f>
        <v>-9.6731804842863006E-2</v>
      </c>
      <c r="E557">
        <f>VLOOKUP($A557,JESG_CEMBI!$AG:$AV,MATCH("QTD Score Chg",JESG_CEMBI!$AG$1:$AV$1,0),FALSE)/-10</f>
        <v>-4.0070226741907702E-2</v>
      </c>
      <c r="F557">
        <f>VLOOKUP($A557,JESG_CEMBI!$AG:$AV,MATCH("YTD Score Chg",JESG_CEMBI!$AG$1:$AV$1,0),FALSE)/-10</f>
        <v>-0.29533555187202198</v>
      </c>
      <c r="G557" t="str">
        <f>IFERROR(VLOOKUP(A557,ERV_Mapping!Q:Q,1,FALSE),VLOOKUP(A557,ERV_Mapping!R:R,1,FALSE))</f>
        <v>BDOPM</v>
      </c>
      <c r="H557" t="str">
        <f>IFERROR(VLOOKUP(G557,ERV_Mapping!Q:S,3,FALSE),VLOOKUP(G557,ERV_Mapping!R:S,2,FALSE))</f>
        <v>BDOPM_0</v>
      </c>
      <c r="I557" s="1">
        <f>VLOOKUP($H557,ERV_Issuers!$C:$BZ,MATCH(I$1,ERV_Issuers!$C$2:$BZ$2,0),FALSE)</f>
        <v>51.445987701416016</v>
      </c>
      <c r="J557" s="1" t="str">
        <f>VLOOKUP($H557,ERV_Issuers!$C:$BZ,MATCH(J$1,ERV_Issuers!$C$2:$BZ$2,0),FALSE)</f>
        <v>bbb</v>
      </c>
      <c r="K557" s="1">
        <f>VLOOKUP($H557,ERV_Issuers!$C:$BZ,MATCH(K$1,ERV_Issuers!$C$2:$BZ$2,0),FALSE)</f>
        <v>-50</v>
      </c>
      <c r="L557" s="1" t="str">
        <f t="shared" si="8"/>
        <v>BBB</v>
      </c>
      <c r="M557" s="1" t="str">
        <f>INDEX(JESG_CEMBI!$W:$W,MATCH($A557,JESG_CEMBI!$AG:$AG,0))</f>
        <v>XS2199575569</v>
      </c>
    </row>
    <row r="558" spans="1:13" x14ac:dyDescent="0.25">
      <c r="A558" t="s">
        <v>1965</v>
      </c>
      <c r="B558">
        <f>ROUND(10-VLOOKUP($A558,JESG_CEMBI!$AG:$AV,MATCH(B$1,JESG_CEMBI!$AG$1:$AV$1,0),FALSE)/10,1)</f>
        <v>5.4</v>
      </c>
      <c r="C558">
        <f>VLOOKUP($A558,JESG_CEMBI!$AG:$AV,MATCH("1D Score Chg",JESG_CEMBI!$AG$1:$AV$1,0),FALSE)/-10</f>
        <v>-6.8084862139997397E-3</v>
      </c>
      <c r="D558">
        <f>VLOOKUP($A558,JESG_CEMBI!$AG:$AV,MATCH("1M Score Chg",JESG_CEMBI!$AG$1:$AV$1,0),FALSE)/-10</f>
        <v>-9.8248165340498808E-2</v>
      </c>
      <c r="E558">
        <f>VLOOKUP($A558,JESG_CEMBI!$AG:$AV,MATCH("QTD Score Chg",JESG_CEMBI!$AG$1:$AV$1,0),FALSE)/-10</f>
        <v>-4.6390526796429299E-2</v>
      </c>
      <c r="F558">
        <f>VLOOKUP($A558,JESG_CEMBI!$AG:$AV,MATCH("YTD Score Chg",JESG_CEMBI!$AG$1:$AV$1,0),FALSE)/-10</f>
        <v>-0.43983925958713199</v>
      </c>
      <c r="G558" t="str">
        <f>IFERROR(VLOOKUP(A558,ERV_Mapping!Q:Q,1,FALSE),VLOOKUP(A558,ERV_Mapping!R:R,1,FALSE))</f>
        <v>BPIPM</v>
      </c>
      <c r="H558" t="str">
        <f>IFERROR(VLOOKUP(G558,ERV_Mapping!Q:S,3,FALSE),VLOOKUP(G558,ERV_Mapping!R:S,2,FALSE))</f>
        <v>BPIPM_0</v>
      </c>
      <c r="I558" s="1">
        <f>VLOOKUP($H558,ERV_Issuers!$C:$BZ,MATCH(I$1,ERV_Issuers!$C$2:$BZ$2,0),FALSE)</f>
        <v>77.3514404296875</v>
      </c>
      <c r="J558" s="1" t="str">
        <f>VLOOKUP($H558,ERV_Issuers!$C:$BZ,MATCH(J$1,ERV_Issuers!$C$2:$BZ$2,0),FALSE)</f>
        <v>bbb</v>
      </c>
      <c r="K558" s="1">
        <f>VLOOKUP($H558,ERV_Issuers!$C:$BZ,MATCH(K$1,ERV_Issuers!$C$2:$BZ$2,0),FALSE)</f>
        <v>0</v>
      </c>
      <c r="L558" s="1" t="str">
        <f t="shared" si="8"/>
        <v>BBB</v>
      </c>
      <c r="M558" s="1" t="str">
        <f>INDEX(JESG_CEMBI!$W:$W,MATCH($A558,JESG_CEMBI!$AG:$AG,0))</f>
        <v>XS2050923825</v>
      </c>
    </row>
    <row r="559" spans="1:13" x14ac:dyDescent="0.25">
      <c r="A559" t="s">
        <v>1809</v>
      </c>
      <c r="B559">
        <f>ROUND(10-VLOOKUP($A559,JESG_CEMBI!$AG:$AV,MATCH(B$1,JESG_CEMBI!$AG$1:$AV$1,0),FALSE)/10,1)</f>
        <v>3.7</v>
      </c>
      <c r="C559">
        <f>VLOOKUP($A559,JESG_CEMBI!$AG:$AV,MATCH("1D Score Chg",JESG_CEMBI!$AG$1:$AV$1,0),FALSE)/-10</f>
        <v>-7.22366624001438E-3</v>
      </c>
      <c r="D559">
        <f>VLOOKUP($A559,JESG_CEMBI!$AG:$AV,MATCH("1M Score Chg",JESG_CEMBI!$AG$1:$AV$1,0),FALSE)/-10</f>
        <v>-9.4976626458334504E-2</v>
      </c>
      <c r="E559">
        <f>VLOOKUP($A559,JESG_CEMBI!$AG:$AV,MATCH("QTD Score Chg",JESG_CEMBI!$AG$1:$AV$1,0),FALSE)/-10</f>
        <v>-4.3448516546443001E-2</v>
      </c>
      <c r="F559">
        <f>VLOOKUP($A559,JESG_CEMBI!$AG:$AV,MATCH("YTD Score Chg",JESG_CEMBI!$AG$1:$AV$1,0),FALSE)/-10</f>
        <v>-0.45873398347216005</v>
      </c>
      <c r="G559" t="str">
        <f>IFERROR(VLOOKUP(A559,ERV_Mapping!Q:Q,1,FALSE),VLOOKUP(A559,ERV_Mapping!R:R,1,FALSE))</f>
        <v>GLOPM</v>
      </c>
      <c r="H559" t="str">
        <f>IFERROR(VLOOKUP(G559,ERV_Mapping!Q:S,3,FALSE),VLOOKUP(G559,ERV_Mapping!R:S,2,FALSE))</f>
        <v>GLOPM</v>
      </c>
      <c r="I559" s="1">
        <f>VLOOKUP($H559,ERV_Issuers!$C:$BZ,MATCH(I$1,ERV_Issuers!$C$2:$BZ$2,0),FALSE)</f>
        <v>150.05397033691406</v>
      </c>
      <c r="J559" s="1" t="str">
        <f>VLOOKUP($H559,ERV_Issuers!$C:$BZ,MATCH(J$1,ERV_Issuers!$C$2:$BZ$2,0),FALSE)</f>
        <v>nr</v>
      </c>
      <c r="K559" s="1">
        <f>VLOOKUP($H559,ERV_Issuers!$C:$BZ,MATCH(K$1,ERV_Issuers!$C$2:$BZ$2,0),FALSE)</f>
        <v>-0.3900095805256335</v>
      </c>
      <c r="L559" s="1" t="str">
        <f t="shared" si="8"/>
        <v>NR</v>
      </c>
      <c r="M559" s="1" t="str">
        <f>INDEX(JESG_CEMBI!$W:$W,MATCH($A559,JESG_CEMBI!$AG:$AG,0))</f>
        <v>XS2207510319</v>
      </c>
    </row>
    <row r="560" spans="1:13" x14ac:dyDescent="0.25">
      <c r="A560" t="s">
        <v>3602</v>
      </c>
      <c r="B560">
        <f>ROUND(10-VLOOKUP($A560,JESG_CEMBI!$AG:$AV,MATCH(B$1,JESG_CEMBI!$AG$1:$AV$1,0),FALSE)/10,1)</f>
        <v>2</v>
      </c>
      <c r="C560">
        <f>VLOOKUP($A560,JESG_CEMBI!$AG:$AV,MATCH("1D Score Chg",JESG_CEMBI!$AG$1:$AV$1,0),FALSE)/-10</f>
        <v>3.9729802029881897E-4</v>
      </c>
      <c r="D560">
        <f>VLOOKUP($A560,JESG_CEMBI!$AG:$AV,MATCH("1M Score Chg",JESG_CEMBI!$AG$1:$AV$1,0),FALSE)/-10</f>
        <v>6.4048207665962295E-3</v>
      </c>
      <c r="E560">
        <f>VLOOKUP($A560,JESG_CEMBI!$AG:$AV,MATCH("QTD Score Chg",JESG_CEMBI!$AG$1:$AV$1,0),FALSE)/-10</f>
        <v>2.4779267259177101E-3</v>
      </c>
      <c r="F560">
        <f>VLOOKUP($A560,JESG_CEMBI!$AG:$AV,MATCH("YTD Score Chg",JESG_CEMBI!$AG$1:$AV$1,0),FALSE)/-10</f>
        <v>1.7491450455803199E-2</v>
      </c>
      <c r="G560" t="str">
        <f>IFERROR(VLOOKUP(A560,ERV_Mapping!Q:Q,1,FALSE),VLOOKUP(A560,ERV_Mapping!R:R,1,FALSE))</f>
        <v>ICTPM</v>
      </c>
      <c r="H560" t="str">
        <f>IFERROR(VLOOKUP(G560,ERV_Mapping!Q:S,3,FALSE),VLOOKUP(G560,ERV_Mapping!R:S,2,FALSE))</f>
        <v>ICTPM_0</v>
      </c>
      <c r="I560" s="1">
        <f>VLOOKUP($H560,ERV_Issuers!$C:$BZ,MATCH(I$1,ERV_Issuers!$C$2:$BZ$2,0),FALSE)</f>
        <v>154.31300354003906</v>
      </c>
      <c r="J560" s="1" t="str">
        <f>VLOOKUP($H560,ERV_Issuers!$C:$BZ,MATCH(J$1,ERV_Issuers!$C$2:$BZ$2,0),FALSE)</f>
        <v>nr</v>
      </c>
      <c r="K560" s="1">
        <f>VLOOKUP($H560,ERV_Issuers!$C:$BZ,MATCH(K$1,ERV_Issuers!$C$2:$BZ$2,0),FALSE)</f>
        <v>0</v>
      </c>
      <c r="L560" s="1" t="str">
        <f t="shared" si="8"/>
        <v>NR</v>
      </c>
      <c r="M560" s="1" t="str">
        <f>INDEX(JESG_CEMBI!$W:$W,MATCH($A560,JESG_CEMBI!$AG:$AG,0))</f>
        <v>XS2407048623</v>
      </c>
    </row>
    <row r="561" spans="1:13" x14ac:dyDescent="0.25">
      <c r="A561" t="s">
        <v>2229</v>
      </c>
      <c r="B561">
        <f>ROUND(10-VLOOKUP($A561,JESG_CEMBI!$AG:$AV,MATCH(B$1,JESG_CEMBI!$AG$1:$AV$1,0),FALSE)/10,1)</f>
        <v>7</v>
      </c>
      <c r="C561">
        <f>VLOOKUP($A561,JESG_CEMBI!$AG:$AV,MATCH("1D Score Chg",JESG_CEMBI!$AG$1:$AV$1,0),FALSE)/-10</f>
        <v>-9.5960760243805499E-3</v>
      </c>
      <c r="D561">
        <f>VLOOKUP($A561,JESG_CEMBI!$AG:$AV,MATCH("1M Score Chg",JESG_CEMBI!$AG$1:$AV$1,0),FALSE)/-10</f>
        <v>-0.130088118287738</v>
      </c>
      <c r="E561">
        <f>VLOOKUP($A561,JESG_CEMBI!$AG:$AV,MATCH("QTD Score Chg",JESG_CEMBI!$AG$1:$AV$1,0),FALSE)/-10</f>
        <v>-6.5446984239700898E-2</v>
      </c>
      <c r="F561">
        <f>VLOOKUP($A561,JESG_CEMBI!$AG:$AV,MATCH("YTD Score Chg",JESG_CEMBI!$AG$1:$AV$1,0),FALSE)/-10</f>
        <v>-0.285591411538966</v>
      </c>
      <c r="G561" t="str">
        <f>IFERROR(VLOOKUP(A561,ERV_Mapping!Q:Q,1,FALSE),VLOOKUP(A561,ERV_Mapping!R:R,1,FALSE))</f>
        <v>JGSPM</v>
      </c>
      <c r="H561" t="str">
        <f>IFERROR(VLOOKUP(G561,ERV_Mapping!Q:S,3,FALSE),VLOOKUP(G561,ERV_Mapping!R:S,2,FALSE))</f>
        <v>JGSPM_0</v>
      </c>
      <c r="I561" s="1">
        <f>VLOOKUP($H561,ERV_Issuers!$C:$BZ,MATCH(I$1,ERV_Issuers!$C$2:$BZ$2,0),FALSE)</f>
        <v>183.17475891113281</v>
      </c>
      <c r="J561" s="1" t="str">
        <f>VLOOKUP($H561,ERV_Issuers!$C:$BZ,MATCH(J$1,ERV_Issuers!$C$2:$BZ$2,0),FALSE)</f>
        <v>nr</v>
      </c>
      <c r="K561" s="1">
        <f>VLOOKUP($H561,ERV_Issuers!$C:$BZ,MATCH(K$1,ERV_Issuers!$C$2:$BZ$2,0),FALSE)</f>
        <v>0</v>
      </c>
      <c r="L561" s="1" t="str">
        <f t="shared" si="8"/>
        <v>NR</v>
      </c>
      <c r="M561" s="1" t="str">
        <f>INDEX(JESG_CEMBI!$W:$W,MATCH($A561,JESG_CEMBI!$AG:$AG,0))</f>
        <v>XS2198145422</v>
      </c>
    </row>
    <row r="562" spans="1:13" x14ac:dyDescent="0.25">
      <c r="A562" t="s">
        <v>2226</v>
      </c>
      <c r="B562">
        <f>ROUND(10-VLOOKUP($A562,JESG_CEMBI!$AG:$AV,MATCH(B$1,JESG_CEMBI!$AG$1:$AV$1,0),FALSE)/10,1)</f>
        <v>5.2</v>
      </c>
      <c r="C562">
        <f>VLOOKUP($A562,JESG_CEMBI!$AG:$AV,MATCH("1D Score Chg",JESG_CEMBI!$AG$1:$AV$1,0),FALSE)/-10</f>
        <v>-2.02689406329042E-2</v>
      </c>
      <c r="D562">
        <f>VLOOKUP($A562,JESG_CEMBI!$AG:$AV,MATCH("1M Score Chg",JESG_CEMBI!$AG$1:$AV$1,0),FALSE)/-10</f>
        <v>-0.46567673197646603</v>
      </c>
      <c r="E562">
        <f>VLOOKUP($A562,JESG_CEMBI!$AG:$AV,MATCH("QTD Score Chg",JESG_CEMBI!$AG$1:$AV$1,0),FALSE)/-10</f>
        <v>-0.18026537815073801</v>
      </c>
      <c r="F562">
        <f>VLOOKUP($A562,JESG_CEMBI!$AG:$AV,MATCH("YTD Score Chg",JESG_CEMBI!$AG$1:$AV$1,0),FALSE)/-10</f>
        <v>-0.94645482631673306</v>
      </c>
      <c r="G562" t="str">
        <f>IFERROR(VLOOKUP(A562,ERV_Mapping!Q:Q,1,FALSE),VLOOKUP(A562,ERV_Mapping!R:R,1,FALSE))</f>
        <v>JFCPM</v>
      </c>
      <c r="H562" t="str">
        <f>IFERROR(VLOOKUP(G562,ERV_Mapping!Q:S,3,FALSE),VLOOKUP(G562,ERV_Mapping!R:S,2,FALSE))</f>
        <v>JFCPM_0</v>
      </c>
      <c r="I562" s="1">
        <f>VLOOKUP($H562,ERV_Issuers!$C:$BZ,MATCH(I$1,ERV_Issuers!$C$2:$BZ$2,0),FALSE)</f>
        <v>164.21101379394531</v>
      </c>
      <c r="J562" s="1" t="str">
        <f>VLOOKUP($H562,ERV_Issuers!$C:$BZ,MATCH(J$1,ERV_Issuers!$C$2:$BZ$2,0),FALSE)</f>
        <v>nr</v>
      </c>
      <c r="K562" s="1">
        <f>VLOOKUP($H562,ERV_Issuers!$C:$BZ,MATCH(K$1,ERV_Issuers!$C$2:$BZ$2,0),FALSE)</f>
        <v>-18.885638603409824</v>
      </c>
      <c r="L562" s="1" t="str">
        <f t="shared" si="8"/>
        <v>NR</v>
      </c>
      <c r="M562" s="1" t="str">
        <f>INDEX(JESG_CEMBI!$W:$W,MATCH($A562,JESG_CEMBI!$AG:$AG,0))</f>
        <v>XS2099563228</v>
      </c>
    </row>
    <row r="563" spans="1:13" x14ac:dyDescent="0.25">
      <c r="A563" t="s">
        <v>2828</v>
      </c>
      <c r="B563">
        <f>ROUND(10-VLOOKUP($A563,JESG_CEMBI!$AG:$AV,MATCH(B$1,JESG_CEMBI!$AG$1:$AV$1,0),FALSE)/10,1)</f>
        <v>3.7</v>
      </c>
      <c r="C563">
        <f>VLOOKUP($A563,JESG_CEMBI!$AG:$AV,MATCH("1D Score Chg",JESG_CEMBI!$AG$1:$AV$1,0),FALSE)/-10</f>
        <v>-1.4512378560210201E-2</v>
      </c>
      <c r="D563">
        <f>VLOOKUP($A563,JESG_CEMBI!$AG:$AV,MATCH("1M Score Chg",JESG_CEMBI!$AG$1:$AV$1,0),FALSE)/-10</f>
        <v>-0.42383969142022898</v>
      </c>
      <c r="E563">
        <f>VLOOKUP($A563,JESG_CEMBI!$AG:$AV,MATCH("QTD Score Chg",JESG_CEMBI!$AG$1:$AV$1,0),FALSE)/-10</f>
        <v>-0.109224953207213</v>
      </c>
      <c r="F563">
        <f>VLOOKUP($A563,JESG_CEMBI!$AG:$AV,MATCH("YTD Score Chg",JESG_CEMBI!$AG$1:$AV$1,0),FALSE)/-10</f>
        <v>-1.47533612622271</v>
      </c>
      <c r="G563" t="str">
        <f>IFERROR(VLOOKUP(A563,ERV_Mapping!Q:Q,1,FALSE),VLOOKUP(A563,ERV_Mapping!R:R,1,FALSE))</f>
        <v>MWCPM</v>
      </c>
      <c r="H563" t="str">
        <f>IFERROR(VLOOKUP(G563,ERV_Mapping!Q:S,3,FALSE),VLOOKUP(G563,ERV_Mapping!R:S,2,FALSE))</f>
        <v>MWCPM_0</v>
      </c>
      <c r="I563" s="1">
        <f>VLOOKUP($H563,ERV_Issuers!$C:$BZ,MATCH(I$1,ERV_Issuers!$C$2:$BZ$2,0),FALSE)</f>
        <v>250.17570495605469</v>
      </c>
      <c r="J563" s="1" t="str">
        <f>VLOOKUP($H563,ERV_Issuers!$C:$BZ,MATCH(J$1,ERV_Issuers!$C$2:$BZ$2,0),FALSE)</f>
        <v>nr</v>
      </c>
      <c r="K563" s="1">
        <f>VLOOKUP($H563,ERV_Issuers!$C:$BZ,MATCH(K$1,ERV_Issuers!$C$2:$BZ$2,0),FALSE)</f>
        <v>0</v>
      </c>
      <c r="L563" s="1" t="str">
        <f t="shared" si="8"/>
        <v>NR</v>
      </c>
      <c r="M563" s="1" t="str">
        <f>INDEX(JESG_CEMBI!$W:$W,MATCH($A563,JESG_CEMBI!$AG:$AG,0))</f>
        <v>XS2208939368</v>
      </c>
    </row>
    <row r="564" spans="1:13" x14ac:dyDescent="0.25">
      <c r="A564" t="s">
        <v>2710</v>
      </c>
      <c r="B564">
        <f>ROUND(10-VLOOKUP($A564,JESG_CEMBI!$AG:$AV,MATCH(B$1,JESG_CEMBI!$AG$1:$AV$1,0),FALSE)/10,1)</f>
        <v>5.0999999999999996</v>
      </c>
      <c r="C564">
        <f>VLOOKUP($A564,JESG_CEMBI!$AG:$AV,MATCH("1D Score Chg",JESG_CEMBI!$AG$1:$AV$1,0),FALSE)/-10</f>
        <v>-1.6842242434513799E-3</v>
      </c>
      <c r="D564">
        <f>VLOOKUP($A564,JESG_CEMBI!$AG:$AV,MATCH("1M Score Chg",JESG_CEMBI!$AG$1:$AV$1,0),FALSE)/-10</f>
        <v>-6.6503328612071699E-3</v>
      </c>
      <c r="E564">
        <f>VLOOKUP($A564,JESG_CEMBI!$AG:$AV,MATCH("QTD Score Chg",JESG_CEMBI!$AG$1:$AV$1,0),FALSE)/-10</f>
        <v>-6.1879992286946999E-3</v>
      </c>
      <c r="F564">
        <f>VLOOKUP($A564,JESG_CEMBI!$AG:$AV,MATCH("YTD Score Chg",JESG_CEMBI!$AG$1:$AV$1,0),FALSE)/-10</f>
        <v>-0.35856657091946798</v>
      </c>
      <c r="G564" t="str">
        <f>IFERROR(VLOOKUP(A564,ERV_Mapping!Q:Q,1,FALSE),VLOOKUP(A564,ERV_Mapping!R:R,1,FALSE))</f>
        <v>MEGPM</v>
      </c>
      <c r="H564" t="str">
        <f>IFERROR(VLOOKUP(G564,ERV_Mapping!Q:S,3,FALSE),VLOOKUP(G564,ERV_Mapping!R:S,2,FALSE))</f>
        <v>MEGPM</v>
      </c>
      <c r="I564" s="1">
        <f>VLOOKUP($H564,ERV_Issuers!$C:$BZ,MATCH(I$1,ERV_Issuers!$C$2:$BZ$2,0),FALSE)</f>
        <v>142.27586364746094</v>
      </c>
      <c r="J564" s="1" t="str">
        <f>VLOOKUP($H564,ERV_Issuers!$C:$BZ,MATCH(J$1,ERV_Issuers!$C$2:$BZ$2,0),FALSE)</f>
        <v>nr</v>
      </c>
      <c r="K564" s="1">
        <f>VLOOKUP($H564,ERV_Issuers!$C:$BZ,MATCH(K$1,ERV_Issuers!$C$2:$BZ$2,0),FALSE)</f>
        <v>0</v>
      </c>
      <c r="L564" s="1" t="str">
        <f t="shared" si="8"/>
        <v>NR</v>
      </c>
      <c r="M564" s="1" t="str">
        <f>INDEX(JESG_CEMBI!$W:$W,MATCH($A564,JESG_CEMBI!$AG:$AG,0))</f>
        <v>XS2209978639</v>
      </c>
    </row>
    <row r="565" spans="1:13" x14ac:dyDescent="0.25">
      <c r="A565" t="s">
        <v>2706</v>
      </c>
      <c r="B565">
        <f>ROUND(10-VLOOKUP($A565,JESG_CEMBI!$AG:$AV,MATCH(B$1,JESG_CEMBI!$AG$1:$AV$1,0),FALSE)/10,1)</f>
        <v>7.8</v>
      </c>
      <c r="C565">
        <f>VLOOKUP($A565,JESG_CEMBI!$AG:$AV,MATCH("1D Score Chg",JESG_CEMBI!$AG$1:$AV$1,0),FALSE)/-10</f>
        <v>-5.01702715496854E-3</v>
      </c>
      <c r="D565">
        <f>VLOOKUP($A565,JESG_CEMBI!$AG:$AV,MATCH("1M Score Chg",JESG_CEMBI!$AG$1:$AV$1,0),FALSE)/-10</f>
        <v>-5.3574658265049202E-2</v>
      </c>
      <c r="E565">
        <f>VLOOKUP($A565,JESG_CEMBI!$AG:$AV,MATCH("QTD Score Chg",JESG_CEMBI!$AG$1:$AV$1,0),FALSE)/-10</f>
        <v>-2.9489572300841198E-2</v>
      </c>
      <c r="F565">
        <f>VLOOKUP($A565,JESG_CEMBI!$AG:$AV,MATCH("YTD Score Chg",JESG_CEMBI!$AG$1:$AV$1,0),FALSE)/-10</f>
        <v>-9.0763956711947105E-2</v>
      </c>
      <c r="G565" t="str">
        <f>IFERROR(VLOOKUP(A565,ERV_Mapping!Q:Q,1,FALSE),VLOOKUP(A565,ERV_Mapping!R:R,1,FALSE))</f>
        <v>MBTPM</v>
      </c>
      <c r="H565" t="str">
        <f>IFERROR(VLOOKUP(G565,ERV_Mapping!Q:S,3,FALSE),VLOOKUP(G565,ERV_Mapping!R:S,2,FALSE))</f>
        <v>MBTPM_1</v>
      </c>
      <c r="I565" s="1">
        <f>VLOOKUP($H565,ERV_Issuers!$C:$BZ,MATCH(I$1,ERV_Issuers!$C$2:$BZ$2,0),FALSE)</f>
        <v>69.799957275390625</v>
      </c>
      <c r="J565" s="1" t="str">
        <f>VLOOKUP($H565,ERV_Issuers!$C:$BZ,MATCH(J$1,ERV_Issuers!$C$2:$BZ$2,0),FALSE)</f>
        <v>bbb</v>
      </c>
      <c r="K565" s="1">
        <f>VLOOKUP($H565,ERV_Issuers!$C:$BZ,MATCH(K$1,ERV_Issuers!$C$2:$BZ$2,0),FALSE)</f>
        <v>0</v>
      </c>
      <c r="L565" s="1" t="str">
        <f t="shared" si="8"/>
        <v>BBB</v>
      </c>
      <c r="M565" s="1" t="str">
        <f>INDEX(JESG_CEMBI!$W:$W,MATCH($A565,JESG_CEMBI!$AG:$AG,0))</f>
        <v>XS2199718003</v>
      </c>
    </row>
    <row r="566" spans="1:13" x14ac:dyDescent="0.25">
      <c r="A566" t="s">
        <v>2387</v>
      </c>
      <c r="B566">
        <f>ROUND(10-VLOOKUP($A566,JESG_CEMBI!$AG:$AV,MATCH(B$1,JESG_CEMBI!$AG$1:$AV$1,0),FALSE)/10,1)</f>
        <v>5.9</v>
      </c>
      <c r="C566">
        <f>VLOOKUP($A566,JESG_CEMBI!$AG:$AV,MATCH("1D Score Chg",JESG_CEMBI!$AG$1:$AV$1,0),FALSE)/-10</f>
        <v>-7.0674943393008501E-3</v>
      </c>
      <c r="D566">
        <f>VLOOKUP($A566,JESG_CEMBI!$AG:$AV,MATCH("1M Score Chg",JESG_CEMBI!$AG$1:$AV$1,0),FALSE)/-10</f>
        <v>-0.109367835406101</v>
      </c>
      <c r="E566">
        <f>VLOOKUP($A566,JESG_CEMBI!$AG:$AV,MATCH("QTD Score Chg",JESG_CEMBI!$AG$1:$AV$1,0),FALSE)/-10</f>
        <v>-4.9820325026566699E-2</v>
      </c>
      <c r="F566">
        <f>VLOOKUP($A566,JESG_CEMBI!$AG:$AV,MATCH("YTD Score Chg",JESG_CEMBI!$AG$1:$AV$1,0),FALSE)/-10</f>
        <v>-0.27794400699390198</v>
      </c>
      <c r="G566" t="str">
        <f>IFERROR(VLOOKUP(A566,ERV_Mapping!Q:Q,1,FALSE),VLOOKUP(A566,ERV_Mapping!R:R,1,FALSE))</f>
        <v>TELPM</v>
      </c>
      <c r="H566" t="str">
        <f>IFERROR(VLOOKUP(G566,ERV_Mapping!Q:S,3,FALSE),VLOOKUP(G566,ERV_Mapping!R:S,2,FALSE))</f>
        <v>TELPM_4</v>
      </c>
      <c r="I566" s="1">
        <f>VLOOKUP($H566,ERV_Issuers!$C:$BZ,MATCH(I$1,ERV_Issuers!$C$2:$BZ$2,0),FALSE)</f>
        <v>75.688331604003906</v>
      </c>
      <c r="J566" s="1" t="str">
        <f>VLOOKUP($H566,ERV_Issuers!$C:$BZ,MATCH(J$1,ERV_Issuers!$C$2:$BZ$2,0),FALSE)</f>
        <v>bbb+</v>
      </c>
      <c r="K566" s="1">
        <f>VLOOKUP($H566,ERV_Issuers!$C:$BZ,MATCH(K$1,ERV_Issuers!$C$2:$BZ$2,0),FALSE)</f>
        <v>-28.978305312711967</v>
      </c>
      <c r="L566" s="1" t="str">
        <f t="shared" si="8"/>
        <v>BBB</v>
      </c>
      <c r="M566" s="1" t="str">
        <f>INDEX(JESG_CEMBI!$W:$W,MATCH($A566,JESG_CEMBI!$AG:$AG,0))</f>
        <v>XS2191367494</v>
      </c>
    </row>
    <row r="567" spans="1:13" x14ac:dyDescent="0.25">
      <c r="A567" t="s">
        <v>1430</v>
      </c>
      <c r="B567">
        <f>ROUND(10-VLOOKUP($A567,JESG_CEMBI!$AG:$AV,MATCH(B$1,JESG_CEMBI!$AG$1:$AV$1,0),FALSE)/10,1)</f>
        <v>5.6</v>
      </c>
      <c r="C567">
        <f>VLOOKUP($A567,JESG_CEMBI!$AG:$AV,MATCH("1D Score Chg",JESG_CEMBI!$AG$1:$AV$1,0),FALSE)/-10</f>
        <v>-6.6549399694643798E-3</v>
      </c>
      <c r="D567">
        <f>VLOOKUP($A567,JESG_CEMBI!$AG:$AV,MATCH("1M Score Chg",JESG_CEMBI!$AG$1:$AV$1,0),FALSE)/-10</f>
        <v>-0.38633455358048902</v>
      </c>
      <c r="E567">
        <f>VLOOKUP($A567,JESG_CEMBI!$AG:$AV,MATCH("QTD Score Chg",JESG_CEMBI!$AG$1:$AV$1,0),FALSE)/-10</f>
        <v>-0.11304554356104698</v>
      </c>
      <c r="F567">
        <f>VLOOKUP($A567,JESG_CEMBI!$AG:$AV,MATCH("YTD Score Chg",JESG_CEMBI!$AG$1:$AV$1,0),FALSE)/-10</f>
        <v>-1.21675843172611</v>
      </c>
      <c r="G567" t="str">
        <f>IFERROR(VLOOKUP(A567,ERV_Mapping!Q:Q,1,FALSE),VLOOKUP(A567,ERV_Mapping!R:R,1,FALSE))</f>
        <v>PCORPM</v>
      </c>
      <c r="H567" t="str">
        <f>IFERROR(VLOOKUP(G567,ERV_Mapping!Q:S,3,FALSE),VLOOKUP(G567,ERV_Mapping!R:S,2,FALSE))</f>
        <v>PCORPM_1</v>
      </c>
      <c r="I567" s="1">
        <f>VLOOKUP($H567,ERV_Issuers!$C:$BZ,MATCH(I$1,ERV_Issuers!$C$2:$BZ$2,0),FALSE)</f>
        <v>431.2203369140625</v>
      </c>
      <c r="J567" s="1" t="str">
        <f>VLOOKUP($H567,ERV_Issuers!$C:$BZ,MATCH(J$1,ERV_Issuers!$C$2:$BZ$2,0),FALSE)</f>
        <v>nr</v>
      </c>
      <c r="K567" s="1">
        <f>VLOOKUP($H567,ERV_Issuers!$C:$BZ,MATCH(K$1,ERV_Issuers!$C$2:$BZ$2,0),FALSE)</f>
        <v>0</v>
      </c>
      <c r="L567" s="1" t="str">
        <f t="shared" si="8"/>
        <v>NR</v>
      </c>
      <c r="M567" s="1" t="str">
        <f>INDEX(JESG_CEMBI!$W:$W,MATCH($A567,JESG_CEMBI!$AG:$AG,0))</f>
        <v>XS1740858540</v>
      </c>
    </row>
    <row r="568" spans="1:13" x14ac:dyDescent="0.25">
      <c r="A568" t="s">
        <v>3092</v>
      </c>
      <c r="B568">
        <f>ROUND(10-VLOOKUP($A568,JESG_CEMBI!$AG:$AV,MATCH(B$1,JESG_CEMBI!$AG$1:$AV$1,0),FALSE)/10,1)</f>
        <v>5.7</v>
      </c>
      <c r="C568">
        <f>VLOOKUP($A568,JESG_CEMBI!$AG:$AV,MATCH("1D Score Chg",JESG_CEMBI!$AG$1:$AV$1,0),FALSE)/-10</f>
        <v>-3.3678106291745195E-3</v>
      </c>
      <c r="D568">
        <f>VLOOKUP($A568,JESG_CEMBI!$AG:$AV,MATCH("1M Score Chg",JESG_CEMBI!$AG$1:$AV$1,0),FALSE)/-10</f>
        <v>-0.101156253274306</v>
      </c>
      <c r="E568">
        <f>VLOOKUP($A568,JESG_CEMBI!$AG:$AV,MATCH("QTD Score Chg",JESG_CEMBI!$AG$1:$AV$1,0),FALSE)/-10</f>
        <v>-2.99218551647982E-2</v>
      </c>
      <c r="F568">
        <f>VLOOKUP($A568,JESG_CEMBI!$AG:$AV,MATCH("YTD Score Chg",JESG_CEMBI!$AG$1:$AV$1,0),FALSE)/-10</f>
        <v>-0.55328821239566905</v>
      </c>
      <c r="G568" t="str">
        <f>IFERROR(VLOOKUP(A568,ERV_Mapping!Q:Q,1,FALSE),VLOOKUP(A568,ERV_Mapping!R:R,1,FALSE))</f>
        <v>PNBPM</v>
      </c>
      <c r="H568" t="str">
        <f>IFERROR(VLOOKUP(G568,ERV_Mapping!Q:S,3,FALSE),VLOOKUP(G568,ERV_Mapping!R:S,2,FALSE))</f>
        <v>PNBPM_0</v>
      </c>
      <c r="I568" s="1">
        <f>VLOOKUP($H568,ERV_Issuers!$C:$BZ,MATCH(I$1,ERV_Issuers!$C$2:$BZ$2,0),FALSE)</f>
        <v>128.98963928222656</v>
      </c>
      <c r="J568" s="1" t="str">
        <f>VLOOKUP($H568,ERV_Issuers!$C:$BZ,MATCH(J$1,ERV_Issuers!$C$2:$BZ$2,0),FALSE)</f>
        <v>bbb-</v>
      </c>
      <c r="K568" s="1">
        <f>VLOOKUP($H568,ERV_Issuers!$C:$BZ,MATCH(K$1,ERV_Issuers!$C$2:$BZ$2,0),FALSE)</f>
        <v>0</v>
      </c>
      <c r="L568" s="1" t="str">
        <f t="shared" si="8"/>
        <v>BBB</v>
      </c>
      <c r="M568" s="1" t="str">
        <f>INDEX(JESG_CEMBI!$W:$W,MATCH($A568,JESG_CEMBI!$AG:$AG,0))</f>
        <v>XS2016149960</v>
      </c>
    </row>
    <row r="569" spans="1:13" x14ac:dyDescent="0.25">
      <c r="A569" t="s">
        <v>3210</v>
      </c>
      <c r="B569">
        <f>ROUND(10-VLOOKUP($A569,JESG_CEMBI!$AG:$AV,MATCH(B$1,JESG_CEMBI!$AG$1:$AV$1,0),FALSE)/10,1)</f>
        <v>6.8</v>
      </c>
      <c r="C569">
        <f>VLOOKUP($A569,JESG_CEMBI!$AG:$AV,MATCH("1D Score Chg",JESG_CEMBI!$AG$1:$AV$1,0),FALSE)/-10</f>
        <v>-6.9910643157147208E-3</v>
      </c>
      <c r="D569">
        <f>VLOOKUP($A569,JESG_CEMBI!$AG:$AV,MATCH("1M Score Chg",JESG_CEMBI!$AG$1:$AV$1,0),FALSE)/-10</f>
        <v>-0.34120111515434698</v>
      </c>
      <c r="E569">
        <f>VLOOKUP($A569,JESG_CEMBI!$AG:$AV,MATCH("QTD Score Chg",JESG_CEMBI!$AG$1:$AV$1,0),FALSE)/-10</f>
        <v>-0.12695922883966998</v>
      </c>
      <c r="F569">
        <f>VLOOKUP($A569,JESG_CEMBI!$AG:$AV,MATCH("YTD Score Chg",JESG_CEMBI!$AG$1:$AV$1,0),FALSE)/-10</f>
        <v>-0.63323248969065193</v>
      </c>
      <c r="G569" t="str">
        <f>IFERROR(VLOOKUP(A569,ERV_Mapping!Q:Q,1,FALSE),VLOOKUP(A569,ERV_Mapping!R:R,1,FALSE))</f>
        <v>RCBPM</v>
      </c>
      <c r="H569" t="str">
        <f>IFERROR(VLOOKUP(G569,ERV_Mapping!Q:S,3,FALSE),VLOOKUP(G569,ERV_Mapping!R:S,2,FALSE))</f>
        <v>RCBPM_1</v>
      </c>
      <c r="I569" s="1">
        <f>VLOOKUP($H569,ERV_Issuers!$C:$BZ,MATCH(I$1,ERV_Issuers!$C$2:$BZ$2,0),FALSE)</f>
        <v>95.7535400390625</v>
      </c>
      <c r="J569" s="1" t="str">
        <f>VLOOKUP($H569,ERV_Issuers!$C:$BZ,MATCH(J$1,ERV_Issuers!$C$2:$BZ$2,0),FALSE)</f>
        <v>bbb-</v>
      </c>
      <c r="K569" s="1">
        <f>VLOOKUP($H569,ERV_Issuers!$C:$BZ,MATCH(K$1,ERV_Issuers!$C$2:$BZ$2,0),FALSE)</f>
        <v>0</v>
      </c>
      <c r="L569" s="1" t="str">
        <f t="shared" si="8"/>
        <v>BBB</v>
      </c>
      <c r="M569" s="1" t="str">
        <f>INDEX(JESG_CEMBI!$W:$W,MATCH($A569,JESG_CEMBI!$AG:$AG,0))</f>
        <v>XS2219370660</v>
      </c>
    </row>
    <row r="570" spans="1:13" x14ac:dyDescent="0.25">
      <c r="A570" t="s">
        <v>2245</v>
      </c>
      <c r="B570">
        <f>ROUND(10-VLOOKUP($A570,JESG_CEMBI!$AG:$AV,MATCH(B$1,JESG_CEMBI!$AG$1:$AV$1,0),FALSE)/10,1)</f>
        <v>6</v>
      </c>
      <c r="C570">
        <f>VLOOKUP($A570,JESG_CEMBI!$AG:$AV,MATCH("1D Score Chg",JESG_CEMBI!$AG$1:$AV$1,0),FALSE)/-10</f>
        <v>-7.192693319134939E-3</v>
      </c>
      <c r="D570">
        <f>VLOOKUP($A570,JESG_CEMBI!$AG:$AV,MATCH("1M Score Chg",JESG_CEMBI!$AG$1:$AV$1,0),FALSE)/-10</f>
        <v>-0.15654913058882999</v>
      </c>
      <c r="E570">
        <f>VLOOKUP($A570,JESG_CEMBI!$AG:$AV,MATCH("QTD Score Chg",JESG_CEMBI!$AG$1:$AV$1,0),FALSE)/-10</f>
        <v>-6.6232215191909208E-2</v>
      </c>
      <c r="F570">
        <f>VLOOKUP($A570,JESG_CEMBI!$AG:$AV,MATCH("YTD Score Chg",JESG_CEMBI!$AG$1:$AV$1,0),FALSE)/-10</f>
        <v>-0.43337057317178002</v>
      </c>
      <c r="G570" t="str">
        <f>IFERROR(VLOOKUP(A570,ERV_Mapping!Q:Q,1,FALSE),VLOOKUP(A570,ERV_Mapping!R:R,1,FALSE))</f>
        <v>SMPM</v>
      </c>
      <c r="H570" t="str">
        <f>IFERROR(VLOOKUP(G570,ERV_Mapping!Q:S,3,FALSE),VLOOKUP(G570,ERV_Mapping!R:S,2,FALSE))</f>
        <v>SMPM_0</v>
      </c>
      <c r="I570" s="1">
        <f>VLOOKUP($H570,ERV_Issuers!$C:$BZ,MATCH(I$1,ERV_Issuers!$C$2:$BZ$2,0),FALSE)</f>
        <v>83.534019470214844</v>
      </c>
      <c r="J570" s="1" t="str">
        <f>VLOOKUP($H570,ERV_Issuers!$C:$BZ,MATCH(J$1,ERV_Issuers!$C$2:$BZ$2,0),FALSE)</f>
        <v>nr</v>
      </c>
      <c r="K570" s="1">
        <f>VLOOKUP($H570,ERV_Issuers!$C:$BZ,MATCH(K$1,ERV_Issuers!$C$2:$BZ$2,0),FALSE)</f>
        <v>-33.292614433269435</v>
      </c>
      <c r="L570" s="1" t="str">
        <f t="shared" si="8"/>
        <v>NR</v>
      </c>
      <c r="M570" s="1" t="str">
        <f>INDEX(JESG_CEMBI!$W:$W,MATCH($A570,JESG_CEMBI!$AG:$AG,0))</f>
        <v>XS1074049534</v>
      </c>
    </row>
    <row r="571" spans="1:13" x14ac:dyDescent="0.25">
      <c r="A571" t="s">
        <v>1556</v>
      </c>
      <c r="B571">
        <f>ROUND(10-VLOOKUP($A571,JESG_CEMBI!$AG:$AV,MATCH(B$1,JESG_CEMBI!$AG$1:$AV$1,0),FALSE)/10,1)</f>
        <v>6.1</v>
      </c>
      <c r="C571">
        <f>VLOOKUP($A571,JESG_CEMBI!$AG:$AV,MATCH("1D Score Chg",JESG_CEMBI!$AG$1:$AV$1,0),FALSE)/-10</f>
        <v>-6.0011314936588098E-3</v>
      </c>
      <c r="D571">
        <f>VLOOKUP($A571,JESG_CEMBI!$AG:$AV,MATCH("1M Score Chg",JESG_CEMBI!$AG$1:$AV$1,0),FALSE)/-10</f>
        <v>-8.4964814947844705E-2</v>
      </c>
      <c r="E571">
        <f>VLOOKUP($A571,JESG_CEMBI!$AG:$AV,MATCH("QTD Score Chg",JESG_CEMBI!$AG$1:$AV$1,0),FALSE)/-10</f>
        <v>-3.6068013475674801E-2</v>
      </c>
      <c r="F571">
        <f>VLOOKUP($A571,JESG_CEMBI!$AG:$AV,MATCH("YTD Score Chg",JESG_CEMBI!$AG$1:$AV$1,0),FALSE)/-10</f>
        <v>-0.31558762296706599</v>
      </c>
      <c r="G571" t="str">
        <f>IFERROR(VLOOKUP(A571,ERV_Mapping!Q:Q,1,FALSE),VLOOKUP(A571,ERV_Mapping!R:R,1,FALSE))</f>
        <v>SECBPM</v>
      </c>
      <c r="H571" t="str">
        <f>IFERROR(VLOOKUP(G571,ERV_Mapping!Q:S,3,FALSE),VLOOKUP(G571,ERV_Mapping!R:S,2,FALSE))</f>
        <v>SECBPM_0</v>
      </c>
      <c r="I571" s="1">
        <f>VLOOKUP($H571,ERV_Issuers!$C:$BZ,MATCH(I$1,ERV_Issuers!$C$2:$BZ$2,0),FALSE)</f>
        <v>76.789527893066406</v>
      </c>
      <c r="J571" s="1" t="str">
        <f>VLOOKUP($H571,ERV_Issuers!$C:$BZ,MATCH(J$1,ERV_Issuers!$C$2:$BZ$2,0),FALSE)</f>
        <v>bbb</v>
      </c>
      <c r="K571" s="1">
        <f>VLOOKUP($H571,ERV_Issuers!$C:$BZ,MATCH(K$1,ERV_Issuers!$C$2:$BZ$2,0),FALSE)</f>
        <v>0</v>
      </c>
      <c r="L571" s="1" t="str">
        <f t="shared" si="8"/>
        <v>BBB</v>
      </c>
      <c r="M571" s="1" t="str">
        <f>INDEX(JESG_CEMBI!$W:$W,MATCH($A571,JESG_CEMBI!$AG:$AG,0))</f>
        <v>XS1880349342</v>
      </c>
    </row>
    <row r="572" spans="1:13" x14ac:dyDescent="0.25">
      <c r="A572" t="s">
        <v>3023</v>
      </c>
      <c r="B572">
        <f>ROUND(10-VLOOKUP($A572,JESG_CEMBI!$AG:$AV,MATCH(B$1,JESG_CEMBI!$AG$1:$AV$1,0),FALSE)/10,1)</f>
        <v>5.6</v>
      </c>
      <c r="C572">
        <f>VLOOKUP($A572,JESG_CEMBI!$AG:$AV,MATCH("1D Score Chg",JESG_CEMBI!$AG$1:$AV$1,0),FALSE)/-10</f>
        <v>-2.1072874485021402E-3</v>
      </c>
      <c r="D572">
        <f>VLOOKUP($A572,JESG_CEMBI!$AG:$AV,MATCH("1M Score Chg",JESG_CEMBI!$AG$1:$AV$1,0),FALSE)/-10</f>
        <v>7.8665544517910711E-3</v>
      </c>
      <c r="E572">
        <f>VLOOKUP($A572,JESG_CEMBI!$AG:$AV,MATCH("QTD Score Chg",JESG_CEMBI!$AG$1:$AV$1,0),FALSE)/-10</f>
        <v>-2.9184442379566597E-3</v>
      </c>
      <c r="F572">
        <f>VLOOKUP($A572,JESG_CEMBI!$AG:$AV,MATCH("YTD Score Chg",JESG_CEMBI!$AG$1:$AV$1,0),FALSE)/-10</f>
        <v>5.9702113533131693E-2</v>
      </c>
      <c r="G572" t="str">
        <f>IFERROR(VLOOKUP(A572,ERV_Mapping!Q:Q,1,FALSE),VLOOKUP(A572,ERV_Mapping!R:R,1,FALSE))</f>
        <v>UBPPM</v>
      </c>
      <c r="H572" t="str">
        <f>IFERROR(VLOOKUP(G572,ERV_Mapping!Q:S,3,FALSE),VLOOKUP(G572,ERV_Mapping!R:S,2,FALSE))</f>
        <v>UBPPM_0</v>
      </c>
      <c r="I572" s="1">
        <f>VLOOKUP($H572,ERV_Issuers!$C:$BZ,MATCH(I$1,ERV_Issuers!$C$2:$BZ$2,0),FALSE)</f>
        <v>21.163171768188477</v>
      </c>
      <c r="J572" s="1" t="str">
        <f>VLOOKUP($H572,ERV_Issuers!$C:$BZ,MATCH(J$1,ERV_Issuers!$C$2:$BZ$2,0),FALSE)</f>
        <v>bbb</v>
      </c>
      <c r="K572" s="1">
        <f>VLOOKUP($H572,ERV_Issuers!$C:$BZ,MATCH(K$1,ERV_Issuers!$C$2:$BZ$2,0),FALSE)</f>
        <v>0</v>
      </c>
      <c r="L572" s="1" t="str">
        <f t="shared" si="8"/>
        <v>BBB</v>
      </c>
      <c r="M572" s="1" t="str">
        <f>INDEX(JESG_CEMBI!$W:$W,MATCH($A572,JESG_CEMBI!$AG:$AG,0))</f>
        <v>XS2244367269</v>
      </c>
    </row>
    <row r="573" spans="1:13" x14ac:dyDescent="0.25">
      <c r="A573" t="s">
        <v>3756</v>
      </c>
      <c r="B573">
        <f>ROUND(10-VLOOKUP($A573,JESG_CEMBI!$AG:$AV,MATCH(B$1,JESG_CEMBI!$AG$1:$AV$1,0),FALSE)/10,1)</f>
        <v>8.1</v>
      </c>
      <c r="C573">
        <f>VLOOKUP($A573,JESG_CEMBI!$AG:$AV,MATCH("1D Score Chg",JESG_CEMBI!$AG$1:$AV$1,0),FALSE)/-10</f>
        <v>1.7371294263296699E-2</v>
      </c>
      <c r="D573">
        <f>VLOOKUP($A573,JESG_CEMBI!$AG:$AV,MATCH("1M Score Chg",JESG_CEMBI!$AG$1:$AV$1,0),FALSE)/-10</f>
        <v>0.45944495515563399</v>
      </c>
      <c r="E573">
        <f>VLOOKUP($A573,JESG_CEMBI!$AG:$AV,MATCH("QTD Score Chg",JESG_CEMBI!$AG$1:$AV$1,0),FALSE)/-10</f>
        <v>0.176142763104714</v>
      </c>
      <c r="F573">
        <f>VLOOKUP($A573,JESG_CEMBI!$AG:$AV,MATCH("YTD Score Chg",JESG_CEMBI!$AG$1:$AV$1,0),FALSE)/-10</f>
        <v>0.52998245432801305</v>
      </c>
      <c r="G573" t="str">
        <f>IFERROR(VLOOKUP(A573,ERV_Mapping!Q:Q,1,FALSE),VLOOKUP(A573,ERV_Mapping!R:R,1,FALSE))</f>
        <v>VLLPM</v>
      </c>
      <c r="H573" t="str">
        <f>IFERROR(VLOOKUP(G573,ERV_Mapping!Q:S,3,FALSE),VLOOKUP(G573,ERV_Mapping!R:S,2,FALSE))</f>
        <v>VLLPM</v>
      </c>
      <c r="I573" s="1">
        <f>VLOOKUP($H573,ERV_Issuers!$C:$BZ,MATCH(I$1,ERV_Issuers!$C$2:$BZ$2,0),FALSE)</f>
        <v>397.014892578125</v>
      </c>
      <c r="J573" s="1" t="str">
        <f>VLOOKUP($H573,ERV_Issuers!$C:$BZ,MATCH(J$1,ERV_Issuers!$C$2:$BZ$2,0),FALSE)</f>
        <v>nr</v>
      </c>
      <c r="K573" s="1">
        <f>VLOOKUP($H573,ERV_Issuers!$C:$BZ,MATCH(K$1,ERV_Issuers!$C$2:$BZ$2,0),FALSE)</f>
        <v>0</v>
      </c>
      <c r="L573" s="1" t="str">
        <f t="shared" si="8"/>
        <v>NR</v>
      </c>
      <c r="M573" s="1" t="str">
        <f>INDEX(JESG_CEMBI!$W:$W,MATCH($A573,JESG_CEMBI!$AG:$AG,0))</f>
        <v>XS1721418975</v>
      </c>
    </row>
    <row r="574" spans="1:13" x14ac:dyDescent="0.25">
      <c r="A574" t="s">
        <v>2032</v>
      </c>
      <c r="B574">
        <f>ROUND(10-VLOOKUP($A574,JESG_CEMBI!$AG:$AV,MATCH(B$1,JESG_CEMBI!$AG$1:$AV$1,0),FALSE)/10,1)</f>
        <v>3.9</v>
      </c>
      <c r="C574">
        <f>VLOOKUP($A574,JESG_CEMBI!$AG:$AV,MATCH("1D Score Chg",JESG_CEMBI!$AG$1:$AV$1,0),FALSE)/-10</f>
        <v>-6.7562327295504999E-3</v>
      </c>
      <c r="D574">
        <f>VLOOKUP($A574,JESG_CEMBI!$AG:$AV,MATCH("1M Score Chg",JESG_CEMBI!$AG$1:$AV$1,0),FALSE)/-10</f>
        <v>-0.11762921471693599</v>
      </c>
      <c r="E574">
        <f>VLOOKUP($A574,JESG_CEMBI!$AG:$AV,MATCH("QTD Score Chg",JESG_CEMBI!$AG$1:$AV$1,0),FALSE)/-10</f>
        <v>-4.9960185528428201E-2</v>
      </c>
      <c r="F574">
        <f>VLOOKUP($A574,JESG_CEMBI!$AG:$AV,MATCH("YTD Score Chg",JESG_CEMBI!$AG$1:$AV$1,0),FALSE)/-10</f>
        <v>-0.196119682132437</v>
      </c>
      <c r="G574" t="str">
        <f>IFERROR(VLOOKUP(A574,ERV_Mapping!Q:Q,1,FALSE),VLOOKUP(A574,ERV_Mapping!R:R,1,FALSE))</f>
        <v>CANPCK</v>
      </c>
      <c r="H574" t="str">
        <f>IFERROR(VLOOKUP(G574,ERV_Mapping!Q:S,3,FALSE),VLOOKUP(G574,ERV_Mapping!R:S,2,FALSE))</f>
        <v>CANPCK_0</v>
      </c>
      <c r="I574" s="1">
        <f>VLOOKUP($H574,ERV_Issuers!$C:$BZ,MATCH(I$1,ERV_Issuers!$C$2:$BZ$2,0),FALSE)</f>
        <v>290.77474975585938</v>
      </c>
      <c r="J574" s="1" t="str">
        <f>VLOOKUP($H574,ERV_Issuers!$C:$BZ,MATCH(J$1,ERV_Issuers!$C$2:$BZ$2,0),FALSE)</f>
        <v>bb</v>
      </c>
      <c r="K574" s="1">
        <f>VLOOKUP($H574,ERV_Issuers!$C:$BZ,MATCH(K$1,ERV_Issuers!$C$2:$BZ$2,0),FALSE)</f>
        <v>-23.168791051561151</v>
      </c>
      <c r="L574" s="1" t="str">
        <f t="shared" si="8"/>
        <v>BB</v>
      </c>
      <c r="M574" s="1" t="str">
        <f>INDEX(JESG_CEMBI!$W:$W,MATCH($A574,JESG_CEMBI!$AG:$AG,0))</f>
        <v>USX0971WAA63</v>
      </c>
    </row>
    <row r="575" spans="1:13" x14ac:dyDescent="0.25">
      <c r="A575" t="s">
        <v>2947</v>
      </c>
      <c r="B575">
        <f>ROUND(10-VLOOKUP($A575,JESG_CEMBI!$AG:$AV,MATCH(B$1,JESG_CEMBI!$AG$1:$AV$1,0),FALSE)/10,1)</f>
        <v>3.4</v>
      </c>
      <c r="C575">
        <f>VLOOKUP($A575,JESG_CEMBI!$AG:$AV,MATCH("1D Score Chg",JESG_CEMBI!$AG$1:$AV$1,0),FALSE)/-10</f>
        <v>-1.13651327335162E-4</v>
      </c>
      <c r="D575">
        <f>VLOOKUP($A575,JESG_CEMBI!$AG:$AV,MATCH("1M Score Chg",JESG_CEMBI!$AG$1:$AV$1,0),FALSE)/-10</f>
        <v>-4.0910399333724E-2</v>
      </c>
      <c r="E575">
        <f>VLOOKUP($A575,JESG_CEMBI!$AG:$AV,MATCH("QTD Score Chg",JESG_CEMBI!$AG$1:$AV$1,0),FALSE)/-10</f>
        <v>-1.0996471844677501E-3</v>
      </c>
      <c r="F575">
        <f>VLOOKUP($A575,JESG_CEMBI!$AG:$AV,MATCH("YTD Score Chg",JESG_CEMBI!$AG$1:$AV$1,0),FALSE)/-10</f>
        <v>-0.51329408142824007</v>
      </c>
      <c r="G575" t="str">
        <f>IFERROR(VLOOKUP(A575,ERV_Mapping!Q:Q,1,FALSE),VLOOKUP(A575,ERV_Mapping!R:R,1,FALSE))</f>
        <v>ORIFLM</v>
      </c>
      <c r="H575" t="str">
        <f>IFERROR(VLOOKUP(G575,ERV_Mapping!Q:S,3,FALSE),VLOOKUP(G575,ERV_Mapping!R:S,2,FALSE))</f>
        <v>ORIFLM-1L</v>
      </c>
      <c r="I575" s="1">
        <f>VLOOKUP($H575,ERV_Issuers!$C:$BZ,MATCH(I$1,ERV_Issuers!$C$2:$BZ$2,0),FALSE)</f>
        <v>851.5897216796875</v>
      </c>
      <c r="J575" s="1" t="str">
        <f>VLOOKUP($H575,ERV_Issuers!$C:$BZ,MATCH(J$1,ERV_Issuers!$C$2:$BZ$2,0),FALSE)</f>
        <v>b+</v>
      </c>
      <c r="K575" s="1">
        <f>VLOOKUP($H575,ERV_Issuers!$C:$BZ,MATCH(K$1,ERV_Issuers!$C$2:$BZ$2,0),FALSE)</f>
        <v>30.814989902067385</v>
      </c>
      <c r="L575" s="1" t="str">
        <f t="shared" si="8"/>
        <v>B</v>
      </c>
      <c r="M575" s="1" t="str">
        <f>INDEX(JESG_CEMBI!$W:$W,MATCH($A575,JESG_CEMBI!$AG:$AG,0))</f>
        <v>USG67744AA34</v>
      </c>
    </row>
    <row r="576" spans="1:13" x14ac:dyDescent="0.25">
      <c r="A576" t="s">
        <v>689</v>
      </c>
      <c r="B576">
        <f>ROUND(10-VLOOKUP($A576,JESG_CEMBI!$AG:$AV,MATCH(B$1,JESG_CEMBI!$AG$1:$AV$1,0),FALSE)/10,1)</f>
        <v>6.5</v>
      </c>
      <c r="C576">
        <f>VLOOKUP($A576,JESG_CEMBI!$AG:$AV,MATCH("1D Score Chg",JESG_CEMBI!$AG$1:$AV$1,0),FALSE)/-10</f>
        <v>-2.4680849443676298E-3</v>
      </c>
      <c r="D576">
        <f>VLOOKUP($A576,JESG_CEMBI!$AG:$AV,MATCH("1M Score Chg",JESG_CEMBI!$AG$1:$AV$1,0),FALSE)/-10</f>
        <v>-1.0364913416353199E-3</v>
      </c>
      <c r="E576">
        <f>VLOOKUP($A576,JESG_CEMBI!$AG:$AV,MATCH("QTD Score Chg",JESG_CEMBI!$AG$1:$AV$1,0),FALSE)/-10</f>
        <v>-6.1656217007452999E-3</v>
      </c>
      <c r="F576">
        <f>VLOOKUP($A576,JESG_CEMBI!$AG:$AV,MATCH("YTD Score Chg",JESG_CEMBI!$AG$1:$AV$1,0),FALSE)/-10</f>
        <v>2.8499521552706096E-2</v>
      </c>
      <c r="G576" t="str">
        <f>IFERROR(VLOOKUP(A576,ERV_Mapping!Q:Q,1,FALSE),VLOOKUP(A576,ERV_Mapping!R:R,1,FALSE))</f>
        <v>BACOPY</v>
      </c>
      <c r="H576" t="str">
        <f>IFERROR(VLOOKUP(G576,ERV_Mapping!Q:S,3,FALSE),VLOOKUP(G576,ERV_Mapping!R:S,2,FALSE))</f>
        <v>BACOPY_1</v>
      </c>
      <c r="I576" s="1">
        <f>VLOOKUP($H576,ERV_Issuers!$C:$BZ,MATCH(I$1,ERV_Issuers!$C$2:$BZ$2,0),FALSE)</f>
        <v>246.74391174316406</v>
      </c>
      <c r="J576" s="1" t="str">
        <f>VLOOKUP($H576,ERV_Issuers!$C:$BZ,MATCH(J$1,ERV_Issuers!$C$2:$BZ$2,0),FALSE)</f>
        <v>bb+</v>
      </c>
      <c r="K576" s="1">
        <f>VLOOKUP($H576,ERV_Issuers!$C:$BZ,MATCH(K$1,ERV_Issuers!$C$2:$BZ$2,0),FALSE)</f>
        <v>22.07999434055273</v>
      </c>
      <c r="L576" s="1" t="str">
        <f t="shared" si="8"/>
        <v>BB</v>
      </c>
      <c r="M576" s="1" t="str">
        <f>INDEX(JESG_CEMBI!$W:$W,MATCH($A576,JESG_CEMBI!$AG:$AG,0))</f>
        <v>USP09110AB65</v>
      </c>
    </row>
    <row r="577" spans="1:13" x14ac:dyDescent="0.25">
      <c r="A577" t="s">
        <v>2971</v>
      </c>
      <c r="B577">
        <f>ROUND(10-VLOOKUP($A577,JESG_CEMBI!$AG:$AV,MATCH(B$1,JESG_CEMBI!$AG$1:$AV$1,0),FALSE)/10,1)</f>
        <v>5.4</v>
      </c>
      <c r="C577">
        <f>VLOOKUP($A577,JESG_CEMBI!$AG:$AV,MATCH("1D Score Chg",JESG_CEMBI!$AG$1:$AV$1,0),FALSE)/-10</f>
        <v>-1.4065493538140499E-3</v>
      </c>
      <c r="D577">
        <f>VLOOKUP($A577,JESG_CEMBI!$AG:$AV,MATCH("1M Score Chg",JESG_CEMBI!$AG$1:$AV$1,0),FALSE)/-10</f>
        <v>-2.1030615778770502E-2</v>
      </c>
      <c r="E577">
        <f>VLOOKUP($A577,JESG_CEMBI!$AG:$AV,MATCH("QTD Score Chg",JESG_CEMBI!$AG$1:$AV$1,0),FALSE)/-10</f>
        <v>-9.4936788299136692E-3</v>
      </c>
      <c r="F577">
        <f>VLOOKUP($A577,JESG_CEMBI!$AG:$AV,MATCH("YTD Score Chg",JESG_CEMBI!$AG$1:$AV$1,0),FALSE)/-10</f>
        <v>-6.7807362602971405E-2</v>
      </c>
      <c r="G577" t="str">
        <f>IFERROR(VLOOKUP(A577,ERV_Mapping!Q:Q,1,FALSE),VLOOKUP(A577,ERV_Mapping!R:R,1,FALSE))</f>
        <v>PARCRT</v>
      </c>
      <c r="H577" t="str">
        <f>IFERROR(VLOOKUP(G577,ERV_Mapping!Q:S,3,FALSE),VLOOKUP(G577,ERV_Mapping!R:S,2,FALSE))</f>
        <v>PARCRT_0</v>
      </c>
      <c r="I577" s="1">
        <f>VLOOKUP($H577,ERV_Issuers!$C:$BZ,MATCH(I$1,ERV_Issuers!$C$2:$BZ$2,0),FALSE)</f>
        <v>278.42623901367188</v>
      </c>
      <c r="J577" s="1" t="str">
        <f>VLOOKUP($H577,ERV_Issuers!$C:$BZ,MATCH(J$1,ERV_Issuers!$C$2:$BZ$2,0),FALSE)</f>
        <v>bb</v>
      </c>
      <c r="K577" s="1">
        <f>VLOOKUP($H577,ERV_Issuers!$C:$BZ,MATCH(K$1,ERV_Issuers!$C$2:$BZ$2,0),FALSE)</f>
        <v>0</v>
      </c>
      <c r="L577" s="1" t="str">
        <f t="shared" si="8"/>
        <v>BB</v>
      </c>
      <c r="M577" s="1" t="str">
        <f>INDEX(JESG_CEMBI!$W:$W,MATCH($A577,JESG_CEMBI!$AG:$AG,0))</f>
        <v>USG11176AA54</v>
      </c>
    </row>
    <row r="578" spans="1:13" x14ac:dyDescent="0.25">
      <c r="A578" t="s">
        <v>1483</v>
      </c>
      <c r="B578">
        <f>ROUND(10-VLOOKUP($A578,JESG_CEMBI!$AG:$AV,MATCH(B$1,JESG_CEMBI!$AG$1:$AV$1,0),FALSE)/10,1)</f>
        <v>5.4</v>
      </c>
      <c r="C578">
        <f>VLOOKUP($A578,JESG_CEMBI!$AG:$AV,MATCH("1D Score Chg",JESG_CEMBI!$AG$1:$AV$1,0),FALSE)/-10</f>
        <v>-1.40654935381476E-3</v>
      </c>
      <c r="D578">
        <f>VLOOKUP($A578,JESG_CEMBI!$AG:$AV,MATCH("1M Score Chg",JESG_CEMBI!$AG$1:$AV$1,0),FALSE)/-10</f>
        <v>-2.1030615778771199E-2</v>
      </c>
      <c r="E578">
        <f>VLOOKUP($A578,JESG_CEMBI!$AG:$AV,MATCH("QTD Score Chg",JESG_CEMBI!$AG$1:$AV$1,0),FALSE)/-10</f>
        <v>-9.4936788299143805E-3</v>
      </c>
      <c r="F578">
        <f>VLOOKUP($A578,JESG_CEMBI!$AG:$AV,MATCH("YTD Score Chg",JESG_CEMBI!$AG$1:$AV$1,0),FALSE)/-10</f>
        <v>-6.7807362602972099E-2</v>
      </c>
      <c r="G578" t="str">
        <f>IFERROR(VLOOKUP(A578,ERV_Mapping!Q:Q,1,FALSE),VLOOKUP(A578,ERV_Mapping!R:R,1,FALSE))</f>
        <v>RUTAPY</v>
      </c>
      <c r="H578" t="str">
        <f>IFERROR(VLOOKUP(G578,ERV_Mapping!Q:S,3,FALSE),VLOOKUP(G578,ERV_Mapping!R:S,2,FALSE))</f>
        <v>RUTAPY_0</v>
      </c>
      <c r="I578" s="1">
        <f>VLOOKUP($H578,ERV_Issuers!$C:$BZ,MATCH(I$1,ERV_Issuers!$C$2:$BZ$2,0),FALSE)</f>
        <v>181.04014587402344</v>
      </c>
      <c r="J578" s="1" t="str">
        <f>VLOOKUP($H578,ERV_Issuers!$C:$BZ,MATCH(J$1,ERV_Issuers!$C$2:$BZ$2,0),FALSE)</f>
        <v>bb+</v>
      </c>
      <c r="K578" s="1">
        <f>VLOOKUP($H578,ERV_Issuers!$C:$BZ,MATCH(K$1,ERV_Issuers!$C$2:$BZ$2,0),FALSE)</f>
        <v>-33.994130909159722</v>
      </c>
      <c r="L578" s="1" t="str">
        <f t="shared" ref="L578:L644" si="9">UPPER(LEFT(J578,IF(OR(RIGHT(J578,1)="-",RIGHT(J578,1)="+"),LEN(J578)-1,LEN(J578))))</f>
        <v>BB</v>
      </c>
      <c r="M578" s="1" t="str">
        <f>INDEX(JESG_CEMBI!$W:$W,MATCH($A578,JESG_CEMBI!$AG:$AG,0))</f>
        <v>USG77265AA73</v>
      </c>
    </row>
    <row r="579" spans="1:13" x14ac:dyDescent="0.25">
      <c r="A579" t="s">
        <v>2361</v>
      </c>
      <c r="B579">
        <f>ROUND(10-VLOOKUP($A579,JESG_CEMBI!$AG:$AV,MATCH(B$1,JESG_CEMBI!$AG$1:$AV$1,0),FALSE)/10,1)</f>
        <v>4.5999999999999996</v>
      </c>
      <c r="C579">
        <f>VLOOKUP($A579,JESG_CEMBI!$AG:$AV,MATCH("1D Score Chg",JESG_CEMBI!$AG$1:$AV$1,0),FALSE)/-10</f>
        <v>-5.6394060271116996E-3</v>
      </c>
      <c r="D579">
        <f>VLOOKUP($A579,JESG_CEMBI!$AG:$AV,MATCH("1M Score Chg",JESG_CEMBI!$AG$1:$AV$1,0),FALSE)/-10</f>
        <v>-6.5191558813558009E-2</v>
      </c>
      <c r="E579">
        <f>VLOOKUP($A579,JESG_CEMBI!$AG:$AV,MATCH("QTD Score Chg",JESG_CEMBI!$AG$1:$AV$1,0),FALSE)/-10</f>
        <v>-3.2556703646402903E-2</v>
      </c>
      <c r="F579">
        <f>VLOOKUP($A579,JESG_CEMBI!$AG:$AV,MATCH("YTD Score Chg",JESG_CEMBI!$AG$1:$AV$1,0),FALSE)/-10</f>
        <v>-0.13033663071649698</v>
      </c>
      <c r="G579" t="str">
        <f>IFERROR(VLOOKUP(A579,ERV_Mapping!Q:Q,1,FALSE),VLOOKUP(A579,ERV_Mapping!R:R,1,FALSE))</f>
        <v>TCDPSA</v>
      </c>
      <c r="H579" t="str">
        <f>IFERROR(VLOOKUP(G579,ERV_Mapping!Q:S,3,FALSE),VLOOKUP(G579,ERV_Mapping!R:S,2,FALSE))</f>
        <v>TCDPSA_0</v>
      </c>
      <c r="I579" s="1">
        <f>VLOOKUP($H579,ERV_Issuers!$C:$BZ,MATCH(I$1,ERV_Issuers!$C$2:$BZ$2,0),FALSE)</f>
        <v>211.49647521972656</v>
      </c>
      <c r="J579" s="1" t="str">
        <f>VLOOKUP($H579,ERV_Issuers!$C:$BZ,MATCH(J$1,ERV_Issuers!$C$2:$BZ$2,0),FALSE)</f>
        <v>bb+</v>
      </c>
      <c r="K579" s="1">
        <f>VLOOKUP($H579,ERV_Issuers!$C:$BZ,MATCH(K$1,ERV_Issuers!$C$2:$BZ$2,0),FALSE)</f>
        <v>3.1392988938149133</v>
      </c>
      <c r="L579" s="1" t="str">
        <f t="shared" si="9"/>
        <v>BB</v>
      </c>
      <c r="M579" s="1" t="str">
        <f>INDEX(JESG_CEMBI!$W:$W,MATCH($A579,JESG_CEMBI!$AG:$AG,0))</f>
        <v>USP90475AB31</v>
      </c>
    </row>
    <row r="580" spans="1:13" x14ac:dyDescent="0.25">
      <c r="A580" t="s">
        <v>455</v>
      </c>
      <c r="B580">
        <f>ROUND(10-VLOOKUP($A580,JESG_CEMBI!$AG:$AV,MATCH(B$1,JESG_CEMBI!$AG$1:$AV$1,0),FALSE)/10,1)</f>
        <v>5.4</v>
      </c>
      <c r="C580">
        <f>VLOOKUP($A580,JESG_CEMBI!$AG:$AV,MATCH("1D Score Chg",JESG_CEMBI!$AG$1:$AV$1,0),FALSE)/-10</f>
        <v>-2.0570312205293799E-3</v>
      </c>
      <c r="D580">
        <f>VLOOKUP($A580,JESG_CEMBI!$AG:$AV,MATCH("1M Score Chg",JESG_CEMBI!$AG$1:$AV$1,0),FALSE)/-10</f>
        <v>9.020450666920251E-3</v>
      </c>
      <c r="E580">
        <f>VLOOKUP($A580,JESG_CEMBI!$AG:$AV,MATCH("QTD Score Chg",JESG_CEMBI!$AG$1:$AV$1,0),FALSE)/-10</f>
        <v>-2.4661381861847001E-3</v>
      </c>
      <c r="F580">
        <f>VLOOKUP($A580,JESG_CEMBI!$AG:$AV,MATCH("YTD Score Chg",JESG_CEMBI!$AG$1:$AV$1,0),FALSE)/-10</f>
        <v>6.3739475006585805E-2</v>
      </c>
      <c r="G580" t="str">
        <f>IFERROR(VLOOKUP(A580,ERV_Mapping!Q:Q,1,FALSE),VLOOKUP(A580,ERV_Mapping!R:R,1,FALSE))</f>
        <v>ALKHAL</v>
      </c>
      <c r="H580" t="str">
        <f>IFERROR(VLOOKUP(G580,ERV_Mapping!Q:S,3,FALSE),VLOOKUP(G580,ERV_Mapping!R:S,2,FALSE))</f>
        <v>ALKHAL</v>
      </c>
      <c r="I580" s="1">
        <f>VLOOKUP($H580,ERV_Issuers!$C:$BZ,MATCH(I$1,ERV_Issuers!$C$2:$BZ$2,0),FALSE)</f>
        <v>125.91818237304688</v>
      </c>
      <c r="J580" s="1" t="str">
        <f>VLOOKUP($H580,ERV_Issuers!$C:$BZ,MATCH(J$1,ERV_Issuers!$C$2:$BZ$2,0),FALSE)</f>
        <v>a+</v>
      </c>
      <c r="K580" s="1">
        <f>VLOOKUP($H580,ERV_Issuers!$C:$BZ,MATCH(K$1,ERV_Issuers!$C$2:$BZ$2,0),FALSE)</f>
        <v>0</v>
      </c>
      <c r="L580" s="1" t="str">
        <f t="shared" si="9"/>
        <v>A</v>
      </c>
      <c r="M580" s="1" t="str">
        <f>INDEX(JESG_CEMBI!$W:$W,MATCH($A580,JESG_CEMBI!$AG:$AG,0))</f>
        <v>XS1891316587</v>
      </c>
    </row>
    <row r="581" spans="1:13" x14ac:dyDescent="0.25">
      <c r="A581" t="s">
        <v>1363</v>
      </c>
      <c r="B581">
        <f>ROUND(10-VLOOKUP($A581,JESG_CEMBI!$AG:$AV,MATCH(B$1,JESG_CEMBI!$AG$1:$AV$1,0),FALSE)/10,1)</f>
        <v>6.3</v>
      </c>
      <c r="C581">
        <f>VLOOKUP($A581,JESG_CEMBI!$AG:$AV,MATCH("1D Score Chg",JESG_CEMBI!$AG$1:$AV$1,0),FALSE)/-10</f>
        <v>-2.3658915223990101E-3</v>
      </c>
      <c r="D581">
        <f>VLOOKUP($A581,JESG_CEMBI!$AG:$AV,MATCH("1M Score Chg",JESG_CEMBI!$AG$1:$AV$1,0),FALSE)/-10</f>
        <v>1.5691190632708099E-3</v>
      </c>
      <c r="E581">
        <f>VLOOKUP($A581,JESG_CEMBI!$AG:$AV,MATCH("QTD Score Chg",JESG_CEMBI!$AG$1:$AV$1,0),FALSE)/-10</f>
        <v>-5.2458809030262897E-3</v>
      </c>
      <c r="F581">
        <f>VLOOKUP($A581,JESG_CEMBI!$AG:$AV,MATCH("YTD Score Chg",JESG_CEMBI!$AG$1:$AV$1,0),FALSE)/-10</f>
        <v>3.7632829706996704E-2</v>
      </c>
      <c r="G581" t="str">
        <f>IFERROR(VLOOKUP(A581,ERV_Mapping!Q:Q,1,FALSE),VLOOKUP(A581,ERV_Mapping!R:R,1,FALSE))</f>
        <v>ABQKQD</v>
      </c>
      <c r="H581" t="str">
        <f>IFERROR(VLOOKUP(G581,ERV_Mapping!Q:S,3,FALSE),VLOOKUP(G581,ERV_Mapping!R:S,2,FALSE))</f>
        <v>ABQKQD_0</v>
      </c>
      <c r="I581" s="1">
        <f>VLOOKUP($H581,ERV_Issuers!$C:$BZ,MATCH(I$1,ERV_Issuers!$C$2:$BZ$2,0),FALSE)</f>
        <v>90.225166320800781</v>
      </c>
      <c r="J581" s="1" t="str">
        <f>VLOOKUP($H581,ERV_Issuers!$C:$BZ,MATCH(J$1,ERV_Issuers!$C$2:$BZ$2,0),FALSE)</f>
        <v>a</v>
      </c>
      <c r="K581" s="1">
        <f>VLOOKUP($H581,ERV_Issuers!$C:$BZ,MATCH(K$1,ERV_Issuers!$C$2:$BZ$2,0),FALSE)</f>
        <v>0</v>
      </c>
      <c r="L581" s="1" t="str">
        <f t="shared" si="9"/>
        <v>A</v>
      </c>
      <c r="M581" s="1" t="str">
        <f>INDEX(JESG_CEMBI!$W:$W,MATCH($A581,JESG_CEMBI!$AG:$AG,0))</f>
        <v>XS2227862583</v>
      </c>
    </row>
    <row r="582" spans="1:13" x14ac:dyDescent="0.25">
      <c r="A582" t="s">
        <v>1100</v>
      </c>
      <c r="B582">
        <f>ROUND(10-VLOOKUP($A582,JESG_CEMBI!$AG:$AV,MATCH(B$1,JESG_CEMBI!$AG$1:$AV$1,0),FALSE)/10,1)</f>
        <v>6.3</v>
      </c>
      <c r="C582">
        <f>VLOOKUP($A582,JESG_CEMBI!$AG:$AV,MATCH("1D Score Chg",JESG_CEMBI!$AG$1:$AV$1,0),FALSE)/-10</f>
        <v>-3.3669417687654801E-3</v>
      </c>
      <c r="D582">
        <f>VLOOKUP($A582,JESG_CEMBI!$AG:$AV,MATCH("1M Score Chg",JESG_CEMBI!$AG$1:$AV$1,0),FALSE)/-10</f>
        <v>-0.29224884183946898</v>
      </c>
      <c r="E582">
        <f>VLOOKUP($A582,JESG_CEMBI!$AG:$AV,MATCH("QTD Score Chg",JESG_CEMBI!$AG$1:$AV$1,0),FALSE)/-10</f>
        <v>-0.10236291327038601</v>
      </c>
      <c r="F582">
        <f>VLOOKUP($A582,JESG_CEMBI!$AG:$AV,MATCH("YTD Score Chg",JESG_CEMBI!$AG$1:$AV$1,0),FALSE)/-10</f>
        <v>-0.95567903673397103</v>
      </c>
      <c r="G582" t="str">
        <f>IFERROR(VLOOKUP(A582,ERV_Mapping!Q:Q,1,FALSE),VLOOKUP(A582,ERV_Mapping!R:R,1,FALSE))</f>
        <v>COMQAT</v>
      </c>
      <c r="H582" t="str">
        <f>IFERROR(VLOOKUP(G582,ERV_Mapping!Q:S,3,FALSE),VLOOKUP(G582,ERV_Mapping!R:S,2,FALSE))</f>
        <v>COMQAT_14</v>
      </c>
      <c r="I582" s="1">
        <f>VLOOKUP($H582,ERV_Issuers!$C:$BZ,MATCH(I$1,ERV_Issuers!$C$2:$BZ$2,0),FALSE)</f>
        <v>79.737144470214844</v>
      </c>
      <c r="J582" s="1" t="str">
        <f>VLOOKUP($H582,ERV_Issuers!$C:$BZ,MATCH(J$1,ERV_Issuers!$C$2:$BZ$2,0),FALSE)</f>
        <v>a-</v>
      </c>
      <c r="K582" s="1">
        <f>VLOOKUP($H582,ERV_Issuers!$C:$BZ,MATCH(K$1,ERV_Issuers!$C$2:$BZ$2,0),FALSE)</f>
        <v>0</v>
      </c>
      <c r="L582" s="1" t="str">
        <f t="shared" si="9"/>
        <v>A</v>
      </c>
      <c r="M582" s="1" t="str">
        <f>INDEX(JESG_CEMBI!$W:$W,MATCH($A582,JESG_CEMBI!$AG:$AG,0))</f>
        <v>XS2230306537</v>
      </c>
    </row>
    <row r="583" spans="1:13" x14ac:dyDescent="0.25">
      <c r="A583" t="s">
        <v>2061</v>
      </c>
      <c r="B583">
        <f>ROUND(10-VLOOKUP($A583,JESG_CEMBI!$AG:$AV,MATCH(B$1,JESG_CEMBI!$AG$1:$AV$1,0),FALSE)/10,1)</f>
        <v>6.3</v>
      </c>
      <c r="C583">
        <f>VLOOKUP($A583,JESG_CEMBI!$AG:$AV,MATCH("1D Score Chg",JESG_CEMBI!$AG$1:$AV$1,0),FALSE)/-10</f>
        <v>-3.3669417687669E-3</v>
      </c>
      <c r="D583">
        <f>VLOOKUP($A583,JESG_CEMBI!$AG:$AV,MATCH("1M Score Chg",JESG_CEMBI!$AG$1:$AV$1,0),FALSE)/-10</f>
        <v>-0.29224884183947097</v>
      </c>
      <c r="E583">
        <f>VLOOKUP($A583,JESG_CEMBI!$AG:$AV,MATCH("QTD Score Chg",JESG_CEMBI!$AG$1:$AV$1,0),FALSE)/-10</f>
        <v>-0.102362913270388</v>
      </c>
      <c r="F583">
        <f>VLOOKUP($A583,JESG_CEMBI!$AG:$AV,MATCH("YTD Score Chg",JESG_CEMBI!$AG$1:$AV$1,0),FALSE)/-10</f>
        <v>-0.95567903673397292</v>
      </c>
      <c r="G583" t="str">
        <f>IFERROR(VLOOKUP(A583,ERV_Mapping!Q:Q,1,FALSE),VLOOKUP(A583,ERV_Mapping!R:R,1,FALSE))</f>
        <v>CBQKQD</v>
      </c>
      <c r="H583" t="str">
        <f>IFERROR(VLOOKUP(G583,ERV_Mapping!Q:S,3,FALSE),VLOOKUP(G583,ERV_Mapping!R:S,2,FALSE))</f>
        <v>CBQKQD_0</v>
      </c>
      <c r="I583" s="1">
        <f>VLOOKUP($H583,ERV_Issuers!$C:$BZ,MATCH(I$1,ERV_Issuers!$C$2:$BZ$2,0),FALSE)</f>
        <v>265.36871337890625</v>
      </c>
      <c r="J583" s="1" t="str">
        <f>VLOOKUP($H583,ERV_Issuers!$C:$BZ,MATCH(J$1,ERV_Issuers!$C$2:$BZ$2,0),FALSE)</f>
        <v>nr</v>
      </c>
      <c r="K583" s="1">
        <f>VLOOKUP($H583,ERV_Issuers!$C:$BZ,MATCH(K$1,ERV_Issuers!$C$2:$BZ$2,0),FALSE)</f>
        <v>0</v>
      </c>
      <c r="L583" s="1" t="str">
        <f t="shared" si="9"/>
        <v>NR</v>
      </c>
      <c r="M583" s="1" t="str">
        <f>INDEX(JESG_CEMBI!$W:$W,MATCH($A583,JESG_CEMBI!$AG:$AG,0))</f>
        <v>XS2293694662</v>
      </c>
    </row>
    <row r="584" spans="1:13" x14ac:dyDescent="0.25">
      <c r="A584" t="s">
        <v>1254</v>
      </c>
      <c r="B584">
        <f>ROUND(10-VLOOKUP($A584,JESG_CEMBI!$AG:$AV,MATCH(B$1,JESG_CEMBI!$AG$1:$AV$1,0),FALSE)/10,1)</f>
        <v>7.1</v>
      </c>
      <c r="C584">
        <f>VLOOKUP($A584,JESG_CEMBI!$AG:$AV,MATCH("1D Score Chg",JESG_CEMBI!$AG$1:$AV$1,0),FALSE)/-10</f>
        <v>4.5711789768525003E-3</v>
      </c>
      <c r="D584">
        <f>VLOOKUP($A584,JESG_CEMBI!$AG:$AV,MATCH("1M Score Chg",JESG_CEMBI!$AG$1:$AV$1,0),FALSE)/-10</f>
        <v>-3.4312233751463202E-2</v>
      </c>
      <c r="E584">
        <f>VLOOKUP($A584,JESG_CEMBI!$AG:$AV,MATCH("QTD Score Chg",JESG_CEMBI!$AG$1:$AV$1,0),FALSE)/-10</f>
        <v>-9.8945764004390903E-3</v>
      </c>
      <c r="F584">
        <f>VLOOKUP($A584,JESG_CEMBI!$AG:$AV,MATCH("YTD Score Chg",JESG_CEMBI!$AG$1:$AV$1,0),FALSE)/-10</f>
        <v>-0.35486427029227696</v>
      </c>
      <c r="G584" t="str">
        <f>IFERROR(VLOOKUP(A584,ERV_Mapping!Q:Q,1,FALSE),VLOOKUP(A584,ERV_Mapping!R:R,1,FALSE))</f>
        <v>DHBKQD</v>
      </c>
      <c r="H584" t="str">
        <f>IFERROR(VLOOKUP(G584,ERV_Mapping!Q:S,3,FALSE),VLOOKUP(G584,ERV_Mapping!R:S,2,FALSE))</f>
        <v>DHBKQD_1</v>
      </c>
      <c r="I584" s="1">
        <f>VLOOKUP($H584,ERV_Issuers!$C:$BZ,MATCH(I$1,ERV_Issuers!$C$2:$BZ$2,0),FALSE)</f>
        <v>82.743133544921875</v>
      </c>
      <c r="J584" s="1" t="str">
        <f>VLOOKUP($H584,ERV_Issuers!$C:$BZ,MATCH(J$1,ERV_Issuers!$C$2:$BZ$2,0),FALSE)</f>
        <v>a-</v>
      </c>
      <c r="K584" s="1">
        <f>VLOOKUP($H584,ERV_Issuers!$C:$BZ,MATCH(K$1,ERV_Issuers!$C$2:$BZ$2,0),FALSE)</f>
        <v>0</v>
      </c>
      <c r="L584" s="1" t="str">
        <f t="shared" si="9"/>
        <v>A</v>
      </c>
      <c r="M584" s="1" t="str">
        <f>INDEX(JESG_CEMBI!$W:$W,MATCH($A584,JESG_CEMBI!$AG:$AG,0))</f>
        <v>XS2158693932</v>
      </c>
    </row>
    <row r="585" spans="1:13" x14ac:dyDescent="0.25">
      <c r="A585" t="s">
        <v>2684</v>
      </c>
      <c r="B585">
        <f>ROUND(10-VLOOKUP($A585,JESG_CEMBI!$AG:$AV,MATCH(B$1,JESG_CEMBI!$AG$1:$AV$1,0),FALSE)/10,1)</f>
        <v>6.1</v>
      </c>
      <c r="C585">
        <f>VLOOKUP($A585,JESG_CEMBI!$AG:$AV,MATCH("1D Score Chg",JESG_CEMBI!$AG$1:$AV$1,0),FALSE)/-10</f>
        <v>-6.5843132947193796E-3</v>
      </c>
      <c r="D585">
        <f>VLOOKUP($A585,JESG_CEMBI!$AG:$AV,MATCH("1M Score Chg",JESG_CEMBI!$AG$1:$AV$1,0),FALSE)/-10</f>
        <v>-0.11421597035283899</v>
      </c>
      <c r="E585">
        <f>VLOOKUP($A585,JESG_CEMBI!$AG:$AV,MATCH("QTD Score Chg",JESG_CEMBI!$AG$1:$AV$1,0),FALSE)/-10</f>
        <v>-4.9530794809864796E-2</v>
      </c>
      <c r="F585">
        <f>VLOOKUP($A585,JESG_CEMBI!$AG:$AV,MATCH("YTD Score Chg",JESG_CEMBI!$AG$1:$AV$1,0),FALSE)/-10</f>
        <v>-0.33851364897305702</v>
      </c>
      <c r="G585" t="str">
        <f>IFERROR(VLOOKUP(A585,ERV_Mapping!Q:Q,1,FALSE),VLOOKUP(A585,ERV_Mapping!R:R,1,FALSE))</f>
        <v>MAALRA</v>
      </c>
      <c r="H585" t="str">
        <f>IFERROR(VLOOKUP(G585,ERV_Mapping!Q:S,3,FALSE),VLOOKUP(G585,ERV_Mapping!R:S,2,FALSE))</f>
        <v>MAALRA_0</v>
      </c>
      <c r="I585" s="1">
        <f>VLOOKUP($H585,ERV_Issuers!$C:$BZ,MATCH(I$1,ERV_Issuers!$C$2:$BZ$2,0),FALSE)</f>
        <v>56.969326019287109</v>
      </c>
      <c r="J585" s="1" t="str">
        <f>VLOOKUP($H585,ERV_Issuers!$C:$BZ,MATCH(J$1,ERV_Issuers!$C$2:$BZ$2,0),FALSE)</f>
        <v>a+</v>
      </c>
      <c r="K585" s="1">
        <f>VLOOKUP($H585,ERV_Issuers!$C:$BZ,MATCH(K$1,ERV_Issuers!$C$2:$BZ$2,0),FALSE)</f>
        <v>0</v>
      </c>
      <c r="L585" s="1" t="str">
        <f t="shared" si="9"/>
        <v>A</v>
      </c>
      <c r="M585" s="1" t="str">
        <f>INDEX(JESG_CEMBI!$W:$W,MATCH($A585,JESG_CEMBI!$AG:$AG,0))</f>
        <v>XS2225422869</v>
      </c>
    </row>
    <row r="586" spans="1:13" x14ac:dyDescent="0.25">
      <c r="A586" t="s">
        <v>3176</v>
      </c>
      <c r="B586">
        <f>ROUND(10-VLOOKUP($A586,JESG_CEMBI!$AG:$AV,MATCH(B$1,JESG_CEMBI!$AG$1:$AV$1,0),FALSE)/10,1)</f>
        <v>6.3</v>
      </c>
      <c r="C586">
        <f>VLOOKUP($A586,JESG_CEMBI!$AG:$AV,MATCH("1D Score Chg",JESG_CEMBI!$AG$1:$AV$1,0),FALSE)/-10</f>
        <v>-2.1557037959404101E-3</v>
      </c>
      <c r="D586">
        <f>VLOOKUP($A586,JESG_CEMBI!$AG:$AV,MATCH("1M Score Chg",JESG_CEMBI!$AG$1:$AV$1,0),FALSE)/-10</f>
        <v>2.6210307932622301E-2</v>
      </c>
      <c r="E586">
        <f>VLOOKUP($A586,JESG_CEMBI!$AG:$AV,MATCH("QTD Score Chg",JESG_CEMBI!$AG$1:$AV$1,0),FALSE)/-10</f>
        <v>2.2917498068437602E-3</v>
      </c>
      <c r="F586">
        <f>VLOOKUP($A586,JESG_CEMBI!$AG:$AV,MATCH("YTD Score Chg",JESG_CEMBI!$AG$1:$AV$1,0),FALSE)/-10</f>
        <v>0.13296069143558201</v>
      </c>
      <c r="G586" t="str">
        <f>IFERROR(VLOOKUP(A586,ERV_Mapping!Q:Q,1,FALSE),VLOOKUP(A586,ERV_Mapping!R:R,1,FALSE))</f>
        <v>QGTS</v>
      </c>
      <c r="H586" t="str">
        <f>IFERROR(VLOOKUP(G586,ERV_Mapping!Q:S,3,FALSE),VLOOKUP(G586,ERV_Mapping!R:S,2,FALSE))</f>
        <v>QGTS_0</v>
      </c>
      <c r="I586" s="1">
        <f>VLOOKUP($H586,ERV_Issuers!$C:$BZ,MATCH(I$1,ERV_Issuers!$C$2:$BZ$2,0),FALSE)</f>
        <v>116.36751556396484</v>
      </c>
      <c r="J586" s="1" t="str">
        <f>VLOOKUP($H586,ERV_Issuers!$C:$BZ,MATCH(J$1,ERV_Issuers!$C$2:$BZ$2,0),FALSE)</f>
        <v>a+</v>
      </c>
      <c r="K586" s="1">
        <f>VLOOKUP($H586,ERV_Issuers!$C:$BZ,MATCH(K$1,ERV_Issuers!$C$2:$BZ$2,0),FALSE)</f>
        <v>0</v>
      </c>
      <c r="L586" s="1" t="str">
        <f t="shared" si="9"/>
        <v>A</v>
      </c>
      <c r="M586" s="1" t="str">
        <f>INDEX(JESG_CEMBI!$W:$W,MATCH($A586,JESG_CEMBI!$AG:$AG,0))</f>
        <v>USY62014AA64</v>
      </c>
    </row>
    <row r="587" spans="1:13" x14ac:dyDescent="0.25">
      <c r="A587" t="s">
        <v>3813</v>
      </c>
      <c r="B587">
        <f>ROUND(10-VLOOKUP($A587,JESG_CEMBI!$AG:$AV,MATCH(B$1,JESG_CEMBI!$AG$1:$AV$1,0),FALSE)/10,1)</f>
        <v>6.6</v>
      </c>
      <c r="C587">
        <f>VLOOKUP($A587,JESG_CEMBI!$AG:$AV,MATCH("1D Score Chg",JESG_CEMBI!$AG$1:$AV$1,0),FALSE)/-10</f>
        <v>-4.1841097534970097E-3</v>
      </c>
      <c r="D587">
        <f>VLOOKUP($A587,JESG_CEMBI!$AG:$AV,MATCH("1M Score Chg",JESG_CEMBI!$AG$1:$AV$1,0),FALSE)/-10</f>
        <v>-4.07412338308802E-2</v>
      </c>
      <c r="E587">
        <f>VLOOKUP($A587,JESG_CEMBI!$AG:$AV,MATCH("QTD Score Chg",JESG_CEMBI!$AG$1:$AV$1,0),FALSE)/-10</f>
        <v>-2.1609844982916099E-2</v>
      </c>
      <c r="F587">
        <f>VLOOKUP($A587,JESG_CEMBI!$AG:$AV,MATCH("YTD Score Chg",JESG_CEMBI!$AG$1:$AV$1,0),FALSE)/-10</f>
        <v>-4.2362677019444503E-2</v>
      </c>
      <c r="G587" t="str">
        <f>IFERROR(VLOOKUP(A587,ERV_Mapping!Q:Q,1,FALSE),VLOOKUP(A587,ERV_Mapping!R:R,1,FALSE))</f>
        <v>QIIKQD</v>
      </c>
      <c r="H587" t="str">
        <f>IFERROR(VLOOKUP(G587,ERV_Mapping!Q:S,3,FALSE),VLOOKUP(G587,ERV_Mapping!R:S,2,FALSE))</f>
        <v>QIIKQD_1</v>
      </c>
      <c r="I587" s="1">
        <f>VLOOKUP($H587,ERV_Issuers!$C:$BZ,MATCH(I$1,ERV_Issuers!$C$2:$BZ$2,0),FALSE)</f>
        <v>67.475334167480469</v>
      </c>
      <c r="J587" s="1" t="str">
        <f>VLOOKUP($H587,ERV_Issuers!$C:$BZ,MATCH(J$1,ERV_Issuers!$C$2:$BZ$2,0),FALSE)</f>
        <v>a</v>
      </c>
      <c r="K587" s="1">
        <f>VLOOKUP($H587,ERV_Issuers!$C:$BZ,MATCH(K$1,ERV_Issuers!$C$2:$BZ$2,0),FALSE)</f>
        <v>0</v>
      </c>
      <c r="L587" s="1" t="str">
        <f t="shared" si="9"/>
        <v>A</v>
      </c>
      <c r="M587" s="1" t="str">
        <f>INDEX(JESG_CEMBI!$W:$W,MATCH($A587,JESG_CEMBI!$AG:$AG,0))</f>
        <v>XS1959301471</v>
      </c>
    </row>
    <row r="588" spans="1:13" x14ac:dyDescent="0.25">
      <c r="A588" t="s">
        <v>3184</v>
      </c>
      <c r="B588">
        <f>ROUND(10-VLOOKUP($A588,JESG_CEMBI!$AG:$AV,MATCH(B$1,JESG_CEMBI!$AG$1:$AV$1,0),FALSE)/10,1)</f>
        <v>5.7</v>
      </c>
      <c r="C588">
        <f>VLOOKUP($A588,JESG_CEMBI!$AG:$AV,MATCH("1D Score Chg",JESG_CEMBI!$AG$1:$AV$1,0),FALSE)/-10</f>
        <v>-5.0084417344308397E-3</v>
      </c>
      <c r="D588">
        <f>VLOOKUP($A588,JESG_CEMBI!$AG:$AV,MATCH("1M Score Chg",JESG_CEMBI!$AG$1:$AV$1,0),FALSE)/-10</f>
        <v>-0.18315529436293901</v>
      </c>
      <c r="E588">
        <f>VLOOKUP($A588,JESG_CEMBI!$AG:$AV,MATCH("QTD Score Chg",JESG_CEMBI!$AG$1:$AV$1,0),FALSE)/-10</f>
        <v>-7.8833106797216598E-2</v>
      </c>
      <c r="F588">
        <f>VLOOKUP($A588,JESG_CEMBI!$AG:$AV,MATCH("YTD Score Chg",JESG_CEMBI!$AG$1:$AV$1,0),FALSE)/-10</f>
        <v>-0.31075162715798499</v>
      </c>
      <c r="G588" t="str">
        <f>IFERROR(VLOOKUP(A588,ERV_Mapping!Q:Q,1,FALSE),VLOOKUP(A588,ERV_Mapping!R:R,1,FALSE))</f>
        <v>QNBK</v>
      </c>
      <c r="H588" t="str">
        <f>IFERROR(VLOOKUP(G588,ERV_Mapping!Q:S,3,FALSE),VLOOKUP(G588,ERV_Mapping!R:S,2,FALSE))</f>
        <v>QNBK_1</v>
      </c>
      <c r="I588" s="1">
        <f>VLOOKUP($H588,ERV_Issuers!$C:$BZ,MATCH(I$1,ERV_Issuers!$C$2:$BZ$2,0),FALSE)</f>
        <v>65.442558288574219</v>
      </c>
      <c r="J588" s="1" t="str">
        <f>VLOOKUP($H588,ERV_Issuers!$C:$BZ,MATCH(J$1,ERV_Issuers!$C$2:$BZ$2,0),FALSE)</f>
        <v>a+</v>
      </c>
      <c r="K588" s="1">
        <f>VLOOKUP($H588,ERV_Issuers!$C:$BZ,MATCH(K$1,ERV_Issuers!$C$2:$BZ$2,0),FALSE)</f>
        <v>25.505132298594241</v>
      </c>
      <c r="L588" s="1" t="str">
        <f t="shared" si="9"/>
        <v>A</v>
      </c>
      <c r="M588" s="1" t="str">
        <f>INDEX(JESG_CEMBI!$W:$W,MATCH($A588,JESG_CEMBI!$AG:$AG,0))</f>
        <v>XS2287744218</v>
      </c>
    </row>
    <row r="589" spans="1:13" x14ac:dyDescent="0.25">
      <c r="A589" t="s">
        <v>3167</v>
      </c>
      <c r="B589">
        <f>ROUND(10-VLOOKUP($A589,JESG_CEMBI!$AG:$AV,MATCH(B$1,JESG_CEMBI!$AG$1:$AV$1,0),FALSE)/10,1)</f>
        <v>4.8</v>
      </c>
      <c r="C589">
        <f>VLOOKUP($A589,JESG_CEMBI!$AG:$AV,MATCH("1D Score Chg",JESG_CEMBI!$AG$1:$AV$1,0),FALSE)/-10</f>
        <v>-5.5878054124818195E-4</v>
      </c>
      <c r="D589">
        <f>VLOOKUP($A589,JESG_CEMBI!$AG:$AV,MATCH("1M Score Chg",JESG_CEMBI!$AG$1:$AV$1,0),FALSE)/-10</f>
        <v>-1.1879457374372E-2</v>
      </c>
      <c r="E589">
        <f>VLOOKUP($A589,JESG_CEMBI!$AG:$AV,MATCH("QTD Score Chg",JESG_CEMBI!$AG$1:$AV$1,0),FALSE)/-10</f>
        <v>-5.1058101096444295E-3</v>
      </c>
      <c r="F589">
        <f>VLOOKUP($A589,JESG_CEMBI!$AG:$AV,MATCH("YTD Score Chg",JESG_CEMBI!$AG$1:$AV$1,0),FALSE)/-10</f>
        <v>-0.198580531980215</v>
      </c>
      <c r="G589" t="str">
        <f>IFERROR(VLOOKUP(A589,ERV_Mapping!Q:Q,1,FALSE),VLOOKUP(A589,ERV_Mapping!R:R,1,FALSE))</f>
        <v>QATIQD</v>
      </c>
      <c r="H589" t="str">
        <f>IFERROR(VLOOKUP(G589,ERV_Mapping!Q:S,3,FALSE),VLOOKUP(G589,ERV_Mapping!R:S,2,FALSE))</f>
        <v>QATIQD_0</v>
      </c>
      <c r="I589" s="1">
        <f>VLOOKUP($H589,ERV_Issuers!$C:$BZ,MATCH(I$1,ERV_Issuers!$C$2:$BZ$2,0),FALSE)</f>
        <v>140.64793395996094</v>
      </c>
      <c r="J589" s="1" t="str">
        <f>VLOOKUP($H589,ERV_Issuers!$C:$BZ,MATCH(J$1,ERV_Issuers!$C$2:$BZ$2,0),FALSE)</f>
        <v>bbb+</v>
      </c>
      <c r="K589" s="1">
        <f>VLOOKUP($H589,ERV_Issuers!$C:$BZ,MATCH(K$1,ERV_Issuers!$C$2:$BZ$2,0),FALSE)</f>
        <v>0</v>
      </c>
      <c r="L589" s="1" t="str">
        <f t="shared" si="9"/>
        <v>BBB</v>
      </c>
      <c r="M589" s="1" t="str">
        <f>INDEX(JESG_CEMBI!$W:$W,MATCH($A589,JESG_CEMBI!$AG:$AG,0))</f>
        <v>XS1577847145</v>
      </c>
    </row>
    <row r="590" spans="1:13" x14ac:dyDescent="0.25">
      <c r="A590" t="s">
        <v>3204</v>
      </c>
      <c r="B590">
        <f>ROUND(10-VLOOKUP($A590,JESG_CEMBI!$AG:$AV,MATCH(B$1,JESG_CEMBI!$AG$1:$AV$1,0),FALSE)/10,1)</f>
        <v>3.5</v>
      </c>
      <c r="C590">
        <f>VLOOKUP($A590,JESG_CEMBI!$AG:$AV,MATCH("1D Score Chg",JESG_CEMBI!$AG$1:$AV$1,0),FALSE)/-10</f>
        <v>-2.0681367134086699E-2</v>
      </c>
      <c r="D590">
        <f>VLOOKUP($A590,JESG_CEMBI!$AG:$AV,MATCH("1M Score Chg",JESG_CEMBI!$AG$1:$AV$1,0),FALSE)/-10</f>
        <v>-0.44010207685757397</v>
      </c>
      <c r="E590">
        <f>VLOOKUP($A590,JESG_CEMBI!$AG:$AV,MATCH("QTD Score Chg",JESG_CEMBI!$AG$1:$AV$1,0),FALSE)/-10</f>
        <v>-0.17716228524441099</v>
      </c>
      <c r="F590">
        <f>VLOOKUP($A590,JESG_CEMBI!$AG:$AV,MATCH("YTD Score Chg",JESG_CEMBI!$AG$1:$AV$1,0),FALSE)/-10</f>
        <v>-1.06941357947024</v>
      </c>
      <c r="G590" t="str">
        <f>IFERROR(VLOOKUP(A590,ERV_Mapping!Q:Q,1,FALSE),VLOOKUP(A590,ERV_Mapping!R:R,1,FALSE))</f>
        <v>RASGAS</v>
      </c>
      <c r="H590" t="str">
        <f>IFERROR(VLOOKUP(G590,ERV_Mapping!Q:S,3,FALSE),VLOOKUP(G590,ERV_Mapping!R:S,2,FALSE))</f>
        <v>RASGAS</v>
      </c>
      <c r="I590" s="1">
        <f>VLOOKUP($H590,ERV_Issuers!$C:$BZ,MATCH(I$1,ERV_Issuers!$C$2:$BZ$2,0),FALSE)</f>
        <v>122.98809051513672</v>
      </c>
      <c r="J590" s="1" t="str">
        <f>VLOOKUP($H590,ERV_Issuers!$C:$BZ,MATCH(J$1,ERV_Issuers!$C$2:$BZ$2,0),FALSE)</f>
        <v>a+</v>
      </c>
      <c r="K590" s="1">
        <f>VLOOKUP($H590,ERV_Issuers!$C:$BZ,MATCH(K$1,ERV_Issuers!$C$2:$BZ$2,0),FALSE)</f>
        <v>48.129058903379594</v>
      </c>
      <c r="L590" s="1" t="str">
        <f t="shared" si="9"/>
        <v>A</v>
      </c>
      <c r="M590" s="1" t="str">
        <f>INDEX(JESG_CEMBI!$W:$W,MATCH($A590,JESG_CEMBI!$AG:$AG,0))</f>
        <v>USM8222MAA01</v>
      </c>
    </row>
    <row r="591" spans="1:13" x14ac:dyDescent="0.25">
      <c r="A591" t="s">
        <v>459</v>
      </c>
      <c r="B591">
        <f>ROUND(10-VLOOKUP($A591,JESG_CEMBI!$AG:$AV,MATCH(B$1,JESG_CEMBI!$AG$1:$AV$1,0),FALSE)/10,1)</f>
        <v>5.4</v>
      </c>
      <c r="C591">
        <f>VLOOKUP($A591,JESG_CEMBI!$AG:$AV,MATCH("1D Score Chg",JESG_CEMBI!$AG$1:$AV$1,0),FALSE)/-10</f>
        <v>-6.3918303073528197E-3</v>
      </c>
      <c r="D591">
        <f>VLOOKUP($A591,JESG_CEMBI!$AG:$AV,MATCH("1M Score Chg",JESG_CEMBI!$AG$1:$AV$1,0),FALSE)/-10</f>
        <v>-0.12177953728250701</v>
      </c>
      <c r="E591">
        <f>VLOOKUP($A591,JESG_CEMBI!$AG:$AV,MATCH("QTD Score Chg",JESG_CEMBI!$AG$1:$AV$1,0),FALSE)/-10</f>
        <v>-4.8859734490005004E-2</v>
      </c>
      <c r="F591">
        <f>VLOOKUP($A591,JESG_CEMBI!$AG:$AV,MATCH("YTD Score Chg",JESG_CEMBI!$AG$1:$AV$1,0),FALSE)/-10</f>
        <v>-1.1193584908563401</v>
      </c>
      <c r="G591" t="str">
        <f>IFERROR(VLOOKUP(A591,ERV_Mapping!Q:Q,1,FALSE),VLOOKUP(A591,ERV_Mapping!R:R,1,FALSE))</f>
        <v>ALMARA</v>
      </c>
      <c r="H591" t="str">
        <f>IFERROR(VLOOKUP(G591,ERV_Mapping!Q:S,3,FALSE),VLOOKUP(G591,ERV_Mapping!R:S,2,FALSE))</f>
        <v>ALMARA_0</v>
      </c>
      <c r="I591" s="1">
        <f>VLOOKUP($H591,ERV_Issuers!$C:$BZ,MATCH(I$1,ERV_Issuers!$C$2:$BZ$2,0),FALSE)</f>
        <v>97.26239013671875</v>
      </c>
      <c r="J591" s="1" t="str">
        <f>VLOOKUP($H591,ERV_Issuers!$C:$BZ,MATCH(J$1,ERV_Issuers!$C$2:$BZ$2,0),FALSE)</f>
        <v>bbb-</v>
      </c>
      <c r="K591" s="1">
        <f>VLOOKUP($H591,ERV_Issuers!$C:$BZ,MATCH(K$1,ERV_Issuers!$C$2:$BZ$2,0),FALSE)</f>
        <v>-47.764061014401555</v>
      </c>
      <c r="L591" s="1" t="str">
        <f t="shared" si="9"/>
        <v>BBB</v>
      </c>
      <c r="M591" s="1" t="str">
        <f>INDEX(JESG_CEMBI!$W:$W,MATCH($A591,JESG_CEMBI!$AG:$AG,0))</f>
        <v>XS1957412981</v>
      </c>
    </row>
    <row r="592" spans="1:13" x14ac:dyDescent="0.25">
      <c r="A592" t="s">
        <v>3838</v>
      </c>
      <c r="B592">
        <f>ROUND(10-VLOOKUP($A592,JESG_CEMBI!$AG:$AV,MATCH(B$1,JESG_CEMBI!$AG$1:$AV$1,0),FALSE)/10,1)</f>
        <v>6.5</v>
      </c>
      <c r="C592">
        <f>VLOOKUP($A592,JESG_CEMBI!$AG:$AV,MATCH("1D Score Chg",JESG_CEMBI!$AG$1:$AV$1,0),FALSE)/-10</f>
        <v>-2.3012743057151301E-3</v>
      </c>
      <c r="D592">
        <f>VLOOKUP($A592,JESG_CEMBI!$AG:$AV,MATCH("1M Score Chg",JESG_CEMBI!$AG$1:$AV$1,0),FALSE)/-10</f>
        <v>2.8327772045102497E-3</v>
      </c>
      <c r="E592">
        <f>VLOOKUP($A592,JESG_CEMBI!$AG:$AV,MATCH("QTD Score Chg",JESG_CEMBI!$AG$1:$AV$1,0),FALSE)/-10</f>
        <v>-4.6643259528607898E-3</v>
      </c>
      <c r="F592">
        <f>VLOOKUP($A592,JESG_CEMBI!$AG:$AV,MATCH("YTD Score Chg",JESG_CEMBI!$AG$1:$AV$1,0),FALSE)/-10</f>
        <v>3.9130535935292698E-2</v>
      </c>
      <c r="G592" t="str">
        <f>IFERROR(VLOOKUP(A592,ERV_Mapping!Q:Q,1,FALSE),VLOOKUP(A592,ERV_Mapping!R:R,1,FALSE))</f>
        <v>ARNBAB</v>
      </c>
      <c r="H592" t="str">
        <f>IFERROR(VLOOKUP(G592,ERV_Mapping!Q:S,3,FALSE),VLOOKUP(G592,ERV_Mapping!R:S,2,FALSE))</f>
        <v>ARNBAB_1</v>
      </c>
      <c r="I592" s="1">
        <f>VLOOKUP($H592,ERV_Issuers!$C:$BZ,MATCH(I$1,ERV_Issuers!$C$2:$BZ$2,0),FALSE)</f>
        <v>144.52481079101563</v>
      </c>
      <c r="J592" s="1" t="str">
        <f>VLOOKUP($H592,ERV_Issuers!$C:$BZ,MATCH(J$1,ERV_Issuers!$C$2:$BZ$2,0),FALSE)</f>
        <v>bbb-</v>
      </c>
      <c r="K592" s="1">
        <f>VLOOKUP($H592,ERV_Issuers!$C:$BZ,MATCH(K$1,ERV_Issuers!$C$2:$BZ$2,0),FALSE)</f>
        <v>0</v>
      </c>
      <c r="L592" s="1" t="str">
        <f t="shared" si="9"/>
        <v>BBB</v>
      </c>
      <c r="M592" s="1" t="str">
        <f>INDEX(JESG_CEMBI!$W:$W,MATCH($A592,JESG_CEMBI!$AG:$AG,0))</f>
        <v>XS2250029167</v>
      </c>
    </row>
    <row r="593" spans="1:13" x14ac:dyDescent="0.25">
      <c r="A593" t="s">
        <v>593</v>
      </c>
      <c r="B593">
        <f>ROUND(10-VLOOKUP($A593,JESG_CEMBI!$AG:$AV,MATCH(B$1,JESG_CEMBI!$AG$1:$AV$1,0),FALSE)/10,1)</f>
        <v>7.6</v>
      </c>
      <c r="C593">
        <f>VLOOKUP($A593,JESG_CEMBI!$AG:$AV,MATCH("1D Score Chg",JESG_CEMBI!$AG$1:$AV$1,0),FALSE)/-10</f>
        <v>-2.69969404934506E-3</v>
      </c>
      <c r="D593">
        <f>VLOOKUP($A593,JESG_CEMBI!$AG:$AV,MATCH("1M Score Chg",JESG_CEMBI!$AG$1:$AV$1,0),FALSE)/-10</f>
        <v>1.2583807418985701E-2</v>
      </c>
      <c r="E593">
        <f>VLOOKUP($A593,JESG_CEMBI!$AG:$AV,MATCH("QTD Score Chg",JESG_CEMBI!$AG$1:$AV$1,0),FALSE)/-10</f>
        <v>-2.6041624737931797E-3</v>
      </c>
      <c r="F593">
        <f>VLOOKUP($A593,JESG_CEMBI!$AG:$AV,MATCH("YTD Score Chg",JESG_CEMBI!$AG$1:$AV$1,0),FALSE)/-10</f>
        <v>8.5215419301837805E-2</v>
      </c>
      <c r="G593" t="str">
        <f>IFERROR(VLOOKUP(A593,ERV_Mapping!Q:Q,1,FALSE),VLOOKUP(A593,ERV_Mapping!R:R,1,FALSE))</f>
        <v>ARACEN</v>
      </c>
      <c r="H593" t="str">
        <f>IFERROR(VLOOKUP(G593,ERV_Mapping!Q:S,3,FALSE),VLOOKUP(G593,ERV_Mapping!R:S,2,FALSE))</f>
        <v>ARACEN</v>
      </c>
      <c r="I593" s="1">
        <f>VLOOKUP($H593,ERV_Issuers!$C:$BZ,MATCH(I$1,ERV_Issuers!$C$2:$BZ$2,0),FALSE)</f>
        <v>436.77645874023438</v>
      </c>
      <c r="J593" s="1" t="str">
        <f>VLOOKUP($H593,ERV_Issuers!$C:$BZ,MATCH(J$1,ERV_Issuers!$C$2:$BZ$2,0),FALSE)</f>
        <v>bb</v>
      </c>
      <c r="K593" s="1">
        <f>VLOOKUP($H593,ERV_Issuers!$C:$BZ,MATCH(K$1,ERV_Issuers!$C$2:$BZ$2,0),FALSE)</f>
        <v>15.603443945366505</v>
      </c>
      <c r="L593" s="1" t="str">
        <f t="shared" si="9"/>
        <v>BB</v>
      </c>
      <c r="M593" s="1" t="str">
        <f>INDEX(JESG_CEMBI!$W:$W,MATCH($A593,JESG_CEMBI!$AG:$AG,0))</f>
        <v>XS2076168348</v>
      </c>
    </row>
    <row r="594" spans="1:13" x14ac:dyDescent="0.25">
      <c r="A594" t="s">
        <v>1227</v>
      </c>
      <c r="B594">
        <f>ROUND(10-VLOOKUP($A594,JESG_CEMBI!$AG:$AV,MATCH(B$1,JESG_CEMBI!$AG$1:$AV$1,0),FALSE)/10,1)</f>
        <v>7.5</v>
      </c>
      <c r="C594">
        <f>VLOOKUP($A594,JESG_CEMBI!$AG:$AV,MATCH("1D Score Chg",JESG_CEMBI!$AG$1:$AV$1,0),FALSE)/-10</f>
        <v>-2.6844109098334403E-3</v>
      </c>
      <c r="D594">
        <f>VLOOKUP($A594,JESG_CEMBI!$AG:$AV,MATCH("1M Score Chg",JESG_CEMBI!$AG$1:$AV$1,0),FALSE)/-10</f>
        <v>4.7857730231132899E-2</v>
      </c>
      <c r="E594">
        <f>VLOOKUP($A594,JESG_CEMBI!$AG:$AV,MATCH("QTD Score Chg",JESG_CEMBI!$AG$1:$AV$1,0),FALSE)/-10</f>
        <v>-2.4666142181931803E-3</v>
      </c>
      <c r="F594">
        <f>VLOOKUP($A594,JESG_CEMBI!$AG:$AV,MATCH("YTD Score Chg",JESG_CEMBI!$AG$1:$AV$1,0),FALSE)/-10</f>
        <v>0.69624065336389906</v>
      </c>
      <c r="G594" t="str">
        <f>IFERROR(VLOOKUP(A594,ERV_Mapping!Q:Q,1,FALSE),VLOOKUP(A594,ERV_Mapping!R:R,1,FALSE))</f>
        <v>DARALA</v>
      </c>
      <c r="H594" t="str">
        <f>IFERROR(VLOOKUP(G594,ERV_Mapping!Q:S,3,FALSE),VLOOKUP(G594,ERV_Mapping!R:S,2,FALSE))</f>
        <v>DARALA_8</v>
      </c>
      <c r="I594" s="1">
        <f>VLOOKUP($H594,ERV_Issuers!$C:$BZ,MATCH(I$1,ERV_Issuers!$C$2:$BZ$2,0),FALSE)</f>
        <v>398.63394165039063</v>
      </c>
      <c r="J594" s="1" t="str">
        <f>VLOOKUP($H594,ERV_Issuers!$C:$BZ,MATCH(J$1,ERV_Issuers!$C$2:$BZ$2,0),FALSE)</f>
        <v>b+</v>
      </c>
      <c r="K594" s="1">
        <f>VLOOKUP($H594,ERV_Issuers!$C:$BZ,MATCH(K$1,ERV_Issuers!$C$2:$BZ$2,0),FALSE)</f>
        <v>-8.2616744423095341</v>
      </c>
      <c r="L594" s="1" t="str">
        <f t="shared" si="9"/>
        <v>B</v>
      </c>
      <c r="M594" s="1" t="str">
        <f>INDEX(JESG_CEMBI!$W:$W,MATCH($A594,JESG_CEMBI!$AG:$AG,0))</f>
        <v>XS2066049219</v>
      </c>
    </row>
    <row r="595" spans="1:13" x14ac:dyDescent="0.25">
      <c r="A595" t="s">
        <v>21037</v>
      </c>
      <c r="B595">
        <f>ROUND(10-VLOOKUP($A595,JESG_CEMBI!$AG:$AV,MATCH(B$1,JESG_CEMBI!$AG$1:$AV$1,0),FALSE)/10,1)</f>
        <v>3.8</v>
      </c>
      <c r="C595">
        <f>VLOOKUP($A595,JESG_CEMBI!$AG:$AV,MATCH("1D Score Chg",JESG_CEMBI!$AG$1:$AV$1,0),FALSE)/-10</f>
        <v>-2.61363577572566E-2</v>
      </c>
      <c r="D595">
        <f>VLOOKUP($A595,JESG_CEMBI!$AG:$AV,MATCH("1M Score Chg",JESG_CEMBI!$AG$1:$AV$1,0),FALSE)/-10</f>
        <v>-0.55817155336663205</v>
      </c>
      <c r="E595">
        <f>VLOOKUP($A595,JESG_CEMBI!$AG:$AV,MATCH("QTD Score Chg",JESG_CEMBI!$AG$1:$AV$1,0),FALSE)/-10</f>
        <v>-0.222528979598134</v>
      </c>
      <c r="F595">
        <f>VLOOKUP($A595,JESG_CEMBI!$AG:$AV,MATCH("YTD Score Chg",JESG_CEMBI!$AG$1:$AV$1,0),FALSE)/-10</f>
        <v>-0.82413638561330393</v>
      </c>
      <c r="G595" t="e">
        <f>IFERROR(VLOOKUP(A595,ERV_Mapping!Q:Q,1,FALSE),VLOOKUP(A595,ERV_Mapping!R:R,1,FALSE))</f>
        <v>#N/A</v>
      </c>
      <c r="H595" t="e">
        <f>IFERROR(VLOOKUP(G595,ERV_Mapping!Q:S,3,FALSE),VLOOKUP(G595,ERV_Mapping!R:S,2,FALSE))</f>
        <v>#N/A</v>
      </c>
      <c r="I595" s="1" t="e">
        <f>VLOOKUP($H595,ERV_Issuers!$C:$BZ,MATCH(I$1,ERV_Issuers!$C$2:$BZ$2,0),FALSE)</f>
        <v>#N/A</v>
      </c>
      <c r="J595" s="1" t="e">
        <f>VLOOKUP($H595,ERV_Issuers!$C:$BZ,MATCH(J$1,ERV_Issuers!$C$2:$BZ$2,0),FALSE)</f>
        <v>#N/A</v>
      </c>
      <c r="K595" s="1" t="e">
        <f>VLOOKUP($H595,ERV_Issuers!$C:$BZ,MATCH(K$1,ERV_Issuers!$C$2:$BZ$2,0),FALSE)</f>
        <v>#N/A</v>
      </c>
      <c r="L595" s="1" t="e">
        <f t="shared" si="9"/>
        <v>#N/A</v>
      </c>
      <c r="M595" s="1" t="str">
        <f>INDEX(JESG_CEMBI!$W:$W,MATCH($A595,JESG_CEMBI!$AG:$AG,0))</f>
        <v>XS2400630005</v>
      </c>
    </row>
    <row r="596" spans="1:13" x14ac:dyDescent="0.25">
      <c r="A596" t="s">
        <v>3239</v>
      </c>
      <c r="B596">
        <f>ROUND(10-VLOOKUP($A596,JESG_CEMBI!$AG:$AV,MATCH(B$1,JESG_CEMBI!$AG$1:$AV$1,0),FALSE)/10,1)</f>
        <v>6.2</v>
      </c>
      <c r="C596">
        <f>VLOOKUP($A596,JESG_CEMBI!$AG:$AV,MATCH("1D Score Chg",JESG_CEMBI!$AG$1:$AV$1,0),FALSE)/-10</f>
        <v>-2.3291716870922101E-3</v>
      </c>
      <c r="D596">
        <f>VLOOKUP($A596,JESG_CEMBI!$AG:$AV,MATCH("1M Score Chg",JESG_CEMBI!$AG$1:$AV$1,0),FALSE)/-10</f>
        <v>2.4906981897395001E-3</v>
      </c>
      <c r="E596">
        <f>VLOOKUP($A596,JESG_CEMBI!$AG:$AV,MATCH("QTD Score Chg",JESG_CEMBI!$AG$1:$AV$1,0),FALSE)/-10</f>
        <v>-4.9154023852807397E-3</v>
      </c>
      <c r="F596">
        <f>VLOOKUP($A596,JESG_CEMBI!$AG:$AV,MATCH("YTD Score Chg",JESG_CEMBI!$AG$1:$AV$1,0),FALSE)/-10</f>
        <v>-4.0536169751317803E-2</v>
      </c>
      <c r="G596" t="str">
        <f>IFERROR(VLOOKUP(A596,ERV_Mapping!Q:Q,1,FALSE),VLOOKUP(A596,ERV_Mapping!R:R,1,FALSE))</f>
        <v>RIBL</v>
      </c>
      <c r="H596" t="str">
        <f>IFERROR(VLOOKUP(G596,ERV_Mapping!Q:S,3,FALSE),VLOOKUP(G596,ERV_Mapping!R:S,2,FALSE))</f>
        <v>RIBL_0</v>
      </c>
      <c r="I596" s="1">
        <f>VLOOKUP($H596,ERV_Issuers!$C:$BZ,MATCH(I$1,ERV_Issuers!$C$2:$BZ$2,0),FALSE)</f>
        <v>132.49948120117188</v>
      </c>
      <c r="J596" s="1" t="str">
        <f>VLOOKUP($H596,ERV_Issuers!$C:$BZ,MATCH(J$1,ERV_Issuers!$C$2:$BZ$2,0),FALSE)</f>
        <v>bbb-</v>
      </c>
      <c r="K596" s="1">
        <f>VLOOKUP($H596,ERV_Issuers!$C:$BZ,MATCH(K$1,ERV_Issuers!$C$2:$BZ$2,0),FALSE)</f>
        <v>0</v>
      </c>
      <c r="L596" s="1" t="str">
        <f t="shared" si="9"/>
        <v>BBB</v>
      </c>
      <c r="M596" s="1" t="str">
        <f>INDEX(JESG_CEMBI!$W:$W,MATCH($A596,JESG_CEMBI!$AG:$AG,0))</f>
        <v>XS2120069047</v>
      </c>
    </row>
    <row r="597" spans="1:13" x14ac:dyDescent="0.25">
      <c r="A597" t="s">
        <v>21081</v>
      </c>
      <c r="B597">
        <f>ROUND(10-VLOOKUP($A597,JESG_CEMBI!$AG:$AV,MATCH(B$1,JESG_CEMBI!$AG$1:$AV$1,0),FALSE)/10,1)</f>
        <v>6</v>
      </c>
      <c r="C597">
        <f>VLOOKUP($A597,JESG_CEMBI!$AG:$AV,MATCH("1D Score Chg",JESG_CEMBI!$AG$1:$AV$1,0),FALSE)/-10</f>
        <v>-3.1059614476750104E-2</v>
      </c>
      <c r="D597">
        <f>VLOOKUP($A597,JESG_CEMBI!$AG:$AV,MATCH("1M Score Chg",JESG_CEMBI!$AG$1:$AV$1,0),FALSE)/-10</f>
        <v>-0.30065622751607002</v>
      </c>
      <c r="E597">
        <f>VLOOKUP($A597,JESG_CEMBI!$AG:$AV,MATCH("QTD Score Chg",JESG_CEMBI!$AG$1:$AV$1,0),FALSE)/-10</f>
        <v>-0.25832090059355001</v>
      </c>
      <c r="F597">
        <f>VLOOKUP($A597,JESG_CEMBI!$AG:$AV,MATCH("YTD Score Chg",JESG_CEMBI!$AG$1:$AV$1,0),FALSE)/-10</f>
        <v>-0.371097312270872</v>
      </c>
      <c r="G597" t="e">
        <f>IFERROR(VLOOKUP(A597,ERV_Mapping!Q:Q,1,FALSE),VLOOKUP(A597,ERV_Mapping!R:R,1,FALSE))</f>
        <v>#N/A</v>
      </c>
      <c r="H597" t="e">
        <f>IFERROR(VLOOKUP(G597,ERV_Mapping!Q:S,3,FALSE),VLOOKUP(G597,ERV_Mapping!R:S,2,FALSE))</f>
        <v>#N/A</v>
      </c>
      <c r="I597" s="1" t="e">
        <f>VLOOKUP($H597,ERV_Issuers!$C:$BZ,MATCH(I$1,ERV_Issuers!$C$2:$BZ$2,0),FALSE)</f>
        <v>#N/A</v>
      </c>
      <c r="J597" s="1" t="e">
        <f>VLOOKUP($H597,ERV_Issuers!$C:$BZ,MATCH(J$1,ERV_Issuers!$C$2:$BZ$2,0),FALSE)</f>
        <v>#N/A</v>
      </c>
      <c r="K597" s="1" t="e">
        <f>VLOOKUP($H597,ERV_Issuers!$C:$BZ,MATCH(K$1,ERV_Issuers!$C$2:$BZ$2,0),FALSE)</f>
        <v>#N/A</v>
      </c>
      <c r="L597" s="1" t="e">
        <f t="shared" si="9"/>
        <v>#N/A</v>
      </c>
      <c r="M597" s="1" t="str">
        <f>INDEX(JESG_CEMBI!$W:$W,MATCH($A597,JESG_CEMBI!$AG:$AG,0))</f>
        <v>XS2412586450</v>
      </c>
    </row>
    <row r="598" spans="1:13" x14ac:dyDescent="0.25">
      <c r="A598" t="s">
        <v>1486</v>
      </c>
      <c r="B598">
        <f>ROUND(10-VLOOKUP($A598,JESG_CEMBI!$AG:$AV,MATCH(B$1,JESG_CEMBI!$AG$1:$AV$1,0),FALSE)/10,1)</f>
        <v>2.1</v>
      </c>
      <c r="C598">
        <f>VLOOKUP($A598,JESG_CEMBI!$AG:$AV,MATCH("1D Score Chg",JESG_CEMBI!$AG$1:$AV$1,0),FALSE)/-10</f>
        <v>-4.0941047648345805E-3</v>
      </c>
      <c r="D598">
        <f>VLOOKUP($A598,JESG_CEMBI!$AG:$AV,MATCH("1M Score Chg",JESG_CEMBI!$AG$1:$AV$1,0),FALSE)/-10</f>
        <v>-6.1038744995829494E-2</v>
      </c>
      <c r="E598">
        <f>VLOOKUP($A598,JESG_CEMBI!$AG:$AV,MATCH("QTD Score Chg",JESG_CEMBI!$AG$1:$AV$1,0),FALSE)/-10</f>
        <v>-3.7944698340306997E-2</v>
      </c>
      <c r="F598">
        <f>VLOOKUP($A598,JESG_CEMBI!$AG:$AV,MATCH("YTD Score Chg",JESG_CEMBI!$AG$1:$AV$1,0),FALSE)/-10</f>
        <v>-3.5712824476818998E-2</v>
      </c>
      <c r="G598" t="str">
        <f>IFERROR(VLOOKUP(A598,ERV_Mapping!Q:Q,1,FALSE),VLOOKUP(A598,ERV_Mapping!R:R,1,FALSE))</f>
        <v>SABIC</v>
      </c>
      <c r="H598" t="str">
        <f>IFERROR(VLOOKUP(G598,ERV_Mapping!Q:S,3,FALSE),VLOOKUP(G598,ERV_Mapping!R:S,2,FALSE))</f>
        <v>SABIC_1</v>
      </c>
      <c r="I598" s="1">
        <f>VLOOKUP($H598,ERV_Issuers!$C:$BZ,MATCH(I$1,ERV_Issuers!$C$2:$BZ$2,0),FALSE)</f>
        <v>73.175697326660156</v>
      </c>
      <c r="J598" s="1" t="str">
        <f>VLOOKUP($H598,ERV_Issuers!$C:$BZ,MATCH(J$1,ERV_Issuers!$C$2:$BZ$2,0),FALSE)</f>
        <v>a</v>
      </c>
      <c r="K598" s="1">
        <f>VLOOKUP($H598,ERV_Issuers!$C:$BZ,MATCH(K$1,ERV_Issuers!$C$2:$BZ$2,0),FALSE)</f>
        <v>7.9724300078743333</v>
      </c>
      <c r="L598" s="1" t="str">
        <f t="shared" si="9"/>
        <v>A</v>
      </c>
      <c r="M598" s="1" t="str">
        <f>INDEX(JESG_CEMBI!$W:$W,MATCH($A598,JESG_CEMBI!$AG:$AG,0))</f>
        <v>XS2228112954</v>
      </c>
    </row>
    <row r="599" spans="1:13" x14ac:dyDescent="0.25">
      <c r="A599" t="s">
        <v>1494</v>
      </c>
      <c r="B599">
        <f>ROUND(10-VLOOKUP($A599,JESG_CEMBI!$AG:$AV,MATCH(B$1,JESG_CEMBI!$AG$1:$AV$1,0),FALSE)/10,1)</f>
        <v>6</v>
      </c>
      <c r="C599">
        <f>VLOOKUP($A599,JESG_CEMBI!$AG:$AV,MATCH("1D Score Chg",JESG_CEMBI!$AG$1:$AV$1,0),FALSE)/-10</f>
        <v>-2.2225952215592301E-3</v>
      </c>
      <c r="D599">
        <f>VLOOKUP($A599,JESG_CEMBI!$AG:$AV,MATCH("1M Score Chg",JESG_CEMBI!$AG$1:$AV$1,0),FALSE)/-10</f>
        <v>5.1184943443075698E-3</v>
      </c>
      <c r="E599">
        <f>VLOOKUP($A599,JESG_CEMBI!$AG:$AV,MATCH("QTD Score Chg",JESG_CEMBI!$AG$1:$AV$1,0),FALSE)/-10</f>
        <v>-3.9562141954703998E-3</v>
      </c>
      <c r="F599">
        <f>VLOOKUP($A599,JESG_CEMBI!$AG:$AV,MATCH("YTD Score Chg",JESG_CEMBI!$AG$1:$AV$1,0),FALSE)/-10</f>
        <v>5.0075167891242202E-2</v>
      </c>
      <c r="G599" t="str">
        <f>IFERROR(VLOOKUP(A599,ERV_Mapping!Q:Q,1,FALSE),VLOOKUP(A599,ERV_Mapping!R:R,1,FALSE))</f>
        <v>SAMBA</v>
      </c>
      <c r="H599" t="str">
        <f>IFERROR(VLOOKUP(G599,ERV_Mapping!Q:S,3,FALSE),VLOOKUP(G599,ERV_Mapping!R:S,2,FALSE))</f>
        <v>SAMBA_0</v>
      </c>
      <c r="I599" s="1">
        <f>VLOOKUP($H599,ERV_Issuers!$C:$BZ,MATCH(I$1,ERV_Issuers!$C$2:$BZ$2,0),FALSE)</f>
        <v>67.645675659179688</v>
      </c>
      <c r="J599" s="1" t="str">
        <f>VLOOKUP($H599,ERV_Issuers!$C:$BZ,MATCH(J$1,ERV_Issuers!$C$2:$BZ$2,0),FALSE)</f>
        <v>a</v>
      </c>
      <c r="K599" s="1">
        <f>VLOOKUP($H599,ERV_Issuers!$C:$BZ,MATCH(K$1,ERV_Issuers!$C$2:$BZ$2,0),FALSE)</f>
        <v>-36.463064503998048</v>
      </c>
      <c r="L599" s="1" t="str">
        <f t="shared" si="9"/>
        <v>A</v>
      </c>
      <c r="M599" s="1" t="str">
        <f>INDEX(JESG_CEMBI!$W:$W,MATCH($A599,JESG_CEMBI!$AG:$AG,0))</f>
        <v>XS2054533935</v>
      </c>
    </row>
    <row r="600" spans="1:13" x14ac:dyDescent="0.25">
      <c r="A600" t="s">
        <v>1560</v>
      </c>
      <c r="B600">
        <f>ROUND(10-VLOOKUP($A600,JESG_CEMBI!$AG:$AV,MATCH(B$1,JESG_CEMBI!$AG$1:$AV$1,0),FALSE)/10,1)</f>
        <v>3.4</v>
      </c>
      <c r="C600">
        <f>VLOOKUP($A600,JESG_CEMBI!$AG:$AV,MATCH("1D Score Chg",JESG_CEMBI!$AG$1:$AV$1,0),FALSE)/-10</f>
        <v>-7.3272910173614002E-4</v>
      </c>
      <c r="D600">
        <f>VLOOKUP($A600,JESG_CEMBI!$AG:$AV,MATCH("1M Score Chg",JESG_CEMBI!$AG$1:$AV$1,0),FALSE)/-10</f>
        <v>-5.3369679229206199E-3</v>
      </c>
      <c r="E600">
        <f>VLOOKUP($A600,JESG_CEMBI!$AG:$AV,MATCH("QTD Score Chg",JESG_CEMBI!$AG$1:$AV$1,0),FALSE)/-10</f>
        <v>-3.4292965612024704E-3</v>
      </c>
      <c r="F600">
        <f>VLOOKUP($A600,JESG_CEMBI!$AG:$AV,MATCH("YTD Score Chg",JESG_CEMBI!$AG$1:$AV$1,0),FALSE)/-10</f>
        <v>-0.61893025316634698</v>
      </c>
      <c r="G600" t="str">
        <f>IFERROR(VLOOKUP(A600,ERV_Mapping!Q:Q,1,FALSE),VLOOKUP(A600,ERV_Mapping!R:R,1,FALSE))</f>
        <v>SECO</v>
      </c>
      <c r="H600" t="str">
        <f>IFERROR(VLOOKUP(G600,ERV_Mapping!Q:S,3,FALSE),VLOOKUP(G600,ERV_Mapping!R:S,2,FALSE))</f>
        <v>SECO</v>
      </c>
      <c r="I600" s="1">
        <f>VLOOKUP($H600,ERV_Issuers!$C:$BZ,MATCH(I$1,ERV_Issuers!$C$2:$BZ$2,0),FALSE)</f>
        <v>48.522262573242188</v>
      </c>
      <c r="J600" s="1" t="str">
        <f>VLOOKUP($H600,ERV_Issuers!$C:$BZ,MATCH(J$1,ERV_Issuers!$C$2:$BZ$2,0),FALSE)</f>
        <v>a</v>
      </c>
      <c r="K600" s="1">
        <f>VLOOKUP($H600,ERV_Issuers!$C:$BZ,MATCH(K$1,ERV_Issuers!$C$2:$BZ$2,0),FALSE)</f>
        <v>-41.910243255538674</v>
      </c>
      <c r="L600" s="1" t="str">
        <f t="shared" si="9"/>
        <v>A</v>
      </c>
      <c r="M600" s="1" t="str">
        <f>INDEX(JESG_CEMBI!$W:$W,MATCH($A600,JESG_CEMBI!$AG:$AG,0))</f>
        <v>XS2203995670</v>
      </c>
    </row>
    <row r="601" spans="1:13" x14ac:dyDescent="0.25">
      <c r="A601" t="s">
        <v>2285</v>
      </c>
      <c r="B601">
        <f>ROUND(10-VLOOKUP($A601,JESG_CEMBI!$AG:$AV,MATCH(B$1,JESG_CEMBI!$AG$1:$AV$1,0),FALSE)/10,1)</f>
        <v>7.4</v>
      </c>
      <c r="C601">
        <f>VLOOKUP($A601,JESG_CEMBI!$AG:$AV,MATCH("1D Score Chg",JESG_CEMBI!$AG$1:$AV$1,0),FALSE)/-10</f>
        <v>-2.8177956254179198E-3</v>
      </c>
      <c r="D601">
        <f>VLOOKUP($A601,JESG_CEMBI!$AG:$AV,MATCH("1M Score Chg",JESG_CEMBI!$AG$1:$AV$1,0),FALSE)/-10</f>
        <v>-9.7629767944065901E-2</v>
      </c>
      <c r="E601">
        <f>VLOOKUP($A601,JESG_CEMBI!$AG:$AV,MATCH("QTD Score Chg",JESG_CEMBI!$AG$1:$AV$1,0),FALSE)/-10</f>
        <v>-3.9745632497043396E-2</v>
      </c>
      <c r="F601">
        <f>VLOOKUP($A601,JESG_CEMBI!$AG:$AV,MATCH("YTD Score Chg",JESG_CEMBI!$AG$1:$AV$1,0),FALSE)/-10</f>
        <v>-1.0468648102003502</v>
      </c>
      <c r="G601" t="str">
        <f>IFERROR(VLOOKUP(A601,ERV_Mapping!Q:Q,1,FALSE),VLOOKUP(A601,ERV_Mapping!R:R,1,FALSE))</f>
        <v>STCAB</v>
      </c>
      <c r="H601" t="str">
        <f>IFERROR(VLOOKUP(G601,ERV_Mapping!Q:S,3,FALSE),VLOOKUP(G601,ERV_Mapping!R:S,2,FALSE))</f>
        <v>STCAB</v>
      </c>
      <c r="I601" s="1">
        <f>VLOOKUP($H601,ERV_Issuers!$C:$BZ,MATCH(I$1,ERV_Issuers!$C$2:$BZ$2,0),FALSE)</f>
        <v>47.095428466796875</v>
      </c>
      <c r="J601" s="1" t="str">
        <f>VLOOKUP($H601,ERV_Issuers!$C:$BZ,MATCH(J$1,ERV_Issuers!$C$2:$BZ$2,0),FALSE)</f>
        <v>a</v>
      </c>
      <c r="K601" s="1">
        <f>VLOOKUP($H601,ERV_Issuers!$C:$BZ,MATCH(K$1,ERV_Issuers!$C$2:$BZ$2,0),FALSE)</f>
        <v>0</v>
      </c>
      <c r="L601" s="1" t="str">
        <f t="shared" si="9"/>
        <v>A</v>
      </c>
      <c r="M601" s="1" t="str">
        <f>INDEX(JESG_CEMBI!$W:$W,MATCH($A601,JESG_CEMBI!$AG:$AG,0))</f>
        <v>XS1992985694</v>
      </c>
    </row>
    <row r="602" spans="1:13" x14ac:dyDescent="0.25">
      <c r="A602" t="s">
        <v>1637</v>
      </c>
      <c r="B602">
        <f>ROUND(10-VLOOKUP($A602,JESG_CEMBI!$AG:$AV,MATCH(B$1,JESG_CEMBI!$AG$1:$AV$1,0),FALSE)/10,1)</f>
        <v>3.6</v>
      </c>
      <c r="C602">
        <f>VLOOKUP($A602,JESG_CEMBI!$AG:$AV,MATCH("1D Score Chg",JESG_CEMBI!$AG$1:$AV$1,0),FALSE)/-10</f>
        <v>4.5196327106196994E-3</v>
      </c>
      <c r="D602">
        <f>VLOOKUP($A602,JESG_CEMBI!$AG:$AV,MATCH("1M Score Chg",JESG_CEMBI!$AG$1:$AV$1,0),FALSE)/-10</f>
        <v>-9.7801465724911898E-2</v>
      </c>
      <c r="E602">
        <f>VLOOKUP($A602,JESG_CEMBI!$AG:$AV,MATCH("QTD Score Chg",JESG_CEMBI!$AG$1:$AV$1,0),FALSE)/-10</f>
        <v>-2.8557256181250001E-2</v>
      </c>
      <c r="F602">
        <f>VLOOKUP($A602,JESG_CEMBI!$AG:$AV,MATCH("YTD Score Chg",JESG_CEMBI!$AG$1:$AV$1,0),FALSE)/-10</f>
        <v>-0.65622403794135098</v>
      </c>
      <c r="G602" t="str">
        <f>IFERROR(VLOOKUP(A602,ERV_Mapping!Q:Q,1,FALSE),VLOOKUP(A602,ERV_Mapping!R:R,1,FALSE))</f>
        <v>SIASP</v>
      </c>
      <c r="H602" t="str">
        <f>IFERROR(VLOOKUP(G602,ERV_Mapping!Q:S,3,FALSE),VLOOKUP(G602,ERV_Mapping!R:S,2,FALSE))</f>
        <v>SIASP_1</v>
      </c>
      <c r="I602" s="1">
        <f>VLOOKUP($H602,ERV_Issuers!$C:$BZ,MATCH(I$1,ERV_Issuers!$C$2:$BZ$2,0),FALSE)</f>
        <v>143.03343200683594</v>
      </c>
      <c r="J602" s="1" t="str">
        <f>VLOOKUP($H602,ERV_Issuers!$C:$BZ,MATCH(J$1,ERV_Issuers!$C$2:$BZ$2,0),FALSE)</f>
        <v>nr</v>
      </c>
      <c r="K602" s="1">
        <f>VLOOKUP($H602,ERV_Issuers!$C:$BZ,MATCH(K$1,ERV_Issuers!$C$2:$BZ$2,0),FALSE)</f>
        <v>-32.124219019026491</v>
      </c>
      <c r="L602" s="1" t="str">
        <f t="shared" si="9"/>
        <v>NR</v>
      </c>
      <c r="M602" s="1" t="str">
        <f>INDEX(JESG_CEMBI!$W:$W,MATCH($A602,JESG_CEMBI!$AG:$AG,0))</f>
        <v>XS2405871570</v>
      </c>
    </row>
    <row r="603" spans="1:13" x14ac:dyDescent="0.25">
      <c r="A603" t="s">
        <v>1932</v>
      </c>
      <c r="B603">
        <f>ROUND(10-VLOOKUP($A603,JESG_CEMBI!$AG:$AV,MATCH(B$1,JESG_CEMBI!$AG$1:$AV$1,0),FALSE)/10,1)</f>
        <v>3</v>
      </c>
      <c r="C603">
        <f>VLOOKUP($A603,JESG_CEMBI!$AG:$AV,MATCH("1D Score Chg",JESG_CEMBI!$AG$1:$AV$1,0),FALSE)/-10</f>
        <v>-1.03717110342529E-3</v>
      </c>
      <c r="D603">
        <f>VLOOKUP($A603,JESG_CEMBI!$AG:$AV,MATCH("1M Score Chg",JESG_CEMBI!$AG$1:$AV$1,0),FALSE)/-10</f>
        <v>-1.4806878712444399E-2</v>
      </c>
      <c r="E603">
        <f>VLOOKUP($A603,JESG_CEMBI!$AG:$AV,MATCH("QTD Score Chg",JESG_CEMBI!$AG$1:$AV$1,0),FALSE)/-10</f>
        <v>-9.4113251692604597E-3</v>
      </c>
      <c r="F603">
        <f>VLOOKUP($A603,JESG_CEMBI!$AG:$AV,MATCH("YTD Score Chg",JESG_CEMBI!$AG$1:$AV$1,0),FALSE)/-10</f>
        <v>-1.7452993576563301E-2</v>
      </c>
      <c r="G603" t="str">
        <f>IFERROR(VLOOKUP(A603,ERV_Mapping!Q:Q,1,FALSE),VLOOKUP(A603,ERV_Mapping!R:R,1,FALSE))</f>
        <v>BOCAVI</v>
      </c>
      <c r="H603" t="str">
        <f>IFERROR(VLOOKUP(G603,ERV_Mapping!Q:S,3,FALSE),VLOOKUP(G603,ERV_Mapping!R:S,2,FALSE))</f>
        <v>BOCAVI</v>
      </c>
      <c r="I603" s="1">
        <f>VLOOKUP($H603,ERV_Issuers!$C:$BZ,MATCH(I$1,ERV_Issuers!$C$2:$BZ$2,0),FALSE)</f>
        <v>132.56341552734375</v>
      </c>
      <c r="J603" s="1" t="str">
        <f>VLOOKUP($H603,ERV_Issuers!$C:$BZ,MATCH(J$1,ERV_Issuers!$C$2:$BZ$2,0),FALSE)</f>
        <v>a-</v>
      </c>
      <c r="K603" s="1">
        <f>VLOOKUP($H603,ERV_Issuers!$C:$BZ,MATCH(K$1,ERV_Issuers!$C$2:$BZ$2,0),FALSE)</f>
        <v>-16.597806887446197</v>
      </c>
      <c r="L603" s="1" t="str">
        <f t="shared" si="9"/>
        <v>A</v>
      </c>
      <c r="M603" s="1" t="str">
        <f>INDEX(JESG_CEMBI!$W:$W,MATCH($A603,JESG_CEMBI!$AG:$AG,0))</f>
        <v>XS2289104577</v>
      </c>
    </row>
    <row r="604" spans="1:13" x14ac:dyDescent="0.25">
      <c r="A604" t="s">
        <v>1243</v>
      </c>
      <c r="B604">
        <f>ROUND(10-VLOOKUP($A604,JESG_CEMBI!$AG:$AV,MATCH(B$1,JESG_CEMBI!$AG$1:$AV$1,0),FALSE)/10,1)</f>
        <v>3.6</v>
      </c>
      <c r="C604">
        <f>VLOOKUP($A604,JESG_CEMBI!$AG:$AV,MATCH("1D Score Chg",JESG_CEMBI!$AG$1:$AV$1,0),FALSE)/-10</f>
        <v>3.5137332022927097E-3</v>
      </c>
      <c r="D604">
        <f>VLOOKUP($A604,JESG_CEMBI!$AG:$AV,MATCH("1M Score Chg",JESG_CEMBI!$AG$1:$AV$1,0),FALSE)/-10</f>
        <v>-5.5278610331569597E-2</v>
      </c>
      <c r="E604">
        <f>VLOOKUP($A604,JESG_CEMBI!$AG:$AV,MATCH("QTD Score Chg",JESG_CEMBI!$AG$1:$AV$1,0),FALSE)/-10</f>
        <v>-7.81492770790208E-3</v>
      </c>
      <c r="F604">
        <f>VLOOKUP($A604,JESG_CEMBI!$AG:$AV,MATCH("YTD Score Chg",JESG_CEMBI!$AG$1:$AV$1,0),FALSE)/-10</f>
        <v>-0.61581600777881895</v>
      </c>
      <c r="G604" t="str">
        <f>IFERROR(VLOOKUP(A604,ERV_Mapping!Q:Q,1,FALSE),VLOOKUP(A604,ERV_Mapping!R:R,1,FALSE))</f>
        <v>DBSSP</v>
      </c>
      <c r="H604" t="str">
        <f>IFERROR(VLOOKUP(G604,ERV_Mapping!Q:S,3,FALSE),VLOOKUP(G604,ERV_Mapping!R:S,2,FALSE))</f>
        <v>DBSSP_0</v>
      </c>
      <c r="I604" s="1">
        <f>VLOOKUP($H604,ERV_Issuers!$C:$BZ,MATCH(I$1,ERV_Issuers!$C$2:$BZ$2,0),FALSE)</f>
        <v>169.05487060546875</v>
      </c>
      <c r="J604" s="1" t="str">
        <f>VLOOKUP($H604,ERV_Issuers!$C:$BZ,MATCH(J$1,ERV_Issuers!$C$2:$BZ$2,0),FALSE)</f>
        <v>bbb+</v>
      </c>
      <c r="K604" s="1">
        <f>VLOOKUP($H604,ERV_Issuers!$C:$BZ,MATCH(K$1,ERV_Issuers!$C$2:$BZ$2,0),FALSE)</f>
        <v>33.024346508289</v>
      </c>
      <c r="L604" s="1" t="str">
        <f t="shared" si="9"/>
        <v>BBB</v>
      </c>
      <c r="M604" s="1" t="str">
        <f>INDEX(JESG_CEMBI!$W:$W,MATCH($A604,JESG_CEMBI!$AG:$AG,0))</f>
        <v>US24023LAH96</v>
      </c>
    </row>
    <row r="605" spans="1:13" x14ac:dyDescent="0.25">
      <c r="A605" t="s">
        <v>1419</v>
      </c>
      <c r="B605">
        <f>ROUND(10-VLOOKUP($A605,JESG_CEMBI!$AG:$AV,MATCH(B$1,JESG_CEMBI!$AG$1:$AV$1,0),FALSE)/10,1)</f>
        <v>0.6</v>
      </c>
      <c r="C605">
        <f>VLOOKUP($A605,JESG_CEMBI!$AG:$AV,MATCH("1D Score Chg",JESG_CEMBI!$AG$1:$AV$1,0),FALSE)/-10</f>
        <v>-6.5742191808908505E-4</v>
      </c>
      <c r="D605">
        <f>VLOOKUP($A605,JESG_CEMBI!$AG:$AV,MATCH("1M Score Chg",JESG_CEMBI!$AG$1:$AV$1,0),FALSE)/-10</f>
        <v>-1.4129977061678201E-2</v>
      </c>
      <c r="E605">
        <f>VLOOKUP($A605,JESG_CEMBI!$AG:$AV,MATCH("QTD Score Chg",JESG_CEMBI!$AG$1:$AV$1,0),FALSE)/-10</f>
        <v>-7.0145527195719995E-3</v>
      </c>
      <c r="F605">
        <f>VLOOKUP($A605,JESG_CEMBI!$AG:$AV,MATCH("YTD Score Chg",JESG_CEMBI!$AG$1:$AV$1,0),FALSE)/-10</f>
        <v>-3.1056079097950801E-2</v>
      </c>
      <c r="G605" t="str">
        <f>IFERROR(VLOOKUP(A605,ERV_Mapping!Q:Q,1,FALSE),VLOOKUP(A605,ERV_Mapping!R:R,1,FALSE))</f>
        <v>FLEX</v>
      </c>
      <c r="H605" t="str">
        <f>IFERROR(VLOOKUP(G605,ERV_Mapping!Q:S,3,FALSE),VLOOKUP(G605,ERV_Mapping!R:S,2,FALSE))</f>
        <v>FLEX_1</v>
      </c>
      <c r="I605" s="1">
        <f>VLOOKUP($H605,ERV_Issuers!$C:$BZ,MATCH(I$1,ERV_Issuers!$C$2:$BZ$2,0),FALSE)</f>
        <v>140.20684814453125</v>
      </c>
      <c r="J605" s="1" t="str">
        <f>VLOOKUP($H605,ERV_Issuers!$C:$BZ,MATCH(J$1,ERV_Issuers!$C$2:$BZ$2,0),FALSE)</f>
        <v>bbb-</v>
      </c>
      <c r="K605" s="1">
        <f>VLOOKUP($H605,ERV_Issuers!$C:$BZ,MATCH(K$1,ERV_Issuers!$C$2:$BZ$2,0),FALSE)</f>
        <v>-37.549301952403496</v>
      </c>
      <c r="L605" s="1" t="str">
        <f t="shared" si="9"/>
        <v>BBB</v>
      </c>
      <c r="M605" s="1" t="str">
        <f>INDEX(JESG_CEMBI!$W:$W,MATCH($A605,JESG_CEMBI!$AG:$AG,0))</f>
        <v>US33938XAC92</v>
      </c>
    </row>
    <row r="606" spans="1:13" x14ac:dyDescent="0.25">
      <c r="A606" t="s">
        <v>1818</v>
      </c>
      <c r="B606">
        <f>ROUND(10-VLOOKUP($A606,JESG_CEMBI!$AG:$AV,MATCH(B$1,JESG_CEMBI!$AG$1:$AV$1,0),FALSE)/10,1)</f>
        <v>1.3</v>
      </c>
      <c r="C606">
        <f>VLOOKUP($A606,JESG_CEMBI!$AG:$AV,MATCH("1D Score Chg",JESG_CEMBI!$AG$1:$AV$1,0),FALSE)/-10</f>
        <v>-2.8248685592302503E-4</v>
      </c>
      <c r="D606">
        <f>VLOOKUP($A606,JESG_CEMBI!$AG:$AV,MATCH("1M Score Chg",JESG_CEMBI!$AG$1:$AV$1,0),FALSE)/-10</f>
        <v>-6.6819280697345091E-3</v>
      </c>
      <c r="E606">
        <f>VLOOKUP($A606,JESG_CEMBI!$AG:$AV,MATCH("QTD Score Chg",JESG_CEMBI!$AG$1:$AV$1,0),FALSE)/-10</f>
        <v>-2.6191669416832002E-3</v>
      </c>
      <c r="F606">
        <f>VLOOKUP($A606,JESG_CEMBI!$AG:$AV,MATCH("YTD Score Chg",JESG_CEMBI!$AG$1:$AV$1,0),FALSE)/-10</f>
        <v>-2.5753339636874199E-2</v>
      </c>
      <c r="G606" t="str">
        <f>IFERROR(VLOOKUP(A606,ERV_Mapping!Q:Q,1,FALSE),VLOOKUP(A606,ERV_Mapping!R:R,1,FALSE))</f>
        <v>GLPSP</v>
      </c>
      <c r="H606" t="str">
        <f>IFERROR(VLOOKUP(G606,ERV_Mapping!Q:S,3,FALSE),VLOOKUP(G606,ERV_Mapping!R:S,2,FALSE))</f>
        <v>GLPSP_1</v>
      </c>
      <c r="I606" s="1">
        <f>VLOOKUP($H606,ERV_Issuers!$C:$BZ,MATCH(I$1,ERV_Issuers!$C$2:$BZ$2,0),FALSE)</f>
        <v>229.7781982421875</v>
      </c>
      <c r="J606" s="1" t="str">
        <f>VLOOKUP($H606,ERV_Issuers!$C:$BZ,MATCH(J$1,ERV_Issuers!$C$2:$BZ$2,0),FALSE)</f>
        <v>bbb-</v>
      </c>
      <c r="K606" s="1">
        <f>VLOOKUP($H606,ERV_Issuers!$C:$BZ,MATCH(K$1,ERV_Issuers!$C$2:$BZ$2,0),FALSE)</f>
        <v>-5.7107823677858942</v>
      </c>
      <c r="L606" s="1" t="str">
        <f t="shared" si="9"/>
        <v>BBB</v>
      </c>
      <c r="M606" s="1" t="str">
        <f>INDEX(JESG_CEMBI!$W:$W,MATCH($A606,JESG_CEMBI!$AG:$AG,0))</f>
        <v>XS1242348164</v>
      </c>
    </row>
    <row r="607" spans="1:13" x14ac:dyDescent="0.25">
      <c r="A607" t="s">
        <v>2931</v>
      </c>
      <c r="B607">
        <f>ROUND(10-VLOOKUP($A607,JESG_CEMBI!$AG:$AV,MATCH(B$1,JESG_CEMBI!$AG$1:$AV$1,0),FALSE)/10,1)</f>
        <v>7.2</v>
      </c>
      <c r="C607">
        <f>VLOOKUP($A607,JESG_CEMBI!$AG:$AV,MATCH("1D Score Chg",JESG_CEMBI!$AG$1:$AV$1,0),FALSE)/-10</f>
        <v>-5.93326548283172E-3</v>
      </c>
      <c r="D607">
        <f>VLOOKUP($A607,JESG_CEMBI!$AG:$AV,MATCH("1M Score Chg",JESG_CEMBI!$AG$1:$AV$1,0),FALSE)/-10</f>
        <v>-9.0081972328911394E-2</v>
      </c>
      <c r="E607">
        <f>VLOOKUP($A607,JESG_CEMBI!$AG:$AV,MATCH("QTD Score Chg",JESG_CEMBI!$AG$1:$AV$1,0),FALSE)/-10</f>
        <v>-4.8751365542783601E-2</v>
      </c>
      <c r="F607">
        <f>VLOOKUP($A607,JESG_CEMBI!$AG:$AV,MATCH("YTD Score Chg",JESG_CEMBI!$AG$1:$AV$1,0),FALSE)/-10</f>
        <v>-0.11670892333318601</v>
      </c>
      <c r="G607" t="str">
        <f>IFERROR(VLOOKUP(A607,ERV_Mapping!Q:Q,1,FALSE),VLOOKUP(A607,ERV_Mapping!R:R,1,FALSE))</f>
        <v>OLAMSP</v>
      </c>
      <c r="H607" t="str">
        <f>IFERROR(VLOOKUP(G607,ERV_Mapping!Q:S,3,FALSE),VLOOKUP(G607,ERV_Mapping!R:S,2,FALSE))</f>
        <v>OLAMSP</v>
      </c>
      <c r="I607" s="1">
        <f>VLOOKUP($H607,ERV_Issuers!$C:$BZ,MATCH(I$1,ERV_Issuers!$C$2:$BZ$2,0),FALSE)</f>
        <v>70.980201721191406</v>
      </c>
      <c r="J607" s="1" t="str">
        <f>VLOOKUP($H607,ERV_Issuers!$C:$BZ,MATCH(J$1,ERV_Issuers!$C$2:$BZ$2,0),FALSE)</f>
        <v>nr</v>
      </c>
      <c r="K607" s="1">
        <f>VLOOKUP($H607,ERV_Issuers!$C:$BZ,MATCH(K$1,ERV_Issuers!$C$2:$BZ$2,0),FALSE)</f>
        <v>0</v>
      </c>
      <c r="L607" s="1" t="str">
        <f t="shared" si="9"/>
        <v>NR</v>
      </c>
      <c r="M607" s="1" t="str">
        <f>INDEX(JESG_CEMBI!$W:$W,MATCH($A607,JESG_CEMBI!$AG:$AG,0))</f>
        <v>XS1575977365</v>
      </c>
    </row>
    <row r="608" spans="1:13" x14ac:dyDescent="0.25">
      <c r="A608" t="s">
        <v>2904</v>
      </c>
      <c r="B608">
        <f>ROUND(10-VLOOKUP($A608,JESG_CEMBI!$AG:$AV,MATCH(B$1,JESG_CEMBI!$AG$1:$AV$1,0),FALSE)/10,1)</f>
        <v>4.7</v>
      </c>
      <c r="C608">
        <f>VLOOKUP($A608,JESG_CEMBI!$AG:$AV,MATCH("1D Score Chg",JESG_CEMBI!$AG$1:$AV$1,0),FALSE)/-10</f>
        <v>1.7103872446781999E-3</v>
      </c>
      <c r="D608">
        <f>VLOOKUP($A608,JESG_CEMBI!$AG:$AV,MATCH("1M Score Chg",JESG_CEMBI!$AG$1:$AV$1,0),FALSE)/-10</f>
        <v>7.4620800122613601E-2</v>
      </c>
      <c r="E608">
        <f>VLOOKUP($A608,JESG_CEMBI!$AG:$AV,MATCH("QTD Score Chg",JESG_CEMBI!$AG$1:$AV$1,0),FALSE)/-10</f>
        <v>2.3206528443171899E-2</v>
      </c>
      <c r="F608">
        <f>VLOOKUP($A608,JESG_CEMBI!$AG:$AV,MATCH("YTD Score Chg",JESG_CEMBI!$AG$1:$AV$1,0),FALSE)/-10</f>
        <v>0.195515791288323</v>
      </c>
      <c r="G608" t="str">
        <f>IFERROR(VLOOKUP(A608,ERV_Mapping!Q:Q,1,FALSE),VLOOKUP(A608,ERV_Mapping!R:R,1,FALSE))</f>
        <v>OCBCSP</v>
      </c>
      <c r="H608" t="str">
        <f>IFERROR(VLOOKUP(G608,ERV_Mapping!Q:S,3,FALSE),VLOOKUP(G608,ERV_Mapping!R:S,2,FALSE))</f>
        <v>OCBCSP_6</v>
      </c>
      <c r="I608" s="1">
        <f>VLOOKUP($H608,ERV_Issuers!$C:$BZ,MATCH(I$1,ERV_Issuers!$C$2:$BZ$2,0),FALSE)</f>
        <v>109.64537811279297</v>
      </c>
      <c r="J608" s="1" t="str">
        <f>VLOOKUP($H608,ERV_Issuers!$C:$BZ,MATCH(J$1,ERV_Issuers!$C$2:$BZ$2,0),FALSE)</f>
        <v>a-</v>
      </c>
      <c r="K608" s="1">
        <f>VLOOKUP($H608,ERV_Issuers!$C:$BZ,MATCH(K$1,ERV_Issuers!$C$2:$BZ$2,0),FALSE)</f>
        <v>16.607393119943456</v>
      </c>
      <c r="L608" s="1" t="str">
        <f t="shared" si="9"/>
        <v>A</v>
      </c>
      <c r="M608" s="1" t="str">
        <f>INDEX(JESG_CEMBI!$W:$W,MATCH($A608,JESG_CEMBI!$AG:$AG,0))</f>
        <v>US69033DAD93</v>
      </c>
    </row>
    <row r="609" spans="1:13" x14ac:dyDescent="0.25">
      <c r="A609" t="s">
        <v>2296</v>
      </c>
      <c r="B609">
        <f>ROUND(10-VLOOKUP($A609,JESG_CEMBI!$AG:$AV,MATCH(B$1,JESG_CEMBI!$AG$1:$AV$1,0),FALSE)/10,1)</f>
        <v>3</v>
      </c>
      <c r="C609">
        <f>VLOOKUP($A609,JESG_CEMBI!$AG:$AV,MATCH("1D Score Chg",JESG_CEMBI!$AG$1:$AV$1,0),FALSE)/-10</f>
        <v>-8.3267988013716286E-3</v>
      </c>
      <c r="D609">
        <f>VLOOKUP($A609,JESG_CEMBI!$AG:$AV,MATCH("1M Score Chg",JESG_CEMBI!$AG$1:$AV$1,0),FALSE)/-10</f>
        <v>-8.37582526783478E-2</v>
      </c>
      <c r="E609">
        <f>VLOOKUP($A609,JESG_CEMBI!$AG:$AV,MATCH("QTD Score Chg",JESG_CEMBI!$AG$1:$AV$1,0),FALSE)/-10</f>
        <v>-5.3237475197121797E-2</v>
      </c>
      <c r="F609">
        <f>VLOOKUP($A609,JESG_CEMBI!$AG:$AV,MATCH("YTD Score Chg",JESG_CEMBI!$AG$1:$AV$1,0),FALSE)/-10</f>
        <v>-0.55492495331204306</v>
      </c>
      <c r="G609" t="str">
        <f>IFERROR(VLOOKUP(A609,ERV_Mapping!Q:Q,1,FALSE),VLOOKUP(A609,ERV_Mapping!R:R,1,FALSE))</f>
        <v>STSP</v>
      </c>
      <c r="H609" t="str">
        <f>IFERROR(VLOOKUP(G609,ERV_Mapping!Q:S,3,FALSE),VLOOKUP(G609,ERV_Mapping!R:S,2,FALSE))</f>
        <v>STSP_0</v>
      </c>
      <c r="I609" s="1">
        <f>VLOOKUP($H609,ERV_Issuers!$C:$BZ,MATCH(I$1,ERV_Issuers!$C$2:$BZ$2,0),FALSE)</f>
        <v>58.754627227783203</v>
      </c>
      <c r="J609" s="1" t="str">
        <f>VLOOKUP($H609,ERV_Issuers!$C:$BZ,MATCH(J$1,ERV_Issuers!$C$2:$BZ$2,0),FALSE)</f>
        <v>a</v>
      </c>
      <c r="K609" s="1">
        <f>VLOOKUP($H609,ERV_Issuers!$C:$BZ,MATCH(K$1,ERV_Issuers!$C$2:$BZ$2,0),FALSE)</f>
        <v>-44.867113209761783</v>
      </c>
      <c r="L609" s="1" t="str">
        <f t="shared" si="9"/>
        <v>A</v>
      </c>
      <c r="M609" s="1" t="str">
        <f>INDEX(JESG_CEMBI!$W:$W,MATCH($A609,JESG_CEMBI!$AG:$AG,0))</f>
        <v>XS2185867160</v>
      </c>
    </row>
    <row r="610" spans="1:13" x14ac:dyDescent="0.25">
      <c r="A610" t="s">
        <v>3276</v>
      </c>
      <c r="B610">
        <f>ROUND(10-VLOOKUP($A610,JESG_CEMBI!$AG:$AV,MATCH(B$1,JESG_CEMBI!$AG$1:$AV$1,0),FALSE)/10,1)</f>
        <v>4</v>
      </c>
      <c r="C610">
        <f>VLOOKUP($A610,JESG_CEMBI!$AG:$AV,MATCH("1D Score Chg",JESG_CEMBI!$AG$1:$AV$1,0),FALSE)/-10</f>
        <v>1.0234560671901901E-2</v>
      </c>
      <c r="D610">
        <f>VLOOKUP($A610,JESG_CEMBI!$AG:$AV,MATCH("1M Score Chg",JESG_CEMBI!$AG$1:$AV$1,0),FALSE)/-10</f>
        <v>-0.18804764697756998</v>
      </c>
      <c r="E610">
        <f>VLOOKUP($A610,JESG_CEMBI!$AG:$AV,MATCH("QTD Score Chg",JESG_CEMBI!$AG$1:$AV$1,0),FALSE)/-10</f>
        <v>-4.0977224105070299E-2</v>
      </c>
      <c r="F610">
        <f>VLOOKUP($A610,JESG_CEMBI!$AG:$AV,MATCH("YTD Score Chg",JESG_CEMBI!$AG$1:$AV$1,0),FALSE)/-10</f>
        <v>-0.136840132244896</v>
      </c>
      <c r="G610" t="str">
        <f>IFERROR(VLOOKUP(A610,ERV_Mapping!Q:Q,1,FALSE),VLOOKUP(A610,ERV_Mapping!R:R,1,FALSE))</f>
        <v>UOBSP</v>
      </c>
      <c r="H610" t="str">
        <f>IFERROR(VLOOKUP(G610,ERV_Mapping!Q:S,3,FALSE),VLOOKUP(G610,ERV_Mapping!R:S,2,FALSE))</f>
        <v>UOBSP_1</v>
      </c>
      <c r="I610" s="1">
        <f>VLOOKUP($H610,ERV_Issuers!$C:$BZ,MATCH(I$1,ERV_Issuers!$C$2:$BZ$2,0),FALSE)</f>
        <v>48.387443542480469</v>
      </c>
      <c r="J610" s="1" t="str">
        <f>VLOOKUP($H610,ERV_Issuers!$C:$BZ,MATCH(J$1,ERV_Issuers!$C$2:$BZ$2,0),FALSE)</f>
        <v>aa</v>
      </c>
      <c r="K610" s="1">
        <f>VLOOKUP($H610,ERV_Issuers!$C:$BZ,MATCH(K$1,ERV_Issuers!$C$2:$BZ$2,0),FALSE)</f>
        <v>-0.61171212539644804</v>
      </c>
      <c r="L610" s="1" t="str">
        <f t="shared" si="9"/>
        <v>AA</v>
      </c>
      <c r="M610" s="1" t="str">
        <f>INDEX(JESG_CEMBI!$W:$W,MATCH($A610,JESG_CEMBI!$AG:$AG,0))</f>
        <v>US91127LAD29</v>
      </c>
    </row>
    <row r="611" spans="1:13" x14ac:dyDescent="0.25">
      <c r="A611" t="s">
        <v>3737</v>
      </c>
      <c r="B611">
        <f>ROUND(10-VLOOKUP($A611,JESG_CEMBI!$AG:$AV,MATCH(B$1,JESG_CEMBI!$AG$1:$AV$1,0),FALSE)/10,1)</f>
        <v>1.2</v>
      </c>
      <c r="C611">
        <f>VLOOKUP($A611,JESG_CEMBI!$AG:$AV,MATCH("1D Score Chg",JESG_CEMBI!$AG$1:$AV$1,0),FALSE)/-10</f>
        <v>-3.3046107187857302E-4</v>
      </c>
      <c r="D611">
        <f>VLOOKUP($A611,JESG_CEMBI!$AG:$AV,MATCH("1M Score Chg",JESG_CEMBI!$AG$1:$AV$1,0),FALSE)/-10</f>
        <v>-7.9006156314718988E-3</v>
      </c>
      <c r="E611">
        <f>VLOOKUP($A611,JESG_CEMBI!$AG:$AV,MATCH("QTD Score Chg",JESG_CEMBI!$AG$1:$AV$1,0),FALSE)/-10</f>
        <v>-3.0509348853286098E-3</v>
      </c>
      <c r="F611">
        <f>VLOOKUP($A611,JESG_CEMBI!$AG:$AV,MATCH("YTD Score Chg",JESG_CEMBI!$AG$1:$AV$1,0),FALSE)/-10</f>
        <v>-0.35940291715036299</v>
      </c>
      <c r="G611" t="str">
        <f>IFERROR(VLOOKUP(A611,ERV_Mapping!Q:Q,1,FALSE),VLOOKUP(A611,ERV_Mapping!R:R,1,FALSE))</f>
        <v>VENAEN</v>
      </c>
      <c r="H611" t="str">
        <f>IFERROR(VLOOKUP(G611,ERV_Mapping!Q:S,3,FALSE),VLOOKUP(G611,ERV_Mapping!R:S,2,FALSE))</f>
        <v>VENAEN</v>
      </c>
      <c r="I611" s="1">
        <f>VLOOKUP($H611,ERV_Issuers!$C:$BZ,MATCH(I$1,ERV_Issuers!$C$2:$BZ$2,0),FALSE)</f>
        <v>174.41462707519531</v>
      </c>
      <c r="J611" s="1" t="str">
        <f>VLOOKUP($H611,ERV_Issuers!$C:$BZ,MATCH(J$1,ERV_Issuers!$C$2:$BZ$2,0),FALSE)</f>
        <v>bbb-</v>
      </c>
      <c r="K611" s="1">
        <f>VLOOKUP($H611,ERV_Issuers!$C:$BZ,MATCH(K$1,ERV_Issuers!$C$2:$BZ$2,0),FALSE)</f>
        <v>0</v>
      </c>
      <c r="L611" s="1" t="str">
        <f t="shared" si="9"/>
        <v>BBB</v>
      </c>
      <c r="M611" s="1" t="str">
        <f>INDEX(JESG_CEMBI!$W:$W,MATCH($A611,JESG_CEMBI!$AG:$AG,0))</f>
        <v>XS2122900330</v>
      </c>
    </row>
    <row r="612" spans="1:13" x14ac:dyDescent="0.25">
      <c r="A612" t="s">
        <v>3253</v>
      </c>
      <c r="B612">
        <f>ROUND(10-VLOOKUP($A612,JESG_CEMBI!$AG:$AV,MATCH(B$1,JESG_CEMBI!$AG$1:$AV$1,0),FALSE)/10,1)</f>
        <v>6.1</v>
      </c>
      <c r="C612">
        <f>VLOOKUP($A612,JESG_CEMBI!$AG:$AV,MATCH("1D Score Chg",JESG_CEMBI!$AG$1:$AV$1,0),FALSE)/-10</f>
        <v>-2.2750123247241997E-3</v>
      </c>
      <c r="D612">
        <f>VLOOKUP($A612,JESG_CEMBI!$AG:$AV,MATCH("1M Score Chg",JESG_CEMBI!$AG$1:$AV$1,0),FALSE)/-10</f>
        <v>3.8351947096053598E-3</v>
      </c>
      <c r="E612">
        <f>VLOOKUP($A612,JESG_CEMBI!$AG:$AV,MATCH("QTD Score Chg",JESG_CEMBI!$AG$1:$AV$1,0),FALSE)/-10</f>
        <v>-4.4279681239387898E-3</v>
      </c>
      <c r="F612">
        <f>VLOOKUP($A612,JESG_CEMBI!$AG:$AV,MATCH("YTD Score Chg",JESG_CEMBI!$AG$1:$AV$1,0),FALSE)/-10</f>
        <v>4.5576958416459902E-2</v>
      </c>
      <c r="G612" t="str">
        <f>IFERROR(VLOOKUP(A612,ERV_Mapping!Q:Q,1,FALSE),VLOOKUP(A612,ERV_Mapping!R:R,1,FALSE))</f>
        <v>UNICMR</v>
      </c>
      <c r="H612" t="str">
        <f>IFERROR(VLOOKUP(G612,ERV_Mapping!Q:S,3,FALSE),VLOOKUP(G612,ERV_Mapping!R:S,2,FALSE))</f>
        <v>UNICMR</v>
      </c>
      <c r="I612" s="1">
        <f>VLOOKUP($H612,ERV_Issuers!$C:$BZ,MATCH(I$1,ERV_Issuers!$C$2:$BZ$2,0),FALSE)</f>
        <v>462.30685424804688</v>
      </c>
      <c r="J612" s="1" t="str">
        <f>VLOOKUP($H612,ERV_Issuers!$C:$BZ,MATCH(J$1,ERV_Issuers!$C$2:$BZ$2,0),FALSE)</f>
        <v>bb-</v>
      </c>
      <c r="K612" s="1">
        <f>VLOOKUP($H612,ERV_Issuers!$C:$BZ,MATCH(K$1,ERV_Issuers!$C$2:$BZ$2,0),FALSE)</f>
        <v>16.806792031307634</v>
      </c>
      <c r="L612" s="1" t="str">
        <f t="shared" si="9"/>
        <v>BB</v>
      </c>
      <c r="M612" s="1" t="str">
        <f>INDEX(JESG_CEMBI!$W:$W,MATCH($A612,JESG_CEMBI!$AG:$AG,0))</f>
        <v>USG42037AA25</v>
      </c>
    </row>
    <row r="613" spans="1:13" x14ac:dyDescent="0.25">
      <c r="A613" t="s">
        <v>552</v>
      </c>
      <c r="B613">
        <f>ROUND(10-VLOOKUP($A613,JESG_CEMBI!$AG:$AV,MATCH(B$1,JESG_CEMBI!$AG$1:$AV$1,0),FALSE)/10,1)</f>
        <v>7.2</v>
      </c>
      <c r="C613">
        <f>VLOOKUP($A613,JESG_CEMBI!$AG:$AV,MATCH("1D Score Chg",JESG_CEMBI!$AG$1:$AV$1,0),FALSE)/-10</f>
        <v>9.0014983851258203E-3</v>
      </c>
      <c r="D613">
        <f>VLOOKUP($A613,JESG_CEMBI!$AG:$AV,MATCH("1M Score Chg",JESG_CEMBI!$AG$1:$AV$1,0),FALSE)/-10</f>
        <v>0.24015693979375202</v>
      </c>
      <c r="E613">
        <f>VLOOKUP($A613,JESG_CEMBI!$AG:$AV,MATCH("QTD Score Chg",JESG_CEMBI!$AG$1:$AV$1,0),FALSE)/-10</f>
        <v>8.8429505233084099E-2</v>
      </c>
      <c r="F613">
        <f>VLOOKUP($A613,JESG_CEMBI!$AG:$AV,MATCH("YTD Score Chg",JESG_CEMBI!$AG$1:$AV$1,0),FALSE)/-10</f>
        <v>0.76120265326971703</v>
      </c>
      <c r="G613" t="str">
        <f>IFERROR(VLOOKUP(A613,ERV_Mapping!Q:Q,1,FALSE),VLOOKUP(A613,ERV_Mapping!R:R,1,FALSE))</f>
        <v>ETINL</v>
      </c>
      <c r="H613" t="str">
        <f>IFERROR(VLOOKUP(G613,ERV_Mapping!Q:S,3,FALSE),VLOOKUP(G613,ERV_Mapping!R:S,2,FALSE))</f>
        <v>ETINL_0</v>
      </c>
      <c r="I613" s="1">
        <f>VLOOKUP($H613,ERV_Issuers!$C:$BZ,MATCH(I$1,ERV_Issuers!$C$2:$BZ$2,0),FALSE)</f>
        <v>551.52569580078125</v>
      </c>
      <c r="J613" s="1" t="str">
        <f>VLOOKUP($H613,ERV_Issuers!$C:$BZ,MATCH(J$1,ERV_Issuers!$C$2:$BZ$2,0),FALSE)</f>
        <v>b-</v>
      </c>
      <c r="K613" s="1">
        <f>VLOOKUP($H613,ERV_Issuers!$C:$BZ,MATCH(K$1,ERV_Issuers!$C$2:$BZ$2,0),FALSE)</f>
        <v>5.5927662344294502</v>
      </c>
      <c r="L613" s="1" t="str">
        <f t="shared" si="9"/>
        <v>B</v>
      </c>
      <c r="M613" s="1" t="str">
        <f>INDEX(JESG_CEMBI!$W:$W,MATCH($A613,JESG_CEMBI!$AG:$AG,0))</f>
        <v>XS2348420303</v>
      </c>
    </row>
    <row r="614" spans="1:13" x14ac:dyDescent="0.25">
      <c r="A614" t="s">
        <v>760</v>
      </c>
      <c r="B614">
        <f>ROUND(10-VLOOKUP($A614,JESG_CEMBI!$AG:$AV,MATCH(B$1,JESG_CEMBI!$AG$1:$AV$1,0),FALSE)/10,1)</f>
        <v>6.6</v>
      </c>
      <c r="C614">
        <f>VLOOKUP($A614,JESG_CEMBI!$AG:$AV,MATCH("1D Score Chg",JESG_CEMBI!$AG$1:$AV$1,0),FALSE)/-10</f>
        <v>1.03509074255967E-3</v>
      </c>
      <c r="D614">
        <f>VLOOKUP($A614,JESG_CEMBI!$AG:$AV,MATCH("1M Score Chg",JESG_CEMBI!$AG$1:$AV$1,0),FALSE)/-10</f>
        <v>5.4479215402749005E-2</v>
      </c>
      <c r="E614">
        <f>VLOOKUP($A614,JESG_CEMBI!$AG:$AV,MATCH("QTD Score Chg",JESG_CEMBI!$AG$1:$AV$1,0),FALSE)/-10</f>
        <v>1.7417596373981301E-2</v>
      </c>
      <c r="F614">
        <f>VLOOKUP($A614,JESG_CEMBI!$AG:$AV,MATCH("YTD Score Chg",JESG_CEMBI!$AG$1:$AV$1,0),FALSE)/-10</f>
        <v>7.6197594683914308E-2</v>
      </c>
      <c r="G614" t="str">
        <f>IFERROR(VLOOKUP(A614,ERV_Mapping!Q:Q,1,FALSE),VLOOKUP(A614,ERV_Mapping!R:R,1,FALSE))</f>
        <v>BBLTB</v>
      </c>
      <c r="H614" t="str">
        <f>IFERROR(VLOOKUP(G614,ERV_Mapping!Q:S,3,FALSE),VLOOKUP(G614,ERV_Mapping!R:S,2,FALSE))</f>
        <v>BBLTB_1</v>
      </c>
      <c r="I614" s="1" t="e">
        <f>VLOOKUP($H614,ERV_Issuers!$C:$BZ,MATCH(I$1,ERV_Issuers!$C$2:$BZ$2,0),FALSE)</f>
        <v>#N/A</v>
      </c>
      <c r="J614" s="1" t="e">
        <f>VLOOKUP($H614,ERV_Issuers!$C:$BZ,MATCH(J$1,ERV_Issuers!$C$2:$BZ$2,0),FALSE)</f>
        <v>#N/A</v>
      </c>
      <c r="K614" s="1" t="e">
        <f>VLOOKUP($H614,ERV_Issuers!$C:$BZ,MATCH(K$1,ERV_Issuers!$C$2:$BZ$2,0),FALSE)</f>
        <v>#N/A</v>
      </c>
      <c r="L614" s="1" t="e">
        <f t="shared" si="9"/>
        <v>#N/A</v>
      </c>
      <c r="M614" s="1" t="str">
        <f>INDEX(JESG_CEMBI!$W:$W,MATCH($A614,JESG_CEMBI!$AG:$AG,0))</f>
        <v>USY0606WCC20</v>
      </c>
    </row>
    <row r="615" spans="1:13" x14ac:dyDescent="0.25">
      <c r="A615" t="s">
        <v>2205</v>
      </c>
      <c r="B615">
        <f>ROUND(10-VLOOKUP($A615,JESG_CEMBI!$AG:$AV,MATCH(B$1,JESG_CEMBI!$AG$1:$AV$1,0),FALSE)/10,1)</f>
        <v>4.5</v>
      </c>
      <c r="C615">
        <f>VLOOKUP($A615,JESG_CEMBI!$AG:$AV,MATCH("1D Score Chg",JESG_CEMBI!$AG$1:$AV$1,0),FALSE)/-10</f>
        <v>-1.0704250702050101E-2</v>
      </c>
      <c r="D615">
        <f>VLOOKUP($A615,JESG_CEMBI!$AG:$AV,MATCH("1M Score Chg",JESG_CEMBI!$AG$1:$AV$1,0),FALSE)/-10</f>
        <v>-0.181772234783143</v>
      </c>
      <c r="E615">
        <f>VLOOKUP($A615,JESG_CEMBI!$AG:$AV,MATCH("QTD Score Chg",JESG_CEMBI!$AG$1:$AV$1,0),FALSE)/-10</f>
        <v>-7.9297567145596298E-2</v>
      </c>
      <c r="F615">
        <f>VLOOKUP($A615,JESG_CEMBI!$AG:$AV,MATCH("YTD Score Chg",JESG_CEMBI!$AG$1:$AV$1,0),FALSE)/-10</f>
        <v>6.9994934384578003E-2</v>
      </c>
      <c r="G615" t="str">
        <f>IFERROR(VLOOKUP(A615,ERV_Mapping!Q:Q,1,FALSE),VLOOKUP(A615,ERV_Mapping!R:R,1,FALSE))</f>
        <v>IVLTB</v>
      </c>
      <c r="H615" t="str">
        <f>IFERROR(VLOOKUP(G615,ERV_Mapping!Q:S,3,FALSE),VLOOKUP(G615,ERV_Mapping!R:S,2,FALSE))</f>
        <v>IVLTB</v>
      </c>
      <c r="I615" s="1">
        <f>VLOOKUP($H615,ERV_Issuers!$C:$BZ,MATCH(I$1,ERV_Issuers!$C$2:$BZ$2,0),FALSE)</f>
        <v>251.86940002441406</v>
      </c>
      <c r="J615" s="1" t="str">
        <f>VLOOKUP($H615,ERV_Issuers!$C:$BZ,MATCH(J$1,ERV_Issuers!$C$2:$BZ$2,0),FALSE)</f>
        <v>nr</v>
      </c>
      <c r="K615" s="1">
        <f>VLOOKUP($H615,ERV_Issuers!$C:$BZ,MATCH(K$1,ERV_Issuers!$C$2:$BZ$2,0),FALSE)</f>
        <v>0</v>
      </c>
      <c r="L615" s="1" t="str">
        <f t="shared" si="9"/>
        <v>NR</v>
      </c>
      <c r="M615" s="1" t="str">
        <f>INDEX(JESG_CEMBI!$W:$W,MATCH($A615,JESG_CEMBI!$AG:$AG,0))</f>
        <v>XS2048606375</v>
      </c>
    </row>
    <row r="616" spans="1:13" x14ac:dyDescent="0.25">
      <c r="A616" t="s">
        <v>3675</v>
      </c>
      <c r="B616">
        <f>ROUND(10-VLOOKUP($A616,JESG_CEMBI!$AG:$AV,MATCH(B$1,JESG_CEMBI!$AG$1:$AV$1,0),FALSE)/10,1)</f>
        <v>5.7</v>
      </c>
      <c r="C616">
        <f>VLOOKUP($A616,JESG_CEMBI!$AG:$AV,MATCH("1D Score Chg",JESG_CEMBI!$AG$1:$AV$1,0),FALSE)/-10</f>
        <v>-1.1715660224588399E-3</v>
      </c>
      <c r="D616">
        <f>VLOOKUP($A616,JESG_CEMBI!$AG:$AV,MATCH("1M Score Chg",JESG_CEMBI!$AG$1:$AV$1,0),FALSE)/-10</f>
        <v>5.3541858694551005E-2</v>
      </c>
      <c r="E616">
        <f>VLOOKUP($A616,JESG_CEMBI!$AG:$AV,MATCH("QTD Score Chg",JESG_CEMBI!$AG$1:$AV$1,0),FALSE)/-10</f>
        <v>1.18372748764258E-2</v>
      </c>
      <c r="F616">
        <f>VLOOKUP($A616,JESG_CEMBI!$AG:$AV,MATCH("YTD Score Chg",JESG_CEMBI!$AG$1:$AV$1,0),FALSE)/-10</f>
        <v>-5.7500501956964399E-2</v>
      </c>
      <c r="G616" t="str">
        <f>IFERROR(VLOOKUP(A616,ERV_Mapping!Q:Q,1,FALSE),VLOOKUP(A616,ERV_Mapping!R:R,1,FALSE))</f>
        <v>KBANK</v>
      </c>
      <c r="H616" t="str">
        <f>IFERROR(VLOOKUP(G616,ERV_Mapping!Q:S,3,FALSE),VLOOKUP(G616,ERV_Mapping!R:S,2,FALSE))</f>
        <v>KBANK_0</v>
      </c>
      <c r="I616" s="1">
        <f>VLOOKUP($H616,ERV_Issuers!$C:$BZ,MATCH(I$1,ERV_Issuers!$C$2:$BZ$2,0),FALSE)</f>
        <v>115.65211486816406</v>
      </c>
      <c r="J616" s="1" t="str">
        <f>VLOOKUP($H616,ERV_Issuers!$C:$BZ,MATCH(J$1,ERV_Issuers!$C$2:$BZ$2,0),FALSE)</f>
        <v>bbb</v>
      </c>
      <c r="K616" s="1">
        <f>VLOOKUP($H616,ERV_Issuers!$C:$BZ,MATCH(K$1,ERV_Issuers!$C$2:$BZ$2,0),FALSE)</f>
        <v>-17.461230416669839</v>
      </c>
      <c r="L616" s="1" t="str">
        <f t="shared" si="9"/>
        <v>BBB</v>
      </c>
      <c r="M616" s="1" t="str">
        <f>INDEX(JESG_CEMBI!$W:$W,MATCH($A616,JESG_CEMBI!$AG:$AG,0))</f>
        <v>XS2056558088</v>
      </c>
    </row>
    <row r="617" spans="1:13" x14ac:dyDescent="0.25">
      <c r="A617" t="s">
        <v>2580</v>
      </c>
      <c r="B617">
        <f>ROUND(10-VLOOKUP($A617,JESG_CEMBI!$AG:$AV,MATCH(B$1,JESG_CEMBI!$AG$1:$AV$1,0),FALSE)/10,1)</f>
        <v>6.5</v>
      </c>
      <c r="C617">
        <f>VLOOKUP($A617,JESG_CEMBI!$AG:$AV,MATCH("1D Score Chg",JESG_CEMBI!$AG$1:$AV$1,0),FALSE)/-10</f>
        <v>-1.8920560283483203E-3</v>
      </c>
      <c r="D617">
        <f>VLOOKUP($A617,JESG_CEMBI!$AG:$AV,MATCH("1M Score Chg",JESG_CEMBI!$AG$1:$AV$1,0),FALSE)/-10</f>
        <v>3.9499649376648398E-2</v>
      </c>
      <c r="E617">
        <f>VLOOKUP($A617,JESG_CEMBI!$AG:$AV,MATCH("QTD Score Chg",JESG_CEMBI!$AG$1:$AV$1,0),FALSE)/-10</f>
        <v>6.6792823024485401E-3</v>
      </c>
      <c r="F617">
        <f>VLOOKUP($A617,JESG_CEMBI!$AG:$AV,MATCH("YTD Score Chg",JESG_CEMBI!$AG$1:$AV$1,0),FALSE)/-10</f>
        <v>-0.29506797878479396</v>
      </c>
      <c r="G617" t="str">
        <f>IFERROR(VLOOKUP(A617,ERV_Mapping!Q:Q,1,FALSE),VLOOKUP(A617,ERV_Mapping!R:R,1,FALSE))</f>
        <v>KTBTB</v>
      </c>
      <c r="H617" t="str">
        <f>IFERROR(VLOOKUP(G617,ERV_Mapping!Q:S,3,FALSE),VLOOKUP(G617,ERV_Mapping!R:S,2,FALSE))</f>
        <v>KTBTB_14</v>
      </c>
      <c r="I617" s="1">
        <f>VLOOKUP($H617,ERV_Issuers!$C:$BZ,MATCH(I$1,ERV_Issuers!$C$2:$BZ$2,0),FALSE)</f>
        <v>361.2479248046875</v>
      </c>
      <c r="J617" s="1" t="str">
        <f>VLOOKUP($H617,ERV_Issuers!$C:$BZ,MATCH(J$1,ERV_Issuers!$C$2:$BZ$2,0),FALSE)</f>
        <v>bb-</v>
      </c>
      <c r="K617" s="1">
        <f>VLOOKUP($H617,ERV_Issuers!$C:$BZ,MATCH(K$1,ERV_Issuers!$C$2:$BZ$2,0),FALSE)</f>
        <v>0</v>
      </c>
      <c r="L617" s="1" t="str">
        <f t="shared" si="9"/>
        <v>BB</v>
      </c>
      <c r="M617" s="1" t="str">
        <f>INDEX(JESG_CEMBI!$W:$W,MATCH($A617,JESG_CEMBI!$AG:$AG,0))</f>
        <v>XS2313655677</v>
      </c>
    </row>
    <row r="618" spans="1:13" x14ac:dyDescent="0.25">
      <c r="A618" t="s">
        <v>19199</v>
      </c>
      <c r="B618">
        <f>ROUND(10-VLOOKUP($A618,JESG_CEMBI!$AG:$AV,MATCH(B$1,JESG_CEMBI!$AG$1:$AV$1,0),FALSE)/10,1)</f>
        <v>5.5</v>
      </c>
      <c r="C618">
        <f>VLOOKUP($A618,JESG_CEMBI!$AG:$AV,MATCH("1D Score Chg",JESG_CEMBI!$AG$1:$AV$1,0),FALSE)/-10</f>
        <v>-2.9319755161537802E-3</v>
      </c>
      <c r="D618">
        <f>VLOOKUP($A618,JESG_CEMBI!$AG:$AV,MATCH("1M Score Chg",JESG_CEMBI!$AG$1:$AV$1,0),FALSE)/-10</f>
        <v>-1.3636151197265101E-2</v>
      </c>
      <c r="E618">
        <f>VLOOKUP($A618,JESG_CEMBI!$AG:$AV,MATCH("QTD Score Chg",JESG_CEMBI!$AG$1:$AV$1,0),FALSE)/-10</f>
        <v>-1.0340636846805E-2</v>
      </c>
      <c r="F618">
        <f>VLOOKUP($A618,JESG_CEMBI!$AG:$AV,MATCH("YTD Score Chg",JESG_CEMBI!$AG$1:$AV$1,0),FALSE)/-10</f>
        <v>9.5043606806640896E-2</v>
      </c>
      <c r="G618" t="str">
        <f>IFERROR(VLOOKUP(A618,ERV_Mapping!Q:Q,1,FALSE),VLOOKUP(A618,ERV_Mapping!R:R,1,FALSE))</f>
        <v>MUANTH</v>
      </c>
      <c r="H618" t="str">
        <f>IFERROR(VLOOKUP(G618,ERV_Mapping!Q:S,3,FALSE),VLOOKUP(G618,ERV_Mapping!R:S,2,FALSE))</f>
        <v>MUANTH_1</v>
      </c>
      <c r="I618" s="1">
        <f>VLOOKUP($H618,ERV_Issuers!$C:$BZ,MATCH(I$1,ERV_Issuers!$C$2:$BZ$2,0),FALSE)</f>
        <v>235.73663330078125</v>
      </c>
      <c r="J618" s="1" t="str">
        <f>VLOOKUP($H618,ERV_Issuers!$C:$BZ,MATCH(J$1,ERV_Issuers!$C$2:$BZ$2,0),FALSE)</f>
        <v>bbb</v>
      </c>
      <c r="K618" s="1">
        <f>VLOOKUP($H618,ERV_Issuers!$C:$BZ,MATCH(K$1,ERV_Issuers!$C$2:$BZ$2,0),FALSE)</f>
        <v>0</v>
      </c>
      <c r="L618" s="1" t="str">
        <f t="shared" si="9"/>
        <v>BBB</v>
      </c>
      <c r="M618" s="1" t="str">
        <f>INDEX(JESG_CEMBI!$W:$W,MATCH($A618,JESG_CEMBI!$AG:$AG,0))</f>
        <v>XS2396503505</v>
      </c>
    </row>
    <row r="619" spans="1:13" x14ac:dyDescent="0.25">
      <c r="A619" t="s">
        <v>3136</v>
      </c>
      <c r="B619">
        <f>ROUND(10-VLOOKUP($A619,JESG_CEMBI!$AG:$AV,MATCH(B$1,JESG_CEMBI!$AG$1:$AV$1,0),FALSE)/10,1)</f>
        <v>4.5999999999999996</v>
      </c>
      <c r="C619">
        <f>VLOOKUP($A619,JESG_CEMBI!$AG:$AV,MATCH("1D Score Chg",JESG_CEMBI!$AG$1:$AV$1,0),FALSE)/-10</f>
        <v>5.5989256313480904E-3</v>
      </c>
      <c r="D619">
        <f>VLOOKUP($A619,JESG_CEMBI!$AG:$AV,MATCH("1M Score Chg",JESG_CEMBI!$AG$1:$AV$1,0),FALSE)/-10</f>
        <v>0.121433047642626</v>
      </c>
      <c r="E619">
        <f>VLOOKUP($A619,JESG_CEMBI!$AG:$AV,MATCH("QTD Score Chg",JESG_CEMBI!$AG$1:$AV$1,0),FALSE)/-10</f>
        <v>7.0510879267475707E-2</v>
      </c>
      <c r="F619">
        <f>VLOOKUP($A619,JESG_CEMBI!$AG:$AV,MATCH("YTD Score Chg",JESG_CEMBI!$AG$1:$AV$1,0),FALSE)/-10</f>
        <v>7.22429433249374E-2</v>
      </c>
      <c r="G619" t="str">
        <f>IFERROR(VLOOKUP(A619,ERV_Mapping!Q:Q,1,FALSE),VLOOKUP(A619,ERV_Mapping!R:R,1,FALSE))</f>
        <v>PTTEPT</v>
      </c>
      <c r="H619" t="str">
        <f>IFERROR(VLOOKUP(G619,ERV_Mapping!Q:S,3,FALSE),VLOOKUP(G619,ERV_Mapping!R:S,2,FALSE))</f>
        <v>PTTEPT_0</v>
      </c>
      <c r="I619" s="1">
        <f>VLOOKUP($H619,ERV_Issuers!$C:$BZ,MATCH(I$1,ERV_Issuers!$C$2:$BZ$2,0),FALSE)</f>
        <v>96.337303161621094</v>
      </c>
      <c r="J619" s="1" t="str">
        <f>VLOOKUP($H619,ERV_Issuers!$C:$BZ,MATCH(J$1,ERV_Issuers!$C$2:$BZ$2,0),FALSE)</f>
        <v>bbb+</v>
      </c>
      <c r="K619" s="1">
        <f>VLOOKUP($H619,ERV_Issuers!$C:$BZ,MATCH(K$1,ERV_Issuers!$C$2:$BZ$2,0),FALSE)</f>
        <v>-24.601990391885128</v>
      </c>
      <c r="L619" s="1" t="str">
        <f t="shared" si="9"/>
        <v>BBB</v>
      </c>
      <c r="M619" s="1" t="str">
        <f>INDEX(JESG_CEMBI!$W:$W,MATCH($A619,JESG_CEMBI!$AG:$AG,0))</f>
        <v>USY7150MAG25</v>
      </c>
    </row>
    <row r="620" spans="1:13" x14ac:dyDescent="0.25">
      <c r="A620" t="s">
        <v>1530</v>
      </c>
      <c r="B620">
        <f>ROUND(10-VLOOKUP($A620,JESG_CEMBI!$AG:$AV,MATCH(B$1,JESG_CEMBI!$AG$1:$AV$1,0),FALSE)/10,1)</f>
        <v>4.8</v>
      </c>
      <c r="C620">
        <f>VLOOKUP($A620,JESG_CEMBI!$AG:$AV,MATCH("1D Score Chg",JESG_CEMBI!$AG$1:$AV$1,0),FALSE)/-10</f>
        <v>-2.41710318707717E-3</v>
      </c>
      <c r="D620">
        <f>VLOOKUP($A620,JESG_CEMBI!$AG:$AV,MATCH("1M Score Chg",JESG_CEMBI!$AG$1:$AV$1,0),FALSE)/-10</f>
        <v>6.7763074374020908E-3</v>
      </c>
      <c r="E620">
        <f>VLOOKUP($A620,JESG_CEMBI!$AG:$AV,MATCH("QTD Score Chg",JESG_CEMBI!$AG$1:$AV$1,0),FALSE)/-10</f>
        <v>-4.0533919205820706E-3</v>
      </c>
      <c r="F620">
        <f>VLOOKUP($A620,JESG_CEMBI!$AG:$AV,MATCH("YTD Score Chg",JESG_CEMBI!$AG$1:$AV$1,0),FALSE)/-10</f>
        <v>-0.22278781731602901</v>
      </c>
      <c r="G620" t="str">
        <f>IFERROR(VLOOKUP(A620,ERV_Mapping!Q:Q,1,FALSE),VLOOKUP(A620,ERV_Mapping!R:R,1,FALSE))</f>
        <v>SCBTB</v>
      </c>
      <c r="H620" t="str">
        <f>IFERROR(VLOOKUP(G620,ERV_Mapping!Q:S,3,FALSE),VLOOKUP(G620,ERV_Mapping!R:S,2,FALSE))</f>
        <v>SCBTB_1</v>
      </c>
      <c r="I620" s="1">
        <f>VLOOKUP($H620,ERV_Issuers!$C:$BZ,MATCH(I$1,ERV_Issuers!$C$2:$BZ$2,0),FALSE)</f>
        <v>96.571144104003906</v>
      </c>
      <c r="J620" s="1" t="str">
        <f>VLOOKUP($H620,ERV_Issuers!$C:$BZ,MATCH(J$1,ERV_Issuers!$C$2:$BZ$2,0),FALSE)</f>
        <v>bbb</v>
      </c>
      <c r="K620" s="1">
        <f>VLOOKUP($H620,ERV_Issuers!$C:$BZ,MATCH(K$1,ERV_Issuers!$C$2:$BZ$2,0),FALSE)</f>
        <v>-36.58180548362715</v>
      </c>
      <c r="L620" s="1" t="str">
        <f t="shared" si="9"/>
        <v>BBB</v>
      </c>
      <c r="M620" s="1" t="str">
        <f>INDEX(JESG_CEMBI!$W:$W,MATCH($A620,JESG_CEMBI!$AG:$AG,0))</f>
        <v>XS1718991414</v>
      </c>
    </row>
    <row r="621" spans="1:13" x14ac:dyDescent="0.25">
      <c r="A621" t="s">
        <v>2432</v>
      </c>
      <c r="B621">
        <f>ROUND(10-VLOOKUP($A621,JESG_CEMBI!$AG:$AV,MATCH(B$1,JESG_CEMBI!$AG$1:$AV$1,0),FALSE)/10,1)</f>
        <v>2.7</v>
      </c>
      <c r="C621">
        <f>VLOOKUP($A621,JESG_CEMBI!$AG:$AV,MATCH("1D Score Chg",JESG_CEMBI!$AG$1:$AV$1,0),FALSE)/-10</f>
        <v>-1.3199034929007699E-2</v>
      </c>
      <c r="D621">
        <f>VLOOKUP($A621,JESG_CEMBI!$AG:$AV,MATCH("1M Score Chg",JESG_CEMBI!$AG$1:$AV$1,0),FALSE)/-10</f>
        <v>-0.32922670679235999</v>
      </c>
      <c r="E621">
        <f>VLOOKUP($A621,JESG_CEMBI!$AG:$AV,MATCH("QTD Score Chg",JESG_CEMBI!$AG$1:$AV$1,0),FALSE)/-10</f>
        <v>-0.10293163958203</v>
      </c>
      <c r="F621">
        <f>VLOOKUP($A621,JESG_CEMBI!$AG:$AV,MATCH("YTD Score Chg",JESG_CEMBI!$AG$1:$AV$1,0),FALSE)/-10</f>
        <v>-1.24183763406104</v>
      </c>
      <c r="G621" t="str">
        <f>IFERROR(VLOOKUP(A621,ERV_Mapping!Q:Q,1,FALSE),VLOOKUP(A621,ERV_Mapping!R:R,1,FALSE))</f>
        <v>TMBTB</v>
      </c>
      <c r="H621" t="str">
        <f>IFERROR(VLOOKUP(G621,ERV_Mapping!Q:S,3,FALSE),VLOOKUP(G621,ERV_Mapping!R:S,2,FALSE))</f>
        <v>TMBTB_1</v>
      </c>
      <c r="I621" s="1">
        <f>VLOOKUP($H621,ERV_Issuers!$C:$BZ,MATCH(I$1,ERV_Issuers!$C$2:$BZ$2,0),FALSE)</f>
        <v>352.90264892578125</v>
      </c>
      <c r="J621" s="1" t="str">
        <f>VLOOKUP($H621,ERV_Issuers!$C:$BZ,MATCH(J$1,ERV_Issuers!$C$2:$BZ$2,0),FALSE)</f>
        <v>bb-</v>
      </c>
      <c r="K621" s="1">
        <f>VLOOKUP($H621,ERV_Issuers!$C:$BZ,MATCH(K$1,ERV_Issuers!$C$2:$BZ$2,0),FALSE)</f>
        <v>0</v>
      </c>
      <c r="L621" s="1" t="str">
        <f t="shared" si="9"/>
        <v>BB</v>
      </c>
      <c r="M621" s="1" t="str">
        <f>INDEX(JESG_CEMBI!$W:$W,MATCH($A621,JESG_CEMBI!$AG:$AG,0))</f>
        <v>XS2084378798</v>
      </c>
    </row>
    <row r="622" spans="1:13" x14ac:dyDescent="0.25">
      <c r="A622" t="s">
        <v>2444</v>
      </c>
      <c r="B622">
        <f>ROUND(10-VLOOKUP($A622,JESG_CEMBI!$AG:$AV,MATCH(B$1,JESG_CEMBI!$AG$1:$AV$1,0),FALSE)/10,1)</f>
        <v>4</v>
      </c>
      <c r="C622">
        <f>VLOOKUP($A622,JESG_CEMBI!$AG:$AV,MATCH("1D Score Chg",JESG_CEMBI!$AG$1:$AV$1,0),FALSE)/-10</f>
        <v>-5.7314998218487203E-3</v>
      </c>
      <c r="D622">
        <f>VLOOKUP($A622,JESG_CEMBI!$AG:$AV,MATCH("1M Score Chg",JESG_CEMBI!$AG$1:$AV$1,0),FALSE)/-10</f>
        <v>-7.2578515415160111E-2</v>
      </c>
      <c r="E622">
        <f>VLOOKUP($A622,JESG_CEMBI!$AG:$AV,MATCH("QTD Score Chg",JESG_CEMBI!$AG$1:$AV$1,0),FALSE)/-10</f>
        <v>-3.5584515806147E-2</v>
      </c>
      <c r="F622">
        <f>VLOOKUP($A622,JESG_CEMBI!$AG:$AV,MATCH("YTD Score Chg",JESG_CEMBI!$AG$1:$AV$1,0),FALSE)/-10</f>
        <v>0.152977847197561</v>
      </c>
      <c r="G622" t="str">
        <f>IFERROR(VLOOKUP(A622,ERV_Mapping!Q:Q,1,FALSE),VLOOKUP(A622,ERV_Mapping!R:R,1,FALSE))</f>
        <v>TOPTB</v>
      </c>
      <c r="H622" t="str">
        <f>IFERROR(VLOOKUP(G622,ERV_Mapping!Q:S,3,FALSE),VLOOKUP(G622,ERV_Mapping!R:S,2,FALSE))</f>
        <v>TOPTB</v>
      </c>
      <c r="I622" s="1">
        <f>VLOOKUP($H622,ERV_Issuers!$C:$BZ,MATCH(I$1,ERV_Issuers!$C$2:$BZ$2,0),FALSE)</f>
        <v>189.03414916992188</v>
      </c>
      <c r="J622" s="1" t="str">
        <f>VLOOKUP($H622,ERV_Issuers!$C:$BZ,MATCH(J$1,ERV_Issuers!$C$2:$BZ$2,0),FALSE)</f>
        <v>bbb</v>
      </c>
      <c r="K622" s="1">
        <f>VLOOKUP($H622,ERV_Issuers!$C:$BZ,MATCH(K$1,ERV_Issuers!$C$2:$BZ$2,0),FALSE)</f>
        <v>2.6887059788932688</v>
      </c>
      <c r="L622" s="1" t="str">
        <f t="shared" si="9"/>
        <v>BBB</v>
      </c>
      <c r="M622" s="1" t="str">
        <f>INDEX(JESG_CEMBI!$W:$W,MATCH($A622,JESG_CEMBI!$AG:$AG,0))</f>
        <v>US88323AAG76</v>
      </c>
    </row>
    <row r="623" spans="1:13" x14ac:dyDescent="0.25">
      <c r="A623" t="s">
        <v>3139</v>
      </c>
      <c r="B623">
        <f>ROUND(10-VLOOKUP($A623,JESG_CEMBI!$AG:$AV,MATCH(B$1,JESG_CEMBI!$AG$1:$AV$1,0),FALSE)/10,1)</f>
        <v>3</v>
      </c>
      <c r="C623">
        <f>VLOOKUP($A623,JESG_CEMBI!$AG:$AV,MATCH("1D Score Chg",JESG_CEMBI!$AG$1:$AV$1,0),FALSE)/-10</f>
        <v>-7.6519363536334591E-3</v>
      </c>
      <c r="D623">
        <f>VLOOKUP($A623,JESG_CEMBI!$AG:$AV,MATCH("1M Score Chg",JESG_CEMBI!$AG$1:$AV$1,0),FALSE)/-10</f>
        <v>-0.110800570949753</v>
      </c>
      <c r="E623">
        <f>VLOOKUP($A623,JESG_CEMBI!$AG:$AV,MATCH("QTD Score Chg",JESG_CEMBI!$AG$1:$AV$1,0),FALSE)/-10</f>
        <v>-5.4681451824643498E-2</v>
      </c>
      <c r="F623">
        <f>VLOOKUP($A623,JESG_CEMBI!$AG:$AV,MATCH("YTD Score Chg",JESG_CEMBI!$AG$1:$AV$1,0),FALSE)/-10</f>
        <v>-0.376295015430267</v>
      </c>
      <c r="G623" t="str">
        <f>IFERROR(VLOOKUP(A623,ERV_Mapping!Q:Q,1,FALSE),VLOOKUP(A623,ERV_Mapping!R:R,1,FALSE))</f>
        <v>PTTGC</v>
      </c>
      <c r="H623" t="str">
        <f>IFERROR(VLOOKUP(G623,ERV_Mapping!Q:S,3,FALSE),VLOOKUP(G623,ERV_Mapping!R:S,2,FALSE))</f>
        <v>PTTGC_0</v>
      </c>
      <c r="I623" s="1">
        <f>VLOOKUP($H623,ERV_Issuers!$C:$BZ,MATCH(I$1,ERV_Issuers!$C$2:$BZ$2,0),FALSE)</f>
        <v>158.80389404296875</v>
      </c>
      <c r="J623" s="1" t="str">
        <f>VLOOKUP($H623,ERV_Issuers!$C:$BZ,MATCH(J$1,ERV_Issuers!$C$2:$BZ$2,0),FALSE)</f>
        <v>bbb</v>
      </c>
      <c r="K623" s="1">
        <f>VLOOKUP($H623,ERV_Issuers!$C:$BZ,MATCH(K$1,ERV_Issuers!$C$2:$BZ$2,0),FALSE)</f>
        <v>6.4662740613622374</v>
      </c>
      <c r="L623" s="1" t="str">
        <f t="shared" si="9"/>
        <v>BBB</v>
      </c>
      <c r="M623" s="1" t="str">
        <f>INDEX(JESG_CEMBI!$W:$W,MATCH($A623,JESG_CEMBI!$AG:$AG,0))</f>
        <v>US36830DAB73</v>
      </c>
    </row>
    <row r="624" spans="1:13" x14ac:dyDescent="0.25">
      <c r="A624" t="s">
        <v>433</v>
      </c>
      <c r="B624">
        <f>ROUND(10-VLOOKUP($A624,JESG_CEMBI!$AG:$AV,MATCH(B$1,JESG_CEMBI!$AG$1:$AV$1,0),FALSE)/10,1)</f>
        <v>5</v>
      </c>
      <c r="C624">
        <f>VLOOKUP($A624,JESG_CEMBI!$AG:$AV,MATCH("1D Score Chg",JESG_CEMBI!$AG$1:$AV$1,0),FALSE)/-10</f>
        <v>-4.1441661602341596E-3</v>
      </c>
      <c r="D624">
        <f>VLOOKUP($A624,JESG_CEMBI!$AG:$AV,MATCH("1M Score Chg",JESG_CEMBI!$AG$1:$AV$1,0),FALSE)/-10</f>
        <v>-9.6263997493394898E-2</v>
      </c>
      <c r="E624">
        <f>VLOOKUP($A624,JESG_CEMBI!$AG:$AV,MATCH("QTD Score Chg",JESG_CEMBI!$AG$1:$AV$1,0),FALSE)/-10</f>
        <v>-1.5271446389978299E-2</v>
      </c>
      <c r="F624">
        <f>VLOOKUP($A624,JESG_CEMBI!$AG:$AV,MATCH("YTD Score Chg",JESG_CEMBI!$AG$1:$AV$1,0),FALSE)/-10</f>
        <v>-0.85244383206219898</v>
      </c>
      <c r="G624" t="str">
        <f>IFERROR(VLOOKUP(A624,ERV_Mapping!Q:Q,1,FALSE),VLOOKUP(A624,ERV_Mapping!R:R,1,FALSE))</f>
        <v>AKBNK</v>
      </c>
      <c r="H624" t="str">
        <f>IFERROR(VLOOKUP(G624,ERV_Mapping!Q:S,3,FALSE),VLOOKUP(G624,ERV_Mapping!R:S,2,FALSE))</f>
        <v>AKBNK_0</v>
      </c>
      <c r="I624" s="1">
        <f>VLOOKUP($H624,ERV_Issuers!$C:$BZ,MATCH(I$1,ERV_Issuers!$C$2:$BZ$2,0),FALSE)</f>
        <v>566.95623779296875</v>
      </c>
      <c r="J624" s="1" t="str">
        <f>VLOOKUP($H624,ERV_Issuers!$C:$BZ,MATCH(J$1,ERV_Issuers!$C$2:$BZ$2,0),FALSE)</f>
        <v>ccc+</v>
      </c>
      <c r="K624" s="1">
        <f>VLOOKUP($H624,ERV_Issuers!$C:$BZ,MATCH(K$1,ERV_Issuers!$C$2:$BZ$2,0),FALSE)</f>
        <v>-15.967307282406146</v>
      </c>
      <c r="L624" s="1" t="str">
        <f t="shared" si="9"/>
        <v>CCC</v>
      </c>
      <c r="M624" s="1" t="str">
        <f>INDEX(JESG_CEMBI!$W:$W,MATCH($A624,JESG_CEMBI!$AG:$AG,0))</f>
        <v>XS1210422074</v>
      </c>
    </row>
    <row r="625" spans="1:13" x14ac:dyDescent="0.25">
      <c r="A625" t="s">
        <v>279</v>
      </c>
      <c r="B625">
        <f>ROUND(10-VLOOKUP($A625,JESG_CEMBI!$AG:$AV,MATCH(B$1,JESG_CEMBI!$AG$1:$AV$1,0),FALSE)/10,1)</f>
        <v>5</v>
      </c>
      <c r="C625">
        <f>VLOOKUP($A625,JESG_CEMBI!$AG:$AV,MATCH("1D Score Chg",JESG_CEMBI!$AG$1:$AV$1,0),FALSE)/-10</f>
        <v>-1.5785706102917601E-3</v>
      </c>
      <c r="D625">
        <f>VLOOKUP($A625,JESG_CEMBI!$AG:$AV,MATCH("1M Score Chg",JESG_CEMBI!$AG$1:$AV$1,0),FALSE)/-10</f>
        <v>4.3783034637878096E-2</v>
      </c>
      <c r="E625">
        <f>VLOOKUP($A625,JESG_CEMBI!$AG:$AV,MATCH("QTD Score Chg",JESG_CEMBI!$AG$1:$AV$1,0),FALSE)/-10</f>
        <v>9.2130526980788805E-3</v>
      </c>
      <c r="F625">
        <f>VLOOKUP($A625,JESG_CEMBI!$AG:$AV,MATCH("YTD Score Chg",JESG_CEMBI!$AG$1:$AV$1,0),FALSE)/-10</f>
        <v>0.295916761295827</v>
      </c>
      <c r="G625" t="str">
        <f>IFERROR(VLOOKUP(A625,ERV_Mapping!Q:Q,1,FALSE),VLOOKUP(A625,ERV_Mapping!R:R,1,FALSE))</f>
        <v>AEFES</v>
      </c>
      <c r="H625" t="str">
        <f>IFERROR(VLOOKUP(G625,ERV_Mapping!Q:S,3,FALSE),VLOOKUP(G625,ERV_Mapping!R:S,2,FALSE))</f>
        <v>AEFES_1</v>
      </c>
      <c r="I625" s="1">
        <f>VLOOKUP($H625,ERV_Issuers!$C:$BZ,MATCH(I$1,ERV_Issuers!$C$2:$BZ$2,0),FALSE)</f>
        <v>395.48431396484375</v>
      </c>
      <c r="J625" s="1" t="str">
        <f>VLOOKUP($H625,ERV_Issuers!$C:$BZ,MATCH(J$1,ERV_Issuers!$C$2:$BZ$2,0),FALSE)</f>
        <v>bb+</v>
      </c>
      <c r="K625" s="1">
        <f>VLOOKUP($H625,ERV_Issuers!$C:$BZ,MATCH(K$1,ERV_Issuers!$C$2:$BZ$2,0),FALSE)</f>
        <v>10.647164701928446</v>
      </c>
      <c r="L625" s="1" t="str">
        <f t="shared" si="9"/>
        <v>BB</v>
      </c>
      <c r="M625" s="1" t="str">
        <f>INDEX(JESG_CEMBI!$W:$W,MATCH($A625,JESG_CEMBI!$AG:$AG,0))</f>
        <v>XS2355105292</v>
      </c>
    </row>
    <row r="626" spans="1:13" x14ac:dyDescent="0.25">
      <c r="A626" t="s">
        <v>1375</v>
      </c>
      <c r="B626">
        <f>ROUND(10-VLOOKUP($A626,JESG_CEMBI!$AG:$AV,MATCH(B$1,JESG_CEMBI!$AG$1:$AV$1,0),FALSE)/10,1)</f>
        <v>4.4000000000000004</v>
      </c>
      <c r="C626">
        <f>VLOOKUP($A626,JESG_CEMBI!$AG:$AV,MATCH("1D Score Chg",JESG_CEMBI!$AG$1:$AV$1,0),FALSE)/-10</f>
        <v>-5.1191151009447799E-3</v>
      </c>
      <c r="D626">
        <f>VLOOKUP($A626,JESG_CEMBI!$AG:$AV,MATCH("1M Score Chg",JESG_CEMBI!$AG$1:$AV$1,0),FALSE)/-10</f>
        <v>-7.36025782346445E-2</v>
      </c>
      <c r="E626">
        <f>VLOOKUP($A626,JESG_CEMBI!$AG:$AV,MATCH("QTD Score Chg",JESG_CEMBI!$AG$1:$AV$1,0),FALSE)/-10</f>
        <v>-3.0618218660832402E-2</v>
      </c>
      <c r="F626">
        <f>VLOOKUP($A626,JESG_CEMBI!$AG:$AV,MATCH("YTD Score Chg",JESG_CEMBI!$AG$1:$AV$1,0),FALSE)/-10</f>
        <v>-0.52806175274881606</v>
      </c>
      <c r="G626" t="str">
        <f>IFERROR(VLOOKUP(A626,ERV_Mapping!Q:Q,1,FALSE),VLOOKUP(A626,ERV_Mapping!R:R,1,FALSE))</f>
        <v>ACKAF</v>
      </c>
      <c r="H626" t="str">
        <f>IFERROR(VLOOKUP(G626,ERV_Mapping!Q:S,3,FALSE),VLOOKUP(G626,ERV_Mapping!R:S,2,FALSE))</f>
        <v>ACKAF_0</v>
      </c>
      <c r="I626" s="1">
        <f>VLOOKUP($H626,ERV_Issuers!$C:$BZ,MATCH(I$1,ERV_Issuers!$C$2:$BZ$2,0),FALSE)</f>
        <v>322.65850830078125</v>
      </c>
      <c r="J626" s="1" t="str">
        <f>VLOOKUP($H626,ERV_Issuers!$C:$BZ,MATCH(J$1,ERV_Issuers!$C$2:$BZ$2,0),FALSE)</f>
        <v>bb</v>
      </c>
      <c r="K626" s="1">
        <f>VLOOKUP($H626,ERV_Issuers!$C:$BZ,MATCH(K$1,ERV_Issuers!$C$2:$BZ$2,0),FALSE)</f>
        <v>14.513765109869734</v>
      </c>
      <c r="L626" s="1" t="str">
        <f t="shared" si="9"/>
        <v>BB</v>
      </c>
      <c r="M626" s="1" t="str">
        <f>INDEX(JESG_CEMBI!$W:$W,MATCH($A626,JESG_CEMBI!$AG:$AG,0))</f>
        <v>XS0910932788</v>
      </c>
    </row>
    <row r="627" spans="1:13" x14ac:dyDescent="0.25">
      <c r="A627" t="s">
        <v>17957</v>
      </c>
      <c r="B627">
        <f>ROUND(10-VLOOKUP($A627,JESG_CEMBI!$AG:$AV,MATCH(B$1,JESG_CEMBI!$AG$1:$AV$1,0),FALSE)/10,1)</f>
        <v>4</v>
      </c>
      <c r="C627">
        <f>VLOOKUP($A627,JESG_CEMBI!$AG:$AV,MATCH("1D Score Chg",JESG_CEMBI!$AG$1:$AV$1,0),FALSE)/-10</f>
        <v>5.5904626632361197E-2</v>
      </c>
      <c r="D627">
        <f>VLOOKUP($A627,JESG_CEMBI!$AG:$AV,MATCH("1M Score Chg",JESG_CEMBI!$AG$1:$AV$1,0),FALSE)/-10</f>
        <v>0.82752855343012599</v>
      </c>
      <c r="E627">
        <f>VLOOKUP($A627,JESG_CEMBI!$AG:$AV,MATCH("QTD Score Chg",JESG_CEMBI!$AG$1:$AV$1,0),FALSE)/-10</f>
        <v>0.49700904550469199</v>
      </c>
      <c r="F627">
        <f>VLOOKUP($A627,JESG_CEMBI!$AG:$AV,MATCH("YTD Score Chg",JESG_CEMBI!$AG$1:$AV$1,0),FALSE)/-10</f>
        <v>1.1395230847434601</v>
      </c>
      <c r="G627" t="str">
        <f>IFERROR(VLOOKUP(A627,ERV_Mapping!Q:Q,1,FALSE),VLOOKUP(A627,ERV_Mapping!R:R,1,FALSE))</f>
        <v>AYDEMT</v>
      </c>
      <c r="H627" t="str">
        <f>IFERROR(VLOOKUP(G627,ERV_Mapping!Q:S,3,FALSE),VLOOKUP(G627,ERV_Mapping!R:S,2,FALSE))</f>
        <v>AYDEMT-SEC</v>
      </c>
      <c r="I627" s="1">
        <f>VLOOKUP($H627,ERV_Issuers!$C:$BZ,MATCH(I$1,ERV_Issuers!$C$2:$BZ$2,0),FALSE)</f>
        <v>1128.91259765625</v>
      </c>
      <c r="J627" s="1" t="str">
        <f>VLOOKUP($H627,ERV_Issuers!$C:$BZ,MATCH(J$1,ERV_Issuers!$C$2:$BZ$2,0),FALSE)</f>
        <v>b</v>
      </c>
      <c r="K627" s="1">
        <f>VLOOKUP($H627,ERV_Issuers!$C:$BZ,MATCH(K$1,ERV_Issuers!$C$2:$BZ$2,0),FALSE)</f>
        <v>57.344866505608785</v>
      </c>
      <c r="L627" s="1" t="str">
        <f t="shared" si="9"/>
        <v>B</v>
      </c>
      <c r="M627" s="1" t="str">
        <f>INDEX(JESG_CEMBI!$W:$W,MATCH($A627,JESG_CEMBI!$AG:$AG,0))</f>
        <v>XS2368781477</v>
      </c>
    </row>
    <row r="628" spans="1:13" x14ac:dyDescent="0.25">
      <c r="A628" t="s">
        <v>364</v>
      </c>
      <c r="B628">
        <f>ROUND(10-VLOOKUP($A628,JESG_CEMBI!$AG:$AV,MATCH(B$1,JESG_CEMBI!$AG$1:$AV$1,0),FALSE)/10,1)</f>
        <v>5.8</v>
      </c>
      <c r="C628">
        <f>VLOOKUP($A628,JESG_CEMBI!$AG:$AV,MATCH("1D Score Chg",JESG_CEMBI!$AG$1:$AV$1,0),FALSE)/-10</f>
        <v>-8.8126467930393893E-4</v>
      </c>
      <c r="D628">
        <f>VLOOKUP($A628,JESG_CEMBI!$AG:$AV,MATCH("1M Score Chg",JESG_CEMBI!$AG$1:$AV$1,0),FALSE)/-10</f>
        <v>1.9949994581835901E-2</v>
      </c>
      <c r="E628">
        <f>VLOOKUP($A628,JESG_CEMBI!$AG:$AV,MATCH("QTD Score Chg",JESG_CEMBI!$AG$1:$AV$1,0),FALSE)/-10</f>
        <v>2.4141753921277502E-3</v>
      </c>
      <c r="F628">
        <f>VLOOKUP($A628,JESG_CEMBI!$AG:$AV,MATCH("YTD Score Chg",JESG_CEMBI!$AG$1:$AV$1,0),FALSE)/-10</f>
        <v>0.62917792721495103</v>
      </c>
      <c r="G628" t="str">
        <f>IFERROR(VLOOKUP(A628,ERV_Mapping!Q:Q,1,FALSE),VLOOKUP(A628,ERV_Mapping!R:R,1,FALSE))</f>
        <v>CCOLAT</v>
      </c>
      <c r="H628" t="str">
        <f>IFERROR(VLOOKUP(G628,ERV_Mapping!Q:S,3,FALSE),VLOOKUP(G628,ERV_Mapping!R:S,2,FALSE))</f>
        <v>CCOLAT_0</v>
      </c>
      <c r="I628" s="1">
        <f>VLOOKUP($H628,ERV_Issuers!$C:$BZ,MATCH(I$1,ERV_Issuers!$C$2:$BZ$2,0),FALSE)</f>
        <v>265.69439697265625</v>
      </c>
      <c r="J628" s="1" t="str">
        <f>VLOOKUP($H628,ERV_Issuers!$C:$BZ,MATCH(J$1,ERV_Issuers!$C$2:$BZ$2,0),FALSE)</f>
        <v>bbb-</v>
      </c>
      <c r="K628" s="1">
        <f>VLOOKUP($H628,ERV_Issuers!$C:$BZ,MATCH(K$1,ERV_Issuers!$C$2:$BZ$2,0),FALSE)</f>
        <v>-3.8142367478615045</v>
      </c>
      <c r="L628" s="1" t="str">
        <f t="shared" si="9"/>
        <v>BBB</v>
      </c>
      <c r="M628" s="1" t="str">
        <f>INDEX(JESG_CEMBI!$W:$W,MATCH($A628,JESG_CEMBI!$AG:$AG,0))</f>
        <v>XS2434515313</v>
      </c>
    </row>
    <row r="629" spans="1:13" x14ac:dyDescent="0.25">
      <c r="A629" t="s">
        <v>1395</v>
      </c>
      <c r="B629">
        <f>ROUND(10-VLOOKUP($A629,JESG_CEMBI!$AG:$AV,MATCH(B$1,JESG_CEMBI!$AG$1:$AV$1,0),FALSE)/10,1)</f>
        <v>7.7</v>
      </c>
      <c r="C629">
        <f>VLOOKUP($A629,JESG_CEMBI!$AG:$AV,MATCH("1D Score Chg",JESG_CEMBI!$AG$1:$AV$1,0),FALSE)/-10</f>
        <v>-1.9854104010622797E-3</v>
      </c>
      <c r="D629">
        <f>VLOOKUP($A629,JESG_CEMBI!$AG:$AV,MATCH("1M Score Chg",JESG_CEMBI!$AG$1:$AV$1,0),FALSE)/-10</f>
        <v>0.156274374640998</v>
      </c>
      <c r="E629">
        <f>VLOOKUP($A629,JESG_CEMBI!$AG:$AV,MATCH("QTD Score Chg",JESG_CEMBI!$AG$1:$AV$1,0),FALSE)/-10</f>
        <v>5.5514945811395901E-3</v>
      </c>
      <c r="F629">
        <f>VLOOKUP($A629,JESG_CEMBI!$AG:$AV,MATCH("YTD Score Chg",JESG_CEMBI!$AG$1:$AV$1,0),FALSE)/-10</f>
        <v>1.7685816167238599</v>
      </c>
      <c r="G629" t="str">
        <f>IFERROR(VLOOKUP(A629,ERV_Mapping!Q:Q,1,FALSE),VLOOKUP(A629,ERV_Mapping!R:R,1,FALSE))</f>
        <v>FCFIN</v>
      </c>
      <c r="H629" t="str">
        <f>IFERROR(VLOOKUP(G629,ERV_Mapping!Q:S,3,FALSE),VLOOKUP(G629,ERV_Mapping!R:S,2,FALSE))</f>
        <v>FCFIN_3</v>
      </c>
      <c r="I629" s="1">
        <f>VLOOKUP($H629,ERV_Issuers!$C:$BZ,MATCH(I$1,ERV_Issuers!$C$2:$BZ$2,0),FALSE)</f>
        <v>741.6767578125</v>
      </c>
      <c r="J629" s="1" t="str">
        <f>VLOOKUP($H629,ERV_Issuers!$C:$BZ,MATCH(J$1,ERV_Issuers!$C$2:$BZ$2,0),FALSE)</f>
        <v>b</v>
      </c>
      <c r="K629" s="1">
        <f>VLOOKUP($H629,ERV_Issuers!$C:$BZ,MATCH(K$1,ERV_Issuers!$C$2:$BZ$2,0),FALSE)</f>
        <v>0</v>
      </c>
      <c r="L629" s="1" t="str">
        <f t="shared" si="9"/>
        <v>B</v>
      </c>
      <c r="M629" s="1" t="str">
        <f>INDEX(JESG_CEMBI!$W:$W,MATCH($A629,JESG_CEMBI!$AG:$AG,0))</f>
        <v>XS1711581337</v>
      </c>
    </row>
    <row r="630" spans="1:13" x14ac:dyDescent="0.25">
      <c r="A630" t="s">
        <v>3181</v>
      </c>
      <c r="B630">
        <f>ROUND(10-VLOOKUP($A630,JESG_CEMBI!$AG:$AV,MATCH(B$1,JESG_CEMBI!$AG$1:$AV$1,0),FALSE)/10,1)</f>
        <v>6.4</v>
      </c>
      <c r="C630">
        <f>VLOOKUP($A630,JESG_CEMBI!$AG:$AV,MATCH("1D Score Chg",JESG_CEMBI!$AG$1:$AV$1,0),FALSE)/-10</f>
        <v>-1.6509249620106901E-3</v>
      </c>
      <c r="D630">
        <f>VLOOKUP($A630,JESG_CEMBI!$AG:$AV,MATCH("1M Score Chg",JESG_CEMBI!$AG$1:$AV$1,0),FALSE)/-10</f>
        <v>4.3809723452825002E-2</v>
      </c>
      <c r="E630">
        <f>VLOOKUP($A630,JESG_CEMBI!$AG:$AV,MATCH("QTD Score Chg",JESG_CEMBI!$AG$1:$AV$1,0),FALSE)/-10</f>
        <v>8.5618635325950196E-3</v>
      </c>
      <c r="F630">
        <f>VLOOKUP($A630,JESG_CEMBI!$AG:$AV,MATCH("YTD Score Chg",JESG_CEMBI!$AG$1:$AV$1,0),FALSE)/-10</f>
        <v>0.44517898617374002</v>
      </c>
      <c r="G630" t="str">
        <f>IFERROR(VLOOKUP(A630,ERV_Mapping!Q:Q,1,FALSE),VLOOKUP(A630,ERV_Mapping!R:R,1,FALSE))</f>
        <v>QNBFB</v>
      </c>
      <c r="H630" t="str">
        <f>IFERROR(VLOOKUP(G630,ERV_Mapping!Q:S,3,FALSE),VLOOKUP(G630,ERV_Mapping!R:S,2,FALSE))</f>
        <v>QNBFB</v>
      </c>
      <c r="I630" s="1">
        <f>VLOOKUP($H630,ERV_Issuers!$C:$BZ,MATCH(I$1,ERV_Issuers!$C$2:$BZ$2,0),FALSE)</f>
        <v>314.759521484375</v>
      </c>
      <c r="J630" s="1" t="str">
        <f>VLOOKUP($H630,ERV_Issuers!$C:$BZ,MATCH(J$1,ERV_Issuers!$C$2:$BZ$2,0),FALSE)</f>
        <v>b</v>
      </c>
      <c r="K630" s="1">
        <f>VLOOKUP($H630,ERV_Issuers!$C:$BZ,MATCH(K$1,ERV_Issuers!$C$2:$BZ$2,0),FALSE)</f>
        <v>-36.527830212605764</v>
      </c>
      <c r="L630" s="1" t="str">
        <f t="shared" si="9"/>
        <v>B</v>
      </c>
      <c r="M630" s="1" t="str">
        <f>INDEX(JESG_CEMBI!$W:$W,MATCH($A630,JESG_CEMBI!$AG:$AG,0))</f>
        <v>XS1959391019</v>
      </c>
    </row>
    <row r="631" spans="1:13" x14ac:dyDescent="0.25">
      <c r="A631" t="s">
        <v>1731</v>
      </c>
      <c r="B631">
        <f>ROUND(10-VLOOKUP($A631,JESG_CEMBI!$AG:$AV,MATCH(B$1,JESG_CEMBI!$AG$1:$AV$1,0),FALSE)/10,1)</f>
        <v>4.5999999999999996</v>
      </c>
      <c r="C631">
        <f>VLOOKUP($A631,JESG_CEMBI!$AG:$AV,MATCH("1D Score Chg",JESG_CEMBI!$AG$1:$AV$1,0),FALSE)/-10</f>
        <v>9.2603676059674397E-3</v>
      </c>
      <c r="D631">
        <f>VLOOKUP($A631,JESG_CEMBI!$AG:$AV,MATCH("1M Score Chg",JESG_CEMBI!$AG$1:$AV$1,0),FALSE)/-10</f>
        <v>6.6565030875750594E-3</v>
      </c>
      <c r="E631">
        <f>VLOOKUP($A631,JESG_CEMBI!$AG:$AV,MATCH("QTD Score Chg",JESG_CEMBI!$AG$1:$AV$1,0),FALSE)/-10</f>
        <v>6.2684654126138592E-2</v>
      </c>
      <c r="F631">
        <f>VLOOKUP($A631,JESG_CEMBI!$AG:$AV,MATCH("YTD Score Chg",JESG_CEMBI!$AG$1:$AV$1,0),FALSE)/-10</f>
        <v>-0.31883218782559003</v>
      </c>
      <c r="G631" t="str">
        <f>IFERROR(VLOOKUP(A631,ERV_Mapping!Q:Q,1,FALSE),VLOOKUP(A631,ERV_Mapping!R:R,1,FALSE))</f>
        <v>GARAN</v>
      </c>
      <c r="H631" t="str">
        <f>IFERROR(VLOOKUP(G631,ERV_Mapping!Q:S,3,FALSE),VLOOKUP(G631,ERV_Mapping!R:S,2,FALSE))</f>
        <v>GARAN_4</v>
      </c>
      <c r="I631" s="1">
        <f>VLOOKUP($H631,ERV_Issuers!$C:$BZ,MATCH(I$1,ERV_Issuers!$C$2:$BZ$2,0),FALSE)</f>
        <v>396.59884643554688</v>
      </c>
      <c r="J631" s="1" t="str">
        <f>VLOOKUP($H631,ERV_Issuers!$C:$BZ,MATCH(J$1,ERV_Issuers!$C$2:$BZ$2,0),FALSE)</f>
        <v>b</v>
      </c>
      <c r="K631" s="1">
        <f>VLOOKUP($H631,ERV_Issuers!$C:$BZ,MATCH(K$1,ERV_Issuers!$C$2:$BZ$2,0),FALSE)</f>
        <v>-11.263084134428446</v>
      </c>
      <c r="L631" s="1" t="str">
        <f t="shared" si="9"/>
        <v>B</v>
      </c>
      <c r="M631" s="1" t="str">
        <f>INDEX(JESG_CEMBI!$W:$W,MATCH($A631,JESG_CEMBI!$AG:$AG,0))</f>
        <v>XS1576037284</v>
      </c>
    </row>
    <row r="632" spans="1:13" x14ac:dyDescent="0.25">
      <c r="A632" t="s">
        <v>2184</v>
      </c>
      <c r="B632">
        <f>ROUND(10-VLOOKUP($A632,JESG_CEMBI!$AG:$AV,MATCH(B$1,JESG_CEMBI!$AG$1:$AV$1,0),FALSE)/10,1)</f>
        <v>4.7</v>
      </c>
      <c r="C632">
        <f>VLOOKUP($A632,JESG_CEMBI!$AG:$AV,MATCH("1D Score Chg",JESG_CEMBI!$AG$1:$AV$1,0),FALSE)/-10</f>
        <v>1.5463405384522799E-3</v>
      </c>
      <c r="D632">
        <f>VLOOKUP($A632,JESG_CEMBI!$AG:$AV,MATCH("1M Score Chg",JESG_CEMBI!$AG$1:$AV$1,0),FALSE)/-10</f>
        <v>9.4962641547489499E-2</v>
      </c>
      <c r="E632">
        <f>VLOOKUP($A632,JESG_CEMBI!$AG:$AV,MATCH("QTD Score Chg",JESG_CEMBI!$AG$1:$AV$1,0),FALSE)/-10</f>
        <v>3.4093018949534495E-2</v>
      </c>
      <c r="F632">
        <f>VLOOKUP($A632,JESG_CEMBI!$AG:$AV,MATCH("YTD Score Chg",JESG_CEMBI!$AG$1:$AV$1,0),FALSE)/-10</f>
        <v>0.24230460195258799</v>
      </c>
      <c r="G632" t="str">
        <f>IFERROR(VLOOKUP(A632,ERV_Mapping!Q:Q,1,FALSE),VLOOKUP(A632,ERV_Mapping!R:R,1,FALSE))</f>
        <v>ISCTR</v>
      </c>
      <c r="H632" t="str">
        <f>IFERROR(VLOOKUP(G632,ERV_Mapping!Q:S,3,FALSE),VLOOKUP(G632,ERV_Mapping!R:S,2,FALSE))</f>
        <v>ISCTR_1</v>
      </c>
      <c r="I632" s="1">
        <f>VLOOKUP($H632,ERV_Issuers!$C:$BZ,MATCH(I$1,ERV_Issuers!$C$2:$BZ$2,0),FALSE)</f>
        <v>593.97796630859375</v>
      </c>
      <c r="J632" s="1" t="str">
        <f>VLOOKUP($H632,ERV_Issuers!$C:$BZ,MATCH(J$1,ERV_Issuers!$C$2:$BZ$2,0),FALSE)</f>
        <v>ccc</v>
      </c>
      <c r="K632" s="1">
        <f>VLOOKUP($H632,ERV_Issuers!$C:$BZ,MATCH(K$1,ERV_Issuers!$C$2:$BZ$2,0),FALSE)</f>
        <v>-11.828948587959987</v>
      </c>
      <c r="L632" s="1" t="str">
        <f t="shared" si="9"/>
        <v>CCC</v>
      </c>
      <c r="M632" s="1" t="str">
        <f>INDEX(JESG_CEMBI!$W:$W,MATCH($A632,JESG_CEMBI!$AG:$AG,0))</f>
        <v>XS1578203462</v>
      </c>
    </row>
    <row r="633" spans="1:13" x14ac:dyDescent="0.25">
      <c r="A633" t="s">
        <v>16548</v>
      </c>
      <c r="B633">
        <f>ROUND(10-VLOOKUP($A633,JESG_CEMBI!$AG:$AV,MATCH(B$1,JESG_CEMBI!$AG$1:$AV$1,0),FALSE)/10,1)</f>
        <v>6.8</v>
      </c>
      <c r="C633">
        <f>VLOOKUP($A633,JESG_CEMBI!$AG:$AV,MATCH("1D Score Chg",JESG_CEMBI!$AG$1:$AV$1,0),FALSE)/-10</f>
        <v>3.7151190560152205E-3</v>
      </c>
      <c r="D633">
        <f>VLOOKUP($A633,JESG_CEMBI!$AG:$AV,MATCH("1M Score Chg",JESG_CEMBI!$AG$1:$AV$1,0),FALSE)/-10</f>
        <v>0.26632658767821804</v>
      </c>
      <c r="E633">
        <f>VLOOKUP($A633,JESG_CEMBI!$AG:$AV,MATCH("QTD Score Chg",JESG_CEMBI!$AG$1:$AV$1,0),FALSE)/-10</f>
        <v>3.8889847237047796E-2</v>
      </c>
      <c r="F633">
        <f>VLOOKUP($A633,JESG_CEMBI!$AG:$AV,MATCH("YTD Score Chg",JESG_CEMBI!$AG$1:$AV$1,0),FALSE)/-10</f>
        <v>0.715767240202419</v>
      </c>
      <c r="G633" t="str">
        <f>IFERROR(VLOOKUP(A633,ERV_Mapping!Q:Q,1,FALSE),VLOOKUP(A633,ERV_Mapping!R:R,1,FALSE))</f>
        <v>LIMISK</v>
      </c>
      <c r="H633" t="str">
        <f>IFERROR(VLOOKUP(G633,ERV_Mapping!Q:S,3,FALSE),VLOOKUP(G633,ERV_Mapping!R:S,2,FALSE))</f>
        <v>LIMISK_0</v>
      </c>
      <c r="I633" s="1">
        <f>VLOOKUP($H633,ERV_Issuers!$C:$BZ,MATCH(I$1,ERV_Issuers!$C$2:$BZ$2,0),FALSE)</f>
        <v>700.37420654296875</v>
      </c>
      <c r="J633" s="1" t="str">
        <f>VLOOKUP($H633,ERV_Issuers!$C:$BZ,MATCH(J$1,ERV_Issuers!$C$2:$BZ$2,0),FALSE)</f>
        <v>b</v>
      </c>
      <c r="K633" s="1">
        <f>VLOOKUP($H633,ERV_Issuers!$C:$BZ,MATCH(K$1,ERV_Issuers!$C$2:$BZ$2,0),FALSE)</f>
        <v>0</v>
      </c>
      <c r="L633" s="1" t="str">
        <f t="shared" si="9"/>
        <v>B</v>
      </c>
      <c r="M633" s="1" t="str">
        <f>INDEX(JESG_CEMBI!$W:$W,MATCH($A633,JESG_CEMBI!$AG:$AG,0))</f>
        <v>XS2339789732</v>
      </c>
    </row>
    <row r="634" spans="1:13" x14ac:dyDescent="0.25">
      <c r="A634" t="s">
        <v>2722</v>
      </c>
      <c r="B634">
        <f>ROUND(10-VLOOKUP($A634,JESG_CEMBI!$AG:$AV,MATCH(B$1,JESG_CEMBI!$AG$1:$AV$1,0),FALSE)/10,1)</f>
        <v>8</v>
      </c>
      <c r="C634">
        <f>VLOOKUP($A634,JESG_CEMBI!$AG:$AV,MATCH("1D Score Chg",JESG_CEMBI!$AG$1:$AV$1,0),FALSE)/-10</f>
        <v>-2.1197645634415999E-3</v>
      </c>
      <c r="D634">
        <f>VLOOKUP($A634,JESG_CEMBI!$AG:$AV,MATCH("1M Score Chg",JESG_CEMBI!$AG$1:$AV$1,0),FALSE)/-10</f>
        <v>3.2699807594789798E-2</v>
      </c>
      <c r="E634">
        <f>VLOOKUP($A634,JESG_CEMBI!$AG:$AV,MATCH("QTD Score Chg",JESG_CEMBI!$AG$1:$AV$1,0),FALSE)/-10</f>
        <v>4.3423071197281598E-3</v>
      </c>
      <c r="F634">
        <f>VLOOKUP($A634,JESG_CEMBI!$AG:$AV,MATCH("YTD Score Chg",JESG_CEMBI!$AG$1:$AV$1,0),FALSE)/-10</f>
        <v>0.57441254641064998</v>
      </c>
      <c r="G634" t="str">
        <f>IFERROR(VLOOKUP(A634,ERV_Mapping!Q:Q,1,FALSE),VLOOKUP(A634,ERV_Mapping!R:R,1,FALSE))</f>
        <v>MERSIN</v>
      </c>
      <c r="H634" t="str">
        <f>IFERROR(VLOOKUP(G634,ERV_Mapping!Q:S,3,FALSE),VLOOKUP(G634,ERV_Mapping!R:S,2,FALSE))</f>
        <v>MERSIN_0</v>
      </c>
      <c r="I634" s="1">
        <f>VLOOKUP($H634,ERV_Issuers!$C:$BZ,MATCH(I$1,ERV_Issuers!$C$2:$BZ$2,0),FALSE)</f>
        <v>358.52957153320313</v>
      </c>
      <c r="J634" s="1" t="str">
        <f>VLOOKUP($H634,ERV_Issuers!$C:$BZ,MATCH(J$1,ERV_Issuers!$C$2:$BZ$2,0),FALSE)</f>
        <v>b+</v>
      </c>
      <c r="K634" s="1">
        <f>VLOOKUP($H634,ERV_Issuers!$C:$BZ,MATCH(K$1,ERV_Issuers!$C$2:$BZ$2,0),FALSE)</f>
        <v>-4.0482000811982237</v>
      </c>
      <c r="L634" s="1" t="str">
        <f t="shared" si="9"/>
        <v>B</v>
      </c>
      <c r="M634" s="1" t="str">
        <f>INDEX(JESG_CEMBI!$W:$W,MATCH($A634,JESG_CEMBI!$AG:$AG,0))</f>
        <v>XS2071397850</v>
      </c>
    </row>
    <row r="635" spans="1:13" x14ac:dyDescent="0.25">
      <c r="A635" t="s">
        <v>2915</v>
      </c>
      <c r="B635">
        <f>ROUND(10-VLOOKUP($A635,JESG_CEMBI!$AG:$AV,MATCH(B$1,JESG_CEMBI!$AG$1:$AV$1,0),FALSE)/10,1)</f>
        <v>7.6</v>
      </c>
      <c r="C635">
        <f>VLOOKUP($A635,JESG_CEMBI!$AG:$AV,MATCH("1D Score Chg",JESG_CEMBI!$AG$1:$AV$1,0),FALSE)/-10</f>
        <v>-1.9468583695502399E-3</v>
      </c>
      <c r="D635">
        <f>VLOOKUP($A635,JESG_CEMBI!$AG:$AV,MATCH("1M Score Chg",JESG_CEMBI!$AG$1:$AV$1,0),FALSE)/-10</f>
        <v>2.5048421072496201E-2</v>
      </c>
      <c r="E635">
        <f>VLOOKUP($A635,JESG_CEMBI!$AG:$AV,MATCH("QTD Score Chg",JESG_CEMBI!$AG$1:$AV$1,0),FALSE)/-10</f>
        <v>5.8984628647401303E-3</v>
      </c>
      <c r="F635">
        <f>VLOOKUP($A635,JESG_CEMBI!$AG:$AV,MATCH("YTD Score Chg",JESG_CEMBI!$AG$1:$AV$1,0),FALSE)/-10</f>
        <v>0.41519832426922598</v>
      </c>
      <c r="G635" t="str">
        <f>IFERROR(VLOOKUP(A635,ERV_Mapping!Q:Q,1,FALSE),VLOOKUP(A635,ERV_Mapping!R:R,1,FALSE))</f>
        <v>ODEABK</v>
      </c>
      <c r="H635" t="str">
        <f>IFERROR(VLOOKUP(G635,ERV_Mapping!Q:S,3,FALSE),VLOOKUP(G635,ERV_Mapping!R:S,2,FALSE))</f>
        <v>ODEABK_0</v>
      </c>
      <c r="I635" s="1" t="e">
        <f>VLOOKUP($H635,ERV_Issuers!$C:$BZ,MATCH(I$1,ERV_Issuers!$C$2:$BZ$2,0),FALSE)</f>
        <v>#N/A</v>
      </c>
      <c r="J635" s="1" t="e">
        <f>VLOOKUP($H635,ERV_Issuers!$C:$BZ,MATCH(J$1,ERV_Issuers!$C$2:$BZ$2,0),FALSE)</f>
        <v>#N/A</v>
      </c>
      <c r="K635" s="1" t="e">
        <f>VLOOKUP($H635,ERV_Issuers!$C:$BZ,MATCH(K$1,ERV_Issuers!$C$2:$BZ$2,0),FALSE)</f>
        <v>#N/A</v>
      </c>
      <c r="L635" s="1" t="e">
        <f t="shared" si="9"/>
        <v>#N/A</v>
      </c>
      <c r="M635" s="1" t="str">
        <f>INDEX(JESG_CEMBI!$W:$W,MATCH($A635,JESG_CEMBI!$AG:$AG,0))</f>
        <v>XS1655085485</v>
      </c>
    </row>
    <row r="636" spans="1:13" x14ac:dyDescent="0.25">
      <c r="A636" t="s">
        <v>3232</v>
      </c>
      <c r="B636">
        <f>ROUND(10-VLOOKUP($A636,JESG_CEMBI!$AG:$AV,MATCH(B$1,JESG_CEMBI!$AG$1:$AV$1,0),FALSE)/10,1)</f>
        <v>4.3</v>
      </c>
      <c r="C636">
        <f>VLOOKUP($A636,JESG_CEMBI!$AG:$AV,MATCH("1D Score Chg",JESG_CEMBI!$AG$1:$AV$1,0),FALSE)/-10</f>
        <v>-3.3836902573831603E-3</v>
      </c>
      <c r="D636">
        <f>VLOOKUP($A636,JESG_CEMBI!$AG:$AV,MATCH("1M Score Chg",JESG_CEMBI!$AG$1:$AV$1,0),FALSE)/-10</f>
        <v>-7.6638745735505096E-2</v>
      </c>
      <c r="E636">
        <f>VLOOKUP($A636,JESG_CEMBI!$AG:$AV,MATCH("QTD Score Chg",JESG_CEMBI!$AG$1:$AV$1,0),FALSE)/-10</f>
        <v>-3.0363592218444001E-2</v>
      </c>
      <c r="F636">
        <f>VLOOKUP($A636,JESG_CEMBI!$AG:$AV,MATCH("YTD Score Chg",JESG_CEMBI!$AG$1:$AV$1,0),FALSE)/-10</f>
        <v>-0.233648607894751</v>
      </c>
      <c r="G636" t="str">
        <f>IFERROR(VLOOKUP(A636,ERV_Mapping!Q:Q,1,FALSE),VLOOKUP(A636,ERV_Mapping!R:R,1,FALSE))</f>
        <v>RGYAST</v>
      </c>
      <c r="H636" t="str">
        <f>IFERROR(VLOOKUP(G636,ERV_Mapping!Q:S,3,FALSE),VLOOKUP(G636,ERV_Mapping!R:S,2,FALSE))</f>
        <v>RGYAST_0</v>
      </c>
      <c r="I636" s="1">
        <f>VLOOKUP($H636,ERV_Issuers!$C:$BZ,MATCH(I$1,ERV_Issuers!$C$2:$BZ$2,0),FALSE)</f>
        <v>912.7921142578125</v>
      </c>
      <c r="J636" s="1" t="str">
        <f>VLOOKUP($H636,ERV_Issuers!$C:$BZ,MATCH(J$1,ERV_Issuers!$C$2:$BZ$2,0),FALSE)</f>
        <v>ccc+</v>
      </c>
      <c r="K636" s="1">
        <f>VLOOKUP($H636,ERV_Issuers!$C:$BZ,MATCH(K$1,ERV_Issuers!$C$2:$BZ$2,0),FALSE)</f>
        <v>0</v>
      </c>
      <c r="L636" s="1" t="str">
        <f t="shared" si="9"/>
        <v>CCC</v>
      </c>
      <c r="M636" s="1" t="str">
        <f>INDEX(JESG_CEMBI!$W:$W,MATCH($A636,JESG_CEMBI!$AG:$AG,0))</f>
        <v>XS1807502668</v>
      </c>
    </row>
    <row r="637" spans="1:13" x14ac:dyDescent="0.25">
      <c r="A637" t="s">
        <v>2998</v>
      </c>
      <c r="B637">
        <f>ROUND(10-VLOOKUP($A637,JESG_CEMBI!$AG:$AV,MATCH(B$1,JESG_CEMBI!$AG$1:$AV$1,0),FALSE)/10,1)</f>
        <v>4.5999999999999996</v>
      </c>
      <c r="C637">
        <f>VLOOKUP($A637,JESG_CEMBI!$AG:$AV,MATCH("1D Score Chg",JESG_CEMBI!$AG$1:$AV$1,0),FALSE)/-10</f>
        <v>-1.8785067158240999E-3</v>
      </c>
      <c r="D637">
        <f>VLOOKUP($A637,JESG_CEMBI!$AG:$AV,MATCH("1M Score Chg",JESG_CEMBI!$AG$1:$AV$1,0),FALSE)/-10</f>
        <v>0.30235785834839501</v>
      </c>
      <c r="E637">
        <f>VLOOKUP($A637,JESG_CEMBI!$AG:$AV,MATCH("QTD Score Chg",JESG_CEMBI!$AG$1:$AV$1,0),FALSE)/-10</f>
        <v>-3.5273725443755601E-2</v>
      </c>
      <c r="F637">
        <f>VLOOKUP($A637,JESG_CEMBI!$AG:$AV,MATCH("YTD Score Chg",JESG_CEMBI!$AG$1:$AV$1,0),FALSE)/-10</f>
        <v>1.8198828801741498</v>
      </c>
      <c r="G637" t="str">
        <f>IFERROR(VLOOKUP(A637,ERV_Mapping!Q:Q,1,FALSE),VLOOKUP(A637,ERV_Mapping!R:R,1,FALSE))</f>
        <v>TUPRST</v>
      </c>
      <c r="H637" t="str">
        <f>IFERROR(VLOOKUP(G637,ERV_Mapping!Q:S,3,FALSE),VLOOKUP(G637,ERV_Mapping!R:S,2,FALSE))</f>
        <v>TUPRST_1</v>
      </c>
      <c r="I637" s="1">
        <f>VLOOKUP($H637,ERV_Issuers!$C:$BZ,MATCH(I$1,ERV_Issuers!$C$2:$BZ$2,0),FALSE)</f>
        <v>424.48284912109375</v>
      </c>
      <c r="J637" s="1" t="str">
        <f>VLOOKUP($H637,ERV_Issuers!$C:$BZ,MATCH(J$1,ERV_Issuers!$C$2:$BZ$2,0),FALSE)</f>
        <v>b</v>
      </c>
      <c r="K637" s="1">
        <f>VLOOKUP($H637,ERV_Issuers!$C:$BZ,MATCH(K$1,ERV_Issuers!$C$2:$BZ$2,0),FALSE)</f>
        <v>-14.336842256800841</v>
      </c>
      <c r="L637" s="1" t="str">
        <f t="shared" si="9"/>
        <v>B</v>
      </c>
      <c r="M637" s="1" t="str">
        <f>INDEX(JESG_CEMBI!$W:$W,MATCH($A637,JESG_CEMBI!$AG:$AG,0))</f>
        <v>XS1686704948</v>
      </c>
    </row>
    <row r="638" spans="1:13" x14ac:dyDescent="0.25">
      <c r="A638" t="s">
        <v>1667</v>
      </c>
      <c r="B638">
        <f>ROUND(10-VLOOKUP($A638,JESG_CEMBI!$AG:$AV,MATCH(B$1,JESG_CEMBI!$AG$1:$AV$1,0),FALSE)/10,1)</f>
        <v>4.5</v>
      </c>
      <c r="C638">
        <f>VLOOKUP($A638,JESG_CEMBI!$AG:$AV,MATCH("1D Score Chg",JESG_CEMBI!$AG$1:$AV$1,0),FALSE)/-10</f>
        <v>-1.8970439351583899E-3</v>
      </c>
      <c r="D638">
        <f>VLOOKUP($A638,JESG_CEMBI!$AG:$AV,MATCH("1M Score Chg",JESG_CEMBI!$AG$1:$AV$1,0),FALSE)/-10</f>
        <v>3.6532709598662103E-2</v>
      </c>
      <c r="E638">
        <f>VLOOKUP($A638,JESG_CEMBI!$AG:$AV,MATCH("QTD Score Chg",JESG_CEMBI!$AG$1:$AV$1,0),FALSE)/-10</f>
        <v>6.3467927742912791E-3</v>
      </c>
      <c r="F638">
        <f>VLOOKUP($A638,JESG_CEMBI!$AG:$AV,MATCH("YTD Score Chg",JESG_CEMBI!$AG$1:$AV$1,0),FALSE)/-10</f>
        <v>0.41942876553404201</v>
      </c>
      <c r="G638" t="str">
        <f>IFERROR(VLOOKUP(A638,ERV_Mapping!Q:Q,1,FALSE),VLOOKUP(A638,ERV_Mapping!R:R,1,FALSE))</f>
        <v>SISETI</v>
      </c>
      <c r="H638" t="str">
        <f>IFERROR(VLOOKUP(G638,ERV_Mapping!Q:S,3,FALSE),VLOOKUP(G638,ERV_Mapping!R:S,2,FALSE))</f>
        <v>SISETI_0</v>
      </c>
      <c r="I638" s="1">
        <f>VLOOKUP($H638,ERV_Issuers!$C:$BZ,MATCH(I$1,ERV_Issuers!$C$2:$BZ$2,0),FALSE)</f>
        <v>476.3702392578125</v>
      </c>
      <c r="J638" s="1" t="str">
        <f>VLOOKUP($H638,ERV_Issuers!$C:$BZ,MATCH(J$1,ERV_Issuers!$C$2:$BZ$2,0),FALSE)</f>
        <v>b</v>
      </c>
      <c r="K638" s="1">
        <f>VLOOKUP($H638,ERV_Issuers!$C:$BZ,MATCH(K$1,ERV_Issuers!$C$2:$BZ$2,0),FALSE)</f>
        <v>15.405684338285496</v>
      </c>
      <c r="L638" s="1" t="str">
        <f t="shared" si="9"/>
        <v>B</v>
      </c>
      <c r="M638" s="1" t="str">
        <f>INDEX(JESG_CEMBI!$W:$W,MATCH($A638,JESG_CEMBI!$AG:$AG,0))</f>
        <v>XS1961010987</v>
      </c>
    </row>
    <row r="639" spans="1:13" x14ac:dyDescent="0.25">
      <c r="A639" t="s">
        <v>3007</v>
      </c>
      <c r="B639">
        <f>ROUND(10-VLOOKUP($A639,JESG_CEMBI!$AG:$AV,MATCH(B$1,JESG_CEMBI!$AG$1:$AV$1,0),FALSE)/10,1)</f>
        <v>5.9</v>
      </c>
      <c r="C639">
        <f>VLOOKUP($A639,JESG_CEMBI!$AG:$AV,MATCH("1D Score Chg",JESG_CEMBI!$AG$1:$AV$1,0),FALSE)/-10</f>
        <v>-2.88705254224055E-3</v>
      </c>
      <c r="D639">
        <f>VLOOKUP($A639,JESG_CEMBI!$AG:$AV,MATCH("1M Score Chg",JESG_CEMBI!$AG$1:$AV$1,0),FALSE)/-10</f>
        <v>4.87331292784332E-2</v>
      </c>
      <c r="E639">
        <f>VLOOKUP($A639,JESG_CEMBI!$AG:$AV,MATCH("QTD Score Chg",JESG_CEMBI!$AG$1:$AV$1,0),FALSE)/-10</f>
        <v>1.0513869923545301E-2</v>
      </c>
      <c r="F639">
        <f>VLOOKUP($A639,JESG_CEMBI!$AG:$AV,MATCH("YTD Score Chg",JESG_CEMBI!$AG$1:$AV$1,0),FALSE)/-10</f>
        <v>0.17805628748616301</v>
      </c>
      <c r="G639" t="str">
        <f>IFERROR(VLOOKUP(A639,ERV_Mapping!Q:Q,1,FALSE),VLOOKUP(A639,ERV_Mapping!R:R,1,FALSE))</f>
        <v>TURKTI</v>
      </c>
      <c r="H639" t="str">
        <f>IFERROR(VLOOKUP(G639,ERV_Mapping!Q:S,3,FALSE),VLOOKUP(G639,ERV_Mapping!R:S,2,FALSE))</f>
        <v>TURKTI_0</v>
      </c>
      <c r="I639" s="1">
        <f>VLOOKUP($H639,ERV_Issuers!$C:$BZ,MATCH(I$1,ERV_Issuers!$C$2:$BZ$2,0),FALSE)</f>
        <v>487.58065795898438</v>
      </c>
      <c r="J639" s="1" t="str">
        <f>VLOOKUP($H639,ERV_Issuers!$C:$BZ,MATCH(J$1,ERV_Issuers!$C$2:$BZ$2,0),FALSE)</f>
        <v>b+</v>
      </c>
      <c r="K639" s="1">
        <f>VLOOKUP($H639,ERV_Issuers!$C:$BZ,MATCH(K$1,ERV_Issuers!$C$2:$BZ$2,0),FALSE)</f>
        <v>10.083303351744306</v>
      </c>
      <c r="L639" s="1" t="str">
        <f t="shared" si="9"/>
        <v>B</v>
      </c>
      <c r="M639" s="1" t="str">
        <f>INDEX(JESG_CEMBI!$W:$W,MATCH($A639,JESG_CEMBI!$AG:$AG,0))</f>
        <v>XS1028951264</v>
      </c>
    </row>
    <row r="640" spans="1:13" x14ac:dyDescent="0.25">
      <c r="A640" t="s">
        <v>2364</v>
      </c>
      <c r="B640">
        <f>ROUND(10-VLOOKUP($A640,JESG_CEMBI!$AG:$AV,MATCH(B$1,JESG_CEMBI!$AG$1:$AV$1,0),FALSE)/10,1)</f>
        <v>7.5</v>
      </c>
      <c r="C640">
        <f>VLOOKUP($A640,JESG_CEMBI!$AG:$AV,MATCH("1D Score Chg",JESG_CEMBI!$AG$1:$AV$1,0),FALSE)/-10</f>
        <v>-1.9451064951345302E-2</v>
      </c>
      <c r="D640">
        <f>VLOOKUP($A640,JESG_CEMBI!$AG:$AV,MATCH("1M Score Chg",JESG_CEMBI!$AG$1:$AV$1,0),FALSE)/-10</f>
        <v>-0.26444429867276403</v>
      </c>
      <c r="E640">
        <f>VLOOKUP($A640,JESG_CEMBI!$AG:$AV,MATCH("QTD Score Chg",JESG_CEMBI!$AG$1:$AV$1,0),FALSE)/-10</f>
        <v>-0.162222851864151</v>
      </c>
      <c r="F640">
        <f>VLOOKUP($A640,JESG_CEMBI!$AG:$AV,MATCH("YTD Score Chg",JESG_CEMBI!$AG$1:$AV$1,0),FALSE)/-10</f>
        <v>1.6926885805945299E-2</v>
      </c>
      <c r="G640" t="str">
        <f>IFERROR(VLOOKUP(A640,ERV_Mapping!Q:Q,1,FALSE),VLOOKUP(A640,ERV_Mapping!R:R,1,FALSE))</f>
        <v>TCELLT</v>
      </c>
      <c r="H640" t="str">
        <f>IFERROR(VLOOKUP(G640,ERV_Mapping!Q:S,3,FALSE),VLOOKUP(G640,ERV_Mapping!R:S,2,FALSE))</f>
        <v>TCELLT_1</v>
      </c>
      <c r="I640" s="1">
        <f>VLOOKUP($H640,ERV_Issuers!$C:$BZ,MATCH(I$1,ERV_Issuers!$C$2:$BZ$2,0),FALSE)</f>
        <v>482.02734375</v>
      </c>
      <c r="J640" s="1" t="str">
        <f>VLOOKUP($H640,ERV_Issuers!$C:$BZ,MATCH(J$1,ERV_Issuers!$C$2:$BZ$2,0),FALSE)</f>
        <v>b+</v>
      </c>
      <c r="K640" s="1">
        <f>VLOOKUP($H640,ERV_Issuers!$C:$BZ,MATCH(K$1,ERV_Issuers!$C$2:$BZ$2,0),FALSE)</f>
        <v>9.3354146301367216</v>
      </c>
      <c r="L640" s="1" t="str">
        <f t="shared" si="9"/>
        <v>B</v>
      </c>
      <c r="M640" s="1" t="str">
        <f>INDEX(JESG_CEMBI!$W:$W,MATCH($A640,JESG_CEMBI!$AG:$AG,0))</f>
        <v>XS1298711729</v>
      </c>
    </row>
    <row r="641" spans="1:13" x14ac:dyDescent="0.25">
      <c r="A641" t="s">
        <v>2985</v>
      </c>
      <c r="B641">
        <f>ROUND(10-VLOOKUP($A641,JESG_CEMBI!$AG:$AV,MATCH(B$1,JESG_CEMBI!$AG$1:$AV$1,0),FALSE)/10,1)</f>
        <v>3.7</v>
      </c>
      <c r="C641">
        <f>VLOOKUP($A641,JESG_CEMBI!$AG:$AV,MATCH("1D Score Chg",JESG_CEMBI!$AG$1:$AV$1,0),FALSE)/-10</f>
        <v>-2.4445446703815301E-3</v>
      </c>
      <c r="D641">
        <f>VLOOKUP($A641,JESG_CEMBI!$AG:$AV,MATCH("1M Score Chg",JESG_CEMBI!$AG$1:$AV$1,0),FALSE)/-10</f>
        <v>2.3444357978407E-2</v>
      </c>
      <c r="E641">
        <f>VLOOKUP($A641,JESG_CEMBI!$AG:$AV,MATCH("QTD Score Chg",JESG_CEMBI!$AG$1:$AV$1,0),FALSE)/-10</f>
        <v>1.4192861572482199E-3</v>
      </c>
      <c r="F641">
        <f>VLOOKUP($A641,JESG_CEMBI!$AG:$AV,MATCH("YTD Score Chg",JESG_CEMBI!$AG$1:$AV$1,0),FALSE)/-10</f>
        <v>0.36724432008935598</v>
      </c>
      <c r="G641" t="str">
        <f>IFERROR(VLOOKUP(A641,ERV_Mapping!Q:Q,1,FALSE),VLOOKUP(A641,ERV_Mapping!R:R,1,FALSE))</f>
        <v>TSKBTI</v>
      </c>
      <c r="H641" t="str">
        <f>IFERROR(VLOOKUP(G641,ERV_Mapping!Q:S,3,FALSE),VLOOKUP(G641,ERV_Mapping!R:S,2,FALSE))</f>
        <v>TSKBTI_0</v>
      </c>
      <c r="I641" s="1">
        <f>VLOOKUP($H641,ERV_Issuers!$C:$BZ,MATCH(I$1,ERV_Issuers!$C$2:$BZ$2,0),FALSE)</f>
        <v>530.08892822265625</v>
      </c>
      <c r="J641" s="1" t="str">
        <f>VLOOKUP($H641,ERV_Issuers!$C:$BZ,MATCH(J$1,ERV_Issuers!$C$2:$BZ$2,0),FALSE)</f>
        <v>b-</v>
      </c>
      <c r="K641" s="1">
        <f>VLOOKUP($H641,ERV_Issuers!$C:$BZ,MATCH(K$1,ERV_Issuers!$C$2:$BZ$2,0),FALSE)</f>
        <v>3.0463544523349233</v>
      </c>
      <c r="L641" s="1" t="str">
        <f t="shared" si="9"/>
        <v>B</v>
      </c>
      <c r="M641" s="1" t="str">
        <f>INDEX(JESG_CEMBI!$W:$W,MATCH($A641,JESG_CEMBI!$AG:$AG,0))</f>
        <v>XS1750996206</v>
      </c>
    </row>
    <row r="642" spans="1:13" x14ac:dyDescent="0.25">
      <c r="A642" t="s">
        <v>3249</v>
      </c>
      <c r="B642">
        <f>ROUND(10-VLOOKUP($A642,JESG_CEMBI!$AG:$AV,MATCH(B$1,JESG_CEMBI!$AG$1:$AV$1,0),FALSE)/10,1)</f>
        <v>4.7</v>
      </c>
      <c r="C642">
        <f>VLOOKUP($A642,JESG_CEMBI!$AG:$AV,MATCH("1D Score Chg",JESG_CEMBI!$AG$1:$AV$1,0),FALSE)/-10</f>
        <v>9.5907076849464003E-3</v>
      </c>
      <c r="D642">
        <f>VLOOKUP($A642,JESG_CEMBI!$AG:$AV,MATCH("1M Score Chg",JESG_CEMBI!$AG$1:$AV$1,0),FALSE)/-10</f>
        <v>6.1486647336813804E-2</v>
      </c>
      <c r="E642">
        <f>VLOOKUP($A642,JESG_CEMBI!$AG:$AV,MATCH("QTD Score Chg",JESG_CEMBI!$AG$1:$AV$1,0),FALSE)/-10</f>
        <v>2.9907971339346702E-2</v>
      </c>
      <c r="F642">
        <f>VLOOKUP($A642,JESG_CEMBI!$AG:$AV,MATCH("YTD Score Chg",JESG_CEMBI!$AG$1:$AV$1,0),FALSE)/-10</f>
        <v>0.59188912015252404</v>
      </c>
      <c r="G642" t="str">
        <f>IFERROR(VLOOKUP(A642,ERV_Mapping!Q:Q,1,FALSE),VLOOKUP(A642,ERV_Mapping!R:R,1,FALSE))</f>
        <v>ULKER</v>
      </c>
      <c r="H642" t="str">
        <f>IFERROR(VLOOKUP(G642,ERV_Mapping!Q:S,3,FALSE),VLOOKUP(G642,ERV_Mapping!R:S,2,FALSE))</f>
        <v>ULKER_1</v>
      </c>
      <c r="I642" s="1">
        <f>VLOOKUP($H642,ERV_Issuers!$C:$BZ,MATCH(I$1,ERV_Issuers!$C$2:$BZ$2,0),FALSE)</f>
        <v>875.03497314453125</v>
      </c>
      <c r="J642" s="1" t="str">
        <f>VLOOKUP($H642,ERV_Issuers!$C:$BZ,MATCH(J$1,ERV_Issuers!$C$2:$BZ$2,0),FALSE)</f>
        <v>b</v>
      </c>
      <c r="K642" s="1">
        <f>VLOOKUP($H642,ERV_Issuers!$C:$BZ,MATCH(K$1,ERV_Issuers!$C$2:$BZ$2,0),FALSE)</f>
        <v>32.322360650726772</v>
      </c>
      <c r="L642" s="1" t="str">
        <f t="shared" si="9"/>
        <v>B</v>
      </c>
      <c r="M642" s="1" t="str">
        <f>INDEX(JESG_CEMBI!$W:$W,MATCH($A642,JESG_CEMBI!$AG:$AG,0))</f>
        <v>XS2241387500</v>
      </c>
    </row>
    <row r="643" spans="1:13" x14ac:dyDescent="0.25">
      <c r="A643" t="s">
        <v>3301</v>
      </c>
      <c r="B643">
        <f>ROUND(10-VLOOKUP($A643,JESG_CEMBI!$AG:$AV,MATCH(B$1,JESG_CEMBI!$AG$1:$AV$1,0),FALSE)/10,1)</f>
        <v>4.3</v>
      </c>
      <c r="C643">
        <f>VLOOKUP($A643,JESG_CEMBI!$AG:$AV,MATCH("1D Score Chg",JESG_CEMBI!$AG$1:$AV$1,0),FALSE)/-10</f>
        <v>-6.05678148740906E-3</v>
      </c>
      <c r="D643">
        <f>VLOOKUP($A643,JESG_CEMBI!$AG:$AV,MATCH("1M Score Chg",JESG_CEMBI!$AG$1:$AV$1,0),FALSE)/-10</f>
        <v>-0.168809657882176</v>
      </c>
      <c r="E643">
        <f>VLOOKUP($A643,JESG_CEMBI!$AG:$AV,MATCH("QTD Score Chg",JESG_CEMBI!$AG$1:$AV$1,0),FALSE)/-10</f>
        <v>-6.9263657684359006E-2</v>
      </c>
      <c r="F643">
        <f>VLOOKUP($A643,JESG_CEMBI!$AG:$AV,MATCH("YTD Score Chg",JESG_CEMBI!$AG$1:$AV$1,0),FALSE)/-10</f>
        <v>-0.42565192815800701</v>
      </c>
      <c r="G643" t="str">
        <f>IFERROR(VLOOKUP(A643,ERV_Mapping!Q:Q,1,FALSE),VLOOKUP(A643,ERV_Mapping!R:R,1,FALSE))</f>
        <v>VAKBN</v>
      </c>
      <c r="H643" t="str">
        <f>IFERROR(VLOOKUP(G643,ERV_Mapping!Q:S,3,FALSE),VLOOKUP(G643,ERV_Mapping!R:S,2,FALSE))</f>
        <v>VAKBN_1</v>
      </c>
      <c r="I643" s="1">
        <f>VLOOKUP($H643,ERV_Issuers!$C:$BZ,MATCH(I$1,ERV_Issuers!$C$2:$BZ$2,0),FALSE)</f>
        <v>592.4468994140625</v>
      </c>
      <c r="J643" s="1" t="str">
        <f>VLOOKUP($H643,ERV_Issuers!$C:$BZ,MATCH(J$1,ERV_Issuers!$C$2:$BZ$2,0),FALSE)</f>
        <v>ccc</v>
      </c>
      <c r="K643" s="1">
        <f>VLOOKUP($H643,ERV_Issuers!$C:$BZ,MATCH(K$1,ERV_Issuers!$C$2:$BZ$2,0),FALSE)</f>
        <v>-12.053341573730462</v>
      </c>
      <c r="L643" s="1" t="str">
        <f t="shared" si="9"/>
        <v>CCC</v>
      </c>
      <c r="M643" s="1" t="str">
        <f>INDEX(JESG_CEMBI!$W:$W,MATCH($A643,JESG_CEMBI!$AG:$AG,0))</f>
        <v>XS2386558113</v>
      </c>
    </row>
    <row r="644" spans="1:13" x14ac:dyDescent="0.25">
      <c r="A644" t="s">
        <v>3349</v>
      </c>
      <c r="B644">
        <f>ROUND(10-VLOOKUP($A644,JESG_CEMBI!$AG:$AV,MATCH(B$1,JESG_CEMBI!$AG$1:$AV$1,0),FALSE)/10,1)</f>
        <v>3.8</v>
      </c>
      <c r="C644">
        <f>VLOOKUP($A644,JESG_CEMBI!$AG:$AV,MATCH("1D Score Chg",JESG_CEMBI!$AG$1:$AV$1,0),FALSE)/-10</f>
        <v>-2.2925705382576202E-3</v>
      </c>
      <c r="D644">
        <f>VLOOKUP($A644,JESG_CEMBI!$AG:$AV,MATCH("1M Score Chg",JESG_CEMBI!$AG$1:$AV$1,0),FALSE)/-10</f>
        <v>2.13925502539545E-2</v>
      </c>
      <c r="E644">
        <f>VLOOKUP($A644,JESG_CEMBI!$AG:$AV,MATCH("QTD Score Chg",JESG_CEMBI!$AG$1:$AV$1,0),FALSE)/-10</f>
        <v>2.7870533463840198E-3</v>
      </c>
      <c r="F644">
        <f>VLOOKUP($A644,JESG_CEMBI!$AG:$AV,MATCH("YTD Score Chg",JESG_CEMBI!$AG$1:$AV$1,0),FALSE)/-10</f>
        <v>0.33574667840056299</v>
      </c>
      <c r="G644" t="str">
        <f>IFERROR(VLOOKUP(A644,ERV_Mapping!Q:Q,1,FALSE),VLOOKUP(A644,ERV_Mapping!R:R,1,FALSE))</f>
        <v>YKBNK</v>
      </c>
      <c r="H644" t="str">
        <f>IFERROR(VLOOKUP(G644,ERV_Mapping!Q:S,3,FALSE),VLOOKUP(G644,ERV_Mapping!R:S,2,FALSE))</f>
        <v>YKBNK_19</v>
      </c>
      <c r="I644" s="1">
        <f>VLOOKUP($H644,ERV_Issuers!$C:$BZ,MATCH(I$1,ERV_Issuers!$C$2:$BZ$2,0),FALSE)</f>
        <v>738.0526123046875</v>
      </c>
      <c r="J644" s="1" t="str">
        <f>VLOOKUP($H644,ERV_Issuers!$C:$BZ,MATCH(J$1,ERV_Issuers!$C$2:$BZ$2,0),FALSE)</f>
        <v>ccc-</v>
      </c>
      <c r="K644" s="1">
        <f>VLOOKUP($H644,ERV_Issuers!$C:$BZ,MATCH(K$1,ERV_Issuers!$C$2:$BZ$2,0),FALSE)</f>
        <v>-16.440421722312511</v>
      </c>
      <c r="L644" s="1" t="str">
        <f t="shared" si="9"/>
        <v>CCC</v>
      </c>
      <c r="M644" s="1" t="str">
        <f>INDEX(JESG_CEMBI!$W:$W,MATCH($A644,JESG_CEMBI!$AG:$AG,0))</f>
        <v>XS1867595750</v>
      </c>
    </row>
    <row r="645" spans="1:13" x14ac:dyDescent="0.25">
      <c r="A645" t="s">
        <v>16900</v>
      </c>
      <c r="B645">
        <f>ROUND(10-VLOOKUP($A645,JESG_CEMBI!$AG:$AV,MATCH(B$1,JESG_CEMBI!$AG$1:$AV$1,0),FALSE)/10,1)</f>
        <v>4.5999999999999996</v>
      </c>
      <c r="C645">
        <f>VLOOKUP($A645,JESG_CEMBI!$AG:$AV,MATCH("1D Score Chg",JESG_CEMBI!$AG$1:$AV$1,0),FALSE)/-10</f>
        <v>-2.5361334055261802E-3</v>
      </c>
      <c r="D645">
        <f>VLOOKUP($A645,JESG_CEMBI!$AG:$AV,MATCH("1M Score Chg",JESG_CEMBI!$AG$1:$AV$1,0),FALSE)/-10</f>
        <v>-0.21218085659887498</v>
      </c>
      <c r="E645">
        <f>VLOOKUP($A645,JESG_CEMBI!$AG:$AV,MATCH("QTD Score Chg",JESG_CEMBI!$AG$1:$AV$1,0),FALSE)/-10</f>
        <v>-7.9517819010307897E-2</v>
      </c>
      <c r="F645">
        <f>VLOOKUP($A645,JESG_CEMBI!$AG:$AV,MATCH("YTD Score Chg",JESG_CEMBI!$AG$1:$AV$1,0),FALSE)/-10</f>
        <v>-0.104423243766229</v>
      </c>
      <c r="G645" t="str">
        <f>IFERROR(VLOOKUP(A645,ERV_Mapping!Q:Q,1,FALSE),VLOOKUP(A645,ERV_Mapping!R:R,1,FALSE))</f>
        <v>ZOREN</v>
      </c>
      <c r="H645" t="str">
        <f>IFERROR(VLOOKUP(G645,ERV_Mapping!Q:S,3,FALSE),VLOOKUP(G645,ERV_Mapping!R:S,2,FALSE))</f>
        <v>ZOREN-SEC</v>
      </c>
      <c r="I645" s="1">
        <f>VLOOKUP($H645,ERV_Issuers!$C:$BZ,MATCH(I$1,ERV_Issuers!$C$2:$BZ$2,0),FALSE)</f>
        <v>1223.12548828125</v>
      </c>
      <c r="J645" s="1" t="str">
        <f>VLOOKUP($H645,ERV_Issuers!$C:$BZ,MATCH(J$1,ERV_Issuers!$C$2:$BZ$2,0),FALSE)</f>
        <v>ccc+</v>
      </c>
      <c r="K645" s="1">
        <f>VLOOKUP($H645,ERV_Issuers!$C:$BZ,MATCH(K$1,ERV_Issuers!$C$2:$BZ$2,0),FALSE)</f>
        <v>0</v>
      </c>
      <c r="L645" s="1" t="str">
        <f t="shared" ref="L645:L660" si="10">UPPER(LEFT(J645,IF(OR(RIGHT(J645,1)="-",RIGHT(J645,1)="+"),LEN(J645)-1,LEN(J645))))</f>
        <v>CCC</v>
      </c>
      <c r="M645" s="1" t="str">
        <f>INDEX(JESG_CEMBI!$W:$W,MATCH($A645,JESG_CEMBI!$AG:$AG,0))</f>
        <v>XS2346915890</v>
      </c>
    </row>
    <row r="646" spans="1:13" x14ac:dyDescent="0.25">
      <c r="A646" t="s">
        <v>2371</v>
      </c>
      <c r="B646">
        <f>ROUND(10-VLOOKUP($A646,JESG_CEMBI!$AG:$AV,MATCH(B$1,JESG_CEMBI!$AG$1:$AV$1,0),FALSE)/10,1)</f>
        <v>6.1</v>
      </c>
      <c r="C646">
        <f>VLOOKUP($A646,JESG_CEMBI!$AG:$AV,MATCH("1D Score Chg",JESG_CEMBI!$AG$1:$AV$1,0),FALSE)/-10</f>
        <v>-2.1648582614112399E-3</v>
      </c>
      <c r="D646">
        <f>VLOOKUP($A646,JESG_CEMBI!$AG:$AV,MATCH("1M Score Chg",JESG_CEMBI!$AG$1:$AV$1,0),FALSE)/-10</f>
        <v>-1.8933694162716098E-2</v>
      </c>
      <c r="E646">
        <f>VLOOKUP($A646,JESG_CEMBI!$AG:$AV,MATCH("QTD Score Chg",JESG_CEMBI!$AG$1:$AV$1,0),FALSE)/-10</f>
        <v>-1.0513705390336201E-2</v>
      </c>
      <c r="F646">
        <f>VLOOKUP($A646,JESG_CEMBI!$AG:$AV,MATCH("YTD Score Chg",JESG_CEMBI!$AG$1:$AV$1,0),FALSE)/-10</f>
        <v>-0.47429803952796101</v>
      </c>
      <c r="G646" t="str">
        <f>IFERROR(VLOOKUP(A646,ERV_Mapping!Q:Q,1,FALSE),VLOOKUP(A646,ERV_Mapping!R:R,1,FALSE))</f>
        <v>TCMSTT</v>
      </c>
      <c r="H646" t="str">
        <f>IFERROR(VLOOKUP(G646,ERV_Mapping!Q:S,3,FALSE),VLOOKUP(G646,ERV_Mapping!R:S,2,FALSE))</f>
        <v>TCMSTT_0</v>
      </c>
      <c r="I646" s="1">
        <f>VLOOKUP($H646,ERV_Issuers!$C:$BZ,MATCH(I$1,ERV_Issuers!$C$2:$BZ$2,0),FALSE)</f>
        <v>537.89569091796875</v>
      </c>
      <c r="J646" s="1" t="str">
        <f>VLOOKUP($H646,ERV_Issuers!$C:$BZ,MATCH(J$1,ERV_Issuers!$C$2:$BZ$2,0),FALSE)</f>
        <v>b</v>
      </c>
      <c r="K646" s="1">
        <f>VLOOKUP($H646,ERV_Issuers!$C:$BZ,MATCH(K$1,ERV_Issuers!$C$2:$BZ$2,0),FALSE)</f>
        <v>8.6633285757771574</v>
      </c>
      <c r="L646" s="1" t="str">
        <f t="shared" si="10"/>
        <v>B</v>
      </c>
      <c r="M646" s="1" t="str">
        <f>INDEX(JESG_CEMBI!$W:$W,MATCH($A646,JESG_CEMBI!$AG:$AG,0))</f>
        <v>USP90301AA32</v>
      </c>
    </row>
    <row r="647" spans="1:13" x14ac:dyDescent="0.25">
      <c r="A647" t="s">
        <v>971</v>
      </c>
      <c r="B647">
        <f>ROUND(10-VLOOKUP($A647,JESG_CEMBI!$AG:$AV,MATCH(B$1,JESG_CEMBI!$AG$1:$AV$1,0),FALSE)/10,1)</f>
        <v>2.2000000000000002</v>
      </c>
      <c r="C647">
        <f>VLOOKUP($A647,JESG_CEMBI!$AG:$AV,MATCH("1D Score Chg",JESG_CEMBI!$AG$1:$AV$1,0),FALSE)/-10</f>
        <v>-1.22865268893832E-3</v>
      </c>
      <c r="D647">
        <f>VLOOKUP($A647,JESG_CEMBI!$AG:$AV,MATCH("1M Score Chg",JESG_CEMBI!$AG$1:$AV$1,0),FALSE)/-10</f>
        <v>-1.70191526317779E-2</v>
      </c>
      <c r="E647">
        <f>VLOOKUP($A647,JESG_CEMBI!$AG:$AV,MATCH("QTD Score Chg",JESG_CEMBI!$AG$1:$AV$1,0),FALSE)/-10</f>
        <v>-7.8926088460335095E-3</v>
      </c>
      <c r="F647">
        <f>VLOOKUP($A647,JESG_CEMBI!$AG:$AV,MATCH("YTD Score Chg",JESG_CEMBI!$AG$1:$AV$1,0),FALSE)/-10</f>
        <v>-0.155448652811391</v>
      </c>
      <c r="G647" t="str">
        <f>IFERROR(VLOOKUP(A647,ERV_Mapping!Q:Q,1,FALSE),VLOOKUP(A647,ERV_Mapping!R:R,1,FALSE))</f>
        <v>CHLEAS</v>
      </c>
      <c r="H647" t="str">
        <f>IFERROR(VLOOKUP(G647,ERV_Mapping!Q:S,3,FALSE),VLOOKUP(G647,ERV_Mapping!R:S,2,FALSE))</f>
        <v>CHLEAS_0</v>
      </c>
      <c r="I647" s="1">
        <f>VLOOKUP($H647,ERV_Issuers!$C:$BZ,MATCH(I$1,ERV_Issuers!$C$2:$BZ$2,0),FALSE)</f>
        <v>129.82780456542969</v>
      </c>
      <c r="J647" s="1" t="str">
        <f>VLOOKUP($H647,ERV_Issuers!$C:$BZ,MATCH(J$1,ERV_Issuers!$C$2:$BZ$2,0),FALSE)</f>
        <v>bbb-</v>
      </c>
      <c r="K647" s="1">
        <f>VLOOKUP($H647,ERV_Issuers!$C:$BZ,MATCH(K$1,ERV_Issuers!$C$2:$BZ$2,0),FALSE)</f>
        <v>0</v>
      </c>
      <c r="L647" s="1" t="str">
        <f t="shared" si="10"/>
        <v>BBB</v>
      </c>
      <c r="M647" s="1" t="str">
        <f>INDEX(JESG_CEMBI!$W:$W,MATCH($A647,JESG_CEMBI!$AG:$AG,0))</f>
        <v>XS2186875550</v>
      </c>
    </row>
    <row r="648" spans="1:13" x14ac:dyDescent="0.25">
      <c r="A648" t="s">
        <v>1680</v>
      </c>
      <c r="B648">
        <f>ROUND(10-VLOOKUP($A648,JESG_CEMBI!$AG:$AV,MATCH(B$1,JESG_CEMBI!$AG$1:$AV$1,0),FALSE)/10,1)</f>
        <v>6.1</v>
      </c>
      <c r="C648">
        <f>VLOOKUP($A648,JESG_CEMBI!$AG:$AV,MATCH("1D Score Chg",JESG_CEMBI!$AG$1:$AV$1,0),FALSE)/-10</f>
        <v>-6.8149458519506795E-3</v>
      </c>
      <c r="D648">
        <f>VLOOKUP($A648,JESG_CEMBI!$AG:$AV,MATCH("1M Score Chg",JESG_CEMBI!$AG$1:$AV$1,0),FALSE)/-10</f>
        <v>-0.18556320922157199</v>
      </c>
      <c r="E648">
        <f>VLOOKUP($A648,JESG_CEMBI!$AG:$AV,MATCH("QTD Score Chg",JESG_CEMBI!$AG$1:$AV$1,0),FALSE)/-10</f>
        <v>-5.5710686315535399E-2</v>
      </c>
      <c r="F648">
        <f>VLOOKUP($A648,JESG_CEMBI!$AG:$AV,MATCH("YTD Score Chg",JESG_CEMBI!$AG$1:$AV$1,0),FALSE)/-10</f>
        <v>-0.47310534708904906</v>
      </c>
      <c r="G648" t="str">
        <f>IFERROR(VLOOKUP(A648,ERV_Mapping!Q:Q,1,FALSE),VLOOKUP(A648,ERV_Mapping!R:R,1,FALSE))</f>
        <v>FORCAY</v>
      </c>
      <c r="H648" t="str">
        <f>IFERROR(VLOOKUP(G648,ERV_Mapping!Q:S,3,FALSE),VLOOKUP(G648,ERV_Mapping!R:S,2,FALSE))</f>
        <v>FORCAY_0</v>
      </c>
      <c r="I648" s="1">
        <f>VLOOKUP($H648,ERV_Issuers!$C:$BZ,MATCH(I$1,ERV_Issuers!$C$2:$BZ$2,0),FALSE)</f>
        <v>122.79563903808594</v>
      </c>
      <c r="J648" s="1" t="str">
        <f>VLOOKUP($H648,ERV_Issuers!$C:$BZ,MATCH(J$1,ERV_Issuers!$C$2:$BZ$2,0),FALSE)</f>
        <v>bbb+</v>
      </c>
      <c r="K648" s="1">
        <f>VLOOKUP($H648,ERV_Issuers!$C:$BZ,MATCH(K$1,ERV_Issuers!$C$2:$BZ$2,0),FALSE)</f>
        <v>0</v>
      </c>
      <c r="L648" s="1" t="str">
        <f t="shared" si="10"/>
        <v>BBB</v>
      </c>
      <c r="M648" s="1" t="str">
        <f>INDEX(JESG_CEMBI!$W:$W,MATCH($A648,JESG_CEMBI!$AG:$AG,0))</f>
        <v>XS1214406792</v>
      </c>
    </row>
    <row r="649" spans="1:13" x14ac:dyDescent="0.25">
      <c r="A649" t="s">
        <v>3510</v>
      </c>
      <c r="B649">
        <f>ROUND(10-VLOOKUP($A649,JESG_CEMBI!$AG:$AV,MATCH(B$1,JESG_CEMBI!$AG$1:$AV$1,0),FALSE)/10,1)</f>
        <v>1.5</v>
      </c>
      <c r="C649">
        <f>VLOOKUP($A649,JESG_CEMBI!$AG:$AV,MATCH("1D Score Chg",JESG_CEMBI!$AG$1:$AV$1,0),FALSE)/-10</f>
        <v>-3.7087134023138903E-3</v>
      </c>
      <c r="D649">
        <f>VLOOKUP($A649,JESG_CEMBI!$AG:$AV,MATCH("1M Score Chg",JESG_CEMBI!$AG$1:$AV$1,0),FALSE)/-10</f>
        <v>-5.3032208953113905E-2</v>
      </c>
      <c r="E649">
        <f>VLOOKUP($A649,JESG_CEMBI!$AG:$AV,MATCH("QTD Score Chg",JESG_CEMBI!$AG$1:$AV$1,0),FALSE)/-10</f>
        <v>-3.0213155266412099E-2</v>
      </c>
      <c r="F649">
        <f>VLOOKUP($A649,JESG_CEMBI!$AG:$AV,MATCH("YTD Score Chg",JESG_CEMBI!$AG$1:$AV$1,0),FALSE)/-10</f>
        <v>-7.85463357156444E-2</v>
      </c>
      <c r="G649" t="str">
        <f>IFERROR(VLOOKUP(A649,ERV_Mapping!Q:Q,1,FALSE),VLOOKUP(A649,ERV_Mapping!R:R,1,FALSE))</f>
        <v>HONHAI</v>
      </c>
      <c r="H649" t="str">
        <f>IFERROR(VLOOKUP(G649,ERV_Mapping!Q:S,3,FALSE),VLOOKUP(G649,ERV_Mapping!R:S,2,FALSE))</f>
        <v>HONHAI_0</v>
      </c>
      <c r="I649" s="1">
        <f>VLOOKUP($H649,ERV_Issuers!$C:$BZ,MATCH(I$1,ERV_Issuers!$C$2:$BZ$2,0),FALSE)</f>
        <v>114.97708892822266</v>
      </c>
      <c r="J649" s="1" t="str">
        <f>VLOOKUP($H649,ERV_Issuers!$C:$BZ,MATCH(J$1,ERV_Issuers!$C$2:$BZ$2,0),FALSE)</f>
        <v>a-</v>
      </c>
      <c r="K649" s="1">
        <f>VLOOKUP($H649,ERV_Issuers!$C:$BZ,MATCH(K$1,ERV_Issuers!$C$2:$BZ$2,0),FALSE)</f>
        <v>0</v>
      </c>
      <c r="L649" s="1" t="str">
        <f t="shared" si="10"/>
        <v>A</v>
      </c>
      <c r="M649" s="1" t="str">
        <f>INDEX(JESG_CEMBI!$W:$W,MATCH($A649,JESG_CEMBI!$AG:$AG,0))</f>
        <v>XS2236362849</v>
      </c>
    </row>
    <row r="650" spans="1:13" x14ac:dyDescent="0.25">
      <c r="A650" t="s">
        <v>2343</v>
      </c>
      <c r="B650">
        <f>ROUND(10-VLOOKUP($A650,JESG_CEMBI!$AG:$AV,MATCH(B$1,JESG_CEMBI!$AG$1:$AV$1,0),FALSE)/10,1)</f>
        <v>3.5</v>
      </c>
      <c r="C650">
        <f>VLOOKUP($A650,JESG_CEMBI!$AG:$AV,MATCH("1D Score Chg",JESG_CEMBI!$AG$1:$AV$1,0),FALSE)/-10</f>
        <v>-7.0455583157482196E-3</v>
      </c>
      <c r="D650">
        <f>VLOOKUP($A650,JESG_CEMBI!$AG:$AV,MATCH("1M Score Chg",JESG_CEMBI!$AG$1:$AV$1,0),FALSE)/-10</f>
        <v>-9.99748380747775E-2</v>
      </c>
      <c r="E650">
        <f>VLOOKUP($A650,JESG_CEMBI!$AG:$AV,MATCH("QTD Score Chg",JESG_CEMBI!$AG$1:$AV$1,0),FALSE)/-10</f>
        <v>-4.7403140222934299E-2</v>
      </c>
      <c r="F650">
        <f>VLOOKUP($A650,JESG_CEMBI!$AG:$AV,MATCH("YTD Score Chg",JESG_CEMBI!$AG$1:$AV$1,0),FALSE)/-10</f>
        <v>-0.24221665401337197</v>
      </c>
      <c r="G650" t="str">
        <f>IFERROR(VLOOKUP(A650,ERV_Mapping!Q:Q,1,FALSE),VLOOKUP(A650,ERV_Mapping!R:R,1,FALSE))</f>
        <v>TAISEM</v>
      </c>
      <c r="H650" t="str">
        <f>IFERROR(VLOOKUP(G650,ERV_Mapping!Q:S,3,FALSE),VLOOKUP(G650,ERV_Mapping!R:S,2,FALSE))</f>
        <v>TAISEM</v>
      </c>
      <c r="I650" s="1">
        <f>VLOOKUP($H650,ERV_Issuers!$C:$BZ,MATCH(I$1,ERV_Issuers!$C$2:$BZ$2,0),FALSE)</f>
        <v>78.860298156738281</v>
      </c>
      <c r="J650" s="1" t="str">
        <f>VLOOKUP($H650,ERV_Issuers!$C:$BZ,MATCH(J$1,ERV_Issuers!$C$2:$BZ$2,0),FALSE)</f>
        <v>aa-</v>
      </c>
      <c r="K650" s="1">
        <f>VLOOKUP($H650,ERV_Issuers!$C:$BZ,MATCH(K$1,ERV_Issuers!$C$2:$BZ$2,0),FALSE)</f>
        <v>23.573840959372347</v>
      </c>
      <c r="L650" s="1" t="str">
        <f t="shared" si="10"/>
        <v>AA</v>
      </c>
      <c r="M650" s="1" t="str">
        <f>INDEX(JESG_CEMBI!$W:$W,MATCH($A650,JESG_CEMBI!$AG:$AG,0))</f>
        <v>USG91139AC27</v>
      </c>
    </row>
    <row r="651" spans="1:13" x14ac:dyDescent="0.25">
      <c r="A651" t="s">
        <v>3483</v>
      </c>
      <c r="B651">
        <f>ROUND(10-VLOOKUP($A651,JESG_CEMBI!$AG:$AV,MATCH(B$1,JESG_CEMBI!$AG$1:$AV$1,0),FALSE)/10,1)</f>
        <v>5.8</v>
      </c>
      <c r="C651">
        <f>VLOOKUP($A651,JESG_CEMBI!$AG:$AV,MATCH("1D Score Chg",JESG_CEMBI!$AG$1:$AV$1,0),FALSE)/-10</f>
        <v>-1.62780114312965E-3</v>
      </c>
      <c r="D651">
        <f>VLOOKUP($A651,JESG_CEMBI!$AG:$AV,MATCH("1M Score Chg",JESG_CEMBI!$AG$1:$AV$1,0),FALSE)/-10</f>
        <v>4.3906373584260902E-2</v>
      </c>
      <c r="E651">
        <f>VLOOKUP($A651,JESG_CEMBI!$AG:$AV,MATCH("QTD Score Chg",JESG_CEMBI!$AG$1:$AV$1,0),FALSE)/-10</f>
        <v>8.7699779025385196E-3</v>
      </c>
      <c r="F651">
        <f>VLOOKUP($A651,JESG_CEMBI!$AG:$AV,MATCH("YTD Score Chg",JESG_CEMBI!$AG$1:$AV$1,0),FALSE)/-10</f>
        <v>0.424703540210358</v>
      </c>
      <c r="G651" t="str">
        <f>IFERROR(VLOOKUP(A651,ERV_Mapping!Q:Q,1,FALSE),VLOOKUP(A651,ERV_Mapping!R:R,1,FALSE))</f>
        <v>HLSTWR</v>
      </c>
      <c r="H651" t="str">
        <f>IFERROR(VLOOKUP(G651,ERV_Mapping!Q:S,3,FALSE),VLOOKUP(G651,ERV_Mapping!R:S,2,FALSE))</f>
        <v>HLSTWR</v>
      </c>
      <c r="I651" s="1">
        <f>VLOOKUP($H651,ERV_Issuers!$C:$BZ,MATCH(I$1,ERV_Issuers!$C$2:$BZ$2,0),FALSE)</f>
        <v>454.6116943359375</v>
      </c>
      <c r="J651" s="1" t="str">
        <f>VLOOKUP($H651,ERV_Issuers!$C:$BZ,MATCH(J$1,ERV_Issuers!$C$2:$BZ$2,0),FALSE)</f>
        <v>b</v>
      </c>
      <c r="K651" s="1">
        <f>VLOOKUP($H651,ERV_Issuers!$C:$BZ,MATCH(K$1,ERV_Issuers!$C$2:$BZ$2,0),FALSE)</f>
        <v>-0.59877530253538014</v>
      </c>
      <c r="L651" s="1" t="str">
        <f t="shared" si="10"/>
        <v>B</v>
      </c>
      <c r="M651" s="1" t="str">
        <f>INDEX(JESG_CEMBI!$W:$W,MATCH($A651,JESG_CEMBI!$AG:$AG,0))</f>
        <v>XS2189784957</v>
      </c>
    </row>
    <row r="652" spans="1:13" x14ac:dyDescent="0.25">
      <c r="A652" t="s">
        <v>16556</v>
      </c>
      <c r="B652">
        <f>ROUND(10-VLOOKUP($A652,JESG_CEMBI!$AG:$AV,MATCH(B$1,JESG_CEMBI!$AG$1:$AV$1,0),FALSE)/10,1)</f>
        <v>5.5</v>
      </c>
      <c r="C652">
        <f>VLOOKUP($A652,JESG_CEMBI!$AG:$AV,MATCH("1D Score Chg",JESG_CEMBI!$AG$1:$AV$1,0),FALSE)/-10</f>
        <v>1.5714474603919303E-2</v>
      </c>
      <c r="D652">
        <f>VLOOKUP($A652,JESG_CEMBI!$AG:$AV,MATCH("1M Score Chg",JESG_CEMBI!$AG$1:$AV$1,0),FALSE)/-10</f>
        <v>0.183163704140508</v>
      </c>
      <c r="E652">
        <f>VLOOKUP($A652,JESG_CEMBI!$AG:$AV,MATCH("QTD Score Chg",JESG_CEMBI!$AG$1:$AV$1,0),FALSE)/-10</f>
        <v>0.16281672526993801</v>
      </c>
      <c r="F652">
        <f>VLOOKUP($A652,JESG_CEMBI!$AG:$AV,MATCH("YTD Score Chg",JESG_CEMBI!$AG$1:$AV$1,0),FALSE)/-10</f>
        <v>8.7780822578469697E-2</v>
      </c>
      <c r="G652" t="str">
        <f>IFERROR(VLOOKUP(A652,ERV_Mapping!Q:Q,1,FALSE),VLOOKUP(A652,ERV_Mapping!R:R,1,FALSE))</f>
        <v>INTHOL</v>
      </c>
      <c r="H652" t="str">
        <f>IFERROR(VLOOKUP(G652,ERV_Mapping!Q:S,3,FALSE),VLOOKUP(G652,ERV_Mapping!R:S,2,FALSE))</f>
        <v>INTHOL</v>
      </c>
      <c r="I652" s="1">
        <f>VLOOKUP($H652,ERV_Issuers!$C:$BZ,MATCH(I$1,ERV_Issuers!$C$2:$BZ$2,0),FALSE)</f>
        <v>4253.61083984375</v>
      </c>
      <c r="J652" s="1" t="str">
        <f>VLOOKUP($H652,ERV_Issuers!$C:$BZ,MATCH(J$1,ERV_Issuers!$C$2:$BZ$2,0),FALSE)</f>
        <v>ccc</v>
      </c>
      <c r="K652" s="1">
        <f>VLOOKUP($H652,ERV_Issuers!$C:$BZ,MATCH(K$1,ERV_Issuers!$C$2:$BZ$2,0),FALSE)</f>
        <v>0</v>
      </c>
      <c r="L652" s="1" t="str">
        <f t="shared" si="10"/>
        <v>CCC</v>
      </c>
      <c r="M652" s="1" t="str">
        <f>INDEX(JESG_CEMBI!$W:$W,MATCH($A652,JESG_CEMBI!$AG:$AG,0))</f>
        <v>XS2333664717</v>
      </c>
    </row>
    <row r="653" spans="1:13" x14ac:dyDescent="0.25">
      <c r="A653" t="s">
        <v>3700</v>
      </c>
      <c r="B653">
        <f>ROUND(10-VLOOKUP($A653,JESG_CEMBI!$AG:$AV,MATCH(B$1,JESG_CEMBI!$AG$1:$AV$1,0),FALSE)/10,1)</f>
        <v>3.4</v>
      </c>
      <c r="C653">
        <f>VLOOKUP($A653,JESG_CEMBI!$AG:$AV,MATCH("1D Score Chg",JESG_CEMBI!$AG$1:$AV$1,0),FALSE)/-10</f>
        <v>-1.5929210168599099E-2</v>
      </c>
      <c r="D653">
        <f>VLOOKUP($A653,JESG_CEMBI!$AG:$AV,MATCH("1M Score Chg",JESG_CEMBI!$AG$1:$AV$1,0),FALSE)/-10</f>
        <v>-0.312441114555428</v>
      </c>
      <c r="E653">
        <f>VLOOKUP($A653,JESG_CEMBI!$AG:$AV,MATCH("QTD Score Chg",JESG_CEMBI!$AG$1:$AV$1,0),FALSE)/-10</f>
        <v>-0.12436574881805</v>
      </c>
      <c r="F653">
        <f>VLOOKUP($A653,JESG_CEMBI!$AG:$AV,MATCH("YTD Score Chg",JESG_CEMBI!$AG$1:$AV$1,0),FALSE)/-10</f>
        <v>-0.57907144708950697</v>
      </c>
      <c r="G653" t="str">
        <f>IFERROR(VLOOKUP(A653,ERV_Mapping!Q:Q,1,FALSE),VLOOKUP(A653,ERV_Mapping!R:R,1,FALSE))</f>
        <v>KERPW</v>
      </c>
      <c r="H653" t="str">
        <f>IFERROR(VLOOKUP(G653,ERV_Mapping!Q:S,3,FALSE),VLOOKUP(G653,ERV_Mapping!R:S,2,FALSE))</f>
        <v>KERPW_0</v>
      </c>
      <c r="I653" s="1">
        <f>VLOOKUP($H653,ERV_Issuers!$C:$BZ,MATCH(I$1,ERV_Issuers!$C$2:$BZ$2,0),FALSE)</f>
        <v>2234.35205078125</v>
      </c>
      <c r="J653" s="1" t="str">
        <f>VLOOKUP($H653,ERV_Issuers!$C:$BZ,MATCH(J$1,ERV_Issuers!$C$2:$BZ$2,0),FALSE)</f>
        <v>ccc+</v>
      </c>
      <c r="K653" s="1">
        <f>VLOOKUP($H653,ERV_Issuers!$C:$BZ,MATCH(K$1,ERV_Issuers!$C$2:$BZ$2,0),FALSE)</f>
        <v>18.005070502243424</v>
      </c>
      <c r="L653" s="1" t="str">
        <f t="shared" si="10"/>
        <v>CCC</v>
      </c>
      <c r="M653" s="1" t="str">
        <f>INDEX(JESG_CEMBI!$W:$W,MATCH($A653,JESG_CEMBI!$AG:$AG,0))</f>
        <v>XS2010040983</v>
      </c>
    </row>
    <row r="654" spans="1:13" x14ac:dyDescent="0.25">
      <c r="A654" t="s">
        <v>2750</v>
      </c>
      <c r="B654">
        <f>ROUND(10-VLOOKUP($A654,JESG_CEMBI!$AG:$AV,MATCH(B$1,JESG_CEMBI!$AG$1:$AV$1,0),FALSE)/10,1)</f>
        <v>4.3</v>
      </c>
      <c r="C654">
        <f>VLOOKUP($A654,JESG_CEMBI!$AG:$AV,MATCH("1D Score Chg",JESG_CEMBI!$AG$1:$AV$1,0),FALSE)/-10</f>
        <v>-6.9992480034819903E-3</v>
      </c>
      <c r="D654">
        <f>VLOOKUP($A654,JESG_CEMBI!$AG:$AV,MATCH("1M Score Chg",JESG_CEMBI!$AG$1:$AV$1,0),FALSE)/-10</f>
        <v>-0.14173189596466501</v>
      </c>
      <c r="E654">
        <f>VLOOKUP($A654,JESG_CEMBI!$AG:$AV,MATCH("QTD Score Chg",JESG_CEMBI!$AG$1:$AV$1,0),FALSE)/-10</f>
        <v>-6.0456056988809306E-2</v>
      </c>
      <c r="F654">
        <f>VLOOKUP($A654,JESG_CEMBI!$AG:$AV,MATCH("YTD Score Chg",JESG_CEMBI!$AG$1:$AV$1,0),FALSE)/-10</f>
        <v>-0.39258304258923798</v>
      </c>
      <c r="G654" t="str">
        <f>IFERROR(VLOOKUP(A654,ERV_Mapping!Q:Q,1,FALSE),VLOOKUP(A654,ERV_Mapping!R:R,1,FALSE))</f>
        <v>MHPSA</v>
      </c>
      <c r="H654" t="str">
        <f>IFERROR(VLOOKUP(G654,ERV_Mapping!Q:S,3,FALSE),VLOOKUP(G654,ERV_Mapping!R:S,2,FALSE))</f>
        <v>MHPSA_0</v>
      </c>
      <c r="I654" s="1">
        <f>VLOOKUP($H654,ERV_Issuers!$C:$BZ,MATCH(I$1,ERV_Issuers!$C$2:$BZ$2,0),FALSE)</f>
        <v>2338.47265625</v>
      </c>
      <c r="J654" s="1" t="str">
        <f>VLOOKUP($H654,ERV_Issuers!$C:$BZ,MATCH(J$1,ERV_Issuers!$C$2:$BZ$2,0),FALSE)</f>
        <v>d</v>
      </c>
      <c r="K654" s="1">
        <f>VLOOKUP($H654,ERV_Issuers!$C:$BZ,MATCH(K$1,ERV_Issuers!$C$2:$BZ$2,0),FALSE)</f>
        <v>-39.395720092354438</v>
      </c>
      <c r="L654" s="1" t="str">
        <f t="shared" si="10"/>
        <v>D</v>
      </c>
      <c r="M654" s="1" t="str">
        <f>INDEX(JESG_CEMBI!$W:$W,MATCH($A654,JESG_CEMBI!$AG:$AG,0))</f>
        <v>XS1577965004</v>
      </c>
    </row>
    <row r="655" spans="1:13" x14ac:dyDescent="0.25">
      <c r="A655" t="s">
        <v>2727</v>
      </c>
      <c r="B655">
        <f>ROUND(10-VLOOKUP($A655,JESG_CEMBI!$AG:$AV,MATCH(B$1,JESG_CEMBI!$AG$1:$AV$1,0),FALSE)/10,1)</f>
        <v>5.4</v>
      </c>
      <c r="C655">
        <f>VLOOKUP($A655,JESG_CEMBI!$AG:$AV,MATCH("1D Score Chg",JESG_CEMBI!$AG$1:$AV$1,0),FALSE)/-10</f>
        <v>-1.17892033429427E-3</v>
      </c>
      <c r="D655">
        <f>VLOOKUP($A655,JESG_CEMBI!$AG:$AV,MATCH("1M Score Chg",JESG_CEMBI!$AG$1:$AV$1,0),FALSE)/-10</f>
        <v>5.2317450373509898E-2</v>
      </c>
      <c r="E655">
        <f>VLOOKUP($A655,JESG_CEMBI!$AG:$AV,MATCH("QTD Score Chg",JESG_CEMBI!$AG$1:$AV$1,0),FALSE)/-10</f>
        <v>-7.4458946856402908E-3</v>
      </c>
      <c r="F655">
        <f>VLOOKUP($A655,JESG_CEMBI!$AG:$AV,MATCH("YTD Score Chg",JESG_CEMBI!$AG$1:$AV$1,0),FALSE)/-10</f>
        <v>0.21406710777795199</v>
      </c>
      <c r="G655" t="str">
        <f>IFERROR(VLOOKUP(A655,ERV_Mapping!Q:Q,1,FALSE),VLOOKUP(A655,ERV_Mapping!R:R,1,FALSE))</f>
        <v>METINV</v>
      </c>
      <c r="H655" t="str">
        <f>IFERROR(VLOOKUP(G655,ERV_Mapping!Q:S,3,FALSE),VLOOKUP(G655,ERV_Mapping!R:S,2,FALSE))</f>
        <v>METINV_3</v>
      </c>
      <c r="I655" s="1">
        <f>VLOOKUP($H655,ERV_Issuers!$C:$BZ,MATCH(I$1,ERV_Issuers!$C$2:$BZ$2,0),FALSE)</f>
        <v>2822.018798828125</v>
      </c>
      <c r="J655" s="1" t="str">
        <f>VLOOKUP($H655,ERV_Issuers!$C:$BZ,MATCH(J$1,ERV_Issuers!$C$2:$BZ$2,0),FALSE)</f>
        <v>ccc</v>
      </c>
      <c r="K655" s="1">
        <f>VLOOKUP($H655,ERV_Issuers!$C:$BZ,MATCH(K$1,ERV_Issuers!$C$2:$BZ$2,0),FALSE)</f>
        <v>0</v>
      </c>
      <c r="L655" s="1" t="str">
        <f t="shared" si="10"/>
        <v>CCC</v>
      </c>
      <c r="M655" s="1" t="str">
        <f>INDEX(JESG_CEMBI!$W:$W,MATCH($A655,JESG_CEMBI!$AG:$AG,0))</f>
        <v>XS2056723468</v>
      </c>
    </row>
    <row r="656" spans="1:13" x14ac:dyDescent="0.25">
      <c r="A656" t="s">
        <v>3760</v>
      </c>
      <c r="B656">
        <f>ROUND(10-VLOOKUP($A656,JESG_CEMBI!$AG:$AV,MATCH(B$1,JESG_CEMBI!$AG$1:$AV$1,0),FALSE)/10,1)</f>
        <v>6.1</v>
      </c>
      <c r="C656">
        <f>VLOOKUP($A656,JESG_CEMBI!$AG:$AV,MATCH("1D Score Chg",JESG_CEMBI!$AG$1:$AV$1,0),FALSE)/-10</f>
        <v>-2.2662294378868299E-3</v>
      </c>
      <c r="D656">
        <f>VLOOKUP($A656,JESG_CEMBI!$AG:$AV,MATCH("1M Score Chg",JESG_CEMBI!$AG$1:$AV$1,0),FALSE)/-10</f>
        <v>4.0514980226426097E-3</v>
      </c>
      <c r="E656">
        <f>VLOOKUP($A656,JESG_CEMBI!$AG:$AV,MATCH("QTD Score Chg",JESG_CEMBI!$AG$1:$AV$1,0),FALSE)/-10</f>
        <v>-4.3489221424096005E-3</v>
      </c>
      <c r="F656">
        <f>VLOOKUP($A656,JESG_CEMBI!$AG:$AV,MATCH("YTD Score Chg",JESG_CEMBI!$AG$1:$AV$1,0),FALSE)/-10</f>
        <v>-0.16315634436134202</v>
      </c>
      <c r="G656" t="str">
        <f>IFERROR(VLOOKUP(A656,ERV_Mapping!Q:Q,1,FALSE),VLOOKUP(A656,ERV_Mapping!R:R,1,FALSE))</f>
        <v>VODUKR</v>
      </c>
      <c r="H656" t="str">
        <f>IFERROR(VLOOKUP(G656,ERV_Mapping!Q:S,3,FALSE),VLOOKUP(G656,ERV_Mapping!R:S,2,FALSE))</f>
        <v>VODUKR</v>
      </c>
      <c r="I656" s="1">
        <f>VLOOKUP($H656,ERV_Issuers!$C:$BZ,MATCH(I$1,ERV_Issuers!$C$2:$BZ$2,0),FALSE)</f>
        <v>3512.348388671875</v>
      </c>
      <c r="J656" s="1" t="str">
        <f>VLOOKUP($H656,ERV_Issuers!$C:$BZ,MATCH(J$1,ERV_Issuers!$C$2:$BZ$2,0),FALSE)</f>
        <v>ccc+</v>
      </c>
      <c r="K656" s="1">
        <f>VLOOKUP($H656,ERV_Issuers!$C:$BZ,MATCH(K$1,ERV_Issuers!$C$2:$BZ$2,0),FALSE)</f>
        <v>51.851731338257146</v>
      </c>
      <c r="L656" s="1" t="str">
        <f t="shared" si="10"/>
        <v>CCC</v>
      </c>
      <c r="M656" s="1" t="str">
        <f>INDEX(JESG_CEMBI!$W:$W,MATCH($A656,JESG_CEMBI!$AG:$AG,0))</f>
        <v>XS2114201622</v>
      </c>
    </row>
    <row r="657" spans="1:13" x14ac:dyDescent="0.25">
      <c r="A657" t="s">
        <v>578</v>
      </c>
      <c r="B657">
        <f>ROUND(10-VLOOKUP($A657,JESG_CEMBI!$AG:$AV,MATCH(B$1,JESG_CEMBI!$AG$1:$AV$1,0),FALSE)/10,1)</f>
        <v>5.2</v>
      </c>
      <c r="C657">
        <f>VLOOKUP($A657,JESG_CEMBI!$AG:$AV,MATCH("1D Score Chg",JESG_CEMBI!$AG$1:$AV$1,0),FALSE)/-10</f>
        <v>2.2566490104622898E-3</v>
      </c>
      <c r="D657">
        <f>VLOOKUP($A657,JESG_CEMBI!$AG:$AV,MATCH("1M Score Chg",JESG_CEMBI!$AG$1:$AV$1,0),FALSE)/-10</f>
        <v>3.95266204036104E-2</v>
      </c>
      <c r="E657">
        <f>VLOOKUP($A657,JESG_CEMBI!$AG:$AV,MATCH("QTD Score Chg",JESG_CEMBI!$AG$1:$AV$1,0),FALSE)/-10</f>
        <v>1.30667851382355E-2</v>
      </c>
      <c r="F657">
        <f>VLOOKUP($A657,JESG_CEMBI!$AG:$AV,MATCH("YTD Score Chg",JESG_CEMBI!$AG$1:$AV$1,0),FALSE)/-10</f>
        <v>6.816080519938969E-2</v>
      </c>
      <c r="G657" t="str">
        <f>IFERROR(VLOOKUP(A657,ERV_Mapping!Q:Q,1,FALSE),VLOOKUP(A657,ERV_Mapping!R:R,1,FALSE))</f>
        <v>ANGSJ</v>
      </c>
      <c r="H657" t="str">
        <f>IFERROR(VLOOKUP(G657,ERV_Mapping!Q:S,3,FALSE),VLOOKUP(G657,ERV_Mapping!R:S,2,FALSE))</f>
        <v>ANGSJ_2</v>
      </c>
      <c r="I657" s="1">
        <f>VLOOKUP($H657,ERV_Issuers!$C:$BZ,MATCH(I$1,ERV_Issuers!$C$2:$BZ$2,0),FALSE)</f>
        <v>184.29693603515625</v>
      </c>
      <c r="J657" s="1" t="str">
        <f>VLOOKUP($H657,ERV_Issuers!$C:$BZ,MATCH(J$1,ERV_Issuers!$C$2:$BZ$2,0),FALSE)</f>
        <v>bbb-</v>
      </c>
      <c r="K657" s="1">
        <f>VLOOKUP($H657,ERV_Issuers!$C:$BZ,MATCH(K$1,ERV_Issuers!$C$2:$BZ$2,0),FALSE)</f>
        <v>2.5723539215473967</v>
      </c>
      <c r="L657" s="1" t="str">
        <f t="shared" si="10"/>
        <v>BBB</v>
      </c>
      <c r="M657" s="1" t="str">
        <f>INDEX(JESG_CEMBI!$W:$W,MATCH($A657,JESG_CEMBI!$AG:$AG,0))</f>
        <v>US03512TAE10</v>
      </c>
    </row>
    <row r="658" spans="1:13" x14ac:dyDescent="0.25">
      <c r="A658" t="s">
        <v>1360</v>
      </c>
      <c r="B658">
        <f>ROUND(10-VLOOKUP($A658,JESG_CEMBI!$AG:$AV,MATCH(B$1,JESG_CEMBI!$AG$1:$AV$1,0),FALSE)/10,1)</f>
        <v>6.1</v>
      </c>
      <c r="C658">
        <f>VLOOKUP($A658,JESG_CEMBI!$AG:$AV,MATCH("1D Score Chg",JESG_CEMBI!$AG$1:$AV$1,0),FALSE)/-10</f>
        <v>1.7287681430964499E-3</v>
      </c>
      <c r="D658">
        <f>VLOOKUP($A658,JESG_CEMBI!$AG:$AV,MATCH("1M Score Chg",JESG_CEMBI!$AG$1:$AV$1,0),FALSE)/-10</f>
        <v>2.7424517480274302E-2</v>
      </c>
      <c r="E658">
        <f>VLOOKUP($A658,JESG_CEMBI!$AG:$AV,MATCH("QTD Score Chg",JESG_CEMBI!$AG$1:$AV$1,0),FALSE)/-10</f>
        <v>1.5967860749254402E-2</v>
      </c>
      <c r="F658">
        <f>VLOOKUP($A658,JESG_CEMBI!$AG:$AV,MATCH("YTD Score Chg",JESG_CEMBI!$AG$1:$AV$1,0),FALSE)/-10</f>
        <v>0.10458846760801199</v>
      </c>
      <c r="G658" t="str">
        <f>IFERROR(VLOOKUP(A658,ERV_Mapping!Q:Q,1,FALSE),VLOOKUP(A658,ERV_Mapping!R:R,1,FALSE))</f>
        <v>ABGSJ</v>
      </c>
      <c r="H658" t="str">
        <f>IFERROR(VLOOKUP(G658,ERV_Mapping!Q:S,3,FALSE),VLOOKUP(G658,ERV_Mapping!R:S,2,FALSE))</f>
        <v>ABGSJ_6</v>
      </c>
      <c r="I658" s="1">
        <f>VLOOKUP($H658,ERV_Issuers!$C:$BZ,MATCH(I$1,ERV_Issuers!$C$2:$BZ$2,0),FALSE)</f>
        <v>452.683837890625</v>
      </c>
      <c r="J658" s="1" t="str">
        <f>VLOOKUP($H658,ERV_Issuers!$C:$BZ,MATCH(J$1,ERV_Issuers!$C$2:$BZ$2,0),FALSE)</f>
        <v>b</v>
      </c>
      <c r="K658" s="1">
        <f>VLOOKUP($H658,ERV_Issuers!$C:$BZ,MATCH(K$1,ERV_Issuers!$C$2:$BZ$2,0),FALSE)</f>
        <v>-21.333876146926727</v>
      </c>
      <c r="L658" s="1" t="str">
        <f t="shared" si="10"/>
        <v>B</v>
      </c>
      <c r="M658" s="1" t="str">
        <f>INDEX(JESG_CEMBI!$W:$W,MATCH($A658,JESG_CEMBI!$AG:$AG,0))</f>
        <v>XS1799058174</v>
      </c>
    </row>
    <row r="659" spans="1:13" x14ac:dyDescent="0.25">
      <c r="A659" t="s">
        <v>18525</v>
      </c>
      <c r="B659">
        <f>ROUND(10-VLOOKUP($A659,JESG_CEMBI!$AG:$AV,MATCH(B$1,JESG_CEMBI!$AG$1:$AV$1,0),FALSE)/10,1)</f>
        <v>5</v>
      </c>
      <c r="C659">
        <f>VLOOKUP($A659,JESG_CEMBI!$AG:$AV,MATCH("1D Score Chg",JESG_CEMBI!$AG$1:$AV$1,0),FALSE)/-10</f>
        <v>-1.6387199918789E-3</v>
      </c>
      <c r="D659">
        <f>VLOOKUP($A659,JESG_CEMBI!$AG:$AV,MATCH("1M Score Chg",JESG_CEMBI!$AG$1:$AV$1,0),FALSE)/-10</f>
        <v>-5.5656120645956198E-3</v>
      </c>
      <c r="E659">
        <f>VLOOKUP($A659,JESG_CEMBI!$AG:$AV,MATCH("QTD Score Chg",JESG_CEMBI!$AG$1:$AV$1,0),FALSE)/-10</f>
        <v>-5.7784609645516096E-3</v>
      </c>
      <c r="F659">
        <f>VLOOKUP($A659,JESG_CEMBI!$AG:$AV,MATCH("YTD Score Chg",JESG_CEMBI!$AG$1:$AV$1,0),FALSE)/-10</f>
        <v>6.2761275976410499E-2</v>
      </c>
      <c r="G659" t="str">
        <f>IFERROR(VLOOKUP(A659,ERV_Mapping!Q:Q,1,FALSE),VLOOKUP(A659,ERV_Mapping!R:R,1,FALSE))</f>
        <v>BVTSJ</v>
      </c>
      <c r="H659" t="str">
        <f>IFERROR(VLOOKUP(G659,ERV_Mapping!Q:S,3,FALSE),VLOOKUP(G659,ERV_Mapping!R:S,2,FALSE))</f>
        <v>BVTSJ_3</v>
      </c>
      <c r="I659" s="1">
        <f>VLOOKUP($H659,ERV_Issuers!$C:$BZ,MATCH(I$1,ERV_Issuers!$C$2:$BZ$2,0),FALSE)</f>
        <v>251.8739013671875</v>
      </c>
      <c r="J659" s="1" t="str">
        <f>VLOOKUP($H659,ERV_Issuers!$C:$BZ,MATCH(J$1,ERV_Issuers!$C$2:$BZ$2,0),FALSE)</f>
        <v>bb</v>
      </c>
      <c r="K659" s="1">
        <f>VLOOKUP($H659,ERV_Issuers!$C:$BZ,MATCH(K$1,ERV_Issuers!$C$2:$BZ$2,0),FALSE)</f>
        <v>-5.5908221731317687</v>
      </c>
      <c r="L659" s="1" t="str">
        <f t="shared" si="10"/>
        <v>BB</v>
      </c>
      <c r="M659" s="1" t="str">
        <f>INDEX(JESG_CEMBI!$W:$W,MATCH($A659,JESG_CEMBI!$AG:$AG,0))</f>
        <v>XS2388496247</v>
      </c>
    </row>
    <row r="660" spans="1:13" x14ac:dyDescent="0.25">
      <c r="A660" t="s">
        <v>1703</v>
      </c>
      <c r="B660">
        <f>ROUND(10-VLOOKUP($A660,JESG_CEMBI!$AG:$AV,MATCH(B$1,JESG_CEMBI!$AG$1:$AV$1,0),FALSE)/10,1)</f>
        <v>5.4</v>
      </c>
      <c r="C660">
        <f>VLOOKUP($A660,JESG_CEMBI!$AG:$AV,MATCH("1D Score Chg",JESG_CEMBI!$AG$1:$AV$1,0),FALSE)/-10</f>
        <v>2.3922202112775102E-2</v>
      </c>
      <c r="D660">
        <f>VLOOKUP($A660,JESG_CEMBI!$AG:$AV,MATCH("1M Score Chg",JESG_CEMBI!$AG$1:$AV$1,0),FALSE)/-10</f>
        <v>0.32562395704758801</v>
      </c>
      <c r="E660">
        <f>VLOOKUP($A660,JESG_CEMBI!$AG:$AV,MATCH("QTD Score Chg",JESG_CEMBI!$AG$1:$AV$1,0),FALSE)/-10</f>
        <v>0.146298064968056</v>
      </c>
      <c r="F660">
        <f>VLOOKUP($A660,JESG_CEMBI!$AG:$AV,MATCH("YTD Score Chg",JESG_CEMBI!$AG$1:$AV$1,0),FALSE)/-10</f>
        <v>1.0140613368026801</v>
      </c>
      <c r="G660" t="str">
        <f>IFERROR(VLOOKUP(A660,ERV_Mapping!Q:Q,1,FALSE),VLOOKUP(A660,ERV_Mapping!R:R,1,FALSE))</f>
        <v>FSRSJ</v>
      </c>
      <c r="H660" t="str">
        <f>IFERROR(VLOOKUP(G660,ERV_Mapping!Q:S,3,FALSE),VLOOKUP(G660,ERV_Mapping!R:S,2,FALSE))</f>
        <v>FSRSJ_4</v>
      </c>
      <c r="I660" s="1">
        <f>VLOOKUP($H660,ERV_Issuers!$C:$BZ,MATCH(I$1,ERV_Issuers!$C$2:$BZ$2,0),FALSE)</f>
        <v>353.73431396484375</v>
      </c>
      <c r="J660" s="1" t="str">
        <f>VLOOKUP($H660,ERV_Issuers!$C:$BZ,MATCH(J$1,ERV_Issuers!$C$2:$BZ$2,0),FALSE)</f>
        <v>b+</v>
      </c>
      <c r="K660" s="1">
        <f>VLOOKUP($H660,ERV_Issuers!$C:$BZ,MATCH(K$1,ERV_Issuers!$C$2:$BZ$2,0),FALSE)</f>
        <v>-13.043481570185767</v>
      </c>
      <c r="L660" s="1" t="str">
        <f t="shared" si="10"/>
        <v>B</v>
      </c>
      <c r="M660" s="1" t="str">
        <f>INDEX(JESG_CEMBI!$W:$W,MATCH($A660,JESG_CEMBI!$AG:$AG,0))</f>
        <v>XS1810806395</v>
      </c>
    </row>
    <row r="661" spans="1:13" x14ac:dyDescent="0.25">
      <c r="A661" t="s">
        <v>1791</v>
      </c>
      <c r="B661">
        <f>ROUND(10-VLOOKUP($A661,JESG_CEMBI!$AG:$AV,MATCH(B$1,JESG_CEMBI!$AG$1:$AV$1,0),FALSE)/10,1)</f>
        <v>4.5</v>
      </c>
      <c r="C661">
        <f>VLOOKUP($A661,JESG_CEMBI!$AG:$AV,MATCH("1D Score Chg",JESG_CEMBI!$AG$1:$AV$1,0),FALSE)/-10</f>
        <v>-2.8787498125794199E-3</v>
      </c>
      <c r="D661">
        <f>VLOOKUP($A661,JESG_CEMBI!$AG:$AV,MATCH("1M Score Chg",JESG_CEMBI!$AG$1:$AV$1,0),FALSE)/-10</f>
        <v>9.5953520772809504E-3</v>
      </c>
      <c r="E661">
        <f>VLOOKUP($A661,JESG_CEMBI!$AG:$AV,MATCH("QTD Score Chg",JESG_CEMBI!$AG$1:$AV$1,0),FALSE)/-10</f>
        <v>-7.4894551266737591E-3</v>
      </c>
      <c r="F661">
        <f>VLOOKUP($A661,JESG_CEMBI!$AG:$AV,MATCH("YTD Score Chg",JESG_CEMBI!$AG$1:$AV$1,0),FALSE)/-10</f>
        <v>0.18275237481707601</v>
      </c>
      <c r="G661" t="str">
        <f>IFERROR(VLOOKUP(A661,ERV_Mapping!Q:Q,1,FALSE),VLOOKUP(A661,ERV_Mapping!R:R,1,FALSE))</f>
        <v>GFISJ</v>
      </c>
      <c r="H661" t="str">
        <f>IFERROR(VLOOKUP(G661,ERV_Mapping!Q:S,3,FALSE),VLOOKUP(G661,ERV_Mapping!R:S,2,FALSE))</f>
        <v>GFISJ_0</v>
      </c>
      <c r="I661" s="1">
        <f>VLOOKUP($H661,ERV_Issuers!$C:$BZ,MATCH(I$1,ERV_Issuers!$C$2:$BZ$2,0),FALSE)</f>
        <v>189.49516296386719</v>
      </c>
      <c r="J661" s="1" t="str">
        <f>VLOOKUP($H661,ERV_Issuers!$C:$BZ,MATCH(J$1,ERV_Issuers!$C$2:$BZ$2,0),FALSE)</f>
        <v>bb+</v>
      </c>
      <c r="K661" s="1">
        <f>VLOOKUP($H661,ERV_Issuers!$C:$BZ,MATCH(K$1,ERV_Issuers!$C$2:$BZ$2,0),FALSE)</f>
        <v>6.6028561745567069</v>
      </c>
      <c r="L661" s="1" t="str">
        <f t="shared" ref="L661:L663" si="11">UPPER(LEFT(J661,IF(OR(RIGHT(J661,1)="-",RIGHT(J661,1)="+"),LEN(J661)-1,LEN(J661))))</f>
        <v>BB</v>
      </c>
      <c r="M661" s="1" t="str">
        <f>INDEX(JESG_CEMBI!$W:$W,MATCH($A661,JESG_CEMBI!$AG:$AG,0))</f>
        <v>XS1993827135</v>
      </c>
    </row>
    <row r="662" spans="1:13" x14ac:dyDescent="0.25">
      <c r="A662" t="s">
        <v>1867</v>
      </c>
      <c r="B662">
        <f>ROUND(10-VLOOKUP($A662,JESG_CEMBI!$AG:$AV,MATCH(B$1,JESG_CEMBI!$AG$1:$AV$1,0),FALSE)/10,1)</f>
        <v>2.4</v>
      </c>
      <c r="C662">
        <f>VLOOKUP($A662,JESG_CEMBI!$AG:$AV,MATCH("1D Score Chg",JESG_CEMBI!$AG$1:$AV$1,0),FALSE)/-10</f>
        <v>-1.13655640344447E-2</v>
      </c>
      <c r="D662">
        <f>VLOOKUP($A662,JESG_CEMBI!$AG:$AV,MATCH("1M Score Chg",JESG_CEMBI!$AG$1:$AV$1,0),FALSE)/-10</f>
        <v>-0.35719429839155403</v>
      </c>
      <c r="E662">
        <f>VLOOKUP($A662,JESG_CEMBI!$AG:$AV,MATCH("QTD Score Chg",JESG_CEMBI!$AG$1:$AV$1,0),FALSE)/-10</f>
        <v>-9.3320057347666796E-2</v>
      </c>
      <c r="F662">
        <f>VLOOKUP($A662,JESG_CEMBI!$AG:$AV,MATCH("YTD Score Chg",JESG_CEMBI!$AG$1:$AV$1,0),FALSE)/-10</f>
        <v>-0.51140505263929303</v>
      </c>
      <c r="G662" t="str">
        <f>IFERROR(VLOOKUP(A662,ERV_Mapping!Q:Q,1,FALSE),VLOOKUP(A662,ERV_Mapping!R:R,1,FALSE))</f>
        <v>GRTSJ</v>
      </c>
      <c r="H662" t="str">
        <f>IFERROR(VLOOKUP(G662,ERV_Mapping!Q:S,3,FALSE),VLOOKUP(G662,ERV_Mapping!R:S,2,FALSE))</f>
        <v>GRTSJ_1</v>
      </c>
      <c r="I662" s="1">
        <f>VLOOKUP($H662,ERV_Issuers!$C:$BZ,MATCH(I$1,ERV_Issuers!$C$2:$BZ$2,0),FALSE)</f>
        <v>229.60574340820313</v>
      </c>
      <c r="J662" s="1" t="str">
        <f>VLOOKUP($H662,ERV_Issuers!$C:$BZ,MATCH(J$1,ERV_Issuers!$C$2:$BZ$2,0),FALSE)</f>
        <v>bb</v>
      </c>
      <c r="K662" s="1">
        <f>VLOOKUP($H662,ERV_Issuers!$C:$BZ,MATCH(K$1,ERV_Issuers!$C$2:$BZ$2,0),FALSE)</f>
        <v>-13.11661394211322</v>
      </c>
      <c r="L662" s="1" t="str">
        <f t="shared" si="11"/>
        <v>BB</v>
      </c>
      <c r="M662" s="1" t="str">
        <f>INDEX(JESG_CEMBI!$W:$W,MATCH($A662,JESG_CEMBI!$AG:$AG,0))</f>
        <v>XS1734198051</v>
      </c>
    </row>
    <row r="663" spans="1:13" x14ac:dyDescent="0.25">
      <c r="A663" t="s">
        <v>2640</v>
      </c>
      <c r="B663">
        <f>ROUND(10-VLOOKUP($A663,JESG_CEMBI!$AG:$AV,MATCH(B$1,JESG_CEMBI!$AG$1:$AV$1,0),FALSE)/10,1)</f>
        <v>4.9000000000000004</v>
      </c>
      <c r="C663">
        <f>VLOOKUP($A663,JESG_CEMBI!$AG:$AV,MATCH("1D Score Chg",JESG_CEMBI!$AG$1:$AV$1,0),FALSE)/-10</f>
        <v>-6.0174128988848001E-4</v>
      </c>
      <c r="D663">
        <f>VLOOKUP($A663,JESG_CEMBI!$AG:$AV,MATCH("1M Score Chg",JESG_CEMBI!$AG$1:$AV$1,0),FALSE)/-10</f>
        <v>-1.29862620427772E-2</v>
      </c>
      <c r="E663">
        <f>VLOOKUP($A663,JESG_CEMBI!$AG:$AV,MATCH("QTD Score Chg",JESG_CEMBI!$AG$1:$AV$1,0),FALSE)/-10</f>
        <v>-5.49245684742558E-3</v>
      </c>
      <c r="F663">
        <f>VLOOKUP($A663,JESG_CEMBI!$AG:$AV,MATCH("YTD Score Chg",JESG_CEMBI!$AG$1:$AV$1,0),FALSE)/-10</f>
        <v>0.107902836155535</v>
      </c>
      <c r="G663" t="str">
        <f>IFERROR(VLOOKUP(A663,ERV_Mapping!Q:Q,1,FALSE),VLOOKUP(A663,ERV_Mapping!R:R,1,FALSE))</f>
        <v>LIQTEL</v>
      </c>
      <c r="H663" t="str">
        <f>IFERROR(VLOOKUP(G663,ERV_Mapping!Q:S,3,FALSE),VLOOKUP(G663,ERV_Mapping!R:S,2,FALSE))</f>
        <v>LIQTEL_0</v>
      </c>
      <c r="I663" s="1">
        <f>VLOOKUP($H663,ERV_Issuers!$C:$BZ,MATCH(I$1,ERV_Issuers!$C$2:$BZ$2,0),FALSE)</f>
        <v>367.53085327148438</v>
      </c>
      <c r="J663" s="1" t="str">
        <f>VLOOKUP($H663,ERV_Issuers!$C:$BZ,MATCH(J$1,ERV_Issuers!$C$2:$BZ$2,0),FALSE)</f>
        <v>b+</v>
      </c>
      <c r="K663" s="1">
        <f>VLOOKUP($H663,ERV_Issuers!$C:$BZ,MATCH(K$1,ERV_Issuers!$C$2:$BZ$2,0),FALSE)</f>
        <v>1.6202233039637137</v>
      </c>
      <c r="L663" s="1" t="str">
        <f t="shared" si="11"/>
        <v>B</v>
      </c>
      <c r="M663" s="1" t="str">
        <f>INDEX(JESG_CEMBI!$W:$W,MATCH($A663,JESG_CEMBI!$AG:$AG,0))</f>
        <v>XS2278474924</v>
      </c>
    </row>
    <row r="664" spans="1:13" x14ac:dyDescent="0.25">
      <c r="A664" t="s">
        <v>2812</v>
      </c>
      <c r="B664">
        <f>ROUND(10-VLOOKUP($A664,JESG_CEMBI!$AG:$AV,MATCH(B$1,JESG_CEMBI!$AG$1:$AV$1,0),FALSE)/10,1)</f>
        <v>2.8</v>
      </c>
      <c r="C664">
        <f>VLOOKUP($A664,JESG_CEMBI!$AG:$AV,MATCH("1D Score Chg",JESG_CEMBI!$AG$1:$AV$1,0),FALSE)/-10</f>
        <v>4.2893192573671896E-4</v>
      </c>
      <c r="D664">
        <f>VLOOKUP($A664,JESG_CEMBI!$AG:$AV,MATCH("1M Score Chg",JESG_CEMBI!$AG$1:$AV$1,0),FALSE)/-10</f>
        <v>2.5283418086483701E-2</v>
      </c>
      <c r="E664">
        <f>VLOOKUP($A664,JESG_CEMBI!$AG:$AV,MATCH("QTD Score Chg",JESG_CEMBI!$AG$1:$AV$1,0),FALSE)/-10</f>
        <v>1.2830406294000299E-2</v>
      </c>
      <c r="F664">
        <f>VLOOKUP($A664,JESG_CEMBI!$AG:$AV,MATCH("YTD Score Chg",JESG_CEMBI!$AG$1:$AV$1,0),FALSE)/-10</f>
        <v>-0.96221003748939204</v>
      </c>
      <c r="G664" t="str">
        <f>IFERROR(VLOOKUP(A664,ERV_Mapping!Q:Q,1,FALSE),VLOOKUP(A664,ERV_Mapping!R:R,1,FALSE))</f>
        <v>MTNSJ</v>
      </c>
      <c r="H664" t="str">
        <f>IFERROR(VLOOKUP(G664,ERV_Mapping!Q:S,3,FALSE),VLOOKUP(G664,ERV_Mapping!R:S,2,FALSE))</f>
        <v>MTNSJ</v>
      </c>
      <c r="I664" s="1">
        <f>VLOOKUP($H664,ERV_Issuers!$C:$BZ,MATCH(I$1,ERV_Issuers!$C$2:$BZ$2,0),FALSE)</f>
        <v>243.49630737304688</v>
      </c>
      <c r="J664" s="1" t="str">
        <f>VLOOKUP($H664,ERV_Issuers!$C:$BZ,MATCH(J$1,ERV_Issuers!$C$2:$BZ$2,0),FALSE)</f>
        <v>bb-</v>
      </c>
      <c r="K664" s="1">
        <f>VLOOKUP($H664,ERV_Issuers!$C:$BZ,MATCH(K$1,ERV_Issuers!$C$2:$BZ$2,0),FALSE)</f>
        <v>-4.9698418803535427</v>
      </c>
      <c r="L664" s="1" t="str">
        <f t="shared" ref="L664:L669" si="12">UPPER(LEFT(J664,IF(OR(RIGHT(J664,1)="-",RIGHT(J664,1)="+"),LEN(J664)-1,LEN(J664))))</f>
        <v>BB</v>
      </c>
      <c r="M664" s="1" t="str">
        <f>INDEX(JESG_CEMBI!$W:$W,MATCH($A664,JESG_CEMBI!$AG:$AG,0))</f>
        <v>XS1128996425</v>
      </c>
    </row>
    <row r="665" spans="1:13" x14ac:dyDescent="0.25">
      <c r="A665" t="s">
        <v>1435</v>
      </c>
      <c r="B665">
        <f>ROUND(10-VLOOKUP($A665,JESG_CEMBI!$AG:$AV,MATCH(B$1,JESG_CEMBI!$AG$1:$AV$1,0),FALSE)/10,1)</f>
        <v>5.2</v>
      </c>
      <c r="C665">
        <f>VLOOKUP($A665,JESG_CEMBI!$AG:$AV,MATCH("1D Score Chg",JESG_CEMBI!$AG$1:$AV$1,0),FALSE)/-10</f>
        <v>5.7102887313447998E-3</v>
      </c>
      <c r="D665">
        <f>VLOOKUP($A665,JESG_CEMBI!$AG:$AV,MATCH("1M Score Chg",JESG_CEMBI!$AG$1:$AV$1,0),FALSE)/-10</f>
        <v>7.35800799517939E-2</v>
      </c>
      <c r="E665">
        <f>VLOOKUP($A665,JESG_CEMBI!$AG:$AV,MATCH("QTD Score Chg",JESG_CEMBI!$AG$1:$AV$1,0),FALSE)/-10</f>
        <v>5.84463635022721E-2</v>
      </c>
      <c r="F665">
        <f>VLOOKUP($A665,JESG_CEMBI!$AG:$AV,MATCH("YTD Score Chg",JESG_CEMBI!$AG$1:$AV$1,0),FALSE)/-10</f>
        <v>9.4505504223057105E-2</v>
      </c>
      <c r="G665" t="str">
        <f>IFERROR(VLOOKUP(A665,ERV_Mapping!Q:Q,1,FALSE),VLOOKUP(A665,ERV_Mapping!R:R,1,FALSE))</f>
        <v>PDLLN</v>
      </c>
      <c r="H665" t="str">
        <f>IFERROR(VLOOKUP(G665,ERV_Mapping!Q:S,3,FALSE),VLOOKUP(G665,ERV_Mapping!R:S,2,FALSE))</f>
        <v>PDLLN_5</v>
      </c>
      <c r="I665" s="1">
        <f>VLOOKUP($H665,ERV_Issuers!$C:$BZ,MATCH(I$1,ERV_Issuers!$C$2:$BZ$2,0),FALSE)</f>
        <v>1036.734130859375</v>
      </c>
      <c r="J665" s="1" t="str">
        <f>VLOOKUP($H665,ERV_Issuers!$C:$BZ,MATCH(J$1,ERV_Issuers!$C$2:$BZ$2,0),FALSE)</f>
        <v>b-</v>
      </c>
      <c r="K665" s="1">
        <f>VLOOKUP($H665,ERV_Issuers!$C:$BZ,MATCH(K$1,ERV_Issuers!$C$2:$BZ$2,0),FALSE)</f>
        <v>0</v>
      </c>
      <c r="L665" s="1" t="str">
        <f t="shared" si="12"/>
        <v>B</v>
      </c>
      <c r="M665" s="1" t="str">
        <f>INDEX(JESG_CEMBI!$W:$W,MATCH($A665,JESG_CEMBI!$AG:$AG,0))</f>
        <v>XS2289895927</v>
      </c>
    </row>
    <row r="666" spans="1:13" x14ac:dyDescent="0.25">
      <c r="A666" t="s">
        <v>3125</v>
      </c>
      <c r="B666">
        <f>ROUND(10-VLOOKUP($A666,JESG_CEMBI!$AG:$AV,MATCH(B$1,JESG_CEMBI!$AG$1:$AV$1,0),FALSE)/10,1)</f>
        <v>2</v>
      </c>
      <c r="C666">
        <f>VLOOKUP($A666,JESG_CEMBI!$AG:$AV,MATCH("1D Score Chg",JESG_CEMBI!$AG$1:$AV$1,0),FALSE)/-10</f>
        <v>4.1495739587929799E-2</v>
      </c>
      <c r="D666">
        <f>VLOOKUP($A666,JESG_CEMBI!$AG:$AV,MATCH("1M Score Chg",JESG_CEMBI!$AG$1:$AV$1,0),FALSE)/-10</f>
        <v>0.99237979681227506</v>
      </c>
      <c r="E666">
        <f>VLOOKUP($A666,JESG_CEMBI!$AG:$AV,MATCH("QTD Score Chg",JESG_CEMBI!$AG$1:$AV$1,0),FALSE)/-10</f>
        <v>0.40213280563541298</v>
      </c>
      <c r="F666">
        <f>VLOOKUP($A666,JESG_CEMBI!$AG:$AV,MATCH("YTD Score Chg",JESG_CEMBI!$AG$1:$AV$1,0),FALSE)/-10</f>
        <v>0.33837898042641401</v>
      </c>
      <c r="G666" t="str">
        <f>IFERROR(VLOOKUP(A666,ERV_Mapping!Q:Q,1,FALSE),VLOOKUP(A666,ERV_Mapping!R:R,1,FALSE))</f>
        <v>PRXNA</v>
      </c>
      <c r="H666" t="str">
        <f>IFERROR(VLOOKUP(G666,ERV_Mapping!Q:S,3,FALSE),VLOOKUP(G666,ERV_Mapping!R:S,2,FALSE))</f>
        <v>PRXNA_0</v>
      </c>
      <c r="I666" s="1">
        <f>VLOOKUP($H666,ERV_Issuers!$C:$BZ,MATCH(I$1,ERV_Issuers!$C$2:$BZ$2,0),FALSE)</f>
        <v>246.08000183105469</v>
      </c>
      <c r="J666" s="1" t="str">
        <f>VLOOKUP($H666,ERV_Issuers!$C:$BZ,MATCH(J$1,ERV_Issuers!$C$2:$BZ$2,0),FALSE)</f>
        <v>bbb-</v>
      </c>
      <c r="K666" s="1">
        <f>VLOOKUP($H666,ERV_Issuers!$C:$BZ,MATCH(K$1,ERV_Issuers!$C$2:$BZ$2,0),FALSE)</f>
        <v>11.632898684474819</v>
      </c>
      <c r="L666" s="1" t="str">
        <f t="shared" si="12"/>
        <v>BBB</v>
      </c>
      <c r="M666" s="1" t="str">
        <f>INDEX(JESG_CEMBI!$W:$W,MATCH($A666,JESG_CEMBI!$AG:$AG,0))</f>
        <v>USN5946FAD98</v>
      </c>
    </row>
    <row r="667" spans="1:13" x14ac:dyDescent="0.25">
      <c r="A667" t="s">
        <v>1527</v>
      </c>
      <c r="B667">
        <f>ROUND(10-VLOOKUP($A667,JESG_CEMBI!$AG:$AV,MATCH(B$1,JESG_CEMBI!$AG$1:$AV$1,0),FALSE)/10,1)</f>
        <v>5.5</v>
      </c>
      <c r="C667">
        <f>VLOOKUP($A667,JESG_CEMBI!$AG:$AV,MATCH("1D Score Chg",JESG_CEMBI!$AG$1:$AV$1,0),FALSE)/-10</f>
        <v>3.4133787920111999E-4</v>
      </c>
      <c r="D667">
        <f>VLOOKUP($A667,JESG_CEMBI!$AG:$AV,MATCH("1M Score Chg",JESG_CEMBI!$AG$1:$AV$1,0),FALSE)/-10</f>
        <v>1.0565745498344301E-2</v>
      </c>
      <c r="E667">
        <f>VLOOKUP($A667,JESG_CEMBI!$AG:$AV,MATCH("QTD Score Chg",JESG_CEMBI!$AG$1:$AV$1,0),FALSE)/-10</f>
        <v>8.3431628823262792E-3</v>
      </c>
      <c r="F667">
        <f>VLOOKUP($A667,JESG_CEMBI!$AG:$AV,MATCH("YTD Score Chg",JESG_CEMBI!$AG$1:$AV$1,0),FALSE)/-10</f>
        <v>0.32390788388126801</v>
      </c>
      <c r="G667" t="str">
        <f>IFERROR(VLOOKUP(A667,ERV_Mapping!Q:Q,1,FALSE),VLOOKUP(A667,ERV_Mapping!R:R,1,FALSE))</f>
        <v>SBKSJ</v>
      </c>
      <c r="H667" t="str">
        <f>IFERROR(VLOOKUP(G667,ERV_Mapping!Q:S,3,FALSE),VLOOKUP(G667,ERV_Mapping!R:S,2,FALSE))</f>
        <v>SBKSJ_0</v>
      </c>
      <c r="I667" s="1">
        <f>VLOOKUP($H667,ERV_Issuers!$C:$BZ,MATCH(I$1,ERV_Issuers!$C$2:$BZ$2,0),FALSE)</f>
        <v>270.36691284179688</v>
      </c>
      <c r="J667" s="1" t="str">
        <f>VLOOKUP($H667,ERV_Issuers!$C:$BZ,MATCH(J$1,ERV_Issuers!$C$2:$BZ$2,0),FALSE)</f>
        <v>b</v>
      </c>
      <c r="K667" s="1">
        <f>VLOOKUP($H667,ERV_Issuers!$C:$BZ,MATCH(K$1,ERV_Issuers!$C$2:$BZ$2,0),FALSE)</f>
        <v>-41.165200062387427</v>
      </c>
      <c r="L667" s="1" t="str">
        <f t="shared" si="12"/>
        <v>B</v>
      </c>
      <c r="M667" s="1" t="str">
        <f>INDEX(JESG_CEMBI!$W:$W,MATCH($A667,JESG_CEMBI!$AG:$AG,0))</f>
        <v>XS2001739379</v>
      </c>
    </row>
    <row r="668" spans="1:13" x14ac:dyDescent="0.25">
      <c r="A668" t="s">
        <v>1574</v>
      </c>
      <c r="B668">
        <f>ROUND(10-VLOOKUP($A668,JESG_CEMBI!$AG:$AV,MATCH(B$1,JESG_CEMBI!$AG$1:$AV$1,0),FALSE)/10,1)</f>
        <v>3.3</v>
      </c>
      <c r="C668">
        <f>VLOOKUP($A668,JESG_CEMBI!$AG:$AV,MATCH("1D Score Chg",JESG_CEMBI!$AG$1:$AV$1,0),FALSE)/-10</f>
        <v>-7.2451115426119305E-3</v>
      </c>
      <c r="D668">
        <f>VLOOKUP($A668,JESG_CEMBI!$AG:$AV,MATCH("1M Score Chg",JESG_CEMBI!$AG$1:$AV$1,0),FALSE)/-10</f>
        <v>-0.136545443678768</v>
      </c>
      <c r="E668">
        <f>VLOOKUP($A668,JESG_CEMBI!$AG:$AV,MATCH("QTD Score Chg",JESG_CEMBI!$AG$1:$AV$1,0),FALSE)/-10</f>
        <v>-5.2046433348982603E-2</v>
      </c>
      <c r="F668">
        <f>VLOOKUP($A668,JESG_CEMBI!$AG:$AV,MATCH("YTD Score Chg",JESG_CEMBI!$AG$1:$AV$1,0),FALSE)/-10</f>
        <v>-0.49359124515634595</v>
      </c>
      <c r="G668" t="str">
        <f>IFERROR(VLOOKUP(A668,ERV_Mapping!Q:Q,1,FALSE),VLOOKUP(A668,ERV_Mapping!R:R,1,FALSE))</f>
        <v>SGLSJ</v>
      </c>
      <c r="H668" t="str">
        <f>IFERROR(VLOOKUP(G668,ERV_Mapping!Q:S,3,FALSE),VLOOKUP(G668,ERV_Mapping!R:S,2,FALSE))</f>
        <v>SWC</v>
      </c>
      <c r="I668" s="1">
        <f>VLOOKUP($H668,ERV_Issuers!$C:$BZ,MATCH(I$1,ERV_Issuers!$C$2:$BZ$2,0),FALSE)</f>
        <v>245.8475341796875</v>
      </c>
      <c r="J668" s="1" t="str">
        <f>VLOOKUP($H668,ERV_Issuers!$C:$BZ,MATCH(J$1,ERV_Issuers!$C$2:$BZ$2,0),FALSE)</f>
        <v>bb-</v>
      </c>
      <c r="K668" s="1">
        <f>VLOOKUP($H668,ERV_Issuers!$C:$BZ,MATCH(K$1,ERV_Issuers!$C$2:$BZ$2,0),FALSE)</f>
        <v>-5.7794373586001138</v>
      </c>
      <c r="L668" s="1" t="str">
        <f t="shared" si="12"/>
        <v>BB</v>
      </c>
      <c r="M668" s="1" t="str">
        <f>INDEX(JESG_CEMBI!$W:$W,MATCH($A668,JESG_CEMBI!$AG:$AG,0))</f>
        <v>USU85969AF71</v>
      </c>
    </row>
    <row r="669" spans="1:13" x14ac:dyDescent="0.25">
      <c r="A669" t="s">
        <v>17961</v>
      </c>
      <c r="B669">
        <f>ROUND(10-VLOOKUP($A669,JESG_CEMBI!$AG:$AV,MATCH(B$1,JESG_CEMBI!$AG$1:$AV$1,0),FALSE)/10,1)</f>
        <v>6.8</v>
      </c>
      <c r="C669">
        <f>VLOOKUP($A669,JESG_CEMBI!$AG:$AV,MATCH("1D Score Chg",JESG_CEMBI!$AG$1:$AV$1,0),FALSE)/-10</f>
        <v>3.2634226498664896E-2</v>
      </c>
      <c r="D669">
        <f>VLOOKUP($A669,JESG_CEMBI!$AG:$AV,MATCH("1M Score Chg",JESG_CEMBI!$AG$1:$AV$1,0),FALSE)/-10</f>
        <v>0.62508783315197491</v>
      </c>
      <c r="E669">
        <f>VLOOKUP($A669,JESG_CEMBI!$AG:$AV,MATCH("QTD Score Chg",JESG_CEMBI!$AG$1:$AV$1,0),FALSE)/-10</f>
        <v>0.29360062374092999</v>
      </c>
      <c r="F669">
        <f>VLOOKUP($A669,JESG_CEMBI!$AG:$AV,MATCH("YTD Score Chg",JESG_CEMBI!$AG$1:$AV$1,0),FALSE)/-10</f>
        <v>1.0352094614039</v>
      </c>
      <c r="G669" t="str">
        <f>IFERROR(VLOOKUP(A669,ERV_Mapping!Q:Q,1,FALSE),VLOOKUP(A669,ERV_Mapping!R:R,1,FALSE))</f>
        <v>PTABNK</v>
      </c>
      <c r="H669" t="str">
        <f>IFERROR(VLOOKUP(G669,ERV_Mapping!Q:S,3,FALSE),VLOOKUP(G669,ERV_Mapping!R:S,2,FALSE))</f>
        <v>PTABNK_0</v>
      </c>
      <c r="I669" s="1">
        <f>VLOOKUP($H669,ERV_Issuers!$C:$BZ,MATCH(I$1,ERV_Issuers!$C$2:$BZ$2,0),FALSE)</f>
        <v>72.362258911132813</v>
      </c>
      <c r="J669" s="1" t="str">
        <f>VLOOKUP($H669,ERV_Issuers!$C:$BZ,MATCH(J$1,ERV_Issuers!$C$2:$BZ$2,0),FALSE)</f>
        <v>bb+</v>
      </c>
      <c r="K669" s="1">
        <f>VLOOKUP($H669,ERV_Issuers!$C:$BZ,MATCH(K$1,ERV_Issuers!$C$2:$BZ$2,0),FALSE)</f>
        <v>0</v>
      </c>
      <c r="L669" s="1" t="str">
        <f t="shared" si="12"/>
        <v>BB</v>
      </c>
      <c r="M669" s="1" t="str">
        <f>INDEX(JESG_CEMBI!$W:$W,MATCH($A669,JESG_CEMBI!$AG:$AG,0))</f>
        <v>XS2356571559</v>
      </c>
    </row>
  </sheetData>
  <autoFilter ref="A1:M669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M122"/>
  <sheetViews>
    <sheetView tabSelected="1" workbookViewId="0"/>
  </sheetViews>
  <sheetFormatPr defaultRowHeight="15" x14ac:dyDescent="0.25"/>
  <sheetData>
    <row r="1" spans="1:13" x14ac:dyDescent="0.25">
      <c r="A1" s="22" t="s">
        <v>16429</v>
      </c>
      <c r="B1" s="16" t="s">
        <v>11979</v>
      </c>
      <c r="C1" s="16" t="s">
        <v>15629</v>
      </c>
      <c r="D1" s="16" t="s">
        <v>15630</v>
      </c>
      <c r="E1" s="16" t="s">
        <v>15631</v>
      </c>
      <c r="F1" s="16" t="s">
        <v>16431</v>
      </c>
      <c r="G1" s="4" t="s">
        <v>16430</v>
      </c>
      <c r="H1" s="4" t="s">
        <v>16430</v>
      </c>
      <c r="I1" s="4" t="s">
        <v>141</v>
      </c>
      <c r="J1" s="4" t="s">
        <v>205</v>
      </c>
      <c r="K1" s="4" t="s">
        <v>195</v>
      </c>
      <c r="L1" s="20" t="s">
        <v>16687</v>
      </c>
      <c r="M1" s="16" t="s">
        <v>3846</v>
      </c>
    </row>
    <row r="2" spans="1:13" x14ac:dyDescent="0.25">
      <c r="A2" t="s">
        <v>1368</v>
      </c>
      <c r="B2">
        <f>ROUND(10-VLOOKUP($A2,JESG_EMBI!$AG:$AV,MATCH(B$1,JESG_EMBI!$AG$1:$AV$1,0),FALSE)/10,1)</f>
        <v>3.4</v>
      </c>
      <c r="C2">
        <f>VLOOKUP($A2,JESG_EMBI!$AG:$AV,MATCH("1D Score Chg",JESG_EMBI!$AG$1:$AV$1,0),FALSE)/-10</f>
        <v>4.0355061774917499E-3</v>
      </c>
      <c r="D2">
        <f>VLOOKUP($A2,JESG_EMBI!$AG:$AV,MATCH("1M Score Chg",JESG_EMBI!$AG$1:$AV$1,0),FALSE)/-10</f>
        <v>9.9035976942981496E-2</v>
      </c>
      <c r="E2">
        <f>VLOOKUP($A2,JESG_EMBI!$AG:$AV,MATCH("QTD Score Chg",JESG_EMBI!$AG$1:$AV$1,0),FALSE)/-10</f>
        <v>4.1686281894394002E-2</v>
      </c>
      <c r="F2">
        <f>VLOOKUP($A2,JESG_EMBI!$AG:$AV,MATCH("YTD Score Chg",JESG_EMBI!$AG$1:$AV$1,0),FALSE)/-10</f>
        <v>-0.13106887337780199</v>
      </c>
      <c r="G2" t="str">
        <f>IFERROR(VLOOKUP(A2,ERV_Mapping!Q:Q,1,FALSE),VLOOKUP(A2,ERV_Mapping!R:R,1,FALSE))</f>
        <v>ADGB</v>
      </c>
      <c r="H2" t="str">
        <f>IFERROR(VLOOKUP(G2,ERV_Mapping!Q:S,3,FALSE),VLOOKUP(G2,ERV_Mapping!R:S,2,FALSE))</f>
        <v>ABU DHABI</v>
      </c>
      <c r="I2" s="1">
        <f>VLOOKUP($H2,ERV_Issuers!$C:$BZ,MATCH(I$1,ERV_Issuers!$C$2:$BZ$2,0),FALSE)</f>
        <v>18.600048065185547</v>
      </c>
      <c r="J2" s="1" t="str">
        <f>VLOOKUP($H2,ERV_Issuers!$C:$BZ,MATCH(J$1,ERV_Issuers!$C$2:$BZ$2,0),FALSE)</f>
        <v>aa</v>
      </c>
      <c r="K2" s="1">
        <f>VLOOKUP($H2,ERV_Issuers!$C:$BZ,MATCH(K$1,ERV_Issuers!$C$2:$BZ$2,0),FALSE)</f>
        <v>-22.764151319611116</v>
      </c>
      <c r="L2" s="1" t="str">
        <f t="shared" ref="L2:L33" si="0">UPPER(LEFT(J2,IF(OR(RIGHT(J2,1)="-",RIGHT(J2,1)="+"),LEN(J2)-1,LEN(J2))))</f>
        <v>AA</v>
      </c>
      <c r="M2" s="1" t="str">
        <f>INDEX(JESG_EMBI!$W:$W,MATCH($A2,JESG_EMBI!$AG:$AG,0))</f>
        <v>XS2348236980</v>
      </c>
    </row>
    <row r="3" spans="1:13" x14ac:dyDescent="0.25">
      <c r="A3" t="s">
        <v>262</v>
      </c>
      <c r="B3">
        <f>ROUND(10-VLOOKUP($A3,JESG_EMBI!$AG:$AV,MATCH(B$1,JESG_EMBI!$AG$1:$AV$1,0),FALSE)/10,1)</f>
        <v>4.5</v>
      </c>
      <c r="C3">
        <f>VLOOKUP($A3,JESG_EMBI!$AG:$AV,MATCH("1D Score Chg",JESG_EMBI!$AG$1:$AV$1,0),FALSE)/-10</f>
        <v>-1.5197739654553199E-3</v>
      </c>
      <c r="D3">
        <f>VLOOKUP($A3,JESG_EMBI!$AG:$AV,MATCH("1M Score Chg",JESG_EMBI!$AG$1:$AV$1,0),FALSE)/-10</f>
        <v>-2.8422217774235E-3</v>
      </c>
      <c r="E3">
        <f>VLOOKUP($A3,JESG_EMBI!$AG:$AV,MATCH("QTD Score Chg",JESG_EMBI!$AG$1:$AV$1,0),FALSE)/-10</f>
        <v>-4.7079467267373293E-3</v>
      </c>
      <c r="F3">
        <f>VLOOKUP($A3,JESG_EMBI!$AG:$AV,MATCH("YTD Score Chg",JESG_EMBI!$AG$1:$AV$1,0),FALSE)/-10</f>
        <v>-0.64488068825480993</v>
      </c>
      <c r="G3" t="str">
        <f>IFERROR(VLOOKUP(A3,ERV_Mapping!Q:Q,1,FALSE),VLOOKUP(A3,ERV_Mapping!R:R,1,FALSE))</f>
        <v>ADNOUH</v>
      </c>
      <c r="H3" t="str">
        <f>IFERROR(VLOOKUP(G3,ERV_Mapping!Q:S,3,FALSE),VLOOKUP(G3,ERV_Mapping!R:S,2,FALSE))</f>
        <v>ADNOUH_0</v>
      </c>
      <c r="I3" s="1">
        <f>VLOOKUP($H3,ERV_Issuers!$C:$BZ,MATCH(I$1,ERV_Issuers!$C$2:$BZ$2,0),FALSE)</f>
        <v>60.023109436035156</v>
      </c>
      <c r="J3" s="1" t="str">
        <f>VLOOKUP($H3,ERV_Issuers!$C:$BZ,MATCH(J$1,ERV_Issuers!$C$2:$BZ$2,0),FALSE)</f>
        <v>aa</v>
      </c>
      <c r="K3" s="1">
        <f>VLOOKUP($H3,ERV_Issuers!$C:$BZ,MATCH(K$1,ERV_Issuers!$C$2:$BZ$2,0),FALSE)</f>
        <v>17.781103910584768</v>
      </c>
      <c r="L3" s="1" t="str">
        <f t="shared" si="0"/>
        <v>AA</v>
      </c>
      <c r="M3" s="1" t="str">
        <f>INDEX(JESG_EMBI!$W:$W,MATCH($A3,JESG_EMBI!$AG:$AG,0))</f>
        <v>XS1709529520</v>
      </c>
    </row>
    <row r="4" spans="1:13" x14ac:dyDescent="0.25">
      <c r="A4" t="s">
        <v>1296</v>
      </c>
      <c r="B4">
        <f>ROUND(10-VLOOKUP($A4,JESG_EMBI!$AG:$AV,MATCH(B$1,JESG_EMBI!$AG$1:$AV$1,0),FALSE)/10,1)</f>
        <v>3.1</v>
      </c>
      <c r="C4">
        <f>VLOOKUP($A4,JESG_EMBI!$AG:$AV,MATCH("1D Score Chg",JESG_EMBI!$AG$1:$AV$1,0),FALSE)/-10</f>
        <v>-1.46496394947774E-3</v>
      </c>
      <c r="D4">
        <f>VLOOKUP($A4,JESG_EMBI!$AG:$AV,MATCH("1M Score Chg",JESG_EMBI!$AG$1:$AV$1,0),FALSE)/-10</f>
        <v>-2.4653823412563699E-3</v>
      </c>
      <c r="E4">
        <f>VLOOKUP($A4,JESG_EMBI!$AG:$AV,MATCH("QTD Score Chg",JESG_EMBI!$AG$1:$AV$1,0),FALSE)/-10</f>
        <v>-4.2146565829199196E-3</v>
      </c>
      <c r="F4">
        <f>VLOOKUP($A4,JESG_EMBI!$AG:$AV,MATCH("YTD Score Chg",JESG_EMBI!$AG$1:$AV$1,0),FALSE)/-10</f>
        <v>9.7581602890372196E-3</v>
      </c>
      <c r="G4" t="str">
        <f>IFERROR(VLOOKUP(A4,ERV_Mapping!Q:Q,1,FALSE),VLOOKUP(A4,ERV_Mapping!R:R,1,FALSE))</f>
        <v>DUBAEE</v>
      </c>
      <c r="H4" t="str">
        <f>IFERROR(VLOOKUP(G4,ERV_Mapping!Q:S,3,FALSE),VLOOKUP(G4,ERV_Mapping!R:S,2,FALSE))</f>
        <v>DUBAEE_0</v>
      </c>
      <c r="I4" s="1">
        <f>VLOOKUP($H4,ERV_Issuers!$C:$BZ,MATCH(I$1,ERV_Issuers!$C$2:$BZ$2,0),FALSE)</f>
        <v>181.68952941894531</v>
      </c>
      <c r="J4" s="1" t="str">
        <f>VLOOKUP($H4,ERV_Issuers!$C:$BZ,MATCH(J$1,ERV_Issuers!$C$2:$BZ$2,0),FALSE)</f>
        <v>bbb-</v>
      </c>
      <c r="K4" s="1">
        <f>VLOOKUP($H4,ERV_Issuers!$C:$BZ,MATCH(K$1,ERV_Issuers!$C$2:$BZ$2,0),FALSE)</f>
        <v>5.2585541328804064</v>
      </c>
      <c r="L4" s="1" t="str">
        <f t="shared" si="0"/>
        <v>BBB</v>
      </c>
      <c r="M4" s="1" t="str">
        <f>INDEX(JESG_EMBI!$W:$W,MATCH($A4,JESG_EMBI!$AG:$AG,0))</f>
        <v>XS2356380373</v>
      </c>
    </row>
    <row r="5" spans="1:13" x14ac:dyDescent="0.25">
      <c r="A5" t="s">
        <v>1264</v>
      </c>
      <c r="B5">
        <f>ROUND(10-VLOOKUP($A5,JESG_EMBI!$AG:$AV,MATCH(B$1,JESG_EMBI!$AG$1:$AV$1,0),FALSE)/10,1)</f>
        <v>5.7</v>
      </c>
      <c r="C5">
        <f>VLOOKUP($A5,JESG_EMBI!$AG:$AV,MATCH("1D Score Chg",JESG_EMBI!$AG$1:$AV$1,0),FALSE)/-10</f>
        <v>-1.9372049856357799E-3</v>
      </c>
      <c r="D5">
        <f>VLOOKUP($A5,JESG_EMBI!$AG:$AV,MATCH("1M Score Chg",JESG_EMBI!$AG$1:$AV$1,0),FALSE)/-10</f>
        <v>-0.235008094317535</v>
      </c>
      <c r="E5">
        <f>VLOOKUP($A5,JESG_EMBI!$AG:$AV,MATCH("QTD Score Chg",JESG_EMBI!$AG$1:$AV$1,0),FALSE)/-10</f>
        <v>-8.2951415171332601E-2</v>
      </c>
      <c r="F5">
        <f>VLOOKUP($A5,JESG_EMBI!$AG:$AV,MATCH("YTD Score Chg",JESG_EMBI!$AG$1:$AV$1,0),FALSE)/-10</f>
        <v>-0.70878607435459695</v>
      </c>
      <c r="G5" t="str">
        <f>IFERROR(VLOOKUP(A5,ERV_Mapping!Q:Q,1,FALSE),VLOOKUP(A5,ERV_Mapping!R:R,1,FALSE))</f>
        <v>DIFCAE</v>
      </c>
      <c r="H5" t="str">
        <f>IFERROR(VLOOKUP(G5,ERV_Mapping!Q:S,3,FALSE),VLOOKUP(G5,ERV_Mapping!R:S,2,FALSE))</f>
        <v>DIFCAE_0</v>
      </c>
      <c r="I5" s="1">
        <f>VLOOKUP($H5,ERV_Issuers!$C:$BZ,MATCH(I$1,ERV_Issuers!$C$2:$BZ$2,0),FALSE)</f>
        <v>74.808395385742188</v>
      </c>
      <c r="J5" s="1" t="str">
        <f>VLOOKUP($H5,ERV_Issuers!$C:$BZ,MATCH(J$1,ERV_Issuers!$C$2:$BZ$2,0),FALSE)</f>
        <v>bbb-</v>
      </c>
      <c r="K5" s="1">
        <f>VLOOKUP($H5,ERV_Issuers!$C:$BZ,MATCH(K$1,ERV_Issuers!$C$2:$BZ$2,0),FALSE)</f>
        <v>0</v>
      </c>
      <c r="L5" s="1" t="str">
        <f t="shared" si="0"/>
        <v>BBB</v>
      </c>
      <c r="M5" s="1" t="str">
        <f>INDEX(JESG_EMBI!$W:$W,MATCH($A5,JESG_EMBI!$AG:$AG,0))</f>
        <v>XS1120403313</v>
      </c>
    </row>
    <row r="6" spans="1:13" x14ac:dyDescent="0.25">
      <c r="A6" t="s">
        <v>1290</v>
      </c>
      <c r="B6">
        <f>ROUND(10-VLOOKUP($A6,JESG_EMBI!$AG:$AV,MATCH(B$1,JESG_EMBI!$AG$1:$AV$1,0),FALSE)/10,1)</f>
        <v>4.0999999999999996</v>
      </c>
      <c r="C6">
        <f>VLOOKUP($A6,JESG_EMBI!$AG:$AV,MATCH("1D Score Chg",JESG_EMBI!$AG$1:$AV$1,0),FALSE)/-10</f>
        <v>2.31729773003451E-2</v>
      </c>
      <c r="D6">
        <f>VLOOKUP($A6,JESG_EMBI!$AG:$AV,MATCH("1M Score Chg",JESG_EMBI!$AG$1:$AV$1,0),FALSE)/-10</f>
        <v>0.40080344379471305</v>
      </c>
      <c r="E6">
        <f>VLOOKUP($A6,JESG_EMBI!$AG:$AV,MATCH("QTD Score Chg",JESG_EMBI!$AG$1:$AV$1,0),FALSE)/-10</f>
        <v>0.21473400066143303</v>
      </c>
      <c r="F6">
        <f>VLOOKUP($A6,JESG_EMBI!$AG:$AV,MATCH("YTD Score Chg",JESG_EMBI!$AG$1:$AV$1,0),FALSE)/-10</f>
        <v>0.41270543300190898</v>
      </c>
      <c r="G6" t="str">
        <f>IFERROR(VLOOKUP(A6,ERV_Mapping!Q:Q,1,FALSE),VLOOKUP(A6,ERV_Mapping!R:R,1,FALSE))</f>
        <v>DPWDU</v>
      </c>
      <c r="H6" t="str">
        <f>IFERROR(VLOOKUP(G6,ERV_Mapping!Q:S,3,FALSE),VLOOKUP(G6,ERV_Mapping!R:S,2,FALSE))</f>
        <v>DPWDU</v>
      </c>
      <c r="I6" s="1">
        <f>VLOOKUP($H6,ERV_Issuers!$C:$BZ,MATCH(I$1,ERV_Issuers!$C$2:$BZ$2,0),FALSE)</f>
        <v>93.514328002929688</v>
      </c>
      <c r="J6" s="1" t="str">
        <f>VLOOKUP($H6,ERV_Issuers!$C:$BZ,MATCH(J$1,ERV_Issuers!$C$2:$BZ$2,0),FALSE)</f>
        <v>bbb-</v>
      </c>
      <c r="K6" s="1">
        <f>VLOOKUP($H6,ERV_Issuers!$C:$BZ,MATCH(K$1,ERV_Issuers!$C$2:$BZ$2,0),FALSE)</f>
        <v>-50</v>
      </c>
      <c r="L6" s="1" t="str">
        <f t="shared" si="0"/>
        <v>BBB</v>
      </c>
      <c r="M6" s="1" t="str">
        <f>INDEX(JESG_EMBI!$W:$W,MATCH($A6,JESG_EMBI!$AG:$AG,0))</f>
        <v>XS2056719359</v>
      </c>
    </row>
    <row r="7" spans="1:13" x14ac:dyDescent="0.25">
      <c r="A7" t="s">
        <v>3267</v>
      </c>
      <c r="B7">
        <f>ROUND(10-VLOOKUP($A7,JESG_EMBI!$AG:$AV,MATCH(B$1,JESG_EMBI!$AG$1:$AV$1,0),FALSE)/10,1)</f>
        <v>3.4</v>
      </c>
      <c r="C7">
        <f>VLOOKUP($A7,JESG_EMBI!$AG:$AV,MATCH("1D Score Chg",JESG_EMBI!$AG$1:$AV$1,0),FALSE)/-10</f>
        <v>4.0355061774917499E-3</v>
      </c>
      <c r="D7">
        <f>VLOOKUP($A7,JESG_EMBI!$AG:$AV,MATCH("1M Score Chg",JESG_EMBI!$AG$1:$AV$1,0),FALSE)/-10</f>
        <v>9.9035976942981496E-2</v>
      </c>
      <c r="E7">
        <f>VLOOKUP($A7,JESG_EMBI!$AG:$AV,MATCH("QTD Score Chg",JESG_EMBI!$AG$1:$AV$1,0),FALSE)/-10</f>
        <v>4.1686281894394002E-2</v>
      </c>
      <c r="F7">
        <f>VLOOKUP($A7,JESG_EMBI!$AG:$AV,MATCH("YTD Score Chg",JESG_EMBI!$AG$1:$AV$1,0),FALSE)/-10</f>
        <v>-0.13106887337780199</v>
      </c>
      <c r="G7" t="str">
        <f>IFERROR(VLOOKUP(A7,ERV_Mapping!Q:Q,1,FALSE),VLOOKUP(A7,ERV_Mapping!R:R,1,FALSE))</f>
        <v>DUGB</v>
      </c>
      <c r="H7" t="str">
        <f>IFERROR(VLOOKUP(G7,ERV_Mapping!Q:S,3,FALSE),VLOOKUP(G7,ERV_Mapping!R:S,2,FALSE))</f>
        <v>UNITED ARAB EMIRATES_2</v>
      </c>
      <c r="I7" s="1">
        <f>VLOOKUP($H7,ERV_Issuers!$C:$BZ,MATCH(I$1,ERV_Issuers!$C$2:$BZ$2,0),FALSE)</f>
        <v>71.352462768554688</v>
      </c>
      <c r="J7" s="1" t="str">
        <f>VLOOKUP($H7,ERV_Issuers!$C:$BZ,MATCH(J$1,ERV_Issuers!$C$2:$BZ$2,0),FALSE)</f>
        <v>aa-</v>
      </c>
      <c r="K7" s="1">
        <f>VLOOKUP($H7,ERV_Issuers!$C:$BZ,MATCH(K$1,ERV_Issuers!$C$2:$BZ$2,0),FALSE)</f>
        <v>0.46929410374182318</v>
      </c>
      <c r="L7" s="1" t="str">
        <f t="shared" si="0"/>
        <v>AA</v>
      </c>
      <c r="M7" s="1" t="str">
        <f>INDEX(JESG_EMBI!$W:$W,MATCH($A7,JESG_EMBI!$AG:$AG,0))</f>
        <v>XS2226973522</v>
      </c>
    </row>
    <row r="8" spans="1:13" x14ac:dyDescent="0.25">
      <c r="A8" t="s">
        <v>498</v>
      </c>
      <c r="B8">
        <f>ROUND(10-VLOOKUP($A8,JESG_EMBI!$AG:$AV,MATCH(B$1,JESG_EMBI!$AG$1:$AV$1,0),FALSE)/10,1)</f>
        <v>5.8</v>
      </c>
      <c r="C8">
        <f>VLOOKUP($A8,JESG_EMBI!$AG:$AV,MATCH("1D Score Chg",JESG_EMBI!$AG$1:$AV$1,0),FALSE)/-10</f>
        <v>-1.9995324379998101E-3</v>
      </c>
      <c r="D8">
        <f>VLOOKUP($A8,JESG_EMBI!$AG:$AV,MATCH("1M Score Chg",JESG_EMBI!$AG$1:$AV$1,0),FALSE)/-10</f>
        <v>-1.45505317424444E-2</v>
      </c>
      <c r="E8">
        <f>VLOOKUP($A8,JESG_EMBI!$AG:$AV,MATCH("QTD Score Chg",JESG_EMBI!$AG$1:$AV$1,0),FALSE)/-10</f>
        <v>-9.0257729796263605E-3</v>
      </c>
      <c r="F8">
        <f>VLOOKUP($A8,JESG_EMBI!$AG:$AV,MATCH("YTD Score Chg",JESG_EMBI!$AG$1:$AV$1,0),FALSE)/-10</f>
        <v>-2.0150327829174499E-2</v>
      </c>
      <c r="G8" t="str">
        <f>IFERROR(VLOOKUP(A8,ERV_Mapping!Q:Q,1,FALSE),VLOOKUP(A8,ERV_Mapping!R:R,1,FALSE))</f>
        <v>EMDEBK</v>
      </c>
      <c r="H8" t="str">
        <f>IFERROR(VLOOKUP(G8,ERV_Mapping!Q:S,3,FALSE),VLOOKUP(G8,ERV_Mapping!R:S,2,FALSE))</f>
        <v>EMDEBK_0</v>
      </c>
      <c r="I8" s="1">
        <f>VLOOKUP($H8,ERV_Issuers!$C:$BZ,MATCH(I$1,ERV_Issuers!$C$2:$BZ$2,0),FALSE)</f>
        <v>61.387969970703125</v>
      </c>
      <c r="J8" s="1" t="str">
        <f>VLOOKUP($H8,ERV_Issuers!$C:$BZ,MATCH(J$1,ERV_Issuers!$C$2:$BZ$2,0),FALSE)</f>
        <v>aa-</v>
      </c>
      <c r="K8" s="1">
        <f>VLOOKUP($H8,ERV_Issuers!$C:$BZ,MATCH(K$1,ERV_Issuers!$C$2:$BZ$2,0),FALSE)</f>
        <v>0</v>
      </c>
      <c r="L8" s="1" t="str">
        <f t="shared" si="0"/>
        <v>AA</v>
      </c>
      <c r="M8" s="1" t="str">
        <f>INDEX(JESG_EMBI!$W:$W,MATCH($A8,JESG_EMBI!$AG:$AG,0))</f>
        <v>XS2352309681</v>
      </c>
    </row>
    <row r="9" spans="1:13" x14ac:dyDescent="0.25">
      <c r="A9" t="s">
        <v>3810</v>
      </c>
      <c r="B9">
        <f>ROUND(10-VLOOKUP($A9,JESG_EMBI!$AG:$AV,MATCH(B$1,JESG_EMBI!$AG$1:$AV$1,0),FALSE)/10,1)</f>
        <v>3.4</v>
      </c>
      <c r="C9">
        <f>VLOOKUP($A9,JESG_EMBI!$AG:$AV,MATCH("1D Score Chg",JESG_EMBI!$AG$1:$AV$1,0),FALSE)/-10</f>
        <v>4.0355061774917499E-3</v>
      </c>
      <c r="D9">
        <f>VLOOKUP($A9,JESG_EMBI!$AG:$AV,MATCH("1M Score Chg",JESG_EMBI!$AG$1:$AV$1,0),FALSE)/-10</f>
        <v>9.9035976942981496E-2</v>
      </c>
      <c r="E9">
        <f>VLOOKUP($A9,JESG_EMBI!$AG:$AV,MATCH("QTD Score Chg",JESG_EMBI!$AG$1:$AV$1,0),FALSE)/-10</f>
        <v>4.1686281894394002E-2</v>
      </c>
      <c r="F9">
        <f>VLOOKUP($A9,JESG_EMBI!$AG:$AV,MATCH("YTD Score Chg",JESG_EMBI!$AG$1:$AV$1,0),FALSE)/-10</f>
        <v>-0.13106887337780199</v>
      </c>
      <c r="G9" t="str">
        <f>IFERROR(VLOOKUP(A9,ERV_Mapping!Q:Q,1,FALSE),VLOOKUP(A9,ERV_Mapping!R:R,1,FALSE))</f>
        <v>SHJGOV</v>
      </c>
      <c r="H9" t="str">
        <f>IFERROR(VLOOKUP(G9,ERV_Mapping!Q:S,3,FALSE),VLOOKUP(G9,ERV_Mapping!R:S,2,FALSE))</f>
        <v>SHJGOV_0</v>
      </c>
      <c r="I9" s="1">
        <f>VLOOKUP($H9,ERV_Issuers!$C:$BZ,MATCH(I$1,ERV_Issuers!$C$2:$BZ$2,0),FALSE)</f>
        <v>168.93940734863281</v>
      </c>
      <c r="J9" s="1" t="str">
        <f>VLOOKUP($H9,ERV_Issuers!$C:$BZ,MATCH(J$1,ERV_Issuers!$C$2:$BZ$2,0),FALSE)</f>
        <v>bbb-</v>
      </c>
      <c r="K9" s="1">
        <f>VLOOKUP($H9,ERV_Issuers!$C:$BZ,MATCH(K$1,ERV_Issuers!$C$2:$BZ$2,0),FALSE)</f>
        <v>0</v>
      </c>
      <c r="L9" s="1" t="str">
        <f t="shared" si="0"/>
        <v>BBB</v>
      </c>
      <c r="M9" s="1" t="str">
        <f>INDEX(JESG_EMBI!$W:$W,MATCH($A9,JESG_EMBI!$AG:$AG,0))</f>
        <v>XS2302929810</v>
      </c>
    </row>
    <row r="10" spans="1:13" x14ac:dyDescent="0.25">
      <c r="A10" t="s">
        <v>2169</v>
      </c>
      <c r="B10">
        <f>ROUND(10-VLOOKUP($A10,JESG_EMBI!$AG:$AV,MATCH(B$1,JESG_EMBI!$AG$1:$AV$1,0),FALSE)/10,1)</f>
        <v>5.3</v>
      </c>
      <c r="C10">
        <f>VLOOKUP($A10,JESG_EMBI!$AG:$AV,MATCH("1D Score Chg",JESG_EMBI!$AG$1:$AV$1,0),FALSE)/-10</f>
        <v>-2.2692508726208801E-3</v>
      </c>
      <c r="D10">
        <f>VLOOKUP($A10,JESG_EMBI!$AG:$AV,MATCH("1M Score Chg",JESG_EMBI!$AG$1:$AV$1,0),FALSE)/-10</f>
        <v>-4.05913171571484E-2</v>
      </c>
      <c r="E10">
        <f>VLOOKUP($A10,JESG_EMBI!$AG:$AV,MATCH("QTD Score Chg",JESG_EMBI!$AG$1:$AV$1,0),FALSE)/-10</f>
        <v>-1.7257992499153798E-2</v>
      </c>
      <c r="F10">
        <f>VLOOKUP($A10,JESG_EMBI!$AG:$AV,MATCH("YTD Score Chg",JESG_EMBI!$AG$1:$AV$1,0),FALSE)/-10</f>
        <v>-0.11696277933761301</v>
      </c>
      <c r="G10" t="str">
        <f>IFERROR(VLOOKUP(A10,ERV_Mapping!Q:Q,1,FALSE),VLOOKUP(A10,ERV_Mapping!R:R,1,FALSE))</f>
        <v>INVCOR</v>
      </c>
      <c r="H10" t="str">
        <f>IFERROR(VLOOKUP(G10,ERV_Mapping!Q:S,3,FALSE),VLOOKUP(G10,ERV_Mapping!R:S,2,FALSE))</f>
        <v>INVCOR</v>
      </c>
      <c r="I10" s="1">
        <f>VLOOKUP($H10,ERV_Issuers!$C:$BZ,MATCH(I$1,ERV_Issuers!$C$2:$BZ$2,0),FALSE)</f>
        <v>124.86746215820313</v>
      </c>
      <c r="J10" s="1" t="str">
        <f>VLOOKUP($H10,ERV_Issuers!$C:$BZ,MATCH(J$1,ERV_Issuers!$C$2:$BZ$2,0),FALSE)</f>
        <v>nr</v>
      </c>
      <c r="K10" s="1">
        <f>VLOOKUP($H10,ERV_Issuers!$C:$BZ,MATCH(K$1,ERV_Issuers!$C$2:$BZ$2,0),FALSE)</f>
        <v>0</v>
      </c>
      <c r="L10" s="1" t="str">
        <f t="shared" si="0"/>
        <v>NR</v>
      </c>
      <c r="M10" s="1" t="str">
        <f>INDEX(JESG_EMBI!$W:$W,MATCH($A10,JESG_EMBI!$AG:$AG,0))</f>
        <v>XS2248081601</v>
      </c>
    </row>
    <row r="11" spans="1:13" x14ac:dyDescent="0.25">
      <c r="A11" t="s">
        <v>2817</v>
      </c>
      <c r="B11">
        <f>ROUND(10-VLOOKUP($A11,JESG_EMBI!$AG:$AV,MATCH(B$1,JESG_EMBI!$AG$1:$AV$1,0),FALSE)/10,1)</f>
        <v>5.6</v>
      </c>
      <c r="C11">
        <f>VLOOKUP($A11,JESG_EMBI!$AG:$AV,MATCH("1D Score Chg",JESG_EMBI!$AG$1:$AV$1,0),FALSE)/-10</f>
        <v>-7.0895928656824394E-3</v>
      </c>
      <c r="D11">
        <f>VLOOKUP($A11,JESG_EMBI!$AG:$AV,MATCH("1M Score Chg",JESG_EMBI!$AG$1:$AV$1,0),FALSE)/-10</f>
        <v>-0.115431551555967</v>
      </c>
      <c r="E11">
        <f>VLOOKUP($A11,JESG_EMBI!$AG:$AV,MATCH("QTD Score Chg",JESG_EMBI!$AG$1:$AV$1,0),FALSE)/-10</f>
        <v>-4.9279952168727395E-2</v>
      </c>
      <c r="F11">
        <f>VLOOKUP($A11,JESG_EMBI!$AG:$AV,MATCH("YTD Score Chg",JESG_EMBI!$AG$1:$AV$1,0),FALSE)/-10</f>
        <v>-0.313019792309292</v>
      </c>
      <c r="G11" t="str">
        <f>IFERROR(VLOOKUP(A11,ERV_Mapping!Q:Q,1,FALSE),VLOOKUP(A11,ERV_Mapping!R:R,1,FALSE))</f>
        <v>MUBAUH</v>
      </c>
      <c r="H11" t="str">
        <f>IFERROR(VLOOKUP(G11,ERV_Mapping!Q:S,3,FALSE),VLOOKUP(G11,ERV_Mapping!R:S,2,FALSE))</f>
        <v>MUBAUH</v>
      </c>
      <c r="I11" s="1">
        <f>VLOOKUP($H11,ERV_Issuers!$C:$BZ,MATCH(I$1,ERV_Issuers!$C$2:$BZ$2,0),FALSE)</f>
        <v>58.379974365234375</v>
      </c>
      <c r="J11" s="1" t="str">
        <f>VLOOKUP($H11,ERV_Issuers!$C:$BZ,MATCH(J$1,ERV_Issuers!$C$2:$BZ$2,0),FALSE)</f>
        <v>aa</v>
      </c>
      <c r="K11" s="1">
        <f>VLOOKUP($H11,ERV_Issuers!$C:$BZ,MATCH(K$1,ERV_Issuers!$C$2:$BZ$2,0),FALSE)</f>
        <v>20.836686643678068</v>
      </c>
      <c r="L11" s="1" t="str">
        <f t="shared" si="0"/>
        <v>AA</v>
      </c>
      <c r="M11" s="1" t="str">
        <f>INDEX(JESG_EMBI!$W:$W,MATCH($A11,JESG_EMBI!$AG:$AG,0))</f>
        <v>XS2075921887</v>
      </c>
    </row>
    <row r="12" spans="1:13" x14ac:dyDescent="0.25">
      <c r="A12" t="s">
        <v>3263</v>
      </c>
      <c r="B12">
        <f>ROUND(10-VLOOKUP($A12,JESG_EMBI!$AG:$AV,MATCH(B$1,JESG_EMBI!$AG$1:$AV$1,0),FALSE)/10,1)</f>
        <v>3.4</v>
      </c>
      <c r="C12">
        <f>VLOOKUP($A12,JESG_EMBI!$AG:$AV,MATCH("1D Score Chg",JESG_EMBI!$AG$1:$AV$1,0),FALSE)/-10</f>
        <v>4.0355061774917499E-3</v>
      </c>
      <c r="D12">
        <f>VLOOKUP($A12,JESG_EMBI!$AG:$AV,MATCH("1M Score Chg",JESG_EMBI!$AG$1:$AV$1,0),FALSE)/-10</f>
        <v>9.9035976942981496E-2</v>
      </c>
      <c r="E12">
        <f>VLOOKUP($A12,JESG_EMBI!$AG:$AV,MATCH("QTD Score Chg",JESG_EMBI!$AG$1:$AV$1,0),FALSE)/-10</f>
        <v>4.1686281894394002E-2</v>
      </c>
      <c r="F12">
        <f>VLOOKUP($A12,JESG_EMBI!$AG:$AV,MATCH("YTD Score Chg",JESG_EMBI!$AG$1:$AV$1,0),FALSE)/-10</f>
        <v>-0.13106887337780199</v>
      </c>
      <c r="G12" t="str">
        <f>IFERROR(VLOOKUP(A12,ERV_Mapping!Q:Q,1,FALSE),VLOOKUP(A12,ERV_Mapping!R:R,1,FALSE))</f>
        <v>RAKS</v>
      </c>
      <c r="H12" t="str">
        <f>IFERROR(VLOOKUP(G12,ERV_Mapping!Q:S,3,FALSE),VLOOKUP(G12,ERV_Mapping!R:S,2,FALSE))</f>
        <v>UNITED ARAB EMIRATES_1</v>
      </c>
      <c r="I12" s="1">
        <f>VLOOKUP($H12,ERV_Issuers!$C:$BZ,MATCH(I$1,ERV_Issuers!$C$2:$BZ$2,0),FALSE)</f>
        <v>44.665916442871094</v>
      </c>
      <c r="J12" s="1" t="str">
        <f>VLOOKUP($H12,ERV_Issuers!$C:$BZ,MATCH(J$1,ERV_Issuers!$C$2:$BZ$2,0),FALSE)</f>
        <v>a</v>
      </c>
      <c r="K12" s="1">
        <f>VLOOKUP($H12,ERV_Issuers!$C:$BZ,MATCH(K$1,ERV_Issuers!$C$2:$BZ$2,0),FALSE)</f>
        <v>-17.591487720717513</v>
      </c>
      <c r="L12" s="1" t="str">
        <f t="shared" si="0"/>
        <v>A</v>
      </c>
      <c r="M12" s="1" t="str">
        <f>INDEX(JESG_EMBI!$W:$W,MATCH($A12,JESG_EMBI!$AG:$AG,0))</f>
        <v>XS1210507650</v>
      </c>
    </row>
    <row r="13" spans="1:13" x14ac:dyDescent="0.25">
      <c r="A13" t="s">
        <v>1580</v>
      </c>
      <c r="B13">
        <f>ROUND(10-VLOOKUP($A13,JESG_EMBI!$AG:$AV,MATCH(B$1,JESG_EMBI!$AG$1:$AV$1,0),FALSE)/10,1)</f>
        <v>3.4</v>
      </c>
      <c r="C13">
        <f>VLOOKUP($A13,JESG_EMBI!$AG:$AV,MATCH("1D Score Chg",JESG_EMBI!$AG$1:$AV$1,0),FALSE)/-10</f>
        <v>4.0355061774917499E-3</v>
      </c>
      <c r="D13">
        <f>VLOOKUP($A13,JESG_EMBI!$AG:$AV,MATCH("1M Score Chg",JESG_EMBI!$AG$1:$AV$1,0),FALSE)/-10</f>
        <v>9.9035976942981496E-2</v>
      </c>
      <c r="E13">
        <f>VLOOKUP($A13,JESG_EMBI!$AG:$AV,MATCH("QTD Score Chg",JESG_EMBI!$AG$1:$AV$1,0),FALSE)/-10</f>
        <v>4.1686281894394002E-2</v>
      </c>
      <c r="F13">
        <f>VLOOKUP($A13,JESG_EMBI!$AG:$AV,MATCH("YTD Score Chg",JESG_EMBI!$AG$1:$AV$1,0),FALSE)/-10</f>
        <v>-0.13106887337780199</v>
      </c>
      <c r="G13" t="str">
        <f>IFERROR(VLOOKUP(A13,ERV_Mapping!Q:Q,1,FALSE),VLOOKUP(A13,ERV_Mapping!R:R,1,FALSE))</f>
        <v>SHARSK</v>
      </c>
      <c r="H13" t="str">
        <f>IFERROR(VLOOKUP(G13,ERV_Mapping!Q:S,3,FALSE),VLOOKUP(G13,ERV_Mapping!R:S,2,FALSE))</f>
        <v>SHARJAH-SKUK</v>
      </c>
      <c r="I13" s="1">
        <f>VLOOKUP($H13,ERV_Issuers!$C:$BZ,MATCH(I$1,ERV_Issuers!$C$2:$BZ$2,0),FALSE)</f>
        <v>104.95809173583984</v>
      </c>
      <c r="J13" s="1" t="str">
        <f>VLOOKUP($H13,ERV_Issuers!$C:$BZ,MATCH(J$1,ERV_Issuers!$C$2:$BZ$2,0),FALSE)</f>
        <v>bbb-</v>
      </c>
      <c r="K13" s="1">
        <f>VLOOKUP($H13,ERV_Issuers!$C:$BZ,MATCH(K$1,ERV_Issuers!$C$2:$BZ$2,0),FALSE)</f>
        <v>-25.425870992757705</v>
      </c>
      <c r="L13" s="1" t="str">
        <f t="shared" si="0"/>
        <v>BBB</v>
      </c>
      <c r="M13" s="1" t="str">
        <f>INDEX(JESG_EMBI!$W:$W,MATCH($A13,JESG_EMBI!$AG:$AG,0))</f>
        <v>XS1106137687</v>
      </c>
    </row>
    <row r="14" spans="1:13" x14ac:dyDescent="0.25">
      <c r="A14" t="s">
        <v>18741</v>
      </c>
      <c r="B14">
        <f>ROUND(10-VLOOKUP($A14,JESG_EMBI!$AG:$AV,MATCH(B$1,JESG_EMBI!$AG$1:$AV$1,0),FALSE)/10,1)</f>
        <v>3.4</v>
      </c>
      <c r="C14">
        <f>VLOOKUP($A14,JESG_EMBI!$AG:$AV,MATCH("1D Score Chg",JESG_EMBI!$AG$1:$AV$1,0),FALSE)/-10</f>
        <v>4.0355061774917499E-3</v>
      </c>
      <c r="D14">
        <f>VLOOKUP($A14,JESG_EMBI!$AG:$AV,MATCH("1M Score Chg",JESG_EMBI!$AG$1:$AV$1,0),FALSE)/-10</f>
        <v>9.9035976942981496E-2</v>
      </c>
      <c r="E14">
        <f>VLOOKUP($A14,JESG_EMBI!$AG:$AV,MATCH("QTD Score Chg",JESG_EMBI!$AG$1:$AV$1,0),FALSE)/-10</f>
        <v>4.1686281894394002E-2</v>
      </c>
      <c r="F14">
        <f>VLOOKUP($A14,JESG_EMBI!$AG:$AV,MATCH("YTD Score Chg",JESG_EMBI!$AG$1:$AV$1,0),FALSE)/-10</f>
        <v>-0.13106887337780199</v>
      </c>
      <c r="G14" t="str">
        <f>IFERROR(VLOOKUP(A14,ERV_Mapping!Q:Q,1,FALSE),VLOOKUP(A14,ERV_Mapping!R:R,1,FALSE))</f>
        <v>UAE</v>
      </c>
      <c r="H14" t="str">
        <f>IFERROR(VLOOKUP(G14,ERV_Mapping!Q:S,3,FALSE),VLOOKUP(G14,ERV_Mapping!R:S,2,FALSE))</f>
        <v>UAE</v>
      </c>
      <c r="I14" s="1">
        <f>VLOOKUP($H14,ERV_Issuers!$C:$BZ,MATCH(I$1,ERV_Issuers!$C$2:$BZ$2,0),FALSE)</f>
        <v>13.397716522216797</v>
      </c>
      <c r="J14" s="1" t="str">
        <f>VLOOKUP($H14,ERV_Issuers!$C:$BZ,MATCH(J$1,ERV_Issuers!$C$2:$BZ$2,0),FALSE)</f>
        <v>aa-</v>
      </c>
      <c r="K14" s="1">
        <f>VLOOKUP($H14,ERV_Issuers!$C:$BZ,MATCH(K$1,ERV_Issuers!$C$2:$BZ$2,0),FALSE)</f>
        <v>0</v>
      </c>
      <c r="L14" s="1" t="str">
        <f t="shared" si="0"/>
        <v>AA</v>
      </c>
      <c r="M14" s="1" t="str">
        <f>INDEX(JESG_EMBI!$W:$W,MATCH($A14,JESG_EMBI!$AG:$AG,0))</f>
        <v>XS2397083820</v>
      </c>
    </row>
    <row r="15" spans="1:13" x14ac:dyDescent="0.25">
      <c r="A15" t="s">
        <v>3273</v>
      </c>
      <c r="B15">
        <f>ROUND(10-VLOOKUP($A15,JESG_EMBI!$AG:$AV,MATCH(B$1,JESG_EMBI!$AG$1:$AV$1,0),FALSE)/10,1)</f>
        <v>3.5</v>
      </c>
      <c r="C15">
        <f>VLOOKUP($A15,JESG_EMBI!$AG:$AV,MATCH("1D Score Chg",JESG_EMBI!$AG$1:$AV$1,0),FALSE)/-10</f>
        <v>-1.22973004117881E-3</v>
      </c>
      <c r="D15">
        <f>VLOOKUP($A15,JESG_EMBI!$AG:$AV,MATCH("1M Score Chg",JESG_EMBI!$AG$1:$AV$1,0),FALSE)/-10</f>
        <v>-2.2233376471164901E-2</v>
      </c>
      <c r="E15">
        <f>VLOOKUP($A15,JESG_EMBI!$AG:$AV,MATCH("QTD Score Chg",JESG_EMBI!$AG$1:$AV$1,0),FALSE)/-10</f>
        <v>-7.9023050161850898E-3</v>
      </c>
      <c r="F15">
        <f>VLOOKUP($A15,JESG_EMBI!$AG:$AV,MATCH("YTD Score Chg",JESG_EMBI!$AG$1:$AV$1,0),FALSE)/-10</f>
        <v>-5.7319835470458699E-2</v>
      </c>
      <c r="G15" t="str">
        <f>IFERROR(VLOOKUP(A15,ERV_Mapping!Q:Q,1,FALSE),VLOOKUP(A15,ERV_Mapping!R:R,1,FALSE))</f>
        <v>UNITYL</v>
      </c>
      <c r="H15" t="str">
        <f>IFERROR(VLOOKUP(G15,ERV_Mapping!Q:S,3,FALSE),VLOOKUP(G15,ERV_Mapping!R:S,2,FALSE))</f>
        <v>UNITYL_0</v>
      </c>
      <c r="I15" s="1">
        <f>VLOOKUP($H15,ERV_Issuers!$C:$BZ,MATCH(I$1,ERV_Issuers!$C$2:$BZ$2,0),FALSE)</f>
        <v>57.904159545898438</v>
      </c>
      <c r="J15" s="1" t="str">
        <f>VLOOKUP($H15,ERV_Issuers!$C:$BZ,MATCH(J$1,ERV_Issuers!$C$2:$BZ$2,0),FALSE)</f>
        <v>a</v>
      </c>
      <c r="K15" s="1">
        <f>VLOOKUP($H15,ERV_Issuers!$C:$BZ,MATCH(K$1,ERV_Issuers!$C$2:$BZ$2,0),FALSE)</f>
        <v>0</v>
      </c>
      <c r="L15" s="1" t="str">
        <f t="shared" si="0"/>
        <v>A</v>
      </c>
      <c r="M15" s="1" t="str">
        <f>INDEX(JESG_EMBI!$W:$W,MATCH($A15,JESG_EMBI!$AG:$AG,0))</f>
        <v>XS2245508044</v>
      </c>
    </row>
    <row r="16" spans="1:13" x14ac:dyDescent="0.25">
      <c r="A16" t="s">
        <v>620</v>
      </c>
      <c r="B16">
        <f>ROUND(10-VLOOKUP($A16,JESG_EMBI!$AG:$AV,MATCH(B$1,JESG_EMBI!$AG$1:$AV$1,0),FALSE)/10,1)</f>
        <v>4.9000000000000004</v>
      </c>
      <c r="C16">
        <f>VLOOKUP($A16,JESG_EMBI!$AG:$AV,MATCH("1D Score Chg",JESG_EMBI!$AG$1:$AV$1,0),FALSE)/-10</f>
        <v>-4.3938110033607796E-4</v>
      </c>
      <c r="D16">
        <f>VLOOKUP($A16,JESG_EMBI!$AG:$AV,MATCH("1M Score Chg",JESG_EMBI!$AG$1:$AV$1,0),FALSE)/-10</f>
        <v>2.3373505319651801E-2</v>
      </c>
      <c r="E16">
        <f>VLOOKUP($A16,JESG_EMBI!$AG:$AV,MATCH("QTD Score Chg",JESG_EMBI!$AG$1:$AV$1,0),FALSE)/-10</f>
        <v>5.4373411166714902E-3</v>
      </c>
      <c r="F16">
        <f>VLOOKUP($A16,JESG_EMBI!$AG:$AV,MATCH("YTD Score Chg",JESG_EMBI!$AG$1:$AV$1,0),FALSE)/-10</f>
        <v>-2.7792337935366599E-3</v>
      </c>
      <c r="G16" t="str">
        <f>IFERROR(VLOOKUP(A16,ERV_Mapping!Q:Q,1,FALSE),VLOOKUP(A16,ERV_Mapping!R:R,1,FALSE))</f>
        <v>ARMEN</v>
      </c>
      <c r="H16" t="str">
        <f>IFERROR(VLOOKUP(G16,ERV_Mapping!Q:S,3,FALSE),VLOOKUP(G16,ERV_Mapping!R:S,2,FALSE))</f>
        <v>ARMENIA</v>
      </c>
      <c r="I16" s="1">
        <f>VLOOKUP($H16,ERV_Issuers!$C:$BZ,MATCH(I$1,ERV_Issuers!$C$2:$BZ$2,0),FALSE)</f>
        <v>409.13980102539063</v>
      </c>
      <c r="J16" s="1" t="str">
        <f>VLOOKUP($H16,ERV_Issuers!$C:$BZ,MATCH(J$1,ERV_Issuers!$C$2:$BZ$2,0),FALSE)</f>
        <v>b+</v>
      </c>
      <c r="K16" s="1">
        <f>VLOOKUP($H16,ERV_Issuers!$C:$BZ,MATCH(K$1,ERV_Issuers!$C$2:$BZ$2,0),FALSE)</f>
        <v>18.676305694469807</v>
      </c>
      <c r="L16" s="1" t="str">
        <f t="shared" si="0"/>
        <v>B</v>
      </c>
      <c r="M16" s="1" t="str">
        <f>INDEX(JESG_EMBI!$W:$W,MATCH($A16,JESG_EMBI!$AG:$AG,0))</f>
        <v>XS2010028939</v>
      </c>
    </row>
    <row r="17" spans="1:13" x14ac:dyDescent="0.25">
      <c r="A17" t="s">
        <v>573</v>
      </c>
      <c r="B17">
        <f>ROUND(10-VLOOKUP($A17,JESG_EMBI!$AG:$AV,MATCH(B$1,JESG_EMBI!$AG$1:$AV$1,0),FALSE)/10,1)</f>
        <v>7.9</v>
      </c>
      <c r="C17">
        <f>VLOOKUP($A17,JESG_EMBI!$AG:$AV,MATCH("1D Score Chg",JESG_EMBI!$AG$1:$AV$1,0),FALSE)/-10</f>
        <v>2.2230591386005398E-3</v>
      </c>
      <c r="D17">
        <f>VLOOKUP($A17,JESG_EMBI!$AG:$AV,MATCH("1M Score Chg",JESG_EMBI!$AG$1:$AV$1,0),FALSE)/-10</f>
        <v>-1.7572628649753501E-2</v>
      </c>
      <c r="E17">
        <f>VLOOKUP($A17,JESG_EMBI!$AG:$AV,MATCH("QTD Score Chg",JESG_EMBI!$AG$1:$AV$1,0),FALSE)/-10</f>
        <v>-2.8010545146610602E-3</v>
      </c>
      <c r="F17">
        <f>VLOOKUP($A17,JESG_EMBI!$AG:$AV,MATCH("YTD Score Chg",JESG_EMBI!$AG$1:$AV$1,0),FALSE)/-10</f>
        <v>-0.35621038797476101</v>
      </c>
      <c r="G17" t="str">
        <f>IFERROR(VLOOKUP(A17,ERV_Mapping!Q:Q,1,FALSE),VLOOKUP(A17,ERV_Mapping!R:R,1,FALSE))</f>
        <v>ANGOL</v>
      </c>
      <c r="H17" t="str">
        <f>IFERROR(VLOOKUP(G17,ERV_Mapping!Q:S,3,FALSE),VLOOKUP(G17,ERV_Mapping!R:S,2,FALSE))</f>
        <v>ANGOLA</v>
      </c>
      <c r="I17" s="1">
        <f>VLOOKUP($H17,ERV_Issuers!$C:$BZ,MATCH(I$1,ERV_Issuers!$C$2:$BZ$2,0),FALSE)</f>
        <v>477.63705444335938</v>
      </c>
      <c r="J17" s="1" t="str">
        <f>VLOOKUP($H17,ERV_Issuers!$C:$BZ,MATCH(J$1,ERV_Issuers!$C$2:$BZ$2,0),FALSE)</f>
        <v>b-</v>
      </c>
      <c r="K17" s="1">
        <f>VLOOKUP($H17,ERV_Issuers!$C:$BZ,MATCH(K$1,ERV_Issuers!$C$2:$BZ$2,0),FALSE)</f>
        <v>-15.707052593161283</v>
      </c>
      <c r="L17" s="1" t="str">
        <f t="shared" si="0"/>
        <v>B</v>
      </c>
      <c r="M17" s="1" t="str">
        <f>INDEX(JESG_EMBI!$W:$W,MATCH($A17,JESG_EMBI!$AG:$AG,0))</f>
        <v>XS1819680288</v>
      </c>
    </row>
    <row r="18" spans="1:13" x14ac:dyDescent="0.25">
      <c r="A18" t="s">
        <v>617</v>
      </c>
      <c r="B18">
        <f>ROUND(10-VLOOKUP($A18,JESG_EMBI!$AG:$AV,MATCH(B$1,JESG_EMBI!$AG$1:$AV$1,0),FALSE)/10,1)</f>
        <v>3.6</v>
      </c>
      <c r="C18">
        <f>VLOOKUP($A18,JESG_EMBI!$AG:$AV,MATCH("1D Score Chg",JESG_EMBI!$AG$1:$AV$1,0),FALSE)/-10</f>
        <v>-1.7784473108875399E-3</v>
      </c>
      <c r="D18">
        <f>VLOOKUP($A18,JESG_EMBI!$AG:$AV,MATCH("1M Score Chg",JESG_EMBI!$AG$1:$AV$1,0),FALSE)/-10</f>
        <v>-7.5393089162955798E-2</v>
      </c>
      <c r="E18">
        <f>VLOOKUP($A18,JESG_EMBI!$AG:$AV,MATCH("QTD Score Chg",JESG_EMBI!$AG$1:$AV$1,0),FALSE)/-10</f>
        <v>-2.0031070520633402E-2</v>
      </c>
      <c r="F18">
        <f>VLOOKUP($A18,JESG_EMBI!$AG:$AV,MATCH("YTD Score Chg",JESG_EMBI!$AG$1:$AV$1,0),FALSE)/-10</f>
        <v>-0.35574852255385897</v>
      </c>
      <c r="G18" t="str">
        <f>IFERROR(VLOOKUP(A18,ERV_Mapping!Q:Q,1,FALSE),VLOOKUP(A18,ERV_Mapping!R:R,1,FALSE))</f>
        <v>ARGENT</v>
      </c>
      <c r="H18" t="str">
        <f>IFERROR(VLOOKUP(G18,ERV_Mapping!Q:S,3,FALSE),VLOOKUP(G18,ERV_Mapping!R:S,2,FALSE))</f>
        <v>ARGENTINA_5</v>
      </c>
      <c r="I18" s="1">
        <f>VLOOKUP($H18,ERV_Issuers!$C:$BZ,MATCH(I$1,ERV_Issuers!$C$2:$BZ$2,0),FALSE)</f>
        <v>1704.6778564453125</v>
      </c>
      <c r="J18" s="1" t="str">
        <f>VLOOKUP($H18,ERV_Issuers!$C:$BZ,MATCH(J$1,ERV_Issuers!$C$2:$BZ$2,0),FALSE)</f>
        <v>ccc</v>
      </c>
      <c r="K18" s="1">
        <f>VLOOKUP($H18,ERV_Issuers!$C:$BZ,MATCH(K$1,ERV_Issuers!$C$2:$BZ$2,0),FALSE)</f>
        <v>42.792078079252541</v>
      </c>
      <c r="L18" s="1" t="str">
        <f t="shared" si="0"/>
        <v>CCC</v>
      </c>
      <c r="M18" s="1" t="str">
        <f>INDEX(JESG_EMBI!$W:$W,MATCH($A18,JESG_EMBI!$AG:$AG,0))</f>
        <v>US040114HX11</v>
      </c>
    </row>
    <row r="19" spans="1:13" x14ac:dyDescent="0.25">
      <c r="A19" t="s">
        <v>676</v>
      </c>
      <c r="B19">
        <f>ROUND(10-VLOOKUP($A19,JESG_EMBI!$AG:$AV,MATCH(B$1,JESG_EMBI!$AG$1:$AV$1,0),FALSE)/10,1)</f>
        <v>6.2</v>
      </c>
      <c r="C19">
        <f>VLOOKUP($A19,JESG_EMBI!$AG:$AV,MATCH("1D Score Chg",JESG_EMBI!$AG$1:$AV$1,0),FALSE)/-10</f>
        <v>2.2335205933863697E-3</v>
      </c>
      <c r="D19">
        <f>VLOOKUP($A19,JESG_EMBI!$AG:$AV,MATCH("1M Score Chg",JESG_EMBI!$AG$1:$AV$1,0),FALSE)/-10</f>
        <v>4.19870487191253E-2</v>
      </c>
      <c r="E19">
        <f>VLOOKUP($A19,JESG_EMBI!$AG:$AV,MATCH("QTD Score Chg",JESG_EMBI!$AG$1:$AV$1,0),FALSE)/-10</f>
        <v>1.3393277469232601E-2</v>
      </c>
      <c r="F19">
        <f>VLOOKUP($A19,JESG_EMBI!$AG:$AV,MATCH("YTD Score Chg",JESG_EMBI!$AG$1:$AV$1,0),FALSE)/-10</f>
        <v>-3.1764567926847995E-2</v>
      </c>
      <c r="G19" t="str">
        <f>IFERROR(VLOOKUP(A19,ERV_Mapping!Q:Q,1,FALSE),VLOOKUP(A19,ERV_Mapping!R:R,1,FALSE))</f>
        <v>AZERBJ</v>
      </c>
      <c r="H19" t="str">
        <f>IFERROR(VLOOKUP(G19,ERV_Mapping!Q:S,3,FALSE),VLOOKUP(G19,ERV_Mapping!R:S,2,FALSE))</f>
        <v>AZERBAIJAN_6</v>
      </c>
      <c r="I19" s="1">
        <f>VLOOKUP($H19,ERV_Issuers!$C:$BZ,MATCH(I$1,ERV_Issuers!$C$2:$BZ$2,0),FALSE)</f>
        <v>165.26310729980469</v>
      </c>
      <c r="J19" s="1" t="str">
        <f>VLOOKUP($H19,ERV_Issuers!$C:$BZ,MATCH(J$1,ERV_Issuers!$C$2:$BZ$2,0),FALSE)</f>
        <v>bb</v>
      </c>
      <c r="K19" s="1">
        <f>VLOOKUP($H19,ERV_Issuers!$C:$BZ,MATCH(K$1,ERV_Issuers!$C$2:$BZ$2,0),FALSE)</f>
        <v>-30.503694004793314</v>
      </c>
      <c r="L19" s="1" t="str">
        <f t="shared" si="0"/>
        <v>BB</v>
      </c>
      <c r="M19" s="1" t="str">
        <f>INDEX(JESG_EMBI!$W:$W,MATCH($A19,JESG_EMBI!$AG:$AG,0))</f>
        <v>XS1678623734</v>
      </c>
    </row>
    <row r="20" spans="1:13" x14ac:dyDescent="0.25">
      <c r="A20" t="s">
        <v>2251</v>
      </c>
      <c r="B20">
        <f>ROUND(10-VLOOKUP($A20,JESG_EMBI!$AG:$AV,MATCH(B$1,JESG_EMBI!$AG$1:$AV$1,0),FALSE)/10,1)</f>
        <v>6.8</v>
      </c>
      <c r="C20">
        <f>VLOOKUP($A20,JESG_EMBI!$AG:$AV,MATCH("1D Score Chg",JESG_EMBI!$AG$1:$AV$1,0),FALSE)/-10</f>
        <v>-4.9513246937440396E-3</v>
      </c>
      <c r="D20">
        <f>VLOOKUP($A20,JESG_EMBI!$AG:$AV,MATCH("1M Score Chg",JESG_EMBI!$AG$1:$AV$1,0),FALSE)/-10</f>
        <v>-0.16091054558086498</v>
      </c>
      <c r="E20">
        <f>VLOOKUP($A20,JESG_EMBI!$AG:$AV,MATCH("QTD Score Chg",JESG_EMBI!$AG$1:$AV$1,0),FALSE)/-10</f>
        <v>-6.8520679448760904E-2</v>
      </c>
      <c r="F20">
        <f>VLOOKUP($A20,JESG_EMBI!$AG:$AV,MATCH("YTD Score Chg",JESG_EMBI!$AG$1:$AV$1,0),FALSE)/-10</f>
        <v>-0.39523312092941099</v>
      </c>
      <c r="G20" t="str">
        <f>IFERROR(VLOOKUP(A20,ERV_Mapping!Q:Q,1,FALSE),VLOOKUP(A20,ERV_Mapping!R:R,1,FALSE))</f>
        <v>SOIAZ</v>
      </c>
      <c r="H20" t="str">
        <f>IFERROR(VLOOKUP(G20,ERV_Mapping!Q:S,3,FALSE),VLOOKUP(G20,ERV_Mapping!R:S,2,FALSE))</f>
        <v>SOIAZ_0</v>
      </c>
      <c r="I20" s="1">
        <f>VLOOKUP($H20,ERV_Issuers!$C:$BZ,MATCH(I$1,ERV_Issuers!$C$2:$BZ$2,0),FALSE)</f>
        <v>219.57171630859375</v>
      </c>
      <c r="J20" s="1" t="str">
        <f>VLOOKUP($H20,ERV_Issuers!$C:$BZ,MATCH(J$1,ERV_Issuers!$C$2:$BZ$2,0),FALSE)</f>
        <v>bb</v>
      </c>
      <c r="K20" s="1">
        <f>VLOOKUP($H20,ERV_Issuers!$C:$BZ,MATCH(K$1,ERV_Issuers!$C$2:$BZ$2,0),FALSE)</f>
        <v>-23.743148062309359</v>
      </c>
      <c r="L20" s="1" t="str">
        <f t="shared" si="0"/>
        <v>BB</v>
      </c>
      <c r="M20" s="1" t="str">
        <f>INDEX(JESG_EMBI!$W:$W,MATCH($A20,JESG_EMBI!$AG:$AG,0))</f>
        <v>XS1196496688</v>
      </c>
    </row>
    <row r="21" spans="1:13" x14ac:dyDescent="0.25">
      <c r="A21" t="s">
        <v>1572</v>
      </c>
      <c r="B21">
        <f>ROUND(10-VLOOKUP($A21,JESG_EMBI!$AG:$AV,MATCH(B$1,JESG_EMBI!$AG$1:$AV$1,0),FALSE)/10,1)</f>
        <v>7.1</v>
      </c>
      <c r="C21">
        <f>VLOOKUP($A21,JESG_EMBI!$AG:$AV,MATCH("1D Score Chg",JESG_EMBI!$AG$1:$AV$1,0),FALSE)/-10</f>
        <v>-2.4371945825155403E-3</v>
      </c>
      <c r="D21">
        <f>VLOOKUP($A21,JESG_EMBI!$AG:$AV,MATCH("1M Score Chg",JESG_EMBI!$AG$1:$AV$1,0),FALSE)/-10</f>
        <v>-0.21468768603374602</v>
      </c>
      <c r="E21">
        <f>VLOOKUP($A21,JESG_EMBI!$AG:$AV,MATCH("QTD Score Chg",JESG_EMBI!$AG$1:$AV$1,0),FALSE)/-10</f>
        <v>-7.8627369603234604E-2</v>
      </c>
      <c r="F21">
        <f>VLOOKUP($A21,JESG_EMBI!$AG:$AV,MATCH("YTD Score Chg",JESG_EMBI!$AG$1:$AV$1,0),FALSE)/-10</f>
        <v>-0.79596016545915194</v>
      </c>
      <c r="G21" t="str">
        <f>IFERROR(VLOOKUP(A21,ERV_Mapping!Q:Q,1,FALSE),VLOOKUP(A21,ERV_Mapping!R:R,1,FALSE))</f>
        <v>SGCAZE</v>
      </c>
      <c r="H21" t="str">
        <f>IFERROR(VLOOKUP(G21,ERV_Mapping!Q:S,3,FALSE),VLOOKUP(G21,ERV_Mapping!R:S,2,FALSE))</f>
        <v>SGCAZE_1</v>
      </c>
      <c r="I21" s="1">
        <f>VLOOKUP($H21,ERV_Issuers!$C:$BZ,MATCH(I$1,ERV_Issuers!$C$2:$BZ$2,0),FALSE)</f>
        <v>169.15699768066406</v>
      </c>
      <c r="J21" s="1" t="str">
        <f>VLOOKUP($H21,ERV_Issuers!$C:$BZ,MATCH(J$1,ERV_Issuers!$C$2:$BZ$2,0),FALSE)</f>
        <v>bb</v>
      </c>
      <c r="K21" s="1">
        <f>VLOOKUP($H21,ERV_Issuers!$C:$BZ,MATCH(K$1,ERV_Issuers!$C$2:$BZ$2,0),FALSE)</f>
        <v>-28.911979452729586</v>
      </c>
      <c r="L21" s="1" t="str">
        <f t="shared" si="0"/>
        <v>BB</v>
      </c>
      <c r="M21" s="1" t="str">
        <f>INDEX(JESG_EMBI!$W:$W,MATCH($A21,JESG_EMBI!$AG:$AG,0))</f>
        <v>XS1319820897</v>
      </c>
    </row>
    <row r="22" spans="1:13" x14ac:dyDescent="0.25">
      <c r="A22" t="s">
        <v>752</v>
      </c>
      <c r="B22">
        <f>ROUND(10-VLOOKUP($A22,JESG_EMBI!$AG:$AV,MATCH(B$1,JESG_EMBI!$AG$1:$AV$1,0),FALSE)/10,1)</f>
        <v>1.9</v>
      </c>
      <c r="C22">
        <f>VLOOKUP($A22,JESG_EMBI!$AG:$AV,MATCH("1D Score Chg",JESG_EMBI!$AG$1:$AV$1,0),FALSE)/-10</f>
        <v>-8.8137756436026395E-4</v>
      </c>
      <c r="D22">
        <f>VLOOKUP($A22,JESG_EMBI!$AG:$AV,MATCH("1M Score Chg",JESG_EMBI!$AG$1:$AV$1,0),FALSE)/-10</f>
        <v>-3.9614913849840103E-2</v>
      </c>
      <c r="E22">
        <f>VLOOKUP($A22,JESG_EMBI!$AG:$AV,MATCH("QTD Score Chg",JESG_EMBI!$AG$1:$AV$1,0),FALSE)/-10</f>
        <v>-7.9323980792494787E-3</v>
      </c>
      <c r="F22">
        <f>VLOOKUP($A22,JESG_EMBI!$AG:$AV,MATCH("YTD Score Chg",JESG_EMBI!$AG$1:$AV$1,0),FALSE)/-10</f>
        <v>5.5868189105201707E-2</v>
      </c>
      <c r="G22" t="str">
        <f>IFERROR(VLOOKUP(A22,ERV_Mapping!Q:Q,1,FALSE),VLOOKUP(A22,ERV_Mapping!R:R,1,FALSE))</f>
        <v>BARBAD</v>
      </c>
      <c r="H22" t="str">
        <f>IFERROR(VLOOKUP(G22,ERV_Mapping!Q:S,3,FALSE),VLOOKUP(G22,ERV_Mapping!R:S,2,FALSE))</f>
        <v>BARBADOS</v>
      </c>
      <c r="I22" s="1">
        <f>VLOOKUP($H22,ERV_Issuers!$C:$BZ,MATCH(I$1,ERV_Issuers!$C$2:$BZ$2,0),FALSE)</f>
        <v>480.7191162109375</v>
      </c>
      <c r="J22" s="1" t="str">
        <f>VLOOKUP($H22,ERV_Issuers!$C:$BZ,MATCH(J$1,ERV_Issuers!$C$2:$BZ$2,0),FALSE)</f>
        <v>b-</v>
      </c>
      <c r="K22" s="1">
        <f>VLOOKUP($H22,ERV_Issuers!$C:$BZ,MATCH(K$1,ERV_Issuers!$C$2:$BZ$2,0),FALSE)</f>
        <v>0</v>
      </c>
      <c r="L22" s="1" t="str">
        <f t="shared" si="0"/>
        <v>B</v>
      </c>
      <c r="M22" s="1" t="str">
        <f>INDEX(JESG_EMBI!$W:$W,MATCH($A22,JESG_EMBI!$AG:$AG,0))</f>
        <v>USP48864AQ80</v>
      </c>
    </row>
    <row r="23" spans="1:13" x14ac:dyDescent="0.25">
      <c r="A23" t="s">
        <v>697</v>
      </c>
      <c r="B23">
        <f>ROUND(10-VLOOKUP($A23,JESG_EMBI!$AG:$AV,MATCH(B$1,JESG_EMBI!$AG$1:$AV$1,0),FALSE)/10,1)</f>
        <v>5.9</v>
      </c>
      <c r="C23">
        <f>VLOOKUP($A23,JESG_EMBI!$AG:$AV,MATCH("1D Score Chg",JESG_EMBI!$AG$1:$AV$1,0),FALSE)/-10</f>
        <v>-1.70050947284686E-2</v>
      </c>
      <c r="D23">
        <f>VLOOKUP($A23,JESG_EMBI!$AG:$AV,MATCH("1M Score Chg",JESG_EMBI!$AG$1:$AV$1,0),FALSE)/-10</f>
        <v>-0.44340091433112</v>
      </c>
      <c r="E23">
        <f>VLOOKUP($A23,JESG_EMBI!$AG:$AV,MATCH("QTD Score Chg",JESG_EMBI!$AG$1:$AV$1,0),FALSE)/-10</f>
        <v>-0.18032671123244398</v>
      </c>
      <c r="F23">
        <f>VLOOKUP($A23,JESG_EMBI!$AG:$AV,MATCH("YTD Score Chg",JESG_EMBI!$AG$1:$AV$1,0),FALSE)/-10</f>
        <v>-1.21388893182769</v>
      </c>
      <c r="G23" t="str">
        <f>IFERROR(VLOOKUP(A23,ERV_Mapping!Q:Q,1,FALSE),VLOOKUP(A23,ERV_Mapping!R:R,1,FALSE))</f>
        <v>BHRAIN</v>
      </c>
      <c r="H23" t="str">
        <f>IFERROR(VLOOKUP(G23,ERV_Mapping!Q:S,3,FALSE),VLOOKUP(G23,ERV_Mapping!R:S,2,FALSE))</f>
        <v>BAHRAIN</v>
      </c>
      <c r="I23" s="1">
        <f>VLOOKUP($H23,ERV_Issuers!$C:$BZ,MATCH(I$1,ERV_Issuers!$C$2:$BZ$2,0),FALSE)</f>
        <v>253.78266906738281</v>
      </c>
      <c r="J23" s="1" t="str">
        <f>VLOOKUP($H23,ERV_Issuers!$C:$BZ,MATCH(J$1,ERV_Issuers!$C$2:$BZ$2,0),FALSE)</f>
        <v>b+</v>
      </c>
      <c r="K23" s="1">
        <f>VLOOKUP($H23,ERV_Issuers!$C:$BZ,MATCH(K$1,ERV_Issuers!$C$2:$BZ$2,0),FALSE)</f>
        <v>-20.739764749698004</v>
      </c>
      <c r="L23" s="1" t="str">
        <f t="shared" si="0"/>
        <v>B</v>
      </c>
      <c r="M23" s="1" t="str">
        <f>INDEX(JESG_EMBI!$W:$W,MATCH($A23,JESG_EMBI!$AG:$AG,0))</f>
        <v>XS2408002769</v>
      </c>
    </row>
    <row r="24" spans="1:13" x14ac:dyDescent="0.25">
      <c r="A24" t="s">
        <v>2822</v>
      </c>
      <c r="B24">
        <f>ROUND(10-VLOOKUP($A24,JESG_EMBI!$AG:$AV,MATCH(B$1,JESG_EMBI!$AG$1:$AV$1,0),FALSE)/10,1)</f>
        <v>5.3</v>
      </c>
      <c r="C24">
        <f>VLOOKUP($A24,JESG_EMBI!$AG:$AV,MATCH("1D Score Chg",JESG_EMBI!$AG$1:$AV$1,0),FALSE)/-10</f>
        <v>-1.3381062085969101E-3</v>
      </c>
      <c r="D24">
        <f>VLOOKUP($A24,JESG_EMBI!$AG:$AV,MATCH("1M Score Chg",JESG_EMBI!$AG$1:$AV$1,0),FALSE)/-10</f>
        <v>-1.9216306903798799E-2</v>
      </c>
      <c r="E24">
        <f>VLOOKUP($A24,JESG_EMBI!$AG:$AV,MATCH("QTD Score Chg",JESG_EMBI!$AG$1:$AV$1,0),FALSE)/-10</f>
        <v>-8.8776905229380511E-3</v>
      </c>
      <c r="F24">
        <f>VLOOKUP($A24,JESG_EMBI!$AG:$AV,MATCH("YTD Score Chg",JESG_EMBI!$AG$1:$AV$1,0),FALSE)/-10</f>
        <v>-6.1454653236618292E-2</v>
      </c>
      <c r="G24" t="str">
        <f>IFERROR(VLOOKUP(A24,ERV_Mapping!Q:Q,1,FALSE),VLOOKUP(A24,ERV_Mapping!R:R,1,FALSE))</f>
        <v>MUMTAK</v>
      </c>
      <c r="H24" t="str">
        <f>IFERROR(VLOOKUP(G24,ERV_Mapping!Q:S,3,FALSE),VLOOKUP(G24,ERV_Mapping!R:S,2,FALSE))</f>
        <v>MUMTAK_0</v>
      </c>
      <c r="I24" s="1">
        <f>VLOOKUP($H24,ERV_Issuers!$C:$BZ,MATCH(I$1,ERV_Issuers!$C$2:$BZ$2,0),FALSE)</f>
        <v>148.49745178222656</v>
      </c>
      <c r="J24" s="1" t="str">
        <f>VLOOKUP($H24,ERV_Issuers!$C:$BZ,MATCH(J$1,ERV_Issuers!$C$2:$BZ$2,0),FALSE)</f>
        <v>b+</v>
      </c>
      <c r="K24" s="1">
        <f>VLOOKUP($H24,ERV_Issuers!$C:$BZ,MATCH(K$1,ERV_Issuers!$C$2:$BZ$2,0),FALSE)</f>
        <v>-43.807504060214271</v>
      </c>
      <c r="L24" s="1" t="str">
        <f t="shared" si="0"/>
        <v>B</v>
      </c>
      <c r="M24" s="1" t="str">
        <f>INDEX(JESG_EMBI!$W:$W,MATCH($A24,JESG_EMBI!$AG:$AG,0))</f>
        <v>XS2103157991</v>
      </c>
    </row>
    <row r="25" spans="1:13" x14ac:dyDescent="0.25">
      <c r="A25" t="s">
        <v>1950</v>
      </c>
      <c r="B25">
        <f>ROUND(10-VLOOKUP($A25,JESG_EMBI!$AG:$AV,MATCH(B$1,JESG_EMBI!$AG$1:$AV$1,0),FALSE)/10,1)</f>
        <v>5.8</v>
      </c>
      <c r="C25">
        <f>VLOOKUP($A25,JESG_EMBI!$AG:$AV,MATCH("1D Score Chg",JESG_EMBI!$AG$1:$AV$1,0),FALSE)/-10</f>
        <v>-2.68074778478322E-3</v>
      </c>
      <c r="D25">
        <f>VLOOKUP($A25,JESG_EMBI!$AG:$AV,MATCH("1M Score Chg",JESG_EMBI!$AG$1:$AV$1,0),FALSE)/-10</f>
        <v>-4.55674816139605E-2</v>
      </c>
      <c r="E25">
        <f>VLOOKUP($A25,JESG_EMBI!$AG:$AV,MATCH("QTD Score Chg",JESG_EMBI!$AG$1:$AV$1,0),FALSE)/-10</f>
        <v>-3.4412955465568704E-2</v>
      </c>
      <c r="F25">
        <f>VLOOKUP($A25,JESG_EMBI!$AG:$AV,MATCH("YTD Score Chg",JESG_EMBI!$AG$1:$AV$1,0),FALSE)/-10</f>
        <v>-7.441798789384671E-2</v>
      </c>
      <c r="G25" t="str">
        <f>IFERROR(VLOOKUP(A25,ERV_Mapping!Q:Q,1,FALSE),VLOOKUP(A25,ERV_Mapping!R:R,1,FALSE))</f>
        <v>BOLIVI</v>
      </c>
      <c r="H25" t="str">
        <f>IFERROR(VLOOKUP(G25,ERV_Mapping!Q:S,3,FALSE),VLOOKUP(G25,ERV_Mapping!R:S,2,FALSE))</f>
        <v>BOLIVIA_1</v>
      </c>
      <c r="I25" s="1">
        <f>VLOOKUP($H25,ERV_Issuers!$C:$BZ,MATCH(I$1,ERV_Issuers!$C$2:$BZ$2,0),FALSE)</f>
        <v>501.2843017578125</v>
      </c>
      <c r="J25" s="1" t="str">
        <f>VLOOKUP($H25,ERV_Issuers!$C:$BZ,MATCH(J$1,ERV_Issuers!$C$2:$BZ$2,0),FALSE)</f>
        <v>b</v>
      </c>
      <c r="K25" s="1">
        <f>VLOOKUP($H25,ERV_Issuers!$C:$BZ,MATCH(K$1,ERV_Issuers!$C$2:$BZ$2,0),FALSE)</f>
        <v>12.120593206888596</v>
      </c>
      <c r="L25" s="1" t="str">
        <f t="shared" si="0"/>
        <v>B</v>
      </c>
      <c r="M25" s="1" t="str">
        <f>INDEX(JESG_EMBI!$W:$W,MATCH($A25,JESG_EMBI!$AG:$AG,0))</f>
        <v>USP37878AC26</v>
      </c>
    </row>
    <row r="26" spans="1:13" x14ac:dyDescent="0.25">
      <c r="A26" t="s">
        <v>2758</v>
      </c>
      <c r="B26">
        <f>ROUND(10-VLOOKUP($A26,JESG_EMBI!$AG:$AV,MATCH(B$1,JESG_EMBI!$AG$1:$AV$1,0),FALSE)/10,1)</f>
        <v>7.3</v>
      </c>
      <c r="C26">
        <f>VLOOKUP($A26,JESG_EMBI!$AG:$AV,MATCH("1D Score Chg",JESG_EMBI!$AG$1:$AV$1,0),FALSE)/-10</f>
        <v>-1.5071160278644699E-2</v>
      </c>
      <c r="D26">
        <f>VLOOKUP($A26,JESG_EMBI!$AG:$AV,MATCH("1M Score Chg",JESG_EMBI!$AG$1:$AV$1,0),FALSE)/-10</f>
        <v>-0.185753748530987</v>
      </c>
      <c r="E26">
        <f>VLOOKUP($A26,JESG_EMBI!$AG:$AV,MATCH("QTD Score Chg",JESG_EMBI!$AG$1:$AV$1,0),FALSE)/-10</f>
        <v>-0.114253988673123</v>
      </c>
      <c r="F26">
        <f>VLOOKUP($A26,JESG_EMBI!$AG:$AV,MATCH("YTD Score Chg",JESG_EMBI!$AG$1:$AV$1,0),FALSE)/-10</f>
        <v>-0.10877423347192099</v>
      </c>
      <c r="G26" t="str">
        <f>IFERROR(VLOOKUP(A26,ERV_Mapping!Q:Q,1,FALSE),VLOOKUP(A26,ERV_Mapping!R:R,1,FALSE))</f>
        <v>MINASG</v>
      </c>
      <c r="H26" t="str">
        <f>IFERROR(VLOOKUP(G26,ERV_Mapping!Q:S,3,FALSE),VLOOKUP(G26,ERV_Mapping!R:S,2,FALSE))</f>
        <v>MINASG_2</v>
      </c>
      <c r="I26" s="1">
        <f>VLOOKUP($H26,ERV_Issuers!$C:$BZ,MATCH(I$1,ERV_Issuers!$C$2:$BZ$2,0),FALSE)</f>
        <v>251.01280212402344</v>
      </c>
      <c r="J26" s="1" t="str">
        <f>VLOOKUP($H26,ERV_Issuers!$C:$BZ,MATCH(J$1,ERV_Issuers!$C$2:$BZ$2,0),FALSE)</f>
        <v>bb-</v>
      </c>
      <c r="K26" s="1">
        <f>VLOOKUP($H26,ERV_Issuers!$C:$BZ,MATCH(K$1,ERV_Issuers!$C$2:$BZ$2,0),FALSE)</f>
        <v>0</v>
      </c>
      <c r="L26" s="1" t="str">
        <f t="shared" si="0"/>
        <v>BB</v>
      </c>
      <c r="M26" s="1" t="str">
        <f>INDEX(JESG_EMBI!$W:$W,MATCH($A26,JESG_EMBI!$AG:$AG,0))</f>
        <v>USG13201AA91</v>
      </c>
    </row>
    <row r="27" spans="1:13" x14ac:dyDescent="0.25">
      <c r="A27" t="s">
        <v>1976</v>
      </c>
      <c r="B27">
        <f>ROUND(10-VLOOKUP($A27,JESG_EMBI!$AG:$AV,MATCH(B$1,JESG_EMBI!$AG$1:$AV$1,0),FALSE)/10,1)</f>
        <v>5</v>
      </c>
      <c r="C27">
        <f>VLOOKUP($A27,JESG_EMBI!$AG:$AV,MATCH("1D Score Chg",JESG_EMBI!$AG$1:$AV$1,0),FALSE)/-10</f>
        <v>1.0500000000000001E-5</v>
      </c>
      <c r="D27">
        <f>VLOOKUP($A27,JESG_EMBI!$AG:$AV,MATCH("1M Score Chg",JESG_EMBI!$AG$1:$AV$1,0),FALSE)/-10</f>
        <v>-1.10028350542123E-2</v>
      </c>
      <c r="E27">
        <f>VLOOKUP($A27,JESG_EMBI!$AG:$AV,MATCH("QTD Score Chg",JESG_EMBI!$AG$1:$AV$1,0),FALSE)/-10</f>
        <v>-5.27257320401304E-3</v>
      </c>
      <c r="F27">
        <f>VLOOKUP($A27,JESG_EMBI!$AG:$AV,MATCH("YTD Score Chg",JESG_EMBI!$AG$1:$AV$1,0),FALSE)/-10</f>
        <v>-0.23906325167289699</v>
      </c>
      <c r="G27" t="str">
        <f>IFERROR(VLOOKUP(A27,ERV_Mapping!Q:Q,1,FALSE),VLOOKUP(A27,ERV_Mapping!R:R,1,FALSE))</f>
        <v>BRAZIL</v>
      </c>
      <c r="H27" t="str">
        <f>IFERROR(VLOOKUP(G27,ERV_Mapping!Q:S,3,FALSE),VLOOKUP(G27,ERV_Mapping!R:S,2,FALSE))</f>
        <v>BRAZIL_5</v>
      </c>
      <c r="I27" s="1">
        <f>VLOOKUP($H27,ERV_Issuers!$C:$BZ,MATCH(I$1,ERV_Issuers!$C$2:$BZ$2,0),FALSE)</f>
        <v>150.4757080078125</v>
      </c>
      <c r="J27" s="1" t="str">
        <f>VLOOKUP($H27,ERV_Issuers!$C:$BZ,MATCH(J$1,ERV_Issuers!$C$2:$BZ$2,0),FALSE)</f>
        <v>bb-</v>
      </c>
      <c r="K27" s="1">
        <f>VLOOKUP($H27,ERV_Issuers!$C:$BZ,MATCH(K$1,ERV_Issuers!$C$2:$BZ$2,0),FALSE)</f>
        <v>-43.098329629401633</v>
      </c>
      <c r="L27" s="1" t="str">
        <f t="shared" si="0"/>
        <v>BB</v>
      </c>
      <c r="M27" s="1" t="str">
        <f>INDEX(JESG_EMBI!$W:$W,MATCH($A27,JESG_EMBI!$AG:$AG,0))</f>
        <v>US105756AE07</v>
      </c>
    </row>
    <row r="28" spans="1:13" x14ac:dyDescent="0.25">
      <c r="A28" t="s">
        <v>2209</v>
      </c>
      <c r="B28">
        <f>ROUND(10-VLOOKUP($A28,JESG_EMBI!$AG:$AV,MATCH(B$1,JESG_EMBI!$AG$1:$AV$1,0),FALSE)/10,1)</f>
        <v>8</v>
      </c>
      <c r="C28">
        <f>VLOOKUP($A28,JESG_EMBI!$AG:$AV,MATCH("1D Score Chg",JESG_EMBI!$AG$1:$AV$1,0),FALSE)/-10</f>
        <v>-1.8019855841210099E-3</v>
      </c>
      <c r="D28">
        <f>VLOOKUP($A28,JESG_EMBI!$AG:$AV,MATCH("1M Score Chg",JESG_EMBI!$AG$1:$AV$1,0),FALSE)/-10</f>
        <v>-3.3756499178836205E-2</v>
      </c>
      <c r="E28">
        <f>VLOOKUP($A28,JESG_EMBI!$AG:$AV,MATCH("QTD Score Chg",JESG_EMBI!$AG$1:$AV$1,0),FALSE)/-10</f>
        <v>-2.4715186893927599E-2</v>
      </c>
      <c r="F28">
        <f>VLOOKUP($A28,JESG_EMBI!$AG:$AV,MATCH("YTD Score Chg",JESG_EMBI!$AG$1:$AV$1,0),FALSE)/-10</f>
        <v>-5.6240624701859997E-2</v>
      </c>
      <c r="G28" t="str">
        <f>IFERROR(VLOOKUP(A28,ERV_Mapping!Q:Q,1,FALSE),VLOOKUP(A28,ERV_Mapping!R:R,1,FALSE))</f>
        <v>IVYCST</v>
      </c>
      <c r="H28" t="str">
        <f>IFERROR(VLOOKUP(G28,ERV_Mapping!Q:S,3,FALSE),VLOOKUP(G28,ERV_Mapping!R:S,2,FALSE))</f>
        <v>IVORY COAST_1</v>
      </c>
      <c r="I28" s="1">
        <f>VLOOKUP($H28,ERV_Issuers!$C:$BZ,MATCH(I$1,ERV_Issuers!$C$2:$BZ$2,0),FALSE)</f>
        <v>365.1837158203125</v>
      </c>
      <c r="J28" s="1" t="str">
        <f>VLOOKUP($H28,ERV_Issuers!$C:$BZ,MATCH(J$1,ERV_Issuers!$C$2:$BZ$2,0),FALSE)</f>
        <v>bb-</v>
      </c>
      <c r="K28" s="1">
        <f>VLOOKUP($H28,ERV_Issuers!$C:$BZ,MATCH(K$1,ERV_Issuers!$C$2:$BZ$2,0),FALSE)</f>
        <v>1.7882950564702123</v>
      </c>
      <c r="L28" s="1" t="str">
        <f t="shared" si="0"/>
        <v>BB</v>
      </c>
      <c r="M28" s="1" t="str">
        <f>INDEX(JESG_EMBI!$W:$W,MATCH($A28,JESG_EMBI!$AG:$AG,0))</f>
        <v>XS0496488395</v>
      </c>
    </row>
    <row r="29" spans="1:13" x14ac:dyDescent="0.25">
      <c r="A29" t="s">
        <v>722</v>
      </c>
      <c r="B29">
        <f>ROUND(10-VLOOKUP($A29,JESG_EMBI!$AG:$AV,MATCH(B$1,JESG_EMBI!$AG$1:$AV$1,0),FALSE)/10,1)</f>
        <v>5.8</v>
      </c>
      <c r="C29">
        <f>VLOOKUP($A29,JESG_EMBI!$AG:$AV,MATCH("1D Score Chg",JESG_EMBI!$AG$1:$AV$1,0),FALSE)/-10</f>
        <v>-8.3075809877278996E-3</v>
      </c>
      <c r="D29">
        <f>VLOOKUP($A29,JESG_EMBI!$AG:$AV,MATCH("1M Score Chg",JESG_EMBI!$AG$1:$AV$1,0),FALSE)/-10</f>
        <v>-0.10360641480758499</v>
      </c>
      <c r="E29">
        <f>VLOOKUP($A29,JESG_EMBI!$AG:$AV,MATCH("QTD Score Chg",JESG_EMBI!$AG$1:$AV$1,0),FALSE)/-10</f>
        <v>-4.9159402075801398E-2</v>
      </c>
      <c r="F29">
        <f>VLOOKUP($A29,JESG_EMBI!$AG:$AV,MATCH("YTD Score Chg",JESG_EMBI!$AG$1:$AV$1,0),FALSE)/-10</f>
        <v>0.37287179949021099</v>
      </c>
      <c r="G29" t="str">
        <f>IFERROR(VLOOKUP(A29,ERV_Mapping!Q:Q,1,FALSE),VLOOKUP(A29,ERV_Mapping!R:R,1,FALSE))</f>
        <v>BANCO</v>
      </c>
      <c r="H29" t="str">
        <f>IFERROR(VLOOKUP(G29,ERV_Mapping!Q:S,3,FALSE),VLOOKUP(G29,ERV_Mapping!R:S,2,FALSE))</f>
        <v>BANCO_1</v>
      </c>
      <c r="I29" s="1">
        <f>VLOOKUP($H29,ERV_Issuers!$C:$BZ,MATCH(I$1,ERV_Issuers!$C$2:$BZ$2,0),FALSE)</f>
        <v>39.550148010253906</v>
      </c>
      <c r="J29" s="1" t="str">
        <f>VLOOKUP($H29,ERV_Issuers!$C:$BZ,MATCH(J$1,ERV_Issuers!$C$2:$BZ$2,0),FALSE)</f>
        <v>a</v>
      </c>
      <c r="K29" s="1">
        <f>VLOOKUP($H29,ERV_Issuers!$C:$BZ,MATCH(K$1,ERV_Issuers!$C$2:$BZ$2,0),FALSE)</f>
        <v>-50</v>
      </c>
      <c r="L29" s="1" t="str">
        <f t="shared" si="0"/>
        <v>A</v>
      </c>
      <c r="M29" s="1" t="str">
        <f>INDEX(JESG_EMBI!$W:$W,MATCH($A29,JESG_EMBI!$AG:$AG,0))</f>
        <v>US05968AAG13</v>
      </c>
    </row>
    <row r="30" spans="1:13" x14ac:dyDescent="0.25">
      <c r="A30" t="s">
        <v>2079</v>
      </c>
      <c r="B30">
        <f>ROUND(10-VLOOKUP($A30,JESG_EMBI!$AG:$AV,MATCH(B$1,JESG_EMBI!$AG$1:$AV$1,0),FALSE)/10,1)</f>
        <v>6.6</v>
      </c>
      <c r="C30">
        <f>VLOOKUP($A30,JESG_EMBI!$AG:$AV,MATCH("1D Score Chg",JESG_EMBI!$AG$1:$AV$1,0),FALSE)/-10</f>
        <v>3.2861912077599698E-3</v>
      </c>
      <c r="D30">
        <f>VLOOKUP($A30,JESG_EMBI!$AG:$AV,MATCH("1M Score Chg",JESG_EMBI!$AG$1:$AV$1,0),FALSE)/-10</f>
        <v>3.97946124274405E-2</v>
      </c>
      <c r="E30">
        <f>VLOOKUP($A30,JESG_EMBI!$AG:$AV,MATCH("QTD Score Chg",JESG_EMBI!$AG$1:$AV$1,0),FALSE)/-10</f>
        <v>1.9579334108505701E-2</v>
      </c>
      <c r="F30">
        <f>VLOOKUP($A30,JESG_EMBI!$AG:$AV,MATCH("YTD Score Chg",JESG_EMBI!$AG$1:$AV$1,0),FALSE)/-10</f>
        <v>4.4094889869352699E-2</v>
      </c>
      <c r="G30" t="str">
        <f>IFERROR(VLOOKUP(A30,ERV_Mapping!Q:Q,1,FALSE),VLOOKUP(A30,ERV_Mapping!R:R,1,FALSE))</f>
        <v>CDEL</v>
      </c>
      <c r="H30" t="str">
        <f>IFERROR(VLOOKUP(G30,ERV_Mapping!Q:S,3,FALSE),VLOOKUP(G30,ERV_Mapping!R:S,2,FALSE))</f>
        <v>CDEL_0</v>
      </c>
      <c r="I30" s="1">
        <f>VLOOKUP($H30,ERV_Issuers!$C:$BZ,MATCH(I$1,ERV_Issuers!$C$2:$BZ$2,0),FALSE)</f>
        <v>92.511573791503906</v>
      </c>
      <c r="J30" s="1" t="str">
        <f>VLOOKUP($H30,ERV_Issuers!$C:$BZ,MATCH(J$1,ERV_Issuers!$C$2:$BZ$2,0),FALSE)</f>
        <v>a-</v>
      </c>
      <c r="K30" s="1">
        <f>VLOOKUP($H30,ERV_Issuers!$C:$BZ,MATCH(K$1,ERV_Issuers!$C$2:$BZ$2,0),FALSE)</f>
        <v>-40.601801753685258</v>
      </c>
      <c r="L30" s="1" t="str">
        <f t="shared" si="0"/>
        <v>A</v>
      </c>
      <c r="M30" s="1" t="str">
        <f>INDEX(JESG_EMBI!$W:$W,MATCH($A30,JESG_EMBI!$AG:$AG,0))</f>
        <v>USP3143NBK92</v>
      </c>
    </row>
    <row r="31" spans="1:13" x14ac:dyDescent="0.25">
      <c r="A31" t="s">
        <v>509</v>
      </c>
      <c r="B31">
        <f>ROUND(10-VLOOKUP($A31,JESG_EMBI!$AG:$AV,MATCH(B$1,JESG_EMBI!$AG$1:$AV$1,0),FALSE)/10,1)</f>
        <v>7</v>
      </c>
      <c r="C31">
        <f>VLOOKUP($A31,JESG_EMBI!$AG:$AV,MATCH("1D Score Chg",JESG_EMBI!$AG$1:$AV$1,0),FALSE)/-10</f>
        <v>-2.4264428667322502E-3</v>
      </c>
      <c r="D31">
        <f>VLOOKUP($A31,JESG_EMBI!$AG:$AV,MATCH("1M Score Chg",JESG_EMBI!$AG$1:$AV$1,0),FALSE)/-10</f>
        <v>0.172141299826929</v>
      </c>
      <c r="E31">
        <f>VLOOKUP($A31,JESG_EMBI!$AG:$AV,MATCH("QTD Score Chg",JESG_EMBI!$AG$1:$AV$1,0),FALSE)/-10</f>
        <v>2.6255993604655296E-2</v>
      </c>
      <c r="F31">
        <f>VLOOKUP($A31,JESG_EMBI!$AG:$AV,MATCH("YTD Score Chg",JESG_EMBI!$AG$1:$AV$1,0),FALSE)/-10</f>
        <v>1.3447440826231301</v>
      </c>
      <c r="G31" t="str">
        <f>IFERROR(VLOOKUP(A31,ERV_Mapping!Q:Q,1,FALSE),VLOOKUP(A31,ERV_Mapping!R:R,1,FALSE))</f>
        <v>ENAPCL</v>
      </c>
      <c r="H31" t="str">
        <f>IFERROR(VLOOKUP(G31,ERV_Mapping!Q:S,3,FALSE),VLOOKUP(G31,ERV_Mapping!R:S,2,FALSE))</f>
        <v>ENAPCL_1</v>
      </c>
      <c r="I31" s="1">
        <f>VLOOKUP($H31,ERV_Issuers!$C:$BZ,MATCH(I$1,ERV_Issuers!$C$2:$BZ$2,0),FALSE)</f>
        <v>140.79444885253906</v>
      </c>
      <c r="J31" s="1" t="str">
        <f>VLOOKUP($H31,ERV_Issuers!$C:$BZ,MATCH(J$1,ERV_Issuers!$C$2:$BZ$2,0),FALSE)</f>
        <v>bbb</v>
      </c>
      <c r="K31" s="1">
        <f>VLOOKUP($H31,ERV_Issuers!$C:$BZ,MATCH(K$1,ERV_Issuers!$C$2:$BZ$2,0),FALSE)</f>
        <v>-25.806303073907504</v>
      </c>
      <c r="L31" s="1" t="str">
        <f t="shared" si="0"/>
        <v>BBB</v>
      </c>
      <c r="M31" s="1" t="str">
        <f>INDEX(JESG_EMBI!$W:$W,MATCH($A31,JESG_EMBI!$AG:$AG,0))</f>
        <v>USP37110AK24</v>
      </c>
    </row>
    <row r="32" spans="1:13" x14ac:dyDescent="0.25">
      <c r="A32" t="s">
        <v>903</v>
      </c>
      <c r="B32">
        <f>ROUND(10-VLOOKUP($A32,JESG_EMBI!$AG:$AV,MATCH(B$1,JESG_EMBI!$AG$1:$AV$1,0),FALSE)/10,1)</f>
        <v>4.0999999999999996</v>
      </c>
      <c r="C32">
        <f>VLOOKUP($A32,JESG_EMBI!$AG:$AV,MATCH("1D Score Chg",JESG_EMBI!$AG$1:$AV$1,0),FALSE)/-10</f>
        <v>-8.4890315069259211E-4</v>
      </c>
      <c r="D32">
        <f>VLOOKUP($A32,JESG_EMBI!$AG:$AV,MATCH("1M Score Chg",JESG_EMBI!$AG$1:$AV$1,0),FALSE)/-10</f>
        <v>-7.1067770412547304E-3</v>
      </c>
      <c r="E32">
        <f>VLOOKUP($A32,JESG_EMBI!$AG:$AV,MATCH("QTD Score Chg",JESG_EMBI!$AG$1:$AV$1,0),FALSE)/-10</f>
        <v>-4.4748630018141E-3</v>
      </c>
      <c r="F32">
        <f>VLOOKUP($A32,JESG_EMBI!$AG:$AV,MATCH("YTD Score Chg",JESG_EMBI!$AG$1:$AV$1,0),FALSE)/-10</f>
        <v>-5.1662415207387305E-2</v>
      </c>
      <c r="G32" t="str">
        <f>IFERROR(VLOOKUP(A32,ERV_Mapping!Q:Q,1,FALSE),VLOOKUP(A32,ERV_Mapping!R:R,1,FALSE))</f>
        <v>BMETR</v>
      </c>
      <c r="H32" t="str">
        <f>IFERROR(VLOOKUP(G32,ERV_Mapping!Q:S,3,FALSE),VLOOKUP(G32,ERV_Mapping!R:S,2,FALSE))</f>
        <v>BMETR_1</v>
      </c>
      <c r="I32" s="1">
        <f>VLOOKUP($H32,ERV_Issuers!$C:$BZ,MATCH(I$1,ERV_Issuers!$C$2:$BZ$2,0),FALSE)</f>
        <v>85.116226196289063</v>
      </c>
      <c r="J32" s="1" t="str">
        <f>VLOOKUP($H32,ERV_Issuers!$C:$BZ,MATCH(J$1,ERV_Issuers!$C$2:$BZ$2,0),FALSE)</f>
        <v>a-</v>
      </c>
      <c r="K32" s="1">
        <f>VLOOKUP($H32,ERV_Issuers!$C:$BZ,MATCH(K$1,ERV_Issuers!$C$2:$BZ$2,0),FALSE)</f>
        <v>-20.553681910034875</v>
      </c>
      <c r="L32" s="1" t="str">
        <f t="shared" si="0"/>
        <v>A</v>
      </c>
      <c r="M32" s="1" t="str">
        <f>INDEX(JESG_EMBI!$W:$W,MATCH($A32,JESG_EMBI!$AG:$AG,0))</f>
        <v>USP37466AR35</v>
      </c>
    </row>
    <row r="33" spans="1:13" x14ac:dyDescent="0.25">
      <c r="A33" t="s">
        <v>924</v>
      </c>
      <c r="B33">
        <f>ROUND(10-VLOOKUP($A33,JESG_EMBI!$AG:$AV,MATCH(B$1,JESG_EMBI!$AG$1:$AV$1,0),FALSE)/10,1)</f>
        <v>2.6</v>
      </c>
      <c r="C33">
        <f>VLOOKUP($A33,JESG_EMBI!$AG:$AV,MATCH("1D Score Chg",JESG_EMBI!$AG$1:$AV$1,0),FALSE)/-10</f>
        <v>-8.813775643687899E-4</v>
      </c>
      <c r="D33">
        <f>VLOOKUP($A33,JESG_EMBI!$AG:$AV,MATCH("1M Score Chg",JESG_EMBI!$AG$1:$AV$1,0),FALSE)/-10</f>
        <v>-2.9786377093662903E-2</v>
      </c>
      <c r="E33">
        <f>VLOOKUP($A33,JESG_EMBI!$AG:$AV,MATCH("QTD Score Chg",JESG_EMBI!$AG$1:$AV$1,0),FALSE)/-10</f>
        <v>-1.1510215610597601E-2</v>
      </c>
      <c r="F33">
        <f>VLOOKUP($A33,JESG_EMBI!$AG:$AV,MATCH("YTD Score Chg",JESG_EMBI!$AG$1:$AV$1,0),FALSE)/-10</f>
        <v>-6.6843148238521596E-2</v>
      </c>
      <c r="G33" t="str">
        <f>IFERROR(VLOOKUP(A33,ERV_Mapping!Q:Q,1,FALSE),VLOOKUP(A33,ERV_Mapping!R:R,1,FALSE))</f>
        <v>CHILE</v>
      </c>
      <c r="H33" t="str">
        <f>IFERROR(VLOOKUP(G33,ERV_Mapping!Q:S,3,FALSE),VLOOKUP(G33,ERV_Mapping!R:S,2,FALSE))</f>
        <v>CHILE_4</v>
      </c>
      <c r="I33" s="1">
        <f>VLOOKUP($H33,ERV_Issuers!$C:$BZ,MATCH(I$1,ERV_Issuers!$C$2:$BZ$2,0),FALSE)</f>
        <v>63.668441772460938</v>
      </c>
      <c r="J33" s="1" t="str">
        <f>VLOOKUP($H33,ERV_Issuers!$C:$BZ,MATCH(J$1,ERV_Issuers!$C$2:$BZ$2,0),FALSE)</f>
        <v>a</v>
      </c>
      <c r="K33" s="1">
        <f>VLOOKUP($H33,ERV_Issuers!$C:$BZ,MATCH(K$1,ERV_Issuers!$C$2:$BZ$2,0),FALSE)</f>
        <v>2.0947256309240951</v>
      </c>
      <c r="L33" s="1" t="str">
        <f t="shared" si="0"/>
        <v>A</v>
      </c>
      <c r="M33" s="1" t="str">
        <f>INDEX(JESG_EMBI!$W:$W,MATCH($A33,JESG_EMBI!$AG:$AG,0))</f>
        <v>US168863DX33</v>
      </c>
    </row>
    <row r="34" spans="1:13" x14ac:dyDescent="0.25">
      <c r="A34" t="s">
        <v>1542</v>
      </c>
      <c r="B34">
        <f>ROUND(10-VLOOKUP($A34,JESG_EMBI!$AG:$AV,MATCH(B$1,JESG_EMBI!$AG$1:$AV$1,0),FALSE)/10,1)</f>
        <v>9.1</v>
      </c>
      <c r="C34">
        <f>VLOOKUP($A34,JESG_EMBI!$AG:$AV,MATCH("1D Score Chg",JESG_EMBI!$AG$1:$AV$1,0),FALSE)/-10</f>
        <v>1.0137677965982301E-3</v>
      </c>
      <c r="D34">
        <f>VLOOKUP($A34,JESG_EMBI!$AG:$AV,MATCH("1M Score Chg",JESG_EMBI!$AG$1:$AV$1,0),FALSE)/-10</f>
        <v>1.74653141856023E-2</v>
      </c>
      <c r="E34">
        <f>VLOOKUP($A34,JESG_EMBI!$AG:$AV,MATCH("QTD Score Chg",JESG_EMBI!$AG$1:$AV$1,0),FALSE)/-10</f>
        <v>6.0133876603249E-3</v>
      </c>
      <c r="F34">
        <f>VLOOKUP($A34,JESG_EMBI!$AG:$AV,MATCH("YTD Score Chg",JESG_EMBI!$AG$1:$AV$1,0),FALSE)/-10</f>
        <v>1.69762345836467E-2</v>
      </c>
      <c r="G34" t="str">
        <f>IFERROR(VLOOKUP(A34,ERV_Mapping!Q:Q,1,FALSE),VLOOKUP(A34,ERV_Mapping!R:R,1,FALSE))</f>
        <v>SDBC</v>
      </c>
      <c r="H34" t="str">
        <f>IFERROR(VLOOKUP(G34,ERV_Mapping!Q:S,3,FALSE),VLOOKUP(G34,ERV_Mapping!R:S,2,FALSE))</f>
        <v>SDBC</v>
      </c>
      <c r="I34" s="1">
        <f>VLOOKUP($H34,ERV_Issuers!$C:$BZ,MATCH(I$1,ERV_Issuers!$C$2:$BZ$2,0),FALSE)</f>
        <v>31.389057159423828</v>
      </c>
      <c r="J34" s="1" t="str">
        <f>VLOOKUP($H34,ERV_Issuers!$C:$BZ,MATCH(J$1,ERV_Issuers!$C$2:$BZ$2,0),FALSE)</f>
        <v>a+</v>
      </c>
      <c r="K34" s="1">
        <f>VLOOKUP($H34,ERV_Issuers!$C:$BZ,MATCH(K$1,ERV_Issuers!$C$2:$BZ$2,0),FALSE)</f>
        <v>0</v>
      </c>
      <c r="L34" s="1" t="str">
        <f t="shared" ref="L34:L65" si="1">UPPER(LEFT(J34,IF(OR(RIGHT(J34,1)="-",RIGHT(J34,1)="+"),LEN(J34)-1,LEN(J34))))</f>
        <v>A</v>
      </c>
      <c r="M34" s="1" t="str">
        <f>INDEX(JESG_EMBI!$W:$W,MATCH($A34,JESG_EMBI!$AG:$AG,0))</f>
        <v>XS1711039591</v>
      </c>
    </row>
    <row r="35" spans="1:13" x14ac:dyDescent="0.25">
      <c r="A35" t="s">
        <v>2232</v>
      </c>
      <c r="B35">
        <f>ROUND(10-VLOOKUP($A35,JESG_EMBI!$AG:$AV,MATCH(B$1,JESG_EMBI!$AG$1:$AV$1,0),FALSE)/10,1)</f>
        <v>6.7</v>
      </c>
      <c r="C35">
        <f>VLOOKUP($A35,JESG_EMBI!$AG:$AV,MATCH("1D Score Chg",JESG_EMBI!$AG$1:$AV$1,0),FALSE)/-10</f>
        <v>-2.5600065041210401E-3</v>
      </c>
      <c r="D35">
        <f>VLOOKUP($A35,JESG_EMBI!$AG:$AV,MATCH("1M Score Chg",JESG_EMBI!$AG$1:$AV$1,0),FALSE)/-10</f>
        <v>-3.43190680521274E-3</v>
      </c>
      <c r="E35">
        <f>VLOOKUP($A35,JESG_EMBI!$AG:$AV,MATCH("QTD Score Chg",JESG_EMBI!$AG$1:$AV$1,0),FALSE)/-10</f>
        <v>-6.9929157385189402E-3</v>
      </c>
      <c r="F35">
        <f>VLOOKUP($A35,JESG_EMBI!$AG:$AV,MATCH("YTD Score Chg",JESG_EMBI!$AG$1:$AV$1,0),FALSE)/-10</f>
        <v>2.0106923904535202E-2</v>
      </c>
      <c r="G35" t="str">
        <f>IFERROR(VLOOKUP(A35,ERV_Mapping!Q:Q,1,FALSE),VLOOKUP(A35,ERV_Mapping!R:R,1,FALSE))</f>
        <v>JIANYI</v>
      </c>
      <c r="H35" t="str">
        <f>IFERROR(VLOOKUP(G35,ERV_Mapping!Q:S,3,FALSE),VLOOKUP(G35,ERV_Mapping!R:S,2,FALSE))</f>
        <v>JIANYI_0</v>
      </c>
      <c r="I35" s="1">
        <f>VLOOKUP($H35,ERV_Issuers!$C:$BZ,MATCH(I$1,ERV_Issuers!$C$2:$BZ$2,0),FALSE)</f>
        <v>108.64607238769531</v>
      </c>
      <c r="J35" s="1" t="str">
        <f>VLOOKUP($H35,ERV_Issuers!$C:$BZ,MATCH(J$1,ERV_Issuers!$C$2:$BZ$2,0),FALSE)</f>
        <v>a</v>
      </c>
      <c r="K35" s="1">
        <f>VLOOKUP($H35,ERV_Issuers!$C:$BZ,MATCH(K$1,ERV_Issuers!$C$2:$BZ$2,0),FALSE)</f>
        <v>0</v>
      </c>
      <c r="L35" s="1" t="str">
        <f t="shared" si="1"/>
        <v>A</v>
      </c>
      <c r="M35" s="1" t="str">
        <f>INDEX(JESG_EMBI!$W:$W,MATCH($A35,JESG_EMBI!$AG:$AG,0))</f>
        <v>XS2116905691</v>
      </c>
    </row>
    <row r="36" spans="1:13" x14ac:dyDescent="0.25">
      <c r="A36" t="s">
        <v>931</v>
      </c>
      <c r="B36">
        <f>ROUND(10-VLOOKUP($A36,JESG_EMBI!$AG:$AV,MATCH(B$1,JESG_EMBI!$AG$1:$AV$1,0),FALSE)/10,1)</f>
        <v>6.3</v>
      </c>
      <c r="C36">
        <f>VLOOKUP($A36,JESG_EMBI!$AG:$AV,MATCH("1D Score Chg",JESG_EMBI!$AG$1:$AV$1,0),FALSE)/-10</f>
        <v>-4.9325759240112102E-3</v>
      </c>
      <c r="D36">
        <f>VLOOKUP($A36,JESG_EMBI!$AG:$AV,MATCH("1M Score Chg",JESG_EMBI!$AG$1:$AV$1,0),FALSE)/-10</f>
        <v>-9.774137191515489E-2</v>
      </c>
      <c r="E36">
        <f>VLOOKUP($A36,JESG_EMBI!$AG:$AV,MATCH("QTD Score Chg",JESG_EMBI!$AG$1:$AV$1,0),FALSE)/-10</f>
        <v>-3.8132002636301301E-2</v>
      </c>
      <c r="F36">
        <f>VLOOKUP($A36,JESG_EMBI!$AG:$AV,MATCH("YTD Score Chg",JESG_EMBI!$AG$1:$AV$1,0),FALSE)/-10</f>
        <v>-0.205811556722022</v>
      </c>
      <c r="G36" t="str">
        <f>IFERROR(VLOOKUP(A36,ERV_Mapping!Q:Q,1,FALSE),VLOOKUP(A36,ERV_Mapping!R:R,1,FALSE))</f>
        <v>CHINA</v>
      </c>
      <c r="H36" t="str">
        <f>IFERROR(VLOOKUP(G36,ERV_Mapping!Q:S,3,FALSE),VLOOKUP(G36,ERV_Mapping!R:S,2,FALSE))</f>
        <v>CHINA_6</v>
      </c>
      <c r="I36" s="1">
        <f>VLOOKUP($H36,ERV_Issuers!$C:$BZ,MATCH(I$1,ERV_Issuers!$C$2:$BZ$2,0),FALSE)</f>
        <v>15.678764343261719</v>
      </c>
      <c r="J36" s="1" t="str">
        <f>VLOOKUP($H36,ERV_Issuers!$C:$BZ,MATCH(J$1,ERV_Issuers!$C$2:$BZ$2,0),FALSE)</f>
        <v>a+</v>
      </c>
      <c r="K36" s="1">
        <f>VLOOKUP($H36,ERV_Issuers!$C:$BZ,MATCH(K$1,ERV_Issuers!$C$2:$BZ$2,0),FALSE)</f>
        <v>-50</v>
      </c>
      <c r="L36" s="1" t="str">
        <f t="shared" si="1"/>
        <v>A</v>
      </c>
      <c r="M36" s="1" t="str">
        <f>INDEX(JESG_EMBI!$W:$W,MATCH($A36,JESG_EMBI!$AG:$AG,0))</f>
        <v>USY15025AA02</v>
      </c>
    </row>
    <row r="37" spans="1:13" x14ac:dyDescent="0.25">
      <c r="A37" t="s">
        <v>2264</v>
      </c>
      <c r="B37">
        <f>ROUND(10-VLOOKUP($A37,JESG_EMBI!$AG:$AV,MATCH(B$1,JESG_EMBI!$AG$1:$AV$1,0),FALSE)/10,1)</f>
        <v>3.9</v>
      </c>
      <c r="C37">
        <f>VLOOKUP($A37,JESG_EMBI!$AG:$AV,MATCH("1D Score Chg",JESG_EMBI!$AG$1:$AV$1,0),FALSE)/-10</f>
        <v>-3.2050281366117804E-3</v>
      </c>
      <c r="D37">
        <f>VLOOKUP($A37,JESG_EMBI!$AG:$AV,MATCH("1M Score Chg",JESG_EMBI!$AG$1:$AV$1,0),FALSE)/-10</f>
        <v>-6.4959183682630289E-2</v>
      </c>
      <c r="E37">
        <f>VLOOKUP($A37,JESG_EMBI!$AG:$AV,MATCH("QTD Score Chg",JESG_EMBI!$AG$1:$AV$1,0),FALSE)/-10</f>
        <v>-2.89220384679389E-2</v>
      </c>
      <c r="F37">
        <f>VLOOKUP($A37,JESG_EMBI!$AG:$AV,MATCH("YTD Score Chg",JESG_EMBI!$AG$1:$AV$1,0),FALSE)/-10</f>
        <v>-0.12737452515908701</v>
      </c>
      <c r="G37" t="str">
        <f>IFERROR(VLOOKUP(A37,ERV_Mapping!Q:Q,1,FALSE),VLOOKUP(A37,ERV_Mapping!R:R,1,FALSE))</f>
        <v>SPICLE</v>
      </c>
      <c r="H37" t="str">
        <f>IFERROR(VLOOKUP(G37,ERV_Mapping!Q:S,3,FALSE),VLOOKUP(G37,ERV_Mapping!R:S,2,FALSE))</f>
        <v>SPICLE_0</v>
      </c>
      <c r="I37" s="1">
        <f>VLOOKUP($H37,ERV_Issuers!$C:$BZ,MATCH(I$1,ERV_Issuers!$C$2:$BZ$2,0),FALSE)</f>
        <v>146.77984619140625</v>
      </c>
      <c r="J37" s="1" t="str">
        <f>VLOOKUP($H37,ERV_Issuers!$C:$BZ,MATCH(J$1,ERV_Issuers!$C$2:$BZ$2,0),FALSE)</f>
        <v>a-</v>
      </c>
      <c r="K37" s="1">
        <f>VLOOKUP($H37,ERV_Issuers!$C:$BZ,MATCH(K$1,ERV_Issuers!$C$2:$BZ$2,0),FALSE)</f>
        <v>0</v>
      </c>
      <c r="L37" s="1" t="str">
        <f t="shared" si="1"/>
        <v>A</v>
      </c>
      <c r="M37" s="1" t="str">
        <f>INDEX(JESG_EMBI!$W:$W,MATCH($A37,JESG_EMBI!$AG:$AG,0))</f>
        <v>XS1892681146</v>
      </c>
    </row>
    <row r="38" spans="1:13" x14ac:dyDescent="0.25">
      <c r="A38" t="s">
        <v>1662</v>
      </c>
      <c r="B38">
        <f>ROUND(10-VLOOKUP($A38,JESG_EMBI!$AG:$AV,MATCH(B$1,JESG_EMBI!$AG$1:$AV$1,0),FALSE)/10,1)</f>
        <v>6.7</v>
      </c>
      <c r="C38">
        <f>VLOOKUP($A38,JESG_EMBI!$AG:$AV,MATCH("1D Score Chg",JESG_EMBI!$AG$1:$AV$1,0),FALSE)/-10</f>
        <v>-5.7938059966161802E-3</v>
      </c>
      <c r="D38">
        <f>VLOOKUP($A38,JESG_EMBI!$AG:$AV,MATCH("1M Score Chg",JESG_EMBI!$AG$1:$AV$1,0),FALSE)/-10</f>
        <v>-8.2130263925261404E-2</v>
      </c>
      <c r="E38">
        <f>VLOOKUP($A38,JESG_EMBI!$AG:$AV,MATCH("QTD Score Chg",JESG_EMBI!$AG$1:$AV$1,0),FALSE)/-10</f>
        <v>-3.5166382886215E-2</v>
      </c>
      <c r="F38">
        <f>VLOOKUP($A38,JESG_EMBI!$AG:$AV,MATCH("YTD Score Chg",JESG_EMBI!$AG$1:$AV$1,0),FALSE)/-10</f>
        <v>-0.22196100316959902</v>
      </c>
      <c r="G38" t="str">
        <f>IFERROR(VLOOKUP(A38,ERV_Mapping!Q:Q,1,FALSE),VLOOKUP(A38,ERV_Mapping!R:R,1,FALSE))</f>
        <v>SINOCH</v>
      </c>
      <c r="H38" t="str">
        <f>IFERROR(VLOOKUP(G38,ERV_Mapping!Q:S,3,FALSE),VLOOKUP(G38,ERV_Mapping!R:S,2,FALSE))</f>
        <v>SINOCH_1</v>
      </c>
      <c r="I38" s="1">
        <f>VLOOKUP($H38,ERV_Issuers!$C:$BZ,MATCH(I$1,ERV_Issuers!$C$2:$BZ$2,0),FALSE)</f>
        <v>131.49075317382813</v>
      </c>
      <c r="J38" s="1" t="str">
        <f>VLOOKUP($H38,ERV_Issuers!$C:$BZ,MATCH(J$1,ERV_Issuers!$C$2:$BZ$2,0),FALSE)</f>
        <v>a-</v>
      </c>
      <c r="K38" s="1">
        <f>VLOOKUP($H38,ERV_Issuers!$C:$BZ,MATCH(K$1,ERV_Issuers!$C$2:$BZ$2,0),FALSE)</f>
        <v>13.598299914326894</v>
      </c>
      <c r="L38" s="1" t="str">
        <f t="shared" si="1"/>
        <v>A</v>
      </c>
      <c r="M38" s="1" t="str">
        <f>INDEX(JESG_EMBI!$W:$W,MATCH($A38,JESG_EMBI!$AG:$AG,0))</f>
        <v>XS2387357341</v>
      </c>
    </row>
    <row r="39" spans="1:13" x14ac:dyDescent="0.25">
      <c r="A39" t="s">
        <v>1547</v>
      </c>
      <c r="B39">
        <f>ROUND(10-VLOOKUP($A39,JESG_EMBI!$AG:$AV,MATCH(B$1,JESG_EMBI!$AG$1:$AV$1,0),FALSE)/10,1)</f>
        <v>6.4</v>
      </c>
      <c r="C39">
        <f>VLOOKUP($A39,JESG_EMBI!$AG:$AV,MATCH("1D Score Chg",JESG_EMBI!$AG$1:$AV$1,0),FALSE)/-10</f>
        <v>3.3863327986353595E-2</v>
      </c>
      <c r="D39">
        <f>VLOOKUP($A39,JESG_EMBI!$AG:$AV,MATCH("1M Score Chg",JESG_EMBI!$AG$1:$AV$1,0),FALSE)/-10</f>
        <v>0.843575321606856</v>
      </c>
      <c r="E39">
        <f>VLOOKUP($A39,JESG_EMBI!$AG:$AV,MATCH("QTD Score Chg",JESG_EMBI!$AG$1:$AV$1,0),FALSE)/-10</f>
        <v>0.32156281499836598</v>
      </c>
      <c r="F39">
        <f>VLOOKUP($A39,JESG_EMBI!$AG:$AV,MATCH("YTD Score Chg",JESG_EMBI!$AG$1:$AV$1,0),FALSE)/-10</f>
        <v>0.80703826654919908</v>
      </c>
      <c r="G39" t="str">
        <f>IFERROR(VLOOKUP(A39,ERV_Mapping!Q:Q,1,FALSE),VLOOKUP(A39,ERV_Mapping!R:R,1,FALSE))</f>
        <v>SDIC</v>
      </c>
      <c r="H39" t="str">
        <f>IFERROR(VLOOKUP(G39,ERV_Mapping!Q:S,3,FALSE),VLOOKUP(G39,ERV_Mapping!R:S,2,FALSE))</f>
        <v>SDIC_1</v>
      </c>
      <c r="I39" s="1">
        <f>VLOOKUP($H39,ERV_Issuers!$C:$BZ,MATCH(I$1,ERV_Issuers!$C$2:$BZ$2,0),FALSE)</f>
        <v>81.53314208984375</v>
      </c>
      <c r="J39" s="1" t="str">
        <f>VLOOKUP($H39,ERV_Issuers!$C:$BZ,MATCH(J$1,ERV_Issuers!$C$2:$BZ$2,0),FALSE)</f>
        <v>a</v>
      </c>
      <c r="K39" s="1">
        <f>VLOOKUP($H39,ERV_Issuers!$C:$BZ,MATCH(K$1,ERV_Issuers!$C$2:$BZ$2,0),FALSE)</f>
        <v>0</v>
      </c>
      <c r="L39" s="1" t="str">
        <f t="shared" si="1"/>
        <v>A</v>
      </c>
      <c r="M39" s="1" t="str">
        <f>INDEX(JESG_EMBI!$W:$W,MATCH($A39,JESG_EMBI!$AG:$AG,0))</f>
        <v>XS1989704843</v>
      </c>
    </row>
    <row r="40" spans="1:13" x14ac:dyDescent="0.25">
      <c r="A40" t="s">
        <v>1094</v>
      </c>
      <c r="B40">
        <f>ROUND(10-VLOOKUP($A40,JESG_EMBI!$AG:$AV,MATCH(B$1,JESG_EMBI!$AG$1:$AV$1,0),FALSE)/10,1)</f>
        <v>6.1</v>
      </c>
      <c r="C40">
        <f>VLOOKUP($A40,JESG_EMBI!$AG:$AV,MATCH("1D Score Chg",JESG_EMBI!$AG$1:$AV$1,0),FALSE)/-10</f>
        <v>-1.34429693792981E-3</v>
      </c>
      <c r="D40">
        <f>VLOOKUP($A40,JESG_EMBI!$AG:$AV,MATCH("1M Score Chg",JESG_EMBI!$AG$1:$AV$1,0),FALSE)/-10</f>
        <v>-1.3903273389192301E-2</v>
      </c>
      <c r="E40">
        <f>VLOOKUP($A40,JESG_EMBI!$AG:$AV,MATCH("QTD Score Chg",JESG_EMBI!$AG$1:$AV$1,0),FALSE)/-10</f>
        <v>-9.8625364843151399E-3</v>
      </c>
      <c r="F40">
        <f>VLOOKUP($A40,JESG_EMBI!$AG:$AV,MATCH("YTD Score Chg",JESG_EMBI!$AG$1:$AV$1,0),FALSE)/-10</f>
        <v>1.4309552574417199E-3</v>
      </c>
      <c r="G40" t="str">
        <f>IFERROR(VLOOKUP(A40,ERV_Mapping!Q:Q,1,FALSE),VLOOKUP(A40,ERV_Mapping!R:R,1,FALSE))</f>
        <v>COLOM</v>
      </c>
      <c r="H40" t="str">
        <f>IFERROR(VLOOKUP(G40,ERV_Mapping!Q:S,3,FALSE),VLOOKUP(G40,ERV_Mapping!R:S,2,FALSE))</f>
        <v>COLOMBIA_2</v>
      </c>
      <c r="I40" s="1">
        <f>VLOOKUP($H40,ERV_Issuers!$C:$BZ,MATCH(I$1,ERV_Issuers!$C$2:$BZ$2,0),FALSE)</f>
        <v>217.80583190917969</v>
      </c>
      <c r="J40" s="1" t="str">
        <f>VLOOKUP($H40,ERV_Issuers!$C:$BZ,MATCH(J$1,ERV_Issuers!$C$2:$BZ$2,0),FALSE)</f>
        <v>bbb-</v>
      </c>
      <c r="K40" s="1">
        <f>VLOOKUP($H40,ERV_Issuers!$C:$BZ,MATCH(K$1,ERV_Issuers!$C$2:$BZ$2,0),FALSE)</f>
        <v>7.9876350516476347</v>
      </c>
      <c r="L40" s="1" t="str">
        <f t="shared" si="1"/>
        <v>BBB</v>
      </c>
      <c r="M40" s="1" t="str">
        <f>INDEX(JESG_EMBI!$W:$W,MATCH($A40,JESG_EMBI!$AG:$AG,0))</f>
        <v>USP3772NHK11</v>
      </c>
    </row>
    <row r="41" spans="1:13" x14ac:dyDescent="0.25">
      <c r="A41" t="s">
        <v>1128</v>
      </c>
      <c r="B41">
        <f>ROUND(10-VLOOKUP($A41,JESG_EMBI!$AG:$AV,MATCH(B$1,JESG_EMBI!$AG$1:$AV$1,0),FALSE)/10,1)</f>
        <v>5.6</v>
      </c>
      <c r="C41">
        <f>VLOOKUP($A41,JESG_EMBI!$AG:$AV,MATCH("1D Score Chg",JESG_EMBI!$AG$1:$AV$1,0),FALSE)/-10</f>
        <v>-1.8608017835397498E-3</v>
      </c>
      <c r="D41">
        <f>VLOOKUP($A41,JESG_EMBI!$AG:$AV,MATCH("1M Score Chg",JESG_EMBI!$AG$1:$AV$1,0),FALSE)/-10</f>
        <v>-1.1001100985661299E-2</v>
      </c>
      <c r="E41">
        <f>VLOOKUP($A41,JESG_EMBI!$AG:$AV,MATCH("QTD Score Chg",JESG_EMBI!$AG$1:$AV$1,0),FALSE)/-10</f>
        <v>-7.7771970895177799E-3</v>
      </c>
      <c r="F41">
        <f>VLOOKUP($A41,JESG_EMBI!$AG:$AV,MATCH("YTD Score Chg",JESG_EMBI!$AG$1:$AV$1,0),FALSE)/-10</f>
        <v>-1.9980082535467101E-2</v>
      </c>
      <c r="G41" t="str">
        <f>IFERROR(VLOOKUP(A41,ERV_Mapping!Q:Q,1,FALSE),VLOOKUP(A41,ERV_Mapping!R:R,1,FALSE))</f>
        <v>COSICE</v>
      </c>
      <c r="H41" t="str">
        <f>IFERROR(VLOOKUP(G41,ERV_Mapping!Q:S,3,FALSE),VLOOKUP(G41,ERV_Mapping!R:S,2,FALSE))</f>
        <v>COSICE_0</v>
      </c>
      <c r="I41" s="1">
        <f>VLOOKUP($H41,ERV_Issuers!$C:$BZ,MATCH(I$1,ERV_Issuers!$C$2:$BZ$2,0),FALSE)</f>
        <v>347.64309692382813</v>
      </c>
      <c r="J41" s="1" t="str">
        <f>VLOOKUP($H41,ERV_Issuers!$C:$BZ,MATCH(J$1,ERV_Issuers!$C$2:$BZ$2,0),FALSE)</f>
        <v>b</v>
      </c>
      <c r="K41" s="1">
        <f>VLOOKUP($H41,ERV_Issuers!$C:$BZ,MATCH(K$1,ERV_Issuers!$C$2:$BZ$2,0),FALSE)</f>
        <v>1.4532903071195404</v>
      </c>
      <c r="L41" s="1" t="str">
        <f t="shared" si="1"/>
        <v>B</v>
      </c>
      <c r="M41" s="1" t="str">
        <f>INDEX(JESG_EMBI!$W:$W,MATCH($A41,JESG_EMBI!$AG:$AG,0))</f>
        <v>USP56226AQ94</v>
      </c>
    </row>
    <row r="42" spans="1:13" x14ac:dyDescent="0.25">
      <c r="A42" t="s">
        <v>1136</v>
      </c>
      <c r="B42">
        <f>ROUND(10-VLOOKUP($A42,JESG_EMBI!$AG:$AV,MATCH(B$1,JESG_EMBI!$AG$1:$AV$1,0),FALSE)/10,1)</f>
        <v>2.9</v>
      </c>
      <c r="C42">
        <f>VLOOKUP($A42,JESG_EMBI!$AG:$AV,MATCH("1D Score Chg",JESG_EMBI!$AG$1:$AV$1,0),FALSE)/-10</f>
        <v>1.3521430290126001E-3</v>
      </c>
      <c r="D42">
        <f>VLOOKUP($A42,JESG_EMBI!$AG:$AV,MATCH("1M Score Chg",JESG_EMBI!$AG$1:$AV$1,0),FALSE)/-10</f>
        <v>-3.44966471036798E-3</v>
      </c>
      <c r="E42">
        <f>VLOOKUP($A42,JESG_EMBI!$AG:$AV,MATCH("QTD Score Chg",JESG_EMBI!$AG$1:$AV$1,0),FALSE)/-10</f>
        <v>1.8430467940892401E-2</v>
      </c>
      <c r="F42">
        <f>VLOOKUP($A42,JESG_EMBI!$AG:$AV,MATCH("YTD Score Chg",JESG_EMBI!$AG$1:$AV$1,0),FALSE)/-10</f>
        <v>-0.23675735967249301</v>
      </c>
      <c r="G42" t="str">
        <f>IFERROR(VLOOKUP(A42,ERV_Mapping!Q:Q,1,FALSE),VLOOKUP(A42,ERV_Mapping!R:R,1,FALSE))</f>
        <v>COSTAR</v>
      </c>
      <c r="H42" t="str">
        <f>IFERROR(VLOOKUP(G42,ERV_Mapping!Q:S,3,FALSE),VLOOKUP(G42,ERV_Mapping!R:S,2,FALSE))</f>
        <v>COSTA RICA_1</v>
      </c>
      <c r="I42" s="1">
        <f>VLOOKUP($H42,ERV_Issuers!$C:$BZ,MATCH(I$1,ERV_Issuers!$C$2:$BZ$2,0),FALSE)</f>
        <v>205.78741455078125</v>
      </c>
      <c r="J42" s="1" t="str">
        <f>VLOOKUP($H42,ERV_Issuers!$C:$BZ,MATCH(J$1,ERV_Issuers!$C$2:$BZ$2,0),FALSE)</f>
        <v>b</v>
      </c>
      <c r="K42" s="1">
        <f>VLOOKUP($H42,ERV_Issuers!$C:$BZ,MATCH(K$1,ERV_Issuers!$C$2:$BZ$2,0),FALSE)</f>
        <v>-36.022218953557847</v>
      </c>
      <c r="L42" s="1" t="str">
        <f t="shared" si="1"/>
        <v>B</v>
      </c>
      <c r="M42" s="1" t="str">
        <f>INDEX(JESG_EMBI!$W:$W,MATCH($A42,JESG_EMBI!$AG:$AG,0))</f>
        <v>USP3699PGB78</v>
      </c>
    </row>
    <row r="43" spans="1:13" x14ac:dyDescent="0.25">
      <c r="A43" t="s">
        <v>1568</v>
      </c>
      <c r="B43">
        <f>ROUND(10-VLOOKUP($A43,JESG_EMBI!$AG:$AV,MATCH(B$1,JESG_EMBI!$AG$1:$AV$1,0),FALSE)/10,1)</f>
        <v>6.2</v>
      </c>
      <c r="C43">
        <f>VLOOKUP($A43,JESG_EMBI!$AG:$AV,MATCH("1D Score Chg",JESG_EMBI!$AG$1:$AV$1,0),FALSE)/-10</f>
        <v>1.33906621054507E-3</v>
      </c>
      <c r="D43">
        <f>VLOOKUP($A43,JESG_EMBI!$AG:$AV,MATCH("1M Score Chg",JESG_EMBI!$AG$1:$AV$1,0),FALSE)/-10</f>
        <v>-6.4026718555467696E-2</v>
      </c>
      <c r="E43">
        <f>VLOOKUP($A43,JESG_EMBI!$AG:$AV,MATCH("QTD Score Chg",JESG_EMBI!$AG$1:$AV$1,0),FALSE)/-10</f>
        <v>2.6598248752541997E-3</v>
      </c>
      <c r="F43">
        <f>VLOOKUP($A43,JESG_EMBI!$AG:$AV,MATCH("YTD Score Chg",JESG_EMBI!$AG$1:$AV$1,0),FALSE)/-10</f>
        <v>4.3755463963124401E-2</v>
      </c>
      <c r="G43" t="str">
        <f>IFERROR(VLOOKUP(A43,ERV_Mapping!Q:Q,1,FALSE),VLOOKUP(A43,ERV_Mapping!R:R,1,FALSE))</f>
        <v>SERBIA</v>
      </c>
      <c r="H43" t="str">
        <f>IFERROR(VLOOKUP(G43,ERV_Mapping!Q:S,3,FALSE),VLOOKUP(G43,ERV_Mapping!R:S,2,FALSE))</f>
        <v>SERBIA_1</v>
      </c>
      <c r="I43" s="1">
        <f>VLOOKUP($H43,ERV_Issuers!$C:$BZ,MATCH(I$1,ERV_Issuers!$C$2:$BZ$2,0),FALSE)</f>
        <v>166.06675720214844</v>
      </c>
      <c r="J43" s="1" t="str">
        <f>VLOOKUP($H43,ERV_Issuers!$C:$BZ,MATCH(J$1,ERV_Issuers!$C$2:$BZ$2,0),FALSE)</f>
        <v>bb+</v>
      </c>
      <c r="K43" s="1">
        <f>VLOOKUP($H43,ERV_Issuers!$C:$BZ,MATCH(K$1,ERV_Issuers!$C$2:$BZ$2,0),FALSE)</f>
        <v>0</v>
      </c>
      <c r="L43" s="1" t="str">
        <f t="shared" si="1"/>
        <v>BB</v>
      </c>
      <c r="M43" s="1" t="str">
        <f>INDEX(JESG_EMBI!$W:$W,MATCH($A43,JESG_EMBI!$AG:$AG,0))</f>
        <v>XS2264555744</v>
      </c>
    </row>
    <row r="44" spans="1:13" x14ac:dyDescent="0.25">
      <c r="A44" t="s">
        <v>1288</v>
      </c>
      <c r="B44">
        <f>ROUND(10-VLOOKUP($A44,JESG_EMBI!$AG:$AV,MATCH(B$1,JESG_EMBI!$AG$1:$AV$1,0),FALSE)/10,1)</f>
        <v>4.8</v>
      </c>
      <c r="C44">
        <f>VLOOKUP($A44,JESG_EMBI!$AG:$AV,MATCH("1D Score Chg",JESG_EMBI!$AG$1:$AV$1,0),FALSE)/-10</f>
        <v>-4.9116530144736699E-3</v>
      </c>
      <c r="D44">
        <f>VLOOKUP($A44,JESG_EMBI!$AG:$AV,MATCH("1M Score Chg",JESG_EMBI!$AG$1:$AV$1,0),FALSE)/-10</f>
        <v>-0.19620458420950998</v>
      </c>
      <c r="E44">
        <f>VLOOKUP($A44,JESG_EMBI!$AG:$AV,MATCH("QTD Score Chg",JESG_EMBI!$AG$1:$AV$1,0),FALSE)/-10</f>
        <v>-6.7907918275125198E-2</v>
      </c>
      <c r="F44">
        <f>VLOOKUP($A44,JESG_EMBI!$AG:$AV,MATCH("YTD Score Chg",JESG_EMBI!$AG$1:$AV$1,0),FALSE)/-10</f>
        <v>-0.82631455595896708</v>
      </c>
      <c r="G44" t="str">
        <f>IFERROR(VLOOKUP(A44,ERV_Mapping!Q:Q,1,FALSE),VLOOKUP(A44,ERV_Mapping!R:R,1,FALSE))</f>
        <v>DOMREP</v>
      </c>
      <c r="H44" t="str">
        <f>IFERROR(VLOOKUP(G44,ERV_Mapping!Q:S,3,FALSE),VLOOKUP(G44,ERV_Mapping!R:S,2,FALSE))</f>
        <v>DOMINICAN REPUBLIC_1</v>
      </c>
      <c r="I44" s="1">
        <f>VLOOKUP($H44,ERV_Issuers!$C:$BZ,MATCH(I$1,ERV_Issuers!$C$2:$BZ$2,0),FALSE)</f>
        <v>286.90115356445313</v>
      </c>
      <c r="J44" s="1" t="str">
        <f>VLOOKUP($H44,ERV_Issuers!$C:$BZ,MATCH(J$1,ERV_Issuers!$C$2:$BZ$2,0),FALSE)</f>
        <v>bb-</v>
      </c>
      <c r="K44" s="1">
        <f>VLOOKUP($H44,ERV_Issuers!$C:$BZ,MATCH(K$1,ERV_Issuers!$C$2:$BZ$2,0),FALSE)</f>
        <v>2.0648984354966409</v>
      </c>
      <c r="L44" s="1" t="str">
        <f t="shared" si="1"/>
        <v>BB</v>
      </c>
      <c r="M44" s="1" t="str">
        <f>INDEX(JESG_EMBI!$W:$W,MATCH($A44,JESG_EMBI!$AG:$AG,0))</f>
        <v>USP3579ECF27</v>
      </c>
    </row>
    <row r="45" spans="1:13" x14ac:dyDescent="0.25">
      <c r="A45" t="s">
        <v>1319</v>
      </c>
      <c r="B45">
        <f>ROUND(10-VLOOKUP($A45,JESG_EMBI!$AG:$AV,MATCH(B$1,JESG_EMBI!$AG$1:$AV$1,0),FALSE)/10,1)</f>
        <v>5.5</v>
      </c>
      <c r="C45">
        <f>VLOOKUP($A45,JESG_EMBI!$AG:$AV,MATCH("1D Score Chg",JESG_EMBI!$AG$1:$AV$1,0),FALSE)/-10</f>
        <v>8.8922365544519201E-4</v>
      </c>
      <c r="D45">
        <f>VLOOKUP($A45,JESG_EMBI!$AG:$AV,MATCH("1M Score Chg",JESG_EMBI!$AG$1:$AV$1,0),FALSE)/-10</f>
        <v>7.6734770737139895E-3</v>
      </c>
      <c r="E45">
        <f>VLOOKUP($A45,JESG_EMBI!$AG:$AV,MATCH("QTD Score Chg",JESG_EMBI!$AG$1:$AV$1,0),FALSE)/-10</f>
        <v>4.0015064497538299E-4</v>
      </c>
      <c r="F45">
        <f>VLOOKUP($A45,JESG_EMBI!$AG:$AV,MATCH("YTD Score Chg",JESG_EMBI!$AG$1:$AV$1,0),FALSE)/-10</f>
        <v>-8.4437836552686399E-2</v>
      </c>
      <c r="G45" t="str">
        <f>IFERROR(VLOOKUP(A45,ERV_Mapping!Q:Q,1,FALSE),VLOOKUP(A45,ERV_Mapping!R:R,1,FALSE))</f>
        <v>ECUA</v>
      </c>
      <c r="H45" t="str">
        <f>IFERROR(VLOOKUP(G45,ERV_Mapping!Q:S,3,FALSE),VLOOKUP(G45,ERV_Mapping!R:S,2,FALSE))</f>
        <v>ECUADOR_2</v>
      </c>
      <c r="I45" s="1">
        <f>VLOOKUP($H45,ERV_Issuers!$C:$BZ,MATCH(I$1,ERV_Issuers!$C$2:$BZ$2,0),FALSE)</f>
        <v>734.94049072265625</v>
      </c>
      <c r="J45" s="1" t="str">
        <f>VLOOKUP($H45,ERV_Issuers!$C:$BZ,MATCH(J$1,ERV_Issuers!$C$2:$BZ$2,0),FALSE)</f>
        <v>b-</v>
      </c>
      <c r="K45" s="1">
        <f>VLOOKUP($H45,ERV_Issuers!$C:$BZ,MATCH(K$1,ERV_Issuers!$C$2:$BZ$2,0),FALSE)</f>
        <v>24.828778971497186</v>
      </c>
      <c r="L45" s="1" t="str">
        <f t="shared" si="1"/>
        <v>B</v>
      </c>
      <c r="M45" s="1" t="str">
        <f>INDEX(JESG_EMBI!$W:$W,MATCH($A45,JESG_EMBI!$AG:$AG,0))</f>
        <v>XS2214239506</v>
      </c>
    </row>
    <row r="46" spans="1:13" x14ac:dyDescent="0.25">
      <c r="A46" t="s">
        <v>1329</v>
      </c>
      <c r="B46">
        <f>ROUND(10-VLOOKUP($A46,JESG_EMBI!$AG:$AV,MATCH(B$1,JESG_EMBI!$AG$1:$AV$1,0),FALSE)/10,1)</f>
        <v>6.7</v>
      </c>
      <c r="C46">
        <f>VLOOKUP($A46,JESG_EMBI!$AG:$AV,MATCH("1D Score Chg",JESG_EMBI!$AG$1:$AV$1,0),FALSE)/-10</f>
        <v>4.4461182771655602E-4</v>
      </c>
      <c r="D46">
        <f>VLOOKUP($A46,JESG_EMBI!$AG:$AV,MATCH("1M Score Chg",JESG_EMBI!$AG$1:$AV$1,0),FALSE)/-10</f>
        <v>4.4615489229921902E-2</v>
      </c>
      <c r="E46">
        <f>VLOOKUP($A46,JESG_EMBI!$AG:$AV,MATCH("QTD Score Chg",JESG_EMBI!$AG$1:$AV$1,0),FALSE)/-10</f>
        <v>1.2498823086315201E-2</v>
      </c>
      <c r="F46">
        <f>VLOOKUP($A46,JESG_EMBI!$AG:$AV,MATCH("YTD Score Chg",JESG_EMBI!$AG$1:$AV$1,0),FALSE)/-10</f>
        <v>-0.104152721312992</v>
      </c>
      <c r="G46" t="str">
        <f>IFERROR(VLOOKUP(A46,ERV_Mapping!Q:Q,1,FALSE),VLOOKUP(A46,ERV_Mapping!R:R,1,FALSE))</f>
        <v>EGYPT</v>
      </c>
      <c r="H46" t="str">
        <f>IFERROR(VLOOKUP(G46,ERV_Mapping!Q:S,3,FALSE),VLOOKUP(G46,ERV_Mapping!R:S,2,FALSE))</f>
        <v>EGYPT_1</v>
      </c>
      <c r="I46" s="1">
        <f>VLOOKUP($H46,ERV_Issuers!$C:$BZ,MATCH(I$1,ERV_Issuers!$C$2:$BZ$2,0),FALSE)</f>
        <v>506.56942749023438</v>
      </c>
      <c r="J46" s="1" t="str">
        <f>VLOOKUP($H46,ERV_Issuers!$C:$BZ,MATCH(J$1,ERV_Issuers!$C$2:$BZ$2,0),FALSE)</f>
        <v>b</v>
      </c>
      <c r="K46" s="1">
        <f>VLOOKUP($H46,ERV_Issuers!$C:$BZ,MATCH(K$1,ERV_Issuers!$C$2:$BZ$2,0),FALSE)</f>
        <v>12.209059897096825</v>
      </c>
      <c r="L46" s="1" t="str">
        <f t="shared" si="1"/>
        <v>B</v>
      </c>
      <c r="M46" s="1" t="str">
        <f>INDEX(JESG_EMBI!$W:$W,MATCH($A46,JESG_EMBI!$AG:$AG,0))</f>
        <v>XS2297220423</v>
      </c>
    </row>
    <row r="47" spans="1:13" x14ac:dyDescent="0.25">
      <c r="A47" t="s">
        <v>1727</v>
      </c>
      <c r="B47">
        <f>ROUND(10-VLOOKUP($A47,JESG_EMBI!$AG:$AV,MATCH(B$1,JESG_EMBI!$AG$1:$AV$1,0),FALSE)/10,1)</f>
        <v>5.7</v>
      </c>
      <c r="C47">
        <f>VLOOKUP($A47,JESG_EMBI!$AG:$AV,MATCH("1D Score Chg",JESG_EMBI!$AG$1:$AV$1,0),FALSE)/-10</f>
        <v>-4.4801180052097302E-3</v>
      </c>
      <c r="D47">
        <f>VLOOKUP($A47,JESG_EMBI!$AG:$AV,MATCH("1M Score Chg",JESG_EMBI!$AG$1:$AV$1,0),FALSE)/-10</f>
        <v>-5.2003891661200098E-2</v>
      </c>
      <c r="E47">
        <f>VLOOKUP($A47,JESG_EMBI!$AG:$AV,MATCH("QTD Score Chg",JESG_EMBI!$AG$1:$AV$1,0),FALSE)/-10</f>
        <v>-3.5848790132718002E-2</v>
      </c>
      <c r="F47">
        <f>VLOOKUP($A47,JESG_EMBI!$AG:$AV,MATCH("YTD Score Chg",JESG_EMBI!$AG$1:$AV$1,0),FALSE)/-10</f>
        <v>-0.36842257500737097</v>
      </c>
      <c r="G47" t="str">
        <f>IFERROR(VLOOKUP(A47,ERV_Mapping!Q:Q,1,FALSE),VLOOKUP(A47,ERV_Mapping!R:R,1,FALSE))</f>
        <v>GABON</v>
      </c>
      <c r="H47" t="str">
        <f>IFERROR(VLOOKUP(G47,ERV_Mapping!Q:S,3,FALSE),VLOOKUP(G47,ERV_Mapping!R:S,2,FALSE))</f>
        <v>GABON</v>
      </c>
      <c r="I47" s="1">
        <f>VLOOKUP($H47,ERV_Issuers!$C:$BZ,MATCH(I$1,ERV_Issuers!$C$2:$BZ$2,0),FALSE)</f>
        <v>438.54150390625</v>
      </c>
      <c r="J47" s="1" t="str">
        <f>VLOOKUP($H47,ERV_Issuers!$C:$BZ,MATCH(J$1,ERV_Issuers!$C$2:$BZ$2,0),FALSE)</f>
        <v>ccc+</v>
      </c>
      <c r="K47" s="1">
        <f>VLOOKUP($H47,ERV_Issuers!$C:$BZ,MATCH(K$1,ERV_Issuers!$C$2:$BZ$2,0),FALSE)</f>
        <v>-26.022224320038372</v>
      </c>
      <c r="L47" s="1" t="str">
        <f t="shared" si="1"/>
        <v>CCC</v>
      </c>
      <c r="M47" s="1" t="str">
        <f>INDEX(JESG_EMBI!$W:$W,MATCH($A47,JESG_EMBI!$AG:$AG,0))</f>
        <v>XS2113615228</v>
      </c>
    </row>
    <row r="48" spans="1:13" x14ac:dyDescent="0.25">
      <c r="A48" t="s">
        <v>16863</v>
      </c>
      <c r="B48">
        <f>ROUND(10-VLOOKUP($A48,JESG_EMBI!$AG:$AV,MATCH(B$1,JESG_EMBI!$AG$1:$AV$1,0),FALSE)/10,1)</f>
        <v>6.1</v>
      </c>
      <c r="C48">
        <f>VLOOKUP($A48,JESG_EMBI!$AG:$AV,MATCH("1D Score Chg",JESG_EMBI!$AG$1:$AV$1,0),FALSE)/-10</f>
        <v>-2.1749664217452303E-3</v>
      </c>
      <c r="D48">
        <f>VLOOKUP($A48,JESG_EMBI!$AG:$AV,MATCH("1M Score Chg",JESG_EMBI!$AG$1:$AV$1,0),FALSE)/-10</f>
        <v>-4.02421054282548E-2</v>
      </c>
      <c r="E48">
        <f>VLOOKUP($A48,JESG_EMBI!$AG:$AV,MATCH("QTD Score Chg",JESG_EMBI!$AG$1:$AV$1,0),FALSE)/-10</f>
        <v>-1.0604678833348601E-2</v>
      </c>
      <c r="F48">
        <f>VLOOKUP($A48,JESG_EMBI!$AG:$AV,MATCH("YTD Score Chg",JESG_EMBI!$AG$1:$AV$1,0),FALSE)/-10</f>
        <v>-0.59768299184652696</v>
      </c>
      <c r="G48" t="str">
        <f>IFERROR(VLOOKUP(A48,ERV_Mapping!Q:Q,1,FALSE),VLOOKUP(A48,ERV_Mapping!R:R,1,FALSE))</f>
        <v>GRAIL</v>
      </c>
      <c r="H48" t="str">
        <f>IFERROR(VLOOKUP(G48,ERV_Mapping!Q:S,3,FALSE),VLOOKUP(G48,ERV_Mapping!R:S,2,FALSE))</f>
        <v>GRAIL_0</v>
      </c>
      <c r="I48" s="1">
        <f>VLOOKUP($H48,ERV_Issuers!$C:$BZ,MATCH(I$1,ERV_Issuers!$C$2:$BZ$2,0),FALSE)</f>
        <v>413.78237915039063</v>
      </c>
      <c r="J48" s="1" t="str">
        <f>VLOOKUP($H48,ERV_Issuers!$C:$BZ,MATCH(J$1,ERV_Issuers!$C$2:$BZ$2,0),FALSE)</f>
        <v>b+</v>
      </c>
      <c r="K48" s="1">
        <f>VLOOKUP($H48,ERV_Issuers!$C:$BZ,MATCH(K$1,ERV_Issuers!$C$2:$BZ$2,0),FALSE)</f>
        <v>0</v>
      </c>
      <c r="L48" s="1" t="str">
        <f t="shared" si="1"/>
        <v>B</v>
      </c>
      <c r="M48" s="1" t="str">
        <f>INDEX(JESG_EMBI!$W:$W,MATCH($A48,JESG_EMBI!$AG:$AG,0))</f>
        <v>XS2340149439</v>
      </c>
    </row>
    <row r="49" spans="1:13" x14ac:dyDescent="0.25">
      <c r="A49" t="s">
        <v>1779</v>
      </c>
      <c r="B49">
        <f>ROUND(10-VLOOKUP($A49,JESG_EMBI!$AG:$AV,MATCH(B$1,JESG_EMBI!$AG$1:$AV$1,0),FALSE)/10,1)</f>
        <v>3.1</v>
      </c>
      <c r="C49">
        <f>VLOOKUP($A49,JESG_EMBI!$AG:$AV,MATCH("1D Score Chg",JESG_EMBI!$AG$1:$AV$1,0),FALSE)/-10</f>
        <v>-1.4300808670458302E-2</v>
      </c>
      <c r="D49">
        <f>VLOOKUP($A49,JESG_EMBI!$AG:$AV,MATCH("1M Score Chg",JESG_EMBI!$AG$1:$AV$1,0),FALSE)/-10</f>
        <v>-0.36071357582986197</v>
      </c>
      <c r="E49">
        <f>VLOOKUP($A49,JESG_EMBI!$AG:$AV,MATCH("QTD Score Chg",JESG_EMBI!$AG$1:$AV$1,0),FALSE)/-10</f>
        <v>-0.13452123152245501</v>
      </c>
      <c r="F49">
        <f>VLOOKUP($A49,JESG_EMBI!$AG:$AV,MATCH("YTD Score Chg",JESG_EMBI!$AG$1:$AV$1,0),FALSE)/-10</f>
        <v>-0.24719882837948698</v>
      </c>
      <c r="G49" t="str">
        <f>IFERROR(VLOOKUP(A49,ERV_Mapping!Q:Q,1,FALSE),VLOOKUP(A49,ERV_Mapping!R:R,1,FALSE))</f>
        <v>GEORG</v>
      </c>
      <c r="H49" t="str">
        <f>IFERROR(VLOOKUP(G49,ERV_Mapping!Q:S,3,FALSE),VLOOKUP(G49,ERV_Mapping!R:S,2,FALSE))</f>
        <v>GEORGIA</v>
      </c>
      <c r="I49" s="1">
        <f>VLOOKUP($H49,ERV_Issuers!$C:$BZ,MATCH(I$1,ERV_Issuers!$C$2:$BZ$2,0),FALSE)</f>
        <v>406.18963623046875</v>
      </c>
      <c r="J49" s="1" t="str">
        <f>VLOOKUP($H49,ERV_Issuers!$C:$BZ,MATCH(J$1,ERV_Issuers!$C$2:$BZ$2,0),FALSE)</f>
        <v>bb</v>
      </c>
      <c r="K49" s="1">
        <f>VLOOKUP($H49,ERV_Issuers!$C:$BZ,MATCH(K$1,ERV_Issuers!$C$2:$BZ$2,0),FALSE)</f>
        <v>16.934380745449875</v>
      </c>
      <c r="L49" s="1" t="str">
        <f t="shared" si="1"/>
        <v>BB</v>
      </c>
      <c r="M49" s="1" t="str">
        <f>INDEX(JESG_EMBI!$W:$W,MATCH($A49,JESG_EMBI!$AG:$AG,0))</f>
        <v>XS2334109423</v>
      </c>
    </row>
    <row r="50" spans="1:13" x14ac:dyDescent="0.25">
      <c r="A50" t="s">
        <v>1799</v>
      </c>
      <c r="B50">
        <f>ROUND(10-VLOOKUP($A50,JESG_EMBI!$AG:$AV,MATCH(B$1,JESG_EMBI!$AG$1:$AV$1,0),FALSE)/10,1)</f>
        <v>4.7</v>
      </c>
      <c r="C50">
        <f>VLOOKUP($A50,JESG_EMBI!$AG:$AV,MATCH("1D Score Chg",JESG_EMBI!$AG$1:$AV$1,0),FALSE)/-10</f>
        <v>1.2524976723268799E-2</v>
      </c>
      <c r="D50">
        <f>VLOOKUP($A50,JESG_EMBI!$AG:$AV,MATCH("1M Score Chg",JESG_EMBI!$AG$1:$AV$1,0),FALSE)/-10</f>
        <v>0.27332904413693199</v>
      </c>
      <c r="E50">
        <f>VLOOKUP($A50,JESG_EMBI!$AG:$AV,MATCH("QTD Score Chg",JESG_EMBI!$AG$1:$AV$1,0),FALSE)/-10</f>
        <v>0.10109688353263999</v>
      </c>
      <c r="F50">
        <f>VLOOKUP($A50,JESG_EMBI!$AG:$AV,MATCH("YTD Score Chg",JESG_EMBI!$AG$1:$AV$1,0),FALSE)/-10</f>
        <v>0.60233430187665804</v>
      </c>
      <c r="G50" t="str">
        <f>IFERROR(VLOOKUP(A50,ERV_Mapping!Q:Q,1,FALSE),VLOOKUP(A50,ERV_Mapping!R:R,1,FALSE))</f>
        <v>GHANA</v>
      </c>
      <c r="H50" t="str">
        <f>IFERROR(VLOOKUP(G50,ERV_Mapping!Q:S,3,FALSE),VLOOKUP(G50,ERV_Mapping!R:S,2,FALSE))</f>
        <v>GHANA_2</v>
      </c>
      <c r="I50" s="1">
        <f>VLOOKUP($H50,ERV_Issuers!$C:$BZ,MATCH(I$1,ERV_Issuers!$C$2:$BZ$2,0),FALSE)</f>
        <v>1187.1837158203125</v>
      </c>
      <c r="J50" s="1" t="str">
        <f>VLOOKUP($H50,ERV_Issuers!$C:$BZ,MATCH(J$1,ERV_Issuers!$C$2:$BZ$2,0),FALSE)</f>
        <v>b-</v>
      </c>
      <c r="K50" s="1">
        <f>VLOOKUP($H50,ERV_Issuers!$C:$BZ,MATCH(K$1,ERV_Issuers!$C$2:$BZ$2,0),FALSE)</f>
        <v>53.447832005737126</v>
      </c>
      <c r="L50" s="1" t="str">
        <f t="shared" si="1"/>
        <v>B</v>
      </c>
      <c r="M50" s="1" t="str">
        <f>INDEX(JESG_EMBI!$W:$W,MATCH($A50,JESG_EMBI!$AG:$AG,0))</f>
        <v>XS2325742166</v>
      </c>
    </row>
    <row r="51" spans="1:13" x14ac:dyDescent="0.25">
      <c r="A51" t="s">
        <v>1900</v>
      </c>
      <c r="B51">
        <f>ROUND(10-VLOOKUP($A51,JESG_EMBI!$AG:$AV,MATCH(B$1,JESG_EMBI!$AG$1:$AV$1,0),FALSE)/10,1)</f>
        <v>7.2</v>
      </c>
      <c r="C51">
        <f>VLOOKUP($A51,JESG_EMBI!$AG:$AV,MATCH("1D Score Chg",JESG_EMBI!$AG$1:$AV$1,0),FALSE)/-10</f>
        <v>-1.3521430290087001E-3</v>
      </c>
      <c r="D51">
        <f>VLOOKUP($A51,JESG_EMBI!$AG:$AV,MATCH("1M Score Chg",JESG_EMBI!$AG$1:$AV$1,0),FALSE)/-10</f>
        <v>-4.9817447614207498E-2</v>
      </c>
      <c r="E51">
        <f>VLOOKUP($A51,JESG_EMBI!$AG:$AV,MATCH("QTD Score Chg",JESG_EMBI!$AG$1:$AV$1,0),FALSE)/-10</f>
        <v>-1.9772149515092201E-2</v>
      </c>
      <c r="F51">
        <f>VLOOKUP($A51,JESG_EMBI!$AG:$AV,MATCH("YTD Score Chg",JESG_EMBI!$AG$1:$AV$1,0),FALSE)/-10</f>
        <v>-0.19220780102870799</v>
      </c>
      <c r="G51" t="str">
        <f>IFERROR(VLOOKUP(A51,ERV_Mapping!Q:Q,1,FALSE),VLOOKUP(A51,ERV_Mapping!R:R,1,FALSE))</f>
        <v>GUATEM</v>
      </c>
      <c r="H51" t="str">
        <f>IFERROR(VLOOKUP(G51,ERV_Mapping!Q:S,3,FALSE),VLOOKUP(G51,ERV_Mapping!R:S,2,FALSE))</f>
        <v>GUATEMALA_2</v>
      </c>
      <c r="I51" s="1">
        <f>VLOOKUP($H51,ERV_Issuers!$C:$BZ,MATCH(I$1,ERV_Issuers!$C$2:$BZ$2,0),FALSE)</f>
        <v>166.64202880859375</v>
      </c>
      <c r="J51" s="1" t="str">
        <f>VLOOKUP($H51,ERV_Issuers!$C:$BZ,MATCH(J$1,ERV_Issuers!$C$2:$BZ$2,0),FALSE)</f>
        <v>bb</v>
      </c>
      <c r="K51" s="1">
        <f>VLOOKUP($H51,ERV_Issuers!$C:$BZ,MATCH(K$1,ERV_Issuers!$C$2:$BZ$2,0),FALSE)</f>
        <v>-36.838446298963241</v>
      </c>
      <c r="L51" s="1" t="str">
        <f t="shared" si="1"/>
        <v>BB</v>
      </c>
      <c r="M51" s="1" t="str">
        <f>INDEX(JESG_EMBI!$W:$W,MATCH($A51,JESG_EMBI!$AG:$AG,0))</f>
        <v>USP5015VAM83</v>
      </c>
    </row>
    <row r="52" spans="1:13" x14ac:dyDescent="0.25">
      <c r="A52" t="s">
        <v>1168</v>
      </c>
      <c r="B52">
        <f>ROUND(10-VLOOKUP($A52,JESG_EMBI!$AG:$AV,MATCH(B$1,JESG_EMBI!$AG$1:$AV$1,0),FALSE)/10,1)</f>
        <v>1.6</v>
      </c>
      <c r="C52">
        <f>VLOOKUP($A52,JESG_EMBI!$AG:$AV,MATCH("1D Score Chg",JESG_EMBI!$AG$1:$AV$1,0),FALSE)/-10</f>
        <v>4.4984255510343001E-4</v>
      </c>
      <c r="D52">
        <f>VLOOKUP($A52,JESG_EMBI!$AG:$AV,MATCH("1M Score Chg",JESG_EMBI!$AG$1:$AV$1,0),FALSE)/-10</f>
        <v>-6.6587159609866799E-3</v>
      </c>
      <c r="E52">
        <f>VLOOKUP($A52,JESG_EMBI!$AG:$AV,MATCH("QTD Score Chg",JESG_EMBI!$AG$1:$AV$1,0),FALSE)/-10</f>
        <v>4.0485829959635497E-3</v>
      </c>
      <c r="F52">
        <f>VLOOKUP($A52,JESG_EMBI!$AG:$AV,MATCH("YTD Score Chg",JESG_EMBI!$AG$1:$AV$1,0),FALSE)/-10</f>
        <v>-0.18783854321585999</v>
      </c>
      <c r="G52" t="str">
        <f>IFERROR(VLOOKUP(A52,ERV_Mapping!Q:Q,1,FALSE),VLOOKUP(A52,ERV_Mapping!R:R,1,FALSE))</f>
        <v>CROATI</v>
      </c>
      <c r="H52" t="str">
        <f>IFERROR(VLOOKUP(G52,ERV_Mapping!Q:S,3,FALSE),VLOOKUP(G52,ERV_Mapping!R:S,2,FALSE))</f>
        <v>CROATIA_1</v>
      </c>
      <c r="I52" s="1">
        <f>VLOOKUP($H52,ERV_Issuers!$C:$BZ,MATCH(I$1,ERV_Issuers!$C$2:$BZ$2,0),FALSE)</f>
        <v>62.526165008544922</v>
      </c>
      <c r="J52" s="1" t="str">
        <f>VLOOKUP($H52,ERV_Issuers!$C:$BZ,MATCH(J$1,ERV_Issuers!$C$2:$BZ$2,0),FALSE)</f>
        <v>bbb-</v>
      </c>
      <c r="K52" s="1">
        <f>VLOOKUP($H52,ERV_Issuers!$C:$BZ,MATCH(K$1,ERV_Issuers!$C$2:$BZ$2,0),FALSE)</f>
        <v>-48.08275796596952</v>
      </c>
      <c r="L52" s="1" t="str">
        <f t="shared" si="1"/>
        <v>BBB</v>
      </c>
      <c r="M52" s="1" t="str">
        <f>INDEX(JESG_EMBI!$W:$W,MATCH($A52,JESG_EMBI!$AG:$AG,0))</f>
        <v>XS0908769887</v>
      </c>
    </row>
    <row r="53" spans="1:13" x14ac:dyDescent="0.25">
      <c r="A53" t="s">
        <v>3548</v>
      </c>
      <c r="B53">
        <f>ROUND(10-VLOOKUP($A53,JESG_EMBI!$AG:$AV,MATCH(B$1,JESG_EMBI!$AG$1:$AV$1,0),FALSE)/10,1)</f>
        <v>2.2000000000000002</v>
      </c>
      <c r="C53">
        <f>VLOOKUP($A53,JESG_EMBI!$AG:$AV,MATCH("1D Score Chg",JESG_EMBI!$AG$1:$AV$1,0),FALSE)/-10</f>
        <v>3.1436671583492102E-3</v>
      </c>
      <c r="D53">
        <f>VLOOKUP($A53,JESG_EMBI!$AG:$AV,MATCH("1M Score Chg",JESG_EMBI!$AG$1:$AV$1,0),FALSE)/-10</f>
        <v>2.11870612727523E-2</v>
      </c>
      <c r="E53">
        <f>VLOOKUP($A53,JESG_EMBI!$AG:$AV,MATCH("QTD Score Chg",JESG_EMBI!$AG$1:$AV$1,0),FALSE)/-10</f>
        <v>1.3087279917142699E-2</v>
      </c>
      <c r="F53">
        <f>VLOOKUP($A53,JESG_EMBI!$AG:$AV,MATCH("YTD Score Chg",JESG_EMBI!$AG$1:$AV$1,0),FALSE)/-10</f>
        <v>-0.30784294483410202</v>
      </c>
      <c r="G53" t="str">
        <f>IFERROR(VLOOKUP(A53,ERV_Mapping!Q:Q,1,FALSE),VLOOKUP(A53,ERV_Mapping!R:R,1,FALSE))</f>
        <v>REPHUN</v>
      </c>
      <c r="H53" t="str">
        <f>IFERROR(VLOOKUP(G53,ERV_Mapping!Q:S,3,FALSE),VLOOKUP(G53,ERV_Mapping!R:S,2,FALSE))</f>
        <v>HUNGARY_2</v>
      </c>
      <c r="I53" s="1">
        <f>VLOOKUP($H53,ERV_Issuers!$C:$BZ,MATCH(I$1,ERV_Issuers!$C$2:$BZ$2,0),FALSE)</f>
        <v>84.83056640625</v>
      </c>
      <c r="J53" s="1" t="str">
        <f>VLOOKUP($H53,ERV_Issuers!$C:$BZ,MATCH(J$1,ERV_Issuers!$C$2:$BZ$2,0),FALSE)</f>
        <v>bbb</v>
      </c>
      <c r="K53" s="1">
        <f>VLOOKUP($H53,ERV_Issuers!$C:$BZ,MATCH(K$1,ERV_Issuers!$C$2:$BZ$2,0),FALSE)</f>
        <v>-31.373588308775386</v>
      </c>
      <c r="L53" s="1" t="str">
        <f t="shared" si="1"/>
        <v>BBB</v>
      </c>
      <c r="M53" s="1" t="str">
        <f>INDEX(JESG_EMBI!$W:$W,MATCH($A53,JESG_EMBI!$AG:$AG,0))</f>
        <v>XS2388586401</v>
      </c>
    </row>
    <row r="54" spans="1:13" x14ac:dyDescent="0.25">
      <c r="A54" t="s">
        <v>820</v>
      </c>
      <c r="B54">
        <f>ROUND(10-VLOOKUP($A54,JESG_EMBI!$AG:$AV,MATCH(B$1,JESG_EMBI!$AG$1:$AV$1,0),FALSE)/10,1)</f>
        <v>8.4</v>
      </c>
      <c r="C54">
        <f>VLOOKUP($A54,JESG_EMBI!$AG:$AV,MATCH("1D Score Chg",JESG_EMBI!$AG$1:$AV$1,0),FALSE)/-10</f>
        <v>-5.4863639407086396E-3</v>
      </c>
      <c r="D54">
        <f>VLOOKUP($A54,JESG_EMBI!$AG:$AV,MATCH("1M Score Chg",JESG_EMBI!$AG$1:$AV$1,0),FALSE)/-10</f>
        <v>0.40632948426611398</v>
      </c>
      <c r="E54">
        <f>VLOOKUP($A54,JESG_EMBI!$AG:$AV,MATCH("QTD Score Chg",JESG_EMBI!$AG$1:$AV$1,0),FALSE)/-10</f>
        <v>0.12558328989574</v>
      </c>
      <c r="F54">
        <f>VLOOKUP($A54,JESG_EMBI!$AG:$AV,MATCH("YTD Score Chg",JESG_EMBI!$AG$1:$AV$1,0),FALSE)/-10</f>
        <v>1.25730655181749</v>
      </c>
      <c r="G54" t="str">
        <f>IFERROR(VLOOKUP(A54,ERV_Mapping!Q:Q,1,FALSE),VLOOKUP(A54,ERV_Mapping!R:R,1,FALSE))</f>
        <v>BEIAIJ</v>
      </c>
      <c r="H54" t="str">
        <f>IFERROR(VLOOKUP(G54,ERV_Mapping!Q:S,3,FALSE),VLOOKUP(G54,ERV_Mapping!R:S,2,FALSE))</f>
        <v>BEIAIJ_0</v>
      </c>
      <c r="I54" s="1">
        <f>VLOOKUP($H54,ERV_Issuers!$C:$BZ,MATCH(I$1,ERV_Issuers!$C$2:$BZ$2,0),FALSE)</f>
        <v>123.79094696044922</v>
      </c>
      <c r="J54" s="1" t="str">
        <f>VLOOKUP($H54,ERV_Issuers!$C:$BZ,MATCH(J$1,ERV_Issuers!$C$2:$BZ$2,0),FALSE)</f>
        <v>bbb</v>
      </c>
      <c r="K54" s="1">
        <f>VLOOKUP($H54,ERV_Issuers!$C:$BZ,MATCH(K$1,ERV_Issuers!$C$2:$BZ$2,0),FALSE)</f>
        <v>0</v>
      </c>
      <c r="L54" s="1" t="str">
        <f t="shared" si="1"/>
        <v>BBB</v>
      </c>
      <c r="M54" s="1" t="str">
        <f>INDEX(JESG_EMBI!$W:$W,MATCH($A54,JESG_EMBI!$AG:$AG,0))</f>
        <v>XS1589748356</v>
      </c>
    </row>
    <row r="55" spans="1:13" x14ac:dyDescent="0.25">
      <c r="A55" t="s">
        <v>2508</v>
      </c>
      <c r="B55">
        <f>ROUND(10-VLOOKUP($A55,JESG_EMBI!$AG:$AV,MATCH(B$1,JESG_EMBI!$AG$1:$AV$1,0),FALSE)/10,1)</f>
        <v>6.3</v>
      </c>
      <c r="C55">
        <f>VLOOKUP($A55,JESG_EMBI!$AG:$AV,MATCH("1D Score Chg",JESG_EMBI!$AG$1:$AV$1,0),FALSE)/-10</f>
        <v>1.92891227728559E-2</v>
      </c>
      <c r="D55">
        <f>VLOOKUP($A55,JESG_EMBI!$AG:$AV,MATCH("1M Score Chg",JESG_EMBI!$AG$1:$AV$1,0),FALSE)/-10</f>
        <v>0.11795247988018701</v>
      </c>
      <c r="E55">
        <f>VLOOKUP($A55,JESG_EMBI!$AG:$AV,MATCH("QTD Score Chg",JESG_EMBI!$AG$1:$AV$1,0),FALSE)/-10</f>
        <v>0.11296527593527901</v>
      </c>
      <c r="F55">
        <f>VLOOKUP($A55,JESG_EMBI!$AG:$AV,MATCH("YTD Score Chg",JESG_EMBI!$AG$1:$AV$1,0),FALSE)/-10</f>
        <v>-0.18276896763495401</v>
      </c>
      <c r="G55" t="str">
        <f>IFERROR(VLOOKUP(A55,ERV_Mapping!Q:Q,1,FALSE),VLOOKUP(A55,ERV_Mapping!R:R,1,FALSE))</f>
        <v>HAKAIJ</v>
      </c>
      <c r="H55" t="str">
        <f>IFERROR(VLOOKUP(G55,ERV_Mapping!Q:S,3,FALSE),VLOOKUP(G55,ERV_Mapping!R:S,2,FALSE))</f>
        <v>HAKAIJ_1</v>
      </c>
      <c r="I55" s="1">
        <f>VLOOKUP($H55,ERV_Issuers!$C:$BZ,MATCH(I$1,ERV_Issuers!$C$2:$BZ$2,0),FALSE)</f>
        <v>87.531761169433594</v>
      </c>
      <c r="J55" s="1" t="str">
        <f>VLOOKUP($H55,ERV_Issuers!$C:$BZ,MATCH(J$1,ERV_Issuers!$C$2:$BZ$2,0),FALSE)</f>
        <v>bbb</v>
      </c>
      <c r="K55" s="1">
        <f>VLOOKUP($H55,ERV_Issuers!$C:$BZ,MATCH(K$1,ERV_Issuers!$C$2:$BZ$2,0),FALSE)</f>
        <v>0</v>
      </c>
      <c r="L55" s="1" t="str">
        <f t="shared" si="1"/>
        <v>BBB</v>
      </c>
      <c r="M55" s="1" t="str">
        <f>INDEX(JESG_EMBI!$W:$W,MATCH($A55,JESG_EMBI!$AG:$AG,0))</f>
        <v>USY7141MAA72</v>
      </c>
    </row>
    <row r="56" spans="1:13" x14ac:dyDescent="0.25">
      <c r="A56" t="s">
        <v>3086</v>
      </c>
      <c r="B56">
        <f>ROUND(10-VLOOKUP($A56,JESG_EMBI!$AG:$AV,MATCH(B$1,JESG_EMBI!$AG$1:$AV$1,0),FALSE)/10,1)</f>
        <v>6.5</v>
      </c>
      <c r="C56">
        <f>VLOOKUP($A56,JESG_EMBI!$AG:$AV,MATCH("1D Score Chg",JESG_EMBI!$AG$1:$AV$1,0),FALSE)/-10</f>
        <v>-6.19253991009216E-3</v>
      </c>
      <c r="D56">
        <f>VLOOKUP($A56,JESG_EMBI!$AG:$AV,MATCH("1M Score Chg",JESG_EMBI!$AG$1:$AV$1,0),FALSE)/-10</f>
        <v>-0.25911589000480001</v>
      </c>
      <c r="E56">
        <f>VLOOKUP($A56,JESG_EMBI!$AG:$AV,MATCH("QTD Score Chg",JESG_EMBI!$AG$1:$AV$1,0),FALSE)/-10</f>
        <v>-0.110475849197788</v>
      </c>
      <c r="F56">
        <f>VLOOKUP($A56,JESG_EMBI!$AG:$AV,MATCH("YTD Score Chg",JESG_EMBI!$AG$1:$AV$1,0),FALSE)/-10</f>
        <v>-0.23903516909047301</v>
      </c>
      <c r="G56" t="str">
        <f>IFERROR(VLOOKUP(A56,ERV_Mapping!Q:Q,1,FALSE),VLOOKUP(A56,ERV_Mapping!R:R,1,FALSE))</f>
        <v>PLBIIJ</v>
      </c>
      <c r="H56" t="str">
        <f>IFERROR(VLOOKUP(G56,ERV_Mapping!Q:S,3,FALSE),VLOOKUP(G56,ERV_Mapping!R:S,2,FALSE))</f>
        <v>PLBIIJ_1</v>
      </c>
      <c r="I56" s="1">
        <f>VLOOKUP($H56,ERV_Issuers!$C:$BZ,MATCH(I$1,ERV_Issuers!$C$2:$BZ$2,0),FALSE)</f>
        <v>120.401611328125</v>
      </c>
      <c r="J56" s="1" t="str">
        <f>VLOOKUP($H56,ERV_Issuers!$C:$BZ,MATCH(J$1,ERV_Issuers!$C$2:$BZ$2,0),FALSE)</f>
        <v>bbb-</v>
      </c>
      <c r="K56" s="1">
        <f>VLOOKUP($H56,ERV_Issuers!$C:$BZ,MATCH(K$1,ERV_Issuers!$C$2:$BZ$2,0),FALSE)</f>
        <v>-22.822758369070808</v>
      </c>
      <c r="L56" s="1" t="str">
        <f t="shared" si="1"/>
        <v>BBB</v>
      </c>
      <c r="M56" s="1" t="str">
        <f>INDEX(JESG_EMBI!$W:$W,MATCH($A56,JESG_EMBI!$AG:$AG,0))</f>
        <v>USY7133MAC39</v>
      </c>
    </row>
    <row r="57" spans="1:13" x14ac:dyDescent="0.25">
      <c r="A57" t="s">
        <v>3083</v>
      </c>
      <c r="B57">
        <f>ROUND(10-VLOOKUP($A57,JESG_EMBI!$AG:$AV,MATCH(B$1,JESG_EMBI!$AG$1:$AV$1,0),FALSE)/10,1)</f>
        <v>6.4</v>
      </c>
      <c r="C57">
        <f>VLOOKUP($A57,JESG_EMBI!$AG:$AV,MATCH("1D Score Chg",JESG_EMBI!$AG$1:$AV$1,0),FALSE)/-10</f>
        <v>-8.1845151780839797E-3</v>
      </c>
      <c r="D57">
        <f>VLOOKUP($A57,JESG_EMBI!$AG:$AV,MATCH("1M Score Chg",JESG_EMBI!$AG$1:$AV$1,0),FALSE)/-10</f>
        <v>-9.5137487080850708E-2</v>
      </c>
      <c r="E57">
        <f>VLOOKUP($A57,JESG_EMBI!$AG:$AV,MATCH("QTD Score Chg",JESG_EMBI!$AG$1:$AV$1,0),FALSE)/-10</f>
        <v>-4.5508482199193803E-2</v>
      </c>
      <c r="F57">
        <f>VLOOKUP($A57,JESG_EMBI!$AG:$AV,MATCH("YTD Score Chg",JESG_EMBI!$AG$1:$AV$1,0),FALSE)/-10</f>
        <v>-0.267405251050024</v>
      </c>
      <c r="G57" t="str">
        <f>IFERROR(VLOOKUP(A57,ERV_Mapping!Q:Q,1,FALSE),VLOOKUP(A57,ERV_Mapping!R:R,1,FALSE))</f>
        <v>PLBIII</v>
      </c>
      <c r="H57" t="str">
        <f>IFERROR(VLOOKUP(G57,ERV_Mapping!Q:S,3,FALSE),VLOOKUP(G57,ERV_Mapping!R:S,2,FALSE))</f>
        <v>PLBIII_0</v>
      </c>
      <c r="I57" s="1">
        <f>VLOOKUP($H57,ERV_Issuers!$C:$BZ,MATCH(I$1,ERV_Issuers!$C$2:$BZ$2,0),FALSE)</f>
        <v>132.9107666015625</v>
      </c>
      <c r="J57" s="1" t="str">
        <f>VLOOKUP($H57,ERV_Issuers!$C:$BZ,MATCH(J$1,ERV_Issuers!$C$2:$BZ$2,0),FALSE)</f>
        <v>bbb-</v>
      </c>
      <c r="K57" s="1">
        <f>VLOOKUP($H57,ERV_Issuers!$C:$BZ,MATCH(K$1,ERV_Issuers!$C$2:$BZ$2,0),FALSE)</f>
        <v>-37.591186053891917</v>
      </c>
      <c r="L57" s="1" t="str">
        <f t="shared" si="1"/>
        <v>BBB</v>
      </c>
      <c r="M57" s="1" t="str">
        <f>INDEX(JESG_EMBI!$W:$W,MATCH($A57,JESG_EMBI!$AG:$AG,0))</f>
        <v>USY7140DAA82</v>
      </c>
    </row>
    <row r="58" spans="1:13" x14ac:dyDescent="0.25">
      <c r="A58" t="s">
        <v>2134</v>
      </c>
      <c r="B58">
        <f>ROUND(10-VLOOKUP($A58,JESG_EMBI!$AG:$AV,MATCH(B$1,JESG_EMBI!$AG$1:$AV$1,0),FALSE)/10,1)</f>
        <v>5.0999999999999996</v>
      </c>
      <c r="C58">
        <f>VLOOKUP($A58,JESG_EMBI!$AG:$AV,MATCH("1D Score Chg",JESG_EMBI!$AG$1:$AV$1,0),FALSE)/-10</f>
        <v>-2.2387513207604501E-3</v>
      </c>
      <c r="D58">
        <f>VLOOKUP($A58,JESG_EMBI!$AG:$AV,MATCH("1M Score Chg",JESG_EMBI!$AG$1:$AV$1,0),FALSE)/-10</f>
        <v>-4.1709820167690696E-2</v>
      </c>
      <c r="E58">
        <f>VLOOKUP($A58,JESG_EMBI!$AG:$AV,MATCH("QTD Score Chg",JESG_EMBI!$AG$1:$AV$1,0),FALSE)/-10</f>
        <v>-1.4782035589868001E-2</v>
      </c>
      <c r="F58">
        <f>VLOOKUP($A58,JESG_EMBI!$AG:$AV,MATCH("YTD Score Chg",JESG_EMBI!$AG$1:$AV$1,0),FALSE)/-10</f>
        <v>-0.29818768568118798</v>
      </c>
      <c r="G58" t="str">
        <f>IFERROR(VLOOKUP(A58,ERV_Mapping!Q:Q,1,FALSE),VLOOKUP(A58,ERV_Mapping!R:R,1,FALSE))</f>
        <v>INDON</v>
      </c>
      <c r="H58" t="str">
        <f>IFERROR(VLOOKUP(G58,ERV_Mapping!Q:S,3,FALSE),VLOOKUP(G58,ERV_Mapping!R:S,2,FALSE))</f>
        <v>INDONESIA_4</v>
      </c>
      <c r="I58" s="1">
        <f>VLOOKUP($H58,ERV_Issuers!$C:$BZ,MATCH(I$1,ERV_Issuers!$C$2:$BZ$2,0),FALSE)</f>
        <v>36.224807739257813</v>
      </c>
      <c r="J58" s="1" t="str">
        <f>VLOOKUP($H58,ERV_Issuers!$C:$BZ,MATCH(J$1,ERV_Issuers!$C$2:$BZ$2,0),FALSE)</f>
        <v>bbb</v>
      </c>
      <c r="K58" s="1">
        <f>VLOOKUP($H58,ERV_Issuers!$C:$BZ,MATCH(K$1,ERV_Issuers!$C$2:$BZ$2,0),FALSE)</f>
        <v>-50</v>
      </c>
      <c r="L58" s="1" t="str">
        <f t="shared" si="1"/>
        <v>BBB</v>
      </c>
      <c r="M58" s="1" t="str">
        <f>INDEX(JESG_EMBI!$W:$W,MATCH($A58,JESG_EMBI!$AG:$AG,0))</f>
        <v>US455780CV60</v>
      </c>
    </row>
    <row r="59" spans="1:13" x14ac:dyDescent="0.25">
      <c r="A59" t="s">
        <v>12561</v>
      </c>
      <c r="B59">
        <f>ROUND(10-VLOOKUP($A59,JESG_EMBI!$AG:$AV,MATCH(B$1,JESG_EMBI!$AG$1:$AV$1,0),FALSE)/10,1)</f>
        <v>5.0999999999999996</v>
      </c>
      <c r="C59">
        <f>VLOOKUP($A59,JESG_EMBI!$AG:$AV,MATCH("1D Score Chg",JESG_EMBI!$AG$1:$AV$1,0),FALSE)/-10</f>
        <v>-2.2387513207604501E-3</v>
      </c>
      <c r="D59">
        <f>VLOOKUP($A59,JESG_EMBI!$AG:$AV,MATCH("1M Score Chg",JESG_EMBI!$AG$1:$AV$1,0),FALSE)/-10</f>
        <v>-4.1709820167690696E-2</v>
      </c>
      <c r="E59">
        <f>VLOOKUP($A59,JESG_EMBI!$AG:$AV,MATCH("QTD Score Chg",JESG_EMBI!$AG$1:$AV$1,0),FALSE)/-10</f>
        <v>-1.4782035589868001E-2</v>
      </c>
      <c r="F59">
        <f>VLOOKUP($A59,JESG_EMBI!$AG:$AV,MATCH("YTD Score Chg",JESG_EMBI!$AG$1:$AV$1,0),FALSE)/-10</f>
        <v>-0.29818768568118798</v>
      </c>
      <c r="G59" t="e">
        <f>IFERROR(VLOOKUP(A59,ERV_Mapping!Q:Q,1,FALSE),VLOOKUP(A59,ERV_Mapping!R:R,1,FALSE))</f>
        <v>#N/A</v>
      </c>
      <c r="H59" t="e">
        <f>IFERROR(VLOOKUP(G59,ERV_Mapping!Q:S,3,FALSE),VLOOKUP(G59,ERV_Mapping!R:S,2,FALSE))</f>
        <v>#N/A</v>
      </c>
      <c r="I59" s="1" t="e">
        <f>VLOOKUP($H59,ERV_Issuers!$C:$BZ,MATCH(I$1,ERV_Issuers!$C$2:$BZ$2,0),FALSE)</f>
        <v>#N/A</v>
      </c>
      <c r="J59" s="1" t="e">
        <f>VLOOKUP($H59,ERV_Issuers!$C:$BZ,MATCH(J$1,ERV_Issuers!$C$2:$BZ$2,0),FALSE)</f>
        <v>#N/A</v>
      </c>
      <c r="K59" s="1" t="e">
        <f>VLOOKUP($H59,ERV_Issuers!$C:$BZ,MATCH(K$1,ERV_Issuers!$C$2:$BZ$2,0),FALSE)</f>
        <v>#N/A</v>
      </c>
      <c r="L59" s="1" t="e">
        <f t="shared" si="1"/>
        <v>#N/A</v>
      </c>
      <c r="M59" s="1" t="str">
        <f>INDEX(JESG_EMBI!$W:$W,MATCH($A59,JESG_EMBI!$AG:$AG,0))</f>
        <v>US71567RAR75</v>
      </c>
    </row>
    <row r="60" spans="1:13" x14ac:dyDescent="0.25">
      <c r="A60" t="s">
        <v>2213</v>
      </c>
      <c r="B60">
        <f>ROUND(10-VLOOKUP($A60,JESG_EMBI!$AG:$AV,MATCH(B$1,JESG_EMBI!$AG$1:$AV$1,0),FALSE)/10,1)</f>
        <v>3.3</v>
      </c>
      <c r="C60">
        <f>VLOOKUP($A60,JESG_EMBI!$AG:$AV,MATCH("1D Score Chg",JESG_EMBI!$AG$1:$AV$1,0),FALSE)/-10</f>
        <v>-6.2507192250123396E-3</v>
      </c>
      <c r="D60">
        <f>VLOOKUP($A60,JESG_EMBI!$AG:$AV,MATCH("1M Score Chg",JESG_EMBI!$AG$1:$AV$1,0),FALSE)/-10</f>
        <v>3.5529715762260099E-2</v>
      </c>
      <c r="E60">
        <f>VLOOKUP($A60,JESG_EMBI!$AG:$AV,MATCH("QTD Score Chg",JESG_EMBI!$AG$1:$AV$1,0),FALSE)/-10</f>
        <v>-7.8170605404379506E-2</v>
      </c>
      <c r="F60">
        <f>VLOOKUP($A60,JESG_EMBI!$AG:$AV,MATCH("YTD Score Chg",JESG_EMBI!$AG$1:$AV$1,0),FALSE)/-10</f>
        <v>0.44903792089985001</v>
      </c>
      <c r="G60" t="str">
        <f>IFERROR(VLOOKUP(A60,ERV_Mapping!Q:Q,1,FALSE),VLOOKUP(A60,ERV_Mapping!R:R,1,FALSE))</f>
        <v>JAMAN</v>
      </c>
      <c r="H60" t="str">
        <f>IFERROR(VLOOKUP(G60,ERV_Mapping!Q:S,3,FALSE),VLOOKUP(G60,ERV_Mapping!R:S,2,FALSE))</f>
        <v>JAMAICA_2</v>
      </c>
      <c r="I60" s="1">
        <f>VLOOKUP($H60,ERV_Issuers!$C:$BZ,MATCH(I$1,ERV_Issuers!$C$2:$BZ$2,0),FALSE)</f>
        <v>178.5296630859375</v>
      </c>
      <c r="J60" s="1" t="str">
        <f>VLOOKUP($H60,ERV_Issuers!$C:$BZ,MATCH(J$1,ERV_Issuers!$C$2:$BZ$2,0),FALSE)</f>
        <v>b+</v>
      </c>
      <c r="K60" s="1">
        <f>VLOOKUP($H60,ERV_Issuers!$C:$BZ,MATCH(K$1,ERV_Issuers!$C$2:$BZ$2,0),FALSE)</f>
        <v>-44.070157581802874</v>
      </c>
      <c r="L60" s="1" t="str">
        <f t="shared" si="1"/>
        <v>B</v>
      </c>
      <c r="M60" s="1" t="str">
        <f>INDEX(JESG_EMBI!$W:$W,MATCH($A60,JESG_EMBI!$AG:$AG,0))</f>
        <v>US470160CA80</v>
      </c>
    </row>
    <row r="61" spans="1:13" x14ac:dyDescent="0.25">
      <c r="A61" t="s">
        <v>3651</v>
      </c>
      <c r="B61">
        <f>ROUND(10-VLOOKUP($A61,JESG_EMBI!$AG:$AV,MATCH(B$1,JESG_EMBI!$AG$1:$AV$1,0),FALSE)/10,1)</f>
        <v>6.2</v>
      </c>
      <c r="C61">
        <f>VLOOKUP($A61,JESG_EMBI!$AG:$AV,MATCH("1D Score Chg",JESG_EMBI!$AG$1:$AV$1,0),FALSE)/-10</f>
        <v>-1.1188525876405401E-2</v>
      </c>
      <c r="D61">
        <f>VLOOKUP($A61,JESG_EMBI!$AG:$AV,MATCH("1M Score Chg",JESG_EMBI!$AG$1:$AV$1,0),FALSE)/-10</f>
        <v>-0.209004174120376</v>
      </c>
      <c r="E61">
        <f>VLOOKUP($A61,JESG_EMBI!$AG:$AV,MATCH("QTD Score Chg",JESG_EMBI!$AG$1:$AV$1,0),FALSE)/-10</f>
        <v>-8.6832689953836001E-2</v>
      </c>
      <c r="F61">
        <f>VLOOKUP($A61,JESG_EMBI!$AG:$AV,MATCH("YTD Score Chg",JESG_EMBI!$AG$1:$AV$1,0),FALSE)/-10</f>
        <v>-0.48559926101533496</v>
      </c>
      <c r="G61" t="str">
        <f>IFERROR(VLOOKUP(A61,ERV_Mapping!Q:Q,1,FALSE),VLOOKUP(A61,ERV_Mapping!R:R,1,FALSE))</f>
        <v>JORDAN</v>
      </c>
      <c r="H61" t="str">
        <f>IFERROR(VLOOKUP(G61,ERV_Mapping!Q:S,3,FALSE),VLOOKUP(G61,ERV_Mapping!R:S,2,FALSE))</f>
        <v>JORDAN_2</v>
      </c>
      <c r="I61" s="1">
        <f>VLOOKUP($H61,ERV_Issuers!$C:$BZ,MATCH(I$1,ERV_Issuers!$C$2:$BZ$2,0),FALSE)</f>
        <v>335.0733642578125</v>
      </c>
      <c r="J61" s="1" t="str">
        <f>VLOOKUP($H61,ERV_Issuers!$C:$BZ,MATCH(J$1,ERV_Issuers!$C$2:$BZ$2,0),FALSE)</f>
        <v>b+</v>
      </c>
      <c r="K61" s="1">
        <f>VLOOKUP($H61,ERV_Issuers!$C:$BZ,MATCH(K$1,ERV_Issuers!$C$2:$BZ$2,0),FALSE)</f>
        <v>2.4058812455234984</v>
      </c>
      <c r="L61" s="1" t="str">
        <f t="shared" si="1"/>
        <v>B</v>
      </c>
      <c r="M61" s="1" t="str">
        <f>INDEX(JESG_EMBI!$W:$W,MATCH($A61,JESG_EMBI!$AG:$AG,0))</f>
        <v>XS2199321113</v>
      </c>
    </row>
    <row r="62" spans="1:13" x14ac:dyDescent="0.25">
      <c r="A62" t="s">
        <v>3697</v>
      </c>
      <c r="B62">
        <f>ROUND(10-VLOOKUP($A62,JESG_EMBI!$AG:$AV,MATCH(B$1,JESG_EMBI!$AG$1:$AV$1,0),FALSE)/10,1)</f>
        <v>7.2</v>
      </c>
      <c r="C62">
        <f>VLOOKUP($A62,JESG_EMBI!$AG:$AV,MATCH("1D Score Chg",JESG_EMBI!$AG$1:$AV$1,0),FALSE)/-10</f>
        <v>-2.24659741183828E-3</v>
      </c>
      <c r="D62">
        <f>VLOOKUP($A62,JESG_EMBI!$AG:$AV,MATCH("1M Score Chg",JESG_EMBI!$AG$1:$AV$1,0),FALSE)/-10</f>
        <v>-1.9432152234628499E-3</v>
      </c>
      <c r="E62">
        <f>VLOOKUP($A62,JESG_EMBI!$AG:$AV,MATCH("QTD Score Chg",JESG_EMBI!$AG$1:$AV$1,0),FALSE)/-10</f>
        <v>-1.5747104792393701E-2</v>
      </c>
      <c r="F62">
        <f>VLOOKUP($A62,JESG_EMBI!$AG:$AV,MATCH("YTD Score Chg",JESG_EMBI!$AG$1:$AV$1,0),FALSE)/-10</f>
        <v>4.9723528735316994E-3</v>
      </c>
      <c r="G62" t="str">
        <f>IFERROR(VLOOKUP(A62,ERV_Mapping!Q:Q,1,FALSE),VLOOKUP(A62,ERV_Mapping!R:R,1,FALSE))</f>
        <v>KENINT</v>
      </c>
      <c r="H62" t="str">
        <f>IFERROR(VLOOKUP(G62,ERV_Mapping!Q:S,3,FALSE),VLOOKUP(G62,ERV_Mapping!R:S,2,FALSE))</f>
        <v>KENYA_4</v>
      </c>
      <c r="I62" s="1">
        <f>VLOOKUP($H62,ERV_Issuers!$C:$BZ,MATCH(I$1,ERV_Issuers!$C$2:$BZ$2,0),FALSE)</f>
        <v>549.48284912109375</v>
      </c>
      <c r="J62" s="1" t="str">
        <f>VLOOKUP($H62,ERV_Issuers!$C:$BZ,MATCH(J$1,ERV_Issuers!$C$2:$BZ$2,0),FALSE)</f>
        <v>b</v>
      </c>
      <c r="K62" s="1">
        <f>VLOOKUP($H62,ERV_Issuers!$C:$BZ,MATCH(K$1,ERV_Issuers!$C$2:$BZ$2,0),FALSE)</f>
        <v>34.728963050087039</v>
      </c>
      <c r="L62" s="1" t="str">
        <f t="shared" si="1"/>
        <v>B</v>
      </c>
      <c r="M62" s="1" t="str">
        <f>INDEX(JESG_EMBI!$W:$W,MATCH($A62,JESG_EMBI!$AG:$AG,0))</f>
        <v>XS1028952403</v>
      </c>
    </row>
    <row r="63" spans="1:13" x14ac:dyDescent="0.25">
      <c r="A63" t="s">
        <v>2591</v>
      </c>
      <c r="B63">
        <f>ROUND(10-VLOOKUP($A63,JESG_EMBI!$AG:$AV,MATCH(B$1,JESG_EMBI!$AG$1:$AV$1,0),FALSE)/10,1)</f>
        <v>4.9000000000000004</v>
      </c>
      <c r="C63">
        <f>VLOOKUP($A63,JESG_EMBI!$AG:$AV,MATCH("1D Score Chg",JESG_EMBI!$AG$1:$AV$1,0),FALSE)/-10</f>
        <v>4.36765736637312E-4</v>
      </c>
      <c r="D63">
        <f>VLOOKUP($A63,JESG_EMBI!$AG:$AV,MATCH("1M Score Chg",JESG_EMBI!$AG$1:$AV$1,0),FALSE)/-10</f>
        <v>-1.0448377951485099E-2</v>
      </c>
      <c r="E63">
        <f>VLOOKUP($A63,JESG_EMBI!$AG:$AV,MATCH("QTD Score Chg",JESG_EMBI!$AG$1:$AV$1,0),FALSE)/-10</f>
        <v>6.16702758686074E-3</v>
      </c>
      <c r="F63">
        <f>VLOOKUP($A63,JESG_EMBI!$AG:$AV,MATCH("YTD Score Chg",JESG_EMBI!$AG$1:$AV$1,0),FALSE)/-10</f>
        <v>-0.33245605447329096</v>
      </c>
      <c r="G63" t="str">
        <f>IFERROR(VLOOKUP(A63,ERV_Mapping!Q:Q,1,FALSE),VLOOKUP(A63,ERV_Mapping!R:R,1,FALSE))</f>
        <v>KUWIB</v>
      </c>
      <c r="H63" t="str">
        <f>IFERROR(VLOOKUP(G63,ERV_Mapping!Q:S,3,FALSE),VLOOKUP(G63,ERV_Mapping!R:S,2,FALSE))</f>
        <v>KUWAIT</v>
      </c>
      <c r="I63" s="1">
        <f>VLOOKUP($H63,ERV_Issuers!$C:$BZ,MATCH(I$1,ERV_Issuers!$C$2:$BZ$2,0),FALSE)</f>
        <v>12.945249557495117</v>
      </c>
      <c r="J63" s="1" t="str">
        <f>VLOOKUP($H63,ERV_Issuers!$C:$BZ,MATCH(J$1,ERV_Issuers!$C$2:$BZ$2,0),FALSE)</f>
        <v>a+</v>
      </c>
      <c r="K63" s="1">
        <f>VLOOKUP($H63,ERV_Issuers!$C:$BZ,MATCH(K$1,ERV_Issuers!$C$2:$BZ$2,0),FALSE)</f>
        <v>-48.824493391997329</v>
      </c>
      <c r="L63" s="1" t="str">
        <f t="shared" si="1"/>
        <v>A</v>
      </c>
      <c r="M63" s="1" t="str">
        <f>INDEX(JESG_EMBI!$W:$W,MATCH($A63,JESG_EMBI!$AG:$AG,0))</f>
        <v>XS1582346968</v>
      </c>
    </row>
    <row r="64" spans="1:13" x14ac:dyDescent="0.25">
      <c r="A64" t="s">
        <v>3816</v>
      </c>
      <c r="B64">
        <f>ROUND(10-VLOOKUP($A64,JESG_EMBI!$AG:$AV,MATCH(B$1,JESG_EMBI!$AG$1:$AV$1,0),FALSE)/10,1)</f>
        <v>4.7</v>
      </c>
      <c r="C64">
        <f>VLOOKUP($A64,JESG_EMBI!$AG:$AV,MATCH("1D Score Chg",JESG_EMBI!$AG$1:$AV$1,0),FALSE)/-10</f>
        <v>-1.94473581766487E-3</v>
      </c>
      <c r="D64">
        <f>VLOOKUP($A64,JESG_EMBI!$AG:$AV,MATCH("1M Score Chg",JESG_EMBI!$AG$1:$AV$1,0),FALSE)/-10</f>
        <v>1.1341763921866E-2</v>
      </c>
      <c r="E64">
        <f>VLOOKUP($A64,JESG_EMBI!$AG:$AV,MATCH("QTD Score Chg",JESG_EMBI!$AG$1:$AV$1,0),FALSE)/-10</f>
        <v>-1.4554795604091401E-3</v>
      </c>
      <c r="F64">
        <f>VLOOKUP($A64,JESG_EMBI!$AG:$AV,MATCH("YTD Score Chg",JESG_EMBI!$AG$1:$AV$1,0),FALSE)/-10</f>
        <v>7.1819754648103598E-2</v>
      </c>
      <c r="G64" t="str">
        <f>IFERROR(VLOOKUP(A64,ERV_Mapping!Q:Q,1,FALSE),VLOOKUP(A64,ERV_Mapping!R:R,1,FALSE))</f>
        <v>DBKAZ</v>
      </c>
      <c r="H64" t="str">
        <f>IFERROR(VLOOKUP(G64,ERV_Mapping!Q:S,3,FALSE),VLOOKUP(G64,ERV_Mapping!R:S,2,FALSE))</f>
        <v>DBKAZ_0</v>
      </c>
      <c r="I64" s="1">
        <f>VLOOKUP($H64,ERV_Issuers!$C:$BZ,MATCH(I$1,ERV_Issuers!$C$2:$BZ$2,0),FALSE)</f>
        <v>282.27438354492188</v>
      </c>
      <c r="J64" s="1" t="str">
        <f>VLOOKUP($H64,ERV_Issuers!$C:$BZ,MATCH(J$1,ERV_Issuers!$C$2:$BZ$2,0),FALSE)</f>
        <v>bbb</v>
      </c>
      <c r="K64" s="1">
        <f>VLOOKUP($H64,ERV_Issuers!$C:$BZ,MATCH(K$1,ERV_Issuers!$C$2:$BZ$2,0),FALSE)</f>
        <v>0</v>
      </c>
      <c r="L64" s="1" t="str">
        <f t="shared" si="1"/>
        <v>BBB</v>
      </c>
      <c r="M64" s="1" t="str">
        <f>INDEX(JESG_EMBI!$W:$W,MATCH($A64,JESG_EMBI!$AG:$AG,0))</f>
        <v>XS2337670694</v>
      </c>
    </row>
    <row r="65" spans="1:13" x14ac:dyDescent="0.25">
      <c r="A65" t="s">
        <v>2604</v>
      </c>
      <c r="B65">
        <f>ROUND(10-VLOOKUP($A65,JESG_EMBI!$AG:$AV,MATCH(B$1,JESG_EMBI!$AG$1:$AV$1,0),FALSE)/10,1)</f>
        <v>2.7</v>
      </c>
      <c r="C65">
        <f>VLOOKUP($A65,JESG_EMBI!$AG:$AV,MATCH("1D Score Chg",JESG_EMBI!$AG$1:$AV$1,0),FALSE)/-10</f>
        <v>-1.4161423432582801E-3</v>
      </c>
      <c r="D65">
        <f>VLOOKUP($A65,JESG_EMBI!$AG:$AV,MATCH("1M Score Chg",JESG_EMBI!$AG$1:$AV$1,0),FALSE)/-10</f>
        <v>2.18113696784243E-2</v>
      </c>
      <c r="E65">
        <f>VLOOKUP($A65,JESG_EMBI!$AG:$AV,MATCH("QTD Score Chg",JESG_EMBI!$AG$1:$AV$1,0),FALSE)/-10</f>
        <v>3.30186170921678E-3</v>
      </c>
      <c r="F65">
        <f>VLOOKUP($A65,JESG_EMBI!$AG:$AV,MATCH("YTD Score Chg",JESG_EMBI!$AG$1:$AV$1,0),FALSE)/-10</f>
        <v>-6.489021696905431E-2</v>
      </c>
      <c r="G65" t="str">
        <f>IFERROR(VLOOKUP(A65,ERV_Mapping!Q:Q,1,FALSE),VLOOKUP(A65,ERV_Mapping!R:R,1,FALSE))</f>
        <v>KZTGKZ</v>
      </c>
      <c r="H65" t="str">
        <f>IFERROR(VLOOKUP(G65,ERV_Mapping!Q:S,3,FALSE),VLOOKUP(G65,ERV_Mapping!R:S,2,FALSE))</f>
        <v>KZTGKZ_2</v>
      </c>
      <c r="I65" s="1">
        <f>VLOOKUP($H65,ERV_Issuers!$C:$BZ,MATCH(I$1,ERV_Issuers!$C$2:$BZ$2,0),FALSE)</f>
        <v>347.5594482421875</v>
      </c>
      <c r="J65" s="1" t="str">
        <f>VLOOKUP($H65,ERV_Issuers!$C:$BZ,MATCH(J$1,ERV_Issuers!$C$2:$BZ$2,0),FALSE)</f>
        <v>bbb-</v>
      </c>
      <c r="K65" s="1">
        <f>VLOOKUP($H65,ERV_Issuers!$C:$BZ,MATCH(K$1,ERV_Issuers!$C$2:$BZ$2,0),FALSE)</f>
        <v>0</v>
      </c>
      <c r="L65" s="1" t="str">
        <f t="shared" si="1"/>
        <v>BBB</v>
      </c>
      <c r="M65" s="1" t="str">
        <f>INDEX(JESG_EMBI!$W:$W,MATCH($A65,JESG_EMBI!$AG:$AG,0))</f>
        <v>XS1682544157</v>
      </c>
    </row>
    <row r="66" spans="1:13" x14ac:dyDescent="0.25">
      <c r="A66" t="s">
        <v>2601</v>
      </c>
      <c r="B66">
        <f>ROUND(10-VLOOKUP($A66,JESG_EMBI!$AG:$AV,MATCH(B$1,JESG_EMBI!$AG$1:$AV$1,0),FALSE)/10,1)</f>
        <v>5</v>
      </c>
      <c r="C66">
        <f>VLOOKUP($A66,JESG_EMBI!$AG:$AV,MATCH("1D Score Chg",JESG_EMBI!$AG$1:$AV$1,0),FALSE)/-10</f>
        <v>4.2602906954911594E-3</v>
      </c>
      <c r="D66">
        <f>VLOOKUP($A66,JESG_EMBI!$AG:$AV,MATCH("1M Score Chg",JESG_EMBI!$AG$1:$AV$1,0),FALSE)/-10</f>
        <v>7.0620550249919395E-2</v>
      </c>
      <c r="E66">
        <f>VLOOKUP($A66,JESG_EMBI!$AG:$AV,MATCH("QTD Score Chg",JESG_EMBI!$AG$1:$AV$1,0),FALSE)/-10</f>
        <v>4.0743482439336197E-2</v>
      </c>
      <c r="F66">
        <f>VLOOKUP($A66,JESG_EMBI!$AG:$AV,MATCH("YTD Score Chg",JESG_EMBI!$AG$1:$AV$1,0),FALSE)/-10</f>
        <v>-7.5611300460526804E-2</v>
      </c>
      <c r="G66" t="str">
        <f>IFERROR(VLOOKUP(A66,ERV_Mapping!Q:Q,1,FALSE),VLOOKUP(A66,ERV_Mapping!R:R,1,FALSE))</f>
        <v>KZOKZ</v>
      </c>
      <c r="H66" t="str">
        <f>IFERROR(VLOOKUP(G66,ERV_Mapping!Q:S,3,FALSE),VLOOKUP(G66,ERV_Mapping!R:S,2,FALSE))</f>
        <v>KZOKZ_3</v>
      </c>
      <c r="I66" s="1">
        <f>VLOOKUP($H66,ERV_Issuers!$C:$BZ,MATCH(I$1,ERV_Issuers!$C$2:$BZ$2,0),FALSE)</f>
        <v>270.61083984375</v>
      </c>
      <c r="J66" s="1" t="str">
        <f>VLOOKUP($H66,ERV_Issuers!$C:$BZ,MATCH(J$1,ERV_Issuers!$C$2:$BZ$2,0),FALSE)</f>
        <v>bbb-</v>
      </c>
      <c r="K66" s="1">
        <f>VLOOKUP($H66,ERV_Issuers!$C:$BZ,MATCH(K$1,ERV_Issuers!$C$2:$BZ$2,0),FALSE)</f>
        <v>10.239801664820865</v>
      </c>
      <c r="L66" s="1" t="str">
        <f t="shared" ref="L66:L97" si="2">UPPER(LEFT(J66,IF(OR(RIGHT(J66,1)="-",RIGHT(J66,1)="+"),LEN(J66)-1,LEN(J66))))</f>
        <v>BBB</v>
      </c>
      <c r="M66" s="1" t="str">
        <f>INDEX(JESG_EMBI!$W:$W,MATCH($A66,JESG_EMBI!$AG:$AG,0))</f>
        <v>XS2242422397</v>
      </c>
    </row>
    <row r="67" spans="1:13" x14ac:dyDescent="0.25">
      <c r="A67" t="s">
        <v>3672</v>
      </c>
      <c r="B67">
        <f>ROUND(10-VLOOKUP($A67,JESG_EMBI!$AG:$AV,MATCH(B$1,JESG_EMBI!$AG$1:$AV$1,0),FALSE)/10,1)</f>
        <v>4.0999999999999996</v>
      </c>
      <c r="C67">
        <f>VLOOKUP($A67,JESG_EMBI!$AG:$AV,MATCH("1D Score Chg",JESG_EMBI!$AG$1:$AV$1,0),FALSE)/-10</f>
        <v>8.8922365544163995E-4</v>
      </c>
      <c r="D67">
        <f>VLOOKUP($A67,JESG_EMBI!$AG:$AV,MATCH("1M Score Chg",JESG_EMBI!$AG$1:$AV$1,0),FALSE)/-10</f>
        <v>2.4955800353580301E-2</v>
      </c>
      <c r="E67">
        <f>VLOOKUP($A67,JESG_EMBI!$AG:$AV,MATCH("QTD Score Chg",JESG_EMBI!$AG$1:$AV$1,0),FALSE)/-10</f>
        <v>9.7919216646033605E-3</v>
      </c>
      <c r="F67">
        <f>VLOOKUP($A67,JESG_EMBI!$AG:$AV,MATCH("YTD Score Chg",JESG_EMBI!$AG$1:$AV$1,0),FALSE)/-10</f>
        <v>-0.29264623747519403</v>
      </c>
      <c r="G67" t="str">
        <f>IFERROR(VLOOKUP(A67,ERV_Mapping!Q:Q,1,FALSE),VLOOKUP(A67,ERV_Mapping!R:R,1,FALSE))</f>
        <v>KAZAKS</v>
      </c>
      <c r="H67" t="str">
        <f>IFERROR(VLOOKUP(G67,ERV_Mapping!Q:S,3,FALSE),VLOOKUP(G67,ERV_Mapping!R:S,2,FALSE))</f>
        <v>KAZAKHSTAN</v>
      </c>
      <c r="I67" s="1">
        <f>VLOOKUP($H67,ERV_Issuers!$C:$BZ,MATCH(I$1,ERV_Issuers!$C$2:$BZ$2,0),FALSE)</f>
        <v>114.92989349365234</v>
      </c>
      <c r="J67" s="1" t="str">
        <f>VLOOKUP($H67,ERV_Issuers!$C:$BZ,MATCH(J$1,ERV_Issuers!$C$2:$BZ$2,0),FALSE)</f>
        <v>bbb</v>
      </c>
      <c r="K67" s="1">
        <f>VLOOKUP($H67,ERV_Issuers!$C:$BZ,MATCH(K$1,ERV_Issuers!$C$2:$BZ$2,0),FALSE)</f>
        <v>-28.530333558903028</v>
      </c>
      <c r="L67" s="1" t="str">
        <f t="shared" si="2"/>
        <v>BBB</v>
      </c>
      <c r="M67" s="1" t="str">
        <f>INDEX(JESG_EMBI!$W:$W,MATCH($A67,JESG_EMBI!$AG:$AG,0))</f>
        <v>XS1120709669</v>
      </c>
    </row>
    <row r="68" spans="1:13" x14ac:dyDescent="0.25">
      <c r="A68" t="s">
        <v>18769</v>
      </c>
      <c r="B68">
        <f>ROUND(10-VLOOKUP($A68,JESG_EMBI!$AG:$AV,MATCH(B$1,JESG_EMBI!$AG$1:$AV$1,0),FALSE)/10,1)</f>
        <v>4.7</v>
      </c>
      <c r="C68">
        <f>VLOOKUP($A68,JESG_EMBI!$AG:$AV,MATCH("1D Score Chg",JESG_EMBI!$AG$1:$AV$1,0),FALSE)/-10</f>
        <v>-8.7956546711289701E-3</v>
      </c>
      <c r="D68">
        <f>VLOOKUP($A68,JESG_EMBI!$AG:$AV,MATCH("1M Score Chg",JESG_EMBI!$AG$1:$AV$1,0),FALSE)/-10</f>
        <v>-0.13657507945704001</v>
      </c>
      <c r="E68">
        <f>VLOOKUP($A68,JESG_EMBI!$AG:$AV,MATCH("QTD Score Chg",JESG_EMBI!$AG$1:$AV$1,0),FALSE)/-10</f>
        <v>-6.1224725108947095E-2</v>
      </c>
      <c r="F68">
        <f>VLOOKUP($A68,JESG_EMBI!$AG:$AV,MATCH("YTD Score Chg",JESG_EMBI!$AG$1:$AV$1,0),FALSE)/-10</f>
        <v>-0.31058925315396002</v>
      </c>
      <c r="G68" t="str">
        <f>IFERROR(VLOOKUP(A68,ERV_Mapping!Q:Q,1,FALSE),VLOOKUP(A68,ERV_Mapping!R:R,1,FALSE))</f>
        <v>SAMRUK</v>
      </c>
      <c r="H68" t="str">
        <f>IFERROR(VLOOKUP(G68,ERV_Mapping!Q:S,3,FALSE),VLOOKUP(G68,ERV_Mapping!R:S,2,FALSE))</f>
        <v>SAMRUK_24</v>
      </c>
      <c r="I68" s="1">
        <f>VLOOKUP($H68,ERV_Issuers!$C:$BZ,MATCH(I$1,ERV_Issuers!$C$2:$BZ$2,0),FALSE)</f>
        <v>255.28054809570313</v>
      </c>
      <c r="J68" s="1" t="str">
        <f>VLOOKUP($H68,ERV_Issuers!$C:$BZ,MATCH(J$1,ERV_Issuers!$C$2:$BZ$2,0),FALSE)</f>
        <v>bbb-</v>
      </c>
      <c r="K68" s="1">
        <f>VLOOKUP($H68,ERV_Issuers!$C:$BZ,MATCH(K$1,ERV_Issuers!$C$2:$BZ$2,0),FALSE)</f>
        <v>0</v>
      </c>
      <c r="L68" s="1" t="str">
        <f t="shared" si="2"/>
        <v>BBB</v>
      </c>
      <c r="M68" s="1" t="str">
        <f>INDEX(JESG_EMBI!$W:$W,MATCH($A68,JESG_EMBI!$AG:$AG,0))</f>
        <v>XS2399149694</v>
      </c>
    </row>
    <row r="69" spans="1:13" x14ac:dyDescent="0.25">
      <c r="A69" t="s">
        <v>2582</v>
      </c>
      <c r="B69">
        <f>ROUND(10-VLOOKUP($A69,JESG_EMBI!$AG:$AV,MATCH(B$1,JESG_EMBI!$AG$1:$AV$1,0),FALSE)/10,1)</f>
        <v>5.8</v>
      </c>
      <c r="C69">
        <f>VLOOKUP($A69,JESG_EMBI!$AG:$AV,MATCH("1D Score Chg",JESG_EMBI!$AG$1:$AV$1,0),FALSE)/-10</f>
        <v>-2.1581364591277399E-3</v>
      </c>
      <c r="D69">
        <f>VLOOKUP($A69,JESG_EMBI!$AG:$AV,MATCH("1M Score Chg",JESG_EMBI!$AG$1:$AV$1,0),FALSE)/-10</f>
        <v>-0.238524748429953</v>
      </c>
      <c r="E69">
        <f>VLOOKUP($A69,JESG_EMBI!$AG:$AV,MATCH("QTD Score Chg",JESG_EMBI!$AG$1:$AV$1,0),FALSE)/-10</f>
        <v>-8.56251711364798E-2</v>
      </c>
      <c r="F69">
        <f>VLOOKUP($A69,JESG_EMBI!$AG:$AV,MATCH("YTD Score Chg",JESG_EMBI!$AG$1:$AV$1,0),FALSE)/-10</f>
        <v>-0.747444328788062</v>
      </c>
      <c r="G69" t="str">
        <f>IFERROR(VLOOKUP(A69,ERV_Mapping!Q:Q,1,FALSE),VLOOKUP(A69,ERV_Mapping!R:R,1,FALSE))</f>
        <v>KTZKZ</v>
      </c>
      <c r="H69" t="str">
        <f>IFERROR(VLOOKUP(G69,ERV_Mapping!Q:S,3,FALSE),VLOOKUP(G69,ERV_Mapping!R:S,2,FALSE))</f>
        <v>KTZKZ</v>
      </c>
      <c r="I69" s="1">
        <f>VLOOKUP($H69,ERV_Issuers!$C:$BZ,MATCH(I$1,ERV_Issuers!$C$2:$BZ$2,0),FALSE)</f>
        <v>263.81179809570313</v>
      </c>
      <c r="J69" s="1" t="str">
        <f>VLOOKUP($H69,ERV_Issuers!$C:$BZ,MATCH(J$1,ERV_Issuers!$C$2:$BZ$2,0),FALSE)</f>
        <v>bb+</v>
      </c>
      <c r="K69" s="1">
        <f>VLOOKUP($H69,ERV_Issuers!$C:$BZ,MATCH(K$1,ERV_Issuers!$C$2:$BZ$2,0),FALSE)</f>
        <v>0</v>
      </c>
      <c r="L69" s="1" t="str">
        <f t="shared" si="2"/>
        <v>BB</v>
      </c>
      <c r="M69" s="1" t="str">
        <f>INDEX(JESG_EMBI!$W:$W,MATCH($A69,JESG_EMBI!$AG:$AG,0))</f>
        <v>XS0799658637</v>
      </c>
    </row>
    <row r="70" spans="1:13" x14ac:dyDescent="0.25">
      <c r="A70" t="s">
        <v>2275</v>
      </c>
      <c r="B70">
        <f>ROUND(10-VLOOKUP($A70,JESG_EMBI!$AG:$AV,MATCH(B$1,JESG_EMBI!$AG$1:$AV$1,0),FALSE)/10,1)</f>
        <v>6.1</v>
      </c>
      <c r="C70">
        <f>VLOOKUP($A70,JESG_EMBI!$AG:$AV,MATCH("1D Score Chg",JESG_EMBI!$AG$1:$AV$1,0),FALSE)/-10</f>
        <v>7.1477889715389096E-3</v>
      </c>
      <c r="D70">
        <f>VLOOKUP($A70,JESG_EMBI!$AG:$AV,MATCH("1M Score Chg",JESG_EMBI!$AG$1:$AV$1,0),FALSE)/-10</f>
        <v>0.13270093839252101</v>
      </c>
      <c r="E70">
        <f>VLOOKUP($A70,JESG_EMBI!$AG:$AV,MATCH("QTD Score Chg",JESG_EMBI!$AG$1:$AV$1,0),FALSE)/-10</f>
        <v>6.2541191978168292E-2</v>
      </c>
      <c r="F70">
        <f>VLOOKUP($A70,JESG_EMBI!$AG:$AV,MATCH("YTD Score Chg",JESG_EMBI!$AG$1:$AV$1,0),FALSE)/-10</f>
        <v>0.14629587211291301</v>
      </c>
      <c r="G70" t="str">
        <f>IFERROR(VLOOKUP(A70,ERV_Mapping!Q:Q,1,FALSE),VLOOKUP(A70,ERV_Mapping!R:R,1,FALSE))</f>
        <v>SRILAN</v>
      </c>
      <c r="H70" t="str">
        <f>IFERROR(VLOOKUP(G70,ERV_Mapping!Q:S,3,FALSE),VLOOKUP(G70,ERV_Mapping!R:S,2,FALSE))</f>
        <v>SRI LANKA_3</v>
      </c>
      <c r="I70" s="1">
        <f>VLOOKUP($H70,ERV_Issuers!$C:$BZ,MATCH(I$1,ERV_Issuers!$C$2:$BZ$2,0),FALSE)</f>
        <v>2933.842529296875</v>
      </c>
      <c r="J70" s="1" t="str">
        <f>VLOOKUP($H70,ERV_Issuers!$C:$BZ,MATCH(J$1,ERV_Issuers!$C$2:$BZ$2,0),FALSE)</f>
        <v>ccc-</v>
      </c>
      <c r="K70" s="1">
        <f>VLOOKUP($H70,ERV_Issuers!$C:$BZ,MATCH(K$1,ERV_Issuers!$C$2:$BZ$2,0),FALSE)</f>
        <v>59.474309571181415</v>
      </c>
      <c r="L70" s="1" t="str">
        <f t="shared" si="2"/>
        <v>CCC</v>
      </c>
      <c r="M70" s="1" t="str">
        <f>INDEX(JESG_EMBI!$W:$W,MATCH($A70,JESG_EMBI!$AG:$AG,0))</f>
        <v>USY8137FAK40</v>
      </c>
    </row>
    <row r="71" spans="1:13" x14ac:dyDescent="0.25">
      <c r="A71" t="s">
        <v>2787</v>
      </c>
      <c r="B71">
        <f>ROUND(10-VLOOKUP($A71,JESG_EMBI!$AG:$AV,MATCH(B$1,JESG_EMBI!$AG$1:$AV$1,0),FALSE)/10,1)</f>
        <v>4.9000000000000004</v>
      </c>
      <c r="C71">
        <f>VLOOKUP($A71,JESG_EMBI!$AG:$AV,MATCH("1D Score Chg",JESG_EMBI!$AG$1:$AV$1,0),FALSE)/-10</f>
        <v>-2.6885938758674397E-3</v>
      </c>
      <c r="D71">
        <f>VLOOKUP($A71,JESG_EMBI!$AG:$AV,MATCH("1M Score Chg",JESG_EMBI!$AG$1:$AV$1,0),FALSE)/-10</f>
        <v>-6.05325926623521E-2</v>
      </c>
      <c r="E71">
        <f>VLOOKUP($A71,JESG_EMBI!$AG:$AV,MATCH("QTD Score Chg",JESG_EMBI!$AG$1:$AV$1,0),FALSE)/-10</f>
        <v>-2.1066754542922402E-2</v>
      </c>
      <c r="F71">
        <f>VLOOKUP($A71,JESG_EMBI!$AG:$AV,MATCH("YTD Score Chg",JESG_EMBI!$AG$1:$AV$1,0),FALSE)/-10</f>
        <v>-0.18093570061973002</v>
      </c>
      <c r="G71" t="str">
        <f>IFERROR(VLOOKUP(A71,ERV_Mapping!Q:Q,1,FALSE),VLOOKUP(A71,ERV_Mapping!R:R,1,FALSE))</f>
        <v>MOROC</v>
      </c>
      <c r="H71" t="str">
        <f>IFERROR(VLOOKUP(G71,ERV_Mapping!Q:S,3,FALSE),VLOOKUP(G71,ERV_Mapping!R:S,2,FALSE))</f>
        <v>MOROCCO_4</v>
      </c>
      <c r="I71" s="1">
        <f>VLOOKUP($H71,ERV_Issuers!$C:$BZ,MATCH(I$1,ERV_Issuers!$C$2:$BZ$2,0),FALSE)</f>
        <v>154.62625122070313</v>
      </c>
      <c r="J71" s="1" t="str">
        <f>VLOOKUP($H71,ERV_Issuers!$C:$BZ,MATCH(J$1,ERV_Issuers!$C$2:$BZ$2,0),FALSE)</f>
        <v>bb+</v>
      </c>
      <c r="K71" s="1">
        <f>VLOOKUP($H71,ERV_Issuers!$C:$BZ,MATCH(K$1,ERV_Issuers!$C$2:$BZ$2,0),FALSE)</f>
        <v>-23.243061508453657</v>
      </c>
      <c r="L71" s="1" t="str">
        <f t="shared" si="2"/>
        <v>BB</v>
      </c>
      <c r="M71" s="1" t="str">
        <f>INDEX(JESG_EMBI!$W:$W,MATCH($A71,JESG_EMBI!$AG:$AG,0))</f>
        <v>XS2270576619</v>
      </c>
    </row>
    <row r="72" spans="1:13" x14ac:dyDescent="0.25">
      <c r="A72" t="s">
        <v>1238</v>
      </c>
      <c r="B72">
        <f>ROUND(10-VLOOKUP($A72,JESG_EMBI!$AG:$AV,MATCH(B$1,JESG_EMBI!$AG$1:$AV$1,0),FALSE)/10,1)</f>
        <v>3.1</v>
      </c>
      <c r="C72">
        <f>VLOOKUP($A72,JESG_EMBI!$AG:$AV,MATCH("1D Score Chg",JESG_EMBI!$AG$1:$AV$1,0),FALSE)/-10</f>
        <v>-2.07557024162383E-3</v>
      </c>
      <c r="D72">
        <f>VLOOKUP($A72,JESG_EMBI!$AG:$AV,MATCH("1M Score Chg",JESG_EMBI!$AG$1:$AV$1,0),FALSE)/-10</f>
        <v>-3.3918321780875199E-2</v>
      </c>
      <c r="E72">
        <f>VLOOKUP($A72,JESG_EMBI!$AG:$AV,MATCH("QTD Score Chg",JESG_EMBI!$AG$1:$AV$1,0),FALSE)/-10</f>
        <v>-1.5514866820196E-2</v>
      </c>
      <c r="F72">
        <f>VLOOKUP($A72,JESG_EMBI!$AG:$AV,MATCH("YTD Score Chg",JESG_EMBI!$AG$1:$AV$1,0),FALSE)/-10</f>
        <v>-6.1948438466863799E-2</v>
      </c>
      <c r="G72" t="str">
        <f>IFERROR(VLOOKUP(A72,ERV_Mapping!Q:Q,1,FALSE),VLOOKUP(A72,ERV_Mapping!R:R,1,FALSE))</f>
        <v>DBMMN</v>
      </c>
      <c r="H72" t="str">
        <f>IFERROR(VLOOKUP(G72,ERV_Mapping!Q:S,3,FALSE),VLOOKUP(G72,ERV_Mapping!R:S,2,FALSE))</f>
        <v>DBMMN</v>
      </c>
      <c r="I72" s="1">
        <f>VLOOKUP($H72,ERV_Issuers!$C:$BZ,MATCH(I$1,ERV_Issuers!$C$2:$BZ$2,0),FALSE)</f>
        <v>481.53939819335938</v>
      </c>
      <c r="J72" s="1" t="str">
        <f>VLOOKUP($H72,ERV_Issuers!$C:$BZ,MATCH(J$1,ERV_Issuers!$C$2:$BZ$2,0),FALSE)</f>
        <v>b</v>
      </c>
      <c r="K72" s="1">
        <f>VLOOKUP($H72,ERV_Issuers!$C:$BZ,MATCH(K$1,ERV_Issuers!$C$2:$BZ$2,0),FALSE)</f>
        <v>-17.458154998171008</v>
      </c>
      <c r="L72" s="1" t="str">
        <f t="shared" si="2"/>
        <v>B</v>
      </c>
      <c r="M72" s="1" t="str">
        <f>INDEX(JESG_EMBI!$W:$W,MATCH($A72,JESG_EMBI!$AG:$AG,0))</f>
        <v>USY2056PAA40</v>
      </c>
    </row>
    <row r="73" spans="1:13" x14ac:dyDescent="0.25">
      <c r="A73" t="s">
        <v>2780</v>
      </c>
      <c r="B73">
        <f>ROUND(10-VLOOKUP($A73,JESG_EMBI!$AG:$AV,MATCH(B$1,JESG_EMBI!$AG$1:$AV$1,0),FALSE)/10,1)</f>
        <v>3.6</v>
      </c>
      <c r="C73">
        <f>VLOOKUP($A73,JESG_EMBI!$AG:$AV,MATCH("1D Score Chg",JESG_EMBI!$AG$1:$AV$1,0),FALSE)/-10</f>
        <v>-1.1183295149021399E-2</v>
      </c>
      <c r="D73">
        <f>VLOOKUP($A73,JESG_EMBI!$AG:$AV,MATCH("1M Score Chg",JESG_EMBI!$AG$1:$AV$1,0),FALSE)/-10</f>
        <v>-0.22678341650176498</v>
      </c>
      <c r="E73">
        <f>VLOOKUP($A73,JESG_EMBI!$AG:$AV,MATCH("QTD Score Chg",JESG_EMBI!$AG$1:$AV$1,0),FALSE)/-10</f>
        <v>-9.5730157235636409E-2</v>
      </c>
      <c r="F73">
        <f>VLOOKUP($A73,JESG_EMBI!$AG:$AV,MATCH("YTD Score Chg",JESG_EMBI!$AG$1:$AV$1,0),FALSE)/-10</f>
        <v>-0.42901266663561899</v>
      </c>
      <c r="G73" t="str">
        <f>IFERROR(VLOOKUP(A73,ERV_Mapping!Q:Q,1,FALSE),VLOOKUP(A73,ERV_Mapping!R:R,1,FALSE))</f>
        <v>MONGOL</v>
      </c>
      <c r="H73" t="str">
        <f>IFERROR(VLOOKUP(G73,ERV_Mapping!Q:S,3,FALSE),VLOOKUP(G73,ERV_Mapping!R:S,2,FALSE))</f>
        <v>MONGOLIA_4</v>
      </c>
      <c r="I73" s="1">
        <f>VLOOKUP($H73,ERV_Issuers!$C:$BZ,MATCH(I$1,ERV_Issuers!$C$2:$BZ$2,0),FALSE)</f>
        <v>282.44244384765625</v>
      </c>
      <c r="J73" s="1" t="str">
        <f>VLOOKUP($H73,ERV_Issuers!$C:$BZ,MATCH(J$1,ERV_Issuers!$C$2:$BZ$2,0),FALSE)</f>
        <v>b</v>
      </c>
      <c r="K73" s="1">
        <f>VLOOKUP($H73,ERV_Issuers!$C:$BZ,MATCH(K$1,ERV_Issuers!$C$2:$BZ$2,0),FALSE)</f>
        <v>-50</v>
      </c>
      <c r="L73" s="1" t="str">
        <f t="shared" si="2"/>
        <v>B</v>
      </c>
      <c r="M73" s="1" t="str">
        <f>INDEX(JESG_EMBI!$W:$W,MATCH($A73,JESG_EMBI!$AG:$AG,0))</f>
        <v>USY6142NAF51</v>
      </c>
    </row>
    <row r="74" spans="1:13" x14ac:dyDescent="0.25">
      <c r="A74" t="s">
        <v>1912</v>
      </c>
      <c r="B74">
        <f>ROUND(10-VLOOKUP($A74,JESG_EMBI!$AG:$AV,MATCH(B$1,JESG_EMBI!$AG$1:$AV$1,0),FALSE)/10,1)</f>
        <v>7.2</v>
      </c>
      <c r="C74">
        <f>VLOOKUP($A74,JESG_EMBI!$AG:$AV,MATCH("1D Score Chg",JESG_EMBI!$AG$1:$AV$1,0),FALSE)/-10</f>
        <v>-7.077266101198269E-3</v>
      </c>
      <c r="D74">
        <f>VLOOKUP($A74,JESG_EMBI!$AG:$AV,MATCH("1M Score Chg",JESG_EMBI!$AG$1:$AV$1,0),FALSE)/-10</f>
        <v>-8.3720560289685497E-2</v>
      </c>
      <c r="E74">
        <f>VLOOKUP($A74,JESG_EMBI!$AG:$AV,MATCH("QTD Score Chg",JESG_EMBI!$AG$1:$AV$1,0),FALSE)/-10</f>
        <v>-4.2678258037673E-2</v>
      </c>
      <c r="F74">
        <f>VLOOKUP($A74,JESG_EMBI!$AG:$AV,MATCH("YTD Score Chg",JESG_EMBI!$AG$1:$AV$1,0),FALSE)/-10</f>
        <v>-0.30048183524746197</v>
      </c>
      <c r="G74" t="str">
        <f>IFERROR(VLOOKUP(A74,ERV_Mapping!Q:Q,1,FALSE),VLOOKUP(A74,ERV_Mapping!R:R,1,FALSE))</f>
        <v>BNCE</v>
      </c>
      <c r="H74" t="str">
        <f>IFERROR(VLOOKUP(G74,ERV_Mapping!Q:S,3,FALSE),VLOOKUP(G74,ERV_Mapping!R:S,2,FALSE))</f>
        <v>BNCE</v>
      </c>
      <c r="I74" s="1">
        <f>VLOOKUP($H74,ERV_Issuers!$C:$BZ,MATCH(I$1,ERV_Issuers!$C$2:$BZ$2,0),FALSE)</f>
        <v>40.496673583984375</v>
      </c>
      <c r="J74" s="1" t="str">
        <f>VLOOKUP($H74,ERV_Issuers!$C:$BZ,MATCH(J$1,ERV_Issuers!$C$2:$BZ$2,0),FALSE)</f>
        <v>bbb</v>
      </c>
      <c r="K74" s="1">
        <f>VLOOKUP($H74,ERV_Issuers!$C:$BZ,MATCH(K$1,ERV_Issuers!$C$2:$BZ$2,0),FALSE)</f>
        <v>-50</v>
      </c>
      <c r="L74" s="1" t="str">
        <f t="shared" si="2"/>
        <v>BBB</v>
      </c>
      <c r="M74" s="1" t="str">
        <f>INDEX(JESG_EMBI!$W:$W,MATCH($A74,JESG_EMBI!$AG:$AG,0))</f>
        <v>USP1451JAA18</v>
      </c>
    </row>
    <row r="75" spans="1:13" x14ac:dyDescent="0.25">
      <c r="A75" t="s">
        <v>2733</v>
      </c>
      <c r="B75">
        <f>ROUND(10-VLOOKUP($A75,JESG_EMBI!$AG:$AV,MATCH(B$1,JESG_EMBI!$AG$1:$AV$1,0),FALSE)/10,1)</f>
        <v>6.7</v>
      </c>
      <c r="C75">
        <f>VLOOKUP($A75,JESG_EMBI!$AG:$AV,MATCH("1D Score Chg",JESG_EMBI!$AG$1:$AV$1,0),FALSE)/-10</f>
        <v>-4.3926019342173097E-3</v>
      </c>
      <c r="D75">
        <f>VLOOKUP($A75,JESG_EMBI!$AG:$AV,MATCH("1M Score Chg",JESG_EMBI!$AG$1:$AV$1,0),FALSE)/-10</f>
        <v>-4.5653692186872499E-2</v>
      </c>
      <c r="E75">
        <f>VLOOKUP($A75,JESG_EMBI!$AG:$AV,MATCH("QTD Score Chg",JESG_EMBI!$AG$1:$AV$1,0),FALSE)/-10</f>
        <v>-2.3486274609383101E-2</v>
      </c>
      <c r="F75">
        <f>VLOOKUP($A75,JESG_EMBI!$AG:$AV,MATCH("YTD Score Chg",JESG_EMBI!$AG$1:$AV$1,0),FALSE)/-10</f>
        <v>-0.30574071208638098</v>
      </c>
      <c r="G75" t="str">
        <f>IFERROR(VLOOKUP(A75,ERV_Mapping!Q:Q,1,FALSE),VLOOKUP(A75,ERV_Mapping!R:R,1,FALSE))</f>
        <v>MEXCAT</v>
      </c>
      <c r="H75" t="str">
        <f>IFERROR(VLOOKUP(G75,ERV_Mapping!Q:S,3,FALSE),VLOOKUP(G75,ERV_Mapping!R:S,2,FALSE))</f>
        <v>MEXCAT_0</v>
      </c>
      <c r="I75" s="1">
        <f>VLOOKUP($H75,ERV_Issuers!$C:$BZ,MATCH(I$1,ERV_Issuers!$C$2:$BZ$2,0),FALSE)</f>
        <v>179.62480163574219</v>
      </c>
      <c r="J75" s="1" t="str">
        <f>VLOOKUP($H75,ERV_Issuers!$C:$BZ,MATCH(J$1,ERV_Issuers!$C$2:$BZ$2,0),FALSE)</f>
        <v>bbb-</v>
      </c>
      <c r="K75" s="1">
        <f>VLOOKUP($H75,ERV_Issuers!$C:$BZ,MATCH(K$1,ERV_Issuers!$C$2:$BZ$2,0),FALSE)</f>
        <v>5.2935802202589235</v>
      </c>
      <c r="L75" s="1" t="str">
        <f t="shared" si="2"/>
        <v>BBB</v>
      </c>
      <c r="M75" s="1" t="str">
        <f>INDEX(JESG_EMBI!$W:$W,MATCH($A75,JESG_EMBI!$AG:$AG,0))</f>
        <v>USP6629MAC66</v>
      </c>
    </row>
    <row r="76" spans="1:13" x14ac:dyDescent="0.25">
      <c r="A76" t="s">
        <v>2737</v>
      </c>
      <c r="B76">
        <f>ROUND(10-VLOOKUP($A76,JESG_EMBI!$AG:$AV,MATCH(B$1,JESG_EMBI!$AG$1:$AV$1,0),FALSE)/10,1)</f>
        <v>4.4000000000000004</v>
      </c>
      <c r="C76">
        <f>VLOOKUP($A76,JESG_EMBI!$AG:$AV,MATCH("1D Score Chg",JESG_EMBI!$AG$1:$AV$1,0),FALSE)/-10</f>
        <v>1.35214302900976E-3</v>
      </c>
      <c r="D76">
        <f>VLOOKUP($A76,JESG_EMBI!$AG:$AV,MATCH("1M Score Chg",JESG_EMBI!$AG$1:$AV$1,0),FALSE)/-10</f>
        <v>3.3162811620407197E-3</v>
      </c>
      <c r="E76">
        <f>VLOOKUP($A76,JESG_EMBI!$AG:$AV,MATCH("QTD Score Chg",JESG_EMBI!$AG$1:$AV$1,0),FALSE)/-10</f>
        <v>1.21692872610864E-2</v>
      </c>
      <c r="F76">
        <f>VLOOKUP($A76,JESG_EMBI!$AG:$AV,MATCH("YTD Score Chg",JESG_EMBI!$AG$1:$AV$1,0),FALSE)/-10</f>
        <v>-0.30009744767032298</v>
      </c>
      <c r="G76" t="str">
        <f>IFERROR(VLOOKUP(A76,ERV_Mapping!Q:Q,1,FALSE),VLOOKUP(A76,ERV_Mapping!R:R,1,FALSE))</f>
        <v>MEX</v>
      </c>
      <c r="H76" t="str">
        <f>IFERROR(VLOOKUP(G76,ERV_Mapping!Q:S,3,FALSE),VLOOKUP(G76,ERV_Mapping!R:S,2,FALSE))</f>
        <v>MEXICO_5</v>
      </c>
      <c r="I76" s="1">
        <f>VLOOKUP($H76,ERV_Issuers!$C:$BZ,MATCH(I$1,ERV_Issuers!$C$2:$BZ$2,0),FALSE)</f>
        <v>67.817985534667969</v>
      </c>
      <c r="J76" s="1" t="str">
        <f>VLOOKUP($H76,ERV_Issuers!$C:$BZ,MATCH(J$1,ERV_Issuers!$C$2:$BZ$2,0),FALSE)</f>
        <v>bbb</v>
      </c>
      <c r="K76" s="1">
        <f>VLOOKUP($H76,ERV_Issuers!$C:$BZ,MATCH(K$1,ERV_Issuers!$C$2:$BZ$2,0),FALSE)</f>
        <v>-50</v>
      </c>
      <c r="L76" s="1" t="str">
        <f t="shared" si="2"/>
        <v>BBB</v>
      </c>
      <c r="M76" s="1" t="str">
        <f>INDEX(JESG_EMBI!$W:$W,MATCH($A76,JESG_EMBI!$AG:$AG,0))</f>
        <v>US91087BAM28</v>
      </c>
    </row>
    <row r="77" spans="1:13" x14ac:dyDescent="0.25">
      <c r="A77" t="s">
        <v>2698</v>
      </c>
      <c r="B77">
        <f>ROUND(10-VLOOKUP($A77,JESG_EMBI!$AG:$AV,MATCH(B$1,JESG_EMBI!$AG$1:$AV$1,0),FALSE)/10,1)</f>
        <v>4.5999999999999996</v>
      </c>
      <c r="C77">
        <f>VLOOKUP($A77,JESG_EMBI!$AG:$AV,MATCH("1D Score Chg",JESG_EMBI!$AG$1:$AV$1,0),FALSE)/-10</f>
        <v>6.2690267708624906E-3</v>
      </c>
      <c r="D77">
        <f>VLOOKUP($A77,JESG_EMBI!$AG:$AV,MATCH("1M Score Chg",JESG_EMBI!$AG$1:$AV$1,0),FALSE)/-10</f>
        <v>5.2050968207616601E-2</v>
      </c>
      <c r="E77">
        <f>VLOOKUP($A77,JESG_EMBI!$AG:$AV,MATCH("QTD Score Chg",JESG_EMBI!$AG$1:$AV$1,0),FALSE)/-10</f>
        <v>2.9140382261538599E-2</v>
      </c>
      <c r="F77">
        <f>VLOOKUP($A77,JESG_EMBI!$AG:$AV,MATCH("YTD Score Chg",JESG_EMBI!$AG$1:$AV$1,0),FALSE)/-10</f>
        <v>-7.9619985313352903E-2</v>
      </c>
      <c r="G77" t="str">
        <f>IFERROR(VLOOKUP(A77,ERV_Mapping!Q:Q,1,FALSE),VLOOKUP(A77,ERV_Mapping!R:R,1,FALSE))</f>
        <v>MALAYS</v>
      </c>
      <c r="H77" t="str">
        <f>IFERROR(VLOOKUP(G77,ERV_Mapping!Q:S,3,FALSE),VLOOKUP(G77,ERV_Mapping!R:S,2,FALSE))</f>
        <v>MALAYSIA</v>
      </c>
      <c r="I77" s="1">
        <f>VLOOKUP($H77,ERV_Issuers!$C:$BZ,MATCH(I$1,ERV_Issuers!$C$2:$BZ$2,0),FALSE)</f>
        <v>36.665153503417969</v>
      </c>
      <c r="J77" s="1" t="str">
        <f>VLOOKUP($H77,ERV_Issuers!$C:$BZ,MATCH(J$1,ERV_Issuers!$C$2:$BZ$2,0),FALSE)</f>
        <v>a-</v>
      </c>
      <c r="K77" s="1">
        <f>VLOOKUP($H77,ERV_Issuers!$C:$BZ,MATCH(K$1,ERV_Issuers!$C$2:$BZ$2,0),FALSE)</f>
        <v>-48.592622289908263</v>
      </c>
      <c r="L77" s="1" t="str">
        <f t="shared" si="2"/>
        <v>A</v>
      </c>
      <c r="M77" s="1" t="str">
        <f>INDEX(JESG_EMBI!$W:$W,MATCH($A77,JESG_EMBI!$AG:$AG,0))</f>
        <v>USY57542AA32</v>
      </c>
    </row>
    <row r="78" spans="1:13" x14ac:dyDescent="0.25">
      <c r="A78" t="s">
        <v>2842</v>
      </c>
      <c r="B78">
        <f>ROUND(10-VLOOKUP($A78,JESG_EMBI!$AG:$AV,MATCH(B$1,JESG_EMBI!$AG$1:$AV$1,0),FALSE)/10,1)</f>
        <v>4.2</v>
      </c>
      <c r="C78">
        <f>VLOOKUP($A78,JESG_EMBI!$AG:$AV,MATCH("1D Score Chg",JESG_EMBI!$AG$1:$AV$1,0),FALSE)/-10</f>
        <v>-4.0302754501041699E-3</v>
      </c>
      <c r="D78">
        <f>VLOOKUP($A78,JESG_EMBI!$AG:$AV,MATCH("1M Score Chg",JESG_EMBI!$AG$1:$AV$1,0),FALSE)/-10</f>
        <v>-6.7641151178549491E-2</v>
      </c>
      <c r="E78">
        <f>VLOOKUP($A78,JESG_EMBI!$AG:$AV,MATCH("QTD Score Chg",JESG_EMBI!$AG$1:$AV$1,0),FALSE)/-10</f>
        <v>-3.4036343093886499E-2</v>
      </c>
      <c r="F78">
        <f>VLOOKUP($A78,JESG_EMBI!$AG:$AV,MATCH("YTD Score Chg",JESG_EMBI!$AG$1:$AV$1,0),FALSE)/-10</f>
        <v>-0.277280663499888</v>
      </c>
      <c r="G78" t="str">
        <f>IFERROR(VLOOKUP(A78,ERV_Mapping!Q:Q,1,FALSE),VLOOKUP(A78,ERV_Mapping!R:R,1,FALSE))</f>
        <v>REPNAM</v>
      </c>
      <c r="H78" t="str">
        <f>IFERROR(VLOOKUP(G78,ERV_Mapping!Q:S,3,FALSE),VLOOKUP(G78,ERV_Mapping!R:S,2,FALSE))</f>
        <v>NAMIBIA</v>
      </c>
      <c r="I78" s="1">
        <f>VLOOKUP($H78,ERV_Issuers!$C:$BZ,MATCH(I$1,ERV_Issuers!$C$2:$BZ$2,0),FALSE)</f>
        <v>277.3363037109375</v>
      </c>
      <c r="J78" s="1" t="str">
        <f>VLOOKUP($H78,ERV_Issuers!$C:$BZ,MATCH(J$1,ERV_Issuers!$C$2:$BZ$2,0),FALSE)</f>
        <v>bb-</v>
      </c>
      <c r="K78" s="1">
        <f>VLOOKUP($H78,ERV_Issuers!$C:$BZ,MATCH(K$1,ERV_Issuers!$C$2:$BZ$2,0),FALSE)</f>
        <v>0</v>
      </c>
      <c r="L78" s="1" t="str">
        <f t="shared" si="2"/>
        <v>BB</v>
      </c>
      <c r="M78" s="1" t="str">
        <f>INDEX(JESG_EMBI!$W:$W,MATCH($A78,JESG_EMBI!$AG:$AG,0))</f>
        <v>XS1311099540</v>
      </c>
    </row>
    <row r="79" spans="1:13" x14ac:dyDescent="0.25">
      <c r="A79" t="s">
        <v>2703</v>
      </c>
      <c r="B79">
        <f>ROUND(10-VLOOKUP($A79,JESG_EMBI!$AG:$AV,MATCH(B$1,JESG_EMBI!$AG$1:$AV$1,0),FALSE)/10,1)</f>
        <v>4.3</v>
      </c>
      <c r="C79">
        <f>VLOOKUP($A79,JESG_EMBI!$AG:$AV,MATCH("1D Score Chg",JESG_EMBI!$AG$1:$AV$1,0),FALSE)/-10</f>
        <v>-1.2121795288836499E-2</v>
      </c>
      <c r="D79">
        <f>VLOOKUP($A79,JESG_EMBI!$AG:$AV,MATCH("1M Score Chg",JESG_EMBI!$AG$1:$AV$1,0),FALSE)/-10</f>
        <v>-0.14329125693327699</v>
      </c>
      <c r="E79">
        <f>VLOOKUP($A79,JESG_EMBI!$AG:$AV,MATCH("QTD Score Chg",JESG_EMBI!$AG$1:$AV$1,0),FALSE)/-10</f>
        <v>-0.100132239981837</v>
      </c>
      <c r="F79">
        <f>VLOOKUP($A79,JESG_EMBI!$AG:$AV,MATCH("YTD Score Chg",JESG_EMBI!$AG$1:$AV$1,0),FALSE)/-10</f>
        <v>-0.115319049639971</v>
      </c>
      <c r="G79" t="str">
        <f>IFERROR(VLOOKUP(A79,ERV_Mapping!Q:Q,1,FALSE),VLOOKUP(A79,ERV_Mapping!R:R,1,FALSE))</f>
        <v>MAZOON</v>
      </c>
      <c r="H79" t="str">
        <f>IFERROR(VLOOKUP(G79,ERV_Mapping!Q:S,3,FALSE),VLOOKUP(G79,ERV_Mapping!R:S,2,FALSE))</f>
        <v>MAZOON</v>
      </c>
      <c r="I79" s="1">
        <f>VLOOKUP($H79,ERV_Issuers!$C:$BZ,MATCH(I$1,ERV_Issuers!$C$2:$BZ$2,0),FALSE)</f>
        <v>173.5810546875</v>
      </c>
      <c r="J79" s="1" t="str">
        <f>VLOOKUP($H79,ERV_Issuers!$C:$BZ,MATCH(J$1,ERV_Issuers!$C$2:$BZ$2,0),FALSE)</f>
        <v>bb-</v>
      </c>
      <c r="K79" s="1">
        <f>VLOOKUP($H79,ERV_Issuers!$C:$BZ,MATCH(K$1,ERV_Issuers!$C$2:$BZ$2,0),FALSE)</f>
        <v>-34.986328869374844</v>
      </c>
      <c r="L79" s="1" t="str">
        <f t="shared" si="2"/>
        <v>BB</v>
      </c>
      <c r="M79" s="1" t="str">
        <f>INDEX(JESG_EMBI!$W:$W,MATCH($A79,JESG_EMBI!$AG:$AG,0))</f>
        <v>XS1577945824</v>
      </c>
    </row>
    <row r="80" spans="1:13" x14ac:dyDescent="0.25">
      <c r="A80" t="s">
        <v>16552</v>
      </c>
      <c r="B80">
        <f>ROUND(10-VLOOKUP($A80,JESG_EMBI!$AG:$AV,MATCH(B$1,JESG_EMBI!$AG$1:$AV$1,0),FALSE)/10,1)</f>
        <v>6.6</v>
      </c>
      <c r="C80">
        <f>VLOOKUP($A80,JESG_EMBI!$AG:$AV,MATCH("1D Score Chg",JESG_EMBI!$AG$1:$AV$1,0),FALSE)/-10</f>
        <v>1.15183955666751E-3</v>
      </c>
      <c r="D80">
        <f>VLOOKUP($A80,JESG_EMBI!$AG:$AV,MATCH("1M Score Chg",JESG_EMBI!$AG$1:$AV$1,0),FALSE)/-10</f>
        <v>-0.13950432786167299</v>
      </c>
      <c r="E80">
        <f>VLOOKUP($A80,JESG_EMBI!$AG:$AV,MATCH("QTD Score Chg",JESG_EMBI!$AG$1:$AV$1,0),FALSE)/-10</f>
        <v>-1.57459936097765E-2</v>
      </c>
      <c r="F80">
        <f>VLOOKUP($A80,JESG_EMBI!$AG:$AV,MATCH("YTD Score Chg",JESG_EMBI!$AG$1:$AV$1,0),FALSE)/-10</f>
        <v>0.60156062306967095</v>
      </c>
      <c r="G80" t="str">
        <f>IFERROR(VLOOKUP(A80,ERV_Mapping!Q:Q,1,FALSE),VLOOKUP(A80,ERV_Mapping!R:R,1,FALSE))</f>
        <v>OMAOIL</v>
      </c>
      <c r="H80" t="str">
        <f>IFERROR(VLOOKUP(G80,ERV_Mapping!Q:S,3,FALSE),VLOOKUP(G80,ERV_Mapping!R:S,2,FALSE))</f>
        <v>OMAOIL_0</v>
      </c>
      <c r="I80" s="1">
        <f>VLOOKUP($H80,ERV_Issuers!$C:$BZ,MATCH(I$1,ERV_Issuers!$C$2:$BZ$2,0),FALSE)</f>
        <v>238.11054992675781</v>
      </c>
      <c r="J80" s="1" t="str">
        <f>VLOOKUP($H80,ERV_Issuers!$C:$BZ,MATCH(J$1,ERV_Issuers!$C$2:$BZ$2,0),FALSE)</f>
        <v>bb-</v>
      </c>
      <c r="K80" s="1">
        <f>VLOOKUP($H80,ERV_Issuers!$C:$BZ,MATCH(K$1,ERV_Issuers!$C$2:$BZ$2,0),FALSE)</f>
        <v>0</v>
      </c>
      <c r="L80" s="1" t="str">
        <f t="shared" si="2"/>
        <v>BB</v>
      </c>
      <c r="M80" s="1" t="str">
        <f>INDEX(JESG_EMBI!$W:$W,MATCH($A80,JESG_EMBI!$AG:$AG,0))</f>
        <v>XS2248458395</v>
      </c>
    </row>
    <row r="81" spans="1:13" x14ac:dyDescent="0.25">
      <c r="A81" t="s">
        <v>2933</v>
      </c>
      <c r="B81">
        <f>ROUND(10-VLOOKUP($A81,JESG_EMBI!$AG:$AV,MATCH(B$1,JESG_EMBI!$AG$1:$AV$1,0),FALSE)/10,1)</f>
        <v>4.0999999999999996</v>
      </c>
      <c r="C81">
        <f>VLOOKUP($A81,JESG_EMBI!$AG:$AV,MATCH("1D Score Chg",JESG_EMBI!$AG$1:$AV$1,0),FALSE)/-10</f>
        <v>3.5699714402248604E-3</v>
      </c>
      <c r="D81">
        <f>VLOOKUP($A81,JESG_EMBI!$AG:$AV,MATCH("1M Score Chg",JESG_EMBI!$AG$1:$AV$1,0),FALSE)/-10</f>
        <v>4.5512558976301395E-2</v>
      </c>
      <c r="E81">
        <f>VLOOKUP($A81,JESG_EMBI!$AG:$AV,MATCH("QTD Score Chg",JESG_EMBI!$AG$1:$AV$1,0),FALSE)/-10</f>
        <v>1.96073816024025E-2</v>
      </c>
      <c r="F81">
        <f>VLOOKUP($A81,JESG_EMBI!$AG:$AV,MATCH("YTD Score Chg",JESG_EMBI!$AG$1:$AV$1,0),FALSE)/-10</f>
        <v>0.11030725761059199</v>
      </c>
      <c r="G81" t="str">
        <f>IFERROR(VLOOKUP(A81,ERV_Mapping!Q:Q,1,FALSE),VLOOKUP(A81,ERV_Mapping!R:R,1,FALSE))</f>
        <v>OMAN</v>
      </c>
      <c r="H81" t="str">
        <f>IFERROR(VLOOKUP(G81,ERV_Mapping!Q:S,3,FALSE),VLOOKUP(G81,ERV_Mapping!R:S,2,FALSE))</f>
        <v>OMAN</v>
      </c>
      <c r="I81" s="1">
        <f>VLOOKUP($H81,ERV_Issuers!$C:$BZ,MATCH(I$1,ERV_Issuers!$C$2:$BZ$2,0),FALSE)</f>
        <v>189.19691467285156</v>
      </c>
      <c r="J81" s="1" t="str">
        <f>VLOOKUP($H81,ERV_Issuers!$C:$BZ,MATCH(J$1,ERV_Issuers!$C$2:$BZ$2,0),FALSE)</f>
        <v>bb-</v>
      </c>
      <c r="K81" s="1">
        <f>VLOOKUP($H81,ERV_Issuers!$C:$BZ,MATCH(K$1,ERV_Issuers!$C$2:$BZ$2,0),FALSE)</f>
        <v>-37.326856483849227</v>
      </c>
      <c r="L81" s="1" t="str">
        <f t="shared" si="2"/>
        <v>BB</v>
      </c>
      <c r="M81" s="1" t="str">
        <f>INDEX(JESG_EMBI!$W:$W,MATCH($A81,JESG_EMBI!$AG:$AG,0))</f>
        <v>XS1750113406</v>
      </c>
    </row>
    <row r="82" spans="1:13" x14ac:dyDescent="0.25">
      <c r="A82" t="s">
        <v>12777</v>
      </c>
      <c r="B82">
        <f>ROUND(10-VLOOKUP($A82,JESG_EMBI!$AG:$AV,MATCH(B$1,JESG_EMBI!$AG$1:$AV$1,0),FALSE)/10,1)</f>
        <v>4.0999999999999996</v>
      </c>
      <c r="C82">
        <f>VLOOKUP($A82,JESG_EMBI!$AG:$AV,MATCH("1D Score Chg",JESG_EMBI!$AG$1:$AV$1,0),FALSE)/-10</f>
        <v>3.5699714402248604E-3</v>
      </c>
      <c r="D82">
        <f>VLOOKUP($A82,JESG_EMBI!$AG:$AV,MATCH("1M Score Chg",JESG_EMBI!$AG$1:$AV$1,0),FALSE)/-10</f>
        <v>4.5512558976301395E-2</v>
      </c>
      <c r="E82">
        <f>VLOOKUP($A82,JESG_EMBI!$AG:$AV,MATCH("QTD Score Chg",JESG_EMBI!$AG$1:$AV$1,0),FALSE)/-10</f>
        <v>1.96073816024025E-2</v>
      </c>
      <c r="F82">
        <f>VLOOKUP($A82,JESG_EMBI!$AG:$AV,MATCH("YTD Score Chg",JESG_EMBI!$AG$1:$AV$1,0),FALSE)/-10</f>
        <v>0.11030725761059199</v>
      </c>
      <c r="G82" t="e">
        <f>IFERROR(VLOOKUP(A82,ERV_Mapping!Q:Q,1,FALSE),VLOOKUP(A82,ERV_Mapping!R:R,1,FALSE))</f>
        <v>#N/A</v>
      </c>
      <c r="H82" t="e">
        <f>IFERROR(VLOOKUP(G82,ERV_Mapping!Q:S,3,FALSE),VLOOKUP(G82,ERV_Mapping!R:S,2,FALSE))</f>
        <v>#N/A</v>
      </c>
      <c r="I82" s="1" t="e">
        <f>VLOOKUP($H82,ERV_Issuers!$C:$BZ,MATCH(I$1,ERV_Issuers!$C$2:$BZ$2,0),FALSE)</f>
        <v>#N/A</v>
      </c>
      <c r="J82" s="1" t="e">
        <f>VLOOKUP($H82,ERV_Issuers!$C:$BZ,MATCH(J$1,ERV_Issuers!$C$2:$BZ$2,0),FALSE)</f>
        <v>#N/A</v>
      </c>
      <c r="K82" s="1" t="e">
        <f>VLOOKUP($H82,ERV_Issuers!$C:$BZ,MATCH(K$1,ERV_Issuers!$C$2:$BZ$2,0),FALSE)</f>
        <v>#N/A</v>
      </c>
      <c r="L82" s="1" t="e">
        <f t="shared" si="2"/>
        <v>#N/A</v>
      </c>
      <c r="M82" s="1" t="str">
        <f>INDEX(JESG_EMBI!$W:$W,MATCH($A82,JESG_EMBI!$AG:$AG,0))</f>
        <v>XS2351310482</v>
      </c>
    </row>
    <row r="83" spans="1:13" x14ac:dyDescent="0.25">
      <c r="A83" t="s">
        <v>425</v>
      </c>
      <c r="B83">
        <f>ROUND(10-VLOOKUP($A83,JESG_EMBI!$AG:$AV,MATCH(B$1,JESG_EMBI!$AG$1:$AV$1,0),FALSE)/10,1)</f>
        <v>6.9</v>
      </c>
      <c r="C83">
        <f>VLOOKUP($A83,JESG_EMBI!$AG:$AV,MATCH("1D Score Chg",JESG_EMBI!$AG$1:$AV$1,0),FALSE)/-10</f>
        <v>-7.6128690068284002E-3</v>
      </c>
      <c r="D83">
        <f>VLOOKUP($A83,JESG_EMBI!$AG:$AV,MATCH("1M Score Chg",JESG_EMBI!$AG$1:$AV$1,0),FALSE)/-10</f>
        <v>-0.12678771718887299</v>
      </c>
      <c r="E83">
        <f>VLOOKUP($A83,JESG_EMBI!$AG:$AV,MATCH("QTD Score Chg",JESG_EMBI!$AG$1:$AV$1,0),FALSE)/-10</f>
        <v>-5.4524434683552003E-2</v>
      </c>
      <c r="F83">
        <f>VLOOKUP($A83,JESG_EMBI!$AG:$AV,MATCH("YTD Score Chg",JESG_EMBI!$AG$1:$AV$1,0),FALSE)/-10</f>
        <v>-0.369505226922063</v>
      </c>
      <c r="G83" t="str">
        <f>IFERROR(VLOOKUP(A83,ERV_Mapping!Q:Q,1,FALSE),VLOOKUP(A83,ERV_Mapping!R:R,1,FALSE))</f>
        <v>AITOCU</v>
      </c>
      <c r="H83" t="str">
        <f>IFERROR(VLOOKUP(G83,ERV_Mapping!Q:S,3,FALSE),VLOOKUP(G83,ERV_Mapping!R:S,2,FALSE))</f>
        <v>AITOCU_2</v>
      </c>
      <c r="I83" s="1">
        <f>VLOOKUP($H83,ERV_Issuers!$C:$BZ,MATCH(I$1,ERV_Issuers!$C$2:$BZ$2,0),FALSE)</f>
        <v>168.14910888671875</v>
      </c>
      <c r="J83" s="1" t="str">
        <f>VLOOKUP($H83,ERV_Issuers!$C:$BZ,MATCH(J$1,ERV_Issuers!$C$2:$BZ$2,0),FALSE)</f>
        <v>bbb</v>
      </c>
      <c r="K83" s="1">
        <f>VLOOKUP($H83,ERV_Issuers!$C:$BZ,MATCH(K$1,ERV_Issuers!$C$2:$BZ$2,0),FALSE)</f>
        <v>19.389284072507714</v>
      </c>
      <c r="L83" s="1" t="str">
        <f t="shared" si="2"/>
        <v>BBB</v>
      </c>
      <c r="M83" s="1" t="str">
        <f>INDEX(JESG_EMBI!$W:$W,MATCH($A83,JESG_EMBI!$AG:$AG,0))</f>
        <v>USP0092AAF68</v>
      </c>
    </row>
    <row r="84" spans="1:13" x14ac:dyDescent="0.25">
      <c r="A84" t="s">
        <v>12782</v>
      </c>
      <c r="B84">
        <f>ROUND(10-VLOOKUP($A84,JESG_EMBI!$AG:$AV,MATCH(B$1,JESG_EMBI!$AG$1:$AV$1,0),FALSE)/10,1)</f>
        <v>5.6</v>
      </c>
      <c r="C84">
        <f>VLOOKUP($A84,JESG_EMBI!$AG:$AV,MATCH("1D Score Chg",JESG_EMBI!$AG$1:$AV$1,0),FALSE)/-10</f>
        <v>-1.8875063126401401E-3</v>
      </c>
      <c r="D84">
        <f>VLOOKUP($A84,JESG_EMBI!$AG:$AV,MATCH("1M Score Chg",JESG_EMBI!$AG$1:$AV$1,0),FALSE)/-10</f>
        <v>-1.1675788550628801E-2</v>
      </c>
      <c r="E84">
        <f>VLOOKUP($A84,JESG_EMBI!$AG:$AV,MATCH("QTD Score Chg",JESG_EMBI!$AG$1:$AV$1,0),FALSE)/-10</f>
        <v>-8.0175378514226701E-3</v>
      </c>
      <c r="F84">
        <f>VLOOKUP($A84,JESG_EMBI!$AG:$AV,MATCH("YTD Score Chg",JESG_EMBI!$AG$1:$AV$1,0),FALSE)/-10</f>
        <v>-2.2345280763998603E-2</v>
      </c>
      <c r="G84" t="e">
        <f>IFERROR(VLOOKUP(A84,ERV_Mapping!Q:Q,1,FALSE),VLOOKUP(A84,ERV_Mapping!R:R,1,FALSE))</f>
        <v>#N/A</v>
      </c>
      <c r="H84" t="e">
        <f>IFERROR(VLOOKUP(G84,ERV_Mapping!Q:S,3,FALSE),VLOOKUP(G84,ERV_Mapping!R:S,2,FALSE))</f>
        <v>#N/A</v>
      </c>
      <c r="I84" s="1" t="e">
        <f>VLOOKUP($H84,ERV_Issuers!$C:$BZ,MATCH(I$1,ERV_Issuers!$C$2:$BZ$2,0),FALSE)</f>
        <v>#N/A</v>
      </c>
      <c r="J84" s="1" t="e">
        <f>VLOOKUP($H84,ERV_Issuers!$C:$BZ,MATCH(J$1,ERV_Issuers!$C$2:$BZ$2,0),FALSE)</f>
        <v>#N/A</v>
      </c>
      <c r="K84" s="1" t="e">
        <f>VLOOKUP($H84,ERV_Issuers!$C:$BZ,MATCH(K$1,ERV_Issuers!$C$2:$BZ$2,0),FALSE)</f>
        <v>#N/A</v>
      </c>
      <c r="L84" s="1" t="e">
        <f t="shared" si="2"/>
        <v>#N/A</v>
      </c>
      <c r="M84" s="1" t="str">
        <f>INDEX(JESG_EMBI!$W:$W,MATCH($A84,JESG_EMBI!$AG:$AG,0))</f>
        <v>USP1559LAA72</v>
      </c>
    </row>
    <row r="85" spans="1:13" x14ac:dyDescent="0.25">
      <c r="A85" t="s">
        <v>2961</v>
      </c>
      <c r="B85">
        <f>ROUND(10-VLOOKUP($A85,JESG_EMBI!$AG:$AV,MATCH(B$1,JESG_EMBI!$AG$1:$AV$1,0),FALSE)/10,1)</f>
        <v>3.3</v>
      </c>
      <c r="C85">
        <f>VLOOKUP($A85,JESG_EMBI!$AG:$AV,MATCH("1D Score Chg",JESG_EMBI!$AG$1:$AV$1,0),FALSE)/-10</f>
        <v>2.69643996693673E-3</v>
      </c>
      <c r="D85">
        <f>VLOOKUP($A85,JESG_EMBI!$AG:$AV,MATCH("1M Score Chg",JESG_EMBI!$AG$1:$AV$1,0),FALSE)/-10</f>
        <v>2.2492127751689797E-4</v>
      </c>
      <c r="E85">
        <f>VLOOKUP($A85,JESG_EMBI!$AG:$AV,MATCH("QTD Score Chg",JESG_EMBI!$AG$1:$AV$1,0),FALSE)/-10</f>
        <v>1.30872799171143E-2</v>
      </c>
      <c r="F85">
        <f>VLOOKUP($A85,JESG_EMBI!$AG:$AV,MATCH("YTD Score Chg",JESG_EMBI!$AG$1:$AV$1,0),FALSE)/-10</f>
        <v>-0.42522757177294901</v>
      </c>
      <c r="G85" t="str">
        <f>IFERROR(VLOOKUP(A85,ERV_Mapping!Q:Q,1,FALSE),VLOOKUP(A85,ERV_Mapping!R:R,1,FALSE))</f>
        <v>PANAMA</v>
      </c>
      <c r="H85" t="str">
        <f>IFERROR(VLOOKUP(G85,ERV_Mapping!Q:S,3,FALSE),VLOOKUP(G85,ERV_Mapping!R:S,2,FALSE))</f>
        <v>PANAMA</v>
      </c>
      <c r="I85" s="1">
        <f>VLOOKUP($H85,ERV_Issuers!$C:$BZ,MATCH(I$1,ERV_Issuers!$C$2:$BZ$2,0),FALSE)</f>
        <v>84.911689758300781</v>
      </c>
      <c r="J85" s="1" t="str">
        <f>VLOOKUP($H85,ERV_Issuers!$C:$BZ,MATCH(J$1,ERV_Issuers!$C$2:$BZ$2,0),FALSE)</f>
        <v>bbb</v>
      </c>
      <c r="K85" s="1">
        <f>VLOOKUP($H85,ERV_Issuers!$C:$BZ,MATCH(K$1,ERV_Issuers!$C$2:$BZ$2,0),FALSE)</f>
        <v>-45.499380339144714</v>
      </c>
      <c r="L85" s="1" t="str">
        <f t="shared" si="2"/>
        <v>BBB</v>
      </c>
      <c r="M85" s="1" t="str">
        <f>INDEX(JESG_EMBI!$W:$W,MATCH($A85,JESG_EMBI!$AG:$AG,0))</f>
        <v>US698299BN37</v>
      </c>
    </row>
    <row r="86" spans="1:13" x14ac:dyDescent="0.25">
      <c r="A86" t="s">
        <v>1078</v>
      </c>
      <c r="B86">
        <f>ROUND(10-VLOOKUP($A86,JESG_EMBI!$AG:$AV,MATCH(B$1,JESG_EMBI!$AG$1:$AV$1,0),FALSE)/10,1)</f>
        <v>4.9000000000000004</v>
      </c>
      <c r="C86">
        <f>VLOOKUP($A86,JESG_EMBI!$AG:$AV,MATCH("1D Score Chg",JESG_EMBI!$AG$1:$AV$1,0),FALSE)/-10</f>
        <v>-1.96142257688478E-3</v>
      </c>
      <c r="D86">
        <f>VLOOKUP($A86,JESG_EMBI!$AG:$AV,MATCH("1M Score Chg",JESG_EMBI!$AG$1:$AV$1,0),FALSE)/-10</f>
        <v>1.1054139672133E-2</v>
      </c>
      <c r="E86">
        <f>VLOOKUP($A86,JESG_EMBI!$AG:$AV,MATCH("QTD Score Chg",JESG_EMBI!$AG$1:$AV$1,0),FALSE)/-10</f>
        <v>-1.6056603934138901E-3</v>
      </c>
      <c r="F86">
        <f>VLOOKUP($A86,JESG_EMBI!$AG:$AV,MATCH("YTD Score Chg",JESG_EMBI!$AG$1:$AV$1,0),FALSE)/-10</f>
        <v>7.0829647382711108E-2</v>
      </c>
      <c r="G86" t="str">
        <f>IFERROR(VLOOKUP(A86,ERV_Mapping!Q:Q,1,FALSE),VLOOKUP(A86,ERV_Mapping!R:R,1,FALSE))</f>
        <v>COFIDE</v>
      </c>
      <c r="H86" t="str">
        <f>IFERROR(VLOOKUP(G86,ERV_Mapping!Q:S,3,FALSE),VLOOKUP(G86,ERV_Mapping!R:S,2,FALSE))</f>
        <v>COFIDE_2</v>
      </c>
      <c r="I86" s="1">
        <f>VLOOKUP($H86,ERV_Issuers!$C:$BZ,MATCH(I$1,ERV_Issuers!$C$2:$BZ$2,0),FALSE)</f>
        <v>114.15001678466797</v>
      </c>
      <c r="J86" s="1" t="str">
        <f>VLOOKUP($H86,ERV_Issuers!$C:$BZ,MATCH(J$1,ERV_Issuers!$C$2:$BZ$2,0),FALSE)</f>
        <v>bbb-</v>
      </c>
      <c r="K86" s="1">
        <f>VLOOKUP($H86,ERV_Issuers!$C:$BZ,MATCH(K$1,ERV_Issuers!$C$2:$BZ$2,0),FALSE)</f>
        <v>-19.009938805932265</v>
      </c>
      <c r="L86" s="1" t="str">
        <f t="shared" si="2"/>
        <v>BBB</v>
      </c>
      <c r="M86" s="1" t="str">
        <f>INDEX(JESG_EMBI!$W:$W,MATCH($A86,JESG_EMBI!$AG:$AG,0))</f>
        <v>USP3R94GAY57</v>
      </c>
    </row>
    <row r="87" spans="1:13" x14ac:dyDescent="0.25">
      <c r="A87" t="s">
        <v>2770</v>
      </c>
      <c r="B87">
        <f>ROUND(10-VLOOKUP($A87,JESG_EMBI!$AG:$AV,MATCH(B$1,JESG_EMBI!$AG$1:$AV$1,0),FALSE)/10,1)</f>
        <v>3.8</v>
      </c>
      <c r="C87">
        <f>VLOOKUP($A87,JESG_EMBI!$AG:$AV,MATCH("1D Score Chg",JESG_EMBI!$AG$1:$AV$1,0),FALSE)/-10</f>
        <v>-2.38933231917428E-3</v>
      </c>
      <c r="D87">
        <f>VLOOKUP($A87,JESG_EMBI!$AG:$AV,MATCH("1M Score Chg",JESG_EMBI!$AG$1:$AV$1,0),FALSE)/-10</f>
        <v>1.4927004235227701E-2</v>
      </c>
      <c r="E87">
        <f>VLOOKUP($A87,JESG_EMBI!$AG:$AV,MATCH("QTD Score Chg",JESG_EMBI!$AG$1:$AV$1,0),FALSE)/-10</f>
        <v>-5.4568480739881405E-3</v>
      </c>
      <c r="F87">
        <f>VLOOKUP($A87,JESG_EMBI!$AG:$AV,MATCH("YTD Score Chg",JESG_EMBI!$AG$1:$AV$1,0),FALSE)/-10</f>
        <v>4.20450375545698E-2</v>
      </c>
      <c r="G87" t="str">
        <f>IFERROR(VLOOKUP(A87,ERV_Mapping!Q:Q,1,FALSE),VLOOKUP(A87,ERV_Mapping!R:R,1,FALSE))</f>
        <v>MIVIVI</v>
      </c>
      <c r="H87" t="str">
        <f>IFERROR(VLOOKUP(G87,ERV_Mapping!Q:S,3,FALSE),VLOOKUP(G87,ERV_Mapping!R:S,2,FALSE))</f>
        <v>MIVIVI_1</v>
      </c>
      <c r="I87" s="1">
        <f>VLOOKUP($H87,ERV_Issuers!$C:$BZ,MATCH(I$1,ERV_Issuers!$C$2:$BZ$2,0),FALSE)</f>
        <v>137.91778564453125</v>
      </c>
      <c r="J87" s="1" t="str">
        <f>VLOOKUP($H87,ERV_Issuers!$C:$BZ,MATCH(J$1,ERV_Issuers!$C$2:$BZ$2,0),FALSE)</f>
        <v>bbb</v>
      </c>
      <c r="K87" s="1">
        <f>VLOOKUP($H87,ERV_Issuers!$C:$BZ,MATCH(K$1,ERV_Issuers!$C$2:$BZ$2,0),FALSE)</f>
        <v>0</v>
      </c>
      <c r="L87" s="1" t="str">
        <f t="shared" si="2"/>
        <v>BBB</v>
      </c>
      <c r="M87" s="1" t="str">
        <f>INDEX(JESG_EMBI!$W:$W,MATCH($A87,JESG_EMBI!$AG:$AG,0))</f>
        <v>USP42009AA12</v>
      </c>
    </row>
    <row r="88" spans="1:13" x14ac:dyDescent="0.25">
      <c r="A88" t="s">
        <v>3050</v>
      </c>
      <c r="B88">
        <f>ROUND(10-VLOOKUP($A88,JESG_EMBI!$AG:$AV,MATCH(B$1,JESG_EMBI!$AG$1:$AV$1,0),FALSE)/10,1)</f>
        <v>5</v>
      </c>
      <c r="C88">
        <f>VLOOKUP($A88,JESG_EMBI!$AG:$AV,MATCH("1D Score Chg",JESG_EMBI!$AG$1:$AV$1,0),FALSE)/-10</f>
        <v>-1.3390662105436401E-3</v>
      </c>
      <c r="D88">
        <f>VLOOKUP($A88,JESG_EMBI!$AG:$AV,MATCH("1M Score Chg",JESG_EMBI!$AG$1:$AV$1,0),FALSE)/-10</f>
        <v>5.0711901997168201E-3</v>
      </c>
      <c r="E88">
        <f>VLOOKUP($A88,JESG_EMBI!$AG:$AV,MATCH("QTD Score Chg",JESG_EMBI!$AG$1:$AV$1,0),FALSE)/-10</f>
        <v>-8.4737783635837598E-3</v>
      </c>
      <c r="F88">
        <f>VLOOKUP($A88,JESG_EMBI!$AG:$AV,MATCH("YTD Score Chg",JESG_EMBI!$AG$1:$AV$1,0),FALSE)/-10</f>
        <v>-3.9004792439320105E-2</v>
      </c>
      <c r="G88" t="str">
        <f>IFERROR(VLOOKUP(A88,ERV_Mapping!Q:Q,1,FALSE),VLOOKUP(A88,ERV_Mapping!R:R,1,FALSE))</f>
        <v>PERU</v>
      </c>
      <c r="H88" t="str">
        <f>IFERROR(VLOOKUP(G88,ERV_Mapping!Q:S,3,FALSE),VLOOKUP(G88,ERV_Mapping!R:S,2,FALSE))</f>
        <v>PERU_2</v>
      </c>
      <c r="I88" s="1">
        <f>VLOOKUP($H88,ERV_Issuers!$C:$BZ,MATCH(I$1,ERV_Issuers!$C$2:$BZ$2,0),FALSE)</f>
        <v>88.018196105957031</v>
      </c>
      <c r="J88" s="1" t="str">
        <f>VLOOKUP($H88,ERV_Issuers!$C:$BZ,MATCH(J$1,ERV_Issuers!$C$2:$BZ$2,0),FALSE)</f>
        <v>bbb</v>
      </c>
      <c r="K88" s="1">
        <f>VLOOKUP($H88,ERV_Issuers!$C:$BZ,MATCH(K$1,ERV_Issuers!$C$2:$BZ$2,0),FALSE)</f>
        <v>-33.914656000657125</v>
      </c>
      <c r="L88" s="1" t="str">
        <f t="shared" si="2"/>
        <v>BBB</v>
      </c>
      <c r="M88" s="1" t="str">
        <f>INDEX(JESG_EMBI!$W:$W,MATCH($A88,JESG_EMBI!$AG:$AG,0))</f>
        <v>US715638DP43</v>
      </c>
    </row>
    <row r="89" spans="1:13" x14ac:dyDescent="0.25">
      <c r="A89" t="s">
        <v>3128</v>
      </c>
      <c r="B89">
        <f>ROUND(10-VLOOKUP($A89,JESG_EMBI!$AG:$AV,MATCH(B$1,JESG_EMBI!$AG$1:$AV$1,0),FALSE)/10,1)</f>
        <v>6.5</v>
      </c>
      <c r="C89">
        <f>VLOOKUP($A89,JESG_EMBI!$AG:$AV,MATCH("1D Score Chg",JESG_EMBI!$AG$1:$AV$1,0),FALSE)/-10</f>
        <v>-2.8532775733552201E-3</v>
      </c>
      <c r="D89">
        <f>VLOOKUP($A89,JESG_EMBI!$AG:$AV,MATCH("1M Score Chg",JESG_EMBI!$AG$1:$AV$1,0),FALSE)/-10</f>
        <v>-2.8499810129196102E-2</v>
      </c>
      <c r="E89">
        <f>VLOOKUP($A89,JESG_EMBI!$AG:$AV,MATCH("QTD Score Chg",JESG_EMBI!$AG$1:$AV$1,0),FALSE)/-10</f>
        <v>-1.24556889758281E-2</v>
      </c>
      <c r="F89">
        <f>VLOOKUP($A89,JESG_EMBI!$AG:$AV,MATCH("YTD Score Chg",JESG_EMBI!$AG$1:$AV$1,0),FALSE)/-10</f>
        <v>-0.21696573280049999</v>
      </c>
      <c r="G89" t="str">
        <f>IFERROR(VLOOKUP(A89,ERV_Mapping!Q:Q,1,FALSE),VLOOKUP(A89,ERV_Mapping!R:R,1,FALSE))</f>
        <v>PSALM</v>
      </c>
      <c r="H89" t="str">
        <f>IFERROR(VLOOKUP(G89,ERV_Mapping!Q:S,3,FALSE),VLOOKUP(G89,ERV_Mapping!R:S,2,FALSE))</f>
        <v>PSALM_2</v>
      </c>
      <c r="I89" s="1">
        <f>VLOOKUP($H89,ERV_Issuers!$C:$BZ,MATCH(I$1,ERV_Issuers!$C$2:$BZ$2,0),FALSE)</f>
        <v>51.176921844482422</v>
      </c>
      <c r="J89" s="1" t="str">
        <f>VLOOKUP($H89,ERV_Issuers!$C:$BZ,MATCH(J$1,ERV_Issuers!$C$2:$BZ$2,0),FALSE)</f>
        <v>bbb</v>
      </c>
      <c r="K89" s="1">
        <f>VLOOKUP($H89,ERV_Issuers!$C:$BZ,MATCH(K$1,ERV_Issuers!$C$2:$BZ$2,0),FALSE)</f>
        <v>-42.857590937097001</v>
      </c>
      <c r="L89" s="1" t="str">
        <f t="shared" si="2"/>
        <v>BBB</v>
      </c>
      <c r="M89" s="1" t="str">
        <f>INDEX(JESG_EMBI!$W:$W,MATCH($A89,JESG_EMBI!$AG:$AG,0))</f>
        <v>USY7083VAD11</v>
      </c>
    </row>
    <row r="90" spans="1:13" x14ac:dyDescent="0.25">
      <c r="A90" t="s">
        <v>3070</v>
      </c>
      <c r="B90">
        <f>ROUND(10-VLOOKUP($A90,JESG_EMBI!$AG:$AV,MATCH(B$1,JESG_EMBI!$AG$1:$AV$1,0),FALSE)/10,1)</f>
        <v>5.2</v>
      </c>
      <c r="C90">
        <f>VLOOKUP($A90,JESG_EMBI!$AG:$AV,MATCH("1D Score Chg",JESG_EMBI!$AG$1:$AV$1,0),FALSE)/-10</f>
        <v>-9.0491583759089102E-4</v>
      </c>
      <c r="D90">
        <f>VLOOKUP($A90,JESG_EMBI!$AG:$AV,MATCH("1M Score Chg",JESG_EMBI!$AG$1:$AV$1,0),FALSE)/-10</f>
        <v>1.6372176715336102E-3</v>
      </c>
      <c r="E90">
        <f>VLOOKUP($A90,JESG_EMBI!$AG:$AV,MATCH("QTD Score Chg",JESG_EMBI!$AG$1:$AV$1,0),FALSE)/-10</f>
        <v>-3.2247434328304702E-3</v>
      </c>
      <c r="F90">
        <f>VLOOKUP($A90,JESG_EMBI!$AG:$AV,MATCH("YTD Score Chg",JESG_EMBI!$AG$1:$AV$1,0),FALSE)/-10</f>
        <v>-0.13206579536804799</v>
      </c>
      <c r="G90" t="str">
        <f>IFERROR(VLOOKUP(A90,ERV_Mapping!Q:Q,1,FALSE),VLOOKUP(A90,ERV_Mapping!R:R,1,FALSE))</f>
        <v>PHILIP</v>
      </c>
      <c r="H90" t="str">
        <f>IFERROR(VLOOKUP(G90,ERV_Mapping!Q:S,3,FALSE),VLOOKUP(G90,ERV_Mapping!R:S,2,FALSE))</f>
        <v>PHILIPPINES</v>
      </c>
      <c r="I90" s="1">
        <f>VLOOKUP($H90,ERV_Issuers!$C:$BZ,MATCH(I$1,ERV_Issuers!$C$2:$BZ$2,0),FALSE)</f>
        <v>44.104560852050781</v>
      </c>
      <c r="J90" s="1" t="str">
        <f>VLOOKUP($H90,ERV_Issuers!$C:$BZ,MATCH(J$1,ERV_Issuers!$C$2:$BZ$2,0),FALSE)</f>
        <v>bbb</v>
      </c>
      <c r="K90" s="1">
        <f>VLOOKUP($H90,ERV_Issuers!$C:$BZ,MATCH(K$1,ERV_Issuers!$C$2:$BZ$2,0),FALSE)</f>
        <v>-49.729994800041766</v>
      </c>
      <c r="L90" s="1" t="str">
        <f t="shared" si="2"/>
        <v>BBB</v>
      </c>
      <c r="M90" s="1" t="str">
        <f>INDEX(JESG_EMBI!$W:$W,MATCH($A90,JESG_EMBI!$AG:$AG,0))</f>
        <v>US718286CK14</v>
      </c>
    </row>
    <row r="91" spans="1:13" x14ac:dyDescent="0.25">
      <c r="A91" t="s">
        <v>16883</v>
      </c>
      <c r="B91">
        <f>ROUND(10-VLOOKUP($A91,JESG_EMBI!$AG:$AV,MATCH(B$1,JESG_EMBI!$AG$1:$AV$1,0),FALSE)/10,1)</f>
        <v>6.6</v>
      </c>
      <c r="C91">
        <f>VLOOKUP($A91,JESG_EMBI!$AG:$AV,MATCH("1D Score Chg",JESG_EMBI!$AG$1:$AV$1,0),FALSE)/-10</f>
        <v>7.1275044739117195E-3</v>
      </c>
      <c r="D91">
        <f>VLOOKUP($A91,JESG_EMBI!$AG:$AV,MATCH("1M Score Chg",JESG_EMBI!$AG$1:$AV$1,0),FALSE)/-10</f>
        <v>0.21821935210722399</v>
      </c>
      <c r="E91">
        <f>VLOOKUP($A91,JESG_EMBI!$AG:$AV,MATCH("QTD Score Chg",JESG_EMBI!$AG$1:$AV$1,0),FALSE)/-10</f>
        <v>6.9359101759074809E-2</v>
      </c>
      <c r="F91">
        <f>VLOOKUP($A91,JESG_EMBI!$AG:$AV,MATCH("YTD Score Chg",JESG_EMBI!$AG$1:$AV$1,0),FALSE)/-10</f>
        <v>0.42610720287498499</v>
      </c>
      <c r="G91" t="str">
        <f>IFERROR(VLOOKUP(A91,ERV_Mapping!Q:Q,1,FALSE),VLOOKUP(A91,ERV_Mapping!R:R,1,FALSE))</f>
        <v>PAKWNP</v>
      </c>
      <c r="H91" t="str">
        <f>IFERROR(VLOOKUP(G91,ERV_Mapping!Q:S,3,FALSE),VLOOKUP(G91,ERV_Mapping!R:S,2,FALSE))</f>
        <v>PAKWNP_0</v>
      </c>
      <c r="I91" s="1">
        <f>VLOOKUP($H91,ERV_Issuers!$C:$BZ,MATCH(I$1,ERV_Issuers!$C$2:$BZ$2,0),FALSE)</f>
        <v>1164.2330322265625</v>
      </c>
      <c r="J91" s="1" t="str">
        <f>VLOOKUP($H91,ERV_Issuers!$C:$BZ,MATCH(J$1,ERV_Issuers!$C$2:$BZ$2,0),FALSE)</f>
        <v>b-</v>
      </c>
      <c r="K91" s="1">
        <f>VLOOKUP($H91,ERV_Issuers!$C:$BZ,MATCH(K$1,ERV_Issuers!$C$2:$BZ$2,0),FALSE)</f>
        <v>0</v>
      </c>
      <c r="L91" s="1" t="str">
        <f t="shared" si="2"/>
        <v>B</v>
      </c>
      <c r="M91" s="1" t="str">
        <f>INDEX(JESG_EMBI!$W:$W,MATCH($A91,JESG_EMBI!$AG:$AG,0))</f>
        <v>XS2348591707</v>
      </c>
    </row>
    <row r="92" spans="1:13" x14ac:dyDescent="0.25">
      <c r="A92" t="s">
        <v>3105</v>
      </c>
      <c r="B92">
        <f>ROUND(10-VLOOKUP($A92,JESG_EMBI!$AG:$AV,MATCH(B$1,JESG_EMBI!$AG$1:$AV$1,0),FALSE)/10,1)</f>
        <v>1.9</v>
      </c>
      <c r="C92">
        <f>VLOOKUP($A92,JESG_EMBI!$AG:$AV,MATCH("1D Score Chg",JESG_EMBI!$AG$1:$AV$1,0),FALSE)/-10</f>
        <v>1.3442969379283899E-3</v>
      </c>
      <c r="D92">
        <f>VLOOKUP($A92,JESG_EMBI!$AG:$AV,MATCH("1M Score Chg",JESG_EMBI!$AG$1:$AV$1,0),FALSE)/-10</f>
        <v>2.06326041697934E-2</v>
      </c>
      <c r="E92">
        <f>VLOOKUP($A92,JESG_EMBI!$AG:$AV,MATCH("QTD Score Chg",JESG_EMBI!$AG$1:$AV$1,0),FALSE)/-10</f>
        <v>8.0736277186318206E-3</v>
      </c>
      <c r="F92">
        <f>VLOOKUP($A92,JESG_EMBI!$AG:$AV,MATCH("YTD Score Chg",JESG_EMBI!$AG$1:$AV$1,0),FALSE)/-10</f>
        <v>-4.4842479377579902E-2</v>
      </c>
      <c r="G92" t="str">
        <f>IFERROR(VLOOKUP(A92,ERV_Mapping!Q:Q,1,FALSE),VLOOKUP(A92,ERV_Mapping!R:R,1,FALSE))</f>
        <v>POLAND</v>
      </c>
      <c r="H92" t="str">
        <f>IFERROR(VLOOKUP(G92,ERV_Mapping!Q:S,3,FALSE),VLOOKUP(G92,ERV_Mapping!R:S,2,FALSE))</f>
        <v>POLAND_3</v>
      </c>
      <c r="I92" s="1">
        <f>VLOOKUP($H92,ERV_Issuers!$C:$BZ,MATCH(I$1,ERV_Issuers!$C$2:$BZ$2,0),FALSE)</f>
        <v>15.952577590942383</v>
      </c>
      <c r="J92" s="1" t="str">
        <f>VLOOKUP($H92,ERV_Issuers!$C:$BZ,MATCH(J$1,ERV_Issuers!$C$2:$BZ$2,0),FALSE)</f>
        <v>a-</v>
      </c>
      <c r="K92" s="1">
        <f>VLOOKUP($H92,ERV_Issuers!$C:$BZ,MATCH(K$1,ERV_Issuers!$C$2:$BZ$2,0),FALSE)</f>
        <v>-50</v>
      </c>
      <c r="L92" s="1" t="str">
        <f t="shared" si="2"/>
        <v>A</v>
      </c>
      <c r="M92" s="1" t="str">
        <f>INDEX(JESG_EMBI!$W:$W,MATCH($A92,JESG_EMBI!$AG:$AG,0))</f>
        <v>US731011AU68</v>
      </c>
    </row>
    <row r="93" spans="1:13" x14ac:dyDescent="0.25">
      <c r="A93" t="s">
        <v>2968</v>
      </c>
      <c r="B93">
        <f>ROUND(10-VLOOKUP($A93,JESG_EMBI!$AG:$AV,MATCH(B$1,JESG_EMBI!$AG$1:$AV$1,0),FALSE)/10,1)</f>
        <v>4.3</v>
      </c>
      <c r="C93">
        <f>VLOOKUP($A93,JESG_EMBI!$AG:$AV,MATCH("1D Score Chg",JESG_EMBI!$AG$1:$AV$1,0),FALSE)/-10</f>
        <v>6.2664114071686993E-3</v>
      </c>
      <c r="D93">
        <f>VLOOKUP($A93,JESG_EMBI!$AG:$AV,MATCH("1M Score Chg",JESG_EMBI!$AG$1:$AV$1,0),FALSE)/-10</f>
        <v>2.1555827553308399E-2</v>
      </c>
      <c r="E93">
        <f>VLOOKUP($A93,JESG_EMBI!$AG:$AV,MATCH("QTD Score Chg",JESG_EMBI!$AG$1:$AV$1,0),FALSE)/-10</f>
        <v>2.10667545428549E-2</v>
      </c>
      <c r="F93">
        <f>VLOOKUP($A93,JESG_EMBI!$AG:$AV,MATCH("YTD Score Chg",JESG_EMBI!$AG$1:$AV$1,0),FALSE)/-10</f>
        <v>-0.102195297248272</v>
      </c>
      <c r="G93" t="str">
        <f>IFERROR(VLOOKUP(A93,ERV_Mapping!Q:Q,1,FALSE),VLOOKUP(A93,ERV_Mapping!R:R,1,FALSE))</f>
        <v>PARGUY</v>
      </c>
      <c r="H93" t="str">
        <f>IFERROR(VLOOKUP(G93,ERV_Mapping!Q:S,3,FALSE),VLOOKUP(G93,ERV_Mapping!R:S,2,FALSE))</f>
        <v>PARAGUAY_4</v>
      </c>
      <c r="I93" s="1">
        <f>VLOOKUP($H93,ERV_Issuers!$C:$BZ,MATCH(I$1,ERV_Issuers!$C$2:$BZ$2,0),FALSE)</f>
        <v>134.1588134765625</v>
      </c>
      <c r="J93" s="1" t="str">
        <f>VLOOKUP($H93,ERV_Issuers!$C:$BZ,MATCH(J$1,ERV_Issuers!$C$2:$BZ$2,0),FALSE)</f>
        <v>bb+</v>
      </c>
      <c r="K93" s="1">
        <f>VLOOKUP($H93,ERV_Issuers!$C:$BZ,MATCH(K$1,ERV_Issuers!$C$2:$BZ$2,0),FALSE)</f>
        <v>-31.162184913282726</v>
      </c>
      <c r="L93" s="1" t="str">
        <f t="shared" si="2"/>
        <v>BB</v>
      </c>
      <c r="M93" s="1" t="str">
        <f>INDEX(JESG_EMBI!$W:$W,MATCH($A93,JESG_EMBI!$AG:$AG,0))</f>
        <v>USP75744AK10</v>
      </c>
    </row>
    <row r="94" spans="1:13" x14ac:dyDescent="0.25">
      <c r="A94" t="s">
        <v>16919</v>
      </c>
      <c r="B94">
        <f>ROUND(10-VLOOKUP($A94,JESG_EMBI!$AG:$AV,MATCH(B$1,JESG_EMBI!$AG$1:$AV$1,0),FALSE)/10,1)</f>
        <v>5.9</v>
      </c>
      <c r="C94">
        <f>VLOOKUP($A94,JESG_EMBI!$AG:$AV,MATCH("1D Score Chg",JESG_EMBI!$AG$1:$AV$1,0),FALSE)/-10</f>
        <v>-1.6742304425804301E-2</v>
      </c>
      <c r="D94">
        <f>VLOOKUP($A94,JESG_EMBI!$AG:$AV,MATCH("1M Score Chg",JESG_EMBI!$AG$1:$AV$1,0),FALSE)/-10</f>
        <v>-0.30279201678093004</v>
      </c>
      <c r="E94">
        <f>VLOOKUP($A94,JESG_EMBI!$AG:$AV,MATCH("QTD Score Chg",JESG_EMBI!$AG$1:$AV$1,0),FALSE)/-10</f>
        <v>-0.1282769027108</v>
      </c>
      <c r="F94">
        <f>VLOOKUP($A94,JESG_EMBI!$AG:$AV,MATCH("YTD Score Chg",JESG_EMBI!$AG$1:$AV$1,0),FALSE)/-10</f>
        <v>-0.63652802670998399</v>
      </c>
      <c r="G94" t="str">
        <f>IFERROR(VLOOKUP(A94,ERV_Mapping!Q:Q,1,FALSE),VLOOKUP(A94,ERV_Mapping!R:R,1,FALSE))</f>
        <v>QPETRO</v>
      </c>
      <c r="H94" t="str">
        <f>IFERROR(VLOOKUP(G94,ERV_Mapping!Q:S,3,FALSE),VLOOKUP(G94,ERV_Mapping!R:S,2,FALSE))</f>
        <v>QPETRO_0</v>
      </c>
      <c r="I94" s="1">
        <f>VLOOKUP($H94,ERV_Issuers!$C:$BZ,MATCH(I$1,ERV_Issuers!$C$2:$BZ$2,0),FALSE)</f>
        <v>45.683815002441406</v>
      </c>
      <c r="J94" s="1" t="str">
        <f>VLOOKUP($H94,ERV_Issuers!$C:$BZ,MATCH(J$1,ERV_Issuers!$C$2:$BZ$2,0),FALSE)</f>
        <v>aa-</v>
      </c>
      <c r="K94" s="1">
        <f>VLOOKUP($H94,ERV_Issuers!$C:$BZ,MATCH(K$1,ERV_Issuers!$C$2:$BZ$2,0),FALSE)</f>
        <v>-14.673534207693331</v>
      </c>
      <c r="L94" s="1" t="str">
        <f t="shared" si="2"/>
        <v>AA</v>
      </c>
      <c r="M94" s="1" t="str">
        <f>INDEX(JESG_EMBI!$W:$W,MATCH($A94,JESG_EMBI!$AG:$AG,0))</f>
        <v>XS2357493860</v>
      </c>
    </row>
    <row r="95" spans="1:13" x14ac:dyDescent="0.25">
      <c r="A95" t="s">
        <v>3163</v>
      </c>
      <c r="B95">
        <f>ROUND(10-VLOOKUP($A95,JESG_EMBI!$AG:$AV,MATCH(B$1,JESG_EMBI!$AG$1:$AV$1,0),FALSE)/10,1)</f>
        <v>5.0999999999999996</v>
      </c>
      <c r="C95">
        <f>VLOOKUP($A95,JESG_EMBI!$AG:$AV,MATCH("1D Score Chg",JESG_EMBI!$AG$1:$AV$1,0),FALSE)/-10</f>
        <v>2.2361359570702102E-3</v>
      </c>
      <c r="D95">
        <f>VLOOKUP($A95,JESG_EMBI!$AG:$AV,MATCH("1M Score Chg",JESG_EMBI!$AG$1:$AV$1,0),FALSE)/-10</f>
        <v>3.7112010796247499E-2</v>
      </c>
      <c r="E95">
        <f>VLOOKUP($A95,JESG_EMBI!$AG:$AV,MATCH("QTD Score Chg",JESG_EMBI!$AG$1:$AV$1,0),FALSE)/-10</f>
        <v>9.8389982111250097E-3</v>
      </c>
      <c r="F95">
        <f>VLOOKUP($A95,JESG_EMBI!$AG:$AV,MATCH("YTD Score Chg",JESG_EMBI!$AG$1:$AV$1,0),FALSE)/-10</f>
        <v>-0.38084469377047203</v>
      </c>
      <c r="G95" t="str">
        <f>IFERROR(VLOOKUP(A95,ERV_Mapping!Q:Q,1,FALSE),VLOOKUP(A95,ERV_Mapping!R:R,1,FALSE))</f>
        <v>QATAR</v>
      </c>
      <c r="H95" t="str">
        <f>IFERROR(VLOOKUP(G95,ERV_Mapping!Q:S,3,FALSE),VLOOKUP(G95,ERV_Mapping!R:S,2,FALSE))</f>
        <v>QATAR</v>
      </c>
      <c r="I95" s="1">
        <f>VLOOKUP($H95,ERV_Issuers!$C:$BZ,MATCH(I$1,ERV_Issuers!$C$2:$BZ$2,0),FALSE)</f>
        <v>29.162021636962891</v>
      </c>
      <c r="J95" s="1" t="str">
        <f>VLOOKUP($H95,ERV_Issuers!$C:$BZ,MATCH(J$1,ERV_Issuers!$C$2:$BZ$2,0),FALSE)</f>
        <v>aa-</v>
      </c>
      <c r="K95" s="1">
        <f>VLOOKUP($H95,ERV_Issuers!$C:$BZ,MATCH(K$1,ERV_Issuers!$C$2:$BZ$2,0),FALSE)</f>
        <v>-21.718865470872782</v>
      </c>
      <c r="L95" s="1" t="str">
        <f t="shared" si="2"/>
        <v>AA</v>
      </c>
      <c r="M95" s="1" t="str">
        <f>INDEX(JESG_EMBI!$W:$W,MATCH($A95,JESG_EMBI!$AG:$AG,0))</f>
        <v>XS1405782159</v>
      </c>
    </row>
    <row r="96" spans="1:13" x14ac:dyDescent="0.25">
      <c r="A96" t="s">
        <v>1451</v>
      </c>
      <c r="B96">
        <f>ROUND(10-VLOOKUP($A96,JESG_EMBI!$AG:$AV,MATCH(B$1,JESG_EMBI!$AG$1:$AV$1,0),FALSE)/10,1)</f>
        <v>2.9</v>
      </c>
      <c r="C96">
        <f>VLOOKUP($A96,JESG_EMBI!$AG:$AV,MATCH("1D Score Chg",JESG_EMBI!$AG$1:$AV$1,0),FALSE)/-10</f>
        <v>3.1436671583591597E-3</v>
      </c>
      <c r="D96">
        <f>VLOOKUP($A96,JESG_EMBI!$AG:$AV,MATCH("1M Score Chg",JESG_EMBI!$AG$1:$AV$1,0),FALSE)/-10</f>
        <v>2.3433658684633901E-2</v>
      </c>
      <c r="E96">
        <f>VLOOKUP($A96,JESG_EMBI!$AG:$AV,MATCH("QTD Score Chg",JESG_EMBI!$AG$1:$AV$1,0),FALSE)/-10</f>
        <v>2.8740231616673301E-2</v>
      </c>
      <c r="F96">
        <f>VLOOKUP($A96,JESG_EMBI!$AG:$AV,MATCH("YTD Score Chg",JESG_EMBI!$AG$1:$AV$1,0),FALSE)/-10</f>
        <v>-9.7975973941855393E-2</v>
      </c>
      <c r="G96" t="str">
        <f>IFERROR(VLOOKUP(A96,ERV_Mapping!Q:Q,1,FALSE),VLOOKUP(A96,ERV_Mapping!R:R,1,FALSE))</f>
        <v>ROMANI</v>
      </c>
      <c r="H96" t="str">
        <f>IFERROR(VLOOKUP(G96,ERV_Mapping!Q:S,3,FALSE),VLOOKUP(G96,ERV_Mapping!R:S,2,FALSE))</f>
        <v>ROMANIA_4</v>
      </c>
      <c r="I96" s="1">
        <f>VLOOKUP($H96,ERV_Issuers!$C:$BZ,MATCH(I$1,ERV_Issuers!$C$2:$BZ$2,0),FALSE)</f>
        <v>120.96184539794922</v>
      </c>
      <c r="J96" s="1" t="str">
        <f>VLOOKUP($H96,ERV_Issuers!$C:$BZ,MATCH(J$1,ERV_Issuers!$C$2:$BZ$2,0),FALSE)</f>
        <v>bbb-</v>
      </c>
      <c r="K96" s="1">
        <f>VLOOKUP($H96,ERV_Issuers!$C:$BZ,MATCH(K$1,ERV_Issuers!$C$2:$BZ$2,0),FALSE)</f>
        <v>-14.413747406515265</v>
      </c>
      <c r="L96" s="1" t="str">
        <f t="shared" si="2"/>
        <v>BBB</v>
      </c>
      <c r="M96" s="1" t="str">
        <f>INDEX(JESG_EMBI!$W:$W,MATCH($A96,JESG_EMBI!$AG:$AG,0))</f>
        <v>XS2434896010</v>
      </c>
    </row>
    <row r="97" spans="1:13" x14ac:dyDescent="0.25">
      <c r="A97" t="s">
        <v>17863</v>
      </c>
      <c r="B97">
        <f>ROUND(10-VLOOKUP($A97,JESG_EMBI!$AG:$AV,MATCH(B$1,JESG_EMBI!$AG$1:$AV$1,0),FALSE)/10,1)</f>
        <v>4.9000000000000004</v>
      </c>
      <c r="C97">
        <f>VLOOKUP($A97,JESG_EMBI!$AG:$AV,MATCH("1D Score Chg",JESG_EMBI!$AG$1:$AV$1,0),FALSE)/-10</f>
        <v>-1.11806797853247E-2</v>
      </c>
      <c r="D97">
        <f>VLOOKUP($A97,JESG_EMBI!$AG:$AV,MATCH("1M Score Chg",JESG_EMBI!$AG$1:$AV$1,0),FALSE)/-10</f>
        <v>-0.30901306635699699</v>
      </c>
      <c r="E97">
        <f>VLOOKUP($A97,JESG_EMBI!$AG:$AV,MATCH("QTD Score Chg",JESG_EMBI!$AG$1:$AV$1,0),FALSE)/-10</f>
        <v>-0.12388193202143401</v>
      </c>
      <c r="F97">
        <f>VLOOKUP($A97,JESG_EMBI!$AG:$AV,MATCH("YTD Score Chg",JESG_EMBI!$AG$1:$AV$1,0),FALSE)/-10</f>
        <v>-0.337683541930204</v>
      </c>
      <c r="G97" t="e">
        <f>IFERROR(VLOOKUP(A97,ERV_Mapping!Q:Q,1,FALSE),VLOOKUP(A97,ERV_Mapping!R:R,1,FALSE))</f>
        <v>#N/A</v>
      </c>
      <c r="H97" t="e">
        <f>IFERROR(VLOOKUP(G97,ERV_Mapping!Q:S,3,FALSE),VLOOKUP(G97,ERV_Mapping!R:S,2,FALSE))</f>
        <v>#N/A</v>
      </c>
      <c r="I97" s="1" t="e">
        <f>VLOOKUP($H97,ERV_Issuers!$C:$BZ,MATCH(I$1,ERV_Issuers!$C$2:$BZ$2,0),FALSE)</f>
        <v>#N/A</v>
      </c>
      <c r="J97" s="1" t="e">
        <f>VLOOKUP($H97,ERV_Issuers!$C:$BZ,MATCH(J$1,ERV_Issuers!$C$2:$BZ$2,0),FALSE)</f>
        <v>#N/A</v>
      </c>
      <c r="K97" s="1" t="e">
        <f>VLOOKUP($H97,ERV_Issuers!$C:$BZ,MATCH(K$1,ERV_Issuers!$C$2:$BZ$2,0),FALSE)</f>
        <v>#N/A</v>
      </c>
      <c r="L97" s="1" t="e">
        <f t="shared" si="2"/>
        <v>#N/A</v>
      </c>
      <c r="M97" s="1" t="str">
        <f>INDEX(JESG_EMBI!$W:$W,MATCH($A97,JESG_EMBI!$AG:$AG,0))</f>
        <v>XS2373051320</v>
      </c>
    </row>
    <row r="98" spans="1:13" x14ac:dyDescent="0.25">
      <c r="A98" t="s">
        <v>1517</v>
      </c>
      <c r="B98">
        <f>ROUND(10-VLOOKUP($A98,JESG_EMBI!$AG:$AV,MATCH(B$1,JESG_EMBI!$AG$1:$AV$1,0),FALSE)/10,1)</f>
        <v>4.9000000000000004</v>
      </c>
      <c r="C98">
        <f>VLOOKUP($A98,JESG_EMBI!$AG:$AV,MATCH("1D Score Chg",JESG_EMBI!$AG$1:$AV$1,0),FALSE)/-10</f>
        <v>3.1227442488081102E-3</v>
      </c>
      <c r="D98">
        <f>VLOOKUP($A98,JESG_EMBI!$AG:$AV,MATCH("1M Score Chg",JESG_EMBI!$AG$1:$AV$1,0),FALSE)/-10</f>
        <v>0.10809298140990101</v>
      </c>
      <c r="E98">
        <f>VLOOKUP($A98,JESG_EMBI!$AG:$AV,MATCH("QTD Score Chg",JESG_EMBI!$AG$1:$AV$1,0),FALSE)/-10</f>
        <v>3.52603333018933E-2</v>
      </c>
      <c r="F98">
        <f>VLOOKUP($A98,JESG_EMBI!$AG:$AV,MATCH("YTD Score Chg",JESG_EMBI!$AG$1:$AV$1,0),FALSE)/-10</f>
        <v>-0.26411215116709597</v>
      </c>
      <c r="G98" t="str">
        <f>IFERROR(VLOOKUP(A98,ERV_Mapping!Q:Q,1,FALSE),VLOOKUP(A98,ERV_Mapping!R:R,1,FALSE))</f>
        <v>KSA</v>
      </c>
      <c r="H98" t="str">
        <f>IFERROR(VLOOKUP(G98,ERV_Mapping!Q:S,3,FALSE),VLOOKUP(G98,ERV_Mapping!R:S,2,FALSE))</f>
        <v>SAUDIARABIA</v>
      </c>
      <c r="I98" s="1">
        <f>VLOOKUP($H98,ERV_Issuers!$C:$BZ,MATCH(I$1,ERV_Issuers!$C$2:$BZ$2,0),FALSE)</f>
        <v>38.369728088378906</v>
      </c>
      <c r="J98" s="1" t="str">
        <f>VLOOKUP($H98,ERV_Issuers!$C:$BZ,MATCH(J$1,ERV_Issuers!$C$2:$BZ$2,0),FALSE)</f>
        <v>a</v>
      </c>
      <c r="K98" s="1">
        <f>VLOOKUP($H98,ERV_Issuers!$C:$BZ,MATCH(K$1,ERV_Issuers!$C$2:$BZ$2,0),FALSE)</f>
        <v>-39.579496719229738</v>
      </c>
      <c r="L98" s="1" t="str">
        <f t="shared" ref="L98:L121" si="3">UPPER(LEFT(J98,IF(OR(RIGHT(J98,1)="-",RIGHT(J98,1)="+"),LEN(J98)-1,LEN(J98))))</f>
        <v>A</v>
      </c>
      <c r="M98" s="1" t="str">
        <f>INDEX(JESG_EMBI!$W:$W,MATCH($A98,JESG_EMBI!$AG:$AG,0))</f>
        <v>XS2109766126</v>
      </c>
    </row>
    <row r="99" spans="1:13" x14ac:dyDescent="0.25">
      <c r="A99" t="s">
        <v>1563</v>
      </c>
      <c r="B99">
        <f>ROUND(10-VLOOKUP($A99,JESG_EMBI!$AG:$AV,MATCH(B$1,JESG_EMBI!$AG$1:$AV$1,0),FALSE)/10,1)</f>
        <v>5.4</v>
      </c>
      <c r="C99">
        <f>VLOOKUP($A99,JESG_EMBI!$AG:$AV,MATCH("1D Score Chg",JESG_EMBI!$AG$1:$AV$1,0),FALSE)/-10</f>
        <v>-6.2664114071608792E-3</v>
      </c>
      <c r="D99">
        <f>VLOOKUP($A99,JESG_EMBI!$AG:$AV,MATCH("1M Score Chg",JESG_EMBI!$AG$1:$AV$1,0),FALSE)/-10</f>
        <v>-0.12667775580866</v>
      </c>
      <c r="E99">
        <f>VLOOKUP($A99,JESG_EMBI!$AG:$AV,MATCH("QTD Score Chg",JESG_EMBI!$AG$1:$AV$1,0),FALSE)/-10</f>
        <v>-4.9242067601884501E-2</v>
      </c>
      <c r="F99">
        <f>VLOOKUP($A99,JESG_EMBI!$AG:$AV,MATCH("YTD Score Chg",JESG_EMBI!$AG$1:$AV$1,0),FALSE)/-10</f>
        <v>-2.2520037979645399E-2</v>
      </c>
      <c r="G99" t="str">
        <f>IFERROR(VLOOKUP(A99,ERV_Mapping!Q:Q,1,FALSE),VLOOKUP(A99,ERV_Mapping!R:R,1,FALSE))</f>
        <v>SENEGL</v>
      </c>
      <c r="H99" t="str">
        <f>IFERROR(VLOOKUP(G99,ERV_Mapping!Q:S,3,FALSE),VLOOKUP(G99,ERV_Mapping!R:S,2,FALSE))</f>
        <v>SENEGAL</v>
      </c>
      <c r="I99" s="1">
        <f>VLOOKUP($H99,ERV_Issuers!$C:$BZ,MATCH(I$1,ERV_Issuers!$C$2:$BZ$2,0),FALSE)</f>
        <v>381.6820068359375</v>
      </c>
      <c r="J99" s="1" t="str">
        <f>VLOOKUP($H99,ERV_Issuers!$C:$BZ,MATCH(J$1,ERV_Issuers!$C$2:$BZ$2,0),FALSE)</f>
        <v>b+</v>
      </c>
      <c r="K99" s="1">
        <f>VLOOKUP($H99,ERV_Issuers!$C:$BZ,MATCH(K$1,ERV_Issuers!$C$2:$BZ$2,0),FALSE)</f>
        <v>6.0335182010748065</v>
      </c>
      <c r="L99" s="1" t="str">
        <f t="shared" si="3"/>
        <v>B</v>
      </c>
      <c r="M99" s="1" t="str">
        <f>INDEX(JESG_EMBI!$W:$W,MATCH($A99,JESG_EMBI!$AG:$AG,0))</f>
        <v>XS1619155564</v>
      </c>
    </row>
    <row r="100" spans="1:13" x14ac:dyDescent="0.25">
      <c r="A100" t="s">
        <v>2319</v>
      </c>
      <c r="B100">
        <f>ROUND(10-VLOOKUP($A100,JESG_EMBI!$AG:$AV,MATCH(B$1,JESG_EMBI!$AG$1:$AV$1,0),FALSE)/10,1)</f>
        <v>3.5</v>
      </c>
      <c r="C100">
        <f>VLOOKUP($A100,JESG_EMBI!$AG:$AV,MATCH("1D Score Chg",JESG_EMBI!$AG$1:$AV$1,0),FALSE)/-10</f>
        <v>4.5768864618622702E-4</v>
      </c>
      <c r="D100">
        <f>VLOOKUP($A100,JESG_EMBI!$AG:$AV,MATCH("1M Score Chg",JESG_EMBI!$AG$1:$AV$1,0),FALSE)/-10</f>
        <v>5.0254213350882503E-2</v>
      </c>
      <c r="E100">
        <f>VLOOKUP($A100,JESG_EMBI!$AG:$AV,MATCH("QTD Score Chg",JESG_EMBI!$AG$1:$AV$1,0),FALSE)/-10</f>
        <v>7.2497881555705097E-3</v>
      </c>
      <c r="F100">
        <f>VLOOKUP($A100,JESG_EMBI!$AG:$AV,MATCH("YTD Score Chg",JESG_EMBI!$AG$1:$AV$1,0),FALSE)/-10</f>
        <v>-8.6286625436068201E-2</v>
      </c>
      <c r="G100" t="str">
        <f>IFERROR(VLOOKUP(A100,ERV_Mapping!Q:Q,1,FALSE),VLOOKUP(A100,ERV_Mapping!R:R,1,FALSE))</f>
        <v>SURINM</v>
      </c>
      <c r="H100" t="str">
        <f>IFERROR(VLOOKUP(G100,ERV_Mapping!Q:S,3,FALSE),VLOOKUP(G100,ERV_Mapping!R:S,2,FALSE))</f>
        <v>SURINAME</v>
      </c>
      <c r="I100" s="1">
        <f>VLOOKUP($H100,ERV_Issuers!$C:$BZ,MATCH(I$1,ERV_Issuers!$C$2:$BZ$2,0),FALSE)</f>
        <v>1496.0909423828125</v>
      </c>
      <c r="J100" s="1" t="str">
        <f>VLOOKUP($H100,ERV_Issuers!$C:$BZ,MATCH(J$1,ERV_Issuers!$C$2:$BZ$2,0),FALSE)</f>
        <v>ccc-</v>
      </c>
      <c r="K100" s="1">
        <f>VLOOKUP($H100,ERV_Issuers!$C:$BZ,MATCH(K$1,ERV_Issuers!$C$2:$BZ$2,0),FALSE)</f>
        <v>-32.894357268418581</v>
      </c>
      <c r="L100" s="1" t="str">
        <f t="shared" si="3"/>
        <v>CCC</v>
      </c>
      <c r="M100" s="1" t="str">
        <f>INDEX(JESG_EMBI!$W:$W,MATCH($A100,JESG_EMBI!$AG:$AG,0))</f>
        <v>USP68788AA97</v>
      </c>
    </row>
    <row r="101" spans="1:13" x14ac:dyDescent="0.25">
      <c r="A101" t="s">
        <v>480</v>
      </c>
      <c r="B101">
        <f>ROUND(10-VLOOKUP($A101,JESG_EMBI!$AG:$AV,MATCH(B$1,JESG_EMBI!$AG$1:$AV$1,0),FALSE)/10,1)</f>
        <v>5</v>
      </c>
      <c r="C101">
        <f>VLOOKUP($A101,JESG_EMBI!$AG:$AV,MATCH("1D Score Chg",JESG_EMBI!$AG$1:$AV$1,0),FALSE)/-10</f>
        <v>9.0491583758876002E-4</v>
      </c>
      <c r="D101">
        <f>VLOOKUP($A101,JESG_EMBI!$AG:$AV,MATCH("1M Score Chg",JESG_EMBI!$AG$1:$AV$1,0),FALSE)/-10</f>
        <v>-1.9160154411078802E-2</v>
      </c>
      <c r="E101">
        <f>VLOOKUP($A101,JESG_EMBI!$AG:$AV,MATCH("QTD Score Chg",JESG_EMBI!$AG$1:$AV$1,0),FALSE)/-10</f>
        <v>1.43583466716634E-3</v>
      </c>
      <c r="F101">
        <f>VLOOKUP($A101,JESG_EMBI!$AG:$AV,MATCH("YTD Score Chg",JESG_EMBI!$AG$1:$AV$1,0),FALSE)/-10</f>
        <v>-0.47150167000732701</v>
      </c>
      <c r="G101" t="str">
        <f>IFERROR(VLOOKUP(A101,ERV_Mapping!Q:Q,1,FALSE),VLOOKUP(A101,ERV_Mapping!R:R,1,FALSE))</f>
        <v>ELSALV</v>
      </c>
      <c r="H101" t="str">
        <f>IFERROR(VLOOKUP(G101,ERV_Mapping!Q:S,3,FALSE),VLOOKUP(G101,ERV_Mapping!R:S,2,FALSE))</f>
        <v>EL SALVADOR_2</v>
      </c>
      <c r="I101" s="1">
        <f>VLOOKUP($H101,ERV_Issuers!$C:$BZ,MATCH(I$1,ERV_Issuers!$C$2:$BZ$2,0),FALSE)</f>
        <v>2306.704833984375</v>
      </c>
      <c r="J101" s="1" t="str">
        <f>VLOOKUP($H101,ERV_Issuers!$C:$BZ,MATCH(J$1,ERV_Issuers!$C$2:$BZ$2,0),FALSE)</f>
        <v>ccc+</v>
      </c>
      <c r="K101" s="1">
        <f>VLOOKUP($H101,ERV_Issuers!$C:$BZ,MATCH(K$1,ERV_Issuers!$C$2:$BZ$2,0),FALSE)</f>
        <v>71.409178373525862</v>
      </c>
      <c r="L101" s="1" t="str">
        <f t="shared" si="3"/>
        <v>CCC</v>
      </c>
      <c r="M101" s="1" t="str">
        <f>INDEX(JESG_EMBI!$W:$W,MATCH($A101,JESG_EMBI!$AG:$AG,0))</f>
        <v>USP01012AS54</v>
      </c>
    </row>
    <row r="102" spans="1:13" x14ac:dyDescent="0.25">
      <c r="A102" t="s">
        <v>2346</v>
      </c>
      <c r="B102">
        <f>ROUND(10-VLOOKUP($A102,JESG_EMBI!$AG:$AV,MATCH(B$1,JESG_EMBI!$AG$1:$AV$1,0),FALSE)/10,1)</f>
        <v>7.3</v>
      </c>
      <c r="C102">
        <f>VLOOKUP($A102,JESG_EMBI!$AG:$AV,MATCH("1D Score Chg",JESG_EMBI!$AG$1:$AV$1,0),FALSE)/-10</f>
        <v>1.47454204981716E-2</v>
      </c>
      <c r="D102">
        <f>VLOOKUP($A102,JESG_EMBI!$AG:$AV,MATCH("1M Score Chg",JESG_EMBI!$AG$1:$AV$1,0),FALSE)/-10</f>
        <v>0.40089602360096299</v>
      </c>
      <c r="E102">
        <f>VLOOKUP($A102,JESG_EMBI!$AG:$AV,MATCH("QTD Score Chg",JESG_EMBI!$AG$1:$AV$1,0),FALSE)/-10</f>
        <v>0.13449769324918698</v>
      </c>
      <c r="F102">
        <f>VLOOKUP($A102,JESG_EMBI!$AG:$AV,MATCH("YTD Score Chg",JESG_EMBI!$AG$1:$AV$1,0),FALSE)/-10</f>
        <v>1.5506002610990899</v>
      </c>
      <c r="G102" t="str">
        <f>IFERROR(VLOOKUP(A102,ERV_Mapping!Q:Q,1,FALSE),VLOOKUP(A102,ERV_Mapping!R:R,1,FALSE))</f>
        <v>TAJIKI</v>
      </c>
      <c r="H102" t="str">
        <f>IFERROR(VLOOKUP(G102,ERV_Mapping!Q:S,3,FALSE),VLOOKUP(G102,ERV_Mapping!R:S,2,FALSE))</f>
        <v>TAJIKISTAN</v>
      </c>
      <c r="I102" s="1">
        <f>VLOOKUP($H102,ERV_Issuers!$C:$BZ,MATCH(I$1,ERV_Issuers!$C$2:$BZ$2,0),FALSE)</f>
        <v>1120.5452880859375</v>
      </c>
      <c r="J102" s="1" t="str">
        <f>VLOOKUP($H102,ERV_Issuers!$C:$BZ,MATCH(J$1,ERV_Issuers!$C$2:$BZ$2,0),FALSE)</f>
        <v>b-</v>
      </c>
      <c r="K102" s="1">
        <f>VLOOKUP($H102,ERV_Issuers!$C:$BZ,MATCH(K$1,ERV_Issuers!$C$2:$BZ$2,0),FALSE)</f>
        <v>0</v>
      </c>
      <c r="L102" s="1" t="str">
        <f t="shared" si="3"/>
        <v>B</v>
      </c>
      <c r="M102" s="1" t="str">
        <f>INDEX(JESG_EMBI!$W:$W,MATCH($A102,JESG_EMBI!$AG:$AG,0))</f>
        <v>XS1676401414</v>
      </c>
    </row>
    <row r="103" spans="1:13" x14ac:dyDescent="0.25">
      <c r="A103" t="s">
        <v>21093</v>
      </c>
      <c r="B103">
        <f>ROUND(10-VLOOKUP($A103,JESG_EMBI!$AG:$AV,MATCH(B$1,JESG_EMBI!$AG$1:$AV$1,0),FALSE)/10,1)</f>
        <v>3.8</v>
      </c>
      <c r="C103">
        <f>VLOOKUP($A103,JESG_EMBI!$AG:$AV,MATCH("1D Score Chg",JESG_EMBI!$AG$1:$AV$1,0),FALSE)/-10</f>
        <v>6.7214846896561601E-3</v>
      </c>
      <c r="D103">
        <f>VLOOKUP($A103,JESG_EMBI!$AG:$AV,MATCH("1M Score Chg",JESG_EMBI!$AG$1:$AV$1,0),FALSE)/-10</f>
        <v>7.5785393716781599E-2</v>
      </c>
      <c r="E103">
        <f>VLOOKUP($A103,JESG_EMBI!$AG:$AV,MATCH("QTD Score Chg",JESG_EMBI!$AG$1:$AV$1,0),FALSE)/-10</f>
        <v>5.9151680632658798E-2</v>
      </c>
      <c r="F103">
        <f>VLOOKUP($A103,JESG_EMBI!$AG:$AV,MATCH("YTD Score Chg",JESG_EMBI!$AG$1:$AV$1,0),FALSE)/-10</f>
        <v>-0.16684915659579</v>
      </c>
      <c r="G103" t="e">
        <f>IFERROR(VLOOKUP(A103,ERV_Mapping!Q:Q,1,FALSE),VLOOKUP(A103,ERV_Mapping!R:R,1,FALSE))</f>
        <v>#N/A</v>
      </c>
      <c r="H103" t="e">
        <f>IFERROR(VLOOKUP(G103,ERV_Mapping!Q:S,3,FALSE),VLOOKUP(G103,ERV_Mapping!R:S,2,FALSE))</f>
        <v>#N/A</v>
      </c>
      <c r="I103" s="1" t="e">
        <f>VLOOKUP($H103,ERV_Issuers!$C:$BZ,MATCH(I$1,ERV_Issuers!$C$2:$BZ$2,0),FALSE)</f>
        <v>#N/A</v>
      </c>
      <c r="J103" s="1" t="e">
        <f>VLOOKUP($H103,ERV_Issuers!$C:$BZ,MATCH(J$1,ERV_Issuers!$C$2:$BZ$2,0),FALSE)</f>
        <v>#N/A</v>
      </c>
      <c r="K103" s="1" t="e">
        <f>VLOOKUP($H103,ERV_Issuers!$C:$BZ,MATCH(K$1,ERV_Issuers!$C$2:$BZ$2,0),FALSE)</f>
        <v>#N/A</v>
      </c>
      <c r="L103" s="1" t="e">
        <f t="shared" si="3"/>
        <v>#N/A</v>
      </c>
      <c r="M103" s="1" t="str">
        <f>INDEX(JESG_EMBI!$W:$W,MATCH($A103,JESG_EMBI!$AG:$AG,0))</f>
        <v>XS1175223699</v>
      </c>
    </row>
    <row r="104" spans="1:13" x14ac:dyDescent="0.25">
      <c r="A104" t="s">
        <v>1349</v>
      </c>
      <c r="B104">
        <f>ROUND(10-VLOOKUP($A104,JESG_EMBI!$AG:$AV,MATCH(B$1,JESG_EMBI!$AG$1:$AV$1,0),FALSE)/10,1)</f>
        <v>7.6</v>
      </c>
      <c r="C104">
        <f>VLOOKUP($A104,JESG_EMBI!$AG:$AV,MATCH("1D Score Chg",JESG_EMBI!$AG$1:$AV$1,0),FALSE)/-10</f>
        <v>-1.92116305059997E-3</v>
      </c>
      <c r="D104">
        <f>VLOOKUP($A104,JESG_EMBI!$AG:$AV,MATCH("1M Score Chg",JESG_EMBI!$AG$1:$AV$1,0),FALSE)/-10</f>
        <v>3.7661250590584998E-2</v>
      </c>
      <c r="E104">
        <f>VLOOKUP($A104,JESG_EMBI!$AG:$AV,MATCH("QTD Score Chg",JESG_EMBI!$AG$1:$AV$1,0),FALSE)/-10</f>
        <v>6.1297207352996701E-3</v>
      </c>
      <c r="F104">
        <f>VLOOKUP($A104,JESG_EMBI!$AG:$AV,MATCH("YTD Score Chg",JESG_EMBI!$AG$1:$AV$1,0),FALSE)/-10</f>
        <v>0.42367970652999798</v>
      </c>
      <c r="G104" t="str">
        <f>IFERROR(VLOOKUP(A104,ERV_Mapping!Q:Q,1,FALSE),VLOOKUP(A104,ERV_Mapping!R:R,1,FALSE))</f>
        <v>EXCRTU</v>
      </c>
      <c r="H104" t="str">
        <f>IFERROR(VLOOKUP(G104,ERV_Mapping!Q:S,3,FALSE),VLOOKUP(G104,ERV_Mapping!R:S,2,FALSE))</f>
        <v>EXCRTU_1</v>
      </c>
      <c r="I104" s="1">
        <f>VLOOKUP($H104,ERV_Issuers!$C:$BZ,MATCH(I$1,ERV_Issuers!$C$2:$BZ$2,0),FALSE)</f>
        <v>524.5606689453125</v>
      </c>
      <c r="J104" s="1" t="str">
        <f>VLOOKUP($H104,ERV_Issuers!$C:$BZ,MATCH(J$1,ERV_Issuers!$C$2:$BZ$2,0),FALSE)</f>
        <v>b</v>
      </c>
      <c r="K104" s="1">
        <f>VLOOKUP($H104,ERV_Issuers!$C:$BZ,MATCH(K$1,ERV_Issuers!$C$2:$BZ$2,0),FALSE)</f>
        <v>45.361818876046073</v>
      </c>
      <c r="L104" s="1" t="str">
        <f t="shared" si="3"/>
        <v>B</v>
      </c>
      <c r="M104" s="1" t="str">
        <f>INDEX(JESG_EMBI!$W:$W,MATCH($A104,JESG_EMBI!$AG:$AG,0))</f>
        <v>XS2332876106</v>
      </c>
    </row>
    <row r="105" spans="1:13" x14ac:dyDescent="0.25">
      <c r="A105" t="s">
        <v>3004</v>
      </c>
      <c r="B105">
        <f>ROUND(10-VLOOKUP($A105,JESG_EMBI!$AG:$AV,MATCH(B$1,JESG_EMBI!$AG$1:$AV$1,0),FALSE)/10,1)</f>
        <v>7.1</v>
      </c>
      <c r="C105">
        <f>VLOOKUP($A105,JESG_EMBI!$AG:$AV,MATCH("1D Score Chg",JESG_EMBI!$AG$1:$AV$1,0),FALSE)/-10</f>
        <v>-4.5507328249314494E-4</v>
      </c>
      <c r="D105">
        <f>VLOOKUP($A105,JESG_EMBI!$AG:$AV,MATCH("1M Score Chg",JESG_EMBI!$AG$1:$AV$1,0),FALSE)/-10</f>
        <v>-1.9345845233176402E-2</v>
      </c>
      <c r="E105">
        <f>VLOOKUP($A105,JESG_EMBI!$AG:$AV,MATCH("QTD Score Chg",JESG_EMBI!$AG$1:$AV$1,0),FALSE)/-10</f>
        <v>2.1655211373822402E-3</v>
      </c>
      <c r="F105">
        <f>VLOOKUP($A105,JESG_EMBI!$AG:$AV,MATCH("YTD Score Chg",JESG_EMBI!$AG$1:$AV$1,0),FALSE)/-10</f>
        <v>3.3146768120998198E-2</v>
      </c>
      <c r="G105" t="str">
        <f>IFERROR(VLOOKUP(A105,ERV_Mapping!Q:Q,1,FALSE),VLOOKUP(A105,ERV_Mapping!R:R,1,FALSE))</f>
        <v>TURKEY</v>
      </c>
      <c r="H105" t="str">
        <f>IFERROR(VLOOKUP(G105,ERV_Mapping!Q:S,3,FALSE),VLOOKUP(G105,ERV_Mapping!R:S,2,FALSE))</f>
        <v>TURKEY_8</v>
      </c>
      <c r="I105" s="1">
        <f>VLOOKUP($H105,ERV_Issuers!$C:$BZ,MATCH(I$1,ERV_Issuers!$C$2:$BZ$2,0),FALSE)</f>
        <v>512.4761962890625</v>
      </c>
      <c r="J105" s="1" t="str">
        <f>VLOOKUP($H105,ERV_Issuers!$C:$BZ,MATCH(J$1,ERV_Issuers!$C$2:$BZ$2,0),FALSE)</f>
        <v>b+</v>
      </c>
      <c r="K105" s="1">
        <f>VLOOKUP($H105,ERV_Issuers!$C:$BZ,MATCH(K$1,ERV_Issuers!$C$2:$BZ$2,0),FALSE)</f>
        <v>15.231318007013018</v>
      </c>
      <c r="L105" s="1" t="str">
        <f t="shared" si="3"/>
        <v>B</v>
      </c>
      <c r="M105" s="1" t="str">
        <f>INDEX(JESG_EMBI!$W:$W,MATCH($A105,JESG_EMBI!$AG:$AG,0))</f>
        <v>US900123AL40</v>
      </c>
    </row>
    <row r="106" spans="1:13" x14ac:dyDescent="0.25">
      <c r="A106" t="s">
        <v>13073</v>
      </c>
      <c r="B106">
        <f>ROUND(10-VLOOKUP($A106,JESG_EMBI!$AG:$AV,MATCH(B$1,JESG_EMBI!$AG$1:$AV$1,0),FALSE)/10,1)</f>
        <v>7.1</v>
      </c>
      <c r="C106">
        <f>VLOOKUP($A106,JESG_EMBI!$AG:$AV,MATCH("1D Score Chg",JESG_EMBI!$AG$1:$AV$1,0),FALSE)/-10</f>
        <v>-4.5507328249314494E-4</v>
      </c>
      <c r="D106">
        <f>VLOOKUP($A106,JESG_EMBI!$AG:$AV,MATCH("1M Score Chg",JESG_EMBI!$AG$1:$AV$1,0),FALSE)/-10</f>
        <v>-1.9345845233176402E-2</v>
      </c>
      <c r="E106">
        <f>VLOOKUP($A106,JESG_EMBI!$AG:$AV,MATCH("QTD Score Chg",JESG_EMBI!$AG$1:$AV$1,0),FALSE)/-10</f>
        <v>2.1655211373822402E-3</v>
      </c>
      <c r="F106">
        <f>VLOOKUP($A106,JESG_EMBI!$AG:$AV,MATCH("YTD Score Chg",JESG_EMBI!$AG$1:$AV$1,0),FALSE)/-10</f>
        <v>3.3146768120998198E-2</v>
      </c>
      <c r="G106" t="e">
        <f>IFERROR(VLOOKUP(A106,ERV_Mapping!Q:Q,1,FALSE),VLOOKUP(A106,ERV_Mapping!R:R,1,FALSE))</f>
        <v>#N/A</v>
      </c>
      <c r="H106" t="e">
        <f>IFERROR(VLOOKUP(G106,ERV_Mapping!Q:S,3,FALSE),VLOOKUP(G106,ERV_Mapping!R:S,2,FALSE))</f>
        <v>#N/A</v>
      </c>
      <c r="I106" s="1" t="e">
        <f>VLOOKUP($H106,ERV_Issuers!$C:$BZ,MATCH(I$1,ERV_Issuers!$C$2:$BZ$2,0),FALSE)</f>
        <v>#N/A</v>
      </c>
      <c r="J106" s="1" t="e">
        <f>VLOOKUP($H106,ERV_Issuers!$C:$BZ,MATCH(J$1,ERV_Issuers!$C$2:$BZ$2,0),FALSE)</f>
        <v>#N/A</v>
      </c>
      <c r="K106" s="1" t="e">
        <f>VLOOKUP($H106,ERV_Issuers!$C:$BZ,MATCH(K$1,ERV_Issuers!$C$2:$BZ$2,0),FALSE)</f>
        <v>#N/A</v>
      </c>
      <c r="L106" s="1" t="e">
        <f t="shared" si="3"/>
        <v>#N/A</v>
      </c>
      <c r="M106" s="1" t="str">
        <f>INDEX(JESG_EMBI!$W:$W,MATCH($A106,JESG_EMBI!$AG:$AG,0))</f>
        <v>XS1141043296</v>
      </c>
    </row>
    <row r="107" spans="1:13" x14ac:dyDescent="0.25">
      <c r="A107" t="s">
        <v>2374</v>
      </c>
      <c r="B107">
        <f>ROUND(10-VLOOKUP($A107,JESG_EMBI!$AG:$AV,MATCH(B$1,JESG_EMBI!$AG$1:$AV$1,0),FALSE)/10,1)</f>
        <v>7.4</v>
      </c>
      <c r="C107">
        <f>VLOOKUP($A107,JESG_EMBI!$AG:$AV,MATCH("1D Score Chg",JESG_EMBI!$AG$1:$AV$1,0),FALSE)/-10</f>
        <v>-2.6802434752625E-3</v>
      </c>
      <c r="D107">
        <f>VLOOKUP($A107,JESG_EMBI!$AG:$AV,MATCH("1M Score Chg",JESG_EMBI!$AG$1:$AV$1,0),FALSE)/-10</f>
        <v>-1.4280866630567199E-2</v>
      </c>
      <c r="E107">
        <f>VLOOKUP($A107,JESG_EMBI!$AG:$AV,MATCH("QTD Score Chg",JESG_EMBI!$AG$1:$AV$1,0),FALSE)/-10</f>
        <v>-1.2055779344557E-2</v>
      </c>
      <c r="F107">
        <f>VLOOKUP($A107,JESG_EMBI!$AG:$AV,MATCH("YTD Score Chg",JESG_EMBI!$AG$1:$AV$1,0),FALSE)/-10</f>
        <v>0.126455747938754</v>
      </c>
      <c r="G107" t="str">
        <f>IFERROR(VLOOKUP(A107,ERV_Mapping!Q:Q,1,FALSE),VLOOKUP(A107,ERV_Mapping!R:R,1,FALSE))</f>
        <v>TCZIRA</v>
      </c>
      <c r="H107" t="str">
        <f>IFERROR(VLOOKUP(G107,ERV_Mapping!Q:S,3,FALSE),VLOOKUP(G107,ERV_Mapping!R:S,2,FALSE))</f>
        <v>TCZIRA_0</v>
      </c>
      <c r="I107" s="1">
        <f>VLOOKUP($H107,ERV_Issuers!$C:$BZ,MATCH(I$1,ERV_Issuers!$C$2:$BZ$2,0),FALSE)</f>
        <v>524.07061767578125</v>
      </c>
      <c r="J107" s="1" t="str">
        <f>VLOOKUP($H107,ERV_Issuers!$C:$BZ,MATCH(J$1,ERV_Issuers!$C$2:$BZ$2,0),FALSE)</f>
        <v>b</v>
      </c>
      <c r="K107" s="1">
        <f>VLOOKUP($H107,ERV_Issuers!$C:$BZ,MATCH(K$1,ERV_Issuers!$C$2:$BZ$2,0),FALSE)</f>
        <v>1.9329603258997023</v>
      </c>
      <c r="L107" s="1" t="str">
        <f t="shared" si="3"/>
        <v>B</v>
      </c>
      <c r="M107" s="1" t="str">
        <f>INDEX(JESG_EMBI!$W:$W,MATCH($A107,JESG_EMBI!$AG:$AG,0))</f>
        <v>XS1691349010</v>
      </c>
    </row>
    <row r="108" spans="1:13" x14ac:dyDescent="0.25">
      <c r="A108" t="s">
        <v>2468</v>
      </c>
      <c r="B108">
        <f>ROUND(10-VLOOKUP($A108,JESG_EMBI!$AG:$AV,MATCH(B$1,JESG_EMBI!$AG$1:$AV$1,0),FALSE)/10,1)</f>
        <v>2.9</v>
      </c>
      <c r="C108">
        <f>VLOOKUP($A108,JESG_EMBI!$AG:$AV,MATCH("1D Score Chg",JESG_EMBI!$AG$1:$AV$1,0),FALSE)/-10</f>
        <v>-4.36765736637312E-4</v>
      </c>
      <c r="D108">
        <f>VLOOKUP($A108,JESG_EMBI!$AG:$AV,MATCH("1M Score Chg",JESG_EMBI!$AG$1:$AV$1,0),FALSE)/-10</f>
        <v>-1.23445166285279E-2</v>
      </c>
      <c r="E108">
        <f>VLOOKUP($A108,JESG_EMBI!$AG:$AV,MATCH("QTD Score Chg",JESG_EMBI!$AG$1:$AV$1,0),FALSE)/-10</f>
        <v>-3.4836644383886999E-3</v>
      </c>
      <c r="F108">
        <f>VLOOKUP($A108,JESG_EMBI!$AG:$AV,MATCH("YTD Score Chg",JESG_EMBI!$AG$1:$AV$1,0),FALSE)/-10</f>
        <v>-0.38214792559517197</v>
      </c>
      <c r="G108" t="str">
        <f>IFERROR(VLOOKUP(A108,ERV_Mapping!Q:Q,1,FALSE),VLOOKUP(A108,ERV_Mapping!R:R,1,FALSE))</f>
        <v>TRITOB</v>
      </c>
      <c r="H108" t="str">
        <f>IFERROR(VLOOKUP(G108,ERV_Mapping!Q:S,3,FALSE),VLOOKUP(G108,ERV_Mapping!R:S,2,FALSE))</f>
        <v>TRINIDAD</v>
      </c>
      <c r="I108" s="1">
        <f>VLOOKUP($H108,ERV_Issuers!$C:$BZ,MATCH(I$1,ERV_Issuers!$C$2:$BZ$2,0),FALSE)</f>
        <v>182.00421142578125</v>
      </c>
      <c r="J108" s="1" t="str">
        <f>VLOOKUP($H108,ERV_Issuers!$C:$BZ,MATCH(J$1,ERV_Issuers!$C$2:$BZ$2,0),FALSE)</f>
        <v>bb+</v>
      </c>
      <c r="K108" s="1">
        <f>VLOOKUP($H108,ERV_Issuers!$C:$BZ,MATCH(K$1,ERV_Issuers!$C$2:$BZ$2,0),FALSE)</f>
        <v>-8.4036864492292818</v>
      </c>
      <c r="L108" s="1" t="str">
        <f t="shared" si="3"/>
        <v>BB</v>
      </c>
      <c r="M108" s="1" t="str">
        <f>INDEX(JESG_EMBI!$W:$W,MATCH($A108,JESG_EMBI!$AG:$AG,0))</f>
        <v>USP93960AG08</v>
      </c>
    </row>
    <row r="109" spans="1:13" x14ac:dyDescent="0.25">
      <c r="A109" t="s">
        <v>2977</v>
      </c>
      <c r="B109">
        <f>ROUND(10-VLOOKUP($A109,JESG_EMBI!$AG:$AV,MATCH(B$1,JESG_EMBI!$AG$1:$AV$1,0),FALSE)/10,1)</f>
        <v>5.4</v>
      </c>
      <c r="C109">
        <f>VLOOKUP($A109,JESG_EMBI!$AG:$AV,MATCH("1D Score Chg",JESG_EMBI!$AG$1:$AV$1,0),FALSE)/-10</f>
        <v>-1.80894054782996E-3</v>
      </c>
      <c r="D109">
        <f>VLOOKUP($A109,JESG_EMBI!$AG:$AV,MATCH("1M Score Chg",JESG_EMBI!$AG$1:$AV$1,0),FALSE)/-10</f>
        <v>-9.7027141118218203E-3</v>
      </c>
      <c r="E109">
        <f>VLOOKUP($A109,JESG_EMBI!$AG:$AV,MATCH("QTD Score Chg",JESG_EMBI!$AG$1:$AV$1,0),FALSE)/-10</f>
        <v>-7.3104459681083197E-3</v>
      </c>
      <c r="F109">
        <f>VLOOKUP($A109,JESG_EMBI!$AG:$AV,MATCH("YTD Score Chg",JESG_EMBI!$AG$1:$AV$1,0),FALSE)/-10</f>
        <v>-0.44195885886101294</v>
      </c>
      <c r="G109" t="str">
        <f>IFERROR(VLOOKUP(A109,ERV_Mapping!Q:Q,1,FALSE),VLOOKUP(A109,ERV_Mapping!R:R,1,FALSE))</f>
        <v>TRNGEN</v>
      </c>
      <c r="H109" t="str">
        <f>IFERROR(VLOOKUP(G109,ERV_Mapping!Q:S,3,FALSE),VLOOKUP(G109,ERV_Mapping!R:S,2,FALSE))</f>
        <v>TRNGEN_1</v>
      </c>
      <c r="I109" s="1">
        <f>VLOOKUP($H109,ERV_Issuers!$C:$BZ,MATCH(I$1,ERV_Issuers!$C$2:$BZ$2,0),FALSE)</f>
        <v>282.68704223632813</v>
      </c>
      <c r="J109" s="1" t="str">
        <f>VLOOKUP($H109,ERV_Issuers!$C:$BZ,MATCH(J$1,ERV_Issuers!$C$2:$BZ$2,0),FALSE)</f>
        <v>bb</v>
      </c>
      <c r="K109" s="1">
        <f>VLOOKUP($H109,ERV_Issuers!$C:$BZ,MATCH(K$1,ERV_Issuers!$C$2:$BZ$2,0),FALSE)</f>
        <v>0.9206106735284445</v>
      </c>
      <c r="L109" s="1" t="str">
        <f t="shared" si="3"/>
        <v>BB</v>
      </c>
      <c r="M109" s="1" t="str">
        <f>INDEX(JESG_EMBI!$W:$W,MATCH($A109,JESG_EMBI!$AG:$AG,0))</f>
        <v>USP9400VAA90</v>
      </c>
    </row>
    <row r="110" spans="1:13" x14ac:dyDescent="0.25">
      <c r="A110" t="s">
        <v>2453</v>
      </c>
      <c r="B110">
        <f>ROUND(10-VLOOKUP($A110,JESG_EMBI!$AG:$AV,MATCH(B$1,JESG_EMBI!$AG$1:$AV$1,0),FALSE)/10,1)</f>
        <v>3.7</v>
      </c>
      <c r="C110">
        <f>VLOOKUP($A110,JESG_EMBI!$AG:$AV,MATCH("1D Score Chg",JESG_EMBI!$AG$1:$AV$1,0),FALSE)/-10</f>
        <v>-1.03980465385831E-3</v>
      </c>
      <c r="D110">
        <f>VLOOKUP($A110,JESG_EMBI!$AG:$AV,MATCH("1M Score Chg",JESG_EMBI!$AG$1:$AV$1,0),FALSE)/-10</f>
        <v>1.94254297862585E-2</v>
      </c>
      <c r="E110">
        <f>VLOOKUP($A110,JESG_EMBI!$AG:$AV,MATCH("QTD Score Chg",JESG_EMBI!$AG$1:$AV$1,0),FALSE)/-10</f>
        <v>6.6889009138513698E-3</v>
      </c>
      <c r="F110">
        <f>VLOOKUP($A110,JESG_EMBI!$AG:$AV,MATCH("YTD Score Chg",JESG_EMBI!$AG$1:$AV$1,0),FALSE)/-10</f>
        <v>-6.9274209664259706E-2</v>
      </c>
      <c r="G110" t="str">
        <f>IFERROR(VLOOKUP(A110,ERV_Mapping!Q:Q,1,FALSE),VLOOKUP(A110,ERV_Mapping!R:R,1,FALSE))</f>
        <v>TPHLTT</v>
      </c>
      <c r="H110" t="str">
        <f>IFERROR(VLOOKUP(G110,ERV_Mapping!Q:S,3,FALSE),VLOOKUP(G110,ERV_Mapping!R:S,2,FALSE))</f>
        <v>TPHLTT_0</v>
      </c>
      <c r="I110" s="1">
        <f>VLOOKUP($H110,ERV_Issuers!$C:$BZ,MATCH(I$1,ERV_Issuers!$C$2:$BZ$2,0),FALSE)</f>
        <v>649.93841552734375</v>
      </c>
      <c r="J110" s="1" t="str">
        <f>VLOOKUP($H110,ERV_Issuers!$C:$BZ,MATCH(J$1,ERV_Issuers!$C$2:$BZ$2,0),FALSE)</f>
        <v>b+</v>
      </c>
      <c r="K110" s="1">
        <f>VLOOKUP($H110,ERV_Issuers!$C:$BZ,MATCH(K$1,ERV_Issuers!$C$2:$BZ$2,0),FALSE)</f>
        <v>35.863468834378068</v>
      </c>
      <c r="L110" s="1" t="str">
        <f t="shared" si="3"/>
        <v>B</v>
      </c>
      <c r="M110" s="1" t="str">
        <f>INDEX(JESG_EMBI!$W:$W,MATCH($A110,JESG_EMBI!$AG:$AG,0))</f>
        <v>USP9401BAA28</v>
      </c>
    </row>
    <row r="111" spans="1:13" x14ac:dyDescent="0.25">
      <c r="A111" t="s">
        <v>3732</v>
      </c>
      <c r="B111">
        <f>ROUND(10-VLOOKUP($A111,JESG_EMBI!$AG:$AV,MATCH(B$1,JESG_EMBI!$AG$1:$AV$1,0),FALSE)/10,1)</f>
        <v>6.8</v>
      </c>
      <c r="C111">
        <f>VLOOKUP($A111,JESG_EMBI!$AG:$AV,MATCH("1D Score Chg",JESG_EMBI!$AG$1:$AV$1,0),FALSE)/-10</f>
        <v>-1.8799181401497798E-3</v>
      </c>
      <c r="D111">
        <f>VLOOKUP($A111,JESG_EMBI!$AG:$AV,MATCH("1M Score Chg",JESG_EMBI!$AG$1:$AV$1,0),FALSE)/-10</f>
        <v>1.8202053381835601E-2</v>
      </c>
      <c r="E111">
        <f>VLOOKUP($A111,JESG_EMBI!$AG:$AV,MATCH("QTD Score Chg",JESG_EMBI!$AG$1:$AV$1,0),FALSE)/-10</f>
        <v>1.10618097162564E-3</v>
      </c>
      <c r="F111">
        <f>VLOOKUP($A111,JESG_EMBI!$AG:$AV,MATCH("YTD Score Chg",JESG_EMBI!$AG$1:$AV$1,0),FALSE)/-10</f>
        <v>2.9071331988816899E-3</v>
      </c>
      <c r="G111" t="str">
        <f>IFERROR(VLOOKUP(A111,ERV_Mapping!Q:Q,1,FALSE),VLOOKUP(A111,ERV_Mapping!R:R,1,FALSE))</f>
        <v>NAFTO</v>
      </c>
      <c r="H111" t="str">
        <f>IFERROR(VLOOKUP(G111,ERV_Mapping!Q:S,3,FALSE),VLOOKUP(G111,ERV_Mapping!R:S,2,FALSE))</f>
        <v>NAFTO_1</v>
      </c>
      <c r="I111" s="1">
        <f>VLOOKUP($H111,ERV_Issuers!$C:$BZ,MATCH(I$1,ERV_Issuers!$C$2:$BZ$2,0),FALSE)</f>
        <v>4162.837890625</v>
      </c>
      <c r="J111" s="1" t="str">
        <f>VLOOKUP($H111,ERV_Issuers!$C:$BZ,MATCH(J$1,ERV_Issuers!$C$2:$BZ$2,0),FALSE)</f>
        <v>ccc</v>
      </c>
      <c r="K111" s="1">
        <f>VLOOKUP($H111,ERV_Issuers!$C:$BZ,MATCH(K$1,ERV_Issuers!$C$2:$BZ$2,0),FALSE)</f>
        <v>0</v>
      </c>
      <c r="L111" s="1" t="str">
        <f t="shared" si="3"/>
        <v>CCC</v>
      </c>
      <c r="M111" s="1" t="str">
        <f>INDEX(JESG_EMBI!$W:$W,MATCH($A111,JESG_EMBI!$AG:$AG,0))</f>
        <v>XS2077601610</v>
      </c>
    </row>
    <row r="112" spans="1:13" x14ac:dyDescent="0.25">
      <c r="A112" t="s">
        <v>19042</v>
      </c>
      <c r="B112">
        <f>ROUND(10-VLOOKUP($A112,JESG_EMBI!$AG:$AV,MATCH(B$1,JESG_EMBI!$AG$1:$AV$1,0),FALSE)/10,1)</f>
        <v>4.7</v>
      </c>
      <c r="C112">
        <f>VLOOKUP($A112,JESG_EMBI!$AG:$AV,MATCH("1D Score Chg",JESG_EMBI!$AG$1:$AV$1,0),FALSE)/-10</f>
        <v>-5.0883876498048096E-3</v>
      </c>
      <c r="D112">
        <f>VLOOKUP($A112,JESG_EMBI!$AG:$AV,MATCH("1M Score Chg",JESG_EMBI!$AG$1:$AV$1,0),FALSE)/-10</f>
        <v>-5.1649693920388193E-2</v>
      </c>
      <c r="E112">
        <f>VLOOKUP($A112,JESG_EMBI!$AG:$AV,MATCH("QTD Score Chg",JESG_EMBI!$AG$1:$AV$1,0),FALSE)/-10</f>
        <v>-2.9748346049664996E-2</v>
      </c>
      <c r="F112">
        <f>VLOOKUP($A112,JESG_EMBI!$AG:$AV,MATCH("YTD Score Chg",JESG_EMBI!$AG$1:$AV$1,0),FALSE)/-10</f>
        <v>-0.54812390408951195</v>
      </c>
      <c r="G112" t="str">
        <f>IFERROR(VLOOKUP(A112,ERV_Mapping!Q:Q,1,FALSE),VLOOKUP(A112,ERV_Mapping!R:R,1,FALSE))</f>
        <v>NPCUKR</v>
      </c>
      <c r="H112" t="str">
        <f>IFERROR(VLOOKUP(G112,ERV_Mapping!Q:S,3,FALSE),VLOOKUP(G112,ERV_Mapping!R:S,2,FALSE))</f>
        <v>NPCUKR</v>
      </c>
      <c r="I112" s="1">
        <f>VLOOKUP($H112,ERV_Issuers!$C:$BZ,MATCH(I$1,ERV_Issuers!$C$2:$BZ$2,0),FALSE)</f>
        <v>3306.643310546875</v>
      </c>
      <c r="J112" s="1" t="str">
        <f>VLOOKUP($H112,ERV_Issuers!$C:$BZ,MATCH(J$1,ERV_Issuers!$C$2:$BZ$2,0),FALSE)</f>
        <v>ccc</v>
      </c>
      <c r="K112" s="1">
        <f>VLOOKUP($H112,ERV_Issuers!$C:$BZ,MATCH(K$1,ERV_Issuers!$C$2:$BZ$2,0),FALSE)</f>
        <v>0</v>
      </c>
      <c r="L112" s="1" t="str">
        <f t="shared" si="3"/>
        <v>CCC</v>
      </c>
      <c r="M112" s="1" t="str">
        <f>INDEX(JESG_EMBI!$W:$W,MATCH($A112,JESG_EMBI!$AG:$AG,0))</f>
        <v>XS2404309754</v>
      </c>
    </row>
    <row r="113" spans="1:13" x14ac:dyDescent="0.25">
      <c r="A113" t="s">
        <v>3246</v>
      </c>
      <c r="B113">
        <f>ROUND(10-VLOOKUP($A113,JESG_EMBI!$AG:$AV,MATCH(B$1,JESG_EMBI!$AG$1:$AV$1,0),FALSE)/10,1)</f>
        <v>5.0999999999999996</v>
      </c>
      <c r="C113">
        <f>VLOOKUP($A113,JESG_EMBI!$AG:$AV,MATCH("1D Score Chg",JESG_EMBI!$AG$1:$AV$1,0),FALSE)/-10</f>
        <v>3.1175135214425598E-3</v>
      </c>
      <c r="D113">
        <f>VLOOKUP($A113,JESG_EMBI!$AG:$AV,MATCH("1M Score Chg",JESG_EMBI!$AG$1:$AV$1,0),FALSE)/-10</f>
        <v>2.3020431221225802E-2</v>
      </c>
      <c r="E113">
        <f>VLOOKUP($A113,JESG_EMBI!$AG:$AV,MATCH("QTD Score Chg",JESG_EMBI!$AG$1:$AV$1,0),FALSE)/-10</f>
        <v>2.9399303267165701E-2</v>
      </c>
      <c r="F113">
        <f>VLOOKUP($A113,JESG_EMBI!$AG:$AV,MATCH("YTD Score Chg",JESG_EMBI!$AG$1:$AV$1,0),FALSE)/-10</f>
        <v>-0.203572571189851</v>
      </c>
      <c r="G113" t="str">
        <f>IFERROR(VLOOKUP(A113,ERV_Mapping!Q:Q,1,FALSE),VLOOKUP(A113,ERV_Mapping!R:R,1,FALSE))</f>
        <v>UKRAIN</v>
      </c>
      <c r="H113" t="str">
        <f>IFERROR(VLOOKUP(G113,ERV_Mapping!Q:S,3,FALSE),VLOOKUP(G113,ERV_Mapping!R:S,2,FALSE))</f>
        <v>UKRAINE</v>
      </c>
      <c r="I113" s="1">
        <f>VLOOKUP($H113,ERV_Issuers!$C:$BZ,MATCH(I$1,ERV_Issuers!$C$2:$BZ$2,0),FALSE)</f>
        <v>3057.60009765625</v>
      </c>
      <c r="J113" s="1" t="str">
        <f>VLOOKUP($H113,ERV_Issuers!$C:$BZ,MATCH(J$1,ERV_Issuers!$C$2:$BZ$2,0),FALSE)</f>
        <v>ccc+</v>
      </c>
      <c r="K113" s="1">
        <f>VLOOKUP($H113,ERV_Issuers!$C:$BZ,MATCH(K$1,ERV_Issuers!$C$2:$BZ$2,0),FALSE)</f>
        <v>-15.344704705452314</v>
      </c>
      <c r="L113" s="1" t="str">
        <f t="shared" si="3"/>
        <v>CCC</v>
      </c>
      <c r="M113" s="1" t="str">
        <f>INDEX(JESG_EMBI!$W:$W,MATCH($A113,JESG_EMBI!$AG:$AG,0))</f>
        <v>XS2010028699</v>
      </c>
    </row>
    <row r="114" spans="1:13" x14ac:dyDescent="0.25">
      <c r="A114" t="s">
        <v>3197</v>
      </c>
      <c r="B114">
        <f>ROUND(10-VLOOKUP($A114,JESG_EMBI!$AG:$AV,MATCH(B$1,JESG_EMBI!$AG$1:$AV$1,0),FALSE)/10,1)</f>
        <v>7.3</v>
      </c>
      <c r="C114">
        <f>VLOOKUP($A114,JESG_EMBI!$AG:$AV,MATCH("1D Score Chg",JESG_EMBI!$AG$1:$AV$1,0),FALSE)/-10</f>
        <v>-6.8992521671891096E-3</v>
      </c>
      <c r="D114">
        <f>VLOOKUP($A114,JESG_EMBI!$AG:$AV,MATCH("1M Score Chg",JESG_EMBI!$AG$1:$AV$1,0),FALSE)/-10</f>
        <v>-4.6242165688785801E-2</v>
      </c>
      <c r="E114">
        <f>VLOOKUP($A114,JESG_EMBI!$AG:$AV,MATCH("QTD Score Chg",JESG_EMBI!$AG$1:$AV$1,0),FALSE)/-10</f>
        <v>-5.3122453073406094E-2</v>
      </c>
      <c r="F114">
        <f>VLOOKUP($A114,JESG_EMBI!$AG:$AV,MATCH("YTD Score Chg",JESG_EMBI!$AG$1:$AV$1,0),FALSE)/-10</f>
        <v>6.4318629220760898E-2</v>
      </c>
      <c r="G114" t="str">
        <f>IFERROR(VLOOKUP(A114,ERV_Mapping!Q:Q,1,FALSE),VLOOKUP(A114,ERV_Mapping!R:R,1,FALSE))</f>
        <v>RAILUA</v>
      </c>
      <c r="H114" t="str">
        <f>IFERROR(VLOOKUP(G114,ERV_Mapping!Q:S,3,FALSE),VLOOKUP(G114,ERV_Mapping!R:S,2,FALSE))</f>
        <v>RAILUA_4</v>
      </c>
      <c r="I114" s="1">
        <f>VLOOKUP($H114,ERV_Issuers!$C:$BZ,MATCH(I$1,ERV_Issuers!$C$2:$BZ$2,0),FALSE)</f>
        <v>5193.978515625</v>
      </c>
      <c r="J114" s="1" t="str">
        <f>VLOOKUP($H114,ERV_Issuers!$C:$BZ,MATCH(J$1,ERV_Issuers!$C$2:$BZ$2,0),FALSE)</f>
        <v>ccc</v>
      </c>
      <c r="K114" s="1">
        <f>VLOOKUP($H114,ERV_Issuers!$C:$BZ,MATCH(K$1,ERV_Issuers!$C$2:$BZ$2,0),FALSE)</f>
        <v>68.137748053697067</v>
      </c>
      <c r="L114" s="1" t="str">
        <f t="shared" si="3"/>
        <v>CCC</v>
      </c>
      <c r="M114" s="1" t="str">
        <f>INDEX(JESG_EMBI!$W:$W,MATCH($A114,JESG_EMBI!$AG:$AG,0))</f>
        <v>XS1843433472</v>
      </c>
    </row>
    <row r="115" spans="1:13" x14ac:dyDescent="0.25">
      <c r="A115" t="s">
        <v>16893</v>
      </c>
      <c r="B115">
        <f>ROUND(10-VLOOKUP($A115,JESG_EMBI!$AG:$AV,MATCH(B$1,JESG_EMBI!$AG$1:$AV$1,0),FALSE)/10,1)</f>
        <v>5.0999999999999996</v>
      </c>
      <c r="C115">
        <f>VLOOKUP($A115,JESG_EMBI!$AG:$AV,MATCH("1D Score Chg",JESG_EMBI!$AG$1:$AV$1,0),FALSE)/-10</f>
        <v>3.1175135214418499E-3</v>
      </c>
      <c r="D115">
        <f>VLOOKUP($A115,JESG_EMBI!$AG:$AV,MATCH("1M Score Chg",JESG_EMBI!$AG$1:$AV$1,0),FALSE)/-10</f>
        <v>2.3020431221225098E-2</v>
      </c>
      <c r="E115">
        <f>VLOOKUP($A115,JESG_EMBI!$AG:$AV,MATCH("QTD Score Chg",JESG_EMBI!$AG$1:$AV$1,0),FALSE)/-10</f>
        <v>2.9399303267165E-2</v>
      </c>
      <c r="F115">
        <f>VLOOKUP($A115,JESG_EMBI!$AG:$AV,MATCH("YTD Score Chg",JESG_EMBI!$AG$1:$AV$1,0),FALSE)/-10</f>
        <v>-0.203572571189852</v>
      </c>
      <c r="G115" t="str">
        <f>IFERROR(VLOOKUP(A115,ERV_Mapping!Q:Q,1,FALSE),VLOOKUP(A115,ERV_Mapping!R:R,1,FALSE))</f>
        <v>UKRAVT</v>
      </c>
      <c r="H115" t="str">
        <f>IFERROR(VLOOKUP(G115,ERV_Mapping!Q:S,3,FALSE),VLOOKUP(G115,ERV_Mapping!R:S,2,FALSE))</f>
        <v>UKRAVT_0</v>
      </c>
      <c r="I115" s="1">
        <f>VLOOKUP($H115,ERV_Issuers!$C:$BZ,MATCH(I$1,ERV_Issuers!$C$2:$BZ$2,0),FALSE)</f>
        <v>2892.43505859375</v>
      </c>
      <c r="J115" s="1" t="str">
        <f>VLOOKUP($H115,ERV_Issuers!$C:$BZ,MATCH(J$1,ERV_Issuers!$C$2:$BZ$2,0),FALSE)</f>
        <v>b-</v>
      </c>
      <c r="K115" s="1">
        <f>VLOOKUP($H115,ERV_Issuers!$C:$BZ,MATCH(K$1,ERV_Issuers!$C$2:$BZ$2,0),FALSE)</f>
        <v>0</v>
      </c>
      <c r="L115" s="1" t="str">
        <f t="shared" si="3"/>
        <v>B</v>
      </c>
      <c r="M115" s="1" t="str">
        <f>INDEX(JESG_EMBI!$W:$W,MATCH($A115,JESG_EMBI!$AG:$AG,0))</f>
        <v>XS2357277149</v>
      </c>
    </row>
    <row r="116" spans="1:13" x14ac:dyDescent="0.25">
      <c r="A116" t="s">
        <v>3291</v>
      </c>
      <c r="B116">
        <f>ROUND(10-VLOOKUP($A116,JESG_EMBI!$AG:$AV,MATCH(B$1,JESG_EMBI!$AG$1:$AV$1,0),FALSE)/10,1)</f>
        <v>2.2999999999999998</v>
      </c>
      <c r="C116">
        <f>VLOOKUP($A116,JESG_EMBI!$AG:$AV,MATCH("1D Score Chg",JESG_EMBI!$AG$1:$AV$1,0),FALSE)/-10</f>
        <v>1.7993702204250801E-3</v>
      </c>
      <c r="D116">
        <f>VLOOKUP($A116,JESG_EMBI!$AG:$AV,MATCH("1M Score Chg",JESG_EMBI!$AG$1:$AV$1,0),FALSE)/-10</f>
        <v>8.4654091998044106E-2</v>
      </c>
      <c r="E116">
        <f>VLOOKUP($A116,JESG_EMBI!$AG:$AV,MATCH("QTD Score Chg",JESG_EMBI!$AG$1:$AV$1,0),FALSE)/-10</f>
        <v>3.0505602109028002E-2</v>
      </c>
      <c r="F116">
        <f>VLOOKUP($A116,JESG_EMBI!$AG:$AV,MATCH("YTD Score Chg",JESG_EMBI!$AG$1:$AV$1,0),FALSE)/-10</f>
        <v>0.15699200698009499</v>
      </c>
      <c r="G116" t="str">
        <f>IFERROR(VLOOKUP(A116,ERV_Mapping!Q:Q,1,FALSE),VLOOKUP(A116,ERV_Mapping!R:R,1,FALSE))</f>
        <v>URUGUA</v>
      </c>
      <c r="H116" t="str">
        <f>IFERROR(VLOOKUP(G116,ERV_Mapping!Q:S,3,FALSE),VLOOKUP(G116,ERV_Mapping!R:S,2,FALSE))</f>
        <v>URUGUAY_0</v>
      </c>
      <c r="I116" s="1">
        <f>VLOOKUP($H116,ERV_Issuers!$C:$BZ,MATCH(I$1,ERV_Issuers!$C$2:$BZ$2,0),FALSE)</f>
        <v>39.441062927246094</v>
      </c>
      <c r="J116" s="1" t="str">
        <f>VLOOKUP($H116,ERV_Issuers!$C:$BZ,MATCH(J$1,ERV_Issuers!$C$2:$BZ$2,0),FALSE)</f>
        <v>bbb</v>
      </c>
      <c r="K116" s="1">
        <f>VLOOKUP($H116,ERV_Issuers!$C:$BZ,MATCH(K$1,ERV_Issuers!$C$2:$BZ$2,0),FALSE)</f>
        <v>-50</v>
      </c>
      <c r="L116" s="1" t="str">
        <f t="shared" si="3"/>
        <v>BBB</v>
      </c>
      <c r="M116" s="1" t="str">
        <f>INDEX(JESG_EMBI!$W:$W,MATCH($A116,JESG_EMBI!$AG:$AG,0))</f>
        <v>US760942AZ58</v>
      </c>
    </row>
    <row r="117" spans="1:13" x14ac:dyDescent="0.25">
      <c r="A117" t="s">
        <v>13133</v>
      </c>
      <c r="B117">
        <f>ROUND(10-VLOOKUP($A117,JESG_EMBI!$AG:$AV,MATCH(B$1,JESG_EMBI!$AG$1:$AV$1,0),FALSE)/10,1)</f>
        <v>4.7</v>
      </c>
      <c r="C117">
        <f>VLOOKUP($A117,JESG_EMBI!$AG:$AV,MATCH("1D Score Chg",JESG_EMBI!$AG$1:$AV$1,0),FALSE)/-10</f>
        <v>-4.4853487325880702E-3</v>
      </c>
      <c r="D117">
        <f>VLOOKUP($A117,JESG_EMBI!$AG:$AV,MATCH("1M Score Chg",JESG_EMBI!$AG$1:$AV$1,0),FALSE)/-10</f>
        <v>-8.5634853382748496E-2</v>
      </c>
      <c r="E117">
        <f>VLOOKUP($A117,JESG_EMBI!$AG:$AV,MATCH("QTD Score Chg",JESG_EMBI!$AG$1:$AV$1,0),FALSE)/-10</f>
        <v>-3.6790321062063903E-2</v>
      </c>
      <c r="F117">
        <f>VLOOKUP($A117,JESG_EMBI!$AG:$AV,MATCH("YTD Score Chg",JESG_EMBI!$AG$1:$AV$1,0),FALSE)/-10</f>
        <v>-1.17054068389489</v>
      </c>
      <c r="G117" t="e">
        <f>IFERROR(VLOOKUP(A117,ERV_Mapping!Q:Q,1,FALSE),VLOOKUP(A117,ERV_Mapping!R:R,1,FALSE))</f>
        <v>#N/A</v>
      </c>
      <c r="H117" t="e">
        <f>IFERROR(VLOOKUP(G117,ERV_Mapping!Q:S,3,FALSE),VLOOKUP(G117,ERV_Mapping!R:S,2,FALSE))</f>
        <v>#N/A</v>
      </c>
      <c r="I117" s="1" t="e">
        <f>VLOOKUP($H117,ERV_Issuers!$C:$BZ,MATCH(I$1,ERV_Issuers!$C$2:$BZ$2,0),FALSE)</f>
        <v>#N/A</v>
      </c>
      <c r="J117" s="1" t="e">
        <f>VLOOKUP($H117,ERV_Issuers!$C:$BZ,MATCH(J$1,ERV_Issuers!$C$2:$BZ$2,0),FALSE)</f>
        <v>#N/A</v>
      </c>
      <c r="K117" s="1" t="e">
        <f>VLOOKUP($H117,ERV_Issuers!$C:$BZ,MATCH(K$1,ERV_Issuers!$C$2:$BZ$2,0),FALSE)</f>
        <v>#N/A</v>
      </c>
      <c r="L117" s="1" t="e">
        <f t="shared" si="3"/>
        <v>#N/A</v>
      </c>
      <c r="M117" s="1" t="str">
        <f>INDEX(JESG_EMBI!$W:$W,MATCH($A117,JESG_EMBI!$AG:$AG,0))</f>
        <v>XS2263765856</v>
      </c>
    </row>
    <row r="118" spans="1:13" x14ac:dyDescent="0.25">
      <c r="A118" t="s">
        <v>20425</v>
      </c>
      <c r="B118">
        <f>ROUND(10-VLOOKUP($A118,JESG_EMBI!$AG:$AV,MATCH(B$1,JESG_EMBI!$AG$1:$AV$1,0),FALSE)/10,1)</f>
        <v>7.3</v>
      </c>
      <c r="C118">
        <f>VLOOKUP($A118,JESG_EMBI!$AG:$AV,MATCH("1D Score Chg",JESG_EMBI!$AG$1:$AV$1,0),FALSE)/-10</f>
        <v>-8.12177386812926E-3</v>
      </c>
      <c r="D118">
        <f>VLOOKUP($A118,JESG_EMBI!$AG:$AV,MATCH("1M Score Chg",JESG_EMBI!$AG$1:$AV$1,0),FALSE)/-10</f>
        <v>-0.257703608227139</v>
      </c>
      <c r="E118">
        <f>VLOOKUP($A118,JESG_EMBI!$AG:$AV,MATCH("QTD Score Chg",JESG_EMBI!$AG$1:$AV$1,0),FALSE)/-10</f>
        <v>-0.10685309600050501</v>
      </c>
      <c r="F118">
        <f>VLOOKUP($A118,JESG_EMBI!$AG:$AV,MATCH("YTD Score Chg",JESG_EMBI!$AG$1:$AV$1,0),FALSE)/-10</f>
        <v>0.62405189861982802</v>
      </c>
      <c r="G118" t="e">
        <f>IFERROR(VLOOKUP(A118,ERV_Mapping!Q:Q,1,FALSE),VLOOKUP(A118,ERV_Mapping!R:R,1,FALSE))</f>
        <v>#N/A</v>
      </c>
      <c r="H118" t="e">
        <f>IFERROR(VLOOKUP(G118,ERV_Mapping!Q:S,3,FALSE),VLOOKUP(G118,ERV_Mapping!R:S,2,FALSE))</f>
        <v>#N/A</v>
      </c>
      <c r="I118" s="1" t="e">
        <f>VLOOKUP($H118,ERV_Issuers!$C:$BZ,MATCH(I$1,ERV_Issuers!$C$2:$BZ$2,0),FALSE)</f>
        <v>#N/A</v>
      </c>
      <c r="J118" s="1" t="e">
        <f>VLOOKUP($H118,ERV_Issuers!$C:$BZ,MATCH(J$1,ERV_Issuers!$C$2:$BZ$2,0),FALSE)</f>
        <v>#N/A</v>
      </c>
      <c r="K118" s="1" t="e">
        <f>VLOOKUP($H118,ERV_Issuers!$C:$BZ,MATCH(K$1,ERV_Issuers!$C$2:$BZ$2,0),FALSE)</f>
        <v>#N/A</v>
      </c>
      <c r="L118" s="1" t="e">
        <f t="shared" si="3"/>
        <v>#N/A</v>
      </c>
      <c r="M118" s="1" t="str">
        <f>INDEX(JESG_EMBI!$W:$W,MATCH($A118,JESG_EMBI!$AG:$AG,0))</f>
        <v>XS2010026727</v>
      </c>
    </row>
    <row r="119" spans="1:13" x14ac:dyDescent="0.25">
      <c r="A119" t="s">
        <v>3751</v>
      </c>
      <c r="B119">
        <f>ROUND(10-VLOOKUP($A119,JESG_EMBI!$AG:$AV,MATCH(B$1,JESG_EMBI!$AG$1:$AV$1,0),FALSE)/10,1)</f>
        <v>5.9</v>
      </c>
      <c r="C119">
        <f>VLOOKUP($A119,JESG_EMBI!$AG:$AV,MATCH("1D Score Chg",JESG_EMBI!$AG$1:$AV$1,0),FALSE)/-10</f>
        <v>4.0171986316444395E-3</v>
      </c>
      <c r="D119">
        <f>VLOOKUP($A119,JESG_EMBI!$AG:$AV,MATCH("1M Score Chg",JESG_EMBI!$AG$1:$AV$1,0),FALSE)/-10</f>
        <v>1.9484459509008102E-2</v>
      </c>
      <c r="E119">
        <f>VLOOKUP($A119,JESG_EMBI!$AG:$AV,MATCH("QTD Score Chg",JESG_EMBI!$AG$1:$AV$1,0),FALSE)/-10</f>
        <v>2.7210243856544702E-2</v>
      </c>
      <c r="F119">
        <f>VLOOKUP($A119,JESG_EMBI!$AG:$AV,MATCH("YTD Score Chg",JESG_EMBI!$AG$1:$AV$1,0),FALSE)/-10</f>
        <v>-0.20096563911737403</v>
      </c>
      <c r="G119" t="str">
        <f>IFERROR(VLOOKUP(A119,ERV_Mapping!Q:Q,1,FALSE),VLOOKUP(A119,ERV_Mapping!R:R,1,FALSE))</f>
        <v>VIETNM</v>
      </c>
      <c r="H119" t="str">
        <f>IFERROR(VLOOKUP(G119,ERV_Mapping!Q:S,3,FALSE),VLOOKUP(G119,ERV_Mapping!R:S,2,FALSE))</f>
        <v>VIETNAM_1</v>
      </c>
      <c r="I119" s="1">
        <f>VLOOKUP($H119,ERV_Issuers!$C:$BZ,MATCH(I$1,ERV_Issuers!$C$2:$BZ$2,0),FALSE)</f>
        <v>91.067779541015625</v>
      </c>
      <c r="J119" s="1" t="str">
        <f>VLOOKUP($H119,ERV_Issuers!$C:$BZ,MATCH(J$1,ERV_Issuers!$C$2:$BZ$2,0),FALSE)</f>
        <v>bb</v>
      </c>
      <c r="K119" s="1">
        <f>VLOOKUP($H119,ERV_Issuers!$C:$BZ,MATCH(K$1,ERV_Issuers!$C$2:$BZ$2,0),FALSE)</f>
        <v>-50</v>
      </c>
      <c r="L119" s="1" t="str">
        <f t="shared" si="3"/>
        <v>BB</v>
      </c>
      <c r="M119" s="1" t="str">
        <f>INDEX(JESG_EMBI!$W:$W,MATCH($A119,JESG_EMBI!$AG:$AG,0))</f>
        <v>USY9384RAA87</v>
      </c>
    </row>
    <row r="120" spans="1:13" x14ac:dyDescent="0.25">
      <c r="A120" t="s">
        <v>2256</v>
      </c>
      <c r="B120">
        <f>ROUND(10-VLOOKUP($A120,JESG_EMBI!$AG:$AV,MATCH(B$1,JESG_EMBI!$AG$1:$AV$1,0),FALSE)/10,1)</f>
        <v>5</v>
      </c>
      <c r="C120">
        <f>VLOOKUP($A120,JESG_EMBI!$AG:$AV,MATCH("1D Score Chg",JESG_EMBI!$AG$1:$AV$1,0),FALSE)/-10</f>
        <v>8.9183901913329994E-4</v>
      </c>
      <c r="D120">
        <f>VLOOKUP($A120,JESG_EMBI!$AG:$AV,MATCH("1M Score Chg",JESG_EMBI!$AG$1:$AV$1,0),FALSE)/-10</f>
        <v>-3.6782474970965401E-2</v>
      </c>
      <c r="E120">
        <f>VLOOKUP($A120,JESG_EMBI!$AG:$AV,MATCH("QTD Score Chg",JESG_EMBI!$AG$1:$AV$1,0),FALSE)/-10</f>
        <v>-8.0736277186751592E-3</v>
      </c>
      <c r="F120">
        <f>VLOOKUP($A120,JESG_EMBI!$AG:$AV,MATCH("YTD Score Chg",JESG_EMBI!$AG$1:$AV$1,0),FALSE)/-10</f>
        <v>-1.79106351303552E-2</v>
      </c>
      <c r="G120" t="str">
        <f>IFERROR(VLOOKUP(A120,ERV_Mapping!Q:Q,1,FALSE),VLOOKUP(A120,ERV_Mapping!R:R,1,FALSE))</f>
        <v>SOAF</v>
      </c>
      <c r="H120" t="str">
        <f>IFERROR(VLOOKUP(G120,ERV_Mapping!Q:S,3,FALSE),VLOOKUP(G120,ERV_Mapping!R:S,2,FALSE))</f>
        <v>SOUTH AFRICA_4</v>
      </c>
      <c r="I120" s="1">
        <f>VLOOKUP($H120,ERV_Issuers!$C:$BZ,MATCH(I$1,ERV_Issuers!$C$2:$BZ$2,0),FALSE)</f>
        <v>196.34390258789063</v>
      </c>
      <c r="J120" s="1" t="str">
        <f>VLOOKUP($H120,ERV_Issuers!$C:$BZ,MATCH(J$1,ERV_Issuers!$C$2:$BZ$2,0),FALSE)</f>
        <v>bb-</v>
      </c>
      <c r="K120" s="1">
        <f>VLOOKUP($H120,ERV_Issuers!$C:$BZ,MATCH(K$1,ERV_Issuers!$C$2:$BZ$2,0),FALSE)</f>
        <v>-41.666179672662814</v>
      </c>
      <c r="L120" s="1" t="str">
        <f t="shared" si="3"/>
        <v>BB</v>
      </c>
      <c r="M120" s="1" t="str">
        <f>INDEX(JESG_EMBI!$W:$W,MATCH($A120,JESG_EMBI!$AG:$AG,0))</f>
        <v>US836205AT15</v>
      </c>
    </row>
    <row r="121" spans="1:13" x14ac:dyDescent="0.25">
      <c r="A121" t="s">
        <v>3393</v>
      </c>
      <c r="B121">
        <f>ROUND(10-VLOOKUP($A121,JESG_EMBI!$AG:$AV,MATCH(B$1,JESG_EMBI!$AG$1:$AV$1,0),FALSE)/10,1)</f>
        <v>6.7</v>
      </c>
      <c r="C121">
        <f>VLOOKUP($A121,JESG_EMBI!$AG:$AV,MATCH("1D Score Chg",JESG_EMBI!$AG$1:$AV$1,0),FALSE)/-10</f>
        <v>-6.7188693259709002E-3</v>
      </c>
      <c r="D121">
        <f>VLOOKUP($A121,JESG_EMBI!$AG:$AV,MATCH("1M Score Chg",JESG_EMBI!$AG$1:$AV$1,0),FALSE)/-10</f>
        <v>-0.135261379447431</v>
      </c>
      <c r="E121">
        <f>VLOOKUP($A121,JESG_EMBI!$AG:$AV,MATCH("QTD Score Chg",JESG_EMBI!$AG$1:$AV$1,0),FALSE)/-10</f>
        <v>-4.6605780999900696E-2</v>
      </c>
      <c r="F121">
        <f>VLOOKUP($A121,JESG_EMBI!$AG:$AV,MATCH("YTD Score Chg",JESG_EMBI!$AG$1:$AV$1,0),FALSE)/-10</f>
        <v>-0.65708440348547303</v>
      </c>
      <c r="G121" t="str">
        <f>IFERROR(VLOOKUP(A121,ERV_Mapping!Q:Q,1,FALSE),VLOOKUP(A121,ERV_Mapping!R:R,1,FALSE))</f>
        <v>ZAMBIN</v>
      </c>
      <c r="H121" t="str">
        <f>IFERROR(VLOOKUP(G121,ERV_Mapping!Q:S,3,FALSE),VLOOKUP(G121,ERV_Mapping!R:S,2,FALSE))</f>
        <v>ZAMBIA_6</v>
      </c>
      <c r="I121" s="1">
        <f>VLOOKUP($H121,ERV_Issuers!$C:$BZ,MATCH(I$1,ERV_Issuers!$C$2:$BZ$2,0),FALSE)</f>
        <v>1915.5692138671875</v>
      </c>
      <c r="J121" s="1" t="str">
        <f>VLOOKUP($H121,ERV_Issuers!$C:$BZ,MATCH(J$1,ERV_Issuers!$C$2:$BZ$2,0),FALSE)</f>
        <v>d</v>
      </c>
      <c r="K121" s="1">
        <f>VLOOKUP($H121,ERV_Issuers!$C:$BZ,MATCH(K$1,ERV_Issuers!$C$2:$BZ$2,0),FALSE)</f>
        <v>-5.622635430946282</v>
      </c>
      <c r="L121" s="1" t="str">
        <f t="shared" si="3"/>
        <v>D</v>
      </c>
      <c r="M121" s="1" t="str">
        <f>INDEX(JESG_EMBI!$W:$W,MATCH($A121,JESG_EMBI!$AG:$AG,0))</f>
        <v>XS0828779594</v>
      </c>
    </row>
    <row r="122" spans="1:13" x14ac:dyDescent="0.25">
      <c r="I122" s="1"/>
      <c r="J122" s="1"/>
      <c r="K122" s="1"/>
      <c r="L122" s="1"/>
      <c r="M122" s="1"/>
    </row>
  </sheetData>
  <autoFilter ref="A1:L12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AS_ESG</vt:lpstr>
      <vt:lpstr>X25111</vt:lpstr>
      <vt:lpstr>ERV_Issuers</vt:lpstr>
      <vt:lpstr>ERV_Securities</vt:lpstr>
      <vt:lpstr>ERV_Mapping</vt:lpstr>
      <vt:lpstr>JESG_GBIEM</vt:lpstr>
      <vt:lpstr>JESG_CEMBI</vt:lpstr>
      <vt:lpstr>JESG_EMBI</vt:lpstr>
      <vt:lpstr>JPM_Mapping</vt:lpstr>
      <vt:lpstr>PnL_Detail</vt:lpstr>
      <vt:lpstr>ESG_RV</vt:lpstr>
      <vt:lpstr>ESG_RV_Data</vt:lpstr>
      <vt:lpstr>CEMBI_ESG_RV</vt:lpstr>
      <vt:lpstr>EMBI_ESG_RV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2022-04-15T02:59:43Z</dcterms:modified>
</cp:coreProperties>
</file>